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posta\Desktop\"/>
    </mc:Choice>
  </mc:AlternateContent>
  <xr:revisionPtr revIDLastSave="0" documentId="13_ncr:1_{2E8C6DBA-152F-4755-BC05-9BF9C209A277}" xr6:coauthVersionLast="47" xr6:coauthVersionMax="47" xr10:uidLastSave="{00000000-0000-0000-0000-000000000000}"/>
  <bookViews>
    <workbookView xWindow="-108" yWindow="-108" windowWidth="23256" windowHeight="12456" firstSheet="15" activeTab="15" xr2:uid="{00000000-000D-0000-FFFF-FFFF00000000}"/>
  </bookViews>
  <sheets>
    <sheet name="Input" sheetId="1" r:id="rId1"/>
    <sheet name="Valutazione" sheetId="2" r:id="rId2"/>
    <sheet name="Det_Ricavi" sheetId="3" r:id="rId3"/>
    <sheet name="SP" sheetId="4" r:id="rId4"/>
    <sheet name="CE" sheetId="5" r:id="rId5"/>
    <sheet name="Bilancio_In" sheetId="6" r:id="rId6"/>
    <sheet name="Grafici" sheetId="7" r:id="rId7"/>
    <sheet name="C_Flow" sheetId="8" r:id="rId8"/>
    <sheet name="Banca" sheetId="9" r:id="rId9"/>
    <sheet name="DSCR" sheetId="10" r:id="rId10"/>
    <sheet name="BEP" sheetId="11" r:id="rId11"/>
    <sheet name="Indicatori" sheetId="12" r:id="rId12"/>
    <sheet name="VAN" sheetId="13" r:id="rId13"/>
    <sheet name="TIR" sheetId="14" r:id="rId14"/>
    <sheet name="WACC" sheetId="15" r:id="rId15"/>
    <sheet name="L_Iva" sheetId="16" r:id="rId16"/>
    <sheet name="P_Iniziali" sheetId="17" r:id="rId17"/>
    <sheet name="I_Vendite" sheetId="18" r:id="rId18"/>
    <sheet name="I_Personale" sheetId="19" r:id="rId19"/>
    <sheet name="I_Costi variabili" sheetId="20" r:id="rId20"/>
    <sheet name="I_C_Gestione" sheetId="21" r:id="rId21"/>
    <sheet name="I_Investimenti" sheetId="22" r:id="rId22"/>
    <sheet name="I_Finanziamenti" sheetId="23" r:id="rId23"/>
    <sheet name="Inv_Fin" sheetId="24" r:id="rId24"/>
    <sheet name="Equity" sheetId="25" r:id="rId25"/>
    <sheet name="Vendite" sheetId="26" r:id="rId26"/>
    <sheet name="C_Magazzino" sheetId="27" r:id="rId27"/>
    <sheet name="C_Variabili" sheetId="28" r:id="rId28"/>
    <sheet name="C_Acquisto" sheetId="29" r:id="rId29"/>
    <sheet name="C_Gestione" sheetId="30" r:id="rId30"/>
    <sheet name="C_Personale" sheetId="31" r:id="rId31"/>
    <sheet name="C_Investimenti" sheetId="32" r:id="rId32"/>
    <sheet name="C_Ammortamenti" sheetId="33" r:id="rId33"/>
    <sheet name="C_Irap" sheetId="34" r:id="rId34"/>
    <sheet name="C_Ires" sheetId="35" r:id="rId35"/>
  </sheets>
  <externalReferences>
    <externalReference r:id="rId3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16" l="1"/>
  <c r="M10" i="4"/>
  <c r="DJ28" i="35"/>
  <c r="DI28" i="35"/>
  <c r="CE28" i="35"/>
  <c r="CC28" i="35"/>
  <c r="CB28" i="35"/>
  <c r="CA28" i="35"/>
  <c r="BZ28" i="35"/>
  <c r="BY28" i="35"/>
  <c r="BD28" i="35"/>
  <c r="BC28" i="35"/>
  <c r="BB28" i="35"/>
  <c r="BA28" i="35"/>
  <c r="AP28" i="35"/>
  <c r="AO28" i="35"/>
  <c r="AG28" i="35"/>
  <c r="K28" i="35"/>
  <c r="I28" i="35"/>
  <c r="H28" i="35"/>
  <c r="G28" i="35"/>
  <c r="F28" i="35"/>
  <c r="E28" i="35"/>
  <c r="L27" i="35"/>
  <c r="K26" i="35"/>
  <c r="I26" i="35"/>
  <c r="DT21" i="35"/>
  <c r="DT28" i="35" s="1"/>
  <c r="DR21" i="35"/>
  <c r="DR28" i="35" s="1"/>
  <c r="DQ21" i="35"/>
  <c r="DQ28" i="35" s="1"/>
  <c r="DP21" i="35"/>
  <c r="DP28" i="35" s="1"/>
  <c r="DO21" i="35"/>
  <c r="DO28" i="35" s="1"/>
  <c r="DM21" i="35"/>
  <c r="DM28" i="35" s="1"/>
  <c r="DL21" i="35"/>
  <c r="DL28" i="35" s="1"/>
  <c r="DK21" i="35"/>
  <c r="DK28" i="35" s="1"/>
  <c r="DJ21" i="35"/>
  <c r="DI21" i="35"/>
  <c r="DH21" i="35"/>
  <c r="DH28" i="35" s="1"/>
  <c r="DF21" i="35"/>
  <c r="DF28" i="35" s="1"/>
  <c r="DE21" i="35"/>
  <c r="DE28" i="35" s="1"/>
  <c r="DD21" i="35"/>
  <c r="DD28" i="35" s="1"/>
  <c r="DC21" i="35"/>
  <c r="DC28" i="35" s="1"/>
  <c r="DA21" i="35"/>
  <c r="DA28" i="35" s="1"/>
  <c r="CZ21" i="35"/>
  <c r="CZ28" i="35" s="1"/>
  <c r="CY21" i="35"/>
  <c r="CY28" i="35" s="1"/>
  <c r="CX21" i="35"/>
  <c r="CX28" i="35" s="1"/>
  <c r="CW21" i="35"/>
  <c r="CW28" i="35" s="1"/>
  <c r="CV21" i="35"/>
  <c r="CV28" i="35" s="1"/>
  <c r="CT21" i="35"/>
  <c r="CT28" i="35" s="1"/>
  <c r="CS21" i="35"/>
  <c r="CS28" i="35" s="1"/>
  <c r="CR21" i="35"/>
  <c r="CR28" i="35" s="1"/>
  <c r="CQ21" i="35"/>
  <c r="CQ28" i="35" s="1"/>
  <c r="CO21" i="35"/>
  <c r="CO28" i="35" s="1"/>
  <c r="CN21" i="35"/>
  <c r="CN28" i="35" s="1"/>
  <c r="CM21" i="35"/>
  <c r="CM28" i="35" s="1"/>
  <c r="CL21" i="35"/>
  <c r="CL28" i="35" s="1"/>
  <c r="CK21" i="35"/>
  <c r="CK28" i="35" s="1"/>
  <c r="CJ21" i="35"/>
  <c r="CJ28" i="35" s="1"/>
  <c r="CH21" i="35"/>
  <c r="CH28" i="35" s="1"/>
  <c r="CG21" i="35"/>
  <c r="CG28" i="35" s="1"/>
  <c r="CF21" i="35"/>
  <c r="CF28" i="35" s="1"/>
  <c r="CE21" i="35"/>
  <c r="CC21" i="35"/>
  <c r="CB21" i="35"/>
  <c r="CA21" i="35"/>
  <c r="BZ21" i="35"/>
  <c r="BY21" i="35"/>
  <c r="BX21" i="35"/>
  <c r="BX28" i="35" s="1"/>
  <c r="BV21" i="35"/>
  <c r="BV28" i="35" s="1"/>
  <c r="BU21" i="35"/>
  <c r="BU28" i="35" s="1"/>
  <c r="BT21" i="35"/>
  <c r="BT28" i="35" s="1"/>
  <c r="BS21" i="35"/>
  <c r="BS28" i="35" s="1"/>
  <c r="BQ21" i="35"/>
  <c r="BQ28" i="35" s="1"/>
  <c r="BP21" i="35"/>
  <c r="BP28" i="35" s="1"/>
  <c r="BO21" i="35"/>
  <c r="BO28" i="35" s="1"/>
  <c r="BN21" i="35"/>
  <c r="BN28" i="35" s="1"/>
  <c r="BM21" i="35"/>
  <c r="BM28" i="35" s="1"/>
  <c r="BL21" i="35"/>
  <c r="BL28" i="35" s="1"/>
  <c r="BJ21" i="35"/>
  <c r="BJ28" i="35" s="1"/>
  <c r="BI21" i="35"/>
  <c r="BI28" i="35" s="1"/>
  <c r="BH21" i="35"/>
  <c r="BH28" i="35" s="1"/>
  <c r="BG21" i="35"/>
  <c r="BG28" i="35" s="1"/>
  <c r="BE21" i="35"/>
  <c r="BE28" i="35" s="1"/>
  <c r="BD21" i="35"/>
  <c r="BC21" i="35"/>
  <c r="BB21" i="35"/>
  <c r="BA21" i="35"/>
  <c r="AZ21" i="35"/>
  <c r="AZ28" i="35" s="1"/>
  <c r="AX21" i="35"/>
  <c r="AX28" i="35" s="1"/>
  <c r="AW21" i="35"/>
  <c r="AW28" i="35" s="1"/>
  <c r="AV21" i="35"/>
  <c r="AV28" i="35" s="1"/>
  <c r="AU21" i="35"/>
  <c r="AU28" i="35" s="1"/>
  <c r="AS21" i="35"/>
  <c r="AS28" i="35" s="1"/>
  <c r="AR21" i="35"/>
  <c r="AR28" i="35" s="1"/>
  <c r="AQ21" i="35"/>
  <c r="AQ28" i="35" s="1"/>
  <c r="AP21" i="35"/>
  <c r="AO21" i="35"/>
  <c r="AN21" i="35"/>
  <c r="AN28" i="35" s="1"/>
  <c r="AL21" i="35"/>
  <c r="AL28" i="35" s="1"/>
  <c r="AK21" i="35"/>
  <c r="AK28" i="35" s="1"/>
  <c r="AJ21" i="35"/>
  <c r="AJ28" i="35" s="1"/>
  <c r="AI21" i="35"/>
  <c r="AI28" i="35" s="1"/>
  <c r="AG21" i="35"/>
  <c r="AF21" i="35"/>
  <c r="AF28" i="35" s="1"/>
  <c r="AE21" i="35"/>
  <c r="AE28" i="35" s="1"/>
  <c r="AD21" i="35"/>
  <c r="AD28" i="35" s="1"/>
  <c r="AC21" i="35"/>
  <c r="AC28" i="35" s="1"/>
  <c r="AB21" i="35"/>
  <c r="AB28" i="35" s="1"/>
  <c r="Z21" i="35"/>
  <c r="Z28" i="35" s="1"/>
  <c r="Y21" i="35"/>
  <c r="Y28" i="35" s="1"/>
  <c r="X21" i="35"/>
  <c r="X28" i="35" s="1"/>
  <c r="W21" i="35"/>
  <c r="W28" i="35" s="1"/>
  <c r="U21" i="35"/>
  <c r="U28" i="35" s="1"/>
  <c r="T21" i="35"/>
  <c r="T28" i="35" s="1"/>
  <c r="S21" i="35"/>
  <c r="S28" i="35" s="1"/>
  <c r="R21" i="35"/>
  <c r="R28" i="35" s="1"/>
  <c r="Q21" i="35"/>
  <c r="Q28" i="35" s="1"/>
  <c r="P21" i="35"/>
  <c r="P28" i="35" s="1"/>
  <c r="O21" i="35"/>
  <c r="O28" i="35" s="1"/>
  <c r="N21" i="35"/>
  <c r="N28" i="35" s="1"/>
  <c r="M21" i="35"/>
  <c r="M28" i="35" s="1"/>
  <c r="L21" i="35"/>
  <c r="L28" i="35" s="1"/>
  <c r="K21" i="35"/>
  <c r="J21" i="35"/>
  <c r="J28" i="35" s="1"/>
  <c r="I21" i="35"/>
  <c r="H21" i="35"/>
  <c r="G21" i="35"/>
  <c r="F21" i="35"/>
  <c r="E21" i="35"/>
  <c r="BK19" i="35"/>
  <c r="BK21" i="35" s="1"/>
  <c r="BK28" i="35" s="1"/>
  <c r="BF17" i="35"/>
  <c r="BF21" i="35" s="1"/>
  <c r="BF28" i="35" s="1"/>
  <c r="AZ16" i="35"/>
  <c r="BF18" i="35" s="1"/>
  <c r="DT10" i="35"/>
  <c r="DS10" i="35"/>
  <c r="DR10" i="35"/>
  <c r="DQ10" i="35"/>
  <c r="DP10" i="35"/>
  <c r="DO10" i="35"/>
  <c r="DN10" i="35"/>
  <c r="DM10" i="35"/>
  <c r="DL10" i="35"/>
  <c r="DK10" i="35"/>
  <c r="DJ10" i="35"/>
  <c r="DI10" i="35"/>
  <c r="DH10" i="35"/>
  <c r="DG10" i="35"/>
  <c r="DF10" i="35"/>
  <c r="DE10" i="35"/>
  <c r="DD10" i="35"/>
  <c r="DC10" i="35"/>
  <c r="DB10" i="35"/>
  <c r="DA10" i="35"/>
  <c r="CZ10" i="35"/>
  <c r="CY10" i="35"/>
  <c r="CX10" i="35"/>
  <c r="CW10" i="35"/>
  <c r="CV10" i="35"/>
  <c r="CU10" i="35"/>
  <c r="CT10" i="35"/>
  <c r="CS10" i="35"/>
  <c r="CR10" i="35"/>
  <c r="CQ10" i="35"/>
  <c r="CP10" i="35"/>
  <c r="CO10" i="35"/>
  <c r="CN10" i="35"/>
  <c r="CM10" i="35"/>
  <c r="CL10" i="35"/>
  <c r="CK10" i="35"/>
  <c r="CJ10" i="35"/>
  <c r="CI10" i="35"/>
  <c r="CH10" i="35"/>
  <c r="CG10" i="35"/>
  <c r="CF10" i="35"/>
  <c r="CE10" i="35"/>
  <c r="CD10" i="35"/>
  <c r="CC10" i="35"/>
  <c r="CB10" i="35"/>
  <c r="CA10" i="35"/>
  <c r="BZ10" i="35"/>
  <c r="CJ11" i="35" s="1"/>
  <c r="CJ16" i="35" s="1"/>
  <c r="BY10" i="35"/>
  <c r="BX10" i="35"/>
  <c r="BW10" i="35"/>
  <c r="BV10" i="35"/>
  <c r="BU10" i="35"/>
  <c r="BT10" i="35"/>
  <c r="BS10" i="35"/>
  <c r="BR10" i="35"/>
  <c r="BQ10" i="35"/>
  <c r="BP10" i="35"/>
  <c r="BO10" i="35"/>
  <c r="BN10" i="35"/>
  <c r="BX11" i="35" s="1"/>
  <c r="BX16" i="35" s="1"/>
  <c r="BM10" i="35"/>
  <c r="BL10" i="35"/>
  <c r="BK10" i="35"/>
  <c r="BJ10" i="35"/>
  <c r="BI10" i="35"/>
  <c r="BH10" i="35"/>
  <c r="BG10" i="35"/>
  <c r="BF10" i="35"/>
  <c r="BE10" i="35"/>
  <c r="BD10" i="35"/>
  <c r="BC10" i="35"/>
  <c r="BB10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Y11" i="35" s="1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N11" i="35" s="1"/>
  <c r="AN16" i="35" s="1"/>
  <c r="AC10" i="35"/>
  <c r="AB10" i="35"/>
  <c r="AA10" i="35"/>
  <c r="Z10" i="35"/>
  <c r="Y10" i="35"/>
  <c r="X10" i="35"/>
  <c r="W10" i="35"/>
  <c r="V10" i="35"/>
  <c r="U10" i="35"/>
  <c r="T10" i="35"/>
  <c r="S10" i="35"/>
  <c r="R10" i="35"/>
  <c r="AB11" i="35" s="1"/>
  <c r="AB16" i="35" s="1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P11" i="35" s="1"/>
  <c r="P16" i="35" s="1"/>
  <c r="DT9" i="35"/>
  <c r="DS9" i="35"/>
  <c r="DR9" i="35"/>
  <c r="DQ9" i="35"/>
  <c r="DP9" i="35"/>
  <c r="DO9" i="35"/>
  <c r="DN9" i="35"/>
  <c r="DM9" i="35"/>
  <c r="DL9" i="35"/>
  <c r="DK9" i="35"/>
  <c r="DJ9" i="35"/>
  <c r="DI9" i="35"/>
  <c r="DH9" i="35"/>
  <c r="DG9" i="35"/>
  <c r="DF9" i="35"/>
  <c r="DE9" i="35"/>
  <c r="DD9" i="35"/>
  <c r="DC9" i="35"/>
  <c r="DB9" i="35"/>
  <c r="DA9" i="35"/>
  <c r="CZ9" i="35"/>
  <c r="CY9" i="35"/>
  <c r="CX9" i="35"/>
  <c r="CW9" i="35"/>
  <c r="CV9" i="35"/>
  <c r="CU9" i="35"/>
  <c r="CT9" i="35"/>
  <c r="CS9" i="35"/>
  <c r="CR9" i="35"/>
  <c r="CQ9" i="35"/>
  <c r="CP9" i="35"/>
  <c r="CO9" i="35"/>
  <c r="CN9" i="35"/>
  <c r="CM9" i="35"/>
  <c r="CL9" i="35"/>
  <c r="CK9" i="35"/>
  <c r="CJ9" i="35"/>
  <c r="CI9" i="35"/>
  <c r="CH9" i="35"/>
  <c r="CG9" i="35"/>
  <c r="CF9" i="35"/>
  <c r="CE9" i="35"/>
  <c r="CD9" i="35"/>
  <c r="CC9" i="35"/>
  <c r="CB9" i="35"/>
  <c r="CA9" i="35"/>
  <c r="BZ9" i="35"/>
  <c r="BY9" i="35"/>
  <c r="BX9" i="35"/>
  <c r="BW9" i="35"/>
  <c r="BV9" i="35"/>
  <c r="BU9" i="35"/>
  <c r="BT9" i="35"/>
  <c r="BS9" i="35"/>
  <c r="BR9" i="35"/>
  <c r="BQ9" i="35"/>
  <c r="BP9" i="35"/>
  <c r="BO9" i="35"/>
  <c r="BN9" i="35"/>
  <c r="BM9" i="35"/>
  <c r="BL9" i="35"/>
  <c r="BK9" i="35"/>
  <c r="BJ9" i="35"/>
  <c r="BI9" i="35"/>
  <c r="BH9" i="35"/>
  <c r="BG9" i="35"/>
  <c r="BF9" i="35"/>
  <c r="BE9" i="35"/>
  <c r="BD9" i="35"/>
  <c r="BC9" i="35"/>
  <c r="BB9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T8" i="35"/>
  <c r="DS8" i="35"/>
  <c r="DR8" i="35"/>
  <c r="DQ8" i="35"/>
  <c r="DP8" i="35"/>
  <c r="DO8" i="35"/>
  <c r="DN8" i="35"/>
  <c r="DM8" i="35"/>
  <c r="DL8" i="35"/>
  <c r="DK8" i="35"/>
  <c r="DJ8" i="35"/>
  <c r="DI8" i="35"/>
  <c r="DH8" i="35"/>
  <c r="DG8" i="35"/>
  <c r="DF8" i="35"/>
  <c r="DE8" i="35"/>
  <c r="DD8" i="35"/>
  <c r="DC8" i="35"/>
  <c r="DB8" i="35"/>
  <c r="DA8" i="35"/>
  <c r="CZ8" i="35"/>
  <c r="CY8" i="35"/>
  <c r="CX8" i="35"/>
  <c r="CW8" i="35"/>
  <c r="CV8" i="35"/>
  <c r="CU8" i="35"/>
  <c r="CT8" i="35"/>
  <c r="CS8" i="35"/>
  <c r="CR8" i="35"/>
  <c r="CQ8" i="35"/>
  <c r="CP8" i="35"/>
  <c r="CO8" i="35"/>
  <c r="CN8" i="35"/>
  <c r="CM8" i="35"/>
  <c r="CL8" i="35"/>
  <c r="CK8" i="35"/>
  <c r="CJ8" i="35"/>
  <c r="CI8" i="35"/>
  <c r="CH8" i="35"/>
  <c r="CG8" i="35"/>
  <c r="CF8" i="35"/>
  <c r="CE8" i="35"/>
  <c r="CD8" i="35"/>
  <c r="CC8" i="35"/>
  <c r="CB8" i="35"/>
  <c r="CA8" i="35"/>
  <c r="BZ8" i="35"/>
  <c r="BY8" i="35"/>
  <c r="BX8" i="35"/>
  <c r="BW8" i="35"/>
  <c r="BV8" i="35"/>
  <c r="BU8" i="35"/>
  <c r="BT8" i="35"/>
  <c r="BS8" i="35"/>
  <c r="BR8" i="35"/>
  <c r="BQ8" i="35"/>
  <c r="BP8" i="35"/>
  <c r="BO8" i="35"/>
  <c r="BN8" i="35"/>
  <c r="BM8" i="35"/>
  <c r="BL8" i="35"/>
  <c r="BK8" i="35"/>
  <c r="BJ8" i="35"/>
  <c r="BI8" i="35"/>
  <c r="BH8" i="35"/>
  <c r="BG8" i="35"/>
  <c r="BF8" i="35"/>
  <c r="BE8" i="35"/>
  <c r="BD8" i="35"/>
  <c r="BC8" i="35"/>
  <c r="BB8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4" i="35"/>
  <c r="CM30" i="34"/>
  <c r="CL30" i="34"/>
  <c r="CK30" i="34"/>
  <c r="BZ30" i="34"/>
  <c r="BY30" i="34"/>
  <c r="AQ30" i="34"/>
  <c r="AP30" i="34"/>
  <c r="AE30" i="34"/>
  <c r="AD30" i="34"/>
  <c r="AC30" i="34"/>
  <c r="F30" i="34"/>
  <c r="E30" i="34"/>
  <c r="G29" i="34"/>
  <c r="F29" i="34"/>
  <c r="E29" i="34"/>
  <c r="H28" i="34"/>
  <c r="G28" i="34"/>
  <c r="F28" i="34"/>
  <c r="E28" i="34"/>
  <c r="DT23" i="34"/>
  <c r="DT30" i="34" s="1"/>
  <c r="DR23" i="34"/>
  <c r="DR30" i="34" s="1"/>
  <c r="DQ23" i="34"/>
  <c r="DQ30" i="34" s="1"/>
  <c r="DP23" i="34"/>
  <c r="DP30" i="34" s="1"/>
  <c r="DO23" i="34"/>
  <c r="DO30" i="34" s="1"/>
  <c r="DM23" i="34"/>
  <c r="DM30" i="34" s="1"/>
  <c r="DL23" i="34"/>
  <c r="DL30" i="34" s="1"/>
  <c r="DK23" i="34"/>
  <c r="DK30" i="34" s="1"/>
  <c r="DJ23" i="34"/>
  <c r="DJ30" i="34" s="1"/>
  <c r="DI23" i="34"/>
  <c r="DI30" i="34" s="1"/>
  <c r="DH23" i="34"/>
  <c r="DH30" i="34" s="1"/>
  <c r="DF23" i="34"/>
  <c r="DF30" i="34" s="1"/>
  <c r="DE23" i="34"/>
  <c r="DE30" i="34" s="1"/>
  <c r="DD23" i="34"/>
  <c r="DD30" i="34" s="1"/>
  <c r="DC23" i="34"/>
  <c r="DC30" i="34" s="1"/>
  <c r="DA23" i="34"/>
  <c r="DA30" i="34" s="1"/>
  <c r="CZ23" i="34"/>
  <c r="CZ30" i="34" s="1"/>
  <c r="CY23" i="34"/>
  <c r="CY30" i="34" s="1"/>
  <c r="CX23" i="34"/>
  <c r="CX30" i="34" s="1"/>
  <c r="CW23" i="34"/>
  <c r="CW30" i="34" s="1"/>
  <c r="CV23" i="34"/>
  <c r="CV30" i="34" s="1"/>
  <c r="CT23" i="34"/>
  <c r="CT30" i="34" s="1"/>
  <c r="CS23" i="34"/>
  <c r="CS30" i="34" s="1"/>
  <c r="CR23" i="34"/>
  <c r="CR30" i="34" s="1"/>
  <c r="CQ23" i="34"/>
  <c r="CQ30" i="34" s="1"/>
  <c r="CO23" i="34"/>
  <c r="CO30" i="34" s="1"/>
  <c r="CN23" i="34"/>
  <c r="CN30" i="34" s="1"/>
  <c r="CM23" i="34"/>
  <c r="CL23" i="34"/>
  <c r="CK23" i="34"/>
  <c r="CJ23" i="34"/>
  <c r="CJ30" i="34" s="1"/>
  <c r="CH23" i="34"/>
  <c r="CH30" i="34" s="1"/>
  <c r="CG23" i="34"/>
  <c r="CG30" i="34" s="1"/>
  <c r="CF23" i="34"/>
  <c r="CF30" i="34" s="1"/>
  <c r="CE23" i="34"/>
  <c r="CE30" i="34" s="1"/>
  <c r="CC23" i="34"/>
  <c r="CC30" i="34" s="1"/>
  <c r="CB23" i="34"/>
  <c r="CB30" i="34" s="1"/>
  <c r="CA23" i="34"/>
  <c r="CA30" i="34" s="1"/>
  <c r="BZ23" i="34"/>
  <c r="BY23" i="34"/>
  <c r="BX23" i="34"/>
  <c r="BX30" i="34" s="1"/>
  <c r="BV23" i="34"/>
  <c r="BV30" i="34" s="1"/>
  <c r="BU23" i="34"/>
  <c r="BU30" i="34" s="1"/>
  <c r="BT23" i="34"/>
  <c r="BT30" i="34" s="1"/>
  <c r="BS23" i="34"/>
  <c r="BS30" i="34" s="1"/>
  <c r="BQ23" i="34"/>
  <c r="BQ30" i="34" s="1"/>
  <c r="BP23" i="34"/>
  <c r="BP30" i="34" s="1"/>
  <c r="BO23" i="34"/>
  <c r="BO30" i="34" s="1"/>
  <c r="BN23" i="34"/>
  <c r="BN30" i="34" s="1"/>
  <c r="BM23" i="34"/>
  <c r="BM30" i="34" s="1"/>
  <c r="BL23" i="34"/>
  <c r="BL30" i="34" s="1"/>
  <c r="BJ23" i="34"/>
  <c r="BJ30" i="34" s="1"/>
  <c r="BI23" i="34"/>
  <c r="BI30" i="34" s="1"/>
  <c r="BH23" i="34"/>
  <c r="BH30" i="34" s="1"/>
  <c r="BG23" i="34"/>
  <c r="BG30" i="34" s="1"/>
  <c r="BE23" i="34"/>
  <c r="BE30" i="34" s="1"/>
  <c r="BD23" i="34"/>
  <c r="BD30" i="34" s="1"/>
  <c r="BC23" i="34"/>
  <c r="BC30" i="34" s="1"/>
  <c r="BB23" i="34"/>
  <c r="BB30" i="34" s="1"/>
  <c r="BA23" i="34"/>
  <c r="BA30" i="34" s="1"/>
  <c r="AZ23" i="34"/>
  <c r="AZ30" i="34" s="1"/>
  <c r="AX23" i="34"/>
  <c r="AX30" i="34" s="1"/>
  <c r="AW23" i="34"/>
  <c r="AW30" i="34" s="1"/>
  <c r="AV23" i="34"/>
  <c r="AV30" i="34" s="1"/>
  <c r="AU23" i="34"/>
  <c r="AU30" i="34" s="1"/>
  <c r="AS23" i="34"/>
  <c r="AS30" i="34" s="1"/>
  <c r="AR23" i="34"/>
  <c r="AR30" i="34" s="1"/>
  <c r="AQ23" i="34"/>
  <c r="AP23" i="34"/>
  <c r="AO23" i="34"/>
  <c r="AO30" i="34" s="1"/>
  <c r="AN23" i="34"/>
  <c r="AN30" i="34" s="1"/>
  <c r="AL23" i="34"/>
  <c r="AL30" i="34" s="1"/>
  <c r="AK23" i="34"/>
  <c r="AK30" i="34" s="1"/>
  <c r="AJ23" i="34"/>
  <c r="AJ30" i="34" s="1"/>
  <c r="AI23" i="34"/>
  <c r="AI30" i="34" s="1"/>
  <c r="AG23" i="34"/>
  <c r="AG30" i="34" s="1"/>
  <c r="AF23" i="34"/>
  <c r="AF30" i="34" s="1"/>
  <c r="AE23" i="34"/>
  <c r="AD23" i="34"/>
  <c r="AC23" i="34"/>
  <c r="AB23" i="34"/>
  <c r="AB30" i="34" s="1"/>
  <c r="Z23" i="34"/>
  <c r="Z30" i="34" s="1"/>
  <c r="Y23" i="34"/>
  <c r="Y30" i="34" s="1"/>
  <c r="X23" i="34"/>
  <c r="X30" i="34" s="1"/>
  <c r="W23" i="34"/>
  <c r="W30" i="34" s="1"/>
  <c r="U23" i="34"/>
  <c r="U30" i="34" s="1"/>
  <c r="T23" i="34"/>
  <c r="T30" i="34" s="1"/>
  <c r="S23" i="34"/>
  <c r="S30" i="34" s="1"/>
  <c r="R23" i="34"/>
  <c r="R30" i="34" s="1"/>
  <c r="Q23" i="34"/>
  <c r="Q30" i="34" s="1"/>
  <c r="P23" i="34"/>
  <c r="P30" i="34" s="1"/>
  <c r="O23" i="34"/>
  <c r="O30" i="34" s="1"/>
  <c r="N23" i="34"/>
  <c r="N30" i="34" s="1"/>
  <c r="M23" i="34"/>
  <c r="M30" i="34" s="1"/>
  <c r="L23" i="34"/>
  <c r="L30" i="34" s="1"/>
  <c r="K23" i="34"/>
  <c r="K30" i="34" s="1"/>
  <c r="J23" i="34"/>
  <c r="J30" i="34" s="1"/>
  <c r="I23" i="34"/>
  <c r="I30" i="34" s="1"/>
  <c r="H23" i="34"/>
  <c r="H30" i="34" s="1"/>
  <c r="G23" i="34"/>
  <c r="G30" i="34" s="1"/>
  <c r="F23" i="34"/>
  <c r="E23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T10" i="34"/>
  <c r="DT12" i="34" s="1"/>
  <c r="DS10" i="34"/>
  <c r="DS12" i="34" s="1"/>
  <c r="DR10" i="34"/>
  <c r="DR12" i="34" s="1"/>
  <c r="DQ10" i="34"/>
  <c r="DQ12" i="34" s="1"/>
  <c r="DP10" i="34"/>
  <c r="DP12" i="34" s="1"/>
  <c r="DO10" i="34"/>
  <c r="DO12" i="34" s="1"/>
  <c r="DN10" i="34"/>
  <c r="DN12" i="34" s="1"/>
  <c r="DM10" i="34"/>
  <c r="DM12" i="34" s="1"/>
  <c r="DL10" i="34"/>
  <c r="DL12" i="34" s="1"/>
  <c r="DK10" i="34"/>
  <c r="DK12" i="34" s="1"/>
  <c r="DJ10" i="34"/>
  <c r="DJ12" i="34" s="1"/>
  <c r="DI10" i="34"/>
  <c r="DI12" i="34" s="1"/>
  <c r="DH10" i="34"/>
  <c r="DH12" i="34" s="1"/>
  <c r="DG10" i="34"/>
  <c r="DG12" i="34" s="1"/>
  <c r="DF10" i="34"/>
  <c r="DF12" i="34" s="1"/>
  <c r="DE10" i="34"/>
  <c r="DE12" i="34" s="1"/>
  <c r="DD10" i="34"/>
  <c r="DD12" i="34" s="1"/>
  <c r="DC10" i="34"/>
  <c r="DC12" i="34" s="1"/>
  <c r="DB10" i="34"/>
  <c r="DB12" i="34" s="1"/>
  <c r="DA10" i="34"/>
  <c r="DA12" i="34" s="1"/>
  <c r="CZ10" i="34"/>
  <c r="CZ12" i="34" s="1"/>
  <c r="CY10" i="34"/>
  <c r="CY12" i="34" s="1"/>
  <c r="CX10" i="34"/>
  <c r="CX12" i="34" s="1"/>
  <c r="CW10" i="34"/>
  <c r="CW12" i="34" s="1"/>
  <c r="CV10" i="34"/>
  <c r="CV12" i="34" s="1"/>
  <c r="CU10" i="34"/>
  <c r="CU12" i="34" s="1"/>
  <c r="CT10" i="34"/>
  <c r="CT12" i="34" s="1"/>
  <c r="CS10" i="34"/>
  <c r="CS12" i="34" s="1"/>
  <c r="CR10" i="34"/>
  <c r="CR12" i="34" s="1"/>
  <c r="CQ10" i="34"/>
  <c r="CQ12" i="34" s="1"/>
  <c r="CP10" i="34"/>
  <c r="CP12" i="34" s="1"/>
  <c r="CO10" i="34"/>
  <c r="CO12" i="34" s="1"/>
  <c r="CN10" i="34"/>
  <c r="CN12" i="34" s="1"/>
  <c r="CM10" i="34"/>
  <c r="CM12" i="34" s="1"/>
  <c r="CL10" i="34"/>
  <c r="CL12" i="34" s="1"/>
  <c r="CK10" i="34"/>
  <c r="CK12" i="34" s="1"/>
  <c r="CJ10" i="34"/>
  <c r="CJ12" i="34" s="1"/>
  <c r="CI10" i="34"/>
  <c r="CI12" i="34" s="1"/>
  <c r="CH10" i="34"/>
  <c r="CH12" i="34" s="1"/>
  <c r="CG10" i="34"/>
  <c r="CG12" i="34" s="1"/>
  <c r="CF10" i="34"/>
  <c r="CF12" i="34" s="1"/>
  <c r="CE10" i="34"/>
  <c r="CE12" i="34" s="1"/>
  <c r="CD10" i="34"/>
  <c r="CD12" i="34" s="1"/>
  <c r="CC10" i="34"/>
  <c r="CC12" i="34" s="1"/>
  <c r="CB10" i="34"/>
  <c r="CB12" i="34" s="1"/>
  <c r="CA10" i="34"/>
  <c r="CA12" i="34" s="1"/>
  <c r="BZ10" i="34"/>
  <c r="BZ12" i="34" s="1"/>
  <c r="BY10" i="34"/>
  <c r="BY12" i="34" s="1"/>
  <c r="BX10" i="34"/>
  <c r="BX12" i="34" s="1"/>
  <c r="BW10" i="34"/>
  <c r="BW12" i="34" s="1"/>
  <c r="BV10" i="34"/>
  <c r="BV12" i="34" s="1"/>
  <c r="BU10" i="34"/>
  <c r="BU12" i="34" s="1"/>
  <c r="BT10" i="34"/>
  <c r="BT12" i="34" s="1"/>
  <c r="BS10" i="34"/>
  <c r="BS12" i="34" s="1"/>
  <c r="BR10" i="34"/>
  <c r="BR12" i="34" s="1"/>
  <c r="BQ10" i="34"/>
  <c r="BQ12" i="34" s="1"/>
  <c r="BP10" i="34"/>
  <c r="BP12" i="34" s="1"/>
  <c r="BO10" i="34"/>
  <c r="BO12" i="34" s="1"/>
  <c r="BN10" i="34"/>
  <c r="BN12" i="34" s="1"/>
  <c r="BM10" i="34"/>
  <c r="BM12" i="34" s="1"/>
  <c r="BL10" i="34"/>
  <c r="BL12" i="34" s="1"/>
  <c r="BK10" i="34"/>
  <c r="BK12" i="34" s="1"/>
  <c r="BJ10" i="34"/>
  <c r="BJ12" i="34" s="1"/>
  <c r="BI10" i="34"/>
  <c r="BI12" i="34" s="1"/>
  <c r="BH10" i="34"/>
  <c r="BH12" i="34" s="1"/>
  <c r="BG10" i="34"/>
  <c r="BG12" i="34" s="1"/>
  <c r="BF10" i="34"/>
  <c r="BF12" i="34" s="1"/>
  <c r="BE10" i="34"/>
  <c r="BE12" i="34" s="1"/>
  <c r="BD10" i="34"/>
  <c r="BD12" i="34" s="1"/>
  <c r="BC10" i="34"/>
  <c r="BC12" i="34" s="1"/>
  <c r="BB10" i="34"/>
  <c r="BB12" i="34" s="1"/>
  <c r="BA10" i="34"/>
  <c r="BA12" i="34" s="1"/>
  <c r="AZ10" i="34"/>
  <c r="AZ12" i="34" s="1"/>
  <c r="AY10" i="34"/>
  <c r="AY12" i="34" s="1"/>
  <c r="AX10" i="34"/>
  <c r="AX12" i="34" s="1"/>
  <c r="AW10" i="34"/>
  <c r="AW12" i="34" s="1"/>
  <c r="AV10" i="34"/>
  <c r="AV12" i="34" s="1"/>
  <c r="AU10" i="34"/>
  <c r="AU12" i="34" s="1"/>
  <c r="AT10" i="34"/>
  <c r="AT12" i="34" s="1"/>
  <c r="AS10" i="34"/>
  <c r="AS12" i="34" s="1"/>
  <c r="AR10" i="34"/>
  <c r="AR12" i="34" s="1"/>
  <c r="AQ10" i="34"/>
  <c r="AQ12" i="34" s="1"/>
  <c r="AP10" i="34"/>
  <c r="AP12" i="34" s="1"/>
  <c r="AO10" i="34"/>
  <c r="AO12" i="34" s="1"/>
  <c r="AN10" i="34"/>
  <c r="AN12" i="34" s="1"/>
  <c r="AM10" i="34"/>
  <c r="AM12" i="34" s="1"/>
  <c r="AL10" i="34"/>
  <c r="AL12" i="34" s="1"/>
  <c r="AK10" i="34"/>
  <c r="AK12" i="34" s="1"/>
  <c r="AJ10" i="34"/>
  <c r="AJ12" i="34" s="1"/>
  <c r="AI10" i="34"/>
  <c r="AI12" i="34" s="1"/>
  <c r="AH10" i="34"/>
  <c r="AH12" i="34" s="1"/>
  <c r="AG10" i="34"/>
  <c r="AG12" i="34" s="1"/>
  <c r="AF10" i="34"/>
  <c r="AF12" i="34" s="1"/>
  <c r="AE10" i="34"/>
  <c r="AE12" i="34" s="1"/>
  <c r="AD10" i="34"/>
  <c r="AD12" i="34" s="1"/>
  <c r="AC10" i="34"/>
  <c r="AC12" i="34" s="1"/>
  <c r="AB10" i="34"/>
  <c r="AB12" i="34" s="1"/>
  <c r="AA10" i="34"/>
  <c r="AA12" i="34" s="1"/>
  <c r="Z10" i="34"/>
  <c r="Z12" i="34" s="1"/>
  <c r="Y10" i="34"/>
  <c r="Y12" i="34" s="1"/>
  <c r="X10" i="34"/>
  <c r="X12" i="34" s="1"/>
  <c r="W10" i="34"/>
  <c r="W12" i="34" s="1"/>
  <c r="V10" i="34"/>
  <c r="V12" i="34" s="1"/>
  <c r="U10" i="34"/>
  <c r="U12" i="34" s="1"/>
  <c r="T10" i="34"/>
  <c r="T12" i="34" s="1"/>
  <c r="S10" i="34"/>
  <c r="S12" i="34" s="1"/>
  <c r="R10" i="34"/>
  <c r="R12" i="34" s="1"/>
  <c r="Q10" i="34"/>
  <c r="Q12" i="34" s="1"/>
  <c r="P10" i="34"/>
  <c r="P12" i="34" s="1"/>
  <c r="O10" i="34"/>
  <c r="O12" i="34" s="1"/>
  <c r="N10" i="34"/>
  <c r="N12" i="34" s="1"/>
  <c r="M10" i="34"/>
  <c r="M12" i="34" s="1"/>
  <c r="L10" i="34"/>
  <c r="L12" i="34" s="1"/>
  <c r="K10" i="34"/>
  <c r="K12" i="34" s="1"/>
  <c r="J10" i="34"/>
  <c r="J12" i="34" s="1"/>
  <c r="I10" i="34"/>
  <c r="I12" i="34" s="1"/>
  <c r="H10" i="34"/>
  <c r="H12" i="34" s="1"/>
  <c r="G10" i="34"/>
  <c r="G12" i="34" s="1"/>
  <c r="F10" i="34"/>
  <c r="F12" i="34" s="1"/>
  <c r="E10" i="34"/>
  <c r="E12" i="34" s="1"/>
  <c r="DT9" i="34"/>
  <c r="DS9" i="34"/>
  <c r="DR9" i="34"/>
  <c r="DQ9" i="34"/>
  <c r="DP9" i="34"/>
  <c r="DO9" i="34"/>
  <c r="DN9" i="34"/>
  <c r="DM9" i="34"/>
  <c r="DL9" i="34"/>
  <c r="DK9" i="34"/>
  <c r="DJ9" i="34"/>
  <c r="DI9" i="34"/>
  <c r="DH9" i="34"/>
  <c r="DG9" i="34"/>
  <c r="DF9" i="34"/>
  <c r="DE9" i="34"/>
  <c r="DD9" i="34"/>
  <c r="DC9" i="34"/>
  <c r="DB9" i="34"/>
  <c r="DA9" i="34"/>
  <c r="CZ9" i="34"/>
  <c r="CY9" i="34"/>
  <c r="CX9" i="34"/>
  <c r="CW9" i="34"/>
  <c r="CV9" i="34"/>
  <c r="CU9" i="34"/>
  <c r="CT9" i="34"/>
  <c r="CS9" i="34"/>
  <c r="CR9" i="34"/>
  <c r="CQ9" i="34"/>
  <c r="CP9" i="34"/>
  <c r="CO9" i="34"/>
  <c r="CN9" i="34"/>
  <c r="CM9" i="34"/>
  <c r="CL9" i="34"/>
  <c r="CK9" i="34"/>
  <c r="CJ9" i="34"/>
  <c r="CI9" i="34"/>
  <c r="CH9" i="34"/>
  <c r="CG9" i="34"/>
  <c r="CF9" i="34"/>
  <c r="CE9" i="34"/>
  <c r="CD9" i="34"/>
  <c r="CC9" i="34"/>
  <c r="CB9" i="34"/>
  <c r="CA9" i="34"/>
  <c r="BZ9" i="34"/>
  <c r="BY9" i="34"/>
  <c r="BX9" i="34"/>
  <c r="BW9" i="34"/>
  <c r="BV9" i="34"/>
  <c r="BU9" i="34"/>
  <c r="BT9" i="34"/>
  <c r="BS9" i="34"/>
  <c r="BR9" i="34"/>
  <c r="BQ9" i="34"/>
  <c r="BP9" i="34"/>
  <c r="BO9" i="34"/>
  <c r="BN9" i="34"/>
  <c r="BM9" i="34"/>
  <c r="BL9" i="34"/>
  <c r="BK9" i="34"/>
  <c r="BJ9" i="34"/>
  <c r="BI9" i="34"/>
  <c r="BH9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4" i="34"/>
  <c r="BV28" i="33"/>
  <c r="BU28" i="33"/>
  <c r="AK26" i="33"/>
  <c r="CT25" i="33"/>
  <c r="CS25" i="33"/>
  <c r="BA25" i="33"/>
  <c r="DG24" i="33"/>
  <c r="DF24" i="33"/>
  <c r="DE24" i="33"/>
  <c r="DD24" i="33"/>
  <c r="BX24" i="33"/>
  <c r="BW24" i="33"/>
  <c r="BR24" i="33"/>
  <c r="BL24" i="33"/>
  <c r="BK24" i="33"/>
  <c r="BJ24" i="33"/>
  <c r="AN24" i="33"/>
  <c r="AJ24" i="33"/>
  <c r="V24" i="33"/>
  <c r="U24" i="33"/>
  <c r="DF23" i="33"/>
  <c r="DE23" i="33"/>
  <c r="DD23" i="33"/>
  <c r="DC23" i="33"/>
  <c r="DB23" i="33"/>
  <c r="DA23" i="33"/>
  <c r="CY23" i="33"/>
  <c r="CT23" i="33"/>
  <c r="BV23" i="33"/>
  <c r="AZ23" i="33"/>
  <c r="AY23" i="33"/>
  <c r="AX23" i="33"/>
  <c r="AW23" i="33"/>
  <c r="Z23" i="33"/>
  <c r="Y23" i="33"/>
  <c r="X23" i="33"/>
  <c r="W23" i="33"/>
  <c r="P23" i="33"/>
  <c r="L23" i="33"/>
  <c r="K23" i="33"/>
  <c r="J23" i="33"/>
  <c r="DV21" i="33"/>
  <c r="DT21" i="33"/>
  <c r="DS21" i="33"/>
  <c r="DR21" i="33"/>
  <c r="DN21" i="33"/>
  <c r="DM21" i="33"/>
  <c r="DK21" i="33"/>
  <c r="DJ21" i="33"/>
  <c r="DH21" i="33"/>
  <c r="DG21" i="33"/>
  <c r="DF21" i="33"/>
  <c r="DE21" i="33"/>
  <c r="DD21" i="33"/>
  <c r="CY21" i="33"/>
  <c r="CX21" i="33"/>
  <c r="CV21" i="33"/>
  <c r="CU21" i="33"/>
  <c r="CT21" i="33"/>
  <c r="CS21" i="33"/>
  <c r="CR21" i="33"/>
  <c r="CQ21" i="33"/>
  <c r="CP21" i="33"/>
  <c r="CJ21" i="33"/>
  <c r="CI21" i="33"/>
  <c r="CH21" i="33"/>
  <c r="CG21" i="33"/>
  <c r="CF21" i="33"/>
  <c r="CE21" i="33"/>
  <c r="CD21" i="33"/>
  <c r="CC21" i="33"/>
  <c r="CA21" i="33"/>
  <c r="BV21" i="33"/>
  <c r="BU21" i="33"/>
  <c r="BT21" i="33"/>
  <c r="BS21" i="33"/>
  <c r="BR21" i="33"/>
  <c r="BQ21" i="33"/>
  <c r="BO21" i="33"/>
  <c r="BN21" i="33"/>
  <c r="BL21" i="33"/>
  <c r="BH21" i="33"/>
  <c r="BG21" i="33"/>
  <c r="BF21" i="33"/>
  <c r="BE21" i="33"/>
  <c r="BC21" i="33"/>
  <c r="BB21" i="33"/>
  <c r="AZ21" i="33"/>
  <c r="AY21" i="33"/>
  <c r="AX21" i="33"/>
  <c r="AT21" i="33"/>
  <c r="AS21" i="33"/>
  <c r="AQ21" i="33"/>
  <c r="AP21" i="33"/>
  <c r="AN21" i="33"/>
  <c r="AM21" i="33"/>
  <c r="AL21" i="33"/>
  <c r="AK21" i="33"/>
  <c r="AJ21" i="33"/>
  <c r="AE21" i="33"/>
  <c r="AD21" i="33"/>
  <c r="AC21" i="33"/>
  <c r="AB21" i="33"/>
  <c r="AA21" i="33"/>
  <c r="Z21" i="33"/>
  <c r="Y21" i="33"/>
  <c r="X21" i="33"/>
  <c r="W21" i="33"/>
  <c r="R21" i="33"/>
  <c r="Q21" i="33"/>
  <c r="P21" i="33"/>
  <c r="O21" i="33"/>
  <c r="N21" i="33"/>
  <c r="M21" i="33"/>
  <c r="L21" i="33"/>
  <c r="K21" i="33"/>
  <c r="J21" i="33"/>
  <c r="D21" i="33"/>
  <c r="C21" i="33"/>
  <c r="B21" i="33"/>
  <c r="DT20" i="33"/>
  <c r="DG20" i="33"/>
  <c r="DF20" i="33"/>
  <c r="D20" i="33"/>
  <c r="BW20" i="33" s="1"/>
  <c r="C20" i="33"/>
  <c r="B20" i="33"/>
  <c r="DH19" i="33"/>
  <c r="DG19" i="33"/>
  <c r="DF19" i="33"/>
  <c r="DA19" i="33"/>
  <c r="CW19" i="33"/>
  <c r="CV19" i="33"/>
  <c r="CU19" i="33"/>
  <c r="CJ19" i="33"/>
  <c r="CI19" i="33"/>
  <c r="CE19" i="33"/>
  <c r="CD19" i="33"/>
  <c r="CC19" i="33"/>
  <c r="BS19" i="33"/>
  <c r="BR19" i="33"/>
  <c r="BQ19" i="33"/>
  <c r="BN19" i="33"/>
  <c r="BM19" i="33"/>
  <c r="BL19" i="33"/>
  <c r="AY19" i="33"/>
  <c r="AX19" i="33"/>
  <c r="AT19" i="33"/>
  <c r="AS19" i="33"/>
  <c r="AP19" i="33"/>
  <c r="AO19" i="33"/>
  <c r="AN19" i="33"/>
  <c r="AE19" i="33"/>
  <c r="AD19" i="33"/>
  <c r="Z19" i="33"/>
  <c r="Y19" i="33"/>
  <c r="X19" i="33"/>
  <c r="O19" i="33"/>
  <c r="N19" i="33"/>
  <c r="M19" i="33"/>
  <c r="L19" i="33"/>
  <c r="K19" i="33"/>
  <c r="J19" i="33"/>
  <c r="D19" i="33"/>
  <c r="DU19" i="33" s="1"/>
  <c r="C19" i="33"/>
  <c r="B19" i="33"/>
  <c r="DS18" i="33"/>
  <c r="DR18" i="33"/>
  <c r="DQ18" i="33"/>
  <c r="DM18" i="33"/>
  <c r="DL18" i="33"/>
  <c r="DK18" i="33"/>
  <c r="DJ18" i="33"/>
  <c r="DI18" i="33"/>
  <c r="DA18" i="33"/>
  <c r="CW18" i="33"/>
  <c r="CV18" i="33"/>
  <c r="CU18" i="33"/>
  <c r="CT18" i="33"/>
  <c r="CL18" i="33"/>
  <c r="CK18" i="33"/>
  <c r="CJ18" i="33"/>
  <c r="CI18" i="33"/>
  <c r="CH18" i="33"/>
  <c r="BW18" i="33"/>
  <c r="BV18" i="33"/>
  <c r="BU18" i="33"/>
  <c r="BQ18" i="33"/>
  <c r="BP18" i="33"/>
  <c r="BO18" i="33"/>
  <c r="BN18" i="33"/>
  <c r="BM18" i="33"/>
  <c r="BE18" i="33"/>
  <c r="BA18" i="33"/>
  <c r="AZ18" i="33"/>
  <c r="AY18" i="33"/>
  <c r="AX18" i="33"/>
  <c r="AP18" i="33"/>
  <c r="AO18" i="33"/>
  <c r="AN18" i="33"/>
  <c r="AM18" i="33"/>
  <c r="AL18" i="33"/>
  <c r="AA18" i="33"/>
  <c r="Z18" i="33"/>
  <c r="Y18" i="33"/>
  <c r="U18" i="33"/>
  <c r="T18" i="33"/>
  <c r="S18" i="33"/>
  <c r="R18" i="33"/>
  <c r="Q18" i="33"/>
  <c r="I18" i="33"/>
  <c r="D18" i="33"/>
  <c r="C18" i="33"/>
  <c r="B18" i="33"/>
  <c r="DV17" i="33"/>
  <c r="DU17" i="33"/>
  <c r="DM17" i="33"/>
  <c r="DL17" i="33"/>
  <c r="DK17" i="33"/>
  <c r="DJ17" i="33"/>
  <c r="DI17" i="33"/>
  <c r="CW17" i="33"/>
  <c r="CV17" i="33"/>
  <c r="CR17" i="33"/>
  <c r="CQ17" i="33"/>
  <c r="CP17" i="33"/>
  <c r="CO17" i="33"/>
  <c r="CN17" i="33"/>
  <c r="CF17" i="33"/>
  <c r="CA17" i="33"/>
  <c r="BZ17" i="33"/>
  <c r="BY17" i="33"/>
  <c r="BQ17" i="33"/>
  <c r="BP17" i="33"/>
  <c r="BO17" i="33"/>
  <c r="BN17" i="33"/>
  <c r="BM17" i="33"/>
  <c r="BA17" i="33"/>
  <c r="AZ17" i="33"/>
  <c r="AV17" i="33"/>
  <c r="AU17" i="33"/>
  <c r="AT17" i="33"/>
  <c r="AS17" i="33"/>
  <c r="AR17" i="33"/>
  <c r="AJ17" i="33"/>
  <c r="AE17" i="33"/>
  <c r="AD17" i="33"/>
  <c r="AC17" i="33"/>
  <c r="U17" i="33"/>
  <c r="T17" i="33"/>
  <c r="S17" i="33"/>
  <c r="R17" i="33"/>
  <c r="Q17" i="33"/>
  <c r="D17" i="33"/>
  <c r="C17" i="33"/>
  <c r="B17" i="33"/>
  <c r="DS16" i="33"/>
  <c r="DR16" i="33"/>
  <c r="DQ16" i="33"/>
  <c r="DP16" i="33"/>
  <c r="DO16" i="33"/>
  <c r="DI16" i="33"/>
  <c r="DB16" i="33"/>
  <c r="DA16" i="33"/>
  <c r="CT16" i="33"/>
  <c r="CS16" i="33"/>
  <c r="CR16" i="33"/>
  <c r="CQ16" i="33"/>
  <c r="CP16" i="33"/>
  <c r="CD16" i="33"/>
  <c r="CC16" i="33"/>
  <c r="CB16" i="33"/>
  <c r="CA16" i="33"/>
  <c r="BY16" i="33"/>
  <c r="BW16" i="33"/>
  <c r="BR16" i="33"/>
  <c r="BK16" i="33"/>
  <c r="BJ16" i="33"/>
  <c r="BE16" i="33"/>
  <c r="BD16" i="33"/>
  <c r="BC16" i="33"/>
  <c r="BB16" i="33"/>
  <c r="BA16" i="33"/>
  <c r="AP16" i="33"/>
  <c r="AO16" i="33"/>
  <c r="AM16" i="33"/>
  <c r="AL16" i="33"/>
  <c r="AK16" i="33"/>
  <c r="AJ16" i="33"/>
  <c r="AE16" i="33"/>
  <c r="Y16" i="33"/>
  <c r="X16" i="33"/>
  <c r="S16" i="33"/>
  <c r="R16" i="33"/>
  <c r="Q16" i="33"/>
  <c r="P16" i="33"/>
  <c r="O16" i="33"/>
  <c r="D16" i="33"/>
  <c r="C16" i="33"/>
  <c r="B16" i="33"/>
  <c r="DV15" i="33"/>
  <c r="DU15" i="33"/>
  <c r="DT15" i="33"/>
  <c r="DS15" i="33"/>
  <c r="DN15" i="33"/>
  <c r="DI15" i="33"/>
  <c r="DH15" i="33"/>
  <c r="DG15" i="33"/>
  <c r="DB15" i="33"/>
  <c r="DA15" i="33"/>
  <c r="CZ15" i="33"/>
  <c r="CY15" i="33"/>
  <c r="CX15" i="33"/>
  <c r="CO15" i="33"/>
  <c r="CN15" i="33"/>
  <c r="CM15" i="33"/>
  <c r="CL15" i="33"/>
  <c r="CK15" i="33"/>
  <c r="CJ15" i="33"/>
  <c r="CI15" i="33"/>
  <c r="CD15" i="33"/>
  <c r="BY15" i="33"/>
  <c r="BX15" i="33"/>
  <c r="BW15" i="33"/>
  <c r="BR15" i="33"/>
  <c r="BQ15" i="33"/>
  <c r="BP15" i="33"/>
  <c r="BO15" i="33"/>
  <c r="BN15" i="33"/>
  <c r="BE15" i="33"/>
  <c r="BD15" i="33"/>
  <c r="BC15" i="33"/>
  <c r="BB15" i="33"/>
  <c r="BA15" i="33"/>
  <c r="AZ15" i="33"/>
  <c r="AY15" i="33"/>
  <c r="AT15" i="33"/>
  <c r="AO15" i="33"/>
  <c r="AN15" i="33"/>
  <c r="AM15" i="33"/>
  <c r="AH15" i="33"/>
  <c r="AG15" i="33"/>
  <c r="AF15" i="33"/>
  <c r="AE15" i="33"/>
  <c r="AD15" i="33"/>
  <c r="U15" i="33"/>
  <c r="T15" i="33"/>
  <c r="S15" i="33"/>
  <c r="R15" i="33"/>
  <c r="Q15" i="33"/>
  <c r="P15" i="33"/>
  <c r="O15" i="33"/>
  <c r="J15" i="33"/>
  <c r="D15" i="33"/>
  <c r="C15" i="33"/>
  <c r="B15" i="33"/>
  <c r="DV14" i="33"/>
  <c r="DQ14" i="33"/>
  <c r="DP14" i="33"/>
  <c r="DO14" i="33"/>
  <c r="DN14" i="33"/>
  <c r="DM14" i="33"/>
  <c r="DE14" i="33"/>
  <c r="DD14" i="33"/>
  <c r="DC14" i="33"/>
  <c r="DB14" i="33"/>
  <c r="DA14" i="33"/>
  <c r="CZ14" i="33"/>
  <c r="CY14" i="33"/>
  <c r="CX14" i="33"/>
  <c r="CS14" i="33"/>
  <c r="CO14" i="33"/>
  <c r="CN14" i="33"/>
  <c r="CM14" i="33"/>
  <c r="CL14" i="33"/>
  <c r="CG14" i="33"/>
  <c r="CF14" i="33"/>
  <c r="CE14" i="33"/>
  <c r="CD14" i="33"/>
  <c r="CC14" i="33"/>
  <c r="BU14" i="33"/>
  <c r="BT14" i="33"/>
  <c r="BS14" i="33"/>
  <c r="BR14" i="33"/>
  <c r="BQ14" i="33"/>
  <c r="BP14" i="33"/>
  <c r="BO14" i="33"/>
  <c r="BN14" i="33"/>
  <c r="BI14" i="33"/>
  <c r="BE14" i="33"/>
  <c r="BD14" i="33"/>
  <c r="BC14" i="33"/>
  <c r="BB14" i="33"/>
  <c r="AW14" i="33"/>
  <c r="AV14" i="33"/>
  <c r="AU14" i="33"/>
  <c r="AT14" i="33"/>
  <c r="AS14" i="33"/>
  <c r="AK14" i="33"/>
  <c r="AJ14" i="33"/>
  <c r="AI14" i="33"/>
  <c r="AH14" i="33"/>
  <c r="AG14" i="33"/>
  <c r="AF14" i="33"/>
  <c r="AE14" i="33"/>
  <c r="AD14" i="33"/>
  <c r="Y14" i="33"/>
  <c r="U14" i="33"/>
  <c r="T14" i="33"/>
  <c r="S14" i="33"/>
  <c r="R14" i="33"/>
  <c r="M14" i="33"/>
  <c r="L14" i="33"/>
  <c r="K14" i="33"/>
  <c r="J14" i="33"/>
  <c r="I14" i="33"/>
  <c r="D14" i="33"/>
  <c r="C14" i="33"/>
  <c r="B14" i="33"/>
  <c r="DT13" i="33"/>
  <c r="DS13" i="33"/>
  <c r="DR13" i="33"/>
  <c r="DQ13" i="33"/>
  <c r="DP13" i="33"/>
  <c r="DO13" i="33"/>
  <c r="DN13" i="33"/>
  <c r="DM13" i="33"/>
  <c r="DH13" i="33"/>
  <c r="DG13" i="33"/>
  <c r="DF13" i="33"/>
  <c r="DE13" i="33"/>
  <c r="DD13" i="33"/>
  <c r="DC13" i="33"/>
  <c r="DB13" i="33"/>
  <c r="DA13" i="33"/>
  <c r="CV13" i="33"/>
  <c r="CU13" i="33"/>
  <c r="CT13" i="33"/>
  <c r="CS13" i="33"/>
  <c r="CR13" i="33"/>
  <c r="CQ13" i="33"/>
  <c r="CP13" i="33"/>
  <c r="CO13" i="33"/>
  <c r="CJ13" i="33"/>
  <c r="CI13" i="33"/>
  <c r="CH13" i="33"/>
  <c r="CG13" i="33"/>
  <c r="CF13" i="33"/>
  <c r="CE13" i="33"/>
  <c r="CD13" i="33"/>
  <c r="CC13" i="33"/>
  <c r="BY13" i="33"/>
  <c r="BX13" i="33"/>
  <c r="BW13" i="33"/>
  <c r="BV13" i="33"/>
  <c r="BU13" i="33"/>
  <c r="BT13" i="33"/>
  <c r="BS13" i="33"/>
  <c r="BR13" i="33"/>
  <c r="BQ13" i="33"/>
  <c r="BM13" i="33"/>
  <c r="BL13" i="33"/>
  <c r="BK13" i="33"/>
  <c r="BJ13" i="33"/>
  <c r="BI13" i="33"/>
  <c r="BH13" i="33"/>
  <c r="BG13" i="33"/>
  <c r="BF13" i="33"/>
  <c r="BE13" i="33"/>
  <c r="BA13" i="33"/>
  <c r="AZ13" i="33"/>
  <c r="AY13" i="33"/>
  <c r="AX13" i="33"/>
  <c r="AW13" i="33"/>
  <c r="AV13" i="33"/>
  <c r="AU13" i="33"/>
  <c r="AT13" i="33"/>
  <c r="AS13" i="33"/>
  <c r="AO13" i="33"/>
  <c r="AN13" i="33"/>
  <c r="AM13" i="33"/>
  <c r="AL13" i="33"/>
  <c r="AK13" i="33"/>
  <c r="AJ13" i="33"/>
  <c r="AI13" i="33"/>
  <c r="AH13" i="33"/>
  <c r="AG13" i="33"/>
  <c r="AC13" i="33"/>
  <c r="AB13" i="33"/>
  <c r="AA13" i="33"/>
  <c r="Z13" i="33"/>
  <c r="Y13" i="33"/>
  <c r="X13" i="33"/>
  <c r="W13" i="33"/>
  <c r="V13" i="33"/>
  <c r="U13" i="33"/>
  <c r="Q13" i="33"/>
  <c r="P13" i="33"/>
  <c r="O13" i="33"/>
  <c r="N13" i="33"/>
  <c r="M13" i="33"/>
  <c r="L13" i="33"/>
  <c r="K13" i="33"/>
  <c r="J13" i="33"/>
  <c r="I13" i="33"/>
  <c r="D13" i="33"/>
  <c r="DL13" i="33" s="1"/>
  <c r="C13" i="33"/>
  <c r="B13" i="33"/>
  <c r="DV12" i="33"/>
  <c r="DU12" i="33"/>
  <c r="DI12" i="33"/>
  <c r="DH12" i="33"/>
  <c r="DG12" i="33"/>
  <c r="DF12" i="33"/>
  <c r="DE12" i="33"/>
  <c r="CS12" i="33"/>
  <c r="CR12" i="33"/>
  <c r="CM12" i="33"/>
  <c r="CL12" i="33"/>
  <c r="CK12" i="33"/>
  <c r="BY12" i="33"/>
  <c r="BX12" i="33"/>
  <c r="BW12" i="33"/>
  <c r="BV12" i="33"/>
  <c r="BU12" i="33"/>
  <c r="BI12" i="33"/>
  <c r="BH12" i="33"/>
  <c r="BC12" i="33"/>
  <c r="BB12" i="33"/>
  <c r="BA12" i="33"/>
  <c r="AO12" i="33"/>
  <c r="AN12" i="33"/>
  <c r="AM12" i="33"/>
  <c r="AL12" i="33"/>
  <c r="AK12" i="33"/>
  <c r="Y12" i="33"/>
  <c r="X12" i="33"/>
  <c r="S12" i="33"/>
  <c r="R12" i="33"/>
  <c r="Q12" i="33"/>
  <c r="D12" i="33"/>
  <c r="DS12" i="33" s="1"/>
  <c r="C12" i="33"/>
  <c r="B12" i="33"/>
  <c r="DV11" i="33"/>
  <c r="DU11" i="33"/>
  <c r="DT11" i="33"/>
  <c r="DI11" i="33"/>
  <c r="DH11" i="33"/>
  <c r="DG11" i="33"/>
  <c r="DB11" i="33"/>
  <c r="DA11" i="33"/>
  <c r="CZ11" i="33"/>
  <c r="CO11" i="33"/>
  <c r="CN11" i="33"/>
  <c r="CM11" i="33"/>
  <c r="CL11" i="33"/>
  <c r="CK11" i="33"/>
  <c r="CJ11" i="33"/>
  <c r="BY11" i="33"/>
  <c r="BX11" i="33"/>
  <c r="BW11" i="33"/>
  <c r="BR11" i="33"/>
  <c r="BQ11" i="33"/>
  <c r="BP11" i="33"/>
  <c r="BE11" i="33"/>
  <c r="BD11" i="33"/>
  <c r="BC11" i="33"/>
  <c r="BB11" i="33"/>
  <c r="BA11" i="33"/>
  <c r="AZ11" i="33"/>
  <c r="AO11" i="33"/>
  <c r="AN11" i="33"/>
  <c r="AM11" i="33"/>
  <c r="AH11" i="33"/>
  <c r="AG11" i="33"/>
  <c r="AF11" i="33"/>
  <c r="U11" i="33"/>
  <c r="T11" i="33"/>
  <c r="S11" i="33"/>
  <c r="R11" i="33"/>
  <c r="Q11" i="33"/>
  <c r="P11" i="33"/>
  <c r="D11" i="33"/>
  <c r="DN11" i="33" s="1"/>
  <c r="C11" i="33"/>
  <c r="B11" i="33"/>
  <c r="DV10" i="33"/>
  <c r="DQ10" i="33"/>
  <c r="DP10" i="33"/>
  <c r="DO10" i="33"/>
  <c r="DD10" i="33"/>
  <c r="DC10" i="33"/>
  <c r="DB10" i="33"/>
  <c r="DA10" i="33"/>
  <c r="CZ10" i="33"/>
  <c r="CY10" i="33"/>
  <c r="CN10" i="33"/>
  <c r="CM10" i="33"/>
  <c r="CL10" i="33"/>
  <c r="CG10" i="33"/>
  <c r="CF10" i="33"/>
  <c r="CE10" i="33"/>
  <c r="BT10" i="33"/>
  <c r="BS10" i="33"/>
  <c r="BR10" i="33"/>
  <c r="BQ10" i="33"/>
  <c r="BP10" i="33"/>
  <c r="BO10" i="33"/>
  <c r="BD10" i="33"/>
  <c r="BC10" i="33"/>
  <c r="BB10" i="33"/>
  <c r="AW10" i="33"/>
  <c r="AV10" i="33"/>
  <c r="AU10" i="33"/>
  <c r="AJ10" i="33"/>
  <c r="AI10" i="33"/>
  <c r="AH10" i="33"/>
  <c r="AG10" i="33"/>
  <c r="AF10" i="33"/>
  <c r="AE10" i="33"/>
  <c r="T10" i="33"/>
  <c r="S10" i="33"/>
  <c r="R10" i="33"/>
  <c r="N10" i="33"/>
  <c r="M10" i="33"/>
  <c r="L10" i="33"/>
  <c r="D10" i="33"/>
  <c r="DK10" i="33" s="1"/>
  <c r="C10" i="33"/>
  <c r="B10" i="33"/>
  <c r="DU9" i="33"/>
  <c r="DT9" i="33"/>
  <c r="DS9" i="33"/>
  <c r="DR9" i="33"/>
  <c r="DQ9" i="33"/>
  <c r="DP9" i="33"/>
  <c r="DO9" i="33"/>
  <c r="DN9" i="33"/>
  <c r="DM9" i="33"/>
  <c r="DI9" i="33"/>
  <c r="DH9" i="33"/>
  <c r="DG9" i="33"/>
  <c r="DF9" i="33"/>
  <c r="DE9" i="33"/>
  <c r="DD9" i="33"/>
  <c r="DC9" i="33"/>
  <c r="DB9" i="33"/>
  <c r="DA9" i="33"/>
  <c r="CW9" i="33"/>
  <c r="CV9" i="33"/>
  <c r="CU9" i="33"/>
  <c r="CT9" i="33"/>
  <c r="CS9" i="33"/>
  <c r="CR9" i="33"/>
  <c r="CQ9" i="33"/>
  <c r="CP9" i="33"/>
  <c r="CO9" i="33"/>
  <c r="CK9" i="33"/>
  <c r="CJ9" i="33"/>
  <c r="CI9" i="33"/>
  <c r="CH9" i="33"/>
  <c r="CG9" i="33"/>
  <c r="CF9" i="33"/>
  <c r="CE9" i="33"/>
  <c r="CD9" i="33"/>
  <c r="CC9" i="33"/>
  <c r="BY9" i="33"/>
  <c r="BX9" i="33"/>
  <c r="BW9" i="33"/>
  <c r="BV9" i="33"/>
  <c r="BU9" i="33"/>
  <c r="BT9" i="33"/>
  <c r="BS9" i="33"/>
  <c r="BR9" i="33"/>
  <c r="BQ9" i="33"/>
  <c r="BM9" i="33"/>
  <c r="BL9" i="33"/>
  <c r="BK9" i="33"/>
  <c r="BJ9" i="33"/>
  <c r="BI9" i="33"/>
  <c r="BH9" i="33"/>
  <c r="BG9" i="33"/>
  <c r="BF9" i="33"/>
  <c r="BE9" i="33"/>
  <c r="BA9" i="33"/>
  <c r="AZ9" i="33"/>
  <c r="AY9" i="33"/>
  <c r="AX9" i="33"/>
  <c r="AW9" i="33"/>
  <c r="AV9" i="33"/>
  <c r="AU9" i="33"/>
  <c r="AT9" i="33"/>
  <c r="AS9" i="33"/>
  <c r="AO9" i="33"/>
  <c r="AN9" i="33"/>
  <c r="AM9" i="33"/>
  <c r="AL9" i="33"/>
  <c r="AK9" i="33"/>
  <c r="AJ9" i="33"/>
  <c r="AI9" i="33"/>
  <c r="AH9" i="33"/>
  <c r="AG9" i="33"/>
  <c r="AC9" i="33"/>
  <c r="AB9" i="33"/>
  <c r="AA9" i="33"/>
  <c r="Z9" i="33"/>
  <c r="Y9" i="33"/>
  <c r="X9" i="33"/>
  <c r="W9" i="33"/>
  <c r="V9" i="33"/>
  <c r="U9" i="33"/>
  <c r="T9" i="33"/>
  <c r="Q9" i="33"/>
  <c r="P9" i="33"/>
  <c r="O9" i="33"/>
  <c r="N9" i="33"/>
  <c r="M9" i="33"/>
  <c r="L9" i="33"/>
  <c r="K9" i="33"/>
  <c r="J9" i="33"/>
  <c r="I9" i="33"/>
  <c r="H9" i="33"/>
  <c r="D9" i="33"/>
  <c r="DL9" i="33" s="1"/>
  <c r="C9" i="33"/>
  <c r="B9" i="33"/>
  <c r="DV8" i="33"/>
  <c r="DU8" i="33"/>
  <c r="DT8" i="33"/>
  <c r="DS8" i="33"/>
  <c r="DR8" i="33"/>
  <c r="DK8" i="33"/>
  <c r="DJ8" i="33"/>
  <c r="DI8" i="33"/>
  <c r="DH8" i="33"/>
  <c r="DG8" i="33"/>
  <c r="DF8" i="33"/>
  <c r="DE8" i="33"/>
  <c r="DD8" i="33"/>
  <c r="DC8" i="33"/>
  <c r="CW8" i="33"/>
  <c r="CV8" i="33"/>
  <c r="CU8" i="33"/>
  <c r="CT8" i="33"/>
  <c r="CS8" i="33"/>
  <c r="CR8" i="33"/>
  <c r="CQ8" i="33"/>
  <c r="CN8" i="33"/>
  <c r="CM8" i="33"/>
  <c r="CI8" i="33"/>
  <c r="CH8" i="33"/>
  <c r="CG8" i="33"/>
  <c r="CF8" i="33"/>
  <c r="CE8" i="33"/>
  <c r="CB8" i="33"/>
  <c r="CA8" i="33"/>
  <c r="BZ8" i="33"/>
  <c r="BY8" i="33"/>
  <c r="BU8" i="33"/>
  <c r="BT8" i="33"/>
  <c r="BS8" i="33"/>
  <c r="BP8" i="33"/>
  <c r="BO8" i="33"/>
  <c r="BN8" i="33"/>
  <c r="BM8" i="33"/>
  <c r="BL8" i="33"/>
  <c r="BK8" i="33"/>
  <c r="BG8" i="33"/>
  <c r="BD8" i="33"/>
  <c r="BC8" i="33"/>
  <c r="BB8" i="33"/>
  <c r="BA8" i="33"/>
  <c r="AZ8" i="33"/>
  <c r="AY8" i="33"/>
  <c r="AX8" i="33"/>
  <c r="AW8" i="33"/>
  <c r="AQ8" i="33"/>
  <c r="AP8" i="33"/>
  <c r="AO8" i="33"/>
  <c r="AN8" i="33"/>
  <c r="AM8" i="33"/>
  <c r="AL8" i="33"/>
  <c r="AK8" i="33"/>
  <c r="AJ8" i="33"/>
  <c r="AI8" i="33"/>
  <c r="AC8" i="33"/>
  <c r="AB8" i="33"/>
  <c r="AA8" i="33"/>
  <c r="Z8" i="33"/>
  <c r="Y8" i="33"/>
  <c r="X8" i="33"/>
  <c r="W8" i="33"/>
  <c r="U8" i="33"/>
  <c r="T8" i="33"/>
  <c r="P8" i="33"/>
  <c r="O8" i="33"/>
  <c r="N8" i="33"/>
  <c r="M8" i="33"/>
  <c r="L8" i="33"/>
  <c r="K8" i="33"/>
  <c r="I8" i="33"/>
  <c r="H8" i="33"/>
  <c r="G8" i="33"/>
  <c r="D8" i="33"/>
  <c r="DP8" i="33" s="1"/>
  <c r="C8" i="33"/>
  <c r="B8" i="33"/>
  <c r="DS7" i="33"/>
  <c r="DR7" i="33"/>
  <c r="DP7" i="33"/>
  <c r="DO7" i="33"/>
  <c r="DN7" i="33"/>
  <c r="DM7" i="33"/>
  <c r="DF7" i="33"/>
  <c r="DD7" i="33"/>
  <c r="DC7" i="33"/>
  <c r="DB7" i="33"/>
  <c r="DA7" i="33"/>
  <c r="CZ7" i="33"/>
  <c r="CR7" i="33"/>
  <c r="CQ7" i="33"/>
  <c r="CP7" i="33"/>
  <c r="CO7" i="33"/>
  <c r="CN7" i="33"/>
  <c r="CM7" i="33"/>
  <c r="CE7" i="33"/>
  <c r="CD7" i="33"/>
  <c r="CC7" i="33"/>
  <c r="CB7" i="33"/>
  <c r="CA7" i="33"/>
  <c r="BZ7" i="33"/>
  <c r="BR7" i="33"/>
  <c r="BQ7" i="33"/>
  <c r="BP7" i="33"/>
  <c r="BO7" i="33"/>
  <c r="BN7" i="33"/>
  <c r="BM7" i="33"/>
  <c r="BE7" i="33"/>
  <c r="BD7" i="33"/>
  <c r="BC7" i="33"/>
  <c r="BB7" i="33"/>
  <c r="BA7" i="33"/>
  <c r="AZ7" i="33"/>
  <c r="AR7" i="33"/>
  <c r="AQ7" i="33"/>
  <c r="AP7" i="33"/>
  <c r="AO7" i="33"/>
  <c r="AN7" i="33"/>
  <c r="AM7" i="33"/>
  <c r="AE7" i="33"/>
  <c r="AD7" i="33"/>
  <c r="AC7" i="33"/>
  <c r="AB7" i="33"/>
  <c r="AA7" i="33"/>
  <c r="Z7" i="33"/>
  <c r="R7" i="33"/>
  <c r="Q7" i="33"/>
  <c r="P7" i="33"/>
  <c r="O7" i="33"/>
  <c r="N7" i="33"/>
  <c r="L7" i="33"/>
  <c r="D7" i="33"/>
  <c r="DJ7" i="33" s="1"/>
  <c r="C7" i="33"/>
  <c r="B7" i="33"/>
  <c r="DU6" i="33"/>
  <c r="DS6" i="33"/>
  <c r="DR6" i="33"/>
  <c r="DG6" i="33"/>
  <c r="DE6" i="33"/>
  <c r="CT6" i="33"/>
  <c r="CS6" i="33"/>
  <c r="CR6" i="33"/>
  <c r="CG6" i="33"/>
  <c r="CF6" i="33"/>
  <c r="CE6" i="33"/>
  <c r="BT6" i="33"/>
  <c r="BS6" i="33"/>
  <c r="BR6" i="33"/>
  <c r="BG6" i="33"/>
  <c r="BE6" i="33"/>
  <c r="AT6" i="33"/>
  <c r="AS6" i="33"/>
  <c r="AR6" i="33"/>
  <c r="AG6" i="33"/>
  <c r="AF6" i="33"/>
  <c r="AE6" i="33"/>
  <c r="T6" i="33"/>
  <c r="S6" i="33"/>
  <c r="R6" i="33"/>
  <c r="G6" i="33"/>
  <c r="D6" i="33"/>
  <c r="C6" i="33"/>
  <c r="B6" i="33"/>
  <c r="DO5" i="33"/>
  <c r="DN5" i="33"/>
  <c r="DM5" i="33"/>
  <c r="DL5" i="33"/>
  <c r="DB5" i="33"/>
  <c r="DA5" i="33"/>
  <c r="CZ5" i="33"/>
  <c r="CX5" i="33"/>
  <c r="CO5" i="33"/>
  <c r="CN5" i="33"/>
  <c r="CL5" i="33"/>
  <c r="CK5" i="33"/>
  <c r="CB5" i="33"/>
  <c r="BZ5" i="33"/>
  <c r="BY5" i="33"/>
  <c r="BX5" i="33"/>
  <c r="BN5" i="33"/>
  <c r="BM5" i="33"/>
  <c r="BL5" i="33"/>
  <c r="BK5" i="33"/>
  <c r="BA5" i="33"/>
  <c r="AZ5" i="33"/>
  <c r="AY5" i="33"/>
  <c r="AX5" i="33"/>
  <c r="AO5" i="33"/>
  <c r="AN5" i="33"/>
  <c r="AM5" i="33"/>
  <c r="AL5" i="33"/>
  <c r="AC5" i="33"/>
  <c r="AB5" i="33"/>
  <c r="AA5" i="33"/>
  <c r="Z5" i="33"/>
  <c r="Q5" i="33"/>
  <c r="P5" i="33"/>
  <c r="O5" i="33"/>
  <c r="N5" i="33"/>
  <c r="D5" i="33"/>
  <c r="C5" i="33"/>
  <c r="B5" i="33"/>
  <c r="DV4" i="33"/>
  <c r="DV24" i="33" s="1"/>
  <c r="DU4" i="33"/>
  <c r="DU24" i="33" s="1"/>
  <c r="DT4" i="33"/>
  <c r="DT24" i="33" s="1"/>
  <c r="DS4" i="33"/>
  <c r="DS24" i="33" s="1"/>
  <c r="DR4" i="33"/>
  <c r="DR24" i="33" s="1"/>
  <c r="DQ4" i="33"/>
  <c r="DQ24" i="33" s="1"/>
  <c r="DP4" i="33"/>
  <c r="DP24" i="33" s="1"/>
  <c r="DO4" i="33"/>
  <c r="DO24" i="33" s="1"/>
  <c r="DN4" i="33"/>
  <c r="DN24" i="33" s="1"/>
  <c r="DM4" i="33"/>
  <c r="DM24" i="33" s="1"/>
  <c r="DL4" i="33"/>
  <c r="DL24" i="33" s="1"/>
  <c r="DK4" i="33"/>
  <c r="DK24" i="33" s="1"/>
  <c r="DJ4" i="33"/>
  <c r="DJ24" i="33" s="1"/>
  <c r="DI4" i="33"/>
  <c r="DI24" i="33" s="1"/>
  <c r="DH4" i="33"/>
  <c r="DH24" i="33" s="1"/>
  <c r="DG4" i="33"/>
  <c r="DF4" i="33"/>
  <c r="DE4" i="33"/>
  <c r="DD4" i="33"/>
  <c r="DC4" i="33"/>
  <c r="DC24" i="33" s="1"/>
  <c r="DB4" i="33"/>
  <c r="DB24" i="33" s="1"/>
  <c r="DA4" i="33"/>
  <c r="DA24" i="33" s="1"/>
  <c r="CZ4" i="33"/>
  <c r="CZ24" i="33" s="1"/>
  <c r="CY4" i="33"/>
  <c r="CY24" i="33" s="1"/>
  <c r="CX4" i="33"/>
  <c r="CX24" i="33" s="1"/>
  <c r="CW4" i="33"/>
  <c r="CW24" i="33" s="1"/>
  <c r="CV4" i="33"/>
  <c r="CV24" i="33" s="1"/>
  <c r="CU4" i="33"/>
  <c r="CU24" i="33" s="1"/>
  <c r="CT4" i="33"/>
  <c r="CT24" i="33" s="1"/>
  <c r="CS4" i="33"/>
  <c r="CS24" i="33" s="1"/>
  <c r="CR4" i="33"/>
  <c r="CR24" i="33" s="1"/>
  <c r="CQ4" i="33"/>
  <c r="CQ24" i="33" s="1"/>
  <c r="CP4" i="33"/>
  <c r="CP24" i="33" s="1"/>
  <c r="CO4" i="33"/>
  <c r="CO24" i="33" s="1"/>
  <c r="CN4" i="33"/>
  <c r="CN24" i="33" s="1"/>
  <c r="CM4" i="33"/>
  <c r="CM24" i="33" s="1"/>
  <c r="CL4" i="33"/>
  <c r="CL24" i="33" s="1"/>
  <c r="CK4" i="33"/>
  <c r="CK24" i="33" s="1"/>
  <c r="CJ4" i="33"/>
  <c r="CJ24" i="33" s="1"/>
  <c r="CI4" i="33"/>
  <c r="CI24" i="33" s="1"/>
  <c r="CH4" i="33"/>
  <c r="CH24" i="33" s="1"/>
  <c r="CG4" i="33"/>
  <c r="CG24" i="33" s="1"/>
  <c r="CF4" i="33"/>
  <c r="CF24" i="33" s="1"/>
  <c r="CE4" i="33"/>
  <c r="CE24" i="33" s="1"/>
  <c r="CD4" i="33"/>
  <c r="CD24" i="33" s="1"/>
  <c r="CC4" i="33"/>
  <c r="CC24" i="33" s="1"/>
  <c r="CB4" i="33"/>
  <c r="CB24" i="33" s="1"/>
  <c r="CA4" i="33"/>
  <c r="CA24" i="33" s="1"/>
  <c r="BZ4" i="33"/>
  <c r="BZ24" i="33" s="1"/>
  <c r="BY4" i="33"/>
  <c r="BY24" i="33" s="1"/>
  <c r="BX4" i="33"/>
  <c r="BW4" i="33"/>
  <c r="BV4" i="33"/>
  <c r="BV24" i="33" s="1"/>
  <c r="BU4" i="33"/>
  <c r="BU24" i="33" s="1"/>
  <c r="BT4" i="33"/>
  <c r="BT24" i="33" s="1"/>
  <c r="BS4" i="33"/>
  <c r="BS24" i="33" s="1"/>
  <c r="BR4" i="33"/>
  <c r="BQ4" i="33"/>
  <c r="BQ24" i="33" s="1"/>
  <c r="BP4" i="33"/>
  <c r="BP24" i="33" s="1"/>
  <c r="BO4" i="33"/>
  <c r="BO24" i="33" s="1"/>
  <c r="BN4" i="33"/>
  <c r="BN24" i="33" s="1"/>
  <c r="BM4" i="33"/>
  <c r="BM24" i="33" s="1"/>
  <c r="BL4" i="33"/>
  <c r="BK4" i="33"/>
  <c r="BJ4" i="33"/>
  <c r="BI4" i="33"/>
  <c r="BI24" i="33" s="1"/>
  <c r="BH4" i="33"/>
  <c r="BH24" i="33" s="1"/>
  <c r="BG4" i="33"/>
  <c r="BG24" i="33" s="1"/>
  <c r="BF4" i="33"/>
  <c r="BF24" i="33" s="1"/>
  <c r="BE4" i="33"/>
  <c r="BE24" i="33" s="1"/>
  <c r="BD4" i="33"/>
  <c r="BD24" i="33" s="1"/>
  <c r="BC4" i="33"/>
  <c r="BC24" i="33" s="1"/>
  <c r="BB4" i="33"/>
  <c r="BB24" i="33" s="1"/>
  <c r="BA4" i="33"/>
  <c r="BA24" i="33" s="1"/>
  <c r="AZ4" i="33"/>
  <c r="AZ24" i="33" s="1"/>
  <c r="AY4" i="33"/>
  <c r="AY24" i="33" s="1"/>
  <c r="AX4" i="33"/>
  <c r="AX24" i="33" s="1"/>
  <c r="AW4" i="33"/>
  <c r="AW24" i="33" s="1"/>
  <c r="AV4" i="33"/>
  <c r="AV24" i="33" s="1"/>
  <c r="AU4" i="33"/>
  <c r="AU24" i="33" s="1"/>
  <c r="AT4" i="33"/>
  <c r="AT24" i="33" s="1"/>
  <c r="AS4" i="33"/>
  <c r="AS24" i="33" s="1"/>
  <c r="AR4" i="33"/>
  <c r="AR24" i="33" s="1"/>
  <c r="AQ4" i="33"/>
  <c r="AQ24" i="33" s="1"/>
  <c r="AP4" i="33"/>
  <c r="AP24" i="33" s="1"/>
  <c r="AO4" i="33"/>
  <c r="AO24" i="33" s="1"/>
  <c r="AN4" i="33"/>
  <c r="AM4" i="33"/>
  <c r="AM24" i="33" s="1"/>
  <c r="AL4" i="33"/>
  <c r="AL24" i="33" s="1"/>
  <c r="AK4" i="33"/>
  <c r="AK24" i="33" s="1"/>
  <c r="AJ4" i="33"/>
  <c r="AI4" i="33"/>
  <c r="AI24" i="33" s="1"/>
  <c r="AH4" i="33"/>
  <c r="AH24" i="33" s="1"/>
  <c r="AG4" i="33"/>
  <c r="AG24" i="33" s="1"/>
  <c r="AF4" i="33"/>
  <c r="AF24" i="33" s="1"/>
  <c r="AE4" i="33"/>
  <c r="AE24" i="33" s="1"/>
  <c r="AD4" i="33"/>
  <c r="AD24" i="33" s="1"/>
  <c r="AC4" i="33"/>
  <c r="AC24" i="33" s="1"/>
  <c r="AB4" i="33"/>
  <c r="AB24" i="33" s="1"/>
  <c r="AA4" i="33"/>
  <c r="AA24" i="33" s="1"/>
  <c r="Z4" i="33"/>
  <c r="Z24" i="33" s="1"/>
  <c r="Y4" i="33"/>
  <c r="Y24" i="33" s="1"/>
  <c r="X4" i="33"/>
  <c r="X24" i="33" s="1"/>
  <c r="W4" i="33"/>
  <c r="W24" i="33" s="1"/>
  <c r="V4" i="33"/>
  <c r="U4" i="33"/>
  <c r="T4" i="33"/>
  <c r="T24" i="33" s="1"/>
  <c r="S4" i="33"/>
  <c r="S24" i="33" s="1"/>
  <c r="R4" i="33"/>
  <c r="R24" i="33" s="1"/>
  <c r="Q4" i="33"/>
  <c r="Q24" i="33" s="1"/>
  <c r="P4" i="33"/>
  <c r="P24" i="33" s="1"/>
  <c r="O4" i="33"/>
  <c r="O24" i="33" s="1"/>
  <c r="N4" i="33"/>
  <c r="N24" i="33" s="1"/>
  <c r="M4" i="33"/>
  <c r="M24" i="33" s="1"/>
  <c r="L4" i="33"/>
  <c r="L24" i="33" s="1"/>
  <c r="K4" i="33"/>
  <c r="K24" i="33" s="1"/>
  <c r="J4" i="33"/>
  <c r="J24" i="33" s="1"/>
  <c r="I4" i="33"/>
  <c r="I24" i="33" s="1"/>
  <c r="H4" i="33"/>
  <c r="H24" i="33" s="1"/>
  <c r="G4" i="33"/>
  <c r="G24" i="33" s="1"/>
  <c r="DV3" i="33"/>
  <c r="DV23" i="33" s="1"/>
  <c r="DU3" i="33"/>
  <c r="DU23" i="33" s="1"/>
  <c r="DT3" i="33"/>
  <c r="DT23" i="33" s="1"/>
  <c r="DS3" i="33"/>
  <c r="DS23" i="33" s="1"/>
  <c r="DR3" i="33"/>
  <c r="DR23" i="33" s="1"/>
  <c r="DQ3" i="33"/>
  <c r="DQ23" i="33" s="1"/>
  <c r="DP3" i="33"/>
  <c r="DP23" i="33" s="1"/>
  <c r="DO3" i="33"/>
  <c r="DO23" i="33" s="1"/>
  <c r="DN3" i="33"/>
  <c r="DN23" i="33" s="1"/>
  <c r="DM3" i="33"/>
  <c r="DM23" i="33" s="1"/>
  <c r="DL3" i="33"/>
  <c r="DL23" i="33" s="1"/>
  <c r="DK3" i="33"/>
  <c r="DK23" i="33" s="1"/>
  <c r="DJ3" i="33"/>
  <c r="DJ23" i="33" s="1"/>
  <c r="DI3" i="33"/>
  <c r="DI23" i="33" s="1"/>
  <c r="DH3" i="33"/>
  <c r="DH23" i="33" s="1"/>
  <c r="DG3" i="33"/>
  <c r="DG23" i="33" s="1"/>
  <c r="DF3" i="33"/>
  <c r="DE3" i="33"/>
  <c r="DD3" i="33"/>
  <c r="DC3" i="33"/>
  <c r="DB3" i="33"/>
  <c r="DA3" i="33"/>
  <c r="CZ3" i="33"/>
  <c r="CZ23" i="33" s="1"/>
  <c r="CY3" i="33"/>
  <c r="CX3" i="33"/>
  <c r="CX23" i="33" s="1"/>
  <c r="CW3" i="33"/>
  <c r="CW23" i="33" s="1"/>
  <c r="CV3" i="33"/>
  <c r="CV23" i="33" s="1"/>
  <c r="CU3" i="33"/>
  <c r="CU23" i="33" s="1"/>
  <c r="CT3" i="33"/>
  <c r="CS3" i="33"/>
  <c r="CS23" i="33" s="1"/>
  <c r="CR3" i="33"/>
  <c r="CR23" i="33" s="1"/>
  <c r="CQ3" i="33"/>
  <c r="CQ23" i="33" s="1"/>
  <c r="CP3" i="33"/>
  <c r="CP23" i="33" s="1"/>
  <c r="CO3" i="33"/>
  <c r="CO23" i="33" s="1"/>
  <c r="CN3" i="33"/>
  <c r="CN23" i="33" s="1"/>
  <c r="CM3" i="33"/>
  <c r="CM23" i="33" s="1"/>
  <c r="CL3" i="33"/>
  <c r="CL23" i="33" s="1"/>
  <c r="CK3" i="33"/>
  <c r="CK23" i="33" s="1"/>
  <c r="CJ3" i="33"/>
  <c r="CJ23" i="33" s="1"/>
  <c r="CI3" i="33"/>
  <c r="CI23" i="33" s="1"/>
  <c r="CH3" i="33"/>
  <c r="CH23" i="33" s="1"/>
  <c r="CG3" i="33"/>
  <c r="CG23" i="33" s="1"/>
  <c r="CF3" i="33"/>
  <c r="CF23" i="33" s="1"/>
  <c r="CE3" i="33"/>
  <c r="CE23" i="33" s="1"/>
  <c r="CD3" i="33"/>
  <c r="CD23" i="33" s="1"/>
  <c r="CC3" i="33"/>
  <c r="CC23" i="33" s="1"/>
  <c r="CB3" i="33"/>
  <c r="CB23" i="33" s="1"/>
  <c r="CA3" i="33"/>
  <c r="CA23" i="33" s="1"/>
  <c r="BZ3" i="33"/>
  <c r="BZ23" i="33" s="1"/>
  <c r="BY3" i="33"/>
  <c r="BY23" i="33" s="1"/>
  <c r="BX3" i="33"/>
  <c r="BX23" i="33" s="1"/>
  <c r="BW3" i="33"/>
  <c r="BW23" i="33" s="1"/>
  <c r="BV3" i="33"/>
  <c r="BU3" i="33"/>
  <c r="BU23" i="33" s="1"/>
  <c r="BT3" i="33"/>
  <c r="BT23" i="33" s="1"/>
  <c r="BS3" i="33"/>
  <c r="BS23" i="33" s="1"/>
  <c r="BR3" i="33"/>
  <c r="BR23" i="33" s="1"/>
  <c r="BQ3" i="33"/>
  <c r="BQ23" i="33" s="1"/>
  <c r="BP3" i="33"/>
  <c r="BP23" i="33" s="1"/>
  <c r="BO3" i="33"/>
  <c r="BO23" i="33" s="1"/>
  <c r="BN3" i="33"/>
  <c r="BN23" i="33" s="1"/>
  <c r="BM3" i="33"/>
  <c r="BM23" i="33" s="1"/>
  <c r="BL3" i="33"/>
  <c r="BL23" i="33" s="1"/>
  <c r="BK3" i="33"/>
  <c r="BK23" i="33" s="1"/>
  <c r="BJ3" i="33"/>
  <c r="BJ23" i="33" s="1"/>
  <c r="BI3" i="33"/>
  <c r="BI23" i="33" s="1"/>
  <c r="BH3" i="33"/>
  <c r="BH23" i="33" s="1"/>
  <c r="BG3" i="33"/>
  <c r="BG23" i="33" s="1"/>
  <c r="BF3" i="33"/>
  <c r="BF23" i="33" s="1"/>
  <c r="BE3" i="33"/>
  <c r="BE23" i="33" s="1"/>
  <c r="BD3" i="33"/>
  <c r="BD23" i="33" s="1"/>
  <c r="BC3" i="33"/>
  <c r="BC23" i="33" s="1"/>
  <c r="BB3" i="33"/>
  <c r="BB23" i="33" s="1"/>
  <c r="BA3" i="33"/>
  <c r="BA23" i="33" s="1"/>
  <c r="AZ3" i="33"/>
  <c r="AY3" i="33"/>
  <c r="AX3" i="33"/>
  <c r="AW3" i="33"/>
  <c r="AV3" i="33"/>
  <c r="AV23" i="33" s="1"/>
  <c r="AU3" i="33"/>
  <c r="AU23" i="33" s="1"/>
  <c r="AT3" i="33"/>
  <c r="AT23" i="33" s="1"/>
  <c r="AS3" i="33"/>
  <c r="AS23" i="33" s="1"/>
  <c r="AR3" i="33"/>
  <c r="AR23" i="33" s="1"/>
  <c r="AQ3" i="33"/>
  <c r="AQ23" i="33" s="1"/>
  <c r="AP3" i="33"/>
  <c r="AP23" i="33" s="1"/>
  <c r="AO3" i="33"/>
  <c r="AO23" i="33" s="1"/>
  <c r="AN3" i="33"/>
  <c r="AN23" i="33" s="1"/>
  <c r="AM3" i="33"/>
  <c r="AM23" i="33" s="1"/>
  <c r="AL3" i="33"/>
  <c r="AL23" i="33" s="1"/>
  <c r="AK3" i="33"/>
  <c r="AK23" i="33" s="1"/>
  <c r="AJ3" i="33"/>
  <c r="AJ23" i="33" s="1"/>
  <c r="AI3" i="33"/>
  <c r="AI23" i="33" s="1"/>
  <c r="AH3" i="33"/>
  <c r="AH23" i="33" s="1"/>
  <c r="AG3" i="33"/>
  <c r="AG23" i="33" s="1"/>
  <c r="AF3" i="33"/>
  <c r="AF23" i="33" s="1"/>
  <c r="AE3" i="33"/>
  <c r="AE23" i="33" s="1"/>
  <c r="AD3" i="33"/>
  <c r="AD23" i="33" s="1"/>
  <c r="AC3" i="33"/>
  <c r="AC23" i="33" s="1"/>
  <c r="AB3" i="33"/>
  <c r="AB23" i="33" s="1"/>
  <c r="AA3" i="33"/>
  <c r="AA23" i="33" s="1"/>
  <c r="Z3" i="33"/>
  <c r="Y3" i="33"/>
  <c r="X3" i="33"/>
  <c r="W3" i="33"/>
  <c r="V3" i="33"/>
  <c r="V23" i="33" s="1"/>
  <c r="U3" i="33"/>
  <c r="U23" i="33" s="1"/>
  <c r="T3" i="33"/>
  <c r="T23" i="33" s="1"/>
  <c r="S3" i="33"/>
  <c r="S23" i="33" s="1"/>
  <c r="R3" i="33"/>
  <c r="R23" i="33" s="1"/>
  <c r="Q3" i="33"/>
  <c r="Q23" i="33" s="1"/>
  <c r="P3" i="33"/>
  <c r="O3" i="33"/>
  <c r="O23" i="33" s="1"/>
  <c r="N3" i="33"/>
  <c r="N23" i="33" s="1"/>
  <c r="M3" i="33"/>
  <c r="M23" i="33" s="1"/>
  <c r="L3" i="33"/>
  <c r="K3" i="33"/>
  <c r="J3" i="33"/>
  <c r="I3" i="33"/>
  <c r="I23" i="33" s="1"/>
  <c r="H3" i="33"/>
  <c r="H23" i="33" s="1"/>
  <c r="G3" i="33"/>
  <c r="G23" i="33" s="1"/>
  <c r="DA75" i="32"/>
  <c r="CZ75" i="32"/>
  <c r="BI75" i="32"/>
  <c r="AS75" i="32"/>
  <c r="AR75" i="32"/>
  <c r="U75" i="32"/>
  <c r="DU74" i="32"/>
  <c r="DT74" i="32"/>
  <c r="DS74" i="32"/>
  <c r="DR74" i="32"/>
  <c r="DQ74" i="32"/>
  <c r="DP74" i="32"/>
  <c r="DO74" i="32"/>
  <c r="DN74" i="32"/>
  <c r="DM74" i="32"/>
  <c r="DL74" i="32"/>
  <c r="DK74" i="32"/>
  <c r="DJ74" i="32"/>
  <c r="DI74" i="32"/>
  <c r="DH74" i="32"/>
  <c r="DG74" i="32"/>
  <c r="DF74" i="32"/>
  <c r="DE74" i="32"/>
  <c r="DD74" i="32"/>
  <c r="DC74" i="32"/>
  <c r="DB74" i="32"/>
  <c r="DA74" i="32"/>
  <c r="CZ74" i="32"/>
  <c r="CY74" i="32"/>
  <c r="CX74" i="32"/>
  <c r="CW74" i="32"/>
  <c r="CV74" i="32"/>
  <c r="CU74" i="32"/>
  <c r="CT74" i="32"/>
  <c r="CS74" i="32"/>
  <c r="CR74" i="32"/>
  <c r="CQ74" i="32"/>
  <c r="CP74" i="32"/>
  <c r="CO74" i="32"/>
  <c r="CN74" i="32"/>
  <c r="CM74" i="32"/>
  <c r="CL74" i="32"/>
  <c r="CK74" i="32"/>
  <c r="CJ74" i="32"/>
  <c r="CI74" i="32"/>
  <c r="CH74" i="32"/>
  <c r="CG74" i="32"/>
  <c r="CF74" i="32"/>
  <c r="CE74" i="32"/>
  <c r="CD74" i="32"/>
  <c r="CC74" i="32"/>
  <c r="CB74" i="32"/>
  <c r="CA74" i="32"/>
  <c r="BZ74" i="32"/>
  <c r="BY74" i="32"/>
  <c r="BX74" i="32"/>
  <c r="BW74" i="32"/>
  <c r="BV74" i="32"/>
  <c r="BU74" i="32"/>
  <c r="BT74" i="32"/>
  <c r="BS74" i="32"/>
  <c r="BR74" i="32"/>
  <c r="BQ74" i="32"/>
  <c r="BP74" i="32"/>
  <c r="BO74" i="32"/>
  <c r="BN74" i="32"/>
  <c r="BM74" i="32"/>
  <c r="BL74" i="32"/>
  <c r="BK74" i="32"/>
  <c r="BJ74" i="32"/>
  <c r="BI74" i="32"/>
  <c r="BH74" i="32"/>
  <c r="BG74" i="32"/>
  <c r="BF74" i="32"/>
  <c r="BE74" i="32"/>
  <c r="BD74" i="32"/>
  <c r="BC74" i="32"/>
  <c r="BB74" i="32"/>
  <c r="BA74" i="32"/>
  <c r="AZ74" i="32"/>
  <c r="AY74" i="32"/>
  <c r="AX74" i="32"/>
  <c r="AW74" i="32"/>
  <c r="AV74" i="32"/>
  <c r="AU74" i="32"/>
  <c r="AT74" i="32"/>
  <c r="AS74" i="32"/>
  <c r="AR74" i="32"/>
  <c r="AQ74" i="32"/>
  <c r="AP74" i="32"/>
  <c r="AO74" i="32"/>
  <c r="AN74" i="32"/>
  <c r="AM74" i="32"/>
  <c r="AL74" i="32"/>
  <c r="AK74" i="32"/>
  <c r="AJ74" i="32"/>
  <c r="AI74" i="32"/>
  <c r="AH74" i="32"/>
  <c r="AG74" i="32"/>
  <c r="AF74" i="32"/>
  <c r="AE74" i="32"/>
  <c r="AD74" i="32"/>
  <c r="AC74" i="32"/>
  <c r="AB74" i="32"/>
  <c r="AA74" i="32"/>
  <c r="Z74" i="32"/>
  <c r="Y74" i="32"/>
  <c r="X74" i="32"/>
  <c r="W74" i="32"/>
  <c r="V74" i="32"/>
  <c r="U74" i="32"/>
  <c r="T74" i="32"/>
  <c r="S74" i="32"/>
  <c r="R74" i="32"/>
  <c r="Q74" i="32"/>
  <c r="P74" i="32"/>
  <c r="O74" i="32"/>
  <c r="N74" i="32"/>
  <c r="M74" i="32"/>
  <c r="L74" i="32"/>
  <c r="K74" i="32"/>
  <c r="J74" i="32"/>
  <c r="I74" i="32"/>
  <c r="H74" i="32"/>
  <c r="G74" i="32"/>
  <c r="F74" i="32"/>
  <c r="DU73" i="32"/>
  <c r="DT73" i="32"/>
  <c r="DS73" i="32"/>
  <c r="DR73" i="32"/>
  <c r="DQ73" i="32"/>
  <c r="DP73" i="32"/>
  <c r="DO73" i="32"/>
  <c r="DN73" i="32"/>
  <c r="DM73" i="32"/>
  <c r="DL73" i="32"/>
  <c r="DK73" i="32"/>
  <c r="DJ73" i="32"/>
  <c r="DI73" i="32"/>
  <c r="DH73" i="32"/>
  <c r="DG73" i="32"/>
  <c r="DF73" i="32"/>
  <c r="DE73" i="32"/>
  <c r="DD73" i="32"/>
  <c r="DC73" i="32"/>
  <c r="DB73" i="32"/>
  <c r="DA73" i="32"/>
  <c r="CZ73" i="32"/>
  <c r="CY73" i="32"/>
  <c r="CX73" i="32"/>
  <c r="CW73" i="32"/>
  <c r="CV73" i="32"/>
  <c r="CU73" i="32"/>
  <c r="CT73" i="32"/>
  <c r="CS73" i="32"/>
  <c r="CR73" i="32"/>
  <c r="CQ73" i="32"/>
  <c r="CP73" i="32"/>
  <c r="CO73" i="32"/>
  <c r="CN73" i="32"/>
  <c r="CM73" i="32"/>
  <c r="CL73" i="32"/>
  <c r="CK73" i="32"/>
  <c r="CJ73" i="32"/>
  <c r="CI73" i="32"/>
  <c r="CH73" i="32"/>
  <c r="CG73" i="32"/>
  <c r="CF73" i="32"/>
  <c r="CE73" i="32"/>
  <c r="CD73" i="32"/>
  <c r="CC73" i="32"/>
  <c r="CB73" i="32"/>
  <c r="CA73" i="32"/>
  <c r="BZ73" i="32"/>
  <c r="BY73" i="32"/>
  <c r="BX73" i="32"/>
  <c r="BW73" i="32"/>
  <c r="BV73" i="32"/>
  <c r="BU73" i="32"/>
  <c r="BT73" i="32"/>
  <c r="BS73" i="32"/>
  <c r="BR73" i="32"/>
  <c r="BQ73" i="32"/>
  <c r="BP73" i="32"/>
  <c r="BO73" i="32"/>
  <c r="BN73" i="32"/>
  <c r="BM73" i="32"/>
  <c r="BL73" i="32"/>
  <c r="BK73" i="32"/>
  <c r="BJ73" i="32"/>
  <c r="BI73" i="32"/>
  <c r="BH73" i="32"/>
  <c r="BG73" i="32"/>
  <c r="BF73" i="32"/>
  <c r="BE73" i="32"/>
  <c r="BD73" i="32"/>
  <c r="BC73" i="32"/>
  <c r="BB73" i="32"/>
  <c r="BA73" i="32"/>
  <c r="AZ73" i="32"/>
  <c r="AY73" i="32"/>
  <c r="AX73" i="32"/>
  <c r="AW73" i="32"/>
  <c r="AV73" i="32"/>
  <c r="AU73" i="32"/>
  <c r="AT73" i="32"/>
  <c r="AS73" i="32"/>
  <c r="AR73" i="32"/>
  <c r="AQ73" i="32"/>
  <c r="AP73" i="32"/>
  <c r="AO73" i="32"/>
  <c r="AN73" i="32"/>
  <c r="AM73" i="32"/>
  <c r="AL73" i="32"/>
  <c r="AK73" i="32"/>
  <c r="AJ73" i="32"/>
  <c r="AI73" i="32"/>
  <c r="AH73" i="32"/>
  <c r="AG73" i="32"/>
  <c r="AF73" i="32"/>
  <c r="AE73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F73" i="32"/>
  <c r="DU72" i="32"/>
  <c r="DT72" i="32"/>
  <c r="DS72" i="32"/>
  <c r="DR72" i="32"/>
  <c r="DQ72" i="32"/>
  <c r="DP72" i="32"/>
  <c r="DO72" i="32"/>
  <c r="DN72" i="32"/>
  <c r="DM72" i="32"/>
  <c r="DL72" i="32"/>
  <c r="DK72" i="32"/>
  <c r="DJ72" i="32"/>
  <c r="DI72" i="32"/>
  <c r="DH72" i="32"/>
  <c r="DG72" i="32"/>
  <c r="DF72" i="32"/>
  <c r="DE72" i="32"/>
  <c r="DD72" i="32"/>
  <c r="DC72" i="32"/>
  <c r="DB72" i="32"/>
  <c r="DA72" i="32"/>
  <c r="CZ72" i="32"/>
  <c r="CY72" i="32"/>
  <c r="CX72" i="32"/>
  <c r="CW72" i="32"/>
  <c r="CV72" i="32"/>
  <c r="CU72" i="32"/>
  <c r="CT72" i="32"/>
  <c r="CS72" i="32"/>
  <c r="CR72" i="32"/>
  <c r="CQ72" i="32"/>
  <c r="CP72" i="32"/>
  <c r="CO72" i="32"/>
  <c r="CN72" i="32"/>
  <c r="CM72" i="32"/>
  <c r="CL72" i="32"/>
  <c r="CK72" i="32"/>
  <c r="CJ72" i="32"/>
  <c r="CI72" i="32"/>
  <c r="CH72" i="32"/>
  <c r="CG72" i="32"/>
  <c r="CF72" i="32"/>
  <c r="CE72" i="32"/>
  <c r="CD72" i="32"/>
  <c r="CC72" i="32"/>
  <c r="CB72" i="32"/>
  <c r="CA72" i="32"/>
  <c r="BZ72" i="32"/>
  <c r="BY72" i="32"/>
  <c r="BX72" i="32"/>
  <c r="BW72" i="32"/>
  <c r="BV72" i="32"/>
  <c r="BU72" i="32"/>
  <c r="BT72" i="32"/>
  <c r="BS72" i="32"/>
  <c r="BR72" i="32"/>
  <c r="BQ72" i="32"/>
  <c r="BP72" i="32"/>
  <c r="BO72" i="32"/>
  <c r="BN72" i="32"/>
  <c r="BM72" i="32"/>
  <c r="BL72" i="32"/>
  <c r="BK72" i="32"/>
  <c r="BJ72" i="32"/>
  <c r="BI72" i="32"/>
  <c r="BH72" i="32"/>
  <c r="BG72" i="32"/>
  <c r="BF72" i="32"/>
  <c r="BE72" i="32"/>
  <c r="BD72" i="32"/>
  <c r="BC72" i="32"/>
  <c r="BB72" i="32"/>
  <c r="BA72" i="32"/>
  <c r="AZ72" i="32"/>
  <c r="AY72" i="32"/>
  <c r="AX72" i="32"/>
  <c r="AW72" i="32"/>
  <c r="AV72" i="32"/>
  <c r="AU72" i="32"/>
  <c r="AT72" i="32"/>
  <c r="AS72" i="32"/>
  <c r="AR72" i="32"/>
  <c r="AQ72" i="32"/>
  <c r="AP72" i="32"/>
  <c r="AO72" i="32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DU71" i="32"/>
  <c r="DT71" i="32"/>
  <c r="DS71" i="32"/>
  <c r="DR71" i="32"/>
  <c r="DQ71" i="32"/>
  <c r="DP71" i="32"/>
  <c r="DO71" i="32"/>
  <c r="DN71" i="32"/>
  <c r="DM71" i="32"/>
  <c r="DL71" i="32"/>
  <c r="DK71" i="32"/>
  <c r="DJ71" i="32"/>
  <c r="DI71" i="32"/>
  <c r="DH71" i="32"/>
  <c r="DG71" i="32"/>
  <c r="DF71" i="32"/>
  <c r="DE71" i="32"/>
  <c r="DD71" i="32"/>
  <c r="DC71" i="32"/>
  <c r="DB71" i="32"/>
  <c r="DA71" i="32"/>
  <c r="CZ71" i="32"/>
  <c r="CY71" i="32"/>
  <c r="CX71" i="32"/>
  <c r="CW71" i="32"/>
  <c r="CV71" i="32"/>
  <c r="CU71" i="32"/>
  <c r="CT71" i="32"/>
  <c r="CS71" i="32"/>
  <c r="CR71" i="32"/>
  <c r="CQ71" i="32"/>
  <c r="CP71" i="32"/>
  <c r="CO71" i="32"/>
  <c r="CN71" i="32"/>
  <c r="CM71" i="32"/>
  <c r="CL71" i="32"/>
  <c r="CK71" i="32"/>
  <c r="CJ71" i="32"/>
  <c r="CI71" i="32"/>
  <c r="CH71" i="32"/>
  <c r="CG71" i="32"/>
  <c r="CF71" i="32"/>
  <c r="CE71" i="32"/>
  <c r="CD71" i="32"/>
  <c r="CC71" i="32"/>
  <c r="CB71" i="32"/>
  <c r="CA71" i="32"/>
  <c r="BZ71" i="32"/>
  <c r="BY71" i="32"/>
  <c r="BX71" i="32"/>
  <c r="BW71" i="32"/>
  <c r="BV71" i="32"/>
  <c r="BU71" i="32"/>
  <c r="BT71" i="32"/>
  <c r="BS71" i="32"/>
  <c r="BR71" i="32"/>
  <c r="BQ71" i="32"/>
  <c r="BP71" i="32"/>
  <c r="BO71" i="32"/>
  <c r="BN71" i="32"/>
  <c r="BM71" i="32"/>
  <c r="BL71" i="32"/>
  <c r="BK71" i="32"/>
  <c r="BJ71" i="32"/>
  <c r="BI71" i="32"/>
  <c r="BH71" i="32"/>
  <c r="BG71" i="32"/>
  <c r="BF71" i="32"/>
  <c r="BE71" i="32"/>
  <c r="BD71" i="32"/>
  <c r="BC71" i="32"/>
  <c r="BB71" i="32"/>
  <c r="BA71" i="32"/>
  <c r="AZ71" i="32"/>
  <c r="AY71" i="32"/>
  <c r="AX71" i="32"/>
  <c r="AW71" i="32"/>
  <c r="AV71" i="32"/>
  <c r="AU71" i="32"/>
  <c r="AT71" i="32"/>
  <c r="AS71" i="32"/>
  <c r="AR71" i="32"/>
  <c r="AQ71" i="32"/>
  <c r="AP71" i="32"/>
  <c r="AO71" i="32"/>
  <c r="AN71" i="32"/>
  <c r="AM71" i="32"/>
  <c r="AL71" i="32"/>
  <c r="AK71" i="32"/>
  <c r="AJ71" i="32"/>
  <c r="AI71" i="32"/>
  <c r="AH71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M71" i="32"/>
  <c r="L71" i="32"/>
  <c r="K71" i="32"/>
  <c r="J71" i="32"/>
  <c r="I71" i="32"/>
  <c r="H71" i="32"/>
  <c r="G71" i="32"/>
  <c r="F71" i="32"/>
  <c r="DU70" i="32"/>
  <c r="DT70" i="32"/>
  <c r="DS70" i="32"/>
  <c r="DR70" i="32"/>
  <c r="DQ70" i="32"/>
  <c r="DP70" i="32"/>
  <c r="DO70" i="32"/>
  <c r="DN70" i="32"/>
  <c r="DM70" i="32"/>
  <c r="DL70" i="32"/>
  <c r="DK70" i="32"/>
  <c r="DJ70" i="32"/>
  <c r="DI70" i="32"/>
  <c r="DH70" i="32"/>
  <c r="DG70" i="32"/>
  <c r="DF70" i="32"/>
  <c r="DE70" i="32"/>
  <c r="DD70" i="32"/>
  <c r="DC70" i="32"/>
  <c r="DB70" i="32"/>
  <c r="DA70" i="32"/>
  <c r="CZ70" i="32"/>
  <c r="CY70" i="32"/>
  <c r="CX70" i="32"/>
  <c r="CW70" i="32"/>
  <c r="CV70" i="32"/>
  <c r="CU70" i="32"/>
  <c r="CT70" i="32"/>
  <c r="CS70" i="32"/>
  <c r="CR70" i="32"/>
  <c r="CQ70" i="32"/>
  <c r="CP70" i="32"/>
  <c r="CO70" i="32"/>
  <c r="CN70" i="32"/>
  <c r="CM70" i="32"/>
  <c r="CL70" i="32"/>
  <c r="CK70" i="32"/>
  <c r="CJ70" i="32"/>
  <c r="CI70" i="32"/>
  <c r="CH70" i="32"/>
  <c r="CG70" i="32"/>
  <c r="CF70" i="32"/>
  <c r="CE70" i="32"/>
  <c r="CD70" i="32"/>
  <c r="CD75" i="32" s="1"/>
  <c r="CC70" i="32"/>
  <c r="CB70" i="32"/>
  <c r="CA70" i="32"/>
  <c r="BZ70" i="32"/>
  <c r="BY70" i="32"/>
  <c r="BX70" i="32"/>
  <c r="BW70" i="32"/>
  <c r="BV70" i="32"/>
  <c r="BU70" i="32"/>
  <c r="BT70" i="32"/>
  <c r="BS70" i="32"/>
  <c r="BR70" i="32"/>
  <c r="BQ70" i="32"/>
  <c r="BP70" i="32"/>
  <c r="BO70" i="32"/>
  <c r="BN70" i="32"/>
  <c r="BM70" i="32"/>
  <c r="BL70" i="32"/>
  <c r="BK70" i="32"/>
  <c r="BJ70" i="32"/>
  <c r="BI70" i="32"/>
  <c r="BH70" i="32"/>
  <c r="BG70" i="32"/>
  <c r="BF70" i="32"/>
  <c r="BE70" i="32"/>
  <c r="BD70" i="32"/>
  <c r="BC70" i="32"/>
  <c r="BB70" i="32"/>
  <c r="BA70" i="32"/>
  <c r="AZ70" i="32"/>
  <c r="AY70" i="32"/>
  <c r="AX70" i="32"/>
  <c r="AW70" i="32"/>
  <c r="AV70" i="32"/>
  <c r="AU70" i="32"/>
  <c r="AT70" i="32"/>
  <c r="AS70" i="32"/>
  <c r="AR70" i="32"/>
  <c r="AQ70" i="32"/>
  <c r="AP70" i="32"/>
  <c r="AO70" i="32"/>
  <c r="AN70" i="32"/>
  <c r="AM70" i="32"/>
  <c r="AL70" i="32"/>
  <c r="AK70" i="32"/>
  <c r="AJ70" i="32"/>
  <c r="AI70" i="32"/>
  <c r="AH70" i="32"/>
  <c r="AG70" i="32"/>
  <c r="AF70" i="32"/>
  <c r="AE70" i="32"/>
  <c r="AD70" i="32"/>
  <c r="AC70" i="32"/>
  <c r="AB70" i="32"/>
  <c r="AA70" i="32"/>
  <c r="Z70" i="32"/>
  <c r="Y70" i="32"/>
  <c r="X70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C70" i="32"/>
  <c r="DU69" i="32"/>
  <c r="DT69" i="32"/>
  <c r="DS69" i="32"/>
  <c r="DR69" i="32"/>
  <c r="DQ69" i="32"/>
  <c r="DP69" i="32"/>
  <c r="DO69" i="32"/>
  <c r="DN69" i="32"/>
  <c r="DM69" i="32"/>
  <c r="DL69" i="32"/>
  <c r="DK69" i="32"/>
  <c r="DJ69" i="32"/>
  <c r="DI69" i="32"/>
  <c r="DH69" i="32"/>
  <c r="DG69" i="32"/>
  <c r="DF69" i="32"/>
  <c r="DE69" i="32"/>
  <c r="DD69" i="32"/>
  <c r="DC69" i="32"/>
  <c r="DB69" i="32"/>
  <c r="DA69" i="32"/>
  <c r="CZ69" i="32"/>
  <c r="CY69" i="32"/>
  <c r="CX69" i="32"/>
  <c r="CW69" i="32"/>
  <c r="CV69" i="32"/>
  <c r="CU69" i="32"/>
  <c r="CT69" i="32"/>
  <c r="CS69" i="32"/>
  <c r="CR69" i="32"/>
  <c r="CQ69" i="32"/>
  <c r="CP69" i="32"/>
  <c r="CO69" i="32"/>
  <c r="CN69" i="32"/>
  <c r="CM69" i="32"/>
  <c r="CL69" i="32"/>
  <c r="CK69" i="32"/>
  <c r="CJ69" i="32"/>
  <c r="CI69" i="32"/>
  <c r="CH69" i="32"/>
  <c r="CG69" i="32"/>
  <c r="CF69" i="32"/>
  <c r="CE69" i="32"/>
  <c r="CD69" i="32"/>
  <c r="CC69" i="32"/>
  <c r="CB69" i="32"/>
  <c r="CA69" i="32"/>
  <c r="BZ69" i="32"/>
  <c r="BY69" i="32"/>
  <c r="BX69" i="32"/>
  <c r="BW69" i="32"/>
  <c r="BV69" i="32"/>
  <c r="BU69" i="32"/>
  <c r="BT69" i="32"/>
  <c r="BS69" i="32"/>
  <c r="BR69" i="32"/>
  <c r="BQ69" i="32"/>
  <c r="BP69" i="32"/>
  <c r="BO69" i="32"/>
  <c r="BN69" i="32"/>
  <c r="BM69" i="32"/>
  <c r="BL69" i="32"/>
  <c r="BK69" i="32"/>
  <c r="BJ69" i="32"/>
  <c r="BI69" i="32"/>
  <c r="BH69" i="32"/>
  <c r="BG69" i="32"/>
  <c r="BF69" i="32"/>
  <c r="BE69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F69" i="32"/>
  <c r="C69" i="32"/>
  <c r="DU68" i="32"/>
  <c r="DT68" i="32"/>
  <c r="DS68" i="32"/>
  <c r="DR68" i="32"/>
  <c r="DQ68" i="32"/>
  <c r="DP68" i="32"/>
  <c r="DO68" i="32"/>
  <c r="DN68" i="32"/>
  <c r="DM68" i="32"/>
  <c r="DL68" i="32"/>
  <c r="DK68" i="32"/>
  <c r="DJ68" i="32"/>
  <c r="DI68" i="32"/>
  <c r="DH68" i="32"/>
  <c r="DG68" i="32"/>
  <c r="DF68" i="32"/>
  <c r="DE68" i="32"/>
  <c r="DD68" i="32"/>
  <c r="DC68" i="32"/>
  <c r="DB68" i="32"/>
  <c r="DA68" i="32"/>
  <c r="CZ68" i="32"/>
  <c r="CY68" i="32"/>
  <c r="CX68" i="32"/>
  <c r="CW68" i="32"/>
  <c r="CV68" i="32"/>
  <c r="CU68" i="32"/>
  <c r="CT68" i="32"/>
  <c r="CS68" i="32"/>
  <c r="CR68" i="32"/>
  <c r="CQ68" i="32"/>
  <c r="CP68" i="32"/>
  <c r="CO68" i="32"/>
  <c r="CN68" i="32"/>
  <c r="CM68" i="32"/>
  <c r="CL68" i="32"/>
  <c r="CL75" i="32" s="1"/>
  <c r="CK68" i="32"/>
  <c r="CJ68" i="32"/>
  <c r="CI68" i="32"/>
  <c r="CH68" i="32"/>
  <c r="CG68" i="32"/>
  <c r="CF68" i="32"/>
  <c r="CE68" i="32"/>
  <c r="CD68" i="32"/>
  <c r="CC68" i="32"/>
  <c r="CB68" i="32"/>
  <c r="CA68" i="32"/>
  <c r="BZ68" i="32"/>
  <c r="BY68" i="32"/>
  <c r="BX68" i="32"/>
  <c r="BW68" i="32"/>
  <c r="BV68" i="32"/>
  <c r="BU68" i="32"/>
  <c r="BT68" i="32"/>
  <c r="BS68" i="32"/>
  <c r="BR68" i="32"/>
  <c r="BQ68" i="32"/>
  <c r="BP68" i="32"/>
  <c r="BO68" i="32"/>
  <c r="BN68" i="32"/>
  <c r="BN75" i="32" s="1"/>
  <c r="BM68" i="32"/>
  <c r="BL68" i="32"/>
  <c r="BK68" i="32"/>
  <c r="BJ68" i="32"/>
  <c r="BI68" i="32"/>
  <c r="BH68" i="32"/>
  <c r="BG68" i="32"/>
  <c r="BF68" i="32"/>
  <c r="BE68" i="32"/>
  <c r="BD68" i="32"/>
  <c r="BC68" i="32"/>
  <c r="BB68" i="32"/>
  <c r="BB75" i="32" s="1"/>
  <c r="BA68" i="32"/>
  <c r="AZ68" i="32"/>
  <c r="AY68" i="32"/>
  <c r="AX68" i="32"/>
  <c r="AW68" i="32"/>
  <c r="AV68" i="32"/>
  <c r="AU68" i="32"/>
  <c r="AT68" i="32"/>
  <c r="AS68" i="32"/>
  <c r="AR68" i="32"/>
  <c r="AQ68" i="32"/>
  <c r="AP68" i="32"/>
  <c r="AO68" i="32"/>
  <c r="AN68" i="32"/>
  <c r="AM68" i="32"/>
  <c r="AL68" i="32"/>
  <c r="AK68" i="32"/>
  <c r="AJ68" i="32"/>
  <c r="AI68" i="32"/>
  <c r="AH68" i="32"/>
  <c r="AG68" i="32"/>
  <c r="AF68" i="32"/>
  <c r="AE68" i="32"/>
  <c r="AD68" i="32"/>
  <c r="AD75" i="32" s="1"/>
  <c r="AC68" i="32"/>
  <c r="AB68" i="32"/>
  <c r="AA68" i="32"/>
  <c r="Z68" i="32"/>
  <c r="Y68" i="32"/>
  <c r="X68" i="32"/>
  <c r="W68" i="32"/>
  <c r="V68" i="32"/>
  <c r="U68" i="32"/>
  <c r="T68" i="32"/>
  <c r="S68" i="32"/>
  <c r="R68" i="32"/>
  <c r="Q68" i="32"/>
  <c r="P68" i="32"/>
  <c r="O68" i="32"/>
  <c r="N68" i="32"/>
  <c r="M68" i="32"/>
  <c r="L68" i="32"/>
  <c r="K68" i="32"/>
  <c r="J68" i="32"/>
  <c r="I68" i="32"/>
  <c r="H68" i="32"/>
  <c r="G68" i="32"/>
  <c r="F68" i="32"/>
  <c r="F75" i="32" s="1"/>
  <c r="DU67" i="32"/>
  <c r="DT67" i="32"/>
  <c r="DS67" i="32"/>
  <c r="DR67" i="32"/>
  <c r="DQ67" i="32"/>
  <c r="DP67" i="32"/>
  <c r="DO67" i="32"/>
  <c r="DN67" i="32"/>
  <c r="DM67" i="32"/>
  <c r="DL67" i="32"/>
  <c r="DK67" i="32"/>
  <c r="DK75" i="32" s="1"/>
  <c r="DJ67" i="32"/>
  <c r="DI67" i="32"/>
  <c r="DH67" i="32"/>
  <c r="DG67" i="32"/>
  <c r="DF67" i="32"/>
  <c r="DE67" i="32"/>
  <c r="DD67" i="32"/>
  <c r="DC67" i="32"/>
  <c r="DB67" i="32"/>
  <c r="DA67" i="32"/>
  <c r="CZ67" i="32"/>
  <c r="CY67" i="32"/>
  <c r="CX67" i="32"/>
  <c r="CW67" i="32"/>
  <c r="CV67" i="32"/>
  <c r="CU67" i="32"/>
  <c r="CT67" i="32"/>
  <c r="CS67" i="32"/>
  <c r="CR67" i="32"/>
  <c r="CQ67" i="32"/>
  <c r="CP67" i="32"/>
  <c r="CO67" i="32"/>
  <c r="CN67" i="32"/>
  <c r="CM67" i="32"/>
  <c r="CM75" i="32" s="1"/>
  <c r="CL67" i="32"/>
  <c r="CK67" i="32"/>
  <c r="CJ67" i="32"/>
  <c r="CI67" i="32"/>
  <c r="CH67" i="32"/>
  <c r="CG67" i="32"/>
  <c r="CF67" i="32"/>
  <c r="CE67" i="32"/>
  <c r="CD67" i="32"/>
  <c r="CC67" i="32"/>
  <c r="CB67" i="32"/>
  <c r="CA67" i="32"/>
  <c r="BZ67" i="32"/>
  <c r="BY67" i="32"/>
  <c r="BX67" i="32"/>
  <c r="BW67" i="32"/>
  <c r="BV67" i="32"/>
  <c r="BU67" i="32"/>
  <c r="BT67" i="32"/>
  <c r="BS67" i="32"/>
  <c r="BR67" i="32"/>
  <c r="BQ67" i="32"/>
  <c r="BP67" i="32"/>
  <c r="BO67" i="32"/>
  <c r="BO75" i="32" s="1"/>
  <c r="BN67" i="32"/>
  <c r="BM67" i="32"/>
  <c r="BL67" i="32"/>
  <c r="BK67" i="32"/>
  <c r="BJ67" i="32"/>
  <c r="BI67" i="32"/>
  <c r="BH67" i="32"/>
  <c r="BG67" i="32"/>
  <c r="BF67" i="32"/>
  <c r="BE67" i="32"/>
  <c r="BD67" i="32"/>
  <c r="BC67" i="32"/>
  <c r="BB67" i="32"/>
  <c r="BA67" i="32"/>
  <c r="AZ67" i="32"/>
  <c r="AY67" i="32"/>
  <c r="AX67" i="32"/>
  <c r="AW67" i="32"/>
  <c r="AV67" i="32"/>
  <c r="AU67" i="32"/>
  <c r="AT67" i="32"/>
  <c r="AS67" i="32"/>
  <c r="AR67" i="32"/>
  <c r="AQ67" i="32"/>
  <c r="AQ75" i="32" s="1"/>
  <c r="AP67" i="32"/>
  <c r="AO67" i="32"/>
  <c r="AN67" i="32"/>
  <c r="AM67" i="32"/>
  <c r="AL67" i="32"/>
  <c r="AK67" i="32"/>
  <c r="AJ67" i="32"/>
  <c r="AI67" i="32"/>
  <c r="AH67" i="32"/>
  <c r="AG67" i="32"/>
  <c r="AF67" i="32"/>
  <c r="AE67" i="32"/>
  <c r="AD67" i="32"/>
  <c r="AC67" i="32"/>
  <c r="AB67" i="32"/>
  <c r="AA67" i="32"/>
  <c r="Z67" i="32"/>
  <c r="Y67" i="32"/>
  <c r="X67" i="32"/>
  <c r="W67" i="32"/>
  <c r="V67" i="32"/>
  <c r="U67" i="32"/>
  <c r="T67" i="32"/>
  <c r="S67" i="32"/>
  <c r="R67" i="32"/>
  <c r="Q67" i="32"/>
  <c r="P67" i="32"/>
  <c r="O67" i="32"/>
  <c r="N67" i="32"/>
  <c r="M67" i="32"/>
  <c r="L67" i="32"/>
  <c r="K67" i="32"/>
  <c r="J67" i="32"/>
  <c r="I67" i="32"/>
  <c r="H67" i="32"/>
  <c r="G67" i="32"/>
  <c r="G75" i="32" s="1"/>
  <c r="F67" i="32"/>
  <c r="DU66" i="32"/>
  <c r="DT66" i="32"/>
  <c r="DS66" i="32"/>
  <c r="DR66" i="32"/>
  <c r="DQ66" i="32"/>
  <c r="DP66" i="32"/>
  <c r="DO66" i="32"/>
  <c r="DN66" i="32"/>
  <c r="DM66" i="32"/>
  <c r="DL66" i="32"/>
  <c r="DK66" i="32"/>
  <c r="DJ66" i="32"/>
  <c r="DI66" i="32"/>
  <c r="DH66" i="32"/>
  <c r="DG66" i="32"/>
  <c r="DF66" i="32"/>
  <c r="DE66" i="32"/>
  <c r="DD66" i="32"/>
  <c r="DC66" i="32"/>
  <c r="DB66" i="32"/>
  <c r="DA66" i="32"/>
  <c r="CZ66" i="32"/>
  <c r="CY66" i="32"/>
  <c r="CX66" i="32"/>
  <c r="CW66" i="32"/>
  <c r="CV66" i="32"/>
  <c r="CU66" i="32"/>
  <c r="CT66" i="32"/>
  <c r="CS66" i="32"/>
  <c r="CR66" i="32"/>
  <c r="CQ66" i="32"/>
  <c r="CP66" i="32"/>
  <c r="CO66" i="32"/>
  <c r="CN66" i="32"/>
  <c r="CM66" i="32"/>
  <c r="CL66" i="32"/>
  <c r="CK66" i="32"/>
  <c r="CJ66" i="32"/>
  <c r="CI66" i="32"/>
  <c r="CH66" i="32"/>
  <c r="CG66" i="32"/>
  <c r="CF66" i="32"/>
  <c r="CE66" i="32"/>
  <c r="CD66" i="32"/>
  <c r="CC66" i="32"/>
  <c r="CB66" i="32"/>
  <c r="CA66" i="32"/>
  <c r="BZ66" i="32"/>
  <c r="BY66" i="32"/>
  <c r="BX66" i="32"/>
  <c r="BW66" i="32"/>
  <c r="BV66" i="32"/>
  <c r="BU66" i="32"/>
  <c r="BT66" i="32"/>
  <c r="BS66" i="32"/>
  <c r="BR66" i="32"/>
  <c r="BQ66" i="32"/>
  <c r="BP66" i="32"/>
  <c r="BP75" i="32" s="1"/>
  <c r="BO66" i="32"/>
  <c r="BN66" i="32"/>
  <c r="BM66" i="32"/>
  <c r="BL66" i="32"/>
  <c r="BK66" i="32"/>
  <c r="BJ66" i="32"/>
  <c r="BI66" i="32"/>
  <c r="BH66" i="32"/>
  <c r="BG66" i="32"/>
  <c r="BF66" i="32"/>
  <c r="BE66" i="32"/>
  <c r="BD66" i="32"/>
  <c r="BC66" i="32"/>
  <c r="BB66" i="32"/>
  <c r="BA66" i="32"/>
  <c r="AZ66" i="32"/>
  <c r="AY66" i="32"/>
  <c r="AX66" i="32"/>
  <c r="AW66" i="32"/>
  <c r="AV66" i="32"/>
  <c r="AU66" i="32"/>
  <c r="AT66" i="32"/>
  <c r="AS66" i="32"/>
  <c r="AR66" i="32"/>
  <c r="AQ66" i="32"/>
  <c r="AP66" i="32"/>
  <c r="AO66" i="32"/>
  <c r="AN66" i="32"/>
  <c r="AM66" i="32"/>
  <c r="AL66" i="32"/>
  <c r="AK66" i="32"/>
  <c r="AJ66" i="32"/>
  <c r="AI66" i="32"/>
  <c r="AH66" i="32"/>
  <c r="AG66" i="32"/>
  <c r="AF66" i="32"/>
  <c r="AF75" i="32" s="1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H75" i="32" s="1"/>
  <c r="G66" i="32"/>
  <c r="F66" i="32"/>
  <c r="DU65" i="32"/>
  <c r="DT65" i="32"/>
  <c r="DS65" i="32"/>
  <c r="DR65" i="32"/>
  <c r="DQ65" i="32"/>
  <c r="DP65" i="32"/>
  <c r="DO65" i="32"/>
  <c r="DN65" i="32"/>
  <c r="DM65" i="32"/>
  <c r="DL65" i="32"/>
  <c r="DK65" i="32"/>
  <c r="DJ65" i="32"/>
  <c r="DI65" i="32"/>
  <c r="DH65" i="32"/>
  <c r="DG65" i="32"/>
  <c r="DF65" i="32"/>
  <c r="DE65" i="32"/>
  <c r="DD65" i="32"/>
  <c r="DC65" i="32"/>
  <c r="DB65" i="32"/>
  <c r="DA65" i="32"/>
  <c r="CZ65" i="32"/>
  <c r="CY65" i="32"/>
  <c r="CX65" i="32"/>
  <c r="CW65" i="32"/>
  <c r="CV65" i="32"/>
  <c r="CU65" i="32"/>
  <c r="CT65" i="32"/>
  <c r="CS65" i="32"/>
  <c r="CR65" i="32"/>
  <c r="CQ65" i="32"/>
  <c r="CP65" i="32"/>
  <c r="CO65" i="32"/>
  <c r="CO75" i="32" s="1"/>
  <c r="CN65" i="32"/>
  <c r="CM65" i="32"/>
  <c r="CL65" i="32"/>
  <c r="CK65" i="32"/>
  <c r="CJ65" i="32"/>
  <c r="CI65" i="32"/>
  <c r="CH65" i="32"/>
  <c r="CG65" i="32"/>
  <c r="CF65" i="32"/>
  <c r="CE65" i="32"/>
  <c r="CD65" i="32"/>
  <c r="CC65" i="32"/>
  <c r="CB65" i="32"/>
  <c r="CA65" i="32"/>
  <c r="BZ65" i="32"/>
  <c r="BY65" i="32"/>
  <c r="BX65" i="32"/>
  <c r="BW65" i="32"/>
  <c r="BV65" i="32"/>
  <c r="BU65" i="32"/>
  <c r="BT65" i="32"/>
  <c r="BS65" i="32"/>
  <c r="BR65" i="32"/>
  <c r="BQ65" i="32"/>
  <c r="BQ75" i="32" s="1"/>
  <c r="BP65" i="32"/>
  <c r="BO65" i="32"/>
  <c r="BN65" i="32"/>
  <c r="BM65" i="32"/>
  <c r="BL65" i="32"/>
  <c r="BK65" i="32"/>
  <c r="BJ65" i="32"/>
  <c r="BI65" i="32"/>
  <c r="BH65" i="32"/>
  <c r="BG65" i="32"/>
  <c r="BF65" i="32"/>
  <c r="BE65" i="32"/>
  <c r="BD65" i="32"/>
  <c r="BC65" i="32"/>
  <c r="BB65" i="32"/>
  <c r="BA65" i="32"/>
  <c r="AZ65" i="32"/>
  <c r="AY65" i="32"/>
  <c r="AX65" i="32"/>
  <c r="AW65" i="32"/>
  <c r="AV65" i="32"/>
  <c r="AU65" i="32"/>
  <c r="AT65" i="32"/>
  <c r="AS65" i="32"/>
  <c r="AR65" i="32"/>
  <c r="AQ65" i="32"/>
  <c r="AP65" i="32"/>
  <c r="AO65" i="32"/>
  <c r="AN65" i="32"/>
  <c r="AM65" i="32"/>
  <c r="AL65" i="32"/>
  <c r="AK65" i="32"/>
  <c r="AJ65" i="32"/>
  <c r="AI65" i="32"/>
  <c r="AH65" i="32"/>
  <c r="AG65" i="32"/>
  <c r="AF65" i="32"/>
  <c r="AE65" i="32"/>
  <c r="AD65" i="32"/>
  <c r="AC65" i="32"/>
  <c r="AB65" i="32"/>
  <c r="AA65" i="32"/>
  <c r="Z65" i="32"/>
  <c r="Y65" i="32"/>
  <c r="X65" i="32"/>
  <c r="W65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DU64" i="32"/>
  <c r="DT64" i="32"/>
  <c r="DS64" i="32"/>
  <c r="DR64" i="32"/>
  <c r="DQ64" i="32"/>
  <c r="DP64" i="32"/>
  <c r="DO64" i="32"/>
  <c r="DN64" i="32"/>
  <c r="DM64" i="32"/>
  <c r="DL64" i="32"/>
  <c r="DK64" i="32"/>
  <c r="DJ64" i="32"/>
  <c r="DI64" i="32"/>
  <c r="DH64" i="32"/>
  <c r="DG64" i="32"/>
  <c r="DF64" i="32"/>
  <c r="DE64" i="32"/>
  <c r="DD64" i="32"/>
  <c r="DC64" i="32"/>
  <c r="DB64" i="32"/>
  <c r="DA64" i="32"/>
  <c r="CZ64" i="32"/>
  <c r="CY64" i="32"/>
  <c r="CX64" i="32"/>
  <c r="CW64" i="32"/>
  <c r="CV64" i="32"/>
  <c r="CU64" i="32"/>
  <c r="CT64" i="32"/>
  <c r="CS64" i="32"/>
  <c r="CR64" i="32"/>
  <c r="CQ64" i="32"/>
  <c r="CP64" i="32"/>
  <c r="CO64" i="32"/>
  <c r="CN64" i="32"/>
  <c r="CM64" i="32"/>
  <c r="CL64" i="32"/>
  <c r="CK64" i="32"/>
  <c r="CJ64" i="32"/>
  <c r="CI64" i="32"/>
  <c r="CH64" i="32"/>
  <c r="CG64" i="32"/>
  <c r="CF64" i="32"/>
  <c r="CE64" i="32"/>
  <c r="CD64" i="32"/>
  <c r="CC64" i="32"/>
  <c r="CB64" i="32"/>
  <c r="CA64" i="32"/>
  <c r="BZ64" i="32"/>
  <c r="BY64" i="32"/>
  <c r="BX64" i="32"/>
  <c r="BW64" i="32"/>
  <c r="BV64" i="32"/>
  <c r="BU64" i="32"/>
  <c r="BT64" i="32"/>
  <c r="BS64" i="32"/>
  <c r="BR64" i="32"/>
  <c r="BQ64" i="32"/>
  <c r="BP64" i="32"/>
  <c r="BO64" i="32"/>
  <c r="BN64" i="32"/>
  <c r="BM64" i="32"/>
  <c r="BL64" i="32"/>
  <c r="BK64" i="32"/>
  <c r="BJ64" i="32"/>
  <c r="BI64" i="32"/>
  <c r="BH64" i="32"/>
  <c r="BG64" i="32"/>
  <c r="BF64" i="32"/>
  <c r="BE64" i="32"/>
  <c r="BD64" i="32"/>
  <c r="BC64" i="32"/>
  <c r="BB64" i="32"/>
  <c r="BA64" i="32"/>
  <c r="AZ64" i="32"/>
  <c r="AY64" i="32"/>
  <c r="AX64" i="32"/>
  <c r="AW64" i="32"/>
  <c r="AV64" i="32"/>
  <c r="AU64" i="32"/>
  <c r="AT64" i="32"/>
  <c r="AS64" i="32"/>
  <c r="AR64" i="32"/>
  <c r="AQ64" i="32"/>
  <c r="AP64" i="32"/>
  <c r="AO64" i="32"/>
  <c r="AN64" i="32"/>
  <c r="AM64" i="32"/>
  <c r="AL64" i="32"/>
  <c r="AK64" i="32"/>
  <c r="AJ64" i="32"/>
  <c r="AI64" i="32"/>
  <c r="AH64" i="32"/>
  <c r="AG64" i="32"/>
  <c r="AF64" i="32"/>
  <c r="AE64" i="32"/>
  <c r="AD64" i="32"/>
  <c r="AC64" i="32"/>
  <c r="AB64" i="32"/>
  <c r="AA64" i="32"/>
  <c r="Z64" i="32"/>
  <c r="Y64" i="32"/>
  <c r="X64" i="32"/>
  <c r="W64" i="32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DU63" i="32"/>
  <c r="DT63" i="32"/>
  <c r="DS63" i="32"/>
  <c r="DR63" i="32"/>
  <c r="DQ63" i="32"/>
  <c r="DP63" i="32"/>
  <c r="DO63" i="32"/>
  <c r="DN63" i="32"/>
  <c r="DM63" i="32"/>
  <c r="DL63" i="32"/>
  <c r="DK63" i="32"/>
  <c r="DJ63" i="32"/>
  <c r="DI63" i="32"/>
  <c r="DH63" i="32"/>
  <c r="DG63" i="32"/>
  <c r="DF63" i="32"/>
  <c r="DE63" i="32"/>
  <c r="DD63" i="32"/>
  <c r="DC63" i="32"/>
  <c r="DB63" i="32"/>
  <c r="DA63" i="32"/>
  <c r="CZ63" i="32"/>
  <c r="CY63" i="32"/>
  <c r="CX63" i="32"/>
  <c r="CW63" i="32"/>
  <c r="CV63" i="32"/>
  <c r="CU63" i="32"/>
  <c r="CT63" i="32"/>
  <c r="CS63" i="32"/>
  <c r="CR63" i="32"/>
  <c r="CQ63" i="32"/>
  <c r="CP63" i="32"/>
  <c r="CO63" i="32"/>
  <c r="CN63" i="32"/>
  <c r="CM63" i="32"/>
  <c r="CL63" i="32"/>
  <c r="CK63" i="32"/>
  <c r="CJ63" i="32"/>
  <c r="CI63" i="32"/>
  <c r="CH63" i="32"/>
  <c r="CG63" i="32"/>
  <c r="CF63" i="32"/>
  <c r="CE63" i="32"/>
  <c r="CD63" i="32"/>
  <c r="CC63" i="32"/>
  <c r="CB63" i="32"/>
  <c r="CA63" i="32"/>
  <c r="BZ63" i="32"/>
  <c r="BY63" i="32"/>
  <c r="BX63" i="32"/>
  <c r="BW63" i="32"/>
  <c r="BV63" i="32"/>
  <c r="BU63" i="32"/>
  <c r="BT63" i="32"/>
  <c r="BS63" i="32"/>
  <c r="BR63" i="32"/>
  <c r="BQ63" i="32"/>
  <c r="BP63" i="32"/>
  <c r="BO63" i="32"/>
  <c r="BN63" i="32"/>
  <c r="BM63" i="32"/>
  <c r="BL63" i="32"/>
  <c r="BK63" i="32"/>
  <c r="BJ63" i="32"/>
  <c r="BI63" i="32"/>
  <c r="BH63" i="32"/>
  <c r="BG63" i="32"/>
  <c r="BF63" i="32"/>
  <c r="BE63" i="32"/>
  <c r="BD63" i="32"/>
  <c r="BC63" i="32"/>
  <c r="BB63" i="32"/>
  <c r="BA63" i="32"/>
  <c r="AZ63" i="32"/>
  <c r="AY63" i="32"/>
  <c r="AX63" i="32"/>
  <c r="AW63" i="32"/>
  <c r="AV63" i="32"/>
  <c r="AU63" i="32"/>
  <c r="AT63" i="32"/>
  <c r="AS63" i="32"/>
  <c r="AR63" i="32"/>
  <c r="AQ63" i="32"/>
  <c r="AP63" i="32"/>
  <c r="AO63" i="32"/>
  <c r="AN63" i="32"/>
  <c r="AM63" i="32"/>
  <c r="AL63" i="32"/>
  <c r="AK63" i="32"/>
  <c r="AJ63" i="32"/>
  <c r="AI63" i="32"/>
  <c r="AH63" i="32"/>
  <c r="AG63" i="32"/>
  <c r="AF63" i="32"/>
  <c r="AE63" i="32"/>
  <c r="AD63" i="32"/>
  <c r="AC63" i="32"/>
  <c r="AB63" i="32"/>
  <c r="AA63" i="32"/>
  <c r="Z63" i="32"/>
  <c r="Y63" i="32"/>
  <c r="X63" i="32"/>
  <c r="W63" i="32"/>
  <c r="V63" i="32"/>
  <c r="U63" i="32"/>
  <c r="T63" i="32"/>
  <c r="S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DU62" i="32"/>
  <c r="DT62" i="32"/>
  <c r="DS62" i="32"/>
  <c r="DR62" i="32"/>
  <c r="DQ62" i="32"/>
  <c r="DP62" i="32"/>
  <c r="DO62" i="32"/>
  <c r="DN62" i="32"/>
  <c r="DM62" i="32"/>
  <c r="DL62" i="32"/>
  <c r="DK62" i="32"/>
  <c r="DJ62" i="32"/>
  <c r="DJ75" i="32" s="1"/>
  <c r="DI62" i="32"/>
  <c r="DH62" i="32"/>
  <c r="DG62" i="32"/>
  <c r="DF62" i="32"/>
  <c r="DE62" i="32"/>
  <c r="DD62" i="32"/>
  <c r="DC62" i="32"/>
  <c r="DB62" i="32"/>
  <c r="DA62" i="32"/>
  <c r="CZ62" i="32"/>
  <c r="CY62" i="32"/>
  <c r="CX62" i="32"/>
  <c r="CX75" i="32" s="1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Z75" i="32" s="1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P75" i="32" s="1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R75" i="32" s="1"/>
  <c r="Q62" i="32"/>
  <c r="P62" i="32"/>
  <c r="O62" i="32"/>
  <c r="N62" i="32"/>
  <c r="M62" i="32"/>
  <c r="L62" i="32"/>
  <c r="K62" i="32"/>
  <c r="J62" i="32"/>
  <c r="I62" i="32"/>
  <c r="H62" i="32"/>
  <c r="G62" i="32"/>
  <c r="F62" i="32"/>
  <c r="DU61" i="32"/>
  <c r="DT61" i="32"/>
  <c r="DS61" i="32"/>
  <c r="DR61" i="32"/>
  <c r="DQ61" i="32"/>
  <c r="DP61" i="32"/>
  <c r="DO61" i="32"/>
  <c r="DN61" i="32"/>
  <c r="DM61" i="32"/>
  <c r="DL61" i="32"/>
  <c r="DK61" i="32"/>
  <c r="DJ61" i="32"/>
  <c r="DI61" i="32"/>
  <c r="DH61" i="32"/>
  <c r="DG61" i="32"/>
  <c r="DF61" i="32"/>
  <c r="DE61" i="32"/>
  <c r="DD61" i="32"/>
  <c r="DC61" i="32"/>
  <c r="DB61" i="32"/>
  <c r="DA61" i="32"/>
  <c r="CZ61" i="32"/>
  <c r="CY61" i="32"/>
  <c r="CY75" i="32" s="1"/>
  <c r="CX61" i="32"/>
  <c r="CW61" i="32"/>
  <c r="CV61" i="32"/>
  <c r="CU61" i="32"/>
  <c r="CT61" i="32"/>
  <c r="CS61" i="32"/>
  <c r="CR61" i="32"/>
  <c r="CQ61" i="32"/>
  <c r="CP61" i="32"/>
  <c r="CO61" i="32"/>
  <c r="CN61" i="32"/>
  <c r="CM61" i="32"/>
  <c r="CL61" i="32"/>
  <c r="CK61" i="32"/>
  <c r="CJ61" i="32"/>
  <c r="CI61" i="32"/>
  <c r="CH61" i="32"/>
  <c r="CG61" i="32"/>
  <c r="CF61" i="32"/>
  <c r="CE61" i="32"/>
  <c r="CD61" i="32"/>
  <c r="CC61" i="32"/>
  <c r="CB61" i="32"/>
  <c r="CA61" i="32"/>
  <c r="CA75" i="32" s="1"/>
  <c r="BZ61" i="32"/>
  <c r="BY61" i="32"/>
  <c r="BX61" i="32"/>
  <c r="BW61" i="32"/>
  <c r="BV61" i="32"/>
  <c r="BU61" i="32"/>
  <c r="BT61" i="32"/>
  <c r="BS61" i="32"/>
  <c r="BR61" i="32"/>
  <c r="BQ61" i="32"/>
  <c r="BP61" i="32"/>
  <c r="BO61" i="32"/>
  <c r="BN61" i="32"/>
  <c r="BM61" i="32"/>
  <c r="BL61" i="32"/>
  <c r="BK61" i="32"/>
  <c r="BJ61" i="32"/>
  <c r="BI61" i="32"/>
  <c r="BH61" i="32"/>
  <c r="BG61" i="32"/>
  <c r="BF61" i="32"/>
  <c r="BE61" i="32"/>
  <c r="BD61" i="32"/>
  <c r="BC61" i="32"/>
  <c r="BC75" i="32" s="1"/>
  <c r="BB61" i="32"/>
  <c r="BA61" i="32"/>
  <c r="AZ61" i="32"/>
  <c r="AY61" i="32"/>
  <c r="AX61" i="32"/>
  <c r="AW61" i="32"/>
  <c r="AV61" i="32"/>
  <c r="AU61" i="32"/>
  <c r="AT61" i="32"/>
  <c r="AS61" i="32"/>
  <c r="AR61" i="32"/>
  <c r="AQ61" i="32"/>
  <c r="AP61" i="32"/>
  <c r="AO61" i="32"/>
  <c r="AN61" i="32"/>
  <c r="AM61" i="32"/>
  <c r="AL61" i="32"/>
  <c r="AK61" i="32"/>
  <c r="AJ61" i="32"/>
  <c r="AI61" i="32"/>
  <c r="AH61" i="32"/>
  <c r="AG61" i="32"/>
  <c r="AF61" i="32"/>
  <c r="AE61" i="32"/>
  <c r="AE75" i="32" s="1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S75" i="32" s="1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DU60" i="32"/>
  <c r="DT60" i="32"/>
  <c r="DS60" i="32"/>
  <c r="DR60" i="32"/>
  <c r="DQ60" i="32"/>
  <c r="DP60" i="32"/>
  <c r="DO60" i="32"/>
  <c r="DN60" i="32"/>
  <c r="DM60" i="32"/>
  <c r="DL60" i="32"/>
  <c r="DL75" i="32" s="1"/>
  <c r="DK60" i="32"/>
  <c r="DJ60" i="32"/>
  <c r="DI60" i="32"/>
  <c r="DH60" i="32"/>
  <c r="DG60" i="32"/>
  <c r="DF60" i="32"/>
  <c r="DE60" i="32"/>
  <c r="DD60" i="32"/>
  <c r="DC60" i="32"/>
  <c r="DB60" i="32"/>
  <c r="DA60" i="32"/>
  <c r="CZ60" i="32"/>
  <c r="CY60" i="32"/>
  <c r="CX60" i="32"/>
  <c r="CW60" i="32"/>
  <c r="CV60" i="32"/>
  <c r="CU60" i="32"/>
  <c r="CT60" i="32"/>
  <c r="CS60" i="32"/>
  <c r="CR60" i="32"/>
  <c r="CQ60" i="32"/>
  <c r="CP60" i="32"/>
  <c r="CO60" i="32"/>
  <c r="CN60" i="32"/>
  <c r="CN75" i="32" s="1"/>
  <c r="CM60" i="32"/>
  <c r="CL60" i="32"/>
  <c r="CK60" i="32"/>
  <c r="CJ60" i="32"/>
  <c r="CI60" i="32"/>
  <c r="CH60" i="32"/>
  <c r="CG60" i="32"/>
  <c r="CF60" i="32"/>
  <c r="CE60" i="32"/>
  <c r="CD60" i="32"/>
  <c r="CC60" i="32"/>
  <c r="CB60" i="32"/>
  <c r="CB75" i="32" s="1"/>
  <c r="CA60" i="32"/>
  <c r="BZ60" i="32"/>
  <c r="BY60" i="32"/>
  <c r="BX60" i="32"/>
  <c r="BW60" i="32"/>
  <c r="BV60" i="32"/>
  <c r="BU60" i="32"/>
  <c r="BT60" i="32"/>
  <c r="BS60" i="32"/>
  <c r="BR60" i="32"/>
  <c r="BQ60" i="32"/>
  <c r="BP60" i="32"/>
  <c r="BO60" i="32"/>
  <c r="BN60" i="32"/>
  <c r="BM60" i="32"/>
  <c r="BL60" i="32"/>
  <c r="BK60" i="32"/>
  <c r="BJ60" i="32"/>
  <c r="BI60" i="32"/>
  <c r="BH60" i="32"/>
  <c r="BG60" i="32"/>
  <c r="BF60" i="32"/>
  <c r="BE60" i="32"/>
  <c r="BD60" i="32"/>
  <c r="BD75" i="32" s="1"/>
  <c r="BC60" i="32"/>
  <c r="BB60" i="32"/>
  <c r="BA60" i="32"/>
  <c r="AZ60" i="32"/>
  <c r="AY60" i="32"/>
  <c r="AX60" i="32"/>
  <c r="AW60" i="32"/>
  <c r="AV60" i="32"/>
  <c r="AU60" i="32"/>
  <c r="AT60" i="32"/>
  <c r="AS60" i="32"/>
  <c r="AR60" i="32"/>
  <c r="AQ60" i="32"/>
  <c r="AP60" i="32"/>
  <c r="AO60" i="32"/>
  <c r="AN60" i="32"/>
  <c r="AM60" i="32"/>
  <c r="AL60" i="32"/>
  <c r="AK60" i="32"/>
  <c r="AJ60" i="32"/>
  <c r="AI60" i="32"/>
  <c r="AH60" i="32"/>
  <c r="AG60" i="32"/>
  <c r="AF60" i="32"/>
  <c r="AE60" i="32"/>
  <c r="AD60" i="32"/>
  <c r="AC60" i="32"/>
  <c r="AB60" i="32"/>
  <c r="AA60" i="32"/>
  <c r="Z60" i="32"/>
  <c r="Y60" i="32"/>
  <c r="X60" i="32"/>
  <c r="W60" i="32"/>
  <c r="V60" i="32"/>
  <c r="U60" i="32"/>
  <c r="T60" i="32"/>
  <c r="T75" i="32" s="1"/>
  <c r="S60" i="32"/>
  <c r="R60" i="32"/>
  <c r="Q60" i="32"/>
  <c r="P60" i="32"/>
  <c r="O60" i="32"/>
  <c r="N60" i="32"/>
  <c r="M60" i="32"/>
  <c r="L60" i="32"/>
  <c r="K60" i="32"/>
  <c r="J60" i="32"/>
  <c r="I60" i="32"/>
  <c r="H60" i="32"/>
  <c r="G60" i="32"/>
  <c r="F60" i="32"/>
  <c r="DU59" i="32"/>
  <c r="DT59" i="32"/>
  <c r="DS59" i="32"/>
  <c r="DR59" i="32"/>
  <c r="DQ59" i="32"/>
  <c r="DP59" i="32"/>
  <c r="DO59" i="32"/>
  <c r="DN59" i="32"/>
  <c r="DM59" i="32"/>
  <c r="DM75" i="32" s="1"/>
  <c r="DL59" i="32"/>
  <c r="DK59" i="32"/>
  <c r="DJ59" i="32"/>
  <c r="DI59" i="32"/>
  <c r="DH59" i="32"/>
  <c r="DG59" i="32"/>
  <c r="DF59" i="32"/>
  <c r="DE59" i="32"/>
  <c r="DD59" i="32"/>
  <c r="DC59" i="32"/>
  <c r="DB59" i="32"/>
  <c r="DA59" i="32"/>
  <c r="CZ59" i="32"/>
  <c r="CY59" i="32"/>
  <c r="CX59" i="32"/>
  <c r="CW59" i="32"/>
  <c r="CV59" i="32"/>
  <c r="CU59" i="32"/>
  <c r="CT59" i="32"/>
  <c r="CS59" i="32"/>
  <c r="CR59" i="32"/>
  <c r="CQ59" i="32"/>
  <c r="CP59" i="32"/>
  <c r="CO59" i="32"/>
  <c r="CN59" i="32"/>
  <c r="CM59" i="32"/>
  <c r="CL59" i="32"/>
  <c r="CK59" i="32"/>
  <c r="CJ59" i="32"/>
  <c r="CI59" i="32"/>
  <c r="CH59" i="32"/>
  <c r="CG59" i="32"/>
  <c r="CF59" i="32"/>
  <c r="CE59" i="32"/>
  <c r="CD59" i="32"/>
  <c r="CC59" i="32"/>
  <c r="CC75" i="32" s="1"/>
  <c r="CB59" i="32"/>
  <c r="CA59" i="32"/>
  <c r="BZ59" i="32"/>
  <c r="BY59" i="32"/>
  <c r="BX59" i="32"/>
  <c r="BW59" i="32"/>
  <c r="BV59" i="32"/>
  <c r="BU59" i="32"/>
  <c r="BT59" i="32"/>
  <c r="BS59" i="32"/>
  <c r="BR59" i="32"/>
  <c r="BQ59" i="32"/>
  <c r="BP59" i="32"/>
  <c r="BO59" i="32"/>
  <c r="BN59" i="32"/>
  <c r="BM59" i="32"/>
  <c r="BL59" i="32"/>
  <c r="BK59" i="32"/>
  <c r="BJ59" i="32"/>
  <c r="BI59" i="32"/>
  <c r="BH59" i="32"/>
  <c r="BG59" i="32"/>
  <c r="BF59" i="32"/>
  <c r="BE59" i="32"/>
  <c r="BE75" i="32" s="1"/>
  <c r="BD59" i="32"/>
  <c r="BC59" i="32"/>
  <c r="BB59" i="32"/>
  <c r="BA59" i="32"/>
  <c r="AZ59" i="32"/>
  <c r="AY59" i="32"/>
  <c r="AX59" i="32"/>
  <c r="AW59" i="32"/>
  <c r="AV59" i="32"/>
  <c r="AU59" i="32"/>
  <c r="AT59" i="32"/>
  <c r="AS59" i="32"/>
  <c r="AR59" i="32"/>
  <c r="AQ59" i="32"/>
  <c r="AP59" i="32"/>
  <c r="AO59" i="32"/>
  <c r="AN59" i="32"/>
  <c r="AM59" i="32"/>
  <c r="AL59" i="32"/>
  <c r="AK59" i="32"/>
  <c r="AJ59" i="32"/>
  <c r="AI59" i="32"/>
  <c r="AH59" i="32"/>
  <c r="AG59" i="32"/>
  <c r="AG75" i="32" s="1"/>
  <c r="AF59" i="32"/>
  <c r="AE59" i="32"/>
  <c r="AD59" i="32"/>
  <c r="AC59" i="32"/>
  <c r="AB59" i="32"/>
  <c r="AA59" i="32"/>
  <c r="Z59" i="32"/>
  <c r="Y59" i="32"/>
  <c r="X59" i="32"/>
  <c r="W59" i="32"/>
  <c r="V59" i="32"/>
  <c r="U59" i="32"/>
  <c r="T59" i="32"/>
  <c r="S59" i="32"/>
  <c r="R59" i="32"/>
  <c r="Q59" i="32"/>
  <c r="P59" i="32"/>
  <c r="O59" i="32"/>
  <c r="N59" i="32"/>
  <c r="M59" i="32"/>
  <c r="L59" i="32"/>
  <c r="K59" i="32"/>
  <c r="J59" i="32"/>
  <c r="I59" i="32"/>
  <c r="I75" i="32" s="1"/>
  <c r="H59" i="32"/>
  <c r="G59" i="32"/>
  <c r="F59" i="32"/>
  <c r="DU58" i="32"/>
  <c r="DT58" i="32"/>
  <c r="DS58" i="32"/>
  <c r="DS75" i="32" s="1"/>
  <c r="DR58" i="32"/>
  <c r="DR75" i="32" s="1"/>
  <c r="DQ58" i="32"/>
  <c r="DQ75" i="32" s="1"/>
  <c r="DP58" i="32"/>
  <c r="DP75" i="32" s="1"/>
  <c r="DO58" i="32"/>
  <c r="DN58" i="32"/>
  <c r="DM58" i="32"/>
  <c r="DL58" i="32"/>
  <c r="DK58" i="32"/>
  <c r="DJ58" i="32"/>
  <c r="DI58" i="32"/>
  <c r="DH58" i="32"/>
  <c r="DG58" i="32"/>
  <c r="DG75" i="32" s="1"/>
  <c r="DF58" i="32"/>
  <c r="DF75" i="32" s="1"/>
  <c r="DE58" i="32"/>
  <c r="DE75" i="32" s="1"/>
  <c r="DD58" i="32"/>
  <c r="DD75" i="32" s="1"/>
  <c r="DC58" i="32"/>
  <c r="DB58" i="32"/>
  <c r="DA58" i="32"/>
  <c r="CZ58" i="32"/>
  <c r="CY58" i="32"/>
  <c r="CX58" i="32"/>
  <c r="CW58" i="32"/>
  <c r="CV58" i="32"/>
  <c r="CU58" i="32"/>
  <c r="CU75" i="32" s="1"/>
  <c r="CT58" i="32"/>
  <c r="CT75" i="32" s="1"/>
  <c r="CS58" i="32"/>
  <c r="CS75" i="32" s="1"/>
  <c r="CR58" i="32"/>
  <c r="CR75" i="32" s="1"/>
  <c r="CQ58" i="32"/>
  <c r="CP58" i="32"/>
  <c r="CO58" i="32"/>
  <c r="CN58" i="32"/>
  <c r="CM58" i="32"/>
  <c r="CL58" i="32"/>
  <c r="CK58" i="32"/>
  <c r="CJ58" i="32"/>
  <c r="CI58" i="32"/>
  <c r="CI75" i="32" s="1"/>
  <c r="CH58" i="32"/>
  <c r="CH75" i="32" s="1"/>
  <c r="CG58" i="32"/>
  <c r="CG75" i="32" s="1"/>
  <c r="CF58" i="32"/>
  <c r="CF75" i="32" s="1"/>
  <c r="CE58" i="32"/>
  <c r="CD58" i="32"/>
  <c r="CC58" i="32"/>
  <c r="CB58" i="32"/>
  <c r="CA58" i="32"/>
  <c r="BZ58" i="32"/>
  <c r="BY58" i="32"/>
  <c r="BX58" i="32"/>
  <c r="BW58" i="32"/>
  <c r="BW75" i="32" s="1"/>
  <c r="BV58" i="32"/>
  <c r="BV75" i="32" s="1"/>
  <c r="BU58" i="32"/>
  <c r="BU75" i="32" s="1"/>
  <c r="BT58" i="32"/>
  <c r="BT75" i="32" s="1"/>
  <c r="BS58" i="32"/>
  <c r="BR58" i="32"/>
  <c r="BQ58" i="32"/>
  <c r="BP58" i="32"/>
  <c r="BO58" i="32"/>
  <c r="BN58" i="32"/>
  <c r="BM58" i="32"/>
  <c r="BL58" i="32"/>
  <c r="BK58" i="32"/>
  <c r="BK75" i="32" s="1"/>
  <c r="BJ58" i="32"/>
  <c r="BJ75" i="32" s="1"/>
  <c r="BI58" i="32"/>
  <c r="BH58" i="32"/>
  <c r="BH75" i="32" s="1"/>
  <c r="BG58" i="32"/>
  <c r="BF58" i="32"/>
  <c r="BE58" i="32"/>
  <c r="BD58" i="32"/>
  <c r="BC58" i="32"/>
  <c r="BB58" i="32"/>
  <c r="BA58" i="32"/>
  <c r="AZ58" i="32"/>
  <c r="AY58" i="32"/>
  <c r="AY75" i="32" s="1"/>
  <c r="AX58" i="32"/>
  <c r="AX75" i="32" s="1"/>
  <c r="AW58" i="32"/>
  <c r="AW75" i="32" s="1"/>
  <c r="AV58" i="32"/>
  <c r="AV75" i="32" s="1"/>
  <c r="AU58" i="32"/>
  <c r="AT58" i="32"/>
  <c r="AS58" i="32"/>
  <c r="AR58" i="32"/>
  <c r="AQ58" i="32"/>
  <c r="AP58" i="32"/>
  <c r="AO58" i="32"/>
  <c r="AN58" i="32"/>
  <c r="AM58" i="32"/>
  <c r="AM75" i="32" s="1"/>
  <c r="AL58" i="32"/>
  <c r="AL75" i="32" s="1"/>
  <c r="AK58" i="32"/>
  <c r="AK75" i="32" s="1"/>
  <c r="AJ58" i="32"/>
  <c r="AJ75" i="32" s="1"/>
  <c r="AI58" i="32"/>
  <c r="AH58" i="32"/>
  <c r="AG58" i="32"/>
  <c r="AF58" i="32"/>
  <c r="AE58" i="32"/>
  <c r="AD58" i="32"/>
  <c r="AC58" i="32"/>
  <c r="AB58" i="32"/>
  <c r="AA58" i="32"/>
  <c r="AA75" i="32" s="1"/>
  <c r="Z58" i="32"/>
  <c r="Z75" i="32" s="1"/>
  <c r="Y58" i="32"/>
  <c r="Y75" i="32" s="1"/>
  <c r="X58" i="32"/>
  <c r="X75" i="32" s="1"/>
  <c r="W58" i="32"/>
  <c r="V58" i="32"/>
  <c r="U58" i="32"/>
  <c r="T58" i="32"/>
  <c r="S58" i="32"/>
  <c r="R58" i="32"/>
  <c r="Q58" i="32"/>
  <c r="P58" i="32"/>
  <c r="O58" i="32"/>
  <c r="O75" i="32" s="1"/>
  <c r="N58" i="32"/>
  <c r="N75" i="32" s="1"/>
  <c r="M58" i="32"/>
  <c r="M75" i="32" s="1"/>
  <c r="L58" i="32"/>
  <c r="L75" i="32" s="1"/>
  <c r="K58" i="32"/>
  <c r="J58" i="32"/>
  <c r="I58" i="32"/>
  <c r="H58" i="32"/>
  <c r="G58" i="32"/>
  <c r="F58" i="32"/>
  <c r="DP57" i="32"/>
  <c r="DO57" i="32"/>
  <c r="CX57" i="32"/>
  <c r="CT57" i="32"/>
  <c r="CS57" i="32"/>
  <c r="BW57" i="32"/>
  <c r="BJ57" i="32"/>
  <c r="BH57" i="32"/>
  <c r="BG57" i="32"/>
  <c r="BB57" i="32"/>
  <c r="AK57" i="32"/>
  <c r="AJ57" i="32"/>
  <c r="W57" i="32"/>
  <c r="N57" i="32"/>
  <c r="E57" i="32"/>
  <c r="DP56" i="32"/>
  <c r="CT56" i="32"/>
  <c r="CS56" i="32"/>
  <c r="BW56" i="32"/>
  <c r="BH56" i="32"/>
  <c r="BB56" i="32"/>
  <c r="AK56" i="32"/>
  <c r="AJ56" i="32"/>
  <c r="X56" i="32"/>
  <c r="N56" i="32"/>
  <c r="E56" i="32"/>
  <c r="BX54" i="32"/>
  <c r="BC54" i="32"/>
  <c r="AK54" i="32"/>
  <c r="P54" i="32"/>
  <c r="DU53" i="32"/>
  <c r="DT53" i="32"/>
  <c r="DS53" i="32"/>
  <c r="DR53" i="32"/>
  <c r="DQ53" i="32"/>
  <c r="DP53" i="32"/>
  <c r="DO53" i="32"/>
  <c r="DN53" i="32"/>
  <c r="DM53" i="32"/>
  <c r="DL53" i="32"/>
  <c r="DL54" i="32" s="1"/>
  <c r="DK53" i="32"/>
  <c r="DJ53" i="32"/>
  <c r="DI53" i="32"/>
  <c r="DH53" i="32"/>
  <c r="DG53" i="32"/>
  <c r="DF53" i="32"/>
  <c r="DE53" i="32"/>
  <c r="DD53" i="32"/>
  <c r="DC53" i="32"/>
  <c r="DB53" i="32"/>
  <c r="DA53" i="32"/>
  <c r="CZ53" i="32"/>
  <c r="CY53" i="32"/>
  <c r="CX53" i="32"/>
  <c r="CW53" i="32"/>
  <c r="CV53" i="32"/>
  <c r="CU53" i="32"/>
  <c r="CT53" i="32"/>
  <c r="CT54" i="32" s="1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A53" i="32"/>
  <c r="BZ53" i="32"/>
  <c r="BY53" i="32"/>
  <c r="BX53" i="32"/>
  <c r="BW53" i="32"/>
  <c r="BV53" i="32"/>
  <c r="BU53" i="32"/>
  <c r="BT53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D54" i="32" s="1"/>
  <c r="BC53" i="32"/>
  <c r="BB53" i="32"/>
  <c r="BA53" i="32"/>
  <c r="AZ53" i="32"/>
  <c r="AY53" i="32"/>
  <c r="AX53" i="32"/>
  <c r="AW53" i="32"/>
  <c r="AV53" i="32"/>
  <c r="AU53" i="32"/>
  <c r="AT53" i="32"/>
  <c r="AS53" i="32"/>
  <c r="AR53" i="32"/>
  <c r="AQ53" i="32"/>
  <c r="AP53" i="32"/>
  <c r="AO53" i="32"/>
  <c r="AN53" i="32"/>
  <c r="AM53" i="32"/>
  <c r="AL53" i="32"/>
  <c r="AK53" i="32"/>
  <c r="AJ53" i="32"/>
  <c r="AI53" i="32"/>
  <c r="AH53" i="32"/>
  <c r="AG53" i="32"/>
  <c r="AF53" i="32"/>
  <c r="AE53" i="32"/>
  <c r="AD53" i="32"/>
  <c r="AC53" i="32"/>
  <c r="AB53" i="32"/>
  <c r="AA53" i="32"/>
  <c r="Z53" i="32"/>
  <c r="Y53" i="32"/>
  <c r="X53" i="32"/>
  <c r="W53" i="32"/>
  <c r="V53" i="32"/>
  <c r="U53" i="32"/>
  <c r="T53" i="32"/>
  <c r="S53" i="32"/>
  <c r="R53" i="32"/>
  <c r="Q53" i="32"/>
  <c r="P53" i="32"/>
  <c r="O53" i="32"/>
  <c r="N53" i="32"/>
  <c r="M53" i="32"/>
  <c r="L53" i="32"/>
  <c r="K53" i="32"/>
  <c r="J53" i="32"/>
  <c r="I53" i="32"/>
  <c r="H53" i="32"/>
  <c r="G53" i="32"/>
  <c r="F53" i="32"/>
  <c r="C53" i="32"/>
  <c r="C74" i="32" s="1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DD52" i="32"/>
  <c r="DC52" i="32"/>
  <c r="DB52" i="32"/>
  <c r="DA52" i="32"/>
  <c r="CZ52" i="32"/>
  <c r="CY52" i="32"/>
  <c r="CX52" i="32"/>
  <c r="CW52" i="32"/>
  <c r="CV52" i="32"/>
  <c r="CU52" i="32"/>
  <c r="CU54" i="32" s="1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A52" i="32"/>
  <c r="BZ52" i="32"/>
  <c r="BY52" i="32"/>
  <c r="BX52" i="32"/>
  <c r="BW52" i="32"/>
  <c r="BV52" i="32"/>
  <c r="BU52" i="32"/>
  <c r="BT52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AU52" i="32"/>
  <c r="AT52" i="32"/>
  <c r="AS52" i="32"/>
  <c r="AR52" i="32"/>
  <c r="AQ52" i="32"/>
  <c r="AP52" i="32"/>
  <c r="AO52" i="32"/>
  <c r="AN52" i="32"/>
  <c r="AM52" i="32"/>
  <c r="AL52" i="32"/>
  <c r="AK52" i="32"/>
  <c r="AJ52" i="32"/>
  <c r="AI52" i="32"/>
  <c r="AH52" i="32"/>
  <c r="AG52" i="32"/>
  <c r="AF52" i="32"/>
  <c r="AE52" i="32"/>
  <c r="AD52" i="32"/>
  <c r="AC52" i="32"/>
  <c r="AB52" i="32"/>
  <c r="AA52" i="32"/>
  <c r="Z52" i="32"/>
  <c r="Y52" i="32"/>
  <c r="X52" i="32"/>
  <c r="W52" i="32"/>
  <c r="V52" i="32"/>
  <c r="U52" i="32"/>
  <c r="T52" i="32"/>
  <c r="S52" i="32"/>
  <c r="R52" i="32"/>
  <c r="Q52" i="32"/>
  <c r="P52" i="32"/>
  <c r="O52" i="32"/>
  <c r="O54" i="32" s="1"/>
  <c r="N52" i="32"/>
  <c r="M52" i="32"/>
  <c r="L52" i="32"/>
  <c r="K52" i="32"/>
  <c r="J52" i="32"/>
  <c r="I52" i="32"/>
  <c r="H52" i="32"/>
  <c r="G52" i="32"/>
  <c r="F52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DD51" i="32"/>
  <c r="DC51" i="32"/>
  <c r="DB51" i="32"/>
  <c r="DA51" i="32"/>
  <c r="CZ51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A51" i="32"/>
  <c r="BZ51" i="32"/>
  <c r="BY51" i="32"/>
  <c r="BX51" i="32"/>
  <c r="BW51" i="32"/>
  <c r="BV51" i="32"/>
  <c r="BU51" i="32"/>
  <c r="BT51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AU51" i="32"/>
  <c r="AT51" i="32"/>
  <c r="AS51" i="32"/>
  <c r="AR51" i="32"/>
  <c r="AQ51" i="32"/>
  <c r="AP51" i="32"/>
  <c r="AO51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C51" i="32"/>
  <c r="C72" i="32" s="1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DD50" i="32"/>
  <c r="DC50" i="32"/>
  <c r="DB50" i="32"/>
  <c r="DA50" i="32"/>
  <c r="CZ50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A50" i="32"/>
  <c r="BZ50" i="32"/>
  <c r="BY50" i="32"/>
  <c r="BX50" i="32"/>
  <c r="BW50" i="32"/>
  <c r="BV50" i="32"/>
  <c r="BU50" i="32"/>
  <c r="BT50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DD49" i="32"/>
  <c r="DC49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A49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DD48" i="32"/>
  <c r="DC48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A48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L48" i="32"/>
  <c r="AK48" i="32"/>
  <c r="AJ48" i="32"/>
  <c r="AI48" i="32"/>
  <c r="AH48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DU47" i="32"/>
  <c r="DT47" i="32"/>
  <c r="DS47" i="32"/>
  <c r="DR47" i="32"/>
  <c r="DQ47" i="32"/>
  <c r="DP47" i="32"/>
  <c r="DO47" i="32"/>
  <c r="DN47" i="32"/>
  <c r="DM47" i="32"/>
  <c r="DL47" i="32"/>
  <c r="DK47" i="32"/>
  <c r="DJ47" i="32"/>
  <c r="DI47" i="32"/>
  <c r="DH47" i="32"/>
  <c r="DG47" i="32"/>
  <c r="DF47" i="32"/>
  <c r="DE47" i="32"/>
  <c r="DD47" i="32"/>
  <c r="DC47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CP47" i="32"/>
  <c r="CO47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B47" i="32"/>
  <c r="CA47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N47" i="32"/>
  <c r="BM47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AZ47" i="32"/>
  <c r="AY47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L47" i="32"/>
  <c r="AK47" i="32"/>
  <c r="AJ47" i="32"/>
  <c r="AI47" i="32"/>
  <c r="AH47" i="32"/>
  <c r="AG47" i="32"/>
  <c r="AF47" i="32"/>
  <c r="AE47" i="32"/>
  <c r="AD47" i="32"/>
  <c r="AC47" i="32"/>
  <c r="AB47" i="32"/>
  <c r="AA47" i="32"/>
  <c r="Z47" i="32"/>
  <c r="Y47" i="32"/>
  <c r="X47" i="32"/>
  <c r="W47" i="32"/>
  <c r="V47" i="32"/>
  <c r="U47" i="32"/>
  <c r="T47" i="32"/>
  <c r="S47" i="32"/>
  <c r="R47" i="32"/>
  <c r="Q47" i="32"/>
  <c r="P47" i="32"/>
  <c r="O47" i="32"/>
  <c r="N47" i="32"/>
  <c r="M47" i="32"/>
  <c r="L47" i="32"/>
  <c r="K47" i="32"/>
  <c r="J47" i="32"/>
  <c r="I47" i="32"/>
  <c r="H47" i="32"/>
  <c r="G47" i="32"/>
  <c r="F47" i="32"/>
  <c r="DU46" i="32"/>
  <c r="DT46" i="32"/>
  <c r="DS46" i="32"/>
  <c r="DR46" i="32"/>
  <c r="DQ46" i="32"/>
  <c r="DP46" i="32"/>
  <c r="DO46" i="32"/>
  <c r="DN46" i="32"/>
  <c r="DM46" i="32"/>
  <c r="DL46" i="32"/>
  <c r="DK46" i="32"/>
  <c r="DJ46" i="32"/>
  <c r="DI46" i="32"/>
  <c r="DH46" i="32"/>
  <c r="DG46" i="32"/>
  <c r="DF46" i="32"/>
  <c r="DE46" i="32"/>
  <c r="DD46" i="32"/>
  <c r="DC46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B46" i="32"/>
  <c r="CA46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N46" i="32"/>
  <c r="BM46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AZ46" i="32"/>
  <c r="AY46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DU45" i="32"/>
  <c r="DT45" i="32"/>
  <c r="DS45" i="32"/>
  <c r="DR45" i="32"/>
  <c r="DQ45" i="32"/>
  <c r="DP45" i="32"/>
  <c r="DO45" i="32"/>
  <c r="DN45" i="32"/>
  <c r="DM45" i="32"/>
  <c r="DL45" i="32"/>
  <c r="DK45" i="32"/>
  <c r="DJ45" i="32"/>
  <c r="DI45" i="32"/>
  <c r="DH45" i="32"/>
  <c r="DG45" i="32"/>
  <c r="DF45" i="32"/>
  <c r="DE45" i="32"/>
  <c r="DD45" i="32"/>
  <c r="DC45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CP45" i="32"/>
  <c r="CO45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B45" i="32"/>
  <c r="CA45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N45" i="32"/>
  <c r="BM45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AZ45" i="32"/>
  <c r="AY45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L45" i="32"/>
  <c r="AK45" i="32"/>
  <c r="AJ45" i="32"/>
  <c r="AI45" i="32"/>
  <c r="AH45" i="32"/>
  <c r="AG45" i="32"/>
  <c r="AF45" i="32"/>
  <c r="AE45" i="32"/>
  <c r="AD45" i="32"/>
  <c r="AC45" i="32"/>
  <c r="AB45" i="32"/>
  <c r="AA45" i="32"/>
  <c r="Z45" i="32"/>
  <c r="Y45" i="32"/>
  <c r="X45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DU44" i="32"/>
  <c r="DT44" i="32"/>
  <c r="DS44" i="32"/>
  <c r="DR44" i="32"/>
  <c r="DQ44" i="32"/>
  <c r="DQ54" i="32" s="1"/>
  <c r="DP44" i="32"/>
  <c r="DO44" i="32"/>
  <c r="DN44" i="32"/>
  <c r="DM44" i="32"/>
  <c r="DL44" i="32"/>
  <c r="DK44" i="32"/>
  <c r="DJ44" i="32"/>
  <c r="DI44" i="32"/>
  <c r="DH44" i="32"/>
  <c r="DG44" i="32"/>
  <c r="DF44" i="32"/>
  <c r="DE44" i="32"/>
  <c r="DD44" i="32"/>
  <c r="DC44" i="32"/>
  <c r="DB44" i="32"/>
  <c r="DA44" i="32"/>
  <c r="CZ44" i="32"/>
  <c r="CY44" i="32"/>
  <c r="CX44" i="32"/>
  <c r="CW44" i="32"/>
  <c r="CV44" i="32"/>
  <c r="CU44" i="32"/>
  <c r="CT44" i="32"/>
  <c r="CS44" i="32"/>
  <c r="CS54" i="32" s="1"/>
  <c r="CR44" i="32"/>
  <c r="CQ44" i="32"/>
  <c r="CP44" i="32"/>
  <c r="CO44" i="32"/>
  <c r="CN44" i="32"/>
  <c r="CM44" i="32"/>
  <c r="CL44" i="32"/>
  <c r="CK44" i="32"/>
  <c r="CJ44" i="32"/>
  <c r="CI44" i="32"/>
  <c r="CH44" i="32"/>
  <c r="CG44" i="32"/>
  <c r="CG54" i="32" s="1"/>
  <c r="CF44" i="32"/>
  <c r="CE44" i="32"/>
  <c r="CD44" i="32"/>
  <c r="CC44" i="32"/>
  <c r="CB44" i="32"/>
  <c r="CA44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N44" i="32"/>
  <c r="BM44" i="32"/>
  <c r="BL44" i="32"/>
  <c r="BK44" i="32"/>
  <c r="BJ44" i="32"/>
  <c r="BI44" i="32"/>
  <c r="BI54" i="32" s="1"/>
  <c r="BH44" i="32"/>
  <c r="BG44" i="32"/>
  <c r="BF44" i="32"/>
  <c r="BE44" i="32"/>
  <c r="BD44" i="32"/>
  <c r="BC44" i="32"/>
  <c r="BB44" i="32"/>
  <c r="BA44" i="32"/>
  <c r="AZ44" i="32"/>
  <c r="AY44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L44" i="32"/>
  <c r="AK44" i="32"/>
  <c r="AJ44" i="32"/>
  <c r="AI44" i="32"/>
  <c r="AH44" i="32"/>
  <c r="AG44" i="32"/>
  <c r="AF44" i="32"/>
  <c r="AE44" i="32"/>
  <c r="AD44" i="32"/>
  <c r="AC44" i="32"/>
  <c r="AB44" i="32"/>
  <c r="AA44" i="32"/>
  <c r="Z44" i="32"/>
  <c r="Y44" i="32"/>
  <c r="Y54" i="32" s="1"/>
  <c r="X44" i="32"/>
  <c r="W44" i="32"/>
  <c r="V44" i="32"/>
  <c r="U44" i="32"/>
  <c r="T44" i="32"/>
  <c r="S44" i="32"/>
  <c r="R44" i="32"/>
  <c r="Q44" i="32"/>
  <c r="P44" i="32"/>
  <c r="O44" i="32"/>
  <c r="N44" i="32"/>
  <c r="M44" i="32"/>
  <c r="M54" i="32" s="1"/>
  <c r="L44" i="32"/>
  <c r="K44" i="32"/>
  <c r="J44" i="32"/>
  <c r="I44" i="32"/>
  <c r="H44" i="32"/>
  <c r="G44" i="32"/>
  <c r="F44" i="32"/>
  <c r="C44" i="32"/>
  <c r="C65" i="32" s="1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DD43" i="32"/>
  <c r="DC43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A43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L43" i="32"/>
  <c r="AK43" i="32"/>
  <c r="AJ43" i="32"/>
  <c r="AI43" i="32"/>
  <c r="AH43" i="32"/>
  <c r="AG43" i="32"/>
  <c r="AF43" i="32"/>
  <c r="AE43" i="32"/>
  <c r="AD43" i="32"/>
  <c r="AC43" i="32"/>
  <c r="AB43" i="32"/>
  <c r="AA43" i="32"/>
  <c r="Z43" i="32"/>
  <c r="Y43" i="32"/>
  <c r="X43" i="32"/>
  <c r="W43" i="32"/>
  <c r="V43" i="32"/>
  <c r="U43" i="32"/>
  <c r="T43" i="32"/>
  <c r="S43" i="32"/>
  <c r="R43" i="32"/>
  <c r="Q43" i="32"/>
  <c r="P43" i="32"/>
  <c r="O43" i="32"/>
  <c r="N43" i="32"/>
  <c r="M43" i="32"/>
  <c r="L43" i="32"/>
  <c r="K43" i="32"/>
  <c r="J43" i="32"/>
  <c r="I43" i="32"/>
  <c r="H43" i="32"/>
  <c r="G43" i="32"/>
  <c r="F43" i="32"/>
  <c r="DU42" i="32"/>
  <c r="DT42" i="32"/>
  <c r="DS42" i="32"/>
  <c r="DR42" i="32"/>
  <c r="DQ42" i="32"/>
  <c r="DP42" i="32"/>
  <c r="DO42" i="32"/>
  <c r="DN42" i="32"/>
  <c r="DM42" i="32"/>
  <c r="DL42" i="32"/>
  <c r="DK42" i="32"/>
  <c r="DJ42" i="32"/>
  <c r="DI42" i="32"/>
  <c r="DH42" i="32"/>
  <c r="DG42" i="32"/>
  <c r="DF42" i="32"/>
  <c r="DE42" i="32"/>
  <c r="DD42" i="32"/>
  <c r="DC42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CP42" i="32"/>
  <c r="CO42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B42" i="32"/>
  <c r="CA42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N42" i="32"/>
  <c r="BM42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AZ42" i="32"/>
  <c r="AY42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E54" i="32" s="1"/>
  <c r="DD41" i="32"/>
  <c r="DC41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CP41" i="32"/>
  <c r="CO41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B41" i="32"/>
  <c r="CA41" i="32"/>
  <c r="BZ41" i="32"/>
  <c r="BY41" i="32"/>
  <c r="BX41" i="32"/>
  <c r="BW41" i="32"/>
  <c r="BV41" i="32"/>
  <c r="BU41" i="32"/>
  <c r="BU54" i="32" s="1"/>
  <c r="BT41" i="32"/>
  <c r="BS41" i="32"/>
  <c r="BR41" i="32"/>
  <c r="BQ41" i="32"/>
  <c r="BP41" i="32"/>
  <c r="BO41" i="32"/>
  <c r="BN41" i="32"/>
  <c r="BM41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AZ41" i="32"/>
  <c r="AY41" i="32"/>
  <c r="AX41" i="32"/>
  <c r="AW41" i="32"/>
  <c r="AW54" i="32" s="1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C41" i="32"/>
  <c r="C62" i="32" s="1"/>
  <c r="DU40" i="32"/>
  <c r="DT40" i="32"/>
  <c r="DT54" i="32" s="1"/>
  <c r="DS40" i="32"/>
  <c r="DR40" i="32"/>
  <c r="DQ40" i="32"/>
  <c r="DP40" i="32"/>
  <c r="DO40" i="32"/>
  <c r="DN40" i="32"/>
  <c r="DM40" i="32"/>
  <c r="DL40" i="32"/>
  <c r="DK40" i="32"/>
  <c r="DJ40" i="32"/>
  <c r="DI40" i="32"/>
  <c r="DH40" i="32"/>
  <c r="DG40" i="32"/>
  <c r="DF40" i="32"/>
  <c r="DE40" i="32"/>
  <c r="DD40" i="32"/>
  <c r="DC40" i="32"/>
  <c r="DB40" i="32"/>
  <c r="DA40" i="32"/>
  <c r="CZ40" i="32"/>
  <c r="CY40" i="32"/>
  <c r="CX40" i="32"/>
  <c r="CW40" i="32"/>
  <c r="CV40" i="32"/>
  <c r="CV54" i="32" s="1"/>
  <c r="CU40" i="32"/>
  <c r="CT40" i="32"/>
  <c r="CS40" i="32"/>
  <c r="CR40" i="32"/>
  <c r="CQ40" i="32"/>
  <c r="CP40" i="32"/>
  <c r="CO40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B40" i="32"/>
  <c r="CA40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N40" i="32"/>
  <c r="BM40" i="32"/>
  <c r="BL40" i="32"/>
  <c r="BL54" i="32" s="1"/>
  <c r="BK40" i="32"/>
  <c r="BJ40" i="32"/>
  <c r="BI40" i="32"/>
  <c r="BH40" i="32"/>
  <c r="BG40" i="32"/>
  <c r="BF40" i="32"/>
  <c r="BE40" i="32"/>
  <c r="BD40" i="32"/>
  <c r="BC40" i="32"/>
  <c r="BB40" i="32"/>
  <c r="BA40" i="32"/>
  <c r="AZ40" i="32"/>
  <c r="AZ54" i="32" s="1"/>
  <c r="AY40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L40" i="32"/>
  <c r="AK40" i="32"/>
  <c r="AJ40" i="32"/>
  <c r="AI40" i="32"/>
  <c r="AH40" i="32"/>
  <c r="AG40" i="32"/>
  <c r="AF40" i="32"/>
  <c r="AE40" i="32"/>
  <c r="AD40" i="32"/>
  <c r="AC40" i="32"/>
  <c r="AB40" i="32"/>
  <c r="AA40" i="32"/>
  <c r="Z40" i="32"/>
  <c r="Y40" i="32"/>
  <c r="X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C40" i="32"/>
  <c r="C61" i="32" s="1"/>
  <c r="DU39" i="32"/>
  <c r="DT39" i="32"/>
  <c r="DS39" i="32"/>
  <c r="DR39" i="32"/>
  <c r="DQ39" i="32"/>
  <c r="DP39" i="32"/>
  <c r="DO39" i="32"/>
  <c r="DN39" i="32"/>
  <c r="DM39" i="32"/>
  <c r="DL39" i="32"/>
  <c r="DK39" i="32"/>
  <c r="DJ39" i="32"/>
  <c r="DI39" i="32"/>
  <c r="DH39" i="32"/>
  <c r="DG39" i="32"/>
  <c r="DF39" i="32"/>
  <c r="DE39" i="32"/>
  <c r="DD39" i="32"/>
  <c r="DC39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A39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N39" i="32"/>
  <c r="BM39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AZ39" i="32"/>
  <c r="AY39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L39" i="32"/>
  <c r="AK39" i="32"/>
  <c r="AJ39" i="32"/>
  <c r="AI39" i="32"/>
  <c r="AH39" i="32"/>
  <c r="AG39" i="32"/>
  <c r="AF39" i="32"/>
  <c r="AE39" i="32"/>
  <c r="AE54" i="32" s="1"/>
  <c r="AD39" i="32"/>
  <c r="AC39" i="32"/>
  <c r="AB39" i="32"/>
  <c r="AA39" i="32"/>
  <c r="Z39" i="32"/>
  <c r="Y39" i="32"/>
  <c r="X39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C39" i="32"/>
  <c r="C60" i="32" s="1"/>
  <c r="DU38" i="32"/>
  <c r="DT38" i="32"/>
  <c r="DS38" i="32"/>
  <c r="DR38" i="32"/>
  <c r="DQ38" i="32"/>
  <c r="DP38" i="32"/>
  <c r="DO38" i="32"/>
  <c r="DN38" i="32"/>
  <c r="DM38" i="32"/>
  <c r="DL38" i="32"/>
  <c r="DK38" i="32"/>
  <c r="DJ38" i="32"/>
  <c r="DI38" i="32"/>
  <c r="DH38" i="32"/>
  <c r="DH54" i="32" s="1"/>
  <c r="DG38" i="32"/>
  <c r="DF38" i="32"/>
  <c r="DE38" i="32"/>
  <c r="DD38" i="32"/>
  <c r="DC38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J54" i="32" s="1"/>
  <c r="CI38" i="32"/>
  <c r="CH38" i="32"/>
  <c r="CG38" i="32"/>
  <c r="CF38" i="32"/>
  <c r="CE38" i="32"/>
  <c r="CD38" i="32"/>
  <c r="CC38" i="32"/>
  <c r="CB38" i="32"/>
  <c r="CA38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N38" i="32"/>
  <c r="BM38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AZ38" i="32"/>
  <c r="AY38" i="32"/>
  <c r="AX38" i="32"/>
  <c r="AW38" i="32"/>
  <c r="AV38" i="32"/>
  <c r="AU38" i="32"/>
  <c r="AT38" i="32"/>
  <c r="AS38" i="32"/>
  <c r="AR38" i="32"/>
  <c r="AQ38" i="32"/>
  <c r="AP38" i="32"/>
  <c r="AO38" i="32"/>
  <c r="AN38" i="32"/>
  <c r="AN54" i="32" s="1"/>
  <c r="AM38" i="32"/>
  <c r="AL38" i="32"/>
  <c r="AK38" i="32"/>
  <c r="AJ38" i="32"/>
  <c r="AI38" i="32"/>
  <c r="AH38" i="32"/>
  <c r="AG38" i="32"/>
  <c r="AF38" i="32"/>
  <c r="AE38" i="32"/>
  <c r="AD38" i="32"/>
  <c r="AC38" i="32"/>
  <c r="AB38" i="32"/>
  <c r="AB54" i="32" s="1"/>
  <c r="AA38" i="32"/>
  <c r="Z38" i="32"/>
  <c r="Y38" i="32"/>
  <c r="X38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DU37" i="32"/>
  <c r="DT37" i="32"/>
  <c r="DS37" i="32"/>
  <c r="DR37" i="32"/>
  <c r="DQ37" i="32"/>
  <c r="DP37" i="32"/>
  <c r="DO37" i="32"/>
  <c r="DN37" i="32"/>
  <c r="DM37" i="32"/>
  <c r="DL37" i="32"/>
  <c r="DK37" i="32"/>
  <c r="DJ37" i="32"/>
  <c r="DI37" i="32"/>
  <c r="DH37" i="32"/>
  <c r="DG37" i="32"/>
  <c r="DF37" i="32"/>
  <c r="DE37" i="32"/>
  <c r="DD37" i="32"/>
  <c r="DC37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CP37" i="32"/>
  <c r="CO37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B37" i="32"/>
  <c r="CA37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L37" i="32"/>
  <c r="AK37" i="32"/>
  <c r="AJ37" i="32"/>
  <c r="AI37" i="32"/>
  <c r="AH37" i="32"/>
  <c r="AG37" i="32"/>
  <c r="AF37" i="32"/>
  <c r="AE37" i="32"/>
  <c r="AD37" i="32"/>
  <c r="AC37" i="32"/>
  <c r="AB37" i="32"/>
  <c r="AA37" i="32"/>
  <c r="Z37" i="32"/>
  <c r="Y37" i="32"/>
  <c r="X37" i="32"/>
  <c r="W37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CR36" i="32"/>
  <c r="CO36" i="32"/>
  <c r="CG36" i="32"/>
  <c r="BZ36" i="32"/>
  <c r="BT36" i="32"/>
  <c r="BD36" i="32"/>
  <c r="BB36" i="32"/>
  <c r="AV36" i="32"/>
  <c r="AF36" i="32"/>
  <c r="M36" i="32"/>
  <c r="J36" i="32"/>
  <c r="H36" i="32"/>
  <c r="F36" i="32"/>
  <c r="E36" i="32"/>
  <c r="CQ35" i="32"/>
  <c r="CN35" i="32"/>
  <c r="CH35" i="32"/>
  <c r="CG35" i="32"/>
  <c r="BV35" i="32"/>
  <c r="BD35" i="32"/>
  <c r="AW35" i="32"/>
  <c r="AH35" i="32"/>
  <c r="W35" i="32"/>
  <c r="M35" i="32"/>
  <c r="E35" i="32"/>
  <c r="CN33" i="32"/>
  <c r="CH33" i="32"/>
  <c r="CF33" i="32"/>
  <c r="BV33" i="32"/>
  <c r="BD33" i="32"/>
  <c r="AV33" i="32"/>
  <c r="AT33" i="32"/>
  <c r="AS33" i="32"/>
  <c r="AH33" i="32"/>
  <c r="L33" i="32"/>
  <c r="DU32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G32" i="32"/>
  <c r="DF32" i="32"/>
  <c r="DE32" i="32"/>
  <c r="DD32" i="32"/>
  <c r="DC32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CP32" i="32"/>
  <c r="CO32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B32" i="32"/>
  <c r="CA32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N32" i="32"/>
  <c r="BM32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AZ32" i="32"/>
  <c r="AY32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L32" i="32"/>
  <c r="AK32" i="32"/>
  <c r="AJ32" i="32"/>
  <c r="AI32" i="32"/>
  <c r="AH32" i="32"/>
  <c r="AG32" i="32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D32" i="32"/>
  <c r="C32" i="32"/>
  <c r="DU31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A31" i="32"/>
  <c r="CZ31" i="32"/>
  <c r="CY31" i="32"/>
  <c r="CX31" i="32"/>
  <c r="CW31" i="32"/>
  <c r="CV31" i="32"/>
  <c r="CU31" i="32"/>
  <c r="CT31" i="32"/>
  <c r="CS31" i="32"/>
  <c r="CR31" i="32"/>
  <c r="CQ31" i="32"/>
  <c r="CP31" i="32"/>
  <c r="CO31" i="32"/>
  <c r="CN31" i="32"/>
  <c r="CM31" i="32"/>
  <c r="CL31" i="32"/>
  <c r="CK31" i="32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X31" i="32"/>
  <c r="BW31" i="32"/>
  <c r="BV31" i="32"/>
  <c r="BU31" i="32"/>
  <c r="BT31" i="32"/>
  <c r="BS31" i="32"/>
  <c r="BR31" i="32"/>
  <c r="BQ31" i="32"/>
  <c r="BP31" i="32"/>
  <c r="BO31" i="32"/>
  <c r="BN31" i="32"/>
  <c r="BM31" i="32"/>
  <c r="BL31" i="32"/>
  <c r="BK31" i="32"/>
  <c r="BJ31" i="32"/>
  <c r="BI31" i="32"/>
  <c r="BH31" i="32"/>
  <c r="BG31" i="32"/>
  <c r="BF31" i="32"/>
  <c r="BE31" i="32"/>
  <c r="BD31" i="32"/>
  <c r="BC31" i="32"/>
  <c r="BB31" i="32"/>
  <c r="BA31" i="32"/>
  <c r="AZ31" i="32"/>
  <c r="AY31" i="32"/>
  <c r="AX31" i="32"/>
  <c r="AW31" i="32"/>
  <c r="AV31" i="32"/>
  <c r="AU31" i="32"/>
  <c r="AT31" i="32"/>
  <c r="AS31" i="32"/>
  <c r="AR31" i="32"/>
  <c r="AQ31" i="32"/>
  <c r="AP31" i="32"/>
  <c r="AO31" i="32"/>
  <c r="AN31" i="32"/>
  <c r="AM31" i="32"/>
  <c r="AL31" i="32"/>
  <c r="AK31" i="32"/>
  <c r="AJ31" i="32"/>
  <c r="AI31" i="32"/>
  <c r="AH3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D31" i="32"/>
  <c r="C31" i="32"/>
  <c r="C52" i="32" s="1"/>
  <c r="C73" i="32" s="1"/>
  <c r="DU30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G30" i="32"/>
  <c r="DF30" i="32"/>
  <c r="DE30" i="32"/>
  <c r="DD30" i="32"/>
  <c r="DC30" i="32"/>
  <c r="DB30" i="32"/>
  <c r="DA30" i="32"/>
  <c r="CZ30" i="32"/>
  <c r="CY30" i="32"/>
  <c r="CX30" i="32"/>
  <c r="CW30" i="32"/>
  <c r="CV30" i="32"/>
  <c r="CU30" i="32"/>
  <c r="CT30" i="32"/>
  <c r="CS30" i="32"/>
  <c r="CR30" i="32"/>
  <c r="CQ30" i="32"/>
  <c r="CP30" i="32"/>
  <c r="CO30" i="32"/>
  <c r="CN30" i="32"/>
  <c r="CM30" i="32"/>
  <c r="CL30" i="32"/>
  <c r="CK30" i="32"/>
  <c r="CJ30" i="32"/>
  <c r="CI30" i="32"/>
  <c r="CH30" i="32"/>
  <c r="CG30" i="32"/>
  <c r="CF30" i="32"/>
  <c r="CE30" i="32"/>
  <c r="CD30" i="32"/>
  <c r="CC30" i="32"/>
  <c r="CB30" i="32"/>
  <c r="CA30" i="32"/>
  <c r="BZ30" i="32"/>
  <c r="BY30" i="32"/>
  <c r="BX30" i="32"/>
  <c r="BW30" i="32"/>
  <c r="BV30" i="32"/>
  <c r="BU30" i="32"/>
  <c r="BT30" i="32"/>
  <c r="BS30" i="32"/>
  <c r="BR30" i="32"/>
  <c r="BQ30" i="32"/>
  <c r="BP30" i="32"/>
  <c r="BO30" i="32"/>
  <c r="BN30" i="32"/>
  <c r="BM30" i="32"/>
  <c r="BL30" i="32"/>
  <c r="BK30" i="32"/>
  <c r="BJ30" i="32"/>
  <c r="BI30" i="32"/>
  <c r="BH30" i="32"/>
  <c r="BG30" i="32"/>
  <c r="BF30" i="32"/>
  <c r="BE30" i="32"/>
  <c r="BD30" i="32"/>
  <c r="BC30" i="32"/>
  <c r="BB30" i="32"/>
  <c r="BA30" i="32"/>
  <c r="AZ30" i="32"/>
  <c r="AY30" i="32"/>
  <c r="AX30" i="32"/>
  <c r="AW30" i="32"/>
  <c r="AV30" i="32"/>
  <c r="AU30" i="32"/>
  <c r="AT30" i="32"/>
  <c r="AS30" i="32"/>
  <c r="AR30" i="32"/>
  <c r="AQ30" i="32"/>
  <c r="AP30" i="32"/>
  <c r="AO30" i="32"/>
  <c r="AN30" i="32"/>
  <c r="AM30" i="32"/>
  <c r="AL30" i="32"/>
  <c r="AK30" i="32"/>
  <c r="AJ30" i="32"/>
  <c r="AI30" i="32"/>
  <c r="AH30" i="32"/>
  <c r="AG30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D30" i="32"/>
  <c r="C30" i="32"/>
  <c r="DU29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G29" i="32"/>
  <c r="DF29" i="32"/>
  <c r="DE29" i="32"/>
  <c r="DD29" i="32"/>
  <c r="DC29" i="32"/>
  <c r="DB29" i="32"/>
  <c r="DA29" i="32"/>
  <c r="CZ29" i="32"/>
  <c r="CY29" i="32"/>
  <c r="CX29" i="32"/>
  <c r="CW29" i="32"/>
  <c r="CV29" i="32"/>
  <c r="CU29" i="32"/>
  <c r="CT29" i="32"/>
  <c r="CS29" i="32"/>
  <c r="CR29" i="32"/>
  <c r="CQ29" i="32"/>
  <c r="CP29" i="32"/>
  <c r="CO29" i="32"/>
  <c r="CN29" i="32"/>
  <c r="CM29" i="32"/>
  <c r="CL29" i="32"/>
  <c r="CK29" i="32"/>
  <c r="CJ29" i="32"/>
  <c r="CI29" i="32"/>
  <c r="CH29" i="32"/>
  <c r="CG29" i="32"/>
  <c r="CF29" i="32"/>
  <c r="CE29" i="32"/>
  <c r="CD29" i="32"/>
  <c r="CC29" i="32"/>
  <c r="CB29" i="32"/>
  <c r="CA29" i="32"/>
  <c r="BZ29" i="32"/>
  <c r="BY29" i="32"/>
  <c r="BX29" i="32"/>
  <c r="BW29" i="32"/>
  <c r="BV29" i="32"/>
  <c r="BU29" i="32"/>
  <c r="BT29" i="32"/>
  <c r="BS29" i="32"/>
  <c r="BR29" i="32"/>
  <c r="BQ29" i="32"/>
  <c r="BP29" i="32"/>
  <c r="BO29" i="32"/>
  <c r="BN29" i="32"/>
  <c r="BM29" i="32"/>
  <c r="BL29" i="32"/>
  <c r="BK29" i="32"/>
  <c r="BJ29" i="32"/>
  <c r="BI29" i="32"/>
  <c r="BH29" i="32"/>
  <c r="BG29" i="32"/>
  <c r="BF29" i="32"/>
  <c r="BE29" i="32"/>
  <c r="BD29" i="32"/>
  <c r="BC29" i="32"/>
  <c r="BB29" i="32"/>
  <c r="BA29" i="32"/>
  <c r="AZ29" i="32"/>
  <c r="AY29" i="32"/>
  <c r="AX29" i="32"/>
  <c r="AW29" i="32"/>
  <c r="AV29" i="32"/>
  <c r="AU29" i="32"/>
  <c r="AT29" i="32"/>
  <c r="AS29" i="32"/>
  <c r="AR29" i="32"/>
  <c r="AQ29" i="32"/>
  <c r="AP29" i="32"/>
  <c r="AO29" i="32"/>
  <c r="AN29" i="32"/>
  <c r="AM29" i="32"/>
  <c r="AL29" i="32"/>
  <c r="AK29" i="32"/>
  <c r="AJ29" i="32"/>
  <c r="AI29" i="32"/>
  <c r="AH29" i="32"/>
  <c r="AG29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D29" i="32"/>
  <c r="C29" i="32"/>
  <c r="C50" i="32" s="1"/>
  <c r="C71" i="32" s="1"/>
  <c r="DU28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G28" i="32"/>
  <c r="DF28" i="32"/>
  <c r="DE28" i="32"/>
  <c r="DD28" i="32"/>
  <c r="DC28" i="32"/>
  <c r="DB28" i="32"/>
  <c r="DA28" i="32"/>
  <c r="CZ28" i="32"/>
  <c r="CY28" i="32"/>
  <c r="CX28" i="32"/>
  <c r="CW28" i="32"/>
  <c r="CV28" i="32"/>
  <c r="CU28" i="32"/>
  <c r="CT28" i="32"/>
  <c r="CS28" i="32"/>
  <c r="CR28" i="32"/>
  <c r="CQ28" i="32"/>
  <c r="CP28" i="32"/>
  <c r="CO28" i="32"/>
  <c r="CN28" i="32"/>
  <c r="CM28" i="32"/>
  <c r="CL28" i="32"/>
  <c r="CK28" i="32"/>
  <c r="CJ28" i="32"/>
  <c r="CI28" i="32"/>
  <c r="CH28" i="32"/>
  <c r="CG28" i="32"/>
  <c r="CF28" i="32"/>
  <c r="CE28" i="32"/>
  <c r="CD28" i="32"/>
  <c r="CC28" i="32"/>
  <c r="CB28" i="32"/>
  <c r="CA28" i="32"/>
  <c r="BZ28" i="32"/>
  <c r="BY28" i="32"/>
  <c r="BX28" i="32"/>
  <c r="BW28" i="32"/>
  <c r="BV28" i="32"/>
  <c r="BU28" i="32"/>
  <c r="BT28" i="32"/>
  <c r="BS28" i="32"/>
  <c r="BR28" i="32"/>
  <c r="BQ28" i="32"/>
  <c r="BP28" i="32"/>
  <c r="BO28" i="32"/>
  <c r="BN28" i="32"/>
  <c r="BM28" i="32"/>
  <c r="BL28" i="32"/>
  <c r="BK28" i="32"/>
  <c r="BJ28" i="32"/>
  <c r="BI28" i="32"/>
  <c r="BH28" i="32"/>
  <c r="BG28" i="32"/>
  <c r="BF28" i="32"/>
  <c r="BE28" i="32"/>
  <c r="BD28" i="32"/>
  <c r="BC28" i="32"/>
  <c r="BB28" i="32"/>
  <c r="BA28" i="32"/>
  <c r="AZ28" i="32"/>
  <c r="AY28" i="32"/>
  <c r="AX28" i="32"/>
  <c r="AW28" i="32"/>
  <c r="AV28" i="32"/>
  <c r="AU28" i="32"/>
  <c r="AT28" i="32"/>
  <c r="AS28" i="32"/>
  <c r="AR28" i="32"/>
  <c r="AQ28" i="32"/>
  <c r="AP28" i="32"/>
  <c r="AO28" i="32"/>
  <c r="AN28" i="32"/>
  <c r="AM28" i="32"/>
  <c r="AL28" i="32"/>
  <c r="AK28" i="32"/>
  <c r="AJ28" i="32"/>
  <c r="AI28" i="32"/>
  <c r="AH28" i="32"/>
  <c r="AG28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D28" i="32"/>
  <c r="C28" i="32"/>
  <c r="C49" i="32" s="1"/>
  <c r="DU27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G27" i="32"/>
  <c r="DF27" i="32"/>
  <c r="DE27" i="32"/>
  <c r="DD27" i="32"/>
  <c r="DC27" i="32"/>
  <c r="DB27" i="32"/>
  <c r="DA27" i="32"/>
  <c r="CZ27" i="32"/>
  <c r="CY27" i="32"/>
  <c r="CX27" i="32"/>
  <c r="CW27" i="32"/>
  <c r="CV27" i="32"/>
  <c r="CU27" i="32"/>
  <c r="CT27" i="32"/>
  <c r="CS27" i="32"/>
  <c r="CR27" i="32"/>
  <c r="CQ27" i="32"/>
  <c r="CP27" i="32"/>
  <c r="CO27" i="32"/>
  <c r="CN27" i="32"/>
  <c r="CM27" i="32"/>
  <c r="CL27" i="32"/>
  <c r="CK27" i="32"/>
  <c r="CJ27" i="32"/>
  <c r="CI27" i="32"/>
  <c r="CH27" i="32"/>
  <c r="CG27" i="32"/>
  <c r="CF27" i="32"/>
  <c r="CE27" i="32"/>
  <c r="CD27" i="32"/>
  <c r="CC27" i="32"/>
  <c r="CB27" i="32"/>
  <c r="CA27" i="32"/>
  <c r="BZ27" i="32"/>
  <c r="BY27" i="32"/>
  <c r="BX27" i="32"/>
  <c r="BW27" i="32"/>
  <c r="BV27" i="32"/>
  <c r="BU27" i="32"/>
  <c r="BT27" i="32"/>
  <c r="BS27" i="32"/>
  <c r="BR27" i="32"/>
  <c r="BQ27" i="32"/>
  <c r="BP27" i="32"/>
  <c r="BO27" i="32"/>
  <c r="BN27" i="32"/>
  <c r="BM27" i="32"/>
  <c r="BL27" i="32"/>
  <c r="BK27" i="32"/>
  <c r="BJ27" i="32"/>
  <c r="BI27" i="32"/>
  <c r="BH27" i="32"/>
  <c r="BG27" i="32"/>
  <c r="BF27" i="32"/>
  <c r="BE27" i="32"/>
  <c r="BD27" i="32"/>
  <c r="BC27" i="32"/>
  <c r="BB27" i="32"/>
  <c r="BA27" i="32"/>
  <c r="AZ27" i="32"/>
  <c r="AY27" i="32"/>
  <c r="AX27" i="32"/>
  <c r="AW27" i="32"/>
  <c r="AV27" i="32"/>
  <c r="AU27" i="32"/>
  <c r="AT27" i="32"/>
  <c r="AS27" i="32"/>
  <c r="AR27" i="32"/>
  <c r="AQ27" i="32"/>
  <c r="AP27" i="32"/>
  <c r="AO27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D27" i="32"/>
  <c r="C27" i="32"/>
  <c r="C48" i="32" s="1"/>
  <c r="DU26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G26" i="32"/>
  <c r="DF26" i="32"/>
  <c r="DE26" i="32"/>
  <c r="DD26" i="32"/>
  <c r="DC26" i="32"/>
  <c r="DB26" i="32"/>
  <c r="DA26" i="32"/>
  <c r="CZ26" i="32"/>
  <c r="CY26" i="32"/>
  <c r="CX26" i="32"/>
  <c r="CW26" i="32"/>
  <c r="CV26" i="32"/>
  <c r="CU26" i="32"/>
  <c r="CT26" i="32"/>
  <c r="CS26" i="32"/>
  <c r="CR26" i="32"/>
  <c r="CQ26" i="32"/>
  <c r="CP26" i="32"/>
  <c r="CO26" i="32"/>
  <c r="CN26" i="32"/>
  <c r="CM26" i="32"/>
  <c r="CL26" i="32"/>
  <c r="CK26" i="32"/>
  <c r="CJ26" i="32"/>
  <c r="CI26" i="32"/>
  <c r="CH26" i="32"/>
  <c r="CG26" i="32"/>
  <c r="CF26" i="32"/>
  <c r="CE26" i="32"/>
  <c r="CD26" i="32"/>
  <c r="CC26" i="32"/>
  <c r="CB26" i="32"/>
  <c r="CA26" i="32"/>
  <c r="BZ26" i="32"/>
  <c r="BY26" i="32"/>
  <c r="BX26" i="32"/>
  <c r="BW26" i="32"/>
  <c r="BV26" i="32"/>
  <c r="BU26" i="32"/>
  <c r="BT26" i="32"/>
  <c r="BS26" i="32"/>
  <c r="BR26" i="32"/>
  <c r="BQ26" i="32"/>
  <c r="BP26" i="32"/>
  <c r="BO26" i="32"/>
  <c r="BN26" i="32"/>
  <c r="BM26" i="32"/>
  <c r="BL26" i="32"/>
  <c r="BK26" i="32"/>
  <c r="BJ26" i="32"/>
  <c r="BI26" i="32"/>
  <c r="BH26" i="32"/>
  <c r="BG26" i="32"/>
  <c r="BF26" i="32"/>
  <c r="BE26" i="32"/>
  <c r="BD26" i="32"/>
  <c r="BC26" i="32"/>
  <c r="BB26" i="32"/>
  <c r="BA26" i="32"/>
  <c r="AZ26" i="32"/>
  <c r="AY26" i="32"/>
  <c r="AX26" i="32"/>
  <c r="AW26" i="32"/>
  <c r="AV26" i="32"/>
  <c r="AU26" i="32"/>
  <c r="AT26" i="32"/>
  <c r="AS26" i="32"/>
  <c r="AR26" i="32"/>
  <c r="AQ26" i="32"/>
  <c r="AP26" i="32"/>
  <c r="AO26" i="32"/>
  <c r="AN26" i="32"/>
  <c r="AM26" i="32"/>
  <c r="AL26" i="32"/>
  <c r="AK26" i="32"/>
  <c r="AJ26" i="32"/>
  <c r="AI26" i="32"/>
  <c r="AH26" i="32"/>
  <c r="AG26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D26" i="32"/>
  <c r="C26" i="32"/>
  <c r="C47" i="32" s="1"/>
  <c r="C68" i="32" s="1"/>
  <c r="DU25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G25" i="32"/>
  <c r="DF25" i="32"/>
  <c r="DE25" i="32"/>
  <c r="DD25" i="32"/>
  <c r="DC25" i="32"/>
  <c r="DB25" i="32"/>
  <c r="DA25" i="32"/>
  <c r="CZ25" i="32"/>
  <c r="CY25" i="32"/>
  <c r="CX25" i="32"/>
  <c r="CW25" i="32"/>
  <c r="CV25" i="32"/>
  <c r="CU25" i="32"/>
  <c r="CT25" i="32"/>
  <c r="CS25" i="32"/>
  <c r="CR25" i="32"/>
  <c r="CQ25" i="32"/>
  <c r="CP25" i="32"/>
  <c r="CO25" i="32"/>
  <c r="CN25" i="32"/>
  <c r="CM25" i="32"/>
  <c r="CL25" i="32"/>
  <c r="CK25" i="32"/>
  <c r="CJ25" i="32"/>
  <c r="CI25" i="32"/>
  <c r="CH25" i="32"/>
  <c r="CG25" i="32"/>
  <c r="CF25" i="32"/>
  <c r="CE25" i="32"/>
  <c r="CD25" i="32"/>
  <c r="CC25" i="32"/>
  <c r="CB25" i="32"/>
  <c r="CA25" i="32"/>
  <c r="BZ25" i="32"/>
  <c r="BY25" i="32"/>
  <c r="BX25" i="32"/>
  <c r="BW25" i="32"/>
  <c r="BV25" i="32"/>
  <c r="BU25" i="32"/>
  <c r="BT25" i="32"/>
  <c r="BS25" i="32"/>
  <c r="BR25" i="32"/>
  <c r="BQ25" i="32"/>
  <c r="BP25" i="32"/>
  <c r="BO25" i="32"/>
  <c r="BN25" i="32"/>
  <c r="BM25" i="32"/>
  <c r="BL25" i="32"/>
  <c r="BK25" i="32"/>
  <c r="BJ25" i="32"/>
  <c r="BI25" i="32"/>
  <c r="BH25" i="32"/>
  <c r="BG25" i="32"/>
  <c r="BF25" i="32"/>
  <c r="BE25" i="32"/>
  <c r="BD25" i="32"/>
  <c r="BC25" i="32"/>
  <c r="BB25" i="32"/>
  <c r="BA25" i="32"/>
  <c r="AZ25" i="32"/>
  <c r="AY25" i="32"/>
  <c r="AX25" i="32"/>
  <c r="AW25" i="32"/>
  <c r="AV25" i="32"/>
  <c r="AU25" i="32"/>
  <c r="AT25" i="32"/>
  <c r="AS25" i="32"/>
  <c r="AR25" i="32"/>
  <c r="AQ25" i="32"/>
  <c r="AP25" i="32"/>
  <c r="AO25" i="32"/>
  <c r="AN25" i="32"/>
  <c r="AM25" i="32"/>
  <c r="AL25" i="32"/>
  <c r="AK25" i="32"/>
  <c r="AJ25" i="32"/>
  <c r="AI25" i="32"/>
  <c r="AH25" i="32"/>
  <c r="AG25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D25" i="32"/>
  <c r="C25" i="32"/>
  <c r="C46" i="32" s="1"/>
  <c r="C67" i="32" s="1"/>
  <c r="DU24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G24" i="32"/>
  <c r="DF24" i="32"/>
  <c r="DE24" i="32"/>
  <c r="DD24" i="32"/>
  <c r="DC24" i="32"/>
  <c r="DB24" i="32"/>
  <c r="DA24" i="32"/>
  <c r="CZ24" i="32"/>
  <c r="CY24" i="32"/>
  <c r="CX24" i="32"/>
  <c r="CW24" i="32"/>
  <c r="CV24" i="32"/>
  <c r="CU24" i="32"/>
  <c r="CT24" i="32"/>
  <c r="CS24" i="32"/>
  <c r="CR24" i="32"/>
  <c r="CQ24" i="32"/>
  <c r="CP24" i="32"/>
  <c r="CO24" i="32"/>
  <c r="CN24" i="32"/>
  <c r="CM24" i="32"/>
  <c r="CL24" i="32"/>
  <c r="CK24" i="32"/>
  <c r="CJ24" i="32"/>
  <c r="CI24" i="32"/>
  <c r="CH24" i="32"/>
  <c r="CG24" i="32"/>
  <c r="CF24" i="32"/>
  <c r="CE24" i="32"/>
  <c r="CD24" i="32"/>
  <c r="CC24" i="32"/>
  <c r="CB24" i="32"/>
  <c r="CA24" i="32"/>
  <c r="BZ24" i="32"/>
  <c r="BY24" i="32"/>
  <c r="BX24" i="32"/>
  <c r="BW24" i="32"/>
  <c r="BV24" i="32"/>
  <c r="BU24" i="32"/>
  <c r="BT24" i="32"/>
  <c r="BS24" i="32"/>
  <c r="BR24" i="32"/>
  <c r="BQ24" i="32"/>
  <c r="BP24" i="32"/>
  <c r="BO24" i="32"/>
  <c r="BN24" i="32"/>
  <c r="BM24" i="32"/>
  <c r="BL24" i="32"/>
  <c r="BK24" i="32"/>
  <c r="BJ24" i="32"/>
  <c r="BI24" i="32"/>
  <c r="BH24" i="32"/>
  <c r="BG24" i="32"/>
  <c r="BF24" i="32"/>
  <c r="BE24" i="32"/>
  <c r="BD24" i="32"/>
  <c r="BC24" i="32"/>
  <c r="BB24" i="32"/>
  <c r="BA24" i="32"/>
  <c r="AZ24" i="32"/>
  <c r="AY24" i="32"/>
  <c r="AX24" i="32"/>
  <c r="AW24" i="32"/>
  <c r="AV24" i="32"/>
  <c r="AU24" i="32"/>
  <c r="AT24" i="32"/>
  <c r="AS24" i="32"/>
  <c r="AR24" i="32"/>
  <c r="AQ24" i="32"/>
  <c r="AP24" i="32"/>
  <c r="AO24" i="32"/>
  <c r="AN24" i="32"/>
  <c r="AM24" i="32"/>
  <c r="AL24" i="32"/>
  <c r="AK24" i="32"/>
  <c r="AJ24" i="32"/>
  <c r="AI24" i="32"/>
  <c r="AH24" i="32"/>
  <c r="AG24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D24" i="32"/>
  <c r="C24" i="32"/>
  <c r="C45" i="32" s="1"/>
  <c r="C66" i="32" s="1"/>
  <c r="DU23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G23" i="32"/>
  <c r="DF23" i="32"/>
  <c r="DE23" i="32"/>
  <c r="DD23" i="32"/>
  <c r="DC23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CP23" i="32"/>
  <c r="CO23" i="32"/>
  <c r="CN23" i="32"/>
  <c r="CM23" i="32"/>
  <c r="CL23" i="32"/>
  <c r="CK23" i="32"/>
  <c r="CJ23" i="32"/>
  <c r="CI23" i="32"/>
  <c r="CH23" i="32"/>
  <c r="CG23" i="32"/>
  <c r="CF23" i="32"/>
  <c r="CE23" i="32"/>
  <c r="CD23" i="32"/>
  <c r="CC23" i="32"/>
  <c r="CB23" i="32"/>
  <c r="CA23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N23" i="32"/>
  <c r="BM23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AZ23" i="32"/>
  <c r="AY23" i="32"/>
  <c r="AX23" i="32"/>
  <c r="AW23" i="32"/>
  <c r="AV23" i="32"/>
  <c r="AU23" i="32"/>
  <c r="AT23" i="32"/>
  <c r="AS23" i="32"/>
  <c r="AR23" i="32"/>
  <c r="AQ23" i="32"/>
  <c r="AP23" i="32"/>
  <c r="AO23" i="32"/>
  <c r="AN23" i="32"/>
  <c r="AM23" i="32"/>
  <c r="AL23" i="32"/>
  <c r="AK23" i="32"/>
  <c r="AJ23" i="32"/>
  <c r="AI23" i="32"/>
  <c r="AH23" i="32"/>
  <c r="AG23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D23" i="32"/>
  <c r="C23" i="32"/>
  <c r="DU22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G22" i="32"/>
  <c r="DF22" i="32"/>
  <c r="DE22" i="32"/>
  <c r="DD22" i="32"/>
  <c r="DC22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CP22" i="32"/>
  <c r="CO22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B22" i="32"/>
  <c r="CA22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N22" i="32"/>
  <c r="BM22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AZ22" i="32"/>
  <c r="AY22" i="32"/>
  <c r="AX22" i="32"/>
  <c r="AW22" i="32"/>
  <c r="AV22" i="32"/>
  <c r="AU22" i="32"/>
  <c r="AT22" i="32"/>
  <c r="AS22" i="32"/>
  <c r="AR22" i="32"/>
  <c r="AQ22" i="32"/>
  <c r="AP22" i="32"/>
  <c r="AO22" i="32"/>
  <c r="AN22" i="32"/>
  <c r="AM22" i="32"/>
  <c r="AL22" i="32"/>
  <c r="AK22" i="32"/>
  <c r="AJ22" i="32"/>
  <c r="AI22" i="32"/>
  <c r="AH22" i="32"/>
  <c r="AG22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D22" i="32"/>
  <c r="C22" i="32"/>
  <c r="C43" i="32" s="1"/>
  <c r="C64" i="32" s="1"/>
  <c r="DU21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G21" i="32"/>
  <c r="DF21" i="32"/>
  <c r="DE21" i="32"/>
  <c r="DD21" i="32"/>
  <c r="DC21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CP21" i="32"/>
  <c r="CO21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B21" i="32"/>
  <c r="CA21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N21" i="32"/>
  <c r="BM21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AZ21" i="32"/>
  <c r="AY21" i="32"/>
  <c r="AX21" i="32"/>
  <c r="AW21" i="32"/>
  <c r="AV21" i="32"/>
  <c r="AU21" i="32"/>
  <c r="AT21" i="32"/>
  <c r="AS21" i="32"/>
  <c r="AR21" i="32"/>
  <c r="AQ21" i="32"/>
  <c r="AP21" i="32"/>
  <c r="AO21" i="32"/>
  <c r="AN21" i="32"/>
  <c r="AM21" i="32"/>
  <c r="AL21" i="32"/>
  <c r="AK21" i="32"/>
  <c r="AJ21" i="32"/>
  <c r="AI21" i="32"/>
  <c r="AH21" i="32"/>
  <c r="AG21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D21" i="32"/>
  <c r="C21" i="32"/>
  <c r="C42" i="32" s="1"/>
  <c r="C63" i="32" s="1"/>
  <c r="DU20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G20" i="32"/>
  <c r="DF20" i="32"/>
  <c r="DE20" i="32"/>
  <c r="DD20" i="32"/>
  <c r="DC20" i="32"/>
  <c r="DB20" i="32"/>
  <c r="DB33" i="32" s="1"/>
  <c r="DA20" i="32"/>
  <c r="CZ20" i="32"/>
  <c r="CY20" i="32"/>
  <c r="CX20" i="32"/>
  <c r="CW20" i="32"/>
  <c r="CV20" i="32"/>
  <c r="CU20" i="32"/>
  <c r="CT20" i="32"/>
  <c r="CS20" i="32"/>
  <c r="CR20" i="32"/>
  <c r="CQ20" i="32"/>
  <c r="CP20" i="32"/>
  <c r="CO20" i="32"/>
  <c r="CN20" i="32"/>
  <c r="CM20" i="32"/>
  <c r="CL20" i="32"/>
  <c r="CK20" i="32"/>
  <c r="CJ20" i="32"/>
  <c r="CI20" i="32"/>
  <c r="CI33" i="32" s="1"/>
  <c r="CH20" i="32"/>
  <c r="CG20" i="32"/>
  <c r="CF20" i="32"/>
  <c r="CE20" i="32"/>
  <c r="CD20" i="32"/>
  <c r="CC20" i="32"/>
  <c r="CB20" i="32"/>
  <c r="CA20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N20" i="32"/>
  <c r="BM20" i="32"/>
  <c r="BL20" i="32"/>
  <c r="BK20" i="32"/>
  <c r="BK33" i="32" s="1"/>
  <c r="BJ20" i="32"/>
  <c r="BI20" i="32"/>
  <c r="BH20" i="32"/>
  <c r="BG20" i="32"/>
  <c r="BF20" i="32"/>
  <c r="BE20" i="32"/>
  <c r="BD20" i="32"/>
  <c r="BC20" i="32"/>
  <c r="BB20" i="32"/>
  <c r="BA20" i="32"/>
  <c r="AZ20" i="32"/>
  <c r="AY20" i="32"/>
  <c r="AX20" i="32"/>
  <c r="AW20" i="32"/>
  <c r="AV20" i="32"/>
  <c r="AU20" i="32"/>
  <c r="AT20" i="32"/>
  <c r="AS20" i="32"/>
  <c r="AR20" i="32"/>
  <c r="AQ20" i="32"/>
  <c r="AP20" i="32"/>
  <c r="AO20" i="32"/>
  <c r="AN20" i="32"/>
  <c r="AM20" i="32"/>
  <c r="AL20" i="32"/>
  <c r="AK20" i="32"/>
  <c r="AJ20" i="32"/>
  <c r="AI20" i="32"/>
  <c r="AH20" i="32"/>
  <c r="AG20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D20" i="32"/>
  <c r="C20" i="32"/>
  <c r="DU19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G19" i="32"/>
  <c r="DF19" i="32"/>
  <c r="DE19" i="32"/>
  <c r="DD19" i="32"/>
  <c r="DC19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CP19" i="32"/>
  <c r="CO19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B19" i="32"/>
  <c r="CA19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N19" i="32"/>
  <c r="BM19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AZ19" i="32"/>
  <c r="AY19" i="32"/>
  <c r="AX19" i="32"/>
  <c r="AW19" i="32"/>
  <c r="AV19" i="32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AI19" i="32"/>
  <c r="AH19" i="32"/>
  <c r="AG19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H33" i="32" s="1"/>
  <c r="G19" i="32"/>
  <c r="F19" i="32"/>
  <c r="D19" i="32"/>
  <c r="C19" i="32"/>
  <c r="DU18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G18" i="32"/>
  <c r="DF18" i="32"/>
  <c r="DE18" i="32"/>
  <c r="DD18" i="32"/>
  <c r="DC18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CP18" i="32"/>
  <c r="CO18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B18" i="32"/>
  <c r="CA18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N18" i="32"/>
  <c r="BM18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AZ18" i="32"/>
  <c r="AY18" i="32"/>
  <c r="AX18" i="32"/>
  <c r="AW18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AI18" i="32"/>
  <c r="AH18" i="32"/>
  <c r="AG18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J33" i="32" s="1"/>
  <c r="I18" i="32"/>
  <c r="H18" i="32"/>
  <c r="G18" i="32"/>
  <c r="F18" i="32"/>
  <c r="D18" i="32"/>
  <c r="C18" i="32"/>
  <c r="DU17" i="32"/>
  <c r="DT17" i="32"/>
  <c r="DS17" i="32"/>
  <c r="DS33" i="32" s="1"/>
  <c r="DR17" i="32"/>
  <c r="DQ17" i="32"/>
  <c r="DP17" i="32"/>
  <c r="DO17" i="32"/>
  <c r="DN17" i="32"/>
  <c r="DM17" i="32"/>
  <c r="DM33" i="32" s="1"/>
  <c r="DL17" i="32"/>
  <c r="DK17" i="32"/>
  <c r="DJ17" i="32"/>
  <c r="DI17" i="32"/>
  <c r="DH17" i="32"/>
  <c r="DG17" i="32"/>
  <c r="DF17" i="32"/>
  <c r="DE17" i="32"/>
  <c r="DD17" i="32"/>
  <c r="DD33" i="32" s="1"/>
  <c r="DC17" i="32"/>
  <c r="DB17" i="32"/>
  <c r="DA17" i="32"/>
  <c r="DA33" i="32" s="1"/>
  <c r="CZ17" i="32"/>
  <c r="CY17" i="32"/>
  <c r="CX17" i="32"/>
  <c r="CW17" i="32"/>
  <c r="CV17" i="32"/>
  <c r="CU17" i="32"/>
  <c r="CU33" i="32" s="1"/>
  <c r="CT17" i="32"/>
  <c r="CS17" i="32"/>
  <c r="CR17" i="32"/>
  <c r="CQ17" i="32"/>
  <c r="CP17" i="32"/>
  <c r="CO17" i="32"/>
  <c r="CO33" i="32" s="1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C33" i="32" s="1"/>
  <c r="CB17" i="32"/>
  <c r="CA17" i="32"/>
  <c r="BZ17" i="32"/>
  <c r="BY17" i="32"/>
  <c r="BX17" i="32"/>
  <c r="BW17" i="32"/>
  <c r="BV17" i="32"/>
  <c r="BU17" i="32"/>
  <c r="BT17" i="32"/>
  <c r="BS17" i="32"/>
  <c r="BR17" i="32"/>
  <c r="BQ17" i="32"/>
  <c r="BQ33" i="32" s="1"/>
  <c r="BP17" i="32"/>
  <c r="BO17" i="32"/>
  <c r="BN17" i="32"/>
  <c r="BM17" i="32"/>
  <c r="BL17" i="32"/>
  <c r="BK17" i="32"/>
  <c r="BJ17" i="32"/>
  <c r="BI17" i="32"/>
  <c r="BH17" i="32"/>
  <c r="BG17" i="32"/>
  <c r="BF17" i="32"/>
  <c r="BE17" i="32"/>
  <c r="BE33" i="32" s="1"/>
  <c r="BD17" i="32"/>
  <c r="BC17" i="32"/>
  <c r="BB17" i="32"/>
  <c r="BA17" i="32"/>
  <c r="AZ17" i="32"/>
  <c r="AY17" i="32"/>
  <c r="AY33" i="32" s="1"/>
  <c r="AX17" i="32"/>
  <c r="AW17" i="32"/>
  <c r="AV17" i="32"/>
  <c r="AU17" i="32"/>
  <c r="AT17" i="32"/>
  <c r="AS17" i="32"/>
  <c r="AR17" i="32"/>
  <c r="AQ17" i="32"/>
  <c r="AP17" i="32"/>
  <c r="AO17" i="32"/>
  <c r="AN17" i="32"/>
  <c r="AM17" i="32"/>
  <c r="AM33" i="32" s="1"/>
  <c r="AL17" i="32"/>
  <c r="AK17" i="32"/>
  <c r="AJ17" i="32"/>
  <c r="AI17" i="32"/>
  <c r="AH17" i="32"/>
  <c r="AG17" i="32"/>
  <c r="AG33" i="32" s="1"/>
  <c r="AF17" i="32"/>
  <c r="AE17" i="32"/>
  <c r="AD17" i="32"/>
  <c r="AC17" i="32"/>
  <c r="AB17" i="32"/>
  <c r="AA17" i="32"/>
  <c r="Z17" i="32"/>
  <c r="Y17" i="32"/>
  <c r="X17" i="32"/>
  <c r="X33" i="32" s="1"/>
  <c r="W17" i="32"/>
  <c r="V17" i="32"/>
  <c r="U17" i="32"/>
  <c r="U33" i="32" s="1"/>
  <c r="T17" i="32"/>
  <c r="S17" i="32"/>
  <c r="R17" i="32"/>
  <c r="Q17" i="32"/>
  <c r="P17" i="32"/>
  <c r="O17" i="32"/>
  <c r="O33" i="32" s="1"/>
  <c r="N17" i="32"/>
  <c r="M17" i="32"/>
  <c r="L17" i="32"/>
  <c r="K17" i="32"/>
  <c r="J17" i="32"/>
  <c r="I17" i="32"/>
  <c r="I33" i="32" s="1"/>
  <c r="H17" i="32"/>
  <c r="G17" i="32"/>
  <c r="F17" i="32"/>
  <c r="D17" i="32"/>
  <c r="C17" i="32"/>
  <c r="C38" i="32" s="1"/>
  <c r="C59" i="32" s="1"/>
  <c r="DU16" i="32"/>
  <c r="DT16" i="32"/>
  <c r="DS16" i="32"/>
  <c r="DR16" i="32"/>
  <c r="DQ16" i="32"/>
  <c r="DP16" i="32"/>
  <c r="DO16" i="32"/>
  <c r="DO33" i="32" s="1"/>
  <c r="DN16" i="32"/>
  <c r="DM16" i="32"/>
  <c r="DL16" i="32"/>
  <c r="DK16" i="32"/>
  <c r="DJ16" i="32"/>
  <c r="DJ33" i="32" s="1"/>
  <c r="DI16" i="32"/>
  <c r="DH16" i="32"/>
  <c r="DG16" i="32"/>
  <c r="DF16" i="32"/>
  <c r="DF33" i="32" s="1"/>
  <c r="DE16" i="32"/>
  <c r="DD16" i="32"/>
  <c r="DC16" i="32"/>
  <c r="DC33" i="32" s="1"/>
  <c r="DB16" i="32"/>
  <c r="DA16" i="32"/>
  <c r="CZ16" i="32"/>
  <c r="CY16" i="32"/>
  <c r="CX16" i="32"/>
  <c r="CX33" i="32" s="1"/>
  <c r="CW16" i="32"/>
  <c r="CV16" i="32"/>
  <c r="CU16" i="32"/>
  <c r="CT16" i="32"/>
  <c r="CS16" i="32"/>
  <c r="CR16" i="32"/>
  <c r="CQ16" i="32"/>
  <c r="CQ33" i="32" s="1"/>
  <c r="CP16" i="32"/>
  <c r="CO16" i="32"/>
  <c r="CN16" i="32"/>
  <c r="CM16" i="32"/>
  <c r="CL16" i="32"/>
  <c r="CL33" i="32" s="1"/>
  <c r="CK16" i="32"/>
  <c r="CJ16" i="32"/>
  <c r="CI16" i="32"/>
  <c r="CH16" i="32"/>
  <c r="CG16" i="32"/>
  <c r="CF16" i="32"/>
  <c r="CE16" i="32"/>
  <c r="CE33" i="32" s="1"/>
  <c r="CD16" i="32"/>
  <c r="CC16" i="32"/>
  <c r="CB16" i="32"/>
  <c r="CA16" i="32"/>
  <c r="BZ16" i="32"/>
  <c r="BZ33" i="32" s="1"/>
  <c r="BY16" i="32"/>
  <c r="BX16" i="32"/>
  <c r="BW16" i="32"/>
  <c r="BV16" i="32"/>
  <c r="BU16" i="32"/>
  <c r="BT16" i="32"/>
  <c r="BS16" i="32"/>
  <c r="BS33" i="32" s="1"/>
  <c r="BR16" i="32"/>
  <c r="BR33" i="32" s="1"/>
  <c r="BQ16" i="32"/>
  <c r="BP16" i="32"/>
  <c r="BP33" i="32" s="1"/>
  <c r="BO16" i="32"/>
  <c r="BN16" i="32"/>
  <c r="BN33" i="32" s="1"/>
  <c r="BM16" i="32"/>
  <c r="BL16" i="32"/>
  <c r="BK16" i="32"/>
  <c r="BJ16" i="32"/>
  <c r="BI16" i="32"/>
  <c r="BH16" i="32"/>
  <c r="BG16" i="32"/>
  <c r="BG33" i="32" s="1"/>
  <c r="BF16" i="32"/>
  <c r="BE16" i="32"/>
  <c r="BD16" i="32"/>
  <c r="BC16" i="32"/>
  <c r="BB16" i="32"/>
  <c r="BB33" i="32" s="1"/>
  <c r="BA16" i="32"/>
  <c r="AZ16" i="32"/>
  <c r="AY16" i="32"/>
  <c r="AX16" i="32"/>
  <c r="AX33" i="32" s="1"/>
  <c r="AW16" i="32"/>
  <c r="AV16" i="32"/>
  <c r="AU16" i="32"/>
  <c r="AU33" i="32" s="1"/>
  <c r="AT16" i="32"/>
  <c r="AS16" i="32"/>
  <c r="AR16" i="32"/>
  <c r="AQ16" i="32"/>
  <c r="AP16" i="32"/>
  <c r="AP33" i="32" s="1"/>
  <c r="AO16" i="32"/>
  <c r="AN16" i="32"/>
  <c r="AM16" i="32"/>
  <c r="AL16" i="32"/>
  <c r="AK16" i="32"/>
  <c r="AJ16" i="32"/>
  <c r="AI16" i="32"/>
  <c r="AI33" i="32" s="1"/>
  <c r="AH16" i="32"/>
  <c r="AG16" i="32"/>
  <c r="AF16" i="32"/>
  <c r="AF33" i="32" s="1"/>
  <c r="AE16" i="32"/>
  <c r="AD16" i="32"/>
  <c r="AD33" i="32" s="1"/>
  <c r="AC16" i="32"/>
  <c r="AB16" i="32"/>
  <c r="AA16" i="32"/>
  <c r="Z16" i="32"/>
  <c r="Z33" i="32" s="1"/>
  <c r="Y16" i="32"/>
  <c r="X16" i="32"/>
  <c r="W16" i="32"/>
  <c r="W33" i="32" s="1"/>
  <c r="V16" i="32"/>
  <c r="U16" i="32"/>
  <c r="T16" i="32"/>
  <c r="S16" i="32"/>
  <c r="R16" i="32"/>
  <c r="R33" i="32" s="1"/>
  <c r="Q16" i="32"/>
  <c r="P16" i="32"/>
  <c r="O16" i="32"/>
  <c r="N16" i="32"/>
  <c r="M16" i="32"/>
  <c r="L16" i="32"/>
  <c r="K16" i="32"/>
  <c r="K33" i="32" s="1"/>
  <c r="J16" i="32"/>
  <c r="I16" i="32"/>
  <c r="H16" i="32"/>
  <c r="G16" i="32"/>
  <c r="F16" i="32"/>
  <c r="F33" i="32" s="1"/>
  <c r="D16" i="32"/>
  <c r="C16" i="32"/>
  <c r="C37" i="32" s="1"/>
  <c r="C58" i="32" s="1"/>
  <c r="DQ15" i="32"/>
  <c r="DP15" i="32"/>
  <c r="DE15" i="32"/>
  <c r="DD15" i="32"/>
  <c r="CY15" i="32"/>
  <c r="CX15" i="32"/>
  <c r="CU15" i="32"/>
  <c r="CL15" i="32"/>
  <c r="CD15" i="32"/>
  <c r="CC15" i="32"/>
  <c r="CB15" i="32"/>
  <c r="BT15" i="32"/>
  <c r="BI15" i="32"/>
  <c r="BH15" i="32"/>
  <c r="BB15" i="32"/>
  <c r="AV15" i="32"/>
  <c r="AR15" i="32"/>
  <c r="AP15" i="32"/>
  <c r="AF15" i="32"/>
  <c r="Y15" i="32"/>
  <c r="X15" i="32"/>
  <c r="M15" i="32"/>
  <c r="L15" i="32"/>
  <c r="G15" i="32"/>
  <c r="F15" i="32"/>
  <c r="E15" i="32"/>
  <c r="DE14" i="32"/>
  <c r="DD14" i="32"/>
  <c r="CX14" i="32"/>
  <c r="CR14" i="32"/>
  <c r="CQ14" i="32"/>
  <c r="CI14" i="32"/>
  <c r="CF14" i="32"/>
  <c r="CB14" i="32"/>
  <c r="BU14" i="32"/>
  <c r="BT14" i="32"/>
  <c r="BN14" i="32"/>
  <c r="BG14" i="32"/>
  <c r="BF14" i="32"/>
  <c r="BD14" i="32"/>
  <c r="BB14" i="32"/>
  <c r="AF14" i="32"/>
  <c r="AD14" i="32"/>
  <c r="AA14" i="32"/>
  <c r="Y14" i="32"/>
  <c r="T14" i="32"/>
  <c r="M14" i="32"/>
  <c r="L14" i="32"/>
  <c r="F14" i="32"/>
  <c r="E14" i="32"/>
  <c r="DR12" i="32"/>
  <c r="DQ12" i="32"/>
  <c r="DP12" i="32"/>
  <c r="DJ12" i="32"/>
  <c r="DE12" i="32"/>
  <c r="DD12" i="32"/>
  <c r="DC12" i="32"/>
  <c r="CX12" i="32"/>
  <c r="CT12" i="32"/>
  <c r="CR12" i="32"/>
  <c r="CQ12" i="32"/>
  <c r="CP12" i="32"/>
  <c r="CG12" i="32"/>
  <c r="CE12" i="32"/>
  <c r="CD12" i="32"/>
  <c r="BV12" i="32"/>
  <c r="BT12" i="32"/>
  <c r="BR12" i="32"/>
  <c r="BQ12" i="32"/>
  <c r="BP12" i="32"/>
  <c r="BJ12" i="32"/>
  <c r="BI12" i="32"/>
  <c r="BG12" i="32"/>
  <c r="BD12" i="32"/>
  <c r="BC12" i="32"/>
  <c r="AW12" i="32"/>
  <c r="AV12" i="32"/>
  <c r="AR12" i="32"/>
  <c r="AP12" i="32"/>
  <c r="AJ12" i="32"/>
  <c r="AI12" i="32"/>
  <c r="AD12" i="32"/>
  <c r="W12" i="32"/>
  <c r="V12" i="32"/>
  <c r="T12" i="32"/>
  <c r="R12" i="32"/>
  <c r="I12" i="32"/>
  <c r="DU11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G11" i="32"/>
  <c r="DF11" i="32"/>
  <c r="DE11" i="32"/>
  <c r="DD11" i="32"/>
  <c r="DC11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B11" i="32"/>
  <c r="CA11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N11" i="32"/>
  <c r="BM11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AZ11" i="32"/>
  <c r="AY11" i="32"/>
  <c r="AX11" i="32"/>
  <c r="AW11" i="32"/>
  <c r="AV11" i="32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DU10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G10" i="32"/>
  <c r="DF10" i="32"/>
  <c r="DE10" i="32"/>
  <c r="DD10" i="32"/>
  <c r="DC10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CP10" i="32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CA10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N10" i="32"/>
  <c r="BM10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V10" i="32"/>
  <c r="AU10" i="32"/>
  <c r="AT10" i="32"/>
  <c r="AS10" i="32"/>
  <c r="AR10" i="32"/>
  <c r="AQ10" i="32"/>
  <c r="AP10" i="32"/>
  <c r="AO10" i="32"/>
  <c r="AN10" i="32"/>
  <c r="AM10" i="32"/>
  <c r="AL10" i="32"/>
  <c r="AK10" i="32"/>
  <c r="AJ10" i="32"/>
  <c r="AI10" i="32"/>
  <c r="AH10" i="32"/>
  <c r="AG10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DU8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G8" i="32"/>
  <c r="DF8" i="32"/>
  <c r="DE8" i="32"/>
  <c r="DD8" i="32"/>
  <c r="DC8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CA8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N8" i="32"/>
  <c r="BM8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AZ8" i="32"/>
  <c r="AY8" i="32"/>
  <c r="AX8" i="32"/>
  <c r="AW8" i="32"/>
  <c r="AV8" i="32"/>
  <c r="AU8" i="32"/>
  <c r="AT8" i="32"/>
  <c r="AS8" i="32"/>
  <c r="AR8" i="32"/>
  <c r="AQ8" i="32"/>
  <c r="AP8" i="32"/>
  <c r="AO8" i="32"/>
  <c r="AN8" i="32"/>
  <c r="AM8" i="32"/>
  <c r="AL8" i="32"/>
  <c r="AK8" i="32"/>
  <c r="AJ8" i="32"/>
  <c r="AI8" i="32"/>
  <c r="AH8" i="32"/>
  <c r="AG8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DU7" i="32"/>
  <c r="DT7" i="32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D7" i="32"/>
  <c r="DC7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CP7" i="32"/>
  <c r="CO7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B7" i="32"/>
  <c r="CA7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N7" i="32"/>
  <c r="BM7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AZ7" i="32"/>
  <c r="AY7" i="32"/>
  <c r="AX7" i="32"/>
  <c r="AW7" i="32"/>
  <c r="AV7" i="32"/>
  <c r="AU7" i="32"/>
  <c r="AT7" i="32"/>
  <c r="AS7" i="32"/>
  <c r="AR7" i="32"/>
  <c r="AQ7" i="32"/>
  <c r="AP7" i="32"/>
  <c r="AO7" i="32"/>
  <c r="AN7" i="32"/>
  <c r="AM7" i="32"/>
  <c r="AL7" i="32"/>
  <c r="AK7" i="32"/>
  <c r="AJ7" i="32"/>
  <c r="AI7" i="32"/>
  <c r="AH7" i="32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DU6" i="32"/>
  <c r="DU12" i="32" s="1"/>
  <c r="DT6" i="32"/>
  <c r="DS6" i="32"/>
  <c r="DS12" i="32" s="1"/>
  <c r="DR6" i="32"/>
  <c r="DQ6" i="32"/>
  <c r="DP6" i="32"/>
  <c r="DO6" i="32"/>
  <c r="DO12" i="32" s="1"/>
  <c r="DN6" i="32"/>
  <c r="DN12" i="32" s="1"/>
  <c r="DM6" i="32"/>
  <c r="DM12" i="32" s="1"/>
  <c r="DL6" i="32"/>
  <c r="DL12" i="32" s="1"/>
  <c r="DK6" i="32"/>
  <c r="DK12" i="32" s="1"/>
  <c r="DJ6" i="32"/>
  <c r="DI6" i="32"/>
  <c r="DI12" i="32" s="1"/>
  <c r="DH6" i="32"/>
  <c r="DG6" i="32"/>
  <c r="DG12" i="32" s="1"/>
  <c r="DF6" i="32"/>
  <c r="DF12" i="32" s="1"/>
  <c r="DE6" i="32"/>
  <c r="DD6" i="32"/>
  <c r="DC6" i="32"/>
  <c r="DB6" i="32"/>
  <c r="DB12" i="32" s="1"/>
  <c r="DA6" i="32"/>
  <c r="DA12" i="32" s="1"/>
  <c r="CZ6" i="32"/>
  <c r="CZ12" i="32" s="1"/>
  <c r="CY6" i="32"/>
  <c r="CY12" i="32" s="1"/>
  <c r="CX6" i="32"/>
  <c r="CW6" i="32"/>
  <c r="CW12" i="32" s="1"/>
  <c r="CV6" i="32"/>
  <c r="CU6" i="32"/>
  <c r="CU12" i="32" s="1"/>
  <c r="CT6" i="32"/>
  <c r="CS6" i="32"/>
  <c r="CS12" i="32" s="1"/>
  <c r="CR6" i="32"/>
  <c r="CQ6" i="32"/>
  <c r="CP6" i="32"/>
  <c r="CO6" i="32"/>
  <c r="CO12" i="32" s="1"/>
  <c r="CN6" i="32"/>
  <c r="CN12" i="32" s="1"/>
  <c r="CM6" i="32"/>
  <c r="CM12" i="32" s="1"/>
  <c r="CL6" i="32"/>
  <c r="CL12" i="32" s="1"/>
  <c r="CK6" i="32"/>
  <c r="CK12" i="32" s="1"/>
  <c r="CJ6" i="32"/>
  <c r="CJ12" i="32" s="1"/>
  <c r="CI6" i="32"/>
  <c r="CI12" i="32" s="1"/>
  <c r="CH6" i="32"/>
  <c r="CH12" i="32" s="1"/>
  <c r="CG6" i="32"/>
  <c r="CF6" i="32"/>
  <c r="CF12" i="32" s="1"/>
  <c r="CE6" i="32"/>
  <c r="CD6" i="32"/>
  <c r="CC6" i="32"/>
  <c r="CC12" i="32" s="1"/>
  <c r="CB6" i="32"/>
  <c r="CB12" i="32" s="1"/>
  <c r="CA6" i="32"/>
  <c r="CA12" i="32" s="1"/>
  <c r="BZ6" i="32"/>
  <c r="BZ12" i="32" s="1"/>
  <c r="BY6" i="32"/>
  <c r="BY12" i="32" s="1"/>
  <c r="BX6" i="32"/>
  <c r="BX12" i="32" s="1"/>
  <c r="BW6" i="32"/>
  <c r="BW12" i="32" s="1"/>
  <c r="BV6" i="32"/>
  <c r="BU6" i="32"/>
  <c r="BU12" i="32" s="1"/>
  <c r="BT6" i="32"/>
  <c r="BS6" i="32"/>
  <c r="BS12" i="32" s="1"/>
  <c r="BR6" i="32"/>
  <c r="BQ6" i="32"/>
  <c r="BP6" i="32"/>
  <c r="BO6" i="32"/>
  <c r="BO12" i="32" s="1"/>
  <c r="BN6" i="32"/>
  <c r="BN12" i="32" s="1"/>
  <c r="BM6" i="32"/>
  <c r="BM12" i="32" s="1"/>
  <c r="BL6" i="32"/>
  <c r="BL12" i="32" s="1"/>
  <c r="BK6" i="32"/>
  <c r="BK12" i="32" s="1"/>
  <c r="BJ6" i="32"/>
  <c r="BI6" i="32"/>
  <c r="BH6" i="32"/>
  <c r="BH12" i="32" s="1"/>
  <c r="BG6" i="32"/>
  <c r="BF6" i="32"/>
  <c r="BF12" i="32" s="1"/>
  <c r="BE6" i="32"/>
  <c r="BE12" i="32" s="1"/>
  <c r="BD6" i="32"/>
  <c r="BC6" i="32"/>
  <c r="BB6" i="32"/>
  <c r="BB12" i="32" s="1"/>
  <c r="BA6" i="32"/>
  <c r="BA12" i="32" s="1"/>
  <c r="AZ6" i="32"/>
  <c r="AZ12" i="32" s="1"/>
  <c r="AY6" i="32"/>
  <c r="AY12" i="32" s="1"/>
  <c r="AX6" i="32"/>
  <c r="AX12" i="32" s="1"/>
  <c r="AW6" i="32"/>
  <c r="AV6" i="32"/>
  <c r="AU6" i="32"/>
  <c r="AU12" i="32" s="1"/>
  <c r="AT6" i="32"/>
  <c r="AT12" i="32" s="1"/>
  <c r="AS6" i="32"/>
  <c r="AS12" i="32" s="1"/>
  <c r="AR6" i="32"/>
  <c r="AQ6" i="32"/>
  <c r="AQ12" i="32" s="1"/>
  <c r="AP6" i="32"/>
  <c r="AO6" i="32"/>
  <c r="AO12" i="32" s="1"/>
  <c r="AN6" i="32"/>
  <c r="AN12" i="32" s="1"/>
  <c r="AM6" i="32"/>
  <c r="AM12" i="32" s="1"/>
  <c r="AL6" i="32"/>
  <c r="AL12" i="32" s="1"/>
  <c r="AK6" i="32"/>
  <c r="AK12" i="32" s="1"/>
  <c r="AJ6" i="32"/>
  <c r="AI6" i="32"/>
  <c r="AH6" i="32"/>
  <c r="AH12" i="32" s="1"/>
  <c r="AG6" i="32"/>
  <c r="AG12" i="32" s="1"/>
  <c r="AF6" i="32"/>
  <c r="AF12" i="32" s="1"/>
  <c r="AE6" i="32"/>
  <c r="AE12" i="32" s="1"/>
  <c r="AD6" i="32"/>
  <c r="AC6" i="32"/>
  <c r="AC12" i="32" s="1"/>
  <c r="AB6" i="32"/>
  <c r="AB12" i="32" s="1"/>
  <c r="AA6" i="32"/>
  <c r="AA12" i="32" s="1"/>
  <c r="Z6" i="32"/>
  <c r="Z12" i="32" s="1"/>
  <c r="Y6" i="32"/>
  <c r="Y12" i="32" s="1"/>
  <c r="X6" i="32"/>
  <c r="X12" i="32" s="1"/>
  <c r="W6" i="32"/>
  <c r="V6" i="32"/>
  <c r="U6" i="32"/>
  <c r="U12" i="32" s="1"/>
  <c r="T6" i="32"/>
  <c r="S6" i="32"/>
  <c r="S12" i="32" s="1"/>
  <c r="R6" i="32"/>
  <c r="Q6" i="32"/>
  <c r="Q12" i="32" s="1"/>
  <c r="P6" i="32"/>
  <c r="P12" i="32" s="1"/>
  <c r="O6" i="32"/>
  <c r="O12" i="32" s="1"/>
  <c r="N6" i="32"/>
  <c r="N12" i="32" s="1"/>
  <c r="M6" i="32"/>
  <c r="M12" i="32" s="1"/>
  <c r="L6" i="32"/>
  <c r="L12" i="32" s="1"/>
  <c r="K6" i="32"/>
  <c r="K12" i="32" s="1"/>
  <c r="J6" i="32"/>
  <c r="J12" i="32" s="1"/>
  <c r="I6" i="32"/>
  <c r="H6" i="32"/>
  <c r="H12" i="32" s="1"/>
  <c r="G6" i="32"/>
  <c r="G12" i="32" s="1"/>
  <c r="F6" i="32"/>
  <c r="F12" i="32" s="1"/>
  <c r="DU4" i="32"/>
  <c r="DT4" i="32"/>
  <c r="DS4" i="32"/>
  <c r="DR4" i="32"/>
  <c r="DR57" i="32" s="1"/>
  <c r="DQ4" i="32"/>
  <c r="DQ36" i="32" s="1"/>
  <c r="DP4" i="32"/>
  <c r="DP36" i="32" s="1"/>
  <c r="DO4" i="32"/>
  <c r="DN4" i="32"/>
  <c r="DM4" i="32"/>
  <c r="DM36" i="32" s="1"/>
  <c r="DL4" i="32"/>
  <c r="DK4" i="32"/>
  <c r="DJ4" i="32"/>
  <c r="DJ57" i="32" s="1"/>
  <c r="DI4" i="32"/>
  <c r="DH4" i="32"/>
  <c r="DG4" i="32"/>
  <c r="DF4" i="32"/>
  <c r="DE4" i="32"/>
  <c r="DE57" i="32" s="1"/>
  <c r="DD4" i="32"/>
  <c r="DD36" i="32" s="1"/>
  <c r="DC4" i="32"/>
  <c r="DB4" i="32"/>
  <c r="DA4" i="32"/>
  <c r="CZ4" i="32"/>
  <c r="CZ15" i="32" s="1"/>
  <c r="CY4" i="32"/>
  <c r="CX4" i="32"/>
  <c r="CX36" i="32" s="1"/>
  <c r="CW4" i="32"/>
  <c r="CV4" i="32"/>
  <c r="CU4" i="32"/>
  <c r="CT4" i="32"/>
  <c r="CS4" i="32"/>
  <c r="CS36" i="32" s="1"/>
  <c r="CR4" i="32"/>
  <c r="CR57" i="32" s="1"/>
  <c r="CQ4" i="32"/>
  <c r="CP4" i="32"/>
  <c r="CO4" i="32"/>
  <c r="CN4" i="32"/>
  <c r="CN57" i="32" s="1"/>
  <c r="CM4" i="32"/>
  <c r="CL4" i="32"/>
  <c r="CL57" i="32" s="1"/>
  <c r="CK4" i="32"/>
  <c r="CJ4" i="32"/>
  <c r="CI4" i="32"/>
  <c r="CH4" i="32"/>
  <c r="CG4" i="32"/>
  <c r="CG57" i="32" s="1"/>
  <c r="CF4" i="32"/>
  <c r="CE4" i="32"/>
  <c r="CD4" i="32"/>
  <c r="CC4" i="32"/>
  <c r="CB4" i="32"/>
  <c r="CA4" i="32"/>
  <c r="BZ4" i="32"/>
  <c r="BZ15" i="32" s="1"/>
  <c r="BY4" i="32"/>
  <c r="BX4" i="32"/>
  <c r="BW4" i="32"/>
  <c r="BV4" i="32"/>
  <c r="BU4" i="32"/>
  <c r="BU15" i="32" s="1"/>
  <c r="BT4" i="32"/>
  <c r="BT57" i="32" s="1"/>
  <c r="BS4" i="32"/>
  <c r="BR4" i="32"/>
  <c r="BQ4" i="32"/>
  <c r="BP4" i="32"/>
  <c r="BO4" i="32"/>
  <c r="BN4" i="32"/>
  <c r="BM4" i="32"/>
  <c r="BL4" i="32"/>
  <c r="BL15" i="32" s="1"/>
  <c r="BK4" i="32"/>
  <c r="BJ4" i="32"/>
  <c r="BI4" i="32"/>
  <c r="BI36" i="32" s="1"/>
  <c r="BH4" i="32"/>
  <c r="BH36" i="32" s="1"/>
  <c r="BG4" i="32"/>
  <c r="BF4" i="32"/>
  <c r="BE4" i="32"/>
  <c r="BD4" i="32"/>
  <c r="BD57" i="32" s="1"/>
  <c r="BC4" i="32"/>
  <c r="BB4" i="32"/>
  <c r="BA4" i="32"/>
  <c r="AZ4" i="32"/>
  <c r="AY4" i="32"/>
  <c r="AY15" i="32" s="1"/>
  <c r="AX4" i="32"/>
  <c r="AW4" i="32"/>
  <c r="AW57" i="32" s="1"/>
  <c r="AV4" i="32"/>
  <c r="AV57" i="32" s="1"/>
  <c r="AU4" i="32"/>
  <c r="AT4" i="32"/>
  <c r="AS4" i="32"/>
  <c r="AR4" i="32"/>
  <c r="AQ4" i="32"/>
  <c r="AP4" i="32"/>
  <c r="AO4" i="32"/>
  <c r="AN4" i="32"/>
  <c r="AM4" i="32"/>
  <c r="AL4" i="32"/>
  <c r="AL57" i="32" s="1"/>
  <c r="AK4" i="32"/>
  <c r="AK36" i="32" s="1"/>
  <c r="AJ4" i="32"/>
  <c r="AI4" i="32"/>
  <c r="AH4" i="32"/>
  <c r="AG4" i="32"/>
  <c r="AF4" i="32"/>
  <c r="AF57" i="32" s="1"/>
  <c r="AE4" i="32"/>
  <c r="AD4" i="32"/>
  <c r="AD57" i="32" s="1"/>
  <c r="AC4" i="32"/>
  <c r="AB4" i="32"/>
  <c r="AA4" i="32"/>
  <c r="Z4" i="32"/>
  <c r="Y4" i="32"/>
  <c r="Y36" i="32" s="1"/>
  <c r="X4" i="32"/>
  <c r="X57" i="32" s="1"/>
  <c r="W4" i="32"/>
  <c r="V4" i="32"/>
  <c r="U4" i="32"/>
  <c r="T4" i="32"/>
  <c r="S4" i="32"/>
  <c r="R4" i="32"/>
  <c r="R36" i="32" s="1"/>
  <c r="Q4" i="32"/>
  <c r="P4" i="32"/>
  <c r="O4" i="32"/>
  <c r="N4" i="32"/>
  <c r="M4" i="32"/>
  <c r="M57" i="32" s="1"/>
  <c r="L4" i="32"/>
  <c r="K4" i="32"/>
  <c r="J4" i="32"/>
  <c r="I4" i="32"/>
  <c r="H4" i="32"/>
  <c r="H57" i="32" s="1"/>
  <c r="G4" i="32"/>
  <c r="F4" i="32"/>
  <c r="F57" i="32" s="1"/>
  <c r="DU3" i="32"/>
  <c r="DT3" i="32"/>
  <c r="DS3" i="32"/>
  <c r="DR3" i="32"/>
  <c r="DR35" i="32" s="1"/>
  <c r="DQ3" i="32"/>
  <c r="DQ56" i="32" s="1"/>
  <c r="DP3" i="32"/>
  <c r="DO3" i="32"/>
  <c r="DN3" i="32"/>
  <c r="DM3" i="32"/>
  <c r="DM56" i="32" s="1"/>
  <c r="DL3" i="32"/>
  <c r="DK3" i="32"/>
  <c r="DJ3" i="32"/>
  <c r="DI3" i="32"/>
  <c r="DH3" i="32"/>
  <c r="DH14" i="32" s="1"/>
  <c r="DG3" i="32"/>
  <c r="DF3" i="32"/>
  <c r="DF35" i="32" s="1"/>
  <c r="DE3" i="32"/>
  <c r="DE56" i="32" s="1"/>
  <c r="DD3" i="32"/>
  <c r="DC3" i="32"/>
  <c r="DC56" i="32" s="1"/>
  <c r="DB3" i="32"/>
  <c r="DA3" i="32"/>
  <c r="CZ3" i="32"/>
  <c r="CY3" i="32"/>
  <c r="CX3" i="32"/>
  <c r="CW3" i="32"/>
  <c r="CV3" i="32"/>
  <c r="CU3" i="32"/>
  <c r="CT3" i="32"/>
  <c r="CS3" i="32"/>
  <c r="CS35" i="32" s="1"/>
  <c r="CR3" i="32"/>
  <c r="CR35" i="32" s="1"/>
  <c r="CQ3" i="32"/>
  <c r="CQ56" i="32" s="1"/>
  <c r="CP3" i="32"/>
  <c r="CO3" i="32"/>
  <c r="CN3" i="32"/>
  <c r="CN56" i="32" s="1"/>
  <c r="CM3" i="32"/>
  <c r="CL3" i="32"/>
  <c r="CK3" i="32"/>
  <c r="CJ3" i="32"/>
  <c r="CI3" i="32"/>
  <c r="CH3" i="32"/>
  <c r="CG3" i="32"/>
  <c r="CG56" i="32" s="1"/>
  <c r="CF3" i="32"/>
  <c r="CE3" i="32"/>
  <c r="CE14" i="32" s="1"/>
  <c r="CD3" i="32"/>
  <c r="CC3" i="32"/>
  <c r="CB3" i="32"/>
  <c r="CA3" i="32"/>
  <c r="BZ3" i="32"/>
  <c r="BZ35" i="32" s="1"/>
  <c r="BY3" i="32"/>
  <c r="BX3" i="32"/>
  <c r="BW3" i="32"/>
  <c r="BV3" i="32"/>
  <c r="BV14" i="32" s="1"/>
  <c r="BU3" i="32"/>
  <c r="BT3" i="32"/>
  <c r="BS3" i="32"/>
  <c r="BS56" i="32" s="1"/>
  <c r="BR3" i="32"/>
  <c r="BQ3" i="32"/>
  <c r="BP3" i="32"/>
  <c r="BP56" i="32" s="1"/>
  <c r="BO3" i="32"/>
  <c r="BN3" i="32"/>
  <c r="BM3" i="32"/>
  <c r="BL3" i="32"/>
  <c r="BK3" i="32"/>
  <c r="BJ3" i="32"/>
  <c r="BI3" i="32"/>
  <c r="BI35" i="32" s="1"/>
  <c r="BH3" i="32"/>
  <c r="BH35" i="32" s="1"/>
  <c r="BG3" i="32"/>
  <c r="BF3" i="32"/>
  <c r="BE3" i="32"/>
  <c r="BD3" i="32"/>
  <c r="BD56" i="32" s="1"/>
  <c r="BC3" i="32"/>
  <c r="BB3" i="32"/>
  <c r="BB35" i="32" s="1"/>
  <c r="BA3" i="32"/>
  <c r="BA14" i="32" s="1"/>
  <c r="AZ3" i="32"/>
  <c r="AZ14" i="32" s="1"/>
  <c r="AY3" i="32"/>
  <c r="AX3" i="32"/>
  <c r="AX35" i="32" s="1"/>
  <c r="AW3" i="32"/>
  <c r="AW56" i="32" s="1"/>
  <c r="AV3" i="32"/>
  <c r="AU3" i="32"/>
  <c r="AU56" i="32" s="1"/>
  <c r="AT3" i="32"/>
  <c r="AS3" i="32"/>
  <c r="AS56" i="32" s="1"/>
  <c r="AR3" i="32"/>
  <c r="AQ3" i="32"/>
  <c r="AP3" i="32"/>
  <c r="AP35" i="32" s="1"/>
  <c r="AO3" i="32"/>
  <c r="AO14" i="32" s="1"/>
  <c r="AN3" i="32"/>
  <c r="AN14" i="32" s="1"/>
  <c r="AM3" i="32"/>
  <c r="AL3" i="32"/>
  <c r="AL56" i="32" s="1"/>
  <c r="AK3" i="32"/>
  <c r="AK35" i="32" s="1"/>
  <c r="AJ3" i="32"/>
  <c r="AJ35" i="32" s="1"/>
  <c r="AI3" i="32"/>
  <c r="AH3" i="32"/>
  <c r="AG3" i="32"/>
  <c r="AF3" i="32"/>
  <c r="AF56" i="32" s="1"/>
  <c r="AE3" i="32"/>
  <c r="AD3" i="32"/>
  <c r="AC3" i="32"/>
  <c r="AB3" i="32"/>
  <c r="AB14" i="32" s="1"/>
  <c r="AA3" i="32"/>
  <c r="Z3" i="32"/>
  <c r="Z35" i="32" s="1"/>
  <c r="Y3" i="32"/>
  <c r="Y56" i="32" s="1"/>
  <c r="X3" i="32"/>
  <c r="X35" i="32" s="1"/>
  <c r="W3" i="32"/>
  <c r="W56" i="32" s="1"/>
  <c r="V3" i="32"/>
  <c r="U3" i="32"/>
  <c r="T3" i="32"/>
  <c r="S3" i="32"/>
  <c r="R3" i="32"/>
  <c r="R35" i="32" s="1"/>
  <c r="Q3" i="32"/>
  <c r="P3" i="32"/>
  <c r="O3" i="32"/>
  <c r="O35" i="32" s="1"/>
  <c r="N3" i="32"/>
  <c r="M3" i="32"/>
  <c r="M56" i="32" s="1"/>
  <c r="L3" i="32"/>
  <c r="K3" i="32"/>
  <c r="J3" i="32"/>
  <c r="I3" i="32"/>
  <c r="H3" i="32"/>
  <c r="H56" i="32" s="1"/>
  <c r="G3" i="32"/>
  <c r="F3" i="32"/>
  <c r="DT182" i="31"/>
  <c r="DS182" i="31"/>
  <c r="DR182" i="31"/>
  <c r="DQ182" i="31"/>
  <c r="DP182" i="31"/>
  <c r="DO182" i="31"/>
  <c r="DN182" i="31"/>
  <c r="DM182" i="31"/>
  <c r="DL182" i="31"/>
  <c r="DK182" i="31"/>
  <c r="DJ182" i="31"/>
  <c r="DI182" i="31"/>
  <c r="DH182" i="31"/>
  <c r="DG182" i="31"/>
  <c r="DF182" i="31"/>
  <c r="DE182" i="31"/>
  <c r="DD182" i="31"/>
  <c r="DC182" i="31"/>
  <c r="DB182" i="31"/>
  <c r="DA182" i="31"/>
  <c r="CZ182" i="31"/>
  <c r="CY182" i="31"/>
  <c r="CX182" i="31"/>
  <c r="CW182" i="31"/>
  <c r="CV182" i="31"/>
  <c r="CU182" i="31"/>
  <c r="CT182" i="31"/>
  <c r="CS182" i="31"/>
  <c r="CR182" i="31"/>
  <c r="CQ182" i="31"/>
  <c r="CP182" i="31"/>
  <c r="CO182" i="31"/>
  <c r="CN182" i="31"/>
  <c r="CM182" i="31"/>
  <c r="CL182" i="31"/>
  <c r="CK182" i="31"/>
  <c r="CJ182" i="31"/>
  <c r="CI182" i="31"/>
  <c r="CH182" i="31"/>
  <c r="CG182" i="31"/>
  <c r="CF182" i="31"/>
  <c r="CE182" i="31"/>
  <c r="CD182" i="31"/>
  <c r="CC182" i="31"/>
  <c r="CB182" i="31"/>
  <c r="CA182" i="31"/>
  <c r="BZ182" i="31"/>
  <c r="BY182" i="31"/>
  <c r="BX182" i="31"/>
  <c r="BW182" i="31"/>
  <c r="BV182" i="31"/>
  <c r="BU182" i="31"/>
  <c r="BT182" i="31"/>
  <c r="BS182" i="31"/>
  <c r="BR182" i="31"/>
  <c r="BQ182" i="31"/>
  <c r="BP182" i="31"/>
  <c r="BO182" i="31"/>
  <c r="BN182" i="31"/>
  <c r="BM182" i="31"/>
  <c r="BL182" i="31"/>
  <c r="BK182" i="31"/>
  <c r="BJ182" i="31"/>
  <c r="BI182" i="31"/>
  <c r="BH182" i="31"/>
  <c r="BG182" i="31"/>
  <c r="BF182" i="31"/>
  <c r="BE182" i="31"/>
  <c r="BD182" i="31"/>
  <c r="BC182" i="31"/>
  <c r="BB182" i="31"/>
  <c r="BA182" i="31"/>
  <c r="AZ182" i="31"/>
  <c r="AY182" i="31"/>
  <c r="AX182" i="31"/>
  <c r="AW182" i="31"/>
  <c r="AV182" i="31"/>
  <c r="AU182" i="31"/>
  <c r="AT182" i="31"/>
  <c r="AS182" i="31"/>
  <c r="AR182" i="31"/>
  <c r="AQ182" i="31"/>
  <c r="AP182" i="31"/>
  <c r="AO182" i="31"/>
  <c r="AN182" i="31"/>
  <c r="AM182" i="31"/>
  <c r="AL182" i="31"/>
  <c r="AK182" i="31"/>
  <c r="AJ182" i="31"/>
  <c r="AI182" i="31"/>
  <c r="AH182" i="31"/>
  <c r="AG182" i="31"/>
  <c r="AF182" i="31"/>
  <c r="AE182" i="31"/>
  <c r="AD182" i="31"/>
  <c r="AC182" i="31"/>
  <c r="AB182" i="31"/>
  <c r="AA182" i="31"/>
  <c r="Z182" i="31"/>
  <c r="Y182" i="31"/>
  <c r="X182" i="31"/>
  <c r="W182" i="31"/>
  <c r="V182" i="31"/>
  <c r="U182" i="31"/>
  <c r="T182" i="31"/>
  <c r="S182" i="31"/>
  <c r="R182" i="31"/>
  <c r="Q182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E181" i="31"/>
  <c r="E180" i="31"/>
  <c r="CE179" i="31"/>
  <c r="E179" i="31"/>
  <c r="CF172" i="31"/>
  <c r="CR171" i="31"/>
  <c r="AO171" i="31"/>
  <c r="AN171" i="31"/>
  <c r="AM171" i="31"/>
  <c r="J171" i="31"/>
  <c r="K170" i="31"/>
  <c r="Q160" i="31"/>
  <c r="DC156" i="31"/>
  <c r="CM156" i="31"/>
  <c r="AX156" i="31"/>
  <c r="CM155" i="31"/>
  <c r="BP155" i="31"/>
  <c r="AO155" i="31"/>
  <c r="DT154" i="31"/>
  <c r="DR154" i="31"/>
  <c r="DQ154" i="31"/>
  <c r="DL154" i="31"/>
  <c r="DK154" i="31"/>
  <c r="DF154" i="31"/>
  <c r="DA154" i="31"/>
  <c r="CZ154" i="31"/>
  <c r="CY154" i="31"/>
  <c r="CX154" i="31"/>
  <c r="CW154" i="31"/>
  <c r="CV154" i="31"/>
  <c r="CM154" i="31"/>
  <c r="CL154" i="31"/>
  <c r="CJ154" i="31"/>
  <c r="CH154" i="31"/>
  <c r="BX154" i="31"/>
  <c r="BV154" i="31"/>
  <c r="BP154" i="31"/>
  <c r="BO154" i="31"/>
  <c r="BN154" i="31"/>
  <c r="BJ154" i="31"/>
  <c r="BI154" i="31"/>
  <c r="BG154" i="31"/>
  <c r="BD154" i="31"/>
  <c r="BC154" i="31"/>
  <c r="BB154" i="31"/>
  <c r="AZ154" i="31"/>
  <c r="AX154" i="31"/>
  <c r="AQ154" i="31"/>
  <c r="AP154" i="31"/>
  <c r="AO154" i="31"/>
  <c r="AN154" i="31"/>
  <c r="AL154" i="31"/>
  <c r="AK154" i="31"/>
  <c r="AI154" i="31"/>
  <c r="AB154" i="31"/>
  <c r="Z154" i="31"/>
  <c r="T154" i="31"/>
  <c r="N154" i="31"/>
  <c r="M154" i="31"/>
  <c r="K154" i="31"/>
  <c r="I154" i="31"/>
  <c r="G154" i="31"/>
  <c r="DF153" i="31"/>
  <c r="DE153" i="31"/>
  <c r="DD153" i="31"/>
  <c r="DB153" i="31"/>
  <c r="CN153" i="31"/>
  <c r="BP153" i="31"/>
  <c r="BO153" i="31"/>
  <c r="BN153" i="31"/>
  <c r="BM153" i="31"/>
  <c r="BL153" i="31"/>
  <c r="BK153" i="31"/>
  <c r="BI153" i="31"/>
  <c r="AH153" i="31"/>
  <c r="V153" i="31"/>
  <c r="R153" i="31"/>
  <c r="Q153" i="31"/>
  <c r="CL150" i="31"/>
  <c r="DQ149" i="31"/>
  <c r="DQ164" i="31" s="1"/>
  <c r="DP149" i="31"/>
  <c r="DP164" i="31" s="1"/>
  <c r="DN149" i="31"/>
  <c r="DN164" i="31" s="1"/>
  <c r="DH149" i="31"/>
  <c r="DH164" i="31" s="1"/>
  <c r="CU149" i="31"/>
  <c r="CU164" i="31" s="1"/>
  <c r="CS149" i="31"/>
  <c r="CS164" i="31" s="1"/>
  <c r="CR149" i="31"/>
  <c r="CR164" i="31" s="1"/>
  <c r="CJ149" i="31"/>
  <c r="CJ164" i="31" s="1"/>
  <c r="CI149" i="31"/>
  <c r="CI164" i="31" s="1"/>
  <c r="CH149" i="31"/>
  <c r="CH164" i="31" s="1"/>
  <c r="CG149" i="31"/>
  <c r="CG164" i="31" s="1"/>
  <c r="BR149" i="31"/>
  <c r="BR164" i="31" s="1"/>
  <c r="BP149" i="31"/>
  <c r="BP164" i="31" s="1"/>
  <c r="BO149" i="31"/>
  <c r="BO164" i="31" s="1"/>
  <c r="BN149" i="31"/>
  <c r="BN164" i="31" s="1"/>
  <c r="BM149" i="31"/>
  <c r="BM164" i="31" s="1"/>
  <c r="BA149" i="31"/>
  <c r="BA164" i="31" s="1"/>
  <c r="AZ149" i="31"/>
  <c r="AZ164" i="31" s="1"/>
  <c r="AW149" i="31"/>
  <c r="AW164" i="31" s="1"/>
  <c r="AV149" i="31"/>
  <c r="AV164" i="31" s="1"/>
  <c r="AA149" i="31"/>
  <c r="AA164" i="31" s="1"/>
  <c r="Z149" i="31"/>
  <c r="Z164" i="31" s="1"/>
  <c r="V149" i="31"/>
  <c r="V164" i="31" s="1"/>
  <c r="T149" i="31"/>
  <c r="T164" i="31" s="1"/>
  <c r="S149" i="31"/>
  <c r="S164" i="31" s="1"/>
  <c r="R149" i="31"/>
  <c r="R164" i="31" s="1"/>
  <c r="Q149" i="31"/>
  <c r="Q164" i="31" s="1"/>
  <c r="DT148" i="31"/>
  <c r="DI148" i="31"/>
  <c r="DH148" i="31"/>
  <c r="DG148" i="31"/>
  <c r="CU148" i="31"/>
  <c r="CL148" i="31"/>
  <c r="BX148" i="31"/>
  <c r="BW148" i="31"/>
  <c r="BP148" i="31"/>
  <c r="BO148" i="31"/>
  <c r="BL148" i="31"/>
  <c r="BM156" i="31" s="1"/>
  <c r="BK148" i="31"/>
  <c r="AW148" i="31"/>
  <c r="AT148" i="31"/>
  <c r="AQ148" i="31"/>
  <c r="AE148" i="31"/>
  <c r="AD148" i="31"/>
  <c r="AC148" i="31"/>
  <c r="AB148" i="31"/>
  <c r="T148" i="31"/>
  <c r="S148" i="31"/>
  <c r="R148" i="31"/>
  <c r="DT147" i="31"/>
  <c r="DQ147" i="31"/>
  <c r="DP147" i="31"/>
  <c r="DO147" i="31"/>
  <c r="DN147" i="31"/>
  <c r="DC147" i="31"/>
  <c r="DB147" i="31"/>
  <c r="CZ147" i="31"/>
  <c r="CL147" i="31"/>
  <c r="CE147" i="31"/>
  <c r="CD147" i="31"/>
  <c r="CC147" i="31"/>
  <c r="CD155" i="31" s="1"/>
  <c r="BX147" i="31"/>
  <c r="BO147" i="31"/>
  <c r="BM147" i="31"/>
  <c r="BL147" i="31"/>
  <c r="BI147" i="31"/>
  <c r="BH147" i="31"/>
  <c r="BB147" i="31"/>
  <c r="AZ147" i="31"/>
  <c r="AI147" i="31"/>
  <c r="AH147" i="31"/>
  <c r="AG147" i="31"/>
  <c r="AF147" i="31"/>
  <c r="U147" i="31"/>
  <c r="T147" i="31"/>
  <c r="R147" i="31"/>
  <c r="K147" i="31"/>
  <c r="L155" i="31" s="1"/>
  <c r="H147" i="31"/>
  <c r="I155" i="31" s="1"/>
  <c r="DT146" i="31"/>
  <c r="DO146" i="31"/>
  <c r="DL146" i="31"/>
  <c r="DK146" i="31"/>
  <c r="DJ146" i="31"/>
  <c r="DH146" i="31"/>
  <c r="DE146" i="31"/>
  <c r="CY146" i="31"/>
  <c r="CX146" i="31"/>
  <c r="CW146" i="31"/>
  <c r="CV146" i="31"/>
  <c r="CS146" i="31"/>
  <c r="CR146" i="31"/>
  <c r="CQ146" i="31"/>
  <c r="CP146" i="31"/>
  <c r="CM146" i="31"/>
  <c r="CL146" i="31"/>
  <c r="CL149" i="31" s="1"/>
  <c r="CL164" i="31" s="1"/>
  <c r="CJ146" i="31"/>
  <c r="CE146" i="31"/>
  <c r="CD146" i="31"/>
  <c r="CB146" i="31"/>
  <c r="BU146" i="31"/>
  <c r="BT146" i="31"/>
  <c r="BS146" i="31"/>
  <c r="BP146" i="31"/>
  <c r="BO146" i="31"/>
  <c r="BN146" i="31"/>
  <c r="BG146" i="31"/>
  <c r="BF146" i="31"/>
  <c r="BD146" i="31"/>
  <c r="BC146" i="31"/>
  <c r="BB146" i="31"/>
  <c r="AZ146" i="31"/>
  <c r="AU146" i="31"/>
  <c r="AR146" i="31"/>
  <c r="AQ146" i="31"/>
  <c r="AP146" i="31"/>
  <c r="AN146" i="31"/>
  <c r="AN147" i="31" s="1"/>
  <c r="AJ146" i="31"/>
  <c r="AG146" i="31"/>
  <c r="AE146" i="31"/>
  <c r="AD146" i="31"/>
  <c r="AB146" i="31"/>
  <c r="Y146" i="31"/>
  <c r="X146" i="31"/>
  <c r="W146" i="31"/>
  <c r="V146" i="31"/>
  <c r="S146" i="31"/>
  <c r="R146" i="31"/>
  <c r="P146" i="31"/>
  <c r="K146" i="31"/>
  <c r="I146" i="31"/>
  <c r="H146" i="31"/>
  <c r="DT144" i="31"/>
  <c r="DS144" i="31"/>
  <c r="DR144" i="31"/>
  <c r="DQ144" i="31"/>
  <c r="DP144" i="31"/>
  <c r="DP154" i="31" s="1"/>
  <c r="DO144" i="31"/>
  <c r="DO154" i="31" s="1"/>
  <c r="DN144" i="31"/>
  <c r="DM144" i="31"/>
  <c r="DM154" i="31" s="1"/>
  <c r="DL144" i="31"/>
  <c r="DK144" i="31"/>
  <c r="DJ144" i="31"/>
  <c r="DJ154" i="31" s="1"/>
  <c r="DI144" i="31"/>
  <c r="DI154" i="31" s="1"/>
  <c r="DH144" i="31"/>
  <c r="DH154" i="31" s="1"/>
  <c r="DG144" i="31"/>
  <c r="DF144" i="31"/>
  <c r="DE144" i="31"/>
  <c r="DE154" i="31" s="1"/>
  <c r="DD144" i="31"/>
  <c r="DD154" i="31" s="1"/>
  <c r="DC144" i="31"/>
  <c r="DC154" i="31" s="1"/>
  <c r="DB144" i="31"/>
  <c r="DA144" i="31"/>
  <c r="CZ144" i="31"/>
  <c r="CY144" i="31"/>
  <c r="CX144" i="31"/>
  <c r="CW144" i="31"/>
  <c r="CV144" i="31"/>
  <c r="CU144" i="31"/>
  <c r="CT144" i="31"/>
  <c r="CT154" i="31" s="1"/>
  <c r="CS144" i="31"/>
  <c r="CS154" i="31" s="1"/>
  <c r="CR144" i="31"/>
  <c r="CR154" i="31" s="1"/>
  <c r="CQ144" i="31"/>
  <c r="CQ154" i="31" s="1"/>
  <c r="CP144" i="31"/>
  <c r="CO144" i="31"/>
  <c r="CO154" i="31" s="1"/>
  <c r="CN144" i="31"/>
  <c r="CN154" i="31" s="1"/>
  <c r="CM144" i="31"/>
  <c r="CL144" i="31"/>
  <c r="CK144" i="31"/>
  <c r="CK154" i="31" s="1"/>
  <c r="CJ144" i="31"/>
  <c r="CI144" i="31"/>
  <c r="CH144" i="31"/>
  <c r="CG144" i="31"/>
  <c r="CG154" i="31" s="1"/>
  <c r="CF144" i="31"/>
  <c r="CF154" i="31" s="1"/>
  <c r="CE144" i="31"/>
  <c r="CE154" i="31" s="1"/>
  <c r="CD144" i="31"/>
  <c r="CC144" i="31"/>
  <c r="CC154" i="31" s="1"/>
  <c r="CB144" i="31"/>
  <c r="CB154" i="31" s="1"/>
  <c r="CA144" i="31"/>
  <c r="CA154" i="31" s="1"/>
  <c r="BZ144" i="31"/>
  <c r="BZ154" i="31" s="1"/>
  <c r="BY144" i="31"/>
  <c r="BY154" i="31" s="1"/>
  <c r="BX144" i="31"/>
  <c r="BW144" i="31"/>
  <c r="BV144" i="31"/>
  <c r="BU144" i="31"/>
  <c r="BU154" i="31" s="1"/>
  <c r="BT144" i="31"/>
  <c r="BT154" i="31" s="1"/>
  <c r="BS144" i="31"/>
  <c r="BS154" i="31" s="1"/>
  <c r="BR144" i="31"/>
  <c r="BQ144" i="31"/>
  <c r="BQ154" i="31" s="1"/>
  <c r="BP144" i="31"/>
  <c r="BO144" i="31"/>
  <c r="BN144" i="31"/>
  <c r="BM144" i="31"/>
  <c r="BM154" i="31" s="1"/>
  <c r="BL144" i="31"/>
  <c r="BL154" i="31" s="1"/>
  <c r="BK144" i="31"/>
  <c r="BJ144" i="31"/>
  <c r="BI144" i="31"/>
  <c r="BH144" i="31"/>
  <c r="BH154" i="31" s="1"/>
  <c r="BG144" i="31"/>
  <c r="BF144" i="31"/>
  <c r="BE144" i="31"/>
  <c r="BE154" i="31" s="1"/>
  <c r="BD144" i="31"/>
  <c r="BC144" i="31"/>
  <c r="BB144" i="31"/>
  <c r="BA144" i="31"/>
  <c r="BA154" i="31" s="1"/>
  <c r="AZ144" i="31"/>
  <c r="AY144" i="31"/>
  <c r="AX144" i="31"/>
  <c r="AW144" i="31"/>
  <c r="AW154" i="31" s="1"/>
  <c r="AV144" i="31"/>
  <c r="AV154" i="31" s="1"/>
  <c r="AU144" i="31"/>
  <c r="AU154" i="31" s="1"/>
  <c r="AT144" i="31"/>
  <c r="AS144" i="31"/>
  <c r="AS154" i="31" s="1"/>
  <c r="AR144" i="31"/>
  <c r="AR154" i="31" s="1"/>
  <c r="AQ144" i="31"/>
  <c r="AP144" i="31"/>
  <c r="AO144" i="31"/>
  <c r="AN144" i="31"/>
  <c r="AM144" i="31"/>
  <c r="AL144" i="31"/>
  <c r="AK144" i="31"/>
  <c r="AJ144" i="31"/>
  <c r="AJ154" i="31" s="1"/>
  <c r="AI144" i="31"/>
  <c r="AH144" i="31"/>
  <c r="AG144" i="31"/>
  <c r="AG154" i="31" s="1"/>
  <c r="AF144" i="31"/>
  <c r="AF154" i="31" s="1"/>
  <c r="AE144" i="31"/>
  <c r="AE154" i="31" s="1"/>
  <c r="AD144" i="31"/>
  <c r="AD154" i="31" s="1"/>
  <c r="AC144" i="31"/>
  <c r="AC154" i="31" s="1"/>
  <c r="AB144" i="31"/>
  <c r="AA144" i="31"/>
  <c r="Z144" i="31"/>
  <c r="Y144" i="31"/>
  <c r="Y154" i="31" s="1"/>
  <c r="X144" i="31"/>
  <c r="X154" i="31" s="1"/>
  <c r="W144" i="31"/>
  <c r="W154" i="31" s="1"/>
  <c r="V144" i="31"/>
  <c r="U144" i="31"/>
  <c r="U154" i="31" s="1"/>
  <c r="T144" i="31"/>
  <c r="S144" i="31"/>
  <c r="S154" i="31" s="1"/>
  <c r="R144" i="31"/>
  <c r="R154" i="31" s="1"/>
  <c r="Q144" i="31"/>
  <c r="Q154" i="31" s="1"/>
  <c r="P144" i="31"/>
  <c r="P154" i="31" s="1"/>
  <c r="O144" i="31"/>
  <c r="N144" i="31"/>
  <c r="M144" i="31"/>
  <c r="L144" i="31"/>
  <c r="L154" i="31" s="1"/>
  <c r="K144" i="31"/>
  <c r="J144" i="31"/>
  <c r="I144" i="31"/>
  <c r="H144" i="31"/>
  <c r="H154" i="31" s="1"/>
  <c r="G144" i="31"/>
  <c r="F144" i="31"/>
  <c r="F154" i="31" s="1"/>
  <c r="E144" i="31"/>
  <c r="DT143" i="31"/>
  <c r="DS143" i="31"/>
  <c r="DS146" i="31" s="1"/>
  <c r="DR143" i="31"/>
  <c r="DR146" i="31" s="1"/>
  <c r="DQ143" i="31"/>
  <c r="DQ146" i="31" s="1"/>
  <c r="DP143" i="31"/>
  <c r="DP146" i="31" s="1"/>
  <c r="DO143" i="31"/>
  <c r="DN143" i="31"/>
  <c r="DN146" i="31" s="1"/>
  <c r="DM143" i="31"/>
  <c r="DM146" i="31" s="1"/>
  <c r="DL143" i="31"/>
  <c r="DK143" i="31"/>
  <c r="DJ143" i="31"/>
  <c r="DI143" i="31"/>
  <c r="DI146" i="31" s="1"/>
  <c r="DH143" i="31"/>
  <c r="DG143" i="31"/>
  <c r="DG146" i="31" s="1"/>
  <c r="DF143" i="31"/>
  <c r="DF146" i="31" s="1"/>
  <c r="DE143" i="31"/>
  <c r="DD143" i="31"/>
  <c r="DD146" i="31" s="1"/>
  <c r="DC143" i="31"/>
  <c r="DC146" i="31" s="1"/>
  <c r="DB143" i="31"/>
  <c r="DB146" i="31" s="1"/>
  <c r="DB148" i="31" s="1"/>
  <c r="DA143" i="31"/>
  <c r="DA146" i="31" s="1"/>
  <c r="CZ143" i="31"/>
  <c r="CZ146" i="31" s="1"/>
  <c r="CY143" i="31"/>
  <c r="CX143" i="31"/>
  <c r="CW143" i="31"/>
  <c r="CV143" i="31"/>
  <c r="CU143" i="31"/>
  <c r="CU146" i="31" s="1"/>
  <c r="CT143" i="31"/>
  <c r="CT146" i="31" s="1"/>
  <c r="CS143" i="31"/>
  <c r="CR143" i="31"/>
  <c r="CQ143" i="31"/>
  <c r="CP143" i="31"/>
  <c r="CO143" i="31"/>
  <c r="CO146" i="31" s="1"/>
  <c r="CN143" i="31"/>
  <c r="CN146" i="31" s="1"/>
  <c r="CM143" i="31"/>
  <c r="CL143" i="31"/>
  <c r="CK143" i="31"/>
  <c r="CK146" i="31" s="1"/>
  <c r="CJ143" i="31"/>
  <c r="CI143" i="31"/>
  <c r="CI146" i="31" s="1"/>
  <c r="CH143" i="31"/>
  <c r="CH146" i="31" s="1"/>
  <c r="CG143" i="31"/>
  <c r="CG146" i="31" s="1"/>
  <c r="CF143" i="31"/>
  <c r="CF146" i="31" s="1"/>
  <c r="CE143" i="31"/>
  <c r="CD143" i="31"/>
  <c r="CC143" i="31"/>
  <c r="CC146" i="31" s="1"/>
  <c r="CB143" i="31"/>
  <c r="CA143" i="31"/>
  <c r="CA146" i="31" s="1"/>
  <c r="BZ143" i="31"/>
  <c r="BZ146" i="31" s="1"/>
  <c r="BY143" i="31"/>
  <c r="BY146" i="31" s="1"/>
  <c r="BX143" i="31"/>
  <c r="BX146" i="31" s="1"/>
  <c r="BW143" i="31"/>
  <c r="BW146" i="31" s="1"/>
  <c r="BV143" i="31"/>
  <c r="BV146" i="31" s="1"/>
  <c r="BU143" i="31"/>
  <c r="BT143" i="31"/>
  <c r="BS143" i="31"/>
  <c r="BR143" i="31"/>
  <c r="BR146" i="31" s="1"/>
  <c r="BQ143" i="31"/>
  <c r="BQ146" i="31" s="1"/>
  <c r="BP143" i="31"/>
  <c r="BO143" i="31"/>
  <c r="BN143" i="31"/>
  <c r="BM143" i="31"/>
  <c r="BM146" i="31" s="1"/>
  <c r="BL143" i="31"/>
  <c r="BL146" i="31" s="1"/>
  <c r="BK143" i="31"/>
  <c r="BK146" i="31" s="1"/>
  <c r="BJ143" i="31"/>
  <c r="BJ146" i="31" s="1"/>
  <c r="BI143" i="31"/>
  <c r="BI146" i="31" s="1"/>
  <c r="BH143" i="31"/>
  <c r="BH146" i="31" s="1"/>
  <c r="BG143" i="31"/>
  <c r="BF143" i="31"/>
  <c r="BE143" i="31"/>
  <c r="BE146" i="31" s="1"/>
  <c r="BD143" i="31"/>
  <c r="BC143" i="31"/>
  <c r="BB143" i="31"/>
  <c r="BA143" i="31"/>
  <c r="BA146" i="31" s="1"/>
  <c r="AZ143" i="31"/>
  <c r="AY143" i="31"/>
  <c r="AY146" i="31" s="1"/>
  <c r="AX143" i="31"/>
  <c r="AX146" i="31" s="1"/>
  <c r="AW143" i="31"/>
  <c r="AW146" i="31" s="1"/>
  <c r="AV143" i="31"/>
  <c r="AV146" i="31" s="1"/>
  <c r="AV148" i="31" s="1"/>
  <c r="AU143" i="31"/>
  <c r="AT143" i="31"/>
  <c r="AT146" i="31" s="1"/>
  <c r="AT147" i="31" s="1"/>
  <c r="AS143" i="31"/>
  <c r="AS146" i="31" s="1"/>
  <c r="AR143" i="31"/>
  <c r="AQ143" i="31"/>
  <c r="AP143" i="31"/>
  <c r="AO143" i="31"/>
  <c r="AO146" i="31" s="1"/>
  <c r="AN143" i="31"/>
  <c r="AM143" i="31"/>
  <c r="AM146" i="31" s="1"/>
  <c r="AL143" i="31"/>
  <c r="AL146" i="31" s="1"/>
  <c r="AK143" i="31"/>
  <c r="AK146" i="31" s="1"/>
  <c r="AJ143" i="31"/>
  <c r="AI143" i="31"/>
  <c r="AI146" i="31" s="1"/>
  <c r="AH143" i="31"/>
  <c r="AH146" i="31" s="1"/>
  <c r="AG143" i="31"/>
  <c r="AF143" i="31"/>
  <c r="AF146" i="31" s="1"/>
  <c r="AE143" i="31"/>
  <c r="AD143" i="31"/>
  <c r="AC143" i="31"/>
  <c r="AC146" i="31" s="1"/>
  <c r="AB143" i="31"/>
  <c r="AA143" i="31"/>
  <c r="AA146" i="31" s="1"/>
  <c r="Z143" i="31"/>
  <c r="Z146" i="31" s="1"/>
  <c r="Y143" i="31"/>
  <c r="X143" i="31"/>
  <c r="W143" i="31"/>
  <c r="V143" i="31"/>
  <c r="U143" i="31"/>
  <c r="U146" i="31" s="1"/>
  <c r="T143" i="31"/>
  <c r="T146" i="31" s="1"/>
  <c r="S143" i="31"/>
  <c r="R143" i="31"/>
  <c r="Q143" i="31"/>
  <c r="Q146" i="31" s="1"/>
  <c r="P143" i="31"/>
  <c r="O143" i="31"/>
  <c r="O146" i="31" s="1"/>
  <c r="N143" i="31"/>
  <c r="N146" i="31" s="1"/>
  <c r="M143" i="31"/>
  <c r="M146" i="31" s="1"/>
  <c r="M153" i="31" s="1"/>
  <c r="L143" i="31"/>
  <c r="L146" i="31" s="1"/>
  <c r="K143" i="31"/>
  <c r="J143" i="31"/>
  <c r="J146" i="31" s="1"/>
  <c r="I143" i="31"/>
  <c r="H143" i="31"/>
  <c r="G143" i="31"/>
  <c r="G146" i="31" s="1"/>
  <c r="F143" i="31"/>
  <c r="F146" i="31" s="1"/>
  <c r="F148" i="31" s="1"/>
  <c r="E143" i="31"/>
  <c r="E146" i="31" s="1"/>
  <c r="DT142" i="31"/>
  <c r="DS142" i="31"/>
  <c r="DR142" i="31"/>
  <c r="DQ142" i="31"/>
  <c r="DP142" i="31"/>
  <c r="DO142" i="31"/>
  <c r="DN142" i="31"/>
  <c r="DM142" i="31"/>
  <c r="DL142" i="31"/>
  <c r="DK142" i="31"/>
  <c r="DJ142" i="31"/>
  <c r="DI142" i="31"/>
  <c r="DH142" i="31"/>
  <c r="DG142" i="31"/>
  <c r="DF142" i="31"/>
  <c r="DE142" i="31"/>
  <c r="DD142" i="31"/>
  <c r="DC142" i="31"/>
  <c r="DB142" i="31"/>
  <c r="DA142" i="31"/>
  <c r="CZ142" i="31"/>
  <c r="CY142" i="31"/>
  <c r="CX142" i="31"/>
  <c r="CW142" i="31"/>
  <c r="CV142" i="31"/>
  <c r="CU142" i="31"/>
  <c r="CT142" i="31"/>
  <c r="CS142" i="31"/>
  <c r="CR142" i="31"/>
  <c r="CQ142" i="31"/>
  <c r="CP142" i="31"/>
  <c r="CO142" i="31"/>
  <c r="CN142" i="31"/>
  <c r="CM142" i="31"/>
  <c r="CL142" i="31"/>
  <c r="CK142" i="31"/>
  <c r="CJ142" i="31"/>
  <c r="CI142" i="31"/>
  <c r="CH142" i="31"/>
  <c r="CG142" i="31"/>
  <c r="CF142" i="31"/>
  <c r="CE142" i="31"/>
  <c r="CD142" i="31"/>
  <c r="CC142" i="31"/>
  <c r="CB142" i="31"/>
  <c r="CA142" i="31"/>
  <c r="BZ142" i="31"/>
  <c r="BY142" i="31"/>
  <c r="BX142" i="31"/>
  <c r="BW142" i="31"/>
  <c r="BV142" i="31"/>
  <c r="BU142" i="31"/>
  <c r="BT142" i="31"/>
  <c r="BS142" i="31"/>
  <c r="BR142" i="31"/>
  <c r="BQ142" i="31"/>
  <c r="BP142" i="31"/>
  <c r="BO142" i="31"/>
  <c r="BN142" i="31"/>
  <c r="BM142" i="31"/>
  <c r="BL142" i="31"/>
  <c r="BK142" i="31"/>
  <c r="BJ142" i="31"/>
  <c r="BI142" i="31"/>
  <c r="BH142" i="31"/>
  <c r="BG142" i="31"/>
  <c r="BF142" i="31"/>
  <c r="BE142" i="31"/>
  <c r="BD142" i="31"/>
  <c r="BC142" i="31"/>
  <c r="BB142" i="31"/>
  <c r="BA142" i="31"/>
  <c r="AZ142" i="31"/>
  <c r="AY142" i="31"/>
  <c r="AX142" i="31"/>
  <c r="AW142" i="31"/>
  <c r="AV142" i="31"/>
  <c r="AU142" i="31"/>
  <c r="AT142" i="31"/>
  <c r="AS142" i="31"/>
  <c r="AR142" i="31"/>
  <c r="AQ142" i="31"/>
  <c r="AP142" i="31"/>
  <c r="AO142" i="31"/>
  <c r="AN142" i="31"/>
  <c r="AM142" i="31"/>
  <c r="AL142" i="31"/>
  <c r="AK142" i="31"/>
  <c r="AJ142" i="31"/>
  <c r="AI142" i="31"/>
  <c r="AH142" i="31"/>
  <c r="AG142" i="31"/>
  <c r="AF142" i="31"/>
  <c r="AE142" i="31"/>
  <c r="AD142" i="31"/>
  <c r="AC142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T141" i="31"/>
  <c r="DS141" i="31"/>
  <c r="DR141" i="31"/>
  <c r="DQ141" i="31"/>
  <c r="DP141" i="31"/>
  <c r="DO141" i="31"/>
  <c r="DN141" i="31"/>
  <c r="DM141" i="31"/>
  <c r="DL141" i="31"/>
  <c r="DK141" i="31"/>
  <c r="DJ141" i="31"/>
  <c r="DI141" i="31"/>
  <c r="DH141" i="31"/>
  <c r="DG141" i="31"/>
  <c r="DF141" i="31"/>
  <c r="DE141" i="31"/>
  <c r="DD141" i="31"/>
  <c r="DC141" i="31"/>
  <c r="DB141" i="31"/>
  <c r="DA141" i="31"/>
  <c r="CZ141" i="31"/>
  <c r="CY141" i="31"/>
  <c r="CX141" i="31"/>
  <c r="CW141" i="31"/>
  <c r="CV141" i="31"/>
  <c r="CU141" i="31"/>
  <c r="CT141" i="31"/>
  <c r="CS141" i="31"/>
  <c r="CR141" i="31"/>
  <c r="CQ141" i="31"/>
  <c r="CP141" i="31"/>
  <c r="CO141" i="31"/>
  <c r="CN141" i="31"/>
  <c r="CM141" i="31"/>
  <c r="CL141" i="31"/>
  <c r="CK141" i="31"/>
  <c r="CJ141" i="31"/>
  <c r="CI141" i="31"/>
  <c r="CH141" i="31"/>
  <c r="CG141" i="31"/>
  <c r="CF141" i="31"/>
  <c r="CE141" i="31"/>
  <c r="CD141" i="31"/>
  <c r="CC141" i="31"/>
  <c r="CB141" i="31"/>
  <c r="CA141" i="31"/>
  <c r="BZ141" i="31"/>
  <c r="BY141" i="31"/>
  <c r="BX141" i="31"/>
  <c r="BW141" i="31"/>
  <c r="BV141" i="31"/>
  <c r="BU141" i="31"/>
  <c r="BT141" i="31"/>
  <c r="BS141" i="31"/>
  <c r="BR141" i="31"/>
  <c r="BQ141" i="31"/>
  <c r="BP141" i="31"/>
  <c r="BO141" i="31"/>
  <c r="BN141" i="31"/>
  <c r="BM141" i="31"/>
  <c r="BL141" i="31"/>
  <c r="BK141" i="31"/>
  <c r="BJ141" i="31"/>
  <c r="BI141" i="31"/>
  <c r="BH141" i="31"/>
  <c r="BG141" i="31"/>
  <c r="BF141" i="31"/>
  <c r="BE141" i="31"/>
  <c r="BD141" i="31"/>
  <c r="BC141" i="31"/>
  <c r="BB141" i="31"/>
  <c r="BA141" i="31"/>
  <c r="AZ141" i="31"/>
  <c r="AY141" i="31"/>
  <c r="AX141" i="31"/>
  <c r="AW141" i="31"/>
  <c r="AV141" i="31"/>
  <c r="AU141" i="31"/>
  <c r="AT141" i="31"/>
  <c r="AS141" i="31"/>
  <c r="AR141" i="31"/>
  <c r="AQ141" i="31"/>
  <c r="AP141" i="31"/>
  <c r="AO141" i="31"/>
  <c r="AN141" i="31"/>
  <c r="AM141" i="31"/>
  <c r="AL141" i="31"/>
  <c r="AK141" i="31"/>
  <c r="AJ141" i="31"/>
  <c r="AI141" i="31"/>
  <c r="AH141" i="31"/>
  <c r="AG141" i="31"/>
  <c r="AF141" i="31"/>
  <c r="AE141" i="31"/>
  <c r="AD141" i="31"/>
  <c r="AC141" i="31"/>
  <c r="AB141" i="31"/>
  <c r="AA141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C140" i="31"/>
  <c r="DC137" i="31"/>
  <c r="CH137" i="31"/>
  <c r="N137" i="31"/>
  <c r="DR133" i="31"/>
  <c r="N133" i="31"/>
  <c r="DI129" i="31"/>
  <c r="CQ129" i="31"/>
  <c r="DN128" i="31"/>
  <c r="CL128" i="31"/>
  <c r="BN128" i="31"/>
  <c r="AB128" i="31"/>
  <c r="DT127" i="31"/>
  <c r="DP127" i="31"/>
  <c r="DD127" i="31"/>
  <c r="CV127" i="31"/>
  <c r="CR127" i="31"/>
  <c r="CM127" i="31"/>
  <c r="CK127" i="31"/>
  <c r="CF127" i="31"/>
  <c r="BY127" i="31"/>
  <c r="BT127" i="31"/>
  <c r="BM127" i="31"/>
  <c r="BH127" i="31"/>
  <c r="BD127" i="31"/>
  <c r="BA127" i="31"/>
  <c r="AZ127" i="31"/>
  <c r="AV127" i="31"/>
  <c r="AN127" i="31"/>
  <c r="AJ127" i="31"/>
  <c r="AI127" i="31"/>
  <c r="X127" i="31"/>
  <c r="Q127" i="31"/>
  <c r="L127" i="31"/>
  <c r="DT126" i="31"/>
  <c r="DS126" i="31"/>
  <c r="DR126" i="31"/>
  <c r="CY126" i="31"/>
  <c r="CW126" i="31"/>
  <c r="CV126" i="31"/>
  <c r="CU126" i="31"/>
  <c r="CK126" i="31"/>
  <c r="CJ126" i="31"/>
  <c r="CH126" i="31"/>
  <c r="CH133" i="31" s="1"/>
  <c r="BW126" i="31"/>
  <c r="BS126" i="31"/>
  <c r="BR126" i="31"/>
  <c r="BM126" i="31"/>
  <c r="BM133" i="31" s="1"/>
  <c r="BL126" i="31"/>
  <c r="BE126" i="31"/>
  <c r="BC126" i="31"/>
  <c r="AZ126" i="31"/>
  <c r="AM126" i="31"/>
  <c r="AL126" i="31"/>
  <c r="AC126" i="31"/>
  <c r="AB126" i="31"/>
  <c r="O126" i="31"/>
  <c r="N126" i="31"/>
  <c r="J126" i="31"/>
  <c r="G126" i="31"/>
  <c r="CH123" i="31"/>
  <c r="DI122" i="31"/>
  <c r="DI137" i="31" s="1"/>
  <c r="DH122" i="31"/>
  <c r="DH137" i="31" s="1"/>
  <c r="DC122" i="31"/>
  <c r="CZ122" i="31"/>
  <c r="CZ137" i="31" s="1"/>
  <c r="CQ122" i="31"/>
  <c r="CQ137" i="31" s="1"/>
  <c r="CK122" i="31"/>
  <c r="CK137" i="31" s="1"/>
  <c r="CJ122" i="31"/>
  <c r="CJ137" i="31" s="1"/>
  <c r="BP122" i="31"/>
  <c r="BP137" i="31" s="1"/>
  <c r="BO122" i="31"/>
  <c r="BO137" i="31" s="1"/>
  <c r="BM122" i="31"/>
  <c r="BM137" i="31" s="1"/>
  <c r="BL122" i="31"/>
  <c r="BL137" i="31" s="1"/>
  <c r="BK122" i="31"/>
  <c r="BK137" i="31" s="1"/>
  <c r="BJ122" i="31"/>
  <c r="BJ137" i="31" s="1"/>
  <c r="AZ122" i="31"/>
  <c r="AZ137" i="31" s="1"/>
  <c r="AM122" i="31"/>
  <c r="AM137" i="31" s="1"/>
  <c r="AH122" i="31"/>
  <c r="AH137" i="31" s="1"/>
  <c r="AA122" i="31"/>
  <c r="AA137" i="31" s="1"/>
  <c r="Z122" i="31"/>
  <c r="Z137" i="31" s="1"/>
  <c r="K122" i="31"/>
  <c r="K137" i="31" s="1"/>
  <c r="DS121" i="31"/>
  <c r="DR121" i="31"/>
  <c r="DI121" i="31"/>
  <c r="DJ129" i="31" s="1"/>
  <c r="DH121" i="31"/>
  <c r="CW121" i="31"/>
  <c r="CV121" i="31"/>
  <c r="CQ121" i="31"/>
  <c r="CP121" i="31"/>
  <c r="CK121" i="31"/>
  <c r="CI121" i="31"/>
  <c r="CH121" i="31"/>
  <c r="BM121" i="31"/>
  <c r="BA121" i="31"/>
  <c r="AZ121" i="31"/>
  <c r="AC121" i="31"/>
  <c r="AB121" i="31"/>
  <c r="AA121" i="31"/>
  <c r="Z121" i="31"/>
  <c r="AA129" i="31" s="1"/>
  <c r="Q121" i="31"/>
  <c r="P121" i="31"/>
  <c r="N121" i="31"/>
  <c r="O129" i="31" s="1"/>
  <c r="DS120" i="31"/>
  <c r="DM120" i="31"/>
  <c r="DL120" i="31"/>
  <c r="DH120" i="31"/>
  <c r="CW120" i="31"/>
  <c r="CV120" i="31"/>
  <c r="CK120" i="31"/>
  <c r="CH120" i="31"/>
  <c r="CA120" i="31"/>
  <c r="BZ120" i="31"/>
  <c r="BY120" i="31"/>
  <c r="BM120" i="31"/>
  <c r="AY120" i="31"/>
  <c r="AU120" i="31"/>
  <c r="AC120" i="31"/>
  <c r="AB120" i="31"/>
  <c r="AA120" i="31"/>
  <c r="Z120" i="31"/>
  <c r="N120" i="31"/>
  <c r="O128" i="31" s="1"/>
  <c r="J120" i="31"/>
  <c r="K128" i="31" s="1"/>
  <c r="F120" i="31"/>
  <c r="DS119" i="31"/>
  <c r="DI119" i="31"/>
  <c r="DH119" i="31"/>
  <c r="DG119" i="31"/>
  <c r="DF119" i="31"/>
  <c r="CU119" i="31"/>
  <c r="CT119" i="31"/>
  <c r="CK119" i="31"/>
  <c r="CC119" i="31"/>
  <c r="CA119" i="31"/>
  <c r="BY119" i="31"/>
  <c r="BX119" i="31"/>
  <c r="BM119" i="31"/>
  <c r="BL119" i="31"/>
  <c r="BK119" i="31"/>
  <c r="BJ119" i="31"/>
  <c r="BA119" i="31"/>
  <c r="AY119" i="31"/>
  <c r="AX119" i="31"/>
  <c r="AO119" i="31"/>
  <c r="AN119" i="31"/>
  <c r="AI119" i="31"/>
  <c r="AG119" i="31"/>
  <c r="AA119" i="31"/>
  <c r="Z119" i="31"/>
  <c r="Q119" i="31"/>
  <c r="P119" i="31"/>
  <c r="K119" i="31"/>
  <c r="I119" i="31"/>
  <c r="G119" i="31"/>
  <c r="F119" i="31"/>
  <c r="DT117" i="31"/>
  <c r="DS117" i="31"/>
  <c r="DR117" i="31"/>
  <c r="DR127" i="31" s="1"/>
  <c r="DQ117" i="31"/>
  <c r="DQ127" i="31" s="1"/>
  <c r="DP117" i="31"/>
  <c r="DO117" i="31"/>
  <c r="DO127" i="31" s="1"/>
  <c r="DN117" i="31"/>
  <c r="DM117" i="31"/>
  <c r="DM127" i="31" s="1"/>
  <c r="DL117" i="31"/>
  <c r="DL127" i="31" s="1"/>
  <c r="DK117" i="31"/>
  <c r="DK127" i="31" s="1"/>
  <c r="DJ117" i="31"/>
  <c r="DJ127" i="31" s="1"/>
  <c r="DI117" i="31"/>
  <c r="DI127" i="31" s="1"/>
  <c r="DH117" i="31"/>
  <c r="DH127" i="31" s="1"/>
  <c r="DG117" i="31"/>
  <c r="DF117" i="31"/>
  <c r="DF127" i="31" s="1"/>
  <c r="DE117" i="31"/>
  <c r="DE127" i="31" s="1"/>
  <c r="DD117" i="31"/>
  <c r="DC117" i="31"/>
  <c r="DC127" i="31" s="1"/>
  <c r="DB117" i="31"/>
  <c r="DA117" i="31"/>
  <c r="DA127" i="31" s="1"/>
  <c r="CZ117" i="31"/>
  <c r="CZ127" i="31" s="1"/>
  <c r="CY117" i="31"/>
  <c r="CY127" i="31" s="1"/>
  <c r="CX117" i="31"/>
  <c r="CX127" i="31" s="1"/>
  <c r="CW117" i="31"/>
  <c r="CW127" i="31" s="1"/>
  <c r="CV117" i="31"/>
  <c r="CU117" i="31"/>
  <c r="CT117" i="31"/>
  <c r="CT127" i="31" s="1"/>
  <c r="CS117" i="31"/>
  <c r="CS127" i="31" s="1"/>
  <c r="CR117" i="31"/>
  <c r="CQ117" i="31"/>
  <c r="CQ127" i="31" s="1"/>
  <c r="CP117" i="31"/>
  <c r="CO117" i="31"/>
  <c r="CO127" i="31" s="1"/>
  <c r="CN117" i="31"/>
  <c r="CN127" i="31" s="1"/>
  <c r="CM117" i="31"/>
  <c r="CL117" i="31"/>
  <c r="CL127" i="31" s="1"/>
  <c r="CK117" i="31"/>
  <c r="CJ117" i="31"/>
  <c r="CJ127" i="31" s="1"/>
  <c r="CI117" i="31"/>
  <c r="CH117" i="31"/>
  <c r="CH127" i="31" s="1"/>
  <c r="CG117" i="31"/>
  <c r="CG127" i="31" s="1"/>
  <c r="CF117" i="31"/>
  <c r="CE117" i="31"/>
  <c r="CE127" i="31" s="1"/>
  <c r="CD117" i="31"/>
  <c r="CC117" i="31"/>
  <c r="CC127" i="31" s="1"/>
  <c r="CB117" i="31"/>
  <c r="CB127" i="31" s="1"/>
  <c r="CA117" i="31"/>
  <c r="CA127" i="31" s="1"/>
  <c r="BZ117" i="31"/>
  <c r="BZ127" i="31" s="1"/>
  <c r="BY117" i="31"/>
  <c r="BX117" i="31"/>
  <c r="BX127" i="31" s="1"/>
  <c r="BW117" i="31"/>
  <c r="BV117" i="31"/>
  <c r="BV127" i="31" s="1"/>
  <c r="BU117" i="31"/>
  <c r="BU127" i="31" s="1"/>
  <c r="BT117" i="31"/>
  <c r="BS117" i="31"/>
  <c r="BS127" i="31" s="1"/>
  <c r="BR117" i="31"/>
  <c r="BQ117" i="31"/>
  <c r="BQ127" i="31" s="1"/>
  <c r="BP117" i="31"/>
  <c r="BP127" i="31" s="1"/>
  <c r="BO117" i="31"/>
  <c r="BO127" i="31" s="1"/>
  <c r="BN117" i="31"/>
  <c r="BN127" i="31" s="1"/>
  <c r="BM117" i="31"/>
  <c r="BL117" i="31"/>
  <c r="BL127" i="31" s="1"/>
  <c r="BK117" i="31"/>
  <c r="BJ117" i="31"/>
  <c r="BJ127" i="31" s="1"/>
  <c r="BI117" i="31"/>
  <c r="BI127" i="31" s="1"/>
  <c r="BH117" i="31"/>
  <c r="BG117" i="31"/>
  <c r="BG127" i="31" s="1"/>
  <c r="BF117" i="31"/>
  <c r="BE117" i="31"/>
  <c r="BE127" i="31" s="1"/>
  <c r="BD117" i="31"/>
  <c r="BC117" i="31"/>
  <c r="BC127" i="31" s="1"/>
  <c r="BB117" i="31"/>
  <c r="BB127" i="31" s="1"/>
  <c r="BA117" i="31"/>
  <c r="AZ117" i="31"/>
  <c r="AY117" i="31"/>
  <c r="AX117" i="31"/>
  <c r="AX127" i="31" s="1"/>
  <c r="AW117" i="31"/>
  <c r="AW127" i="31" s="1"/>
  <c r="AV117" i="31"/>
  <c r="AU117" i="31"/>
  <c r="AU127" i="31" s="1"/>
  <c r="AT117" i="31"/>
  <c r="AS117" i="31"/>
  <c r="AS127" i="31" s="1"/>
  <c r="AR117" i="31"/>
  <c r="AR127" i="31" s="1"/>
  <c r="AQ117" i="31"/>
  <c r="AQ127" i="31" s="1"/>
  <c r="AP117" i="31"/>
  <c r="AP127" i="31" s="1"/>
  <c r="AO117" i="31"/>
  <c r="AO127" i="31" s="1"/>
  <c r="AN117" i="31"/>
  <c r="AM117" i="31"/>
  <c r="AL117" i="31"/>
  <c r="AL127" i="31" s="1"/>
  <c r="AK117" i="31"/>
  <c r="AK127" i="31" s="1"/>
  <c r="AJ117" i="31"/>
  <c r="AI117" i="31"/>
  <c r="AH117" i="31"/>
  <c r="AG117" i="31"/>
  <c r="AG127" i="31" s="1"/>
  <c r="AF117" i="31"/>
  <c r="AF127" i="31" s="1"/>
  <c r="AE117" i="31"/>
  <c r="AE127" i="31" s="1"/>
  <c r="AD117" i="31"/>
  <c r="AD127" i="31" s="1"/>
  <c r="AC117" i="31"/>
  <c r="AC127" i="31" s="1"/>
  <c r="AB117" i="31"/>
  <c r="AB127" i="31" s="1"/>
  <c r="AA117" i="31"/>
  <c r="Z117" i="31"/>
  <c r="Z127" i="31" s="1"/>
  <c r="Y117" i="31"/>
  <c r="Y127" i="31" s="1"/>
  <c r="X117" i="31"/>
  <c r="W117" i="31"/>
  <c r="W127" i="31" s="1"/>
  <c r="V117" i="31"/>
  <c r="U117" i="31"/>
  <c r="U127" i="31" s="1"/>
  <c r="T117" i="31"/>
  <c r="T127" i="31" s="1"/>
  <c r="S117" i="31"/>
  <c r="S127" i="31" s="1"/>
  <c r="R117" i="31"/>
  <c r="R127" i="31" s="1"/>
  <c r="Q117" i="31"/>
  <c r="P117" i="31"/>
  <c r="P127" i="31" s="1"/>
  <c r="O117" i="31"/>
  <c r="N117" i="31"/>
  <c r="N127" i="31" s="1"/>
  <c r="M117" i="31"/>
  <c r="M127" i="31" s="1"/>
  <c r="L117" i="31"/>
  <c r="K117" i="31"/>
  <c r="K127" i="31" s="1"/>
  <c r="J117" i="31"/>
  <c r="I117" i="31"/>
  <c r="I127" i="31" s="1"/>
  <c r="H117" i="31"/>
  <c r="H127" i="31" s="1"/>
  <c r="G117" i="31"/>
  <c r="G127" i="31" s="1"/>
  <c r="F117" i="31"/>
  <c r="F127" i="31" s="1"/>
  <c r="E117" i="31"/>
  <c r="DT116" i="31"/>
  <c r="DT119" i="31" s="1"/>
  <c r="DS116" i="31"/>
  <c r="DR116" i="31"/>
  <c r="DR119" i="31" s="1"/>
  <c r="DR120" i="31" s="1"/>
  <c r="DQ116" i="31"/>
  <c r="DQ119" i="31" s="1"/>
  <c r="DP116" i="31"/>
  <c r="DP119" i="31" s="1"/>
  <c r="DO116" i="31"/>
  <c r="DO119" i="31" s="1"/>
  <c r="DN116" i="31"/>
  <c r="DN119" i="31" s="1"/>
  <c r="DM116" i="31"/>
  <c r="DM119" i="31" s="1"/>
  <c r="DL116" i="31"/>
  <c r="DL119" i="31" s="1"/>
  <c r="DK116" i="31"/>
  <c r="DK119" i="31" s="1"/>
  <c r="DJ116" i="31"/>
  <c r="DJ119" i="31" s="1"/>
  <c r="DI116" i="31"/>
  <c r="DH116" i="31"/>
  <c r="DG116" i="31"/>
  <c r="DF116" i="31"/>
  <c r="DE116" i="31"/>
  <c r="DE119" i="31" s="1"/>
  <c r="DD116" i="31"/>
  <c r="DD119" i="31" s="1"/>
  <c r="DC116" i="31"/>
  <c r="DC119" i="31" s="1"/>
  <c r="DB116" i="31"/>
  <c r="DB119" i="31" s="1"/>
  <c r="DA116" i="31"/>
  <c r="DA119" i="31" s="1"/>
  <c r="DA122" i="31" s="1"/>
  <c r="DA137" i="31" s="1"/>
  <c r="CZ116" i="31"/>
  <c r="CZ119" i="31" s="1"/>
  <c r="CY116" i="31"/>
  <c r="CY119" i="31" s="1"/>
  <c r="CX116" i="31"/>
  <c r="CX119" i="31" s="1"/>
  <c r="CW116" i="31"/>
  <c r="CW119" i="31" s="1"/>
  <c r="CV116" i="31"/>
  <c r="CV119" i="31" s="1"/>
  <c r="CU116" i="31"/>
  <c r="CT116" i="31"/>
  <c r="CS116" i="31"/>
  <c r="CS119" i="31" s="1"/>
  <c r="CR116" i="31"/>
  <c r="CR119" i="31" s="1"/>
  <c r="CQ116" i="31"/>
  <c r="CQ119" i="31" s="1"/>
  <c r="CP116" i="31"/>
  <c r="CP119" i="31" s="1"/>
  <c r="CO116" i="31"/>
  <c r="CO119" i="31" s="1"/>
  <c r="CN116" i="31"/>
  <c r="CN119" i="31" s="1"/>
  <c r="CM116" i="31"/>
  <c r="CM119" i="31" s="1"/>
  <c r="CL116" i="31"/>
  <c r="CL119" i="31" s="1"/>
  <c r="CK116" i="31"/>
  <c r="CJ116" i="31"/>
  <c r="CJ119" i="31" s="1"/>
  <c r="CI116" i="31"/>
  <c r="CI119" i="31" s="1"/>
  <c r="CI126" i="31" s="1"/>
  <c r="CH116" i="31"/>
  <c r="CH119" i="31" s="1"/>
  <c r="CH122" i="31" s="1"/>
  <c r="CG116" i="31"/>
  <c r="CG119" i="31" s="1"/>
  <c r="CF116" i="31"/>
  <c r="CF119" i="31" s="1"/>
  <c r="CE116" i="31"/>
  <c r="CE119" i="31" s="1"/>
  <c r="CD116" i="31"/>
  <c r="CD119" i="31" s="1"/>
  <c r="CC116" i="31"/>
  <c r="CB116" i="31"/>
  <c r="CB119" i="31" s="1"/>
  <c r="CA116" i="31"/>
  <c r="BZ116" i="31"/>
  <c r="BZ119" i="31" s="1"/>
  <c r="BY116" i="31"/>
  <c r="BX116" i="31"/>
  <c r="BW116" i="31"/>
  <c r="BW119" i="31" s="1"/>
  <c r="BW122" i="31" s="1"/>
  <c r="BW137" i="31" s="1"/>
  <c r="BV116" i="31"/>
  <c r="BV119" i="31" s="1"/>
  <c r="BU116" i="31"/>
  <c r="BU119" i="31" s="1"/>
  <c r="BT116" i="31"/>
  <c r="BT119" i="31" s="1"/>
  <c r="BS116" i="31"/>
  <c r="BS119" i="31" s="1"/>
  <c r="BR116" i="31"/>
  <c r="BR119" i="31" s="1"/>
  <c r="BQ116" i="31"/>
  <c r="BQ119" i="31" s="1"/>
  <c r="BP116" i="31"/>
  <c r="BP119" i="31" s="1"/>
  <c r="BO116" i="31"/>
  <c r="BO119" i="31" s="1"/>
  <c r="BN116" i="31"/>
  <c r="BN119" i="31" s="1"/>
  <c r="BM116" i="31"/>
  <c r="BL116" i="31"/>
  <c r="BK116" i="31"/>
  <c r="BJ116" i="31"/>
  <c r="BI116" i="31"/>
  <c r="BI119" i="31" s="1"/>
  <c r="BH116" i="31"/>
  <c r="BH119" i="31" s="1"/>
  <c r="BG116" i="31"/>
  <c r="BG119" i="31" s="1"/>
  <c r="BF116" i="31"/>
  <c r="BF119" i="31" s="1"/>
  <c r="BE116" i="31"/>
  <c r="BE119" i="31" s="1"/>
  <c r="BD116" i="31"/>
  <c r="BD119" i="31" s="1"/>
  <c r="BC116" i="31"/>
  <c r="BC119" i="31" s="1"/>
  <c r="BB116" i="31"/>
  <c r="BB119" i="31" s="1"/>
  <c r="BA116" i="31"/>
  <c r="AZ116" i="31"/>
  <c r="AZ119" i="31" s="1"/>
  <c r="AY116" i="31"/>
  <c r="AX116" i="31"/>
  <c r="AW116" i="31"/>
  <c r="AW119" i="31" s="1"/>
  <c r="AV116" i="31"/>
  <c r="AV119" i="31" s="1"/>
  <c r="AU116" i="31"/>
  <c r="AU119" i="31" s="1"/>
  <c r="AT116" i="31"/>
  <c r="AT119" i="31" s="1"/>
  <c r="AS116" i="31"/>
  <c r="AS119" i="31" s="1"/>
  <c r="AR116" i="31"/>
  <c r="AR119" i="31" s="1"/>
  <c r="AQ116" i="31"/>
  <c r="AQ119" i="31" s="1"/>
  <c r="AP116" i="31"/>
  <c r="AP119" i="31" s="1"/>
  <c r="AO116" i="31"/>
  <c r="AN116" i="31"/>
  <c r="AM116" i="31"/>
  <c r="AM119" i="31" s="1"/>
  <c r="AL116" i="31"/>
  <c r="AL119" i="31" s="1"/>
  <c r="AK116" i="31"/>
  <c r="AK119" i="31" s="1"/>
  <c r="AJ116" i="31"/>
  <c r="AJ119" i="31" s="1"/>
  <c r="AI116" i="31"/>
  <c r="AH116" i="31"/>
  <c r="AH119" i="31" s="1"/>
  <c r="AG116" i="31"/>
  <c r="AF116" i="31"/>
  <c r="AF119" i="31" s="1"/>
  <c r="AE116" i="31"/>
  <c r="AE119" i="31" s="1"/>
  <c r="AD116" i="31"/>
  <c r="AD119" i="31" s="1"/>
  <c r="AC116" i="31"/>
  <c r="AC119" i="31" s="1"/>
  <c r="AB116" i="31"/>
  <c r="AB119" i="31" s="1"/>
  <c r="AA116" i="31"/>
  <c r="Z116" i="31"/>
  <c r="Y116" i="31"/>
  <c r="Y119" i="31" s="1"/>
  <c r="X116" i="31"/>
  <c r="X119" i="31" s="1"/>
  <c r="W116" i="31"/>
  <c r="W119" i="31" s="1"/>
  <c r="V116" i="31"/>
  <c r="V119" i="31" s="1"/>
  <c r="U116" i="31"/>
  <c r="U119" i="31" s="1"/>
  <c r="T116" i="31"/>
  <c r="T119" i="31" s="1"/>
  <c r="S116" i="31"/>
  <c r="S119" i="31" s="1"/>
  <c r="R116" i="31"/>
  <c r="R119" i="31" s="1"/>
  <c r="Q116" i="31"/>
  <c r="P116" i="31"/>
  <c r="O116" i="31"/>
  <c r="O119" i="31" s="1"/>
  <c r="O120" i="31" s="1"/>
  <c r="N116" i="31"/>
  <c r="N119" i="31" s="1"/>
  <c r="N122" i="31" s="1"/>
  <c r="M116" i="31"/>
  <c r="M119" i="31" s="1"/>
  <c r="L116" i="31"/>
  <c r="L119" i="31" s="1"/>
  <c r="K116" i="31"/>
  <c r="J116" i="31"/>
  <c r="J119" i="31" s="1"/>
  <c r="I116" i="31"/>
  <c r="H116" i="31"/>
  <c r="H119" i="31" s="1"/>
  <c r="G116" i="31"/>
  <c r="F116" i="31"/>
  <c r="E116" i="31"/>
  <c r="E119" i="31" s="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P115" i="31"/>
  <c r="CO115" i="31"/>
  <c r="CN115" i="31"/>
  <c r="CM115" i="31"/>
  <c r="CL115" i="31"/>
  <c r="CK115" i="31"/>
  <c r="CJ115" i="31"/>
  <c r="CI115" i="31"/>
  <c r="CH115" i="31"/>
  <c r="CG115" i="31"/>
  <c r="CF115" i="31"/>
  <c r="CE115" i="31"/>
  <c r="CD115" i="31"/>
  <c r="CC115" i="31"/>
  <c r="CB115" i="31"/>
  <c r="CA115" i="31"/>
  <c r="BZ115" i="31"/>
  <c r="BY115" i="31"/>
  <c r="BX115" i="31"/>
  <c r="BW115" i="31"/>
  <c r="BV115" i="31"/>
  <c r="BU115" i="31"/>
  <c r="BT115" i="31"/>
  <c r="BS115" i="31"/>
  <c r="BR115" i="31"/>
  <c r="BQ115" i="31"/>
  <c r="BP115" i="31"/>
  <c r="BO115" i="31"/>
  <c r="BN115" i="31"/>
  <c r="BM115" i="31"/>
  <c r="BL115" i="31"/>
  <c r="BK115" i="31"/>
  <c r="BJ115" i="31"/>
  <c r="BI115" i="31"/>
  <c r="BH115" i="31"/>
  <c r="BG115" i="31"/>
  <c r="BF115" i="31"/>
  <c r="BE115" i="31"/>
  <c r="BD115" i="31"/>
  <c r="BC115" i="31"/>
  <c r="BB115" i="31"/>
  <c r="BA115" i="31"/>
  <c r="AZ115" i="31"/>
  <c r="AY115" i="31"/>
  <c r="AX115" i="31"/>
  <c r="AW115" i="31"/>
  <c r="AV115" i="31"/>
  <c r="AU115" i="31"/>
  <c r="AT115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C113" i="31"/>
  <c r="CV110" i="31"/>
  <c r="AO110" i="31"/>
  <c r="BM109" i="31"/>
  <c r="CJ106" i="31"/>
  <c r="BC106" i="31"/>
  <c r="S106" i="31"/>
  <c r="BM102" i="31"/>
  <c r="BJ102" i="31"/>
  <c r="AQ102" i="31"/>
  <c r="AQ109" i="31" s="1"/>
  <c r="AM102" i="31"/>
  <c r="DM101" i="31"/>
  <c r="BA101" i="31"/>
  <c r="AS101" i="31"/>
  <c r="DT100" i="31"/>
  <c r="DP100" i="31"/>
  <c r="DM100" i="31"/>
  <c r="DK100" i="31"/>
  <c r="DI100" i="31"/>
  <c r="DH100" i="31"/>
  <c r="DC100" i="31"/>
  <c r="DA100" i="31"/>
  <c r="CY100" i="31"/>
  <c r="CV100" i="31"/>
  <c r="CQ100" i="31"/>
  <c r="CO100" i="31"/>
  <c r="CM100" i="31"/>
  <c r="CJ100" i="31"/>
  <c r="CE100" i="31"/>
  <c r="CC100" i="31"/>
  <c r="CB100" i="31"/>
  <c r="CA100" i="31"/>
  <c r="BZ100" i="31"/>
  <c r="BY100" i="31"/>
  <c r="BX100" i="31"/>
  <c r="BS100" i="31"/>
  <c r="BQ100" i="31"/>
  <c r="BO100" i="31"/>
  <c r="BN100" i="31"/>
  <c r="BL100" i="31"/>
  <c r="BJ100" i="31"/>
  <c r="BG100" i="31"/>
  <c r="BE100" i="31"/>
  <c r="BC100" i="31"/>
  <c r="AZ100" i="31"/>
  <c r="AU100" i="31"/>
  <c r="AS100" i="31"/>
  <c r="AQ100" i="31"/>
  <c r="AP100" i="31"/>
  <c r="AN100" i="31"/>
  <c r="AI100" i="31"/>
  <c r="AG100" i="31"/>
  <c r="AF100" i="31"/>
  <c r="AE100" i="31"/>
  <c r="AD100" i="31"/>
  <c r="AB100" i="31"/>
  <c r="W100" i="31"/>
  <c r="U100" i="31"/>
  <c r="S100" i="31"/>
  <c r="R100" i="31"/>
  <c r="Q100" i="31"/>
  <c r="P100" i="31"/>
  <c r="K100" i="31"/>
  <c r="I100" i="31"/>
  <c r="G100" i="31"/>
  <c r="DQ99" i="31"/>
  <c r="DK99" i="31"/>
  <c r="DK106" i="31" s="1"/>
  <c r="DI99" i="31"/>
  <c r="CY99" i="31"/>
  <c r="CV99" i="31"/>
  <c r="CT99" i="31"/>
  <c r="CJ99" i="31"/>
  <c r="BV99" i="31"/>
  <c r="BU99" i="31"/>
  <c r="BO99" i="31"/>
  <c r="BO106" i="31" s="1"/>
  <c r="BC99" i="31"/>
  <c r="AZ99" i="31"/>
  <c r="AP99" i="31"/>
  <c r="AP106" i="31" s="1"/>
  <c r="AN99" i="31"/>
  <c r="AH99" i="31"/>
  <c r="AF99" i="31"/>
  <c r="AD99" i="31"/>
  <c r="S99" i="31"/>
  <c r="O99" i="31"/>
  <c r="H99" i="31"/>
  <c r="G99" i="31"/>
  <c r="F99" i="31"/>
  <c r="E99" i="31"/>
  <c r="DK95" i="31"/>
  <c r="DK110" i="31" s="1"/>
  <c r="DJ95" i="31"/>
  <c r="DJ110" i="31" s="1"/>
  <c r="DI95" i="31"/>
  <c r="DI110" i="31" s="1"/>
  <c r="DG95" i="31"/>
  <c r="DG110" i="31" s="1"/>
  <c r="CY95" i="31"/>
  <c r="CY110" i="31" s="1"/>
  <c r="CV95" i="31"/>
  <c r="CU95" i="31"/>
  <c r="CU110" i="31" s="1"/>
  <c r="CK95" i="31"/>
  <c r="CK110" i="31" s="1"/>
  <c r="CJ95" i="31"/>
  <c r="CJ110" i="31" s="1"/>
  <c r="CB95" i="31"/>
  <c r="CB110" i="31" s="1"/>
  <c r="BZ95" i="31"/>
  <c r="BZ110" i="31" s="1"/>
  <c r="BV95" i="31"/>
  <c r="BV110" i="31" s="1"/>
  <c r="BU95" i="31"/>
  <c r="BU110" i="31" s="1"/>
  <c r="BD95" i="31"/>
  <c r="BD110" i="31" s="1"/>
  <c r="BC95" i="31"/>
  <c r="BC110" i="31" s="1"/>
  <c r="BB95" i="31"/>
  <c r="BB110" i="31" s="1"/>
  <c r="AZ95" i="31"/>
  <c r="AZ110" i="31" s="1"/>
  <c r="AY95" i="31"/>
  <c r="AY110" i="31" s="1"/>
  <c r="AO95" i="31"/>
  <c r="AN95" i="31"/>
  <c r="AN110" i="31" s="1"/>
  <c r="AD95" i="31"/>
  <c r="AD110" i="31" s="1"/>
  <c r="S95" i="31"/>
  <c r="S110" i="31" s="1"/>
  <c r="R95" i="31"/>
  <c r="R110" i="31" s="1"/>
  <c r="O95" i="31"/>
  <c r="O110" i="31" s="1"/>
  <c r="G95" i="31"/>
  <c r="G110" i="31" s="1"/>
  <c r="DL94" i="31"/>
  <c r="DJ94" i="31"/>
  <c r="DK102" i="31" s="1"/>
  <c r="DI94" i="31"/>
  <c r="DJ102" i="31" s="1"/>
  <c r="DH94" i="31"/>
  <c r="CZ94" i="31"/>
  <c r="DA102" i="31" s="1"/>
  <c r="CN94" i="31"/>
  <c r="CB94" i="31"/>
  <c r="CA94" i="31"/>
  <c r="BZ94" i="31"/>
  <c r="BM94" i="31"/>
  <c r="BN102" i="31" s="1"/>
  <c r="BL94" i="31"/>
  <c r="BK94" i="31"/>
  <c r="BJ94" i="31"/>
  <c r="BI94" i="31"/>
  <c r="BD94" i="31"/>
  <c r="BB94" i="31"/>
  <c r="AQ94" i="31"/>
  <c r="AR102" i="31" s="1"/>
  <c r="AP94" i="31"/>
  <c r="AB94" i="31"/>
  <c r="Z94" i="31"/>
  <c r="H94" i="31"/>
  <c r="F94" i="31"/>
  <c r="G102" i="31" s="1"/>
  <c r="E94" i="31"/>
  <c r="DL93" i="31"/>
  <c r="CY93" i="31"/>
  <c r="CZ101" i="31" s="1"/>
  <c r="CV93" i="31"/>
  <c r="CU93" i="31"/>
  <c r="CV101" i="31" s="1"/>
  <c r="CK93" i="31"/>
  <c r="CJ93" i="31"/>
  <c r="CI93" i="31"/>
  <c r="CJ101" i="31" s="1"/>
  <c r="CH93" i="31"/>
  <c r="CG93" i="31"/>
  <c r="BO93" i="31"/>
  <c r="BM93" i="31"/>
  <c r="BN101" i="31" s="1"/>
  <c r="BC93" i="31"/>
  <c r="BD101" i="31" s="1"/>
  <c r="AZ93" i="31"/>
  <c r="AR93" i="31"/>
  <c r="AP93" i="31"/>
  <c r="AO93" i="31"/>
  <c r="AN93" i="31"/>
  <c r="AF93" i="31"/>
  <c r="AA93" i="31"/>
  <c r="H93" i="31"/>
  <c r="G93" i="31"/>
  <c r="F93" i="31"/>
  <c r="E93" i="31"/>
  <c r="DT92" i="31"/>
  <c r="DS92" i="31"/>
  <c r="DI92" i="31"/>
  <c r="DH92" i="31"/>
  <c r="CZ92" i="31"/>
  <c r="CX92" i="31"/>
  <c r="CN92" i="31"/>
  <c r="CM92" i="31"/>
  <c r="CL92" i="31"/>
  <c r="CK92" i="31"/>
  <c r="CK94" i="31" s="1"/>
  <c r="CJ92" i="31"/>
  <c r="CA92" i="31"/>
  <c r="BY92" i="31"/>
  <c r="BX92" i="31"/>
  <c r="BW92" i="31"/>
  <c r="BP92" i="31"/>
  <c r="BN92" i="31"/>
  <c r="BN99" i="31" s="1"/>
  <c r="BM92" i="31"/>
  <c r="BL92" i="31"/>
  <c r="BD92" i="31"/>
  <c r="BB92" i="31"/>
  <c r="BA92" i="31"/>
  <c r="AY92" i="31"/>
  <c r="AX92" i="31"/>
  <c r="AQ92" i="31"/>
  <c r="AP92" i="31"/>
  <c r="AN92" i="31"/>
  <c r="AF92" i="31"/>
  <c r="AE92" i="31"/>
  <c r="AD92" i="31"/>
  <c r="AC92" i="31"/>
  <c r="AB92" i="31"/>
  <c r="T92" i="31"/>
  <c r="R92" i="31"/>
  <c r="Q92" i="31"/>
  <c r="P92" i="31"/>
  <c r="P94" i="31" s="1"/>
  <c r="DT90" i="31"/>
  <c r="DS90" i="31"/>
  <c r="DR90" i="31"/>
  <c r="DR100" i="31" s="1"/>
  <c r="DQ90" i="31"/>
  <c r="DQ100" i="31" s="1"/>
  <c r="DP90" i="31"/>
  <c r="DO90" i="31"/>
  <c r="DO100" i="31" s="1"/>
  <c r="DN90" i="31"/>
  <c r="DM90" i="31"/>
  <c r="DL90" i="31"/>
  <c r="DL100" i="31" s="1"/>
  <c r="DK90" i="31"/>
  <c r="DJ90" i="31"/>
  <c r="DJ100" i="31" s="1"/>
  <c r="DI90" i="31"/>
  <c r="DH90" i="31"/>
  <c r="DG90" i="31"/>
  <c r="DF90" i="31"/>
  <c r="DF100" i="31" s="1"/>
  <c r="DE90" i="31"/>
  <c r="DE100" i="31" s="1"/>
  <c r="DD90" i="31"/>
  <c r="DD100" i="31" s="1"/>
  <c r="DC90" i="31"/>
  <c r="DB90" i="31"/>
  <c r="DA90" i="31"/>
  <c r="CZ90" i="31"/>
  <c r="CZ100" i="31" s="1"/>
  <c r="CY90" i="31"/>
  <c r="CX90" i="31"/>
  <c r="CX100" i="31" s="1"/>
  <c r="CW90" i="31"/>
  <c r="CW100" i="31" s="1"/>
  <c r="CV90" i="31"/>
  <c r="CU90" i="31"/>
  <c r="CT90" i="31"/>
  <c r="CT100" i="31" s="1"/>
  <c r="CS90" i="31"/>
  <c r="CS100" i="31" s="1"/>
  <c r="CR90" i="31"/>
  <c r="CR100" i="31" s="1"/>
  <c r="CQ90" i="31"/>
  <c r="CP90" i="31"/>
  <c r="CO90" i="31"/>
  <c r="CN90" i="31"/>
  <c r="CN100" i="31" s="1"/>
  <c r="CM90" i="31"/>
  <c r="CL90" i="31"/>
  <c r="CL100" i="31" s="1"/>
  <c r="CK90" i="31"/>
  <c r="CK100" i="31" s="1"/>
  <c r="CJ90" i="31"/>
  <c r="CI90" i="31"/>
  <c r="CH90" i="31"/>
  <c r="CH100" i="31" s="1"/>
  <c r="CG90" i="31"/>
  <c r="CG100" i="31" s="1"/>
  <c r="CF90" i="31"/>
  <c r="CF100" i="31" s="1"/>
  <c r="CE90" i="31"/>
  <c r="CD90" i="31"/>
  <c r="CC90" i="31"/>
  <c r="CB90" i="31"/>
  <c r="CA90" i="31"/>
  <c r="BZ90" i="31"/>
  <c r="BY90" i="31"/>
  <c r="BX90" i="31"/>
  <c r="BW90" i="31"/>
  <c r="BV90" i="31"/>
  <c r="BV100" i="31" s="1"/>
  <c r="BU90" i="31"/>
  <c r="BU100" i="31" s="1"/>
  <c r="BT90" i="31"/>
  <c r="BT100" i="31" s="1"/>
  <c r="BS90" i="31"/>
  <c r="BR90" i="31"/>
  <c r="BQ90" i="31"/>
  <c r="BP90" i="31"/>
  <c r="BP100" i="31" s="1"/>
  <c r="BO90" i="31"/>
  <c r="BN90" i="31"/>
  <c r="BM90" i="31"/>
  <c r="BM100" i="31" s="1"/>
  <c r="BL90" i="31"/>
  <c r="BK90" i="31"/>
  <c r="BJ90" i="31"/>
  <c r="BI90" i="31"/>
  <c r="BI100" i="31" s="1"/>
  <c r="BH90" i="31"/>
  <c r="BH100" i="31" s="1"/>
  <c r="BG90" i="31"/>
  <c r="BF90" i="31"/>
  <c r="BE90" i="31"/>
  <c r="BD90" i="31"/>
  <c r="BD100" i="31" s="1"/>
  <c r="BC90" i="31"/>
  <c r="BB90" i="31"/>
  <c r="BB100" i="31" s="1"/>
  <c r="BA90" i="31"/>
  <c r="BA100" i="31" s="1"/>
  <c r="AZ90" i="31"/>
  <c r="AY90" i="31"/>
  <c r="AX90" i="31"/>
  <c r="AX100" i="31" s="1"/>
  <c r="AW90" i="31"/>
  <c r="AW100" i="31" s="1"/>
  <c r="AV90" i="31"/>
  <c r="AV100" i="31" s="1"/>
  <c r="AU90" i="31"/>
  <c r="AT90" i="31"/>
  <c r="AS90" i="31"/>
  <c r="AR90" i="31"/>
  <c r="AR100" i="31" s="1"/>
  <c r="AQ90" i="31"/>
  <c r="AP90" i="31"/>
  <c r="AO90" i="31"/>
  <c r="AO100" i="31" s="1"/>
  <c r="AN90" i="31"/>
  <c r="AM90" i="31"/>
  <c r="AL90" i="31"/>
  <c r="AL100" i="31" s="1"/>
  <c r="AK90" i="31"/>
  <c r="AK100" i="31" s="1"/>
  <c r="AJ90" i="31"/>
  <c r="AJ100" i="31" s="1"/>
  <c r="AI90" i="31"/>
  <c r="AH90" i="31"/>
  <c r="AG90" i="31"/>
  <c r="AF90" i="31"/>
  <c r="AE90" i="31"/>
  <c r="AD90" i="31"/>
  <c r="AC90" i="31"/>
  <c r="AC100" i="31" s="1"/>
  <c r="AB90" i="31"/>
  <c r="AA90" i="31"/>
  <c r="Z90" i="31"/>
  <c r="Z100" i="31" s="1"/>
  <c r="Y90" i="31"/>
  <c r="Y100" i="31" s="1"/>
  <c r="X90" i="31"/>
  <c r="X100" i="31" s="1"/>
  <c r="W90" i="31"/>
  <c r="V90" i="31"/>
  <c r="U90" i="31"/>
  <c r="T90" i="31"/>
  <c r="T100" i="31" s="1"/>
  <c r="S90" i="31"/>
  <c r="R90" i="31"/>
  <c r="Q90" i="31"/>
  <c r="P90" i="31"/>
  <c r="O90" i="31"/>
  <c r="N90" i="31"/>
  <c r="N100" i="31" s="1"/>
  <c r="M90" i="31"/>
  <c r="M100" i="31" s="1"/>
  <c r="L90" i="31"/>
  <c r="L100" i="31" s="1"/>
  <c r="K90" i="31"/>
  <c r="J90" i="31"/>
  <c r="I90" i="31"/>
  <c r="H90" i="31"/>
  <c r="H100" i="31" s="1"/>
  <c r="G90" i="31"/>
  <c r="F90" i="31"/>
  <c r="F100" i="31" s="1"/>
  <c r="E90" i="31"/>
  <c r="DT89" i="31"/>
  <c r="DS89" i="31"/>
  <c r="DR89" i="31"/>
  <c r="DR92" i="31" s="1"/>
  <c r="DR94" i="31" s="1"/>
  <c r="DQ89" i="31"/>
  <c r="DQ92" i="31" s="1"/>
  <c r="DP89" i="31"/>
  <c r="DP92" i="31" s="1"/>
  <c r="DO89" i="31"/>
  <c r="DO92" i="31" s="1"/>
  <c r="DN89" i="31"/>
  <c r="DN92" i="31" s="1"/>
  <c r="DM89" i="31"/>
  <c r="DM92" i="31" s="1"/>
  <c r="DL89" i="31"/>
  <c r="DL92" i="31" s="1"/>
  <c r="DL95" i="31" s="1"/>
  <c r="DL110" i="31" s="1"/>
  <c r="DK89" i="31"/>
  <c r="DK92" i="31" s="1"/>
  <c r="DJ89" i="31"/>
  <c r="DJ92" i="31" s="1"/>
  <c r="DI89" i="31"/>
  <c r="DH89" i="31"/>
  <c r="DG89" i="31"/>
  <c r="DG92" i="31" s="1"/>
  <c r="DF89" i="31"/>
  <c r="DF92" i="31" s="1"/>
  <c r="DF93" i="31" s="1"/>
  <c r="DE89" i="31"/>
  <c r="DE92" i="31" s="1"/>
  <c r="DD89" i="31"/>
  <c r="DD92" i="31" s="1"/>
  <c r="DC89" i="31"/>
  <c r="DC92" i="31" s="1"/>
  <c r="DB89" i="31"/>
  <c r="DB92" i="31" s="1"/>
  <c r="DA89" i="31"/>
  <c r="DA92" i="31" s="1"/>
  <c r="CZ89" i="31"/>
  <c r="CY89" i="31"/>
  <c r="CY92" i="31" s="1"/>
  <c r="CX89" i="31"/>
  <c r="CW89" i="31"/>
  <c r="CW92" i="31" s="1"/>
  <c r="CV89" i="31"/>
  <c r="CV92" i="31" s="1"/>
  <c r="CU89" i="31"/>
  <c r="CU92" i="31" s="1"/>
  <c r="CT89" i="31"/>
  <c r="CT92" i="31" s="1"/>
  <c r="CS89" i="31"/>
  <c r="CS92" i="31" s="1"/>
  <c r="CR89" i="31"/>
  <c r="CR92" i="31" s="1"/>
  <c r="CQ89" i="31"/>
  <c r="CQ92" i="31" s="1"/>
  <c r="CP89" i="31"/>
  <c r="CP92" i="31" s="1"/>
  <c r="CP94" i="31" s="1"/>
  <c r="CO89" i="31"/>
  <c r="CO92" i="31" s="1"/>
  <c r="CN89" i="31"/>
  <c r="CM89" i="31"/>
  <c r="CL89" i="31"/>
  <c r="CK89" i="31"/>
  <c r="CJ89" i="31"/>
  <c r="CI89" i="31"/>
  <c r="CI92" i="31" s="1"/>
  <c r="CH89" i="31"/>
  <c r="CH92" i="31" s="1"/>
  <c r="CG89" i="31"/>
  <c r="CG92" i="31" s="1"/>
  <c r="CF89" i="31"/>
  <c r="CF92" i="31" s="1"/>
  <c r="CE89" i="31"/>
  <c r="CE92" i="31" s="1"/>
  <c r="CD89" i="31"/>
  <c r="CD92" i="31" s="1"/>
  <c r="CC89" i="31"/>
  <c r="CC92" i="31" s="1"/>
  <c r="CB89" i="31"/>
  <c r="CB92" i="31" s="1"/>
  <c r="CA89" i="31"/>
  <c r="BZ89" i="31"/>
  <c r="BZ92" i="31" s="1"/>
  <c r="BY89" i="31"/>
  <c r="BX89" i="31"/>
  <c r="BW89" i="31"/>
  <c r="BV89" i="31"/>
  <c r="BV92" i="31" s="1"/>
  <c r="BU89" i="31"/>
  <c r="BU92" i="31" s="1"/>
  <c r="BT89" i="31"/>
  <c r="BT92" i="31" s="1"/>
  <c r="BS89" i="31"/>
  <c r="BS92" i="31" s="1"/>
  <c r="BR89" i="31"/>
  <c r="BR92" i="31" s="1"/>
  <c r="BQ89" i="31"/>
  <c r="BQ92" i="31" s="1"/>
  <c r="BP89" i="31"/>
  <c r="BO89" i="31"/>
  <c r="BO92" i="31" s="1"/>
  <c r="BN89" i="31"/>
  <c r="BM89" i="31"/>
  <c r="BL89" i="31"/>
  <c r="BK89" i="31"/>
  <c r="BK92" i="31" s="1"/>
  <c r="BJ89" i="31"/>
  <c r="BJ92" i="31" s="1"/>
  <c r="BJ93" i="31" s="1"/>
  <c r="BI89" i="31"/>
  <c r="BI92" i="31" s="1"/>
  <c r="BH89" i="31"/>
  <c r="BH92" i="31" s="1"/>
  <c r="BG89" i="31"/>
  <c r="BG92" i="31" s="1"/>
  <c r="BF89" i="31"/>
  <c r="BF92" i="31" s="1"/>
  <c r="BE89" i="31"/>
  <c r="BE92" i="31" s="1"/>
  <c r="BD89" i="31"/>
  <c r="BC89" i="31"/>
  <c r="BC92" i="31" s="1"/>
  <c r="BB89" i="31"/>
  <c r="BA89" i="31"/>
  <c r="AZ89" i="31"/>
  <c r="AZ92" i="31" s="1"/>
  <c r="AY89" i="31"/>
  <c r="AX89" i="31"/>
  <c r="AW89" i="31"/>
  <c r="AW92" i="31" s="1"/>
  <c r="AV89" i="31"/>
  <c r="AV92" i="31" s="1"/>
  <c r="AU89" i="31"/>
  <c r="AU92" i="31" s="1"/>
  <c r="AT89" i="31"/>
  <c r="AT92" i="31" s="1"/>
  <c r="AS89" i="31"/>
  <c r="AS92" i="31" s="1"/>
  <c r="AR89" i="31"/>
  <c r="AR92" i="31" s="1"/>
  <c r="AQ89" i="31"/>
  <c r="AP89" i="31"/>
  <c r="AO89" i="31"/>
  <c r="AO92" i="31" s="1"/>
  <c r="AO94" i="31" s="1"/>
  <c r="AN89" i="31"/>
  <c r="AM89" i="31"/>
  <c r="AM92" i="31" s="1"/>
  <c r="AL89" i="31"/>
  <c r="AL92" i="31" s="1"/>
  <c r="AL94" i="31" s="1"/>
  <c r="AK89" i="31"/>
  <c r="AK92" i="31" s="1"/>
  <c r="AJ89" i="31"/>
  <c r="AJ92" i="31" s="1"/>
  <c r="AI89" i="31"/>
  <c r="AI92" i="31" s="1"/>
  <c r="AH89" i="31"/>
  <c r="AH92" i="31" s="1"/>
  <c r="AG89" i="31"/>
  <c r="AG92" i="31" s="1"/>
  <c r="AF89" i="31"/>
  <c r="AE89" i="31"/>
  <c r="AD89" i="31"/>
  <c r="AC89" i="31"/>
  <c r="AB89" i="31"/>
  <c r="AA89" i="31"/>
  <c r="AA92" i="31" s="1"/>
  <c r="Z89" i="31"/>
  <c r="Z92" i="31" s="1"/>
  <c r="Y89" i="31"/>
  <c r="Y92" i="31" s="1"/>
  <c r="X89" i="31"/>
  <c r="X92" i="31" s="1"/>
  <c r="W89" i="31"/>
  <c r="W92" i="31" s="1"/>
  <c r="V89" i="31"/>
  <c r="V92" i="31" s="1"/>
  <c r="U89" i="31"/>
  <c r="U92" i="31" s="1"/>
  <c r="T89" i="31"/>
  <c r="S89" i="31"/>
  <c r="S92" i="31" s="1"/>
  <c r="R89" i="31"/>
  <c r="Q89" i="31"/>
  <c r="P89" i="31"/>
  <c r="O89" i="31"/>
  <c r="O92" i="31" s="1"/>
  <c r="N89" i="31"/>
  <c r="N92" i="31" s="1"/>
  <c r="M89" i="31"/>
  <c r="M92" i="31" s="1"/>
  <c r="L89" i="31"/>
  <c r="L92" i="31" s="1"/>
  <c r="K89" i="31"/>
  <c r="K92" i="31" s="1"/>
  <c r="J89" i="31"/>
  <c r="J92" i="31" s="1"/>
  <c r="I89" i="31"/>
  <c r="I92" i="31" s="1"/>
  <c r="H89" i="31"/>
  <c r="H92" i="31" s="1"/>
  <c r="G89" i="31"/>
  <c r="G92" i="31" s="1"/>
  <c r="F89" i="31"/>
  <c r="F92" i="31" s="1"/>
  <c r="E89" i="31"/>
  <c r="E92" i="31" s="1"/>
  <c r="DT88" i="31"/>
  <c r="DS88" i="31"/>
  <c r="DR88" i="31"/>
  <c r="DQ88" i="31"/>
  <c r="DP88" i="31"/>
  <c r="DO88" i="31"/>
  <c r="DN88" i="31"/>
  <c r="DM88" i="31"/>
  <c r="DL88" i="31"/>
  <c r="DK88" i="31"/>
  <c r="DJ88" i="31"/>
  <c r="DI88" i="31"/>
  <c r="DH88" i="31"/>
  <c r="DG88" i="31"/>
  <c r="DF88" i="31"/>
  <c r="DE88" i="31"/>
  <c r="DD88" i="31"/>
  <c r="DC88" i="31"/>
  <c r="DB88" i="31"/>
  <c r="DA88" i="31"/>
  <c r="CZ88" i="31"/>
  <c r="CY88" i="31"/>
  <c r="CX88" i="31"/>
  <c r="CW88" i="31"/>
  <c r="CV88" i="31"/>
  <c r="CU88" i="31"/>
  <c r="CT88" i="31"/>
  <c r="CS88" i="31"/>
  <c r="CR88" i="31"/>
  <c r="CQ88" i="31"/>
  <c r="CP88" i="31"/>
  <c r="CO88" i="31"/>
  <c r="CN88" i="31"/>
  <c r="CM88" i="31"/>
  <c r="CL88" i="31"/>
  <c r="CK88" i="31"/>
  <c r="CJ88" i="31"/>
  <c r="CI88" i="31"/>
  <c r="CH88" i="31"/>
  <c r="CG88" i="31"/>
  <c r="CF88" i="31"/>
  <c r="CE88" i="31"/>
  <c r="CD88" i="31"/>
  <c r="CC88" i="31"/>
  <c r="CB88" i="31"/>
  <c r="CA88" i="31"/>
  <c r="BZ88" i="31"/>
  <c r="BY88" i="31"/>
  <c r="BX88" i="31"/>
  <c r="BW88" i="31"/>
  <c r="BV88" i="31"/>
  <c r="BU88" i="31"/>
  <c r="BT88" i="31"/>
  <c r="BS88" i="31"/>
  <c r="BR88" i="31"/>
  <c r="BQ88" i="31"/>
  <c r="BP88" i="31"/>
  <c r="BO88" i="31"/>
  <c r="BN88" i="31"/>
  <c r="BM88" i="31"/>
  <c r="BL88" i="31"/>
  <c r="BK88" i="31"/>
  <c r="BJ88" i="31"/>
  <c r="BI88" i="31"/>
  <c r="BH88" i="31"/>
  <c r="BG88" i="31"/>
  <c r="BF88" i="31"/>
  <c r="BE88" i="31"/>
  <c r="BD88" i="31"/>
  <c r="BC88" i="31"/>
  <c r="BB88" i="31"/>
  <c r="BA88" i="31"/>
  <c r="AZ88" i="31"/>
  <c r="AY88" i="31"/>
  <c r="AX88" i="31"/>
  <c r="AW88" i="31"/>
  <c r="AV88" i="31"/>
  <c r="AU88" i="31"/>
  <c r="AT88" i="31"/>
  <c r="AS88" i="31"/>
  <c r="AR88" i="31"/>
  <c r="AQ88" i="31"/>
  <c r="AP88" i="31"/>
  <c r="AO88" i="31"/>
  <c r="AN88" i="31"/>
  <c r="AM88" i="31"/>
  <c r="AL88" i="31"/>
  <c r="AK88" i="31"/>
  <c r="AJ88" i="31"/>
  <c r="AI88" i="31"/>
  <c r="AH88" i="31"/>
  <c r="AG88" i="31"/>
  <c r="AF88" i="31"/>
  <c r="AE88" i="31"/>
  <c r="AD88" i="31"/>
  <c r="AC88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T87" i="31"/>
  <c r="DS87" i="31"/>
  <c r="DR87" i="31"/>
  <c r="DQ87" i="31"/>
  <c r="DP87" i="31"/>
  <c r="DO87" i="31"/>
  <c r="DN87" i="31"/>
  <c r="DM87" i="31"/>
  <c r="DL87" i="31"/>
  <c r="DK87" i="31"/>
  <c r="DJ87" i="31"/>
  <c r="DI87" i="31"/>
  <c r="DH87" i="31"/>
  <c r="DG87" i="31"/>
  <c r="DF87" i="31"/>
  <c r="DE87" i="31"/>
  <c r="DD87" i="31"/>
  <c r="DC87" i="31"/>
  <c r="DB87" i="31"/>
  <c r="DA87" i="31"/>
  <c r="CZ87" i="31"/>
  <c r="CY87" i="31"/>
  <c r="CX87" i="31"/>
  <c r="CW87" i="31"/>
  <c r="CV87" i="31"/>
  <c r="CU87" i="31"/>
  <c r="CT87" i="31"/>
  <c r="CS87" i="31"/>
  <c r="CR87" i="31"/>
  <c r="CQ87" i="31"/>
  <c r="CP87" i="31"/>
  <c r="CO87" i="31"/>
  <c r="CN87" i="31"/>
  <c r="CM87" i="31"/>
  <c r="CL87" i="31"/>
  <c r="CK87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X87" i="31"/>
  <c r="BW87" i="31"/>
  <c r="BV87" i="31"/>
  <c r="BU87" i="31"/>
  <c r="BT87" i="31"/>
  <c r="BS87" i="31"/>
  <c r="BR87" i="31"/>
  <c r="BQ87" i="31"/>
  <c r="BP87" i="31"/>
  <c r="BO87" i="31"/>
  <c r="BN87" i="31"/>
  <c r="BM87" i="31"/>
  <c r="BL87" i="31"/>
  <c r="BK87" i="31"/>
  <c r="BJ87" i="31"/>
  <c r="BI87" i="31"/>
  <c r="BH87" i="31"/>
  <c r="BG87" i="31"/>
  <c r="BF87" i="31"/>
  <c r="BE87" i="31"/>
  <c r="BD87" i="31"/>
  <c r="BC87" i="31"/>
  <c r="BB87" i="31"/>
  <c r="BA87" i="31"/>
  <c r="AZ87" i="31"/>
  <c r="AY87" i="31"/>
  <c r="AX87" i="31"/>
  <c r="AW87" i="31"/>
  <c r="AV87" i="31"/>
  <c r="AU87" i="31"/>
  <c r="AT87" i="31"/>
  <c r="AS87" i="31"/>
  <c r="AR87" i="31"/>
  <c r="AQ87" i="31"/>
  <c r="AP87" i="31"/>
  <c r="AO87" i="31"/>
  <c r="AN87" i="31"/>
  <c r="AM87" i="31"/>
  <c r="AL87" i="31"/>
  <c r="AK87" i="31"/>
  <c r="AJ87" i="31"/>
  <c r="AI87" i="31"/>
  <c r="AH87" i="31"/>
  <c r="AG87" i="31"/>
  <c r="AF87" i="31"/>
  <c r="AE87" i="31"/>
  <c r="AD87" i="31"/>
  <c r="AC87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C86" i="31"/>
  <c r="AY83" i="31"/>
  <c r="AX83" i="31"/>
  <c r="AU83" i="31"/>
  <c r="CS74" i="31"/>
  <c r="BI74" i="31"/>
  <c r="Y74" i="31"/>
  <c r="P74" i="31"/>
  <c r="DT73" i="31"/>
  <c r="DR73" i="31"/>
  <c r="DP73" i="31"/>
  <c r="DO73" i="31"/>
  <c r="DK73" i="31"/>
  <c r="DJ73" i="31"/>
  <c r="DH73" i="31"/>
  <c r="DF73" i="31"/>
  <c r="CY73" i="31"/>
  <c r="CX73" i="31"/>
  <c r="CV73" i="31"/>
  <c r="CS73" i="31"/>
  <c r="CR73" i="31"/>
  <c r="CO73" i="31"/>
  <c r="CL73" i="31"/>
  <c r="CJ73" i="31"/>
  <c r="BZ73" i="31"/>
  <c r="BX73" i="31"/>
  <c r="BV73" i="31"/>
  <c r="BN73" i="31"/>
  <c r="BL73" i="31"/>
  <c r="BJ73" i="31"/>
  <c r="BH73" i="31"/>
  <c r="BB73" i="31"/>
  <c r="AZ73" i="31"/>
  <c r="AV73" i="31"/>
  <c r="AU73" i="31"/>
  <c r="AS73" i="31"/>
  <c r="AP73" i="31"/>
  <c r="AN73" i="31"/>
  <c r="AG73" i="31"/>
  <c r="AD73" i="31"/>
  <c r="AB73" i="31"/>
  <c r="Z73" i="31"/>
  <c r="R73" i="31"/>
  <c r="P73" i="31"/>
  <c r="N73" i="31"/>
  <c r="L73" i="31"/>
  <c r="K73" i="31"/>
  <c r="F73" i="31"/>
  <c r="DL72" i="31"/>
  <c r="DG72" i="31"/>
  <c r="CT72" i="31"/>
  <c r="CR72" i="31"/>
  <c r="CQ72" i="31"/>
  <c r="CB72" i="31"/>
  <c r="BP72" i="31"/>
  <c r="BJ72" i="31"/>
  <c r="BH72" i="31"/>
  <c r="BG72" i="31"/>
  <c r="Z72" i="31"/>
  <c r="X72" i="31"/>
  <c r="W72" i="31"/>
  <c r="W79" i="31" s="1"/>
  <c r="DO68" i="31"/>
  <c r="DO83" i="31" s="1"/>
  <c r="CU68" i="31"/>
  <c r="CU83" i="31" s="1"/>
  <c r="CT68" i="31"/>
  <c r="CT83" i="31" s="1"/>
  <c r="CN68" i="31"/>
  <c r="CN83" i="31" s="1"/>
  <c r="CH68" i="31"/>
  <c r="CH83" i="31" s="1"/>
  <c r="CF68" i="31"/>
  <c r="CF83" i="31" s="1"/>
  <c r="CE68" i="31"/>
  <c r="CE83" i="31" s="1"/>
  <c r="AY68" i="31"/>
  <c r="AX68" i="31"/>
  <c r="AU68" i="31"/>
  <c r="AA68" i="31"/>
  <c r="AA83" i="31" s="1"/>
  <c r="Z68" i="31"/>
  <c r="Z83" i="31" s="1"/>
  <c r="T68" i="31"/>
  <c r="T83" i="31" s="1"/>
  <c r="O68" i="31"/>
  <c r="O83" i="31" s="1"/>
  <c r="N68" i="31"/>
  <c r="N83" i="31" s="1"/>
  <c r="CZ67" i="31"/>
  <c r="DA75" i="31" s="1"/>
  <c r="CT67" i="31"/>
  <c r="CR67" i="31"/>
  <c r="CQ67" i="31"/>
  <c r="BP67" i="31"/>
  <c r="BJ67" i="31"/>
  <c r="BH67" i="31"/>
  <c r="BG67" i="31"/>
  <c r="Z67" i="31"/>
  <c r="X67" i="31"/>
  <c r="W67" i="31"/>
  <c r="DS66" i="31"/>
  <c r="DT74" i="31" s="1"/>
  <c r="DL66" i="31"/>
  <c r="CR66" i="31"/>
  <c r="CB66" i="31"/>
  <c r="CC74" i="31" s="1"/>
  <c r="BT66" i="31"/>
  <c r="BH66" i="31"/>
  <c r="AY66" i="31"/>
  <c r="AX66" i="31"/>
  <c r="AR66" i="31"/>
  <c r="X66" i="31"/>
  <c r="O66" i="31"/>
  <c r="N66" i="31"/>
  <c r="H66" i="31"/>
  <c r="DS65" i="31"/>
  <c r="DR65" i="31"/>
  <c r="DP65" i="31"/>
  <c r="DB65" i="31"/>
  <c r="DA65" i="31"/>
  <c r="CZ65" i="31"/>
  <c r="CU65" i="31"/>
  <c r="CT65" i="31"/>
  <c r="CN65" i="31"/>
  <c r="CI65" i="31"/>
  <c r="CI66" i="31" s="1"/>
  <c r="CH65" i="31"/>
  <c r="CH66" i="31" s="1"/>
  <c r="CF65" i="31"/>
  <c r="BT65" i="31"/>
  <c r="BS65" i="31"/>
  <c r="BR65" i="31"/>
  <c r="BQ65" i="31"/>
  <c r="BK65" i="31"/>
  <c r="BJ65" i="31"/>
  <c r="BD65" i="31"/>
  <c r="AY65" i="31"/>
  <c r="AX65" i="31"/>
  <c r="AU65" i="31"/>
  <c r="AT65" i="31"/>
  <c r="AJ65" i="31"/>
  <c r="AI65" i="31"/>
  <c r="AG65" i="31"/>
  <c r="AF65" i="31"/>
  <c r="AA65" i="31"/>
  <c r="Z65" i="31"/>
  <c r="O65" i="31"/>
  <c r="N65" i="31"/>
  <c r="L65" i="31"/>
  <c r="K65" i="31"/>
  <c r="J65" i="31"/>
  <c r="DT63" i="31"/>
  <c r="DS63" i="31"/>
  <c r="DR63" i="31"/>
  <c r="DQ63" i="31"/>
  <c r="DQ73" i="31" s="1"/>
  <c r="DP63" i="31"/>
  <c r="DO63" i="31"/>
  <c r="DN63" i="31"/>
  <c r="DM63" i="31"/>
  <c r="DM73" i="31" s="1"/>
  <c r="DL63" i="31"/>
  <c r="DL73" i="31" s="1"/>
  <c r="DK63" i="31"/>
  <c r="DJ63" i="31"/>
  <c r="DI63" i="31"/>
  <c r="DI73" i="31" s="1"/>
  <c r="DH63" i="31"/>
  <c r="DG63" i="31"/>
  <c r="DF63" i="31"/>
  <c r="DE63" i="31"/>
  <c r="DE73" i="31" s="1"/>
  <c r="DD63" i="31"/>
  <c r="DD73" i="31" s="1"/>
  <c r="DC63" i="31"/>
  <c r="DC73" i="31" s="1"/>
  <c r="DB63" i="31"/>
  <c r="DA63" i="31"/>
  <c r="DA73" i="31" s="1"/>
  <c r="CZ63" i="31"/>
  <c r="CZ73" i="31" s="1"/>
  <c r="CY63" i="31"/>
  <c r="CX63" i="31"/>
  <c r="CW63" i="31"/>
  <c r="CW73" i="31" s="1"/>
  <c r="CV63" i="31"/>
  <c r="CU63" i="31"/>
  <c r="CT63" i="31"/>
  <c r="CT73" i="31" s="1"/>
  <c r="CS63" i="31"/>
  <c r="CR63" i="31"/>
  <c r="CQ63" i="31"/>
  <c r="CQ73" i="31" s="1"/>
  <c r="CP63" i="31"/>
  <c r="CO63" i="31"/>
  <c r="CN63" i="31"/>
  <c r="CN73" i="31" s="1"/>
  <c r="CM63" i="31"/>
  <c r="CM73" i="31" s="1"/>
  <c r="CL63" i="31"/>
  <c r="CK63" i="31"/>
  <c r="CK73" i="31" s="1"/>
  <c r="CJ63" i="31"/>
  <c r="CI63" i="31"/>
  <c r="CH63" i="31"/>
  <c r="CH73" i="31" s="1"/>
  <c r="CG63" i="31"/>
  <c r="CG73" i="31" s="1"/>
  <c r="CF63" i="31"/>
  <c r="CF73" i="31" s="1"/>
  <c r="CE63" i="31"/>
  <c r="CE73" i="31" s="1"/>
  <c r="CD63" i="31"/>
  <c r="CC63" i="31"/>
  <c r="CC73" i="31" s="1"/>
  <c r="CB63" i="31"/>
  <c r="CB73" i="31" s="1"/>
  <c r="CA63" i="31"/>
  <c r="CA73" i="31" s="1"/>
  <c r="BZ63" i="31"/>
  <c r="BY63" i="31"/>
  <c r="BY73" i="31" s="1"/>
  <c r="BX63" i="31"/>
  <c r="BW63" i="31"/>
  <c r="BV63" i="31"/>
  <c r="BU63" i="31"/>
  <c r="BU73" i="31" s="1"/>
  <c r="BT63" i="31"/>
  <c r="BT73" i="31" s="1"/>
  <c r="BS63" i="31"/>
  <c r="BS73" i="31" s="1"/>
  <c r="BR63" i="31"/>
  <c r="BQ63" i="31"/>
  <c r="BQ73" i="31" s="1"/>
  <c r="BP63" i="31"/>
  <c r="BP73" i="31" s="1"/>
  <c r="BO63" i="31"/>
  <c r="BO73" i="31" s="1"/>
  <c r="BN63" i="31"/>
  <c r="BM63" i="31"/>
  <c r="BM73" i="31" s="1"/>
  <c r="BL63" i="31"/>
  <c r="BK63" i="31"/>
  <c r="BJ63" i="31"/>
  <c r="BI63" i="31"/>
  <c r="BI73" i="31" s="1"/>
  <c r="BH63" i="31"/>
  <c r="BG63" i="31"/>
  <c r="BG73" i="31" s="1"/>
  <c r="BF63" i="31"/>
  <c r="BE63" i="31"/>
  <c r="BE73" i="31" s="1"/>
  <c r="BD63" i="31"/>
  <c r="BD73" i="31" s="1"/>
  <c r="BC63" i="31"/>
  <c r="BC73" i="31" s="1"/>
  <c r="BB63" i="31"/>
  <c r="BA63" i="31"/>
  <c r="BA73" i="31" s="1"/>
  <c r="AZ63" i="31"/>
  <c r="AY63" i="31"/>
  <c r="AX63" i="31"/>
  <c r="AX73" i="31" s="1"/>
  <c r="AW63" i="31"/>
  <c r="AW73" i="31" s="1"/>
  <c r="AV63" i="31"/>
  <c r="AU63" i="31"/>
  <c r="AT63" i="31"/>
  <c r="AS63" i="31"/>
  <c r="AR63" i="31"/>
  <c r="AR73" i="31" s="1"/>
  <c r="AQ63" i="31"/>
  <c r="AQ73" i="31" s="1"/>
  <c r="AP63" i="31"/>
  <c r="AO63" i="31"/>
  <c r="AO73" i="31" s="1"/>
  <c r="AN63" i="31"/>
  <c r="AM63" i="31"/>
  <c r="AL63" i="31"/>
  <c r="AL73" i="31" s="1"/>
  <c r="AK63" i="31"/>
  <c r="AK73" i="31" s="1"/>
  <c r="AJ63" i="31"/>
  <c r="AJ73" i="31" s="1"/>
  <c r="AI63" i="31"/>
  <c r="AI73" i="31" s="1"/>
  <c r="AH63" i="31"/>
  <c r="AG63" i="31"/>
  <c r="AF63" i="31"/>
  <c r="AF73" i="31" s="1"/>
  <c r="AE63" i="31"/>
  <c r="AE73" i="31" s="1"/>
  <c r="AD63" i="31"/>
  <c r="AC63" i="31"/>
  <c r="AC73" i="31" s="1"/>
  <c r="AB63" i="31"/>
  <c r="AA63" i="31"/>
  <c r="Z63" i="31"/>
  <c r="Y63" i="31"/>
  <c r="Y73" i="31" s="1"/>
  <c r="X63" i="31"/>
  <c r="X73" i="31" s="1"/>
  <c r="W63" i="31"/>
  <c r="W73" i="31" s="1"/>
  <c r="V63" i="31"/>
  <c r="U63" i="31"/>
  <c r="U73" i="31" s="1"/>
  <c r="T63" i="31"/>
  <c r="T73" i="31" s="1"/>
  <c r="S63" i="31"/>
  <c r="S73" i="31" s="1"/>
  <c r="R63" i="31"/>
  <c r="Q63" i="31"/>
  <c r="Q73" i="31" s="1"/>
  <c r="P63" i="31"/>
  <c r="O63" i="31"/>
  <c r="N63" i="31"/>
  <c r="M63" i="31"/>
  <c r="M73" i="31" s="1"/>
  <c r="L63" i="31"/>
  <c r="K63" i="31"/>
  <c r="J63" i="31"/>
  <c r="I63" i="31"/>
  <c r="I73" i="31" s="1"/>
  <c r="H63" i="31"/>
  <c r="H73" i="31" s="1"/>
  <c r="G63" i="31"/>
  <c r="G73" i="31" s="1"/>
  <c r="F63" i="31"/>
  <c r="E63" i="31"/>
  <c r="DT62" i="31"/>
  <c r="DT65" i="31" s="1"/>
  <c r="DS62" i="31"/>
  <c r="DR62" i="31"/>
  <c r="DQ62" i="31"/>
  <c r="DQ65" i="31" s="1"/>
  <c r="DP62" i="31"/>
  <c r="DO62" i="31"/>
  <c r="DO65" i="31" s="1"/>
  <c r="DN62" i="31"/>
  <c r="DN65" i="31" s="1"/>
  <c r="DM62" i="31"/>
  <c r="DM65" i="31" s="1"/>
  <c r="DL62" i="31"/>
  <c r="DL65" i="31" s="1"/>
  <c r="DK62" i="31"/>
  <c r="DK65" i="31" s="1"/>
  <c r="DJ62" i="31"/>
  <c r="DJ65" i="31" s="1"/>
  <c r="DI62" i="31"/>
  <c r="DI65" i="31" s="1"/>
  <c r="DH62" i="31"/>
  <c r="DH65" i="31" s="1"/>
  <c r="DG62" i="31"/>
  <c r="DG65" i="31" s="1"/>
  <c r="DF62" i="31"/>
  <c r="DF65" i="31" s="1"/>
  <c r="DE62" i="31"/>
  <c r="DE65" i="31" s="1"/>
  <c r="DD62" i="31"/>
  <c r="DD65" i="31" s="1"/>
  <c r="DC62" i="31"/>
  <c r="DC65" i="31" s="1"/>
  <c r="DC66" i="31" s="1"/>
  <c r="DB62" i="31"/>
  <c r="DA62" i="31"/>
  <c r="CZ62" i="31"/>
  <c r="CY62" i="31"/>
  <c r="CY65" i="31" s="1"/>
  <c r="CX62" i="31"/>
  <c r="CX65" i="31" s="1"/>
  <c r="CW62" i="31"/>
  <c r="CW65" i="31" s="1"/>
  <c r="CV62" i="31"/>
  <c r="CV65" i="31" s="1"/>
  <c r="CU62" i="31"/>
  <c r="CT62" i="31"/>
  <c r="CS62" i="31"/>
  <c r="CS65" i="31" s="1"/>
  <c r="CR62" i="31"/>
  <c r="CR65" i="31" s="1"/>
  <c r="CR68" i="31" s="1"/>
  <c r="CR83" i="31" s="1"/>
  <c r="CQ62" i="31"/>
  <c r="CQ65" i="31" s="1"/>
  <c r="CP62" i="31"/>
  <c r="CP65" i="31" s="1"/>
  <c r="CO62" i="31"/>
  <c r="CO65" i="31" s="1"/>
  <c r="CN62" i="31"/>
  <c r="CM62" i="31"/>
  <c r="CM65" i="31" s="1"/>
  <c r="CL62" i="31"/>
  <c r="CL65" i="31" s="1"/>
  <c r="CK62" i="31"/>
  <c r="CK65" i="31" s="1"/>
  <c r="CJ62" i="31"/>
  <c r="CJ65" i="31" s="1"/>
  <c r="CI62" i="31"/>
  <c r="CH62" i="31"/>
  <c r="CG62" i="31"/>
  <c r="CG65" i="31" s="1"/>
  <c r="CF62" i="31"/>
  <c r="CE62" i="31"/>
  <c r="CE65" i="31" s="1"/>
  <c r="CD62" i="31"/>
  <c r="CD65" i="31" s="1"/>
  <c r="CC62" i="31"/>
  <c r="CC65" i="31" s="1"/>
  <c r="CB62" i="31"/>
  <c r="CB65" i="31" s="1"/>
  <c r="CA62" i="31"/>
  <c r="CA65" i="31" s="1"/>
  <c r="BZ62" i="31"/>
  <c r="BZ65" i="31" s="1"/>
  <c r="BY62" i="31"/>
  <c r="BY65" i="31" s="1"/>
  <c r="BX62" i="31"/>
  <c r="BX65" i="31" s="1"/>
  <c r="BW62" i="31"/>
  <c r="BW65" i="31" s="1"/>
  <c r="BW72" i="31" s="1"/>
  <c r="BV62" i="31"/>
  <c r="BV65" i="31" s="1"/>
  <c r="BU62" i="31"/>
  <c r="BU65" i="31" s="1"/>
  <c r="BT62" i="31"/>
  <c r="BS62" i="31"/>
  <c r="BR62" i="31"/>
  <c r="BQ62" i="31"/>
  <c r="BP62" i="31"/>
  <c r="BP65" i="31" s="1"/>
  <c r="BO62" i="31"/>
  <c r="BO65" i="31" s="1"/>
  <c r="BN62" i="31"/>
  <c r="BN65" i="31" s="1"/>
  <c r="BM62" i="31"/>
  <c r="BM65" i="31" s="1"/>
  <c r="BL62" i="31"/>
  <c r="BL65" i="31" s="1"/>
  <c r="BK62" i="31"/>
  <c r="BJ62" i="31"/>
  <c r="BI62" i="31"/>
  <c r="BI65" i="31" s="1"/>
  <c r="BH62" i="31"/>
  <c r="BH65" i="31" s="1"/>
  <c r="BG62" i="31"/>
  <c r="BG65" i="31" s="1"/>
  <c r="BF62" i="31"/>
  <c r="BF65" i="31" s="1"/>
  <c r="BE62" i="31"/>
  <c r="BE65" i="31" s="1"/>
  <c r="BD62" i="31"/>
  <c r="BC62" i="31"/>
  <c r="BC65" i="31" s="1"/>
  <c r="BB62" i="31"/>
  <c r="BB65" i="31" s="1"/>
  <c r="BA62" i="31"/>
  <c r="BA65" i="31" s="1"/>
  <c r="AZ62" i="31"/>
  <c r="AZ65" i="31" s="1"/>
  <c r="AY62" i="31"/>
  <c r="AX62" i="31"/>
  <c r="AW62" i="31"/>
  <c r="AW65" i="31" s="1"/>
  <c r="AV62" i="31"/>
  <c r="AV65" i="31" s="1"/>
  <c r="AU62" i="31"/>
  <c r="AT62" i="31"/>
  <c r="AS62" i="31"/>
  <c r="AS65" i="31" s="1"/>
  <c r="AR62" i="31"/>
  <c r="AR65" i="31" s="1"/>
  <c r="AQ62" i="31"/>
  <c r="AQ65" i="31" s="1"/>
  <c r="AP62" i="31"/>
  <c r="AP65" i="31" s="1"/>
  <c r="AO62" i="31"/>
  <c r="AO65" i="31" s="1"/>
  <c r="AN62" i="31"/>
  <c r="AN65" i="31" s="1"/>
  <c r="AM62" i="31"/>
  <c r="AM65" i="31" s="1"/>
  <c r="AL62" i="31"/>
  <c r="AL65" i="31" s="1"/>
  <c r="AK62" i="31"/>
  <c r="AK65" i="31" s="1"/>
  <c r="AJ62" i="31"/>
  <c r="AI62" i="31"/>
  <c r="AH62" i="31"/>
  <c r="AH65" i="31" s="1"/>
  <c r="AG62" i="31"/>
  <c r="AF62" i="31"/>
  <c r="AE62" i="31"/>
  <c r="AE65" i="31" s="1"/>
  <c r="AD62" i="31"/>
  <c r="AD65" i="31" s="1"/>
  <c r="AC62" i="31"/>
  <c r="AC65" i="31" s="1"/>
  <c r="AB62" i="31"/>
  <c r="AB65" i="31" s="1"/>
  <c r="AA62" i="31"/>
  <c r="Z62" i="31"/>
  <c r="Y62" i="31"/>
  <c r="Y65" i="31" s="1"/>
  <c r="X62" i="31"/>
  <c r="X65" i="31" s="1"/>
  <c r="W62" i="31"/>
  <c r="W65" i="31" s="1"/>
  <c r="W68" i="31" s="1"/>
  <c r="W83" i="31" s="1"/>
  <c r="V62" i="31"/>
  <c r="V65" i="31" s="1"/>
  <c r="U62" i="31"/>
  <c r="U65" i="31" s="1"/>
  <c r="T62" i="31"/>
  <c r="T65" i="31" s="1"/>
  <c r="S62" i="31"/>
  <c r="S65" i="31" s="1"/>
  <c r="R62" i="31"/>
  <c r="R65" i="31" s="1"/>
  <c r="Q62" i="31"/>
  <c r="Q65" i="31" s="1"/>
  <c r="P62" i="31"/>
  <c r="P65" i="31" s="1"/>
  <c r="O62" i="31"/>
  <c r="N62" i="31"/>
  <c r="M62" i="31"/>
  <c r="M65" i="31" s="1"/>
  <c r="L62" i="31"/>
  <c r="K62" i="31"/>
  <c r="J62" i="31"/>
  <c r="I62" i="31"/>
  <c r="I65" i="31" s="1"/>
  <c r="H62" i="31"/>
  <c r="H65" i="31" s="1"/>
  <c r="G62" i="31"/>
  <c r="G65" i="31" s="1"/>
  <c r="F62" i="31"/>
  <c r="F65" i="31" s="1"/>
  <c r="E62" i="31"/>
  <c r="E65" i="31" s="1"/>
  <c r="DT61" i="31"/>
  <c r="DS61" i="31"/>
  <c r="DR61" i="31"/>
  <c r="DQ61" i="31"/>
  <c r="DP61" i="31"/>
  <c r="DO61" i="31"/>
  <c r="DN61" i="31"/>
  <c r="DM61" i="31"/>
  <c r="DL61" i="31"/>
  <c r="DK61" i="31"/>
  <c r="DJ61" i="31"/>
  <c r="DI61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CJ61" i="31"/>
  <c r="CI61" i="31"/>
  <c r="CH61" i="31"/>
  <c r="CG61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BH61" i="31"/>
  <c r="BG61" i="31"/>
  <c r="BF61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T60" i="31"/>
  <c r="DS60" i="31"/>
  <c r="DR60" i="31"/>
  <c r="DQ60" i="31"/>
  <c r="DP60" i="31"/>
  <c r="DO60" i="31"/>
  <c r="DN60" i="31"/>
  <c r="DM60" i="31"/>
  <c r="DL60" i="31"/>
  <c r="DK60" i="31"/>
  <c r="DJ60" i="31"/>
  <c r="DI60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CJ60" i="31"/>
  <c r="CI60" i="31"/>
  <c r="CH60" i="31"/>
  <c r="CG60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BH60" i="31"/>
  <c r="BG60" i="31"/>
  <c r="BF60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C59" i="31"/>
  <c r="BR56" i="31"/>
  <c r="BQ56" i="31"/>
  <c r="BS54" i="31"/>
  <c r="BR54" i="31"/>
  <c r="CC52" i="31"/>
  <c r="AJ52" i="31"/>
  <c r="X52" i="31"/>
  <c r="DN47" i="31"/>
  <c r="DL47" i="31"/>
  <c r="CZ47" i="31"/>
  <c r="CD47" i="31"/>
  <c r="BP47" i="31"/>
  <c r="I47" i="31"/>
  <c r="DR46" i="31"/>
  <c r="DK46" i="31"/>
  <c r="DF46" i="31"/>
  <c r="DD46" i="31"/>
  <c r="DC46" i="31"/>
  <c r="CT46" i="31"/>
  <c r="CR46" i="31"/>
  <c r="CQ46" i="31"/>
  <c r="CM46" i="31"/>
  <c r="CH46" i="31"/>
  <c r="CB46" i="31"/>
  <c r="CA46" i="31"/>
  <c r="BV46" i="31"/>
  <c r="BT46" i="31"/>
  <c r="BS46" i="31"/>
  <c r="BJ46" i="31"/>
  <c r="BE46" i="31"/>
  <c r="BC46" i="31"/>
  <c r="AX46" i="31"/>
  <c r="AQ46" i="31"/>
  <c r="AL46" i="31"/>
  <c r="AK46" i="31"/>
  <c r="Z46" i="31"/>
  <c r="X46" i="31"/>
  <c r="W46" i="31"/>
  <c r="U46" i="31"/>
  <c r="S46" i="31"/>
  <c r="N46" i="31"/>
  <c r="G46" i="31"/>
  <c r="DN45" i="31"/>
  <c r="DM45" i="31"/>
  <c r="DM52" i="31" s="1"/>
  <c r="DC45" i="31"/>
  <c r="CY45" i="31"/>
  <c r="CF45" i="31"/>
  <c r="CE45" i="31"/>
  <c r="CD45" i="31"/>
  <c r="CC45" i="31"/>
  <c r="BS45" i="31"/>
  <c r="BR45" i="31"/>
  <c r="BQ45" i="31"/>
  <c r="BO45" i="31"/>
  <c r="BC45" i="31"/>
  <c r="AP45" i="31"/>
  <c r="AM45" i="31"/>
  <c r="X45" i="31"/>
  <c r="W45" i="31"/>
  <c r="V45" i="31"/>
  <c r="T45" i="31"/>
  <c r="S45" i="31"/>
  <c r="R45" i="31"/>
  <c r="G45" i="31"/>
  <c r="DO41" i="31"/>
  <c r="DO56" i="31" s="1"/>
  <c r="DN41" i="31"/>
  <c r="DN56" i="31" s="1"/>
  <c r="DM41" i="31"/>
  <c r="DM56" i="31" s="1"/>
  <c r="DK41" i="31"/>
  <c r="DK56" i="31" s="1"/>
  <c r="CY41" i="31"/>
  <c r="CY56" i="31" s="1"/>
  <c r="CU41" i="31"/>
  <c r="CU56" i="31" s="1"/>
  <c r="CL41" i="31"/>
  <c r="CL56" i="31" s="1"/>
  <c r="CI41" i="31"/>
  <c r="CI56" i="31" s="1"/>
  <c r="CC41" i="31"/>
  <c r="CC56" i="31" s="1"/>
  <c r="BT41" i="31"/>
  <c r="BT56" i="31" s="1"/>
  <c r="BS41" i="31"/>
  <c r="BS56" i="31" s="1"/>
  <c r="BR41" i="31"/>
  <c r="BO41" i="31"/>
  <c r="BO56" i="31" s="1"/>
  <c r="BN41" i="31"/>
  <c r="BN56" i="31" s="1"/>
  <c r="BC41" i="31"/>
  <c r="BC56" i="31" s="1"/>
  <c r="AY41" i="31"/>
  <c r="AY56" i="31" s="1"/>
  <c r="AW41" i="31"/>
  <c r="AW56" i="31" s="1"/>
  <c r="AV41" i="31"/>
  <c r="AV56" i="31" s="1"/>
  <c r="AP41" i="31"/>
  <c r="AP56" i="31" s="1"/>
  <c r="AK41" i="31"/>
  <c r="AK56" i="31" s="1"/>
  <c r="AJ41" i="31"/>
  <c r="AJ56" i="31" s="1"/>
  <c r="AI41" i="31"/>
  <c r="AI56" i="31" s="1"/>
  <c r="V41" i="31"/>
  <c r="V56" i="31" s="1"/>
  <c r="U41" i="31"/>
  <c r="U56" i="31" s="1"/>
  <c r="S41" i="31"/>
  <c r="S56" i="31" s="1"/>
  <c r="G41" i="31"/>
  <c r="G56" i="31" s="1"/>
  <c r="DJ40" i="31"/>
  <c r="DG40" i="31"/>
  <c r="DE40" i="31"/>
  <c r="DD40" i="31"/>
  <c r="CM40" i="31"/>
  <c r="CL40" i="31"/>
  <c r="CC40" i="31"/>
  <c r="BZ40" i="31"/>
  <c r="BW40" i="31"/>
  <c r="BU40" i="31"/>
  <c r="BH40" i="31"/>
  <c r="BG40" i="31"/>
  <c r="BH48" i="31" s="1"/>
  <c r="AD40" i="31"/>
  <c r="AA40" i="31"/>
  <c r="X40" i="31"/>
  <c r="R40" i="31"/>
  <c r="O40" i="31"/>
  <c r="DO39" i="31"/>
  <c r="DN39" i="31"/>
  <c r="DK39" i="31"/>
  <c r="DJ39" i="31"/>
  <c r="CY39" i="31"/>
  <c r="CU39" i="31"/>
  <c r="CS39" i="31"/>
  <c r="CL39" i="31"/>
  <c r="CF39" i="31"/>
  <c r="CE39" i="31"/>
  <c r="BR39" i="31"/>
  <c r="BS47" i="31" s="1"/>
  <c r="BQ39" i="31"/>
  <c r="BR47" i="31" s="1"/>
  <c r="BO39" i="31"/>
  <c r="BE39" i="31"/>
  <c r="BF47" i="31" s="1"/>
  <c r="BD39" i="31"/>
  <c r="BC39" i="31"/>
  <c r="AP39" i="31"/>
  <c r="AM39" i="31"/>
  <c r="AJ39" i="31"/>
  <c r="AK47" i="31" s="1"/>
  <c r="AH39" i="31"/>
  <c r="AI47" i="31" s="1"/>
  <c r="X39" i="31"/>
  <c r="S39" i="31"/>
  <c r="R39" i="31"/>
  <c r="H39" i="31"/>
  <c r="G39" i="31"/>
  <c r="DS38" i="31"/>
  <c r="DK38" i="31"/>
  <c r="DK45" i="31" s="1"/>
  <c r="DJ38" i="31"/>
  <c r="DG38" i="31"/>
  <c r="DE38" i="31"/>
  <c r="DD38" i="31"/>
  <c r="DC38" i="31"/>
  <c r="DB38" i="31"/>
  <c r="CY38" i="31"/>
  <c r="CR38" i="31"/>
  <c r="CQ38" i="31"/>
  <c r="CM38" i="31"/>
  <c r="CL38" i="31"/>
  <c r="CC38" i="31"/>
  <c r="CC39" i="31" s="1"/>
  <c r="CA38" i="31"/>
  <c r="BZ38" i="31"/>
  <c r="BW38" i="31"/>
  <c r="BU38" i="31"/>
  <c r="BT38" i="31"/>
  <c r="BO38" i="31"/>
  <c r="BN38" i="31"/>
  <c r="BN45" i="31" s="1"/>
  <c r="BK38" i="31"/>
  <c r="BH38" i="31"/>
  <c r="BG38" i="31"/>
  <c r="BF38" i="31"/>
  <c r="BE38" i="31"/>
  <c r="BC38" i="31"/>
  <c r="AV38" i="31"/>
  <c r="AU38" i="31"/>
  <c r="AT38" i="31"/>
  <c r="AQ38" i="31"/>
  <c r="AP38" i="31"/>
  <c r="AG38" i="31"/>
  <c r="AF38" i="31"/>
  <c r="AE38" i="31"/>
  <c r="AD38" i="31"/>
  <c r="AA38" i="31"/>
  <c r="X38" i="31"/>
  <c r="S38" i="31"/>
  <c r="R38" i="31"/>
  <c r="R41" i="31" s="1"/>
  <c r="R56" i="31" s="1"/>
  <c r="O38" i="31"/>
  <c r="K38" i="31"/>
  <c r="J38" i="31"/>
  <c r="I38" i="31"/>
  <c r="G38" i="31"/>
  <c r="DT36" i="31"/>
  <c r="DS36" i="31"/>
  <c r="DS46" i="31" s="1"/>
  <c r="DR36" i="31"/>
  <c r="DQ36" i="31"/>
  <c r="DQ46" i="31" s="1"/>
  <c r="DP36" i="31"/>
  <c r="DP46" i="31" s="1"/>
  <c r="DO36" i="31"/>
  <c r="DO46" i="31" s="1"/>
  <c r="DN36" i="31"/>
  <c r="DM36" i="31"/>
  <c r="DM46" i="31" s="1"/>
  <c r="DL36" i="31"/>
  <c r="DL46" i="31" s="1"/>
  <c r="DK36" i="31"/>
  <c r="DJ36" i="31"/>
  <c r="DJ46" i="31" s="1"/>
  <c r="DI36" i="31"/>
  <c r="DI46" i="31" s="1"/>
  <c r="DH36" i="31"/>
  <c r="DG36" i="31"/>
  <c r="DG46" i="31" s="1"/>
  <c r="DF36" i="31"/>
  <c r="DE36" i="31"/>
  <c r="DE46" i="31" s="1"/>
  <c r="DD36" i="31"/>
  <c r="DC36" i="31"/>
  <c r="DB36" i="31"/>
  <c r="DA36" i="31"/>
  <c r="DA46" i="31" s="1"/>
  <c r="CZ36" i="31"/>
  <c r="CZ46" i="31" s="1"/>
  <c r="CY36" i="31"/>
  <c r="CY46" i="31" s="1"/>
  <c r="CX36" i="31"/>
  <c r="CX46" i="31" s="1"/>
  <c r="CW36" i="31"/>
  <c r="CW46" i="31" s="1"/>
  <c r="CV36" i="31"/>
  <c r="CU36" i="31"/>
  <c r="CU46" i="31" s="1"/>
  <c r="CT36" i="31"/>
  <c r="CS36" i="31"/>
  <c r="CS46" i="31" s="1"/>
  <c r="CR36" i="31"/>
  <c r="CQ36" i="31"/>
  <c r="CP36" i="31"/>
  <c r="CO36" i="31"/>
  <c r="CO46" i="31" s="1"/>
  <c r="CN36" i="31"/>
  <c r="CN46" i="31" s="1"/>
  <c r="CM36" i="31"/>
  <c r="CL36" i="31"/>
  <c r="CL46" i="31" s="1"/>
  <c r="CK36" i="31"/>
  <c r="CK46" i="31" s="1"/>
  <c r="CJ36" i="31"/>
  <c r="CI36" i="31"/>
  <c r="CI46" i="31" s="1"/>
  <c r="CH36" i="31"/>
  <c r="CG36" i="31"/>
  <c r="CG46" i="31" s="1"/>
  <c r="CF36" i="31"/>
  <c r="CF46" i="31" s="1"/>
  <c r="CF179" i="31" s="1"/>
  <c r="CE36" i="31"/>
  <c r="CE46" i="31" s="1"/>
  <c r="CD36" i="31"/>
  <c r="CC36" i="31"/>
  <c r="CC46" i="31" s="1"/>
  <c r="CB36" i="31"/>
  <c r="CA36" i="31"/>
  <c r="BZ36" i="31"/>
  <c r="BZ46" i="31" s="1"/>
  <c r="BY36" i="31"/>
  <c r="BY46" i="31" s="1"/>
  <c r="BX36" i="31"/>
  <c r="BW36" i="31"/>
  <c r="BW46" i="31" s="1"/>
  <c r="BV36" i="31"/>
  <c r="BU36" i="31"/>
  <c r="BU46" i="31" s="1"/>
  <c r="BT36" i="31"/>
  <c r="BS36" i="31"/>
  <c r="BR36" i="31"/>
  <c r="BQ36" i="31"/>
  <c r="BQ46" i="31" s="1"/>
  <c r="BP36" i="31"/>
  <c r="BP46" i="31" s="1"/>
  <c r="BO36" i="31"/>
  <c r="BO46" i="31" s="1"/>
  <c r="BN36" i="31"/>
  <c r="BN46" i="31" s="1"/>
  <c r="BM36" i="31"/>
  <c r="BM46" i="31" s="1"/>
  <c r="BL36" i="31"/>
  <c r="BK36" i="31"/>
  <c r="BK46" i="31" s="1"/>
  <c r="BJ36" i="31"/>
  <c r="BI36" i="31"/>
  <c r="BI46" i="31" s="1"/>
  <c r="BH36" i="31"/>
  <c r="BH46" i="31" s="1"/>
  <c r="BG36" i="31"/>
  <c r="BG46" i="31" s="1"/>
  <c r="BF36" i="31"/>
  <c r="BE36" i="31"/>
  <c r="BD36" i="31"/>
  <c r="BD46" i="31" s="1"/>
  <c r="BC36" i="31"/>
  <c r="BB36" i="31"/>
  <c r="BB46" i="31" s="1"/>
  <c r="BA36" i="31"/>
  <c r="BA46" i="31" s="1"/>
  <c r="AZ36" i="31"/>
  <c r="AY36" i="31"/>
  <c r="AY46" i="31" s="1"/>
  <c r="AX36" i="31"/>
  <c r="AW36" i="31"/>
  <c r="AW46" i="31" s="1"/>
  <c r="AV36" i="31"/>
  <c r="AV46" i="31" s="1"/>
  <c r="AU36" i="31"/>
  <c r="AU46" i="31" s="1"/>
  <c r="AT36" i="31"/>
  <c r="AS36" i="31"/>
  <c r="AS46" i="31" s="1"/>
  <c r="AR36" i="31"/>
  <c r="AR46" i="31" s="1"/>
  <c r="AQ36" i="31"/>
  <c r="AP36" i="31"/>
  <c r="AP46" i="31" s="1"/>
  <c r="AO36" i="31"/>
  <c r="AO46" i="31" s="1"/>
  <c r="AN36" i="31"/>
  <c r="AM36" i="31"/>
  <c r="AM46" i="31" s="1"/>
  <c r="AL36" i="31"/>
  <c r="AK36" i="31"/>
  <c r="AJ36" i="31"/>
  <c r="AJ46" i="31" s="1"/>
  <c r="AI36" i="31"/>
  <c r="AI46" i="31" s="1"/>
  <c r="AH36" i="31"/>
  <c r="AG36" i="31"/>
  <c r="AG46" i="31" s="1"/>
  <c r="AF36" i="31"/>
  <c r="AF46" i="31" s="1"/>
  <c r="AE36" i="31"/>
  <c r="AE46" i="31" s="1"/>
  <c r="AD36" i="31"/>
  <c r="AD46" i="31" s="1"/>
  <c r="AC36" i="31"/>
  <c r="AC46" i="31" s="1"/>
  <c r="AB36" i="31"/>
  <c r="AA36" i="31"/>
  <c r="AA46" i="31" s="1"/>
  <c r="Z36" i="31"/>
  <c r="Y36" i="31"/>
  <c r="Y46" i="31" s="1"/>
  <c r="X36" i="31"/>
  <c r="W36" i="31"/>
  <c r="V36" i="31"/>
  <c r="U36" i="31"/>
  <c r="T36" i="31"/>
  <c r="T46" i="31" s="1"/>
  <c r="S36" i="31"/>
  <c r="R36" i="31"/>
  <c r="R46" i="31" s="1"/>
  <c r="Q36" i="31"/>
  <c r="Q46" i="31" s="1"/>
  <c r="P36" i="31"/>
  <c r="O36" i="31"/>
  <c r="O46" i="31" s="1"/>
  <c r="N36" i="31"/>
  <c r="M36" i="31"/>
  <c r="M46" i="31" s="1"/>
  <c r="L36" i="31"/>
  <c r="L46" i="31" s="1"/>
  <c r="K36" i="31"/>
  <c r="K46" i="31" s="1"/>
  <c r="J36" i="31"/>
  <c r="I36" i="31"/>
  <c r="I46" i="31" s="1"/>
  <c r="H36" i="31"/>
  <c r="H46" i="31" s="1"/>
  <c r="G36" i="31"/>
  <c r="F36" i="31"/>
  <c r="F46" i="31" s="1"/>
  <c r="E36" i="31"/>
  <c r="DT35" i="31"/>
  <c r="DT38" i="31" s="1"/>
  <c r="DS35" i="31"/>
  <c r="DR35" i="31"/>
  <c r="DR38" i="31" s="1"/>
  <c r="DQ35" i="31"/>
  <c r="DQ38" i="31" s="1"/>
  <c r="DP35" i="31"/>
  <c r="DP38" i="31" s="1"/>
  <c r="DO35" i="31"/>
  <c r="DO38" i="31" s="1"/>
  <c r="DO45" i="31" s="1"/>
  <c r="DN35" i="31"/>
  <c r="DN38" i="31" s="1"/>
  <c r="DM35" i="31"/>
  <c r="DM38" i="31" s="1"/>
  <c r="DM39" i="31" s="1"/>
  <c r="DL35" i="31"/>
  <c r="DL38" i="31" s="1"/>
  <c r="DL39" i="31" s="1"/>
  <c r="DK35" i="31"/>
  <c r="DJ35" i="31"/>
  <c r="DI35" i="31"/>
  <c r="DI38" i="31" s="1"/>
  <c r="DH35" i="31"/>
  <c r="DH38" i="31" s="1"/>
  <c r="DG35" i="31"/>
  <c r="DF35" i="31"/>
  <c r="DF38" i="31" s="1"/>
  <c r="DE35" i="31"/>
  <c r="DD35" i="31"/>
  <c r="DC35" i="31"/>
  <c r="DB35" i="31"/>
  <c r="DA35" i="31"/>
  <c r="DA38" i="31" s="1"/>
  <c r="CZ35" i="31"/>
  <c r="CZ38" i="31" s="1"/>
  <c r="CY35" i="31"/>
  <c r="CX35" i="31"/>
  <c r="CX38" i="31" s="1"/>
  <c r="CW35" i="31"/>
  <c r="CW38" i="31" s="1"/>
  <c r="CV35" i="31"/>
  <c r="CV38" i="31" s="1"/>
  <c r="CU35" i="31"/>
  <c r="CU38" i="31" s="1"/>
  <c r="CT35" i="31"/>
  <c r="CT38" i="31" s="1"/>
  <c r="CS35" i="31"/>
  <c r="CS38" i="31" s="1"/>
  <c r="CR35" i="31"/>
  <c r="CQ35" i="31"/>
  <c r="CP35" i="31"/>
  <c r="CP38" i="31" s="1"/>
  <c r="CO35" i="31"/>
  <c r="CO38" i="31" s="1"/>
  <c r="CN35" i="31"/>
  <c r="CN38" i="31" s="1"/>
  <c r="CM35" i="31"/>
  <c r="CL35" i="31"/>
  <c r="CK35" i="31"/>
  <c r="CK38" i="31" s="1"/>
  <c r="CJ35" i="31"/>
  <c r="CJ38" i="31" s="1"/>
  <c r="CI35" i="31"/>
  <c r="CI38" i="31" s="1"/>
  <c r="CH35" i="31"/>
  <c r="CH38" i="31" s="1"/>
  <c r="CG35" i="31"/>
  <c r="CG38" i="31" s="1"/>
  <c r="CF35" i="31"/>
  <c r="CF38" i="31" s="1"/>
  <c r="CF41" i="31" s="1"/>
  <c r="CF56" i="31" s="1"/>
  <c r="CE35" i="31"/>
  <c r="CE38" i="31" s="1"/>
  <c r="CE41" i="31" s="1"/>
  <c r="CE56" i="31" s="1"/>
  <c r="CD35" i="31"/>
  <c r="CD38" i="31" s="1"/>
  <c r="CD41" i="31" s="1"/>
  <c r="CD56" i="31" s="1"/>
  <c r="CC35" i="31"/>
  <c r="CB35" i="31"/>
  <c r="CB38" i="31" s="1"/>
  <c r="CA35" i="31"/>
  <c r="BZ35" i="31"/>
  <c r="BY35" i="31"/>
  <c r="BY38" i="31" s="1"/>
  <c r="BX35" i="31"/>
  <c r="BX38" i="31" s="1"/>
  <c r="BW35" i="31"/>
  <c r="BV35" i="31"/>
  <c r="BV38" i="31" s="1"/>
  <c r="BU35" i="31"/>
  <c r="BT35" i="31"/>
  <c r="BS35" i="31"/>
  <c r="BS38" i="31" s="1"/>
  <c r="BS39" i="31" s="1"/>
  <c r="BT47" i="31" s="1"/>
  <c r="BR35" i="31"/>
  <c r="BR38" i="31" s="1"/>
  <c r="BQ35" i="31"/>
  <c r="BQ38" i="31" s="1"/>
  <c r="BQ41" i="31" s="1"/>
  <c r="BP35" i="31"/>
  <c r="BP38" i="31" s="1"/>
  <c r="BP41" i="31" s="1"/>
  <c r="BP56" i="31" s="1"/>
  <c r="BO35" i="31"/>
  <c r="BN35" i="31"/>
  <c r="BM35" i="31"/>
  <c r="BM38" i="31" s="1"/>
  <c r="BL35" i="31"/>
  <c r="BL38" i="31" s="1"/>
  <c r="BK35" i="31"/>
  <c r="BJ35" i="31"/>
  <c r="BJ38" i="31" s="1"/>
  <c r="BI35" i="31"/>
  <c r="BI38" i="31" s="1"/>
  <c r="BH35" i="31"/>
  <c r="BG35" i="31"/>
  <c r="BF35" i="31"/>
  <c r="BE35" i="31"/>
  <c r="BD35" i="31"/>
  <c r="BD38" i="31" s="1"/>
  <c r="BC35" i="31"/>
  <c r="BB35" i="31"/>
  <c r="BB38" i="31" s="1"/>
  <c r="BA35" i="31"/>
  <c r="BA38" i="31" s="1"/>
  <c r="AZ35" i="31"/>
  <c r="AZ38" i="31" s="1"/>
  <c r="AY35" i="31"/>
  <c r="AY38" i="31" s="1"/>
  <c r="AY45" i="31" s="1"/>
  <c r="AX35" i="31"/>
  <c r="AX38" i="31" s="1"/>
  <c r="AW35" i="31"/>
  <c r="AW38" i="31" s="1"/>
  <c r="AV35" i="31"/>
  <c r="AU35" i="31"/>
  <c r="AT35" i="31"/>
  <c r="AS35" i="31"/>
  <c r="AS38" i="31" s="1"/>
  <c r="AS40" i="31" s="1"/>
  <c r="AR35" i="31"/>
  <c r="AR38" i="31" s="1"/>
  <c r="AQ35" i="31"/>
  <c r="AP35" i="31"/>
  <c r="AO35" i="31"/>
  <c r="AO38" i="31" s="1"/>
  <c r="AN35" i="31"/>
  <c r="AN38" i="31" s="1"/>
  <c r="AM35" i="31"/>
  <c r="AM38" i="31" s="1"/>
  <c r="AL35" i="31"/>
  <c r="AL38" i="31" s="1"/>
  <c r="AK35" i="31"/>
  <c r="AK38" i="31" s="1"/>
  <c r="AJ35" i="31"/>
  <c r="AJ38" i="31" s="1"/>
  <c r="AJ45" i="31" s="1"/>
  <c r="AI35" i="31"/>
  <c r="AI38" i="31" s="1"/>
  <c r="AI45" i="31" s="1"/>
  <c r="AH35" i="31"/>
  <c r="AH38" i="31" s="1"/>
  <c r="AH45" i="31" s="1"/>
  <c r="AG35" i="31"/>
  <c r="AF35" i="31"/>
  <c r="AE35" i="31"/>
  <c r="AD35" i="31"/>
  <c r="AC35" i="31"/>
  <c r="AC38" i="31" s="1"/>
  <c r="AB35" i="31"/>
  <c r="AB38" i="31" s="1"/>
  <c r="AA35" i="31"/>
  <c r="Z35" i="31"/>
  <c r="Z38" i="31" s="1"/>
  <c r="Y35" i="31"/>
  <c r="Y38" i="31" s="1"/>
  <c r="X35" i="31"/>
  <c r="W35" i="31"/>
  <c r="W38" i="31" s="1"/>
  <c r="W41" i="31" s="1"/>
  <c r="W56" i="31" s="1"/>
  <c r="V35" i="31"/>
  <c r="V38" i="31" s="1"/>
  <c r="U35" i="31"/>
  <c r="U38" i="31" s="1"/>
  <c r="U45" i="31" s="1"/>
  <c r="U52" i="31" s="1"/>
  <c r="T35" i="31"/>
  <c r="T38" i="31" s="1"/>
  <c r="T41" i="31" s="1"/>
  <c r="T56" i="31" s="1"/>
  <c r="S35" i="31"/>
  <c r="R35" i="31"/>
  <c r="Q35" i="31"/>
  <c r="Q38" i="31" s="1"/>
  <c r="P35" i="31"/>
  <c r="P38" i="31" s="1"/>
  <c r="O35" i="31"/>
  <c r="N35" i="31"/>
  <c r="N38" i="31" s="1"/>
  <c r="M35" i="31"/>
  <c r="M38" i="31" s="1"/>
  <c r="L35" i="31"/>
  <c r="L38" i="31" s="1"/>
  <c r="K35" i="31"/>
  <c r="J35" i="31"/>
  <c r="I35" i="31"/>
  <c r="H35" i="31"/>
  <c r="H38" i="31" s="1"/>
  <c r="G35" i="31"/>
  <c r="F35" i="31"/>
  <c r="F38" i="31" s="1"/>
  <c r="E35" i="31"/>
  <c r="E38" i="31" s="1"/>
  <c r="DT34" i="31"/>
  <c r="DS34" i="31"/>
  <c r="DR34" i="31"/>
  <c r="DQ34" i="31"/>
  <c r="DP34" i="31"/>
  <c r="DO34" i="31"/>
  <c r="DN34" i="31"/>
  <c r="DM34" i="31"/>
  <c r="DL34" i="31"/>
  <c r="DK34" i="31"/>
  <c r="DJ34" i="31"/>
  <c r="DI34" i="31"/>
  <c r="DH34" i="31"/>
  <c r="DG34" i="31"/>
  <c r="DF34" i="31"/>
  <c r="DE34" i="31"/>
  <c r="DD34" i="31"/>
  <c r="DC34" i="31"/>
  <c r="DB34" i="31"/>
  <c r="DA34" i="31"/>
  <c r="CZ34" i="31"/>
  <c r="CY34" i="31"/>
  <c r="CX34" i="31"/>
  <c r="CW34" i="31"/>
  <c r="CV34" i="31"/>
  <c r="CU34" i="31"/>
  <c r="CT34" i="31"/>
  <c r="CS34" i="31"/>
  <c r="CR34" i="31"/>
  <c r="CQ34" i="31"/>
  <c r="CP34" i="31"/>
  <c r="CO34" i="31"/>
  <c r="CN34" i="31"/>
  <c r="CM34" i="31"/>
  <c r="CL34" i="31"/>
  <c r="CK34" i="31"/>
  <c r="CJ34" i="31"/>
  <c r="CI34" i="31"/>
  <c r="CH34" i="31"/>
  <c r="CG34" i="31"/>
  <c r="CF34" i="31"/>
  <c r="CE34" i="31"/>
  <c r="CD34" i="31"/>
  <c r="CC34" i="31"/>
  <c r="CB34" i="31"/>
  <c r="CA34" i="31"/>
  <c r="BZ34" i="31"/>
  <c r="BY34" i="31"/>
  <c r="BX34" i="31"/>
  <c r="BW34" i="31"/>
  <c r="BV34" i="31"/>
  <c r="BU34" i="31"/>
  <c r="BT34" i="31"/>
  <c r="BS34" i="31"/>
  <c r="BR34" i="31"/>
  <c r="BQ34" i="31"/>
  <c r="BP34" i="31"/>
  <c r="BO34" i="31"/>
  <c r="BN34" i="31"/>
  <c r="BM34" i="31"/>
  <c r="BL34" i="31"/>
  <c r="BK34" i="31"/>
  <c r="BJ34" i="31"/>
  <c r="BI34" i="31"/>
  <c r="BH34" i="31"/>
  <c r="BG34" i="31"/>
  <c r="BF34" i="31"/>
  <c r="BE34" i="31"/>
  <c r="BD34" i="31"/>
  <c r="BC34" i="31"/>
  <c r="BB34" i="31"/>
  <c r="BA34" i="31"/>
  <c r="AZ34" i="31"/>
  <c r="AY34" i="31"/>
  <c r="AX34" i="31"/>
  <c r="AW34" i="31"/>
  <c r="AV34" i="31"/>
  <c r="AU34" i="31"/>
  <c r="AT34" i="31"/>
  <c r="AS34" i="31"/>
  <c r="AR34" i="31"/>
  <c r="AQ34" i="31"/>
  <c r="AP34" i="31"/>
  <c r="AO34" i="31"/>
  <c r="AN34" i="31"/>
  <c r="AM34" i="31"/>
  <c r="AL34" i="31"/>
  <c r="AK34" i="31"/>
  <c r="AJ34" i="31"/>
  <c r="AI34" i="31"/>
  <c r="AH34" i="31"/>
  <c r="AG34" i="31"/>
  <c r="AF34" i="31"/>
  <c r="AE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T33" i="31"/>
  <c r="DS33" i="31"/>
  <c r="DR33" i="31"/>
  <c r="DQ33" i="31"/>
  <c r="DP33" i="31"/>
  <c r="DO33" i="31"/>
  <c r="DN33" i="31"/>
  <c r="DM33" i="31"/>
  <c r="DL33" i="31"/>
  <c r="DK33" i="31"/>
  <c r="DJ33" i="31"/>
  <c r="DI33" i="31"/>
  <c r="DH33" i="31"/>
  <c r="DG33" i="31"/>
  <c r="DF33" i="31"/>
  <c r="DE33" i="31"/>
  <c r="DD33" i="31"/>
  <c r="DC33" i="31"/>
  <c r="DB33" i="31"/>
  <c r="DA33" i="31"/>
  <c r="CZ33" i="31"/>
  <c r="CY33" i="31"/>
  <c r="CX33" i="31"/>
  <c r="CW33" i="31"/>
  <c r="CV33" i="31"/>
  <c r="CU33" i="31"/>
  <c r="CT33" i="31"/>
  <c r="CS33" i="31"/>
  <c r="CR33" i="31"/>
  <c r="CQ33" i="31"/>
  <c r="CP33" i="31"/>
  <c r="CO33" i="31"/>
  <c r="CN33" i="31"/>
  <c r="CM33" i="31"/>
  <c r="CL33" i="31"/>
  <c r="CK33" i="31"/>
  <c r="CJ33" i="31"/>
  <c r="CI33" i="31"/>
  <c r="CH33" i="31"/>
  <c r="CG33" i="31"/>
  <c r="CF33" i="31"/>
  <c r="CE33" i="31"/>
  <c r="CD33" i="31"/>
  <c r="CC33" i="31"/>
  <c r="CB33" i="31"/>
  <c r="CA33" i="31"/>
  <c r="BZ33" i="31"/>
  <c r="BY33" i="31"/>
  <c r="BX33" i="31"/>
  <c r="BW33" i="31"/>
  <c r="BV33" i="31"/>
  <c r="BU33" i="31"/>
  <c r="BT33" i="31"/>
  <c r="BS33" i="31"/>
  <c r="BR33" i="31"/>
  <c r="BQ33" i="31"/>
  <c r="BP33" i="31"/>
  <c r="BO33" i="31"/>
  <c r="BN33" i="31"/>
  <c r="BM33" i="31"/>
  <c r="BL33" i="31"/>
  <c r="BK33" i="31"/>
  <c r="BJ33" i="31"/>
  <c r="BI33" i="31"/>
  <c r="BH33" i="31"/>
  <c r="BG33" i="31"/>
  <c r="BF33" i="31"/>
  <c r="BE33" i="31"/>
  <c r="BD33" i="31"/>
  <c r="BC33" i="31"/>
  <c r="BB33" i="31"/>
  <c r="BA33" i="31"/>
  <c r="AZ33" i="31"/>
  <c r="AY33" i="31"/>
  <c r="AX33" i="31"/>
  <c r="AW33" i="31"/>
  <c r="AV33" i="31"/>
  <c r="AU33" i="31"/>
  <c r="AT33" i="31"/>
  <c r="AS33" i="31"/>
  <c r="AR33" i="31"/>
  <c r="AQ33" i="31"/>
  <c r="AP33" i="31"/>
  <c r="AO33" i="31"/>
  <c r="AN33" i="31"/>
  <c r="AM33" i="31"/>
  <c r="AL33" i="31"/>
  <c r="AK33" i="31"/>
  <c r="AJ33" i="31"/>
  <c r="AI33" i="31"/>
  <c r="AH33" i="31"/>
  <c r="AG33" i="31"/>
  <c r="AF33" i="31"/>
  <c r="AE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C32" i="31"/>
  <c r="BQ29" i="31"/>
  <c r="CJ25" i="31"/>
  <c r="BC25" i="31"/>
  <c r="AN25" i="31"/>
  <c r="CB21" i="31"/>
  <c r="DL20" i="31"/>
  <c r="DK20" i="31"/>
  <c r="CF20" i="31"/>
  <c r="BD20" i="31"/>
  <c r="BC20" i="31"/>
  <c r="T20" i="31"/>
  <c r="F20" i="31"/>
  <c r="DR19" i="31"/>
  <c r="DR179" i="31" s="1"/>
  <c r="DP19" i="31"/>
  <c r="DP179" i="31" s="1"/>
  <c r="DK19" i="31"/>
  <c r="DK179" i="31" s="1"/>
  <c r="DJ19" i="31"/>
  <c r="DJ179" i="31" s="1"/>
  <c r="DI19" i="31"/>
  <c r="DF19" i="31"/>
  <c r="DD19" i="31"/>
  <c r="CY19" i="31"/>
  <c r="CW19" i="31"/>
  <c r="CT19" i="31"/>
  <c r="CR19" i="31"/>
  <c r="CP19" i="31"/>
  <c r="CO19" i="31"/>
  <c r="CO179" i="31" s="1"/>
  <c r="CM19" i="31"/>
  <c r="CL19" i="31"/>
  <c r="CK19" i="31"/>
  <c r="CK179" i="31" s="1"/>
  <c r="CH19" i="31"/>
  <c r="CF19" i="31"/>
  <c r="CC19" i="31"/>
  <c r="CC179" i="31" s="1"/>
  <c r="CA19" i="31"/>
  <c r="BZ19" i="31"/>
  <c r="BY19" i="31"/>
  <c r="BY179" i="31" s="1"/>
  <c r="BV19" i="31"/>
  <c r="BV179" i="31" s="1"/>
  <c r="BT19" i="31"/>
  <c r="BT179" i="31" s="1"/>
  <c r="BO19" i="31"/>
  <c r="BN19" i="31"/>
  <c r="BM19" i="31"/>
  <c r="BM179" i="31" s="1"/>
  <c r="BJ19" i="31"/>
  <c r="BH19" i="31"/>
  <c r="BG19" i="31"/>
  <c r="BF19" i="31"/>
  <c r="BE19" i="31"/>
  <c r="BE179" i="31" s="1"/>
  <c r="BA19" i="31"/>
  <c r="BA179" i="31" s="1"/>
  <c r="AX19" i="31"/>
  <c r="AV19" i="31"/>
  <c r="AV179" i="31" s="1"/>
  <c r="AU19" i="31"/>
  <c r="AQ19" i="31"/>
  <c r="AP19" i="31"/>
  <c r="AP179" i="31" s="1"/>
  <c r="AO19" i="31"/>
  <c r="AL19" i="31"/>
  <c r="AJ19" i="31"/>
  <c r="AE19" i="31"/>
  <c r="AD19" i="31"/>
  <c r="AD179" i="31" s="1"/>
  <c r="AC19" i="31"/>
  <c r="AC179" i="31" s="1"/>
  <c r="Z19" i="31"/>
  <c r="Z179" i="31" s="1"/>
  <c r="X19" i="31"/>
  <c r="S19" i="31"/>
  <c r="R19" i="31"/>
  <c r="R179" i="31" s="1"/>
  <c r="Q19" i="31"/>
  <c r="Q179" i="31" s="1"/>
  <c r="N19" i="31"/>
  <c r="L19" i="31"/>
  <c r="J19" i="31"/>
  <c r="I19" i="31"/>
  <c r="I179" i="31" s="1"/>
  <c r="DK18" i="31"/>
  <c r="DJ18" i="31"/>
  <c r="DI18" i="31"/>
  <c r="CV18" i="31"/>
  <c r="CJ18" i="31"/>
  <c r="CE18" i="31"/>
  <c r="CE25" i="31" s="1"/>
  <c r="CD18" i="31"/>
  <c r="CC18" i="31"/>
  <c r="BR18" i="31"/>
  <c r="BQ18" i="31"/>
  <c r="BP18" i="31"/>
  <c r="BO18" i="31"/>
  <c r="BN18" i="31"/>
  <c r="BC18" i="31"/>
  <c r="BA18" i="31"/>
  <c r="AZ18" i="31"/>
  <c r="AO18" i="31"/>
  <c r="AN18" i="31"/>
  <c r="AF18" i="31"/>
  <c r="W18" i="31"/>
  <c r="V18" i="31"/>
  <c r="U18" i="31"/>
  <c r="S18" i="31"/>
  <c r="R18" i="31"/>
  <c r="Q18" i="31"/>
  <c r="DN14" i="31"/>
  <c r="DM14" i="31"/>
  <c r="DK14" i="31"/>
  <c r="DJ14" i="31"/>
  <c r="CY14" i="31"/>
  <c r="CX14" i="31"/>
  <c r="CW14" i="31"/>
  <c r="CV14" i="31"/>
  <c r="CV29" i="31" s="1"/>
  <c r="CK14" i="31"/>
  <c r="CJ14" i="31"/>
  <c r="BR14" i="31"/>
  <c r="BR29" i="31" s="1"/>
  <c r="BQ14" i="31"/>
  <c r="BO14" i="31"/>
  <c r="BN14" i="31"/>
  <c r="BM14" i="31"/>
  <c r="AZ14" i="31"/>
  <c r="AW14" i="31"/>
  <c r="AU14" i="31"/>
  <c r="AO14" i="31"/>
  <c r="AK14" i="31"/>
  <c r="AI14" i="31"/>
  <c r="AH14" i="31"/>
  <c r="U14" i="31"/>
  <c r="S14" i="31"/>
  <c r="R14" i="31"/>
  <c r="G14" i="31"/>
  <c r="F14" i="31"/>
  <c r="DI13" i="31"/>
  <c r="DH13" i="31"/>
  <c r="DE13" i="31"/>
  <c r="CL13" i="31"/>
  <c r="CK13" i="31"/>
  <c r="CA13" i="31"/>
  <c r="BY13" i="31"/>
  <c r="BX13" i="31"/>
  <c r="BU13" i="31"/>
  <c r="BV21" i="31" s="1"/>
  <c r="BG13" i="31"/>
  <c r="AE13" i="31"/>
  <c r="AD13" i="31"/>
  <c r="AC13" i="31"/>
  <c r="AB13" i="31"/>
  <c r="W13" i="31"/>
  <c r="Q13" i="31"/>
  <c r="P13" i="31"/>
  <c r="DN12" i="31"/>
  <c r="DM12" i="31"/>
  <c r="DK12" i="31"/>
  <c r="DJ12" i="31"/>
  <c r="DI12" i="31"/>
  <c r="CV12" i="31"/>
  <c r="CS12" i="31"/>
  <c r="CK12" i="31"/>
  <c r="CE12" i="31"/>
  <c r="CD12" i="31"/>
  <c r="CE20" i="31" s="1"/>
  <c r="BQ12" i="31"/>
  <c r="BO12" i="31"/>
  <c r="BN12" i="31"/>
  <c r="BC12" i="31"/>
  <c r="BB12" i="31"/>
  <c r="AZ12" i="31"/>
  <c r="AO12" i="31"/>
  <c r="AN12" i="31"/>
  <c r="AI12" i="31"/>
  <c r="AG12" i="31"/>
  <c r="S12" i="31"/>
  <c r="R12" i="31"/>
  <c r="Q12" i="31"/>
  <c r="G12" i="31"/>
  <c r="E12" i="31"/>
  <c r="DT11" i="31"/>
  <c r="DK11" i="31"/>
  <c r="DJ11" i="31"/>
  <c r="DI11" i="31"/>
  <c r="DH11" i="31"/>
  <c r="DC11" i="31"/>
  <c r="DB11" i="31"/>
  <c r="CZ11" i="31"/>
  <c r="CQ11" i="31"/>
  <c r="CQ12" i="31" s="1"/>
  <c r="CP11" i="31"/>
  <c r="CM11" i="31"/>
  <c r="CM13" i="31" s="1"/>
  <c r="CL11" i="31"/>
  <c r="CK11" i="31"/>
  <c r="CA11" i="31"/>
  <c r="BZ11" i="31"/>
  <c r="BY11" i="31"/>
  <c r="BX11" i="31"/>
  <c r="BU11" i="31"/>
  <c r="BS11" i="31"/>
  <c r="BO11" i="31"/>
  <c r="BN11" i="31"/>
  <c r="BM11" i="31"/>
  <c r="BM12" i="31" s="1"/>
  <c r="BL11" i="31"/>
  <c r="BG11" i="31"/>
  <c r="BF11" i="31"/>
  <c r="BE11" i="31"/>
  <c r="BE13" i="31" s="1"/>
  <c r="AU11" i="31"/>
  <c r="AT11" i="31"/>
  <c r="AS11" i="31"/>
  <c r="AQ11" i="31"/>
  <c r="AP11" i="31"/>
  <c r="AO11" i="31"/>
  <c r="AE11" i="31"/>
  <c r="AD11" i="31"/>
  <c r="AC11" i="31"/>
  <c r="AB11" i="31"/>
  <c r="W11" i="31"/>
  <c r="W12" i="31" s="1"/>
  <c r="S11" i="31"/>
  <c r="R11" i="31"/>
  <c r="Q11" i="31"/>
  <c r="Q14" i="31" s="1"/>
  <c r="P11" i="31"/>
  <c r="K11" i="31"/>
  <c r="J11" i="31"/>
  <c r="I11" i="31"/>
  <c r="DT9" i="31"/>
  <c r="DT19" i="31" s="1"/>
  <c r="DS9" i="31"/>
  <c r="DS19" i="31" s="1"/>
  <c r="DR9" i="31"/>
  <c r="DQ9" i="31"/>
  <c r="DQ19" i="31" s="1"/>
  <c r="DP9" i="31"/>
  <c r="DO9" i="31"/>
  <c r="DO19" i="31" s="1"/>
  <c r="DN9" i="31"/>
  <c r="DN19" i="31" s="1"/>
  <c r="DM9" i="31"/>
  <c r="DM19" i="31" s="1"/>
  <c r="DM179" i="31" s="1"/>
  <c r="DL9" i="31"/>
  <c r="DL19" i="31" s="1"/>
  <c r="DK9" i="31"/>
  <c r="DJ9" i="31"/>
  <c r="DI9" i="31"/>
  <c r="DH9" i="31"/>
  <c r="DH19" i="31" s="1"/>
  <c r="DG9" i="31"/>
  <c r="DG19" i="31" s="1"/>
  <c r="DF9" i="31"/>
  <c r="DE9" i="31"/>
  <c r="DE19" i="31" s="1"/>
  <c r="DD9" i="31"/>
  <c r="DC9" i="31"/>
  <c r="DC19" i="31" s="1"/>
  <c r="DC179" i="31" s="1"/>
  <c r="DB9" i="31"/>
  <c r="DB19" i="31" s="1"/>
  <c r="DA9" i="31"/>
  <c r="DA19" i="31" s="1"/>
  <c r="DA179" i="31" s="1"/>
  <c r="CZ9" i="31"/>
  <c r="CZ19" i="31" s="1"/>
  <c r="CZ179" i="31" s="1"/>
  <c r="CY9" i="31"/>
  <c r="CX9" i="31"/>
  <c r="CX19" i="31" s="1"/>
  <c r="CX179" i="31" s="1"/>
  <c r="CW9" i="31"/>
  <c r="CV9" i="31"/>
  <c r="CV19" i="31" s="1"/>
  <c r="CU9" i="31"/>
  <c r="CU19" i="31" s="1"/>
  <c r="CT9" i="31"/>
  <c r="CS9" i="31"/>
  <c r="CS19" i="31" s="1"/>
  <c r="CR9" i="31"/>
  <c r="CQ9" i="31"/>
  <c r="CQ19" i="31" s="1"/>
  <c r="CQ179" i="31" s="1"/>
  <c r="CP9" i="31"/>
  <c r="CO9" i="31"/>
  <c r="CN9" i="31"/>
  <c r="CN19" i="31" s="1"/>
  <c r="CM9" i="31"/>
  <c r="CL9" i="31"/>
  <c r="CK9" i="31"/>
  <c r="CJ9" i="31"/>
  <c r="CJ19" i="31" s="1"/>
  <c r="CI9" i="31"/>
  <c r="CI19" i="31" s="1"/>
  <c r="CH9" i="31"/>
  <c r="CG9" i="31"/>
  <c r="CG19" i="31" s="1"/>
  <c r="CF9" i="31"/>
  <c r="CE9" i="31"/>
  <c r="CE19" i="31" s="1"/>
  <c r="CD9" i="31"/>
  <c r="CD19" i="31" s="1"/>
  <c r="CC9" i="31"/>
  <c r="CB9" i="31"/>
  <c r="CB19" i="31" s="1"/>
  <c r="CB179" i="31" s="1"/>
  <c r="CA9" i="31"/>
  <c r="BZ9" i="31"/>
  <c r="BY9" i="31"/>
  <c r="BX9" i="31"/>
  <c r="BX19" i="31" s="1"/>
  <c r="BW9" i="31"/>
  <c r="BW19" i="31" s="1"/>
  <c r="BV9" i="31"/>
  <c r="BU9" i="31"/>
  <c r="BU19" i="31" s="1"/>
  <c r="BT9" i="31"/>
  <c r="BS9" i="31"/>
  <c r="BS19" i="31" s="1"/>
  <c r="BR9" i="31"/>
  <c r="BR19" i="31" s="1"/>
  <c r="BQ9" i="31"/>
  <c r="BQ19" i="31" s="1"/>
  <c r="BP9" i="31"/>
  <c r="BP19" i="31" s="1"/>
  <c r="BP179" i="31" s="1"/>
  <c r="BO9" i="31"/>
  <c r="BN9" i="31"/>
  <c r="BM9" i="31"/>
  <c r="BL9" i="31"/>
  <c r="BL19" i="31" s="1"/>
  <c r="BK9" i="31"/>
  <c r="BK19" i="31" s="1"/>
  <c r="BJ9" i="31"/>
  <c r="BI9" i="31"/>
  <c r="BI19" i="31" s="1"/>
  <c r="BH9" i="31"/>
  <c r="BG9" i="31"/>
  <c r="BF9" i="31"/>
  <c r="BE9" i="31"/>
  <c r="BD9" i="31"/>
  <c r="BD19" i="31" s="1"/>
  <c r="BC9" i="31"/>
  <c r="BC19" i="31" s="1"/>
  <c r="BB9" i="31"/>
  <c r="BB19" i="31" s="1"/>
  <c r="BB179" i="31" s="1"/>
  <c r="BA9" i="31"/>
  <c r="AZ9" i="31"/>
  <c r="AZ19" i="31" s="1"/>
  <c r="AY9" i="31"/>
  <c r="AY19" i="31" s="1"/>
  <c r="AX9" i="31"/>
  <c r="AW9" i="31"/>
  <c r="AW19" i="31" s="1"/>
  <c r="AV9" i="31"/>
  <c r="AU9" i="31"/>
  <c r="AT9" i="31"/>
  <c r="AT19" i="31" s="1"/>
  <c r="AS9" i="31"/>
  <c r="AS19" i="31" s="1"/>
  <c r="AS179" i="31" s="1"/>
  <c r="AR9" i="31"/>
  <c r="AR19" i="31" s="1"/>
  <c r="AR179" i="31" s="1"/>
  <c r="AQ9" i="31"/>
  <c r="AP9" i="31"/>
  <c r="AO9" i="31"/>
  <c r="AN9" i="31"/>
  <c r="AN19" i="31" s="1"/>
  <c r="AM9" i="31"/>
  <c r="AM19" i="31" s="1"/>
  <c r="AL9" i="31"/>
  <c r="AK9" i="31"/>
  <c r="AK19" i="31" s="1"/>
  <c r="AJ9" i="31"/>
  <c r="AI9" i="31"/>
  <c r="AI19" i="31" s="1"/>
  <c r="AH9" i="31"/>
  <c r="AH19" i="31" s="1"/>
  <c r="AG9" i="31"/>
  <c r="AG19" i="31" s="1"/>
  <c r="AG179" i="31" s="1"/>
  <c r="AF9" i="31"/>
  <c r="AF19" i="31" s="1"/>
  <c r="AF179" i="31" s="1"/>
  <c r="AE9" i="31"/>
  <c r="AD9" i="31"/>
  <c r="AC9" i="31"/>
  <c r="AB9" i="31"/>
  <c r="AB19" i="31" s="1"/>
  <c r="AA9" i="31"/>
  <c r="AA19" i="31" s="1"/>
  <c r="Z9" i="31"/>
  <c r="Y9" i="31"/>
  <c r="Y19" i="31" s="1"/>
  <c r="X9" i="31"/>
  <c r="W9" i="31"/>
  <c r="W19" i="31" s="1"/>
  <c r="V9" i="31"/>
  <c r="V19" i="31" s="1"/>
  <c r="U9" i="31"/>
  <c r="U19" i="31" s="1"/>
  <c r="T9" i="31"/>
  <c r="T19" i="31" s="1"/>
  <c r="T179" i="31" s="1"/>
  <c r="S9" i="31"/>
  <c r="R9" i="31"/>
  <c r="Q9" i="31"/>
  <c r="P9" i="31"/>
  <c r="P19" i="31" s="1"/>
  <c r="O9" i="31"/>
  <c r="O19" i="31" s="1"/>
  <c r="N9" i="31"/>
  <c r="M9" i="31"/>
  <c r="M19" i="31" s="1"/>
  <c r="L9" i="31"/>
  <c r="K9" i="31"/>
  <c r="K19" i="31" s="1"/>
  <c r="K179" i="31" s="1"/>
  <c r="J9" i="31"/>
  <c r="I9" i="31"/>
  <c r="H9" i="31"/>
  <c r="H19" i="31" s="1"/>
  <c r="G9" i="31"/>
  <c r="G19" i="31" s="1"/>
  <c r="F9" i="31"/>
  <c r="F19" i="31" s="1"/>
  <c r="F179" i="31" s="1"/>
  <c r="E9" i="31"/>
  <c r="DT8" i="31"/>
  <c r="DS8" i="31"/>
  <c r="DS11" i="31" s="1"/>
  <c r="DR8" i="31"/>
  <c r="DR11" i="31" s="1"/>
  <c r="DQ8" i="31"/>
  <c r="DQ11" i="31" s="1"/>
  <c r="DP8" i="31"/>
  <c r="DP11" i="31" s="1"/>
  <c r="DO8" i="31"/>
  <c r="DO11" i="31" s="1"/>
  <c r="DO12" i="31" s="1"/>
  <c r="DN8" i="31"/>
  <c r="DN11" i="31" s="1"/>
  <c r="DM8" i="31"/>
  <c r="DM11" i="31" s="1"/>
  <c r="DL8" i="31"/>
  <c r="DL11" i="31" s="1"/>
  <c r="DK8" i="31"/>
  <c r="DJ8" i="31"/>
  <c r="DI8" i="31"/>
  <c r="DH8" i="31"/>
  <c r="DG8" i="31"/>
  <c r="DG11" i="31" s="1"/>
  <c r="DF8" i="31"/>
  <c r="DF11" i="31" s="1"/>
  <c r="DE8" i="31"/>
  <c r="DE11" i="31" s="1"/>
  <c r="DD8" i="31"/>
  <c r="DD11" i="31" s="1"/>
  <c r="DC8" i="31"/>
  <c r="DB8" i="31"/>
  <c r="DA8" i="31"/>
  <c r="DA11" i="31" s="1"/>
  <c r="CZ8" i="31"/>
  <c r="CY8" i="31"/>
  <c r="CY11" i="31" s="1"/>
  <c r="CX8" i="31"/>
  <c r="CX11" i="31" s="1"/>
  <c r="CW8" i="31"/>
  <c r="CW11" i="31" s="1"/>
  <c r="CV8" i="31"/>
  <c r="CV11" i="31" s="1"/>
  <c r="CU8" i="31"/>
  <c r="CU11" i="31" s="1"/>
  <c r="CT8" i="31"/>
  <c r="CT11" i="31" s="1"/>
  <c r="CS8" i="31"/>
  <c r="CS11" i="31" s="1"/>
  <c r="CR8" i="31"/>
  <c r="CR11" i="31" s="1"/>
  <c r="CQ8" i="31"/>
  <c r="CP8" i="31"/>
  <c r="CO8" i="31"/>
  <c r="CO11" i="31" s="1"/>
  <c r="CN8" i="31"/>
  <c r="CN11" i="31" s="1"/>
  <c r="CM8" i="31"/>
  <c r="CL8" i="31"/>
  <c r="CK8" i="31"/>
  <c r="CJ8" i="31"/>
  <c r="CJ11" i="31" s="1"/>
  <c r="CI8" i="31"/>
  <c r="CI11" i="31" s="1"/>
  <c r="CH8" i="31"/>
  <c r="CH11" i="31" s="1"/>
  <c r="CG8" i="31"/>
  <c r="CG11" i="31" s="1"/>
  <c r="CF8" i="31"/>
  <c r="CF11" i="31" s="1"/>
  <c r="CE8" i="31"/>
  <c r="CE11" i="31" s="1"/>
  <c r="CD8" i="31"/>
  <c r="CD11" i="31" s="1"/>
  <c r="CC8" i="31"/>
  <c r="CC11" i="31" s="1"/>
  <c r="CB8" i="31"/>
  <c r="CB11" i="31" s="1"/>
  <c r="CA8" i="31"/>
  <c r="BZ8" i="31"/>
  <c r="BY8" i="31"/>
  <c r="BX8" i="31"/>
  <c r="BW8" i="31"/>
  <c r="BW11" i="31" s="1"/>
  <c r="BV8" i="31"/>
  <c r="BV11" i="31" s="1"/>
  <c r="BU8" i="31"/>
  <c r="BT8" i="31"/>
  <c r="BT11" i="31" s="1"/>
  <c r="BS8" i="31"/>
  <c r="BR8" i="31"/>
  <c r="BR11" i="31" s="1"/>
  <c r="BR12" i="31" s="1"/>
  <c r="BQ8" i="31"/>
  <c r="BQ11" i="31" s="1"/>
  <c r="BP8" i="31"/>
  <c r="BP11" i="31" s="1"/>
  <c r="BO8" i="31"/>
  <c r="BN8" i="31"/>
  <c r="BM8" i="31"/>
  <c r="BL8" i="31"/>
  <c r="BK8" i="31"/>
  <c r="BK11" i="31" s="1"/>
  <c r="BJ8" i="31"/>
  <c r="BJ11" i="31" s="1"/>
  <c r="BI8" i="31"/>
  <c r="BI11" i="31" s="1"/>
  <c r="BH8" i="31"/>
  <c r="BH11" i="31" s="1"/>
  <c r="BG8" i="31"/>
  <c r="BF8" i="31"/>
  <c r="BE8" i="31"/>
  <c r="BD8" i="31"/>
  <c r="BD11" i="31" s="1"/>
  <c r="BC8" i="31"/>
  <c r="BC11" i="31" s="1"/>
  <c r="BB8" i="31"/>
  <c r="BB11" i="31" s="1"/>
  <c r="BB18" i="31" s="1"/>
  <c r="BA8" i="31"/>
  <c r="BA11" i="31" s="1"/>
  <c r="AZ8" i="31"/>
  <c r="AZ11" i="31" s="1"/>
  <c r="AY8" i="31"/>
  <c r="AY11" i="31" s="1"/>
  <c r="AX8" i="31"/>
  <c r="AX11" i="31" s="1"/>
  <c r="AW8" i="31"/>
  <c r="AW11" i="31" s="1"/>
  <c r="AV8" i="31"/>
  <c r="AV11" i="31" s="1"/>
  <c r="AU8" i="31"/>
  <c r="AT8" i="31"/>
  <c r="AS8" i="31"/>
  <c r="AR8" i="31"/>
  <c r="AR11" i="31" s="1"/>
  <c r="AQ8" i="31"/>
  <c r="AP8" i="31"/>
  <c r="AO8" i="31"/>
  <c r="AN8" i="31"/>
  <c r="AN11" i="31" s="1"/>
  <c r="AM8" i="31"/>
  <c r="AM11" i="31" s="1"/>
  <c r="AL8" i="31"/>
  <c r="AL11" i="31" s="1"/>
  <c r="AK8" i="31"/>
  <c r="AK11" i="31" s="1"/>
  <c r="AJ8" i="31"/>
  <c r="AJ11" i="31" s="1"/>
  <c r="AI8" i="31"/>
  <c r="AI11" i="31" s="1"/>
  <c r="AH8" i="31"/>
  <c r="AH11" i="31" s="1"/>
  <c r="AH12" i="31" s="1"/>
  <c r="AG8" i="31"/>
  <c r="AG11" i="31" s="1"/>
  <c r="AF8" i="31"/>
  <c r="AF11" i="31" s="1"/>
  <c r="AE8" i="31"/>
  <c r="AD8" i="31"/>
  <c r="AC8" i="31"/>
  <c r="AB8" i="31"/>
  <c r="AA8" i="31"/>
  <c r="AA11" i="31" s="1"/>
  <c r="Z8" i="31"/>
  <c r="Z11" i="31" s="1"/>
  <c r="Y8" i="31"/>
  <c r="Y11" i="31" s="1"/>
  <c r="X8" i="31"/>
  <c r="X11" i="31" s="1"/>
  <c r="W8" i="31"/>
  <c r="V8" i="31"/>
  <c r="V11" i="31" s="1"/>
  <c r="V14" i="31" s="1"/>
  <c r="U8" i="31"/>
  <c r="U11" i="31" s="1"/>
  <c r="T8" i="31"/>
  <c r="T11" i="31" s="1"/>
  <c r="S8" i="31"/>
  <c r="R8" i="31"/>
  <c r="Q8" i="31"/>
  <c r="P8" i="31"/>
  <c r="O8" i="31"/>
  <c r="O11" i="31" s="1"/>
  <c r="N8" i="31"/>
  <c r="N11" i="31" s="1"/>
  <c r="M8" i="31"/>
  <c r="M11" i="31" s="1"/>
  <c r="L8" i="31"/>
  <c r="L11" i="31" s="1"/>
  <c r="K8" i="31"/>
  <c r="J8" i="31"/>
  <c r="I8" i="31"/>
  <c r="H8" i="31"/>
  <c r="H11" i="31" s="1"/>
  <c r="G8" i="31"/>
  <c r="G11" i="31" s="1"/>
  <c r="F8" i="31"/>
  <c r="F11" i="31" s="1"/>
  <c r="E8" i="31"/>
  <c r="E11" i="31" s="1"/>
  <c r="DT7" i="31"/>
  <c r="DT171" i="31" s="1"/>
  <c r="DS7" i="31"/>
  <c r="DS171" i="31" s="1"/>
  <c r="DR7" i="31"/>
  <c r="DR171" i="31" s="1"/>
  <c r="DQ7" i="31"/>
  <c r="DQ171" i="31" s="1"/>
  <c r="DP7" i="31"/>
  <c r="DP171" i="31" s="1"/>
  <c r="DO7" i="31"/>
  <c r="DO171" i="31" s="1"/>
  <c r="DN7" i="31"/>
  <c r="DN171" i="31" s="1"/>
  <c r="DM7" i="31"/>
  <c r="DM171" i="31" s="1"/>
  <c r="DL7" i="31"/>
  <c r="DL171" i="31" s="1"/>
  <c r="DK7" i="31"/>
  <c r="DK171" i="31" s="1"/>
  <c r="DJ7" i="31"/>
  <c r="DJ171" i="31" s="1"/>
  <c r="DI7" i="31"/>
  <c r="DI171" i="31" s="1"/>
  <c r="DH7" i="31"/>
  <c r="DH171" i="31" s="1"/>
  <c r="DG7" i="31"/>
  <c r="DG171" i="31" s="1"/>
  <c r="DF7" i="31"/>
  <c r="DF171" i="31" s="1"/>
  <c r="DE7" i="31"/>
  <c r="DE171" i="31" s="1"/>
  <c r="DD7" i="31"/>
  <c r="DD171" i="31" s="1"/>
  <c r="DC7" i="31"/>
  <c r="DC171" i="31" s="1"/>
  <c r="DB7" i="31"/>
  <c r="DB171" i="31" s="1"/>
  <c r="DA7" i="31"/>
  <c r="DA171" i="31" s="1"/>
  <c r="CZ7" i="31"/>
  <c r="CZ171" i="31" s="1"/>
  <c r="CY7" i="31"/>
  <c r="CY171" i="31" s="1"/>
  <c r="CX7" i="31"/>
  <c r="CX171" i="31" s="1"/>
  <c r="CW7" i="31"/>
  <c r="CW171" i="31" s="1"/>
  <c r="CV7" i="31"/>
  <c r="CV171" i="31" s="1"/>
  <c r="CU7" i="31"/>
  <c r="CU171" i="31" s="1"/>
  <c r="CT7" i="31"/>
  <c r="CT171" i="31" s="1"/>
  <c r="CS7" i="31"/>
  <c r="CS171" i="31" s="1"/>
  <c r="CR7" i="31"/>
  <c r="CQ7" i="31"/>
  <c r="CQ171" i="31" s="1"/>
  <c r="CP7" i="31"/>
  <c r="CP171" i="31" s="1"/>
  <c r="CO7" i="31"/>
  <c r="CO171" i="31" s="1"/>
  <c r="CN7" i="31"/>
  <c r="CN171" i="31" s="1"/>
  <c r="CM7" i="31"/>
  <c r="CM171" i="31" s="1"/>
  <c r="CL7" i="31"/>
  <c r="CL171" i="31" s="1"/>
  <c r="CK7" i="31"/>
  <c r="CK171" i="31" s="1"/>
  <c r="CJ7" i="31"/>
  <c r="CJ171" i="31" s="1"/>
  <c r="CI7" i="31"/>
  <c r="CI171" i="31" s="1"/>
  <c r="CH7" i="31"/>
  <c r="CH171" i="31" s="1"/>
  <c r="CG7" i="31"/>
  <c r="CG171" i="31" s="1"/>
  <c r="CF7" i="31"/>
  <c r="CF171" i="31" s="1"/>
  <c r="CE7" i="31"/>
  <c r="CE171" i="31" s="1"/>
  <c r="CD7" i="31"/>
  <c r="CD171" i="31" s="1"/>
  <c r="CC7" i="31"/>
  <c r="CC171" i="31" s="1"/>
  <c r="CB7" i="31"/>
  <c r="CB171" i="31" s="1"/>
  <c r="CA7" i="31"/>
  <c r="CA171" i="31" s="1"/>
  <c r="BZ7" i="31"/>
  <c r="BZ171" i="31" s="1"/>
  <c r="BY7" i="31"/>
  <c r="BY171" i="31" s="1"/>
  <c r="BX7" i="31"/>
  <c r="BX171" i="31" s="1"/>
  <c r="BW7" i="31"/>
  <c r="BW171" i="31" s="1"/>
  <c r="BV7" i="31"/>
  <c r="BV171" i="31" s="1"/>
  <c r="BU7" i="31"/>
  <c r="BU171" i="31" s="1"/>
  <c r="BT7" i="31"/>
  <c r="BT171" i="31" s="1"/>
  <c r="BS7" i="31"/>
  <c r="BS171" i="31" s="1"/>
  <c r="BR7" i="31"/>
  <c r="BR171" i="31" s="1"/>
  <c r="BQ7" i="31"/>
  <c r="BQ171" i="31" s="1"/>
  <c r="BP7" i="31"/>
  <c r="BP171" i="31" s="1"/>
  <c r="BO7" i="31"/>
  <c r="BO171" i="31" s="1"/>
  <c r="BN7" i="31"/>
  <c r="BN171" i="31" s="1"/>
  <c r="BM7" i="31"/>
  <c r="BM171" i="31" s="1"/>
  <c r="BL7" i="31"/>
  <c r="BL171" i="31" s="1"/>
  <c r="BK7" i="31"/>
  <c r="BK171" i="31" s="1"/>
  <c r="BJ7" i="31"/>
  <c r="BJ171" i="31" s="1"/>
  <c r="BI7" i="31"/>
  <c r="BI171" i="31" s="1"/>
  <c r="BH7" i="31"/>
  <c r="BH171" i="31" s="1"/>
  <c r="BG7" i="31"/>
  <c r="BG171" i="31" s="1"/>
  <c r="BF7" i="31"/>
  <c r="BF171" i="31" s="1"/>
  <c r="BE7" i="31"/>
  <c r="BE171" i="31" s="1"/>
  <c r="BD7" i="31"/>
  <c r="BD171" i="31" s="1"/>
  <c r="BC7" i="31"/>
  <c r="BC171" i="31" s="1"/>
  <c r="BB7" i="31"/>
  <c r="BB171" i="31" s="1"/>
  <c r="BA7" i="31"/>
  <c r="BA171" i="31" s="1"/>
  <c r="AZ7" i="31"/>
  <c r="AZ171" i="31" s="1"/>
  <c r="AY7" i="31"/>
  <c r="AY171" i="31" s="1"/>
  <c r="AX7" i="31"/>
  <c r="AX171" i="31" s="1"/>
  <c r="AW7" i="31"/>
  <c r="AW171" i="31" s="1"/>
  <c r="AV7" i="31"/>
  <c r="AV171" i="31" s="1"/>
  <c r="AU7" i="31"/>
  <c r="AU171" i="31" s="1"/>
  <c r="AT7" i="31"/>
  <c r="AT171" i="31" s="1"/>
  <c r="AS7" i="31"/>
  <c r="AS171" i="31" s="1"/>
  <c r="AR7" i="31"/>
  <c r="AR171" i="31" s="1"/>
  <c r="AQ7" i="31"/>
  <c r="AQ171" i="31" s="1"/>
  <c r="AP7" i="31"/>
  <c r="AP171" i="31" s="1"/>
  <c r="AO7" i="31"/>
  <c r="AN7" i="31"/>
  <c r="AM7" i="31"/>
  <c r="AL7" i="31"/>
  <c r="AL171" i="31" s="1"/>
  <c r="AK7" i="31"/>
  <c r="AK171" i="31" s="1"/>
  <c r="AJ7" i="31"/>
  <c r="AJ171" i="31" s="1"/>
  <c r="AI7" i="31"/>
  <c r="AI171" i="31" s="1"/>
  <c r="AH7" i="31"/>
  <c r="AH171" i="31" s="1"/>
  <c r="AG7" i="31"/>
  <c r="AG171" i="31" s="1"/>
  <c r="AF7" i="31"/>
  <c r="AF171" i="31" s="1"/>
  <c r="AE7" i="31"/>
  <c r="AE171" i="31" s="1"/>
  <c r="AD7" i="31"/>
  <c r="AD171" i="31" s="1"/>
  <c r="AC7" i="31"/>
  <c r="AC171" i="31" s="1"/>
  <c r="AB7" i="31"/>
  <c r="AB171" i="31" s="1"/>
  <c r="AA7" i="31"/>
  <c r="AA171" i="31" s="1"/>
  <c r="Z7" i="31"/>
  <c r="Z171" i="31" s="1"/>
  <c r="Y7" i="31"/>
  <c r="Y171" i="31" s="1"/>
  <c r="X7" i="31"/>
  <c r="X171" i="31" s="1"/>
  <c r="W7" i="31"/>
  <c r="W171" i="31" s="1"/>
  <c r="V7" i="31"/>
  <c r="V171" i="31" s="1"/>
  <c r="U7" i="31"/>
  <c r="U171" i="31" s="1"/>
  <c r="T7" i="31"/>
  <c r="T171" i="31" s="1"/>
  <c r="S7" i="31"/>
  <c r="S171" i="31" s="1"/>
  <c r="R7" i="31"/>
  <c r="R171" i="31" s="1"/>
  <c r="Q7" i="31"/>
  <c r="Q171" i="31" s="1"/>
  <c r="P7" i="31"/>
  <c r="P171" i="31" s="1"/>
  <c r="O7" i="31"/>
  <c r="O171" i="31" s="1"/>
  <c r="N7" i="31"/>
  <c r="N171" i="31" s="1"/>
  <c r="M7" i="31"/>
  <c r="M171" i="31" s="1"/>
  <c r="L7" i="31"/>
  <c r="L171" i="31" s="1"/>
  <c r="K7" i="31"/>
  <c r="K171" i="31" s="1"/>
  <c r="J7" i="31"/>
  <c r="I7" i="31"/>
  <c r="I171" i="31" s="1"/>
  <c r="H7" i="31"/>
  <c r="H171" i="31" s="1"/>
  <c r="G7" i="31"/>
  <c r="G171" i="31" s="1"/>
  <c r="F7" i="31"/>
  <c r="F171" i="31" s="1"/>
  <c r="E7" i="31"/>
  <c r="E171" i="31" s="1"/>
  <c r="DT6" i="31"/>
  <c r="DT170" i="31" s="1"/>
  <c r="DS6" i="31"/>
  <c r="DS170" i="31" s="1"/>
  <c r="DR6" i="31"/>
  <c r="DR170" i="31" s="1"/>
  <c r="DQ6" i="31"/>
  <c r="DQ170" i="31" s="1"/>
  <c r="DP6" i="31"/>
  <c r="DP170" i="31" s="1"/>
  <c r="DO6" i="31"/>
  <c r="DO170" i="31" s="1"/>
  <c r="DN6" i="31"/>
  <c r="DN170" i="31" s="1"/>
  <c r="DM6" i="31"/>
  <c r="DM170" i="31" s="1"/>
  <c r="DL6" i="31"/>
  <c r="DL170" i="31" s="1"/>
  <c r="DK6" i="31"/>
  <c r="DK170" i="31" s="1"/>
  <c r="DJ6" i="31"/>
  <c r="DJ170" i="31" s="1"/>
  <c r="DI6" i="31"/>
  <c r="DI170" i="31" s="1"/>
  <c r="DH6" i="31"/>
  <c r="DH170" i="31" s="1"/>
  <c r="DG6" i="31"/>
  <c r="DG170" i="31" s="1"/>
  <c r="DF6" i="31"/>
  <c r="DF170" i="31" s="1"/>
  <c r="DE6" i="31"/>
  <c r="DE170" i="31" s="1"/>
  <c r="DD6" i="31"/>
  <c r="DD170" i="31" s="1"/>
  <c r="DC6" i="31"/>
  <c r="DC170" i="31" s="1"/>
  <c r="DB6" i="31"/>
  <c r="DB170" i="31" s="1"/>
  <c r="DA6" i="31"/>
  <c r="DA170" i="31" s="1"/>
  <c r="CZ6" i="31"/>
  <c r="CZ170" i="31" s="1"/>
  <c r="CY6" i="31"/>
  <c r="CY170" i="31" s="1"/>
  <c r="CX6" i="31"/>
  <c r="CX170" i="31" s="1"/>
  <c r="CW6" i="31"/>
  <c r="CW170" i="31" s="1"/>
  <c r="CV6" i="31"/>
  <c r="CV170" i="31" s="1"/>
  <c r="CU6" i="31"/>
  <c r="CU170" i="31" s="1"/>
  <c r="CT6" i="31"/>
  <c r="CT170" i="31" s="1"/>
  <c r="CS6" i="31"/>
  <c r="CS170" i="31" s="1"/>
  <c r="CR6" i="31"/>
  <c r="CR170" i="31" s="1"/>
  <c r="CQ6" i="31"/>
  <c r="CQ170" i="31" s="1"/>
  <c r="CP6" i="31"/>
  <c r="CP170" i="31" s="1"/>
  <c r="CO6" i="31"/>
  <c r="CO170" i="31" s="1"/>
  <c r="CN6" i="31"/>
  <c r="CN170" i="31" s="1"/>
  <c r="CM6" i="31"/>
  <c r="CM170" i="31" s="1"/>
  <c r="CL6" i="31"/>
  <c r="CL170" i="31" s="1"/>
  <c r="CK6" i="31"/>
  <c r="CK170" i="31" s="1"/>
  <c r="CJ6" i="31"/>
  <c r="CJ170" i="31" s="1"/>
  <c r="CI6" i="31"/>
  <c r="CI170" i="31" s="1"/>
  <c r="CH6" i="31"/>
  <c r="CH170" i="31" s="1"/>
  <c r="CG6" i="31"/>
  <c r="CG170" i="31" s="1"/>
  <c r="CF6" i="31"/>
  <c r="CF170" i="31" s="1"/>
  <c r="CE6" i="31"/>
  <c r="CE170" i="31" s="1"/>
  <c r="CD6" i="31"/>
  <c r="CD170" i="31" s="1"/>
  <c r="CC6" i="31"/>
  <c r="CC170" i="31" s="1"/>
  <c r="CB6" i="31"/>
  <c r="CB170" i="31" s="1"/>
  <c r="CA6" i="31"/>
  <c r="CA170" i="31" s="1"/>
  <c r="BZ6" i="31"/>
  <c r="BZ170" i="31" s="1"/>
  <c r="BY6" i="31"/>
  <c r="BY170" i="31" s="1"/>
  <c r="BX6" i="31"/>
  <c r="BX170" i="31" s="1"/>
  <c r="BW6" i="31"/>
  <c r="BW170" i="31" s="1"/>
  <c r="BV6" i="31"/>
  <c r="BV170" i="31" s="1"/>
  <c r="BU6" i="31"/>
  <c r="BU170" i="31" s="1"/>
  <c r="BT6" i="31"/>
  <c r="BT170" i="31" s="1"/>
  <c r="BS6" i="31"/>
  <c r="BS170" i="31" s="1"/>
  <c r="BR6" i="31"/>
  <c r="BR170" i="31" s="1"/>
  <c r="BQ6" i="31"/>
  <c r="BQ170" i="31" s="1"/>
  <c r="BP6" i="31"/>
  <c r="BP170" i="31" s="1"/>
  <c r="BO6" i="31"/>
  <c r="BO170" i="31" s="1"/>
  <c r="BN6" i="31"/>
  <c r="BN170" i="31" s="1"/>
  <c r="BM6" i="31"/>
  <c r="BM170" i="31" s="1"/>
  <c r="BL6" i="31"/>
  <c r="BL170" i="31" s="1"/>
  <c r="BK6" i="31"/>
  <c r="BK170" i="31" s="1"/>
  <c r="BJ6" i="31"/>
  <c r="BJ170" i="31" s="1"/>
  <c r="BI6" i="31"/>
  <c r="BI170" i="31" s="1"/>
  <c r="BH6" i="31"/>
  <c r="BH170" i="31" s="1"/>
  <c r="BG6" i="31"/>
  <c r="BG170" i="31" s="1"/>
  <c r="BF6" i="31"/>
  <c r="BF170" i="31" s="1"/>
  <c r="BE6" i="31"/>
  <c r="BE170" i="31" s="1"/>
  <c r="BD6" i="31"/>
  <c r="BD170" i="31" s="1"/>
  <c r="BC6" i="31"/>
  <c r="BC170" i="31" s="1"/>
  <c r="BB6" i="31"/>
  <c r="BB170" i="31" s="1"/>
  <c r="BA6" i="31"/>
  <c r="BA170" i="31" s="1"/>
  <c r="AZ6" i="31"/>
  <c r="AZ170" i="31" s="1"/>
  <c r="AY6" i="31"/>
  <c r="AY170" i="31" s="1"/>
  <c r="AX6" i="31"/>
  <c r="AX170" i="31" s="1"/>
  <c r="AW6" i="31"/>
  <c r="AW170" i="31" s="1"/>
  <c r="AV6" i="31"/>
  <c r="AV170" i="31" s="1"/>
  <c r="AU6" i="31"/>
  <c r="AU170" i="31" s="1"/>
  <c r="AT6" i="31"/>
  <c r="AT170" i="31" s="1"/>
  <c r="AS6" i="31"/>
  <c r="AS170" i="31" s="1"/>
  <c r="AR6" i="31"/>
  <c r="AR170" i="31" s="1"/>
  <c r="AQ6" i="31"/>
  <c r="AQ170" i="31" s="1"/>
  <c r="AP6" i="31"/>
  <c r="AP170" i="31" s="1"/>
  <c r="AO6" i="31"/>
  <c r="AO170" i="31" s="1"/>
  <c r="AN6" i="31"/>
  <c r="AN170" i="31" s="1"/>
  <c r="AM6" i="31"/>
  <c r="AM170" i="31" s="1"/>
  <c r="AL6" i="31"/>
  <c r="AL170" i="31" s="1"/>
  <c r="AK6" i="31"/>
  <c r="AK170" i="31" s="1"/>
  <c r="AJ6" i="31"/>
  <c r="AJ170" i="31" s="1"/>
  <c r="AI6" i="31"/>
  <c r="AI170" i="31" s="1"/>
  <c r="AH6" i="31"/>
  <c r="AH170" i="31" s="1"/>
  <c r="AG6" i="31"/>
  <c r="AG170" i="31" s="1"/>
  <c r="AF6" i="31"/>
  <c r="AF170" i="31" s="1"/>
  <c r="AE6" i="31"/>
  <c r="AE170" i="31" s="1"/>
  <c r="AD6" i="31"/>
  <c r="AD170" i="31" s="1"/>
  <c r="AC6" i="31"/>
  <c r="AC170" i="31" s="1"/>
  <c r="AB6" i="31"/>
  <c r="AB170" i="31" s="1"/>
  <c r="AA6" i="31"/>
  <c r="AA170" i="31" s="1"/>
  <c r="Z6" i="31"/>
  <c r="Z170" i="31" s="1"/>
  <c r="Y6" i="31"/>
  <c r="Y170" i="31" s="1"/>
  <c r="X6" i="31"/>
  <c r="X170" i="31" s="1"/>
  <c r="W6" i="31"/>
  <c r="W170" i="31" s="1"/>
  <c r="V6" i="31"/>
  <c r="V170" i="31" s="1"/>
  <c r="U6" i="31"/>
  <c r="U170" i="31" s="1"/>
  <c r="T6" i="31"/>
  <c r="T170" i="31" s="1"/>
  <c r="S6" i="31"/>
  <c r="S170" i="31" s="1"/>
  <c r="R6" i="31"/>
  <c r="R170" i="31" s="1"/>
  <c r="Q6" i="31"/>
  <c r="Q170" i="31" s="1"/>
  <c r="P6" i="31"/>
  <c r="P170" i="31" s="1"/>
  <c r="O6" i="31"/>
  <c r="O170" i="31" s="1"/>
  <c r="N6" i="31"/>
  <c r="N170" i="31" s="1"/>
  <c r="M6" i="31"/>
  <c r="M170" i="31" s="1"/>
  <c r="L6" i="31"/>
  <c r="L170" i="31" s="1"/>
  <c r="K6" i="31"/>
  <c r="J6" i="31"/>
  <c r="J170" i="31" s="1"/>
  <c r="I6" i="31"/>
  <c r="I170" i="31" s="1"/>
  <c r="H6" i="31"/>
  <c r="H170" i="31" s="1"/>
  <c r="G6" i="31"/>
  <c r="G170" i="31" s="1"/>
  <c r="F6" i="31"/>
  <c r="F170" i="31" s="1"/>
  <c r="E6" i="31"/>
  <c r="E170" i="31" s="1"/>
  <c r="C5" i="31"/>
  <c r="F90" i="30"/>
  <c r="B85" i="30"/>
  <c r="DK68" i="30"/>
  <c r="CZ68" i="30"/>
  <c r="BQ68" i="30"/>
  <c r="BB68" i="30"/>
  <c r="AY68" i="30"/>
  <c r="T68" i="30"/>
  <c r="I68" i="30"/>
  <c r="G68" i="30"/>
  <c r="F68" i="30"/>
  <c r="BH67" i="30"/>
  <c r="X67" i="30"/>
  <c r="W67" i="30"/>
  <c r="D67" i="30"/>
  <c r="CX67" i="30" s="1"/>
  <c r="CT64" i="30"/>
  <c r="CA64" i="30"/>
  <c r="G64" i="30"/>
  <c r="F64" i="30"/>
  <c r="D63" i="30"/>
  <c r="BM61" i="30"/>
  <c r="BL61" i="30"/>
  <c r="CL60" i="30"/>
  <c r="G60" i="30"/>
  <c r="D60" i="30"/>
  <c r="DI59" i="30"/>
  <c r="CC59" i="30"/>
  <c r="CB59" i="30"/>
  <c r="BD59" i="30"/>
  <c r="BC59" i="30"/>
  <c r="DU57" i="30"/>
  <c r="BS57" i="30"/>
  <c r="BA57" i="30"/>
  <c r="D56" i="30"/>
  <c r="DN55" i="30"/>
  <c r="DM55" i="30"/>
  <c r="BP55" i="30"/>
  <c r="J55" i="30"/>
  <c r="B55" i="30"/>
  <c r="DR52" i="30"/>
  <c r="DA52" i="30"/>
  <c r="CX52" i="30"/>
  <c r="CV52" i="30"/>
  <c r="CT52" i="30"/>
  <c r="CI52" i="30"/>
  <c r="BQ52" i="30"/>
  <c r="BP52" i="30"/>
  <c r="BK52" i="30"/>
  <c r="BJ52" i="30"/>
  <c r="BB52" i="30"/>
  <c r="AX52" i="30"/>
  <c r="AD52" i="30"/>
  <c r="N52" i="30"/>
  <c r="G52" i="30"/>
  <c r="F52" i="30"/>
  <c r="B51" i="30"/>
  <c r="DU46" i="30"/>
  <c r="DT46" i="30"/>
  <c r="DQ46" i="30"/>
  <c r="DP46" i="30"/>
  <c r="DI46" i="30"/>
  <c r="DH46" i="30"/>
  <c r="DJ68" i="30" s="1"/>
  <c r="DG46" i="30"/>
  <c r="DF46" i="30"/>
  <c r="DE46" i="30"/>
  <c r="DD46" i="30"/>
  <c r="CX46" i="30"/>
  <c r="CV46" i="30"/>
  <c r="CS46" i="30"/>
  <c r="CR46" i="30"/>
  <c r="CQ46" i="30"/>
  <c r="CP46" i="30"/>
  <c r="CR68" i="30" s="1"/>
  <c r="CJ46" i="30"/>
  <c r="CL68" i="30" s="1"/>
  <c r="CG46" i="30"/>
  <c r="CA46" i="30"/>
  <c r="CC68" i="30" s="1"/>
  <c r="BW46" i="30"/>
  <c r="BV46" i="30"/>
  <c r="BU46" i="30"/>
  <c r="BT46" i="30"/>
  <c r="BI46" i="30"/>
  <c r="BK68" i="30" s="1"/>
  <c r="BH46" i="30"/>
  <c r="BC46" i="30"/>
  <c r="AZ46" i="30"/>
  <c r="AW46" i="30"/>
  <c r="AV46" i="30"/>
  <c r="AQ46" i="30"/>
  <c r="AP46" i="30"/>
  <c r="AN46" i="30"/>
  <c r="AM46" i="30"/>
  <c r="AO68" i="30" s="1"/>
  <c r="AE46" i="30"/>
  <c r="AG68" i="30" s="1"/>
  <c r="AB46" i="30"/>
  <c r="R46" i="30"/>
  <c r="P46" i="30"/>
  <c r="O46" i="30"/>
  <c r="N46" i="30"/>
  <c r="M46" i="30"/>
  <c r="J46" i="30"/>
  <c r="G46" i="30"/>
  <c r="DT45" i="30"/>
  <c r="DS45" i="30"/>
  <c r="DN45" i="30"/>
  <c r="DM45" i="30"/>
  <c r="DL45" i="30"/>
  <c r="DJ45" i="30"/>
  <c r="DI45" i="30"/>
  <c r="DA45" i="30"/>
  <c r="CZ45" i="30"/>
  <c r="CV45" i="30"/>
  <c r="CU45" i="30"/>
  <c r="CN45" i="30"/>
  <c r="CL45" i="30"/>
  <c r="CK45" i="30"/>
  <c r="BX45" i="30"/>
  <c r="BW45" i="30"/>
  <c r="BS45" i="30"/>
  <c r="BF45" i="30"/>
  <c r="BE45" i="30"/>
  <c r="BG67" i="30" s="1"/>
  <c r="BA45" i="30"/>
  <c r="AZ45" i="30"/>
  <c r="AY45" i="30"/>
  <c r="AR45" i="30"/>
  <c r="AN45" i="30"/>
  <c r="AM45" i="30"/>
  <c r="AI45" i="30"/>
  <c r="AD45" i="30"/>
  <c r="AA45" i="30"/>
  <c r="AC67" i="30" s="1"/>
  <c r="V45" i="30"/>
  <c r="U45" i="30"/>
  <c r="T45" i="30"/>
  <c r="J45" i="30"/>
  <c r="I45" i="30"/>
  <c r="H45" i="30"/>
  <c r="C45" i="30"/>
  <c r="B45" i="30"/>
  <c r="Y44" i="30"/>
  <c r="H44" i="30"/>
  <c r="DR43" i="30"/>
  <c r="DN43" i="30"/>
  <c r="DH43" i="30"/>
  <c r="DG43" i="30"/>
  <c r="DF43" i="30"/>
  <c r="DE43" i="30"/>
  <c r="DD43" i="30"/>
  <c r="CV43" i="30"/>
  <c r="CU43" i="30"/>
  <c r="CT43" i="30"/>
  <c r="CS43" i="30"/>
  <c r="CR43" i="30"/>
  <c r="CQ43" i="30"/>
  <c r="CP43" i="30"/>
  <c r="CJ43" i="30"/>
  <c r="CI43" i="30"/>
  <c r="CH43" i="30"/>
  <c r="CD43" i="30"/>
  <c r="BV43" i="30"/>
  <c r="BU43" i="30"/>
  <c r="BT43" i="30"/>
  <c r="BS43" i="30"/>
  <c r="BR43" i="30"/>
  <c r="BL43" i="30"/>
  <c r="BF43" i="30"/>
  <c r="AZ43" i="30"/>
  <c r="AY43" i="30"/>
  <c r="AX43" i="30"/>
  <c r="AN43" i="30"/>
  <c r="AM43" i="30"/>
  <c r="AL43" i="30"/>
  <c r="AK43" i="30"/>
  <c r="AJ43" i="30"/>
  <c r="AB43" i="30"/>
  <c r="Z43" i="30"/>
  <c r="Y43" i="30"/>
  <c r="V43" i="30"/>
  <c r="P43" i="30"/>
  <c r="O43" i="30"/>
  <c r="N43" i="30"/>
  <c r="M43" i="30"/>
  <c r="L43" i="30"/>
  <c r="K43" i="30"/>
  <c r="DP42" i="30"/>
  <c r="DK42" i="30"/>
  <c r="DJ42" i="30"/>
  <c r="DL64" i="30" s="1"/>
  <c r="CW42" i="30"/>
  <c r="CV42" i="30"/>
  <c r="CR42" i="30"/>
  <c r="CN42" i="30"/>
  <c r="CA42" i="30"/>
  <c r="BZ42" i="30"/>
  <c r="BY42" i="30"/>
  <c r="BX42" i="30"/>
  <c r="BW42" i="30"/>
  <c r="BK42" i="30"/>
  <c r="BJ42" i="30"/>
  <c r="BI42" i="30"/>
  <c r="BH42" i="30"/>
  <c r="BD42" i="30"/>
  <c r="AQ42" i="30"/>
  <c r="AP42" i="30"/>
  <c r="AL42" i="30"/>
  <c r="AK42" i="30"/>
  <c r="AJ42" i="30"/>
  <c r="S42" i="30"/>
  <c r="R42" i="30"/>
  <c r="Q42" i="30"/>
  <c r="C42" i="30"/>
  <c r="B42" i="30"/>
  <c r="DU41" i="30"/>
  <c r="DT41" i="30"/>
  <c r="DS41" i="30"/>
  <c r="DB41" i="30"/>
  <c r="CX41" i="30"/>
  <c r="CW41" i="30"/>
  <c r="CV41" i="30"/>
  <c r="CI41" i="30"/>
  <c r="CE41" i="30"/>
  <c r="CD41" i="30"/>
  <c r="CC41" i="30"/>
  <c r="BP41" i="30"/>
  <c r="BO41" i="30"/>
  <c r="BN41" i="30"/>
  <c r="BM41" i="30"/>
  <c r="BL41" i="30"/>
  <c r="AY41" i="30"/>
  <c r="AX41" i="30"/>
  <c r="AR41" i="30"/>
  <c r="AQ41" i="30"/>
  <c r="AP41" i="30"/>
  <c r="AC41" i="30"/>
  <c r="AB41" i="30"/>
  <c r="AA41" i="30"/>
  <c r="J41" i="30"/>
  <c r="I41" i="30"/>
  <c r="H41" i="30"/>
  <c r="G41" i="30"/>
  <c r="F41" i="30"/>
  <c r="DK40" i="30"/>
  <c r="DJ40" i="30"/>
  <c r="DC40" i="30"/>
  <c r="BX40" i="30"/>
  <c r="BU40" i="30"/>
  <c r="BT40" i="30"/>
  <c r="BS40" i="30"/>
  <c r="BR40" i="30"/>
  <c r="BE40" i="30"/>
  <c r="BD40" i="30"/>
  <c r="AH40" i="30"/>
  <c r="AE40" i="30"/>
  <c r="R40" i="30"/>
  <c r="P40" i="30"/>
  <c r="M40" i="30"/>
  <c r="DS39" i="30"/>
  <c r="DR39" i="30"/>
  <c r="DQ39" i="30"/>
  <c r="DP39" i="30"/>
  <c r="DF39" i="30"/>
  <c r="DE39" i="30"/>
  <c r="DB39" i="30"/>
  <c r="CU39" i="30"/>
  <c r="CT39" i="30"/>
  <c r="CS39" i="30"/>
  <c r="CR39" i="30"/>
  <c r="CQ39" i="30"/>
  <c r="CS61" i="30" s="1"/>
  <c r="CO39" i="30"/>
  <c r="CH39" i="30"/>
  <c r="CG39" i="30"/>
  <c r="CF39" i="30"/>
  <c r="CE39" i="30"/>
  <c r="CD39" i="30"/>
  <c r="CC39" i="30"/>
  <c r="BR39" i="30"/>
  <c r="BQ39" i="30"/>
  <c r="BK39" i="30"/>
  <c r="BJ39" i="30"/>
  <c r="BF39" i="30"/>
  <c r="BE39" i="30"/>
  <c r="AY39" i="30"/>
  <c r="AX39" i="30"/>
  <c r="AW39" i="30"/>
  <c r="AV39" i="30"/>
  <c r="AM39" i="30"/>
  <c r="AL39" i="30"/>
  <c r="AK39" i="30"/>
  <c r="AH39" i="30"/>
  <c r="AA39" i="30"/>
  <c r="Z39" i="30"/>
  <c r="Y39" i="30"/>
  <c r="X39" i="30"/>
  <c r="W39" i="30"/>
  <c r="V39" i="30"/>
  <c r="U39" i="30"/>
  <c r="M39" i="30"/>
  <c r="J39" i="30"/>
  <c r="I39" i="30"/>
  <c r="G39" i="30"/>
  <c r="DR38" i="30"/>
  <c r="DP38" i="30"/>
  <c r="CJ38" i="30"/>
  <c r="CF38" i="30"/>
  <c r="BR38" i="30"/>
  <c r="BL38" i="30"/>
  <c r="AU38" i="30"/>
  <c r="AC38" i="30"/>
  <c r="AB38" i="30"/>
  <c r="AA38" i="30"/>
  <c r="C38" i="30"/>
  <c r="CG38" i="30" s="1"/>
  <c r="B38" i="30"/>
  <c r="DJ37" i="30"/>
  <c r="DI37" i="30"/>
  <c r="DH37" i="30"/>
  <c r="DJ59" i="30" s="1"/>
  <c r="DG37" i="30"/>
  <c r="DE37" i="30"/>
  <c r="CP37" i="30"/>
  <c r="CM37" i="30"/>
  <c r="CL37" i="30"/>
  <c r="CA37" i="30"/>
  <c r="BZ37" i="30"/>
  <c r="BY37" i="30"/>
  <c r="CA59" i="30" s="1"/>
  <c r="CA81" i="30" s="1"/>
  <c r="BX37" i="30"/>
  <c r="BR37" i="30"/>
  <c r="BF37" i="30"/>
  <c r="BH59" i="30" s="1"/>
  <c r="BC37" i="30"/>
  <c r="BB37" i="30"/>
  <c r="BA37" i="30"/>
  <c r="AZ37" i="30"/>
  <c r="BB59" i="30" s="1"/>
  <c r="AY37" i="30"/>
  <c r="AN37" i="30"/>
  <c r="AM37" i="30"/>
  <c r="AK37" i="30"/>
  <c r="AH37" i="30"/>
  <c r="AJ59" i="30" s="1"/>
  <c r="V37" i="30"/>
  <c r="S37" i="30"/>
  <c r="R37" i="30"/>
  <c r="M37" i="30"/>
  <c r="C37" i="30"/>
  <c r="DT37" i="30" s="1"/>
  <c r="B37" i="30"/>
  <c r="DQ36" i="30"/>
  <c r="DL36" i="30"/>
  <c r="CV36" i="30"/>
  <c r="CT36" i="30"/>
  <c r="CG36" i="30"/>
  <c r="CF36" i="30"/>
  <c r="BZ36" i="30"/>
  <c r="AQ36" i="30"/>
  <c r="AP36" i="30"/>
  <c r="AN36" i="30"/>
  <c r="Z36" i="30"/>
  <c r="T36" i="30"/>
  <c r="DT35" i="30"/>
  <c r="DS35" i="30"/>
  <c r="DN35" i="30"/>
  <c r="DH35" i="30"/>
  <c r="DG35" i="30"/>
  <c r="DF35" i="30"/>
  <c r="DC35" i="30"/>
  <c r="DB35" i="30"/>
  <c r="DA35" i="30"/>
  <c r="CT35" i="30"/>
  <c r="CP35" i="30"/>
  <c r="CO35" i="30"/>
  <c r="CM35" i="30"/>
  <c r="CH35" i="30"/>
  <c r="CE35" i="30"/>
  <c r="CD35" i="30"/>
  <c r="BX35" i="30"/>
  <c r="BR35" i="30"/>
  <c r="BQ35" i="30"/>
  <c r="BO35" i="30"/>
  <c r="BM35" i="30"/>
  <c r="BJ35" i="30"/>
  <c r="AZ35" i="30"/>
  <c r="AY35" i="30"/>
  <c r="AX35" i="30"/>
  <c r="AU35" i="30"/>
  <c r="AT35" i="30"/>
  <c r="AN35" i="30"/>
  <c r="AM35" i="30"/>
  <c r="AL35" i="30"/>
  <c r="AH35" i="30"/>
  <c r="AG35" i="30"/>
  <c r="AB35" i="30"/>
  <c r="AA35" i="30"/>
  <c r="Z35" i="30"/>
  <c r="U35" i="30"/>
  <c r="N35" i="30"/>
  <c r="K35" i="30"/>
  <c r="J35" i="30"/>
  <c r="I35" i="30"/>
  <c r="G35" i="30"/>
  <c r="C35" i="30"/>
  <c r="B35" i="30"/>
  <c r="DL34" i="30"/>
  <c r="DK34" i="30"/>
  <c r="DJ34" i="30"/>
  <c r="DL56" i="30" s="1"/>
  <c r="DI34" i="30"/>
  <c r="DH34" i="30"/>
  <c r="CW34" i="30"/>
  <c r="CY56" i="30" s="1"/>
  <c r="CV34" i="30"/>
  <c r="CX56" i="30" s="1"/>
  <c r="CS34" i="30"/>
  <c r="CR34" i="30"/>
  <c r="CT56" i="30" s="1"/>
  <c r="CN34" i="30"/>
  <c r="CM34" i="30"/>
  <c r="CL34" i="30"/>
  <c r="CN56" i="30" s="1"/>
  <c r="BZ34" i="30"/>
  <c r="BY34" i="30"/>
  <c r="BX34" i="30"/>
  <c r="BU34" i="30"/>
  <c r="BW56" i="30" s="1"/>
  <c r="BT34" i="30"/>
  <c r="BV56" i="30" s="1"/>
  <c r="BH34" i="30"/>
  <c r="BD34" i="30"/>
  <c r="BC34" i="30"/>
  <c r="BB34" i="30"/>
  <c r="AQ34" i="30"/>
  <c r="AP34" i="30"/>
  <c r="AO34" i="30"/>
  <c r="AN34" i="30"/>
  <c r="AH34" i="30"/>
  <c r="X34" i="30"/>
  <c r="S34" i="30"/>
  <c r="S78" i="30" s="1"/>
  <c r="R34" i="30"/>
  <c r="T56" i="30" s="1"/>
  <c r="Q34" i="30"/>
  <c r="S56" i="30" s="1"/>
  <c r="P34" i="30"/>
  <c r="R56" i="30" s="1"/>
  <c r="M34" i="30"/>
  <c r="C34" i="30"/>
  <c r="B34" i="30"/>
  <c r="DS33" i="30"/>
  <c r="DQ33" i="30"/>
  <c r="DN33" i="30"/>
  <c r="DL33" i="30"/>
  <c r="DK33" i="30"/>
  <c r="DG33" i="30"/>
  <c r="DC33" i="30"/>
  <c r="DB33" i="30"/>
  <c r="DA33" i="30"/>
  <c r="CZ33" i="30"/>
  <c r="CU33" i="30"/>
  <c r="CP33" i="30"/>
  <c r="CO33" i="30"/>
  <c r="CN33" i="30"/>
  <c r="CM33" i="30"/>
  <c r="CL33" i="30"/>
  <c r="CE33" i="30"/>
  <c r="CD33" i="30"/>
  <c r="CB33" i="30"/>
  <c r="CA33" i="30"/>
  <c r="BW33" i="30"/>
  <c r="BR33" i="30"/>
  <c r="BQ33" i="30"/>
  <c r="BP33" i="30"/>
  <c r="BO33" i="30"/>
  <c r="BN33" i="30"/>
  <c r="BK33" i="30"/>
  <c r="BD33" i="30"/>
  <c r="BC33" i="30"/>
  <c r="BB33" i="30"/>
  <c r="AY33" i="30"/>
  <c r="AT33" i="30"/>
  <c r="AR33" i="30"/>
  <c r="AQ33" i="30"/>
  <c r="AM33" i="30"/>
  <c r="AH33" i="30"/>
  <c r="AG33" i="30"/>
  <c r="AF33" i="30"/>
  <c r="AA33" i="30"/>
  <c r="V33" i="30"/>
  <c r="U33" i="30"/>
  <c r="T33" i="30"/>
  <c r="S33" i="30"/>
  <c r="R33" i="30"/>
  <c r="J33" i="30"/>
  <c r="J77" i="30" s="1"/>
  <c r="H33" i="30"/>
  <c r="G33" i="30"/>
  <c r="DI32" i="30"/>
  <c r="BX32" i="30"/>
  <c r="DT31" i="30"/>
  <c r="DS31" i="30"/>
  <c r="DQ31" i="30"/>
  <c r="DD31" i="30"/>
  <c r="DC31" i="30"/>
  <c r="CE31" i="30"/>
  <c r="CD31" i="30"/>
  <c r="BO31" i="30"/>
  <c r="BK31" i="30"/>
  <c r="AX31" i="30"/>
  <c r="AV31" i="30"/>
  <c r="Y31" i="30"/>
  <c r="X31" i="30"/>
  <c r="K31" i="30"/>
  <c r="J31" i="30"/>
  <c r="C31" i="30"/>
  <c r="DU30" i="30"/>
  <c r="DT30" i="30"/>
  <c r="DP30" i="30"/>
  <c r="DK30" i="30"/>
  <c r="DJ30" i="30"/>
  <c r="DL52" i="30" s="1"/>
  <c r="DI30" i="30"/>
  <c r="DH30" i="30"/>
  <c r="DJ52" i="30" s="1"/>
  <c r="DG30" i="30"/>
  <c r="DF30" i="30"/>
  <c r="CY30" i="30"/>
  <c r="CX30" i="30"/>
  <c r="CW30" i="30"/>
  <c r="CY52" i="30" s="1"/>
  <c r="CV30" i="30"/>
  <c r="CU30" i="30"/>
  <c r="CT30" i="30"/>
  <c r="CS30" i="30"/>
  <c r="CR30" i="30"/>
  <c r="CL30" i="30"/>
  <c r="CK30" i="30"/>
  <c r="CJ30" i="30"/>
  <c r="CG30" i="30"/>
  <c r="CF30" i="30"/>
  <c r="BX30" i="30"/>
  <c r="BZ52" i="30" s="1"/>
  <c r="BW30" i="30"/>
  <c r="BV30" i="30"/>
  <c r="BU30" i="30"/>
  <c r="BT30" i="30"/>
  <c r="BO30" i="30"/>
  <c r="BN30" i="30"/>
  <c r="BI30" i="30"/>
  <c r="BH30" i="30"/>
  <c r="BC30" i="30"/>
  <c r="BC74" i="30" s="1"/>
  <c r="BB30" i="30"/>
  <c r="BB74" i="30" s="1"/>
  <c r="BA30" i="30"/>
  <c r="BC52" i="30" s="1"/>
  <c r="AZ30" i="30"/>
  <c r="AV30" i="30"/>
  <c r="AQ30" i="30"/>
  <c r="AP30" i="30"/>
  <c r="AR52" i="30" s="1"/>
  <c r="AO30" i="30"/>
  <c r="AN30" i="30"/>
  <c r="AM30" i="30"/>
  <c r="AL30" i="30"/>
  <c r="AE30" i="30"/>
  <c r="AD30" i="30"/>
  <c r="AC30" i="30"/>
  <c r="AB30" i="30"/>
  <c r="Y30" i="30"/>
  <c r="AA52" i="30" s="1"/>
  <c r="X30" i="30"/>
  <c r="Z52" i="30" s="1"/>
  <c r="R30" i="30"/>
  <c r="T52" i="30" s="1"/>
  <c r="Q30" i="30"/>
  <c r="P30" i="30"/>
  <c r="O30" i="30"/>
  <c r="N30" i="30"/>
  <c r="M30" i="30"/>
  <c r="O52" i="30" s="1"/>
  <c r="L30" i="30"/>
  <c r="C30" i="30"/>
  <c r="DN29" i="30"/>
  <c r="DM29" i="30"/>
  <c r="CZ29" i="30"/>
  <c r="CX29" i="30"/>
  <c r="CD29" i="30"/>
  <c r="CB29" i="30"/>
  <c r="BM29" i="30"/>
  <c r="BL29" i="30"/>
  <c r="AT29" i="30"/>
  <c r="AR29" i="30"/>
  <c r="V29" i="30"/>
  <c r="U29" i="30"/>
  <c r="T29" i="30"/>
  <c r="G29" i="30"/>
  <c r="F29" i="30"/>
  <c r="C29" i="30"/>
  <c r="B29" i="30"/>
  <c r="M28" i="30"/>
  <c r="J28" i="30"/>
  <c r="Y25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D24" i="30"/>
  <c r="DC24" i="30"/>
  <c r="DB24" i="30"/>
  <c r="DA24" i="30"/>
  <c r="CZ24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H46" i="30" s="1"/>
  <c r="CG24" i="30"/>
  <c r="CF24" i="30"/>
  <c r="CE24" i="30"/>
  <c r="CD24" i="30"/>
  <c r="CC24" i="30"/>
  <c r="CB24" i="30"/>
  <c r="CA24" i="30"/>
  <c r="BZ24" i="30"/>
  <c r="BY24" i="30"/>
  <c r="BX24" i="30"/>
  <c r="BW24" i="30"/>
  <c r="BV24" i="30"/>
  <c r="BU24" i="30"/>
  <c r="BT24" i="30"/>
  <c r="BS24" i="30"/>
  <c r="BR24" i="30"/>
  <c r="BQ24" i="30"/>
  <c r="BP24" i="30"/>
  <c r="BO24" i="30"/>
  <c r="BO46" i="30" s="1"/>
  <c r="BN24" i="30"/>
  <c r="BM24" i="30"/>
  <c r="BL24" i="30"/>
  <c r="BK24" i="30"/>
  <c r="BJ24" i="30"/>
  <c r="BJ46" i="30" s="1"/>
  <c r="BI24" i="30"/>
  <c r="BH24" i="30"/>
  <c r="BG24" i="30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AS24" i="30"/>
  <c r="AR24" i="30"/>
  <c r="AQ24" i="30"/>
  <c r="AP24" i="30"/>
  <c r="AO24" i="30"/>
  <c r="AN24" i="30"/>
  <c r="AM24" i="30"/>
  <c r="AL24" i="30"/>
  <c r="AK24" i="30"/>
  <c r="AJ24" i="30"/>
  <c r="AI24" i="30"/>
  <c r="AH24" i="30"/>
  <c r="AG24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F46" i="30" s="1"/>
  <c r="D24" i="30"/>
  <c r="D68" i="30" s="1"/>
  <c r="C24" i="30"/>
  <c r="C46" i="30" s="1"/>
  <c r="B24" i="30"/>
  <c r="B68" i="30" s="1"/>
  <c r="DU23" i="30"/>
  <c r="DT23" i="30"/>
  <c r="DS23" i="30"/>
  <c r="DR23" i="30"/>
  <c r="DQ23" i="30"/>
  <c r="DP23" i="30"/>
  <c r="DO23" i="30"/>
  <c r="DN23" i="30"/>
  <c r="DM23" i="30"/>
  <c r="DL23" i="30"/>
  <c r="DK23" i="30"/>
  <c r="DJ23" i="30"/>
  <c r="DI23" i="30"/>
  <c r="DH23" i="30"/>
  <c r="DG23" i="30"/>
  <c r="DF23" i="30"/>
  <c r="DE23" i="30"/>
  <c r="DD23" i="30"/>
  <c r="DC23" i="30"/>
  <c r="DB23" i="30"/>
  <c r="DA23" i="30"/>
  <c r="CZ23" i="30"/>
  <c r="CY23" i="30"/>
  <c r="CX23" i="30"/>
  <c r="CW23" i="30"/>
  <c r="CV23" i="30"/>
  <c r="CU23" i="30"/>
  <c r="CT23" i="30"/>
  <c r="CT45" i="30" s="1"/>
  <c r="CS23" i="30"/>
  <c r="CR23" i="30"/>
  <c r="CQ23" i="30"/>
  <c r="CP23" i="30"/>
  <c r="CO23" i="30"/>
  <c r="CN23" i="30"/>
  <c r="CM23" i="30"/>
  <c r="CL23" i="30"/>
  <c r="CK23" i="30"/>
  <c r="CJ23" i="30"/>
  <c r="CI23" i="30"/>
  <c r="CH23" i="30"/>
  <c r="CG23" i="30"/>
  <c r="CF23" i="30"/>
  <c r="CE23" i="30"/>
  <c r="CD23" i="30"/>
  <c r="CC23" i="30"/>
  <c r="CB23" i="30"/>
  <c r="CA23" i="30"/>
  <c r="BZ23" i="30"/>
  <c r="BY23" i="30"/>
  <c r="BX23" i="30"/>
  <c r="BW23" i="30"/>
  <c r="BV23" i="30"/>
  <c r="BU23" i="30"/>
  <c r="BT23" i="30"/>
  <c r="BS23" i="30"/>
  <c r="BR23" i="30"/>
  <c r="BQ23" i="30"/>
  <c r="BP23" i="30"/>
  <c r="BO23" i="30"/>
  <c r="BN23" i="30"/>
  <c r="BM23" i="30"/>
  <c r="BL23" i="30"/>
  <c r="BK23" i="30"/>
  <c r="BJ23" i="30"/>
  <c r="BI23" i="30"/>
  <c r="BH23" i="30"/>
  <c r="BG23" i="30"/>
  <c r="BF23" i="30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AR23" i="30"/>
  <c r="AQ23" i="30"/>
  <c r="AP23" i="30"/>
  <c r="AO23" i="30"/>
  <c r="AN23" i="30"/>
  <c r="AM23" i="30"/>
  <c r="AL23" i="30"/>
  <c r="AK23" i="30"/>
  <c r="AJ23" i="30"/>
  <c r="AI23" i="30"/>
  <c r="AH23" i="30"/>
  <c r="AG23" i="30"/>
  <c r="AF23" i="30"/>
  <c r="AE23" i="30"/>
  <c r="AD23" i="30"/>
  <c r="AC23" i="30"/>
  <c r="AB23" i="30"/>
  <c r="AA23" i="30"/>
  <c r="Z23" i="30"/>
  <c r="Z45" i="30" s="1"/>
  <c r="Y23" i="30"/>
  <c r="X23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D23" i="30"/>
  <c r="C23" i="30"/>
  <c r="B23" i="30"/>
  <c r="DU22" i="30"/>
  <c r="DT22" i="30"/>
  <c r="DS22" i="30"/>
  <c r="DR22" i="30"/>
  <c r="DQ22" i="30"/>
  <c r="DP22" i="30"/>
  <c r="DO22" i="30"/>
  <c r="DN22" i="30"/>
  <c r="DM22" i="30"/>
  <c r="DL22" i="30"/>
  <c r="DK22" i="30"/>
  <c r="DJ22" i="30"/>
  <c r="DI22" i="30"/>
  <c r="DH22" i="30"/>
  <c r="DG22" i="30"/>
  <c r="DF22" i="30"/>
  <c r="DE22" i="30"/>
  <c r="DD22" i="30"/>
  <c r="DC22" i="30"/>
  <c r="DB22" i="30"/>
  <c r="DA22" i="30"/>
  <c r="CZ22" i="30"/>
  <c r="CY22" i="30"/>
  <c r="CX22" i="30"/>
  <c r="CW22" i="30"/>
  <c r="CV22" i="30"/>
  <c r="CU22" i="30"/>
  <c r="CT22" i="30"/>
  <c r="CS22" i="30"/>
  <c r="CR22" i="30"/>
  <c r="CQ22" i="30"/>
  <c r="CP22" i="30"/>
  <c r="CO22" i="30"/>
  <c r="CN22" i="30"/>
  <c r="CM22" i="30"/>
  <c r="CL22" i="30"/>
  <c r="CK22" i="30"/>
  <c r="CJ22" i="30"/>
  <c r="CI22" i="30"/>
  <c r="CH22" i="30"/>
  <c r="CG22" i="30"/>
  <c r="CF22" i="30"/>
  <c r="CE22" i="30"/>
  <c r="CD22" i="30"/>
  <c r="CC22" i="30"/>
  <c r="CB22" i="30"/>
  <c r="CA22" i="30"/>
  <c r="BZ22" i="30"/>
  <c r="BY22" i="30"/>
  <c r="BX22" i="30"/>
  <c r="BW22" i="30"/>
  <c r="BV22" i="30"/>
  <c r="BU22" i="30"/>
  <c r="BT22" i="30"/>
  <c r="BS22" i="30"/>
  <c r="BR22" i="30"/>
  <c r="BQ22" i="30"/>
  <c r="BP22" i="30"/>
  <c r="BO22" i="30"/>
  <c r="BN22" i="30"/>
  <c r="BM22" i="30"/>
  <c r="BL22" i="30"/>
  <c r="BK22" i="30"/>
  <c r="BJ22" i="30"/>
  <c r="BI22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D22" i="30"/>
  <c r="D66" i="30" s="1"/>
  <c r="C22" i="30"/>
  <c r="C44" i="30" s="1"/>
  <c r="DK44" i="30" s="1"/>
  <c r="B22" i="30"/>
  <c r="DU21" i="30"/>
  <c r="DT21" i="30"/>
  <c r="DS21" i="30"/>
  <c r="DR21" i="30"/>
  <c r="DQ21" i="30"/>
  <c r="DP21" i="30"/>
  <c r="DO21" i="30"/>
  <c r="DN21" i="30"/>
  <c r="DM21" i="30"/>
  <c r="DL21" i="30"/>
  <c r="DK21" i="30"/>
  <c r="DJ21" i="30"/>
  <c r="DI21" i="30"/>
  <c r="DH21" i="30"/>
  <c r="DG21" i="30"/>
  <c r="DF21" i="30"/>
  <c r="DE21" i="30"/>
  <c r="DD21" i="30"/>
  <c r="DC21" i="30"/>
  <c r="DB21" i="30"/>
  <c r="DA21" i="30"/>
  <c r="CZ21" i="30"/>
  <c r="CY21" i="30"/>
  <c r="CX21" i="30"/>
  <c r="CW21" i="30"/>
  <c r="CV21" i="30"/>
  <c r="CU21" i="30"/>
  <c r="CT21" i="30"/>
  <c r="CS21" i="30"/>
  <c r="CR21" i="30"/>
  <c r="CQ21" i="30"/>
  <c r="CP21" i="30"/>
  <c r="CO21" i="30"/>
  <c r="CN21" i="30"/>
  <c r="CM21" i="30"/>
  <c r="CL21" i="30"/>
  <c r="CK21" i="30"/>
  <c r="CJ21" i="30"/>
  <c r="CI21" i="30"/>
  <c r="CH21" i="30"/>
  <c r="CG21" i="30"/>
  <c r="CF21" i="30"/>
  <c r="CE21" i="30"/>
  <c r="CD21" i="30"/>
  <c r="CC21" i="30"/>
  <c r="CB21" i="30"/>
  <c r="CA21" i="30"/>
  <c r="BZ21" i="30"/>
  <c r="BY21" i="30"/>
  <c r="BX21" i="30"/>
  <c r="BW21" i="30"/>
  <c r="BV21" i="30"/>
  <c r="BU21" i="30"/>
  <c r="BT21" i="30"/>
  <c r="BS21" i="30"/>
  <c r="BR21" i="30"/>
  <c r="BQ21" i="30"/>
  <c r="BP21" i="30"/>
  <c r="BO21" i="30"/>
  <c r="BO43" i="30" s="1"/>
  <c r="BN21" i="30"/>
  <c r="BM21" i="30"/>
  <c r="BL21" i="30"/>
  <c r="BK21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AS21" i="30"/>
  <c r="AR21" i="30"/>
  <c r="AQ21" i="30"/>
  <c r="AP21" i="30"/>
  <c r="AO21" i="30"/>
  <c r="AN21" i="30"/>
  <c r="AM21" i="30"/>
  <c r="AL21" i="30"/>
  <c r="AK21" i="30"/>
  <c r="AJ21" i="30"/>
  <c r="AI21" i="30"/>
  <c r="AH21" i="30"/>
  <c r="AG21" i="30"/>
  <c r="AF21" i="30"/>
  <c r="AE21" i="30"/>
  <c r="AD21" i="30"/>
  <c r="AC21" i="30"/>
  <c r="AB21" i="30"/>
  <c r="AA21" i="30"/>
  <c r="Z21" i="30"/>
  <c r="Y21" i="30"/>
  <c r="X21" i="30"/>
  <c r="X43" i="30" s="1"/>
  <c r="W21" i="30"/>
  <c r="W43" i="30" s="1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D21" i="30"/>
  <c r="D65" i="30" s="1"/>
  <c r="C21" i="30"/>
  <c r="C43" i="30" s="1"/>
  <c r="B21" i="30"/>
  <c r="DU20" i="30"/>
  <c r="DT20" i="30"/>
  <c r="DS20" i="30"/>
  <c r="DR20" i="30"/>
  <c r="DQ20" i="30"/>
  <c r="DP20" i="30"/>
  <c r="DO20" i="30"/>
  <c r="DN20" i="30"/>
  <c r="DM20" i="30"/>
  <c r="DL20" i="30"/>
  <c r="DK20" i="30"/>
  <c r="DJ20" i="30"/>
  <c r="DI20" i="30"/>
  <c r="DH20" i="30"/>
  <c r="DG20" i="30"/>
  <c r="DF20" i="30"/>
  <c r="DE20" i="30"/>
  <c r="DD20" i="30"/>
  <c r="DC20" i="30"/>
  <c r="DB20" i="30"/>
  <c r="DA20" i="30"/>
  <c r="CZ20" i="30"/>
  <c r="CY20" i="30"/>
  <c r="CX20" i="30"/>
  <c r="CW20" i="30"/>
  <c r="CV20" i="30"/>
  <c r="CU20" i="30"/>
  <c r="CT20" i="30"/>
  <c r="CS20" i="30"/>
  <c r="CR20" i="30"/>
  <c r="CQ20" i="30"/>
  <c r="CP20" i="30"/>
  <c r="CO20" i="30"/>
  <c r="CN20" i="30"/>
  <c r="CM20" i="30"/>
  <c r="CL20" i="30"/>
  <c r="CK20" i="30"/>
  <c r="CJ20" i="30"/>
  <c r="CI20" i="30"/>
  <c r="CH20" i="30"/>
  <c r="CG20" i="30"/>
  <c r="CF20" i="30"/>
  <c r="CE20" i="30"/>
  <c r="CD20" i="30"/>
  <c r="CC20" i="30"/>
  <c r="CB20" i="30"/>
  <c r="CA20" i="30"/>
  <c r="BZ20" i="30"/>
  <c r="BY20" i="30"/>
  <c r="BX20" i="30"/>
  <c r="BW20" i="30"/>
  <c r="BV20" i="30"/>
  <c r="BU20" i="30"/>
  <c r="BT20" i="30"/>
  <c r="BS20" i="30"/>
  <c r="BR20" i="30"/>
  <c r="BQ20" i="30"/>
  <c r="BP20" i="30"/>
  <c r="BO20" i="30"/>
  <c r="BN20" i="30"/>
  <c r="BM20" i="30"/>
  <c r="BL20" i="30"/>
  <c r="BK20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AS20" i="30"/>
  <c r="AR20" i="30"/>
  <c r="AQ20" i="30"/>
  <c r="AP20" i="30"/>
  <c r="AO20" i="30"/>
  <c r="AN20" i="30"/>
  <c r="AM20" i="30"/>
  <c r="AL20" i="30"/>
  <c r="AK20" i="30"/>
  <c r="AJ20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D20" i="30"/>
  <c r="D64" i="30" s="1"/>
  <c r="C20" i="30"/>
  <c r="B20" i="30"/>
  <c r="DU19" i="30"/>
  <c r="DT19" i="30"/>
  <c r="DS19" i="30"/>
  <c r="DR19" i="30"/>
  <c r="DQ19" i="30"/>
  <c r="DP19" i="30"/>
  <c r="DO19" i="30"/>
  <c r="DN19" i="30"/>
  <c r="DM19" i="30"/>
  <c r="DL19" i="30"/>
  <c r="DK19" i="30"/>
  <c r="DJ19" i="30"/>
  <c r="DI19" i="30"/>
  <c r="DH19" i="30"/>
  <c r="DG19" i="30"/>
  <c r="DF19" i="30"/>
  <c r="DE19" i="30"/>
  <c r="DD19" i="30"/>
  <c r="DC19" i="30"/>
  <c r="DB19" i="30"/>
  <c r="DA19" i="30"/>
  <c r="CZ19" i="30"/>
  <c r="CY19" i="30"/>
  <c r="CX19" i="30"/>
  <c r="CW19" i="30"/>
  <c r="CV19" i="30"/>
  <c r="CU19" i="30"/>
  <c r="CT19" i="30"/>
  <c r="CS19" i="30"/>
  <c r="CR19" i="30"/>
  <c r="CQ19" i="30"/>
  <c r="CP19" i="30"/>
  <c r="CO19" i="30"/>
  <c r="CN19" i="30"/>
  <c r="CM19" i="30"/>
  <c r="CL19" i="30"/>
  <c r="CK19" i="30"/>
  <c r="CJ19" i="30"/>
  <c r="CI19" i="30"/>
  <c r="CH19" i="30"/>
  <c r="CG19" i="30"/>
  <c r="CF19" i="30"/>
  <c r="CE19" i="30"/>
  <c r="CD19" i="30"/>
  <c r="CC19" i="30"/>
  <c r="CB19" i="30"/>
  <c r="CA19" i="30"/>
  <c r="BZ19" i="30"/>
  <c r="BY19" i="30"/>
  <c r="BX19" i="30"/>
  <c r="BW19" i="30"/>
  <c r="BV19" i="30"/>
  <c r="BU19" i="30"/>
  <c r="BT19" i="30"/>
  <c r="BS19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D19" i="30"/>
  <c r="C19" i="30"/>
  <c r="C41" i="30" s="1"/>
  <c r="CJ41" i="30" s="1"/>
  <c r="B19" i="30"/>
  <c r="B63" i="30" s="1"/>
  <c r="DU18" i="30"/>
  <c r="DT18" i="30"/>
  <c r="DS18" i="30"/>
  <c r="DR18" i="30"/>
  <c r="DQ18" i="30"/>
  <c r="DP18" i="30"/>
  <c r="DO18" i="30"/>
  <c r="DN18" i="30"/>
  <c r="DM18" i="30"/>
  <c r="DL18" i="30"/>
  <c r="DK18" i="30"/>
  <c r="DJ18" i="30"/>
  <c r="DI18" i="30"/>
  <c r="DH18" i="30"/>
  <c r="DG18" i="30"/>
  <c r="DF18" i="30"/>
  <c r="DE18" i="30"/>
  <c r="DD18" i="30"/>
  <c r="DC18" i="30"/>
  <c r="DB18" i="30"/>
  <c r="DA18" i="30"/>
  <c r="CZ18" i="30"/>
  <c r="CY18" i="30"/>
  <c r="CX18" i="30"/>
  <c r="CW18" i="30"/>
  <c r="CV18" i="30"/>
  <c r="CU18" i="30"/>
  <c r="CT18" i="30"/>
  <c r="CS18" i="30"/>
  <c r="CR18" i="30"/>
  <c r="CQ18" i="30"/>
  <c r="CP18" i="30"/>
  <c r="CO18" i="30"/>
  <c r="CN18" i="30"/>
  <c r="CM18" i="30"/>
  <c r="CL18" i="30"/>
  <c r="CK18" i="30"/>
  <c r="CJ18" i="30"/>
  <c r="CI18" i="30"/>
  <c r="CH18" i="30"/>
  <c r="CG18" i="30"/>
  <c r="CF18" i="30"/>
  <c r="CE18" i="30"/>
  <c r="CD18" i="30"/>
  <c r="CC18" i="30"/>
  <c r="CB18" i="30"/>
  <c r="CA18" i="30"/>
  <c r="BZ18" i="30"/>
  <c r="BY18" i="30"/>
  <c r="BX18" i="30"/>
  <c r="BW18" i="30"/>
  <c r="BV18" i="30"/>
  <c r="BU18" i="30"/>
  <c r="BT18" i="30"/>
  <c r="BS18" i="30"/>
  <c r="BR18" i="30"/>
  <c r="BQ18" i="30"/>
  <c r="BP18" i="30"/>
  <c r="BO18" i="30"/>
  <c r="BN18" i="30"/>
  <c r="BM18" i="30"/>
  <c r="BL18" i="30"/>
  <c r="BK18" i="30"/>
  <c r="BJ18" i="30"/>
  <c r="BI18" i="30"/>
  <c r="BH18" i="30"/>
  <c r="BG18" i="30"/>
  <c r="BF18" i="30"/>
  <c r="BE18" i="30"/>
  <c r="BD18" i="30"/>
  <c r="BC18" i="30"/>
  <c r="BB18" i="30"/>
  <c r="BA18" i="30"/>
  <c r="AZ18" i="30"/>
  <c r="AY18" i="30"/>
  <c r="AX18" i="30"/>
  <c r="AW18" i="30"/>
  <c r="AV18" i="30"/>
  <c r="AU18" i="30"/>
  <c r="AT18" i="30"/>
  <c r="AS18" i="30"/>
  <c r="AR18" i="30"/>
  <c r="AQ18" i="30"/>
  <c r="AP18" i="30"/>
  <c r="AO18" i="30"/>
  <c r="AN18" i="30"/>
  <c r="AM18" i="30"/>
  <c r="AL18" i="30"/>
  <c r="AK18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Q40" i="30" s="1"/>
  <c r="P18" i="30"/>
  <c r="O18" i="30"/>
  <c r="N18" i="30"/>
  <c r="M18" i="30"/>
  <c r="L18" i="30"/>
  <c r="K18" i="30"/>
  <c r="J18" i="30"/>
  <c r="I18" i="30"/>
  <c r="H18" i="30"/>
  <c r="G18" i="30"/>
  <c r="F18" i="30"/>
  <c r="D18" i="30"/>
  <c r="D62" i="30" s="1"/>
  <c r="C18" i="30"/>
  <c r="C40" i="30" s="1"/>
  <c r="DB40" i="30" s="1"/>
  <c r="B18" i="30"/>
  <c r="DU17" i="30"/>
  <c r="DT17" i="30"/>
  <c r="DS17" i="30"/>
  <c r="DR17" i="30"/>
  <c r="DQ17" i="30"/>
  <c r="DP17" i="30"/>
  <c r="DO17" i="30"/>
  <c r="DN17" i="30"/>
  <c r="DM17" i="30"/>
  <c r="DL17" i="30"/>
  <c r="DK17" i="30"/>
  <c r="DK39" i="30" s="1"/>
  <c r="DJ17" i="30"/>
  <c r="DI17" i="30"/>
  <c r="DH17" i="30"/>
  <c r="DG17" i="30"/>
  <c r="DF17" i="30"/>
  <c r="DE17" i="30"/>
  <c r="DD17" i="30"/>
  <c r="DC17" i="30"/>
  <c r="DB17" i="30"/>
  <c r="DA17" i="30"/>
  <c r="CZ17" i="30"/>
  <c r="CY17" i="30"/>
  <c r="CX17" i="30"/>
  <c r="CW17" i="30"/>
  <c r="CV17" i="30"/>
  <c r="CU17" i="30"/>
  <c r="CT17" i="30"/>
  <c r="CS17" i="30"/>
  <c r="CR17" i="30"/>
  <c r="CQ17" i="30"/>
  <c r="CP17" i="30"/>
  <c r="CO17" i="30"/>
  <c r="CN17" i="30"/>
  <c r="CM17" i="30"/>
  <c r="CL17" i="30"/>
  <c r="CK17" i="30"/>
  <c r="CJ17" i="30"/>
  <c r="CI17" i="30"/>
  <c r="CH17" i="30"/>
  <c r="CG17" i="30"/>
  <c r="CF17" i="30"/>
  <c r="CE17" i="30"/>
  <c r="CD17" i="30"/>
  <c r="CC17" i="30"/>
  <c r="CB17" i="30"/>
  <c r="CB39" i="30" s="1"/>
  <c r="CA17" i="30"/>
  <c r="BZ17" i="30"/>
  <c r="BY17" i="30"/>
  <c r="BX17" i="30"/>
  <c r="BW17" i="30"/>
  <c r="BV17" i="30"/>
  <c r="BU17" i="30"/>
  <c r="BT17" i="30"/>
  <c r="BS17" i="30"/>
  <c r="BR17" i="30"/>
  <c r="BQ17" i="30"/>
  <c r="BP17" i="30"/>
  <c r="BO17" i="30"/>
  <c r="BN17" i="30"/>
  <c r="BM17" i="30"/>
  <c r="BL17" i="30"/>
  <c r="BK17" i="30"/>
  <c r="BJ17" i="30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I39" i="30" s="1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D17" i="30"/>
  <c r="D61" i="30" s="1"/>
  <c r="C17" i="30"/>
  <c r="C39" i="30" s="1"/>
  <c r="B17" i="30"/>
  <c r="DU16" i="30"/>
  <c r="DT16" i="30"/>
  <c r="DS16" i="30"/>
  <c r="DR16" i="30"/>
  <c r="DQ16" i="30"/>
  <c r="DP16" i="30"/>
  <c r="DO16" i="30"/>
  <c r="DN16" i="30"/>
  <c r="DM16" i="30"/>
  <c r="DL16" i="30"/>
  <c r="DK16" i="30"/>
  <c r="DJ16" i="30"/>
  <c r="DI16" i="30"/>
  <c r="DH16" i="30"/>
  <c r="DG16" i="30"/>
  <c r="DF16" i="30"/>
  <c r="DE16" i="30"/>
  <c r="DD16" i="30"/>
  <c r="DC16" i="30"/>
  <c r="DB16" i="30"/>
  <c r="DA16" i="30"/>
  <c r="CZ16" i="30"/>
  <c r="CY16" i="30"/>
  <c r="CX16" i="30"/>
  <c r="CW16" i="30"/>
  <c r="CV16" i="30"/>
  <c r="CU16" i="30"/>
  <c r="CT16" i="30"/>
  <c r="CS16" i="30"/>
  <c r="CR16" i="30"/>
  <c r="CQ16" i="30"/>
  <c r="CP16" i="30"/>
  <c r="CO16" i="30"/>
  <c r="CN16" i="30"/>
  <c r="CM16" i="30"/>
  <c r="CL16" i="30"/>
  <c r="CK16" i="30"/>
  <c r="CJ16" i="30"/>
  <c r="CI16" i="30"/>
  <c r="CH16" i="30"/>
  <c r="CG16" i="30"/>
  <c r="CF16" i="30"/>
  <c r="CE16" i="30"/>
  <c r="CD16" i="30"/>
  <c r="CC16" i="30"/>
  <c r="CB16" i="30"/>
  <c r="CA16" i="30"/>
  <c r="BZ16" i="30"/>
  <c r="BY16" i="30"/>
  <c r="BX16" i="30"/>
  <c r="BW16" i="30"/>
  <c r="BV16" i="30"/>
  <c r="BU16" i="30"/>
  <c r="BT16" i="30"/>
  <c r="BS16" i="30"/>
  <c r="BR16" i="30"/>
  <c r="BQ16" i="30"/>
  <c r="BP16" i="30"/>
  <c r="BO16" i="30"/>
  <c r="BN16" i="30"/>
  <c r="BM16" i="30"/>
  <c r="BL16" i="30"/>
  <c r="BK16" i="30"/>
  <c r="BJ16" i="30"/>
  <c r="BI16" i="30"/>
  <c r="BH16" i="30"/>
  <c r="BG16" i="30"/>
  <c r="BF16" i="30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D16" i="30"/>
  <c r="C16" i="30"/>
  <c r="B16" i="30"/>
  <c r="B82" i="30" s="1"/>
  <c r="DU15" i="30"/>
  <c r="DT15" i="30"/>
  <c r="DS15" i="30"/>
  <c r="DR15" i="30"/>
  <c r="DQ15" i="30"/>
  <c r="DP15" i="30"/>
  <c r="DO15" i="30"/>
  <c r="DN15" i="30"/>
  <c r="DM15" i="30"/>
  <c r="DL15" i="30"/>
  <c r="DK15" i="30"/>
  <c r="DJ15" i="30"/>
  <c r="DI15" i="30"/>
  <c r="DH15" i="30"/>
  <c r="DG15" i="30"/>
  <c r="DF15" i="30"/>
  <c r="DE15" i="30"/>
  <c r="DD15" i="30"/>
  <c r="DC15" i="30"/>
  <c r="DB15" i="30"/>
  <c r="DA15" i="30"/>
  <c r="CZ15" i="30"/>
  <c r="CY15" i="30"/>
  <c r="CX15" i="30"/>
  <c r="CW15" i="30"/>
  <c r="CV15" i="30"/>
  <c r="CU15" i="30"/>
  <c r="CT15" i="30"/>
  <c r="CS15" i="30"/>
  <c r="CR15" i="30"/>
  <c r="CQ15" i="30"/>
  <c r="CP15" i="30"/>
  <c r="CO15" i="30"/>
  <c r="CN15" i="30"/>
  <c r="CM15" i="30"/>
  <c r="CL15" i="30"/>
  <c r="CK15" i="30"/>
  <c r="CJ15" i="30"/>
  <c r="CI15" i="30"/>
  <c r="CH15" i="30"/>
  <c r="CG15" i="30"/>
  <c r="CF15" i="30"/>
  <c r="CE15" i="30"/>
  <c r="CD15" i="30"/>
  <c r="CC15" i="30"/>
  <c r="CB15" i="30"/>
  <c r="CA15" i="30"/>
  <c r="BZ15" i="30"/>
  <c r="BY15" i="30"/>
  <c r="BX15" i="30"/>
  <c r="BW15" i="30"/>
  <c r="BV15" i="30"/>
  <c r="BU15" i="30"/>
  <c r="BT15" i="30"/>
  <c r="BS15" i="30"/>
  <c r="BR15" i="30"/>
  <c r="BQ15" i="30"/>
  <c r="BP15" i="30"/>
  <c r="BO15" i="30"/>
  <c r="BN15" i="30"/>
  <c r="BM15" i="30"/>
  <c r="BL15" i="30"/>
  <c r="BK15" i="30"/>
  <c r="BJ15" i="30"/>
  <c r="BI15" i="30"/>
  <c r="BH15" i="30"/>
  <c r="BG15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AT15" i="30"/>
  <c r="AS15" i="30"/>
  <c r="AR15" i="30"/>
  <c r="AQ15" i="30"/>
  <c r="AP15" i="30"/>
  <c r="AO15" i="30"/>
  <c r="AN15" i="30"/>
  <c r="AM15" i="30"/>
  <c r="AL15" i="30"/>
  <c r="AK15" i="30"/>
  <c r="AJ15" i="30"/>
  <c r="AI15" i="30"/>
  <c r="AI37" i="30" s="1"/>
  <c r="AK59" i="30" s="1"/>
  <c r="AK81" i="30" s="1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D15" i="30"/>
  <c r="D59" i="30" s="1"/>
  <c r="C15" i="30"/>
  <c r="B15" i="30"/>
  <c r="B59" i="30" s="1"/>
  <c r="DU14" i="30"/>
  <c r="DT14" i="30"/>
  <c r="DS14" i="30"/>
  <c r="DR14" i="30"/>
  <c r="DQ14" i="30"/>
  <c r="DP14" i="30"/>
  <c r="DO14" i="30"/>
  <c r="DN14" i="30"/>
  <c r="DM14" i="30"/>
  <c r="DL14" i="30"/>
  <c r="DK14" i="30"/>
  <c r="DJ14" i="30"/>
  <c r="DI14" i="30"/>
  <c r="DH14" i="30"/>
  <c r="DG14" i="30"/>
  <c r="DF14" i="30"/>
  <c r="DE14" i="30"/>
  <c r="DD14" i="30"/>
  <c r="DC14" i="30"/>
  <c r="DB14" i="30"/>
  <c r="DA14" i="30"/>
  <c r="CZ14" i="30"/>
  <c r="CY14" i="30"/>
  <c r="CX14" i="30"/>
  <c r="CW14" i="30"/>
  <c r="CV14" i="30"/>
  <c r="CU14" i="30"/>
  <c r="CT14" i="30"/>
  <c r="CS14" i="30"/>
  <c r="CR14" i="30"/>
  <c r="CQ14" i="30"/>
  <c r="CP14" i="30"/>
  <c r="CO14" i="30"/>
  <c r="CN14" i="30"/>
  <c r="CM14" i="30"/>
  <c r="CL14" i="30"/>
  <c r="CK14" i="30"/>
  <c r="CJ14" i="30"/>
  <c r="CI14" i="30"/>
  <c r="CH14" i="30"/>
  <c r="CG14" i="30"/>
  <c r="CF14" i="30"/>
  <c r="CE14" i="30"/>
  <c r="CD14" i="30"/>
  <c r="CC14" i="30"/>
  <c r="CB14" i="30"/>
  <c r="CA14" i="30"/>
  <c r="BZ14" i="30"/>
  <c r="BY14" i="30"/>
  <c r="BX14" i="30"/>
  <c r="BW14" i="30"/>
  <c r="BV14" i="30"/>
  <c r="BU14" i="30"/>
  <c r="BT14" i="30"/>
  <c r="BS14" i="30"/>
  <c r="BR14" i="30"/>
  <c r="BQ14" i="30"/>
  <c r="BP14" i="30"/>
  <c r="BO14" i="30"/>
  <c r="BN14" i="30"/>
  <c r="BM14" i="30"/>
  <c r="BL14" i="30"/>
  <c r="BK14" i="30"/>
  <c r="BJ14" i="30"/>
  <c r="BI14" i="30"/>
  <c r="BH14" i="30"/>
  <c r="BG14" i="30"/>
  <c r="BF14" i="30"/>
  <c r="BE14" i="30"/>
  <c r="BD14" i="30"/>
  <c r="BC14" i="30"/>
  <c r="BB14" i="30"/>
  <c r="BA14" i="30"/>
  <c r="AZ14" i="30"/>
  <c r="AY14" i="30"/>
  <c r="AX14" i="30"/>
  <c r="AW14" i="30"/>
  <c r="AV14" i="30"/>
  <c r="AU14" i="30"/>
  <c r="AT14" i="30"/>
  <c r="AS14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D14" i="30"/>
  <c r="D58" i="30" s="1"/>
  <c r="C14" i="30"/>
  <c r="C36" i="30" s="1"/>
  <c r="DP36" i="30" s="1"/>
  <c r="B14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D13" i="30"/>
  <c r="DC13" i="30"/>
  <c r="DB13" i="30"/>
  <c r="DA13" i="30"/>
  <c r="CZ13" i="30"/>
  <c r="CY13" i="30"/>
  <c r="CX13" i="30"/>
  <c r="CW13" i="30"/>
  <c r="CV13" i="30"/>
  <c r="CU13" i="30"/>
  <c r="CT13" i="30"/>
  <c r="CS13" i="30"/>
  <c r="CR13" i="30"/>
  <c r="CQ13" i="30"/>
  <c r="CQ35" i="30" s="1"/>
  <c r="CS57" i="30" s="1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CA13" i="30"/>
  <c r="BZ13" i="30"/>
  <c r="BY13" i="30"/>
  <c r="BX13" i="30"/>
  <c r="BW13" i="30"/>
  <c r="BV13" i="30"/>
  <c r="BU13" i="30"/>
  <c r="BT13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AU13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I35" i="30" s="1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D13" i="30"/>
  <c r="D57" i="30" s="1"/>
  <c r="C13" i="30"/>
  <c r="B13" i="30"/>
  <c r="DU12" i="30"/>
  <c r="DT12" i="30"/>
  <c r="DS12" i="30"/>
  <c r="DR12" i="30"/>
  <c r="DQ12" i="30"/>
  <c r="DP12" i="30"/>
  <c r="DO12" i="30"/>
  <c r="DN12" i="30"/>
  <c r="DM12" i="30"/>
  <c r="DL12" i="30"/>
  <c r="DN56" i="30" s="1"/>
  <c r="DK12" i="30"/>
  <c r="DJ12" i="30"/>
  <c r="DI12" i="30"/>
  <c r="DH12" i="30"/>
  <c r="DG12" i="30"/>
  <c r="DF12" i="30"/>
  <c r="DE12" i="30"/>
  <c r="DD12" i="30"/>
  <c r="DC12" i="30"/>
  <c r="DB12" i="30"/>
  <c r="DA12" i="30"/>
  <c r="CZ12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CA12" i="30"/>
  <c r="BZ12" i="30"/>
  <c r="BY12" i="30"/>
  <c r="BX12" i="30"/>
  <c r="BW12" i="30"/>
  <c r="BV12" i="30"/>
  <c r="BU12" i="30"/>
  <c r="BT12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AU12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F34" i="30" s="1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D12" i="30"/>
  <c r="C12" i="30"/>
  <c r="B12" i="30"/>
  <c r="DU11" i="30"/>
  <c r="DT11" i="30"/>
  <c r="DS11" i="30"/>
  <c r="DR11" i="30"/>
  <c r="DQ11" i="30"/>
  <c r="DP11" i="30"/>
  <c r="DO11" i="30"/>
  <c r="DO33" i="30" s="1"/>
  <c r="DN11" i="30"/>
  <c r="DM11" i="30"/>
  <c r="DL11" i="30"/>
  <c r="DK11" i="30"/>
  <c r="DJ11" i="30"/>
  <c r="DI11" i="30"/>
  <c r="DH11" i="30"/>
  <c r="DG11" i="30"/>
  <c r="DF11" i="30"/>
  <c r="DE11" i="30"/>
  <c r="DD11" i="30"/>
  <c r="DC11" i="30"/>
  <c r="DB11" i="30"/>
  <c r="DA11" i="30"/>
  <c r="CZ11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CA11" i="30"/>
  <c r="BZ11" i="30"/>
  <c r="BY11" i="30"/>
  <c r="BX11" i="30"/>
  <c r="BW11" i="30"/>
  <c r="BV11" i="30"/>
  <c r="BU11" i="30"/>
  <c r="BT11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F33" i="30" s="1"/>
  <c r="BE11" i="30"/>
  <c r="BE33" i="30" s="1"/>
  <c r="BD11" i="30"/>
  <c r="BC11" i="30"/>
  <c r="BB11" i="30"/>
  <c r="BA11" i="30"/>
  <c r="AZ11" i="30"/>
  <c r="AY11" i="30"/>
  <c r="AX11" i="30"/>
  <c r="AW11" i="30"/>
  <c r="AW33" i="30" s="1"/>
  <c r="AV11" i="30"/>
  <c r="AU11" i="30"/>
  <c r="AT11" i="30"/>
  <c r="AS11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N33" i="30" s="1"/>
  <c r="M11" i="30"/>
  <c r="L11" i="30"/>
  <c r="K11" i="30"/>
  <c r="J11" i="30"/>
  <c r="I11" i="30"/>
  <c r="H11" i="30"/>
  <c r="G11" i="30"/>
  <c r="F11" i="30"/>
  <c r="F33" i="30" s="1"/>
  <c r="D11" i="30"/>
  <c r="D55" i="30" s="1"/>
  <c r="C11" i="30"/>
  <c r="C33" i="30" s="1"/>
  <c r="B11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D10" i="30"/>
  <c r="DC10" i="30"/>
  <c r="DB10" i="30"/>
  <c r="DA10" i="30"/>
  <c r="CZ10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CA10" i="30"/>
  <c r="BZ10" i="30"/>
  <c r="BY10" i="30"/>
  <c r="BX10" i="30"/>
  <c r="BW10" i="30"/>
  <c r="BV10" i="30"/>
  <c r="BU10" i="30"/>
  <c r="BT10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AU10" i="30"/>
  <c r="AT10" i="30"/>
  <c r="AS10" i="30"/>
  <c r="AR10" i="30"/>
  <c r="AQ10" i="30"/>
  <c r="AP10" i="30"/>
  <c r="AO10" i="30"/>
  <c r="AN10" i="30"/>
  <c r="AM10" i="30"/>
  <c r="AL10" i="30"/>
  <c r="AK10" i="30"/>
  <c r="AJ10" i="30"/>
  <c r="AI10" i="30"/>
  <c r="AH10" i="30"/>
  <c r="AG10" i="30"/>
  <c r="AF10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D10" i="30"/>
  <c r="D54" i="30" s="1"/>
  <c r="C10" i="30"/>
  <c r="C32" i="30" s="1"/>
  <c r="Q32" i="30" s="1"/>
  <c r="B10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D9" i="30"/>
  <c r="DC9" i="30"/>
  <c r="DB9" i="30"/>
  <c r="DA9" i="30"/>
  <c r="CZ9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CA9" i="30"/>
  <c r="BZ9" i="30"/>
  <c r="BY9" i="30"/>
  <c r="BX9" i="30"/>
  <c r="BW9" i="30"/>
  <c r="BV9" i="30"/>
  <c r="BU9" i="30"/>
  <c r="BT9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AU9" i="30"/>
  <c r="AT9" i="30"/>
  <c r="AS9" i="30"/>
  <c r="AR9" i="30"/>
  <c r="AQ9" i="30"/>
  <c r="AP9" i="30"/>
  <c r="AO9" i="30"/>
  <c r="AN9" i="30"/>
  <c r="AM9" i="30"/>
  <c r="AL9" i="30"/>
  <c r="AK9" i="30"/>
  <c r="AJ9" i="30"/>
  <c r="AI9" i="30"/>
  <c r="AH9" i="30"/>
  <c r="AG9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G31" i="30" s="1"/>
  <c r="F9" i="30"/>
  <c r="D9" i="30"/>
  <c r="D53" i="30" s="1"/>
  <c r="C9" i="30"/>
  <c r="B9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D8" i="30"/>
  <c r="DC8" i="30"/>
  <c r="DB8" i="30"/>
  <c r="DA8" i="30"/>
  <c r="CZ8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H30" i="30" s="1"/>
  <c r="CG8" i="30"/>
  <c r="CF8" i="30"/>
  <c r="CE8" i="30"/>
  <c r="CD8" i="30"/>
  <c r="CC8" i="30"/>
  <c r="CB8" i="30"/>
  <c r="CA8" i="30"/>
  <c r="BZ8" i="30"/>
  <c r="BY8" i="30"/>
  <c r="BX8" i="30"/>
  <c r="BW8" i="30"/>
  <c r="BV8" i="30"/>
  <c r="BU8" i="30"/>
  <c r="BT8" i="30"/>
  <c r="BS8" i="30"/>
  <c r="BR8" i="30"/>
  <c r="BQ8" i="30"/>
  <c r="BP8" i="30"/>
  <c r="BO8" i="30"/>
  <c r="BN8" i="30"/>
  <c r="BM8" i="30"/>
  <c r="BL8" i="30"/>
  <c r="BK8" i="30"/>
  <c r="BJ8" i="30"/>
  <c r="BJ30" i="30" s="1"/>
  <c r="BL52" i="30" s="1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AU8" i="30"/>
  <c r="AT8" i="30"/>
  <c r="AS8" i="30"/>
  <c r="AR8" i="30"/>
  <c r="AQ8" i="30"/>
  <c r="AP8" i="30"/>
  <c r="AO8" i="30"/>
  <c r="AN8" i="30"/>
  <c r="AM8" i="30"/>
  <c r="AL8" i="30"/>
  <c r="AK8" i="30"/>
  <c r="AJ8" i="30"/>
  <c r="AI8" i="30"/>
  <c r="AH8" i="30"/>
  <c r="AG8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D8" i="30"/>
  <c r="D52" i="30" s="1"/>
  <c r="C8" i="30"/>
  <c r="B8" i="30"/>
  <c r="B52" i="30" s="1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D7" i="30"/>
  <c r="DC7" i="30"/>
  <c r="DB7" i="30"/>
  <c r="DA7" i="30"/>
  <c r="CZ7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CA7" i="30"/>
  <c r="BZ7" i="30"/>
  <c r="BY7" i="30"/>
  <c r="BX7" i="30"/>
  <c r="BW7" i="30"/>
  <c r="BV7" i="30"/>
  <c r="BU7" i="30"/>
  <c r="BT7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AU7" i="30"/>
  <c r="AT7" i="30"/>
  <c r="AS7" i="30"/>
  <c r="AR7" i="30"/>
  <c r="AQ7" i="30"/>
  <c r="AP7" i="30"/>
  <c r="AO7" i="30"/>
  <c r="AN7" i="30"/>
  <c r="AM7" i="30"/>
  <c r="AL7" i="30"/>
  <c r="AK7" i="30"/>
  <c r="AJ7" i="30"/>
  <c r="AI7" i="30"/>
  <c r="AH7" i="30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D7" i="30"/>
  <c r="D51" i="30" s="1"/>
  <c r="C7" i="30"/>
  <c r="B7" i="30"/>
  <c r="B73" i="30" s="1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D6" i="30"/>
  <c r="DC6" i="30"/>
  <c r="DB6" i="30"/>
  <c r="DA6" i="30"/>
  <c r="CZ6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CA6" i="30"/>
  <c r="BZ6" i="30"/>
  <c r="BY6" i="30"/>
  <c r="BX6" i="30"/>
  <c r="BW6" i="30"/>
  <c r="BV6" i="30"/>
  <c r="BU6" i="30"/>
  <c r="BT6" i="30"/>
  <c r="BS6" i="30"/>
  <c r="BR6" i="30"/>
  <c r="BQ6" i="30"/>
  <c r="BP6" i="30"/>
  <c r="BO6" i="30"/>
  <c r="BN6" i="30"/>
  <c r="BM6" i="30"/>
  <c r="BL6" i="30"/>
  <c r="BK6" i="30"/>
  <c r="BJ6" i="30"/>
  <c r="BI6" i="30"/>
  <c r="BH6" i="30"/>
  <c r="BG6" i="30"/>
  <c r="BF6" i="30"/>
  <c r="BE6" i="30"/>
  <c r="BD6" i="30"/>
  <c r="BC6" i="30"/>
  <c r="BB6" i="30"/>
  <c r="BA6" i="30"/>
  <c r="AZ6" i="30"/>
  <c r="AY6" i="30"/>
  <c r="AX6" i="30"/>
  <c r="AW6" i="30"/>
  <c r="AV6" i="30"/>
  <c r="AU6" i="30"/>
  <c r="AT6" i="30"/>
  <c r="AS6" i="30"/>
  <c r="AR6" i="30"/>
  <c r="AQ6" i="30"/>
  <c r="AP6" i="30"/>
  <c r="AO6" i="30"/>
  <c r="AN6" i="30"/>
  <c r="AM6" i="30"/>
  <c r="AL6" i="30"/>
  <c r="AK6" i="30"/>
  <c r="AJ6" i="30"/>
  <c r="AI6" i="30"/>
  <c r="AH6" i="30"/>
  <c r="AG6" i="30"/>
  <c r="AF6" i="30"/>
  <c r="AE6" i="30"/>
  <c r="AD6" i="30"/>
  <c r="AC6" i="30"/>
  <c r="AB6" i="30"/>
  <c r="AA6" i="30"/>
  <c r="Z6" i="30"/>
  <c r="Y6" i="30"/>
  <c r="X6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D6" i="30"/>
  <c r="D50" i="30" s="1"/>
  <c r="C6" i="30"/>
  <c r="C28" i="30" s="1"/>
  <c r="BS28" i="30" s="1"/>
  <c r="B6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D5" i="30"/>
  <c r="DC5" i="30"/>
  <c r="DB5" i="30"/>
  <c r="DA5" i="30"/>
  <c r="CZ5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CA5" i="30"/>
  <c r="BZ5" i="30"/>
  <c r="BY5" i="30"/>
  <c r="BX5" i="30"/>
  <c r="BW5" i="30"/>
  <c r="BV5" i="30"/>
  <c r="BU5" i="30"/>
  <c r="BT5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AU5" i="30"/>
  <c r="AT5" i="30"/>
  <c r="AS5" i="30"/>
  <c r="AR5" i="30"/>
  <c r="AQ5" i="30"/>
  <c r="AP5" i="30"/>
  <c r="AO5" i="30"/>
  <c r="AN5" i="30"/>
  <c r="AM5" i="30"/>
  <c r="AL5" i="30"/>
  <c r="AK5" i="30"/>
  <c r="AJ5" i="30"/>
  <c r="AI5" i="30"/>
  <c r="AH5" i="30"/>
  <c r="AG5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C5" i="30"/>
  <c r="B5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D4" i="30"/>
  <c r="DC4" i="30"/>
  <c r="DB4" i="30"/>
  <c r="DA4" i="30"/>
  <c r="CZ4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CA4" i="30"/>
  <c r="BZ4" i="30"/>
  <c r="BY4" i="30"/>
  <c r="BX4" i="30"/>
  <c r="BW4" i="30"/>
  <c r="BV4" i="30"/>
  <c r="BU4" i="30"/>
  <c r="BT4" i="30"/>
  <c r="BS4" i="30"/>
  <c r="BR4" i="30"/>
  <c r="BQ4" i="30"/>
  <c r="BP4" i="30"/>
  <c r="BO4" i="30"/>
  <c r="BN4" i="30"/>
  <c r="BM4" i="30"/>
  <c r="BL4" i="30"/>
  <c r="BK4" i="30"/>
  <c r="BJ4" i="30"/>
  <c r="BI4" i="30"/>
  <c r="BH4" i="30"/>
  <c r="BG4" i="30"/>
  <c r="BF4" i="30"/>
  <c r="BE4" i="30"/>
  <c r="BD4" i="30"/>
  <c r="BC4" i="30"/>
  <c r="BB4" i="30"/>
  <c r="BA4" i="30"/>
  <c r="AZ4" i="30"/>
  <c r="AY4" i="30"/>
  <c r="AX4" i="30"/>
  <c r="AW4" i="30"/>
  <c r="AV4" i="30"/>
  <c r="AU4" i="30"/>
  <c r="AT4" i="30"/>
  <c r="AS4" i="30"/>
  <c r="AR4" i="30"/>
  <c r="AQ4" i="30"/>
  <c r="AP4" i="30"/>
  <c r="AO4" i="30"/>
  <c r="AN4" i="30"/>
  <c r="AM4" i="30"/>
  <c r="AL4" i="30"/>
  <c r="AK4" i="30"/>
  <c r="AJ4" i="30"/>
  <c r="AI4" i="30"/>
  <c r="AH4" i="30"/>
  <c r="AG4" i="30"/>
  <c r="AF4" i="30"/>
  <c r="AE4" i="30"/>
  <c r="AD4" i="30"/>
  <c r="AC4" i="30"/>
  <c r="AB4" i="30"/>
  <c r="AA4" i="30"/>
  <c r="Z4" i="30"/>
  <c r="Y4" i="30"/>
  <c r="X4" i="30"/>
  <c r="W4" i="30"/>
  <c r="V4" i="30"/>
  <c r="U4" i="30"/>
  <c r="T4" i="30"/>
  <c r="S4" i="30"/>
  <c r="R4" i="30"/>
  <c r="Q4" i="30"/>
  <c r="P4" i="30"/>
  <c r="O4" i="30"/>
  <c r="N4" i="30"/>
  <c r="M4" i="30"/>
  <c r="L4" i="30"/>
  <c r="K4" i="30"/>
  <c r="J4" i="30"/>
  <c r="I4" i="30"/>
  <c r="H4" i="30"/>
  <c r="G4" i="30"/>
  <c r="F4" i="30"/>
  <c r="E4" i="30"/>
  <c r="F84" i="28"/>
  <c r="I78" i="28"/>
  <c r="C73" i="28"/>
  <c r="C105" i="28" s="1"/>
  <c r="DR67" i="28"/>
  <c r="DN67" i="28"/>
  <c r="DM67" i="28"/>
  <c r="DL67" i="28"/>
  <c r="BV67" i="28"/>
  <c r="DM64" i="28"/>
  <c r="CB64" i="28"/>
  <c r="AZ64" i="28"/>
  <c r="AY64" i="28"/>
  <c r="AX64" i="28"/>
  <c r="R64" i="28"/>
  <c r="DB63" i="28"/>
  <c r="AT63" i="28"/>
  <c r="DD62" i="28"/>
  <c r="DC62" i="28"/>
  <c r="DB62" i="28"/>
  <c r="Y62" i="28"/>
  <c r="X62" i="28"/>
  <c r="E60" i="28"/>
  <c r="DW59" i="28"/>
  <c r="DG59" i="28"/>
  <c r="CU59" i="28"/>
  <c r="BW59" i="28"/>
  <c r="S59" i="28"/>
  <c r="CO57" i="28"/>
  <c r="W57" i="28"/>
  <c r="V57" i="28"/>
  <c r="DM56" i="28"/>
  <c r="CU56" i="28"/>
  <c r="CF56" i="28"/>
  <c r="BR56" i="28"/>
  <c r="BH56" i="28"/>
  <c r="BG56" i="28"/>
  <c r="BF56" i="28"/>
  <c r="BE56" i="28"/>
  <c r="BC56" i="28"/>
  <c r="AA56" i="28"/>
  <c r="L56" i="28"/>
  <c r="CM55" i="28"/>
  <c r="DP53" i="28"/>
  <c r="DO53" i="28"/>
  <c r="DG53" i="28"/>
  <c r="CR53" i="28"/>
  <c r="CH53" i="28"/>
  <c r="CG53" i="28"/>
  <c r="CF53" i="28"/>
  <c r="BT53" i="28"/>
  <c r="BG53" i="28"/>
  <c r="AM53" i="28"/>
  <c r="AL53" i="28"/>
  <c r="AK53" i="28"/>
  <c r="AJ53" i="28"/>
  <c r="O53" i="28"/>
  <c r="DR52" i="28"/>
  <c r="DI52" i="28"/>
  <c r="DH52" i="28"/>
  <c r="CS52" i="28"/>
  <c r="CG52" i="28"/>
  <c r="BU52" i="28"/>
  <c r="AO52" i="28"/>
  <c r="AN52" i="28"/>
  <c r="AK52" i="28"/>
  <c r="N52" i="28"/>
  <c r="DT51" i="28"/>
  <c r="CJ51" i="28"/>
  <c r="CI51" i="28"/>
  <c r="AP51" i="28"/>
  <c r="DL50" i="28"/>
  <c r="DK50" i="28"/>
  <c r="CM50" i="28"/>
  <c r="C50" i="28"/>
  <c r="C82" i="28" s="1"/>
  <c r="C114" i="28" s="1"/>
  <c r="DS47" i="28"/>
  <c r="DQ47" i="28"/>
  <c r="BW47" i="28"/>
  <c r="BV47" i="28"/>
  <c r="BU47" i="28"/>
  <c r="BT47" i="28"/>
  <c r="BS47" i="28"/>
  <c r="AW47" i="28"/>
  <c r="AV47" i="28"/>
  <c r="Y47" i="28"/>
  <c r="DF46" i="28"/>
  <c r="DE46" i="28"/>
  <c r="AK46" i="28"/>
  <c r="AA46" i="28"/>
  <c r="Z46" i="28"/>
  <c r="DU45" i="28"/>
  <c r="BL45" i="28"/>
  <c r="AN45" i="28"/>
  <c r="CZ44" i="28"/>
  <c r="CY44" i="28"/>
  <c r="AF44" i="28"/>
  <c r="AE44" i="28"/>
  <c r="E44" i="28"/>
  <c r="C44" i="28"/>
  <c r="C76" i="28" s="1"/>
  <c r="C108" i="28" s="1"/>
  <c r="CA43" i="28"/>
  <c r="DN42" i="28"/>
  <c r="DC42" i="28"/>
  <c r="BG42" i="28"/>
  <c r="AH42" i="28"/>
  <c r="E41" i="28"/>
  <c r="BU40" i="28"/>
  <c r="BI40" i="28"/>
  <c r="E39" i="28"/>
  <c r="C39" i="28"/>
  <c r="C71" i="28" s="1"/>
  <c r="C103" i="28" s="1"/>
  <c r="DW38" i="28"/>
  <c r="CG38" i="28"/>
  <c r="BP38" i="28"/>
  <c r="BO38" i="28"/>
  <c r="BD38" i="28"/>
  <c r="W38" i="28"/>
  <c r="M38" i="28"/>
  <c r="I38" i="28"/>
  <c r="DW35" i="28"/>
  <c r="DS35" i="28"/>
  <c r="DR35" i="28"/>
  <c r="DQ35" i="28"/>
  <c r="DO35" i="28"/>
  <c r="DN35" i="28"/>
  <c r="DM35" i="28"/>
  <c r="DL35" i="28"/>
  <c r="DK35" i="28"/>
  <c r="DG35" i="28"/>
  <c r="DF35" i="28"/>
  <c r="DE35" i="28"/>
  <c r="DC35" i="28"/>
  <c r="DB35" i="28"/>
  <c r="DA35" i="28"/>
  <c r="CZ35" i="28"/>
  <c r="CY35" i="28"/>
  <c r="CU35" i="28"/>
  <c r="CT35" i="28"/>
  <c r="CS35" i="28"/>
  <c r="CQ35" i="28"/>
  <c r="CP35" i="28"/>
  <c r="CO35" i="28"/>
  <c r="CN35" i="28"/>
  <c r="CM35" i="28"/>
  <c r="CI35" i="28"/>
  <c r="CH35" i="28"/>
  <c r="CG35" i="28"/>
  <c r="CE35" i="28"/>
  <c r="CD35" i="28"/>
  <c r="CC35" i="28"/>
  <c r="CB35" i="28"/>
  <c r="CA35" i="28"/>
  <c r="BW35" i="28"/>
  <c r="BV35" i="28"/>
  <c r="BU35" i="28"/>
  <c r="BS35" i="28"/>
  <c r="BR35" i="28"/>
  <c r="BQ35" i="28"/>
  <c r="BP35" i="28"/>
  <c r="BO35" i="28"/>
  <c r="BK35" i="28"/>
  <c r="BJ35" i="28"/>
  <c r="BI35" i="28"/>
  <c r="BG35" i="28"/>
  <c r="BF35" i="28"/>
  <c r="BE35" i="28"/>
  <c r="BD35" i="28"/>
  <c r="BC35" i="28"/>
  <c r="AY35" i="28"/>
  <c r="AX35" i="28"/>
  <c r="AW35" i="28"/>
  <c r="AU35" i="28"/>
  <c r="AT35" i="28"/>
  <c r="AS35" i="28"/>
  <c r="AR35" i="28"/>
  <c r="AQ35" i="28"/>
  <c r="AM35" i="28"/>
  <c r="AL35" i="28"/>
  <c r="AK35" i="28"/>
  <c r="AI35" i="28"/>
  <c r="AH35" i="28"/>
  <c r="AG35" i="28"/>
  <c r="AG67" i="28" s="1"/>
  <c r="AF35" i="28"/>
  <c r="AE35" i="28"/>
  <c r="AA35" i="28"/>
  <c r="Z35" i="28"/>
  <c r="Y35" i="28"/>
  <c r="W35" i="28"/>
  <c r="V35" i="28"/>
  <c r="U35" i="28"/>
  <c r="T35" i="28"/>
  <c r="S35" i="28"/>
  <c r="O35" i="28"/>
  <c r="N35" i="28"/>
  <c r="M35" i="28"/>
  <c r="K35" i="28"/>
  <c r="J35" i="28"/>
  <c r="I35" i="28"/>
  <c r="H35" i="28"/>
  <c r="F35" i="28"/>
  <c r="F99" i="28" s="1"/>
  <c r="E35" i="28"/>
  <c r="E67" i="28" s="1"/>
  <c r="CY67" i="28" s="1"/>
  <c r="D35" i="28"/>
  <c r="DV35" i="28" s="1"/>
  <c r="C35" i="28"/>
  <c r="C67" i="28" s="1"/>
  <c r="C99" i="28" s="1"/>
  <c r="C131" i="28" s="1"/>
  <c r="DW34" i="28"/>
  <c r="DV34" i="28"/>
  <c r="DU34" i="28"/>
  <c r="CU34" i="28"/>
  <c r="CR34" i="28"/>
  <c r="CQ34" i="28"/>
  <c r="CM34" i="28"/>
  <c r="CL34" i="28"/>
  <c r="CK34" i="28"/>
  <c r="BV34" i="28"/>
  <c r="BU34" i="28"/>
  <c r="BK34" i="28"/>
  <c r="BC34" i="28"/>
  <c r="AO34" i="28"/>
  <c r="AM34" i="28"/>
  <c r="AK34" i="28"/>
  <c r="AJ34" i="28"/>
  <c r="AA34" i="28"/>
  <c r="Z34" i="28"/>
  <c r="X34" i="28"/>
  <c r="K34" i="28"/>
  <c r="F34" i="28"/>
  <c r="F98" i="28" s="1"/>
  <c r="E34" i="28"/>
  <c r="E66" i="28" s="1"/>
  <c r="D34" i="28"/>
  <c r="C34" i="28"/>
  <c r="C66" i="28" s="1"/>
  <c r="C98" i="28" s="1"/>
  <c r="C130" i="28" s="1"/>
  <c r="DG33" i="28"/>
  <c r="CV33" i="28"/>
  <c r="CU33" i="28"/>
  <c r="BK33" i="28"/>
  <c r="BF33" i="28"/>
  <c r="AS33" i="28"/>
  <c r="F33" i="28"/>
  <c r="F97" i="28" s="1"/>
  <c r="E33" i="28"/>
  <c r="E65" i="28" s="1"/>
  <c r="D33" i="28"/>
  <c r="DC33" i="28" s="1"/>
  <c r="C33" i="28"/>
  <c r="C65" i="28" s="1"/>
  <c r="C97" i="28" s="1"/>
  <c r="C129" i="28" s="1"/>
  <c r="DW32" i="28"/>
  <c r="DS32" i="28"/>
  <c r="DR32" i="28"/>
  <c r="DQ32" i="28"/>
  <c r="DO32" i="28"/>
  <c r="DN32" i="28"/>
  <c r="DM32" i="28"/>
  <c r="DL32" i="28"/>
  <c r="DK32" i="28"/>
  <c r="DG32" i="28"/>
  <c r="DF32" i="28"/>
  <c r="DE32" i="28"/>
  <c r="DC32" i="28"/>
  <c r="DB32" i="28"/>
  <c r="DA32" i="28"/>
  <c r="CZ32" i="28"/>
  <c r="CY32" i="28"/>
  <c r="CV32" i="28"/>
  <c r="CU32" i="28"/>
  <c r="CT32" i="28"/>
  <c r="CS32" i="28"/>
  <c r="CQ32" i="28"/>
  <c r="CP32" i="28"/>
  <c r="CO32" i="28"/>
  <c r="CN32" i="28"/>
  <c r="CM32" i="28"/>
  <c r="CJ32" i="28"/>
  <c r="CI32" i="28"/>
  <c r="CH32" i="28"/>
  <c r="CG32" i="28"/>
  <c r="CE32" i="28"/>
  <c r="CD32" i="28"/>
  <c r="CC32" i="28"/>
  <c r="CB32" i="28"/>
  <c r="CA32" i="28"/>
  <c r="BX32" i="28"/>
  <c r="BW32" i="28"/>
  <c r="BV32" i="28"/>
  <c r="BU32" i="28"/>
  <c r="BS32" i="28"/>
  <c r="BR32" i="28"/>
  <c r="BQ32" i="28"/>
  <c r="BP32" i="28"/>
  <c r="BO32" i="28"/>
  <c r="BL32" i="28"/>
  <c r="BK32" i="28"/>
  <c r="BJ32" i="28"/>
  <c r="BI32" i="28"/>
  <c r="BG32" i="28"/>
  <c r="BF32" i="28"/>
  <c r="BE32" i="28"/>
  <c r="BD32" i="28"/>
  <c r="BC32" i="28"/>
  <c r="AZ32" i="28"/>
  <c r="AY32" i="28"/>
  <c r="AX32" i="28"/>
  <c r="AW32" i="28"/>
  <c r="AU32" i="28"/>
  <c r="AT32" i="28"/>
  <c r="AS32" i="28"/>
  <c r="AR32" i="28"/>
  <c r="AQ32" i="28"/>
  <c r="AN32" i="28"/>
  <c r="AM32" i="28"/>
  <c r="AL32" i="28"/>
  <c r="AK32" i="28"/>
  <c r="AJ32" i="28"/>
  <c r="AI32" i="28"/>
  <c r="AH32" i="28"/>
  <c r="AG32" i="28"/>
  <c r="AF32" i="28"/>
  <c r="AE32" i="28"/>
  <c r="AB32" i="28"/>
  <c r="AA32" i="28"/>
  <c r="Z32" i="28"/>
  <c r="Y32" i="28"/>
  <c r="X32" i="28"/>
  <c r="W32" i="28"/>
  <c r="V32" i="28"/>
  <c r="U32" i="28"/>
  <c r="T32" i="28"/>
  <c r="S32" i="28"/>
  <c r="R32" i="28"/>
  <c r="P32" i="28"/>
  <c r="O32" i="28"/>
  <c r="N32" i="28"/>
  <c r="M32" i="28"/>
  <c r="L32" i="28"/>
  <c r="K32" i="28"/>
  <c r="J32" i="28"/>
  <c r="I32" i="28"/>
  <c r="H32" i="28"/>
  <c r="F32" i="28"/>
  <c r="F96" i="28" s="1"/>
  <c r="E32" i="28"/>
  <c r="E64" i="28" s="1"/>
  <c r="D32" i="28"/>
  <c r="DV32" i="28" s="1"/>
  <c r="C32" i="28"/>
  <c r="C64" i="28" s="1"/>
  <c r="C96" i="28" s="1"/>
  <c r="C128" i="28" s="1"/>
  <c r="DW31" i="28"/>
  <c r="DL31" i="28"/>
  <c r="DC31" i="28"/>
  <c r="DB31" i="28"/>
  <c r="CY31" i="28"/>
  <c r="CP31" i="28"/>
  <c r="CO31" i="28"/>
  <c r="CL31" i="28"/>
  <c r="CK31" i="28"/>
  <c r="CJ31" i="28"/>
  <c r="CI31" i="28"/>
  <c r="BQ31" i="28"/>
  <c r="BO31" i="28"/>
  <c r="BN31" i="28"/>
  <c r="BM31" i="28"/>
  <c r="BL31" i="28"/>
  <c r="BB31" i="28"/>
  <c r="BA31" i="28"/>
  <c r="AY31" i="28"/>
  <c r="AT31" i="28"/>
  <c r="AG31" i="28"/>
  <c r="AE31" i="28"/>
  <c r="AC31" i="28"/>
  <c r="AB31" i="28"/>
  <c r="AA31" i="28"/>
  <c r="V31" i="28"/>
  <c r="U31" i="28"/>
  <c r="O31" i="28"/>
  <c r="J31" i="28"/>
  <c r="F31" i="28"/>
  <c r="F95" i="28" s="1"/>
  <c r="E31" i="28"/>
  <c r="E63" i="28" s="1"/>
  <c r="D31" i="28"/>
  <c r="C31" i="28"/>
  <c r="C63" i="28" s="1"/>
  <c r="C95" i="28" s="1"/>
  <c r="C127" i="28" s="1"/>
  <c r="DW30" i="28"/>
  <c r="DS30" i="28"/>
  <c r="DR30" i="28"/>
  <c r="DQ30" i="28"/>
  <c r="DP30" i="28"/>
  <c r="DO30" i="28"/>
  <c r="DN30" i="28"/>
  <c r="DM30" i="28"/>
  <c r="DL30" i="28"/>
  <c r="DK30" i="28"/>
  <c r="DG30" i="28"/>
  <c r="DF30" i="28"/>
  <c r="DE30" i="28"/>
  <c r="DD30" i="28"/>
  <c r="DC30" i="28"/>
  <c r="DB30" i="28"/>
  <c r="DA30" i="28"/>
  <c r="CZ30" i="28"/>
  <c r="CY30" i="28"/>
  <c r="CU30" i="28"/>
  <c r="CT30" i="28"/>
  <c r="CS30" i="28"/>
  <c r="CR30" i="28"/>
  <c r="CQ30" i="28"/>
  <c r="CP30" i="28"/>
  <c r="CO30" i="28"/>
  <c r="CN30" i="28"/>
  <c r="CM30" i="28"/>
  <c r="CI30" i="28"/>
  <c r="CH30" i="28"/>
  <c r="CG30" i="28"/>
  <c r="CF30" i="28"/>
  <c r="CE30" i="28"/>
  <c r="CD30" i="28"/>
  <c r="CC30" i="28"/>
  <c r="CB30" i="28"/>
  <c r="CA30" i="28"/>
  <c r="BW30" i="28"/>
  <c r="BV30" i="28"/>
  <c r="BU30" i="28"/>
  <c r="BT30" i="28"/>
  <c r="BS30" i="28"/>
  <c r="BR30" i="28"/>
  <c r="BQ30" i="28"/>
  <c r="BP30" i="28"/>
  <c r="BO30" i="28"/>
  <c r="BK30" i="28"/>
  <c r="BJ30" i="28"/>
  <c r="BI30" i="28"/>
  <c r="BH30" i="28"/>
  <c r="BG30" i="28"/>
  <c r="BF30" i="28"/>
  <c r="BE30" i="28"/>
  <c r="BD30" i="28"/>
  <c r="BC30" i="28"/>
  <c r="AY30" i="28"/>
  <c r="AX30" i="28"/>
  <c r="AW30" i="28"/>
  <c r="AV30" i="28"/>
  <c r="AU30" i="28"/>
  <c r="AT30" i="28"/>
  <c r="AS30" i="28"/>
  <c r="AR30" i="28"/>
  <c r="AQ30" i="28"/>
  <c r="AM30" i="28"/>
  <c r="AL30" i="28"/>
  <c r="AK30" i="28"/>
  <c r="AJ30" i="28"/>
  <c r="AI30" i="28"/>
  <c r="AH30" i="28"/>
  <c r="AG30" i="28"/>
  <c r="AF30" i="28"/>
  <c r="AE30" i="28"/>
  <c r="AA30" i="28"/>
  <c r="Z30" i="28"/>
  <c r="Y30" i="28"/>
  <c r="X30" i="28"/>
  <c r="W30" i="28"/>
  <c r="V30" i="28"/>
  <c r="U30" i="28"/>
  <c r="T30" i="28"/>
  <c r="S30" i="28"/>
  <c r="O30" i="28"/>
  <c r="N30" i="28"/>
  <c r="M30" i="28"/>
  <c r="L30" i="28"/>
  <c r="K30" i="28"/>
  <c r="J30" i="28"/>
  <c r="I30" i="28"/>
  <c r="H30" i="28"/>
  <c r="F30" i="28"/>
  <c r="F94" i="28" s="1"/>
  <c r="E30" i="28"/>
  <c r="E62" i="28" s="1"/>
  <c r="D30" i="28"/>
  <c r="DV30" i="28" s="1"/>
  <c r="C30" i="28"/>
  <c r="C62" i="28" s="1"/>
  <c r="C94" i="28" s="1"/>
  <c r="C126" i="28" s="1"/>
  <c r="DC29" i="28"/>
  <c r="BV29" i="28"/>
  <c r="BU29" i="28"/>
  <c r="BN29" i="28"/>
  <c r="AP29" i="28"/>
  <c r="AO29" i="28"/>
  <c r="AI29" i="28"/>
  <c r="AD29" i="28"/>
  <c r="F29" i="28"/>
  <c r="F93" i="28" s="1"/>
  <c r="E29" i="28"/>
  <c r="E61" i="28" s="1"/>
  <c r="D29" i="28"/>
  <c r="BS29" i="28" s="1"/>
  <c r="C29" i="28"/>
  <c r="C61" i="28" s="1"/>
  <c r="C93" i="28" s="1"/>
  <c r="C125" i="28" s="1"/>
  <c r="DW28" i="28"/>
  <c r="DB28" i="28"/>
  <c r="CV28" i="28"/>
  <c r="CU28" i="28"/>
  <c r="CO28" i="28"/>
  <c r="CM28" i="28"/>
  <c r="CL28" i="28"/>
  <c r="BQ28" i="28"/>
  <c r="BO28" i="28"/>
  <c r="BN28" i="28"/>
  <c r="BE28" i="28"/>
  <c r="BC28" i="28"/>
  <c r="BA28" i="28"/>
  <c r="AE28" i="28"/>
  <c r="AD28" i="28"/>
  <c r="AC28" i="28"/>
  <c r="AB28" i="28"/>
  <c r="AA28" i="28"/>
  <c r="Q28" i="28"/>
  <c r="F28" i="28"/>
  <c r="F92" i="28" s="1"/>
  <c r="E28" i="28"/>
  <c r="D28" i="28"/>
  <c r="C28" i="28"/>
  <c r="C60" i="28" s="1"/>
  <c r="C92" i="28" s="1"/>
  <c r="C124" i="28" s="1"/>
  <c r="DW27" i="28"/>
  <c r="DS27" i="28"/>
  <c r="DR27" i="28"/>
  <c r="DQ27" i="28"/>
  <c r="DP27" i="28"/>
  <c r="DO27" i="28"/>
  <c r="DN27" i="28"/>
  <c r="DM27" i="28"/>
  <c r="DL27" i="28"/>
  <c r="DK27" i="28"/>
  <c r="DG27" i="28"/>
  <c r="DF27" i="28"/>
  <c r="DE27" i="28"/>
  <c r="DD27" i="28"/>
  <c r="DC27" i="28"/>
  <c r="DB27" i="28"/>
  <c r="DA27" i="28"/>
  <c r="CZ27" i="28"/>
  <c r="CY27" i="28"/>
  <c r="CU27" i="28"/>
  <c r="CT27" i="28"/>
  <c r="CS27" i="28"/>
  <c r="CR27" i="28"/>
  <c r="CQ27" i="28"/>
  <c r="CP27" i="28"/>
  <c r="CO27" i="28"/>
  <c r="CN27" i="28"/>
  <c r="CM27" i="28"/>
  <c r="CI27" i="28"/>
  <c r="CH27" i="28"/>
  <c r="CG27" i="28"/>
  <c r="CF27" i="28"/>
  <c r="CE27" i="28"/>
  <c r="CD27" i="28"/>
  <c r="CC27" i="28"/>
  <c r="CB27" i="28"/>
  <c r="CA27" i="28"/>
  <c r="BW27" i="28"/>
  <c r="BV27" i="28"/>
  <c r="BU27" i="28"/>
  <c r="BT27" i="28"/>
  <c r="BS27" i="28"/>
  <c r="BR27" i="28"/>
  <c r="BQ27" i="28"/>
  <c r="BP27" i="28"/>
  <c r="BO27" i="28"/>
  <c r="BK27" i="28"/>
  <c r="BJ27" i="28"/>
  <c r="BI27" i="28"/>
  <c r="BH27" i="28"/>
  <c r="BG27" i="28"/>
  <c r="BF27" i="28"/>
  <c r="BE27" i="28"/>
  <c r="BD27" i="28"/>
  <c r="BC27" i="28"/>
  <c r="AY27" i="28"/>
  <c r="AX27" i="28"/>
  <c r="AW27" i="28"/>
  <c r="AV27" i="28"/>
  <c r="AU27" i="28"/>
  <c r="AT27" i="28"/>
  <c r="AS27" i="28"/>
  <c r="AR27" i="28"/>
  <c r="AQ27" i="28"/>
  <c r="AM27" i="28"/>
  <c r="AL27" i="28"/>
  <c r="AK27" i="28"/>
  <c r="AJ27" i="28"/>
  <c r="AI27" i="28"/>
  <c r="AH27" i="28"/>
  <c r="AG27" i="28"/>
  <c r="AF27" i="28"/>
  <c r="AE27" i="28"/>
  <c r="AA27" i="28"/>
  <c r="Z27" i="28"/>
  <c r="Y27" i="28"/>
  <c r="X27" i="28"/>
  <c r="W27" i="28"/>
  <c r="V27" i="28"/>
  <c r="U27" i="28"/>
  <c r="T27" i="28"/>
  <c r="S27" i="28"/>
  <c r="O27" i="28"/>
  <c r="N27" i="28"/>
  <c r="M27" i="28"/>
  <c r="L27" i="28"/>
  <c r="K27" i="28"/>
  <c r="J27" i="28"/>
  <c r="I27" i="28"/>
  <c r="H27" i="28"/>
  <c r="F27" i="28"/>
  <c r="F91" i="28" s="1"/>
  <c r="E27" i="28"/>
  <c r="E59" i="28" s="1"/>
  <c r="BC59" i="28" s="1"/>
  <c r="D27" i="28"/>
  <c r="DV27" i="28" s="1"/>
  <c r="C27" i="28"/>
  <c r="C59" i="28" s="1"/>
  <c r="C91" i="28" s="1"/>
  <c r="C123" i="28" s="1"/>
  <c r="DW26" i="28"/>
  <c r="DQ26" i="28"/>
  <c r="DP26" i="28"/>
  <c r="DK26" i="28"/>
  <c r="DJ26" i="28"/>
  <c r="DI26" i="28"/>
  <c r="DG26" i="28"/>
  <c r="CR26" i="28"/>
  <c r="CQ26" i="28"/>
  <c r="CM26" i="28"/>
  <c r="CG26" i="28"/>
  <c r="CF26" i="28"/>
  <c r="CA26" i="28"/>
  <c r="BZ26" i="28"/>
  <c r="BJ26" i="28"/>
  <c r="BI26" i="28"/>
  <c r="BH26" i="28"/>
  <c r="BG26" i="28"/>
  <c r="BC26" i="28"/>
  <c r="AW26" i="28"/>
  <c r="AV26" i="28"/>
  <c r="AD26" i="28"/>
  <c r="AC26" i="28"/>
  <c r="Z26" i="28"/>
  <c r="Y26" i="28"/>
  <c r="X26" i="28"/>
  <c r="W26" i="28"/>
  <c r="S26" i="28"/>
  <c r="F26" i="28"/>
  <c r="F90" i="28" s="1"/>
  <c r="E26" i="28"/>
  <c r="E58" i="28" s="1"/>
  <c r="D26" i="28"/>
  <c r="C26" i="28"/>
  <c r="C58" i="28" s="1"/>
  <c r="C90" i="28" s="1"/>
  <c r="C122" i="28" s="1"/>
  <c r="DW25" i="28"/>
  <c r="DO25" i="28"/>
  <c r="DN25" i="28"/>
  <c r="DK25" i="28"/>
  <c r="DJ25" i="28"/>
  <c r="DI25" i="28"/>
  <c r="CP25" i="28"/>
  <c r="CO25" i="28"/>
  <c r="CM25" i="28"/>
  <c r="CE25" i="28"/>
  <c r="CD25" i="28"/>
  <c r="CA25" i="28"/>
  <c r="BK25" i="28"/>
  <c r="BG25" i="28"/>
  <c r="BF25" i="28"/>
  <c r="BE25" i="28"/>
  <c r="BC25" i="28"/>
  <c r="AU25" i="28"/>
  <c r="AD25" i="28"/>
  <c r="AC25" i="28"/>
  <c r="AA25" i="28"/>
  <c r="W25" i="28"/>
  <c r="V25" i="28"/>
  <c r="U25" i="28"/>
  <c r="F25" i="28"/>
  <c r="F89" i="28" s="1"/>
  <c r="E25" i="28"/>
  <c r="E57" i="28" s="1"/>
  <c r="D25" i="28"/>
  <c r="C25" i="28"/>
  <c r="C57" i="28" s="1"/>
  <c r="C89" i="28" s="1"/>
  <c r="C121" i="28" s="1"/>
  <c r="DW24" i="28"/>
  <c r="DS24" i="28"/>
  <c r="DR24" i="28"/>
  <c r="DQ24" i="28"/>
  <c r="DP24" i="28"/>
  <c r="DO24" i="28"/>
  <c r="DN24" i="28"/>
  <c r="DM24" i="28"/>
  <c r="DL24" i="28"/>
  <c r="DK24" i="28"/>
  <c r="DG24" i="28"/>
  <c r="DF24" i="28"/>
  <c r="DE24" i="28"/>
  <c r="DD24" i="28"/>
  <c r="DC24" i="28"/>
  <c r="DB24" i="28"/>
  <c r="DA24" i="28"/>
  <c r="CZ24" i="28"/>
  <c r="CY24" i="28"/>
  <c r="CU24" i="28"/>
  <c r="CT24" i="28"/>
  <c r="CS24" i="28"/>
  <c r="CR24" i="28"/>
  <c r="CQ24" i="28"/>
  <c r="CP24" i="28"/>
  <c r="CO24" i="28"/>
  <c r="CN24" i="28"/>
  <c r="CM24" i="28"/>
  <c r="CI24" i="28"/>
  <c r="CH24" i="28"/>
  <c r="CG24" i="28"/>
  <c r="CF24" i="28"/>
  <c r="CE24" i="28"/>
  <c r="CD24" i="28"/>
  <c r="CC24" i="28"/>
  <c r="CB24" i="28"/>
  <c r="CA24" i="28"/>
  <c r="BW24" i="28"/>
  <c r="BV24" i="28"/>
  <c r="BU24" i="28"/>
  <c r="BT24" i="28"/>
  <c r="BS24" i="28"/>
  <c r="BR24" i="28"/>
  <c r="BQ24" i="28"/>
  <c r="BP24" i="28"/>
  <c r="BO24" i="28"/>
  <c r="BK24" i="28"/>
  <c r="BJ24" i="28"/>
  <c r="BI24" i="28"/>
  <c r="BH24" i="28"/>
  <c r="BG24" i="28"/>
  <c r="BF24" i="28"/>
  <c r="BE24" i="28"/>
  <c r="BD24" i="28"/>
  <c r="BC24" i="28"/>
  <c r="AY24" i="28"/>
  <c r="AX24" i="28"/>
  <c r="AW24" i="28"/>
  <c r="AV24" i="28"/>
  <c r="AU24" i="28"/>
  <c r="AT24" i="28"/>
  <c r="AS24" i="28"/>
  <c r="AR24" i="28"/>
  <c r="AQ24" i="28"/>
  <c r="AM24" i="28"/>
  <c r="AL24" i="28"/>
  <c r="AK24" i="28"/>
  <c r="AJ24" i="28"/>
  <c r="AI24" i="28"/>
  <c r="AH24" i="28"/>
  <c r="AG24" i="28"/>
  <c r="AF24" i="28"/>
  <c r="AE24" i="28"/>
  <c r="AA24" i="28"/>
  <c r="Z24" i="28"/>
  <c r="Y24" i="28"/>
  <c r="X24" i="28"/>
  <c r="W24" i="28"/>
  <c r="V24" i="28"/>
  <c r="U24" i="28"/>
  <c r="T24" i="28"/>
  <c r="S24" i="28"/>
  <c r="O24" i="28"/>
  <c r="N24" i="28"/>
  <c r="M24" i="28"/>
  <c r="L24" i="28"/>
  <c r="K24" i="28"/>
  <c r="J24" i="28"/>
  <c r="I24" i="28"/>
  <c r="H24" i="28"/>
  <c r="F24" i="28"/>
  <c r="F88" i="28" s="1"/>
  <c r="E24" i="28"/>
  <c r="E56" i="28" s="1"/>
  <c r="D24" i="28"/>
  <c r="DV24" i="28" s="1"/>
  <c r="C24" i="28"/>
  <c r="C56" i="28" s="1"/>
  <c r="C88" i="28" s="1"/>
  <c r="C120" i="28" s="1"/>
  <c r="DU23" i="28"/>
  <c r="DO23" i="28"/>
  <c r="DK23" i="28"/>
  <c r="DI23" i="28"/>
  <c r="DG23" i="28"/>
  <c r="CM23" i="28"/>
  <c r="CL23" i="28"/>
  <c r="CK23" i="28"/>
  <c r="CE23" i="28"/>
  <c r="CA23" i="28"/>
  <c r="BH23" i="28"/>
  <c r="BG23" i="28"/>
  <c r="BC23" i="28"/>
  <c r="BB23" i="28"/>
  <c r="BA23" i="28"/>
  <c r="AA23" i="28"/>
  <c r="Z23" i="28"/>
  <c r="X23" i="28"/>
  <c r="W23" i="28"/>
  <c r="S23" i="28"/>
  <c r="F23" i="28"/>
  <c r="F87" i="28" s="1"/>
  <c r="E23" i="28"/>
  <c r="E55" i="28" s="1"/>
  <c r="D23" i="28"/>
  <c r="C23" i="28"/>
  <c r="C55" i="28" s="1"/>
  <c r="C87" i="28" s="1"/>
  <c r="C119" i="28" s="1"/>
  <c r="DW22" i="28"/>
  <c r="DV22" i="28"/>
  <c r="DO22" i="28"/>
  <c r="DN22" i="28"/>
  <c r="DM22" i="28"/>
  <c r="DK22" i="28"/>
  <c r="DJ22" i="28"/>
  <c r="DI22" i="28"/>
  <c r="DH22" i="28"/>
  <c r="DG22" i="28"/>
  <c r="CZ22" i="28"/>
  <c r="CY22" i="28"/>
  <c r="CX22" i="28"/>
  <c r="CV22" i="28"/>
  <c r="CU22" i="28"/>
  <c r="CQ22" i="28"/>
  <c r="CP22" i="28"/>
  <c r="CO22" i="28"/>
  <c r="CK22" i="28"/>
  <c r="CJ22" i="28"/>
  <c r="CI22" i="28"/>
  <c r="CD22" i="28"/>
  <c r="CC22" i="28"/>
  <c r="CB22" i="28"/>
  <c r="CA22" i="28"/>
  <c r="BZ22" i="28"/>
  <c r="BS22" i="28"/>
  <c r="BR22" i="28"/>
  <c r="BQ22" i="28"/>
  <c r="BO22" i="28"/>
  <c r="BN22" i="28"/>
  <c r="BM22" i="28"/>
  <c r="BL22" i="28"/>
  <c r="BK22" i="28"/>
  <c r="BD22" i="28"/>
  <c r="BC22" i="28"/>
  <c r="BB22" i="28"/>
  <c r="AZ22" i="28"/>
  <c r="AY22" i="28"/>
  <c r="AU22" i="28"/>
  <c r="AT22" i="28"/>
  <c r="AS22" i="28"/>
  <c r="AO22" i="28"/>
  <c r="AN22" i="28"/>
  <c r="AM22" i="28"/>
  <c r="AH22" i="28"/>
  <c r="AG22" i="28"/>
  <c r="AF22" i="28"/>
  <c r="AE22" i="28"/>
  <c r="AD22" i="28"/>
  <c r="W22" i="28"/>
  <c r="V22" i="28"/>
  <c r="U22" i="28"/>
  <c r="S22" i="28"/>
  <c r="R22" i="28"/>
  <c r="Q22" i="28"/>
  <c r="P22" i="28"/>
  <c r="O22" i="28"/>
  <c r="H22" i="28"/>
  <c r="F22" i="28"/>
  <c r="F86" i="28" s="1"/>
  <c r="E22" i="28"/>
  <c r="E54" i="28" s="1"/>
  <c r="CU54" i="28" s="1"/>
  <c r="D22" i="28"/>
  <c r="C22" i="28"/>
  <c r="C54" i="28" s="1"/>
  <c r="C86" i="28" s="1"/>
  <c r="C118" i="28" s="1"/>
  <c r="DW21" i="28"/>
  <c r="DS21" i="28"/>
  <c r="DR21" i="28"/>
  <c r="DQ21" i="28"/>
  <c r="DP21" i="28"/>
  <c r="DO21" i="28"/>
  <c r="DN21" i="28"/>
  <c r="DM21" i="28"/>
  <c r="DL21" i="28"/>
  <c r="DK21" i="28"/>
  <c r="DG21" i="28"/>
  <c r="DF21" i="28"/>
  <c r="DE21" i="28"/>
  <c r="DD21" i="28"/>
  <c r="DC21" i="28"/>
  <c r="DB21" i="28"/>
  <c r="DA21" i="28"/>
  <c r="CZ21" i="28"/>
  <c r="CY21" i="28"/>
  <c r="CU21" i="28"/>
  <c r="CT21" i="28"/>
  <c r="CS21" i="28"/>
  <c r="CR21" i="28"/>
  <c r="CQ21" i="28"/>
  <c r="CP21" i="28"/>
  <c r="CO21" i="28"/>
  <c r="CN21" i="28"/>
  <c r="CM21" i="28"/>
  <c r="CI21" i="28"/>
  <c r="CI53" i="28" s="1"/>
  <c r="CH21" i="28"/>
  <c r="CG21" i="28"/>
  <c r="CF21" i="28"/>
  <c r="CE21" i="28"/>
  <c r="CE53" i="28" s="1"/>
  <c r="CD21" i="28"/>
  <c r="CC21" i="28"/>
  <c r="CB21" i="28"/>
  <c r="CA21" i="28"/>
  <c r="BW21" i="28"/>
  <c r="BV21" i="28"/>
  <c r="BU21" i="28"/>
  <c r="BT21" i="28"/>
  <c r="BS21" i="28"/>
  <c r="BR21" i="28"/>
  <c r="BQ21" i="28"/>
  <c r="BP21" i="28"/>
  <c r="BO21" i="28"/>
  <c r="BK21" i="28"/>
  <c r="BJ21" i="28"/>
  <c r="BI21" i="28"/>
  <c r="BH21" i="28"/>
  <c r="BG21" i="28"/>
  <c r="BF21" i="28"/>
  <c r="BE21" i="28"/>
  <c r="BD21" i="28"/>
  <c r="BC21" i="28"/>
  <c r="AY21" i="28"/>
  <c r="AX21" i="28"/>
  <c r="AW21" i="28"/>
  <c r="AV21" i="28"/>
  <c r="AU21" i="28"/>
  <c r="AU53" i="28" s="1"/>
  <c r="AT21" i="28"/>
  <c r="AS21" i="28"/>
  <c r="AR21" i="28"/>
  <c r="AQ21" i="28"/>
  <c r="AM21" i="28"/>
  <c r="AL21" i="28"/>
  <c r="AK21" i="28"/>
  <c r="AJ21" i="28"/>
  <c r="AI21" i="28"/>
  <c r="AH21" i="28"/>
  <c r="AG21" i="28"/>
  <c r="AF21" i="28"/>
  <c r="AE21" i="28"/>
  <c r="AA21" i="28"/>
  <c r="Z21" i="28"/>
  <c r="Y21" i="28"/>
  <c r="X21" i="28"/>
  <c r="X53" i="28" s="1"/>
  <c r="Z85" i="28" s="1"/>
  <c r="W21" i="28"/>
  <c r="W53" i="28" s="1"/>
  <c r="V21" i="28"/>
  <c r="U21" i="28"/>
  <c r="T21" i="28"/>
  <c r="S21" i="28"/>
  <c r="O21" i="28"/>
  <c r="N21" i="28"/>
  <c r="M21" i="28"/>
  <c r="L21" i="28"/>
  <c r="K21" i="28"/>
  <c r="K53" i="28" s="1"/>
  <c r="J21" i="28"/>
  <c r="I21" i="28"/>
  <c r="H21" i="28"/>
  <c r="F21" i="28"/>
  <c r="F85" i="28" s="1"/>
  <c r="E21" i="28"/>
  <c r="E53" i="28" s="1"/>
  <c r="D21" i="28"/>
  <c r="DV21" i="28" s="1"/>
  <c r="C21" i="28"/>
  <c r="C53" i="28" s="1"/>
  <c r="C85" i="28" s="1"/>
  <c r="C117" i="28" s="1"/>
  <c r="DW20" i="28"/>
  <c r="DV20" i="28"/>
  <c r="DU20" i="28"/>
  <c r="DT20" i="28"/>
  <c r="DS20" i="28"/>
  <c r="DR20" i="28"/>
  <c r="DK20" i="28"/>
  <c r="DJ20" i="28"/>
  <c r="DI20" i="28"/>
  <c r="DH20" i="28"/>
  <c r="DG20" i="28"/>
  <c r="DF20" i="28"/>
  <c r="DE20" i="28"/>
  <c r="DD20" i="28"/>
  <c r="DC20" i="28"/>
  <c r="CV20" i="28"/>
  <c r="CU20" i="28"/>
  <c r="CT20" i="28"/>
  <c r="CS20" i="28"/>
  <c r="CR20" i="28"/>
  <c r="CQ20" i="28"/>
  <c r="CM20" i="28"/>
  <c r="CL20" i="28"/>
  <c r="CK20" i="28"/>
  <c r="CJ20" i="28"/>
  <c r="CG20" i="28"/>
  <c r="CF20" i="28"/>
  <c r="CE20" i="28"/>
  <c r="CA20" i="28"/>
  <c r="BZ20" i="28"/>
  <c r="BY20" i="28"/>
  <c r="BX20" i="28"/>
  <c r="BW20" i="28"/>
  <c r="BV20" i="28"/>
  <c r="BV52" i="28" s="1"/>
  <c r="BU20" i="28"/>
  <c r="BO20" i="28"/>
  <c r="BN20" i="28"/>
  <c r="BM20" i="28"/>
  <c r="BL20" i="28"/>
  <c r="BK20" i="28"/>
  <c r="BJ20" i="28"/>
  <c r="BI20" i="28"/>
  <c r="BH20" i="28"/>
  <c r="BG20" i="28"/>
  <c r="BC20" i="28"/>
  <c r="AZ20" i="28"/>
  <c r="AY20" i="28"/>
  <c r="AX20" i="28"/>
  <c r="AW20" i="28"/>
  <c r="AV20" i="28"/>
  <c r="AU20" i="28"/>
  <c r="AQ20" i="28"/>
  <c r="AP20" i="28"/>
  <c r="AO20" i="28"/>
  <c r="AN20" i="28"/>
  <c r="AK20" i="28"/>
  <c r="AJ20" i="28"/>
  <c r="AI20" i="28"/>
  <c r="AE20" i="28"/>
  <c r="AD20" i="28"/>
  <c r="AC20" i="28"/>
  <c r="AB20" i="28"/>
  <c r="AA20" i="28"/>
  <c r="Z20" i="28"/>
  <c r="Y20" i="28"/>
  <c r="S20" i="28"/>
  <c r="R20" i="28"/>
  <c r="Q20" i="28"/>
  <c r="P20" i="28"/>
  <c r="O20" i="28"/>
  <c r="N20" i="28"/>
  <c r="M20" i="28"/>
  <c r="L20" i="28"/>
  <c r="K20" i="28"/>
  <c r="F20" i="28"/>
  <c r="E20" i="28"/>
  <c r="E52" i="28" s="1"/>
  <c r="D20" i="28"/>
  <c r="C20" i="28"/>
  <c r="C52" i="28" s="1"/>
  <c r="C84" i="28" s="1"/>
  <c r="C116" i="28" s="1"/>
  <c r="DW19" i="28"/>
  <c r="DV19" i="28"/>
  <c r="DU19" i="28"/>
  <c r="DT19" i="28"/>
  <c r="DS19" i="28"/>
  <c r="DO19" i="28"/>
  <c r="DN19" i="28"/>
  <c r="DM19" i="28"/>
  <c r="DI19" i="28"/>
  <c r="DH19" i="28"/>
  <c r="DG19" i="28"/>
  <c r="DC19" i="28"/>
  <c r="DB19" i="28"/>
  <c r="DA19" i="28"/>
  <c r="CZ19" i="28"/>
  <c r="CY19" i="28"/>
  <c r="CX19" i="28"/>
  <c r="CQ19" i="28"/>
  <c r="CP19" i="28"/>
  <c r="CO19" i="28"/>
  <c r="CN19" i="28"/>
  <c r="CM19" i="28"/>
  <c r="CL19" i="28"/>
  <c r="CK19" i="28"/>
  <c r="CJ19" i="28"/>
  <c r="CI19" i="28"/>
  <c r="CB19" i="28"/>
  <c r="CA19" i="28"/>
  <c r="BZ19" i="28"/>
  <c r="BY19" i="28"/>
  <c r="BX19" i="28"/>
  <c r="BW19" i="28"/>
  <c r="BW51" i="28" s="1"/>
  <c r="BS19" i="28"/>
  <c r="BR19" i="28"/>
  <c r="BQ19" i="28"/>
  <c r="BM19" i="28"/>
  <c r="BL19" i="28"/>
  <c r="BK19" i="28"/>
  <c r="BG19" i="28"/>
  <c r="BF19" i="28"/>
  <c r="BE19" i="28"/>
  <c r="BD19" i="28"/>
  <c r="BC19" i="28"/>
  <c r="BB19" i="28"/>
  <c r="AU19" i="28"/>
  <c r="AT19" i="28"/>
  <c r="AS19" i="28"/>
  <c r="AR19" i="28"/>
  <c r="AQ19" i="28"/>
  <c r="AP19" i="28"/>
  <c r="AO19" i="28"/>
  <c r="AN19" i="28"/>
  <c r="AM19" i="28"/>
  <c r="AF19" i="28"/>
  <c r="AE19" i="28"/>
  <c r="AD19" i="28"/>
  <c r="AC19" i="28"/>
  <c r="AB19" i="28"/>
  <c r="AA19" i="28"/>
  <c r="W19" i="28"/>
  <c r="V19" i="28"/>
  <c r="U19" i="28"/>
  <c r="Q19" i="28"/>
  <c r="P19" i="28"/>
  <c r="O19" i="28"/>
  <c r="K19" i="28"/>
  <c r="J19" i="28"/>
  <c r="I19" i="28"/>
  <c r="H19" i="28"/>
  <c r="F19" i="28"/>
  <c r="F83" i="28" s="1"/>
  <c r="E19" i="28"/>
  <c r="E51" i="28" s="1"/>
  <c r="D19" i="28"/>
  <c r="DK19" i="28" s="1"/>
  <c r="C19" i="28"/>
  <c r="C51" i="28" s="1"/>
  <c r="C83" i="28" s="1"/>
  <c r="C115" i="28" s="1"/>
  <c r="DW18" i="28"/>
  <c r="DS18" i="28"/>
  <c r="DR18" i="28"/>
  <c r="DQ18" i="28"/>
  <c r="DP18" i="28"/>
  <c r="DO18" i="28"/>
  <c r="DN18" i="28"/>
  <c r="DM18" i="28"/>
  <c r="DL18" i="28"/>
  <c r="DK18" i="28"/>
  <c r="DG18" i="28"/>
  <c r="DF18" i="28"/>
  <c r="DE18" i="28"/>
  <c r="DD18" i="28"/>
  <c r="DC18" i="28"/>
  <c r="DB18" i="28"/>
  <c r="DA18" i="28"/>
  <c r="CZ18" i="28"/>
  <c r="CY18" i="28"/>
  <c r="CU18" i="28"/>
  <c r="CT18" i="28"/>
  <c r="CS18" i="28"/>
  <c r="CR18" i="28"/>
  <c r="CQ18" i="28"/>
  <c r="CP18" i="28"/>
  <c r="CO18" i="28"/>
  <c r="CN18" i="28"/>
  <c r="CM18" i="28"/>
  <c r="CI18" i="28"/>
  <c r="CH18" i="28"/>
  <c r="CG18" i="28"/>
  <c r="CF18" i="28"/>
  <c r="CE18" i="28"/>
  <c r="CD18" i="28"/>
  <c r="CC18" i="28"/>
  <c r="CB18" i="28"/>
  <c r="CA18" i="28"/>
  <c r="BW18" i="28"/>
  <c r="BV18" i="28"/>
  <c r="BU18" i="28"/>
  <c r="BT18" i="28"/>
  <c r="BS18" i="28"/>
  <c r="BR18" i="28"/>
  <c r="BQ18" i="28"/>
  <c r="BP18" i="28"/>
  <c r="BP50" i="28" s="1"/>
  <c r="BO18" i="28"/>
  <c r="BL18" i="28"/>
  <c r="BK18" i="28"/>
  <c r="BJ18" i="28"/>
  <c r="BI18" i="28"/>
  <c r="BH18" i="28"/>
  <c r="BG18" i="28"/>
  <c r="BF18" i="28"/>
  <c r="BE18" i="28"/>
  <c r="BD18" i="28"/>
  <c r="BC18" i="28"/>
  <c r="AZ18" i="28"/>
  <c r="AY18" i="28"/>
  <c r="AX18" i="28"/>
  <c r="AW18" i="28"/>
  <c r="AV18" i="28"/>
  <c r="AU18" i="28"/>
  <c r="AT18" i="28"/>
  <c r="AS18" i="28"/>
  <c r="AS50" i="28" s="1"/>
  <c r="AR18" i="28"/>
  <c r="AQ18" i="28"/>
  <c r="AN18" i="28"/>
  <c r="AM18" i="28"/>
  <c r="AL18" i="28"/>
  <c r="AK18" i="28"/>
  <c r="AJ18" i="28"/>
  <c r="AI18" i="28"/>
  <c r="AH18" i="28"/>
  <c r="AG18" i="28"/>
  <c r="AF18" i="28"/>
  <c r="AE18" i="28"/>
  <c r="AB18" i="28"/>
  <c r="AA18" i="28"/>
  <c r="Z18" i="28"/>
  <c r="Y18" i="28"/>
  <c r="X18" i="28"/>
  <c r="W18" i="28"/>
  <c r="V18" i="28"/>
  <c r="U18" i="28"/>
  <c r="T18" i="28"/>
  <c r="S18" i="28"/>
  <c r="P18" i="28"/>
  <c r="O18" i="28"/>
  <c r="N18" i="28"/>
  <c r="M18" i="28"/>
  <c r="L18" i="28"/>
  <c r="K18" i="28"/>
  <c r="J18" i="28"/>
  <c r="I18" i="28"/>
  <c r="H18" i="28"/>
  <c r="F18" i="28"/>
  <c r="F82" i="28" s="1"/>
  <c r="E18" i="28"/>
  <c r="E50" i="28" s="1"/>
  <c r="DV50" i="28" s="1"/>
  <c r="D18" i="28"/>
  <c r="DV18" i="28" s="1"/>
  <c r="C18" i="28"/>
  <c r="DW17" i="28"/>
  <c r="DU17" i="28"/>
  <c r="DT17" i="28"/>
  <c r="DS17" i="28"/>
  <c r="DR17" i="28"/>
  <c r="CY17" i="28"/>
  <c r="CT17" i="28"/>
  <c r="CS17" i="28"/>
  <c r="CQ17" i="28"/>
  <c r="CM17" i="28"/>
  <c r="BX17" i="28"/>
  <c r="BW17" i="28"/>
  <c r="BV17" i="28"/>
  <c r="BO17" i="28"/>
  <c r="BN17" i="28"/>
  <c r="AX17" i="28"/>
  <c r="AW17" i="28"/>
  <c r="AV17" i="28"/>
  <c r="AU17" i="28"/>
  <c r="AR17" i="28"/>
  <c r="Y17" i="28"/>
  <c r="X17" i="28"/>
  <c r="T17" i="28"/>
  <c r="S17" i="28"/>
  <c r="R17" i="28"/>
  <c r="F17" i="28"/>
  <c r="F81" i="28" s="1"/>
  <c r="E17" i="28"/>
  <c r="E49" i="28" s="1"/>
  <c r="D17" i="28"/>
  <c r="C17" i="28"/>
  <c r="C49" i="28" s="1"/>
  <c r="C81" i="28" s="1"/>
  <c r="C113" i="28" s="1"/>
  <c r="DO16" i="28"/>
  <c r="CW16" i="28"/>
  <c r="CV16" i="28"/>
  <c r="CU16" i="28"/>
  <c r="CR16" i="28"/>
  <c r="BX16" i="28"/>
  <c r="BS16" i="28"/>
  <c r="AT16" i="28"/>
  <c r="AD16" i="28"/>
  <c r="AC16" i="28"/>
  <c r="AB16" i="28"/>
  <c r="W16" i="28"/>
  <c r="H16" i="28"/>
  <c r="F16" i="28"/>
  <c r="F80" i="28" s="1"/>
  <c r="E16" i="28"/>
  <c r="E48" i="28" s="1"/>
  <c r="D16" i="28"/>
  <c r="DW16" i="28" s="1"/>
  <c r="C16" i="28"/>
  <c r="C48" i="28" s="1"/>
  <c r="C80" i="28" s="1"/>
  <c r="C112" i="28" s="1"/>
  <c r="DT15" i="28"/>
  <c r="DS15" i="28"/>
  <c r="DR15" i="28"/>
  <c r="DQ15" i="28"/>
  <c r="DP15" i="28"/>
  <c r="DO15" i="28"/>
  <c r="DO47" i="28" s="1"/>
  <c r="DN15" i="28"/>
  <c r="DM15" i="28"/>
  <c r="DL15" i="28"/>
  <c r="DH15" i="28"/>
  <c r="DG15" i="28"/>
  <c r="DF15" i="28"/>
  <c r="DE15" i="28"/>
  <c r="DD15" i="28"/>
  <c r="DC15" i="28"/>
  <c r="DB15" i="28"/>
  <c r="DA15" i="28"/>
  <c r="CZ15" i="28"/>
  <c r="CV15" i="28"/>
  <c r="CU15" i="28"/>
  <c r="CT15" i="28"/>
  <c r="CS15" i="28"/>
  <c r="CR15" i="28"/>
  <c r="CQ15" i="28"/>
  <c r="CP15" i="28"/>
  <c r="CO15" i="28"/>
  <c r="CN15" i="28"/>
  <c r="CJ15" i="28"/>
  <c r="CI15" i="28"/>
  <c r="CH15" i="28"/>
  <c r="CG15" i="28"/>
  <c r="CF15" i="28"/>
  <c r="CE15" i="28"/>
  <c r="CD15" i="28"/>
  <c r="CC15" i="28"/>
  <c r="CB15" i="28"/>
  <c r="BX15" i="28"/>
  <c r="BW15" i="28"/>
  <c r="BV15" i="28"/>
  <c r="BU15" i="28"/>
  <c r="BT15" i="28"/>
  <c r="BS15" i="28"/>
  <c r="BR15" i="28"/>
  <c r="BQ15" i="28"/>
  <c r="BP15" i="28"/>
  <c r="BO15" i="28"/>
  <c r="BL15" i="28"/>
  <c r="BK15" i="28"/>
  <c r="BJ15" i="28"/>
  <c r="BI15" i="28"/>
  <c r="BH15" i="28"/>
  <c r="BG15" i="28"/>
  <c r="BF15" i="28"/>
  <c r="BE15" i="28"/>
  <c r="BD15" i="28"/>
  <c r="BC15" i="28"/>
  <c r="AZ15" i="28"/>
  <c r="AY15" i="28"/>
  <c r="AX15" i="28"/>
  <c r="AW15" i="28"/>
  <c r="AV15" i="28"/>
  <c r="AU15" i="28"/>
  <c r="AT15" i="28"/>
  <c r="AS15" i="28"/>
  <c r="AR15" i="28"/>
  <c r="AQ15" i="28"/>
  <c r="AN15" i="28"/>
  <c r="AM15" i="28"/>
  <c r="AL15" i="28"/>
  <c r="AK15" i="28"/>
  <c r="AJ15" i="28"/>
  <c r="AI15" i="28"/>
  <c r="AI47" i="28" s="1"/>
  <c r="AH15" i="28"/>
  <c r="AG15" i="28"/>
  <c r="AF15" i="28"/>
  <c r="AE15" i="28"/>
  <c r="AB15" i="28"/>
  <c r="AA15" i="28"/>
  <c r="Z15" i="28"/>
  <c r="Y15" i="28"/>
  <c r="X15" i="28"/>
  <c r="W15" i="28"/>
  <c r="V15" i="28"/>
  <c r="U15" i="28"/>
  <c r="T15" i="28"/>
  <c r="S15" i="28"/>
  <c r="P15" i="28"/>
  <c r="O15" i="28"/>
  <c r="N15" i="28"/>
  <c r="M15" i="28"/>
  <c r="L15" i="28"/>
  <c r="K15" i="28"/>
  <c r="J15" i="28"/>
  <c r="I15" i="28"/>
  <c r="H15" i="28"/>
  <c r="F15" i="28"/>
  <c r="F79" i="28" s="1"/>
  <c r="E15" i="28"/>
  <c r="E47" i="28" s="1"/>
  <c r="CS47" i="28" s="1"/>
  <c r="D15" i="28"/>
  <c r="DW15" i="28" s="1"/>
  <c r="C15" i="28"/>
  <c r="C47" i="28" s="1"/>
  <c r="C79" i="28" s="1"/>
  <c r="C111" i="28" s="1"/>
  <c r="DW14" i="28"/>
  <c r="DV14" i="28"/>
  <c r="DT14" i="28"/>
  <c r="DT46" i="28" s="1"/>
  <c r="DS14" i="28"/>
  <c r="DR14" i="28"/>
  <c r="DQ14" i="28"/>
  <c r="DP14" i="28"/>
  <c r="DL14" i="28"/>
  <c r="DK14" i="28"/>
  <c r="DJ14" i="28"/>
  <c r="DH14" i="28"/>
  <c r="DG14" i="28"/>
  <c r="DF14" i="28"/>
  <c r="DE14" i="28"/>
  <c r="DD14" i="28"/>
  <c r="CZ14" i="28"/>
  <c r="CY14" i="28"/>
  <c r="CX14" i="28"/>
  <c r="CV14" i="28"/>
  <c r="CU14" i="28"/>
  <c r="CT14" i="28"/>
  <c r="CS14" i="28"/>
  <c r="CR14" i="28"/>
  <c r="CN14" i="28"/>
  <c r="CM14" i="28"/>
  <c r="CL14" i="28"/>
  <c r="CJ14" i="28"/>
  <c r="CI14" i="28"/>
  <c r="CH14" i="28"/>
  <c r="CG14" i="28"/>
  <c r="CG46" i="28" s="1"/>
  <c r="CF14" i="28"/>
  <c r="CB14" i="28"/>
  <c r="CA14" i="28"/>
  <c r="BZ14" i="28"/>
  <c r="BX14" i="28"/>
  <c r="BW14" i="28"/>
  <c r="BV14" i="28"/>
  <c r="BU14" i="28"/>
  <c r="BT14" i="28"/>
  <c r="BP14" i="28"/>
  <c r="BO14" i="28"/>
  <c r="BN14" i="28"/>
  <c r="BL14" i="28"/>
  <c r="BK14" i="28"/>
  <c r="BJ14" i="28"/>
  <c r="BI14" i="28"/>
  <c r="BH14" i="28"/>
  <c r="BD14" i="28"/>
  <c r="BC14" i="28"/>
  <c r="BB14" i="28"/>
  <c r="AZ14" i="28"/>
  <c r="AY14" i="28"/>
  <c r="AX14" i="28"/>
  <c r="AW14" i="28"/>
  <c r="AV14" i="28"/>
  <c r="AR14" i="28"/>
  <c r="AQ14" i="28"/>
  <c r="AP14" i="28"/>
  <c r="AN14" i="28"/>
  <c r="AM14" i="28"/>
  <c r="AL14" i="28"/>
  <c r="AK14" i="28"/>
  <c r="AJ14" i="28"/>
  <c r="AF14" i="28"/>
  <c r="AE14" i="28"/>
  <c r="AD14" i="28"/>
  <c r="AB14" i="28"/>
  <c r="AB46" i="28" s="1"/>
  <c r="AA14" i="28"/>
  <c r="Z14" i="28"/>
  <c r="Y14" i="28"/>
  <c r="X14" i="28"/>
  <c r="T14" i="28"/>
  <c r="S14" i="28"/>
  <c r="R14" i="28"/>
  <c r="P14" i="28"/>
  <c r="O14" i="28"/>
  <c r="N14" i="28"/>
  <c r="M14" i="28"/>
  <c r="L14" i="28"/>
  <c r="H14" i="28"/>
  <c r="F14" i="28"/>
  <c r="F78" i="28" s="1"/>
  <c r="E14" i="28"/>
  <c r="E46" i="28" s="1"/>
  <c r="BV46" i="28" s="1"/>
  <c r="D14" i="28"/>
  <c r="DO14" i="28" s="1"/>
  <c r="C14" i="28"/>
  <c r="C46" i="28" s="1"/>
  <c r="C78" i="28" s="1"/>
  <c r="C110" i="28" s="1"/>
  <c r="DV13" i="28"/>
  <c r="DU13" i="28"/>
  <c r="DT13" i="28"/>
  <c r="DO13" i="28"/>
  <c r="DN13" i="28"/>
  <c r="DL13" i="28"/>
  <c r="DK13" i="28"/>
  <c r="CZ13" i="28"/>
  <c r="CY13" i="28"/>
  <c r="CX13" i="28"/>
  <c r="CW13" i="28"/>
  <c r="CV13" i="28"/>
  <c r="CQ13" i="28"/>
  <c r="CP13" i="28"/>
  <c r="CE13" i="28"/>
  <c r="CD13" i="28"/>
  <c r="CB13" i="28"/>
  <c r="CA13" i="28"/>
  <c r="BZ13" i="28"/>
  <c r="BY13" i="28"/>
  <c r="BX13" i="28"/>
  <c r="BM13" i="28"/>
  <c r="BL13" i="28"/>
  <c r="BG13" i="28"/>
  <c r="BF13" i="28"/>
  <c r="BD13" i="28"/>
  <c r="BC13" i="28"/>
  <c r="BB13" i="28"/>
  <c r="AQ13" i="28"/>
  <c r="AP13" i="28"/>
  <c r="AO13" i="28"/>
  <c r="AN13" i="28"/>
  <c r="AI13" i="28"/>
  <c r="AH13" i="28"/>
  <c r="AF13" i="28"/>
  <c r="V13" i="28"/>
  <c r="T13" i="28"/>
  <c r="S13" i="28"/>
  <c r="R13" i="28"/>
  <c r="Q13" i="28"/>
  <c r="P13" i="28"/>
  <c r="K13" i="28"/>
  <c r="F13" i="28"/>
  <c r="F77" i="28" s="1"/>
  <c r="E13" i="28"/>
  <c r="E45" i="28" s="1"/>
  <c r="CX45" i="28" s="1"/>
  <c r="D13" i="28"/>
  <c r="C13" i="28"/>
  <c r="C45" i="28" s="1"/>
  <c r="C77" i="28" s="1"/>
  <c r="C109" i="28" s="1"/>
  <c r="DT12" i="28"/>
  <c r="DS12" i="28"/>
  <c r="DR12" i="28"/>
  <c r="DQ12" i="28"/>
  <c r="DP12" i="28"/>
  <c r="DO12" i="28"/>
  <c r="DN12" i="28"/>
  <c r="DM12" i="28"/>
  <c r="DL12" i="28"/>
  <c r="DK12" i="28"/>
  <c r="DH12" i="28"/>
  <c r="DG12" i="28"/>
  <c r="DF12" i="28"/>
  <c r="DE12" i="28"/>
  <c r="DD12" i="28"/>
  <c r="DC12" i="28"/>
  <c r="DB12" i="28"/>
  <c r="DA12" i="28"/>
  <c r="CZ12" i="28"/>
  <c r="CY12" i="28"/>
  <c r="CV12" i="28"/>
  <c r="CU12" i="28"/>
  <c r="CT12" i="28"/>
  <c r="CS12" i="28"/>
  <c r="CR12" i="28"/>
  <c r="CQ12" i="28"/>
  <c r="CP12" i="28"/>
  <c r="CO12" i="28"/>
  <c r="CN12" i="28"/>
  <c r="CM12" i="28"/>
  <c r="CJ12" i="28"/>
  <c r="CI12" i="28"/>
  <c r="CH12" i="28"/>
  <c r="CG12" i="28"/>
  <c r="CF12" i="28"/>
  <c r="CE12" i="28"/>
  <c r="CD12" i="28"/>
  <c r="CC12" i="28"/>
  <c r="CB12" i="28"/>
  <c r="CA12" i="28"/>
  <c r="BX12" i="28"/>
  <c r="BW12" i="28"/>
  <c r="BV12" i="28"/>
  <c r="BU12" i="28"/>
  <c r="BT12" i="28"/>
  <c r="BS12" i="28"/>
  <c r="BR12" i="28"/>
  <c r="BQ12" i="28"/>
  <c r="BP12" i="28"/>
  <c r="BO12" i="28"/>
  <c r="BL12" i="28"/>
  <c r="BK12" i="28"/>
  <c r="BJ12" i="28"/>
  <c r="BI12" i="28"/>
  <c r="BH12" i="28"/>
  <c r="BG12" i="28"/>
  <c r="BF12" i="28"/>
  <c r="BE12" i="28"/>
  <c r="BE44" i="28" s="1"/>
  <c r="BD12" i="28"/>
  <c r="BC12" i="28"/>
  <c r="AZ12" i="28"/>
  <c r="AY12" i="28"/>
  <c r="AX12" i="28"/>
  <c r="AW12" i="28"/>
  <c r="AV12" i="28"/>
  <c r="AU12" i="28"/>
  <c r="AT12" i="28"/>
  <c r="AS12" i="28"/>
  <c r="AR12" i="28"/>
  <c r="AQ12" i="28"/>
  <c r="AN12" i="28"/>
  <c r="AM12" i="28"/>
  <c r="AL12" i="28"/>
  <c r="AK12" i="28"/>
  <c r="AJ12" i="28"/>
  <c r="AI12" i="28"/>
  <c r="AH12" i="28"/>
  <c r="AG12" i="28"/>
  <c r="AF12" i="28"/>
  <c r="AE12" i="28"/>
  <c r="AB12" i="28"/>
  <c r="AA12" i="28"/>
  <c r="Z12" i="28"/>
  <c r="Y12" i="28"/>
  <c r="X12" i="28"/>
  <c r="W12" i="28"/>
  <c r="V12" i="28"/>
  <c r="U12" i="28"/>
  <c r="T12" i="28"/>
  <c r="S12" i="28"/>
  <c r="P12" i="28"/>
  <c r="O12" i="28"/>
  <c r="N12" i="28"/>
  <c r="M12" i="28"/>
  <c r="L12" i="28"/>
  <c r="K12" i="28"/>
  <c r="J12" i="28"/>
  <c r="I12" i="28"/>
  <c r="H12" i="28"/>
  <c r="F12" i="28"/>
  <c r="F76" i="28" s="1"/>
  <c r="E12" i="28"/>
  <c r="D12" i="28"/>
  <c r="DW12" i="28" s="1"/>
  <c r="C12" i="28"/>
  <c r="DW11" i="28"/>
  <c r="DV11" i="28"/>
  <c r="DT11" i="28"/>
  <c r="DS11" i="28"/>
  <c r="DR11" i="28"/>
  <c r="DQ11" i="28"/>
  <c r="DP11" i="28"/>
  <c r="DL11" i="28"/>
  <c r="DK11" i="28"/>
  <c r="DJ11" i="28"/>
  <c r="DH11" i="28"/>
  <c r="DG11" i="28"/>
  <c r="DF11" i="28"/>
  <c r="DE11" i="28"/>
  <c r="DD11" i="28"/>
  <c r="CZ11" i="28"/>
  <c r="CY11" i="28"/>
  <c r="CX11" i="28"/>
  <c r="CV11" i="28"/>
  <c r="CU11" i="28"/>
  <c r="CT11" i="28"/>
  <c r="CS11" i="28"/>
  <c r="CR11" i="28"/>
  <c r="CN11" i="28"/>
  <c r="CM11" i="28"/>
  <c r="CL11" i="28"/>
  <c r="CJ11" i="28"/>
  <c r="CI11" i="28"/>
  <c r="CH11" i="28"/>
  <c r="CG11" i="28"/>
  <c r="CF11" i="28"/>
  <c r="CB11" i="28"/>
  <c r="CA11" i="28"/>
  <c r="BZ11" i="28"/>
  <c r="BX11" i="28"/>
  <c r="BW11" i="28"/>
  <c r="BV11" i="28"/>
  <c r="BU11" i="28"/>
  <c r="BT11" i="28"/>
  <c r="BP11" i="28"/>
  <c r="BO11" i="28"/>
  <c r="BN11" i="28"/>
  <c r="BL11" i="28"/>
  <c r="BK11" i="28"/>
  <c r="BJ11" i="28"/>
  <c r="BI11" i="28"/>
  <c r="BH11" i="28"/>
  <c r="BD11" i="28"/>
  <c r="BC11" i="28"/>
  <c r="BB11" i="28"/>
  <c r="AZ11" i="28"/>
  <c r="AY11" i="28"/>
  <c r="AX11" i="28"/>
  <c r="AW11" i="28"/>
  <c r="AV11" i="28"/>
  <c r="AR11" i="28"/>
  <c r="AQ11" i="28"/>
  <c r="AP11" i="28"/>
  <c r="AN11" i="28"/>
  <c r="AM11" i="28"/>
  <c r="AL11" i="28"/>
  <c r="AK11" i="28"/>
  <c r="AJ11" i="28"/>
  <c r="AF11" i="28"/>
  <c r="AE11" i="28"/>
  <c r="AD11" i="28"/>
  <c r="AB11" i="28"/>
  <c r="AA11" i="28"/>
  <c r="Z11" i="28"/>
  <c r="Y11" i="28"/>
  <c r="X11" i="28"/>
  <c r="T11" i="28"/>
  <c r="S11" i="28"/>
  <c r="R11" i="28"/>
  <c r="P11" i="28"/>
  <c r="O11" i="28"/>
  <c r="N11" i="28"/>
  <c r="M11" i="28"/>
  <c r="L11" i="28"/>
  <c r="H11" i="28"/>
  <c r="F11" i="28"/>
  <c r="F75" i="28" s="1"/>
  <c r="E11" i="28"/>
  <c r="E43" i="28" s="1"/>
  <c r="D11" i="28"/>
  <c r="DO11" i="28" s="1"/>
  <c r="C11" i="28"/>
  <c r="C43" i="28" s="1"/>
  <c r="C75" i="28" s="1"/>
  <c r="C107" i="28" s="1"/>
  <c r="DT10" i="28"/>
  <c r="DO10" i="28"/>
  <c r="DN10" i="28"/>
  <c r="DL10" i="28"/>
  <c r="DK10" i="28"/>
  <c r="DJ10" i="28"/>
  <c r="DI10" i="28"/>
  <c r="DH10" i="28"/>
  <c r="DC10" i="28"/>
  <c r="CX10" i="28"/>
  <c r="CW10" i="28"/>
  <c r="CV10" i="28"/>
  <c r="CQ10" i="28"/>
  <c r="CP10" i="28"/>
  <c r="CN10" i="28"/>
  <c r="CM10" i="28"/>
  <c r="CL10" i="28"/>
  <c r="CK10" i="28"/>
  <c r="CB10" i="28"/>
  <c r="CA10" i="28"/>
  <c r="BZ10" i="28"/>
  <c r="BY10" i="28"/>
  <c r="BX10" i="28"/>
  <c r="BS10" i="28"/>
  <c r="BR10" i="28"/>
  <c r="BP10" i="28"/>
  <c r="BO10" i="28"/>
  <c r="BG10" i="28"/>
  <c r="BF10" i="28"/>
  <c r="BD10" i="28"/>
  <c r="BC10" i="28"/>
  <c r="BB10" i="28"/>
  <c r="BA10" i="28"/>
  <c r="AZ10" i="28"/>
  <c r="AU10" i="28"/>
  <c r="AT10" i="28"/>
  <c r="AO10" i="28"/>
  <c r="AN10" i="28"/>
  <c r="AI10" i="28"/>
  <c r="AH10" i="28"/>
  <c r="AF10" i="28"/>
  <c r="AE10" i="28"/>
  <c r="AD10" i="28"/>
  <c r="AC10" i="28"/>
  <c r="AB10" i="28"/>
  <c r="S10" i="28"/>
  <c r="R10" i="28"/>
  <c r="Q10" i="28"/>
  <c r="P10" i="28"/>
  <c r="K10" i="28"/>
  <c r="J10" i="28"/>
  <c r="H10" i="28"/>
  <c r="F10" i="28"/>
  <c r="F74" i="28" s="1"/>
  <c r="E10" i="28"/>
  <c r="E42" i="28" s="1"/>
  <c r="D10" i="28"/>
  <c r="DV10" i="28" s="1"/>
  <c r="C10" i="28"/>
  <c r="C42" i="28" s="1"/>
  <c r="C74" i="28" s="1"/>
  <c r="C106" i="28" s="1"/>
  <c r="DW9" i="28"/>
  <c r="DT9" i="28"/>
  <c r="DS9" i="28"/>
  <c r="DR9" i="28"/>
  <c r="DQ9" i="28"/>
  <c r="DP9" i="28"/>
  <c r="DO9" i="28"/>
  <c r="DN9" i="28"/>
  <c r="DM9" i="28"/>
  <c r="DL9" i="28"/>
  <c r="DK9" i="28"/>
  <c r="DH9" i="28"/>
  <c r="DG9" i="28"/>
  <c r="DF9" i="28"/>
  <c r="DE9" i="28"/>
  <c r="DD9" i="28"/>
  <c r="DC9" i="28"/>
  <c r="DB9" i="28"/>
  <c r="DA9" i="28"/>
  <c r="CZ9" i="28"/>
  <c r="CY9" i="28"/>
  <c r="CV9" i="28"/>
  <c r="CU9" i="28"/>
  <c r="CT9" i="28"/>
  <c r="CS9" i="28"/>
  <c r="CR9" i="28"/>
  <c r="CQ9" i="28"/>
  <c r="CP9" i="28"/>
  <c r="CO9" i="28"/>
  <c r="CN9" i="28"/>
  <c r="CM9" i="28"/>
  <c r="CJ9" i="28"/>
  <c r="CI9" i="28"/>
  <c r="CH9" i="28"/>
  <c r="CG9" i="28"/>
  <c r="CF9" i="28"/>
  <c r="CE9" i="28"/>
  <c r="CD9" i="28"/>
  <c r="CC9" i="28"/>
  <c r="CB9" i="28"/>
  <c r="CA9" i="28"/>
  <c r="BX9" i="28"/>
  <c r="BW9" i="28"/>
  <c r="BV9" i="28"/>
  <c r="BU9" i="28"/>
  <c r="BT9" i="28"/>
  <c r="BS9" i="28"/>
  <c r="BR9" i="28"/>
  <c r="BQ9" i="28"/>
  <c r="BP9" i="28"/>
  <c r="BO9" i="28"/>
  <c r="BL9" i="28"/>
  <c r="BK9" i="28"/>
  <c r="BJ9" i="28"/>
  <c r="BI9" i="28"/>
  <c r="BH9" i="28"/>
  <c r="BG9" i="28"/>
  <c r="BF9" i="28"/>
  <c r="BE9" i="28"/>
  <c r="BD9" i="28"/>
  <c r="BC9" i="28"/>
  <c r="AZ9" i="28"/>
  <c r="AY9" i="28"/>
  <c r="AX9" i="28"/>
  <c r="AW9" i="28"/>
  <c r="AV9" i="28"/>
  <c r="AU9" i="28"/>
  <c r="AT9" i="28"/>
  <c r="AS9" i="28"/>
  <c r="AR9" i="28"/>
  <c r="AQ9" i="28"/>
  <c r="AN9" i="28"/>
  <c r="AM9" i="28"/>
  <c r="AL9" i="28"/>
  <c r="AK9" i="28"/>
  <c r="AJ9" i="28"/>
  <c r="AI9" i="28"/>
  <c r="AH9" i="28"/>
  <c r="AG9" i="28"/>
  <c r="AF9" i="28"/>
  <c r="AE9" i="28"/>
  <c r="AB9" i="28"/>
  <c r="AA9" i="28"/>
  <c r="Z9" i="28"/>
  <c r="Y9" i="28"/>
  <c r="X9" i="28"/>
  <c r="W9" i="28"/>
  <c r="V9" i="28"/>
  <c r="U9" i="28"/>
  <c r="T9" i="28"/>
  <c r="S9" i="28"/>
  <c r="P9" i="28"/>
  <c r="O9" i="28"/>
  <c r="N9" i="28"/>
  <c r="M9" i="28"/>
  <c r="L9" i="28"/>
  <c r="K9" i="28"/>
  <c r="J9" i="28"/>
  <c r="I9" i="28"/>
  <c r="H9" i="28"/>
  <c r="F9" i="28"/>
  <c r="F73" i="28" s="1"/>
  <c r="E9" i="28"/>
  <c r="D9" i="28"/>
  <c r="DV9" i="28" s="1"/>
  <c r="C9" i="28"/>
  <c r="C41" i="28" s="1"/>
  <c r="DW8" i="28"/>
  <c r="DV8" i="28"/>
  <c r="DT8" i="28"/>
  <c r="DS8" i="28"/>
  <c r="DR8" i="28"/>
  <c r="DQ8" i="28"/>
  <c r="DP8" i="28"/>
  <c r="DL8" i="28"/>
  <c r="DK8" i="28"/>
  <c r="DJ8" i="28"/>
  <c r="DH8" i="28"/>
  <c r="DG8" i="28"/>
  <c r="DF8" i="28"/>
  <c r="DE8" i="28"/>
  <c r="DD8" i="28"/>
  <c r="CZ8" i="28"/>
  <c r="CY8" i="28"/>
  <c r="CX8" i="28"/>
  <c r="CV8" i="28"/>
  <c r="CU8" i="28"/>
  <c r="CT8" i="28"/>
  <c r="CS8" i="28"/>
  <c r="CR8" i="28"/>
  <c r="CN8" i="28"/>
  <c r="CM8" i="28"/>
  <c r="CL8" i="28"/>
  <c r="CJ8" i="28"/>
  <c r="CI8" i="28"/>
  <c r="CH8" i="28"/>
  <c r="CG8" i="28"/>
  <c r="CF8" i="28"/>
  <c r="CB8" i="28"/>
  <c r="CA8" i="28"/>
  <c r="BZ8" i="28"/>
  <c r="BX8" i="28"/>
  <c r="BW8" i="28"/>
  <c r="BV8" i="28"/>
  <c r="BU8" i="28"/>
  <c r="BT8" i="28"/>
  <c r="BP8" i="28"/>
  <c r="BO8" i="28"/>
  <c r="BN8" i="28"/>
  <c r="BL8" i="28"/>
  <c r="BK8" i="28"/>
  <c r="BJ8" i="28"/>
  <c r="BI8" i="28"/>
  <c r="BH8" i="28"/>
  <c r="BD8" i="28"/>
  <c r="BC8" i="28"/>
  <c r="BB8" i="28"/>
  <c r="AZ8" i="28"/>
  <c r="AY8" i="28"/>
  <c r="AX8" i="28"/>
  <c r="AW8" i="28"/>
  <c r="AV8" i="28"/>
  <c r="AR8" i="28"/>
  <c r="AQ8" i="28"/>
  <c r="AP8" i="28"/>
  <c r="AN8" i="28"/>
  <c r="AM8" i="28"/>
  <c r="AL8" i="28"/>
  <c r="AK8" i="28"/>
  <c r="AJ8" i="28"/>
  <c r="AF8" i="28"/>
  <c r="AE8" i="28"/>
  <c r="AD8" i="28"/>
  <c r="AB8" i="28"/>
  <c r="AA8" i="28"/>
  <c r="Z8" i="28"/>
  <c r="Y8" i="28"/>
  <c r="X8" i="28"/>
  <c r="T8" i="28"/>
  <c r="S8" i="28"/>
  <c r="R8" i="28"/>
  <c r="P8" i="28"/>
  <c r="O8" i="28"/>
  <c r="N8" i="28"/>
  <c r="M8" i="28"/>
  <c r="L8" i="28"/>
  <c r="H8" i="28"/>
  <c r="F8" i="28"/>
  <c r="F72" i="28" s="1"/>
  <c r="E8" i="28"/>
  <c r="E40" i="28" s="1"/>
  <c r="N40" i="28" s="1"/>
  <c r="D8" i="28"/>
  <c r="DO8" i="28" s="1"/>
  <c r="C8" i="28"/>
  <c r="C40" i="28" s="1"/>
  <c r="C72" i="28" s="1"/>
  <c r="C104" i="28" s="1"/>
  <c r="CM7" i="28"/>
  <c r="AT7" i="28"/>
  <c r="F7" i="28"/>
  <c r="F71" i="28" s="1"/>
  <c r="E7" i="28"/>
  <c r="D7" i="28"/>
  <c r="CJ7" i="28" s="1"/>
  <c r="C7" i="28"/>
  <c r="DW6" i="28"/>
  <c r="DT6" i="28"/>
  <c r="DS6" i="28"/>
  <c r="DR6" i="28"/>
  <c r="DQ6" i="28"/>
  <c r="DP6" i="28"/>
  <c r="DO6" i="28"/>
  <c r="DN6" i="28"/>
  <c r="DM6" i="28"/>
  <c r="DL6" i="28"/>
  <c r="DK6" i="28"/>
  <c r="DH6" i="28"/>
  <c r="DG6" i="28"/>
  <c r="DF6" i="28"/>
  <c r="DE6" i="28"/>
  <c r="DD6" i="28"/>
  <c r="DC6" i="28"/>
  <c r="DB6" i="28"/>
  <c r="DA6" i="28"/>
  <c r="CZ6" i="28"/>
  <c r="CY6" i="28"/>
  <c r="CV6" i="28"/>
  <c r="CU6" i="28"/>
  <c r="CT6" i="28"/>
  <c r="CS6" i="28"/>
  <c r="CR6" i="28"/>
  <c r="CQ6" i="28"/>
  <c r="CP6" i="28"/>
  <c r="CO6" i="28"/>
  <c r="CN6" i="28"/>
  <c r="CM6" i="28"/>
  <c r="CJ6" i="28"/>
  <c r="CI6" i="28"/>
  <c r="CH6" i="28"/>
  <c r="CG6" i="28"/>
  <c r="CF6" i="28"/>
  <c r="CE6" i="28"/>
  <c r="CD6" i="28"/>
  <c r="CC6" i="28"/>
  <c r="CB6" i="28"/>
  <c r="CA6" i="28"/>
  <c r="BX6" i="28"/>
  <c r="BW6" i="28"/>
  <c r="BV6" i="28"/>
  <c r="BU6" i="28"/>
  <c r="BT6" i="28"/>
  <c r="BS6" i="28"/>
  <c r="BR6" i="28"/>
  <c r="BQ6" i="28"/>
  <c r="BP6" i="28"/>
  <c r="BO6" i="28"/>
  <c r="BL6" i="28"/>
  <c r="BK6" i="28"/>
  <c r="BJ6" i="28"/>
  <c r="BI6" i="28"/>
  <c r="BH6" i="28"/>
  <c r="BG6" i="28"/>
  <c r="BF6" i="28"/>
  <c r="BE6" i="28"/>
  <c r="BD6" i="28"/>
  <c r="BC6" i="28"/>
  <c r="AZ6" i="28"/>
  <c r="AY6" i="28"/>
  <c r="AX6" i="28"/>
  <c r="AW6" i="28"/>
  <c r="AV6" i="28"/>
  <c r="AU6" i="28"/>
  <c r="AT6" i="28"/>
  <c r="AS6" i="28"/>
  <c r="AR6" i="28"/>
  <c r="AQ6" i="28"/>
  <c r="AN6" i="28"/>
  <c r="AM6" i="28"/>
  <c r="AL6" i="28"/>
  <c r="AK6" i="28"/>
  <c r="AJ6" i="28"/>
  <c r="AI6" i="28"/>
  <c r="AH6" i="28"/>
  <c r="AG6" i="28"/>
  <c r="AF6" i="28"/>
  <c r="AE6" i="28"/>
  <c r="AB6" i="28"/>
  <c r="AA6" i="28"/>
  <c r="Z6" i="28"/>
  <c r="Y6" i="28"/>
  <c r="X6" i="28"/>
  <c r="W6" i="28"/>
  <c r="V6" i="28"/>
  <c r="U6" i="28"/>
  <c r="T6" i="28"/>
  <c r="S6" i="28"/>
  <c r="P6" i="28"/>
  <c r="O6" i="28"/>
  <c r="N6" i="28"/>
  <c r="M6" i="28"/>
  <c r="L6" i="28"/>
  <c r="K6" i="28"/>
  <c r="J6" i="28"/>
  <c r="I6" i="28"/>
  <c r="H6" i="28"/>
  <c r="F6" i="28"/>
  <c r="F70" i="28" s="1"/>
  <c r="E6" i="28"/>
  <c r="E38" i="28" s="1"/>
  <c r="D6" i="28"/>
  <c r="DV6" i="28" s="1"/>
  <c r="C6" i="28"/>
  <c r="C38" i="28" s="1"/>
  <c r="C70" i="28" s="1"/>
  <c r="C102" i="28" s="1"/>
  <c r="DW5" i="28"/>
  <c r="DV5" i="28"/>
  <c r="DU5" i="28"/>
  <c r="DT5" i="28"/>
  <c r="DS5" i="28"/>
  <c r="DR5" i="28"/>
  <c r="DQ5" i="28"/>
  <c r="DP5" i="28"/>
  <c r="DO5" i="28"/>
  <c r="DN5" i="28"/>
  <c r="DM5" i="28"/>
  <c r="DL5" i="28"/>
  <c r="DK5" i="28"/>
  <c r="DJ5" i="28"/>
  <c r="DI5" i="28"/>
  <c r="DH5" i="28"/>
  <c r="DG5" i="28"/>
  <c r="DF5" i="28"/>
  <c r="DE5" i="28"/>
  <c r="DD5" i="28"/>
  <c r="DC5" i="28"/>
  <c r="DB5" i="28"/>
  <c r="DA5" i="28"/>
  <c r="CZ5" i="28"/>
  <c r="CY5" i="28"/>
  <c r="CX5" i="28"/>
  <c r="CW5" i="28"/>
  <c r="CV5" i="28"/>
  <c r="CU5" i="28"/>
  <c r="CT5" i="28"/>
  <c r="CS5" i="28"/>
  <c r="CR5" i="28"/>
  <c r="CQ5" i="28"/>
  <c r="CP5" i="28"/>
  <c r="CO5" i="28"/>
  <c r="CN5" i="28"/>
  <c r="CM5" i="28"/>
  <c r="CL5" i="28"/>
  <c r="CK5" i="28"/>
  <c r="CJ5" i="28"/>
  <c r="CI5" i="28"/>
  <c r="CH5" i="28"/>
  <c r="CG5" i="28"/>
  <c r="CF5" i="28"/>
  <c r="CE5" i="28"/>
  <c r="CD5" i="28"/>
  <c r="CC5" i="28"/>
  <c r="CB5" i="28"/>
  <c r="CA5" i="28"/>
  <c r="BZ5" i="28"/>
  <c r="BY5" i="28"/>
  <c r="BX5" i="28"/>
  <c r="BW5" i="28"/>
  <c r="BV5" i="28"/>
  <c r="BU5" i="28"/>
  <c r="BT5" i="28"/>
  <c r="BS5" i="28"/>
  <c r="BR5" i="28"/>
  <c r="BQ5" i="28"/>
  <c r="BP5" i="28"/>
  <c r="BO5" i="28"/>
  <c r="BN5" i="28"/>
  <c r="BM5" i="28"/>
  <c r="BL5" i="28"/>
  <c r="BK5" i="28"/>
  <c r="BJ5" i="28"/>
  <c r="BI5" i="28"/>
  <c r="BH5" i="28"/>
  <c r="BG5" i="28"/>
  <c r="BF5" i="28"/>
  <c r="BE5" i="28"/>
  <c r="BD5" i="28"/>
  <c r="BC5" i="28"/>
  <c r="BB5" i="28"/>
  <c r="BA5" i="28"/>
  <c r="AZ5" i="28"/>
  <c r="AY5" i="28"/>
  <c r="AX5" i="28"/>
  <c r="AW5" i="28"/>
  <c r="AV5" i="28"/>
  <c r="AU5" i="28"/>
  <c r="AT5" i="28"/>
  <c r="AS5" i="28"/>
  <c r="AR5" i="28"/>
  <c r="AQ5" i="28"/>
  <c r="AP5" i="28"/>
  <c r="AO5" i="28"/>
  <c r="AN5" i="28"/>
  <c r="AM5" i="28"/>
  <c r="AL5" i="28"/>
  <c r="AK5" i="28"/>
  <c r="AJ5" i="28"/>
  <c r="AI5" i="28"/>
  <c r="AH5" i="28"/>
  <c r="AG5" i="28"/>
  <c r="AF5" i="28"/>
  <c r="AE5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M5" i="28"/>
  <c r="L5" i="28"/>
  <c r="K5" i="28"/>
  <c r="J5" i="28"/>
  <c r="I5" i="28"/>
  <c r="H5" i="28"/>
  <c r="G5" i="28"/>
  <c r="F5" i="28"/>
  <c r="E5" i="28"/>
  <c r="C5" i="28"/>
  <c r="DW4" i="28"/>
  <c r="DV4" i="28"/>
  <c r="DU4" i="28"/>
  <c r="DT4" i="28"/>
  <c r="DS4" i="28"/>
  <c r="DR4" i="28"/>
  <c r="DQ4" i="28"/>
  <c r="DP4" i="28"/>
  <c r="DO4" i="28"/>
  <c r="DN4" i="28"/>
  <c r="DM4" i="28"/>
  <c r="DL4" i="28"/>
  <c r="DK4" i="28"/>
  <c r="DJ4" i="28"/>
  <c r="DI4" i="28"/>
  <c r="DH4" i="28"/>
  <c r="DG4" i="28"/>
  <c r="DF4" i="28"/>
  <c r="DE4" i="28"/>
  <c r="DD4" i="28"/>
  <c r="DC4" i="28"/>
  <c r="DB4" i="28"/>
  <c r="DA4" i="28"/>
  <c r="CZ4" i="28"/>
  <c r="CY4" i="28"/>
  <c r="CX4" i="28"/>
  <c r="CW4" i="28"/>
  <c r="CV4" i="28"/>
  <c r="CU4" i="28"/>
  <c r="CT4" i="28"/>
  <c r="CS4" i="28"/>
  <c r="CR4" i="28"/>
  <c r="CQ4" i="28"/>
  <c r="CP4" i="28"/>
  <c r="CO4" i="28"/>
  <c r="CN4" i="28"/>
  <c r="CM4" i="28"/>
  <c r="CL4" i="28"/>
  <c r="CK4" i="28"/>
  <c r="CJ4" i="28"/>
  <c r="CI4" i="28"/>
  <c r="CH4" i="28"/>
  <c r="CG4" i="28"/>
  <c r="CF4" i="28"/>
  <c r="CE4" i="28"/>
  <c r="CD4" i="28"/>
  <c r="CC4" i="28"/>
  <c r="CB4" i="28"/>
  <c r="CA4" i="28"/>
  <c r="BZ4" i="28"/>
  <c r="BY4" i="28"/>
  <c r="BX4" i="28"/>
  <c r="BW4" i="28"/>
  <c r="BV4" i="28"/>
  <c r="BU4" i="28"/>
  <c r="BT4" i="28"/>
  <c r="BS4" i="28"/>
  <c r="BR4" i="28"/>
  <c r="BQ4" i="28"/>
  <c r="BP4" i="28"/>
  <c r="BO4" i="28"/>
  <c r="BN4" i="28"/>
  <c r="BM4" i="28"/>
  <c r="BL4" i="28"/>
  <c r="BK4" i="28"/>
  <c r="BJ4" i="28"/>
  <c r="BI4" i="28"/>
  <c r="BH4" i="28"/>
  <c r="BG4" i="28"/>
  <c r="BF4" i="28"/>
  <c r="BE4" i="28"/>
  <c r="BD4" i="28"/>
  <c r="BC4" i="28"/>
  <c r="BB4" i="28"/>
  <c r="BA4" i="28"/>
  <c r="AZ4" i="28"/>
  <c r="AY4" i="28"/>
  <c r="AX4" i="28"/>
  <c r="AW4" i="28"/>
  <c r="AV4" i="28"/>
  <c r="AU4" i="28"/>
  <c r="AT4" i="28"/>
  <c r="AS4" i="28"/>
  <c r="AR4" i="28"/>
  <c r="AQ4" i="28"/>
  <c r="AP4" i="28"/>
  <c r="AO4" i="28"/>
  <c r="AN4" i="28"/>
  <c r="AM4" i="28"/>
  <c r="AL4" i="28"/>
  <c r="AK4" i="28"/>
  <c r="AJ4" i="28"/>
  <c r="AI4" i="28"/>
  <c r="AH4" i="28"/>
  <c r="AG4" i="28"/>
  <c r="AF4" i="28"/>
  <c r="AE4" i="28"/>
  <c r="AD4" i="28"/>
  <c r="AC4" i="28"/>
  <c r="AB4" i="28"/>
  <c r="AA4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DT35" i="27"/>
  <c r="DS35" i="27"/>
  <c r="DR35" i="27"/>
  <c r="DQ35" i="27"/>
  <c r="DP35" i="27"/>
  <c r="DO35" i="27"/>
  <c r="DN35" i="27"/>
  <c r="DM35" i="27"/>
  <c r="DL35" i="27"/>
  <c r="DH35" i="27"/>
  <c r="DG35" i="27"/>
  <c r="DF35" i="27"/>
  <c r="DE35" i="27"/>
  <c r="DD35" i="27"/>
  <c r="DC35" i="27"/>
  <c r="DB35" i="27"/>
  <c r="DA35" i="27"/>
  <c r="CZ35" i="27"/>
  <c r="CV35" i="27"/>
  <c r="CU35" i="27"/>
  <c r="CT35" i="27"/>
  <c r="CS35" i="27"/>
  <c r="CR35" i="27"/>
  <c r="CQ35" i="27"/>
  <c r="CP35" i="27"/>
  <c r="CO35" i="27"/>
  <c r="CN35" i="27"/>
  <c r="CJ35" i="27"/>
  <c r="CI35" i="27"/>
  <c r="CH35" i="27"/>
  <c r="CG35" i="27"/>
  <c r="CF35" i="27"/>
  <c r="CE35" i="27"/>
  <c r="CD35" i="27"/>
  <c r="CC35" i="27"/>
  <c r="CB35" i="27"/>
  <c r="BX35" i="27"/>
  <c r="BW35" i="27"/>
  <c r="BV35" i="27"/>
  <c r="BU35" i="27"/>
  <c r="BT35" i="27"/>
  <c r="BS35" i="27"/>
  <c r="BR35" i="27"/>
  <c r="BQ35" i="27"/>
  <c r="BP35" i="27"/>
  <c r="BL35" i="27"/>
  <c r="BK35" i="27"/>
  <c r="BJ35" i="27"/>
  <c r="BI35" i="27"/>
  <c r="BH35" i="27"/>
  <c r="BG35" i="27"/>
  <c r="BF35" i="27"/>
  <c r="BE35" i="27"/>
  <c r="BD35" i="27"/>
  <c r="AZ35" i="27"/>
  <c r="AY35" i="27"/>
  <c r="AX35" i="27"/>
  <c r="AW35" i="27"/>
  <c r="AV35" i="27"/>
  <c r="AU35" i="27"/>
  <c r="AT35" i="27"/>
  <c r="AS35" i="27"/>
  <c r="AR35" i="27"/>
  <c r="AN35" i="27"/>
  <c r="AM35" i="27"/>
  <c r="AL35" i="27"/>
  <c r="AK35" i="27"/>
  <c r="AJ35" i="27"/>
  <c r="AI35" i="27"/>
  <c r="AH35" i="27"/>
  <c r="AG35" i="27"/>
  <c r="AF35" i="27"/>
  <c r="AB35" i="27"/>
  <c r="AA35" i="27"/>
  <c r="Z35" i="27"/>
  <c r="Y35" i="27"/>
  <c r="X35" i="27"/>
  <c r="W35" i="27"/>
  <c r="V35" i="27"/>
  <c r="U35" i="27"/>
  <c r="T35" i="27"/>
  <c r="P35" i="27"/>
  <c r="O35" i="27"/>
  <c r="N35" i="27"/>
  <c r="M35" i="27"/>
  <c r="L35" i="27"/>
  <c r="K35" i="27"/>
  <c r="J35" i="27"/>
  <c r="I35" i="27"/>
  <c r="H35" i="27"/>
  <c r="D35" i="27"/>
  <c r="DW35" i="27" s="1"/>
  <c r="C35" i="27"/>
  <c r="DV34" i="27"/>
  <c r="DU34" i="27"/>
  <c r="DT34" i="27"/>
  <c r="DS34" i="27"/>
  <c r="DR34" i="27"/>
  <c r="DQ34" i="27"/>
  <c r="DP34" i="27"/>
  <c r="DO34" i="27"/>
  <c r="DN34" i="27"/>
  <c r="DJ34" i="27"/>
  <c r="DI34" i="27"/>
  <c r="DH34" i="27"/>
  <c r="DG34" i="27"/>
  <c r="DF34" i="27"/>
  <c r="DE34" i="27"/>
  <c r="DD34" i="27"/>
  <c r="DC34" i="27"/>
  <c r="DB34" i="27"/>
  <c r="CX34" i="27"/>
  <c r="CW34" i="27"/>
  <c r="CV34" i="27"/>
  <c r="CU34" i="27"/>
  <c r="CT34" i="27"/>
  <c r="CS34" i="27"/>
  <c r="CR34" i="27"/>
  <c r="CQ34" i="27"/>
  <c r="CP34" i="27"/>
  <c r="CL34" i="27"/>
  <c r="CK34" i="27"/>
  <c r="CJ34" i="27"/>
  <c r="CI34" i="27"/>
  <c r="CH34" i="27"/>
  <c r="CG34" i="27"/>
  <c r="CF34" i="27"/>
  <c r="CE34" i="27"/>
  <c r="CD34" i="27"/>
  <c r="BZ34" i="27"/>
  <c r="BY34" i="27"/>
  <c r="BX34" i="27"/>
  <c r="BW34" i="27"/>
  <c r="BV34" i="27"/>
  <c r="BU34" i="27"/>
  <c r="BT34" i="27"/>
  <c r="BS34" i="27"/>
  <c r="BR34" i="27"/>
  <c r="BN34" i="27"/>
  <c r="BM34" i="27"/>
  <c r="BL34" i="27"/>
  <c r="BK34" i="27"/>
  <c r="BJ34" i="27"/>
  <c r="BI34" i="27"/>
  <c r="BH34" i="27"/>
  <c r="BG34" i="27"/>
  <c r="BF34" i="27"/>
  <c r="BB34" i="27"/>
  <c r="BA34" i="27"/>
  <c r="AZ34" i="27"/>
  <c r="AY34" i="27"/>
  <c r="AX34" i="27"/>
  <c r="AW34" i="27"/>
  <c r="AV34" i="27"/>
  <c r="AU34" i="27"/>
  <c r="AT34" i="27"/>
  <c r="AP34" i="27"/>
  <c r="AO34" i="27"/>
  <c r="AN34" i="27"/>
  <c r="AM34" i="27"/>
  <c r="AL34" i="27"/>
  <c r="AK34" i="27"/>
  <c r="AJ34" i="27"/>
  <c r="AI34" i="27"/>
  <c r="AH34" i="27"/>
  <c r="AD34" i="27"/>
  <c r="AC34" i="27"/>
  <c r="AB34" i="27"/>
  <c r="AA34" i="27"/>
  <c r="Z34" i="27"/>
  <c r="Y34" i="27"/>
  <c r="X34" i="27"/>
  <c r="W34" i="27"/>
  <c r="V34" i="27"/>
  <c r="T34" i="27"/>
  <c r="R34" i="27"/>
  <c r="Q34" i="27"/>
  <c r="P34" i="27"/>
  <c r="O34" i="27"/>
  <c r="N34" i="27"/>
  <c r="M34" i="27"/>
  <c r="L34" i="27"/>
  <c r="K34" i="27"/>
  <c r="J34" i="27"/>
  <c r="I34" i="27"/>
  <c r="H34" i="27"/>
  <c r="D34" i="27"/>
  <c r="DM34" i="27" s="1"/>
  <c r="C34" i="27"/>
  <c r="DE33" i="27"/>
  <c r="DD33" i="27"/>
  <c r="CY33" i="27"/>
  <c r="CX33" i="27"/>
  <c r="CI33" i="27"/>
  <c r="CF33" i="27"/>
  <c r="AY33" i="27"/>
  <c r="AJ33" i="27"/>
  <c r="AE33" i="27"/>
  <c r="AD33" i="27"/>
  <c r="AC33" i="27"/>
  <c r="AB33" i="27"/>
  <c r="D33" i="27"/>
  <c r="BV33" i="27" s="1"/>
  <c r="C33" i="27"/>
  <c r="DU32" i="27"/>
  <c r="DT32" i="27"/>
  <c r="DS32" i="27"/>
  <c r="DR32" i="27"/>
  <c r="DM32" i="27"/>
  <c r="DL32" i="27"/>
  <c r="DK32" i="27"/>
  <c r="DJ32" i="27"/>
  <c r="DI32" i="27"/>
  <c r="DA32" i="27"/>
  <c r="CZ32" i="27"/>
  <c r="CY32" i="27"/>
  <c r="CX32" i="27"/>
  <c r="CW32" i="27"/>
  <c r="CV32" i="27"/>
  <c r="CU32" i="27"/>
  <c r="CT32" i="27"/>
  <c r="CO32" i="27"/>
  <c r="CN32" i="27"/>
  <c r="CK32" i="27"/>
  <c r="CJ32" i="27"/>
  <c r="CI32" i="27"/>
  <c r="CH32" i="27"/>
  <c r="CC32" i="27"/>
  <c r="CB32" i="27"/>
  <c r="CA32" i="27"/>
  <c r="BZ32" i="27"/>
  <c r="BY32" i="27"/>
  <c r="BX32" i="27"/>
  <c r="BQ32" i="27"/>
  <c r="BP32" i="27"/>
  <c r="BO32" i="27"/>
  <c r="BN32" i="27"/>
  <c r="BM32" i="27"/>
  <c r="BL32" i="27"/>
  <c r="BK32" i="27"/>
  <c r="BJ32" i="27"/>
  <c r="BE32" i="27"/>
  <c r="BD32" i="27"/>
  <c r="BA32" i="27"/>
  <c r="AZ32" i="27"/>
  <c r="AY32" i="27"/>
  <c r="AX32" i="27"/>
  <c r="AT32" i="27"/>
  <c r="AS32" i="27"/>
  <c r="AR32" i="27"/>
  <c r="AQ32" i="27"/>
  <c r="AP32" i="27"/>
  <c r="AO32" i="27"/>
  <c r="AL32" i="27"/>
  <c r="AH32" i="27"/>
  <c r="AG32" i="27"/>
  <c r="AF32" i="27"/>
  <c r="AE32" i="27"/>
  <c r="AD32" i="27"/>
  <c r="AC32" i="27"/>
  <c r="AB32" i="27"/>
  <c r="AA32" i="27"/>
  <c r="Z32" i="27"/>
  <c r="T32" i="27"/>
  <c r="S32" i="27"/>
  <c r="R32" i="27"/>
  <c r="Q32" i="27"/>
  <c r="P32" i="27"/>
  <c r="O32" i="27"/>
  <c r="N32" i="27"/>
  <c r="J32" i="27"/>
  <c r="I32" i="27"/>
  <c r="H32" i="27"/>
  <c r="D32" i="27"/>
  <c r="DV32" i="27" s="1"/>
  <c r="C32" i="27"/>
  <c r="DB31" i="27"/>
  <c r="DA31" i="27"/>
  <c r="CZ31" i="27"/>
  <c r="CW31" i="27"/>
  <c r="CF31" i="27"/>
  <c r="BB31" i="27"/>
  <c r="BA31" i="27"/>
  <c r="AS31" i="27"/>
  <c r="AN31" i="27"/>
  <c r="AJ31" i="27"/>
  <c r="D31" i="27"/>
  <c r="BZ31" i="27" s="1"/>
  <c r="C31" i="27"/>
  <c r="DW30" i="27"/>
  <c r="DO30" i="27"/>
  <c r="DF30" i="27"/>
  <c r="DE30" i="27"/>
  <c r="CZ30" i="27"/>
  <c r="CY30" i="27"/>
  <c r="CX30" i="27"/>
  <c r="CT30" i="27"/>
  <c r="CS30" i="27"/>
  <c r="CG30" i="27"/>
  <c r="CF30" i="27"/>
  <c r="CE30" i="27"/>
  <c r="CD30" i="27"/>
  <c r="CB30" i="27"/>
  <c r="CA30" i="27"/>
  <c r="BS30" i="27"/>
  <c r="BN30" i="27"/>
  <c r="BJ30" i="27"/>
  <c r="BI30" i="27"/>
  <c r="BD30" i="27"/>
  <c r="BC30" i="27"/>
  <c r="BB30" i="27"/>
  <c r="AX30" i="27"/>
  <c r="AW30" i="27"/>
  <c r="AJ30" i="27"/>
  <c r="AI30" i="27"/>
  <c r="AH30" i="27"/>
  <c r="AG30" i="27"/>
  <c r="AF30" i="27"/>
  <c r="AE30" i="27"/>
  <c r="W30" i="27"/>
  <c r="R30" i="27"/>
  <c r="N30" i="27"/>
  <c r="M30" i="27"/>
  <c r="H30" i="27"/>
  <c r="D30" i="27"/>
  <c r="C30" i="27"/>
  <c r="DT29" i="27"/>
  <c r="DS29" i="27"/>
  <c r="DR29" i="27"/>
  <c r="DQ29" i="27"/>
  <c r="DP29" i="27"/>
  <c r="DO29" i="27"/>
  <c r="DN29" i="27"/>
  <c r="DM29" i="27"/>
  <c r="DL29" i="27"/>
  <c r="DH29" i="27"/>
  <c r="DG29" i="27"/>
  <c r="DF29" i="27"/>
  <c r="DE29" i="27"/>
  <c r="DD29" i="27"/>
  <c r="DC29" i="27"/>
  <c r="DB29" i="27"/>
  <c r="DA29" i="27"/>
  <c r="CZ29" i="27"/>
  <c r="CV29" i="27"/>
  <c r="CU29" i="27"/>
  <c r="CT29" i="27"/>
  <c r="CS29" i="27"/>
  <c r="CR29" i="27"/>
  <c r="CQ29" i="27"/>
  <c r="CP29" i="27"/>
  <c r="CO29" i="27"/>
  <c r="CN29" i="27"/>
  <c r="CJ29" i="27"/>
  <c r="CI29" i="27"/>
  <c r="CH29" i="27"/>
  <c r="CG29" i="27"/>
  <c r="CF29" i="27"/>
  <c r="CE29" i="27"/>
  <c r="CD29" i="27"/>
  <c r="CC29" i="27"/>
  <c r="CB29" i="27"/>
  <c r="BX29" i="27"/>
  <c r="BW29" i="27"/>
  <c r="BV29" i="27"/>
  <c r="BU29" i="27"/>
  <c r="BT29" i="27"/>
  <c r="BS29" i="27"/>
  <c r="BR29" i="27"/>
  <c r="BQ29" i="27"/>
  <c r="BP29" i="27"/>
  <c r="BL29" i="27"/>
  <c r="BK29" i="27"/>
  <c r="BJ29" i="27"/>
  <c r="BI29" i="27"/>
  <c r="BH29" i="27"/>
  <c r="BG29" i="27"/>
  <c r="BF29" i="27"/>
  <c r="BE29" i="27"/>
  <c r="BD29" i="27"/>
  <c r="AZ29" i="27"/>
  <c r="AY29" i="27"/>
  <c r="AX29" i="27"/>
  <c r="AW29" i="27"/>
  <c r="AV29" i="27"/>
  <c r="AU29" i="27"/>
  <c r="AT29" i="27"/>
  <c r="AS29" i="27"/>
  <c r="AR29" i="27"/>
  <c r="AN29" i="27"/>
  <c r="AM29" i="27"/>
  <c r="AL29" i="27"/>
  <c r="AK29" i="27"/>
  <c r="AJ29" i="27"/>
  <c r="AI29" i="27"/>
  <c r="AH29" i="27"/>
  <c r="AG29" i="27"/>
  <c r="AF29" i="27"/>
  <c r="AC29" i="27"/>
  <c r="AB29" i="27"/>
  <c r="AA29" i="27"/>
  <c r="Z29" i="27"/>
  <c r="Y29" i="27"/>
  <c r="X29" i="27"/>
  <c r="W29" i="27"/>
  <c r="V29" i="27"/>
  <c r="U29" i="27"/>
  <c r="T29" i="27"/>
  <c r="Q29" i="27"/>
  <c r="P29" i="27"/>
  <c r="O29" i="27"/>
  <c r="N29" i="27"/>
  <c r="M29" i="27"/>
  <c r="L29" i="27"/>
  <c r="K29" i="27"/>
  <c r="J29" i="27"/>
  <c r="I29" i="27"/>
  <c r="H29" i="27"/>
  <c r="D29" i="27"/>
  <c r="DW29" i="27" s="1"/>
  <c r="C29" i="27"/>
  <c r="DU28" i="27"/>
  <c r="DH28" i="27"/>
  <c r="DG28" i="27"/>
  <c r="DF28" i="27"/>
  <c r="DE28" i="27"/>
  <c r="CD28" i="27"/>
  <c r="BS28" i="27"/>
  <c r="BR28" i="27"/>
  <c r="BO28" i="27"/>
  <c r="BN28" i="27"/>
  <c r="BK28" i="27"/>
  <c r="AN28" i="27"/>
  <c r="AM28" i="27"/>
  <c r="AB28" i="27"/>
  <c r="Y28" i="27"/>
  <c r="X28" i="27"/>
  <c r="S28" i="27"/>
  <c r="N28" i="27"/>
  <c r="D28" i="27"/>
  <c r="DC28" i="27" s="1"/>
  <c r="C28" i="27"/>
  <c r="DV27" i="27"/>
  <c r="DK27" i="27"/>
  <c r="DJ27" i="27"/>
  <c r="DI27" i="27"/>
  <c r="DH27" i="27"/>
  <c r="DG27" i="27"/>
  <c r="DF27" i="27"/>
  <c r="DA27" i="27"/>
  <c r="CL27" i="27"/>
  <c r="CK27" i="27"/>
  <c r="CB27" i="27"/>
  <c r="CA27" i="27"/>
  <c r="BZ27" i="27"/>
  <c r="BY27" i="27"/>
  <c r="BV27" i="27"/>
  <c r="BK27" i="27"/>
  <c r="BJ27" i="27"/>
  <c r="BE27" i="27"/>
  <c r="BB27" i="27"/>
  <c r="BA27" i="27"/>
  <c r="AP27" i="27"/>
  <c r="AM27" i="27"/>
  <c r="AL27" i="27"/>
  <c r="AG27" i="27"/>
  <c r="AB27" i="27"/>
  <c r="AA27" i="27"/>
  <c r="Z27" i="27"/>
  <c r="U27" i="27"/>
  <c r="D27" i="27"/>
  <c r="C27" i="27"/>
  <c r="DW26" i="27"/>
  <c r="DV26" i="27"/>
  <c r="DU26" i="27"/>
  <c r="DT26" i="27"/>
  <c r="DO26" i="27"/>
  <c r="DJ26" i="27"/>
  <c r="DI26" i="27"/>
  <c r="DH26" i="27"/>
  <c r="DC26" i="27"/>
  <c r="DB26" i="27"/>
  <c r="DA26" i="27"/>
  <c r="CZ26" i="27"/>
  <c r="CY26" i="27"/>
  <c r="CP26" i="27"/>
  <c r="CO26" i="27"/>
  <c r="CN26" i="27"/>
  <c r="CM26" i="27"/>
  <c r="CL26" i="27"/>
  <c r="CK26" i="27"/>
  <c r="CJ26" i="27"/>
  <c r="CE26" i="27"/>
  <c r="BZ26" i="27"/>
  <c r="BY26" i="27"/>
  <c r="BX26" i="27"/>
  <c r="BS26" i="27"/>
  <c r="BR26" i="27"/>
  <c r="BQ26" i="27"/>
  <c r="BP26" i="27"/>
  <c r="BO26" i="27"/>
  <c r="BF26" i="27"/>
  <c r="BE26" i="27"/>
  <c r="BD26" i="27"/>
  <c r="BC26" i="27"/>
  <c r="BB26" i="27"/>
  <c r="BA26" i="27"/>
  <c r="AZ26" i="27"/>
  <c r="AU26" i="27"/>
  <c r="AR26" i="27"/>
  <c r="AP26" i="27"/>
  <c r="AO26" i="27"/>
  <c r="AN26" i="27"/>
  <c r="AI26" i="27"/>
  <c r="AH26" i="27"/>
  <c r="AG26" i="27"/>
  <c r="AF26" i="27"/>
  <c r="AE26" i="27"/>
  <c r="AB26" i="27"/>
  <c r="V26" i="27"/>
  <c r="U26" i="27"/>
  <c r="T26" i="27"/>
  <c r="S26" i="27"/>
  <c r="R26" i="27"/>
  <c r="Q26" i="27"/>
  <c r="P26" i="27"/>
  <c r="K26" i="27"/>
  <c r="H26" i="27"/>
  <c r="D26" i="27"/>
  <c r="C26" i="27"/>
  <c r="DW25" i="27"/>
  <c r="DV25" i="27"/>
  <c r="DQ25" i="27"/>
  <c r="DP25" i="27"/>
  <c r="DO25" i="27"/>
  <c r="DN25" i="27"/>
  <c r="DM25" i="27"/>
  <c r="DL25" i="27"/>
  <c r="DJ25" i="27"/>
  <c r="DE25" i="27"/>
  <c r="DD25" i="27"/>
  <c r="DC25" i="27"/>
  <c r="DB25" i="27"/>
  <c r="DA25" i="27"/>
  <c r="CZ25" i="27"/>
  <c r="CY25" i="27"/>
  <c r="CX25" i="27"/>
  <c r="CS25" i="27"/>
  <c r="CR25" i="27"/>
  <c r="CP25" i="27"/>
  <c r="CO25" i="27"/>
  <c r="CN25" i="27"/>
  <c r="CM25" i="27"/>
  <c r="CL25" i="27"/>
  <c r="CG25" i="27"/>
  <c r="CF25" i="27"/>
  <c r="CE25" i="27"/>
  <c r="CD25" i="27"/>
  <c r="CC25" i="27"/>
  <c r="CB25" i="27"/>
  <c r="BZ25" i="27"/>
  <c r="BU25" i="27"/>
  <c r="BT25" i="27"/>
  <c r="BS25" i="27"/>
  <c r="BR25" i="27"/>
  <c r="BQ25" i="27"/>
  <c r="BP25" i="27"/>
  <c r="BO25" i="27"/>
  <c r="BN25" i="27"/>
  <c r="BI25" i="27"/>
  <c r="BH25" i="27"/>
  <c r="BF25" i="27"/>
  <c r="BE25" i="27"/>
  <c r="BD25" i="27"/>
  <c r="BC25" i="27"/>
  <c r="BB25" i="27"/>
  <c r="AW25" i="27"/>
  <c r="AV25" i="27"/>
  <c r="AU25" i="27"/>
  <c r="AT25" i="27"/>
  <c r="AS25" i="27"/>
  <c r="AR25" i="27"/>
  <c r="AP25" i="27"/>
  <c r="AK25" i="27"/>
  <c r="AJ25" i="27"/>
  <c r="AI25" i="27"/>
  <c r="AH25" i="27"/>
  <c r="AG25" i="27"/>
  <c r="AF25" i="27"/>
  <c r="AE25" i="27"/>
  <c r="AD25" i="27"/>
  <c r="Y25" i="27"/>
  <c r="X25" i="27"/>
  <c r="V25" i="27"/>
  <c r="U25" i="27"/>
  <c r="T25" i="27"/>
  <c r="S25" i="27"/>
  <c r="R25" i="27"/>
  <c r="M25" i="27"/>
  <c r="L25" i="27"/>
  <c r="K25" i="27"/>
  <c r="J25" i="27"/>
  <c r="I25" i="27"/>
  <c r="H25" i="27"/>
  <c r="D25" i="27"/>
  <c r="C25" i="27"/>
  <c r="DT24" i="27"/>
  <c r="DS24" i="27"/>
  <c r="DR24" i="27"/>
  <c r="DQ24" i="27"/>
  <c r="DP24" i="27"/>
  <c r="DO24" i="27"/>
  <c r="DN24" i="27"/>
  <c r="DM24" i="27"/>
  <c r="DL24" i="27"/>
  <c r="DH24" i="27"/>
  <c r="DG24" i="27"/>
  <c r="DF24" i="27"/>
  <c r="DE24" i="27"/>
  <c r="DD24" i="27"/>
  <c r="DC24" i="27"/>
  <c r="DB24" i="27"/>
  <c r="DA24" i="27"/>
  <c r="CZ24" i="27"/>
  <c r="CV24" i="27"/>
  <c r="CU24" i="27"/>
  <c r="CT24" i="27"/>
  <c r="CS24" i="27"/>
  <c r="CR24" i="27"/>
  <c r="CQ24" i="27"/>
  <c r="CP24" i="27"/>
  <c r="CO24" i="27"/>
  <c r="CN24" i="27"/>
  <c r="CJ24" i="27"/>
  <c r="CI24" i="27"/>
  <c r="CH24" i="27"/>
  <c r="CG24" i="27"/>
  <c r="CF24" i="27"/>
  <c r="CE24" i="27"/>
  <c r="CD24" i="27"/>
  <c r="CC24" i="27"/>
  <c r="CB24" i="27"/>
  <c r="BX24" i="27"/>
  <c r="BW24" i="27"/>
  <c r="BV24" i="27"/>
  <c r="BU24" i="27"/>
  <c r="BT24" i="27"/>
  <c r="BS24" i="27"/>
  <c r="BR24" i="27"/>
  <c r="BQ24" i="27"/>
  <c r="BP24" i="27"/>
  <c r="BM24" i="27"/>
  <c r="BL24" i="27"/>
  <c r="BK24" i="27"/>
  <c r="BJ24" i="27"/>
  <c r="BI24" i="27"/>
  <c r="BH24" i="27"/>
  <c r="BG24" i="27"/>
  <c r="BF24" i="27"/>
  <c r="BE24" i="27"/>
  <c r="BD24" i="27"/>
  <c r="BA24" i="27"/>
  <c r="AZ24" i="27"/>
  <c r="AY24" i="27"/>
  <c r="AX24" i="27"/>
  <c r="AW24" i="27"/>
  <c r="AV24" i="27"/>
  <c r="AU24" i="27"/>
  <c r="AT24" i="27"/>
  <c r="AS24" i="27"/>
  <c r="AR24" i="27"/>
  <c r="AO24" i="27"/>
  <c r="AN24" i="27"/>
  <c r="AM24" i="27"/>
  <c r="AL24" i="27"/>
  <c r="AK24" i="27"/>
  <c r="AJ24" i="27"/>
  <c r="AI24" i="27"/>
  <c r="AH24" i="27"/>
  <c r="AG24" i="27"/>
  <c r="AF24" i="27"/>
  <c r="AC24" i="27"/>
  <c r="AB24" i="27"/>
  <c r="AA24" i="27"/>
  <c r="Z24" i="27"/>
  <c r="Y24" i="27"/>
  <c r="X24" i="27"/>
  <c r="W24" i="27"/>
  <c r="V24" i="27"/>
  <c r="U24" i="27"/>
  <c r="T24" i="27"/>
  <c r="Q24" i="27"/>
  <c r="P24" i="27"/>
  <c r="O24" i="27"/>
  <c r="N24" i="27"/>
  <c r="M24" i="27"/>
  <c r="L24" i="27"/>
  <c r="K24" i="27"/>
  <c r="J24" i="27"/>
  <c r="I24" i="27"/>
  <c r="H24" i="27"/>
  <c r="D24" i="27"/>
  <c r="DW24" i="27" s="1"/>
  <c r="C24" i="27"/>
  <c r="DV23" i="27"/>
  <c r="DU23" i="27"/>
  <c r="DT23" i="27"/>
  <c r="DS23" i="27"/>
  <c r="DR23" i="27"/>
  <c r="DQ23" i="27"/>
  <c r="DP23" i="27"/>
  <c r="DO23" i="27"/>
  <c r="DG23" i="27"/>
  <c r="DF23" i="27"/>
  <c r="DE23" i="27"/>
  <c r="DD23" i="27"/>
  <c r="DC23" i="27"/>
  <c r="DB23" i="27"/>
  <c r="CX23" i="27"/>
  <c r="CW23" i="27"/>
  <c r="CR23" i="27"/>
  <c r="CQ23" i="27"/>
  <c r="CP23" i="27"/>
  <c r="CL23" i="27"/>
  <c r="CK23" i="27"/>
  <c r="CJ23" i="27"/>
  <c r="CI23" i="27"/>
  <c r="CH23" i="27"/>
  <c r="BZ23" i="27"/>
  <c r="BY23" i="27"/>
  <c r="BX23" i="27"/>
  <c r="BW23" i="27"/>
  <c r="BV23" i="27"/>
  <c r="BU23" i="27"/>
  <c r="BT23" i="27"/>
  <c r="BS23" i="27"/>
  <c r="BK23" i="27"/>
  <c r="BJ23" i="27"/>
  <c r="BI23" i="27"/>
  <c r="BH23" i="27"/>
  <c r="BG23" i="27"/>
  <c r="BF23" i="27"/>
  <c r="BC23" i="27"/>
  <c r="BB23" i="27"/>
  <c r="AW23" i="27"/>
  <c r="AV23" i="27"/>
  <c r="AU23" i="27"/>
  <c r="AT23" i="27"/>
  <c r="AQ23" i="27"/>
  <c r="AP23" i="27"/>
  <c r="AO23" i="27"/>
  <c r="AN23" i="27"/>
  <c r="AI23" i="27"/>
  <c r="AH23" i="27"/>
  <c r="AE23" i="27"/>
  <c r="AD23" i="27"/>
  <c r="AC23" i="27"/>
  <c r="AB23" i="27"/>
  <c r="AA23" i="27"/>
  <c r="Z23" i="27"/>
  <c r="S23" i="27"/>
  <c r="R23" i="27"/>
  <c r="Q23" i="27"/>
  <c r="P23" i="27"/>
  <c r="O23" i="27"/>
  <c r="N23" i="27"/>
  <c r="M23" i="27"/>
  <c r="L23" i="27"/>
  <c r="D23" i="27"/>
  <c r="DH23" i="27" s="1"/>
  <c r="C23" i="27"/>
  <c r="DW22" i="27"/>
  <c r="DV22" i="27"/>
  <c r="DU22" i="27"/>
  <c r="DT22" i="27"/>
  <c r="DS22" i="27"/>
  <c r="DR22" i="27"/>
  <c r="DQ22" i="27"/>
  <c r="DP22" i="27"/>
  <c r="DG22" i="27"/>
  <c r="DE22" i="27"/>
  <c r="DD22" i="27"/>
  <c r="DA22" i="27"/>
  <c r="CZ22" i="27"/>
  <c r="CU22" i="27"/>
  <c r="CT22" i="27"/>
  <c r="CS22" i="27"/>
  <c r="CR22" i="27"/>
  <c r="CM22" i="27"/>
  <c r="CG22" i="27"/>
  <c r="CF22" i="27"/>
  <c r="CC22" i="27"/>
  <c r="CB22" i="27"/>
  <c r="CA22" i="27"/>
  <c r="BZ22" i="27"/>
  <c r="BY22" i="27"/>
  <c r="BX22" i="27"/>
  <c r="BO22" i="27"/>
  <c r="BM22" i="27"/>
  <c r="BL22" i="27"/>
  <c r="BK22" i="27"/>
  <c r="BJ22" i="27"/>
  <c r="BC22" i="27"/>
  <c r="BB22" i="27"/>
  <c r="BA22" i="27"/>
  <c r="AZ22" i="27"/>
  <c r="AW22" i="27"/>
  <c r="AO22" i="27"/>
  <c r="AN22" i="27"/>
  <c r="AM22" i="27"/>
  <c r="AL22" i="27"/>
  <c r="AK22" i="27"/>
  <c r="AJ22" i="27"/>
  <c r="AG22" i="27"/>
  <c r="AF22" i="27"/>
  <c r="Y22" i="27"/>
  <c r="U22" i="27"/>
  <c r="T22" i="27"/>
  <c r="S22" i="27"/>
  <c r="R22" i="27"/>
  <c r="M22" i="27"/>
  <c r="L22" i="27"/>
  <c r="K22" i="27"/>
  <c r="I22" i="27"/>
  <c r="D22" i="27"/>
  <c r="DF22" i="27" s="1"/>
  <c r="C22" i="27"/>
  <c r="DQ21" i="27"/>
  <c r="DP21" i="27"/>
  <c r="DO21" i="27"/>
  <c r="DN21" i="27"/>
  <c r="DM21" i="27"/>
  <c r="DD21" i="27"/>
  <c r="CY21" i="27"/>
  <c r="CT21" i="27"/>
  <c r="CS21" i="27"/>
  <c r="CR21" i="27"/>
  <c r="CQ21" i="27"/>
  <c r="CN21" i="27"/>
  <c r="CG21" i="27"/>
  <c r="CD21" i="27"/>
  <c r="CA21" i="27"/>
  <c r="BT21" i="27"/>
  <c r="BQ21" i="27"/>
  <c r="BP21" i="27"/>
  <c r="BO21" i="27"/>
  <c r="BJ21" i="27"/>
  <c r="BI21" i="27"/>
  <c r="BD21" i="27"/>
  <c r="AU21" i="27"/>
  <c r="AT21" i="27"/>
  <c r="AS21" i="27"/>
  <c r="AR21" i="27"/>
  <c r="AQ21" i="27"/>
  <c r="AJ21" i="27"/>
  <c r="AG21" i="27"/>
  <c r="Z21" i="27"/>
  <c r="W21" i="27"/>
  <c r="T21" i="27"/>
  <c r="M21" i="27"/>
  <c r="L21" i="27"/>
  <c r="K21" i="27"/>
  <c r="J21" i="27"/>
  <c r="I21" i="27"/>
  <c r="D21" i="27"/>
  <c r="DA21" i="27" s="1"/>
  <c r="C21" i="27"/>
  <c r="DV20" i="27"/>
  <c r="DU20" i="27"/>
  <c r="DT20" i="27"/>
  <c r="DS20" i="27"/>
  <c r="DR20" i="27"/>
  <c r="DQ20" i="27"/>
  <c r="DP20" i="27"/>
  <c r="DO20" i="27"/>
  <c r="DN20" i="27"/>
  <c r="DM20" i="27"/>
  <c r="DL20" i="27"/>
  <c r="DJ20" i="27"/>
  <c r="DI20" i="27"/>
  <c r="DH20" i="27"/>
  <c r="DG20" i="27"/>
  <c r="DF20" i="27"/>
  <c r="DE20" i="27"/>
  <c r="DD20" i="27"/>
  <c r="DC20" i="27"/>
  <c r="DB20" i="27"/>
  <c r="DA20" i="27"/>
  <c r="CZ20" i="27"/>
  <c r="CX20" i="27"/>
  <c r="CW20" i="27"/>
  <c r="CV20" i="27"/>
  <c r="CU20" i="27"/>
  <c r="CT20" i="27"/>
  <c r="CS20" i="27"/>
  <c r="CR20" i="27"/>
  <c r="CQ20" i="27"/>
  <c r="CP20" i="27"/>
  <c r="CO20" i="27"/>
  <c r="CN20" i="27"/>
  <c r="CL20" i="27"/>
  <c r="CK20" i="27"/>
  <c r="CJ20" i="27"/>
  <c r="CI20" i="27"/>
  <c r="CH20" i="27"/>
  <c r="CG20" i="27"/>
  <c r="CF20" i="27"/>
  <c r="CE20" i="27"/>
  <c r="CD20" i="27"/>
  <c r="CC20" i="27"/>
  <c r="CB20" i="27"/>
  <c r="BZ20" i="27"/>
  <c r="BY20" i="27"/>
  <c r="BX20" i="27"/>
  <c r="BW20" i="27"/>
  <c r="BV20" i="27"/>
  <c r="BU20" i="27"/>
  <c r="BT20" i="27"/>
  <c r="BS20" i="27"/>
  <c r="BR20" i="27"/>
  <c r="BQ20" i="27"/>
  <c r="BP20" i="27"/>
  <c r="BN20" i="27"/>
  <c r="BM20" i="27"/>
  <c r="BL20" i="27"/>
  <c r="BK20" i="27"/>
  <c r="BJ20" i="27"/>
  <c r="BI20" i="27"/>
  <c r="BH20" i="27"/>
  <c r="BG20" i="27"/>
  <c r="BF20" i="27"/>
  <c r="BE20" i="27"/>
  <c r="BD20" i="27"/>
  <c r="BB20" i="27"/>
  <c r="BA20" i="27"/>
  <c r="AZ20" i="27"/>
  <c r="AY20" i="27"/>
  <c r="AX20" i="27"/>
  <c r="AW20" i="27"/>
  <c r="AV20" i="27"/>
  <c r="AU20" i="27"/>
  <c r="AT20" i="27"/>
  <c r="AS20" i="27"/>
  <c r="AR20" i="27"/>
  <c r="AP20" i="27"/>
  <c r="AO20" i="27"/>
  <c r="AN20" i="27"/>
  <c r="AM20" i="27"/>
  <c r="AL20" i="27"/>
  <c r="AK20" i="27"/>
  <c r="AJ20" i="27"/>
  <c r="AI20" i="27"/>
  <c r="AH20" i="27"/>
  <c r="AG20" i="27"/>
  <c r="AF20" i="27"/>
  <c r="AD20" i="27"/>
  <c r="AC20" i="27"/>
  <c r="AB20" i="27"/>
  <c r="AA20" i="27"/>
  <c r="Z20" i="27"/>
  <c r="Y20" i="27"/>
  <c r="X20" i="27"/>
  <c r="W20" i="27"/>
  <c r="V20" i="27"/>
  <c r="U20" i="27"/>
  <c r="T20" i="27"/>
  <c r="R20" i="27"/>
  <c r="Q20" i="27"/>
  <c r="P20" i="27"/>
  <c r="O20" i="27"/>
  <c r="N20" i="27"/>
  <c r="M20" i="27"/>
  <c r="L20" i="27"/>
  <c r="K20" i="27"/>
  <c r="J20" i="27"/>
  <c r="I20" i="27"/>
  <c r="H20" i="27"/>
  <c r="D20" i="27"/>
  <c r="DW20" i="27" s="1"/>
  <c r="C20" i="27"/>
  <c r="DV19" i="27"/>
  <c r="DU19" i="27"/>
  <c r="DT19" i="27"/>
  <c r="DS19" i="27"/>
  <c r="DR19" i="27"/>
  <c r="DQ19" i="27"/>
  <c r="DP19" i="27"/>
  <c r="DO19" i="27"/>
  <c r="DL19" i="27"/>
  <c r="DJ19" i="27"/>
  <c r="DI19" i="27"/>
  <c r="DH19" i="27"/>
  <c r="DG19" i="27"/>
  <c r="DF19" i="27"/>
  <c r="DE19" i="27"/>
  <c r="DD19" i="27"/>
  <c r="DC19" i="27"/>
  <c r="CZ19" i="27"/>
  <c r="CX19" i="27"/>
  <c r="CW19" i="27"/>
  <c r="CV19" i="27"/>
  <c r="CU19" i="27"/>
  <c r="CT19" i="27"/>
  <c r="CS19" i="27"/>
  <c r="CR19" i="27"/>
  <c r="CQ19" i="27"/>
  <c r="CN19" i="27"/>
  <c r="CL19" i="27"/>
  <c r="CK19" i="27"/>
  <c r="CJ19" i="27"/>
  <c r="CI19" i="27"/>
  <c r="CH19" i="27"/>
  <c r="CG19" i="27"/>
  <c r="CF19" i="27"/>
  <c r="CE19" i="27"/>
  <c r="CB19" i="27"/>
  <c r="BZ19" i="27"/>
  <c r="BY19" i="27"/>
  <c r="BX19" i="27"/>
  <c r="BW19" i="27"/>
  <c r="BV19" i="27"/>
  <c r="BU19" i="27"/>
  <c r="BT19" i="27"/>
  <c r="BS19" i="27"/>
  <c r="BP19" i="27"/>
  <c r="BN19" i="27"/>
  <c r="BM19" i="27"/>
  <c r="BL19" i="27"/>
  <c r="BK19" i="27"/>
  <c r="BJ19" i="27"/>
  <c r="BI19" i="27"/>
  <c r="BH19" i="27"/>
  <c r="BG19" i="27"/>
  <c r="BD19" i="27"/>
  <c r="BB19" i="27"/>
  <c r="BA19" i="27"/>
  <c r="AZ19" i="27"/>
  <c r="AY19" i="27"/>
  <c r="AX19" i="27"/>
  <c r="AW19" i="27"/>
  <c r="AV19" i="27"/>
  <c r="AU19" i="27"/>
  <c r="AR19" i="27"/>
  <c r="AP19" i="27"/>
  <c r="AO19" i="27"/>
  <c r="AN19" i="27"/>
  <c r="AM19" i="27"/>
  <c r="AL19" i="27"/>
  <c r="AK19" i="27"/>
  <c r="AJ19" i="27"/>
  <c r="AI19" i="27"/>
  <c r="AF19" i="27"/>
  <c r="AD19" i="27"/>
  <c r="AC19" i="27"/>
  <c r="AB19" i="27"/>
  <c r="AA19" i="27"/>
  <c r="Z19" i="27"/>
  <c r="Y19" i="27"/>
  <c r="X19" i="27"/>
  <c r="W19" i="27"/>
  <c r="T19" i="27"/>
  <c r="R19" i="27"/>
  <c r="Q19" i="27"/>
  <c r="P19" i="27"/>
  <c r="O19" i="27"/>
  <c r="N19" i="27"/>
  <c r="M19" i="27"/>
  <c r="L19" i="27"/>
  <c r="K19" i="27"/>
  <c r="H19" i="27"/>
  <c r="D19" i="27"/>
  <c r="DN19" i="27" s="1"/>
  <c r="C19" i="27"/>
  <c r="DQ18" i="27"/>
  <c r="DN18" i="27"/>
  <c r="DL18" i="27"/>
  <c r="DK18" i="27"/>
  <c r="DJ18" i="27"/>
  <c r="DG18" i="27"/>
  <c r="CU18" i="27"/>
  <c r="CP18" i="27"/>
  <c r="CL18" i="27"/>
  <c r="CK18" i="27"/>
  <c r="CJ18" i="27"/>
  <c r="CI18" i="27"/>
  <c r="BU18" i="27"/>
  <c r="BR18" i="27"/>
  <c r="BP18" i="27"/>
  <c r="BO18" i="27"/>
  <c r="BN18" i="27"/>
  <c r="BK18" i="27"/>
  <c r="AY18" i="27"/>
  <c r="AT18" i="27"/>
  <c r="AP18" i="27"/>
  <c r="AO18" i="27"/>
  <c r="AN18" i="27"/>
  <c r="AM18" i="27"/>
  <c r="Y18" i="27"/>
  <c r="V18" i="27"/>
  <c r="T18" i="27"/>
  <c r="S18" i="27"/>
  <c r="R18" i="27"/>
  <c r="O18" i="27"/>
  <c r="D18" i="27"/>
  <c r="CZ18" i="27" s="1"/>
  <c r="C18" i="27"/>
  <c r="DU17" i="27"/>
  <c r="DP17" i="27"/>
  <c r="DL17" i="27"/>
  <c r="DK17" i="27"/>
  <c r="DJ17" i="27"/>
  <c r="DI17" i="27"/>
  <c r="CV17" i="27"/>
  <c r="CU17" i="27"/>
  <c r="CR17" i="27"/>
  <c r="CQ17" i="27"/>
  <c r="CP17" i="27"/>
  <c r="CM17" i="27"/>
  <c r="CC17" i="27"/>
  <c r="BZ17" i="27"/>
  <c r="BW17" i="27"/>
  <c r="BV17" i="27"/>
  <c r="BT17" i="27"/>
  <c r="BS17" i="27"/>
  <c r="BG17" i="27"/>
  <c r="BF17" i="27"/>
  <c r="BE17" i="27"/>
  <c r="BD17" i="27"/>
  <c r="BC17" i="27"/>
  <c r="AZ17" i="27"/>
  <c r="AP17" i="27"/>
  <c r="AM17" i="27"/>
  <c r="AI17" i="27"/>
  <c r="AH17" i="27"/>
  <c r="AG17" i="27"/>
  <c r="AF17" i="27"/>
  <c r="T17" i="27"/>
  <c r="S17" i="27"/>
  <c r="R17" i="27"/>
  <c r="Q17" i="27"/>
  <c r="P17" i="27"/>
  <c r="L17" i="27"/>
  <c r="D17" i="27"/>
  <c r="DG17" i="27" s="1"/>
  <c r="C17" i="27"/>
  <c r="DQ16" i="27"/>
  <c r="DN16" i="27"/>
  <c r="DM16" i="27"/>
  <c r="DL16" i="27"/>
  <c r="DK16" i="27"/>
  <c r="CX16" i="27"/>
  <c r="CW16" i="27"/>
  <c r="CV16" i="27"/>
  <c r="CT16" i="27"/>
  <c r="CQ16" i="27"/>
  <c r="CD16" i="27"/>
  <c r="CA16" i="27"/>
  <c r="BZ16" i="27"/>
  <c r="BY16" i="27"/>
  <c r="BX16" i="27"/>
  <c r="BJ16" i="27"/>
  <c r="BI16" i="27"/>
  <c r="BH16" i="27"/>
  <c r="BG16" i="27"/>
  <c r="BD16" i="27"/>
  <c r="AQ16" i="27"/>
  <c r="AN16" i="27"/>
  <c r="AL16" i="27"/>
  <c r="AK16" i="27"/>
  <c r="AJ16" i="27"/>
  <c r="W16" i="27"/>
  <c r="V16" i="27"/>
  <c r="U16" i="27"/>
  <c r="T16" i="27"/>
  <c r="Q16" i="27"/>
  <c r="D16" i="27"/>
  <c r="DI16" i="27" s="1"/>
  <c r="C16" i="27"/>
  <c r="DW15" i="27"/>
  <c r="DV15" i="27"/>
  <c r="DS15" i="27"/>
  <c r="DR15" i="27"/>
  <c r="DQ15" i="27"/>
  <c r="DP15" i="27"/>
  <c r="DO15" i="27"/>
  <c r="DN15" i="27"/>
  <c r="DM15" i="27"/>
  <c r="DL15" i="27"/>
  <c r="DJ15" i="27"/>
  <c r="DH15" i="27"/>
  <c r="DF15" i="27"/>
  <c r="DE15" i="27"/>
  <c r="DD15" i="27"/>
  <c r="DC15" i="27"/>
  <c r="DB15" i="27"/>
  <c r="DA15" i="27"/>
  <c r="CZ15" i="27"/>
  <c r="CY15" i="27"/>
  <c r="CV15" i="27"/>
  <c r="CU15" i="27"/>
  <c r="CS15" i="27"/>
  <c r="CR15" i="27"/>
  <c r="CQ15" i="27"/>
  <c r="CP15" i="27"/>
  <c r="CO15" i="27"/>
  <c r="CN15" i="27"/>
  <c r="CM15" i="27"/>
  <c r="CL15" i="27"/>
  <c r="CI15" i="27"/>
  <c r="CH15" i="27"/>
  <c r="CF15" i="27"/>
  <c r="CE15" i="27"/>
  <c r="CD15" i="27"/>
  <c r="CC15" i="27"/>
  <c r="CB15" i="27"/>
  <c r="CA15" i="27"/>
  <c r="BZ15" i="27"/>
  <c r="BX15" i="27"/>
  <c r="BV15" i="27"/>
  <c r="BU15" i="27"/>
  <c r="BS15" i="27"/>
  <c r="BR15" i="27"/>
  <c r="BQ15" i="27"/>
  <c r="BP15" i="27"/>
  <c r="BO15" i="27"/>
  <c r="BN15" i="27"/>
  <c r="BL15" i="27"/>
  <c r="BK15" i="27"/>
  <c r="BI15" i="27"/>
  <c r="BH15" i="27"/>
  <c r="BF15" i="27"/>
  <c r="BE15" i="27"/>
  <c r="BD15" i="27"/>
  <c r="BC15" i="27"/>
  <c r="BB15" i="27"/>
  <c r="AZ15" i="27"/>
  <c r="AY15" i="27"/>
  <c r="AX15" i="27"/>
  <c r="AV15" i="27"/>
  <c r="AU15" i="27"/>
  <c r="AS15" i="27"/>
  <c r="AR15" i="27"/>
  <c r="AQ15" i="27"/>
  <c r="AP15" i="27"/>
  <c r="AN15" i="27"/>
  <c r="AM15" i="27"/>
  <c r="AL15" i="27"/>
  <c r="AK15" i="27"/>
  <c r="AI15" i="27"/>
  <c r="AH15" i="27"/>
  <c r="AF15" i="27"/>
  <c r="AE15" i="27"/>
  <c r="AD15" i="27"/>
  <c r="AB15" i="27"/>
  <c r="AA15" i="27"/>
  <c r="Z15" i="27"/>
  <c r="Y15" i="27"/>
  <c r="X15" i="27"/>
  <c r="V15" i="27"/>
  <c r="U15" i="27"/>
  <c r="S15" i="27"/>
  <c r="R15" i="27"/>
  <c r="P15" i="27"/>
  <c r="O15" i="27"/>
  <c r="N15" i="27"/>
  <c r="M15" i="27"/>
  <c r="L15" i="27"/>
  <c r="K15" i="27"/>
  <c r="I15" i="27"/>
  <c r="H15" i="27"/>
  <c r="D15" i="27"/>
  <c r="C15" i="27"/>
  <c r="DV14" i="27"/>
  <c r="DU14" i="27"/>
  <c r="DT14" i="27"/>
  <c r="DS14" i="27"/>
  <c r="DR14" i="27"/>
  <c r="DQ14" i="27"/>
  <c r="DP14" i="27"/>
  <c r="DN14" i="27"/>
  <c r="DM14" i="27"/>
  <c r="DJ14" i="27"/>
  <c r="DI14" i="27"/>
  <c r="DH14" i="27"/>
  <c r="DG14" i="27"/>
  <c r="DF14" i="27"/>
  <c r="DE14" i="27"/>
  <c r="DD14" i="27"/>
  <c r="DC14" i="27"/>
  <c r="DA14" i="27"/>
  <c r="CZ14" i="27"/>
  <c r="CX14" i="27"/>
  <c r="CW14" i="27"/>
  <c r="CV14" i="27"/>
  <c r="CU14" i="27"/>
  <c r="CT14" i="27"/>
  <c r="CS14" i="27"/>
  <c r="CR14" i="27"/>
  <c r="CQ14" i="27"/>
  <c r="CO14" i="27"/>
  <c r="CN14" i="27"/>
  <c r="CL14" i="27"/>
  <c r="CK14" i="27"/>
  <c r="CJ14" i="27"/>
  <c r="CI14" i="27"/>
  <c r="CH14" i="27"/>
  <c r="CG14" i="27"/>
  <c r="CF14" i="27"/>
  <c r="CE14" i="27"/>
  <c r="CC14" i="27"/>
  <c r="CB14" i="27"/>
  <c r="BZ14" i="27"/>
  <c r="BY14" i="27"/>
  <c r="BX14" i="27"/>
  <c r="BW14" i="27"/>
  <c r="BV14" i="27"/>
  <c r="BU14" i="27"/>
  <c r="BT14" i="27"/>
  <c r="BS14" i="27"/>
  <c r="BQ14" i="27"/>
  <c r="BP14" i="27"/>
  <c r="BN14" i="27"/>
  <c r="BM14" i="27"/>
  <c r="BL14" i="27"/>
  <c r="BK14" i="27"/>
  <c r="BJ14" i="27"/>
  <c r="BI14" i="27"/>
  <c r="BH14" i="27"/>
  <c r="BG14" i="27"/>
  <c r="BE14" i="27"/>
  <c r="BD14" i="27"/>
  <c r="BB14" i="27"/>
  <c r="BA14" i="27"/>
  <c r="AZ14" i="27"/>
  <c r="AY14" i="27"/>
  <c r="AX14" i="27"/>
  <c r="AW14" i="27"/>
  <c r="AV14" i="27"/>
  <c r="AU14" i="27"/>
  <c r="AS14" i="27"/>
  <c r="AR14" i="27"/>
  <c r="AP14" i="27"/>
  <c r="AO14" i="27"/>
  <c r="AN14" i="27"/>
  <c r="AM14" i="27"/>
  <c r="AL14" i="27"/>
  <c r="AK14" i="27"/>
  <c r="AJ14" i="27"/>
  <c r="AI14" i="27"/>
  <c r="AG14" i="27"/>
  <c r="AF14" i="27"/>
  <c r="AD14" i="27"/>
  <c r="AC14" i="27"/>
  <c r="AB14" i="27"/>
  <c r="AA14" i="27"/>
  <c r="Z14" i="27"/>
  <c r="Y14" i="27"/>
  <c r="X14" i="27"/>
  <c r="W14" i="27"/>
  <c r="U14" i="27"/>
  <c r="T14" i="27"/>
  <c r="R14" i="27"/>
  <c r="Q14" i="27"/>
  <c r="P14" i="27"/>
  <c r="O14" i="27"/>
  <c r="N14" i="27"/>
  <c r="M14" i="27"/>
  <c r="L14" i="27"/>
  <c r="K14" i="27"/>
  <c r="I14" i="27"/>
  <c r="H14" i="27"/>
  <c r="D14" i="27"/>
  <c r="C14" i="27"/>
  <c r="DW13" i="27"/>
  <c r="DJ13" i="27"/>
  <c r="DI13" i="27"/>
  <c r="DH13" i="27"/>
  <c r="DG13" i="27"/>
  <c r="CT13" i="27"/>
  <c r="CS13" i="27"/>
  <c r="CP13" i="27"/>
  <c r="CM13" i="27"/>
  <c r="BZ13" i="27"/>
  <c r="BY13" i="27"/>
  <c r="BX13" i="27"/>
  <c r="BW13" i="27"/>
  <c r="BJ13" i="27"/>
  <c r="BI13" i="27"/>
  <c r="BF13" i="27"/>
  <c r="BC13" i="27"/>
  <c r="AP13" i="27"/>
  <c r="AO13" i="27"/>
  <c r="AN13" i="27"/>
  <c r="AM13" i="27"/>
  <c r="Z13" i="27"/>
  <c r="Y13" i="27"/>
  <c r="V13" i="27"/>
  <c r="S13" i="27"/>
  <c r="D13" i="27"/>
  <c r="DR13" i="27" s="1"/>
  <c r="C13" i="27"/>
  <c r="DW12" i="27"/>
  <c r="DV12" i="27"/>
  <c r="DU12" i="27"/>
  <c r="DJ12" i="27"/>
  <c r="DI12" i="27"/>
  <c r="DH12" i="27"/>
  <c r="DG12" i="27"/>
  <c r="DD12" i="27"/>
  <c r="DA12" i="27"/>
  <c r="CR12" i="27"/>
  <c r="CO12" i="27"/>
  <c r="CN12" i="27"/>
  <c r="CM12" i="27"/>
  <c r="CL12" i="27"/>
  <c r="CK12" i="27"/>
  <c r="BZ12" i="27"/>
  <c r="BY12" i="27"/>
  <c r="BX12" i="27"/>
  <c r="BW12" i="27"/>
  <c r="BT12" i="27"/>
  <c r="BQ12" i="27"/>
  <c r="BH12" i="27"/>
  <c r="BE12" i="27"/>
  <c r="BD12" i="27"/>
  <c r="BC12" i="27"/>
  <c r="BB12" i="27"/>
  <c r="BA12" i="27"/>
  <c r="AP12" i="27"/>
  <c r="AO12" i="27"/>
  <c r="AN12" i="27"/>
  <c r="AM12" i="27"/>
  <c r="AJ12" i="27"/>
  <c r="AG12" i="27"/>
  <c r="X12" i="27"/>
  <c r="U12" i="27"/>
  <c r="T12" i="27"/>
  <c r="S12" i="27"/>
  <c r="R12" i="27"/>
  <c r="Q12" i="27"/>
  <c r="D12" i="27"/>
  <c r="C12" i="27"/>
  <c r="DW11" i="27"/>
  <c r="DV11" i="27"/>
  <c r="DU11" i="27"/>
  <c r="DR11" i="27"/>
  <c r="DO11" i="27"/>
  <c r="DM11" i="27"/>
  <c r="DL11" i="27"/>
  <c r="DJ11" i="27"/>
  <c r="DI11" i="27"/>
  <c r="DF11" i="27"/>
  <c r="DC11" i="27"/>
  <c r="DB11" i="27"/>
  <c r="DA11" i="27"/>
  <c r="CZ11" i="27"/>
  <c r="CY11" i="27"/>
  <c r="CW11" i="27"/>
  <c r="CT11" i="27"/>
  <c r="CP11" i="27"/>
  <c r="CO11" i="27"/>
  <c r="CN11" i="27"/>
  <c r="CM11" i="27"/>
  <c r="CL11" i="27"/>
  <c r="CK11" i="27"/>
  <c r="CH11" i="27"/>
  <c r="CE11" i="27"/>
  <c r="CC11" i="27"/>
  <c r="CB11" i="27"/>
  <c r="BZ11" i="27"/>
  <c r="BY11" i="27"/>
  <c r="BV11" i="27"/>
  <c r="BS11" i="27"/>
  <c r="BR11" i="27"/>
  <c r="BQ11" i="27"/>
  <c r="BP11" i="27"/>
  <c r="BO11" i="27"/>
  <c r="BM11" i="27"/>
  <c r="BJ11" i="27"/>
  <c r="BF11" i="27"/>
  <c r="BE11" i="27"/>
  <c r="BD11" i="27"/>
  <c r="BC11" i="27"/>
  <c r="BB11" i="27"/>
  <c r="BA11" i="27"/>
  <c r="AX11" i="27"/>
  <c r="AU11" i="27"/>
  <c r="AS11" i="27"/>
  <c r="AR11" i="27"/>
  <c r="AP11" i="27"/>
  <c r="AO11" i="27"/>
  <c r="AL11" i="27"/>
  <c r="AI11" i="27"/>
  <c r="AH11" i="27"/>
  <c r="AG11" i="27"/>
  <c r="AF11" i="27"/>
  <c r="AE11" i="27"/>
  <c r="AC11" i="27"/>
  <c r="Z11" i="27"/>
  <c r="V11" i="27"/>
  <c r="U11" i="27"/>
  <c r="T11" i="27"/>
  <c r="S11" i="27"/>
  <c r="R11" i="27"/>
  <c r="Q11" i="27"/>
  <c r="N11" i="27"/>
  <c r="K11" i="27"/>
  <c r="I11" i="27"/>
  <c r="H11" i="27"/>
  <c r="D11" i="27"/>
  <c r="C11" i="27"/>
  <c r="DO10" i="27"/>
  <c r="DN10" i="27"/>
  <c r="DM10" i="27"/>
  <c r="CY10" i="27"/>
  <c r="CV10" i="27"/>
  <c r="CS10" i="27"/>
  <c r="CF10" i="27"/>
  <c r="CE10" i="27"/>
  <c r="CD10" i="27"/>
  <c r="BQ10" i="27"/>
  <c r="BP10" i="27"/>
  <c r="BO10" i="27"/>
  <c r="AZ10" i="27"/>
  <c r="AX10" i="27"/>
  <c r="AW10" i="27"/>
  <c r="AJ10" i="27"/>
  <c r="AI10" i="27"/>
  <c r="AH10" i="27"/>
  <c r="U10" i="27"/>
  <c r="T10" i="27"/>
  <c r="S10" i="27"/>
  <c r="D10" i="27"/>
  <c r="DK10" i="27" s="1"/>
  <c r="C10" i="27"/>
  <c r="DV9" i="27"/>
  <c r="DT9" i="27"/>
  <c r="DS9" i="27"/>
  <c r="DR9" i="27"/>
  <c r="DQ9" i="27"/>
  <c r="DP9" i="27"/>
  <c r="DO9" i="27"/>
  <c r="DN9" i="27"/>
  <c r="DM9" i="27"/>
  <c r="DJ9" i="27"/>
  <c r="DH9" i="27"/>
  <c r="DG9" i="27"/>
  <c r="DF9" i="27"/>
  <c r="DE9" i="27"/>
  <c r="DD9" i="27"/>
  <c r="DC9" i="27"/>
  <c r="DB9" i="27"/>
  <c r="DA9" i="27"/>
  <c r="CX9" i="27"/>
  <c r="CV9" i="27"/>
  <c r="CU9" i="27"/>
  <c r="CT9" i="27"/>
  <c r="CS9" i="27"/>
  <c r="CR9" i="27"/>
  <c r="CQ9" i="27"/>
  <c r="CP9" i="27"/>
  <c r="CO9" i="27"/>
  <c r="CL9" i="27"/>
  <c r="CJ9" i="27"/>
  <c r="CI9" i="27"/>
  <c r="CH9" i="27"/>
  <c r="CG9" i="27"/>
  <c r="CF9" i="27"/>
  <c r="CE9" i="27"/>
  <c r="CD9" i="27"/>
  <c r="CC9" i="27"/>
  <c r="BZ9" i="27"/>
  <c r="BX9" i="27"/>
  <c r="BW9" i="27"/>
  <c r="BV9" i="27"/>
  <c r="BU9" i="27"/>
  <c r="BT9" i="27"/>
  <c r="BS9" i="27"/>
  <c r="BR9" i="27"/>
  <c r="BQ9" i="27"/>
  <c r="BN9" i="27"/>
  <c r="BL9" i="27"/>
  <c r="BK9" i="27"/>
  <c r="BJ9" i="27"/>
  <c r="BI9" i="27"/>
  <c r="BH9" i="27"/>
  <c r="BG9" i="27"/>
  <c r="BF9" i="27"/>
  <c r="BE9" i="27"/>
  <c r="BB9" i="27"/>
  <c r="AZ9" i="27"/>
  <c r="AY9" i="27"/>
  <c r="AX9" i="27"/>
  <c r="AW9" i="27"/>
  <c r="AV9" i="27"/>
  <c r="AU9" i="27"/>
  <c r="AT9" i="27"/>
  <c r="AS9" i="27"/>
  <c r="AP9" i="27"/>
  <c r="AN9" i="27"/>
  <c r="AM9" i="27"/>
  <c r="AL9" i="27"/>
  <c r="AK9" i="27"/>
  <c r="AJ9" i="27"/>
  <c r="AI9" i="27"/>
  <c r="AH9" i="27"/>
  <c r="AG9" i="27"/>
  <c r="AD9" i="27"/>
  <c r="AB9" i="27"/>
  <c r="AA9" i="27"/>
  <c r="Z9" i="27"/>
  <c r="Y9" i="27"/>
  <c r="X9" i="27"/>
  <c r="W9" i="27"/>
  <c r="V9" i="27"/>
  <c r="U9" i="27"/>
  <c r="R9" i="27"/>
  <c r="P9" i="27"/>
  <c r="O9" i="27"/>
  <c r="N9" i="27"/>
  <c r="M9" i="27"/>
  <c r="L9" i="27"/>
  <c r="K9" i="27"/>
  <c r="J9" i="27"/>
  <c r="I9" i="27"/>
  <c r="D9" i="27"/>
  <c r="DL9" i="27" s="1"/>
  <c r="C9" i="27"/>
  <c r="DV8" i="27"/>
  <c r="DU8" i="27"/>
  <c r="DT8" i="27"/>
  <c r="DS8" i="27"/>
  <c r="DR8" i="27"/>
  <c r="DQ8" i="27"/>
  <c r="DP8" i="27"/>
  <c r="DO8" i="27"/>
  <c r="DM8" i="27"/>
  <c r="DL8" i="27"/>
  <c r="DJ8" i="27"/>
  <c r="DI8" i="27"/>
  <c r="DH8" i="27"/>
  <c r="DG8" i="27"/>
  <c r="DF8" i="27"/>
  <c r="DE8" i="27"/>
  <c r="DD8" i="27"/>
  <c r="DC8" i="27"/>
  <c r="DA8" i="27"/>
  <c r="CZ8" i="27"/>
  <c r="CX8" i="27"/>
  <c r="CW8" i="27"/>
  <c r="CV8" i="27"/>
  <c r="CU8" i="27"/>
  <c r="CT8" i="27"/>
  <c r="CS8" i="27"/>
  <c r="CR8" i="27"/>
  <c r="CQ8" i="27"/>
  <c r="CO8" i="27"/>
  <c r="CN8" i="27"/>
  <c r="CL8" i="27"/>
  <c r="CK8" i="27"/>
  <c r="CJ8" i="27"/>
  <c r="CI8" i="27"/>
  <c r="CH8" i="27"/>
  <c r="CG8" i="27"/>
  <c r="CF8" i="27"/>
  <c r="CE8" i="27"/>
  <c r="CC8" i="27"/>
  <c r="CB8" i="27"/>
  <c r="BZ8" i="27"/>
  <c r="BY8" i="27"/>
  <c r="BX8" i="27"/>
  <c r="BW8" i="27"/>
  <c r="BV8" i="27"/>
  <c r="BU8" i="27"/>
  <c r="BT8" i="27"/>
  <c r="BS8" i="27"/>
  <c r="BQ8" i="27"/>
  <c r="BP8" i="27"/>
  <c r="BN8" i="27"/>
  <c r="BM8" i="27"/>
  <c r="BL8" i="27"/>
  <c r="BK8" i="27"/>
  <c r="BJ8" i="27"/>
  <c r="BI8" i="27"/>
  <c r="BH8" i="27"/>
  <c r="BG8" i="27"/>
  <c r="BE8" i="27"/>
  <c r="BD8" i="27"/>
  <c r="BB8" i="27"/>
  <c r="BA8" i="27"/>
  <c r="AZ8" i="27"/>
  <c r="AY8" i="27"/>
  <c r="AX8" i="27"/>
  <c r="AW8" i="27"/>
  <c r="AV8" i="27"/>
  <c r="AU8" i="27"/>
  <c r="AS8" i="27"/>
  <c r="AR8" i="27"/>
  <c r="AP8" i="27"/>
  <c r="AO8" i="27"/>
  <c r="AN8" i="27"/>
  <c r="AM8" i="27"/>
  <c r="AL8" i="27"/>
  <c r="AK8" i="27"/>
  <c r="AJ8" i="27"/>
  <c r="AI8" i="27"/>
  <c r="AG8" i="27"/>
  <c r="AF8" i="27"/>
  <c r="AD8" i="27"/>
  <c r="AC8" i="27"/>
  <c r="AB8" i="27"/>
  <c r="AA8" i="27"/>
  <c r="Z8" i="27"/>
  <c r="Y8" i="27"/>
  <c r="X8" i="27"/>
  <c r="W8" i="27"/>
  <c r="U8" i="27"/>
  <c r="T8" i="27"/>
  <c r="R8" i="27"/>
  <c r="Q8" i="27"/>
  <c r="P8" i="27"/>
  <c r="O8" i="27"/>
  <c r="N8" i="27"/>
  <c r="M8" i="27"/>
  <c r="L8" i="27"/>
  <c r="K8" i="27"/>
  <c r="I8" i="27"/>
  <c r="H8" i="27"/>
  <c r="D8" i="27"/>
  <c r="DN8" i="27" s="1"/>
  <c r="C8" i="27"/>
  <c r="DN7" i="27"/>
  <c r="DL7" i="27"/>
  <c r="DK7" i="27"/>
  <c r="DJ7" i="27"/>
  <c r="DI7" i="27"/>
  <c r="CX7" i="27"/>
  <c r="CW7" i="27"/>
  <c r="CV7" i="27"/>
  <c r="CU7" i="27"/>
  <c r="CT7" i="27"/>
  <c r="CI7" i="27"/>
  <c r="CH7" i="27"/>
  <c r="CG7" i="27"/>
  <c r="CD7" i="27"/>
  <c r="CB7" i="27"/>
  <c r="BR7" i="27"/>
  <c r="BP7" i="27"/>
  <c r="BO7" i="27"/>
  <c r="BN7" i="27"/>
  <c r="BM7" i="27"/>
  <c r="BB7" i="27"/>
  <c r="BA7" i="27"/>
  <c r="AZ7" i="27"/>
  <c r="AY7" i="27"/>
  <c r="AX7" i="27"/>
  <c r="AM7" i="27"/>
  <c r="AL7" i="27"/>
  <c r="AK7" i="27"/>
  <c r="AH7" i="27"/>
  <c r="AF7" i="27"/>
  <c r="V7" i="27"/>
  <c r="T7" i="27"/>
  <c r="S7" i="27"/>
  <c r="R7" i="27"/>
  <c r="Q7" i="27"/>
  <c r="D7" i="27"/>
  <c r="DT7" i="27" s="1"/>
  <c r="C7" i="27"/>
  <c r="DW6" i="27"/>
  <c r="DV6" i="27"/>
  <c r="DU6" i="27"/>
  <c r="DT6" i="27"/>
  <c r="DK6" i="27"/>
  <c r="DJ6" i="27"/>
  <c r="DI6" i="27"/>
  <c r="DH6" i="27"/>
  <c r="DG6" i="27"/>
  <c r="DD6" i="27"/>
  <c r="DB6" i="27"/>
  <c r="CV6" i="27"/>
  <c r="CU6" i="27"/>
  <c r="CR6" i="27"/>
  <c r="CP6" i="27"/>
  <c r="CO6" i="27"/>
  <c r="CN6" i="27"/>
  <c r="CM6" i="27"/>
  <c r="CD6" i="27"/>
  <c r="CC6" i="27"/>
  <c r="CB6" i="27"/>
  <c r="CA6" i="27"/>
  <c r="BZ6" i="27"/>
  <c r="BY6" i="27"/>
  <c r="BX6" i="27"/>
  <c r="BO6" i="27"/>
  <c r="BN6" i="27"/>
  <c r="BM6" i="27"/>
  <c r="BL6" i="27"/>
  <c r="BK6" i="27"/>
  <c r="BH6" i="27"/>
  <c r="BF6" i="27"/>
  <c r="AZ6" i="27"/>
  <c r="AY6" i="27"/>
  <c r="AV6" i="27"/>
  <c r="AT6" i="27"/>
  <c r="AS6" i="27"/>
  <c r="AR6" i="27"/>
  <c r="AQ6" i="27"/>
  <c r="AH6" i="27"/>
  <c r="AG6" i="27"/>
  <c r="AF6" i="27"/>
  <c r="AE6" i="27"/>
  <c r="AD6" i="27"/>
  <c r="AC6" i="27"/>
  <c r="AB6" i="27"/>
  <c r="S6" i="27"/>
  <c r="R6" i="27"/>
  <c r="Q6" i="27"/>
  <c r="P6" i="27"/>
  <c r="O6" i="27"/>
  <c r="L6" i="27"/>
  <c r="J6" i="27"/>
  <c r="D6" i="27"/>
  <c r="DP6" i="27" s="1"/>
  <c r="C6" i="27"/>
  <c r="DW5" i="27"/>
  <c r="DV5" i="27"/>
  <c r="DU5" i="27"/>
  <c r="DT5" i="27"/>
  <c r="DS5" i="27"/>
  <c r="DR5" i="27"/>
  <c r="DQ5" i="27"/>
  <c r="DP5" i="27"/>
  <c r="DO5" i="27"/>
  <c r="DN5" i="27"/>
  <c r="DM5" i="27"/>
  <c r="DL5" i="27"/>
  <c r="DK5" i="27"/>
  <c r="DJ5" i="27"/>
  <c r="DI5" i="27"/>
  <c r="DH5" i="27"/>
  <c r="DG5" i="27"/>
  <c r="DF5" i="27"/>
  <c r="DE5" i="27"/>
  <c r="DD5" i="27"/>
  <c r="DC5" i="27"/>
  <c r="DB5" i="27"/>
  <c r="DA5" i="27"/>
  <c r="CZ5" i="27"/>
  <c r="CY5" i="27"/>
  <c r="CX5" i="27"/>
  <c r="CW5" i="27"/>
  <c r="CV5" i="27"/>
  <c r="CU5" i="27"/>
  <c r="CT5" i="27"/>
  <c r="CS5" i="27"/>
  <c r="CR5" i="27"/>
  <c r="CQ5" i="27"/>
  <c r="CP5" i="27"/>
  <c r="CO5" i="27"/>
  <c r="CN5" i="27"/>
  <c r="CM5" i="27"/>
  <c r="CL5" i="27"/>
  <c r="CK5" i="27"/>
  <c r="CJ5" i="27"/>
  <c r="CI5" i="27"/>
  <c r="CH5" i="27"/>
  <c r="CG5" i="27"/>
  <c r="CF5" i="27"/>
  <c r="CE5" i="27"/>
  <c r="CD5" i="27"/>
  <c r="CC5" i="27"/>
  <c r="CB5" i="27"/>
  <c r="CA5" i="27"/>
  <c r="BZ5" i="27"/>
  <c r="BY5" i="27"/>
  <c r="BX5" i="27"/>
  <c r="BW5" i="27"/>
  <c r="BV5" i="27"/>
  <c r="BU5" i="27"/>
  <c r="BT5" i="27"/>
  <c r="BS5" i="27"/>
  <c r="BR5" i="27"/>
  <c r="BQ5" i="27"/>
  <c r="BP5" i="27"/>
  <c r="BO5" i="27"/>
  <c r="BN5" i="27"/>
  <c r="BM5" i="27"/>
  <c r="BL5" i="27"/>
  <c r="BK5" i="27"/>
  <c r="BJ5" i="27"/>
  <c r="BI5" i="27"/>
  <c r="BH5" i="27"/>
  <c r="BG5" i="27"/>
  <c r="BF5" i="27"/>
  <c r="BE5" i="27"/>
  <c r="BD5" i="27"/>
  <c r="BC5" i="27"/>
  <c r="BB5" i="27"/>
  <c r="BA5" i="27"/>
  <c r="AZ5" i="27"/>
  <c r="AY5" i="27"/>
  <c r="AX5" i="27"/>
  <c r="AW5" i="27"/>
  <c r="AV5" i="27"/>
  <c r="AU5" i="27"/>
  <c r="AT5" i="27"/>
  <c r="AS5" i="27"/>
  <c r="AR5" i="27"/>
  <c r="AQ5" i="27"/>
  <c r="AP5" i="27"/>
  <c r="AO5" i="27"/>
  <c r="AN5" i="27"/>
  <c r="AM5" i="27"/>
  <c r="AL5" i="27"/>
  <c r="AK5" i="27"/>
  <c r="AJ5" i="27"/>
  <c r="AI5" i="27"/>
  <c r="AH5" i="27"/>
  <c r="AG5" i="27"/>
  <c r="AF5" i="27"/>
  <c r="AE5" i="27"/>
  <c r="AD5" i="27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P5" i="27"/>
  <c r="O5" i="27"/>
  <c r="N5" i="27"/>
  <c r="M5" i="27"/>
  <c r="L5" i="27"/>
  <c r="K5" i="27"/>
  <c r="J5" i="27"/>
  <c r="I5" i="27"/>
  <c r="H5" i="27"/>
  <c r="G5" i="27"/>
  <c r="C5" i="27"/>
  <c r="DW4" i="27"/>
  <c r="DV4" i="27"/>
  <c r="DU4" i="27"/>
  <c r="DT4" i="27"/>
  <c r="DS4" i="27"/>
  <c r="DR4" i="27"/>
  <c r="DQ4" i="27"/>
  <c r="DP4" i="27"/>
  <c r="DO4" i="27"/>
  <c r="DN4" i="27"/>
  <c r="DM4" i="27"/>
  <c r="DL4" i="27"/>
  <c r="DK4" i="27"/>
  <c r="DJ4" i="27"/>
  <c r="DI4" i="27"/>
  <c r="DH4" i="27"/>
  <c r="DG4" i="27"/>
  <c r="DF4" i="27"/>
  <c r="DE4" i="27"/>
  <c r="DD4" i="27"/>
  <c r="DC4" i="27"/>
  <c r="DB4" i="27"/>
  <c r="DA4" i="27"/>
  <c r="CZ4" i="27"/>
  <c r="CY4" i="27"/>
  <c r="CX4" i="27"/>
  <c r="CW4" i="27"/>
  <c r="CV4" i="27"/>
  <c r="CU4" i="27"/>
  <c r="CT4" i="27"/>
  <c r="CS4" i="27"/>
  <c r="CR4" i="27"/>
  <c r="CQ4" i="27"/>
  <c r="CP4" i="27"/>
  <c r="CO4" i="27"/>
  <c r="CN4" i="27"/>
  <c r="CM4" i="27"/>
  <c r="CL4" i="27"/>
  <c r="CK4" i="27"/>
  <c r="CJ4" i="27"/>
  <c r="CI4" i="27"/>
  <c r="CH4" i="27"/>
  <c r="CG4" i="27"/>
  <c r="CF4" i="27"/>
  <c r="CE4" i="27"/>
  <c r="CD4" i="27"/>
  <c r="CC4" i="27"/>
  <c r="CB4" i="27"/>
  <c r="CA4" i="27"/>
  <c r="BZ4" i="27"/>
  <c r="BY4" i="27"/>
  <c r="BX4" i="27"/>
  <c r="BW4" i="27"/>
  <c r="BV4" i="27"/>
  <c r="BU4" i="27"/>
  <c r="BT4" i="27"/>
  <c r="BS4" i="27"/>
  <c r="BR4" i="27"/>
  <c r="BQ4" i="27"/>
  <c r="BP4" i="27"/>
  <c r="BO4" i="27"/>
  <c r="BN4" i="27"/>
  <c r="BM4" i="27"/>
  <c r="BL4" i="27"/>
  <c r="BK4" i="27"/>
  <c r="BJ4" i="27"/>
  <c r="BI4" i="27"/>
  <c r="BH4" i="27"/>
  <c r="BG4" i="27"/>
  <c r="BF4" i="27"/>
  <c r="BE4" i="27"/>
  <c r="BD4" i="27"/>
  <c r="BC4" i="27"/>
  <c r="BB4" i="27"/>
  <c r="BA4" i="27"/>
  <c r="AZ4" i="27"/>
  <c r="AY4" i="27"/>
  <c r="AX4" i="27"/>
  <c r="AW4" i="27"/>
  <c r="AV4" i="27"/>
  <c r="AU4" i="27"/>
  <c r="AT4" i="27"/>
  <c r="AS4" i="27"/>
  <c r="AR4" i="27"/>
  <c r="AQ4" i="27"/>
  <c r="AP4" i="27"/>
  <c r="AO4" i="27"/>
  <c r="AN4" i="27"/>
  <c r="AM4" i="27"/>
  <c r="AL4" i="27"/>
  <c r="AK4" i="27"/>
  <c r="AJ4" i="27"/>
  <c r="AI4" i="27"/>
  <c r="AH4" i="27"/>
  <c r="AG4" i="27"/>
  <c r="AF4" i="27"/>
  <c r="AE4" i="27"/>
  <c r="AD4" i="27"/>
  <c r="AC4" i="27"/>
  <c r="AB4" i="27"/>
  <c r="AA4" i="27"/>
  <c r="Z4" i="27"/>
  <c r="Y4" i="27"/>
  <c r="X4" i="27"/>
  <c r="W4" i="27"/>
  <c r="V4" i="27"/>
  <c r="U4" i="27"/>
  <c r="T4" i="27"/>
  <c r="S4" i="27"/>
  <c r="R4" i="27"/>
  <c r="Q4" i="27"/>
  <c r="P4" i="27"/>
  <c r="O4" i="27"/>
  <c r="N4" i="27"/>
  <c r="M4" i="27"/>
  <c r="L4" i="27"/>
  <c r="K4" i="27"/>
  <c r="J4" i="27"/>
  <c r="I4" i="27"/>
  <c r="H4" i="27"/>
  <c r="G4" i="27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E103" i="29"/>
  <c r="E102" i="29"/>
  <c r="E101" i="29"/>
  <c r="E100" i="29"/>
  <c r="E99" i="29"/>
  <c r="DU98" i="29"/>
  <c r="CJ98" i="29"/>
  <c r="CI98" i="29"/>
  <c r="BQ98" i="29"/>
  <c r="W98" i="29"/>
  <c r="E98" i="29"/>
  <c r="DT98" i="29" s="1"/>
  <c r="E97" i="29"/>
  <c r="E96" i="29"/>
  <c r="E95" i="29"/>
  <c r="E94" i="29"/>
  <c r="Z93" i="29"/>
  <c r="E93" i="29"/>
  <c r="AU92" i="29"/>
  <c r="E92" i="29"/>
  <c r="E91" i="29"/>
  <c r="E90" i="29"/>
  <c r="E89" i="29"/>
  <c r="E88" i="29"/>
  <c r="E87" i="29"/>
  <c r="DO86" i="29"/>
  <c r="CU86" i="29"/>
  <c r="E86" i="29"/>
  <c r="E85" i="29"/>
  <c r="E84" i="29"/>
  <c r="E83" i="29"/>
  <c r="E82" i="29"/>
  <c r="BE81" i="29"/>
  <c r="E81" i="29"/>
  <c r="E80" i="29"/>
  <c r="E79" i="29"/>
  <c r="E78" i="29"/>
  <c r="E77" i="29"/>
  <c r="E76" i="29"/>
  <c r="E75" i="29"/>
  <c r="E74" i="29"/>
  <c r="C71" i="29"/>
  <c r="C103" i="29" s="1"/>
  <c r="C135" i="29" s="1"/>
  <c r="C167" i="29" s="1"/>
  <c r="C70" i="29"/>
  <c r="C102" i="29" s="1"/>
  <c r="C134" i="29" s="1"/>
  <c r="C166" i="29" s="1"/>
  <c r="C69" i="29"/>
  <c r="C101" i="29" s="1"/>
  <c r="C133" i="29" s="1"/>
  <c r="C165" i="29" s="1"/>
  <c r="C68" i="29"/>
  <c r="C100" i="29" s="1"/>
  <c r="C132" i="29" s="1"/>
  <c r="C164" i="29" s="1"/>
  <c r="CT67" i="29"/>
  <c r="CS67" i="29"/>
  <c r="CR67" i="29"/>
  <c r="BB67" i="29"/>
  <c r="AX67" i="29"/>
  <c r="AP67" i="29"/>
  <c r="R67" i="29"/>
  <c r="C67" i="29"/>
  <c r="C99" i="29" s="1"/>
  <c r="C131" i="29" s="1"/>
  <c r="C163" i="29" s="1"/>
  <c r="DW66" i="29"/>
  <c r="DR66" i="29"/>
  <c r="DQ66" i="29"/>
  <c r="DI66" i="29"/>
  <c r="BP66" i="29"/>
  <c r="AN66" i="29"/>
  <c r="AB66" i="29"/>
  <c r="T66" i="29"/>
  <c r="Q66" i="29"/>
  <c r="P66" i="29"/>
  <c r="C66" i="29"/>
  <c r="C98" i="29" s="1"/>
  <c r="C130" i="29" s="1"/>
  <c r="C162" i="29" s="1"/>
  <c r="AR65" i="29"/>
  <c r="C65" i="29"/>
  <c r="C97" i="29" s="1"/>
  <c r="C129" i="29" s="1"/>
  <c r="C161" i="29" s="1"/>
  <c r="CD64" i="29"/>
  <c r="O64" i="29"/>
  <c r="C64" i="29"/>
  <c r="C96" i="29" s="1"/>
  <c r="C128" i="29" s="1"/>
  <c r="C160" i="29" s="1"/>
  <c r="DO63" i="29"/>
  <c r="BB63" i="29"/>
  <c r="C63" i="29"/>
  <c r="C95" i="29" s="1"/>
  <c r="C127" i="29" s="1"/>
  <c r="C159" i="29" s="1"/>
  <c r="C62" i="29"/>
  <c r="C94" i="29" s="1"/>
  <c r="C126" i="29" s="1"/>
  <c r="C158" i="29" s="1"/>
  <c r="DM61" i="29"/>
  <c r="DL61" i="29"/>
  <c r="BZ61" i="29"/>
  <c r="BU61" i="29"/>
  <c r="AS61" i="29"/>
  <c r="AS93" i="29" s="1"/>
  <c r="AR61" i="29"/>
  <c r="AH61" i="29"/>
  <c r="AD61" i="29"/>
  <c r="H61" i="29"/>
  <c r="C61" i="29"/>
  <c r="C93" i="29" s="1"/>
  <c r="C125" i="29" s="1"/>
  <c r="C157" i="29" s="1"/>
  <c r="DL60" i="29"/>
  <c r="CH60" i="29"/>
  <c r="CE60" i="29"/>
  <c r="CD60" i="29"/>
  <c r="BU60" i="29"/>
  <c r="BP60" i="29"/>
  <c r="AT60" i="29"/>
  <c r="AR60" i="29"/>
  <c r="AG60" i="29"/>
  <c r="AF60" i="29"/>
  <c r="C60" i="29"/>
  <c r="C92" i="29" s="1"/>
  <c r="C124" i="29" s="1"/>
  <c r="C156" i="29" s="1"/>
  <c r="DR59" i="29"/>
  <c r="DG59" i="29"/>
  <c r="AM59" i="29"/>
  <c r="AL59" i="29"/>
  <c r="C59" i="29"/>
  <c r="C91" i="29" s="1"/>
  <c r="C123" i="29" s="1"/>
  <c r="C155" i="29" s="1"/>
  <c r="CO58" i="29"/>
  <c r="C58" i="29"/>
  <c r="C90" i="29" s="1"/>
  <c r="C122" i="29" s="1"/>
  <c r="C154" i="29" s="1"/>
  <c r="CV57" i="29"/>
  <c r="C57" i="29"/>
  <c r="C89" i="29" s="1"/>
  <c r="C121" i="29" s="1"/>
  <c r="C153" i="29" s="1"/>
  <c r="DB56" i="29"/>
  <c r="CZ56" i="29"/>
  <c r="BF56" i="29"/>
  <c r="AZ56" i="29"/>
  <c r="K56" i="29"/>
  <c r="C56" i="29"/>
  <c r="C88" i="29" s="1"/>
  <c r="C120" i="29" s="1"/>
  <c r="C152" i="29" s="1"/>
  <c r="CR55" i="29"/>
  <c r="CN55" i="29"/>
  <c r="BT55" i="29"/>
  <c r="BD55" i="29"/>
  <c r="BB55" i="29"/>
  <c r="X55" i="29"/>
  <c r="R55" i="29"/>
  <c r="C55" i="29"/>
  <c r="C87" i="29" s="1"/>
  <c r="C119" i="29" s="1"/>
  <c r="C151" i="29" s="1"/>
  <c r="DS54" i="29"/>
  <c r="DP54" i="29"/>
  <c r="DM54" i="29"/>
  <c r="DE54" i="29"/>
  <c r="DA54" i="29"/>
  <c r="CZ54" i="29"/>
  <c r="CG54" i="29"/>
  <c r="CF54" i="29"/>
  <c r="BT54" i="29"/>
  <c r="BQ54" i="29"/>
  <c r="AY54" i="29"/>
  <c r="AO54" i="29"/>
  <c r="AM54" i="29"/>
  <c r="U54" i="29"/>
  <c r="T54" i="29"/>
  <c r="L54" i="29"/>
  <c r="H54" i="29"/>
  <c r="C54" i="29"/>
  <c r="C86" i="29" s="1"/>
  <c r="C118" i="29" s="1"/>
  <c r="C150" i="29" s="1"/>
  <c r="DH53" i="29"/>
  <c r="CV53" i="29"/>
  <c r="CT53" i="29"/>
  <c r="BP53" i="29"/>
  <c r="BN53" i="29"/>
  <c r="BL53" i="29"/>
  <c r="AT53" i="29"/>
  <c r="R53" i="29"/>
  <c r="H53" i="29"/>
  <c r="C53" i="29"/>
  <c r="C85" i="29" s="1"/>
  <c r="C117" i="29" s="1"/>
  <c r="C149" i="29" s="1"/>
  <c r="CV52" i="29"/>
  <c r="CC52" i="29"/>
  <c r="BV52" i="29"/>
  <c r="BR52" i="29"/>
  <c r="AZ52" i="29"/>
  <c r="P52" i="29"/>
  <c r="C52" i="29"/>
  <c r="C84" i="29" s="1"/>
  <c r="C116" i="29" s="1"/>
  <c r="C148" i="29" s="1"/>
  <c r="DP51" i="29"/>
  <c r="DJ51" i="29"/>
  <c r="DH51" i="29"/>
  <c r="CV51" i="29"/>
  <c r="CT51" i="29"/>
  <c r="CR51" i="29"/>
  <c r="BT51" i="29"/>
  <c r="BN51" i="29"/>
  <c r="BL51" i="29"/>
  <c r="AV51" i="29"/>
  <c r="AP51" i="29"/>
  <c r="AN51" i="29"/>
  <c r="AB51" i="29"/>
  <c r="Z51" i="29"/>
  <c r="X51" i="29"/>
  <c r="R51" i="29"/>
  <c r="P51" i="29"/>
  <c r="C51" i="29"/>
  <c r="C83" i="29" s="1"/>
  <c r="C115" i="29" s="1"/>
  <c r="C147" i="29" s="1"/>
  <c r="DR50" i="29"/>
  <c r="CT50" i="29"/>
  <c r="BO50" i="29"/>
  <c r="Z50" i="29"/>
  <c r="C50" i="29"/>
  <c r="C82" i="29" s="1"/>
  <c r="C114" i="29" s="1"/>
  <c r="C146" i="29" s="1"/>
  <c r="DT49" i="29"/>
  <c r="DS49" i="29"/>
  <c r="DR49" i="29"/>
  <c r="CV49" i="29"/>
  <c r="CU49" i="29"/>
  <c r="CT49" i="29"/>
  <c r="CN49" i="29"/>
  <c r="BX49" i="29"/>
  <c r="BP49" i="29"/>
  <c r="BD49" i="29"/>
  <c r="AZ49" i="29"/>
  <c r="AY49" i="29"/>
  <c r="AX49" i="29"/>
  <c r="AR49" i="29"/>
  <c r="AB49" i="29"/>
  <c r="AA49" i="29"/>
  <c r="Z49" i="29"/>
  <c r="T49" i="29"/>
  <c r="C49" i="29"/>
  <c r="C81" i="29" s="1"/>
  <c r="C113" i="29" s="1"/>
  <c r="C145" i="29" s="1"/>
  <c r="DT48" i="29"/>
  <c r="DS48" i="29"/>
  <c r="DM48" i="29"/>
  <c r="DA48" i="29"/>
  <c r="CX48" i="29"/>
  <c r="CW48" i="29"/>
  <c r="CV48" i="29"/>
  <c r="CU48" i="29"/>
  <c r="CO48" i="29"/>
  <c r="CC48" i="29"/>
  <c r="BZ48" i="29"/>
  <c r="BY48" i="29"/>
  <c r="BX48" i="29"/>
  <c r="BW48" i="29"/>
  <c r="BQ48" i="29"/>
  <c r="BK48" i="29"/>
  <c r="BE48" i="29"/>
  <c r="BB48" i="29"/>
  <c r="BA48" i="29"/>
  <c r="AZ48" i="29"/>
  <c r="AY48" i="29"/>
  <c r="AS48" i="29"/>
  <c r="AM48" i="29"/>
  <c r="AG48" i="29"/>
  <c r="AD48" i="29"/>
  <c r="AC48" i="29"/>
  <c r="AB48" i="29"/>
  <c r="AA48" i="29"/>
  <c r="U48" i="29"/>
  <c r="O48" i="29"/>
  <c r="I48" i="29"/>
  <c r="C48" i="29"/>
  <c r="C80" i="29" s="1"/>
  <c r="C112" i="29" s="1"/>
  <c r="C144" i="29" s="1"/>
  <c r="DW47" i="29"/>
  <c r="DV47" i="29"/>
  <c r="DU47" i="29"/>
  <c r="DT47" i="29"/>
  <c r="DH47" i="29"/>
  <c r="CV47" i="29"/>
  <c r="CB47" i="29"/>
  <c r="BZ47" i="29"/>
  <c r="BY47" i="29"/>
  <c r="BX47" i="29"/>
  <c r="BC47" i="29"/>
  <c r="BB47" i="29"/>
  <c r="BA47" i="29"/>
  <c r="AZ47" i="29"/>
  <c r="AN47" i="29"/>
  <c r="AC47" i="29"/>
  <c r="H47" i="29"/>
  <c r="C47" i="29"/>
  <c r="C79" i="29" s="1"/>
  <c r="C111" i="29" s="1"/>
  <c r="C143" i="29" s="1"/>
  <c r="BZ46" i="29"/>
  <c r="C46" i="29"/>
  <c r="C78" i="29" s="1"/>
  <c r="C110" i="29" s="1"/>
  <c r="C142" i="29" s="1"/>
  <c r="DW45" i="29"/>
  <c r="DV45" i="29"/>
  <c r="DD45" i="29"/>
  <c r="DB45" i="29"/>
  <c r="DA45" i="29"/>
  <c r="CZ45" i="29"/>
  <c r="CM45" i="29"/>
  <c r="CL45" i="29"/>
  <c r="CD45" i="29"/>
  <c r="BQ45" i="29"/>
  <c r="BP45" i="29"/>
  <c r="BO45" i="29"/>
  <c r="BN45" i="29"/>
  <c r="BB45" i="29"/>
  <c r="AT45" i="29"/>
  <c r="AS45" i="29"/>
  <c r="AR45" i="29"/>
  <c r="AQ45" i="29"/>
  <c r="X45" i="29"/>
  <c r="V45" i="29"/>
  <c r="J45" i="29"/>
  <c r="H45" i="29"/>
  <c r="C45" i="29"/>
  <c r="C77" i="29" s="1"/>
  <c r="C109" i="29" s="1"/>
  <c r="C141" i="29" s="1"/>
  <c r="DQ44" i="29"/>
  <c r="CE44" i="29"/>
  <c r="CD44" i="29"/>
  <c r="AS44" i="29"/>
  <c r="AR44" i="29"/>
  <c r="T44" i="29"/>
  <c r="C44" i="29"/>
  <c r="C76" i="29" s="1"/>
  <c r="C108" i="29" s="1"/>
  <c r="C140" i="29" s="1"/>
  <c r="C43" i="29"/>
  <c r="C75" i="29" s="1"/>
  <c r="C107" i="29" s="1"/>
  <c r="C139" i="29" s="1"/>
  <c r="DT42" i="29"/>
  <c r="DS42" i="29"/>
  <c r="DQ42" i="29"/>
  <c r="DP42" i="29"/>
  <c r="DD42" i="29"/>
  <c r="DA42" i="29"/>
  <c r="CV42" i="29"/>
  <c r="CU42" i="29"/>
  <c r="CS42" i="29"/>
  <c r="CI42" i="29"/>
  <c r="CF42" i="29"/>
  <c r="CE42" i="29"/>
  <c r="CD42" i="29"/>
  <c r="CC42" i="29"/>
  <c r="BQ42" i="29"/>
  <c r="BI42" i="29"/>
  <c r="BH42" i="29"/>
  <c r="BG42" i="29"/>
  <c r="BF42" i="29"/>
  <c r="AU42" i="29"/>
  <c r="AS42" i="29"/>
  <c r="AK42" i="29"/>
  <c r="AJ42" i="29"/>
  <c r="W42" i="29"/>
  <c r="V42" i="29"/>
  <c r="U42" i="29"/>
  <c r="P42" i="29"/>
  <c r="O42" i="29"/>
  <c r="C42" i="29"/>
  <c r="C74" i="29" s="1"/>
  <c r="C106" i="29" s="1"/>
  <c r="C138" i="29" s="1"/>
  <c r="DW41" i="29"/>
  <c r="DV41" i="29"/>
  <c r="DU41" i="29"/>
  <c r="DT41" i="29"/>
  <c r="DS41" i="29"/>
  <c r="DR41" i="29"/>
  <c r="DQ41" i="29"/>
  <c r="DP41" i="29"/>
  <c r="DO41" i="29"/>
  <c r="DN41" i="29"/>
  <c r="DM41" i="29"/>
  <c r="DL41" i="29"/>
  <c r="DK41" i="29"/>
  <c r="DJ41" i="29"/>
  <c r="DI41" i="29"/>
  <c r="DH41" i="29"/>
  <c r="DG41" i="29"/>
  <c r="DF41" i="29"/>
  <c r="DE41" i="29"/>
  <c r="DD41" i="29"/>
  <c r="DC41" i="29"/>
  <c r="DB41" i="29"/>
  <c r="DA41" i="29"/>
  <c r="CZ41" i="29"/>
  <c r="CY41" i="29"/>
  <c r="CX41" i="29"/>
  <c r="CW41" i="29"/>
  <c r="CV41" i="29"/>
  <c r="CU41" i="29"/>
  <c r="CT41" i="29"/>
  <c r="CS41" i="29"/>
  <c r="CR41" i="29"/>
  <c r="CQ41" i="29"/>
  <c r="CP41" i="29"/>
  <c r="CO41" i="29"/>
  <c r="CN41" i="29"/>
  <c r="CM41" i="29"/>
  <c r="CL41" i="29"/>
  <c r="CK41" i="29"/>
  <c r="CJ41" i="29"/>
  <c r="CI41" i="29"/>
  <c r="CH41" i="29"/>
  <c r="CG41" i="29"/>
  <c r="CF41" i="29"/>
  <c r="CE41" i="29"/>
  <c r="CD41" i="29"/>
  <c r="CC41" i="29"/>
  <c r="CB41" i="29"/>
  <c r="CA41" i="29"/>
  <c r="BZ41" i="29"/>
  <c r="BY41" i="29"/>
  <c r="BX41" i="29"/>
  <c r="BW41" i="29"/>
  <c r="BV41" i="29"/>
  <c r="BU41" i="29"/>
  <c r="BT41" i="29"/>
  <c r="BS41" i="29"/>
  <c r="BR41" i="29"/>
  <c r="BQ41" i="29"/>
  <c r="BP41" i="29"/>
  <c r="BO41" i="29"/>
  <c r="BN41" i="29"/>
  <c r="BM41" i="29"/>
  <c r="BL41" i="29"/>
  <c r="BK41" i="29"/>
  <c r="BJ41" i="29"/>
  <c r="BI41" i="29"/>
  <c r="BH41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C41" i="29"/>
  <c r="DW40" i="29"/>
  <c r="DV40" i="29"/>
  <c r="DU40" i="29"/>
  <c r="DT40" i="29"/>
  <c r="DS40" i="29"/>
  <c r="DR40" i="29"/>
  <c r="DQ40" i="29"/>
  <c r="DP40" i="29"/>
  <c r="DO40" i="29"/>
  <c r="DN40" i="29"/>
  <c r="DM40" i="29"/>
  <c r="DL40" i="29"/>
  <c r="DK40" i="29"/>
  <c r="DJ40" i="29"/>
  <c r="DI40" i="29"/>
  <c r="DH40" i="29"/>
  <c r="DG40" i="29"/>
  <c r="DF40" i="29"/>
  <c r="DE40" i="29"/>
  <c r="DD40" i="29"/>
  <c r="DC40" i="29"/>
  <c r="DB40" i="29"/>
  <c r="DA40" i="29"/>
  <c r="CZ40" i="29"/>
  <c r="CY40" i="29"/>
  <c r="CX40" i="29"/>
  <c r="CW40" i="29"/>
  <c r="CV40" i="29"/>
  <c r="CU40" i="29"/>
  <c r="CT40" i="29"/>
  <c r="CS40" i="29"/>
  <c r="CR40" i="29"/>
  <c r="CQ40" i="29"/>
  <c r="CP40" i="29"/>
  <c r="CO40" i="29"/>
  <c r="CN40" i="29"/>
  <c r="CM40" i="29"/>
  <c r="CL40" i="29"/>
  <c r="CK40" i="29"/>
  <c r="CJ40" i="29"/>
  <c r="CI40" i="29"/>
  <c r="CH40" i="29"/>
  <c r="CG40" i="29"/>
  <c r="CF40" i="29"/>
  <c r="CE40" i="29"/>
  <c r="CD40" i="29"/>
  <c r="CC40" i="29"/>
  <c r="CB40" i="29"/>
  <c r="CA40" i="29"/>
  <c r="BZ40" i="29"/>
  <c r="BY40" i="29"/>
  <c r="BX40" i="29"/>
  <c r="BW40" i="29"/>
  <c r="BV40" i="29"/>
  <c r="BU40" i="29"/>
  <c r="BT40" i="29"/>
  <c r="BS40" i="29"/>
  <c r="BR40" i="29"/>
  <c r="BQ40" i="29"/>
  <c r="BP40" i="29"/>
  <c r="BO40" i="29"/>
  <c r="BN40" i="29"/>
  <c r="BM40" i="29"/>
  <c r="BL40" i="29"/>
  <c r="BK40" i="29"/>
  <c r="BJ40" i="29"/>
  <c r="BI40" i="29"/>
  <c r="BH40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DW35" i="29"/>
  <c r="DW71" i="29" s="1"/>
  <c r="DU35" i="29"/>
  <c r="DU71" i="29" s="1"/>
  <c r="DT35" i="29"/>
  <c r="DT71" i="29" s="1"/>
  <c r="DS35" i="29"/>
  <c r="DS71" i="29" s="1"/>
  <c r="DR35" i="29"/>
  <c r="DR71" i="29" s="1"/>
  <c r="DE35" i="29"/>
  <c r="DE71" i="29" s="1"/>
  <c r="CZ35" i="29"/>
  <c r="CZ71" i="29" s="1"/>
  <c r="CY35" i="29"/>
  <c r="CY71" i="29" s="1"/>
  <c r="CW35" i="29"/>
  <c r="CW71" i="29" s="1"/>
  <c r="CV35" i="29"/>
  <c r="CV71" i="29" s="1"/>
  <c r="CI35" i="29"/>
  <c r="CI71" i="29" s="1"/>
  <c r="CH35" i="29"/>
  <c r="CH71" i="29" s="1"/>
  <c r="CG35" i="29"/>
  <c r="CG71" i="29" s="1"/>
  <c r="CB35" i="29"/>
  <c r="CB71" i="29" s="1"/>
  <c r="CA35" i="29"/>
  <c r="CA71" i="29" s="1"/>
  <c r="BM35" i="29"/>
  <c r="BM71" i="29" s="1"/>
  <c r="BL35" i="29"/>
  <c r="BL71" i="29" s="1"/>
  <c r="BK35" i="29"/>
  <c r="BK71" i="29" s="1"/>
  <c r="BJ35" i="29"/>
  <c r="BJ71" i="29" s="1"/>
  <c r="BI35" i="29"/>
  <c r="BI71" i="29" s="1"/>
  <c r="AR35" i="29"/>
  <c r="AR71" i="29" s="1"/>
  <c r="AQ35" i="29"/>
  <c r="AQ71" i="29" s="1"/>
  <c r="AO35" i="29"/>
  <c r="AO71" i="29" s="1"/>
  <c r="AN35" i="29"/>
  <c r="AN71" i="29" s="1"/>
  <c r="AM35" i="29"/>
  <c r="AM71" i="29" s="1"/>
  <c r="Z35" i="29"/>
  <c r="Z71" i="29" s="1"/>
  <c r="Y35" i="29"/>
  <c r="Y71" i="29" s="1"/>
  <c r="T35" i="29"/>
  <c r="T71" i="29" s="1"/>
  <c r="S35" i="29"/>
  <c r="S71" i="29" s="1"/>
  <c r="Q35" i="29"/>
  <c r="Q71" i="29" s="1"/>
  <c r="D35" i="29"/>
  <c r="DH35" i="29" s="1"/>
  <c r="DH71" i="29" s="1"/>
  <c r="C35" i="29"/>
  <c r="DW34" i="29"/>
  <c r="DW70" i="29" s="1"/>
  <c r="DV34" i="29"/>
  <c r="DV70" i="29" s="1"/>
  <c r="DU34" i="29"/>
  <c r="DU70" i="29" s="1"/>
  <c r="DT34" i="29"/>
  <c r="DT70" i="29" s="1"/>
  <c r="DS34" i="29"/>
  <c r="DS70" i="29" s="1"/>
  <c r="DB34" i="29"/>
  <c r="DB70" i="29" s="1"/>
  <c r="DA34" i="29"/>
  <c r="DA70" i="29" s="1"/>
  <c r="CY34" i="29"/>
  <c r="CY70" i="29" s="1"/>
  <c r="CX34" i="29"/>
  <c r="CX70" i="29" s="1"/>
  <c r="CW34" i="29"/>
  <c r="CW70" i="29" s="1"/>
  <c r="CJ34" i="29"/>
  <c r="CJ70" i="29" s="1"/>
  <c r="CI34" i="29"/>
  <c r="CI70" i="29" s="1"/>
  <c r="CD34" i="29"/>
  <c r="CD70" i="29" s="1"/>
  <c r="CC34" i="29"/>
  <c r="CC70" i="29" s="1"/>
  <c r="CA34" i="29"/>
  <c r="CA70" i="29" s="1"/>
  <c r="BN34" i="29"/>
  <c r="BN70" i="29" s="1"/>
  <c r="BM34" i="29"/>
  <c r="BM70" i="29" s="1"/>
  <c r="BL34" i="29"/>
  <c r="BL70" i="29" s="1"/>
  <c r="BK34" i="29"/>
  <c r="BK70" i="29" s="1"/>
  <c r="BF34" i="29"/>
  <c r="BF70" i="29" s="1"/>
  <c r="AS34" i="29"/>
  <c r="AS70" i="29" s="1"/>
  <c r="AQ34" i="29"/>
  <c r="AQ70" i="29" s="1"/>
  <c r="AP34" i="29"/>
  <c r="AP70" i="29" s="1"/>
  <c r="AO34" i="29"/>
  <c r="AO70" i="29" s="1"/>
  <c r="AN34" i="29"/>
  <c r="AN70" i="29" s="1"/>
  <c r="AA34" i="29"/>
  <c r="AA70" i="29" s="1"/>
  <c r="V34" i="29"/>
  <c r="V70" i="29" s="1"/>
  <c r="U34" i="29"/>
  <c r="U70" i="29" s="1"/>
  <c r="S34" i="29"/>
  <c r="S70" i="29" s="1"/>
  <c r="R34" i="29"/>
  <c r="R70" i="29" s="1"/>
  <c r="D34" i="29"/>
  <c r="DK34" i="29" s="1"/>
  <c r="DK70" i="29" s="1"/>
  <c r="C34" i="29"/>
  <c r="DW33" i="29"/>
  <c r="DW69" i="29" s="1"/>
  <c r="DV33" i="29"/>
  <c r="DV69" i="29" s="1"/>
  <c r="DU33" i="29"/>
  <c r="DU69" i="29" s="1"/>
  <c r="DP33" i="29"/>
  <c r="DP69" i="29" s="1"/>
  <c r="DO33" i="29"/>
  <c r="DO69" i="29" s="1"/>
  <c r="DA33" i="29"/>
  <c r="DA69" i="29" s="1"/>
  <c r="CZ33" i="29"/>
  <c r="CZ69" i="29" s="1"/>
  <c r="CY33" i="29"/>
  <c r="CY69" i="29" s="1"/>
  <c r="CX33" i="29"/>
  <c r="CX69" i="29" s="1"/>
  <c r="CW33" i="29"/>
  <c r="CW69" i="29" s="1"/>
  <c r="CF33" i="29"/>
  <c r="CF69" i="29" s="1"/>
  <c r="CE33" i="29"/>
  <c r="CE69" i="29" s="1"/>
  <c r="CC33" i="29"/>
  <c r="CC69" i="29" s="1"/>
  <c r="CB33" i="29"/>
  <c r="CB69" i="29" s="1"/>
  <c r="CA33" i="29"/>
  <c r="CA69" i="29" s="1"/>
  <c r="BN33" i="29"/>
  <c r="BN69" i="29" s="1"/>
  <c r="BM33" i="29"/>
  <c r="BM69" i="29" s="1"/>
  <c r="BH33" i="29"/>
  <c r="BH69" i="29" s="1"/>
  <c r="BG33" i="29"/>
  <c r="BG69" i="29" s="1"/>
  <c r="BE33" i="29"/>
  <c r="BE69" i="29" s="1"/>
  <c r="AR33" i="29"/>
  <c r="AR69" i="29" s="1"/>
  <c r="AQ33" i="29"/>
  <c r="AQ69" i="29" s="1"/>
  <c r="AP33" i="29"/>
  <c r="AP69" i="29" s="1"/>
  <c r="AO33" i="29"/>
  <c r="AO69" i="29" s="1"/>
  <c r="AJ33" i="29"/>
  <c r="AJ69" i="29" s="1"/>
  <c r="W33" i="29"/>
  <c r="W69" i="29" s="1"/>
  <c r="U33" i="29"/>
  <c r="U69" i="29" s="1"/>
  <c r="T33" i="29"/>
  <c r="T69" i="29" s="1"/>
  <c r="S33" i="29"/>
  <c r="S69" i="29" s="1"/>
  <c r="R33" i="29"/>
  <c r="R69" i="29" s="1"/>
  <c r="D33" i="29"/>
  <c r="DJ33" i="29" s="1"/>
  <c r="DJ69" i="29" s="1"/>
  <c r="C33" i="29"/>
  <c r="DW32" i="29"/>
  <c r="DW68" i="29" s="1"/>
  <c r="DR32" i="29"/>
  <c r="DR68" i="29" s="1"/>
  <c r="DQ32" i="29"/>
  <c r="DQ68" i="29" s="1"/>
  <c r="DO32" i="29"/>
  <c r="DO68" i="29" s="1"/>
  <c r="DN32" i="29"/>
  <c r="DN68" i="29" s="1"/>
  <c r="DA32" i="29"/>
  <c r="DA68" i="29" s="1"/>
  <c r="CZ32" i="29"/>
  <c r="CZ68" i="29" s="1"/>
  <c r="CY32" i="29"/>
  <c r="CY68" i="29" s="1"/>
  <c r="CT32" i="29"/>
  <c r="CT68" i="29" s="1"/>
  <c r="CS32" i="29"/>
  <c r="CS68" i="29" s="1"/>
  <c r="CE32" i="29"/>
  <c r="CE68" i="29" s="1"/>
  <c r="CD32" i="29"/>
  <c r="CD68" i="29" s="1"/>
  <c r="CC32" i="29"/>
  <c r="CC68" i="29" s="1"/>
  <c r="CB32" i="29"/>
  <c r="CB68" i="29" s="1"/>
  <c r="CA32" i="29"/>
  <c r="CA68" i="29" s="1"/>
  <c r="BJ32" i="29"/>
  <c r="BJ68" i="29" s="1"/>
  <c r="BI32" i="29"/>
  <c r="BI68" i="29" s="1"/>
  <c r="BG32" i="29"/>
  <c r="BG68" i="29" s="1"/>
  <c r="BF32" i="29"/>
  <c r="BF68" i="29" s="1"/>
  <c r="BE32" i="29"/>
  <c r="BE68" i="29" s="1"/>
  <c r="AR32" i="29"/>
  <c r="AR68" i="29" s="1"/>
  <c r="AQ32" i="29"/>
  <c r="AQ68" i="29" s="1"/>
  <c r="AL32" i="29"/>
  <c r="AL68" i="29" s="1"/>
  <c r="AK32" i="29"/>
  <c r="AK68" i="29" s="1"/>
  <c r="AI32" i="29"/>
  <c r="AI68" i="29" s="1"/>
  <c r="V32" i="29"/>
  <c r="V68" i="29" s="1"/>
  <c r="U32" i="29"/>
  <c r="U68" i="29" s="1"/>
  <c r="T32" i="29"/>
  <c r="T68" i="29" s="1"/>
  <c r="S32" i="29"/>
  <c r="S68" i="29" s="1"/>
  <c r="N32" i="29"/>
  <c r="N68" i="29" s="1"/>
  <c r="D32" i="29"/>
  <c r="DF32" i="29" s="1"/>
  <c r="DF68" i="29" s="1"/>
  <c r="C32" i="29"/>
  <c r="DV31" i="29"/>
  <c r="DV67" i="29" s="1"/>
  <c r="DT31" i="29"/>
  <c r="DT67" i="29" s="1"/>
  <c r="DS31" i="29"/>
  <c r="DS67" i="29" s="1"/>
  <c r="DR31" i="29"/>
  <c r="DR67" i="29" s="1"/>
  <c r="DQ31" i="29"/>
  <c r="DQ67" i="29" s="1"/>
  <c r="DP31" i="29"/>
  <c r="DP67" i="29" s="1"/>
  <c r="DO31" i="29"/>
  <c r="DO67" i="29" s="1"/>
  <c r="DN31" i="29"/>
  <c r="DN67" i="29" s="1"/>
  <c r="DM31" i="29"/>
  <c r="DM67" i="29" s="1"/>
  <c r="DM99" i="29" s="1"/>
  <c r="DL31" i="29"/>
  <c r="DL67" i="29" s="1"/>
  <c r="DJ31" i="29"/>
  <c r="DJ67" i="29" s="1"/>
  <c r="DH31" i="29"/>
  <c r="DH67" i="29" s="1"/>
  <c r="DG31" i="29"/>
  <c r="DG67" i="29" s="1"/>
  <c r="DF31" i="29"/>
  <c r="DF67" i="29" s="1"/>
  <c r="DE31" i="29"/>
  <c r="DE67" i="29" s="1"/>
  <c r="DD31" i="29"/>
  <c r="DD67" i="29" s="1"/>
  <c r="DC31" i="29"/>
  <c r="DC67" i="29" s="1"/>
  <c r="DB31" i="29"/>
  <c r="DB67" i="29" s="1"/>
  <c r="DA31" i="29"/>
  <c r="DA67" i="29" s="1"/>
  <c r="CZ31" i="29"/>
  <c r="CZ67" i="29" s="1"/>
  <c r="CX31" i="29"/>
  <c r="CX67" i="29" s="1"/>
  <c r="CV31" i="29"/>
  <c r="CV67" i="29" s="1"/>
  <c r="CU31" i="29"/>
  <c r="CU67" i="29" s="1"/>
  <c r="CT31" i="29"/>
  <c r="CS31" i="29"/>
  <c r="CR31" i="29"/>
  <c r="CQ31" i="29"/>
  <c r="CQ67" i="29" s="1"/>
  <c r="CP31" i="29"/>
  <c r="CP67" i="29" s="1"/>
  <c r="CO31" i="29"/>
  <c r="CO67" i="29" s="1"/>
  <c r="CN31" i="29"/>
  <c r="CN67" i="29" s="1"/>
  <c r="CL31" i="29"/>
  <c r="CL67" i="29" s="1"/>
  <c r="CJ31" i="29"/>
  <c r="CJ67" i="29" s="1"/>
  <c r="CI31" i="29"/>
  <c r="CI67" i="29" s="1"/>
  <c r="CH31" i="29"/>
  <c r="CH67" i="29" s="1"/>
  <c r="CG31" i="29"/>
  <c r="CG67" i="29" s="1"/>
  <c r="CF31" i="29"/>
  <c r="CF67" i="29" s="1"/>
  <c r="CE31" i="29"/>
  <c r="CE67" i="29" s="1"/>
  <c r="CD31" i="29"/>
  <c r="CD67" i="29" s="1"/>
  <c r="CC31" i="29"/>
  <c r="CC67" i="29" s="1"/>
  <c r="CB31" i="29"/>
  <c r="CB67" i="29" s="1"/>
  <c r="BZ31" i="29"/>
  <c r="BZ67" i="29" s="1"/>
  <c r="BX31" i="29"/>
  <c r="BX67" i="29" s="1"/>
  <c r="BW31" i="29"/>
  <c r="BW67" i="29" s="1"/>
  <c r="BV31" i="29"/>
  <c r="BV67" i="29" s="1"/>
  <c r="BU31" i="29"/>
  <c r="BU67" i="29" s="1"/>
  <c r="BT31" i="29"/>
  <c r="BT67" i="29" s="1"/>
  <c r="BS31" i="29"/>
  <c r="BS67" i="29" s="1"/>
  <c r="BR31" i="29"/>
  <c r="BR67" i="29" s="1"/>
  <c r="BQ31" i="29"/>
  <c r="BQ67" i="29" s="1"/>
  <c r="BP31" i="29"/>
  <c r="BP67" i="29" s="1"/>
  <c r="BN31" i="29"/>
  <c r="BN67" i="29" s="1"/>
  <c r="BL31" i="29"/>
  <c r="BL67" i="29" s="1"/>
  <c r="BK31" i="29"/>
  <c r="BK67" i="29" s="1"/>
  <c r="BJ31" i="29"/>
  <c r="BJ67" i="29" s="1"/>
  <c r="BI31" i="29"/>
  <c r="BI67" i="29" s="1"/>
  <c r="BH31" i="29"/>
  <c r="BH67" i="29" s="1"/>
  <c r="BG31" i="29"/>
  <c r="BG67" i="29" s="1"/>
  <c r="BF31" i="29"/>
  <c r="BF67" i="29" s="1"/>
  <c r="BE31" i="29"/>
  <c r="BE67" i="29" s="1"/>
  <c r="BD31" i="29"/>
  <c r="BD67" i="29" s="1"/>
  <c r="BB31" i="29"/>
  <c r="AZ31" i="29"/>
  <c r="AZ67" i="29" s="1"/>
  <c r="AY31" i="29"/>
  <c r="AY67" i="29" s="1"/>
  <c r="AX31" i="29"/>
  <c r="AW31" i="29"/>
  <c r="AW67" i="29" s="1"/>
  <c r="AV31" i="29"/>
  <c r="AV67" i="29" s="1"/>
  <c r="AU31" i="29"/>
  <c r="AU67" i="29" s="1"/>
  <c r="AT31" i="29"/>
  <c r="AT67" i="29" s="1"/>
  <c r="AS31" i="29"/>
  <c r="AS67" i="29" s="1"/>
  <c r="AR31" i="29"/>
  <c r="AR67" i="29" s="1"/>
  <c r="AP31" i="29"/>
  <c r="AN31" i="29"/>
  <c r="AN67" i="29" s="1"/>
  <c r="AM31" i="29"/>
  <c r="AM67" i="29" s="1"/>
  <c r="AL31" i="29"/>
  <c r="AL67" i="29" s="1"/>
  <c r="AK31" i="29"/>
  <c r="AK67" i="29" s="1"/>
  <c r="AJ31" i="29"/>
  <c r="AJ67" i="29" s="1"/>
  <c r="AI31" i="29"/>
  <c r="AI67" i="29" s="1"/>
  <c r="AH31" i="29"/>
  <c r="AH67" i="29" s="1"/>
  <c r="AG31" i="29"/>
  <c r="AG67" i="29" s="1"/>
  <c r="AF31" i="29"/>
  <c r="AF67" i="29" s="1"/>
  <c r="AD31" i="29"/>
  <c r="AD67" i="29" s="1"/>
  <c r="AB31" i="29"/>
  <c r="AB67" i="29" s="1"/>
  <c r="AA31" i="29"/>
  <c r="AA67" i="29" s="1"/>
  <c r="Z31" i="29"/>
  <c r="Z67" i="29" s="1"/>
  <c r="Y31" i="29"/>
  <c r="Y67" i="29" s="1"/>
  <c r="X31" i="29"/>
  <c r="X67" i="29" s="1"/>
  <c r="W31" i="29"/>
  <c r="W67" i="29" s="1"/>
  <c r="V31" i="29"/>
  <c r="V67" i="29" s="1"/>
  <c r="U31" i="29"/>
  <c r="U67" i="29" s="1"/>
  <c r="T31" i="29"/>
  <c r="T67" i="29" s="1"/>
  <c r="R31" i="29"/>
  <c r="P31" i="29"/>
  <c r="P67" i="29" s="1"/>
  <c r="O31" i="29"/>
  <c r="O67" i="29" s="1"/>
  <c r="N31" i="29"/>
  <c r="N67" i="29" s="1"/>
  <c r="M31" i="29"/>
  <c r="M67" i="29" s="1"/>
  <c r="L31" i="29"/>
  <c r="L67" i="29" s="1"/>
  <c r="K31" i="29"/>
  <c r="K67" i="29" s="1"/>
  <c r="J31" i="29"/>
  <c r="J67" i="29" s="1"/>
  <c r="I31" i="29"/>
  <c r="I67" i="29" s="1"/>
  <c r="H31" i="29"/>
  <c r="H67" i="29" s="1"/>
  <c r="D31" i="29"/>
  <c r="DW31" i="29" s="1"/>
  <c r="DW67" i="29" s="1"/>
  <c r="C31" i="29"/>
  <c r="DV30" i="29"/>
  <c r="DV66" i="29" s="1"/>
  <c r="DU30" i="29"/>
  <c r="DU66" i="29" s="1"/>
  <c r="DT30" i="29"/>
  <c r="DT66" i="29" s="1"/>
  <c r="DS30" i="29"/>
  <c r="DS66" i="29" s="1"/>
  <c r="DR30" i="29"/>
  <c r="DQ30" i="29"/>
  <c r="DP30" i="29"/>
  <c r="DP66" i="29" s="1"/>
  <c r="DO30" i="29"/>
  <c r="DO66" i="29" s="1"/>
  <c r="DN30" i="29"/>
  <c r="DN66" i="29" s="1"/>
  <c r="DM30" i="29"/>
  <c r="DM66" i="29" s="1"/>
  <c r="DL30" i="29"/>
  <c r="DL66" i="29" s="1"/>
  <c r="DJ30" i="29"/>
  <c r="DJ66" i="29" s="1"/>
  <c r="DI30" i="29"/>
  <c r="DH30" i="29"/>
  <c r="DH66" i="29" s="1"/>
  <c r="DG30" i="29"/>
  <c r="DG66" i="29" s="1"/>
  <c r="DF30" i="29"/>
  <c r="DF66" i="29" s="1"/>
  <c r="DE30" i="29"/>
  <c r="DE66" i="29" s="1"/>
  <c r="DD30" i="29"/>
  <c r="DD66" i="29" s="1"/>
  <c r="DC30" i="29"/>
  <c r="DC66" i="29" s="1"/>
  <c r="DB30" i="29"/>
  <c r="DB66" i="29" s="1"/>
  <c r="DA30" i="29"/>
  <c r="DA66" i="29" s="1"/>
  <c r="CZ30" i="29"/>
  <c r="CZ66" i="29" s="1"/>
  <c r="CX30" i="29"/>
  <c r="CX66" i="29" s="1"/>
  <c r="CW30" i="29"/>
  <c r="CW66" i="29" s="1"/>
  <c r="CV30" i="29"/>
  <c r="CV66" i="29" s="1"/>
  <c r="CU30" i="29"/>
  <c r="CU66" i="29" s="1"/>
  <c r="CT30" i="29"/>
  <c r="CT66" i="29" s="1"/>
  <c r="CS30" i="29"/>
  <c r="CS66" i="29" s="1"/>
  <c r="CR30" i="29"/>
  <c r="CR66" i="29" s="1"/>
  <c r="CQ30" i="29"/>
  <c r="CQ66" i="29" s="1"/>
  <c r="CP30" i="29"/>
  <c r="CP66" i="29" s="1"/>
  <c r="CO30" i="29"/>
  <c r="CO66" i="29" s="1"/>
  <c r="CN30" i="29"/>
  <c r="CN66" i="29" s="1"/>
  <c r="CL30" i="29"/>
  <c r="CL66" i="29" s="1"/>
  <c r="CK30" i="29"/>
  <c r="CK66" i="29" s="1"/>
  <c r="CJ30" i="29"/>
  <c r="CJ66" i="29" s="1"/>
  <c r="CI30" i="29"/>
  <c r="CI66" i="29" s="1"/>
  <c r="CH30" i="29"/>
  <c r="CH66" i="29" s="1"/>
  <c r="CG30" i="29"/>
  <c r="CG66" i="29" s="1"/>
  <c r="CF30" i="29"/>
  <c r="CF66" i="29" s="1"/>
  <c r="CE30" i="29"/>
  <c r="CE66" i="29" s="1"/>
  <c r="CD30" i="29"/>
  <c r="CD66" i="29" s="1"/>
  <c r="CC30" i="29"/>
  <c r="CC66" i="29" s="1"/>
  <c r="CB30" i="29"/>
  <c r="CB66" i="29" s="1"/>
  <c r="BZ30" i="29"/>
  <c r="BZ66" i="29" s="1"/>
  <c r="BY30" i="29"/>
  <c r="BY66" i="29" s="1"/>
  <c r="BX30" i="29"/>
  <c r="BX66" i="29" s="1"/>
  <c r="BW30" i="29"/>
  <c r="BW66" i="29" s="1"/>
  <c r="BV30" i="29"/>
  <c r="BV66" i="29" s="1"/>
  <c r="BU30" i="29"/>
  <c r="BU66" i="29" s="1"/>
  <c r="BT30" i="29"/>
  <c r="BT66" i="29" s="1"/>
  <c r="BS30" i="29"/>
  <c r="BS66" i="29" s="1"/>
  <c r="BR30" i="29"/>
  <c r="BR66" i="29" s="1"/>
  <c r="BQ30" i="29"/>
  <c r="BQ66" i="29" s="1"/>
  <c r="BP30" i="29"/>
  <c r="BN30" i="29"/>
  <c r="BN66" i="29" s="1"/>
  <c r="BM30" i="29"/>
  <c r="BM66" i="29" s="1"/>
  <c r="BL30" i="29"/>
  <c r="BL66" i="29" s="1"/>
  <c r="BK30" i="29"/>
  <c r="BK66" i="29" s="1"/>
  <c r="BJ30" i="29"/>
  <c r="BJ66" i="29" s="1"/>
  <c r="BI30" i="29"/>
  <c r="BI66" i="29" s="1"/>
  <c r="BH30" i="29"/>
  <c r="BH66" i="29" s="1"/>
  <c r="BG30" i="29"/>
  <c r="BG66" i="29" s="1"/>
  <c r="BF30" i="29"/>
  <c r="BF66" i="29" s="1"/>
  <c r="BE30" i="29"/>
  <c r="BE66" i="29" s="1"/>
  <c r="BD30" i="29"/>
  <c r="BD66" i="29" s="1"/>
  <c r="BB30" i="29"/>
  <c r="BB66" i="29" s="1"/>
  <c r="BA30" i="29"/>
  <c r="BA66" i="29" s="1"/>
  <c r="AZ30" i="29"/>
  <c r="AZ66" i="29" s="1"/>
  <c r="AY30" i="29"/>
  <c r="AY66" i="29" s="1"/>
  <c r="AX30" i="29"/>
  <c r="AX66" i="29" s="1"/>
  <c r="AW30" i="29"/>
  <c r="AW66" i="29" s="1"/>
  <c r="AV30" i="29"/>
  <c r="AV66" i="29" s="1"/>
  <c r="AU30" i="29"/>
  <c r="AU66" i="29" s="1"/>
  <c r="AT30" i="29"/>
  <c r="AT66" i="29" s="1"/>
  <c r="AS30" i="29"/>
  <c r="AS66" i="29" s="1"/>
  <c r="AR30" i="29"/>
  <c r="AR66" i="29" s="1"/>
  <c r="AP30" i="29"/>
  <c r="AP66" i="29" s="1"/>
  <c r="AO30" i="29"/>
  <c r="AO66" i="29" s="1"/>
  <c r="AN30" i="29"/>
  <c r="AM30" i="29"/>
  <c r="AM66" i="29" s="1"/>
  <c r="AL30" i="29"/>
  <c r="AL66" i="29" s="1"/>
  <c r="AK30" i="29"/>
  <c r="AK66" i="29" s="1"/>
  <c r="AJ30" i="29"/>
  <c r="AJ66" i="29" s="1"/>
  <c r="AI30" i="29"/>
  <c r="AI66" i="29" s="1"/>
  <c r="AH30" i="29"/>
  <c r="AH66" i="29" s="1"/>
  <c r="AG30" i="29"/>
  <c r="AG66" i="29" s="1"/>
  <c r="AF30" i="29"/>
  <c r="AF66" i="29" s="1"/>
  <c r="AD30" i="29"/>
  <c r="AD66" i="29" s="1"/>
  <c r="AC30" i="29"/>
  <c r="AC66" i="29" s="1"/>
  <c r="AB30" i="29"/>
  <c r="AA30" i="29"/>
  <c r="AA66" i="29" s="1"/>
  <c r="Z30" i="29"/>
  <c r="Z66" i="29" s="1"/>
  <c r="Y30" i="29"/>
  <c r="Y66" i="29" s="1"/>
  <c r="X30" i="29"/>
  <c r="X66" i="29" s="1"/>
  <c r="W30" i="29"/>
  <c r="W66" i="29" s="1"/>
  <c r="V30" i="29"/>
  <c r="V66" i="29" s="1"/>
  <c r="U30" i="29"/>
  <c r="U66" i="29" s="1"/>
  <c r="T30" i="29"/>
  <c r="R30" i="29"/>
  <c r="R66" i="29" s="1"/>
  <c r="Q30" i="29"/>
  <c r="P30" i="29"/>
  <c r="O30" i="29"/>
  <c r="O66" i="29" s="1"/>
  <c r="N30" i="29"/>
  <c r="N66" i="29" s="1"/>
  <c r="M30" i="29"/>
  <c r="M66" i="29" s="1"/>
  <c r="L30" i="29"/>
  <c r="L66" i="29" s="1"/>
  <c r="K30" i="29"/>
  <c r="K66" i="29" s="1"/>
  <c r="J30" i="29"/>
  <c r="J66" i="29" s="1"/>
  <c r="I30" i="29"/>
  <c r="I66" i="29" s="1"/>
  <c r="H30" i="29"/>
  <c r="H66" i="29" s="1"/>
  <c r="D30" i="29"/>
  <c r="DW30" i="29" s="1"/>
  <c r="C30" i="29"/>
  <c r="DW29" i="29"/>
  <c r="DW65" i="29" s="1"/>
  <c r="DT29" i="29"/>
  <c r="DT65" i="29" s="1"/>
  <c r="DS29" i="29"/>
  <c r="DS65" i="29" s="1"/>
  <c r="DR29" i="29"/>
  <c r="DR65" i="29" s="1"/>
  <c r="DQ29" i="29"/>
  <c r="DQ65" i="29" s="1"/>
  <c r="DL29" i="29"/>
  <c r="DL65" i="29" s="1"/>
  <c r="DE29" i="29"/>
  <c r="DE65" i="29" s="1"/>
  <c r="CY29" i="29"/>
  <c r="CY65" i="29" s="1"/>
  <c r="CW29" i="29"/>
  <c r="CW65" i="29" s="1"/>
  <c r="CV29" i="29"/>
  <c r="CV65" i="29" s="1"/>
  <c r="CU29" i="29"/>
  <c r="CU65" i="29" s="1"/>
  <c r="CT29" i="29"/>
  <c r="CT65" i="29" s="1"/>
  <c r="CI29" i="29"/>
  <c r="CI65" i="29" s="1"/>
  <c r="CG29" i="29"/>
  <c r="CG65" i="29" s="1"/>
  <c r="CB29" i="29"/>
  <c r="CB65" i="29" s="1"/>
  <c r="CA29" i="29"/>
  <c r="CA65" i="29" s="1"/>
  <c r="BY29" i="29"/>
  <c r="BY65" i="29" s="1"/>
  <c r="BX29" i="29"/>
  <c r="BX65" i="29" s="1"/>
  <c r="BW29" i="29"/>
  <c r="BW65" i="29" s="1"/>
  <c r="BM29" i="29"/>
  <c r="BM65" i="29" s="1"/>
  <c r="BK29" i="29"/>
  <c r="BK65" i="29" s="1"/>
  <c r="BJ29" i="29"/>
  <c r="BJ65" i="29" s="1"/>
  <c r="BI29" i="29"/>
  <c r="BI65" i="29" s="1"/>
  <c r="BD29" i="29"/>
  <c r="BD65" i="29" s="1"/>
  <c r="BC29" i="29"/>
  <c r="BC65" i="29" s="1"/>
  <c r="BA29" i="29"/>
  <c r="BA65" i="29" s="1"/>
  <c r="AR29" i="29"/>
  <c r="AO29" i="29"/>
  <c r="AO65" i="29" s="1"/>
  <c r="AN29" i="29"/>
  <c r="AN65" i="29" s="1"/>
  <c r="AM29" i="29"/>
  <c r="AM65" i="29" s="1"/>
  <c r="AL29" i="29"/>
  <c r="AL65" i="29" s="1"/>
  <c r="AK29" i="29"/>
  <c r="AK65" i="29" s="1"/>
  <c r="AF29" i="29"/>
  <c r="AF65" i="29" s="1"/>
  <c r="Z29" i="29"/>
  <c r="Z65" i="29" s="1"/>
  <c r="T29" i="29"/>
  <c r="T65" i="29" s="1"/>
  <c r="S29" i="29"/>
  <c r="S65" i="29" s="1"/>
  <c r="Q29" i="29"/>
  <c r="Q65" i="29" s="1"/>
  <c r="P29" i="29"/>
  <c r="P65" i="29" s="1"/>
  <c r="O29" i="29"/>
  <c r="O65" i="29" s="1"/>
  <c r="N29" i="29"/>
  <c r="N65" i="29" s="1"/>
  <c r="D29" i="29"/>
  <c r="DF29" i="29" s="1"/>
  <c r="DF65" i="29" s="1"/>
  <c r="C29" i="29"/>
  <c r="DW28" i="29"/>
  <c r="DW64" i="29" s="1"/>
  <c r="DU28" i="29"/>
  <c r="DU64" i="29" s="1"/>
  <c r="DT28" i="29"/>
  <c r="DT64" i="29" s="1"/>
  <c r="DS28" i="29"/>
  <c r="DS64" i="29" s="1"/>
  <c r="DN28" i="29"/>
  <c r="DN64" i="29" s="1"/>
  <c r="DM28" i="29"/>
  <c r="DM64" i="29" s="1"/>
  <c r="DK28" i="29"/>
  <c r="DK64" i="29" s="1"/>
  <c r="DB28" i="29"/>
  <c r="DB64" i="29" s="1"/>
  <c r="CY28" i="29"/>
  <c r="CY64" i="29" s="1"/>
  <c r="CX28" i="29"/>
  <c r="CX64" i="29" s="1"/>
  <c r="CW28" i="29"/>
  <c r="CW64" i="29" s="1"/>
  <c r="CV28" i="29"/>
  <c r="CV64" i="29" s="1"/>
  <c r="CU28" i="29"/>
  <c r="CU64" i="29" s="1"/>
  <c r="CP28" i="29"/>
  <c r="CP64" i="29" s="1"/>
  <c r="CJ28" i="29"/>
  <c r="CJ64" i="29" s="1"/>
  <c r="CD28" i="29"/>
  <c r="CC28" i="29"/>
  <c r="CC64" i="29" s="1"/>
  <c r="CA28" i="29"/>
  <c r="CA64" i="29" s="1"/>
  <c r="BZ28" i="29"/>
  <c r="BZ64" i="29" s="1"/>
  <c r="BY28" i="29"/>
  <c r="BY64" i="29" s="1"/>
  <c r="BX28" i="29"/>
  <c r="BX64" i="29" s="1"/>
  <c r="BN28" i="29"/>
  <c r="BN64" i="29" s="1"/>
  <c r="BL28" i="29"/>
  <c r="BL64" i="29" s="1"/>
  <c r="BK28" i="29"/>
  <c r="BK64" i="29" s="1"/>
  <c r="BF28" i="29"/>
  <c r="BF64" i="29" s="1"/>
  <c r="BE28" i="29"/>
  <c r="BE64" i="29" s="1"/>
  <c r="BC28" i="29"/>
  <c r="BC64" i="29" s="1"/>
  <c r="BB28" i="29"/>
  <c r="BB64" i="29" s="1"/>
  <c r="AS28" i="29"/>
  <c r="AS64" i="29" s="1"/>
  <c r="AP28" i="29"/>
  <c r="AP64" i="29" s="1"/>
  <c r="AO28" i="29"/>
  <c r="AO64" i="29" s="1"/>
  <c r="AN28" i="29"/>
  <c r="AN64" i="29" s="1"/>
  <c r="AM28" i="29"/>
  <c r="AM64" i="29" s="1"/>
  <c r="AH28" i="29"/>
  <c r="AH64" i="29" s="1"/>
  <c r="AG28" i="29"/>
  <c r="AG64" i="29" s="1"/>
  <c r="AA28" i="29"/>
  <c r="AA64" i="29" s="1"/>
  <c r="U28" i="29"/>
  <c r="U64" i="29" s="1"/>
  <c r="S28" i="29"/>
  <c r="S64" i="29" s="1"/>
  <c r="R28" i="29"/>
  <c r="R64" i="29" s="1"/>
  <c r="Q28" i="29"/>
  <c r="Q64" i="29" s="1"/>
  <c r="P28" i="29"/>
  <c r="P64" i="29" s="1"/>
  <c r="O28" i="29"/>
  <c r="D28" i="29"/>
  <c r="DG28" i="29" s="1"/>
  <c r="DG64" i="29" s="1"/>
  <c r="C28" i="29"/>
  <c r="DW27" i="29"/>
  <c r="DW63" i="29" s="1"/>
  <c r="DU27" i="29"/>
  <c r="DU63" i="29" s="1"/>
  <c r="DP27" i="29"/>
  <c r="DP63" i="29" s="1"/>
  <c r="DO27" i="29"/>
  <c r="DM27" i="29"/>
  <c r="DM63" i="29" s="1"/>
  <c r="DL27" i="29"/>
  <c r="DL63" i="29" s="1"/>
  <c r="DK27" i="29"/>
  <c r="DK63" i="29" s="1"/>
  <c r="DA27" i="29"/>
  <c r="DA63" i="29" s="1"/>
  <c r="CY27" i="29"/>
  <c r="CY63" i="29" s="1"/>
  <c r="CX27" i="29"/>
  <c r="CX63" i="29" s="1"/>
  <c r="CW27" i="29"/>
  <c r="CW63" i="29" s="1"/>
  <c r="CR27" i="29"/>
  <c r="CR63" i="29" s="1"/>
  <c r="CQ27" i="29"/>
  <c r="CQ63" i="29" s="1"/>
  <c r="CO27" i="29"/>
  <c r="CO63" i="29" s="1"/>
  <c r="CF27" i="29"/>
  <c r="CF63" i="29" s="1"/>
  <c r="CC27" i="29"/>
  <c r="CC63" i="29" s="1"/>
  <c r="CB27" i="29"/>
  <c r="CB63" i="29" s="1"/>
  <c r="CA27" i="29"/>
  <c r="CA63" i="29" s="1"/>
  <c r="BZ27" i="29"/>
  <c r="BZ63" i="29" s="1"/>
  <c r="BY27" i="29"/>
  <c r="BY63" i="29" s="1"/>
  <c r="BT27" i="29"/>
  <c r="BT63" i="29" s="1"/>
  <c r="BN27" i="29"/>
  <c r="BN63" i="29" s="1"/>
  <c r="BH27" i="29"/>
  <c r="BH63" i="29" s="1"/>
  <c r="BG27" i="29"/>
  <c r="BG63" i="29" s="1"/>
  <c r="BE27" i="29"/>
  <c r="BE63" i="29" s="1"/>
  <c r="BD27" i="29"/>
  <c r="BD63" i="29" s="1"/>
  <c r="BC27" i="29"/>
  <c r="BC63" i="29" s="1"/>
  <c r="BB27" i="29"/>
  <c r="AR27" i="29"/>
  <c r="AR63" i="29" s="1"/>
  <c r="AP27" i="29"/>
  <c r="AP63" i="29" s="1"/>
  <c r="AO27" i="29"/>
  <c r="AO63" i="29" s="1"/>
  <c r="AJ27" i="29"/>
  <c r="AJ63" i="29" s="1"/>
  <c r="AI27" i="29"/>
  <c r="AI63" i="29" s="1"/>
  <c r="AG27" i="29"/>
  <c r="AG63" i="29" s="1"/>
  <c r="AF27" i="29"/>
  <c r="AF63" i="29" s="1"/>
  <c r="W27" i="29"/>
  <c r="W63" i="29" s="1"/>
  <c r="T27" i="29"/>
  <c r="T63" i="29" s="1"/>
  <c r="S27" i="29"/>
  <c r="S63" i="29" s="1"/>
  <c r="R27" i="29"/>
  <c r="R63" i="29" s="1"/>
  <c r="Q27" i="29"/>
  <c r="Q63" i="29" s="1"/>
  <c r="L27" i="29"/>
  <c r="L63" i="29" s="1"/>
  <c r="K27" i="29"/>
  <c r="K63" i="29" s="1"/>
  <c r="D27" i="29"/>
  <c r="DC27" i="29" s="1"/>
  <c r="DC63" i="29" s="1"/>
  <c r="C27" i="29"/>
  <c r="DW26" i="29"/>
  <c r="DW62" i="29" s="1"/>
  <c r="DQ26" i="29"/>
  <c r="DQ62" i="29" s="1"/>
  <c r="DO26" i="29"/>
  <c r="DO62" i="29" s="1"/>
  <c r="DN26" i="29"/>
  <c r="DN62" i="29" s="1"/>
  <c r="DM26" i="29"/>
  <c r="DM62" i="29" s="1"/>
  <c r="DL26" i="29"/>
  <c r="DL62" i="29" s="1"/>
  <c r="DK26" i="29"/>
  <c r="DK62" i="29" s="1"/>
  <c r="DA26" i="29"/>
  <c r="DA62" i="29" s="1"/>
  <c r="CY26" i="29"/>
  <c r="CY62" i="29" s="1"/>
  <c r="CT26" i="29"/>
  <c r="CT62" i="29" s="1"/>
  <c r="CS26" i="29"/>
  <c r="CS62" i="29" s="1"/>
  <c r="CQ26" i="29"/>
  <c r="CQ62" i="29" s="1"/>
  <c r="CP26" i="29"/>
  <c r="CP62" i="29" s="1"/>
  <c r="CO26" i="29"/>
  <c r="CO62" i="29" s="1"/>
  <c r="CE26" i="29"/>
  <c r="CE62" i="29" s="1"/>
  <c r="CC26" i="29"/>
  <c r="CC62" i="29" s="1"/>
  <c r="CB26" i="29"/>
  <c r="CB62" i="29" s="1"/>
  <c r="CA26" i="29"/>
  <c r="CA62" i="29" s="1"/>
  <c r="BV26" i="29"/>
  <c r="BV62" i="29" s="1"/>
  <c r="BU26" i="29"/>
  <c r="BU62" i="29" s="1"/>
  <c r="BS26" i="29"/>
  <c r="BS62" i="29" s="1"/>
  <c r="BJ26" i="29"/>
  <c r="BJ62" i="29" s="1"/>
  <c r="BG26" i="29"/>
  <c r="BG62" i="29" s="1"/>
  <c r="BF26" i="29"/>
  <c r="BF62" i="29" s="1"/>
  <c r="BE26" i="29"/>
  <c r="BE62" i="29" s="1"/>
  <c r="BD26" i="29"/>
  <c r="BD62" i="29" s="1"/>
  <c r="BC26" i="29"/>
  <c r="BC62" i="29" s="1"/>
  <c r="AX26" i="29"/>
  <c r="AX62" i="29" s="1"/>
  <c r="AR26" i="29"/>
  <c r="AR62" i="29" s="1"/>
  <c r="AL26" i="29"/>
  <c r="AL62" i="29" s="1"/>
  <c r="AK26" i="29"/>
  <c r="AK62" i="29" s="1"/>
  <c r="AI26" i="29"/>
  <c r="AI62" i="29" s="1"/>
  <c r="AH26" i="29"/>
  <c r="AH62" i="29" s="1"/>
  <c r="AG26" i="29"/>
  <c r="AG62" i="29" s="1"/>
  <c r="AF26" i="29"/>
  <c r="AF62" i="29" s="1"/>
  <c r="V26" i="29"/>
  <c r="V62" i="29" s="1"/>
  <c r="T26" i="29"/>
  <c r="T62" i="29" s="1"/>
  <c r="S26" i="29"/>
  <c r="S62" i="29" s="1"/>
  <c r="N26" i="29"/>
  <c r="N62" i="29" s="1"/>
  <c r="M26" i="29"/>
  <c r="M62" i="29" s="1"/>
  <c r="K26" i="29"/>
  <c r="K62" i="29" s="1"/>
  <c r="J26" i="29"/>
  <c r="J62" i="29" s="1"/>
  <c r="D26" i="29"/>
  <c r="DB26" i="29" s="1"/>
  <c r="DB62" i="29" s="1"/>
  <c r="C26" i="29"/>
  <c r="DV25" i="29"/>
  <c r="DV61" i="29" s="1"/>
  <c r="DT25" i="29"/>
  <c r="DT61" i="29" s="1"/>
  <c r="DS25" i="29"/>
  <c r="DS61" i="29" s="1"/>
  <c r="DR25" i="29"/>
  <c r="DR61" i="29" s="1"/>
  <c r="DQ25" i="29"/>
  <c r="DQ61" i="29" s="1"/>
  <c r="DP25" i="29"/>
  <c r="DP61" i="29" s="1"/>
  <c r="DO25" i="29"/>
  <c r="DO61" i="29" s="1"/>
  <c r="DN25" i="29"/>
  <c r="DN61" i="29" s="1"/>
  <c r="DM25" i="29"/>
  <c r="DL25" i="29"/>
  <c r="DJ25" i="29"/>
  <c r="DJ61" i="29" s="1"/>
  <c r="DH25" i="29"/>
  <c r="DH61" i="29" s="1"/>
  <c r="DG25" i="29"/>
  <c r="DG61" i="29" s="1"/>
  <c r="DF25" i="29"/>
  <c r="DF61" i="29" s="1"/>
  <c r="DE25" i="29"/>
  <c r="DE61" i="29" s="1"/>
  <c r="DD25" i="29"/>
  <c r="DD61" i="29" s="1"/>
  <c r="DC25" i="29"/>
  <c r="DC61" i="29" s="1"/>
  <c r="DB25" i="29"/>
  <c r="DB61" i="29" s="1"/>
  <c r="DA25" i="29"/>
  <c r="DA61" i="29" s="1"/>
  <c r="CZ25" i="29"/>
  <c r="CZ61" i="29" s="1"/>
  <c r="CX25" i="29"/>
  <c r="CX61" i="29" s="1"/>
  <c r="CV25" i="29"/>
  <c r="CV61" i="29" s="1"/>
  <c r="CU25" i="29"/>
  <c r="CU61" i="29" s="1"/>
  <c r="CT25" i="29"/>
  <c r="CT61" i="29" s="1"/>
  <c r="CS25" i="29"/>
  <c r="CS61" i="29" s="1"/>
  <c r="CR25" i="29"/>
  <c r="CR61" i="29" s="1"/>
  <c r="CQ25" i="29"/>
  <c r="CQ61" i="29" s="1"/>
  <c r="CP25" i="29"/>
  <c r="CP61" i="29" s="1"/>
  <c r="CO25" i="29"/>
  <c r="CO61" i="29" s="1"/>
  <c r="CN25" i="29"/>
  <c r="CN61" i="29" s="1"/>
  <c r="CL25" i="29"/>
  <c r="CL61" i="29" s="1"/>
  <c r="CJ25" i="29"/>
  <c r="CJ61" i="29" s="1"/>
  <c r="CI25" i="29"/>
  <c r="CI61" i="29" s="1"/>
  <c r="CH25" i="29"/>
  <c r="CH61" i="29" s="1"/>
  <c r="CG25" i="29"/>
  <c r="CG61" i="29" s="1"/>
  <c r="CF25" i="29"/>
  <c r="CF61" i="29" s="1"/>
  <c r="CE25" i="29"/>
  <c r="CE61" i="29" s="1"/>
  <c r="CD25" i="29"/>
  <c r="CD61" i="29" s="1"/>
  <c r="CC25" i="29"/>
  <c r="CC61" i="29" s="1"/>
  <c r="CB25" i="29"/>
  <c r="CB61" i="29" s="1"/>
  <c r="BZ25" i="29"/>
  <c r="BX25" i="29"/>
  <c r="BX61" i="29" s="1"/>
  <c r="BW25" i="29"/>
  <c r="BW61" i="29" s="1"/>
  <c r="BV25" i="29"/>
  <c r="BV61" i="29" s="1"/>
  <c r="BU25" i="29"/>
  <c r="BT25" i="29"/>
  <c r="BT61" i="29" s="1"/>
  <c r="BS25" i="29"/>
  <c r="BS61" i="29" s="1"/>
  <c r="BR25" i="29"/>
  <c r="BR61" i="29" s="1"/>
  <c r="BQ25" i="29"/>
  <c r="BQ61" i="29" s="1"/>
  <c r="BP25" i="29"/>
  <c r="BP61" i="29" s="1"/>
  <c r="BN25" i="29"/>
  <c r="BN61" i="29" s="1"/>
  <c r="BL25" i="29"/>
  <c r="BL61" i="29" s="1"/>
  <c r="BK25" i="29"/>
  <c r="BK61" i="29" s="1"/>
  <c r="BJ25" i="29"/>
  <c r="BJ61" i="29" s="1"/>
  <c r="BI25" i="29"/>
  <c r="BI61" i="29" s="1"/>
  <c r="BH25" i="29"/>
  <c r="BH61" i="29" s="1"/>
  <c r="BG25" i="29"/>
  <c r="BG61" i="29" s="1"/>
  <c r="BF25" i="29"/>
  <c r="BF61" i="29" s="1"/>
  <c r="BE25" i="29"/>
  <c r="BE61" i="29" s="1"/>
  <c r="BD25" i="29"/>
  <c r="BD61" i="29" s="1"/>
  <c r="BB25" i="29"/>
  <c r="BB61" i="29" s="1"/>
  <c r="AZ25" i="29"/>
  <c r="AZ61" i="29" s="1"/>
  <c r="AY25" i="29"/>
  <c r="AY61" i="29" s="1"/>
  <c r="AX25" i="29"/>
  <c r="AX61" i="29" s="1"/>
  <c r="AW25" i="29"/>
  <c r="AW61" i="29" s="1"/>
  <c r="AV25" i="29"/>
  <c r="AV61" i="29" s="1"/>
  <c r="AU25" i="29"/>
  <c r="AU61" i="29" s="1"/>
  <c r="AT25" i="29"/>
  <c r="AT61" i="29" s="1"/>
  <c r="AS25" i="29"/>
  <c r="AR25" i="29"/>
  <c r="AP25" i="29"/>
  <c r="AP61" i="29" s="1"/>
  <c r="AN25" i="29"/>
  <c r="AN61" i="29" s="1"/>
  <c r="AM25" i="29"/>
  <c r="AM61" i="29" s="1"/>
  <c r="AL25" i="29"/>
  <c r="AL61" i="29" s="1"/>
  <c r="AK25" i="29"/>
  <c r="AK61" i="29" s="1"/>
  <c r="AJ25" i="29"/>
  <c r="AJ61" i="29" s="1"/>
  <c r="AI25" i="29"/>
  <c r="AI61" i="29" s="1"/>
  <c r="AH25" i="29"/>
  <c r="AG25" i="29"/>
  <c r="AG61" i="29" s="1"/>
  <c r="AF25" i="29"/>
  <c r="AF61" i="29" s="1"/>
  <c r="AD25" i="29"/>
  <c r="AB25" i="29"/>
  <c r="AB61" i="29" s="1"/>
  <c r="AA25" i="29"/>
  <c r="AA61" i="29" s="1"/>
  <c r="Z25" i="29"/>
  <c r="Z61" i="29" s="1"/>
  <c r="Y25" i="29"/>
  <c r="Y61" i="29" s="1"/>
  <c r="X25" i="29"/>
  <c r="X61" i="29" s="1"/>
  <c r="W25" i="29"/>
  <c r="W61" i="29" s="1"/>
  <c r="V25" i="29"/>
  <c r="V61" i="29" s="1"/>
  <c r="U25" i="29"/>
  <c r="U61" i="29" s="1"/>
  <c r="T25" i="29"/>
  <c r="T61" i="29" s="1"/>
  <c r="R25" i="29"/>
  <c r="R61" i="29" s="1"/>
  <c r="P25" i="29"/>
  <c r="P61" i="29" s="1"/>
  <c r="O25" i="29"/>
  <c r="O61" i="29" s="1"/>
  <c r="N25" i="29"/>
  <c r="N61" i="29" s="1"/>
  <c r="M25" i="29"/>
  <c r="M61" i="29" s="1"/>
  <c r="L25" i="29"/>
  <c r="L61" i="29" s="1"/>
  <c r="K25" i="29"/>
  <c r="K61" i="29" s="1"/>
  <c r="J25" i="29"/>
  <c r="J61" i="29" s="1"/>
  <c r="I25" i="29"/>
  <c r="I61" i="29" s="1"/>
  <c r="H25" i="29"/>
  <c r="D25" i="29"/>
  <c r="DW25" i="29" s="1"/>
  <c r="DW61" i="29" s="1"/>
  <c r="C25" i="29"/>
  <c r="DV24" i="29"/>
  <c r="DV60" i="29" s="1"/>
  <c r="DU24" i="29"/>
  <c r="DU60" i="29" s="1"/>
  <c r="DT24" i="29"/>
  <c r="DT60" i="29" s="1"/>
  <c r="DS24" i="29"/>
  <c r="DS60" i="29" s="1"/>
  <c r="DR24" i="29"/>
  <c r="DR60" i="29" s="1"/>
  <c r="DQ24" i="29"/>
  <c r="DQ60" i="29" s="1"/>
  <c r="DP24" i="29"/>
  <c r="DP60" i="29" s="1"/>
  <c r="DO24" i="29"/>
  <c r="DO60" i="29" s="1"/>
  <c r="DN24" i="29"/>
  <c r="DN60" i="29" s="1"/>
  <c r="DM24" i="29"/>
  <c r="DM60" i="29" s="1"/>
  <c r="DL24" i="29"/>
  <c r="DJ24" i="29"/>
  <c r="DJ60" i="29" s="1"/>
  <c r="DI24" i="29"/>
  <c r="DI60" i="29" s="1"/>
  <c r="DH24" i="29"/>
  <c r="DH60" i="29" s="1"/>
  <c r="DG24" i="29"/>
  <c r="DG60" i="29" s="1"/>
  <c r="DF24" i="29"/>
  <c r="DF60" i="29" s="1"/>
  <c r="DE24" i="29"/>
  <c r="DE60" i="29" s="1"/>
  <c r="DD24" i="29"/>
  <c r="DD60" i="29" s="1"/>
  <c r="DC24" i="29"/>
  <c r="DC60" i="29" s="1"/>
  <c r="DB24" i="29"/>
  <c r="DB60" i="29" s="1"/>
  <c r="DA24" i="29"/>
  <c r="DA60" i="29" s="1"/>
  <c r="CZ24" i="29"/>
  <c r="CZ60" i="29" s="1"/>
  <c r="CX24" i="29"/>
  <c r="CX60" i="29" s="1"/>
  <c r="CW24" i="29"/>
  <c r="CW60" i="29" s="1"/>
  <c r="CV24" i="29"/>
  <c r="CV60" i="29" s="1"/>
  <c r="CU24" i="29"/>
  <c r="CU60" i="29" s="1"/>
  <c r="CT24" i="29"/>
  <c r="CT60" i="29" s="1"/>
  <c r="CS24" i="29"/>
  <c r="CS60" i="29" s="1"/>
  <c r="CR24" i="29"/>
  <c r="CR60" i="29" s="1"/>
  <c r="CQ24" i="29"/>
  <c r="CQ60" i="29" s="1"/>
  <c r="CP24" i="29"/>
  <c r="CP60" i="29" s="1"/>
  <c r="CO24" i="29"/>
  <c r="CO60" i="29" s="1"/>
  <c r="CN24" i="29"/>
  <c r="CN60" i="29" s="1"/>
  <c r="CL24" i="29"/>
  <c r="CL60" i="29" s="1"/>
  <c r="CK24" i="29"/>
  <c r="CK60" i="29" s="1"/>
  <c r="CJ24" i="29"/>
  <c r="CJ60" i="29" s="1"/>
  <c r="CI24" i="29"/>
  <c r="CI60" i="29" s="1"/>
  <c r="CH24" i="29"/>
  <c r="CG24" i="29"/>
  <c r="CG60" i="29" s="1"/>
  <c r="CF24" i="29"/>
  <c r="CF60" i="29" s="1"/>
  <c r="CE24" i="29"/>
  <c r="CD24" i="29"/>
  <c r="CC24" i="29"/>
  <c r="CC60" i="29" s="1"/>
  <c r="CB24" i="29"/>
  <c r="CB60" i="29" s="1"/>
  <c r="BZ24" i="29"/>
  <c r="BZ60" i="29" s="1"/>
  <c r="BY24" i="29"/>
  <c r="BY60" i="29" s="1"/>
  <c r="BX24" i="29"/>
  <c r="BX60" i="29" s="1"/>
  <c r="BW24" i="29"/>
  <c r="BW60" i="29" s="1"/>
  <c r="BV24" i="29"/>
  <c r="BV60" i="29" s="1"/>
  <c r="BU24" i="29"/>
  <c r="BT24" i="29"/>
  <c r="BT60" i="29" s="1"/>
  <c r="BS24" i="29"/>
  <c r="BS60" i="29" s="1"/>
  <c r="BR24" i="29"/>
  <c r="BR60" i="29" s="1"/>
  <c r="BQ24" i="29"/>
  <c r="BQ60" i="29" s="1"/>
  <c r="BP24" i="29"/>
  <c r="BN24" i="29"/>
  <c r="BN60" i="29" s="1"/>
  <c r="BM24" i="29"/>
  <c r="BM60" i="29" s="1"/>
  <c r="BL24" i="29"/>
  <c r="BL60" i="29" s="1"/>
  <c r="BK24" i="29"/>
  <c r="BK60" i="29" s="1"/>
  <c r="BJ24" i="29"/>
  <c r="BJ60" i="29" s="1"/>
  <c r="BI24" i="29"/>
  <c r="BI60" i="29" s="1"/>
  <c r="BH24" i="29"/>
  <c r="BH60" i="29" s="1"/>
  <c r="BG24" i="29"/>
  <c r="BG60" i="29" s="1"/>
  <c r="BF24" i="29"/>
  <c r="BF60" i="29" s="1"/>
  <c r="BE24" i="29"/>
  <c r="BE60" i="29" s="1"/>
  <c r="BD24" i="29"/>
  <c r="BD60" i="29" s="1"/>
  <c r="BB24" i="29"/>
  <c r="BB60" i="29" s="1"/>
  <c r="BA24" i="29"/>
  <c r="BA60" i="29" s="1"/>
  <c r="AZ24" i="29"/>
  <c r="AZ60" i="29" s="1"/>
  <c r="AY24" i="29"/>
  <c r="AY60" i="29" s="1"/>
  <c r="AX24" i="29"/>
  <c r="AX60" i="29" s="1"/>
  <c r="AW24" i="29"/>
  <c r="AW60" i="29" s="1"/>
  <c r="AV24" i="29"/>
  <c r="AV60" i="29" s="1"/>
  <c r="AU24" i="29"/>
  <c r="AU60" i="29" s="1"/>
  <c r="AT24" i="29"/>
  <c r="AS24" i="29"/>
  <c r="AS60" i="29" s="1"/>
  <c r="AR24" i="29"/>
  <c r="AP24" i="29"/>
  <c r="AP60" i="29" s="1"/>
  <c r="AO24" i="29"/>
  <c r="AO60" i="29" s="1"/>
  <c r="AN24" i="29"/>
  <c r="AN60" i="29" s="1"/>
  <c r="AM24" i="29"/>
  <c r="AM60" i="29" s="1"/>
  <c r="AL24" i="29"/>
  <c r="AL60" i="29" s="1"/>
  <c r="AK24" i="29"/>
  <c r="AK60" i="29" s="1"/>
  <c r="AJ24" i="29"/>
  <c r="AJ60" i="29" s="1"/>
  <c r="AI24" i="29"/>
  <c r="AI60" i="29" s="1"/>
  <c r="AH24" i="29"/>
  <c r="AH60" i="29" s="1"/>
  <c r="AG24" i="29"/>
  <c r="AF24" i="29"/>
  <c r="AD24" i="29"/>
  <c r="AD60" i="29" s="1"/>
  <c r="AC24" i="29"/>
  <c r="AC60" i="29" s="1"/>
  <c r="AB24" i="29"/>
  <c r="AB60" i="29" s="1"/>
  <c r="AA24" i="29"/>
  <c r="AA60" i="29" s="1"/>
  <c r="Z24" i="29"/>
  <c r="Z60" i="29" s="1"/>
  <c r="Y24" i="29"/>
  <c r="Y60" i="29" s="1"/>
  <c r="X24" i="29"/>
  <c r="X60" i="29" s="1"/>
  <c r="W24" i="29"/>
  <c r="W60" i="29" s="1"/>
  <c r="V24" i="29"/>
  <c r="V60" i="29" s="1"/>
  <c r="U24" i="29"/>
  <c r="U60" i="29" s="1"/>
  <c r="T24" i="29"/>
  <c r="T60" i="29" s="1"/>
  <c r="R24" i="29"/>
  <c r="R60" i="29" s="1"/>
  <c r="Q24" i="29"/>
  <c r="Q60" i="29" s="1"/>
  <c r="P24" i="29"/>
  <c r="P60" i="29" s="1"/>
  <c r="O24" i="29"/>
  <c r="O60" i="29" s="1"/>
  <c r="N24" i="29"/>
  <c r="N60" i="29" s="1"/>
  <c r="M24" i="29"/>
  <c r="M60" i="29" s="1"/>
  <c r="L24" i="29"/>
  <c r="L60" i="29" s="1"/>
  <c r="K24" i="29"/>
  <c r="K60" i="29" s="1"/>
  <c r="J24" i="29"/>
  <c r="J60" i="29" s="1"/>
  <c r="I24" i="29"/>
  <c r="I60" i="29" s="1"/>
  <c r="H24" i="29"/>
  <c r="H60" i="29" s="1"/>
  <c r="D24" i="29"/>
  <c r="DW24" i="29" s="1"/>
  <c r="DW60" i="29" s="1"/>
  <c r="C24" i="29"/>
  <c r="DW23" i="29"/>
  <c r="DW59" i="29" s="1"/>
  <c r="DT23" i="29"/>
  <c r="DT59" i="29" s="1"/>
  <c r="DS23" i="29"/>
  <c r="DS59" i="29" s="1"/>
  <c r="DR23" i="29"/>
  <c r="DQ23" i="29"/>
  <c r="DQ59" i="29" s="1"/>
  <c r="DL23" i="29"/>
  <c r="DL59" i="29" s="1"/>
  <c r="DK23" i="29"/>
  <c r="DK59" i="29" s="1"/>
  <c r="DI23" i="29"/>
  <c r="DI59" i="29" s="1"/>
  <c r="DH23" i="29"/>
  <c r="DH59" i="29" s="1"/>
  <c r="DG23" i="29"/>
  <c r="DF23" i="29"/>
  <c r="DF59" i="29" s="1"/>
  <c r="DE23" i="29"/>
  <c r="DE59" i="29" s="1"/>
  <c r="CY23" i="29"/>
  <c r="CY59" i="29" s="1"/>
  <c r="CW23" i="29"/>
  <c r="CW59" i="29" s="1"/>
  <c r="CV23" i="29"/>
  <c r="CV59" i="29" s="1"/>
  <c r="CU23" i="29"/>
  <c r="CU59" i="29" s="1"/>
  <c r="CT23" i="29"/>
  <c r="CT59" i="29" s="1"/>
  <c r="CS23" i="29"/>
  <c r="CS59" i="29" s="1"/>
  <c r="CN23" i="29"/>
  <c r="CN59" i="29" s="1"/>
  <c r="CM23" i="29"/>
  <c r="CM59" i="29" s="1"/>
  <c r="CM91" i="29" s="1"/>
  <c r="CK23" i="29"/>
  <c r="CK59" i="29" s="1"/>
  <c r="CJ23" i="29"/>
  <c r="CJ59" i="29" s="1"/>
  <c r="CI23" i="29"/>
  <c r="CI59" i="29" s="1"/>
  <c r="CG23" i="29"/>
  <c r="CG59" i="29" s="1"/>
  <c r="CB23" i="29"/>
  <c r="CB59" i="29" s="1"/>
  <c r="CA23" i="29"/>
  <c r="CA59" i="29" s="1"/>
  <c r="BY23" i="29"/>
  <c r="BY59" i="29" s="1"/>
  <c r="BX23" i="29"/>
  <c r="BX59" i="29" s="1"/>
  <c r="BW23" i="29"/>
  <c r="BW59" i="29" s="1"/>
  <c r="BV23" i="29"/>
  <c r="BV59" i="29" s="1"/>
  <c r="BU23" i="29"/>
  <c r="BU59" i="29" s="1"/>
  <c r="BP23" i="29"/>
  <c r="BP59" i="29" s="1"/>
  <c r="BO23" i="29"/>
  <c r="BO59" i="29" s="1"/>
  <c r="BM23" i="29"/>
  <c r="BM59" i="29" s="1"/>
  <c r="BK23" i="29"/>
  <c r="BK59" i="29" s="1"/>
  <c r="BJ23" i="29"/>
  <c r="BJ59" i="29" s="1"/>
  <c r="BI23" i="29"/>
  <c r="BI59" i="29" s="1"/>
  <c r="BD23" i="29"/>
  <c r="BD59" i="29" s="1"/>
  <c r="BC23" i="29"/>
  <c r="BC59" i="29" s="1"/>
  <c r="BA23" i="29"/>
  <c r="BA59" i="29" s="1"/>
  <c r="AZ23" i="29"/>
  <c r="AZ59" i="29" s="1"/>
  <c r="AY23" i="29"/>
  <c r="AY59" i="29" s="1"/>
  <c r="AX23" i="29"/>
  <c r="AX59" i="29" s="1"/>
  <c r="AW23" i="29"/>
  <c r="AW59" i="29" s="1"/>
  <c r="AR23" i="29"/>
  <c r="AR59" i="29" s="1"/>
  <c r="AO23" i="29"/>
  <c r="AO59" i="29" s="1"/>
  <c r="AN23" i="29"/>
  <c r="AN59" i="29" s="1"/>
  <c r="AM23" i="29"/>
  <c r="AL23" i="29"/>
  <c r="AK23" i="29"/>
  <c r="AK59" i="29" s="1"/>
  <c r="AJ23" i="29"/>
  <c r="AJ59" i="29" s="1"/>
  <c r="AF23" i="29"/>
  <c r="AF59" i="29" s="1"/>
  <c r="AE23" i="29"/>
  <c r="AE59" i="29" s="1"/>
  <c r="AC23" i="29"/>
  <c r="AC59" i="29" s="1"/>
  <c r="AB23" i="29"/>
  <c r="AB59" i="29" s="1"/>
  <c r="AA23" i="29"/>
  <c r="AA59" i="29" s="1"/>
  <c r="Y23" i="29"/>
  <c r="Y59" i="29" s="1"/>
  <c r="X23" i="29"/>
  <c r="X59" i="29" s="1"/>
  <c r="T23" i="29"/>
  <c r="T59" i="29" s="1"/>
  <c r="S23" i="29"/>
  <c r="S59" i="29" s="1"/>
  <c r="Q23" i="29"/>
  <c r="Q59" i="29" s="1"/>
  <c r="P23" i="29"/>
  <c r="P59" i="29" s="1"/>
  <c r="O23" i="29"/>
  <c r="O59" i="29" s="1"/>
  <c r="N23" i="29"/>
  <c r="N59" i="29" s="1"/>
  <c r="M23" i="29"/>
  <c r="M59" i="29" s="1"/>
  <c r="L23" i="29"/>
  <c r="L59" i="29" s="1"/>
  <c r="H23" i="29"/>
  <c r="H59" i="29" s="1"/>
  <c r="D23" i="29"/>
  <c r="C23" i="29"/>
  <c r="DV22" i="29"/>
  <c r="DV58" i="29" s="1"/>
  <c r="DU22" i="29"/>
  <c r="DU58" i="29" s="1"/>
  <c r="DT22" i="29"/>
  <c r="DT58" i="29" s="1"/>
  <c r="DS22" i="29"/>
  <c r="DS58" i="29" s="1"/>
  <c r="DR22" i="29"/>
  <c r="DR58" i="29" s="1"/>
  <c r="DN22" i="29"/>
  <c r="DN58" i="29" s="1"/>
  <c r="DH22" i="29"/>
  <c r="DH58" i="29" s="1"/>
  <c r="DF22" i="29"/>
  <c r="DF58" i="29" s="1"/>
  <c r="DB22" i="29"/>
  <c r="DB58" i="29" s="1"/>
  <c r="DA22" i="29"/>
  <c r="DA58" i="29" s="1"/>
  <c r="CY22" i="29"/>
  <c r="CY58" i="29" s="1"/>
  <c r="CX22" i="29"/>
  <c r="CX58" i="29" s="1"/>
  <c r="CW22" i="29"/>
  <c r="CW58" i="29" s="1"/>
  <c r="CO22" i="29"/>
  <c r="CL22" i="29"/>
  <c r="CL58" i="29" s="1"/>
  <c r="CK22" i="29"/>
  <c r="CK58" i="29" s="1"/>
  <c r="CJ22" i="29"/>
  <c r="CJ58" i="29" s="1"/>
  <c r="CI22" i="29"/>
  <c r="CI58" i="29" s="1"/>
  <c r="CH22" i="29"/>
  <c r="CH58" i="29" s="1"/>
  <c r="CD22" i="29"/>
  <c r="CD58" i="29" s="1"/>
  <c r="BZ22" i="29"/>
  <c r="BZ58" i="29" s="1"/>
  <c r="BX22" i="29"/>
  <c r="BX58" i="29" s="1"/>
  <c r="BV22" i="29"/>
  <c r="BV58" i="29" s="1"/>
  <c r="BR22" i="29"/>
  <c r="BR58" i="29" s="1"/>
  <c r="BQ22" i="29"/>
  <c r="BQ58" i="29" s="1"/>
  <c r="BO22" i="29"/>
  <c r="BO58" i="29" s="1"/>
  <c r="BN22" i="29"/>
  <c r="BN58" i="29" s="1"/>
  <c r="BM22" i="29"/>
  <c r="BM58" i="29" s="1"/>
  <c r="BJ22" i="29"/>
  <c r="BJ58" i="29" s="1"/>
  <c r="BE22" i="29"/>
  <c r="BE58" i="29" s="1"/>
  <c r="BB22" i="29"/>
  <c r="BB58" i="29" s="1"/>
  <c r="BA22" i="29"/>
  <c r="BA58" i="29" s="1"/>
  <c r="AZ22" i="29"/>
  <c r="AZ58" i="29" s="1"/>
  <c r="AY22" i="29"/>
  <c r="AY58" i="29" s="1"/>
  <c r="AX22" i="29"/>
  <c r="AX58" i="29" s="1"/>
  <c r="AT22" i="29"/>
  <c r="AT58" i="29" s="1"/>
  <c r="AP22" i="29"/>
  <c r="AP58" i="29" s="1"/>
  <c r="AN22" i="29"/>
  <c r="AN58" i="29" s="1"/>
  <c r="AL22" i="29"/>
  <c r="AL58" i="29" s="1"/>
  <c r="AH22" i="29"/>
  <c r="AH58" i="29" s="1"/>
  <c r="AG22" i="29"/>
  <c r="AG58" i="29" s="1"/>
  <c r="AE22" i="29"/>
  <c r="AE58" i="29" s="1"/>
  <c r="AD22" i="29"/>
  <c r="AD58" i="29" s="1"/>
  <c r="AC22" i="29"/>
  <c r="AC58" i="29" s="1"/>
  <c r="Z22" i="29"/>
  <c r="Z58" i="29" s="1"/>
  <c r="U22" i="29"/>
  <c r="U58" i="29" s="1"/>
  <c r="R22" i="29"/>
  <c r="R58" i="29" s="1"/>
  <c r="Q22" i="29"/>
  <c r="Q58" i="29" s="1"/>
  <c r="P22" i="29"/>
  <c r="P58" i="29" s="1"/>
  <c r="O22" i="29"/>
  <c r="O58" i="29" s="1"/>
  <c r="N22" i="29"/>
  <c r="N58" i="29" s="1"/>
  <c r="J22" i="29"/>
  <c r="J58" i="29" s="1"/>
  <c r="D22" i="29"/>
  <c r="DJ22" i="29" s="1"/>
  <c r="DJ58" i="29" s="1"/>
  <c r="C22" i="29"/>
  <c r="DO21" i="29"/>
  <c r="DO57" i="29" s="1"/>
  <c r="DM21" i="29"/>
  <c r="DM57" i="29" s="1"/>
  <c r="DL21" i="29"/>
  <c r="DL57" i="29" s="1"/>
  <c r="CX21" i="29"/>
  <c r="CX57" i="29" s="1"/>
  <c r="CW21" i="29"/>
  <c r="CW57" i="29" s="1"/>
  <c r="CV21" i="29"/>
  <c r="CF21" i="29"/>
  <c r="CF57" i="29" s="1"/>
  <c r="CB21" i="29"/>
  <c r="CB57" i="29" s="1"/>
  <c r="BN21" i="29"/>
  <c r="BN57" i="29" s="1"/>
  <c r="BM21" i="29"/>
  <c r="BM57" i="29" s="1"/>
  <c r="BL21" i="29"/>
  <c r="BL57" i="29" s="1"/>
  <c r="AX21" i="29"/>
  <c r="AX57" i="29" s="1"/>
  <c r="AV21" i="29"/>
  <c r="AV57" i="29" s="1"/>
  <c r="AU21" i="29"/>
  <c r="AU57" i="29" s="1"/>
  <c r="AI21" i="29"/>
  <c r="AI57" i="29" s="1"/>
  <c r="AF21" i="29"/>
  <c r="AF57" i="29" s="1"/>
  <c r="T21" i="29"/>
  <c r="T57" i="29" s="1"/>
  <c r="S21" i="29"/>
  <c r="S57" i="29" s="1"/>
  <c r="R21" i="29"/>
  <c r="R57" i="29" s="1"/>
  <c r="D21" i="29"/>
  <c r="C21" i="29"/>
  <c r="DW20" i="29"/>
  <c r="DW56" i="29" s="1"/>
  <c r="DV20" i="29"/>
  <c r="DV56" i="29" s="1"/>
  <c r="DT20" i="29"/>
  <c r="DT56" i="29" s="1"/>
  <c r="DP20" i="29"/>
  <c r="DP56" i="29" s="1"/>
  <c r="DN20" i="29"/>
  <c r="DN56" i="29" s="1"/>
  <c r="DL20" i="29"/>
  <c r="DL56" i="29" s="1"/>
  <c r="DK20" i="29"/>
  <c r="DK56" i="29" s="1"/>
  <c r="DJ20" i="29"/>
  <c r="DJ56" i="29" s="1"/>
  <c r="DH20" i="29"/>
  <c r="DH56" i="29" s="1"/>
  <c r="DF20" i="29"/>
  <c r="DF56" i="29" s="1"/>
  <c r="DE20" i="29"/>
  <c r="DE56" i="29" s="1"/>
  <c r="DB20" i="29"/>
  <c r="CZ20" i="29"/>
  <c r="CX20" i="29"/>
  <c r="CX56" i="29" s="1"/>
  <c r="CV20" i="29"/>
  <c r="CV56" i="29" s="1"/>
  <c r="CT20" i="29"/>
  <c r="CT56" i="29" s="1"/>
  <c r="CS20" i="29"/>
  <c r="CS56" i="29" s="1"/>
  <c r="CR20" i="29"/>
  <c r="CR56" i="29" s="1"/>
  <c r="CQ20" i="29"/>
  <c r="CQ56" i="29" s="1"/>
  <c r="CN20" i="29"/>
  <c r="CN56" i="29" s="1"/>
  <c r="CL20" i="29"/>
  <c r="CL56" i="29" s="1"/>
  <c r="CH20" i="29"/>
  <c r="CH56" i="29" s="1"/>
  <c r="CG20" i="29"/>
  <c r="CG56" i="29" s="1"/>
  <c r="CF20" i="29"/>
  <c r="CF56" i="29" s="1"/>
  <c r="CE20" i="29"/>
  <c r="CE56" i="29" s="1"/>
  <c r="CD20" i="29"/>
  <c r="CD56" i="29" s="1"/>
  <c r="CC20" i="29"/>
  <c r="CC56" i="29" s="1"/>
  <c r="BZ20" i="29"/>
  <c r="BZ56" i="29" s="1"/>
  <c r="BV20" i="29"/>
  <c r="BV56" i="29" s="1"/>
  <c r="BT20" i="29"/>
  <c r="BT56" i="29" s="1"/>
  <c r="BS20" i="29"/>
  <c r="BS56" i="29" s="1"/>
  <c r="BR20" i="29"/>
  <c r="BR56" i="29" s="1"/>
  <c r="BQ20" i="29"/>
  <c r="BQ56" i="29" s="1"/>
  <c r="BP20" i="29"/>
  <c r="BP56" i="29" s="1"/>
  <c r="BO20" i="29"/>
  <c r="BO56" i="29" s="1"/>
  <c r="BJ20" i="29"/>
  <c r="BJ56" i="29" s="1"/>
  <c r="BH20" i="29"/>
  <c r="BH56" i="29" s="1"/>
  <c r="BF20" i="29"/>
  <c r="BE20" i="29"/>
  <c r="BE56" i="29" s="1"/>
  <c r="BD20" i="29"/>
  <c r="BD56" i="29" s="1"/>
  <c r="BC20" i="29"/>
  <c r="BC56" i="29" s="1"/>
  <c r="BB20" i="29"/>
  <c r="BB56" i="29" s="1"/>
  <c r="AZ20" i="29"/>
  <c r="AV20" i="29"/>
  <c r="AV56" i="29" s="1"/>
  <c r="AT20" i="29"/>
  <c r="AT56" i="29" s="1"/>
  <c r="AR20" i="29"/>
  <c r="AR56" i="29" s="1"/>
  <c r="AQ20" i="29"/>
  <c r="AQ56" i="29" s="1"/>
  <c r="AP20" i="29"/>
  <c r="AP56" i="29" s="1"/>
  <c r="AN20" i="29"/>
  <c r="AN56" i="29" s="1"/>
  <c r="AL20" i="29"/>
  <c r="AL56" i="29" s="1"/>
  <c r="AK20" i="29"/>
  <c r="AK56" i="29" s="1"/>
  <c r="AH20" i="29"/>
  <c r="AH56" i="29" s="1"/>
  <c r="AF20" i="29"/>
  <c r="AF56" i="29" s="1"/>
  <c r="AD20" i="29"/>
  <c r="AD56" i="29" s="1"/>
  <c r="AB20" i="29"/>
  <c r="AB56" i="29" s="1"/>
  <c r="Z20" i="29"/>
  <c r="Z56" i="29" s="1"/>
  <c r="Y20" i="29"/>
  <c r="Y56" i="29" s="1"/>
  <c r="X20" i="29"/>
  <c r="X56" i="29" s="1"/>
  <c r="W20" i="29"/>
  <c r="W56" i="29" s="1"/>
  <c r="T20" i="29"/>
  <c r="T56" i="29" s="1"/>
  <c r="R20" i="29"/>
  <c r="R56" i="29" s="1"/>
  <c r="N20" i="29"/>
  <c r="N56" i="29" s="1"/>
  <c r="M20" i="29"/>
  <c r="M56" i="29" s="1"/>
  <c r="L20" i="29"/>
  <c r="L56" i="29" s="1"/>
  <c r="K20" i="29"/>
  <c r="J20" i="29"/>
  <c r="J56" i="29" s="1"/>
  <c r="I20" i="29"/>
  <c r="I56" i="29" s="1"/>
  <c r="D20" i="29"/>
  <c r="DO20" i="29" s="1"/>
  <c r="DO56" i="29" s="1"/>
  <c r="C20" i="29"/>
  <c r="DV19" i="29"/>
  <c r="DV55" i="29" s="1"/>
  <c r="DT19" i="29"/>
  <c r="DT55" i="29" s="1"/>
  <c r="DS19" i="29"/>
  <c r="DS55" i="29" s="1"/>
  <c r="DR19" i="29"/>
  <c r="DR55" i="29" s="1"/>
  <c r="DQ19" i="29"/>
  <c r="DQ55" i="29" s="1"/>
  <c r="DP19" i="29"/>
  <c r="DP55" i="29" s="1"/>
  <c r="DO19" i="29"/>
  <c r="DO55" i="29" s="1"/>
  <c r="DN19" i="29"/>
  <c r="DN55" i="29" s="1"/>
  <c r="DM19" i="29"/>
  <c r="DM55" i="29" s="1"/>
  <c r="DL19" i="29"/>
  <c r="DL55" i="29" s="1"/>
  <c r="DJ19" i="29"/>
  <c r="DJ55" i="29" s="1"/>
  <c r="DH19" i="29"/>
  <c r="DH55" i="29" s="1"/>
  <c r="DG19" i="29"/>
  <c r="DG55" i="29" s="1"/>
  <c r="DF19" i="29"/>
  <c r="DF55" i="29" s="1"/>
  <c r="DE19" i="29"/>
  <c r="DE55" i="29" s="1"/>
  <c r="DD19" i="29"/>
  <c r="DD55" i="29" s="1"/>
  <c r="DC19" i="29"/>
  <c r="DC55" i="29" s="1"/>
  <c r="DB19" i="29"/>
  <c r="DB55" i="29" s="1"/>
  <c r="DA19" i="29"/>
  <c r="DA55" i="29" s="1"/>
  <c r="CZ19" i="29"/>
  <c r="CZ55" i="29" s="1"/>
  <c r="CX19" i="29"/>
  <c r="CX55" i="29" s="1"/>
  <c r="CV19" i="29"/>
  <c r="CV55" i="29" s="1"/>
  <c r="CU19" i="29"/>
  <c r="CU55" i="29" s="1"/>
  <c r="CT19" i="29"/>
  <c r="CT55" i="29" s="1"/>
  <c r="CS19" i="29"/>
  <c r="CS55" i="29" s="1"/>
  <c r="CR19" i="29"/>
  <c r="CQ19" i="29"/>
  <c r="CQ55" i="29" s="1"/>
  <c r="CP19" i="29"/>
  <c r="CP55" i="29" s="1"/>
  <c r="CO19" i="29"/>
  <c r="CO55" i="29" s="1"/>
  <c r="CN19" i="29"/>
  <c r="CL19" i="29"/>
  <c r="CL55" i="29" s="1"/>
  <c r="CJ19" i="29"/>
  <c r="CJ55" i="29" s="1"/>
  <c r="CI19" i="29"/>
  <c r="CI55" i="29" s="1"/>
  <c r="CH19" i="29"/>
  <c r="CH55" i="29" s="1"/>
  <c r="CG19" i="29"/>
  <c r="CG55" i="29" s="1"/>
  <c r="CF19" i="29"/>
  <c r="CF55" i="29" s="1"/>
  <c r="CE19" i="29"/>
  <c r="CE55" i="29" s="1"/>
  <c r="CD19" i="29"/>
  <c r="CD55" i="29" s="1"/>
  <c r="CC19" i="29"/>
  <c r="CC55" i="29" s="1"/>
  <c r="CB19" i="29"/>
  <c r="CB55" i="29" s="1"/>
  <c r="BZ19" i="29"/>
  <c r="BZ55" i="29" s="1"/>
  <c r="BX19" i="29"/>
  <c r="BX55" i="29" s="1"/>
  <c r="BW19" i="29"/>
  <c r="BW55" i="29" s="1"/>
  <c r="BV19" i="29"/>
  <c r="BV55" i="29" s="1"/>
  <c r="BU19" i="29"/>
  <c r="BU55" i="29" s="1"/>
  <c r="BT19" i="29"/>
  <c r="BS19" i="29"/>
  <c r="BS55" i="29" s="1"/>
  <c r="BR19" i="29"/>
  <c r="BR55" i="29" s="1"/>
  <c r="BQ19" i="29"/>
  <c r="BQ55" i="29" s="1"/>
  <c r="BP19" i="29"/>
  <c r="BP55" i="29" s="1"/>
  <c r="BN19" i="29"/>
  <c r="BN55" i="29" s="1"/>
  <c r="BL19" i="29"/>
  <c r="BL55" i="29" s="1"/>
  <c r="BK19" i="29"/>
  <c r="BK55" i="29" s="1"/>
  <c r="BJ19" i="29"/>
  <c r="BJ55" i="29" s="1"/>
  <c r="BI19" i="29"/>
  <c r="BI55" i="29" s="1"/>
  <c r="BH19" i="29"/>
  <c r="BH55" i="29" s="1"/>
  <c r="BG19" i="29"/>
  <c r="BG55" i="29" s="1"/>
  <c r="BF19" i="29"/>
  <c r="BF55" i="29" s="1"/>
  <c r="BE19" i="29"/>
  <c r="BE55" i="29" s="1"/>
  <c r="BD19" i="29"/>
  <c r="BB19" i="29"/>
  <c r="AZ19" i="29"/>
  <c r="AZ55" i="29" s="1"/>
  <c r="AY19" i="29"/>
  <c r="AY55" i="29" s="1"/>
  <c r="AX19" i="29"/>
  <c r="AX55" i="29" s="1"/>
  <c r="AW19" i="29"/>
  <c r="AW55" i="29" s="1"/>
  <c r="AV19" i="29"/>
  <c r="AV55" i="29" s="1"/>
  <c r="AU19" i="29"/>
  <c r="AU55" i="29" s="1"/>
  <c r="AT19" i="29"/>
  <c r="AT55" i="29" s="1"/>
  <c r="AS19" i="29"/>
  <c r="AS55" i="29" s="1"/>
  <c r="AR19" i="29"/>
  <c r="AR55" i="29" s="1"/>
  <c r="AR87" i="29" s="1"/>
  <c r="AP19" i="29"/>
  <c r="AP55" i="29" s="1"/>
  <c r="AN19" i="29"/>
  <c r="AN55" i="29" s="1"/>
  <c r="AM19" i="29"/>
  <c r="AM55" i="29" s="1"/>
  <c r="AL19" i="29"/>
  <c r="AL55" i="29" s="1"/>
  <c r="AK19" i="29"/>
  <c r="AK55" i="29" s="1"/>
  <c r="AJ19" i="29"/>
  <c r="AJ55" i="29" s="1"/>
  <c r="AI19" i="29"/>
  <c r="AI55" i="29" s="1"/>
  <c r="AH19" i="29"/>
  <c r="AH55" i="29" s="1"/>
  <c r="AG19" i="29"/>
  <c r="AG55" i="29" s="1"/>
  <c r="AF19" i="29"/>
  <c r="AF55" i="29" s="1"/>
  <c r="AD19" i="29"/>
  <c r="AD55" i="29" s="1"/>
  <c r="AB19" i="29"/>
  <c r="AB55" i="29" s="1"/>
  <c r="AA19" i="29"/>
  <c r="AA55" i="29" s="1"/>
  <c r="Z19" i="29"/>
  <c r="Z55" i="29" s="1"/>
  <c r="Y19" i="29"/>
  <c r="Y55" i="29" s="1"/>
  <c r="X19" i="29"/>
  <c r="W19" i="29"/>
  <c r="W55" i="29" s="1"/>
  <c r="V19" i="29"/>
  <c r="V55" i="29" s="1"/>
  <c r="U19" i="29"/>
  <c r="U55" i="29" s="1"/>
  <c r="T19" i="29"/>
  <c r="T55" i="29" s="1"/>
  <c r="R19" i="29"/>
  <c r="P19" i="29"/>
  <c r="P55" i="29" s="1"/>
  <c r="O19" i="29"/>
  <c r="O55" i="29" s="1"/>
  <c r="N19" i="29"/>
  <c r="N55" i="29" s="1"/>
  <c r="M19" i="29"/>
  <c r="M55" i="29" s="1"/>
  <c r="L19" i="29"/>
  <c r="L55" i="29" s="1"/>
  <c r="K19" i="29"/>
  <c r="K55" i="29" s="1"/>
  <c r="J19" i="29"/>
  <c r="J55" i="29" s="1"/>
  <c r="I19" i="29"/>
  <c r="I55" i="29" s="1"/>
  <c r="H19" i="29"/>
  <c r="H55" i="29" s="1"/>
  <c r="D19" i="29"/>
  <c r="DW19" i="29" s="1"/>
  <c r="DW55" i="29" s="1"/>
  <c r="C19" i="29"/>
  <c r="DV18" i="29"/>
  <c r="DV54" i="29" s="1"/>
  <c r="DU18" i="29"/>
  <c r="DU54" i="29" s="1"/>
  <c r="DT18" i="29"/>
  <c r="DT54" i="29" s="1"/>
  <c r="DS18" i="29"/>
  <c r="DR18" i="29"/>
  <c r="DR54" i="29" s="1"/>
  <c r="DQ18" i="29"/>
  <c r="DQ54" i="29" s="1"/>
  <c r="DP18" i="29"/>
  <c r="DO18" i="29"/>
  <c r="DO54" i="29" s="1"/>
  <c r="DN18" i="29"/>
  <c r="DN54" i="29" s="1"/>
  <c r="DM18" i="29"/>
  <c r="DL18" i="29"/>
  <c r="DL54" i="29" s="1"/>
  <c r="DJ18" i="29"/>
  <c r="DJ54" i="29" s="1"/>
  <c r="DI18" i="29"/>
  <c r="DI54" i="29" s="1"/>
  <c r="DH18" i="29"/>
  <c r="DH54" i="29" s="1"/>
  <c r="DG18" i="29"/>
  <c r="DG54" i="29" s="1"/>
  <c r="DF18" i="29"/>
  <c r="DF54" i="29" s="1"/>
  <c r="DE18" i="29"/>
  <c r="DD18" i="29"/>
  <c r="DD54" i="29" s="1"/>
  <c r="DC18" i="29"/>
  <c r="DC54" i="29" s="1"/>
  <c r="DB18" i="29"/>
  <c r="DB54" i="29" s="1"/>
  <c r="DA18" i="29"/>
  <c r="CZ18" i="29"/>
  <c r="CX18" i="29"/>
  <c r="CX54" i="29" s="1"/>
  <c r="CW18" i="29"/>
  <c r="CW54" i="29" s="1"/>
  <c r="CV18" i="29"/>
  <c r="CV54" i="29" s="1"/>
  <c r="CU18" i="29"/>
  <c r="CU54" i="29" s="1"/>
  <c r="CT18" i="29"/>
  <c r="CT54" i="29" s="1"/>
  <c r="CS18" i="29"/>
  <c r="CS54" i="29" s="1"/>
  <c r="CR18" i="29"/>
  <c r="CR54" i="29" s="1"/>
  <c r="CQ18" i="29"/>
  <c r="CQ54" i="29" s="1"/>
  <c r="CP18" i="29"/>
  <c r="CP54" i="29" s="1"/>
  <c r="CO18" i="29"/>
  <c r="CO54" i="29" s="1"/>
  <c r="CN18" i="29"/>
  <c r="CN54" i="29" s="1"/>
  <c r="CL18" i="29"/>
  <c r="CL54" i="29" s="1"/>
  <c r="CK18" i="29"/>
  <c r="CK54" i="29" s="1"/>
  <c r="CJ18" i="29"/>
  <c r="CJ54" i="29" s="1"/>
  <c r="CI18" i="29"/>
  <c r="CI54" i="29" s="1"/>
  <c r="CH18" i="29"/>
  <c r="CH54" i="29" s="1"/>
  <c r="CG18" i="29"/>
  <c r="CF18" i="29"/>
  <c r="CE18" i="29"/>
  <c r="CE54" i="29" s="1"/>
  <c r="CD18" i="29"/>
  <c r="CD54" i="29" s="1"/>
  <c r="CC18" i="29"/>
  <c r="CC54" i="29" s="1"/>
  <c r="CB18" i="29"/>
  <c r="CB54" i="29" s="1"/>
  <c r="BZ18" i="29"/>
  <c r="BZ54" i="29" s="1"/>
  <c r="BY18" i="29"/>
  <c r="BY54" i="29" s="1"/>
  <c r="BX18" i="29"/>
  <c r="BX54" i="29" s="1"/>
  <c r="BW18" i="29"/>
  <c r="BW54" i="29" s="1"/>
  <c r="BV18" i="29"/>
  <c r="BV54" i="29" s="1"/>
  <c r="BU18" i="29"/>
  <c r="BU54" i="29" s="1"/>
  <c r="BT18" i="29"/>
  <c r="BS18" i="29"/>
  <c r="BS54" i="29" s="1"/>
  <c r="BR18" i="29"/>
  <c r="BR54" i="29" s="1"/>
  <c r="BQ18" i="29"/>
  <c r="BP18" i="29"/>
  <c r="BP54" i="29" s="1"/>
  <c r="BN18" i="29"/>
  <c r="BN54" i="29" s="1"/>
  <c r="BM18" i="29"/>
  <c r="BM54" i="29" s="1"/>
  <c r="BL18" i="29"/>
  <c r="BL54" i="29" s="1"/>
  <c r="BK18" i="29"/>
  <c r="BK54" i="29" s="1"/>
  <c r="BJ18" i="29"/>
  <c r="BJ54" i="29" s="1"/>
  <c r="BI18" i="29"/>
  <c r="BI54" i="29" s="1"/>
  <c r="BH18" i="29"/>
  <c r="BH54" i="29" s="1"/>
  <c r="BG18" i="29"/>
  <c r="BG54" i="29" s="1"/>
  <c r="BF18" i="29"/>
  <c r="BF54" i="29" s="1"/>
  <c r="BE18" i="29"/>
  <c r="BE54" i="29" s="1"/>
  <c r="BD18" i="29"/>
  <c r="BD54" i="29" s="1"/>
  <c r="BB18" i="29"/>
  <c r="BB54" i="29" s="1"/>
  <c r="BA18" i="29"/>
  <c r="BA54" i="29" s="1"/>
  <c r="AZ18" i="29"/>
  <c r="AZ54" i="29" s="1"/>
  <c r="AY18" i="29"/>
  <c r="AX18" i="29"/>
  <c r="AX54" i="29" s="1"/>
  <c r="AW18" i="29"/>
  <c r="AW54" i="29" s="1"/>
  <c r="AV18" i="29"/>
  <c r="AV54" i="29" s="1"/>
  <c r="AU18" i="29"/>
  <c r="AU54" i="29" s="1"/>
  <c r="AT18" i="29"/>
  <c r="AT54" i="29" s="1"/>
  <c r="AS18" i="29"/>
  <c r="AS54" i="29" s="1"/>
  <c r="AR18" i="29"/>
  <c r="AR54" i="29" s="1"/>
  <c r="AP18" i="29"/>
  <c r="AP54" i="29" s="1"/>
  <c r="AO18" i="29"/>
  <c r="AN18" i="29"/>
  <c r="AN54" i="29" s="1"/>
  <c r="AM18" i="29"/>
  <c r="AL18" i="29"/>
  <c r="AL54" i="29" s="1"/>
  <c r="AK18" i="29"/>
  <c r="AK54" i="29" s="1"/>
  <c r="AJ18" i="29"/>
  <c r="AJ54" i="29" s="1"/>
  <c r="AI18" i="29"/>
  <c r="AI54" i="29" s="1"/>
  <c r="AH18" i="29"/>
  <c r="AH54" i="29" s="1"/>
  <c r="AG18" i="29"/>
  <c r="AG54" i="29" s="1"/>
  <c r="AF18" i="29"/>
  <c r="AF54" i="29" s="1"/>
  <c r="AD18" i="29"/>
  <c r="AD54" i="29" s="1"/>
  <c r="AC18" i="29"/>
  <c r="AC54" i="29" s="1"/>
  <c r="AB18" i="29"/>
  <c r="AB54" i="29" s="1"/>
  <c r="AA18" i="29"/>
  <c r="AA54" i="29" s="1"/>
  <c r="Z18" i="29"/>
  <c r="Z54" i="29" s="1"/>
  <c r="Y18" i="29"/>
  <c r="Y54" i="29" s="1"/>
  <c r="X18" i="29"/>
  <c r="X54" i="29" s="1"/>
  <c r="W18" i="29"/>
  <c r="W54" i="29" s="1"/>
  <c r="V18" i="29"/>
  <c r="V54" i="29" s="1"/>
  <c r="U18" i="29"/>
  <c r="T18" i="29"/>
  <c r="R18" i="29"/>
  <c r="R54" i="29" s="1"/>
  <c r="Q18" i="29"/>
  <c r="Q54" i="29" s="1"/>
  <c r="P18" i="29"/>
  <c r="P54" i="29" s="1"/>
  <c r="O18" i="29"/>
  <c r="O54" i="29" s="1"/>
  <c r="N18" i="29"/>
  <c r="N54" i="29" s="1"/>
  <c r="M18" i="29"/>
  <c r="M54" i="29" s="1"/>
  <c r="L18" i="29"/>
  <c r="K18" i="29"/>
  <c r="K54" i="29" s="1"/>
  <c r="J18" i="29"/>
  <c r="J54" i="29" s="1"/>
  <c r="I18" i="29"/>
  <c r="I54" i="29" s="1"/>
  <c r="H18" i="29"/>
  <c r="D18" i="29"/>
  <c r="DW18" i="29" s="1"/>
  <c r="DW54" i="29" s="1"/>
  <c r="C18" i="29"/>
  <c r="DW17" i="29"/>
  <c r="DW53" i="29" s="1"/>
  <c r="DV17" i="29"/>
  <c r="DV53" i="29" s="1"/>
  <c r="DT17" i="29"/>
  <c r="DT53" i="29" s="1"/>
  <c r="DR17" i="29"/>
  <c r="DR53" i="29" s="1"/>
  <c r="DQ17" i="29"/>
  <c r="DQ53" i="29" s="1"/>
  <c r="DP17" i="29"/>
  <c r="DP53" i="29" s="1"/>
  <c r="DN17" i="29"/>
  <c r="DN53" i="29" s="1"/>
  <c r="DL17" i="29"/>
  <c r="DL53" i="29" s="1"/>
  <c r="DK17" i="29"/>
  <c r="DK53" i="29" s="1"/>
  <c r="DJ17" i="29"/>
  <c r="DJ53" i="29" s="1"/>
  <c r="DI17" i="29"/>
  <c r="DI53" i="29" s="1"/>
  <c r="DH17" i="29"/>
  <c r="DF17" i="29"/>
  <c r="DF53" i="29" s="1"/>
  <c r="DD17" i="29"/>
  <c r="DD53" i="29" s="1"/>
  <c r="DB17" i="29"/>
  <c r="DB53" i="29" s="1"/>
  <c r="CZ17" i="29"/>
  <c r="CZ53" i="29" s="1"/>
  <c r="CY17" i="29"/>
  <c r="CY53" i="29" s="1"/>
  <c r="CX17" i="29"/>
  <c r="CX53" i="29" s="1"/>
  <c r="CW17" i="29"/>
  <c r="CW53" i="29" s="1"/>
  <c r="CV17" i="29"/>
  <c r="CU17" i="29"/>
  <c r="CU53" i="29" s="1"/>
  <c r="CT17" i="29"/>
  <c r="CR17" i="29"/>
  <c r="CR53" i="29" s="1"/>
  <c r="CN17" i="29"/>
  <c r="CN53" i="29" s="1"/>
  <c r="CM17" i="29"/>
  <c r="CM53" i="29" s="1"/>
  <c r="CL17" i="29"/>
  <c r="CL53" i="29" s="1"/>
  <c r="CK17" i="29"/>
  <c r="CK53" i="29" s="1"/>
  <c r="CJ17" i="29"/>
  <c r="CJ53" i="29" s="1"/>
  <c r="CI17" i="29"/>
  <c r="CI53" i="29" s="1"/>
  <c r="CH17" i="29"/>
  <c r="CH53" i="29" s="1"/>
  <c r="CG17" i="29"/>
  <c r="CG53" i="29" s="1"/>
  <c r="CF17" i="29"/>
  <c r="CF53" i="29" s="1"/>
  <c r="CB17" i="29"/>
  <c r="CB53" i="29" s="1"/>
  <c r="BZ17" i="29"/>
  <c r="BZ53" i="29" s="1"/>
  <c r="BY17" i="29"/>
  <c r="BY53" i="29" s="1"/>
  <c r="BX17" i="29"/>
  <c r="BX53" i="29" s="1"/>
  <c r="BW17" i="29"/>
  <c r="BW53" i="29" s="1"/>
  <c r="BV17" i="29"/>
  <c r="BV53" i="29" s="1"/>
  <c r="BU17" i="29"/>
  <c r="BU53" i="29" s="1"/>
  <c r="BT17" i="29"/>
  <c r="BT53" i="29" s="1"/>
  <c r="BR17" i="29"/>
  <c r="BR53" i="29" s="1"/>
  <c r="BP17" i="29"/>
  <c r="BN17" i="29"/>
  <c r="BL17" i="29"/>
  <c r="BK17" i="29"/>
  <c r="BK53" i="29" s="1"/>
  <c r="BJ17" i="29"/>
  <c r="BJ53" i="29" s="1"/>
  <c r="BI17" i="29"/>
  <c r="BI53" i="29" s="1"/>
  <c r="BH17" i="29"/>
  <c r="BH53" i="29" s="1"/>
  <c r="BF17" i="29"/>
  <c r="BF53" i="29" s="1"/>
  <c r="BD17" i="29"/>
  <c r="BD53" i="29" s="1"/>
  <c r="BC17" i="29"/>
  <c r="BC53" i="29" s="1"/>
  <c r="BB17" i="29"/>
  <c r="BB53" i="29" s="1"/>
  <c r="AZ17" i="29"/>
  <c r="AZ53" i="29" s="1"/>
  <c r="AX17" i="29"/>
  <c r="AX53" i="29" s="1"/>
  <c r="AW17" i="29"/>
  <c r="AW53" i="29" s="1"/>
  <c r="AV17" i="29"/>
  <c r="AV53" i="29" s="1"/>
  <c r="AT17" i="29"/>
  <c r="AR17" i="29"/>
  <c r="AR53" i="29" s="1"/>
  <c r="AQ17" i="29"/>
  <c r="AQ53" i="29" s="1"/>
  <c r="AP17" i="29"/>
  <c r="AP53" i="29" s="1"/>
  <c r="AO17" i="29"/>
  <c r="AO53" i="29" s="1"/>
  <c r="AN17" i="29"/>
  <c r="AN53" i="29" s="1"/>
  <c r="AL17" i="29"/>
  <c r="AL53" i="29" s="1"/>
  <c r="AJ17" i="29"/>
  <c r="AJ53" i="29" s="1"/>
  <c r="AH17" i="29"/>
  <c r="AH53" i="29" s="1"/>
  <c r="AF17" i="29"/>
  <c r="AF53" i="29" s="1"/>
  <c r="AE17" i="29"/>
  <c r="AE53" i="29" s="1"/>
  <c r="AD17" i="29"/>
  <c r="AD53" i="29" s="1"/>
  <c r="AC17" i="29"/>
  <c r="AC53" i="29" s="1"/>
  <c r="AB17" i="29"/>
  <c r="AB53" i="29" s="1"/>
  <c r="AA17" i="29"/>
  <c r="AA53" i="29" s="1"/>
  <c r="Z17" i="29"/>
  <c r="Z53" i="29" s="1"/>
  <c r="X17" i="29"/>
  <c r="X53" i="29" s="1"/>
  <c r="T17" i="29"/>
  <c r="T53" i="29" s="1"/>
  <c r="S17" i="29"/>
  <c r="S53" i="29" s="1"/>
  <c r="R17" i="29"/>
  <c r="Q17" i="29"/>
  <c r="Q53" i="29" s="1"/>
  <c r="P17" i="29"/>
  <c r="P53" i="29" s="1"/>
  <c r="O17" i="29"/>
  <c r="O53" i="29" s="1"/>
  <c r="N17" i="29"/>
  <c r="N53" i="29" s="1"/>
  <c r="M17" i="29"/>
  <c r="M53" i="29" s="1"/>
  <c r="L17" i="29"/>
  <c r="L53" i="29" s="1"/>
  <c r="H17" i="29"/>
  <c r="D17" i="29"/>
  <c r="C17" i="29"/>
  <c r="DW16" i="29"/>
  <c r="DW52" i="29" s="1"/>
  <c r="DV16" i="29"/>
  <c r="DV52" i="29" s="1"/>
  <c r="DU16" i="29"/>
  <c r="DU52" i="29" s="1"/>
  <c r="DT16" i="29"/>
  <c r="DT52" i="29" s="1"/>
  <c r="DL16" i="29"/>
  <c r="DL52" i="29" s="1"/>
  <c r="DJ16" i="29"/>
  <c r="DJ52" i="29" s="1"/>
  <c r="DI16" i="29"/>
  <c r="DI52" i="29" s="1"/>
  <c r="DH16" i="29"/>
  <c r="DH52" i="29" s="1"/>
  <c r="DG16" i="29"/>
  <c r="DG52" i="29" s="1"/>
  <c r="DF16" i="29"/>
  <c r="DF52" i="29" s="1"/>
  <c r="CX16" i="29"/>
  <c r="CX52" i="29" s="1"/>
  <c r="CV16" i="29"/>
  <c r="CU16" i="29"/>
  <c r="CU52" i="29" s="1"/>
  <c r="CT16" i="29"/>
  <c r="CT52" i="29" s="1"/>
  <c r="CR16" i="29"/>
  <c r="CR52" i="29" s="1"/>
  <c r="CP16" i="29"/>
  <c r="CP52" i="29" s="1"/>
  <c r="CJ16" i="29"/>
  <c r="CJ52" i="29" s="1"/>
  <c r="CH16" i="29"/>
  <c r="CH52" i="29" s="1"/>
  <c r="CF16" i="29"/>
  <c r="CF52" i="29" s="1"/>
  <c r="CD16" i="29"/>
  <c r="CD52" i="29" s="1"/>
  <c r="CC16" i="29"/>
  <c r="CB16" i="29"/>
  <c r="CB52" i="29" s="1"/>
  <c r="BV16" i="29"/>
  <c r="BR16" i="29"/>
  <c r="BQ16" i="29"/>
  <c r="BQ52" i="29" s="1"/>
  <c r="BP16" i="29"/>
  <c r="BP52" i="29" s="1"/>
  <c r="BO16" i="29"/>
  <c r="BO52" i="29" s="1"/>
  <c r="BN16" i="29"/>
  <c r="BN52" i="29" s="1"/>
  <c r="BF16" i="29"/>
  <c r="BF52" i="29" s="1"/>
  <c r="BD16" i="29"/>
  <c r="BD52" i="29" s="1"/>
  <c r="BC16" i="29"/>
  <c r="BC52" i="29" s="1"/>
  <c r="BB16" i="29"/>
  <c r="BB52" i="29" s="1"/>
  <c r="BA16" i="29"/>
  <c r="BA52" i="29" s="1"/>
  <c r="AZ16" i="29"/>
  <c r="AR16" i="29"/>
  <c r="AR52" i="29" s="1"/>
  <c r="AP16" i="29"/>
  <c r="AP52" i="29" s="1"/>
  <c r="AO16" i="29"/>
  <c r="AO52" i="29" s="1"/>
  <c r="AN16" i="29"/>
  <c r="AN52" i="29" s="1"/>
  <c r="AM16" i="29"/>
  <c r="AM52" i="29" s="1"/>
  <c r="AL16" i="29"/>
  <c r="AL52" i="29" s="1"/>
  <c r="AD16" i="29"/>
  <c r="AD52" i="29" s="1"/>
  <c r="AB16" i="29"/>
  <c r="AB52" i="29" s="1"/>
  <c r="AA16" i="29"/>
  <c r="AA52" i="29" s="1"/>
  <c r="Z16" i="29"/>
  <c r="Z52" i="29" s="1"/>
  <c r="X16" i="29"/>
  <c r="X52" i="29" s="1"/>
  <c r="V16" i="29"/>
  <c r="V52" i="29" s="1"/>
  <c r="P16" i="29"/>
  <c r="N16" i="29"/>
  <c r="N52" i="29" s="1"/>
  <c r="L16" i="29"/>
  <c r="L52" i="29" s="1"/>
  <c r="J16" i="29"/>
  <c r="J52" i="29" s="1"/>
  <c r="I16" i="29"/>
  <c r="I52" i="29" s="1"/>
  <c r="H16" i="29"/>
  <c r="H52" i="29" s="1"/>
  <c r="D16" i="29"/>
  <c r="DR16" i="29" s="1"/>
  <c r="DR52" i="29" s="1"/>
  <c r="C16" i="29"/>
  <c r="DW15" i="29"/>
  <c r="DW51" i="29" s="1"/>
  <c r="DV15" i="29"/>
  <c r="DV51" i="29" s="1"/>
  <c r="DT15" i="29"/>
  <c r="DT51" i="29" s="1"/>
  <c r="DP15" i="29"/>
  <c r="DO15" i="29"/>
  <c r="DO51" i="29" s="1"/>
  <c r="DN15" i="29"/>
  <c r="DN51" i="29" s="1"/>
  <c r="DM15" i="29"/>
  <c r="DM51" i="29" s="1"/>
  <c r="DL15" i="29"/>
  <c r="DL51" i="29" s="1"/>
  <c r="DK15" i="29"/>
  <c r="DK51" i="29" s="1"/>
  <c r="DJ15" i="29"/>
  <c r="DI15" i="29"/>
  <c r="DI51" i="29" s="1"/>
  <c r="DH15" i="29"/>
  <c r="DD15" i="29"/>
  <c r="DD51" i="29" s="1"/>
  <c r="DB15" i="29"/>
  <c r="DB51" i="29" s="1"/>
  <c r="DA15" i="29"/>
  <c r="DA51" i="29" s="1"/>
  <c r="CZ15" i="29"/>
  <c r="CZ51" i="29" s="1"/>
  <c r="CY15" i="29"/>
  <c r="CY51" i="29" s="1"/>
  <c r="CX15" i="29"/>
  <c r="CX51" i="29" s="1"/>
  <c r="CW15" i="29"/>
  <c r="CW51" i="29" s="1"/>
  <c r="CV15" i="29"/>
  <c r="CT15" i="29"/>
  <c r="CR15" i="29"/>
  <c r="CP15" i="29"/>
  <c r="CP51" i="29" s="1"/>
  <c r="CN15" i="29"/>
  <c r="CN51" i="29" s="1"/>
  <c r="CM15" i="29"/>
  <c r="CM51" i="29" s="1"/>
  <c r="CL15" i="29"/>
  <c r="CL51" i="29" s="1"/>
  <c r="CK15" i="29"/>
  <c r="CK51" i="29" s="1"/>
  <c r="CJ15" i="29"/>
  <c r="CJ51" i="29" s="1"/>
  <c r="CH15" i="29"/>
  <c r="CH51" i="29" s="1"/>
  <c r="CF15" i="29"/>
  <c r="CF51" i="29" s="1"/>
  <c r="CE15" i="29"/>
  <c r="CE51" i="29" s="1"/>
  <c r="CD15" i="29"/>
  <c r="CD51" i="29" s="1"/>
  <c r="CB15" i="29"/>
  <c r="CB51" i="29" s="1"/>
  <c r="BZ15" i="29"/>
  <c r="BZ51" i="29" s="1"/>
  <c r="BY15" i="29"/>
  <c r="BY51" i="29" s="1"/>
  <c r="BX15" i="29"/>
  <c r="BX51" i="29" s="1"/>
  <c r="BV15" i="29"/>
  <c r="BV51" i="29" s="1"/>
  <c r="BT15" i="29"/>
  <c r="BS15" i="29"/>
  <c r="BS51" i="29" s="1"/>
  <c r="BR15" i="29"/>
  <c r="BR51" i="29" s="1"/>
  <c r="BQ15" i="29"/>
  <c r="BQ51" i="29" s="1"/>
  <c r="BP15" i="29"/>
  <c r="BP51" i="29" s="1"/>
  <c r="BN15" i="29"/>
  <c r="BL15" i="29"/>
  <c r="BJ15" i="29"/>
  <c r="BJ51" i="29" s="1"/>
  <c r="BH15" i="29"/>
  <c r="BH51" i="29" s="1"/>
  <c r="BG15" i="29"/>
  <c r="BG51" i="29" s="1"/>
  <c r="BF15" i="29"/>
  <c r="BF51" i="29" s="1"/>
  <c r="BE15" i="29"/>
  <c r="BE51" i="29" s="1"/>
  <c r="BD15" i="29"/>
  <c r="BD51" i="29" s="1"/>
  <c r="BC15" i="29"/>
  <c r="BC51" i="29" s="1"/>
  <c r="BB15" i="29"/>
  <c r="BB51" i="29" s="1"/>
  <c r="AZ15" i="29"/>
  <c r="AZ51" i="29" s="1"/>
  <c r="AV15" i="29"/>
  <c r="AU15" i="29"/>
  <c r="AU51" i="29" s="1"/>
  <c r="AT15" i="29"/>
  <c r="AT51" i="29" s="1"/>
  <c r="AS15" i="29"/>
  <c r="AS51" i="29" s="1"/>
  <c r="AR15" i="29"/>
  <c r="AR51" i="29" s="1"/>
  <c r="AQ15" i="29"/>
  <c r="AQ51" i="29" s="1"/>
  <c r="AP15" i="29"/>
  <c r="AO15" i="29"/>
  <c r="AO51" i="29" s="1"/>
  <c r="AN15" i="29"/>
  <c r="AJ15" i="29"/>
  <c r="AJ51" i="29" s="1"/>
  <c r="AH15" i="29"/>
  <c r="AH51" i="29" s="1"/>
  <c r="AG15" i="29"/>
  <c r="AG51" i="29" s="1"/>
  <c r="AF15" i="29"/>
  <c r="AF51" i="29" s="1"/>
  <c r="AE15" i="29"/>
  <c r="AE51" i="29" s="1"/>
  <c r="AD15" i="29"/>
  <c r="AD51" i="29" s="1"/>
  <c r="AC15" i="29"/>
  <c r="AC51" i="29" s="1"/>
  <c r="AB15" i="29"/>
  <c r="Z15" i="29"/>
  <c r="X15" i="29"/>
  <c r="V15" i="29"/>
  <c r="V51" i="29" s="1"/>
  <c r="T15" i="29"/>
  <c r="T51" i="29" s="1"/>
  <c r="S15" i="29"/>
  <c r="S51" i="29" s="1"/>
  <c r="R15" i="29"/>
  <c r="Q15" i="29"/>
  <c r="Q51" i="29" s="1"/>
  <c r="P15" i="29"/>
  <c r="N15" i="29"/>
  <c r="N51" i="29" s="1"/>
  <c r="L15" i="29"/>
  <c r="L51" i="29" s="1"/>
  <c r="K15" i="29"/>
  <c r="K51" i="29" s="1"/>
  <c r="J15" i="29"/>
  <c r="J51" i="29" s="1"/>
  <c r="H15" i="29"/>
  <c r="H51" i="29" s="1"/>
  <c r="D15" i="29"/>
  <c r="C15" i="29"/>
  <c r="DW14" i="29"/>
  <c r="DW50" i="29" s="1"/>
  <c r="DV14" i="29"/>
  <c r="DV50" i="29" s="1"/>
  <c r="DT14" i="29"/>
  <c r="DT50" i="29" s="1"/>
  <c r="DR14" i="29"/>
  <c r="DL14" i="29"/>
  <c r="DL50" i="29" s="1"/>
  <c r="DJ14" i="29"/>
  <c r="DJ50" i="29" s="1"/>
  <c r="DH14" i="29"/>
  <c r="DH50" i="29" s="1"/>
  <c r="DF14" i="29"/>
  <c r="DF50" i="29" s="1"/>
  <c r="DE14" i="29"/>
  <c r="DE50" i="29" s="1"/>
  <c r="DD14" i="29"/>
  <c r="DD50" i="29" s="1"/>
  <c r="CX14" i="29"/>
  <c r="CX50" i="29" s="1"/>
  <c r="CT14" i="29"/>
  <c r="CS14" i="29"/>
  <c r="CS50" i="29" s="1"/>
  <c r="CR14" i="29"/>
  <c r="CR50" i="29" s="1"/>
  <c r="CQ14" i="29"/>
  <c r="CQ50" i="29" s="1"/>
  <c r="CP14" i="29"/>
  <c r="CP50" i="29" s="1"/>
  <c r="CH14" i="29"/>
  <c r="CH50" i="29" s="1"/>
  <c r="CF14" i="29"/>
  <c r="CF50" i="29" s="1"/>
  <c r="CE14" i="29"/>
  <c r="CE50" i="29" s="1"/>
  <c r="CD14" i="29"/>
  <c r="CD50" i="29" s="1"/>
  <c r="CC14" i="29"/>
  <c r="CC50" i="29" s="1"/>
  <c r="CB14" i="29"/>
  <c r="CB50" i="29" s="1"/>
  <c r="BT14" i="29"/>
  <c r="BT50" i="29" s="1"/>
  <c r="BR14" i="29"/>
  <c r="BR50" i="29" s="1"/>
  <c r="BQ14" i="29"/>
  <c r="BQ50" i="29" s="1"/>
  <c r="BP14" i="29"/>
  <c r="BP50" i="29" s="1"/>
  <c r="BO14" i="29"/>
  <c r="BN14" i="29"/>
  <c r="BN50" i="29" s="1"/>
  <c r="BF14" i="29"/>
  <c r="BF50" i="29" s="1"/>
  <c r="BD14" i="29"/>
  <c r="BD50" i="29" s="1"/>
  <c r="BC14" i="29"/>
  <c r="BC50" i="29" s="1"/>
  <c r="BB14" i="29"/>
  <c r="BB50" i="29" s="1"/>
  <c r="AZ14" i="29"/>
  <c r="AZ50" i="29" s="1"/>
  <c r="AX14" i="29"/>
  <c r="AX50" i="29" s="1"/>
  <c r="AR14" i="29"/>
  <c r="AR50" i="29" s="1"/>
  <c r="AP14" i="29"/>
  <c r="AP50" i="29" s="1"/>
  <c r="AN14" i="29"/>
  <c r="AN50" i="29" s="1"/>
  <c r="AL14" i="29"/>
  <c r="AL50" i="29" s="1"/>
  <c r="AK14" i="29"/>
  <c r="AK50" i="29" s="1"/>
  <c r="AJ14" i="29"/>
  <c r="AJ50" i="29" s="1"/>
  <c r="AD14" i="29"/>
  <c r="AD50" i="29" s="1"/>
  <c r="AD82" i="29" s="1"/>
  <c r="Z14" i="29"/>
  <c r="Y14" i="29"/>
  <c r="Y50" i="29" s="1"/>
  <c r="X14" i="29"/>
  <c r="X50" i="29" s="1"/>
  <c r="W14" i="29"/>
  <c r="W50" i="29" s="1"/>
  <c r="V14" i="29"/>
  <c r="V50" i="29" s="1"/>
  <c r="N14" i="29"/>
  <c r="N50" i="29" s="1"/>
  <c r="L14" i="29"/>
  <c r="L50" i="29" s="1"/>
  <c r="K14" i="29"/>
  <c r="K50" i="29" s="1"/>
  <c r="J14" i="29"/>
  <c r="J50" i="29" s="1"/>
  <c r="I14" i="29"/>
  <c r="I50" i="29" s="1"/>
  <c r="H14" i="29"/>
  <c r="H50" i="29" s="1"/>
  <c r="D14" i="29"/>
  <c r="DP14" i="29" s="1"/>
  <c r="DP50" i="29" s="1"/>
  <c r="C14" i="29"/>
  <c r="DV13" i="29"/>
  <c r="DV49" i="29" s="1"/>
  <c r="DT13" i="29"/>
  <c r="DS13" i="29"/>
  <c r="DR13" i="29"/>
  <c r="DQ13" i="29"/>
  <c r="DQ49" i="29" s="1"/>
  <c r="DP13" i="29"/>
  <c r="DP49" i="29" s="1"/>
  <c r="DO13" i="29"/>
  <c r="DO49" i="29" s="1"/>
  <c r="DN13" i="29"/>
  <c r="DN49" i="29" s="1"/>
  <c r="DM13" i="29"/>
  <c r="DM49" i="29" s="1"/>
  <c r="DL13" i="29"/>
  <c r="DL49" i="29" s="1"/>
  <c r="DJ13" i="29"/>
  <c r="DJ49" i="29" s="1"/>
  <c r="DH13" i="29"/>
  <c r="DH49" i="29" s="1"/>
  <c r="DG13" i="29"/>
  <c r="DG49" i="29" s="1"/>
  <c r="DF13" i="29"/>
  <c r="DF49" i="29" s="1"/>
  <c r="DE13" i="29"/>
  <c r="DE49" i="29" s="1"/>
  <c r="DD13" i="29"/>
  <c r="DD49" i="29" s="1"/>
  <c r="DC13" i="29"/>
  <c r="DC49" i="29" s="1"/>
  <c r="DB13" i="29"/>
  <c r="DB49" i="29" s="1"/>
  <c r="DA13" i="29"/>
  <c r="DA49" i="29" s="1"/>
  <c r="CZ13" i="29"/>
  <c r="CZ49" i="29" s="1"/>
  <c r="CX13" i="29"/>
  <c r="CX49" i="29" s="1"/>
  <c r="CV13" i="29"/>
  <c r="CU13" i="29"/>
  <c r="CT13" i="29"/>
  <c r="CS13" i="29"/>
  <c r="CS49" i="29" s="1"/>
  <c r="CR13" i="29"/>
  <c r="CR49" i="29" s="1"/>
  <c r="CQ13" i="29"/>
  <c r="CQ49" i="29" s="1"/>
  <c r="CP13" i="29"/>
  <c r="CP49" i="29" s="1"/>
  <c r="CO13" i="29"/>
  <c r="CO49" i="29" s="1"/>
  <c r="CN13" i="29"/>
  <c r="CL13" i="29"/>
  <c r="CL49" i="29" s="1"/>
  <c r="CJ13" i="29"/>
  <c r="CJ49" i="29" s="1"/>
  <c r="CI13" i="29"/>
  <c r="CI49" i="29" s="1"/>
  <c r="CH13" i="29"/>
  <c r="CH49" i="29" s="1"/>
  <c r="CG13" i="29"/>
  <c r="CG49" i="29" s="1"/>
  <c r="CF13" i="29"/>
  <c r="CF49" i="29" s="1"/>
  <c r="CE13" i="29"/>
  <c r="CE49" i="29" s="1"/>
  <c r="CD13" i="29"/>
  <c r="CD49" i="29" s="1"/>
  <c r="CC13" i="29"/>
  <c r="CC49" i="29" s="1"/>
  <c r="CB13" i="29"/>
  <c r="CB49" i="29" s="1"/>
  <c r="BZ13" i="29"/>
  <c r="BZ49" i="29" s="1"/>
  <c r="BX13" i="29"/>
  <c r="BW13" i="29"/>
  <c r="BW49" i="29" s="1"/>
  <c r="BV13" i="29"/>
  <c r="BV49" i="29" s="1"/>
  <c r="BU13" i="29"/>
  <c r="BU49" i="29" s="1"/>
  <c r="BT13" i="29"/>
  <c r="BT49" i="29" s="1"/>
  <c r="BS13" i="29"/>
  <c r="BS49" i="29" s="1"/>
  <c r="BR13" i="29"/>
  <c r="BR49" i="29" s="1"/>
  <c r="BQ13" i="29"/>
  <c r="BQ49" i="29" s="1"/>
  <c r="BP13" i="29"/>
  <c r="BN13" i="29"/>
  <c r="BN49" i="29" s="1"/>
  <c r="BL13" i="29"/>
  <c r="BL49" i="29" s="1"/>
  <c r="BK13" i="29"/>
  <c r="BK49" i="29" s="1"/>
  <c r="BJ13" i="29"/>
  <c r="BJ49" i="29" s="1"/>
  <c r="BI13" i="29"/>
  <c r="BI49" i="29" s="1"/>
  <c r="BH13" i="29"/>
  <c r="BH49" i="29" s="1"/>
  <c r="BG13" i="29"/>
  <c r="BG49" i="29" s="1"/>
  <c r="BF13" i="29"/>
  <c r="BF49" i="29" s="1"/>
  <c r="BE13" i="29"/>
  <c r="BE49" i="29" s="1"/>
  <c r="BD13" i="29"/>
  <c r="BB13" i="29"/>
  <c r="BB49" i="29" s="1"/>
  <c r="AZ13" i="29"/>
  <c r="AY13" i="29"/>
  <c r="AX13" i="29"/>
  <c r="AW13" i="29"/>
  <c r="AW49" i="29" s="1"/>
  <c r="AV13" i="29"/>
  <c r="AV49" i="29" s="1"/>
  <c r="AU13" i="29"/>
  <c r="AU49" i="29" s="1"/>
  <c r="AT13" i="29"/>
  <c r="AT49" i="29" s="1"/>
  <c r="AS13" i="29"/>
  <c r="AS49" i="29" s="1"/>
  <c r="AR13" i="29"/>
  <c r="AP13" i="29"/>
  <c r="AP49" i="29" s="1"/>
  <c r="AN13" i="29"/>
  <c r="AN49" i="29" s="1"/>
  <c r="AM13" i="29"/>
  <c r="AM49" i="29" s="1"/>
  <c r="AL13" i="29"/>
  <c r="AL49" i="29" s="1"/>
  <c r="AK13" i="29"/>
  <c r="AK49" i="29" s="1"/>
  <c r="AJ13" i="29"/>
  <c r="AJ49" i="29" s="1"/>
  <c r="AI13" i="29"/>
  <c r="AI49" i="29" s="1"/>
  <c r="AH13" i="29"/>
  <c r="AH49" i="29" s="1"/>
  <c r="AG13" i="29"/>
  <c r="AG49" i="29" s="1"/>
  <c r="AF13" i="29"/>
  <c r="AF49" i="29" s="1"/>
  <c r="AD13" i="29"/>
  <c r="AD49" i="29" s="1"/>
  <c r="AB13" i="29"/>
  <c r="AA13" i="29"/>
  <c r="Z13" i="29"/>
  <c r="Y13" i="29"/>
  <c r="Y49" i="29" s="1"/>
  <c r="X13" i="29"/>
  <c r="X49" i="29" s="1"/>
  <c r="W13" i="29"/>
  <c r="W49" i="29" s="1"/>
  <c r="V13" i="29"/>
  <c r="V49" i="29" s="1"/>
  <c r="U13" i="29"/>
  <c r="U49" i="29" s="1"/>
  <c r="T13" i="29"/>
  <c r="R13" i="29"/>
  <c r="R49" i="29" s="1"/>
  <c r="P13" i="29"/>
  <c r="P49" i="29" s="1"/>
  <c r="O13" i="29"/>
  <c r="O49" i="29" s="1"/>
  <c r="N13" i="29"/>
  <c r="N49" i="29" s="1"/>
  <c r="M13" i="29"/>
  <c r="M49" i="29" s="1"/>
  <c r="L13" i="29"/>
  <c r="L49" i="29" s="1"/>
  <c r="K13" i="29"/>
  <c r="K49" i="29" s="1"/>
  <c r="J13" i="29"/>
  <c r="J49" i="29" s="1"/>
  <c r="I13" i="29"/>
  <c r="I49" i="29" s="1"/>
  <c r="H13" i="29"/>
  <c r="H49" i="29" s="1"/>
  <c r="D13" i="29"/>
  <c r="DW13" i="29" s="1"/>
  <c r="DW49" i="29" s="1"/>
  <c r="C13" i="29"/>
  <c r="DV12" i="29"/>
  <c r="DV48" i="29" s="1"/>
  <c r="DU12" i="29"/>
  <c r="DU48" i="29" s="1"/>
  <c r="DT12" i="29"/>
  <c r="DS12" i="29"/>
  <c r="DR12" i="29"/>
  <c r="DR48" i="29" s="1"/>
  <c r="DQ12" i="29"/>
  <c r="DQ48" i="29" s="1"/>
  <c r="DP12" i="29"/>
  <c r="DP48" i="29" s="1"/>
  <c r="DO12" i="29"/>
  <c r="DO48" i="29" s="1"/>
  <c r="DN12" i="29"/>
  <c r="DN48" i="29" s="1"/>
  <c r="DM12" i="29"/>
  <c r="DL12" i="29"/>
  <c r="DL48" i="29" s="1"/>
  <c r="DJ12" i="29"/>
  <c r="DJ48" i="29" s="1"/>
  <c r="DI12" i="29"/>
  <c r="DI48" i="29" s="1"/>
  <c r="DH12" i="29"/>
  <c r="DH48" i="29" s="1"/>
  <c r="DG12" i="29"/>
  <c r="DG48" i="29" s="1"/>
  <c r="DF12" i="29"/>
  <c r="DF48" i="29" s="1"/>
  <c r="DE12" i="29"/>
  <c r="DE48" i="29" s="1"/>
  <c r="DD12" i="29"/>
  <c r="DD48" i="29" s="1"/>
  <c r="DC12" i="29"/>
  <c r="DC48" i="29" s="1"/>
  <c r="DB12" i="29"/>
  <c r="DB48" i="29" s="1"/>
  <c r="DA12" i="29"/>
  <c r="CZ12" i="29"/>
  <c r="CZ48" i="29" s="1"/>
  <c r="CX12" i="29"/>
  <c r="CW12" i="29"/>
  <c r="CV12" i="29"/>
  <c r="CU12" i="29"/>
  <c r="CT12" i="29"/>
  <c r="CT48" i="29" s="1"/>
  <c r="CS12" i="29"/>
  <c r="CS48" i="29" s="1"/>
  <c r="CR12" i="29"/>
  <c r="CR48" i="29" s="1"/>
  <c r="CQ12" i="29"/>
  <c r="CQ48" i="29" s="1"/>
  <c r="CP12" i="29"/>
  <c r="CP48" i="29" s="1"/>
  <c r="CO12" i="29"/>
  <c r="CN12" i="29"/>
  <c r="CN48" i="29" s="1"/>
  <c r="CL12" i="29"/>
  <c r="CL48" i="29" s="1"/>
  <c r="CK12" i="29"/>
  <c r="CK48" i="29" s="1"/>
  <c r="CJ12" i="29"/>
  <c r="CJ48" i="29" s="1"/>
  <c r="CI12" i="29"/>
  <c r="CI48" i="29" s="1"/>
  <c r="CH12" i="29"/>
  <c r="CH48" i="29" s="1"/>
  <c r="CG12" i="29"/>
  <c r="CG48" i="29" s="1"/>
  <c r="CF12" i="29"/>
  <c r="CF48" i="29" s="1"/>
  <c r="CE12" i="29"/>
  <c r="CE48" i="29" s="1"/>
  <c r="CD12" i="29"/>
  <c r="CD48" i="29" s="1"/>
  <c r="CD80" i="29" s="1"/>
  <c r="CC12" i="29"/>
  <c r="CB12" i="29"/>
  <c r="CB48" i="29" s="1"/>
  <c r="BZ12" i="29"/>
  <c r="BY12" i="29"/>
  <c r="BX12" i="29"/>
  <c r="BW12" i="29"/>
  <c r="BV12" i="29"/>
  <c r="BV48" i="29" s="1"/>
  <c r="BU12" i="29"/>
  <c r="BU48" i="29" s="1"/>
  <c r="BT12" i="29"/>
  <c r="BT48" i="29" s="1"/>
  <c r="BS12" i="29"/>
  <c r="BS48" i="29" s="1"/>
  <c r="BR12" i="29"/>
  <c r="BR48" i="29" s="1"/>
  <c r="BQ12" i="29"/>
  <c r="BP12" i="29"/>
  <c r="BP48" i="29" s="1"/>
  <c r="BN12" i="29"/>
  <c r="BN48" i="29" s="1"/>
  <c r="BM12" i="29"/>
  <c r="BM48" i="29" s="1"/>
  <c r="BL12" i="29"/>
  <c r="BL48" i="29" s="1"/>
  <c r="BK12" i="29"/>
  <c r="BJ12" i="29"/>
  <c r="BJ48" i="29" s="1"/>
  <c r="BI12" i="29"/>
  <c r="BI48" i="29" s="1"/>
  <c r="BH12" i="29"/>
  <c r="BH48" i="29" s="1"/>
  <c r="BG12" i="29"/>
  <c r="BG48" i="29" s="1"/>
  <c r="BF12" i="29"/>
  <c r="BF48" i="29" s="1"/>
  <c r="BE12" i="29"/>
  <c r="BD12" i="29"/>
  <c r="BD48" i="29" s="1"/>
  <c r="BB12" i="29"/>
  <c r="BA12" i="29"/>
  <c r="AZ12" i="29"/>
  <c r="AY12" i="29"/>
  <c r="AX12" i="29"/>
  <c r="AX48" i="29" s="1"/>
  <c r="AW12" i="29"/>
  <c r="AW48" i="29" s="1"/>
  <c r="AV12" i="29"/>
  <c r="AV48" i="29" s="1"/>
  <c r="AU12" i="29"/>
  <c r="AU48" i="29" s="1"/>
  <c r="AT12" i="29"/>
  <c r="AT48" i="29" s="1"/>
  <c r="AS12" i="29"/>
  <c r="AR12" i="29"/>
  <c r="AR48" i="29" s="1"/>
  <c r="AP12" i="29"/>
  <c r="AP48" i="29" s="1"/>
  <c r="AO12" i="29"/>
  <c r="AO48" i="29" s="1"/>
  <c r="AN12" i="29"/>
  <c r="AN48" i="29" s="1"/>
  <c r="AM12" i="29"/>
  <c r="AL12" i="29"/>
  <c r="AL48" i="29" s="1"/>
  <c r="AK12" i="29"/>
  <c r="AK48" i="29" s="1"/>
  <c r="AJ12" i="29"/>
  <c r="AJ48" i="29" s="1"/>
  <c r="AI12" i="29"/>
  <c r="AI48" i="29" s="1"/>
  <c r="AH12" i="29"/>
  <c r="AH48" i="29" s="1"/>
  <c r="AG12" i="29"/>
  <c r="AF12" i="29"/>
  <c r="AF48" i="29" s="1"/>
  <c r="AD12" i="29"/>
  <c r="AC12" i="29"/>
  <c r="AB12" i="29"/>
  <c r="AA12" i="29"/>
  <c r="Z12" i="29"/>
  <c r="Z48" i="29" s="1"/>
  <c r="Y12" i="29"/>
  <c r="Y48" i="29" s="1"/>
  <c r="X12" i="29"/>
  <c r="X48" i="29" s="1"/>
  <c r="W12" i="29"/>
  <c r="W48" i="29" s="1"/>
  <c r="V12" i="29"/>
  <c r="V48" i="29" s="1"/>
  <c r="U12" i="29"/>
  <c r="T12" i="29"/>
  <c r="T48" i="29" s="1"/>
  <c r="R12" i="29"/>
  <c r="R48" i="29" s="1"/>
  <c r="Q12" i="29"/>
  <c r="Q48" i="29" s="1"/>
  <c r="P12" i="29"/>
  <c r="P48" i="29" s="1"/>
  <c r="O12" i="29"/>
  <c r="N12" i="29"/>
  <c r="N48" i="29" s="1"/>
  <c r="M12" i="29"/>
  <c r="M48" i="29" s="1"/>
  <c r="L12" i="29"/>
  <c r="L48" i="29" s="1"/>
  <c r="K12" i="29"/>
  <c r="K48" i="29" s="1"/>
  <c r="J12" i="29"/>
  <c r="J48" i="29" s="1"/>
  <c r="I12" i="29"/>
  <c r="H12" i="29"/>
  <c r="H48" i="29" s="1"/>
  <c r="D12" i="29"/>
  <c r="DW12" i="29" s="1"/>
  <c r="DW48" i="29" s="1"/>
  <c r="C12" i="29"/>
  <c r="DW11" i="29"/>
  <c r="DV11" i="29"/>
  <c r="DU11" i="29"/>
  <c r="DT11" i="29"/>
  <c r="DR11" i="29"/>
  <c r="DR47" i="29" s="1"/>
  <c r="DQ11" i="29"/>
  <c r="DQ47" i="29" s="1"/>
  <c r="DP11" i="29"/>
  <c r="DP47" i="29" s="1"/>
  <c r="DN11" i="29"/>
  <c r="DN47" i="29" s="1"/>
  <c r="DL11" i="29"/>
  <c r="DL47" i="29" s="1"/>
  <c r="DK11" i="29"/>
  <c r="DK47" i="29" s="1"/>
  <c r="DJ11" i="29"/>
  <c r="DJ47" i="29" s="1"/>
  <c r="DI11" i="29"/>
  <c r="DI47" i="29" s="1"/>
  <c r="DH11" i="29"/>
  <c r="DG11" i="29"/>
  <c r="DG47" i="29" s="1"/>
  <c r="DF11" i="29"/>
  <c r="DF47" i="29" s="1"/>
  <c r="DD11" i="29"/>
  <c r="DD47" i="29" s="1"/>
  <c r="DB11" i="29"/>
  <c r="DB47" i="29" s="1"/>
  <c r="CZ11" i="29"/>
  <c r="CZ47" i="29" s="1"/>
  <c r="CY11" i="29"/>
  <c r="CY47" i="29" s="1"/>
  <c r="CX11" i="29"/>
  <c r="CX47" i="29" s="1"/>
  <c r="CW11" i="29"/>
  <c r="CW47" i="29" s="1"/>
  <c r="CV11" i="29"/>
  <c r="CU11" i="29"/>
  <c r="CU47" i="29" s="1"/>
  <c r="CT11" i="29"/>
  <c r="CT47" i="29" s="1"/>
  <c r="CS11" i="29"/>
  <c r="CS47" i="29" s="1"/>
  <c r="CR11" i="29"/>
  <c r="CR47" i="29" s="1"/>
  <c r="CR79" i="29" s="1"/>
  <c r="CN11" i="29"/>
  <c r="CN47" i="29" s="1"/>
  <c r="CM11" i="29"/>
  <c r="CM47" i="29" s="1"/>
  <c r="CL11" i="29"/>
  <c r="CL47" i="29" s="1"/>
  <c r="CK11" i="29"/>
  <c r="CK47" i="29" s="1"/>
  <c r="CJ11" i="29"/>
  <c r="CJ47" i="29" s="1"/>
  <c r="CI11" i="29"/>
  <c r="CI47" i="29" s="1"/>
  <c r="CH11" i="29"/>
  <c r="CH47" i="29" s="1"/>
  <c r="CG11" i="29"/>
  <c r="CG47" i="29" s="1"/>
  <c r="CF11" i="29"/>
  <c r="CF47" i="29" s="1"/>
  <c r="CD11" i="29"/>
  <c r="CD47" i="29" s="1"/>
  <c r="CB11" i="29"/>
  <c r="BZ11" i="29"/>
  <c r="BY11" i="29"/>
  <c r="BX11" i="29"/>
  <c r="BW11" i="29"/>
  <c r="BW47" i="29" s="1"/>
  <c r="BV11" i="29"/>
  <c r="BV47" i="29" s="1"/>
  <c r="BU11" i="29"/>
  <c r="BU47" i="29" s="1"/>
  <c r="BT11" i="29"/>
  <c r="BT47" i="29" s="1"/>
  <c r="BR11" i="29"/>
  <c r="BR47" i="29" s="1"/>
  <c r="BP11" i="29"/>
  <c r="BP47" i="29" s="1"/>
  <c r="BO11" i="29"/>
  <c r="BO47" i="29" s="1"/>
  <c r="BN11" i="29"/>
  <c r="BN47" i="29" s="1"/>
  <c r="BL11" i="29"/>
  <c r="BL47" i="29" s="1"/>
  <c r="BK11" i="29"/>
  <c r="BK47" i="29" s="1"/>
  <c r="BJ11" i="29"/>
  <c r="BJ47" i="29" s="1"/>
  <c r="BI11" i="29"/>
  <c r="BI47" i="29" s="1"/>
  <c r="BH11" i="29"/>
  <c r="BH47" i="29" s="1"/>
  <c r="BF11" i="29"/>
  <c r="BF47" i="29" s="1"/>
  <c r="BD11" i="29"/>
  <c r="BD47" i="29" s="1"/>
  <c r="BC11" i="29"/>
  <c r="BB11" i="29"/>
  <c r="BA11" i="29"/>
  <c r="AZ11" i="29"/>
  <c r="AX11" i="29"/>
  <c r="AX47" i="29" s="1"/>
  <c r="AW11" i="29"/>
  <c r="AW47" i="29" s="1"/>
  <c r="AV11" i="29"/>
  <c r="AV47" i="29" s="1"/>
  <c r="AT11" i="29"/>
  <c r="AT47" i="29" s="1"/>
  <c r="AR11" i="29"/>
  <c r="AR47" i="29" s="1"/>
  <c r="AQ11" i="29"/>
  <c r="AQ47" i="29" s="1"/>
  <c r="AP11" i="29"/>
  <c r="AP47" i="29" s="1"/>
  <c r="AO11" i="29"/>
  <c r="AO47" i="29" s="1"/>
  <c r="AN11" i="29"/>
  <c r="AM11" i="29"/>
  <c r="AM47" i="29" s="1"/>
  <c r="AL11" i="29"/>
  <c r="AL47" i="29" s="1"/>
  <c r="AJ11" i="29"/>
  <c r="AJ47" i="29" s="1"/>
  <c r="AH11" i="29"/>
  <c r="AH47" i="29" s="1"/>
  <c r="AF11" i="29"/>
  <c r="AF47" i="29" s="1"/>
  <c r="AE11" i="29"/>
  <c r="AE47" i="29" s="1"/>
  <c r="AD11" i="29"/>
  <c r="AD47" i="29" s="1"/>
  <c r="AC11" i="29"/>
  <c r="AB11" i="29"/>
  <c r="AB47" i="29" s="1"/>
  <c r="AA11" i="29"/>
  <c r="AA47" i="29" s="1"/>
  <c r="Z11" i="29"/>
  <c r="Z47" i="29" s="1"/>
  <c r="Y11" i="29"/>
  <c r="Y47" i="29" s="1"/>
  <c r="X11" i="29"/>
  <c r="X47" i="29" s="1"/>
  <c r="T11" i="29"/>
  <c r="T47" i="29" s="1"/>
  <c r="S11" i="29"/>
  <c r="S47" i="29" s="1"/>
  <c r="R11" i="29"/>
  <c r="R47" i="29" s="1"/>
  <c r="Q11" i="29"/>
  <c r="Q47" i="29" s="1"/>
  <c r="P11" i="29"/>
  <c r="P47" i="29" s="1"/>
  <c r="O11" i="29"/>
  <c r="O47" i="29" s="1"/>
  <c r="N11" i="29"/>
  <c r="N47" i="29" s="1"/>
  <c r="M11" i="29"/>
  <c r="M47" i="29" s="1"/>
  <c r="L11" i="29"/>
  <c r="L47" i="29" s="1"/>
  <c r="J11" i="29"/>
  <c r="J47" i="29" s="1"/>
  <c r="H11" i="29"/>
  <c r="D11" i="29"/>
  <c r="C11" i="29"/>
  <c r="DS10" i="29"/>
  <c r="DS46" i="29" s="1"/>
  <c r="DR10" i="29"/>
  <c r="DR46" i="29" s="1"/>
  <c r="DG10" i="29"/>
  <c r="DG46" i="29" s="1"/>
  <c r="DD10" i="29"/>
  <c r="DD46" i="29" s="1"/>
  <c r="DB10" i="29"/>
  <c r="DB46" i="29" s="1"/>
  <c r="CR10" i="29"/>
  <c r="CR46" i="29" s="1"/>
  <c r="CP10" i="29"/>
  <c r="CP46" i="29" s="1"/>
  <c r="CN10" i="29"/>
  <c r="CN46" i="29" s="1"/>
  <c r="CA10" i="29"/>
  <c r="CA46" i="29" s="1"/>
  <c r="BZ10" i="29"/>
  <c r="BO10" i="29"/>
  <c r="BO46" i="29" s="1"/>
  <c r="BM10" i="29"/>
  <c r="BM46" i="29" s="1"/>
  <c r="BL10" i="29"/>
  <c r="BL46" i="29" s="1"/>
  <c r="BA10" i="29"/>
  <c r="BA46" i="29" s="1"/>
  <c r="AZ10" i="29"/>
  <c r="AZ46" i="29" s="1"/>
  <c r="AX10" i="29"/>
  <c r="AX46" i="29" s="1"/>
  <c r="AJ10" i="29"/>
  <c r="AJ46" i="29" s="1"/>
  <c r="AH10" i="29"/>
  <c r="AH46" i="29" s="1"/>
  <c r="X10" i="29"/>
  <c r="X46" i="29" s="1"/>
  <c r="U10" i="29"/>
  <c r="U46" i="29" s="1"/>
  <c r="T10" i="29"/>
  <c r="T46" i="29" s="1"/>
  <c r="I10" i="29"/>
  <c r="I46" i="29" s="1"/>
  <c r="H10" i="29"/>
  <c r="H46" i="29" s="1"/>
  <c r="D10" i="29"/>
  <c r="DU10" i="29" s="1"/>
  <c r="DU46" i="29" s="1"/>
  <c r="C10" i="29"/>
  <c r="DW9" i="29"/>
  <c r="DV9" i="29"/>
  <c r="DU9" i="29"/>
  <c r="DU45" i="29" s="1"/>
  <c r="DT9" i="29"/>
  <c r="DT45" i="29" s="1"/>
  <c r="DP9" i="29"/>
  <c r="DP45" i="29" s="1"/>
  <c r="DO9" i="29"/>
  <c r="DO45" i="29" s="1"/>
  <c r="DN9" i="29"/>
  <c r="DN45" i="29" s="1"/>
  <c r="DM9" i="29"/>
  <c r="DM45" i="29" s="1"/>
  <c r="DL9" i="29"/>
  <c r="DL45" i="29" s="1"/>
  <c r="DK9" i="29"/>
  <c r="DK45" i="29" s="1"/>
  <c r="DJ9" i="29"/>
  <c r="DJ45" i="29" s="1"/>
  <c r="DI9" i="29"/>
  <c r="DI45" i="29" s="1"/>
  <c r="DH9" i="29"/>
  <c r="DH45" i="29" s="1"/>
  <c r="DF9" i="29"/>
  <c r="DF45" i="29" s="1"/>
  <c r="DD9" i="29"/>
  <c r="DB9" i="29"/>
  <c r="DA9" i="29"/>
  <c r="CZ9" i="29"/>
  <c r="CY9" i="29"/>
  <c r="CY45" i="29" s="1"/>
  <c r="CX9" i="29"/>
  <c r="CX45" i="29" s="1"/>
  <c r="CW9" i="29"/>
  <c r="CW45" i="29" s="1"/>
  <c r="CV9" i="29"/>
  <c r="CV45" i="29" s="1"/>
  <c r="CT9" i="29"/>
  <c r="CT45" i="29" s="1"/>
  <c r="CR9" i="29"/>
  <c r="CR45" i="29" s="1"/>
  <c r="CQ9" i="29"/>
  <c r="CQ45" i="29" s="1"/>
  <c r="CP9" i="29"/>
  <c r="CP45" i="29" s="1"/>
  <c r="CN9" i="29"/>
  <c r="CN45" i="29" s="1"/>
  <c r="CM9" i="29"/>
  <c r="CL9" i="29"/>
  <c r="CK9" i="29"/>
  <c r="CK45" i="29" s="1"/>
  <c r="CJ9" i="29"/>
  <c r="CJ45" i="29" s="1"/>
  <c r="CH9" i="29"/>
  <c r="CH45" i="29" s="1"/>
  <c r="CF9" i="29"/>
  <c r="CF45" i="29" s="1"/>
  <c r="CE9" i="29"/>
  <c r="CE45" i="29" s="1"/>
  <c r="CD9" i="29"/>
  <c r="CC9" i="29"/>
  <c r="CC45" i="29" s="1"/>
  <c r="CB9" i="29"/>
  <c r="CB45" i="29" s="1"/>
  <c r="BZ9" i="29"/>
  <c r="BZ45" i="29" s="1"/>
  <c r="BY9" i="29"/>
  <c r="BY45" i="29" s="1"/>
  <c r="BX9" i="29"/>
  <c r="BX45" i="29" s="1"/>
  <c r="BV9" i="29"/>
  <c r="BV45" i="29" s="1"/>
  <c r="BT9" i="29"/>
  <c r="BT45" i="29" s="1"/>
  <c r="BS9" i="29"/>
  <c r="BS45" i="29" s="1"/>
  <c r="BR9" i="29"/>
  <c r="BR45" i="29" s="1"/>
  <c r="BQ9" i="29"/>
  <c r="BP9" i="29"/>
  <c r="BO9" i="29"/>
  <c r="BN9" i="29"/>
  <c r="BL9" i="29"/>
  <c r="BL45" i="29" s="1"/>
  <c r="BJ9" i="29"/>
  <c r="BJ45" i="29" s="1"/>
  <c r="BH9" i="29"/>
  <c r="BH45" i="29" s="1"/>
  <c r="BG9" i="29"/>
  <c r="BG45" i="29" s="1"/>
  <c r="BF9" i="29"/>
  <c r="BF45" i="29" s="1"/>
  <c r="BE9" i="29"/>
  <c r="BE45" i="29" s="1"/>
  <c r="BD9" i="29"/>
  <c r="BD45" i="29" s="1"/>
  <c r="BC9" i="29"/>
  <c r="BC45" i="29" s="1"/>
  <c r="BB9" i="29"/>
  <c r="BA9" i="29"/>
  <c r="BA45" i="29" s="1"/>
  <c r="AZ9" i="29"/>
  <c r="AZ45" i="29" s="1"/>
  <c r="AV9" i="29"/>
  <c r="AV45" i="29" s="1"/>
  <c r="AU9" i="29"/>
  <c r="AU45" i="29" s="1"/>
  <c r="AT9" i="29"/>
  <c r="AS9" i="29"/>
  <c r="AR9" i="29"/>
  <c r="AQ9" i="29"/>
  <c r="AP9" i="29"/>
  <c r="AP45" i="29" s="1"/>
  <c r="AO9" i="29"/>
  <c r="AO45" i="29" s="1"/>
  <c r="AN9" i="29"/>
  <c r="AN45" i="29" s="1"/>
  <c r="AL9" i="29"/>
  <c r="AL45" i="29" s="1"/>
  <c r="AJ9" i="29"/>
  <c r="AJ45" i="29" s="1"/>
  <c r="AH9" i="29"/>
  <c r="AH45" i="29" s="1"/>
  <c r="AG9" i="29"/>
  <c r="AG45" i="29" s="1"/>
  <c r="AF9" i="29"/>
  <c r="AF45" i="29" s="1"/>
  <c r="AE9" i="29"/>
  <c r="AE45" i="29" s="1"/>
  <c r="AD9" i="29"/>
  <c r="AD45" i="29" s="1"/>
  <c r="AC9" i="29"/>
  <c r="AC45" i="29" s="1"/>
  <c r="AB9" i="29"/>
  <c r="AB45" i="29" s="1"/>
  <c r="Z9" i="29"/>
  <c r="Z45" i="29" s="1"/>
  <c r="X9" i="29"/>
  <c r="W9" i="29"/>
  <c r="W45" i="29" s="1"/>
  <c r="V9" i="29"/>
  <c r="T9" i="29"/>
  <c r="T45" i="29" s="1"/>
  <c r="S9" i="29"/>
  <c r="S45" i="29" s="1"/>
  <c r="R9" i="29"/>
  <c r="R45" i="29" s="1"/>
  <c r="Q9" i="29"/>
  <c r="Q45" i="29" s="1"/>
  <c r="P9" i="29"/>
  <c r="P45" i="29" s="1"/>
  <c r="N9" i="29"/>
  <c r="N45" i="29" s="1"/>
  <c r="L9" i="29"/>
  <c r="L45" i="29" s="1"/>
  <c r="K9" i="29"/>
  <c r="K45" i="29" s="1"/>
  <c r="J9" i="29"/>
  <c r="I9" i="29"/>
  <c r="I45" i="29" s="1"/>
  <c r="H9" i="29"/>
  <c r="D9" i="29"/>
  <c r="C9" i="29"/>
  <c r="DT8" i="29"/>
  <c r="DT44" i="29" s="1"/>
  <c r="DR8" i="29"/>
  <c r="DR44" i="29" s="1"/>
  <c r="DQ8" i="29"/>
  <c r="DP8" i="29"/>
  <c r="DP44" i="29" s="1"/>
  <c r="DF8" i="29"/>
  <c r="DF44" i="29" s="1"/>
  <c r="DE8" i="29"/>
  <c r="DE44" i="29" s="1"/>
  <c r="DD8" i="29"/>
  <c r="DD44" i="29" s="1"/>
  <c r="DC8" i="29"/>
  <c r="DC44" i="29" s="1"/>
  <c r="CS8" i="29"/>
  <c r="CS44" i="29" s="1"/>
  <c r="CR8" i="29"/>
  <c r="CR44" i="29" s="1"/>
  <c r="CQ8" i="29"/>
  <c r="CQ44" i="29" s="1"/>
  <c r="CP8" i="29"/>
  <c r="CP44" i="29" s="1"/>
  <c r="CF8" i="29"/>
  <c r="CF44" i="29" s="1"/>
  <c r="CE8" i="29"/>
  <c r="CD8" i="29"/>
  <c r="CC8" i="29"/>
  <c r="CC44" i="29" s="1"/>
  <c r="BS8" i="29"/>
  <c r="BS44" i="29" s="1"/>
  <c r="BR8" i="29"/>
  <c r="BR44" i="29" s="1"/>
  <c r="BQ8" i="29"/>
  <c r="BQ44" i="29" s="1"/>
  <c r="BP8" i="29"/>
  <c r="BP44" i="29" s="1"/>
  <c r="BF8" i="29"/>
  <c r="BF44" i="29" s="1"/>
  <c r="BE8" i="29"/>
  <c r="BE44" i="29" s="1"/>
  <c r="BD8" i="29"/>
  <c r="BD44" i="29" s="1"/>
  <c r="BC8" i="29"/>
  <c r="BC44" i="29" s="1"/>
  <c r="AS8" i="29"/>
  <c r="AR8" i="29"/>
  <c r="AQ8" i="29"/>
  <c r="AQ44" i="29" s="1"/>
  <c r="AP8" i="29"/>
  <c r="AP44" i="29" s="1"/>
  <c r="AF8" i="29"/>
  <c r="AF44" i="29" s="1"/>
  <c r="AE8" i="29"/>
  <c r="AE44" i="29" s="1"/>
  <c r="AD8" i="29"/>
  <c r="AD44" i="29" s="1"/>
  <c r="AC8" i="29"/>
  <c r="AC44" i="29" s="1"/>
  <c r="T8" i="29"/>
  <c r="S8" i="29"/>
  <c r="S44" i="29" s="1"/>
  <c r="R8" i="29"/>
  <c r="R44" i="29" s="1"/>
  <c r="Q8" i="29"/>
  <c r="Q44" i="29" s="1"/>
  <c r="P8" i="29"/>
  <c r="P44" i="29" s="1"/>
  <c r="D8" i="29"/>
  <c r="DK8" i="29" s="1"/>
  <c r="DK44" i="29" s="1"/>
  <c r="C8" i="29"/>
  <c r="DV7" i="29"/>
  <c r="DV43" i="29" s="1"/>
  <c r="DT7" i="29"/>
  <c r="DT43" i="29" s="1"/>
  <c r="DK7" i="29"/>
  <c r="DK43" i="29" s="1"/>
  <c r="DH7" i="29"/>
  <c r="DH43" i="29" s="1"/>
  <c r="DG7" i="29"/>
  <c r="CX7" i="29"/>
  <c r="CX43" i="29" s="1"/>
  <c r="CV7" i="29"/>
  <c r="CV43" i="29" s="1"/>
  <c r="CH7" i="29"/>
  <c r="BT7" i="29"/>
  <c r="BT43" i="29" s="1"/>
  <c r="BJ7" i="29"/>
  <c r="BJ43" i="29" s="1"/>
  <c r="BI7" i="29"/>
  <c r="BI43" i="29" s="1"/>
  <c r="AU7" i="29"/>
  <c r="AU43" i="29" s="1"/>
  <c r="AT7" i="29"/>
  <c r="AT43" i="29" s="1"/>
  <c r="AJ7" i="29"/>
  <c r="AJ43" i="29" s="1"/>
  <c r="AH7" i="29"/>
  <c r="AH43" i="29" s="1"/>
  <c r="AG7" i="29"/>
  <c r="AG43" i="29" s="1"/>
  <c r="W7" i="29"/>
  <c r="W43" i="29" s="1"/>
  <c r="D7" i="29"/>
  <c r="C7" i="29"/>
  <c r="DV6" i="29"/>
  <c r="DU6" i="29"/>
  <c r="DU42" i="29" s="1"/>
  <c r="DT6" i="29"/>
  <c r="DS6" i="29"/>
  <c r="DR6" i="29"/>
  <c r="DR42" i="29" s="1"/>
  <c r="DQ6" i="29"/>
  <c r="DP6" i="29"/>
  <c r="DO6" i="29"/>
  <c r="DO42" i="29" s="1"/>
  <c r="DN6" i="29"/>
  <c r="DM6" i="29"/>
  <c r="DL6" i="29"/>
  <c r="DJ6" i="29"/>
  <c r="DI6" i="29"/>
  <c r="DI42" i="29" s="1"/>
  <c r="DH6" i="29"/>
  <c r="DH42" i="29" s="1"/>
  <c r="DG6" i="29"/>
  <c r="DG42" i="29" s="1"/>
  <c r="DF6" i="29"/>
  <c r="DF42" i="29" s="1"/>
  <c r="DE6" i="29"/>
  <c r="DE42" i="29" s="1"/>
  <c r="DD6" i="29"/>
  <c r="DC6" i="29"/>
  <c r="DC42" i="29" s="1"/>
  <c r="DB6" i="29"/>
  <c r="DA6" i="29"/>
  <c r="CZ6" i="29"/>
  <c r="CZ42" i="29" s="1"/>
  <c r="CX6" i="29"/>
  <c r="CW6" i="29"/>
  <c r="CW42" i="29" s="1"/>
  <c r="CV6" i="29"/>
  <c r="CU6" i="29"/>
  <c r="CT6" i="29"/>
  <c r="CT42" i="29" s="1"/>
  <c r="CS6" i="29"/>
  <c r="CR6" i="29"/>
  <c r="CQ6" i="29"/>
  <c r="CP6" i="29"/>
  <c r="CP42" i="29" s="1"/>
  <c r="CO6" i="29"/>
  <c r="CN6" i="29"/>
  <c r="CL6" i="29"/>
  <c r="CK6" i="29"/>
  <c r="CJ6" i="29"/>
  <c r="CJ42" i="29" s="1"/>
  <c r="CI6" i="29"/>
  <c r="CH6" i="29"/>
  <c r="CH42" i="29" s="1"/>
  <c r="CG6" i="29"/>
  <c r="CG42" i="29" s="1"/>
  <c r="CF6" i="29"/>
  <c r="CE6" i="29"/>
  <c r="CD6" i="29"/>
  <c r="CC6" i="29"/>
  <c r="CB6" i="29"/>
  <c r="BZ6" i="29"/>
  <c r="BY6" i="29"/>
  <c r="BX6" i="29"/>
  <c r="BW6" i="29"/>
  <c r="BW42" i="29" s="1"/>
  <c r="BV6" i="29"/>
  <c r="BV42" i="29" s="1"/>
  <c r="BU6" i="29"/>
  <c r="BU42" i="29" s="1"/>
  <c r="BT6" i="29"/>
  <c r="BS6" i="29"/>
  <c r="BR6" i="29"/>
  <c r="BR42" i="29" s="1"/>
  <c r="BQ6" i="29"/>
  <c r="BP6" i="29"/>
  <c r="BP42" i="29" s="1"/>
  <c r="BN6" i="29"/>
  <c r="BM6" i="29"/>
  <c r="BM42" i="29" s="1"/>
  <c r="BL6" i="29"/>
  <c r="BL42" i="29" s="1"/>
  <c r="BK6" i="29"/>
  <c r="BK42" i="29" s="1"/>
  <c r="BJ6" i="29"/>
  <c r="BJ42" i="29" s="1"/>
  <c r="BI6" i="29"/>
  <c r="BH6" i="29"/>
  <c r="BG6" i="29"/>
  <c r="BF6" i="29"/>
  <c r="BE6" i="29"/>
  <c r="BD6" i="29"/>
  <c r="BD42" i="29" s="1"/>
  <c r="BB6" i="29"/>
  <c r="BA6" i="29"/>
  <c r="AZ6" i="29"/>
  <c r="AY6" i="29"/>
  <c r="AX6" i="29"/>
  <c r="AW6" i="29"/>
  <c r="AW42" i="29" s="1"/>
  <c r="AV6" i="29"/>
  <c r="AV42" i="29" s="1"/>
  <c r="AU6" i="29"/>
  <c r="AT6" i="29"/>
  <c r="AT42" i="29" s="1"/>
  <c r="AS6" i="29"/>
  <c r="AR6" i="29"/>
  <c r="AR42" i="29" s="1"/>
  <c r="AP6" i="29"/>
  <c r="AO6" i="29"/>
  <c r="AO42" i="29" s="1"/>
  <c r="AN6" i="29"/>
  <c r="AM6" i="29"/>
  <c r="AL6" i="29"/>
  <c r="AK6" i="29"/>
  <c r="AJ6" i="29"/>
  <c r="AI6" i="29"/>
  <c r="AH6" i="29"/>
  <c r="AG6" i="29"/>
  <c r="AF6" i="29"/>
  <c r="AF42" i="29" s="1"/>
  <c r="AD6" i="29"/>
  <c r="AC6" i="29"/>
  <c r="AC42" i="29" s="1"/>
  <c r="AB6" i="29"/>
  <c r="AB42" i="29" s="1"/>
  <c r="AA6" i="29"/>
  <c r="AA42" i="29" s="1"/>
  <c r="Z6" i="29"/>
  <c r="Z42" i="29" s="1"/>
  <c r="Y6" i="29"/>
  <c r="X6" i="29"/>
  <c r="W6" i="29"/>
  <c r="V6" i="29"/>
  <c r="U6" i="29"/>
  <c r="T6" i="29"/>
  <c r="T42" i="29" s="1"/>
  <c r="R6" i="29"/>
  <c r="Q6" i="29"/>
  <c r="Q42" i="29" s="1"/>
  <c r="P6" i="29"/>
  <c r="O6" i="29"/>
  <c r="N6" i="29"/>
  <c r="M6" i="29"/>
  <c r="L6" i="29"/>
  <c r="K6" i="29"/>
  <c r="J6" i="29"/>
  <c r="J42" i="29" s="1"/>
  <c r="I6" i="29"/>
  <c r="I42" i="29" s="1"/>
  <c r="H6" i="29"/>
  <c r="H42" i="29" s="1"/>
  <c r="D6" i="29"/>
  <c r="DW6" i="29" s="1"/>
  <c r="DW42" i="29" s="1"/>
  <c r="C6" i="29"/>
  <c r="DW5" i="29"/>
  <c r="DV5" i="29"/>
  <c r="DU5" i="29"/>
  <c r="DT5" i="29"/>
  <c r="DS5" i="29"/>
  <c r="DR5" i="29"/>
  <c r="DQ5" i="29"/>
  <c r="DP5" i="29"/>
  <c r="DO5" i="29"/>
  <c r="DN5" i="29"/>
  <c r="DM5" i="29"/>
  <c r="DL5" i="29"/>
  <c r="DK5" i="29"/>
  <c r="DJ5" i="29"/>
  <c r="DI5" i="29"/>
  <c r="DH5" i="29"/>
  <c r="DG5" i="29"/>
  <c r="DF5" i="29"/>
  <c r="DE5" i="29"/>
  <c r="DD5" i="29"/>
  <c r="DC5" i="29"/>
  <c r="DB5" i="29"/>
  <c r="DA5" i="29"/>
  <c r="CZ5" i="29"/>
  <c r="CY5" i="29"/>
  <c r="CX5" i="29"/>
  <c r="CW5" i="29"/>
  <c r="CV5" i="29"/>
  <c r="CU5" i="29"/>
  <c r="CT5" i="29"/>
  <c r="CS5" i="29"/>
  <c r="CR5" i="29"/>
  <c r="CQ5" i="29"/>
  <c r="CP5" i="29"/>
  <c r="CO5" i="29"/>
  <c r="CN5" i="29"/>
  <c r="CM5" i="29"/>
  <c r="CL5" i="29"/>
  <c r="CK5" i="29"/>
  <c r="CJ5" i="29"/>
  <c r="CI5" i="29"/>
  <c r="CH5" i="29"/>
  <c r="CG5" i="29"/>
  <c r="CF5" i="29"/>
  <c r="CE5" i="29"/>
  <c r="CD5" i="29"/>
  <c r="CC5" i="29"/>
  <c r="CB5" i="29"/>
  <c r="CA5" i="29"/>
  <c r="BZ5" i="29"/>
  <c r="BY5" i="29"/>
  <c r="BX5" i="29"/>
  <c r="BW5" i="29"/>
  <c r="BV5" i="29"/>
  <c r="BU5" i="29"/>
  <c r="BT5" i="29"/>
  <c r="BS5" i="29"/>
  <c r="BR5" i="29"/>
  <c r="BQ5" i="29"/>
  <c r="BP5" i="29"/>
  <c r="BO5" i="29"/>
  <c r="BN5" i="29"/>
  <c r="BM5" i="29"/>
  <c r="BL5" i="29"/>
  <c r="BK5" i="29"/>
  <c r="BJ5" i="29"/>
  <c r="BI5" i="29"/>
  <c r="BH5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D5" i="29"/>
  <c r="C5" i="29"/>
  <c r="DW4" i="29"/>
  <c r="DV4" i="29"/>
  <c r="DU4" i="29"/>
  <c r="DT4" i="29"/>
  <c r="DS4" i="29"/>
  <c r="DR4" i="29"/>
  <c r="DQ4" i="29"/>
  <c r="DP4" i="29"/>
  <c r="DO4" i="29"/>
  <c r="DN4" i="29"/>
  <c r="DM4" i="29"/>
  <c r="DL4" i="29"/>
  <c r="DK4" i="29"/>
  <c r="DJ4" i="29"/>
  <c r="DI4" i="29"/>
  <c r="DH4" i="29"/>
  <c r="DG4" i="29"/>
  <c r="DF4" i="29"/>
  <c r="DE4" i="29"/>
  <c r="DD4" i="29"/>
  <c r="DC4" i="29"/>
  <c r="DB4" i="29"/>
  <c r="DA4" i="29"/>
  <c r="CZ4" i="29"/>
  <c r="CY4" i="29"/>
  <c r="CX4" i="29"/>
  <c r="CW4" i="29"/>
  <c r="CV4" i="29"/>
  <c r="CU4" i="29"/>
  <c r="CT4" i="29"/>
  <c r="CS4" i="29"/>
  <c r="CR4" i="29"/>
  <c r="CQ4" i="29"/>
  <c r="CP4" i="29"/>
  <c r="CO4" i="29"/>
  <c r="CN4" i="29"/>
  <c r="CM4" i="29"/>
  <c r="CL4" i="29"/>
  <c r="CK4" i="29"/>
  <c r="CJ4" i="29"/>
  <c r="CI4" i="29"/>
  <c r="CH4" i="29"/>
  <c r="CG4" i="29"/>
  <c r="CF4" i="29"/>
  <c r="CE4" i="29"/>
  <c r="CD4" i="29"/>
  <c r="CC4" i="29"/>
  <c r="CB4" i="29"/>
  <c r="CA4" i="29"/>
  <c r="BZ4" i="29"/>
  <c r="BY4" i="29"/>
  <c r="BX4" i="29"/>
  <c r="BW4" i="29"/>
  <c r="BV4" i="29"/>
  <c r="BU4" i="29"/>
  <c r="BT4" i="29"/>
  <c r="BS4" i="29"/>
  <c r="BR4" i="29"/>
  <c r="BQ4" i="29"/>
  <c r="BP4" i="29"/>
  <c r="BO4" i="29"/>
  <c r="BN4" i="29"/>
  <c r="BM4" i="29"/>
  <c r="BL4" i="29"/>
  <c r="BK4" i="29"/>
  <c r="BJ4" i="29"/>
  <c r="BI4" i="29"/>
  <c r="BH4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G97" i="26"/>
  <c r="G95" i="26"/>
  <c r="DO93" i="26"/>
  <c r="G77" i="26"/>
  <c r="BW73" i="26"/>
  <c r="BN68" i="26"/>
  <c r="W68" i="26"/>
  <c r="V68" i="26"/>
  <c r="K68" i="26"/>
  <c r="J68" i="26"/>
  <c r="CP67" i="26"/>
  <c r="CE67" i="26"/>
  <c r="BT67" i="26"/>
  <c r="BS67" i="26"/>
  <c r="BR67" i="26"/>
  <c r="BQ67" i="26"/>
  <c r="AF67" i="26"/>
  <c r="Y67" i="26"/>
  <c r="I67" i="26"/>
  <c r="DS66" i="26"/>
  <c r="CO66" i="26"/>
  <c r="CI66" i="26"/>
  <c r="CH66" i="26"/>
  <c r="CG66" i="26"/>
  <c r="CF66" i="26"/>
  <c r="CE66" i="26"/>
  <c r="BJ66" i="26"/>
  <c r="BI66" i="26"/>
  <c r="Y66" i="26"/>
  <c r="X66" i="26"/>
  <c r="J66" i="26"/>
  <c r="I66" i="26"/>
  <c r="DC65" i="26"/>
  <c r="CV65" i="26"/>
  <c r="CK65" i="26"/>
  <c r="CE65" i="26"/>
  <c r="BT65" i="26"/>
  <c r="BS65" i="26"/>
  <c r="BM65" i="26"/>
  <c r="BL65" i="26"/>
  <c r="AB65" i="26"/>
  <c r="AA65" i="26"/>
  <c r="Z65" i="26"/>
  <c r="DT64" i="26"/>
  <c r="CJ64" i="26"/>
  <c r="CI64" i="26"/>
  <c r="AO64" i="26"/>
  <c r="Q64" i="26"/>
  <c r="D64" i="26"/>
  <c r="DV63" i="26"/>
  <c r="CX63" i="26"/>
  <c r="CW63" i="26"/>
  <c r="CX95" i="26" s="1"/>
  <c r="CV63" i="26"/>
  <c r="CL63" i="26"/>
  <c r="CB63" i="26"/>
  <c r="BS63" i="26"/>
  <c r="BQ63" i="26"/>
  <c r="BN63" i="26"/>
  <c r="BM63" i="26"/>
  <c r="AU63" i="26"/>
  <c r="AI63" i="26"/>
  <c r="AG63" i="26"/>
  <c r="P63" i="26"/>
  <c r="D62" i="26"/>
  <c r="CW62" i="26" s="1"/>
  <c r="DN61" i="26"/>
  <c r="DD61" i="26"/>
  <c r="CU61" i="26"/>
  <c r="BT61" i="26"/>
  <c r="BK61" i="26"/>
  <c r="BH61" i="26"/>
  <c r="BG61" i="26"/>
  <c r="AR61" i="26"/>
  <c r="AJ61" i="26"/>
  <c r="J61" i="26"/>
  <c r="H61" i="26"/>
  <c r="G61" i="26"/>
  <c r="DU60" i="26"/>
  <c r="CW59" i="26"/>
  <c r="BH59" i="26"/>
  <c r="AN59" i="26"/>
  <c r="AM59" i="26"/>
  <c r="L59" i="26"/>
  <c r="DI58" i="26"/>
  <c r="DH58" i="26"/>
  <c r="BZ58" i="26"/>
  <c r="AD58" i="26"/>
  <c r="W58" i="26"/>
  <c r="DI57" i="26"/>
  <c r="DH57" i="26"/>
  <c r="CS57" i="26"/>
  <c r="BW57" i="26"/>
  <c r="BM57" i="26"/>
  <c r="BL57" i="26"/>
  <c r="BK57" i="26"/>
  <c r="AS57" i="26"/>
  <c r="T57" i="26"/>
  <c r="S57" i="26"/>
  <c r="R57" i="26"/>
  <c r="Q57" i="26"/>
  <c r="P57" i="26"/>
  <c r="O57" i="26"/>
  <c r="G57" i="26"/>
  <c r="CP56" i="26"/>
  <c r="CO56" i="26"/>
  <c r="CM55" i="26"/>
  <c r="BH55" i="26"/>
  <c r="BG55" i="26"/>
  <c r="O55" i="26"/>
  <c r="C55" i="26"/>
  <c r="C87" i="26" s="1"/>
  <c r="C119" i="26" s="1"/>
  <c r="DI54" i="26"/>
  <c r="DH54" i="26"/>
  <c r="BA54" i="26"/>
  <c r="AN54" i="26"/>
  <c r="AO86" i="26" s="1"/>
  <c r="AM54" i="26"/>
  <c r="AL54" i="26"/>
  <c r="DK53" i="26"/>
  <c r="DJ53" i="26"/>
  <c r="DI53" i="26"/>
  <c r="CX53" i="26"/>
  <c r="CJ53" i="26"/>
  <c r="CI53" i="26"/>
  <c r="BY53" i="26"/>
  <c r="BX53" i="26"/>
  <c r="BK53" i="26"/>
  <c r="BC53" i="26"/>
  <c r="AQ53" i="26"/>
  <c r="AI53" i="26"/>
  <c r="AH53" i="26"/>
  <c r="DP52" i="26"/>
  <c r="CR52" i="26"/>
  <c r="CQ52" i="26"/>
  <c r="CT51" i="26"/>
  <c r="BY51" i="26"/>
  <c r="BI51" i="26"/>
  <c r="AK51" i="26"/>
  <c r="AJ51" i="26"/>
  <c r="DR50" i="26"/>
  <c r="DQ50" i="26"/>
  <c r="DJ50" i="26"/>
  <c r="CT50" i="26"/>
  <c r="CS50" i="26"/>
  <c r="CL50" i="26"/>
  <c r="BB50" i="26"/>
  <c r="AZ50" i="26"/>
  <c r="AY50" i="26"/>
  <c r="AX50" i="26"/>
  <c r="AC50" i="26"/>
  <c r="AB50" i="26"/>
  <c r="M50" i="26"/>
  <c r="DJ49" i="26"/>
  <c r="DH49" i="26"/>
  <c r="DG49" i="26"/>
  <c r="CV49" i="26"/>
  <c r="CW81" i="26" s="1"/>
  <c r="CU49" i="26"/>
  <c r="CV81" i="26" s="1"/>
  <c r="CO49" i="26"/>
  <c r="BO49" i="26"/>
  <c r="AS49" i="26"/>
  <c r="AM49" i="26"/>
  <c r="AG49" i="26"/>
  <c r="AF49" i="26"/>
  <c r="AE49" i="26"/>
  <c r="D49" i="26"/>
  <c r="BQ49" i="26" s="1"/>
  <c r="CO48" i="26"/>
  <c r="CN48" i="26"/>
  <c r="CM48" i="26"/>
  <c r="BD48" i="26"/>
  <c r="AW48" i="26"/>
  <c r="AU48" i="26"/>
  <c r="AF48" i="26"/>
  <c r="AW47" i="26"/>
  <c r="Y47" i="26"/>
  <c r="L47" i="26"/>
  <c r="DO46" i="26"/>
  <c r="DN46" i="26"/>
  <c r="CW46" i="26"/>
  <c r="BY46" i="26"/>
  <c r="BW46" i="26"/>
  <c r="AT46" i="26"/>
  <c r="Z46" i="26"/>
  <c r="X46" i="26"/>
  <c r="W46" i="26"/>
  <c r="M46" i="26"/>
  <c r="DK45" i="26"/>
  <c r="DI45" i="26"/>
  <c r="DG45" i="26"/>
  <c r="CU45" i="26"/>
  <c r="CV77" i="26" s="1"/>
  <c r="CK45" i="26"/>
  <c r="CL77" i="26" s="1"/>
  <c r="CA45" i="26"/>
  <c r="BY45" i="26"/>
  <c r="BW45" i="26"/>
  <c r="BC45" i="26"/>
  <c r="BA45" i="26"/>
  <c r="AQ45" i="26"/>
  <c r="AO45" i="26"/>
  <c r="AP77" i="26" s="1"/>
  <c r="AN45" i="26"/>
  <c r="AO77" i="26" s="1"/>
  <c r="S45" i="26"/>
  <c r="Q45" i="26"/>
  <c r="G45" i="26"/>
  <c r="DA44" i="26"/>
  <c r="BW44" i="26"/>
  <c r="BA44" i="26"/>
  <c r="AZ44" i="26"/>
  <c r="AY44" i="26"/>
  <c r="R44" i="26"/>
  <c r="AR43" i="26"/>
  <c r="AA43" i="26"/>
  <c r="X43" i="26"/>
  <c r="W43" i="26"/>
  <c r="DM42" i="26"/>
  <c r="DJ42" i="26"/>
  <c r="CT42" i="26"/>
  <c r="BN42" i="26"/>
  <c r="BF42" i="26"/>
  <c r="AX42" i="26"/>
  <c r="AL42" i="26"/>
  <c r="AK42" i="26"/>
  <c r="N42" i="26"/>
  <c r="M42" i="26"/>
  <c r="L42" i="26"/>
  <c r="DM41" i="26"/>
  <c r="DL41" i="26"/>
  <c r="CO41" i="26"/>
  <c r="CN41" i="26"/>
  <c r="CM41" i="26"/>
  <c r="CL41" i="26"/>
  <c r="CI41" i="26"/>
  <c r="BW41" i="26"/>
  <c r="BP41" i="26"/>
  <c r="BO41" i="26"/>
  <c r="BN41" i="26"/>
  <c r="BK41" i="26"/>
  <c r="BK73" i="26" s="1"/>
  <c r="AY41" i="26"/>
  <c r="AP41" i="26"/>
  <c r="AM41" i="26"/>
  <c r="AA41" i="26"/>
  <c r="P41" i="26"/>
  <c r="DR40" i="26"/>
  <c r="DD40" i="26"/>
  <c r="CX40" i="26"/>
  <c r="AV40" i="26"/>
  <c r="AL40" i="26"/>
  <c r="AA40" i="26"/>
  <c r="P40" i="26"/>
  <c r="DT39" i="26"/>
  <c r="DS39" i="26"/>
  <c r="AR39" i="26"/>
  <c r="AQ39" i="26"/>
  <c r="AA39" i="26"/>
  <c r="R39" i="26"/>
  <c r="R71" i="26" s="1"/>
  <c r="Q39" i="26"/>
  <c r="BM37" i="26"/>
  <c r="BL37" i="26"/>
  <c r="AQ37" i="26"/>
  <c r="AH37" i="26"/>
  <c r="AG37" i="26"/>
  <c r="DV36" i="26"/>
  <c r="DU36" i="26"/>
  <c r="DT36" i="26"/>
  <c r="DS36" i="26"/>
  <c r="DR36" i="26"/>
  <c r="DQ36" i="26"/>
  <c r="DP36" i="26"/>
  <c r="DO36" i="26"/>
  <c r="DN36" i="26"/>
  <c r="DM36" i="26"/>
  <c r="DL36" i="26"/>
  <c r="DK36" i="26"/>
  <c r="DJ36" i="26"/>
  <c r="DI36" i="26"/>
  <c r="DH36" i="26"/>
  <c r="DG36" i="26"/>
  <c r="DF36" i="26"/>
  <c r="DE36" i="26"/>
  <c r="DD36" i="26"/>
  <c r="DC36" i="26"/>
  <c r="DB36" i="26"/>
  <c r="DA36" i="26"/>
  <c r="CZ36" i="26"/>
  <c r="CY36" i="26"/>
  <c r="CX36" i="26"/>
  <c r="CW36" i="26"/>
  <c r="CV36" i="26"/>
  <c r="CU36" i="26"/>
  <c r="CT36" i="26"/>
  <c r="CS36" i="26"/>
  <c r="CR36" i="26"/>
  <c r="CQ36" i="26"/>
  <c r="CP36" i="26"/>
  <c r="CO36" i="26"/>
  <c r="CN36" i="26"/>
  <c r="CM36" i="26"/>
  <c r="CL36" i="26"/>
  <c r="CK36" i="26"/>
  <c r="CJ36" i="26"/>
  <c r="CI36" i="26"/>
  <c r="CH36" i="26"/>
  <c r="CG36" i="26"/>
  <c r="CF36" i="26"/>
  <c r="CE36" i="26"/>
  <c r="CD36" i="26"/>
  <c r="CC36" i="26"/>
  <c r="CB36" i="26"/>
  <c r="CA36" i="26"/>
  <c r="BZ36" i="26"/>
  <c r="BY36" i="26"/>
  <c r="BX36" i="26"/>
  <c r="BW36" i="26"/>
  <c r="BV36" i="26"/>
  <c r="BU36" i="26"/>
  <c r="BT36" i="26"/>
  <c r="BS36" i="26"/>
  <c r="BR36" i="26"/>
  <c r="BQ36" i="26"/>
  <c r="BP36" i="26"/>
  <c r="BO36" i="26"/>
  <c r="BN36" i="26"/>
  <c r="BM36" i="26"/>
  <c r="BL36" i="26"/>
  <c r="BK36" i="26"/>
  <c r="BJ36" i="26"/>
  <c r="BI36" i="26"/>
  <c r="BH36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E36" i="26"/>
  <c r="E100" i="26" s="1"/>
  <c r="D36" i="26"/>
  <c r="D68" i="26" s="1"/>
  <c r="C36" i="26"/>
  <c r="C68" i="26" s="1"/>
  <c r="C100" i="26" s="1"/>
  <c r="C132" i="26" s="1"/>
  <c r="DV35" i="26"/>
  <c r="DU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DB35" i="26"/>
  <c r="DA35" i="26"/>
  <c r="CZ35" i="26"/>
  <c r="CY35" i="26"/>
  <c r="CX35" i="26"/>
  <c r="CW35" i="26"/>
  <c r="CV35" i="26"/>
  <c r="CU35" i="26"/>
  <c r="CT35" i="26"/>
  <c r="CS35" i="26"/>
  <c r="CR35" i="26"/>
  <c r="CQ35" i="26"/>
  <c r="CP35" i="26"/>
  <c r="CO35" i="26"/>
  <c r="CN35" i="26"/>
  <c r="CM35" i="26"/>
  <c r="CL35" i="26"/>
  <c r="CK35" i="26"/>
  <c r="CJ35" i="26"/>
  <c r="CI35" i="26"/>
  <c r="CH35" i="26"/>
  <c r="CG35" i="26"/>
  <c r="CF35" i="26"/>
  <c r="CE35" i="26"/>
  <c r="CD35" i="26"/>
  <c r="CC35" i="26"/>
  <c r="CB35" i="26"/>
  <c r="CA35" i="26"/>
  <c r="BZ35" i="26"/>
  <c r="BY35" i="26"/>
  <c r="BX35" i="26"/>
  <c r="BW35" i="26"/>
  <c r="BV35" i="26"/>
  <c r="BU35" i="26"/>
  <c r="BT35" i="26"/>
  <c r="BS35" i="26"/>
  <c r="BR35" i="26"/>
  <c r="BQ35" i="26"/>
  <c r="BP35" i="26"/>
  <c r="BP67" i="26" s="1"/>
  <c r="BO35" i="26"/>
  <c r="BN35" i="26"/>
  <c r="BM35" i="26"/>
  <c r="BL35" i="26"/>
  <c r="BK35" i="26"/>
  <c r="BJ35" i="26"/>
  <c r="BI35" i="26"/>
  <c r="BH35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E35" i="26"/>
  <c r="E99" i="26" s="1"/>
  <c r="D35" i="26"/>
  <c r="D67" i="26" s="1"/>
  <c r="CM67" i="26" s="1"/>
  <c r="C35" i="26"/>
  <c r="C67" i="26" s="1"/>
  <c r="C99" i="26" s="1"/>
  <c r="C131" i="26" s="1"/>
  <c r="DV34" i="26"/>
  <c r="DU34" i="26"/>
  <c r="DT34" i="26"/>
  <c r="DS34" i="26"/>
  <c r="DR34" i="26"/>
  <c r="DQ34" i="26"/>
  <c r="DP34" i="26"/>
  <c r="DO34" i="26"/>
  <c r="DN34" i="26"/>
  <c r="DM34" i="26"/>
  <c r="DL34" i="26"/>
  <c r="DK34" i="26"/>
  <c r="DJ34" i="26"/>
  <c r="DI34" i="26"/>
  <c r="DH34" i="26"/>
  <c r="DG34" i="26"/>
  <c r="DF34" i="26"/>
  <c r="DE34" i="26"/>
  <c r="DD34" i="26"/>
  <c r="DC34" i="26"/>
  <c r="DB34" i="26"/>
  <c r="DA34" i="26"/>
  <c r="CZ34" i="26"/>
  <c r="CY34" i="26"/>
  <c r="CX34" i="26"/>
  <c r="CW34" i="26"/>
  <c r="CV34" i="26"/>
  <c r="CU34" i="26"/>
  <c r="CT34" i="26"/>
  <c r="CS34" i="26"/>
  <c r="CR34" i="26"/>
  <c r="CQ34" i="26"/>
  <c r="CP34" i="26"/>
  <c r="CO34" i="26"/>
  <c r="CN34" i="26"/>
  <c r="CM34" i="26"/>
  <c r="CL34" i="26"/>
  <c r="CK34" i="26"/>
  <c r="CJ34" i="26"/>
  <c r="CI34" i="26"/>
  <c r="CH34" i="26"/>
  <c r="CG34" i="26"/>
  <c r="CF34" i="26"/>
  <c r="CE34" i="26"/>
  <c r="CD34" i="26"/>
  <c r="CC34" i="26"/>
  <c r="CB34" i="26"/>
  <c r="CA34" i="26"/>
  <c r="BZ34" i="26"/>
  <c r="BY34" i="26"/>
  <c r="BX34" i="26"/>
  <c r="BW34" i="26"/>
  <c r="BV34" i="26"/>
  <c r="BU34" i="26"/>
  <c r="BT34" i="26"/>
  <c r="BS34" i="26"/>
  <c r="BR34" i="26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E34" i="26"/>
  <c r="E98" i="26" s="1"/>
  <c r="D34" i="26"/>
  <c r="D66" i="26" s="1"/>
  <c r="C34" i="26"/>
  <c r="C66" i="26" s="1"/>
  <c r="C98" i="26" s="1"/>
  <c r="C130" i="26" s="1"/>
  <c r="DV33" i="26"/>
  <c r="DU33" i="26"/>
  <c r="DT33" i="26"/>
  <c r="DS33" i="26"/>
  <c r="DR33" i="26"/>
  <c r="DQ33" i="26"/>
  <c r="DP33" i="26"/>
  <c r="DO33" i="26"/>
  <c r="DN33" i="26"/>
  <c r="DM33" i="26"/>
  <c r="DL33" i="26"/>
  <c r="DK33" i="26"/>
  <c r="DJ33" i="26"/>
  <c r="DI33" i="26"/>
  <c r="DH33" i="26"/>
  <c r="DG33" i="26"/>
  <c r="DF33" i="26"/>
  <c r="DE33" i="26"/>
  <c r="DD33" i="26"/>
  <c r="DC33" i="26"/>
  <c r="DB33" i="26"/>
  <c r="DA33" i="26"/>
  <c r="CZ33" i="26"/>
  <c r="CY33" i="26"/>
  <c r="CX33" i="26"/>
  <c r="CW33" i="26"/>
  <c r="CV33" i="26"/>
  <c r="CU33" i="26"/>
  <c r="CT33" i="26"/>
  <c r="CS33" i="26"/>
  <c r="CR33" i="26"/>
  <c r="CQ33" i="26"/>
  <c r="CP33" i="26"/>
  <c r="CO33" i="26"/>
  <c r="CN33" i="26"/>
  <c r="CM33" i="26"/>
  <c r="CL33" i="26"/>
  <c r="CK33" i="26"/>
  <c r="CJ33" i="26"/>
  <c r="CI33" i="26"/>
  <c r="CH33" i="26"/>
  <c r="CG33" i="26"/>
  <c r="CF33" i="26"/>
  <c r="CE33" i="26"/>
  <c r="CD33" i="26"/>
  <c r="CC33" i="26"/>
  <c r="CB33" i="26"/>
  <c r="CA33" i="26"/>
  <c r="BZ33" i="26"/>
  <c r="BY33" i="26"/>
  <c r="BX33" i="26"/>
  <c r="BW33" i="26"/>
  <c r="BV33" i="26"/>
  <c r="BU33" i="26"/>
  <c r="BT33" i="26"/>
  <c r="BS33" i="26"/>
  <c r="BR33" i="26"/>
  <c r="BQ33" i="26"/>
  <c r="BP33" i="26"/>
  <c r="BO33" i="26"/>
  <c r="BN33" i="26"/>
  <c r="BM33" i="26"/>
  <c r="BL33" i="26"/>
  <c r="BK33" i="26"/>
  <c r="BJ33" i="26"/>
  <c r="BI33" i="26"/>
  <c r="BH33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E33" i="26"/>
  <c r="E97" i="26" s="1"/>
  <c r="D33" i="26"/>
  <c r="D65" i="26" s="1"/>
  <c r="CW65" i="26" s="1"/>
  <c r="C33" i="26"/>
  <c r="C65" i="26" s="1"/>
  <c r="C97" i="26" s="1"/>
  <c r="C129" i="26" s="1"/>
  <c r="DV32" i="26"/>
  <c r="DU32" i="26"/>
  <c r="DT32" i="26"/>
  <c r="DS32" i="26"/>
  <c r="DR32" i="26"/>
  <c r="DQ32" i="26"/>
  <c r="DP32" i="26"/>
  <c r="DO32" i="26"/>
  <c r="DN32" i="26"/>
  <c r="DM32" i="26"/>
  <c r="DL32" i="26"/>
  <c r="DK32" i="26"/>
  <c r="DJ32" i="26"/>
  <c r="DI32" i="26"/>
  <c r="DH32" i="26"/>
  <c r="DG32" i="26"/>
  <c r="DF32" i="26"/>
  <c r="DE32" i="26"/>
  <c r="DD32" i="26"/>
  <c r="DC32" i="26"/>
  <c r="DB32" i="26"/>
  <c r="DA32" i="26"/>
  <c r="CZ32" i="26"/>
  <c r="CY32" i="26"/>
  <c r="CX32" i="26"/>
  <c r="CW32" i="26"/>
  <c r="CV32" i="26"/>
  <c r="CU32" i="26"/>
  <c r="CT32" i="26"/>
  <c r="CS32" i="26"/>
  <c r="CR32" i="26"/>
  <c r="CQ32" i="26"/>
  <c r="CP32" i="26"/>
  <c r="CO32" i="26"/>
  <c r="CN32" i="26"/>
  <c r="CM32" i="26"/>
  <c r="CL32" i="26"/>
  <c r="CK32" i="26"/>
  <c r="CJ32" i="26"/>
  <c r="CI32" i="26"/>
  <c r="CH32" i="26"/>
  <c r="CG32" i="26"/>
  <c r="CF32" i="26"/>
  <c r="CE32" i="26"/>
  <c r="CD32" i="26"/>
  <c r="CC32" i="26"/>
  <c r="CB32" i="26"/>
  <c r="CA32" i="26"/>
  <c r="BZ32" i="26"/>
  <c r="BY32" i="26"/>
  <c r="BX32" i="26"/>
  <c r="BW32" i="26"/>
  <c r="BV32" i="26"/>
  <c r="BU32" i="26"/>
  <c r="BT32" i="26"/>
  <c r="BS32" i="26"/>
  <c r="BR32" i="26"/>
  <c r="BQ32" i="26"/>
  <c r="BP32" i="26"/>
  <c r="BO32" i="26"/>
  <c r="BN32" i="26"/>
  <c r="BM32" i="26"/>
  <c r="BL32" i="26"/>
  <c r="BK32" i="26"/>
  <c r="BJ32" i="26"/>
  <c r="BI32" i="26"/>
  <c r="BH32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E32" i="26"/>
  <c r="E96" i="26" s="1"/>
  <c r="D32" i="26"/>
  <c r="C32" i="26"/>
  <c r="C64" i="26" s="1"/>
  <c r="C96" i="26" s="1"/>
  <c r="C128" i="26" s="1"/>
  <c r="DV31" i="26"/>
  <c r="DU31" i="26"/>
  <c r="DT31" i="26"/>
  <c r="DS31" i="26"/>
  <c r="DR31" i="26"/>
  <c r="DQ31" i="26"/>
  <c r="DP31" i="26"/>
  <c r="DO31" i="26"/>
  <c r="DN31" i="26"/>
  <c r="DM31" i="26"/>
  <c r="DL31" i="26"/>
  <c r="DK31" i="26"/>
  <c r="DJ31" i="26"/>
  <c r="DI31" i="26"/>
  <c r="DH31" i="26"/>
  <c r="DG31" i="26"/>
  <c r="DF31" i="26"/>
  <c r="DE31" i="26"/>
  <c r="DD31" i="26"/>
  <c r="DC31" i="26"/>
  <c r="DB31" i="26"/>
  <c r="DA31" i="26"/>
  <c r="CZ31" i="26"/>
  <c r="CY31" i="26"/>
  <c r="CX31" i="26"/>
  <c r="CW31" i="26"/>
  <c r="CV31" i="26"/>
  <c r="CU31" i="26"/>
  <c r="CT31" i="26"/>
  <c r="CS31" i="26"/>
  <c r="CR31" i="26"/>
  <c r="CQ31" i="26"/>
  <c r="CP31" i="26"/>
  <c r="CO31" i="26"/>
  <c r="CN31" i="26"/>
  <c r="CM31" i="26"/>
  <c r="CL31" i="26"/>
  <c r="CK31" i="26"/>
  <c r="CJ31" i="26"/>
  <c r="CI31" i="26"/>
  <c r="CH31" i="26"/>
  <c r="CG31" i="26"/>
  <c r="CF31" i="26"/>
  <c r="CE31" i="26"/>
  <c r="CD31" i="26"/>
  <c r="CC31" i="26"/>
  <c r="CB31" i="26"/>
  <c r="CA31" i="26"/>
  <c r="BZ31" i="26"/>
  <c r="BY31" i="26"/>
  <c r="BX31" i="26"/>
  <c r="BW31" i="26"/>
  <c r="BV31" i="26"/>
  <c r="BU31" i="26"/>
  <c r="BT31" i="26"/>
  <c r="BS31" i="26"/>
  <c r="BR31" i="26"/>
  <c r="BQ31" i="26"/>
  <c r="BP31" i="26"/>
  <c r="BP63" i="26" s="1"/>
  <c r="BO31" i="26"/>
  <c r="BN31" i="26"/>
  <c r="BM31" i="26"/>
  <c r="BL31" i="26"/>
  <c r="BK31" i="26"/>
  <c r="BJ31" i="26"/>
  <c r="BI31" i="26"/>
  <c r="BH31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O63" i="26" s="1"/>
  <c r="N31" i="26"/>
  <c r="M31" i="26"/>
  <c r="L31" i="26"/>
  <c r="K31" i="26"/>
  <c r="J31" i="26"/>
  <c r="I31" i="26"/>
  <c r="H31" i="26"/>
  <c r="G31" i="26"/>
  <c r="E31" i="26"/>
  <c r="E95" i="26" s="1"/>
  <c r="D31" i="26"/>
  <c r="D63" i="26" s="1"/>
  <c r="DS63" i="26" s="1"/>
  <c r="C31" i="26"/>
  <c r="C63" i="26" s="1"/>
  <c r="C95" i="26" s="1"/>
  <c r="C127" i="26" s="1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DB30" i="26"/>
  <c r="DA30" i="26"/>
  <c r="CZ30" i="26"/>
  <c r="CY30" i="26"/>
  <c r="CX30" i="26"/>
  <c r="CW30" i="26"/>
  <c r="CV30" i="26"/>
  <c r="CU30" i="26"/>
  <c r="CT30" i="26"/>
  <c r="CS30" i="26"/>
  <c r="CR30" i="26"/>
  <c r="CQ30" i="26"/>
  <c r="CP30" i="26"/>
  <c r="CO30" i="26"/>
  <c r="CN30" i="26"/>
  <c r="CM30" i="26"/>
  <c r="CL30" i="26"/>
  <c r="CK30" i="26"/>
  <c r="CJ30" i="26"/>
  <c r="CI30" i="26"/>
  <c r="CH30" i="26"/>
  <c r="CG30" i="26"/>
  <c r="CF30" i="26"/>
  <c r="CE30" i="26"/>
  <c r="CD30" i="26"/>
  <c r="CC30" i="26"/>
  <c r="CB30" i="26"/>
  <c r="CA30" i="26"/>
  <c r="BZ30" i="26"/>
  <c r="BY30" i="26"/>
  <c r="BX30" i="26"/>
  <c r="BW30" i="26"/>
  <c r="BV30" i="26"/>
  <c r="BU30" i="26"/>
  <c r="BT30" i="26"/>
  <c r="BS30" i="26"/>
  <c r="BR30" i="26"/>
  <c r="BQ30" i="26"/>
  <c r="BP30" i="26"/>
  <c r="BO30" i="26"/>
  <c r="BN30" i="26"/>
  <c r="BM30" i="26"/>
  <c r="BL30" i="26"/>
  <c r="BK30" i="26"/>
  <c r="BJ30" i="26"/>
  <c r="BI30" i="26"/>
  <c r="BH30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E30" i="26"/>
  <c r="E94" i="26" s="1"/>
  <c r="D30" i="26"/>
  <c r="C30" i="26"/>
  <c r="C62" i="26" s="1"/>
  <c r="C94" i="26" s="1"/>
  <c r="C126" i="26" s="1"/>
  <c r="DV29" i="26"/>
  <c r="DU29" i="26"/>
  <c r="DT29" i="26"/>
  <c r="DS29" i="26"/>
  <c r="DR29" i="26"/>
  <c r="DQ29" i="26"/>
  <c r="DP29" i="26"/>
  <c r="DO29" i="26"/>
  <c r="DN29" i="26"/>
  <c r="DM29" i="26"/>
  <c r="DL29" i="26"/>
  <c r="DK29" i="26"/>
  <c r="DJ29" i="26"/>
  <c r="DI29" i="26"/>
  <c r="DH29" i="26"/>
  <c r="DG29" i="26"/>
  <c r="DF29" i="26"/>
  <c r="DE29" i="26"/>
  <c r="DD29" i="26"/>
  <c r="DC29" i="26"/>
  <c r="DB29" i="26"/>
  <c r="DA29" i="26"/>
  <c r="CZ29" i="26"/>
  <c r="CY29" i="26"/>
  <c r="CX29" i="26"/>
  <c r="CW29" i="26"/>
  <c r="CV29" i="26"/>
  <c r="CU29" i="26"/>
  <c r="CT29" i="26"/>
  <c r="CS29" i="26"/>
  <c r="CR29" i="26"/>
  <c r="CQ29" i="26"/>
  <c r="CP29" i="26"/>
  <c r="CO29" i="26"/>
  <c r="CN29" i="26"/>
  <c r="CM29" i="26"/>
  <c r="CL29" i="26"/>
  <c r="CK29" i="26"/>
  <c r="CJ29" i="26"/>
  <c r="CI29" i="26"/>
  <c r="CH29" i="26"/>
  <c r="CG29" i="26"/>
  <c r="CF29" i="26"/>
  <c r="CE29" i="26"/>
  <c r="CD29" i="26"/>
  <c r="CC29" i="26"/>
  <c r="CB29" i="26"/>
  <c r="CA29" i="26"/>
  <c r="BZ29" i="26"/>
  <c r="BY29" i="26"/>
  <c r="BX29" i="26"/>
  <c r="BW29" i="26"/>
  <c r="BV29" i="26"/>
  <c r="BU29" i="26"/>
  <c r="BT29" i="26"/>
  <c r="BS29" i="26"/>
  <c r="BR29" i="26"/>
  <c r="BQ29" i="26"/>
  <c r="BP29" i="26"/>
  <c r="BO29" i="26"/>
  <c r="BN29" i="26"/>
  <c r="BM29" i="26"/>
  <c r="BL29" i="26"/>
  <c r="BK29" i="26"/>
  <c r="BJ29" i="26"/>
  <c r="BI29" i="26"/>
  <c r="BH29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I61" i="26" s="1"/>
  <c r="H29" i="26"/>
  <c r="G29" i="26"/>
  <c r="E29" i="26"/>
  <c r="E93" i="26" s="1"/>
  <c r="D29" i="26"/>
  <c r="D61" i="26" s="1"/>
  <c r="BW61" i="26" s="1"/>
  <c r="C29" i="26"/>
  <c r="C61" i="26" s="1"/>
  <c r="C93" i="26" s="1"/>
  <c r="C125" i="26" s="1"/>
  <c r="DV28" i="26"/>
  <c r="DU28" i="26"/>
  <c r="DT28" i="26"/>
  <c r="DS28" i="26"/>
  <c r="DR28" i="26"/>
  <c r="DQ28" i="26"/>
  <c r="DP28" i="26"/>
  <c r="DO28" i="26"/>
  <c r="DN28" i="26"/>
  <c r="DM28" i="26"/>
  <c r="DL28" i="26"/>
  <c r="DK28" i="26"/>
  <c r="DJ28" i="26"/>
  <c r="DI28" i="26"/>
  <c r="DH28" i="26"/>
  <c r="DG28" i="26"/>
  <c r="DF28" i="26"/>
  <c r="DE28" i="26"/>
  <c r="DD28" i="26"/>
  <c r="DC28" i="26"/>
  <c r="DB28" i="26"/>
  <c r="DA28" i="26"/>
  <c r="CZ28" i="26"/>
  <c r="CY28" i="26"/>
  <c r="CX28" i="26"/>
  <c r="CW28" i="26"/>
  <c r="CV28" i="26"/>
  <c r="CU28" i="26"/>
  <c r="CT28" i="26"/>
  <c r="CS28" i="26"/>
  <c r="CR28" i="26"/>
  <c r="CQ28" i="26"/>
  <c r="CP28" i="26"/>
  <c r="CO28" i="26"/>
  <c r="CN28" i="26"/>
  <c r="CM28" i="26"/>
  <c r="CL28" i="26"/>
  <c r="CK28" i="26"/>
  <c r="CJ28" i="26"/>
  <c r="CI28" i="26"/>
  <c r="CH28" i="26"/>
  <c r="CG28" i="26"/>
  <c r="CF28" i="26"/>
  <c r="CE28" i="26"/>
  <c r="CD28" i="26"/>
  <c r="CC28" i="26"/>
  <c r="CB28" i="26"/>
  <c r="CA28" i="26"/>
  <c r="BZ28" i="26"/>
  <c r="BY28" i="26"/>
  <c r="BX28" i="26"/>
  <c r="BW28" i="26"/>
  <c r="BV28" i="26"/>
  <c r="BU28" i="26"/>
  <c r="BT28" i="26"/>
  <c r="BS28" i="26"/>
  <c r="BR28" i="26"/>
  <c r="BQ28" i="26"/>
  <c r="BP28" i="26"/>
  <c r="BO28" i="26"/>
  <c r="BN28" i="26"/>
  <c r="BM28" i="26"/>
  <c r="BL28" i="26"/>
  <c r="BK28" i="26"/>
  <c r="BJ28" i="26"/>
  <c r="BI28" i="26"/>
  <c r="BH28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E28" i="26"/>
  <c r="E92" i="26" s="1"/>
  <c r="D28" i="26"/>
  <c r="D60" i="26" s="1"/>
  <c r="C28" i="26"/>
  <c r="C60" i="26" s="1"/>
  <c r="C92" i="26" s="1"/>
  <c r="C124" i="26" s="1"/>
  <c r="DV27" i="26"/>
  <c r="DU27" i="26"/>
  <c r="DT27" i="26"/>
  <c r="DS27" i="26"/>
  <c r="DR27" i="26"/>
  <c r="DQ27" i="26"/>
  <c r="DP27" i="26"/>
  <c r="DO27" i="26"/>
  <c r="DN27" i="26"/>
  <c r="DM27" i="26"/>
  <c r="DL27" i="26"/>
  <c r="DK27" i="26"/>
  <c r="DJ27" i="26"/>
  <c r="DI27" i="26"/>
  <c r="DH27" i="26"/>
  <c r="DG27" i="26"/>
  <c r="DF27" i="26"/>
  <c r="DE27" i="26"/>
  <c r="DD27" i="26"/>
  <c r="DC27" i="26"/>
  <c r="DB27" i="26"/>
  <c r="DA27" i="26"/>
  <c r="CZ27" i="26"/>
  <c r="CY27" i="26"/>
  <c r="CX27" i="26"/>
  <c r="CW27" i="26"/>
  <c r="CV27" i="26"/>
  <c r="CU27" i="26"/>
  <c r="CT27" i="26"/>
  <c r="CS27" i="26"/>
  <c r="CR27" i="26"/>
  <c r="CQ27" i="26"/>
  <c r="CP27" i="26"/>
  <c r="CO27" i="26"/>
  <c r="CN27" i="26"/>
  <c r="CM27" i="26"/>
  <c r="CL27" i="26"/>
  <c r="CK27" i="26"/>
  <c r="CJ27" i="26"/>
  <c r="CI27" i="26"/>
  <c r="CH27" i="26"/>
  <c r="CG27" i="26"/>
  <c r="CF27" i="26"/>
  <c r="CE27" i="26"/>
  <c r="CD27" i="26"/>
  <c r="CC27" i="26"/>
  <c r="CB27" i="26"/>
  <c r="CA27" i="26"/>
  <c r="BZ27" i="26"/>
  <c r="BY27" i="26"/>
  <c r="BX27" i="26"/>
  <c r="BW27" i="26"/>
  <c r="BV27" i="26"/>
  <c r="BU27" i="26"/>
  <c r="BT27" i="26"/>
  <c r="BS27" i="26"/>
  <c r="BR27" i="26"/>
  <c r="BQ27" i="26"/>
  <c r="BP27" i="26"/>
  <c r="BO27" i="26"/>
  <c r="BN27" i="26"/>
  <c r="BM27" i="26"/>
  <c r="BL27" i="26"/>
  <c r="BK27" i="26"/>
  <c r="BJ27" i="26"/>
  <c r="BI27" i="26"/>
  <c r="BH27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E27" i="26"/>
  <c r="E91" i="26" s="1"/>
  <c r="D27" i="26"/>
  <c r="D59" i="26" s="1"/>
  <c r="C27" i="26"/>
  <c r="C59" i="26" s="1"/>
  <c r="C91" i="26" s="1"/>
  <c r="C123" i="26" s="1"/>
  <c r="DV26" i="26"/>
  <c r="DU26" i="26"/>
  <c r="DT26" i="26"/>
  <c r="DS26" i="26"/>
  <c r="DR26" i="26"/>
  <c r="DQ26" i="26"/>
  <c r="DP26" i="26"/>
  <c r="DO26" i="26"/>
  <c r="DN26" i="26"/>
  <c r="DM26" i="26"/>
  <c r="DL26" i="26"/>
  <c r="DK26" i="26"/>
  <c r="DJ26" i="26"/>
  <c r="DI26" i="26"/>
  <c r="DH26" i="26"/>
  <c r="DG26" i="26"/>
  <c r="DF26" i="26"/>
  <c r="DE26" i="26"/>
  <c r="DD26" i="26"/>
  <c r="DC26" i="26"/>
  <c r="DB26" i="26"/>
  <c r="DA26" i="26"/>
  <c r="CZ26" i="26"/>
  <c r="CY26" i="26"/>
  <c r="CX26" i="26"/>
  <c r="CW26" i="26"/>
  <c r="CV26" i="26"/>
  <c r="CU26" i="26"/>
  <c r="CT26" i="26"/>
  <c r="CS26" i="26"/>
  <c r="CR26" i="26"/>
  <c r="CQ26" i="26"/>
  <c r="CP26" i="26"/>
  <c r="CO26" i="26"/>
  <c r="CN26" i="26"/>
  <c r="CM26" i="26"/>
  <c r="CL26" i="26"/>
  <c r="CK26" i="26"/>
  <c r="CJ26" i="26"/>
  <c r="CI26" i="26"/>
  <c r="CH26" i="26"/>
  <c r="CG26" i="26"/>
  <c r="CF26" i="26"/>
  <c r="CE26" i="26"/>
  <c r="CD26" i="26"/>
  <c r="CC26" i="26"/>
  <c r="CB26" i="26"/>
  <c r="CA26" i="26"/>
  <c r="CA58" i="26" s="1"/>
  <c r="BZ26" i="26"/>
  <c r="BY26" i="26"/>
  <c r="BX26" i="26"/>
  <c r="BW26" i="26"/>
  <c r="BV26" i="26"/>
  <c r="BU26" i="26"/>
  <c r="BT26" i="26"/>
  <c r="BS26" i="26"/>
  <c r="BR26" i="26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E26" i="26"/>
  <c r="E90" i="26" s="1"/>
  <c r="D26" i="26"/>
  <c r="D58" i="26" s="1"/>
  <c r="AG58" i="26" s="1"/>
  <c r="C26" i="26"/>
  <c r="C58" i="26" s="1"/>
  <c r="C90" i="26" s="1"/>
  <c r="C122" i="26" s="1"/>
  <c r="DV25" i="26"/>
  <c r="DU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DB25" i="26"/>
  <c r="DA25" i="26"/>
  <c r="CZ25" i="26"/>
  <c r="CY25" i="26"/>
  <c r="CX25" i="26"/>
  <c r="CW25" i="26"/>
  <c r="CV25" i="26"/>
  <c r="CU25" i="26"/>
  <c r="CT25" i="26"/>
  <c r="CS25" i="26"/>
  <c r="CR25" i="26"/>
  <c r="CQ25" i="26"/>
  <c r="CP25" i="26"/>
  <c r="CO25" i="26"/>
  <c r="CO57" i="26" s="1"/>
  <c r="CN25" i="26"/>
  <c r="CN57" i="26" s="1"/>
  <c r="CM25" i="26"/>
  <c r="CL25" i="26"/>
  <c r="CK25" i="26"/>
  <c r="CJ25" i="26"/>
  <c r="CI25" i="26"/>
  <c r="CH25" i="26"/>
  <c r="CG25" i="26"/>
  <c r="CF25" i="26"/>
  <c r="CE25" i="26"/>
  <c r="CD25" i="26"/>
  <c r="CC25" i="26"/>
  <c r="CB25" i="26"/>
  <c r="CA25" i="26"/>
  <c r="BZ25" i="26"/>
  <c r="BY25" i="26"/>
  <c r="BX25" i="26"/>
  <c r="BW25" i="26"/>
  <c r="BV25" i="26"/>
  <c r="BU25" i="26"/>
  <c r="BT25" i="26"/>
  <c r="BS25" i="26"/>
  <c r="BR25" i="26"/>
  <c r="BQ25" i="26"/>
  <c r="BP25" i="26"/>
  <c r="BO25" i="26"/>
  <c r="BN25" i="26"/>
  <c r="BM25" i="26"/>
  <c r="BL25" i="26"/>
  <c r="BK25" i="26"/>
  <c r="BJ25" i="26"/>
  <c r="BI25" i="26"/>
  <c r="BH25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T57" i="26" s="1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E89" i="26" s="1"/>
  <c r="D25" i="26"/>
  <c r="D57" i="26" s="1"/>
  <c r="DS57" i="26" s="1"/>
  <c r="C25" i="26"/>
  <c r="C57" i="26" s="1"/>
  <c r="C89" i="26" s="1"/>
  <c r="C121" i="26" s="1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X24" i="26"/>
  <c r="CW24" i="26"/>
  <c r="CV24" i="26"/>
  <c r="CU24" i="26"/>
  <c r="CT24" i="26"/>
  <c r="CS24" i="26"/>
  <c r="CR24" i="26"/>
  <c r="CQ24" i="26"/>
  <c r="CP24" i="26"/>
  <c r="CO24" i="26"/>
  <c r="CN24" i="26"/>
  <c r="CM24" i="26"/>
  <c r="CL24" i="26"/>
  <c r="CK24" i="26"/>
  <c r="CJ24" i="26"/>
  <c r="CI24" i="26"/>
  <c r="CH24" i="26"/>
  <c r="CG24" i="26"/>
  <c r="CF24" i="26"/>
  <c r="CE24" i="26"/>
  <c r="CD24" i="26"/>
  <c r="CC24" i="26"/>
  <c r="CB24" i="26"/>
  <c r="CA24" i="26"/>
  <c r="BZ24" i="26"/>
  <c r="BY24" i="26"/>
  <c r="BX24" i="26"/>
  <c r="BW24" i="26"/>
  <c r="BV24" i="26"/>
  <c r="BU24" i="26"/>
  <c r="BT24" i="26"/>
  <c r="BS24" i="26"/>
  <c r="BR24" i="26"/>
  <c r="BQ24" i="26"/>
  <c r="BP24" i="26"/>
  <c r="BO24" i="26"/>
  <c r="BN24" i="26"/>
  <c r="BM24" i="26"/>
  <c r="BL24" i="26"/>
  <c r="BK24" i="26"/>
  <c r="BJ24" i="26"/>
  <c r="BI24" i="26"/>
  <c r="BH24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E24" i="26"/>
  <c r="E88" i="26" s="1"/>
  <c r="D24" i="26"/>
  <c r="D56" i="26" s="1"/>
  <c r="K56" i="26" s="1"/>
  <c r="C24" i="26"/>
  <c r="C56" i="26" s="1"/>
  <c r="C88" i="26" s="1"/>
  <c r="C120" i="26" s="1"/>
  <c r="DV23" i="26"/>
  <c r="DU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DB23" i="26"/>
  <c r="DA23" i="26"/>
  <c r="CZ23" i="26"/>
  <c r="CY23" i="26"/>
  <c r="CX23" i="26"/>
  <c r="CW23" i="26"/>
  <c r="CV23" i="26"/>
  <c r="CU23" i="26"/>
  <c r="CT23" i="26"/>
  <c r="CS23" i="26"/>
  <c r="CR23" i="26"/>
  <c r="CQ23" i="26"/>
  <c r="CP23" i="26"/>
  <c r="CO23" i="26"/>
  <c r="CN23" i="26"/>
  <c r="CM23" i="26"/>
  <c r="CL23" i="26"/>
  <c r="CK23" i="26"/>
  <c r="CJ23" i="26"/>
  <c r="CI23" i="26"/>
  <c r="CH23" i="26"/>
  <c r="CG23" i="26"/>
  <c r="CF23" i="26"/>
  <c r="CE23" i="26"/>
  <c r="CD23" i="26"/>
  <c r="CC23" i="26"/>
  <c r="CB23" i="26"/>
  <c r="CA23" i="26"/>
  <c r="BZ23" i="26"/>
  <c r="BY23" i="26"/>
  <c r="BX23" i="26"/>
  <c r="BW23" i="26"/>
  <c r="BV23" i="26"/>
  <c r="BU23" i="26"/>
  <c r="BT23" i="26"/>
  <c r="BS23" i="26"/>
  <c r="BR23" i="26"/>
  <c r="BQ23" i="26"/>
  <c r="BP23" i="26"/>
  <c r="BO23" i="26"/>
  <c r="BN23" i="26"/>
  <c r="BM23" i="26"/>
  <c r="BL23" i="26"/>
  <c r="BK23" i="26"/>
  <c r="BJ23" i="26"/>
  <c r="BI23" i="26"/>
  <c r="BH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E23" i="26"/>
  <c r="E87" i="26" s="1"/>
  <c r="D23" i="26"/>
  <c r="D55" i="26" s="1"/>
  <c r="C23" i="26"/>
  <c r="DV22" i="26"/>
  <c r="DU22" i="26"/>
  <c r="DT22" i="26"/>
  <c r="DS22" i="26"/>
  <c r="DR22" i="26"/>
  <c r="DQ22" i="26"/>
  <c r="DP22" i="26"/>
  <c r="DO22" i="26"/>
  <c r="DN22" i="26"/>
  <c r="DM22" i="26"/>
  <c r="DL22" i="26"/>
  <c r="DK22" i="26"/>
  <c r="DJ22" i="26"/>
  <c r="DI22" i="26"/>
  <c r="DH22" i="26"/>
  <c r="DG22" i="26"/>
  <c r="DF22" i="26"/>
  <c r="DE22" i="26"/>
  <c r="DD22" i="26"/>
  <c r="DC22" i="26"/>
  <c r="DB22" i="26"/>
  <c r="DA22" i="26"/>
  <c r="CZ22" i="26"/>
  <c r="CY22" i="26"/>
  <c r="CX22" i="26"/>
  <c r="CW22" i="26"/>
  <c r="CV22" i="26"/>
  <c r="CU22" i="26"/>
  <c r="CT22" i="26"/>
  <c r="CS22" i="26"/>
  <c r="CR22" i="26"/>
  <c r="CQ22" i="26"/>
  <c r="CP22" i="26"/>
  <c r="CO22" i="26"/>
  <c r="CN22" i="26"/>
  <c r="CM22" i="26"/>
  <c r="CL22" i="26"/>
  <c r="CK22" i="26"/>
  <c r="CJ22" i="26"/>
  <c r="CI22" i="26"/>
  <c r="CH22" i="26"/>
  <c r="CG22" i="26"/>
  <c r="CF22" i="26"/>
  <c r="CE22" i="26"/>
  <c r="CD22" i="26"/>
  <c r="CC22" i="26"/>
  <c r="CB22" i="26"/>
  <c r="CA22" i="26"/>
  <c r="BZ22" i="26"/>
  <c r="BY22" i="26"/>
  <c r="BX22" i="26"/>
  <c r="BW22" i="26"/>
  <c r="BV22" i="26"/>
  <c r="BU22" i="26"/>
  <c r="BT22" i="26"/>
  <c r="BS22" i="26"/>
  <c r="BR22" i="26"/>
  <c r="BQ22" i="26"/>
  <c r="BP22" i="26"/>
  <c r="BO22" i="26"/>
  <c r="BN22" i="26"/>
  <c r="BM22" i="26"/>
  <c r="BL22" i="26"/>
  <c r="BK22" i="26"/>
  <c r="BJ22" i="26"/>
  <c r="BI22" i="26"/>
  <c r="BH22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G54" i="26" s="1"/>
  <c r="E22" i="26"/>
  <c r="E86" i="26" s="1"/>
  <c r="D22" i="26"/>
  <c r="D54" i="26" s="1"/>
  <c r="CG54" i="26" s="1"/>
  <c r="C22" i="26"/>
  <c r="C54" i="26" s="1"/>
  <c r="C86" i="26" s="1"/>
  <c r="C118" i="26" s="1"/>
  <c r="DV21" i="26"/>
  <c r="DU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DB21" i="26"/>
  <c r="DA21" i="26"/>
  <c r="CZ21" i="26"/>
  <c r="CY21" i="26"/>
  <c r="CX21" i="26"/>
  <c r="CW21" i="26"/>
  <c r="CV21" i="26"/>
  <c r="CU21" i="26"/>
  <c r="CT21" i="26"/>
  <c r="CS21" i="26"/>
  <c r="CR21" i="26"/>
  <c r="CQ21" i="26"/>
  <c r="CP21" i="26"/>
  <c r="CO21" i="26"/>
  <c r="CN21" i="26"/>
  <c r="CM21" i="26"/>
  <c r="CL21" i="26"/>
  <c r="CK21" i="26"/>
  <c r="CJ21" i="26"/>
  <c r="CI21" i="26"/>
  <c r="CH21" i="26"/>
  <c r="CG21" i="26"/>
  <c r="CF21" i="26"/>
  <c r="CE21" i="26"/>
  <c r="CD21" i="26"/>
  <c r="CC21" i="26"/>
  <c r="CB21" i="26"/>
  <c r="CA21" i="26"/>
  <c r="BZ21" i="26"/>
  <c r="BY21" i="26"/>
  <c r="BX21" i="26"/>
  <c r="BW21" i="26"/>
  <c r="BV21" i="26"/>
  <c r="BU21" i="26"/>
  <c r="BT21" i="26"/>
  <c r="BS21" i="26"/>
  <c r="BR21" i="26"/>
  <c r="BQ21" i="26"/>
  <c r="BP21" i="26"/>
  <c r="BO21" i="26"/>
  <c r="BN21" i="26"/>
  <c r="BM21" i="26"/>
  <c r="BL21" i="26"/>
  <c r="BK21" i="26"/>
  <c r="BJ21" i="26"/>
  <c r="BI21" i="26"/>
  <c r="BH21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R53" i="26" s="1"/>
  <c r="AQ21" i="26"/>
  <c r="AP21" i="26"/>
  <c r="AO21" i="26"/>
  <c r="AN21" i="26"/>
  <c r="AM21" i="26"/>
  <c r="AL21" i="26"/>
  <c r="AK21" i="26"/>
  <c r="AJ21" i="26"/>
  <c r="AJ53" i="26" s="1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E21" i="26"/>
  <c r="E85" i="26" s="1"/>
  <c r="D21" i="26"/>
  <c r="D53" i="26" s="1"/>
  <c r="CK53" i="26" s="1"/>
  <c r="C21" i="26"/>
  <c r="C53" i="26" s="1"/>
  <c r="C85" i="26" s="1"/>
  <c r="C117" i="26" s="1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DB20" i="26"/>
  <c r="DA20" i="26"/>
  <c r="CZ20" i="26"/>
  <c r="CY20" i="26"/>
  <c r="CX20" i="26"/>
  <c r="CW20" i="26"/>
  <c r="CV20" i="26"/>
  <c r="CU20" i="26"/>
  <c r="CT20" i="26"/>
  <c r="CS20" i="26"/>
  <c r="CR20" i="26"/>
  <c r="CQ20" i="26"/>
  <c r="CP20" i="26"/>
  <c r="CO20" i="26"/>
  <c r="CN20" i="26"/>
  <c r="CM20" i="26"/>
  <c r="CL20" i="26"/>
  <c r="CK20" i="26"/>
  <c r="CJ20" i="26"/>
  <c r="CI20" i="26"/>
  <c r="CH20" i="26"/>
  <c r="CG20" i="26"/>
  <c r="CF20" i="26"/>
  <c r="CE20" i="26"/>
  <c r="CD20" i="26"/>
  <c r="CC20" i="26"/>
  <c r="CB20" i="26"/>
  <c r="CA20" i="26"/>
  <c r="BZ20" i="26"/>
  <c r="BY20" i="26"/>
  <c r="BX20" i="26"/>
  <c r="BW20" i="26"/>
  <c r="BV20" i="26"/>
  <c r="BU20" i="26"/>
  <c r="BT20" i="26"/>
  <c r="BS20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E20" i="26"/>
  <c r="E84" i="26" s="1"/>
  <c r="D20" i="26"/>
  <c r="D52" i="26" s="1"/>
  <c r="V52" i="26" s="1"/>
  <c r="C20" i="26"/>
  <c r="C52" i="26" s="1"/>
  <c r="C84" i="26" s="1"/>
  <c r="C116" i="26" s="1"/>
  <c r="DV19" i="26"/>
  <c r="DU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DB19" i="26"/>
  <c r="DA19" i="26"/>
  <c r="CZ19" i="26"/>
  <c r="CY19" i="26"/>
  <c r="CX19" i="26"/>
  <c r="CW19" i="26"/>
  <c r="CV19" i="26"/>
  <c r="CU19" i="26"/>
  <c r="CT19" i="26"/>
  <c r="CS19" i="26"/>
  <c r="CR19" i="26"/>
  <c r="CQ19" i="26"/>
  <c r="CP19" i="26"/>
  <c r="CO19" i="26"/>
  <c r="CN19" i="26"/>
  <c r="CM19" i="26"/>
  <c r="CL19" i="26"/>
  <c r="CK19" i="26"/>
  <c r="CJ19" i="26"/>
  <c r="CI19" i="26"/>
  <c r="CH19" i="26"/>
  <c r="CG19" i="26"/>
  <c r="CF19" i="26"/>
  <c r="CE19" i="26"/>
  <c r="CD19" i="26"/>
  <c r="CC19" i="26"/>
  <c r="CB19" i="26"/>
  <c r="CA19" i="26"/>
  <c r="BZ19" i="26"/>
  <c r="BY19" i="26"/>
  <c r="BX19" i="26"/>
  <c r="BW19" i="26"/>
  <c r="BV19" i="26"/>
  <c r="BU19" i="26"/>
  <c r="BT19" i="26"/>
  <c r="BS19" i="26"/>
  <c r="BR19" i="26"/>
  <c r="BQ19" i="26"/>
  <c r="BP19" i="26"/>
  <c r="BO19" i="26"/>
  <c r="BN19" i="26"/>
  <c r="BM19" i="26"/>
  <c r="BL19" i="26"/>
  <c r="BK19" i="26"/>
  <c r="BJ19" i="26"/>
  <c r="BI19" i="26"/>
  <c r="BH19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E19" i="26"/>
  <c r="E83" i="26" s="1"/>
  <c r="D19" i="26"/>
  <c r="D51" i="26" s="1"/>
  <c r="C19" i="26"/>
  <c r="C51" i="26" s="1"/>
  <c r="C83" i="26" s="1"/>
  <c r="C115" i="26" s="1"/>
  <c r="DV18" i="26"/>
  <c r="DU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DB18" i="26"/>
  <c r="DA18" i="26"/>
  <c r="CZ18" i="26"/>
  <c r="CY18" i="26"/>
  <c r="CX18" i="26"/>
  <c r="CW18" i="26"/>
  <c r="CV18" i="26"/>
  <c r="CU18" i="26"/>
  <c r="CT18" i="26"/>
  <c r="CS18" i="26"/>
  <c r="CR18" i="26"/>
  <c r="CQ18" i="26"/>
  <c r="CP18" i="26"/>
  <c r="CO18" i="26"/>
  <c r="CN18" i="26"/>
  <c r="CM18" i="26"/>
  <c r="CM50" i="26" s="1"/>
  <c r="CL18" i="26"/>
  <c r="CK18" i="26"/>
  <c r="CJ18" i="26"/>
  <c r="CI18" i="26"/>
  <c r="CH18" i="26"/>
  <c r="CG18" i="26"/>
  <c r="CF18" i="26"/>
  <c r="CE18" i="26"/>
  <c r="CD18" i="26"/>
  <c r="CC18" i="26"/>
  <c r="CB18" i="26"/>
  <c r="CA18" i="26"/>
  <c r="BZ18" i="26"/>
  <c r="BY18" i="26"/>
  <c r="BX18" i="26"/>
  <c r="BW18" i="26"/>
  <c r="BV18" i="26"/>
  <c r="BU18" i="26"/>
  <c r="BT18" i="26"/>
  <c r="BS18" i="26"/>
  <c r="BR18" i="26"/>
  <c r="BQ18" i="26"/>
  <c r="BP18" i="26"/>
  <c r="BO18" i="26"/>
  <c r="BN18" i="26"/>
  <c r="BM18" i="26"/>
  <c r="BL18" i="26"/>
  <c r="BK18" i="26"/>
  <c r="BJ18" i="26"/>
  <c r="BI18" i="26"/>
  <c r="BH18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E18" i="26"/>
  <c r="E82" i="26" s="1"/>
  <c r="D18" i="26"/>
  <c r="D50" i="26" s="1"/>
  <c r="BY50" i="26" s="1"/>
  <c r="C18" i="26"/>
  <c r="C50" i="26" s="1"/>
  <c r="C82" i="26" s="1"/>
  <c r="C114" i="26" s="1"/>
  <c r="DV17" i="26"/>
  <c r="DU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DB17" i="26"/>
  <c r="DA17" i="26"/>
  <c r="CZ17" i="26"/>
  <c r="CY17" i="26"/>
  <c r="CX17" i="26"/>
  <c r="CW17" i="26"/>
  <c r="CV17" i="26"/>
  <c r="CU17" i="26"/>
  <c r="CT17" i="26"/>
  <c r="CS17" i="26"/>
  <c r="CR17" i="26"/>
  <c r="CQ17" i="26"/>
  <c r="CP17" i="26"/>
  <c r="CO17" i="26"/>
  <c r="CN17" i="26"/>
  <c r="CM17" i="26"/>
  <c r="CL17" i="26"/>
  <c r="CK17" i="26"/>
  <c r="CJ17" i="26"/>
  <c r="CI17" i="26"/>
  <c r="CH17" i="26"/>
  <c r="CG17" i="26"/>
  <c r="CF17" i="26"/>
  <c r="CE17" i="26"/>
  <c r="CD17" i="26"/>
  <c r="CC17" i="26"/>
  <c r="CB17" i="26"/>
  <c r="CA17" i="26"/>
  <c r="BZ17" i="26"/>
  <c r="BY17" i="26"/>
  <c r="BX17" i="26"/>
  <c r="BW17" i="26"/>
  <c r="BV17" i="26"/>
  <c r="BU17" i="26"/>
  <c r="BT17" i="26"/>
  <c r="BS17" i="26"/>
  <c r="BR17" i="26"/>
  <c r="BQ17" i="26"/>
  <c r="BP17" i="26"/>
  <c r="BO17" i="26"/>
  <c r="BN17" i="26"/>
  <c r="BM17" i="26"/>
  <c r="BL17" i="26"/>
  <c r="BK17" i="26"/>
  <c r="BJ17" i="26"/>
  <c r="BI17" i="26"/>
  <c r="BH17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E17" i="26"/>
  <c r="E81" i="26" s="1"/>
  <c r="D17" i="26"/>
  <c r="C17" i="26"/>
  <c r="C49" i="26" s="1"/>
  <c r="C81" i="26" s="1"/>
  <c r="C113" i="26" s="1"/>
  <c r="DV16" i="26"/>
  <c r="DU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DB16" i="26"/>
  <c r="DA16" i="26"/>
  <c r="CZ16" i="26"/>
  <c r="CY16" i="26"/>
  <c r="CX16" i="26"/>
  <c r="CW16" i="26"/>
  <c r="CV16" i="26"/>
  <c r="CU16" i="26"/>
  <c r="CT16" i="26"/>
  <c r="CS16" i="26"/>
  <c r="CR16" i="26"/>
  <c r="CQ16" i="26"/>
  <c r="CP16" i="26"/>
  <c r="CO16" i="26"/>
  <c r="CN16" i="26"/>
  <c r="CM16" i="26"/>
  <c r="CL16" i="26"/>
  <c r="CK16" i="26"/>
  <c r="CJ16" i="26"/>
  <c r="CI16" i="26"/>
  <c r="CH16" i="26"/>
  <c r="CG16" i="26"/>
  <c r="CF16" i="26"/>
  <c r="CE16" i="26"/>
  <c r="CD16" i="26"/>
  <c r="CC16" i="26"/>
  <c r="CB16" i="26"/>
  <c r="CA16" i="26"/>
  <c r="BZ16" i="26"/>
  <c r="BY16" i="26"/>
  <c r="BX16" i="26"/>
  <c r="BW16" i="26"/>
  <c r="BV16" i="26"/>
  <c r="BU16" i="26"/>
  <c r="BT16" i="26"/>
  <c r="BS16" i="26"/>
  <c r="BR16" i="26"/>
  <c r="BQ16" i="26"/>
  <c r="BP16" i="26"/>
  <c r="BO16" i="26"/>
  <c r="BN16" i="26"/>
  <c r="BM16" i="26"/>
  <c r="BL16" i="26"/>
  <c r="BK16" i="26"/>
  <c r="BJ16" i="26"/>
  <c r="BI16" i="26"/>
  <c r="BH16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E16" i="26"/>
  <c r="E80" i="26" s="1"/>
  <c r="D16" i="26"/>
  <c r="D48" i="26" s="1"/>
  <c r="DM48" i="26" s="1"/>
  <c r="C16" i="26"/>
  <c r="C48" i="26" s="1"/>
  <c r="C80" i="26" s="1"/>
  <c r="C112" i="26" s="1"/>
  <c r="DV15" i="26"/>
  <c r="DU15" i="26"/>
  <c r="DT15" i="26"/>
  <c r="DS15" i="26"/>
  <c r="DR15" i="26"/>
  <c r="DQ15" i="26"/>
  <c r="DP15" i="26"/>
  <c r="DO15" i="26"/>
  <c r="DN15" i="26"/>
  <c r="DM15" i="26"/>
  <c r="DL15" i="26"/>
  <c r="DK15" i="26"/>
  <c r="DJ15" i="26"/>
  <c r="DI15" i="26"/>
  <c r="DH15" i="26"/>
  <c r="DG15" i="26"/>
  <c r="DF15" i="26"/>
  <c r="DE15" i="26"/>
  <c r="DD15" i="26"/>
  <c r="DC15" i="26"/>
  <c r="DB15" i="26"/>
  <c r="DA15" i="26"/>
  <c r="CZ15" i="26"/>
  <c r="CY15" i="26"/>
  <c r="CX15" i="26"/>
  <c r="CW15" i="26"/>
  <c r="CV15" i="26"/>
  <c r="CU15" i="26"/>
  <c r="CT15" i="26"/>
  <c r="CS15" i="26"/>
  <c r="CR15" i="26"/>
  <c r="CQ15" i="26"/>
  <c r="CP15" i="26"/>
  <c r="CO15" i="26"/>
  <c r="CN15" i="26"/>
  <c r="CM15" i="26"/>
  <c r="CL15" i="26"/>
  <c r="CK15" i="26"/>
  <c r="CJ15" i="26"/>
  <c r="CI15" i="26"/>
  <c r="CH15" i="26"/>
  <c r="CG15" i="26"/>
  <c r="CF15" i="26"/>
  <c r="CE15" i="26"/>
  <c r="CD15" i="26"/>
  <c r="CC15" i="26"/>
  <c r="CB15" i="26"/>
  <c r="CA15" i="26"/>
  <c r="BZ15" i="26"/>
  <c r="BY15" i="26"/>
  <c r="BX15" i="26"/>
  <c r="BW15" i="26"/>
  <c r="BV15" i="26"/>
  <c r="BU15" i="26"/>
  <c r="BT15" i="26"/>
  <c r="BS15" i="26"/>
  <c r="BR15" i="26"/>
  <c r="BQ15" i="26"/>
  <c r="BP15" i="26"/>
  <c r="BO15" i="26"/>
  <c r="BN15" i="26"/>
  <c r="BM15" i="26"/>
  <c r="BL15" i="26"/>
  <c r="BK15" i="26"/>
  <c r="BJ15" i="26"/>
  <c r="BI15" i="26"/>
  <c r="BH15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E15" i="26"/>
  <c r="E79" i="26" s="1"/>
  <c r="D15" i="26"/>
  <c r="D47" i="26" s="1"/>
  <c r="C15" i="26"/>
  <c r="C47" i="26" s="1"/>
  <c r="C79" i="26" s="1"/>
  <c r="C111" i="26" s="1"/>
  <c r="DV14" i="26"/>
  <c r="DU14" i="26"/>
  <c r="DT14" i="26"/>
  <c r="DS14" i="26"/>
  <c r="DR14" i="26"/>
  <c r="DQ14" i="26"/>
  <c r="DP14" i="26"/>
  <c r="DO14" i="26"/>
  <c r="DN14" i="26"/>
  <c r="DM14" i="26"/>
  <c r="DL14" i="26"/>
  <c r="DK14" i="26"/>
  <c r="DJ14" i="26"/>
  <c r="DI14" i="26"/>
  <c r="DH14" i="26"/>
  <c r="DG14" i="26"/>
  <c r="DF14" i="26"/>
  <c r="DE14" i="26"/>
  <c r="DD14" i="26"/>
  <c r="DC14" i="26"/>
  <c r="DB14" i="26"/>
  <c r="DA14" i="26"/>
  <c r="CZ14" i="26"/>
  <c r="CY14" i="26"/>
  <c r="CX14" i="26"/>
  <c r="CW14" i="26"/>
  <c r="CV14" i="26"/>
  <c r="CU14" i="26"/>
  <c r="CT14" i="26"/>
  <c r="CS14" i="26"/>
  <c r="CR14" i="26"/>
  <c r="CQ14" i="26"/>
  <c r="CP14" i="26"/>
  <c r="CO14" i="26"/>
  <c r="CN14" i="26"/>
  <c r="CM14" i="26"/>
  <c r="CL14" i="26"/>
  <c r="CK14" i="26"/>
  <c r="CJ14" i="26"/>
  <c r="CI14" i="26"/>
  <c r="CH14" i="26"/>
  <c r="CG14" i="26"/>
  <c r="CF14" i="26"/>
  <c r="CE14" i="26"/>
  <c r="CD14" i="26"/>
  <c r="CC14" i="26"/>
  <c r="CB14" i="26"/>
  <c r="CA14" i="26"/>
  <c r="BZ14" i="26"/>
  <c r="BY14" i="26"/>
  <c r="BX14" i="26"/>
  <c r="BW14" i="26"/>
  <c r="BV14" i="26"/>
  <c r="BU14" i="26"/>
  <c r="BT14" i="26"/>
  <c r="BS14" i="26"/>
  <c r="BR14" i="26"/>
  <c r="BQ14" i="26"/>
  <c r="BP14" i="26"/>
  <c r="BO14" i="26"/>
  <c r="BN14" i="26"/>
  <c r="BM14" i="26"/>
  <c r="BL14" i="26"/>
  <c r="BK14" i="26"/>
  <c r="BJ14" i="26"/>
  <c r="BI14" i="26"/>
  <c r="BH14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E14" i="26"/>
  <c r="E78" i="26" s="1"/>
  <c r="D14" i="26"/>
  <c r="D46" i="26" s="1"/>
  <c r="DG46" i="26" s="1"/>
  <c r="C14" i="26"/>
  <c r="C46" i="26" s="1"/>
  <c r="C78" i="26" s="1"/>
  <c r="C110" i="26" s="1"/>
  <c r="DV13" i="26"/>
  <c r="DU13" i="26"/>
  <c r="DT13" i="26"/>
  <c r="DS13" i="26"/>
  <c r="DR13" i="26"/>
  <c r="DQ13" i="26"/>
  <c r="DP13" i="26"/>
  <c r="DO13" i="26"/>
  <c r="DN13" i="26"/>
  <c r="DM13" i="26"/>
  <c r="DL13" i="26"/>
  <c r="DK13" i="26"/>
  <c r="DJ13" i="26"/>
  <c r="DI13" i="26"/>
  <c r="DH13" i="26"/>
  <c r="DG13" i="26"/>
  <c r="DF13" i="26"/>
  <c r="DE13" i="26"/>
  <c r="DD13" i="26"/>
  <c r="DC13" i="26"/>
  <c r="DB13" i="26"/>
  <c r="DA13" i="26"/>
  <c r="CZ13" i="26"/>
  <c r="CY13" i="26"/>
  <c r="CX13" i="26"/>
  <c r="CW13" i="26"/>
  <c r="CV13" i="26"/>
  <c r="CU13" i="26"/>
  <c r="CT13" i="26"/>
  <c r="CS13" i="26"/>
  <c r="CR13" i="26"/>
  <c r="CQ13" i="26"/>
  <c r="CP13" i="26"/>
  <c r="CO13" i="26"/>
  <c r="CN13" i="26"/>
  <c r="CM13" i="26"/>
  <c r="CL13" i="26"/>
  <c r="CK13" i="26"/>
  <c r="CJ13" i="26"/>
  <c r="CI13" i="26"/>
  <c r="CH13" i="26"/>
  <c r="CG13" i="26"/>
  <c r="CF13" i="26"/>
  <c r="CE13" i="26"/>
  <c r="CD13" i="26"/>
  <c r="CC13" i="26"/>
  <c r="CB13" i="26"/>
  <c r="CA13" i="26"/>
  <c r="BZ13" i="26"/>
  <c r="BY13" i="26"/>
  <c r="BX13" i="26"/>
  <c r="BW13" i="26"/>
  <c r="BV13" i="26"/>
  <c r="BU13" i="26"/>
  <c r="BT13" i="26"/>
  <c r="BS13" i="26"/>
  <c r="BR13" i="26"/>
  <c r="BQ13" i="26"/>
  <c r="BP13" i="26"/>
  <c r="BO13" i="26"/>
  <c r="BN13" i="26"/>
  <c r="BM13" i="26"/>
  <c r="BL13" i="26"/>
  <c r="BK13" i="26"/>
  <c r="BJ13" i="26"/>
  <c r="BI13" i="26"/>
  <c r="BH13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E13" i="26"/>
  <c r="E77" i="26" s="1"/>
  <c r="D13" i="26"/>
  <c r="D45" i="26" s="1"/>
  <c r="DU45" i="26" s="1"/>
  <c r="C13" i="26"/>
  <c r="C45" i="26" s="1"/>
  <c r="C77" i="26" s="1"/>
  <c r="C109" i="26" s="1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DB12" i="26"/>
  <c r="DA12" i="26"/>
  <c r="CZ12" i="26"/>
  <c r="CY12" i="26"/>
  <c r="CX12" i="26"/>
  <c r="CW12" i="26"/>
  <c r="CV12" i="26"/>
  <c r="CU12" i="26"/>
  <c r="CT12" i="26"/>
  <c r="CS12" i="26"/>
  <c r="CR12" i="26"/>
  <c r="CQ12" i="26"/>
  <c r="CP12" i="26"/>
  <c r="CO12" i="26"/>
  <c r="CN12" i="26"/>
  <c r="CM12" i="26"/>
  <c r="CL12" i="26"/>
  <c r="CK12" i="26"/>
  <c r="CJ12" i="26"/>
  <c r="CI12" i="26"/>
  <c r="CH12" i="26"/>
  <c r="CG12" i="26"/>
  <c r="CF12" i="26"/>
  <c r="CE12" i="26"/>
  <c r="CD12" i="26"/>
  <c r="CC12" i="26"/>
  <c r="CB12" i="26"/>
  <c r="CA12" i="26"/>
  <c r="BZ12" i="26"/>
  <c r="BY12" i="26"/>
  <c r="BX12" i="26"/>
  <c r="BW12" i="26"/>
  <c r="BV12" i="26"/>
  <c r="BU12" i="26"/>
  <c r="BT12" i="26"/>
  <c r="BS12" i="26"/>
  <c r="BR12" i="26"/>
  <c r="BQ12" i="26"/>
  <c r="BP12" i="26"/>
  <c r="BO12" i="26"/>
  <c r="BN12" i="26"/>
  <c r="BM12" i="26"/>
  <c r="BL12" i="26"/>
  <c r="BK12" i="26"/>
  <c r="BJ12" i="26"/>
  <c r="BI12" i="26"/>
  <c r="BH12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E12" i="26"/>
  <c r="E76" i="26" s="1"/>
  <c r="D12" i="26"/>
  <c r="D44" i="26" s="1"/>
  <c r="DF44" i="26" s="1"/>
  <c r="C12" i="26"/>
  <c r="C44" i="26" s="1"/>
  <c r="C76" i="26" s="1"/>
  <c r="C108" i="26" s="1"/>
  <c r="DV11" i="26"/>
  <c r="DU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DB11" i="26"/>
  <c r="DA11" i="26"/>
  <c r="CZ11" i="26"/>
  <c r="CY11" i="26"/>
  <c r="CX11" i="26"/>
  <c r="CW11" i="26"/>
  <c r="CV11" i="26"/>
  <c r="CU11" i="26"/>
  <c r="CT11" i="26"/>
  <c r="CS11" i="26"/>
  <c r="CR11" i="26"/>
  <c r="CQ11" i="26"/>
  <c r="CP11" i="26"/>
  <c r="CO11" i="26"/>
  <c r="CN11" i="26"/>
  <c r="CM11" i="26"/>
  <c r="CL11" i="26"/>
  <c r="CK11" i="26"/>
  <c r="CJ11" i="26"/>
  <c r="CI11" i="26"/>
  <c r="CH11" i="26"/>
  <c r="CG11" i="26"/>
  <c r="CF11" i="26"/>
  <c r="CE11" i="26"/>
  <c r="CD11" i="26"/>
  <c r="CC11" i="26"/>
  <c r="CB11" i="26"/>
  <c r="CA11" i="26"/>
  <c r="BZ11" i="26"/>
  <c r="BY11" i="26"/>
  <c r="BX11" i="26"/>
  <c r="BW11" i="26"/>
  <c r="BV11" i="26"/>
  <c r="BU11" i="26"/>
  <c r="BT11" i="26"/>
  <c r="BS11" i="26"/>
  <c r="BR11" i="26"/>
  <c r="BQ11" i="26"/>
  <c r="BP11" i="26"/>
  <c r="BO11" i="26"/>
  <c r="BN11" i="26"/>
  <c r="BM11" i="26"/>
  <c r="BL11" i="26"/>
  <c r="BK11" i="26"/>
  <c r="BJ11" i="26"/>
  <c r="BI11" i="26"/>
  <c r="BH11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E11" i="26"/>
  <c r="E75" i="26" s="1"/>
  <c r="D11" i="26"/>
  <c r="D43" i="26" s="1"/>
  <c r="C11" i="26"/>
  <c r="C43" i="26" s="1"/>
  <c r="C75" i="26" s="1"/>
  <c r="C107" i="26" s="1"/>
  <c r="DV10" i="26"/>
  <c r="DU10" i="26"/>
  <c r="DT10" i="26"/>
  <c r="DS10" i="26"/>
  <c r="DR10" i="26"/>
  <c r="DQ10" i="26"/>
  <c r="DP10" i="26"/>
  <c r="DO10" i="26"/>
  <c r="DN10" i="26"/>
  <c r="DM10" i="26"/>
  <c r="DM37" i="26" s="1"/>
  <c r="DL10" i="26"/>
  <c r="DK10" i="26"/>
  <c r="DJ10" i="26"/>
  <c r="DI10" i="26"/>
  <c r="DH10" i="26"/>
  <c r="DG10" i="26"/>
  <c r="DF10" i="26"/>
  <c r="DE10" i="26"/>
  <c r="DD10" i="26"/>
  <c r="DC10" i="26"/>
  <c r="DB10" i="26"/>
  <c r="DA10" i="26"/>
  <c r="CZ10" i="26"/>
  <c r="CY10" i="26"/>
  <c r="CX10" i="26"/>
  <c r="CW10" i="26"/>
  <c r="CV10" i="26"/>
  <c r="CU10" i="26"/>
  <c r="CT10" i="26"/>
  <c r="CS10" i="26"/>
  <c r="CS42" i="26" s="1"/>
  <c r="CR10" i="26"/>
  <c r="CQ10" i="26"/>
  <c r="CQ42" i="26" s="1"/>
  <c r="CP10" i="26"/>
  <c r="CO10" i="26"/>
  <c r="CN10" i="26"/>
  <c r="CM10" i="26"/>
  <c r="CL10" i="26"/>
  <c r="CK10" i="26"/>
  <c r="CJ10" i="26"/>
  <c r="CI10" i="26"/>
  <c r="CH10" i="26"/>
  <c r="CG10" i="26"/>
  <c r="CF10" i="26"/>
  <c r="CE10" i="26"/>
  <c r="CD10" i="26"/>
  <c r="CC10" i="26"/>
  <c r="CB10" i="26"/>
  <c r="CA10" i="26"/>
  <c r="BZ10" i="26"/>
  <c r="BY10" i="26"/>
  <c r="BX10" i="26"/>
  <c r="BW10" i="26"/>
  <c r="BV10" i="26"/>
  <c r="BU10" i="26"/>
  <c r="BT10" i="26"/>
  <c r="BS10" i="26"/>
  <c r="BR10" i="26"/>
  <c r="BQ10" i="26"/>
  <c r="BP10" i="26"/>
  <c r="BO10" i="26"/>
  <c r="BN10" i="26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E10" i="26"/>
  <c r="E74" i="26" s="1"/>
  <c r="D10" i="26"/>
  <c r="D42" i="26" s="1"/>
  <c r="CG42" i="26" s="1"/>
  <c r="C10" i="26"/>
  <c r="C42" i="26" s="1"/>
  <c r="C74" i="26" s="1"/>
  <c r="C106" i="26" s="1"/>
  <c r="DV9" i="26"/>
  <c r="DU9" i="26"/>
  <c r="DT9" i="26"/>
  <c r="DS9" i="26"/>
  <c r="DR9" i="26"/>
  <c r="DQ9" i="26"/>
  <c r="DP9" i="26"/>
  <c r="DO9" i="26"/>
  <c r="DN9" i="26"/>
  <c r="DM9" i="26"/>
  <c r="DL9" i="26"/>
  <c r="DK9" i="26"/>
  <c r="DJ9" i="26"/>
  <c r="DI9" i="26"/>
  <c r="DH9" i="26"/>
  <c r="DG9" i="26"/>
  <c r="DF9" i="26"/>
  <c r="DE9" i="26"/>
  <c r="DD9" i="26"/>
  <c r="DC9" i="26"/>
  <c r="DB9" i="26"/>
  <c r="DA9" i="26"/>
  <c r="CZ9" i="26"/>
  <c r="CY9" i="26"/>
  <c r="CX9" i="26"/>
  <c r="CW9" i="26"/>
  <c r="CV9" i="26"/>
  <c r="CU9" i="26"/>
  <c r="CT9" i="26"/>
  <c r="CS9" i="26"/>
  <c r="CR9" i="26"/>
  <c r="CQ9" i="26"/>
  <c r="CP9" i="26"/>
  <c r="CO9" i="26"/>
  <c r="CN9" i="26"/>
  <c r="CM9" i="26"/>
  <c r="CL9" i="26"/>
  <c r="CK9" i="26"/>
  <c r="CJ9" i="26"/>
  <c r="CI9" i="26"/>
  <c r="CH9" i="26"/>
  <c r="CG9" i="26"/>
  <c r="CF9" i="26"/>
  <c r="CE9" i="26"/>
  <c r="CD9" i="26"/>
  <c r="CC9" i="26"/>
  <c r="CB9" i="26"/>
  <c r="CA9" i="26"/>
  <c r="BZ9" i="26"/>
  <c r="BY9" i="26"/>
  <c r="BX9" i="26"/>
  <c r="BW9" i="26"/>
  <c r="BV9" i="26"/>
  <c r="BU9" i="26"/>
  <c r="BT9" i="26"/>
  <c r="BS9" i="26"/>
  <c r="BR9" i="26"/>
  <c r="BQ9" i="26"/>
  <c r="BP9" i="26"/>
  <c r="BO9" i="26"/>
  <c r="BN9" i="26"/>
  <c r="BM9" i="26"/>
  <c r="BL9" i="26"/>
  <c r="BK9" i="26"/>
  <c r="BJ9" i="26"/>
  <c r="BI9" i="26"/>
  <c r="BH9" i="26"/>
  <c r="BG9" i="26"/>
  <c r="BF9" i="26"/>
  <c r="BE9" i="26"/>
  <c r="BE37" i="26" s="1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V41" i="26" s="1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E9" i="26"/>
  <c r="E73" i="26" s="1"/>
  <c r="D9" i="26"/>
  <c r="D41" i="26" s="1"/>
  <c r="C9" i="26"/>
  <c r="C41" i="26" s="1"/>
  <c r="C73" i="26" s="1"/>
  <c r="C105" i="26" s="1"/>
  <c r="DV8" i="26"/>
  <c r="DU8" i="26"/>
  <c r="DT8" i="26"/>
  <c r="DS8" i="26"/>
  <c r="DR8" i="26"/>
  <c r="DQ8" i="26"/>
  <c r="DP8" i="26"/>
  <c r="DO8" i="26"/>
  <c r="DN8" i="26"/>
  <c r="DM8" i="26"/>
  <c r="DL8" i="26"/>
  <c r="DK8" i="26"/>
  <c r="DJ8" i="26"/>
  <c r="DI8" i="26"/>
  <c r="DH8" i="26"/>
  <c r="DG8" i="26"/>
  <c r="DF8" i="26"/>
  <c r="DE8" i="26"/>
  <c r="DD8" i="26"/>
  <c r="DC8" i="26"/>
  <c r="DB8" i="26"/>
  <c r="DA8" i="26"/>
  <c r="CZ8" i="26"/>
  <c r="CY8" i="26"/>
  <c r="CX8" i="26"/>
  <c r="CW8" i="26"/>
  <c r="CV8" i="26"/>
  <c r="CU8" i="26"/>
  <c r="CT8" i="26"/>
  <c r="CS8" i="26"/>
  <c r="CR8" i="26"/>
  <c r="CQ8" i="26"/>
  <c r="CP8" i="26"/>
  <c r="CO8" i="26"/>
  <c r="CN8" i="26"/>
  <c r="CM8" i="26"/>
  <c r="CL8" i="26"/>
  <c r="CK8" i="26"/>
  <c r="CJ8" i="26"/>
  <c r="CI8" i="26"/>
  <c r="CH8" i="26"/>
  <c r="CG8" i="26"/>
  <c r="CF8" i="26"/>
  <c r="CE8" i="26"/>
  <c r="CD8" i="26"/>
  <c r="CC8" i="26"/>
  <c r="CB8" i="26"/>
  <c r="CA8" i="26"/>
  <c r="BZ8" i="26"/>
  <c r="BY8" i="26"/>
  <c r="BX8" i="26"/>
  <c r="BW8" i="26"/>
  <c r="BV8" i="26"/>
  <c r="BU8" i="26"/>
  <c r="BT8" i="26"/>
  <c r="BS8" i="26"/>
  <c r="BR8" i="26"/>
  <c r="BQ8" i="26"/>
  <c r="BP8" i="26"/>
  <c r="BO8" i="26"/>
  <c r="BN8" i="26"/>
  <c r="BM8" i="26"/>
  <c r="BL8" i="26"/>
  <c r="BK8" i="26"/>
  <c r="BJ8" i="26"/>
  <c r="BI8" i="26"/>
  <c r="BH8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M40" i="26" s="1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E8" i="26"/>
  <c r="E72" i="26" s="1"/>
  <c r="D8" i="26"/>
  <c r="D40" i="26" s="1"/>
  <c r="BM40" i="26" s="1"/>
  <c r="C8" i="26"/>
  <c r="C40" i="26" s="1"/>
  <c r="C72" i="26" s="1"/>
  <c r="C104" i="26" s="1"/>
  <c r="DV7" i="26"/>
  <c r="DU7" i="26"/>
  <c r="DT7" i="26"/>
  <c r="DS7" i="26"/>
  <c r="DR7" i="26"/>
  <c r="DQ7" i="26"/>
  <c r="DP7" i="26"/>
  <c r="DO7" i="26"/>
  <c r="DN7" i="26"/>
  <c r="DM7" i="26"/>
  <c r="DL7" i="26"/>
  <c r="DK7" i="26"/>
  <c r="DJ7" i="26"/>
  <c r="DI7" i="26"/>
  <c r="DH7" i="26"/>
  <c r="DG7" i="26"/>
  <c r="DF7" i="26"/>
  <c r="DE7" i="26"/>
  <c r="DD7" i="26"/>
  <c r="DC7" i="26"/>
  <c r="DB7" i="26"/>
  <c r="DA7" i="26"/>
  <c r="CZ7" i="26"/>
  <c r="CY7" i="26"/>
  <c r="CX7" i="26"/>
  <c r="CW7" i="26"/>
  <c r="CV7" i="26"/>
  <c r="CU7" i="26"/>
  <c r="CT7" i="26"/>
  <c r="CS7" i="26"/>
  <c r="CR7" i="26"/>
  <c r="CQ7" i="26"/>
  <c r="CP7" i="26"/>
  <c r="CO7" i="26"/>
  <c r="CN7" i="26"/>
  <c r="CM7" i="26"/>
  <c r="CL7" i="26"/>
  <c r="CK7" i="26"/>
  <c r="CJ7" i="26"/>
  <c r="CI7" i="26"/>
  <c r="CH7" i="26"/>
  <c r="CG7" i="26"/>
  <c r="CF7" i="26"/>
  <c r="CE7" i="26"/>
  <c r="CD7" i="26"/>
  <c r="CC7" i="26"/>
  <c r="CB7" i="26"/>
  <c r="CA7" i="26"/>
  <c r="BZ7" i="26"/>
  <c r="BY7" i="26"/>
  <c r="BX7" i="26"/>
  <c r="BW7" i="26"/>
  <c r="BV7" i="26"/>
  <c r="BU7" i="26"/>
  <c r="BT7" i="26"/>
  <c r="BS7" i="26"/>
  <c r="BR7" i="26"/>
  <c r="BQ7" i="26"/>
  <c r="BP7" i="26"/>
  <c r="BO7" i="26"/>
  <c r="BN7" i="26"/>
  <c r="BN37" i="26" s="1"/>
  <c r="BM7" i="26"/>
  <c r="BL7" i="26"/>
  <c r="BK7" i="26"/>
  <c r="BJ7" i="26"/>
  <c r="BI7" i="26"/>
  <c r="BH7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E7" i="26"/>
  <c r="E71" i="26" s="1"/>
  <c r="D7" i="26"/>
  <c r="D39" i="26" s="1"/>
  <c r="C7" i="26"/>
  <c r="C39" i="26" s="1"/>
  <c r="C71" i="26" s="1"/>
  <c r="C103" i="26" s="1"/>
  <c r="DV6" i="26"/>
  <c r="DU6" i="26"/>
  <c r="DT6" i="26"/>
  <c r="DS6" i="26"/>
  <c r="DR6" i="26"/>
  <c r="DQ6" i="26"/>
  <c r="DP6" i="26"/>
  <c r="DO6" i="26"/>
  <c r="DN6" i="26"/>
  <c r="DM6" i="26"/>
  <c r="DL6" i="26"/>
  <c r="DK6" i="26"/>
  <c r="DJ6" i="26"/>
  <c r="DI6" i="26"/>
  <c r="DH6" i="26"/>
  <c r="DG6" i="26"/>
  <c r="DF6" i="26"/>
  <c r="DE6" i="26"/>
  <c r="DD6" i="26"/>
  <c r="DC6" i="26"/>
  <c r="DB6" i="26"/>
  <c r="DA6" i="26"/>
  <c r="CZ6" i="26"/>
  <c r="CY6" i="26"/>
  <c r="CX6" i="26"/>
  <c r="CW6" i="26"/>
  <c r="CV6" i="26"/>
  <c r="CU6" i="26"/>
  <c r="CT6" i="26"/>
  <c r="CS6" i="26"/>
  <c r="CR6" i="26"/>
  <c r="CQ6" i="26"/>
  <c r="CP6" i="26"/>
  <c r="CO6" i="26"/>
  <c r="CN6" i="26"/>
  <c r="CM6" i="26"/>
  <c r="CL6" i="26"/>
  <c r="CK6" i="26"/>
  <c r="CJ6" i="26"/>
  <c r="CI6" i="26"/>
  <c r="CH6" i="26"/>
  <c r="CG6" i="26"/>
  <c r="CF6" i="26"/>
  <c r="CE6" i="26"/>
  <c r="CD6" i="26"/>
  <c r="CC6" i="26"/>
  <c r="CB6" i="26"/>
  <c r="CA6" i="26"/>
  <c r="BZ6" i="26"/>
  <c r="BY6" i="26"/>
  <c r="BX6" i="26"/>
  <c r="BW6" i="26"/>
  <c r="BV6" i="26"/>
  <c r="BU6" i="26"/>
  <c r="BT6" i="26"/>
  <c r="BS6" i="26"/>
  <c r="BR6" i="26"/>
  <c r="BQ6" i="26"/>
  <c r="BP6" i="26"/>
  <c r="BO6" i="26"/>
  <c r="BN6" i="26"/>
  <c r="BM6" i="26"/>
  <c r="BL6" i="26"/>
  <c r="BK6" i="26"/>
  <c r="BJ6" i="26"/>
  <c r="BI6" i="26"/>
  <c r="BH6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D6" i="25"/>
  <c r="D5" i="25"/>
  <c r="DU4" i="25"/>
  <c r="DT4" i="25"/>
  <c r="DS4" i="25"/>
  <c r="DR4" i="25"/>
  <c r="DQ4" i="25"/>
  <c r="DP4" i="25"/>
  <c r="DO4" i="25"/>
  <c r="DN4" i="25"/>
  <c r="DM4" i="25"/>
  <c r="DL4" i="25"/>
  <c r="DK4" i="25"/>
  <c r="DJ4" i="25"/>
  <c r="DI4" i="25"/>
  <c r="DH4" i="25"/>
  <c r="DG4" i="25"/>
  <c r="DF4" i="25"/>
  <c r="DE4" i="25"/>
  <c r="DD4" i="25"/>
  <c r="DC4" i="25"/>
  <c r="DB4" i="25"/>
  <c r="DA4" i="25"/>
  <c r="CZ4" i="25"/>
  <c r="CY4" i="25"/>
  <c r="CX4" i="25"/>
  <c r="CW4" i="25"/>
  <c r="CV4" i="25"/>
  <c r="CU4" i="25"/>
  <c r="CT4" i="25"/>
  <c r="CS4" i="25"/>
  <c r="CR4" i="25"/>
  <c r="CQ4" i="25"/>
  <c r="CP4" i="25"/>
  <c r="CO4" i="25"/>
  <c r="CN4" i="25"/>
  <c r="CM4" i="25"/>
  <c r="CL4" i="25"/>
  <c r="CK4" i="25"/>
  <c r="CJ4" i="25"/>
  <c r="CI4" i="25"/>
  <c r="CH4" i="25"/>
  <c r="CG4" i="25"/>
  <c r="CF4" i="25"/>
  <c r="CE4" i="25"/>
  <c r="CD4" i="25"/>
  <c r="CC4" i="25"/>
  <c r="CB4" i="25"/>
  <c r="CA4" i="25"/>
  <c r="BZ4" i="25"/>
  <c r="BY4" i="25"/>
  <c r="BX4" i="25"/>
  <c r="BW4" i="25"/>
  <c r="BV4" i="25"/>
  <c r="BU4" i="25"/>
  <c r="BT4" i="25"/>
  <c r="BS4" i="25"/>
  <c r="BR4" i="25"/>
  <c r="BQ4" i="25"/>
  <c r="BP4" i="25"/>
  <c r="BO4" i="25"/>
  <c r="BN4" i="25"/>
  <c r="BM4" i="25"/>
  <c r="BL4" i="25"/>
  <c r="BK4" i="25"/>
  <c r="BJ4" i="25"/>
  <c r="BI4" i="25"/>
  <c r="BH4" i="25"/>
  <c r="BG4" i="25"/>
  <c r="BF4" i="25"/>
  <c r="BE4" i="25"/>
  <c r="BD4" i="25"/>
  <c r="BC4" i="25"/>
  <c r="BB4" i="25"/>
  <c r="BA4" i="25"/>
  <c r="AZ4" i="25"/>
  <c r="AY4" i="25"/>
  <c r="AX4" i="25"/>
  <c r="AW4" i="25"/>
  <c r="AV4" i="25"/>
  <c r="AU4" i="25"/>
  <c r="AT4" i="25"/>
  <c r="AS4" i="25"/>
  <c r="AR4" i="25"/>
  <c r="AQ4" i="25"/>
  <c r="AP4" i="25"/>
  <c r="AO4" i="25"/>
  <c r="AN4" i="25"/>
  <c r="AM4" i="25"/>
  <c r="AL4" i="25"/>
  <c r="AK4" i="25"/>
  <c r="AJ4" i="25"/>
  <c r="AI4" i="25"/>
  <c r="AH4" i="25"/>
  <c r="AG4" i="25"/>
  <c r="AF4" i="25"/>
  <c r="AE4" i="25"/>
  <c r="AD4" i="25"/>
  <c r="AC4" i="25"/>
  <c r="AB4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U3" i="25"/>
  <c r="DT3" i="25"/>
  <c r="DS3" i="25"/>
  <c r="DR3" i="25"/>
  <c r="DQ3" i="25"/>
  <c r="DP3" i="25"/>
  <c r="DO3" i="25"/>
  <c r="DN3" i="25"/>
  <c r="DM3" i="25"/>
  <c r="DL3" i="25"/>
  <c r="DK3" i="25"/>
  <c r="DJ3" i="25"/>
  <c r="DI3" i="25"/>
  <c r="DH3" i="25"/>
  <c r="DG3" i="25"/>
  <c r="DF3" i="25"/>
  <c r="DE3" i="25"/>
  <c r="DD3" i="25"/>
  <c r="DC3" i="25"/>
  <c r="DB3" i="25"/>
  <c r="DA3" i="25"/>
  <c r="CZ3" i="25"/>
  <c r="CY3" i="25"/>
  <c r="CX3" i="25"/>
  <c r="CW3" i="25"/>
  <c r="CV3" i="25"/>
  <c r="CU3" i="25"/>
  <c r="CT3" i="25"/>
  <c r="CS3" i="25"/>
  <c r="CR3" i="25"/>
  <c r="CQ3" i="25"/>
  <c r="CP3" i="25"/>
  <c r="CO3" i="25"/>
  <c r="CN3" i="25"/>
  <c r="CM3" i="25"/>
  <c r="CL3" i="25"/>
  <c r="CK3" i="25"/>
  <c r="CJ3" i="25"/>
  <c r="CI3" i="25"/>
  <c r="CH3" i="25"/>
  <c r="CG3" i="25"/>
  <c r="CF3" i="25"/>
  <c r="CE3" i="25"/>
  <c r="CD3" i="25"/>
  <c r="CC3" i="25"/>
  <c r="CB3" i="25"/>
  <c r="CA3" i="25"/>
  <c r="BZ3" i="25"/>
  <c r="BY3" i="25"/>
  <c r="BX3" i="25"/>
  <c r="BW3" i="25"/>
  <c r="BV3" i="25"/>
  <c r="BU3" i="25"/>
  <c r="BT3" i="25"/>
  <c r="BS3" i="25"/>
  <c r="BR3" i="25"/>
  <c r="BQ3" i="25"/>
  <c r="BP3" i="25"/>
  <c r="BO3" i="25"/>
  <c r="BN3" i="25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U16" i="24"/>
  <c r="DT16" i="24"/>
  <c r="DS16" i="24"/>
  <c r="DR16" i="24"/>
  <c r="DQ16" i="24"/>
  <c r="DP16" i="24"/>
  <c r="DO16" i="24"/>
  <c r="DN16" i="24"/>
  <c r="DM16" i="24"/>
  <c r="DL16" i="24"/>
  <c r="DK16" i="24"/>
  <c r="DJ16" i="24"/>
  <c r="DI16" i="24"/>
  <c r="DH16" i="24"/>
  <c r="DG16" i="24"/>
  <c r="DF16" i="24"/>
  <c r="DE16" i="24"/>
  <c r="DD16" i="24"/>
  <c r="DC16" i="24"/>
  <c r="DB16" i="24"/>
  <c r="DA16" i="24"/>
  <c r="CZ16" i="24"/>
  <c r="CY16" i="24"/>
  <c r="CX16" i="24"/>
  <c r="CW16" i="24"/>
  <c r="CV16" i="24"/>
  <c r="CU16" i="24"/>
  <c r="CT16" i="24"/>
  <c r="CS16" i="24"/>
  <c r="CR16" i="24"/>
  <c r="CQ16" i="24"/>
  <c r="CP16" i="24"/>
  <c r="CO16" i="24"/>
  <c r="CN16" i="24"/>
  <c r="CM16" i="24"/>
  <c r="CL16" i="24"/>
  <c r="CK16" i="24"/>
  <c r="CJ16" i="24"/>
  <c r="CI16" i="24"/>
  <c r="CH16" i="24"/>
  <c r="CG16" i="24"/>
  <c r="CF16" i="24"/>
  <c r="CE16" i="24"/>
  <c r="CD16" i="24"/>
  <c r="CC16" i="24"/>
  <c r="CB16" i="24"/>
  <c r="CA16" i="24"/>
  <c r="BZ16" i="24"/>
  <c r="BY16" i="24"/>
  <c r="BX16" i="24"/>
  <c r="BW16" i="24"/>
  <c r="BV16" i="24"/>
  <c r="BU16" i="24"/>
  <c r="BT16" i="24"/>
  <c r="BS16" i="24"/>
  <c r="BR16" i="24"/>
  <c r="BQ16" i="24"/>
  <c r="BP16" i="24"/>
  <c r="BO16" i="24"/>
  <c r="BN16" i="24"/>
  <c r="BM16" i="24"/>
  <c r="BL16" i="24"/>
  <c r="BK16" i="24"/>
  <c r="BJ16" i="24"/>
  <c r="BI16" i="24"/>
  <c r="BH16" i="24"/>
  <c r="BG16" i="24"/>
  <c r="BF16" i="24"/>
  <c r="BE16" i="24"/>
  <c r="BD16" i="24"/>
  <c r="BC16" i="24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P16" i="24"/>
  <c r="AO16" i="24"/>
  <c r="AN16" i="24"/>
  <c r="AM16" i="24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D14" i="24"/>
  <c r="D13" i="24"/>
  <c r="D12" i="24"/>
  <c r="D11" i="24"/>
  <c r="D10" i="24"/>
  <c r="D9" i="24"/>
  <c r="D8" i="24"/>
  <c r="D7" i="24"/>
  <c r="D6" i="24"/>
  <c r="D5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U3" i="24"/>
  <c r="DT3" i="24"/>
  <c r="DS3" i="24"/>
  <c r="DR3" i="24"/>
  <c r="DQ3" i="24"/>
  <c r="DP3" i="24"/>
  <c r="DO3" i="24"/>
  <c r="DN3" i="24"/>
  <c r="DM3" i="24"/>
  <c r="DL3" i="24"/>
  <c r="DK3" i="24"/>
  <c r="DJ3" i="24"/>
  <c r="DI3" i="24"/>
  <c r="DH3" i="24"/>
  <c r="DG3" i="24"/>
  <c r="DF3" i="24"/>
  <c r="DE3" i="24"/>
  <c r="DD3" i="24"/>
  <c r="DC3" i="24"/>
  <c r="DB3" i="24"/>
  <c r="DA3" i="24"/>
  <c r="CZ3" i="24"/>
  <c r="CY3" i="24"/>
  <c r="CX3" i="24"/>
  <c r="CW3" i="24"/>
  <c r="CV3" i="24"/>
  <c r="CU3" i="24"/>
  <c r="CT3" i="24"/>
  <c r="CS3" i="24"/>
  <c r="CR3" i="24"/>
  <c r="CQ3" i="24"/>
  <c r="CP3" i="24"/>
  <c r="CO3" i="24"/>
  <c r="CN3" i="24"/>
  <c r="CM3" i="24"/>
  <c r="CL3" i="24"/>
  <c r="CK3" i="24"/>
  <c r="CJ3" i="24"/>
  <c r="CI3" i="24"/>
  <c r="CH3" i="24"/>
  <c r="CG3" i="24"/>
  <c r="CF3" i="24"/>
  <c r="CE3" i="24"/>
  <c r="CD3" i="24"/>
  <c r="CC3" i="24"/>
  <c r="CB3" i="24"/>
  <c r="CA3" i="24"/>
  <c r="BZ3" i="24"/>
  <c r="BY3" i="24"/>
  <c r="BX3" i="24"/>
  <c r="BW3" i="24"/>
  <c r="BV3" i="24"/>
  <c r="BU3" i="24"/>
  <c r="BT3" i="24"/>
  <c r="BS3" i="24"/>
  <c r="BR3" i="24"/>
  <c r="BQ3" i="24"/>
  <c r="BP3" i="24"/>
  <c r="BO3" i="24"/>
  <c r="BN3" i="24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I3" i="24"/>
  <c r="H3" i="24"/>
  <c r="G3" i="24"/>
  <c r="F3" i="24"/>
  <c r="E3" i="24"/>
  <c r="AT144" i="23"/>
  <c r="CY143" i="23"/>
  <c r="G129" i="23"/>
  <c r="G130" i="23" s="1"/>
  <c r="DB109" i="23"/>
  <c r="DB132" i="23" s="1"/>
  <c r="CH109" i="23"/>
  <c r="CH132" i="23" s="1"/>
  <c r="CG109" i="23"/>
  <c r="CG132" i="23" s="1"/>
  <c r="G106" i="23"/>
  <c r="G107" i="23" s="1"/>
  <c r="DD87" i="23"/>
  <c r="DB86" i="23"/>
  <c r="K86" i="23"/>
  <c r="K109" i="23" s="1"/>
  <c r="K132" i="23" s="1"/>
  <c r="G84" i="23"/>
  <c r="G83" i="23"/>
  <c r="CF64" i="23"/>
  <c r="CF87" i="23" s="1"/>
  <c r="CD64" i="23"/>
  <c r="CB64" i="23"/>
  <c r="AS64" i="23"/>
  <c r="DO63" i="23"/>
  <c r="DO86" i="23" s="1"/>
  <c r="DO109" i="23" s="1"/>
  <c r="DO132" i="23" s="1"/>
  <c r="CN63" i="23"/>
  <c r="CN86" i="23" s="1"/>
  <c r="CN109" i="23" s="1"/>
  <c r="CN132" i="23" s="1"/>
  <c r="BF63" i="23"/>
  <c r="BF86" i="23" s="1"/>
  <c r="BF109" i="23" s="1"/>
  <c r="BF132" i="23" s="1"/>
  <c r="BE63" i="23"/>
  <c r="BE86" i="23" s="1"/>
  <c r="BE109" i="23" s="1"/>
  <c r="BE132" i="23" s="1"/>
  <c r="BD63" i="23"/>
  <c r="BD86" i="23" s="1"/>
  <c r="BD109" i="23" s="1"/>
  <c r="BD132" i="23" s="1"/>
  <c r="G61" i="23"/>
  <c r="G60" i="23"/>
  <c r="DP41" i="23"/>
  <c r="DN41" i="23"/>
  <c r="DM41" i="23"/>
  <c r="DL41" i="23"/>
  <c r="DF41" i="23"/>
  <c r="DD41" i="23"/>
  <c r="DD64" i="23" s="1"/>
  <c r="DA41" i="23"/>
  <c r="CZ41" i="23"/>
  <c r="CR41" i="23"/>
  <c r="CR64" i="23" s="1"/>
  <c r="CP41" i="23"/>
  <c r="CO41" i="23"/>
  <c r="CN41" i="23"/>
  <c r="CF41" i="23"/>
  <c r="CD41" i="23"/>
  <c r="CC41" i="23"/>
  <c r="CB41" i="23"/>
  <c r="CB45" i="23" s="1"/>
  <c r="BR41" i="23"/>
  <c r="BQ41" i="23"/>
  <c r="BF41" i="23"/>
  <c r="BE41" i="23"/>
  <c r="BD41" i="23"/>
  <c r="AX41" i="23"/>
  <c r="AW41" i="23"/>
  <c r="AV41" i="23"/>
  <c r="AS41" i="23"/>
  <c r="AH41" i="23"/>
  <c r="AG41" i="23"/>
  <c r="AF41" i="23"/>
  <c r="Z41" i="23"/>
  <c r="U41" i="23"/>
  <c r="T41" i="23"/>
  <c r="J41" i="23"/>
  <c r="I41" i="23"/>
  <c r="DO40" i="23"/>
  <c r="DN40" i="23"/>
  <c r="DN63" i="23" s="1"/>
  <c r="DN86" i="23" s="1"/>
  <c r="DN109" i="23" s="1"/>
  <c r="DN132" i="23" s="1"/>
  <c r="DM40" i="23"/>
  <c r="DM63" i="23" s="1"/>
  <c r="DM86" i="23" s="1"/>
  <c r="DM109" i="23" s="1"/>
  <c r="DM132" i="23" s="1"/>
  <c r="DL40" i="23"/>
  <c r="DL63" i="23" s="1"/>
  <c r="DL86" i="23" s="1"/>
  <c r="DL109" i="23" s="1"/>
  <c r="DL132" i="23" s="1"/>
  <c r="DC40" i="23"/>
  <c r="DC63" i="23" s="1"/>
  <c r="DC86" i="23" s="1"/>
  <c r="DC109" i="23" s="1"/>
  <c r="DC132" i="23" s="1"/>
  <c r="DB40" i="23"/>
  <c r="DB63" i="23" s="1"/>
  <c r="CQ40" i="23"/>
  <c r="CQ63" i="23" s="1"/>
  <c r="CQ86" i="23" s="1"/>
  <c r="CQ109" i="23" s="1"/>
  <c r="CQ132" i="23" s="1"/>
  <c r="CP40" i="23"/>
  <c r="CP63" i="23" s="1"/>
  <c r="CP86" i="23" s="1"/>
  <c r="CP109" i="23" s="1"/>
  <c r="CP132" i="23" s="1"/>
  <c r="CO40" i="23"/>
  <c r="CO63" i="23" s="1"/>
  <c r="CO86" i="23" s="1"/>
  <c r="CO109" i="23" s="1"/>
  <c r="CO132" i="23" s="1"/>
  <c r="CN40" i="23"/>
  <c r="CH40" i="23"/>
  <c r="CH63" i="23" s="1"/>
  <c r="CH86" i="23" s="1"/>
  <c r="CG40" i="23"/>
  <c r="CG63" i="23" s="1"/>
  <c r="CG86" i="23" s="1"/>
  <c r="CD40" i="23"/>
  <c r="CD63" i="23" s="1"/>
  <c r="CD86" i="23" s="1"/>
  <c r="CD109" i="23" s="1"/>
  <c r="CD132" i="23" s="1"/>
  <c r="CB40" i="23"/>
  <c r="CB63" i="23" s="1"/>
  <c r="CB86" i="23" s="1"/>
  <c r="CB109" i="23" s="1"/>
  <c r="CB132" i="23" s="1"/>
  <c r="BS40" i="23"/>
  <c r="BS63" i="23" s="1"/>
  <c r="BS86" i="23" s="1"/>
  <c r="BS109" i="23" s="1"/>
  <c r="BS132" i="23" s="1"/>
  <c r="BR40" i="23"/>
  <c r="BR63" i="23" s="1"/>
  <c r="BR86" i="23" s="1"/>
  <c r="BR109" i="23" s="1"/>
  <c r="BR132" i="23" s="1"/>
  <c r="BQ40" i="23"/>
  <c r="BQ63" i="23" s="1"/>
  <c r="BQ86" i="23" s="1"/>
  <c r="BQ109" i="23" s="1"/>
  <c r="BQ132" i="23" s="1"/>
  <c r="BP40" i="23"/>
  <c r="BP63" i="23" s="1"/>
  <c r="BP86" i="23" s="1"/>
  <c r="BP109" i="23" s="1"/>
  <c r="BP132" i="23" s="1"/>
  <c r="BF40" i="23"/>
  <c r="BE40" i="23"/>
  <c r="BD40" i="23"/>
  <c r="AU40" i="23"/>
  <c r="AU63" i="23" s="1"/>
  <c r="AU86" i="23" s="1"/>
  <c r="AU109" i="23" s="1"/>
  <c r="AU132" i="23" s="1"/>
  <c r="AT40" i="23"/>
  <c r="AT63" i="23" s="1"/>
  <c r="AT86" i="23" s="1"/>
  <c r="AT109" i="23" s="1"/>
  <c r="AT132" i="23" s="1"/>
  <c r="AI40" i="23"/>
  <c r="AI63" i="23" s="1"/>
  <c r="AI86" i="23" s="1"/>
  <c r="AI109" i="23" s="1"/>
  <c r="AI132" i="23" s="1"/>
  <c r="AH40" i="23"/>
  <c r="AH63" i="23" s="1"/>
  <c r="AH86" i="23" s="1"/>
  <c r="AH109" i="23" s="1"/>
  <c r="AH132" i="23" s="1"/>
  <c r="AG40" i="23"/>
  <c r="AG63" i="23" s="1"/>
  <c r="AG86" i="23" s="1"/>
  <c r="AG109" i="23" s="1"/>
  <c r="AG132" i="23" s="1"/>
  <c r="AF40" i="23"/>
  <c r="AF63" i="23" s="1"/>
  <c r="AF86" i="23" s="1"/>
  <c r="AF109" i="23" s="1"/>
  <c r="AF132" i="23" s="1"/>
  <c r="K40" i="23"/>
  <c r="K63" i="23" s="1"/>
  <c r="J40" i="23"/>
  <c r="J63" i="23" s="1"/>
  <c r="J86" i="23" s="1"/>
  <c r="J109" i="23" s="1"/>
  <c r="J132" i="23" s="1"/>
  <c r="I40" i="23"/>
  <c r="I63" i="23" s="1"/>
  <c r="I86" i="23" s="1"/>
  <c r="I109" i="23" s="1"/>
  <c r="I132" i="23" s="1"/>
  <c r="H40" i="23"/>
  <c r="H63" i="23" s="1"/>
  <c r="H86" i="23" s="1"/>
  <c r="H109" i="23" s="1"/>
  <c r="H132" i="23" s="1"/>
  <c r="G38" i="23"/>
  <c r="G37" i="23"/>
  <c r="DN22" i="23"/>
  <c r="DM22" i="23"/>
  <c r="DK22" i="23"/>
  <c r="DB22" i="23"/>
  <c r="DA22" i="23"/>
  <c r="CY22" i="23"/>
  <c r="CV22" i="23"/>
  <c r="CU22" i="23"/>
  <c r="CO22" i="23"/>
  <c r="CM22" i="23"/>
  <c r="CG22" i="23"/>
  <c r="CF22" i="23"/>
  <c r="CE22" i="23"/>
  <c r="BR22" i="23"/>
  <c r="BQ22" i="23"/>
  <c r="BO22" i="23"/>
  <c r="BF22" i="23"/>
  <c r="BE22" i="23"/>
  <c r="BC22" i="23"/>
  <c r="AZ22" i="23"/>
  <c r="AY22" i="23"/>
  <c r="AX22" i="23"/>
  <c r="AS22" i="23"/>
  <c r="AQ22" i="23"/>
  <c r="AK22" i="23"/>
  <c r="AJ22" i="23"/>
  <c r="AI22" i="23"/>
  <c r="V22" i="23"/>
  <c r="U22" i="23"/>
  <c r="S22" i="23"/>
  <c r="J22" i="23"/>
  <c r="I22" i="23"/>
  <c r="A22" i="23"/>
  <c r="A21" i="23"/>
  <c r="A19" i="23"/>
  <c r="A20" i="23" s="1"/>
  <c r="DW18" i="23"/>
  <c r="DV18" i="23"/>
  <c r="DU18" i="23"/>
  <c r="DT18" i="23"/>
  <c r="DS18" i="23"/>
  <c r="DR18" i="23"/>
  <c r="DR144" i="23" s="1"/>
  <c r="DQ18" i="23"/>
  <c r="DP18" i="23"/>
  <c r="DP144" i="23" s="1"/>
  <c r="DO18" i="23"/>
  <c r="DN18" i="23"/>
  <c r="DN144" i="23" s="1"/>
  <c r="DM18" i="23"/>
  <c r="DM144" i="23" s="1"/>
  <c r="DL18" i="23"/>
  <c r="DK18" i="23"/>
  <c r="DJ18" i="23"/>
  <c r="DI18" i="23"/>
  <c r="DH18" i="23"/>
  <c r="DG18" i="23"/>
  <c r="DF18" i="23"/>
  <c r="DF144" i="23" s="1"/>
  <c r="DE18" i="23"/>
  <c r="DD18" i="23"/>
  <c r="DD144" i="23" s="1"/>
  <c r="DC18" i="23"/>
  <c r="DB18" i="23"/>
  <c r="DB144" i="23" s="1"/>
  <c r="DA18" i="23"/>
  <c r="DA144" i="23" s="1"/>
  <c r="CZ18" i="23"/>
  <c r="CY18" i="23"/>
  <c r="CX18" i="23"/>
  <c r="CW18" i="23"/>
  <c r="CV18" i="23"/>
  <c r="CU18" i="23"/>
  <c r="CT18" i="23"/>
  <c r="CT144" i="23" s="1"/>
  <c r="CS18" i="23"/>
  <c r="CR18" i="23"/>
  <c r="CR144" i="23" s="1"/>
  <c r="CQ18" i="23"/>
  <c r="CP18" i="23"/>
  <c r="CP144" i="23" s="1"/>
  <c r="CO18" i="23"/>
  <c r="CO144" i="23" s="1"/>
  <c r="CN18" i="23"/>
  <c r="CM18" i="23"/>
  <c r="CL18" i="23"/>
  <c r="CK18" i="23"/>
  <c r="CJ18" i="23"/>
  <c r="CI18" i="23"/>
  <c r="CI22" i="23" s="1"/>
  <c r="CH18" i="23"/>
  <c r="CG18" i="23"/>
  <c r="CF18" i="23"/>
  <c r="CF144" i="23" s="1"/>
  <c r="CE18" i="23"/>
  <c r="CD18" i="23"/>
  <c r="CD144" i="23" s="1"/>
  <c r="CC18" i="23"/>
  <c r="CC144" i="23" s="1"/>
  <c r="CB18" i="23"/>
  <c r="CA18" i="23"/>
  <c r="BZ18" i="23"/>
  <c r="BY18" i="23"/>
  <c r="BX18" i="23"/>
  <c r="BX22" i="23" s="1"/>
  <c r="BW18" i="23"/>
  <c r="BV18" i="23"/>
  <c r="BV144" i="23" s="1"/>
  <c r="BU18" i="23"/>
  <c r="BT18" i="23"/>
  <c r="BS18" i="23"/>
  <c r="BS41" i="23" s="1"/>
  <c r="BR18" i="23"/>
  <c r="BR144" i="23" s="1"/>
  <c r="BQ18" i="23"/>
  <c r="BQ144" i="23" s="1"/>
  <c r="BP18" i="23"/>
  <c r="BO18" i="23"/>
  <c r="BN18" i="23"/>
  <c r="BM18" i="23"/>
  <c r="BL18" i="23"/>
  <c r="BK18" i="23"/>
  <c r="BJ18" i="23"/>
  <c r="BJ144" i="23" s="1"/>
  <c r="BI18" i="23"/>
  <c r="BH18" i="23"/>
  <c r="BG18" i="23"/>
  <c r="BF18" i="23"/>
  <c r="BF144" i="23" s="1"/>
  <c r="BE18" i="23"/>
  <c r="BE144" i="23" s="1"/>
  <c r="BD18" i="23"/>
  <c r="BC18" i="23"/>
  <c r="BB18" i="23"/>
  <c r="BA18" i="23"/>
  <c r="AZ18" i="23"/>
  <c r="AY18" i="23"/>
  <c r="AX18" i="23"/>
  <c r="AW18" i="23"/>
  <c r="AV18" i="23"/>
  <c r="AU18" i="23"/>
  <c r="AT18" i="23"/>
  <c r="AT41" i="23" s="1"/>
  <c r="AS18" i="23"/>
  <c r="AS144" i="23" s="1"/>
  <c r="AR18" i="23"/>
  <c r="AR41" i="23" s="1"/>
  <c r="AQ18" i="23"/>
  <c r="AP18" i="23"/>
  <c r="AO18" i="23"/>
  <c r="AN18" i="23"/>
  <c r="AM18" i="23"/>
  <c r="AL18" i="23"/>
  <c r="AL144" i="23" s="1"/>
  <c r="AK18" i="23"/>
  <c r="AJ18" i="23"/>
  <c r="AI18" i="23"/>
  <c r="AH18" i="23"/>
  <c r="AH144" i="23" s="1"/>
  <c r="AG18" i="23"/>
  <c r="AG144" i="23" s="1"/>
  <c r="AF18" i="23"/>
  <c r="AE18" i="23"/>
  <c r="AD18" i="23"/>
  <c r="AC18" i="23"/>
  <c r="AB18" i="23"/>
  <c r="AB22" i="23" s="1"/>
  <c r="AA18" i="23"/>
  <c r="AA22" i="23" s="1"/>
  <c r="Z18" i="23"/>
  <c r="Z144" i="23" s="1"/>
  <c r="Y18" i="23"/>
  <c r="X18" i="23"/>
  <c r="W18" i="23"/>
  <c r="V18" i="23"/>
  <c r="V144" i="23" s="1"/>
  <c r="U18" i="23"/>
  <c r="U144" i="23" s="1"/>
  <c r="T18" i="23"/>
  <c r="S18" i="23"/>
  <c r="R18" i="23"/>
  <c r="Q18" i="23"/>
  <c r="P18" i="23"/>
  <c r="O18" i="23"/>
  <c r="N18" i="23"/>
  <c r="N144" i="23" s="1"/>
  <c r="M18" i="23"/>
  <c r="L18" i="23"/>
  <c r="K18" i="23"/>
  <c r="J18" i="23"/>
  <c r="J144" i="23" s="1"/>
  <c r="I18" i="23"/>
  <c r="I144" i="23" s="1"/>
  <c r="H18" i="23"/>
  <c r="A18" i="23"/>
  <c r="DW17" i="23"/>
  <c r="DV17" i="23"/>
  <c r="DU17" i="23"/>
  <c r="DT17" i="23"/>
  <c r="DS17" i="23"/>
  <c r="DR17" i="23"/>
  <c r="DQ17" i="23"/>
  <c r="DP17" i="23"/>
  <c r="DO17" i="23"/>
  <c r="DO143" i="23" s="1"/>
  <c r="DN17" i="23"/>
  <c r="DN143" i="23" s="1"/>
  <c r="DM17" i="23"/>
  <c r="DM143" i="23" s="1"/>
  <c r="DL17" i="23"/>
  <c r="DL143" i="23" s="1"/>
  <c r="DK17" i="23"/>
  <c r="DJ17" i="23"/>
  <c r="DI17" i="23"/>
  <c r="DH17" i="23"/>
  <c r="DG17" i="23"/>
  <c r="DF17" i="23"/>
  <c r="DE17" i="23"/>
  <c r="DE143" i="23" s="1"/>
  <c r="DD17" i="23"/>
  <c r="DC17" i="23"/>
  <c r="DC143" i="23" s="1"/>
  <c r="DB17" i="23"/>
  <c r="DB143" i="23" s="1"/>
  <c r="DA17" i="23"/>
  <c r="DA143" i="23" s="1"/>
  <c r="CZ17" i="23"/>
  <c r="CZ143" i="23" s="1"/>
  <c r="CY17" i="23"/>
  <c r="CY40" i="23" s="1"/>
  <c r="CY63" i="23" s="1"/>
  <c r="CY86" i="23" s="1"/>
  <c r="CY109" i="23" s="1"/>
  <c r="CY132" i="23" s="1"/>
  <c r="CX17" i="23"/>
  <c r="CW17" i="23"/>
  <c r="CV17" i="23"/>
  <c r="CU17" i="23"/>
  <c r="CT17" i="23"/>
  <c r="CS17" i="23"/>
  <c r="CR17" i="23"/>
  <c r="CQ17" i="23"/>
  <c r="CQ143" i="23" s="1"/>
  <c r="CP17" i="23"/>
  <c r="CP143" i="23" s="1"/>
  <c r="CO17" i="23"/>
  <c r="CO143" i="23" s="1"/>
  <c r="CN17" i="23"/>
  <c r="CN143" i="23" s="1"/>
  <c r="CM17" i="23"/>
  <c r="CL17" i="23"/>
  <c r="CK17" i="23"/>
  <c r="CJ17" i="23"/>
  <c r="CI17" i="23"/>
  <c r="CH17" i="23"/>
  <c r="CH143" i="23" s="1"/>
  <c r="CG17" i="23"/>
  <c r="CG143" i="23" s="1"/>
  <c r="CF17" i="23"/>
  <c r="CE17" i="23"/>
  <c r="CE143" i="23" s="1"/>
  <c r="CD17" i="23"/>
  <c r="CD143" i="23" s="1"/>
  <c r="CC17" i="23"/>
  <c r="CC143" i="23" s="1"/>
  <c r="CB17" i="23"/>
  <c r="CB143" i="23" s="1"/>
  <c r="CA17" i="23"/>
  <c r="BZ17" i="23"/>
  <c r="BY17" i="23"/>
  <c r="BX17" i="23"/>
  <c r="BW17" i="23"/>
  <c r="BV17" i="23"/>
  <c r="BU17" i="23"/>
  <c r="BT17" i="23"/>
  <c r="BS17" i="23"/>
  <c r="BS143" i="23" s="1"/>
  <c r="BR17" i="23"/>
  <c r="BR143" i="23" s="1"/>
  <c r="BQ17" i="23"/>
  <c r="BQ143" i="23" s="1"/>
  <c r="BP17" i="23"/>
  <c r="BP143" i="23" s="1"/>
  <c r="BO17" i="23"/>
  <c r="BN17" i="23"/>
  <c r="BM17" i="23"/>
  <c r="BL17" i="23"/>
  <c r="BK17" i="23"/>
  <c r="BJ17" i="23"/>
  <c r="BI17" i="23"/>
  <c r="BH17" i="23"/>
  <c r="BG17" i="23"/>
  <c r="BG143" i="23" s="1"/>
  <c r="BF17" i="23"/>
  <c r="BF143" i="23" s="1"/>
  <c r="BE17" i="23"/>
  <c r="BE143" i="23" s="1"/>
  <c r="BD17" i="23"/>
  <c r="BD143" i="23" s="1"/>
  <c r="BC17" i="23"/>
  <c r="BB17" i="23"/>
  <c r="BA17" i="23"/>
  <c r="AZ17" i="23"/>
  <c r="AY17" i="23"/>
  <c r="AX17" i="23"/>
  <c r="AW17" i="23"/>
  <c r="AV17" i="23"/>
  <c r="AV143" i="23" s="1"/>
  <c r="AU17" i="23"/>
  <c r="AU143" i="23" s="1"/>
  <c r="AT17" i="23"/>
  <c r="AT143" i="23" s="1"/>
  <c r="AS17" i="23"/>
  <c r="AS143" i="23" s="1"/>
  <c r="AR17" i="23"/>
  <c r="AR143" i="23" s="1"/>
  <c r="AQ17" i="23"/>
  <c r="AP17" i="23"/>
  <c r="AO17" i="23"/>
  <c r="AN17" i="23"/>
  <c r="AM17" i="23"/>
  <c r="AL17" i="23"/>
  <c r="AK17" i="23"/>
  <c r="AJ17" i="23"/>
  <c r="AI17" i="23"/>
  <c r="AI143" i="23" s="1"/>
  <c r="AH17" i="23"/>
  <c r="AH143" i="23" s="1"/>
  <c r="AG17" i="23"/>
  <c r="AG143" i="23" s="1"/>
  <c r="AF17" i="23"/>
  <c r="AF143" i="23" s="1"/>
  <c r="AE17" i="23"/>
  <c r="AD17" i="23"/>
  <c r="AC17" i="23"/>
  <c r="AB17" i="23"/>
  <c r="AA17" i="23"/>
  <c r="Z17" i="23"/>
  <c r="Z143" i="23" s="1"/>
  <c r="Y17" i="23"/>
  <c r="Y143" i="23" s="1"/>
  <c r="X17" i="23"/>
  <c r="X143" i="23" s="1"/>
  <c r="W17" i="23"/>
  <c r="W143" i="23" s="1"/>
  <c r="V17" i="23"/>
  <c r="V143" i="23" s="1"/>
  <c r="U17" i="23"/>
  <c r="U143" i="23" s="1"/>
  <c r="T17" i="23"/>
  <c r="T143" i="23" s="1"/>
  <c r="S17" i="23"/>
  <c r="R17" i="23"/>
  <c r="Q17" i="23"/>
  <c r="Q143" i="23" s="1"/>
  <c r="P17" i="23"/>
  <c r="O17" i="23"/>
  <c r="N17" i="23"/>
  <c r="M17" i="23"/>
  <c r="L17" i="23"/>
  <c r="K17" i="23"/>
  <c r="K143" i="23" s="1"/>
  <c r="J17" i="23"/>
  <c r="J143" i="23" s="1"/>
  <c r="I17" i="23"/>
  <c r="I143" i="23" s="1"/>
  <c r="H17" i="23"/>
  <c r="H143" i="23" s="1"/>
  <c r="G14" i="23"/>
  <c r="G15" i="23" s="1"/>
  <c r="D42" i="22"/>
  <c r="C42" i="22"/>
  <c r="D41" i="22"/>
  <c r="C41" i="22"/>
  <c r="D40" i="22"/>
  <c r="C40" i="22"/>
  <c r="D39" i="22"/>
  <c r="C39" i="22"/>
  <c r="D38" i="22"/>
  <c r="C38" i="22"/>
  <c r="D37" i="22"/>
  <c r="C37" i="22"/>
  <c r="D36" i="22"/>
  <c r="C36" i="22"/>
  <c r="D35" i="22"/>
  <c r="C35" i="22"/>
  <c r="D34" i="22"/>
  <c r="C34" i="22"/>
  <c r="D33" i="22"/>
  <c r="C33" i="22"/>
  <c r="D32" i="22"/>
  <c r="C32" i="22"/>
  <c r="D31" i="22"/>
  <c r="C31" i="22"/>
  <c r="D30" i="22"/>
  <c r="C30" i="22"/>
  <c r="D29" i="22"/>
  <c r="C29" i="22"/>
  <c r="D28" i="22"/>
  <c r="C28" i="22"/>
  <c r="D27" i="22"/>
  <c r="C27" i="22"/>
  <c r="D26" i="22"/>
  <c r="C26" i="22"/>
  <c r="D2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BG5" i="22"/>
  <c r="BF5" i="22"/>
  <c r="BE5" i="22"/>
  <c r="BD5" i="22"/>
  <c r="BC5" i="22"/>
  <c r="BB5" i="22"/>
  <c r="BA5" i="22"/>
  <c r="AZ5" i="22"/>
  <c r="AY5" i="22"/>
  <c r="AX5" i="22"/>
  <c r="AW5" i="22"/>
  <c r="AV5" i="22"/>
  <c r="AU5" i="22"/>
  <c r="AT5" i="22"/>
  <c r="AS5" i="22"/>
  <c r="AR5" i="22"/>
  <c r="AQ5" i="22"/>
  <c r="AP5" i="22"/>
  <c r="AO5" i="22"/>
  <c r="AN5" i="22"/>
  <c r="AM5" i="22"/>
  <c r="AL5" i="22"/>
  <c r="AK5" i="22"/>
  <c r="AJ5" i="22"/>
  <c r="AI5" i="22"/>
  <c r="AH5" i="22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DX4" i="22"/>
  <c r="DW4" i="22"/>
  <c r="DV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Q4" i="22"/>
  <c r="CP4" i="22"/>
  <c r="CO4" i="22"/>
  <c r="CN4" i="22"/>
  <c r="CM4" i="22"/>
  <c r="CL4" i="22"/>
  <c r="CK4" i="22"/>
  <c r="CJ4" i="22"/>
  <c r="CI4" i="22"/>
  <c r="CH4" i="22"/>
  <c r="CG4" i="22"/>
  <c r="CF4" i="22"/>
  <c r="CE4" i="22"/>
  <c r="CD4" i="22"/>
  <c r="CC4" i="22"/>
  <c r="CB4" i="22"/>
  <c r="CA4" i="22"/>
  <c r="BZ4" i="22"/>
  <c r="BY4" i="22"/>
  <c r="BX4" i="22"/>
  <c r="BW4" i="22"/>
  <c r="BV4" i="22"/>
  <c r="BU4" i="22"/>
  <c r="BT4" i="22"/>
  <c r="BS4" i="22"/>
  <c r="BR4" i="22"/>
  <c r="BQ4" i="22"/>
  <c r="BP4" i="22"/>
  <c r="BO4" i="22"/>
  <c r="BN4" i="22"/>
  <c r="BM4" i="22"/>
  <c r="BL4" i="22"/>
  <c r="BK4" i="22"/>
  <c r="BJ4" i="22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DW4" i="21"/>
  <c r="DV4" i="21"/>
  <c r="DU4" i="21"/>
  <c r="DT4" i="21"/>
  <c r="DS4" i="21"/>
  <c r="DR4" i="21"/>
  <c r="DQ4" i="21"/>
  <c r="DP4" i="21"/>
  <c r="DO4" i="21"/>
  <c r="DN4" i="21"/>
  <c r="DM4" i="21"/>
  <c r="DL4" i="21"/>
  <c r="DK4" i="21"/>
  <c r="DJ4" i="21"/>
  <c r="DI4" i="21"/>
  <c r="DH4" i="21"/>
  <c r="DG4" i="21"/>
  <c r="DF4" i="21"/>
  <c r="DE4" i="21"/>
  <c r="DD4" i="21"/>
  <c r="DC4" i="21"/>
  <c r="DB4" i="21"/>
  <c r="DA4" i="21"/>
  <c r="CZ4" i="21"/>
  <c r="CY4" i="21"/>
  <c r="CX4" i="21"/>
  <c r="CW4" i="21"/>
  <c r="CV4" i="21"/>
  <c r="CU4" i="21"/>
  <c r="CT4" i="21"/>
  <c r="CS4" i="21"/>
  <c r="CR4" i="21"/>
  <c r="CQ4" i="21"/>
  <c r="CP4" i="21"/>
  <c r="CO4" i="21"/>
  <c r="CN4" i="21"/>
  <c r="CM4" i="21"/>
  <c r="CL4" i="21"/>
  <c r="CK4" i="21"/>
  <c r="CJ4" i="21"/>
  <c r="CI4" i="21"/>
  <c r="CH4" i="21"/>
  <c r="CG4" i="21"/>
  <c r="CF4" i="21"/>
  <c r="CE4" i="21"/>
  <c r="CD4" i="21"/>
  <c r="CC4" i="21"/>
  <c r="CB4" i="21"/>
  <c r="CA4" i="21"/>
  <c r="BZ4" i="21"/>
  <c r="BY4" i="21"/>
  <c r="BX4" i="21"/>
  <c r="BW4" i="21"/>
  <c r="BV4" i="21"/>
  <c r="BU4" i="21"/>
  <c r="BT4" i="21"/>
  <c r="BS4" i="21"/>
  <c r="BR4" i="21"/>
  <c r="BQ4" i="21"/>
  <c r="BP4" i="21"/>
  <c r="BO4" i="21"/>
  <c r="BN4" i="21"/>
  <c r="BM4" i="21"/>
  <c r="BL4" i="21"/>
  <c r="BK4" i="21"/>
  <c r="BJ4" i="21"/>
  <c r="BI4" i="21"/>
  <c r="BH4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DW3" i="21"/>
  <c r="DV3" i="21"/>
  <c r="DU3" i="21"/>
  <c r="DT3" i="21"/>
  <c r="DS3" i="21"/>
  <c r="DR3" i="21"/>
  <c r="DQ3" i="21"/>
  <c r="DP3" i="21"/>
  <c r="DO3" i="21"/>
  <c r="DN3" i="21"/>
  <c r="DM3" i="21"/>
  <c r="DL3" i="21"/>
  <c r="DK3" i="21"/>
  <c r="DJ3" i="21"/>
  <c r="DI3" i="21"/>
  <c r="DH3" i="21"/>
  <c r="DG3" i="21"/>
  <c r="DF3" i="21"/>
  <c r="DE3" i="21"/>
  <c r="DD3" i="21"/>
  <c r="DC3" i="21"/>
  <c r="DB3" i="21"/>
  <c r="DA3" i="21"/>
  <c r="CZ3" i="21"/>
  <c r="CY3" i="21"/>
  <c r="CX3" i="21"/>
  <c r="CW3" i="21"/>
  <c r="CV3" i="21"/>
  <c r="CU3" i="21"/>
  <c r="CT3" i="21"/>
  <c r="CS3" i="21"/>
  <c r="CR3" i="21"/>
  <c r="CQ3" i="21"/>
  <c r="CP3" i="21"/>
  <c r="CO3" i="21"/>
  <c r="CN3" i="21"/>
  <c r="CM3" i="21"/>
  <c r="CL3" i="21"/>
  <c r="CK3" i="21"/>
  <c r="CJ3" i="21"/>
  <c r="CI3" i="21"/>
  <c r="CH3" i="21"/>
  <c r="CG3" i="21"/>
  <c r="CF3" i="21"/>
  <c r="CE3" i="21"/>
  <c r="CD3" i="21"/>
  <c r="CC3" i="21"/>
  <c r="CB3" i="21"/>
  <c r="CA3" i="21"/>
  <c r="BZ3" i="21"/>
  <c r="BY3" i="21"/>
  <c r="BX3" i="21"/>
  <c r="BW3" i="21"/>
  <c r="BV3" i="21"/>
  <c r="BU3" i="21"/>
  <c r="BT3" i="21"/>
  <c r="BS3" i="21"/>
  <c r="BR3" i="21"/>
  <c r="BQ3" i="21"/>
  <c r="BP3" i="21"/>
  <c r="BO3" i="21"/>
  <c r="BN3" i="21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I3" i="21"/>
  <c r="H3" i="21"/>
  <c r="CM106" i="19"/>
  <c r="BG106" i="19"/>
  <c r="K106" i="19"/>
  <c r="DM105" i="19"/>
  <c r="CX105" i="19"/>
  <c r="CR105" i="19"/>
  <c r="CQ105" i="19"/>
  <c r="BN105" i="19"/>
  <c r="AI105" i="19"/>
  <c r="AF105" i="19"/>
  <c r="I105" i="19"/>
  <c r="CQ88" i="19"/>
  <c r="CQ106" i="19" s="1"/>
  <c r="BT88" i="19"/>
  <c r="BT106" i="19" s="1"/>
  <c r="BS88" i="19"/>
  <c r="BS106" i="19" s="1"/>
  <c r="BO88" i="19"/>
  <c r="BO106" i="19" s="1"/>
  <c r="BD88" i="19"/>
  <c r="BD106" i="19" s="1"/>
  <c r="L88" i="19"/>
  <c r="L106" i="19" s="1"/>
  <c r="K88" i="19"/>
  <c r="DO87" i="19"/>
  <c r="DO105" i="19" s="1"/>
  <c r="DK87" i="19"/>
  <c r="DK105" i="19" s="1"/>
  <c r="DJ87" i="19"/>
  <c r="DJ105" i="19" s="1"/>
  <c r="CI87" i="19"/>
  <c r="CI105" i="19" s="1"/>
  <c r="BS87" i="19"/>
  <c r="BS105" i="19" s="1"/>
  <c r="BQ87" i="19"/>
  <c r="BQ105" i="19" s="1"/>
  <c r="BF87" i="19"/>
  <c r="BF105" i="19" s="1"/>
  <c r="BC87" i="19"/>
  <c r="BC105" i="19" s="1"/>
  <c r="AW87" i="19"/>
  <c r="AW105" i="19" s="1"/>
  <c r="AQ87" i="19"/>
  <c r="AQ105" i="19" s="1"/>
  <c r="X87" i="19"/>
  <c r="X105" i="19" s="1"/>
  <c r="DS70" i="19"/>
  <c r="DS88" i="19" s="1"/>
  <c r="DS106" i="19" s="1"/>
  <c r="DG70" i="19"/>
  <c r="DG88" i="19" s="1"/>
  <c r="DG106" i="19" s="1"/>
  <c r="DF70" i="19"/>
  <c r="DF88" i="19" s="1"/>
  <c r="DF106" i="19" s="1"/>
  <c r="DD70" i="19"/>
  <c r="DD88" i="19" s="1"/>
  <c r="DD106" i="19" s="1"/>
  <c r="CF70" i="19"/>
  <c r="CF88" i="19" s="1"/>
  <c r="CF106" i="19" s="1"/>
  <c r="BT70" i="19"/>
  <c r="BP70" i="19"/>
  <c r="BP88" i="19" s="1"/>
  <c r="BP106" i="19" s="1"/>
  <c r="BO70" i="19"/>
  <c r="BN70" i="19"/>
  <c r="BN88" i="19" s="1"/>
  <c r="BN106" i="19" s="1"/>
  <c r="BH70" i="19"/>
  <c r="BH88" i="19" s="1"/>
  <c r="BH106" i="19" s="1"/>
  <c r="BC70" i="19"/>
  <c r="BC88" i="19" s="1"/>
  <c r="BC106" i="19" s="1"/>
  <c r="BB70" i="19"/>
  <c r="BB88" i="19" s="1"/>
  <c r="BB106" i="19" s="1"/>
  <c r="AU70" i="19"/>
  <c r="AU88" i="19" s="1"/>
  <c r="AU106" i="19" s="1"/>
  <c r="AI70" i="19"/>
  <c r="AI88" i="19" s="1"/>
  <c r="AI106" i="19" s="1"/>
  <c r="AF70" i="19"/>
  <c r="AF88" i="19" s="1"/>
  <c r="AF106" i="19" s="1"/>
  <c r="AE70" i="19"/>
  <c r="AE88" i="19" s="1"/>
  <c r="AE106" i="19" s="1"/>
  <c r="R70" i="19"/>
  <c r="R88" i="19" s="1"/>
  <c r="R106" i="19" s="1"/>
  <c r="I70" i="19"/>
  <c r="I88" i="19" s="1"/>
  <c r="I106" i="19" s="1"/>
  <c r="G70" i="19"/>
  <c r="G88" i="19" s="1"/>
  <c r="G106" i="19" s="1"/>
  <c r="DO69" i="19"/>
  <c r="DC69" i="19"/>
  <c r="DC87" i="19" s="1"/>
  <c r="DC105" i="19" s="1"/>
  <c r="CX69" i="19"/>
  <c r="CX87" i="19" s="1"/>
  <c r="CW69" i="19"/>
  <c r="CW87" i="19" s="1"/>
  <c r="CW105" i="19" s="1"/>
  <c r="CR69" i="19"/>
  <c r="CR87" i="19" s="1"/>
  <c r="CQ69" i="19"/>
  <c r="CQ87" i="19" s="1"/>
  <c r="CC69" i="19"/>
  <c r="CC87" i="19" s="1"/>
  <c r="CC105" i="19" s="1"/>
  <c r="BR69" i="19"/>
  <c r="BR87" i="19" s="1"/>
  <c r="BR105" i="19" s="1"/>
  <c r="BG69" i="19"/>
  <c r="BG87" i="19" s="1"/>
  <c r="BG105" i="19" s="1"/>
  <c r="BF69" i="19"/>
  <c r="BD69" i="19"/>
  <c r="BD87" i="19" s="1"/>
  <c r="BD105" i="19" s="1"/>
  <c r="BC69" i="19"/>
  <c r="AQ69" i="19"/>
  <c r="AI69" i="19"/>
  <c r="AI87" i="19" s="1"/>
  <c r="AE69" i="19"/>
  <c r="AE87" i="19" s="1"/>
  <c r="AE105" i="19" s="1"/>
  <c r="AD69" i="19"/>
  <c r="AD87" i="19" s="1"/>
  <c r="AD105" i="19" s="1"/>
  <c r="X69" i="19"/>
  <c r="R69" i="19"/>
  <c r="R87" i="19" s="1"/>
  <c r="R105" i="19" s="1"/>
  <c r="K69" i="19"/>
  <c r="K87" i="19" s="1"/>
  <c r="K105" i="19" s="1"/>
  <c r="J69" i="19"/>
  <c r="J87" i="19" s="1"/>
  <c r="J105" i="19" s="1"/>
  <c r="DU52" i="19"/>
  <c r="DU70" i="19" s="1"/>
  <c r="DU88" i="19" s="1"/>
  <c r="DU106" i="19" s="1"/>
  <c r="DR52" i="19"/>
  <c r="DR70" i="19" s="1"/>
  <c r="DR88" i="19" s="1"/>
  <c r="DR106" i="19" s="1"/>
  <c r="DA52" i="19"/>
  <c r="DA70" i="19" s="1"/>
  <c r="DA88" i="19" s="1"/>
  <c r="DA106" i="19" s="1"/>
  <c r="CZ52" i="19"/>
  <c r="CZ70" i="19" s="1"/>
  <c r="CZ88" i="19" s="1"/>
  <c r="CZ106" i="19" s="1"/>
  <c r="CY52" i="19"/>
  <c r="CY70" i="19" s="1"/>
  <c r="CY88" i="19" s="1"/>
  <c r="CY106" i="19" s="1"/>
  <c r="CX52" i="19"/>
  <c r="CX70" i="19" s="1"/>
  <c r="CX88" i="19" s="1"/>
  <c r="CX106" i="19" s="1"/>
  <c r="CW52" i="19"/>
  <c r="CW70" i="19" s="1"/>
  <c r="CW88" i="19" s="1"/>
  <c r="CW106" i="19" s="1"/>
  <c r="CU52" i="19"/>
  <c r="CU70" i="19" s="1"/>
  <c r="CU88" i="19" s="1"/>
  <c r="CU106" i="19" s="1"/>
  <c r="CF52" i="19"/>
  <c r="CD52" i="19"/>
  <c r="CD70" i="19" s="1"/>
  <c r="CD88" i="19" s="1"/>
  <c r="CD106" i="19" s="1"/>
  <c r="CA52" i="19"/>
  <c r="CA70" i="19" s="1"/>
  <c r="CA88" i="19" s="1"/>
  <c r="CA106" i="19" s="1"/>
  <c r="BV52" i="19"/>
  <c r="BV70" i="19" s="1"/>
  <c r="BV88" i="19" s="1"/>
  <c r="BV106" i="19" s="1"/>
  <c r="BR52" i="19"/>
  <c r="BR70" i="19" s="1"/>
  <c r="BR88" i="19" s="1"/>
  <c r="BR106" i="19" s="1"/>
  <c r="BN52" i="19"/>
  <c r="BG52" i="19"/>
  <c r="BG70" i="19" s="1"/>
  <c r="BG88" i="19" s="1"/>
  <c r="AW52" i="19"/>
  <c r="AW70" i="19" s="1"/>
  <c r="AW88" i="19" s="1"/>
  <c r="AW106" i="19" s="1"/>
  <c r="AV52" i="19"/>
  <c r="AV70" i="19" s="1"/>
  <c r="AV88" i="19" s="1"/>
  <c r="AV106" i="19" s="1"/>
  <c r="AT52" i="19"/>
  <c r="AT70" i="19" s="1"/>
  <c r="AT88" i="19" s="1"/>
  <c r="AT106" i="19" s="1"/>
  <c r="AJ52" i="19"/>
  <c r="AJ70" i="19" s="1"/>
  <c r="AJ88" i="19" s="1"/>
  <c r="AJ106" i="19" s="1"/>
  <c r="AE52" i="19"/>
  <c r="X52" i="19"/>
  <c r="X70" i="19" s="1"/>
  <c r="X88" i="19" s="1"/>
  <c r="X106" i="19" s="1"/>
  <c r="W52" i="19"/>
  <c r="W70" i="19" s="1"/>
  <c r="W88" i="19" s="1"/>
  <c r="W106" i="19" s="1"/>
  <c r="K52" i="19"/>
  <c r="K70" i="19" s="1"/>
  <c r="I52" i="19"/>
  <c r="G52" i="19"/>
  <c r="DP51" i="19"/>
  <c r="DP69" i="19" s="1"/>
  <c r="DP87" i="19" s="1"/>
  <c r="DP105" i="19" s="1"/>
  <c r="DN51" i="19"/>
  <c r="DN69" i="19" s="1"/>
  <c r="DN87" i="19" s="1"/>
  <c r="DN105" i="19" s="1"/>
  <c r="DK51" i="19"/>
  <c r="DK69" i="19" s="1"/>
  <c r="DC51" i="19"/>
  <c r="DA51" i="19"/>
  <c r="DA69" i="19" s="1"/>
  <c r="DA87" i="19" s="1"/>
  <c r="DA105" i="19" s="1"/>
  <c r="CN51" i="19"/>
  <c r="CN69" i="19" s="1"/>
  <c r="CN87" i="19" s="1"/>
  <c r="CN105" i="19" s="1"/>
  <c r="CC51" i="19"/>
  <c r="BT51" i="19"/>
  <c r="BT69" i="19" s="1"/>
  <c r="BT87" i="19" s="1"/>
  <c r="BT105" i="19" s="1"/>
  <c r="BP51" i="19"/>
  <c r="BP69" i="19" s="1"/>
  <c r="BP87" i="19" s="1"/>
  <c r="BP105" i="19" s="1"/>
  <c r="BO51" i="19"/>
  <c r="BO69" i="19" s="1"/>
  <c r="BO87" i="19" s="1"/>
  <c r="BO105" i="19" s="1"/>
  <c r="BN51" i="19"/>
  <c r="BN69" i="19" s="1"/>
  <c r="BN87" i="19" s="1"/>
  <c r="BG51" i="19"/>
  <c r="BC51" i="19"/>
  <c r="AV51" i="19"/>
  <c r="AV69" i="19" s="1"/>
  <c r="AV87" i="19" s="1"/>
  <c r="AV105" i="19" s="1"/>
  <c r="AT51" i="19"/>
  <c r="AT69" i="19" s="1"/>
  <c r="AT87" i="19" s="1"/>
  <c r="AT105" i="19" s="1"/>
  <c r="AS51" i="19"/>
  <c r="AS69" i="19" s="1"/>
  <c r="AS87" i="19" s="1"/>
  <c r="AS105" i="19" s="1"/>
  <c r="AJ51" i="19"/>
  <c r="AJ69" i="19" s="1"/>
  <c r="AJ87" i="19" s="1"/>
  <c r="AJ105" i="19" s="1"/>
  <c r="AI51" i="19"/>
  <c r="AH51" i="19"/>
  <c r="AH69" i="19" s="1"/>
  <c r="AH87" i="19" s="1"/>
  <c r="AH105" i="19" s="1"/>
  <c r="AF51" i="19"/>
  <c r="AF69" i="19" s="1"/>
  <c r="AF87" i="19" s="1"/>
  <c r="X51" i="19"/>
  <c r="T51" i="19"/>
  <c r="T69" i="19" s="1"/>
  <c r="T87" i="19" s="1"/>
  <c r="T105" i="19" s="1"/>
  <c r="S51" i="19"/>
  <c r="S69" i="19" s="1"/>
  <c r="S87" i="19" s="1"/>
  <c r="S105" i="19" s="1"/>
  <c r="O51" i="19"/>
  <c r="O69" i="19" s="1"/>
  <c r="O87" i="19" s="1"/>
  <c r="O105" i="19" s="1"/>
  <c r="K51" i="19"/>
  <c r="DP34" i="19"/>
  <c r="DP52" i="19" s="1"/>
  <c r="DP70" i="19" s="1"/>
  <c r="DP88" i="19" s="1"/>
  <c r="DP106" i="19" s="1"/>
  <c r="DO34" i="19"/>
  <c r="DO52" i="19" s="1"/>
  <c r="DO70" i="19" s="1"/>
  <c r="DO88" i="19" s="1"/>
  <c r="DO106" i="19" s="1"/>
  <c r="DN34" i="19"/>
  <c r="DN52" i="19" s="1"/>
  <c r="DN70" i="19" s="1"/>
  <c r="DN88" i="19" s="1"/>
  <c r="DN106" i="19" s="1"/>
  <c r="DM34" i="19"/>
  <c r="DM52" i="19" s="1"/>
  <c r="DM70" i="19" s="1"/>
  <c r="DM88" i="19" s="1"/>
  <c r="DM106" i="19" s="1"/>
  <c r="DL34" i="19"/>
  <c r="DL52" i="19" s="1"/>
  <c r="DL70" i="19" s="1"/>
  <c r="DL88" i="19" s="1"/>
  <c r="DL106" i="19" s="1"/>
  <c r="DJ34" i="19"/>
  <c r="DJ52" i="19" s="1"/>
  <c r="DJ70" i="19" s="1"/>
  <c r="DJ88" i="19" s="1"/>
  <c r="DJ106" i="19" s="1"/>
  <c r="CY34" i="19"/>
  <c r="CX34" i="19"/>
  <c r="CR34" i="19"/>
  <c r="CR52" i="19" s="1"/>
  <c r="CR70" i="19" s="1"/>
  <c r="CR88" i="19" s="1"/>
  <c r="CR106" i="19" s="1"/>
  <c r="CP34" i="19"/>
  <c r="CP52" i="19" s="1"/>
  <c r="CP70" i="19" s="1"/>
  <c r="CP88" i="19" s="1"/>
  <c r="CP106" i="19" s="1"/>
  <c r="CO34" i="19"/>
  <c r="CO52" i="19" s="1"/>
  <c r="CO70" i="19" s="1"/>
  <c r="CO88" i="19" s="1"/>
  <c r="CO106" i="19" s="1"/>
  <c r="CN34" i="19"/>
  <c r="CN52" i="19" s="1"/>
  <c r="CN70" i="19" s="1"/>
  <c r="CN88" i="19" s="1"/>
  <c r="CN106" i="19" s="1"/>
  <c r="CL34" i="19"/>
  <c r="CL52" i="19" s="1"/>
  <c r="CL70" i="19" s="1"/>
  <c r="CL88" i="19" s="1"/>
  <c r="CL106" i="19" s="1"/>
  <c r="CK34" i="19"/>
  <c r="CK52" i="19" s="1"/>
  <c r="CK70" i="19" s="1"/>
  <c r="CK88" i="19" s="1"/>
  <c r="CK106" i="19" s="1"/>
  <c r="CA34" i="19"/>
  <c r="BZ34" i="19"/>
  <c r="BZ52" i="19" s="1"/>
  <c r="BZ70" i="19" s="1"/>
  <c r="BZ88" i="19" s="1"/>
  <c r="BZ106" i="19" s="1"/>
  <c r="BW34" i="19"/>
  <c r="BW52" i="19" s="1"/>
  <c r="BW70" i="19" s="1"/>
  <c r="BW88" i="19" s="1"/>
  <c r="BW106" i="19" s="1"/>
  <c r="BR34" i="19"/>
  <c r="BQ34" i="19"/>
  <c r="BQ52" i="19" s="1"/>
  <c r="BQ70" i="19" s="1"/>
  <c r="BQ88" i="19" s="1"/>
  <c r="BQ106" i="19" s="1"/>
  <c r="BN34" i="19"/>
  <c r="BL34" i="19"/>
  <c r="BL52" i="19" s="1"/>
  <c r="BL70" i="19" s="1"/>
  <c r="BL88" i="19" s="1"/>
  <c r="BL106" i="19" s="1"/>
  <c r="BK34" i="19"/>
  <c r="BK52" i="19" s="1"/>
  <c r="BK70" i="19" s="1"/>
  <c r="BK88" i="19" s="1"/>
  <c r="BK106" i="19" s="1"/>
  <c r="BB34" i="19"/>
  <c r="BB52" i="19" s="1"/>
  <c r="AZ34" i="19"/>
  <c r="AZ52" i="19" s="1"/>
  <c r="AZ70" i="19" s="1"/>
  <c r="AZ88" i="19" s="1"/>
  <c r="AZ106" i="19" s="1"/>
  <c r="AT34" i="19"/>
  <c r="AS34" i="19"/>
  <c r="AS52" i="19" s="1"/>
  <c r="AS70" i="19" s="1"/>
  <c r="AS88" i="19" s="1"/>
  <c r="AS106" i="19" s="1"/>
  <c r="AR34" i="19"/>
  <c r="AR52" i="19" s="1"/>
  <c r="AR70" i="19" s="1"/>
  <c r="AR88" i="19" s="1"/>
  <c r="AR106" i="19" s="1"/>
  <c r="AQ34" i="19"/>
  <c r="AQ52" i="19" s="1"/>
  <c r="AQ70" i="19" s="1"/>
  <c r="AQ88" i="19" s="1"/>
  <c r="AQ106" i="19" s="1"/>
  <c r="AP34" i="19"/>
  <c r="AP52" i="19" s="1"/>
  <c r="AP70" i="19" s="1"/>
  <c r="AP88" i="19" s="1"/>
  <c r="AP106" i="19" s="1"/>
  <c r="AN34" i="19"/>
  <c r="AN52" i="19" s="1"/>
  <c r="AN70" i="19" s="1"/>
  <c r="AN88" i="19" s="1"/>
  <c r="AN106" i="19" s="1"/>
  <c r="AE34" i="19"/>
  <c r="AD34" i="19"/>
  <c r="AD52" i="19" s="1"/>
  <c r="AD70" i="19" s="1"/>
  <c r="AD88" i="19" s="1"/>
  <c r="AD106" i="19" s="1"/>
  <c r="AB34" i="19"/>
  <c r="AB52" i="19" s="1"/>
  <c r="AB70" i="19" s="1"/>
  <c r="AB88" i="19" s="1"/>
  <c r="AB106" i="19" s="1"/>
  <c r="Z34" i="19"/>
  <c r="Z52" i="19" s="1"/>
  <c r="Z70" i="19" s="1"/>
  <c r="Z88" i="19" s="1"/>
  <c r="Z106" i="19" s="1"/>
  <c r="V34" i="19"/>
  <c r="V52" i="19" s="1"/>
  <c r="V70" i="19" s="1"/>
  <c r="V88" i="19" s="1"/>
  <c r="V106" i="19" s="1"/>
  <c r="T34" i="19"/>
  <c r="T52" i="19" s="1"/>
  <c r="T70" i="19" s="1"/>
  <c r="T88" i="19" s="1"/>
  <c r="T106" i="19" s="1"/>
  <c r="R34" i="19"/>
  <c r="R52" i="19" s="1"/>
  <c r="P34" i="19"/>
  <c r="P52" i="19" s="1"/>
  <c r="P70" i="19" s="1"/>
  <c r="P88" i="19" s="1"/>
  <c r="P106" i="19" s="1"/>
  <c r="J34" i="19"/>
  <c r="J52" i="19" s="1"/>
  <c r="J70" i="19" s="1"/>
  <c r="J88" i="19" s="1"/>
  <c r="J106" i="19" s="1"/>
  <c r="H34" i="19"/>
  <c r="H52" i="19" s="1"/>
  <c r="H70" i="19" s="1"/>
  <c r="H88" i="19" s="1"/>
  <c r="H106" i="19" s="1"/>
  <c r="F34" i="19"/>
  <c r="F52" i="19" s="1"/>
  <c r="F70" i="19" s="1"/>
  <c r="F88" i="19" s="1"/>
  <c r="F106" i="19" s="1"/>
  <c r="DU33" i="19"/>
  <c r="DU51" i="19" s="1"/>
  <c r="DU69" i="19" s="1"/>
  <c r="DU87" i="19" s="1"/>
  <c r="DU105" i="19" s="1"/>
  <c r="DT33" i="19"/>
  <c r="DT51" i="19" s="1"/>
  <c r="DT69" i="19" s="1"/>
  <c r="DT87" i="19" s="1"/>
  <c r="DT105" i="19" s="1"/>
  <c r="DR33" i="19"/>
  <c r="DR51" i="19" s="1"/>
  <c r="DR69" i="19" s="1"/>
  <c r="DR87" i="19" s="1"/>
  <c r="DR105" i="19" s="1"/>
  <c r="DQ33" i="19"/>
  <c r="DQ51" i="19" s="1"/>
  <c r="DQ69" i="19" s="1"/>
  <c r="DQ87" i="19" s="1"/>
  <c r="DQ105" i="19" s="1"/>
  <c r="DJ33" i="19"/>
  <c r="DJ51" i="19" s="1"/>
  <c r="DJ69" i="19" s="1"/>
  <c r="DH33" i="19"/>
  <c r="DH51" i="19" s="1"/>
  <c r="DH69" i="19" s="1"/>
  <c r="DH87" i="19" s="1"/>
  <c r="DH105" i="19" s="1"/>
  <c r="DB33" i="19"/>
  <c r="DB51" i="19" s="1"/>
  <c r="DB69" i="19" s="1"/>
  <c r="DB87" i="19" s="1"/>
  <c r="DB105" i="19" s="1"/>
  <c r="CZ33" i="19"/>
  <c r="CZ51" i="19" s="1"/>
  <c r="CZ69" i="19" s="1"/>
  <c r="CZ87" i="19" s="1"/>
  <c r="CZ105" i="19" s="1"/>
  <c r="CY33" i="19"/>
  <c r="CY51" i="19" s="1"/>
  <c r="CY69" i="19" s="1"/>
  <c r="CY87" i="19" s="1"/>
  <c r="CY105" i="19" s="1"/>
  <c r="CX33" i="19"/>
  <c r="CX51" i="19" s="1"/>
  <c r="CV33" i="19"/>
  <c r="CV51" i="19" s="1"/>
  <c r="CV69" i="19" s="1"/>
  <c r="CV87" i="19" s="1"/>
  <c r="CV105" i="19" s="1"/>
  <c r="CT33" i="19"/>
  <c r="CT51" i="19" s="1"/>
  <c r="CT69" i="19" s="1"/>
  <c r="CT87" i="19" s="1"/>
  <c r="CT105" i="19" s="1"/>
  <c r="CM33" i="19"/>
  <c r="CM51" i="19" s="1"/>
  <c r="CM69" i="19" s="1"/>
  <c r="CM87" i="19" s="1"/>
  <c r="CM105" i="19" s="1"/>
  <c r="CL33" i="19"/>
  <c r="CL51" i="19" s="1"/>
  <c r="CL69" i="19" s="1"/>
  <c r="CL87" i="19" s="1"/>
  <c r="CL105" i="19" s="1"/>
  <c r="CJ33" i="19"/>
  <c r="CJ51" i="19" s="1"/>
  <c r="CJ69" i="19" s="1"/>
  <c r="CJ87" i="19" s="1"/>
  <c r="CJ105" i="19" s="1"/>
  <c r="CB33" i="19"/>
  <c r="CB51" i="19" s="1"/>
  <c r="CB69" i="19" s="1"/>
  <c r="CB87" i="19" s="1"/>
  <c r="CB105" i="19" s="1"/>
  <c r="CA33" i="19"/>
  <c r="CA51" i="19" s="1"/>
  <c r="CA69" i="19" s="1"/>
  <c r="CA87" i="19" s="1"/>
  <c r="CA105" i="19" s="1"/>
  <c r="BZ33" i="19"/>
  <c r="BZ51" i="19" s="1"/>
  <c r="BZ69" i="19" s="1"/>
  <c r="BZ87" i="19" s="1"/>
  <c r="BZ105" i="19" s="1"/>
  <c r="BY33" i="19"/>
  <c r="BY51" i="19" s="1"/>
  <c r="BY69" i="19" s="1"/>
  <c r="BY87" i="19" s="1"/>
  <c r="BY105" i="19" s="1"/>
  <c r="BX33" i="19"/>
  <c r="BX51" i="19" s="1"/>
  <c r="BX69" i="19" s="1"/>
  <c r="BX87" i="19" s="1"/>
  <c r="BX105" i="19" s="1"/>
  <c r="BO33" i="19"/>
  <c r="BN33" i="19"/>
  <c r="BL33" i="19"/>
  <c r="BL51" i="19" s="1"/>
  <c r="BL69" i="19" s="1"/>
  <c r="BL87" i="19" s="1"/>
  <c r="BL105" i="19" s="1"/>
  <c r="BI33" i="19"/>
  <c r="BI51" i="19" s="1"/>
  <c r="BI69" i="19" s="1"/>
  <c r="BI87" i="19" s="1"/>
  <c r="BI105" i="19" s="1"/>
  <c r="BH33" i="19"/>
  <c r="BH51" i="19" s="1"/>
  <c r="BH69" i="19" s="1"/>
  <c r="BH87" i="19" s="1"/>
  <c r="BH105" i="19" s="1"/>
  <c r="BE33" i="19"/>
  <c r="BE51" i="19" s="1"/>
  <c r="BE69" i="19" s="1"/>
  <c r="BE87" i="19" s="1"/>
  <c r="BE105" i="19" s="1"/>
  <c r="BC33" i="19"/>
  <c r="BB33" i="19"/>
  <c r="BB51" i="19" s="1"/>
  <c r="BB69" i="19" s="1"/>
  <c r="BB87" i="19" s="1"/>
  <c r="BB105" i="19" s="1"/>
  <c r="AZ33" i="19"/>
  <c r="AZ51" i="19" s="1"/>
  <c r="AZ69" i="19" s="1"/>
  <c r="AZ87" i="19" s="1"/>
  <c r="AZ105" i="19" s="1"/>
  <c r="AV33" i="19"/>
  <c r="AT33" i="19"/>
  <c r="AR33" i="19"/>
  <c r="AR51" i="19" s="1"/>
  <c r="AR69" i="19" s="1"/>
  <c r="AR87" i="19" s="1"/>
  <c r="AR105" i="19" s="1"/>
  <c r="AP33" i="19"/>
  <c r="AP51" i="19" s="1"/>
  <c r="AP69" i="19" s="1"/>
  <c r="AP87" i="19" s="1"/>
  <c r="AP105" i="19" s="1"/>
  <c r="AO33" i="19"/>
  <c r="AO51" i="19" s="1"/>
  <c r="AO69" i="19" s="1"/>
  <c r="AO87" i="19" s="1"/>
  <c r="AO105" i="19" s="1"/>
  <c r="AN33" i="19"/>
  <c r="AN51" i="19" s="1"/>
  <c r="AN69" i="19" s="1"/>
  <c r="AN87" i="19" s="1"/>
  <c r="AN105" i="19" s="1"/>
  <c r="AL33" i="19"/>
  <c r="AL51" i="19" s="1"/>
  <c r="AL69" i="19" s="1"/>
  <c r="AL87" i="19" s="1"/>
  <c r="AL105" i="19" s="1"/>
  <c r="AE33" i="19"/>
  <c r="AE51" i="19" s="1"/>
  <c r="AB33" i="19"/>
  <c r="AB51" i="19" s="1"/>
  <c r="AB69" i="19" s="1"/>
  <c r="AB87" i="19" s="1"/>
  <c r="AB105" i="19" s="1"/>
  <c r="V33" i="19"/>
  <c r="V51" i="19" s="1"/>
  <c r="V69" i="19" s="1"/>
  <c r="V87" i="19" s="1"/>
  <c r="V105" i="19" s="1"/>
  <c r="U33" i="19"/>
  <c r="U51" i="19" s="1"/>
  <c r="U69" i="19" s="1"/>
  <c r="U87" i="19" s="1"/>
  <c r="U105" i="19" s="1"/>
  <c r="R33" i="19"/>
  <c r="R51" i="19" s="1"/>
  <c r="P33" i="19"/>
  <c r="P51" i="19" s="1"/>
  <c r="P69" i="19" s="1"/>
  <c r="P87" i="19" s="1"/>
  <c r="P105" i="19" s="1"/>
  <c r="L33" i="19"/>
  <c r="L51" i="19" s="1"/>
  <c r="L69" i="19" s="1"/>
  <c r="L87" i="19" s="1"/>
  <c r="L105" i="19" s="1"/>
  <c r="J33" i="19"/>
  <c r="J51" i="19" s="1"/>
  <c r="I33" i="19"/>
  <c r="I51" i="19" s="1"/>
  <c r="I69" i="19" s="1"/>
  <c r="I87" i="19" s="1"/>
  <c r="G33" i="19"/>
  <c r="G51" i="19" s="1"/>
  <c r="G69" i="19" s="1"/>
  <c r="G87" i="19" s="1"/>
  <c r="G105" i="19" s="1"/>
  <c r="DU16" i="19"/>
  <c r="DU34" i="19" s="1"/>
  <c r="DT16" i="19"/>
  <c r="DT34" i="19" s="1"/>
  <c r="DT52" i="19" s="1"/>
  <c r="DT70" i="19" s="1"/>
  <c r="DT88" i="19" s="1"/>
  <c r="DT106" i="19" s="1"/>
  <c r="DS16" i="19"/>
  <c r="DS34" i="19" s="1"/>
  <c r="DS52" i="19" s="1"/>
  <c r="DR16" i="19"/>
  <c r="DR34" i="19" s="1"/>
  <c r="DQ16" i="19"/>
  <c r="DQ34" i="19" s="1"/>
  <c r="DQ52" i="19" s="1"/>
  <c r="DQ70" i="19" s="1"/>
  <c r="DQ88" i="19" s="1"/>
  <c r="DQ106" i="19" s="1"/>
  <c r="DP16" i="19"/>
  <c r="DO16" i="19"/>
  <c r="DN16" i="19"/>
  <c r="DM16" i="19"/>
  <c r="DL16" i="19"/>
  <c r="DK16" i="19"/>
  <c r="DK34" i="19" s="1"/>
  <c r="DK52" i="19" s="1"/>
  <c r="DK70" i="19" s="1"/>
  <c r="DK88" i="19" s="1"/>
  <c r="DK106" i="19" s="1"/>
  <c r="DJ16" i="19"/>
  <c r="DI16" i="19"/>
  <c r="DI34" i="19" s="1"/>
  <c r="DI52" i="19" s="1"/>
  <c r="DI70" i="19" s="1"/>
  <c r="DI88" i="19" s="1"/>
  <c r="DI106" i="19" s="1"/>
  <c r="DH16" i="19"/>
  <c r="DH34" i="19" s="1"/>
  <c r="DH52" i="19" s="1"/>
  <c r="DH70" i="19" s="1"/>
  <c r="DH88" i="19" s="1"/>
  <c r="DH106" i="19" s="1"/>
  <c r="DG16" i="19"/>
  <c r="DG34" i="19" s="1"/>
  <c r="DG52" i="19" s="1"/>
  <c r="DF16" i="19"/>
  <c r="DF34" i="19" s="1"/>
  <c r="DF52" i="19" s="1"/>
  <c r="DE16" i="19"/>
  <c r="DE34" i="19" s="1"/>
  <c r="DE52" i="19" s="1"/>
  <c r="DE70" i="19" s="1"/>
  <c r="DE88" i="19" s="1"/>
  <c r="DE106" i="19" s="1"/>
  <c r="DD16" i="19"/>
  <c r="DD34" i="19" s="1"/>
  <c r="DD52" i="19" s="1"/>
  <c r="DC16" i="19"/>
  <c r="DC34" i="19" s="1"/>
  <c r="DC52" i="19" s="1"/>
  <c r="DC70" i="19" s="1"/>
  <c r="DC88" i="19" s="1"/>
  <c r="DC106" i="19" s="1"/>
  <c r="DB16" i="19"/>
  <c r="DB34" i="19" s="1"/>
  <c r="DB52" i="19" s="1"/>
  <c r="DB70" i="19" s="1"/>
  <c r="DB88" i="19" s="1"/>
  <c r="DB106" i="19" s="1"/>
  <c r="DA16" i="19"/>
  <c r="DA34" i="19" s="1"/>
  <c r="CZ16" i="19"/>
  <c r="CZ34" i="19" s="1"/>
  <c r="CY16" i="19"/>
  <c r="CX16" i="19"/>
  <c r="CW16" i="19"/>
  <c r="CW34" i="19" s="1"/>
  <c r="CV16" i="19"/>
  <c r="CV34" i="19" s="1"/>
  <c r="CV52" i="19" s="1"/>
  <c r="CV70" i="19" s="1"/>
  <c r="CV88" i="19" s="1"/>
  <c r="CV106" i="19" s="1"/>
  <c r="CU16" i="19"/>
  <c r="CU34" i="19" s="1"/>
  <c r="CT16" i="19"/>
  <c r="CT34" i="19" s="1"/>
  <c r="CT52" i="19" s="1"/>
  <c r="CT70" i="19" s="1"/>
  <c r="CT88" i="19" s="1"/>
  <c r="CT106" i="19" s="1"/>
  <c r="CS16" i="19"/>
  <c r="CS34" i="19" s="1"/>
  <c r="CS52" i="19" s="1"/>
  <c r="CS70" i="19" s="1"/>
  <c r="CS88" i="19" s="1"/>
  <c r="CS106" i="19" s="1"/>
  <c r="CR16" i="19"/>
  <c r="CQ16" i="19"/>
  <c r="CQ34" i="19" s="1"/>
  <c r="CQ52" i="19" s="1"/>
  <c r="CQ70" i="19" s="1"/>
  <c r="CP16" i="19"/>
  <c r="CO16" i="19"/>
  <c r="CN16" i="19"/>
  <c r="CM16" i="19"/>
  <c r="CM34" i="19" s="1"/>
  <c r="CM52" i="19" s="1"/>
  <c r="CM70" i="19" s="1"/>
  <c r="CM88" i="19" s="1"/>
  <c r="CL16" i="19"/>
  <c r="CK16" i="19"/>
  <c r="CJ16" i="19"/>
  <c r="CJ34" i="19" s="1"/>
  <c r="CJ52" i="19" s="1"/>
  <c r="CJ70" i="19" s="1"/>
  <c r="CJ88" i="19" s="1"/>
  <c r="CJ106" i="19" s="1"/>
  <c r="CI16" i="19"/>
  <c r="CI34" i="19" s="1"/>
  <c r="CI52" i="19" s="1"/>
  <c r="CI70" i="19" s="1"/>
  <c r="CI88" i="19" s="1"/>
  <c r="CI106" i="19" s="1"/>
  <c r="CH16" i="19"/>
  <c r="CH34" i="19" s="1"/>
  <c r="CH52" i="19" s="1"/>
  <c r="CH70" i="19" s="1"/>
  <c r="CH88" i="19" s="1"/>
  <c r="CH106" i="19" s="1"/>
  <c r="CG16" i="19"/>
  <c r="CG34" i="19" s="1"/>
  <c r="CG52" i="19" s="1"/>
  <c r="CG70" i="19" s="1"/>
  <c r="CG88" i="19" s="1"/>
  <c r="CG106" i="19" s="1"/>
  <c r="CF16" i="19"/>
  <c r="CF34" i="19" s="1"/>
  <c r="CE16" i="19"/>
  <c r="CE34" i="19" s="1"/>
  <c r="CE52" i="19" s="1"/>
  <c r="CE70" i="19" s="1"/>
  <c r="CE88" i="19" s="1"/>
  <c r="CE106" i="19" s="1"/>
  <c r="CD16" i="19"/>
  <c r="CD34" i="19" s="1"/>
  <c r="CC16" i="19"/>
  <c r="CC34" i="19" s="1"/>
  <c r="CC52" i="19" s="1"/>
  <c r="CC70" i="19" s="1"/>
  <c r="CC88" i="19" s="1"/>
  <c r="CC106" i="19" s="1"/>
  <c r="CB16" i="19"/>
  <c r="CB34" i="19" s="1"/>
  <c r="CB52" i="19" s="1"/>
  <c r="CB70" i="19" s="1"/>
  <c r="CB88" i="19" s="1"/>
  <c r="CB106" i="19" s="1"/>
  <c r="CA16" i="19"/>
  <c r="BZ16" i="19"/>
  <c r="BY16" i="19"/>
  <c r="BY34" i="19" s="1"/>
  <c r="BY52" i="19" s="1"/>
  <c r="BY70" i="19" s="1"/>
  <c r="BY88" i="19" s="1"/>
  <c r="BY106" i="19" s="1"/>
  <c r="BX16" i="19"/>
  <c r="BX34" i="19" s="1"/>
  <c r="BX52" i="19" s="1"/>
  <c r="BX70" i="19" s="1"/>
  <c r="BX88" i="19" s="1"/>
  <c r="BX106" i="19" s="1"/>
  <c r="BW16" i="19"/>
  <c r="BV16" i="19"/>
  <c r="BV34" i="19" s="1"/>
  <c r="BU16" i="19"/>
  <c r="BU34" i="19" s="1"/>
  <c r="BU52" i="19" s="1"/>
  <c r="BU70" i="19" s="1"/>
  <c r="BU88" i="19" s="1"/>
  <c r="BU106" i="19" s="1"/>
  <c r="BT16" i="19"/>
  <c r="BT34" i="19" s="1"/>
  <c r="BT52" i="19" s="1"/>
  <c r="BS16" i="19"/>
  <c r="BS34" i="19" s="1"/>
  <c r="BS52" i="19" s="1"/>
  <c r="BS70" i="19" s="1"/>
  <c r="BR16" i="19"/>
  <c r="BQ16" i="19"/>
  <c r="BP16" i="19"/>
  <c r="BP34" i="19" s="1"/>
  <c r="BP52" i="19" s="1"/>
  <c r="BO16" i="19"/>
  <c r="BO34" i="19" s="1"/>
  <c r="BO52" i="19" s="1"/>
  <c r="BN16" i="19"/>
  <c r="BM16" i="19"/>
  <c r="BM34" i="19" s="1"/>
  <c r="BM52" i="19" s="1"/>
  <c r="BM70" i="19" s="1"/>
  <c r="BM88" i="19" s="1"/>
  <c r="BM106" i="19" s="1"/>
  <c r="BL16" i="19"/>
  <c r="BK16" i="19"/>
  <c r="BJ16" i="19"/>
  <c r="BJ34" i="19" s="1"/>
  <c r="BJ52" i="19" s="1"/>
  <c r="BJ70" i="19" s="1"/>
  <c r="BJ88" i="19" s="1"/>
  <c r="BJ106" i="19" s="1"/>
  <c r="BI16" i="19"/>
  <c r="BI34" i="19" s="1"/>
  <c r="BI52" i="19" s="1"/>
  <c r="BI70" i="19" s="1"/>
  <c r="BI88" i="19" s="1"/>
  <c r="BI106" i="19" s="1"/>
  <c r="BH16" i="19"/>
  <c r="BH34" i="19" s="1"/>
  <c r="BH52" i="19" s="1"/>
  <c r="BG16" i="19"/>
  <c r="BG34" i="19" s="1"/>
  <c r="BF16" i="19"/>
  <c r="BF34" i="19" s="1"/>
  <c r="BF52" i="19" s="1"/>
  <c r="BF70" i="19" s="1"/>
  <c r="BF88" i="19" s="1"/>
  <c r="BF106" i="19" s="1"/>
  <c r="BE16" i="19"/>
  <c r="BE34" i="19" s="1"/>
  <c r="BE52" i="19" s="1"/>
  <c r="BE70" i="19" s="1"/>
  <c r="BE88" i="19" s="1"/>
  <c r="BE106" i="19" s="1"/>
  <c r="BD16" i="19"/>
  <c r="BD34" i="19" s="1"/>
  <c r="BD52" i="19" s="1"/>
  <c r="BD70" i="19" s="1"/>
  <c r="BC16" i="19"/>
  <c r="BC34" i="19" s="1"/>
  <c r="BC52" i="19" s="1"/>
  <c r="BB16" i="19"/>
  <c r="BA16" i="19"/>
  <c r="BA34" i="19" s="1"/>
  <c r="BA52" i="19" s="1"/>
  <c r="BA70" i="19" s="1"/>
  <c r="BA88" i="19" s="1"/>
  <c r="BA106" i="19" s="1"/>
  <c r="AZ16" i="19"/>
  <c r="AY16" i="19"/>
  <c r="AY34" i="19" s="1"/>
  <c r="AY52" i="19" s="1"/>
  <c r="AY70" i="19" s="1"/>
  <c r="AY88" i="19" s="1"/>
  <c r="AY106" i="19" s="1"/>
  <c r="AX16" i="19"/>
  <c r="AX34" i="19" s="1"/>
  <c r="AX52" i="19" s="1"/>
  <c r="AX70" i="19" s="1"/>
  <c r="AX88" i="19" s="1"/>
  <c r="AX106" i="19" s="1"/>
  <c r="AW16" i="19"/>
  <c r="AW34" i="19" s="1"/>
  <c r="AV16" i="19"/>
  <c r="AV34" i="19" s="1"/>
  <c r="AU16" i="19"/>
  <c r="AU34" i="19" s="1"/>
  <c r="AU52" i="19" s="1"/>
  <c r="AT16" i="19"/>
  <c r="AS16" i="19"/>
  <c r="AR16" i="19"/>
  <c r="AQ16" i="19"/>
  <c r="AP16" i="19"/>
  <c r="AO16" i="19"/>
  <c r="AO34" i="19" s="1"/>
  <c r="AO52" i="19" s="1"/>
  <c r="AO70" i="19" s="1"/>
  <c r="AO88" i="19" s="1"/>
  <c r="AO106" i="19" s="1"/>
  <c r="AN16" i="19"/>
  <c r="AM16" i="19"/>
  <c r="AM34" i="19" s="1"/>
  <c r="AM52" i="19" s="1"/>
  <c r="AM70" i="19" s="1"/>
  <c r="AM88" i="19" s="1"/>
  <c r="AM106" i="19" s="1"/>
  <c r="AL16" i="19"/>
  <c r="AL34" i="19" s="1"/>
  <c r="AL52" i="19" s="1"/>
  <c r="AL70" i="19" s="1"/>
  <c r="AL88" i="19" s="1"/>
  <c r="AL106" i="19" s="1"/>
  <c r="AK16" i="19"/>
  <c r="AK34" i="19" s="1"/>
  <c r="AK52" i="19" s="1"/>
  <c r="AK70" i="19" s="1"/>
  <c r="AK88" i="19" s="1"/>
  <c r="AK106" i="19" s="1"/>
  <c r="AJ16" i="19"/>
  <c r="AJ34" i="19" s="1"/>
  <c r="AI16" i="19"/>
  <c r="AI34" i="19" s="1"/>
  <c r="AI52" i="19" s="1"/>
  <c r="AH16" i="19"/>
  <c r="AH34" i="19" s="1"/>
  <c r="AH52" i="19" s="1"/>
  <c r="AH70" i="19" s="1"/>
  <c r="AH88" i="19" s="1"/>
  <c r="AH106" i="19" s="1"/>
  <c r="AG16" i="19"/>
  <c r="AG34" i="19" s="1"/>
  <c r="AG52" i="19" s="1"/>
  <c r="AG70" i="19" s="1"/>
  <c r="AG88" i="19" s="1"/>
  <c r="AG106" i="19" s="1"/>
  <c r="AF16" i="19"/>
  <c r="AF34" i="19" s="1"/>
  <c r="AF52" i="19" s="1"/>
  <c r="AE16" i="19"/>
  <c r="AD16" i="19"/>
  <c r="AC16" i="19"/>
  <c r="AC34" i="19" s="1"/>
  <c r="AC52" i="19" s="1"/>
  <c r="AC70" i="19" s="1"/>
  <c r="AC88" i="19" s="1"/>
  <c r="AC106" i="19" s="1"/>
  <c r="AB16" i="19"/>
  <c r="AA16" i="19"/>
  <c r="AA34" i="19" s="1"/>
  <c r="AA52" i="19" s="1"/>
  <c r="AA70" i="19" s="1"/>
  <c r="AA88" i="19" s="1"/>
  <c r="AA106" i="19" s="1"/>
  <c r="Z16" i="19"/>
  <c r="Y16" i="19"/>
  <c r="Y34" i="19" s="1"/>
  <c r="Y52" i="19" s="1"/>
  <c r="Y70" i="19" s="1"/>
  <c r="Y88" i="19" s="1"/>
  <c r="Y106" i="19" s="1"/>
  <c r="X16" i="19"/>
  <c r="X34" i="19" s="1"/>
  <c r="W16" i="19"/>
  <c r="W34" i="19" s="1"/>
  <c r="V16" i="19"/>
  <c r="U16" i="19"/>
  <c r="U34" i="19" s="1"/>
  <c r="U52" i="19" s="1"/>
  <c r="U70" i="19" s="1"/>
  <c r="U88" i="19" s="1"/>
  <c r="U106" i="19" s="1"/>
  <c r="T16" i="19"/>
  <c r="S16" i="19"/>
  <c r="S34" i="19" s="1"/>
  <c r="S52" i="19" s="1"/>
  <c r="S70" i="19" s="1"/>
  <c r="S88" i="19" s="1"/>
  <c r="S106" i="19" s="1"/>
  <c r="R16" i="19"/>
  <c r="Q16" i="19"/>
  <c r="Q34" i="19" s="1"/>
  <c r="Q52" i="19" s="1"/>
  <c r="Q70" i="19" s="1"/>
  <c r="Q88" i="19" s="1"/>
  <c r="Q106" i="19" s="1"/>
  <c r="P16" i="19"/>
  <c r="O16" i="19"/>
  <c r="O34" i="19" s="1"/>
  <c r="O52" i="19" s="1"/>
  <c r="O70" i="19" s="1"/>
  <c r="O88" i="19" s="1"/>
  <c r="O106" i="19" s="1"/>
  <c r="N16" i="19"/>
  <c r="N34" i="19" s="1"/>
  <c r="N52" i="19" s="1"/>
  <c r="N70" i="19" s="1"/>
  <c r="N88" i="19" s="1"/>
  <c r="N106" i="19" s="1"/>
  <c r="M16" i="19"/>
  <c r="M34" i="19" s="1"/>
  <c r="M52" i="19" s="1"/>
  <c r="M70" i="19" s="1"/>
  <c r="M88" i="19" s="1"/>
  <c r="M106" i="19" s="1"/>
  <c r="L16" i="19"/>
  <c r="L34" i="19" s="1"/>
  <c r="L52" i="19" s="1"/>
  <c r="L70" i="19" s="1"/>
  <c r="K16" i="19"/>
  <c r="K34" i="19" s="1"/>
  <c r="J16" i="19"/>
  <c r="I16" i="19"/>
  <c r="I34" i="19" s="1"/>
  <c r="H16" i="19"/>
  <c r="G16" i="19"/>
  <c r="G34" i="19" s="1"/>
  <c r="F16" i="19"/>
  <c r="DU15" i="19"/>
  <c r="DT15" i="19"/>
  <c r="DS15" i="19"/>
  <c r="DS33" i="19" s="1"/>
  <c r="DS51" i="19" s="1"/>
  <c r="DS69" i="19" s="1"/>
  <c r="DS87" i="19" s="1"/>
  <c r="DS105" i="19" s="1"/>
  <c r="DR15" i="19"/>
  <c r="DQ15" i="19"/>
  <c r="DP15" i="19"/>
  <c r="DP33" i="19" s="1"/>
  <c r="DO15" i="19"/>
  <c r="DO33" i="19" s="1"/>
  <c r="DO51" i="19" s="1"/>
  <c r="DN15" i="19"/>
  <c r="DN33" i="19" s="1"/>
  <c r="DM15" i="19"/>
  <c r="DM33" i="19" s="1"/>
  <c r="DM51" i="19" s="1"/>
  <c r="DM69" i="19" s="1"/>
  <c r="DM87" i="19" s="1"/>
  <c r="DL15" i="19"/>
  <c r="DL33" i="19" s="1"/>
  <c r="DL51" i="19" s="1"/>
  <c r="DL69" i="19" s="1"/>
  <c r="DL87" i="19" s="1"/>
  <c r="DL105" i="19" s="1"/>
  <c r="DK15" i="19"/>
  <c r="DK33" i="19" s="1"/>
  <c r="DJ15" i="19"/>
  <c r="DI15" i="19"/>
  <c r="DI33" i="19" s="1"/>
  <c r="DI51" i="19" s="1"/>
  <c r="DI69" i="19" s="1"/>
  <c r="DI87" i="19" s="1"/>
  <c r="DI105" i="19" s="1"/>
  <c r="DH15" i="19"/>
  <c r="DG15" i="19"/>
  <c r="DG33" i="19" s="1"/>
  <c r="DG51" i="19" s="1"/>
  <c r="DG69" i="19" s="1"/>
  <c r="DG87" i="19" s="1"/>
  <c r="DG105" i="19" s="1"/>
  <c r="DF15" i="19"/>
  <c r="DF33" i="19" s="1"/>
  <c r="DF51" i="19" s="1"/>
  <c r="DF69" i="19" s="1"/>
  <c r="DF87" i="19" s="1"/>
  <c r="DF105" i="19" s="1"/>
  <c r="DE15" i="19"/>
  <c r="DE33" i="19" s="1"/>
  <c r="DE51" i="19" s="1"/>
  <c r="DE69" i="19" s="1"/>
  <c r="DE87" i="19" s="1"/>
  <c r="DE105" i="19" s="1"/>
  <c r="DD15" i="19"/>
  <c r="DD33" i="19" s="1"/>
  <c r="DD51" i="19" s="1"/>
  <c r="DD69" i="19" s="1"/>
  <c r="DD87" i="19" s="1"/>
  <c r="DD105" i="19" s="1"/>
  <c r="DC15" i="19"/>
  <c r="DC33" i="19" s="1"/>
  <c r="DB15" i="19"/>
  <c r="DA15" i="19"/>
  <c r="DA33" i="19" s="1"/>
  <c r="CZ15" i="19"/>
  <c r="CY15" i="19"/>
  <c r="CX15" i="19"/>
  <c r="CW15" i="19"/>
  <c r="CW33" i="19" s="1"/>
  <c r="CW51" i="19" s="1"/>
  <c r="CV15" i="19"/>
  <c r="CU15" i="19"/>
  <c r="CU33" i="19" s="1"/>
  <c r="CU51" i="19" s="1"/>
  <c r="CU69" i="19" s="1"/>
  <c r="CU87" i="19" s="1"/>
  <c r="CU105" i="19" s="1"/>
  <c r="CT15" i="19"/>
  <c r="CS15" i="19"/>
  <c r="CS33" i="19" s="1"/>
  <c r="CS51" i="19" s="1"/>
  <c r="CS69" i="19" s="1"/>
  <c r="CS87" i="19" s="1"/>
  <c r="CS105" i="19" s="1"/>
  <c r="CR15" i="19"/>
  <c r="CR33" i="19" s="1"/>
  <c r="CR51" i="19" s="1"/>
  <c r="CQ15" i="19"/>
  <c r="CQ33" i="19" s="1"/>
  <c r="CQ51" i="19" s="1"/>
  <c r="CP15" i="19"/>
  <c r="CP33" i="19" s="1"/>
  <c r="CP51" i="19" s="1"/>
  <c r="CP69" i="19" s="1"/>
  <c r="CP87" i="19" s="1"/>
  <c r="CP105" i="19" s="1"/>
  <c r="CO15" i="19"/>
  <c r="CO33" i="19" s="1"/>
  <c r="CO51" i="19" s="1"/>
  <c r="CO69" i="19" s="1"/>
  <c r="CO87" i="19" s="1"/>
  <c r="CO105" i="19" s="1"/>
  <c r="CN15" i="19"/>
  <c r="CN33" i="19" s="1"/>
  <c r="CM15" i="19"/>
  <c r="CL15" i="19"/>
  <c r="CK15" i="19"/>
  <c r="CK33" i="19" s="1"/>
  <c r="CK51" i="19" s="1"/>
  <c r="CK69" i="19" s="1"/>
  <c r="CK87" i="19" s="1"/>
  <c r="CK105" i="19" s="1"/>
  <c r="CJ15" i="19"/>
  <c r="CI15" i="19"/>
  <c r="CI33" i="19" s="1"/>
  <c r="CI51" i="19" s="1"/>
  <c r="CI69" i="19" s="1"/>
  <c r="CH15" i="19"/>
  <c r="CH33" i="19" s="1"/>
  <c r="CH51" i="19" s="1"/>
  <c r="CH69" i="19" s="1"/>
  <c r="CH87" i="19" s="1"/>
  <c r="CH105" i="19" s="1"/>
  <c r="CG15" i="19"/>
  <c r="CG33" i="19" s="1"/>
  <c r="CG51" i="19" s="1"/>
  <c r="CG69" i="19" s="1"/>
  <c r="CG87" i="19" s="1"/>
  <c r="CG105" i="19" s="1"/>
  <c r="CF15" i="19"/>
  <c r="CF33" i="19" s="1"/>
  <c r="CF51" i="19" s="1"/>
  <c r="CF69" i="19" s="1"/>
  <c r="CF87" i="19" s="1"/>
  <c r="CF105" i="19" s="1"/>
  <c r="CE15" i="19"/>
  <c r="CE33" i="19" s="1"/>
  <c r="CE51" i="19" s="1"/>
  <c r="CE69" i="19" s="1"/>
  <c r="CE87" i="19" s="1"/>
  <c r="CE105" i="19" s="1"/>
  <c r="CD15" i="19"/>
  <c r="CD33" i="19" s="1"/>
  <c r="CD51" i="19" s="1"/>
  <c r="CD69" i="19" s="1"/>
  <c r="CD87" i="19" s="1"/>
  <c r="CD105" i="19" s="1"/>
  <c r="CC15" i="19"/>
  <c r="CC33" i="19" s="1"/>
  <c r="CB15" i="19"/>
  <c r="CA15" i="19"/>
  <c r="BZ15" i="19"/>
  <c r="BY15" i="19"/>
  <c r="BX15" i="19"/>
  <c r="BW15" i="19"/>
  <c r="BW33" i="19" s="1"/>
  <c r="BW51" i="19" s="1"/>
  <c r="BW69" i="19" s="1"/>
  <c r="BW87" i="19" s="1"/>
  <c r="BW105" i="19" s="1"/>
  <c r="BV15" i="19"/>
  <c r="BV33" i="19" s="1"/>
  <c r="BV51" i="19" s="1"/>
  <c r="BV69" i="19" s="1"/>
  <c r="BV87" i="19" s="1"/>
  <c r="BV105" i="19" s="1"/>
  <c r="BU15" i="19"/>
  <c r="BU33" i="19" s="1"/>
  <c r="BU51" i="19" s="1"/>
  <c r="BU69" i="19" s="1"/>
  <c r="BU87" i="19" s="1"/>
  <c r="BU105" i="19" s="1"/>
  <c r="BT15" i="19"/>
  <c r="BT33" i="19" s="1"/>
  <c r="BS15" i="19"/>
  <c r="BS33" i="19" s="1"/>
  <c r="BS51" i="19" s="1"/>
  <c r="BS69" i="19" s="1"/>
  <c r="BR15" i="19"/>
  <c r="BR33" i="19" s="1"/>
  <c r="BR51" i="19" s="1"/>
  <c r="BQ15" i="19"/>
  <c r="BQ33" i="19" s="1"/>
  <c r="BQ51" i="19" s="1"/>
  <c r="BQ69" i="19" s="1"/>
  <c r="BP15" i="19"/>
  <c r="BP33" i="19" s="1"/>
  <c r="BO15" i="19"/>
  <c r="BN15" i="19"/>
  <c r="BM15" i="19"/>
  <c r="BM33" i="19" s="1"/>
  <c r="BM51" i="19" s="1"/>
  <c r="BM69" i="19" s="1"/>
  <c r="BM87" i="19" s="1"/>
  <c r="BM105" i="19" s="1"/>
  <c r="BL15" i="19"/>
  <c r="BK15" i="19"/>
  <c r="BK33" i="19" s="1"/>
  <c r="BK51" i="19" s="1"/>
  <c r="BK69" i="19" s="1"/>
  <c r="BK87" i="19" s="1"/>
  <c r="BK105" i="19" s="1"/>
  <c r="BJ15" i="19"/>
  <c r="BJ33" i="19" s="1"/>
  <c r="BJ51" i="19" s="1"/>
  <c r="BJ69" i="19" s="1"/>
  <c r="BJ87" i="19" s="1"/>
  <c r="BJ105" i="19" s="1"/>
  <c r="BI15" i="19"/>
  <c r="BH15" i="19"/>
  <c r="BG15" i="19"/>
  <c r="BG33" i="19" s="1"/>
  <c r="BF15" i="19"/>
  <c r="BF33" i="19" s="1"/>
  <c r="BF51" i="19" s="1"/>
  <c r="BE15" i="19"/>
  <c r="BD15" i="19"/>
  <c r="BD33" i="19" s="1"/>
  <c r="BD51" i="19" s="1"/>
  <c r="BC15" i="19"/>
  <c r="BB15" i="19"/>
  <c r="BA15" i="19"/>
  <c r="BA33" i="19" s="1"/>
  <c r="BA51" i="19" s="1"/>
  <c r="BA69" i="19" s="1"/>
  <c r="BA87" i="19" s="1"/>
  <c r="BA105" i="19" s="1"/>
  <c r="AZ15" i="19"/>
  <c r="AY15" i="19"/>
  <c r="AY33" i="19" s="1"/>
  <c r="AY51" i="19" s="1"/>
  <c r="AY69" i="19" s="1"/>
  <c r="AY87" i="19" s="1"/>
  <c r="AY105" i="19" s="1"/>
  <c r="AX15" i="19"/>
  <c r="AX33" i="19" s="1"/>
  <c r="AX51" i="19" s="1"/>
  <c r="AX69" i="19" s="1"/>
  <c r="AX87" i="19" s="1"/>
  <c r="AX105" i="19" s="1"/>
  <c r="AW15" i="19"/>
  <c r="AW33" i="19" s="1"/>
  <c r="AW51" i="19" s="1"/>
  <c r="AW69" i="19" s="1"/>
  <c r="AV15" i="19"/>
  <c r="AU15" i="19"/>
  <c r="AU33" i="19" s="1"/>
  <c r="AU51" i="19" s="1"/>
  <c r="AU69" i="19" s="1"/>
  <c r="AU87" i="19" s="1"/>
  <c r="AU105" i="19" s="1"/>
  <c r="AT15" i="19"/>
  <c r="AS15" i="19"/>
  <c r="AS33" i="19" s="1"/>
  <c r="AR15" i="19"/>
  <c r="AQ15" i="19"/>
  <c r="AQ33" i="19" s="1"/>
  <c r="AQ51" i="19" s="1"/>
  <c r="AP15" i="19"/>
  <c r="AO15" i="19"/>
  <c r="AN15" i="19"/>
  <c r="AM15" i="19"/>
  <c r="AM33" i="19" s="1"/>
  <c r="AM51" i="19" s="1"/>
  <c r="AM69" i="19" s="1"/>
  <c r="AM87" i="19" s="1"/>
  <c r="AM105" i="19" s="1"/>
  <c r="AL15" i="19"/>
  <c r="AK15" i="19"/>
  <c r="AK33" i="19" s="1"/>
  <c r="AK51" i="19" s="1"/>
  <c r="AK69" i="19" s="1"/>
  <c r="AK87" i="19" s="1"/>
  <c r="AK105" i="19" s="1"/>
  <c r="AJ15" i="19"/>
  <c r="AJ33" i="19" s="1"/>
  <c r="AI15" i="19"/>
  <c r="AI33" i="19" s="1"/>
  <c r="AH15" i="19"/>
  <c r="AH33" i="19" s="1"/>
  <c r="AG15" i="19"/>
  <c r="AG33" i="19" s="1"/>
  <c r="AG51" i="19" s="1"/>
  <c r="AG69" i="19" s="1"/>
  <c r="AG87" i="19" s="1"/>
  <c r="AG105" i="19" s="1"/>
  <c r="AF15" i="19"/>
  <c r="AF33" i="19" s="1"/>
  <c r="AE15" i="19"/>
  <c r="AD15" i="19"/>
  <c r="AD33" i="19" s="1"/>
  <c r="AD51" i="19" s="1"/>
  <c r="AC15" i="19"/>
  <c r="AC33" i="19" s="1"/>
  <c r="AC51" i="19" s="1"/>
  <c r="AC69" i="19" s="1"/>
  <c r="AC87" i="19" s="1"/>
  <c r="AC105" i="19" s="1"/>
  <c r="AB15" i="19"/>
  <c r="AA15" i="19"/>
  <c r="AA33" i="19" s="1"/>
  <c r="AA51" i="19" s="1"/>
  <c r="AA69" i="19" s="1"/>
  <c r="AA87" i="19" s="1"/>
  <c r="AA105" i="19" s="1"/>
  <c r="Z15" i="19"/>
  <c r="Z33" i="19" s="1"/>
  <c r="Z51" i="19" s="1"/>
  <c r="Z69" i="19" s="1"/>
  <c r="Z87" i="19" s="1"/>
  <c r="Z105" i="19" s="1"/>
  <c r="Y15" i="19"/>
  <c r="Y33" i="19" s="1"/>
  <c r="Y51" i="19" s="1"/>
  <c r="Y69" i="19" s="1"/>
  <c r="Y87" i="19" s="1"/>
  <c r="Y105" i="19" s="1"/>
  <c r="X15" i="19"/>
  <c r="X33" i="19" s="1"/>
  <c r="W15" i="19"/>
  <c r="W33" i="19" s="1"/>
  <c r="W51" i="19" s="1"/>
  <c r="W69" i="19" s="1"/>
  <c r="W87" i="19" s="1"/>
  <c r="W105" i="19" s="1"/>
  <c r="V15" i="19"/>
  <c r="U15" i="19"/>
  <c r="T15" i="19"/>
  <c r="T33" i="19" s="1"/>
  <c r="S15" i="19"/>
  <c r="S33" i="19" s="1"/>
  <c r="R15" i="19"/>
  <c r="Q15" i="19"/>
  <c r="Q33" i="19" s="1"/>
  <c r="Q51" i="19" s="1"/>
  <c r="Q69" i="19" s="1"/>
  <c r="Q87" i="19" s="1"/>
  <c r="Q105" i="19" s="1"/>
  <c r="P15" i="19"/>
  <c r="O15" i="19"/>
  <c r="O33" i="19" s="1"/>
  <c r="N15" i="19"/>
  <c r="N33" i="19" s="1"/>
  <c r="N51" i="19" s="1"/>
  <c r="N69" i="19" s="1"/>
  <c r="N87" i="19" s="1"/>
  <c r="N105" i="19" s="1"/>
  <c r="M15" i="19"/>
  <c r="M33" i="19" s="1"/>
  <c r="M51" i="19" s="1"/>
  <c r="M69" i="19" s="1"/>
  <c r="M87" i="19" s="1"/>
  <c r="M105" i="19" s="1"/>
  <c r="L15" i="19"/>
  <c r="K15" i="19"/>
  <c r="K33" i="19" s="1"/>
  <c r="J15" i="19"/>
  <c r="I15" i="19"/>
  <c r="H15" i="19"/>
  <c r="H33" i="19" s="1"/>
  <c r="H51" i="19" s="1"/>
  <c r="H69" i="19" s="1"/>
  <c r="H87" i="19" s="1"/>
  <c r="H105" i="19" s="1"/>
  <c r="G15" i="19"/>
  <c r="F15" i="19"/>
  <c r="F33" i="19" s="1"/>
  <c r="F51" i="19" s="1"/>
  <c r="F69" i="19" s="1"/>
  <c r="F87" i="19" s="1"/>
  <c r="F105" i="19" s="1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AD37" i="18"/>
  <c r="AC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BC3" i="18"/>
  <c r="BB3" i="18"/>
  <c r="BA3" i="18"/>
  <c r="AQ3" i="18"/>
  <c r="AQ37" i="18" s="1"/>
  <c r="AP3" i="18"/>
  <c r="AP37" i="18" s="1"/>
  <c r="AO3" i="18"/>
  <c r="AO37" i="18" s="1"/>
  <c r="AN3" i="18"/>
  <c r="AZ3" i="18" s="1"/>
  <c r="AG3" i="18"/>
  <c r="AG37" i="18" s="1"/>
  <c r="AF3" i="18"/>
  <c r="AF37" i="18" s="1"/>
  <c r="AE3" i="18"/>
  <c r="AE37" i="18" s="1"/>
  <c r="AD3" i="18"/>
  <c r="AC3" i="18"/>
  <c r="AB3" i="18"/>
  <c r="AB37" i="18" s="1"/>
  <c r="AA3" i="18"/>
  <c r="AA37" i="18" s="1"/>
  <c r="Z3" i="18"/>
  <c r="Z37" i="18" s="1"/>
  <c r="Y3" i="18"/>
  <c r="AK3" i="18" s="1"/>
  <c r="X3" i="18"/>
  <c r="X37" i="18" s="1"/>
  <c r="W3" i="18"/>
  <c r="W37" i="18" s="1"/>
  <c r="V3" i="18"/>
  <c r="V37" i="18" s="1"/>
  <c r="J2" i="18"/>
  <c r="K2" i="18" s="1"/>
  <c r="G36" i="16"/>
  <c r="DM23" i="16"/>
  <c r="DI23" i="16"/>
  <c r="CZ23" i="16"/>
  <c r="CI23" i="16"/>
  <c r="CH23" i="16"/>
  <c r="CG23" i="16"/>
  <c r="BM23" i="16"/>
  <c r="BI23" i="16"/>
  <c r="AS23" i="16"/>
  <c r="AR23" i="16"/>
  <c r="AL23" i="16"/>
  <c r="AF23" i="16"/>
  <c r="U23" i="16"/>
  <c r="T23" i="16"/>
  <c r="S23" i="16"/>
  <c r="H23" i="16"/>
  <c r="DU18" i="16"/>
  <c r="DO18" i="16"/>
  <c r="DN18" i="16"/>
  <c r="DL18" i="16"/>
  <c r="DL23" i="16" s="1"/>
  <c r="DK18" i="16"/>
  <c r="DI18" i="16"/>
  <c r="DC18" i="16"/>
  <c r="DC23" i="16" s="1"/>
  <c r="DB18" i="16"/>
  <c r="DA18" i="16"/>
  <c r="DA23" i="16" s="1"/>
  <c r="CX18" i="16"/>
  <c r="CW18" i="16"/>
  <c r="CU18" i="16"/>
  <c r="CT18" i="16"/>
  <c r="CT23" i="16" s="1"/>
  <c r="CP18" i="16"/>
  <c r="CO18" i="16"/>
  <c r="CO23" i="16" s="1"/>
  <c r="CN18" i="16"/>
  <c r="CN23" i="16" s="1"/>
  <c r="CK18" i="16"/>
  <c r="CI18" i="16"/>
  <c r="CH18" i="16"/>
  <c r="CC18" i="16"/>
  <c r="CC23" i="16" s="1"/>
  <c r="CB18" i="16"/>
  <c r="CA18" i="16"/>
  <c r="BY18" i="16"/>
  <c r="BW18" i="16"/>
  <c r="BN18" i="16"/>
  <c r="BC18" i="16"/>
  <c r="BB18" i="16"/>
  <c r="AQ18" i="16"/>
  <c r="AQ23" i="16" s="1"/>
  <c r="AM18" i="16"/>
  <c r="AM23" i="16" s="1"/>
  <c r="AL18" i="16"/>
  <c r="AK18" i="16"/>
  <c r="AJ18" i="16"/>
  <c r="S18" i="16"/>
  <c r="R18" i="16"/>
  <c r="P18" i="16"/>
  <c r="O18" i="16"/>
  <c r="N18" i="16"/>
  <c r="DV14" i="16"/>
  <c r="DU14" i="16"/>
  <c r="DT14" i="16"/>
  <c r="DS14" i="16"/>
  <c r="DR14" i="16"/>
  <c r="DQ14" i="16"/>
  <c r="DP14" i="16"/>
  <c r="DO14" i="16"/>
  <c r="DN14" i="16"/>
  <c r="DM14" i="16"/>
  <c r="DL14" i="16"/>
  <c r="DK14" i="16"/>
  <c r="DJ14" i="16"/>
  <c r="DI14" i="16"/>
  <c r="DH14" i="16"/>
  <c r="DG14" i="16"/>
  <c r="DF14" i="16"/>
  <c r="DE14" i="16"/>
  <c r="DD14" i="16"/>
  <c r="DC14" i="16"/>
  <c r="DB14" i="16"/>
  <c r="DA14" i="16"/>
  <c r="CZ14" i="16"/>
  <c r="CY14" i="16"/>
  <c r="CX14" i="16"/>
  <c r="CW14" i="16"/>
  <c r="CV14" i="16"/>
  <c r="CU14" i="16"/>
  <c r="CT14" i="16"/>
  <c r="CS14" i="16"/>
  <c r="CR14" i="16"/>
  <c r="CQ14" i="16"/>
  <c r="CP14" i="16"/>
  <c r="CO14" i="16"/>
  <c r="CN14" i="16"/>
  <c r="CM14" i="16"/>
  <c r="CL14" i="16"/>
  <c r="CK14" i="16"/>
  <c r="CJ14" i="16"/>
  <c r="CI14" i="16"/>
  <c r="CH14" i="16"/>
  <c r="CG14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AY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DV13" i="16"/>
  <c r="DU13" i="16"/>
  <c r="DT13" i="16"/>
  <c r="DS13" i="16"/>
  <c r="DR13" i="16"/>
  <c r="DQ13" i="16"/>
  <c r="DP13" i="16"/>
  <c r="DO13" i="16"/>
  <c r="DN13" i="16"/>
  <c r="DM13" i="16"/>
  <c r="DL13" i="16"/>
  <c r="DK13" i="16"/>
  <c r="DJ13" i="16"/>
  <c r="DI13" i="16"/>
  <c r="DH13" i="16"/>
  <c r="DG13" i="16"/>
  <c r="DF13" i="16"/>
  <c r="DE13" i="16"/>
  <c r="DD13" i="16"/>
  <c r="DC13" i="16"/>
  <c r="DB13" i="16"/>
  <c r="DA13" i="16"/>
  <c r="CZ13" i="16"/>
  <c r="CY13" i="16"/>
  <c r="CX13" i="16"/>
  <c r="CW13" i="16"/>
  <c r="CV13" i="16"/>
  <c r="CU13" i="16"/>
  <c r="CT13" i="16"/>
  <c r="CS13" i="16"/>
  <c r="CR13" i="16"/>
  <c r="CQ13" i="16"/>
  <c r="CP13" i="16"/>
  <c r="CO13" i="16"/>
  <c r="CN13" i="16"/>
  <c r="CM13" i="16"/>
  <c r="CL13" i="16"/>
  <c r="CK13" i="16"/>
  <c r="CJ13" i="16"/>
  <c r="CI13" i="16"/>
  <c r="CH13" i="16"/>
  <c r="CG13" i="16"/>
  <c r="CF13" i="16"/>
  <c r="CE13" i="16"/>
  <c r="CD13" i="16"/>
  <c r="CC13" i="16"/>
  <c r="CB13" i="16"/>
  <c r="CA13" i="16"/>
  <c r="BZ13" i="16"/>
  <c r="BY13" i="16"/>
  <c r="BX13" i="16"/>
  <c r="BW13" i="16"/>
  <c r="BV13" i="16"/>
  <c r="BU13" i="16"/>
  <c r="BT13" i="16"/>
  <c r="BS13" i="16"/>
  <c r="BR13" i="16"/>
  <c r="BQ13" i="16"/>
  <c r="BP13" i="16"/>
  <c r="BO13" i="16"/>
  <c r="BN13" i="16"/>
  <c r="BM13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DV12" i="16"/>
  <c r="DU12" i="16"/>
  <c r="DT12" i="16"/>
  <c r="DS12" i="16"/>
  <c r="DR12" i="16"/>
  <c r="DQ12" i="16"/>
  <c r="DP12" i="16"/>
  <c r="DO12" i="16"/>
  <c r="DN12" i="16"/>
  <c r="DM12" i="16"/>
  <c r="DL12" i="16"/>
  <c r="DK12" i="16"/>
  <c r="DJ12" i="16"/>
  <c r="DI12" i="16"/>
  <c r="DH12" i="16"/>
  <c r="DG12" i="16"/>
  <c r="DF12" i="16"/>
  <c r="DE12" i="16"/>
  <c r="DD12" i="16"/>
  <c r="DC12" i="16"/>
  <c r="DB12" i="16"/>
  <c r="DA12" i="16"/>
  <c r="CZ12" i="16"/>
  <c r="CY12" i="16"/>
  <c r="CX12" i="16"/>
  <c r="CW12" i="16"/>
  <c r="CV12" i="16"/>
  <c r="CU12" i="16"/>
  <c r="CT12" i="16"/>
  <c r="CS12" i="16"/>
  <c r="CR12" i="16"/>
  <c r="CQ12" i="16"/>
  <c r="CP12" i="16"/>
  <c r="CO12" i="16"/>
  <c r="CN12" i="16"/>
  <c r="CM12" i="16"/>
  <c r="CL12" i="16"/>
  <c r="CK12" i="16"/>
  <c r="CJ12" i="16"/>
  <c r="CI12" i="16"/>
  <c r="CH12" i="16"/>
  <c r="CG12" i="16"/>
  <c r="CF12" i="16"/>
  <c r="CE12" i="16"/>
  <c r="CD12" i="16"/>
  <c r="CC12" i="16"/>
  <c r="CB12" i="16"/>
  <c r="CA12" i="16"/>
  <c r="BZ12" i="16"/>
  <c r="BY12" i="16"/>
  <c r="BX12" i="16"/>
  <c r="BW12" i="16"/>
  <c r="BV12" i="16"/>
  <c r="BU12" i="16"/>
  <c r="BT12" i="16"/>
  <c r="BS12" i="16"/>
  <c r="BR12" i="16"/>
  <c r="BQ12" i="16"/>
  <c r="BP12" i="16"/>
  <c r="BO12" i="16"/>
  <c r="BN12" i="16"/>
  <c r="BM12" i="16"/>
  <c r="BL12" i="16"/>
  <c r="BK12" i="16"/>
  <c r="BJ12" i="16"/>
  <c r="BI12" i="16"/>
  <c r="BH12" i="16"/>
  <c r="BG12" i="16"/>
  <c r="BF12" i="16"/>
  <c r="BE12" i="16"/>
  <c r="BD12" i="16"/>
  <c r="BC12" i="16"/>
  <c r="BB12" i="16"/>
  <c r="BA12" i="16"/>
  <c r="AZ12" i="16"/>
  <c r="AY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DV11" i="16"/>
  <c r="DU11" i="16"/>
  <c r="DT11" i="16"/>
  <c r="DS11" i="16"/>
  <c r="DR11" i="16"/>
  <c r="DQ11" i="16"/>
  <c r="DP11" i="16"/>
  <c r="DO11" i="16"/>
  <c r="DN11" i="16"/>
  <c r="DM11" i="16"/>
  <c r="DL11" i="16"/>
  <c r="DK11" i="16"/>
  <c r="DJ11" i="16"/>
  <c r="DI11" i="16"/>
  <c r="DH11" i="16"/>
  <c r="DG11" i="16"/>
  <c r="DF11" i="16"/>
  <c r="DE11" i="16"/>
  <c r="DD11" i="16"/>
  <c r="DC11" i="16"/>
  <c r="DB11" i="16"/>
  <c r="DA11" i="16"/>
  <c r="CZ11" i="16"/>
  <c r="CY11" i="16"/>
  <c r="CX11" i="16"/>
  <c r="CW11" i="16"/>
  <c r="CV11" i="16"/>
  <c r="CU11" i="16"/>
  <c r="CT11" i="16"/>
  <c r="CS11" i="16"/>
  <c r="CR11" i="16"/>
  <c r="CQ11" i="16"/>
  <c r="CP11" i="16"/>
  <c r="CO11" i="16"/>
  <c r="CN11" i="16"/>
  <c r="CM11" i="16"/>
  <c r="CL11" i="16"/>
  <c r="CK11" i="16"/>
  <c r="CJ11" i="16"/>
  <c r="CI11" i="16"/>
  <c r="CH11" i="16"/>
  <c r="CG11" i="16"/>
  <c r="CF11" i="16"/>
  <c r="CE11" i="16"/>
  <c r="CD11" i="16"/>
  <c r="CC11" i="16"/>
  <c r="CB11" i="16"/>
  <c r="CA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N11" i="16"/>
  <c r="BM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DV10" i="16"/>
  <c r="DV18" i="16" s="1"/>
  <c r="DU10" i="16"/>
  <c r="DT10" i="16"/>
  <c r="DS10" i="16"/>
  <c r="DR10" i="16"/>
  <c r="DQ10" i="16"/>
  <c r="DP10" i="16"/>
  <c r="DO10" i="16"/>
  <c r="DN10" i="16"/>
  <c r="DM10" i="16"/>
  <c r="DM18" i="16" s="1"/>
  <c r="DL10" i="16"/>
  <c r="DK10" i="16"/>
  <c r="DJ10" i="16"/>
  <c r="DJ18" i="16" s="1"/>
  <c r="DI10" i="16"/>
  <c r="DH10" i="16"/>
  <c r="DG10" i="16"/>
  <c r="DG18" i="16" s="1"/>
  <c r="DF10" i="16"/>
  <c r="DE10" i="16"/>
  <c r="DD10" i="16"/>
  <c r="DC10" i="16"/>
  <c r="DB10" i="16"/>
  <c r="DA10" i="16"/>
  <c r="CZ10" i="16"/>
  <c r="CZ18" i="16" s="1"/>
  <c r="CY10" i="16"/>
  <c r="CY18" i="16" s="1"/>
  <c r="CX10" i="16"/>
  <c r="CW10" i="16"/>
  <c r="CV10" i="16"/>
  <c r="CU10" i="16"/>
  <c r="CT10" i="16"/>
  <c r="CS10" i="16"/>
  <c r="CR10" i="16"/>
  <c r="CQ10" i="16"/>
  <c r="CQ18" i="16" s="1"/>
  <c r="CP10" i="16"/>
  <c r="CO10" i="16"/>
  <c r="CN10" i="16"/>
  <c r="CM10" i="16"/>
  <c r="CL10" i="16"/>
  <c r="CL18" i="16" s="1"/>
  <c r="CK10" i="16"/>
  <c r="CJ10" i="16"/>
  <c r="CI10" i="16"/>
  <c r="CH10" i="16"/>
  <c r="CG10" i="16"/>
  <c r="CG18" i="16" s="1"/>
  <c r="CF10" i="16"/>
  <c r="CE10" i="16"/>
  <c r="CE18" i="16" s="1"/>
  <c r="CE23" i="16" s="1"/>
  <c r="CD10" i="16"/>
  <c r="CD18" i="16" s="1"/>
  <c r="CC10" i="16"/>
  <c r="CB10" i="16"/>
  <c r="CA10" i="16"/>
  <c r="BZ10" i="16"/>
  <c r="BY10" i="16"/>
  <c r="BX10" i="16"/>
  <c r="BW10" i="16"/>
  <c r="BV10" i="16"/>
  <c r="BV18" i="16" s="1"/>
  <c r="BU10" i="16"/>
  <c r="BU18" i="16" s="1"/>
  <c r="BT10" i="16"/>
  <c r="BS10" i="16"/>
  <c r="BS18" i="16" s="1"/>
  <c r="BR10" i="16"/>
  <c r="BR18" i="16" s="1"/>
  <c r="BQ10" i="16"/>
  <c r="BQ18" i="16" s="1"/>
  <c r="BP10" i="16"/>
  <c r="BP18" i="16" s="1"/>
  <c r="BO10" i="16"/>
  <c r="BO18" i="16" s="1"/>
  <c r="BN10" i="16"/>
  <c r="BM10" i="16"/>
  <c r="BM18" i="16" s="1"/>
  <c r="BL10" i="16"/>
  <c r="BL18" i="16" s="1"/>
  <c r="BK10" i="16"/>
  <c r="BK18" i="16" s="1"/>
  <c r="BJ10" i="16"/>
  <c r="BJ18" i="16" s="1"/>
  <c r="BI10" i="16"/>
  <c r="BI18" i="16" s="1"/>
  <c r="BH10" i="16"/>
  <c r="BH18" i="16" s="1"/>
  <c r="BG10" i="16"/>
  <c r="BG18" i="16" s="1"/>
  <c r="BF10" i="16"/>
  <c r="BF18" i="16" s="1"/>
  <c r="BE10" i="16"/>
  <c r="BE18" i="16" s="1"/>
  <c r="BE23" i="16" s="1"/>
  <c r="BD10" i="16"/>
  <c r="BD18" i="16" s="1"/>
  <c r="BC10" i="16"/>
  <c r="BB10" i="16"/>
  <c r="BA10" i="16"/>
  <c r="BA18" i="16" s="1"/>
  <c r="AZ10" i="16"/>
  <c r="AZ18" i="16" s="1"/>
  <c r="AY10" i="16"/>
  <c r="AY18" i="16" s="1"/>
  <c r="AX10" i="16"/>
  <c r="AX18" i="16" s="1"/>
  <c r="AW10" i="16"/>
  <c r="AW18" i="16" s="1"/>
  <c r="AV10" i="16"/>
  <c r="AV18" i="16" s="1"/>
  <c r="AU10" i="16"/>
  <c r="AU18" i="16" s="1"/>
  <c r="AT10" i="16"/>
  <c r="AT18" i="16" s="1"/>
  <c r="AS10" i="16"/>
  <c r="AS18" i="16" s="1"/>
  <c r="AR10" i="16"/>
  <c r="AR18" i="16" s="1"/>
  <c r="AQ10" i="16"/>
  <c r="AP10" i="16"/>
  <c r="AP18" i="16" s="1"/>
  <c r="AO10" i="16"/>
  <c r="AO18" i="16" s="1"/>
  <c r="AN10" i="16"/>
  <c r="AN18" i="16" s="1"/>
  <c r="AM10" i="16"/>
  <c r="AL10" i="16"/>
  <c r="AK10" i="16"/>
  <c r="AJ10" i="16"/>
  <c r="AI10" i="16"/>
  <c r="AI18" i="16" s="1"/>
  <c r="AH10" i="16"/>
  <c r="AH18" i="16" s="1"/>
  <c r="AG10" i="16"/>
  <c r="AG18" i="16" s="1"/>
  <c r="AG23" i="16" s="1"/>
  <c r="AF10" i="16"/>
  <c r="AF18" i="16" s="1"/>
  <c r="AE10" i="16"/>
  <c r="AE18" i="16" s="1"/>
  <c r="AD10" i="16"/>
  <c r="AD18" i="16" s="1"/>
  <c r="AC10" i="16"/>
  <c r="AC18" i="16" s="1"/>
  <c r="AB10" i="16"/>
  <c r="AB18" i="16" s="1"/>
  <c r="AA10" i="16"/>
  <c r="AA18" i="16" s="1"/>
  <c r="Z10" i="16"/>
  <c r="Z18" i="16" s="1"/>
  <c r="Y10" i="16"/>
  <c r="Y18" i="16" s="1"/>
  <c r="X10" i="16"/>
  <c r="X18" i="16" s="1"/>
  <c r="W10" i="16"/>
  <c r="W18" i="16" s="1"/>
  <c r="W23" i="16" s="1"/>
  <c r="V10" i="16"/>
  <c r="V18" i="16" s="1"/>
  <c r="U10" i="16"/>
  <c r="U18" i="16" s="1"/>
  <c r="T10" i="16"/>
  <c r="T18" i="16" s="1"/>
  <c r="S10" i="16"/>
  <c r="R10" i="16"/>
  <c r="Q10" i="16"/>
  <c r="Q18" i="16" s="1"/>
  <c r="P10" i="16"/>
  <c r="O10" i="16"/>
  <c r="N10" i="16"/>
  <c r="M10" i="16"/>
  <c r="M18" i="16" s="1"/>
  <c r="L10" i="16"/>
  <c r="L18" i="16" s="1"/>
  <c r="K10" i="16"/>
  <c r="K18" i="16" s="1"/>
  <c r="K23" i="16" s="1"/>
  <c r="J10" i="16"/>
  <c r="J18" i="16" s="1"/>
  <c r="I10" i="16"/>
  <c r="I18" i="16" s="1"/>
  <c r="I23" i="16" s="1"/>
  <c r="H10" i="16"/>
  <c r="H18" i="16" s="1"/>
  <c r="G10" i="16"/>
  <c r="G18" i="16" s="1"/>
  <c r="DV7" i="16"/>
  <c r="DU7" i="16"/>
  <c r="DT7" i="16"/>
  <c r="DS7" i="16"/>
  <c r="DR7" i="16"/>
  <c r="DQ7" i="16"/>
  <c r="DP7" i="16"/>
  <c r="DO7" i="16"/>
  <c r="DN7" i="16"/>
  <c r="DM7" i="16"/>
  <c r="DL7" i="16"/>
  <c r="DK7" i="16"/>
  <c r="DJ7" i="16"/>
  <c r="DI7" i="16"/>
  <c r="DH7" i="16"/>
  <c r="DG7" i="16"/>
  <c r="DF7" i="16"/>
  <c r="DE7" i="16"/>
  <c r="DD7" i="16"/>
  <c r="DC7" i="16"/>
  <c r="DB7" i="16"/>
  <c r="DA7" i="16"/>
  <c r="CZ7" i="16"/>
  <c r="CY7" i="16"/>
  <c r="CX7" i="16"/>
  <c r="CW7" i="16"/>
  <c r="CV7" i="16"/>
  <c r="CU7" i="16"/>
  <c r="CT7" i="16"/>
  <c r="CS7" i="16"/>
  <c r="CR7" i="16"/>
  <c r="CQ7" i="16"/>
  <c r="CP7" i="16"/>
  <c r="CO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CB7" i="16"/>
  <c r="CA7" i="16"/>
  <c r="BZ7" i="16"/>
  <c r="BY7" i="16"/>
  <c r="BX7" i="16"/>
  <c r="BW7" i="16"/>
  <c r="BV7" i="16"/>
  <c r="BU7" i="16"/>
  <c r="BT7" i="16"/>
  <c r="BT6" i="16" s="1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DV6" i="16"/>
  <c r="DU6" i="16"/>
  <c r="DT6" i="16"/>
  <c r="DS6" i="16"/>
  <c r="DR6" i="16"/>
  <c r="DQ6" i="16"/>
  <c r="DP6" i="16"/>
  <c r="DO6" i="16"/>
  <c r="DN6" i="16"/>
  <c r="DM6" i="16"/>
  <c r="DL6" i="16"/>
  <c r="DK6" i="16"/>
  <c r="DJ6" i="16"/>
  <c r="DI6" i="16"/>
  <c r="DH6" i="16"/>
  <c r="DG6" i="16"/>
  <c r="DF6" i="16"/>
  <c r="DE6" i="16"/>
  <c r="DD6" i="16"/>
  <c r="DC6" i="16"/>
  <c r="DB6" i="16"/>
  <c r="DA6" i="16"/>
  <c r="CZ6" i="16"/>
  <c r="CY6" i="16"/>
  <c r="CX6" i="16"/>
  <c r="CW6" i="16"/>
  <c r="CV6" i="16"/>
  <c r="CU6" i="16"/>
  <c r="CT6" i="16"/>
  <c r="CS6" i="16"/>
  <c r="CR6" i="16"/>
  <c r="CQ6" i="16"/>
  <c r="CP6" i="16"/>
  <c r="CO6" i="16"/>
  <c r="CN6" i="16"/>
  <c r="CM6" i="16"/>
  <c r="CL6" i="16"/>
  <c r="CK6" i="16"/>
  <c r="CJ6" i="16"/>
  <c r="CI6" i="16"/>
  <c r="CH6" i="16"/>
  <c r="CG6" i="16"/>
  <c r="CF6" i="16"/>
  <c r="CE6" i="16"/>
  <c r="CD6" i="16"/>
  <c r="CC6" i="16"/>
  <c r="CB6" i="16"/>
  <c r="CA6" i="16"/>
  <c r="BZ6" i="16"/>
  <c r="BY6" i="16"/>
  <c r="BX6" i="16"/>
  <c r="BW6" i="16"/>
  <c r="BV6" i="16"/>
  <c r="BU6" i="16"/>
  <c r="BS6" i="16"/>
  <c r="BR6" i="16"/>
  <c r="BQ6" i="16"/>
  <c r="BP6" i="16"/>
  <c r="BO6" i="16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DV5" i="16"/>
  <c r="DU5" i="16"/>
  <c r="DT5" i="16"/>
  <c r="DS5" i="16"/>
  <c r="DR5" i="16"/>
  <c r="DQ5" i="16"/>
  <c r="DP5" i="16"/>
  <c r="DO5" i="16"/>
  <c r="DN5" i="16"/>
  <c r="DM5" i="16"/>
  <c r="DL5" i="16"/>
  <c r="DK5" i="16"/>
  <c r="DJ5" i="16"/>
  <c r="DI5" i="16"/>
  <c r="DH5" i="16"/>
  <c r="DG5" i="16"/>
  <c r="DF5" i="16"/>
  <c r="DE5" i="16"/>
  <c r="DD5" i="16"/>
  <c r="DC5" i="16"/>
  <c r="DB5" i="16"/>
  <c r="DA5" i="16"/>
  <c r="CZ5" i="16"/>
  <c r="CY5" i="16"/>
  <c r="CX5" i="16"/>
  <c r="CW5" i="16"/>
  <c r="CV5" i="16"/>
  <c r="CU5" i="16"/>
  <c r="CT5" i="16"/>
  <c r="CS5" i="16"/>
  <c r="CR5" i="16"/>
  <c r="CQ5" i="16"/>
  <c r="CP5" i="16"/>
  <c r="CO5" i="16"/>
  <c r="CN5" i="16"/>
  <c r="CM5" i="16"/>
  <c r="CL5" i="16"/>
  <c r="CK5" i="16"/>
  <c r="CJ5" i="16"/>
  <c r="CI5" i="16"/>
  <c r="CH5" i="16"/>
  <c r="CG5" i="16"/>
  <c r="CF5" i="16"/>
  <c r="CE5" i="16"/>
  <c r="CD5" i="16"/>
  <c r="CC5" i="16"/>
  <c r="CB5" i="16"/>
  <c r="CA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DV4" i="16"/>
  <c r="DU4" i="16"/>
  <c r="DT4" i="16"/>
  <c r="DS4" i="16"/>
  <c r="DR4" i="16"/>
  <c r="DQ4" i="16"/>
  <c r="DP4" i="16"/>
  <c r="DO4" i="16"/>
  <c r="DN4" i="16"/>
  <c r="DM4" i="16"/>
  <c r="DL4" i="16"/>
  <c r="DK4" i="16"/>
  <c r="DJ4" i="16"/>
  <c r="DI4" i="16"/>
  <c r="DH4" i="16"/>
  <c r="DG4" i="16"/>
  <c r="DF4" i="16"/>
  <c r="DE4" i="16"/>
  <c r="DD4" i="16"/>
  <c r="DC4" i="16"/>
  <c r="DB4" i="16"/>
  <c r="DA4" i="16"/>
  <c r="CZ4" i="16"/>
  <c r="CY4" i="16"/>
  <c r="CX4" i="16"/>
  <c r="CW4" i="16"/>
  <c r="CV4" i="16"/>
  <c r="CU4" i="16"/>
  <c r="CT4" i="16"/>
  <c r="CS4" i="16"/>
  <c r="CR4" i="16"/>
  <c r="CQ4" i="16"/>
  <c r="CP4" i="16"/>
  <c r="CO4" i="16"/>
  <c r="CN4" i="16"/>
  <c r="CM4" i="16"/>
  <c r="CL4" i="16"/>
  <c r="CK4" i="16"/>
  <c r="CJ4" i="16"/>
  <c r="CI4" i="16"/>
  <c r="CH4" i="16"/>
  <c r="CG4" i="16"/>
  <c r="CF4" i="16"/>
  <c r="CE4" i="16"/>
  <c r="CD4" i="16"/>
  <c r="CC4" i="16"/>
  <c r="CB4" i="16"/>
  <c r="CA4" i="16"/>
  <c r="BZ4" i="16"/>
  <c r="BY4" i="16"/>
  <c r="BX4" i="16"/>
  <c r="BW4" i="16"/>
  <c r="BV4" i="16"/>
  <c r="BU4" i="16"/>
  <c r="BT4" i="16"/>
  <c r="BS4" i="16"/>
  <c r="BR4" i="16"/>
  <c r="BQ4" i="16"/>
  <c r="BP4" i="16"/>
  <c r="BO4" i="16"/>
  <c r="BN4" i="16"/>
  <c r="BM4" i="16"/>
  <c r="BL4" i="16"/>
  <c r="BK4" i="16"/>
  <c r="BJ4" i="16"/>
  <c r="BI4" i="16"/>
  <c r="BH4" i="16"/>
  <c r="BG4" i="16"/>
  <c r="BF4" i="16"/>
  <c r="BE4" i="16"/>
  <c r="BD4" i="16"/>
  <c r="BC4" i="16"/>
  <c r="BB4" i="16"/>
  <c r="BA4" i="16"/>
  <c r="AZ4" i="16"/>
  <c r="AY4" i="16"/>
  <c r="AX4" i="16"/>
  <c r="AW4" i="16"/>
  <c r="AV4" i="16"/>
  <c r="AU4" i="16"/>
  <c r="AT4" i="16"/>
  <c r="AS4" i="16"/>
  <c r="AR4" i="16"/>
  <c r="AQ4" i="16"/>
  <c r="AP4" i="16"/>
  <c r="AO4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H9" i="15"/>
  <c r="H8" i="15"/>
  <c r="H6" i="15"/>
  <c r="H12" i="15" s="1"/>
  <c r="K7" i="14"/>
  <c r="J7" i="14"/>
  <c r="I7" i="14"/>
  <c r="H7" i="14"/>
  <c r="G7" i="14"/>
  <c r="F7" i="14"/>
  <c r="F10" i="14" s="1"/>
  <c r="K6" i="14"/>
  <c r="J6" i="14"/>
  <c r="I6" i="14"/>
  <c r="H6" i="14"/>
  <c r="G6" i="14"/>
  <c r="F6" i="14"/>
  <c r="G5" i="14"/>
  <c r="H5" i="14" s="1"/>
  <c r="I5" i="14" s="1"/>
  <c r="J5" i="14" s="1"/>
  <c r="K5" i="14" s="1"/>
  <c r="L7" i="13"/>
  <c r="K7" i="13"/>
  <c r="J7" i="13"/>
  <c r="I7" i="13"/>
  <c r="H7" i="13"/>
  <c r="G7" i="13"/>
  <c r="F7" i="13"/>
  <c r="O6" i="13"/>
  <c r="N6" i="13"/>
  <c r="M6" i="13"/>
  <c r="L6" i="13"/>
  <c r="K6" i="13"/>
  <c r="J6" i="13"/>
  <c r="I6" i="13"/>
  <c r="H6" i="13"/>
  <c r="G6" i="13"/>
  <c r="F6" i="13"/>
  <c r="O5" i="13"/>
  <c r="O7" i="13" s="1"/>
  <c r="N5" i="13"/>
  <c r="N7" i="13" s="1"/>
  <c r="M5" i="13"/>
  <c r="M7" i="13" s="1"/>
  <c r="L5" i="13"/>
  <c r="K5" i="13"/>
  <c r="J5" i="13"/>
  <c r="I5" i="13"/>
  <c r="H5" i="13"/>
  <c r="G5" i="13"/>
  <c r="F5" i="13"/>
  <c r="F4" i="13"/>
  <c r="G4" i="13" s="1"/>
  <c r="H4" i="13" s="1"/>
  <c r="I4" i="13" s="1"/>
  <c r="J4" i="13" s="1"/>
  <c r="K4" i="13" s="1"/>
  <c r="L4" i="13" s="1"/>
  <c r="M4" i="13" s="1"/>
  <c r="N4" i="13" s="1"/>
  <c r="O4" i="13" s="1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7" i="12"/>
  <c r="L17" i="12"/>
  <c r="K17" i="12"/>
  <c r="J17" i="12"/>
  <c r="I17" i="12"/>
  <c r="H17" i="12"/>
  <c r="G17" i="12"/>
  <c r="F17" i="12"/>
  <c r="E17" i="12"/>
  <c r="D17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1" i="12"/>
  <c r="L11" i="12"/>
  <c r="K11" i="12"/>
  <c r="J11" i="12"/>
  <c r="I11" i="12"/>
  <c r="H11" i="12"/>
  <c r="G11" i="12"/>
  <c r="F11" i="12"/>
  <c r="E11" i="12"/>
  <c r="M10" i="12"/>
  <c r="L10" i="12"/>
  <c r="K10" i="12"/>
  <c r="J10" i="12"/>
  <c r="I10" i="12"/>
  <c r="H10" i="12"/>
  <c r="G10" i="12"/>
  <c r="F10" i="12"/>
  <c r="E10" i="12"/>
  <c r="M9" i="12"/>
  <c r="L9" i="12"/>
  <c r="K9" i="12"/>
  <c r="J9" i="12"/>
  <c r="I9" i="12"/>
  <c r="H9" i="12"/>
  <c r="G9" i="12"/>
  <c r="F9" i="12"/>
  <c r="E9" i="12"/>
  <c r="M8" i="12"/>
  <c r="L8" i="12"/>
  <c r="K8" i="12"/>
  <c r="J8" i="12"/>
  <c r="I8" i="12"/>
  <c r="H8" i="12"/>
  <c r="G8" i="12"/>
  <c r="F8" i="12"/>
  <c r="E8" i="12"/>
  <c r="M6" i="12"/>
  <c r="L6" i="12"/>
  <c r="K6" i="12"/>
  <c r="J6" i="12"/>
  <c r="I6" i="12"/>
  <c r="H6" i="12"/>
  <c r="G6" i="12"/>
  <c r="F6" i="12"/>
  <c r="E6" i="12"/>
  <c r="D6" i="12"/>
  <c r="K35" i="11"/>
  <c r="K34" i="11"/>
  <c r="J34" i="11"/>
  <c r="I34" i="11"/>
  <c r="K33" i="11"/>
  <c r="J33" i="11"/>
  <c r="I33" i="11"/>
  <c r="K32" i="11"/>
  <c r="J32" i="11"/>
  <c r="I32" i="11"/>
  <c r="K31" i="11"/>
  <c r="J31" i="11"/>
  <c r="I31" i="11"/>
  <c r="K30" i="11"/>
  <c r="J30" i="11"/>
  <c r="I30" i="11"/>
  <c r="K29" i="11"/>
  <c r="J29" i="11"/>
  <c r="I29" i="11"/>
  <c r="K28" i="11"/>
  <c r="J28" i="11"/>
  <c r="I28" i="11"/>
  <c r="K27" i="11"/>
  <c r="J27" i="11"/>
  <c r="I27" i="11"/>
  <c r="K26" i="11"/>
  <c r="J26" i="11"/>
  <c r="I26" i="11"/>
  <c r="K25" i="11"/>
  <c r="J25" i="11"/>
  <c r="I25" i="11"/>
  <c r="K24" i="11"/>
  <c r="J24" i="11"/>
  <c r="I24" i="11"/>
  <c r="K23" i="11"/>
  <c r="J23" i="11"/>
  <c r="I23" i="11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D12" i="11"/>
  <c r="D14" i="11" s="1"/>
  <c r="K11" i="11"/>
  <c r="J11" i="11"/>
  <c r="I11" i="11"/>
  <c r="K10" i="11"/>
  <c r="J10" i="11"/>
  <c r="I10" i="11"/>
  <c r="K9" i="11"/>
  <c r="J9" i="11"/>
  <c r="I9" i="11"/>
  <c r="K8" i="11"/>
  <c r="J8" i="11"/>
  <c r="I8" i="11"/>
  <c r="D8" i="11"/>
  <c r="K7" i="11"/>
  <c r="J7" i="11"/>
  <c r="I7" i="11"/>
  <c r="K6" i="11"/>
  <c r="J6" i="11"/>
  <c r="I6" i="11"/>
  <c r="D6" i="11"/>
  <c r="K5" i="11"/>
  <c r="J5" i="11"/>
  <c r="I5" i="11"/>
  <c r="D5" i="11"/>
  <c r="F13" i="10"/>
  <c r="E13" i="10"/>
  <c r="N11" i="10"/>
  <c r="M11" i="10"/>
  <c r="H11" i="10"/>
  <c r="G11" i="10"/>
  <c r="F11" i="10"/>
  <c r="E11" i="10"/>
  <c r="N10" i="10"/>
  <c r="M10" i="10"/>
  <c r="L10" i="10"/>
  <c r="K10" i="10"/>
  <c r="J10" i="10"/>
  <c r="I10" i="10"/>
  <c r="H10" i="10"/>
  <c r="G10" i="10"/>
  <c r="F10" i="10"/>
  <c r="E10" i="10"/>
  <c r="N9" i="10"/>
  <c r="M9" i="10"/>
  <c r="L9" i="10"/>
  <c r="L11" i="10" s="1"/>
  <c r="K9" i="10"/>
  <c r="K11" i="10" s="1"/>
  <c r="J9" i="10"/>
  <c r="J11" i="10" s="1"/>
  <c r="I9" i="10"/>
  <c r="I11" i="10" s="1"/>
  <c r="H9" i="10"/>
  <c r="G9" i="10"/>
  <c r="F9" i="10"/>
  <c r="E9" i="10"/>
  <c r="N7" i="10"/>
  <c r="N13" i="10" s="1"/>
  <c r="M7" i="10"/>
  <c r="M13" i="10" s="1"/>
  <c r="L7" i="10"/>
  <c r="K7" i="10"/>
  <c r="J7" i="10"/>
  <c r="I7" i="10"/>
  <c r="H7" i="10"/>
  <c r="H13" i="10" s="1"/>
  <c r="G7" i="10"/>
  <c r="G13" i="10" s="1"/>
  <c r="F7" i="10"/>
  <c r="E7" i="10"/>
  <c r="N5" i="10"/>
  <c r="M5" i="10"/>
  <c r="L5" i="10"/>
  <c r="K5" i="10"/>
  <c r="J5" i="10"/>
  <c r="I5" i="10"/>
  <c r="H5" i="10"/>
  <c r="G5" i="10"/>
  <c r="F5" i="10"/>
  <c r="E5" i="10"/>
  <c r="G46" i="9"/>
  <c r="H45" i="9" s="1"/>
  <c r="DY45" i="9"/>
  <c r="CU41" i="9"/>
  <c r="BZ41" i="9"/>
  <c r="EB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EE38" i="9" s="1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EA38" i="9" s="1"/>
  <c r="AE38" i="9"/>
  <c r="AD38" i="9"/>
  <c r="AC38" i="9"/>
  <c r="AB38" i="9"/>
  <c r="AA38" i="9"/>
  <c r="Z38" i="9"/>
  <c r="Y38" i="9"/>
  <c r="X38" i="9"/>
  <c r="W38" i="9"/>
  <c r="V38" i="9"/>
  <c r="U38" i="9"/>
  <c r="T38" i="9"/>
  <c r="DZ38" i="9" s="1"/>
  <c r="S38" i="9"/>
  <c r="R38" i="9"/>
  <c r="Q38" i="9"/>
  <c r="P38" i="9"/>
  <c r="O38" i="9"/>
  <c r="N38" i="9"/>
  <c r="M38" i="9"/>
  <c r="L38" i="9"/>
  <c r="K38" i="9"/>
  <c r="J38" i="9"/>
  <c r="I38" i="9"/>
  <c r="H38" i="9"/>
  <c r="DY38" i="9" s="1"/>
  <c r="EE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E37" i="9"/>
  <c r="EG37" i="9" s="1"/>
  <c r="DD37" i="9"/>
  <c r="DC37" i="9"/>
  <c r="DB37" i="9"/>
  <c r="DA37" i="9"/>
  <c r="CZ37" i="9"/>
  <c r="CY37" i="9"/>
  <c r="CX37" i="9"/>
  <c r="CW37" i="9"/>
  <c r="CV37" i="9"/>
  <c r="CU37" i="9"/>
  <c r="CT37" i="9"/>
  <c r="CS37" i="9"/>
  <c r="EF37" i="9" s="1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DZ37" i="9" s="1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EE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EB36" i="9" s="1"/>
  <c r="AQ36" i="9"/>
  <c r="AP36" i="9"/>
  <c r="AO36" i="9"/>
  <c r="AN36" i="9"/>
  <c r="AM36" i="9"/>
  <c r="AL36" i="9"/>
  <c r="AK36" i="9"/>
  <c r="AJ36" i="9"/>
  <c r="AI36" i="9"/>
  <c r="AH36" i="9"/>
  <c r="AG36" i="9"/>
  <c r="AF36" i="9"/>
  <c r="EA36" i="9" s="1"/>
  <c r="AE36" i="9"/>
  <c r="AD36" i="9"/>
  <c r="AC36" i="9"/>
  <c r="AB36" i="9"/>
  <c r="AA36" i="9"/>
  <c r="Z36" i="9"/>
  <c r="Y36" i="9"/>
  <c r="X36" i="9"/>
  <c r="W36" i="9"/>
  <c r="V36" i="9"/>
  <c r="U36" i="9"/>
  <c r="T36" i="9"/>
  <c r="DZ36" i="9" s="1"/>
  <c r="S36" i="9"/>
  <c r="R36" i="9"/>
  <c r="Q36" i="9"/>
  <c r="P36" i="9"/>
  <c r="O36" i="9"/>
  <c r="N36" i="9"/>
  <c r="M36" i="9"/>
  <c r="L36" i="9"/>
  <c r="K36" i="9"/>
  <c r="J36" i="9"/>
  <c r="I36" i="9"/>
  <c r="H36" i="9"/>
  <c r="DY36" i="9" s="1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DY35" i="9" s="1"/>
  <c r="DZ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D34" i="9"/>
  <c r="DC34" i="9"/>
  <c r="DB34" i="9"/>
  <c r="DA34" i="9"/>
  <c r="CZ34" i="9"/>
  <c r="CY34" i="9"/>
  <c r="CX34" i="9"/>
  <c r="CW34" i="9"/>
  <c r="CV34" i="9"/>
  <c r="CU34" i="9"/>
  <c r="CT34" i="9"/>
  <c r="CS34" i="9"/>
  <c r="CR34" i="9"/>
  <c r="CQ34" i="9"/>
  <c r="CP34" i="9"/>
  <c r="CO34" i="9"/>
  <c r="EF34" i="9" s="1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EA34" i="9" s="1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DY34" i="9" s="1"/>
  <c r="DW33" i="9"/>
  <c r="DV33" i="9"/>
  <c r="DU33" i="9"/>
  <c r="DT33" i="9"/>
  <c r="DS33" i="9"/>
  <c r="DR33" i="9"/>
  <c r="DQ33" i="9"/>
  <c r="DP33" i="9"/>
  <c r="DO33" i="9"/>
  <c r="DN33" i="9"/>
  <c r="DM33" i="9"/>
  <c r="DL33" i="9"/>
  <c r="EH33" i="9" s="1"/>
  <c r="DK33" i="9"/>
  <c r="DJ33" i="9"/>
  <c r="DI33" i="9"/>
  <c r="DH33" i="9"/>
  <c r="DG33" i="9"/>
  <c r="DF33" i="9"/>
  <c r="DE33" i="9"/>
  <c r="DD33" i="9"/>
  <c r="DC33" i="9"/>
  <c r="DB33" i="9"/>
  <c r="DA33" i="9"/>
  <c r="CZ33" i="9"/>
  <c r="EG33" i="9" s="1"/>
  <c r="CY33" i="9"/>
  <c r="CX33" i="9"/>
  <c r="CW33" i="9"/>
  <c r="CV33" i="9"/>
  <c r="CU33" i="9"/>
  <c r="CT33" i="9"/>
  <c r="CS33" i="9"/>
  <c r="CR33" i="9"/>
  <c r="CQ33" i="9"/>
  <c r="CP33" i="9"/>
  <c r="CO33" i="9"/>
  <c r="CN33" i="9"/>
  <c r="EF33" i="9" s="1"/>
  <c r="CM33" i="9"/>
  <c r="CL33" i="9"/>
  <c r="CK33" i="9"/>
  <c r="CJ33" i="9"/>
  <c r="CI33" i="9"/>
  <c r="CH33" i="9"/>
  <c r="CG33" i="9"/>
  <c r="CF33" i="9"/>
  <c r="CE33" i="9"/>
  <c r="CD33" i="9"/>
  <c r="CC33" i="9"/>
  <c r="CB33" i="9"/>
  <c r="EE33" i="9" s="1"/>
  <c r="CA33" i="9"/>
  <c r="BZ33" i="9"/>
  <c r="BY33" i="9"/>
  <c r="BX33" i="9"/>
  <c r="BW33" i="9"/>
  <c r="BV33" i="9"/>
  <c r="BU33" i="9"/>
  <c r="BT33" i="9"/>
  <c r="BS33" i="9"/>
  <c r="BR33" i="9"/>
  <c r="BQ33" i="9"/>
  <c r="BP33" i="9"/>
  <c r="ED33" i="9" s="1"/>
  <c r="BO33" i="9"/>
  <c r="BN33" i="9"/>
  <c r="BM33" i="9"/>
  <c r="BL33" i="9"/>
  <c r="BK33" i="9"/>
  <c r="BJ33" i="9"/>
  <c r="BI33" i="9"/>
  <c r="BH33" i="9"/>
  <c r="BG33" i="9"/>
  <c r="BF33" i="9"/>
  <c r="BE33" i="9"/>
  <c r="BD33" i="9"/>
  <c r="EC33" i="9" s="1"/>
  <c r="BC33" i="9"/>
  <c r="BB33" i="9"/>
  <c r="BA33" i="9"/>
  <c r="AZ33" i="9"/>
  <c r="AY33" i="9"/>
  <c r="AX33" i="9"/>
  <c r="AW33" i="9"/>
  <c r="AV33" i="9"/>
  <c r="AU33" i="9"/>
  <c r="AT33" i="9"/>
  <c r="AS33" i="9"/>
  <c r="AR33" i="9"/>
  <c r="EB33" i="9" s="1"/>
  <c r="AQ33" i="9"/>
  <c r="AP33" i="9"/>
  <c r="AO33" i="9"/>
  <c r="AN33" i="9"/>
  <c r="AM33" i="9"/>
  <c r="AL33" i="9"/>
  <c r="AK33" i="9"/>
  <c r="AJ33" i="9"/>
  <c r="AI33" i="9"/>
  <c r="AH33" i="9"/>
  <c r="AG33" i="9"/>
  <c r="AF33" i="9"/>
  <c r="EA33" i="9" s="1"/>
  <c r="AE33" i="9"/>
  <c r="AD33" i="9"/>
  <c r="AC33" i="9"/>
  <c r="AB33" i="9"/>
  <c r="AA33" i="9"/>
  <c r="Z33" i="9"/>
  <c r="Y33" i="9"/>
  <c r="X33" i="9"/>
  <c r="W33" i="9"/>
  <c r="V33" i="9"/>
  <c r="U33" i="9"/>
  <c r="T33" i="9"/>
  <c r="DZ33" i="9" s="1"/>
  <c r="S33" i="9"/>
  <c r="R33" i="9"/>
  <c r="Q33" i="9"/>
  <c r="P33" i="9"/>
  <c r="O33" i="9"/>
  <c r="N33" i="9"/>
  <c r="M33" i="9"/>
  <c r="L33" i="9"/>
  <c r="K33" i="9"/>
  <c r="J33" i="9"/>
  <c r="I33" i="9"/>
  <c r="H33" i="9"/>
  <c r="DY33" i="9" s="1"/>
  <c r="EE32" i="9"/>
  <c r="DW32" i="9"/>
  <c r="DV32" i="9"/>
  <c r="DU32" i="9"/>
  <c r="DT32" i="9"/>
  <c r="DS32" i="9"/>
  <c r="DR32" i="9"/>
  <c r="DQ32" i="9"/>
  <c r="DP32" i="9"/>
  <c r="DO32" i="9"/>
  <c r="EH32" i="9" s="1"/>
  <c r="DN32" i="9"/>
  <c r="DM32" i="9"/>
  <c r="DL32" i="9"/>
  <c r="DK32" i="9"/>
  <c r="DJ32" i="9"/>
  <c r="DI32" i="9"/>
  <c r="DH32" i="9"/>
  <c r="DG32" i="9"/>
  <c r="DF32" i="9"/>
  <c r="DE32" i="9"/>
  <c r="DD32" i="9"/>
  <c r="DC32" i="9"/>
  <c r="EG32" i="9" s="1"/>
  <c r="DB32" i="9"/>
  <c r="DA32" i="9"/>
  <c r="CZ32" i="9"/>
  <c r="CY32" i="9"/>
  <c r="CX32" i="9"/>
  <c r="CW32" i="9"/>
  <c r="CV32" i="9"/>
  <c r="CU32" i="9"/>
  <c r="CT32" i="9"/>
  <c r="CS32" i="9"/>
  <c r="CR32" i="9"/>
  <c r="CQ32" i="9"/>
  <c r="EF32" i="9" s="1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ED32" i="9" s="1"/>
  <c r="BR32" i="9"/>
  <c r="BQ32" i="9"/>
  <c r="BP32" i="9"/>
  <c r="BO32" i="9"/>
  <c r="BN32" i="9"/>
  <c r="BM32" i="9"/>
  <c r="BL32" i="9"/>
  <c r="BK32" i="9"/>
  <c r="BJ32" i="9"/>
  <c r="BI32" i="9"/>
  <c r="BH32" i="9"/>
  <c r="BG32" i="9"/>
  <c r="EC32" i="9" s="1"/>
  <c r="BF32" i="9"/>
  <c r="BE32" i="9"/>
  <c r="BD32" i="9"/>
  <c r="BC32" i="9"/>
  <c r="BB32" i="9"/>
  <c r="BA32" i="9"/>
  <c r="AZ32" i="9"/>
  <c r="AY32" i="9"/>
  <c r="AX32" i="9"/>
  <c r="AW32" i="9"/>
  <c r="AV32" i="9"/>
  <c r="AU32" i="9"/>
  <c r="EB32" i="9" s="1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EH31" i="9"/>
  <c r="EG31" i="9"/>
  <c r="EF31" i="9"/>
  <c r="EE31" i="9"/>
  <c r="ED31" i="9"/>
  <c r="EC31" i="9"/>
  <c r="EB31" i="9"/>
  <c r="EA31" i="9"/>
  <c r="DZ31" i="9"/>
  <c r="DY31" i="9"/>
  <c r="DW30" i="9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G30" i="9"/>
  <c r="DF30" i="9"/>
  <c r="DE30" i="9"/>
  <c r="DD30" i="9"/>
  <c r="DC30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EH29" i="9"/>
  <c r="EG29" i="9"/>
  <c r="EF29" i="9"/>
  <c r="EE29" i="9"/>
  <c r="ED29" i="9"/>
  <c r="EC29" i="9"/>
  <c r="EB29" i="9"/>
  <c r="EA29" i="9"/>
  <c r="DZ29" i="9"/>
  <c r="DY29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EG28" i="9" s="1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DZ28" i="9" s="1"/>
  <c r="S28" i="9"/>
  <c r="R28" i="9"/>
  <c r="Q28" i="9"/>
  <c r="P28" i="9"/>
  <c r="O28" i="9"/>
  <c r="N28" i="9"/>
  <c r="M28" i="9"/>
  <c r="L28" i="9"/>
  <c r="K28" i="9"/>
  <c r="J28" i="9"/>
  <c r="I28" i="9"/>
  <c r="H28" i="9"/>
  <c r="DY28" i="9" s="1"/>
  <c r="DW27" i="9"/>
  <c r="DV27" i="9"/>
  <c r="DU27" i="9"/>
  <c r="DT27" i="9"/>
  <c r="DS27" i="9"/>
  <c r="DR27" i="9"/>
  <c r="DQ27" i="9"/>
  <c r="EH27" i="9" s="1"/>
  <c r="DP27" i="9"/>
  <c r="DO27" i="9"/>
  <c r="DN27" i="9"/>
  <c r="DM27" i="9"/>
  <c r="DL27" i="9"/>
  <c r="DK27" i="9"/>
  <c r="DJ27" i="9"/>
  <c r="DI27" i="9"/>
  <c r="DH27" i="9"/>
  <c r="DG27" i="9"/>
  <c r="DF27" i="9"/>
  <c r="DE27" i="9"/>
  <c r="EG27" i="9" s="1"/>
  <c r="DD27" i="9"/>
  <c r="DC27" i="9"/>
  <c r="DB27" i="9"/>
  <c r="DA27" i="9"/>
  <c r="CZ27" i="9"/>
  <c r="CY27" i="9"/>
  <c r="CX27" i="9"/>
  <c r="CW27" i="9"/>
  <c r="CV27" i="9"/>
  <c r="CU27" i="9"/>
  <c r="CT27" i="9"/>
  <c r="CS27" i="9"/>
  <c r="EF27" i="9" s="1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ED27" i="9" s="1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EG26" i="9"/>
  <c r="ED26" i="9"/>
  <c r="EC26" i="9"/>
  <c r="EB26" i="9"/>
  <c r="DW26" i="9"/>
  <c r="DV26" i="9"/>
  <c r="DU26" i="9"/>
  <c r="DT26" i="9"/>
  <c r="DS26" i="9"/>
  <c r="DR26" i="9"/>
  <c r="DQ26" i="9"/>
  <c r="DP26" i="9"/>
  <c r="DO26" i="9"/>
  <c r="EH26" i="9" s="1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EF26" i="9" s="1"/>
  <c r="CP26" i="9"/>
  <c r="CO26" i="9"/>
  <c r="CN26" i="9"/>
  <c r="CM26" i="9"/>
  <c r="CL26" i="9"/>
  <c r="CK26" i="9"/>
  <c r="CJ26" i="9"/>
  <c r="CI26" i="9"/>
  <c r="CH26" i="9"/>
  <c r="CG26" i="9"/>
  <c r="CF26" i="9"/>
  <c r="CE26" i="9"/>
  <c r="EE26" i="9" s="1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EA26" i="9" s="1"/>
  <c r="AE26" i="9"/>
  <c r="AD26" i="9"/>
  <c r="AC26" i="9"/>
  <c r="AB26" i="9"/>
  <c r="AA26" i="9"/>
  <c r="Z26" i="9"/>
  <c r="Y26" i="9"/>
  <c r="X26" i="9"/>
  <c r="W26" i="9"/>
  <c r="V26" i="9"/>
  <c r="U26" i="9"/>
  <c r="T26" i="9"/>
  <c r="DZ26" i="9" s="1"/>
  <c r="S26" i="9"/>
  <c r="R26" i="9"/>
  <c r="Q26" i="9"/>
  <c r="P26" i="9"/>
  <c r="O26" i="9"/>
  <c r="N26" i="9"/>
  <c r="M26" i="9"/>
  <c r="L26" i="9"/>
  <c r="K26" i="9"/>
  <c r="J26" i="9"/>
  <c r="I26" i="9"/>
  <c r="H26" i="9"/>
  <c r="DY26" i="9" s="1"/>
  <c r="EA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EG25" i="9" s="1"/>
  <c r="CZ25" i="9"/>
  <c r="CY25" i="9"/>
  <c r="CX25" i="9"/>
  <c r="CW25" i="9"/>
  <c r="CV25" i="9"/>
  <c r="CU25" i="9"/>
  <c r="CT25" i="9"/>
  <c r="CS25" i="9"/>
  <c r="CR25" i="9"/>
  <c r="CQ25" i="9"/>
  <c r="CP25" i="9"/>
  <c r="CO25" i="9"/>
  <c r="EF25" i="9" s="1"/>
  <c r="CN25" i="9"/>
  <c r="CM25" i="9"/>
  <c r="CL25" i="9"/>
  <c r="CK25" i="9"/>
  <c r="CJ25" i="9"/>
  <c r="CI25" i="9"/>
  <c r="CH25" i="9"/>
  <c r="CG25" i="9"/>
  <c r="CF25" i="9"/>
  <c r="CE25" i="9"/>
  <c r="CD25" i="9"/>
  <c r="CC25" i="9"/>
  <c r="EE25" i="9" s="1"/>
  <c r="CB25" i="9"/>
  <c r="CA25" i="9"/>
  <c r="BZ25" i="9"/>
  <c r="BY25" i="9"/>
  <c r="BX25" i="9"/>
  <c r="BW25" i="9"/>
  <c r="BV25" i="9"/>
  <c r="BU25" i="9"/>
  <c r="BT25" i="9"/>
  <c r="BS25" i="9"/>
  <c r="BR25" i="9"/>
  <c r="BQ25" i="9"/>
  <c r="ED25" i="9" s="1"/>
  <c r="BP25" i="9"/>
  <c r="BO25" i="9"/>
  <c r="BN25" i="9"/>
  <c r="BM25" i="9"/>
  <c r="BL25" i="9"/>
  <c r="BK25" i="9"/>
  <c r="BJ25" i="9"/>
  <c r="BI25" i="9"/>
  <c r="BH25" i="9"/>
  <c r="BG25" i="9"/>
  <c r="BF25" i="9"/>
  <c r="BE25" i="9"/>
  <c r="EC25" i="9" s="1"/>
  <c r="BD25" i="9"/>
  <c r="BC25" i="9"/>
  <c r="BB25" i="9"/>
  <c r="BA25" i="9"/>
  <c r="AZ25" i="9"/>
  <c r="AY25" i="9"/>
  <c r="AX25" i="9"/>
  <c r="AW25" i="9"/>
  <c r="AV25" i="9"/>
  <c r="AU25" i="9"/>
  <c r="AT25" i="9"/>
  <c r="AS25" i="9"/>
  <c r="EB25" i="9" s="1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DZ25" i="9" s="1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ED24" i="9" s="1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EB24" i="9" s="1"/>
  <c r="AT24" i="9"/>
  <c r="AS24" i="9"/>
  <c r="AR24" i="9"/>
  <c r="AQ24" i="9"/>
  <c r="AP24" i="9"/>
  <c r="AO24" i="9"/>
  <c r="AN24" i="9"/>
  <c r="AM24" i="9"/>
  <c r="AL24" i="9"/>
  <c r="AK24" i="9"/>
  <c r="AJ24" i="9"/>
  <c r="AI24" i="9"/>
  <c r="EA24" i="9" s="1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EA23" i="9" s="1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EA22" i="9"/>
  <c r="DW22" i="9"/>
  <c r="DV22" i="9"/>
  <c r="DU22" i="9"/>
  <c r="DT22" i="9"/>
  <c r="DS22" i="9"/>
  <c r="DR22" i="9"/>
  <c r="DQ22" i="9"/>
  <c r="DP22" i="9"/>
  <c r="DO22" i="9"/>
  <c r="DN22" i="9"/>
  <c r="EH22" i="9" s="1"/>
  <c r="DM22" i="9"/>
  <c r="DL22" i="9"/>
  <c r="DK22" i="9"/>
  <c r="DJ22" i="9"/>
  <c r="DI22" i="9"/>
  <c r="DH22" i="9"/>
  <c r="DG22" i="9"/>
  <c r="DF22" i="9"/>
  <c r="DE22" i="9"/>
  <c r="DD22" i="9"/>
  <c r="DC22" i="9"/>
  <c r="DB22" i="9"/>
  <c r="EG22" i="9" s="1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DZ22" i="9" s="1"/>
  <c r="S22" i="9"/>
  <c r="R22" i="9"/>
  <c r="Q22" i="9"/>
  <c r="P22" i="9"/>
  <c r="P41" i="9" s="1"/>
  <c r="O22" i="9"/>
  <c r="N22" i="9"/>
  <c r="M22" i="9"/>
  <c r="L22" i="9"/>
  <c r="K22" i="9"/>
  <c r="J22" i="9"/>
  <c r="I22" i="9"/>
  <c r="H22" i="9"/>
  <c r="DY22" i="9" s="1"/>
  <c r="DW21" i="9"/>
  <c r="DW41" i="9" s="1"/>
  <c r="DV21" i="9"/>
  <c r="DU21" i="9"/>
  <c r="DT21" i="9"/>
  <c r="DS21" i="9"/>
  <c r="DR21" i="9"/>
  <c r="DQ21" i="9"/>
  <c r="DP21" i="9"/>
  <c r="DO21" i="9"/>
  <c r="DN21" i="9"/>
  <c r="DM21" i="9"/>
  <c r="DL21" i="9"/>
  <c r="DK21" i="9"/>
  <c r="DK41" i="9" s="1"/>
  <c r="DJ21" i="9"/>
  <c r="DJ41" i="9" s="1"/>
  <c r="DI21" i="9"/>
  <c r="DH21" i="9"/>
  <c r="DG21" i="9"/>
  <c r="DF21" i="9"/>
  <c r="DE21" i="9"/>
  <c r="DD21" i="9"/>
  <c r="DC21" i="9"/>
  <c r="DB21" i="9"/>
  <c r="DA21" i="9"/>
  <c r="CZ21" i="9"/>
  <c r="CY21" i="9"/>
  <c r="CY41" i="9" s="1"/>
  <c r="CX21" i="9"/>
  <c r="CW21" i="9"/>
  <c r="CV21" i="9"/>
  <c r="CU21" i="9"/>
  <c r="CT21" i="9"/>
  <c r="CS21" i="9"/>
  <c r="CR21" i="9"/>
  <c r="CQ21" i="9"/>
  <c r="CP21" i="9"/>
  <c r="CO21" i="9"/>
  <c r="CN21" i="9"/>
  <c r="CM21" i="9"/>
  <c r="CM41" i="9" s="1"/>
  <c r="CL21" i="9"/>
  <c r="CK21" i="9"/>
  <c r="CJ21" i="9"/>
  <c r="CI21" i="9"/>
  <c r="CH21" i="9"/>
  <c r="CG21" i="9"/>
  <c r="CF21" i="9"/>
  <c r="CE21" i="9"/>
  <c r="CD21" i="9"/>
  <c r="CC21" i="9"/>
  <c r="CB21" i="9"/>
  <c r="CA21" i="9"/>
  <c r="CA41" i="9" s="1"/>
  <c r="BZ21" i="9"/>
  <c r="BY21" i="9"/>
  <c r="BX21" i="9"/>
  <c r="BX41" i="9" s="1"/>
  <c r="BW21" i="9"/>
  <c r="BV21" i="9"/>
  <c r="BU21" i="9"/>
  <c r="BT21" i="9"/>
  <c r="BS21" i="9"/>
  <c r="BR21" i="9"/>
  <c r="BQ21" i="9"/>
  <c r="BP21" i="9"/>
  <c r="BO21" i="9"/>
  <c r="BO41" i="9" s="1"/>
  <c r="BN21" i="9"/>
  <c r="BM21" i="9"/>
  <c r="BL21" i="9"/>
  <c r="BL41" i="9" s="1"/>
  <c r="BK21" i="9"/>
  <c r="BJ21" i="9"/>
  <c r="BI21" i="9"/>
  <c r="BH21" i="9"/>
  <c r="BG21" i="9"/>
  <c r="BF21" i="9"/>
  <c r="BE21" i="9"/>
  <c r="BD21" i="9"/>
  <c r="BC21" i="9"/>
  <c r="BC41" i="9" s="1"/>
  <c r="BB21" i="9"/>
  <c r="BB41" i="9" s="1"/>
  <c r="BA21" i="9"/>
  <c r="AZ21" i="9"/>
  <c r="AY21" i="9"/>
  <c r="AX21" i="9"/>
  <c r="AW21" i="9"/>
  <c r="AV21" i="9"/>
  <c r="AU21" i="9"/>
  <c r="AT21" i="9"/>
  <c r="AS21" i="9"/>
  <c r="AR21" i="9"/>
  <c r="AQ21" i="9"/>
  <c r="AQ41" i="9" s="1"/>
  <c r="AP21" i="9"/>
  <c r="AP41" i="9" s="1"/>
  <c r="AO21" i="9"/>
  <c r="AN21" i="9"/>
  <c r="AM21" i="9"/>
  <c r="AL21" i="9"/>
  <c r="AK21" i="9"/>
  <c r="AJ21" i="9"/>
  <c r="AI21" i="9"/>
  <c r="AH21" i="9"/>
  <c r="AG21" i="9"/>
  <c r="AF21" i="9"/>
  <c r="AE21" i="9"/>
  <c r="AE41" i="9" s="1"/>
  <c r="AD21" i="9"/>
  <c r="AC21" i="9"/>
  <c r="AB21" i="9"/>
  <c r="AA21" i="9"/>
  <c r="Z21" i="9"/>
  <c r="Y21" i="9"/>
  <c r="X21" i="9"/>
  <c r="W21" i="9"/>
  <c r="V21" i="9"/>
  <c r="U21" i="9"/>
  <c r="T21" i="9"/>
  <c r="S21" i="9"/>
  <c r="S41" i="9" s="1"/>
  <c r="R21" i="9"/>
  <c r="R41" i="9" s="1"/>
  <c r="Q21" i="9"/>
  <c r="P21" i="9"/>
  <c r="O21" i="9"/>
  <c r="N21" i="9"/>
  <c r="M21" i="9"/>
  <c r="L21" i="9"/>
  <c r="K21" i="9"/>
  <c r="J21" i="9"/>
  <c r="I21" i="9"/>
  <c r="H21" i="9"/>
  <c r="EF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W41" i="9" s="1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M41" i="9" s="1"/>
  <c r="AL20" i="9"/>
  <c r="AK20" i="9"/>
  <c r="AK41" i="9" s="1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O41" i="9" s="1"/>
  <c r="N20" i="9"/>
  <c r="M20" i="9"/>
  <c r="L20" i="9"/>
  <c r="K20" i="9"/>
  <c r="J20" i="9"/>
  <c r="I20" i="9"/>
  <c r="H20" i="9"/>
  <c r="DG15" i="9"/>
  <c r="DF15" i="9"/>
  <c r="BW15" i="9"/>
  <c r="BW43" i="9" s="1"/>
  <c r="BV15" i="9"/>
  <c r="AM15" i="9"/>
  <c r="AM43" i="9" s="1"/>
  <c r="AL15" i="9"/>
  <c r="AK15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U15" i="9" s="1"/>
  <c r="CT13" i="9"/>
  <c r="CS13" i="9"/>
  <c r="CR13" i="9"/>
  <c r="CQ13" i="9"/>
  <c r="CP13" i="9"/>
  <c r="CO13" i="9"/>
  <c r="CO15" i="9" s="1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K15" i="9" s="1"/>
  <c r="BJ13" i="9"/>
  <c r="BI13" i="9"/>
  <c r="BH13" i="9"/>
  <c r="BG13" i="9"/>
  <c r="BF13" i="9"/>
  <c r="BE13" i="9"/>
  <c r="BE15" i="9" s="1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AA15" i="9" s="1"/>
  <c r="Z13" i="9"/>
  <c r="Y13" i="9"/>
  <c r="X13" i="9"/>
  <c r="W13" i="9"/>
  <c r="V13" i="9"/>
  <c r="U13" i="9"/>
  <c r="U15" i="9" s="1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DW12" i="9"/>
  <c r="DV12" i="9"/>
  <c r="DU12" i="9"/>
  <c r="DT12" i="9"/>
  <c r="DS12" i="9"/>
  <c r="DR12" i="9"/>
  <c r="DQ12" i="9"/>
  <c r="DP12" i="9"/>
  <c r="DO12" i="9"/>
  <c r="DN12" i="9"/>
  <c r="DN15" i="9" s="1"/>
  <c r="DM12" i="9"/>
  <c r="DL12" i="9"/>
  <c r="DK12" i="9"/>
  <c r="DJ12" i="9"/>
  <c r="DI12" i="9"/>
  <c r="DH12" i="9"/>
  <c r="DG12" i="9"/>
  <c r="DF12" i="9"/>
  <c r="DE12" i="9"/>
  <c r="DE15" i="9" s="1"/>
  <c r="DD12" i="9"/>
  <c r="DD15" i="9" s="1"/>
  <c r="DC12" i="9"/>
  <c r="DB12" i="9"/>
  <c r="DA12" i="9"/>
  <c r="CZ12" i="9"/>
  <c r="CY12" i="9"/>
  <c r="CX12" i="9"/>
  <c r="CW12" i="9"/>
  <c r="CV12" i="9"/>
  <c r="CU12" i="9"/>
  <c r="CT12" i="9"/>
  <c r="CT15" i="9" s="1"/>
  <c r="CS12" i="9"/>
  <c r="CR12" i="9"/>
  <c r="CR15" i="9" s="1"/>
  <c r="CQ12" i="9"/>
  <c r="CQ15" i="9" s="1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EE12" i="9" s="1"/>
  <c r="CC12" i="9"/>
  <c r="CB12" i="9"/>
  <c r="CA12" i="9"/>
  <c r="BZ12" i="9"/>
  <c r="BY12" i="9"/>
  <c r="BX12" i="9"/>
  <c r="BW12" i="9"/>
  <c r="BV12" i="9"/>
  <c r="BU12" i="9"/>
  <c r="BU15" i="9" s="1"/>
  <c r="BT12" i="9"/>
  <c r="BT15" i="9" s="1"/>
  <c r="BS12" i="9"/>
  <c r="BR12" i="9"/>
  <c r="ED12" i="9" s="1"/>
  <c r="BQ12" i="9"/>
  <c r="BP12" i="9"/>
  <c r="BO12" i="9"/>
  <c r="BN12" i="9"/>
  <c r="BM12" i="9"/>
  <c r="BL12" i="9"/>
  <c r="BK12" i="9"/>
  <c r="BJ12" i="9"/>
  <c r="BJ15" i="9" s="1"/>
  <c r="BI12" i="9"/>
  <c r="BH12" i="9"/>
  <c r="BH15" i="9" s="1"/>
  <c r="BG12" i="9"/>
  <c r="BG15" i="9" s="1"/>
  <c r="BF12" i="9"/>
  <c r="EC12" i="9" s="1"/>
  <c r="BE12" i="9"/>
  <c r="BD12" i="9"/>
  <c r="BC12" i="9"/>
  <c r="BB12" i="9"/>
  <c r="BA12" i="9"/>
  <c r="AZ12" i="9"/>
  <c r="AY12" i="9"/>
  <c r="AX12" i="9"/>
  <c r="AW12" i="9"/>
  <c r="AV12" i="9"/>
  <c r="AU12" i="9"/>
  <c r="AT12" i="9"/>
  <c r="EB12" i="9" s="1"/>
  <c r="AS12" i="9"/>
  <c r="AR12" i="9"/>
  <c r="AQ12" i="9"/>
  <c r="AP12" i="9"/>
  <c r="AO12" i="9"/>
  <c r="AN12" i="9"/>
  <c r="AM12" i="9"/>
  <c r="AL12" i="9"/>
  <c r="AK12" i="9"/>
  <c r="AJ12" i="9"/>
  <c r="AJ15" i="9" s="1"/>
  <c r="AI12" i="9"/>
  <c r="AH12" i="9"/>
  <c r="EA12" i="9" s="1"/>
  <c r="AG12" i="9"/>
  <c r="AF12" i="9"/>
  <c r="AE12" i="9"/>
  <c r="AD12" i="9"/>
  <c r="AC12" i="9"/>
  <c r="AB12" i="9"/>
  <c r="AA12" i="9"/>
  <c r="Z12" i="9"/>
  <c r="Z15" i="9" s="1"/>
  <c r="Y12" i="9"/>
  <c r="X12" i="9"/>
  <c r="X15" i="9" s="1"/>
  <c r="W12" i="9"/>
  <c r="W15" i="9" s="1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J15" i="9" s="1"/>
  <c r="I12" i="9"/>
  <c r="H12" i="9"/>
  <c r="DW11" i="9"/>
  <c r="DV11" i="9"/>
  <c r="DU11" i="9"/>
  <c r="DT11" i="9"/>
  <c r="DS11" i="9"/>
  <c r="DR11" i="9"/>
  <c r="DQ11" i="9"/>
  <c r="DP11" i="9"/>
  <c r="DP15" i="9" s="1"/>
  <c r="DO11" i="9"/>
  <c r="DO15" i="9" s="1"/>
  <c r="DN11" i="9"/>
  <c r="DM11" i="9"/>
  <c r="DL11" i="9"/>
  <c r="DK11" i="9"/>
  <c r="DJ11" i="9"/>
  <c r="DI11" i="9"/>
  <c r="DH11" i="9"/>
  <c r="DG11" i="9"/>
  <c r="DF11" i="9"/>
  <c r="DE11" i="9"/>
  <c r="DD11" i="9"/>
  <c r="DC11" i="9"/>
  <c r="DC15" i="9" s="1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F15" i="9" s="1"/>
  <c r="CE11" i="9"/>
  <c r="CE15" i="9" s="1"/>
  <c r="CD11" i="9"/>
  <c r="CC11" i="9"/>
  <c r="CB11" i="9"/>
  <c r="CA11" i="9"/>
  <c r="BZ11" i="9"/>
  <c r="BY11" i="9"/>
  <c r="BX11" i="9"/>
  <c r="BW11" i="9"/>
  <c r="BV11" i="9"/>
  <c r="BU11" i="9"/>
  <c r="BT11" i="9"/>
  <c r="BS11" i="9"/>
  <c r="BS15" i="9" s="1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V15" i="9" s="1"/>
  <c r="AU11" i="9"/>
  <c r="AU15" i="9" s="1"/>
  <c r="AT11" i="9"/>
  <c r="AS11" i="9"/>
  <c r="AR11" i="9"/>
  <c r="AQ11" i="9"/>
  <c r="AP11" i="9"/>
  <c r="AO11" i="9"/>
  <c r="AN11" i="9"/>
  <c r="AM11" i="9"/>
  <c r="AL11" i="9"/>
  <c r="AK11" i="9"/>
  <c r="AJ11" i="9"/>
  <c r="AI11" i="9"/>
  <c r="AI15" i="9" s="1"/>
  <c r="AH11" i="9"/>
  <c r="AG11" i="9"/>
  <c r="AF11" i="9"/>
  <c r="EA11" i="9" s="1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L15" i="9" s="1"/>
  <c r="K11" i="9"/>
  <c r="K15" i="9" s="1"/>
  <c r="J11" i="9"/>
  <c r="I11" i="9"/>
  <c r="H11" i="9"/>
  <c r="DY11" i="9" s="1"/>
  <c r="DW10" i="9"/>
  <c r="DV10" i="9"/>
  <c r="DU10" i="9"/>
  <c r="DT10" i="9"/>
  <c r="DT15" i="9" s="1"/>
  <c r="DS10" i="9"/>
  <c r="DR10" i="9"/>
  <c r="DQ10" i="9"/>
  <c r="DP10" i="9"/>
  <c r="DO10" i="9"/>
  <c r="DN10" i="9"/>
  <c r="EH10" i="9" s="1"/>
  <c r="DM10" i="9"/>
  <c r="DL10" i="9"/>
  <c r="DK10" i="9"/>
  <c r="DJ10" i="9"/>
  <c r="DI10" i="9"/>
  <c r="DH10" i="9"/>
  <c r="DH15" i="9" s="1"/>
  <c r="DG10" i="9"/>
  <c r="DF10" i="9"/>
  <c r="DE10" i="9"/>
  <c r="DD10" i="9"/>
  <c r="DC10" i="9"/>
  <c r="DB10" i="9"/>
  <c r="EG10" i="9" s="1"/>
  <c r="DA10" i="9"/>
  <c r="CZ10" i="9"/>
  <c r="CY10" i="9"/>
  <c r="CX10" i="9"/>
  <c r="CW10" i="9"/>
  <c r="CV10" i="9"/>
  <c r="EF10" i="9" s="1"/>
  <c r="CU10" i="9"/>
  <c r="CT10" i="9"/>
  <c r="CS10" i="9"/>
  <c r="CR10" i="9"/>
  <c r="CQ10" i="9"/>
  <c r="CP10" i="9"/>
  <c r="CP15" i="9" s="1"/>
  <c r="CO10" i="9"/>
  <c r="CN10" i="9"/>
  <c r="CM10" i="9"/>
  <c r="CL10" i="9"/>
  <c r="CK10" i="9"/>
  <c r="CJ10" i="9"/>
  <c r="CJ15" i="9" s="1"/>
  <c r="CI10" i="9"/>
  <c r="CH10" i="9"/>
  <c r="CG10" i="9"/>
  <c r="CF10" i="9"/>
  <c r="CE10" i="9"/>
  <c r="CD10" i="9"/>
  <c r="CC10" i="9"/>
  <c r="CB10" i="9"/>
  <c r="CA10" i="9"/>
  <c r="BZ10" i="9"/>
  <c r="BY10" i="9"/>
  <c r="BX10" i="9"/>
  <c r="BX15" i="9" s="1"/>
  <c r="BX43" i="9" s="1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F15" i="9" s="1"/>
  <c r="BE10" i="9"/>
  <c r="BD10" i="9"/>
  <c r="BC10" i="9"/>
  <c r="BB10" i="9"/>
  <c r="BA10" i="9"/>
  <c r="AZ10" i="9"/>
  <c r="AZ15" i="9" s="1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V15" i="9" s="1"/>
  <c r="U10" i="9"/>
  <c r="T10" i="9"/>
  <c r="S10" i="9"/>
  <c r="R10" i="9"/>
  <c r="Q10" i="9"/>
  <c r="P10" i="9"/>
  <c r="P15" i="9" s="1"/>
  <c r="P43" i="9" s="1"/>
  <c r="O10" i="9"/>
  <c r="N10" i="9"/>
  <c r="M10" i="9"/>
  <c r="L10" i="9"/>
  <c r="K10" i="9"/>
  <c r="J10" i="9"/>
  <c r="I10" i="9"/>
  <c r="H10" i="9"/>
  <c r="DW9" i="9"/>
  <c r="DW15" i="9" s="1"/>
  <c r="DW43" i="9" s="1"/>
  <c r="DV9" i="9"/>
  <c r="DV15" i="9" s="1"/>
  <c r="DU9" i="9"/>
  <c r="DU15" i="9" s="1"/>
  <c r="DT9" i="9"/>
  <c r="DS9" i="9"/>
  <c r="DS15" i="9" s="1"/>
  <c r="DR9" i="9"/>
  <c r="DQ9" i="9"/>
  <c r="DP9" i="9"/>
  <c r="DO9" i="9"/>
  <c r="DN9" i="9"/>
  <c r="DM9" i="9"/>
  <c r="DL9" i="9"/>
  <c r="DK9" i="9"/>
  <c r="DK15" i="9" s="1"/>
  <c r="DJ9" i="9"/>
  <c r="DJ15" i="9" s="1"/>
  <c r="DI9" i="9"/>
  <c r="DI15" i="9" s="1"/>
  <c r="DH9" i="9"/>
  <c r="DG9" i="9"/>
  <c r="DF9" i="9"/>
  <c r="DE9" i="9"/>
  <c r="DD9" i="9"/>
  <c r="DC9" i="9"/>
  <c r="DB9" i="9"/>
  <c r="DA9" i="9"/>
  <c r="CZ9" i="9"/>
  <c r="CY9" i="9"/>
  <c r="CY15" i="9" s="1"/>
  <c r="CX9" i="9"/>
  <c r="CX15" i="9" s="1"/>
  <c r="CW9" i="9"/>
  <c r="CW15" i="9" s="1"/>
  <c r="CV9" i="9"/>
  <c r="CU9" i="9"/>
  <c r="CT9" i="9"/>
  <c r="CS9" i="9"/>
  <c r="CR9" i="9"/>
  <c r="CQ9" i="9"/>
  <c r="CP9" i="9"/>
  <c r="CO9" i="9"/>
  <c r="CN9" i="9"/>
  <c r="CM9" i="9"/>
  <c r="CM15" i="9" s="1"/>
  <c r="CM43" i="9" s="1"/>
  <c r="CL9" i="9"/>
  <c r="CL15" i="9" s="1"/>
  <c r="CK9" i="9"/>
  <c r="CK15" i="9" s="1"/>
  <c r="CJ9" i="9"/>
  <c r="CI9" i="9"/>
  <c r="CI15" i="9" s="1"/>
  <c r="CH9" i="9"/>
  <c r="CG9" i="9"/>
  <c r="CF9" i="9"/>
  <c r="CE9" i="9"/>
  <c r="CD9" i="9"/>
  <c r="CC9" i="9"/>
  <c r="CB9" i="9"/>
  <c r="CB15" i="9" s="1"/>
  <c r="CA9" i="9"/>
  <c r="CA15" i="9" s="1"/>
  <c r="CA43" i="9" s="1"/>
  <c r="BZ9" i="9"/>
  <c r="BZ15" i="9" s="1"/>
  <c r="BZ43" i="9" s="1"/>
  <c r="BY9" i="9"/>
  <c r="BY15" i="9" s="1"/>
  <c r="BX9" i="9"/>
  <c r="BW9" i="9"/>
  <c r="BV9" i="9"/>
  <c r="BU9" i="9"/>
  <c r="BT9" i="9"/>
  <c r="BS9" i="9"/>
  <c r="BR9" i="9"/>
  <c r="BQ9" i="9"/>
  <c r="BP9" i="9"/>
  <c r="BO9" i="9"/>
  <c r="BO15" i="9" s="1"/>
  <c r="BO43" i="9" s="1"/>
  <c r="BN9" i="9"/>
  <c r="BN15" i="9" s="1"/>
  <c r="BM9" i="9"/>
  <c r="BM15" i="9" s="1"/>
  <c r="BL9" i="9"/>
  <c r="BK9" i="9"/>
  <c r="BJ9" i="9"/>
  <c r="BI9" i="9"/>
  <c r="BH9" i="9"/>
  <c r="BG9" i="9"/>
  <c r="BF9" i="9"/>
  <c r="BE9" i="9"/>
  <c r="BD9" i="9"/>
  <c r="BC9" i="9"/>
  <c r="BC15" i="9" s="1"/>
  <c r="BB9" i="9"/>
  <c r="BB15" i="9" s="1"/>
  <c r="BA9" i="9"/>
  <c r="BA15" i="9" s="1"/>
  <c r="AZ9" i="9"/>
  <c r="AY9" i="9"/>
  <c r="AY15" i="9" s="1"/>
  <c r="AX9" i="9"/>
  <c r="AW9" i="9"/>
  <c r="AV9" i="9"/>
  <c r="AU9" i="9"/>
  <c r="AT9" i="9"/>
  <c r="AS9" i="9"/>
  <c r="AR9" i="9"/>
  <c r="AQ9" i="9"/>
  <c r="AQ15" i="9" s="1"/>
  <c r="AQ43" i="9" s="1"/>
  <c r="AP9" i="9"/>
  <c r="AP15" i="9" s="1"/>
  <c r="AO9" i="9"/>
  <c r="AO15" i="9" s="1"/>
  <c r="AN9" i="9"/>
  <c r="AM9" i="9"/>
  <c r="AL9" i="9"/>
  <c r="AK9" i="9"/>
  <c r="AJ9" i="9"/>
  <c r="AI9" i="9"/>
  <c r="AH9" i="9"/>
  <c r="AG9" i="9"/>
  <c r="AF9" i="9"/>
  <c r="AE9" i="9"/>
  <c r="AE15" i="9" s="1"/>
  <c r="AE43" i="9" s="1"/>
  <c r="AD9" i="9"/>
  <c r="AD15" i="9" s="1"/>
  <c r="AC9" i="9"/>
  <c r="AC15" i="9" s="1"/>
  <c r="AB9" i="9"/>
  <c r="AA9" i="9"/>
  <c r="Z9" i="9"/>
  <c r="Y9" i="9"/>
  <c r="X9" i="9"/>
  <c r="W9" i="9"/>
  <c r="V9" i="9"/>
  <c r="U9" i="9"/>
  <c r="T9" i="9"/>
  <c r="S9" i="9"/>
  <c r="S15" i="9" s="1"/>
  <c r="S43" i="9" s="1"/>
  <c r="R9" i="9"/>
  <c r="R15" i="9" s="1"/>
  <c r="Q9" i="9"/>
  <c r="Q15" i="9" s="1"/>
  <c r="P9" i="9"/>
  <c r="O9" i="9"/>
  <c r="O15" i="9" s="1"/>
  <c r="N9" i="9"/>
  <c r="M9" i="9"/>
  <c r="L9" i="9"/>
  <c r="K9" i="9"/>
  <c r="J9" i="9"/>
  <c r="I9" i="9"/>
  <c r="H9" i="9"/>
  <c r="H15" i="9" s="1"/>
  <c r="DW6" i="9"/>
  <c r="DV6" i="9"/>
  <c r="DU6" i="9"/>
  <c r="DT6" i="9"/>
  <c r="DS6" i="9"/>
  <c r="DR6" i="9"/>
  <c r="DQ6" i="9"/>
  <c r="DP6" i="9"/>
  <c r="DO6" i="9"/>
  <c r="DN6" i="9"/>
  <c r="DM6" i="9"/>
  <c r="DL6" i="9"/>
  <c r="DK6" i="9"/>
  <c r="DJ6" i="9"/>
  <c r="DI6" i="9"/>
  <c r="DH6" i="9"/>
  <c r="DG6" i="9"/>
  <c r="DF6" i="9"/>
  <c r="DE6" i="9"/>
  <c r="DD6" i="9"/>
  <c r="DC6" i="9"/>
  <c r="DB6" i="9"/>
  <c r="DA6" i="9"/>
  <c r="CZ6" i="9"/>
  <c r="CY6" i="9"/>
  <c r="CX6" i="9"/>
  <c r="CW6" i="9"/>
  <c r="CV6" i="9"/>
  <c r="CU6" i="9"/>
  <c r="CT6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EH5" i="9"/>
  <c r="EG5" i="9"/>
  <c r="EF5" i="9"/>
  <c r="EE5" i="9"/>
  <c r="ED5" i="9"/>
  <c r="EC5" i="9"/>
  <c r="EB5" i="9"/>
  <c r="EA5" i="9"/>
  <c r="DZ5" i="9"/>
  <c r="DY5" i="9"/>
  <c r="DW5" i="9"/>
  <c r="DV5" i="9"/>
  <c r="DU5" i="9"/>
  <c r="DT5" i="9"/>
  <c r="DS5" i="9"/>
  <c r="DR5" i="9"/>
  <c r="DQ5" i="9"/>
  <c r="DP5" i="9"/>
  <c r="DO5" i="9"/>
  <c r="DN5" i="9"/>
  <c r="DM5" i="9"/>
  <c r="DL5" i="9"/>
  <c r="DK5" i="9"/>
  <c r="DJ5" i="9"/>
  <c r="DI5" i="9"/>
  <c r="DH5" i="9"/>
  <c r="DG5" i="9"/>
  <c r="DF5" i="9"/>
  <c r="DE5" i="9"/>
  <c r="DD5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DY73" i="8"/>
  <c r="DR70" i="8"/>
  <c r="CT70" i="8"/>
  <c r="CS70" i="8"/>
  <c r="AX70" i="8"/>
  <c r="Z70" i="8"/>
  <c r="Y70" i="8"/>
  <c r="EE68" i="8"/>
  <c r="ED68" i="8"/>
  <c r="DZ68" i="8"/>
  <c r="DW68" i="8"/>
  <c r="DV68" i="8"/>
  <c r="DU68" i="8"/>
  <c r="DT68" i="8"/>
  <c r="DT66" i="8" s="1"/>
  <c r="DS68" i="8"/>
  <c r="DS66" i="8" s="1"/>
  <c r="DR68" i="8"/>
  <c r="DQ68" i="8"/>
  <c r="DP68" i="8"/>
  <c r="DO68" i="8"/>
  <c r="DN68" i="8"/>
  <c r="DM68" i="8"/>
  <c r="DL68" i="8"/>
  <c r="DK68" i="8"/>
  <c r="DJ68" i="8"/>
  <c r="DI68" i="8"/>
  <c r="DH68" i="8"/>
  <c r="DH66" i="8" s="1"/>
  <c r="DG68" i="8"/>
  <c r="DG66" i="8" s="1"/>
  <c r="DF68" i="8"/>
  <c r="DE68" i="8"/>
  <c r="DD68" i="8"/>
  <c r="EG68" i="8" s="1"/>
  <c r="DC68" i="8"/>
  <c r="DB68" i="8"/>
  <c r="DA68" i="8"/>
  <c r="CZ68" i="8"/>
  <c r="CY68" i="8"/>
  <c r="CX68" i="8"/>
  <c r="CW68" i="8"/>
  <c r="CV68" i="8"/>
  <c r="CV66" i="8" s="1"/>
  <c r="CU68" i="8"/>
  <c r="CU66" i="8" s="1"/>
  <c r="CT68" i="8"/>
  <c r="CS68" i="8"/>
  <c r="CR68" i="8"/>
  <c r="EF68" i="8" s="1"/>
  <c r="CQ68" i="8"/>
  <c r="CP68" i="8"/>
  <c r="CO68" i="8"/>
  <c r="CN68" i="8"/>
  <c r="CM68" i="8"/>
  <c r="CL68" i="8"/>
  <c r="CK68" i="8"/>
  <c r="CJ68" i="8"/>
  <c r="CJ66" i="8" s="1"/>
  <c r="CI68" i="8"/>
  <c r="CI66" i="8" s="1"/>
  <c r="CH68" i="8"/>
  <c r="CG68" i="8"/>
  <c r="CF68" i="8"/>
  <c r="CE68" i="8"/>
  <c r="CD68" i="8"/>
  <c r="CC68" i="8"/>
  <c r="CB68" i="8"/>
  <c r="CA68" i="8"/>
  <c r="BZ68" i="8"/>
  <c r="BY68" i="8"/>
  <c r="BX68" i="8"/>
  <c r="BX66" i="8" s="1"/>
  <c r="BW68" i="8"/>
  <c r="BW66" i="8" s="1"/>
  <c r="BV68" i="8"/>
  <c r="BU68" i="8"/>
  <c r="BT68" i="8"/>
  <c r="BT66" i="8" s="1"/>
  <c r="BS68" i="8"/>
  <c r="BR68" i="8"/>
  <c r="BQ68" i="8"/>
  <c r="BP68" i="8"/>
  <c r="BO68" i="8"/>
  <c r="BN68" i="8"/>
  <c r="BM68" i="8"/>
  <c r="BL68" i="8"/>
  <c r="BL66" i="8" s="1"/>
  <c r="BK68" i="8"/>
  <c r="BK66" i="8" s="1"/>
  <c r="BJ68" i="8"/>
  <c r="BI68" i="8"/>
  <c r="BH68" i="8"/>
  <c r="BG68" i="8"/>
  <c r="BF68" i="8"/>
  <c r="BE68" i="8"/>
  <c r="EC68" i="8" s="1"/>
  <c r="BD68" i="8"/>
  <c r="BC68" i="8"/>
  <c r="BB68" i="8"/>
  <c r="BA68" i="8"/>
  <c r="AZ68" i="8"/>
  <c r="AZ66" i="8" s="1"/>
  <c r="AY68" i="8"/>
  <c r="AY66" i="8" s="1"/>
  <c r="AX68" i="8"/>
  <c r="AW68" i="8"/>
  <c r="AV68" i="8"/>
  <c r="AV66" i="8" s="1"/>
  <c r="AU68" i="8"/>
  <c r="AT68" i="8"/>
  <c r="AS68" i="8"/>
  <c r="EB68" i="8" s="1"/>
  <c r="AR68" i="8"/>
  <c r="AQ68" i="8"/>
  <c r="AP68" i="8"/>
  <c r="AO68" i="8"/>
  <c r="AN68" i="8"/>
  <c r="AN66" i="8" s="1"/>
  <c r="AM68" i="8"/>
  <c r="AM66" i="8" s="1"/>
  <c r="AL68" i="8"/>
  <c r="AK68" i="8"/>
  <c r="AJ68" i="8"/>
  <c r="AI68" i="8"/>
  <c r="AH68" i="8"/>
  <c r="AG68" i="8"/>
  <c r="EA68" i="8" s="1"/>
  <c r="AF68" i="8"/>
  <c r="AE68" i="8"/>
  <c r="AD68" i="8"/>
  <c r="AC68" i="8"/>
  <c r="AB68" i="8"/>
  <c r="AB66" i="8" s="1"/>
  <c r="AA68" i="8"/>
  <c r="AA66" i="8" s="1"/>
  <c r="Z68" i="8"/>
  <c r="Y68" i="8"/>
  <c r="X68" i="8"/>
  <c r="W68" i="8"/>
  <c r="V68" i="8"/>
  <c r="U68" i="8"/>
  <c r="T68" i="8"/>
  <c r="S68" i="8"/>
  <c r="R68" i="8"/>
  <c r="Q68" i="8"/>
  <c r="P68" i="8"/>
  <c r="P66" i="8" s="1"/>
  <c r="O68" i="8"/>
  <c r="O66" i="8" s="1"/>
  <c r="N68" i="8"/>
  <c r="M68" i="8"/>
  <c r="L68" i="8"/>
  <c r="K68" i="8"/>
  <c r="J68" i="8"/>
  <c r="I68" i="8"/>
  <c r="H68" i="8"/>
  <c r="DY68" i="8" s="1"/>
  <c r="DW67" i="8"/>
  <c r="DW66" i="8" s="1"/>
  <c r="DV67" i="8"/>
  <c r="DU67" i="8"/>
  <c r="DT67" i="8"/>
  <c r="DS67" i="8"/>
  <c r="DR67" i="8"/>
  <c r="DR66" i="8" s="1"/>
  <c r="DQ67" i="8"/>
  <c r="DQ66" i="8" s="1"/>
  <c r="DP67" i="8"/>
  <c r="DO67" i="8"/>
  <c r="DO66" i="8" s="1"/>
  <c r="DN67" i="8"/>
  <c r="DM67" i="8"/>
  <c r="DM66" i="8" s="1"/>
  <c r="DL67" i="8"/>
  <c r="DK67" i="8"/>
  <c r="DK66" i="8" s="1"/>
  <c r="DJ67" i="8"/>
  <c r="DI67" i="8"/>
  <c r="DH67" i="8"/>
  <c r="DG67" i="8"/>
  <c r="DF67" i="8"/>
  <c r="DF66" i="8" s="1"/>
  <c r="DE67" i="8"/>
  <c r="DE66" i="8" s="1"/>
  <c r="DD67" i="8"/>
  <c r="DC67" i="8"/>
  <c r="DB67" i="8"/>
  <c r="DA67" i="8"/>
  <c r="CZ67" i="8"/>
  <c r="CY67" i="8"/>
  <c r="CY66" i="8" s="1"/>
  <c r="CX67" i="8"/>
  <c r="CW67" i="8"/>
  <c r="CV67" i="8"/>
  <c r="CU67" i="8"/>
  <c r="CT67" i="8"/>
  <c r="CT66" i="8" s="1"/>
  <c r="CS67" i="8"/>
  <c r="CS66" i="8" s="1"/>
  <c r="CR67" i="8"/>
  <c r="CQ67" i="8"/>
  <c r="CQ66" i="8" s="1"/>
  <c r="CP67" i="8"/>
  <c r="CP66" i="8" s="1"/>
  <c r="CO67" i="8"/>
  <c r="CO66" i="8" s="1"/>
  <c r="CN67" i="8"/>
  <c r="CM67" i="8"/>
  <c r="CM66" i="8" s="1"/>
  <c r="CM56" i="8" s="1"/>
  <c r="CL67" i="8"/>
  <c r="CK67" i="8"/>
  <c r="CJ67" i="8"/>
  <c r="CI67" i="8"/>
  <c r="CH67" i="8"/>
  <c r="CH66" i="8" s="1"/>
  <c r="CG67" i="8"/>
  <c r="CG66" i="8" s="1"/>
  <c r="CF67" i="8"/>
  <c r="CE67" i="8"/>
  <c r="CD67" i="8"/>
  <c r="CC67" i="8"/>
  <c r="CB67" i="8"/>
  <c r="CA67" i="8"/>
  <c r="CA66" i="8" s="1"/>
  <c r="BZ67" i="8"/>
  <c r="BY67" i="8"/>
  <c r="BX67" i="8"/>
  <c r="BW67" i="8"/>
  <c r="BV67" i="8"/>
  <c r="BV66" i="8" s="1"/>
  <c r="BU67" i="8"/>
  <c r="BU66" i="8" s="1"/>
  <c r="BT67" i="8"/>
  <c r="BS67" i="8"/>
  <c r="BR67" i="8"/>
  <c r="BQ67" i="8"/>
  <c r="BP67" i="8"/>
  <c r="BO67" i="8"/>
  <c r="BO66" i="8" s="1"/>
  <c r="BN67" i="8"/>
  <c r="BM67" i="8"/>
  <c r="BL67" i="8"/>
  <c r="BK67" i="8"/>
  <c r="BJ67" i="8"/>
  <c r="BJ66" i="8" s="1"/>
  <c r="BI67" i="8"/>
  <c r="BI66" i="8" s="1"/>
  <c r="BH67" i="8"/>
  <c r="BG67" i="8"/>
  <c r="BG66" i="8" s="1"/>
  <c r="BF67" i="8"/>
  <c r="BF66" i="8" s="1"/>
  <c r="BE67" i="8"/>
  <c r="BD67" i="8"/>
  <c r="BC67" i="8"/>
  <c r="BC66" i="8" s="1"/>
  <c r="BB67" i="8"/>
  <c r="BA67" i="8"/>
  <c r="AZ67" i="8"/>
  <c r="AY67" i="8"/>
  <c r="AX67" i="8"/>
  <c r="AX66" i="8" s="1"/>
  <c r="AW67" i="8"/>
  <c r="AW66" i="8" s="1"/>
  <c r="AV67" i="8"/>
  <c r="AU67" i="8"/>
  <c r="AU66" i="8" s="1"/>
  <c r="AT67" i="8"/>
  <c r="AS67" i="8"/>
  <c r="AR67" i="8"/>
  <c r="AQ67" i="8"/>
  <c r="AQ66" i="8" s="1"/>
  <c r="AP67" i="8"/>
  <c r="AO67" i="8"/>
  <c r="AN67" i="8"/>
  <c r="AM67" i="8"/>
  <c r="AL67" i="8"/>
  <c r="AL66" i="8" s="1"/>
  <c r="AK67" i="8"/>
  <c r="AK66" i="8" s="1"/>
  <c r="AJ67" i="8"/>
  <c r="AI67" i="8"/>
  <c r="AH67" i="8"/>
  <c r="AG67" i="8"/>
  <c r="AF67" i="8"/>
  <c r="AE67" i="8"/>
  <c r="AE66" i="8" s="1"/>
  <c r="AD67" i="8"/>
  <c r="AC67" i="8"/>
  <c r="AB67" i="8"/>
  <c r="AA67" i="8"/>
  <c r="Z67" i="8"/>
  <c r="Z66" i="8" s="1"/>
  <c r="Y67" i="8"/>
  <c r="Y66" i="8" s="1"/>
  <c r="X67" i="8"/>
  <c r="W67" i="8"/>
  <c r="W66" i="8" s="1"/>
  <c r="V67" i="8"/>
  <c r="V66" i="8" s="1"/>
  <c r="U67" i="8"/>
  <c r="T67" i="8"/>
  <c r="S67" i="8"/>
  <c r="S66" i="8" s="1"/>
  <c r="R67" i="8"/>
  <c r="Q67" i="8"/>
  <c r="P67" i="8"/>
  <c r="O67" i="8"/>
  <c r="N67" i="8"/>
  <c r="N66" i="8" s="1"/>
  <c r="M67" i="8"/>
  <c r="M66" i="8" s="1"/>
  <c r="L67" i="8"/>
  <c r="K67" i="8"/>
  <c r="J67" i="8"/>
  <c r="I67" i="8"/>
  <c r="H67" i="8"/>
  <c r="H66" i="8" s="1"/>
  <c r="DV66" i="8"/>
  <c r="DU66" i="8"/>
  <c r="DP66" i="8"/>
  <c r="DN66" i="8"/>
  <c r="DJ66" i="8"/>
  <c r="DI66" i="8"/>
  <c r="DD66" i="8"/>
  <c r="DC66" i="8"/>
  <c r="DB66" i="8"/>
  <c r="DA66" i="8"/>
  <c r="CZ66" i="8"/>
  <c r="CX66" i="8"/>
  <c r="CW66" i="8"/>
  <c r="CL66" i="8"/>
  <c r="CK66" i="8"/>
  <c r="CF66" i="8"/>
  <c r="CE66" i="8"/>
  <c r="CD66" i="8"/>
  <c r="CC66" i="8"/>
  <c r="BZ66" i="8"/>
  <c r="BY66" i="8"/>
  <c r="BS66" i="8"/>
  <c r="BR66" i="8"/>
  <c r="BQ66" i="8"/>
  <c r="BN66" i="8"/>
  <c r="BM66" i="8"/>
  <c r="BE66" i="8"/>
  <c r="BB66" i="8"/>
  <c r="BA66" i="8"/>
  <c r="AT66" i="8"/>
  <c r="AS66" i="8"/>
  <c r="AP66" i="8"/>
  <c r="AO66" i="8"/>
  <c r="AJ66" i="8"/>
  <c r="AI66" i="8"/>
  <c r="AH66" i="8"/>
  <c r="AG66" i="8"/>
  <c r="AD66" i="8"/>
  <c r="AC66" i="8"/>
  <c r="U66" i="8"/>
  <c r="R66" i="8"/>
  <c r="Q66" i="8"/>
  <c r="L66" i="8"/>
  <c r="K66" i="8"/>
  <c r="J66" i="8"/>
  <c r="I66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EH63" i="8"/>
  <c r="EG63" i="8"/>
  <c r="EF63" i="8"/>
  <c r="EE63" i="8"/>
  <c r="ED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DY63" i="8" s="1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K58" i="8" s="1"/>
  <c r="CK70" i="8" s="1"/>
  <c r="CJ62" i="8"/>
  <c r="CI62" i="8"/>
  <c r="CH62" i="8"/>
  <c r="CG62" i="8"/>
  <c r="CF62" i="8"/>
  <c r="CE62" i="8"/>
  <c r="CD62" i="8"/>
  <c r="CC62" i="8"/>
  <c r="CB62" i="8"/>
  <c r="CA62" i="8"/>
  <c r="BZ62" i="8"/>
  <c r="BY62" i="8"/>
  <c r="BY58" i="8" s="1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C58" i="8" s="1"/>
  <c r="AC70" i="8" s="1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DW61" i="8"/>
  <c r="DV61" i="8"/>
  <c r="DU61" i="8"/>
  <c r="DT61" i="8"/>
  <c r="DT58" i="8" s="1"/>
  <c r="DS61" i="8"/>
  <c r="DR61" i="8"/>
  <c r="DQ61" i="8"/>
  <c r="DP61" i="8"/>
  <c r="DO61" i="8"/>
  <c r="DN61" i="8"/>
  <c r="DM61" i="8"/>
  <c r="DL61" i="8"/>
  <c r="DK61" i="8"/>
  <c r="DJ61" i="8"/>
  <c r="DI61" i="8"/>
  <c r="DH61" i="8"/>
  <c r="DH58" i="8" s="1"/>
  <c r="DG61" i="8"/>
  <c r="DF61" i="8"/>
  <c r="DE61" i="8"/>
  <c r="DD61" i="8"/>
  <c r="DC61" i="8"/>
  <c r="DB61" i="8"/>
  <c r="DA61" i="8"/>
  <c r="CZ61" i="8"/>
  <c r="CY61" i="8"/>
  <c r="CX61" i="8"/>
  <c r="CW61" i="8"/>
  <c r="CV61" i="8"/>
  <c r="CV58" i="8" s="1"/>
  <c r="CU61" i="8"/>
  <c r="EF61" i="8" s="1"/>
  <c r="CT61" i="8"/>
  <c r="CS61" i="8"/>
  <c r="CR61" i="8"/>
  <c r="CQ61" i="8"/>
  <c r="CP61" i="8"/>
  <c r="CO61" i="8"/>
  <c r="CN61" i="8"/>
  <c r="CM61" i="8"/>
  <c r="CL61" i="8"/>
  <c r="CK61" i="8"/>
  <c r="CJ61" i="8"/>
  <c r="CJ58" i="8" s="1"/>
  <c r="CI61" i="8"/>
  <c r="EE61" i="8" s="1"/>
  <c r="CH61" i="8"/>
  <c r="CG61" i="8"/>
  <c r="CF61" i="8"/>
  <c r="CE61" i="8"/>
  <c r="CD61" i="8"/>
  <c r="CC61" i="8"/>
  <c r="CB61" i="8"/>
  <c r="CA61" i="8"/>
  <c r="BZ61" i="8"/>
  <c r="BY61" i="8"/>
  <c r="BX61" i="8"/>
  <c r="BX58" i="8" s="1"/>
  <c r="BW61" i="8"/>
  <c r="ED61" i="8" s="1"/>
  <c r="BV61" i="8"/>
  <c r="BU61" i="8"/>
  <c r="BT61" i="8"/>
  <c r="BS61" i="8"/>
  <c r="BR61" i="8"/>
  <c r="BQ61" i="8"/>
  <c r="BP61" i="8"/>
  <c r="BO61" i="8"/>
  <c r="BN61" i="8"/>
  <c r="BM61" i="8"/>
  <c r="BL61" i="8"/>
  <c r="BL58" i="8" s="1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Q58" i="8" s="1"/>
  <c r="AP61" i="8"/>
  <c r="AO61" i="8"/>
  <c r="AN61" i="8"/>
  <c r="AN58" i="8" s="1"/>
  <c r="AM61" i="8"/>
  <c r="AL61" i="8"/>
  <c r="AK61" i="8"/>
  <c r="AJ61" i="8"/>
  <c r="AI61" i="8"/>
  <c r="AH61" i="8"/>
  <c r="AG61" i="8"/>
  <c r="AF61" i="8"/>
  <c r="AE61" i="8"/>
  <c r="AD61" i="8"/>
  <c r="AC61" i="8"/>
  <c r="AB61" i="8"/>
  <c r="AB58" i="8" s="1"/>
  <c r="AB70" i="8" s="1"/>
  <c r="AA61" i="8"/>
  <c r="DZ61" i="8" s="1"/>
  <c r="Z61" i="8"/>
  <c r="Y61" i="8"/>
  <c r="X61" i="8"/>
  <c r="W61" i="8"/>
  <c r="V61" i="8"/>
  <c r="U61" i="8"/>
  <c r="T61" i="8"/>
  <c r="S61" i="8"/>
  <c r="R61" i="8"/>
  <c r="Q61" i="8"/>
  <c r="P61" i="8"/>
  <c r="P58" i="8" s="1"/>
  <c r="O61" i="8"/>
  <c r="N61" i="8"/>
  <c r="M61" i="8"/>
  <c r="L61" i="8"/>
  <c r="K61" i="8"/>
  <c r="J61" i="8"/>
  <c r="I61" i="8"/>
  <c r="H61" i="8"/>
  <c r="ED60" i="8"/>
  <c r="EC60" i="8"/>
  <c r="EB60" i="8"/>
  <c r="DW60" i="8"/>
  <c r="DV60" i="8"/>
  <c r="DU60" i="8"/>
  <c r="DT60" i="8"/>
  <c r="DS60" i="8"/>
  <c r="DR60" i="8"/>
  <c r="DR58" i="8" s="1"/>
  <c r="DQ60" i="8"/>
  <c r="DQ58" i="8" s="1"/>
  <c r="DP60" i="8"/>
  <c r="DO60" i="8"/>
  <c r="EH60" i="8" s="1"/>
  <c r="DN60" i="8"/>
  <c r="DM60" i="8"/>
  <c r="DL60" i="8"/>
  <c r="DK60" i="8"/>
  <c r="DJ60" i="8"/>
  <c r="DI60" i="8"/>
  <c r="DH60" i="8"/>
  <c r="DG60" i="8"/>
  <c r="DF60" i="8"/>
  <c r="DF58" i="8" s="1"/>
  <c r="DF70" i="8" s="1"/>
  <c r="DE60" i="8"/>
  <c r="DE58" i="8" s="1"/>
  <c r="DD60" i="8"/>
  <c r="DC60" i="8"/>
  <c r="DB60" i="8"/>
  <c r="DA60" i="8"/>
  <c r="CZ60" i="8"/>
  <c r="CY60" i="8"/>
  <c r="CX60" i="8"/>
  <c r="CW60" i="8"/>
  <c r="CV60" i="8"/>
  <c r="CU60" i="8"/>
  <c r="CT60" i="8"/>
  <c r="CT58" i="8" s="1"/>
  <c r="CT56" i="8" s="1"/>
  <c r="CS60" i="8"/>
  <c r="CS58" i="8" s="1"/>
  <c r="CS56" i="8" s="1"/>
  <c r="CR60" i="8"/>
  <c r="CQ60" i="8"/>
  <c r="CP60" i="8"/>
  <c r="CO60" i="8"/>
  <c r="CN60" i="8"/>
  <c r="CM60" i="8"/>
  <c r="CL60" i="8"/>
  <c r="CK60" i="8"/>
  <c r="CJ60" i="8"/>
  <c r="CI60" i="8"/>
  <c r="CH60" i="8"/>
  <c r="CH58" i="8" s="1"/>
  <c r="CG60" i="8"/>
  <c r="CG58" i="8" s="1"/>
  <c r="CF60" i="8"/>
  <c r="CE60" i="8"/>
  <c r="EE60" i="8" s="1"/>
  <c r="CD60" i="8"/>
  <c r="CC60" i="8"/>
  <c r="CB60" i="8"/>
  <c r="CA60" i="8"/>
  <c r="BZ60" i="8"/>
  <c r="BY60" i="8"/>
  <c r="BX60" i="8"/>
  <c r="BW60" i="8"/>
  <c r="BV60" i="8"/>
  <c r="BV58" i="8" s="1"/>
  <c r="BV70" i="8" s="1"/>
  <c r="BU60" i="8"/>
  <c r="BU58" i="8" s="1"/>
  <c r="BT60" i="8"/>
  <c r="BS60" i="8"/>
  <c r="BR60" i="8"/>
  <c r="BQ60" i="8"/>
  <c r="BP60" i="8"/>
  <c r="BO60" i="8"/>
  <c r="BN60" i="8"/>
  <c r="BM60" i="8"/>
  <c r="BL60" i="8"/>
  <c r="BK60" i="8"/>
  <c r="BJ60" i="8"/>
  <c r="BJ58" i="8" s="1"/>
  <c r="BI60" i="8"/>
  <c r="BI58" i="8" s="1"/>
  <c r="BH60" i="8"/>
  <c r="BG60" i="8"/>
  <c r="BF60" i="8"/>
  <c r="BE60" i="8"/>
  <c r="BD60" i="8"/>
  <c r="BC60" i="8"/>
  <c r="BB60" i="8"/>
  <c r="BA60" i="8"/>
  <c r="AZ60" i="8"/>
  <c r="AY60" i="8"/>
  <c r="AX60" i="8"/>
  <c r="AX58" i="8" s="1"/>
  <c r="AX56" i="8" s="1"/>
  <c r="AW60" i="8"/>
  <c r="AW58" i="8" s="1"/>
  <c r="AV60" i="8"/>
  <c r="AU60" i="8"/>
  <c r="AT60" i="8"/>
  <c r="AS60" i="8"/>
  <c r="AR60" i="8"/>
  <c r="AQ60" i="8"/>
  <c r="AP60" i="8"/>
  <c r="AO60" i="8"/>
  <c r="AN60" i="8"/>
  <c r="AM60" i="8"/>
  <c r="AL60" i="8"/>
  <c r="AL58" i="8" s="1"/>
  <c r="AL70" i="8" s="1"/>
  <c r="AK60" i="8"/>
  <c r="AK58" i="8" s="1"/>
  <c r="AJ60" i="8"/>
  <c r="AI60" i="8"/>
  <c r="AH60" i="8"/>
  <c r="AG60" i="8"/>
  <c r="AF60" i="8"/>
  <c r="EA60" i="8" s="1"/>
  <c r="AE60" i="8"/>
  <c r="AD60" i="8"/>
  <c r="AC60" i="8"/>
  <c r="AB60" i="8"/>
  <c r="AA60" i="8"/>
  <c r="Z60" i="8"/>
  <c r="Z58" i="8" s="1"/>
  <c r="Y60" i="8"/>
  <c r="Y58" i="8" s="1"/>
  <c r="Y56" i="8" s="1"/>
  <c r="X60" i="8"/>
  <c r="W60" i="8"/>
  <c r="V60" i="8"/>
  <c r="U60" i="8"/>
  <c r="DZ60" i="8" s="1"/>
  <c r="T60" i="8"/>
  <c r="S60" i="8"/>
  <c r="R60" i="8"/>
  <c r="Q60" i="8"/>
  <c r="P60" i="8"/>
  <c r="O60" i="8"/>
  <c r="N60" i="8"/>
  <c r="N58" i="8" s="1"/>
  <c r="N70" i="8" s="1"/>
  <c r="M60" i="8"/>
  <c r="L60" i="8"/>
  <c r="K60" i="8"/>
  <c r="J60" i="8"/>
  <c r="I60" i="8"/>
  <c r="H60" i="8"/>
  <c r="DY60" i="8" s="1"/>
  <c r="DW59" i="8"/>
  <c r="DV59" i="8"/>
  <c r="DU59" i="8"/>
  <c r="DT59" i="8"/>
  <c r="DS59" i="8"/>
  <c r="DR59" i="8"/>
  <c r="DQ59" i="8"/>
  <c r="DP59" i="8"/>
  <c r="DO59" i="8"/>
  <c r="DN59" i="8"/>
  <c r="DN58" i="8" s="1"/>
  <c r="DM59" i="8"/>
  <c r="DL59" i="8"/>
  <c r="DK59" i="8"/>
  <c r="DJ59" i="8"/>
  <c r="DI59" i="8"/>
  <c r="DH59" i="8"/>
  <c r="DG59" i="8"/>
  <c r="DF59" i="8"/>
  <c r="DE59" i="8"/>
  <c r="DD59" i="8"/>
  <c r="DC59" i="8"/>
  <c r="DB59" i="8"/>
  <c r="DB58" i="8" s="1"/>
  <c r="DA59" i="8"/>
  <c r="DA58" i="8" s="1"/>
  <c r="CZ59" i="8"/>
  <c r="CY59" i="8"/>
  <c r="CX59" i="8"/>
  <c r="CW59" i="8"/>
  <c r="CV59" i="8"/>
  <c r="CU59" i="8"/>
  <c r="CT59" i="8"/>
  <c r="CS59" i="8"/>
  <c r="CR59" i="8"/>
  <c r="CQ59" i="8"/>
  <c r="CP59" i="8"/>
  <c r="CP58" i="8" s="1"/>
  <c r="CO59" i="8"/>
  <c r="CN59" i="8"/>
  <c r="CM59" i="8"/>
  <c r="CL59" i="8"/>
  <c r="CK59" i="8"/>
  <c r="CJ59" i="8"/>
  <c r="CI59" i="8"/>
  <c r="CH59" i="8"/>
  <c r="CG59" i="8"/>
  <c r="CF59" i="8"/>
  <c r="CE59" i="8"/>
  <c r="CD59" i="8"/>
  <c r="CD58" i="8" s="1"/>
  <c r="CC59" i="8"/>
  <c r="CC58" i="8" s="1"/>
  <c r="CB59" i="8"/>
  <c r="CA59" i="8"/>
  <c r="BZ59" i="8"/>
  <c r="BY59" i="8"/>
  <c r="BX59" i="8"/>
  <c r="BW59" i="8"/>
  <c r="BV59" i="8"/>
  <c r="BU59" i="8"/>
  <c r="BT59" i="8"/>
  <c r="BS59" i="8"/>
  <c r="BR59" i="8"/>
  <c r="BR58" i="8" s="1"/>
  <c r="BQ59" i="8"/>
  <c r="BP59" i="8"/>
  <c r="BO59" i="8"/>
  <c r="BN59" i="8"/>
  <c r="BM59" i="8"/>
  <c r="BL59" i="8"/>
  <c r="BK59" i="8"/>
  <c r="BJ59" i="8"/>
  <c r="BI59" i="8"/>
  <c r="BH59" i="8"/>
  <c r="BG59" i="8"/>
  <c r="BF59" i="8"/>
  <c r="BF58" i="8" s="1"/>
  <c r="BE59" i="8"/>
  <c r="BE58" i="8" s="1"/>
  <c r="BD59" i="8"/>
  <c r="BC59" i="8"/>
  <c r="BB59" i="8"/>
  <c r="BA59" i="8"/>
  <c r="AZ59" i="8"/>
  <c r="AY59" i="8"/>
  <c r="AX59" i="8"/>
  <c r="AW59" i="8"/>
  <c r="AV59" i="8"/>
  <c r="AU59" i="8"/>
  <c r="AT59" i="8"/>
  <c r="AT58" i="8" s="1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G58" i="8" s="1"/>
  <c r="AF59" i="8"/>
  <c r="AF58" i="8" s="1"/>
  <c r="AE59" i="8"/>
  <c r="AD59" i="8"/>
  <c r="AC59" i="8"/>
  <c r="AB59" i="8"/>
  <c r="AA59" i="8"/>
  <c r="Z59" i="8"/>
  <c r="Y59" i="8"/>
  <c r="X59" i="8"/>
  <c r="W59" i="8"/>
  <c r="V59" i="8"/>
  <c r="V58" i="8" s="1"/>
  <c r="U59" i="8"/>
  <c r="U58" i="8" s="1"/>
  <c r="T59" i="8"/>
  <c r="T58" i="8" s="1"/>
  <c r="S59" i="8"/>
  <c r="R59" i="8"/>
  <c r="Q59" i="8"/>
  <c r="P59" i="8"/>
  <c r="O59" i="8"/>
  <c r="N59" i="8"/>
  <c r="M59" i="8"/>
  <c r="L59" i="8"/>
  <c r="K59" i="8"/>
  <c r="J59" i="8"/>
  <c r="J58" i="8" s="1"/>
  <c r="I59" i="8"/>
  <c r="H59" i="8"/>
  <c r="DM58" i="8"/>
  <c r="DL58" i="8"/>
  <c r="DK58" i="8"/>
  <c r="CO58" i="8"/>
  <c r="CN58" i="8"/>
  <c r="CM58" i="8"/>
  <c r="CL58" i="8"/>
  <c r="CL70" i="8" s="1"/>
  <c r="BQ58" i="8"/>
  <c r="BP58" i="8"/>
  <c r="BO58" i="8"/>
  <c r="BD58" i="8"/>
  <c r="BC58" i="8"/>
  <c r="BB58" i="8"/>
  <c r="BA58" i="8"/>
  <c r="AZ58" i="8"/>
  <c r="AS58" i="8"/>
  <c r="AR58" i="8"/>
  <c r="AD58" i="8"/>
  <c r="AD70" i="8" s="1"/>
  <c r="M58" i="8"/>
  <c r="I58" i="8"/>
  <c r="DR56" i="8"/>
  <c r="CL56" i="8"/>
  <c r="CK56" i="8"/>
  <c r="AL56" i="8"/>
  <c r="AD56" i="8"/>
  <c r="Z56" i="8"/>
  <c r="DR54" i="8"/>
  <c r="DQ54" i="8"/>
  <c r="DP54" i="8"/>
  <c r="CV54" i="8"/>
  <c r="CU54" i="8"/>
  <c r="BS54" i="8"/>
  <c r="BR54" i="8"/>
  <c r="BQ54" i="8"/>
  <c r="BA54" i="8"/>
  <c r="AX54" i="8"/>
  <c r="AV54" i="8"/>
  <c r="AN54" i="8"/>
  <c r="AH54" i="8"/>
  <c r="AG54" i="8"/>
  <c r="Y54" i="8"/>
  <c r="X54" i="8"/>
  <c r="EB42" i="8"/>
  <c r="EB41" i="8" s="1"/>
  <c r="EA42" i="8"/>
  <c r="EA41" i="8" s="1"/>
  <c r="DW42" i="8"/>
  <c r="DV42" i="8"/>
  <c r="DU42" i="8"/>
  <c r="DT42" i="8"/>
  <c r="DS42" i="8"/>
  <c r="DS41" i="8" s="1"/>
  <c r="DR42" i="8"/>
  <c r="DR41" i="8" s="1"/>
  <c r="DR35" i="8" s="1"/>
  <c r="DQ42" i="8"/>
  <c r="DQ41" i="8" s="1"/>
  <c r="DQ35" i="8" s="1"/>
  <c r="DP42" i="8"/>
  <c r="DP41" i="8" s="1"/>
  <c r="DP35" i="8" s="1"/>
  <c r="DO42" i="8"/>
  <c r="DO41" i="8" s="1"/>
  <c r="DN42" i="8"/>
  <c r="DN41" i="8" s="1"/>
  <c r="DM42" i="8"/>
  <c r="DL42" i="8"/>
  <c r="DK42" i="8"/>
  <c r="DJ42" i="8"/>
  <c r="DI42" i="8"/>
  <c r="DH42" i="8"/>
  <c r="DH41" i="8" s="1"/>
  <c r="DG42" i="8"/>
  <c r="DG41" i="8" s="1"/>
  <c r="DG54" i="8" s="1"/>
  <c r="DF42" i="8"/>
  <c r="DF41" i="8" s="1"/>
  <c r="DE42" i="8"/>
  <c r="DE41" i="8" s="1"/>
  <c r="DE54" i="8" s="1"/>
  <c r="DD42" i="8"/>
  <c r="DD41" i="8" s="1"/>
  <c r="DC42" i="8"/>
  <c r="DC41" i="8" s="1"/>
  <c r="DB42" i="8"/>
  <c r="DB41" i="8" s="1"/>
  <c r="DB54" i="8" s="1"/>
  <c r="DA42" i="8"/>
  <c r="CZ42" i="8"/>
  <c r="CY42" i="8"/>
  <c r="CX42" i="8"/>
  <c r="CW42" i="8"/>
  <c r="CV42" i="8"/>
  <c r="CV41" i="8" s="1"/>
  <c r="CU42" i="8"/>
  <c r="CU41" i="8" s="1"/>
  <c r="CT42" i="8"/>
  <c r="CT41" i="8" s="1"/>
  <c r="CS42" i="8"/>
  <c r="CR42" i="8"/>
  <c r="CR41" i="8" s="1"/>
  <c r="CQ42" i="8"/>
  <c r="CP42" i="8"/>
  <c r="CP41" i="8" s="1"/>
  <c r="CP54" i="8" s="1"/>
  <c r="CO42" i="8"/>
  <c r="CN42" i="8"/>
  <c r="CN41" i="8" s="1"/>
  <c r="CN54" i="8" s="1"/>
  <c r="CM42" i="8"/>
  <c r="CL42" i="8"/>
  <c r="CK42" i="8"/>
  <c r="CJ42" i="8"/>
  <c r="CJ41" i="8" s="1"/>
  <c r="CI42" i="8"/>
  <c r="CI41" i="8" s="1"/>
  <c r="CI54" i="8" s="1"/>
  <c r="CH42" i="8"/>
  <c r="CH41" i="8" s="1"/>
  <c r="CH54" i="8" s="1"/>
  <c r="CG42" i="8"/>
  <c r="CF42" i="8"/>
  <c r="CE42" i="8"/>
  <c r="CD42" i="8"/>
  <c r="EE42" i="8" s="1"/>
  <c r="EE41" i="8" s="1"/>
  <c r="CC42" i="8"/>
  <c r="CB42" i="8"/>
  <c r="CA42" i="8"/>
  <c r="BZ42" i="8"/>
  <c r="BY42" i="8"/>
  <c r="BX42" i="8"/>
  <c r="BX41" i="8" s="1"/>
  <c r="BW42" i="8"/>
  <c r="BW41" i="8" s="1"/>
  <c r="BV42" i="8"/>
  <c r="BV41" i="8" s="1"/>
  <c r="BU42" i="8"/>
  <c r="BU41" i="8" s="1"/>
  <c r="BT42" i="8"/>
  <c r="BT41" i="8" s="1"/>
  <c r="BS42" i="8"/>
  <c r="BS41" i="8" s="1"/>
  <c r="BR42" i="8"/>
  <c r="BR41" i="8" s="1"/>
  <c r="BQ42" i="8"/>
  <c r="BP42" i="8"/>
  <c r="BO42" i="8"/>
  <c r="BN42" i="8"/>
  <c r="BM42" i="8"/>
  <c r="BL42" i="8"/>
  <c r="BL41" i="8" s="1"/>
  <c r="BK42" i="8"/>
  <c r="BK41" i="8" s="1"/>
  <c r="BK54" i="8" s="1"/>
  <c r="BJ42" i="8"/>
  <c r="BJ41" i="8" s="1"/>
  <c r="BI42" i="8"/>
  <c r="BH42" i="8"/>
  <c r="BG42" i="8"/>
  <c r="BG41" i="8" s="1"/>
  <c r="BF42" i="8"/>
  <c r="BF41" i="8" s="1"/>
  <c r="BF54" i="8" s="1"/>
  <c r="BE42" i="8"/>
  <c r="BD42" i="8"/>
  <c r="BC42" i="8"/>
  <c r="BB42" i="8"/>
  <c r="BA42" i="8"/>
  <c r="AZ42" i="8"/>
  <c r="AZ41" i="8" s="1"/>
  <c r="AY42" i="8"/>
  <c r="AY41" i="8" s="1"/>
  <c r="AX42" i="8"/>
  <c r="AX41" i="8" s="1"/>
  <c r="AW42" i="8"/>
  <c r="AW41" i="8" s="1"/>
  <c r="AW54" i="8" s="1"/>
  <c r="AV42" i="8"/>
  <c r="AV41" i="8" s="1"/>
  <c r="AU42" i="8"/>
  <c r="AT42" i="8"/>
  <c r="AS42" i="8"/>
  <c r="AR42" i="8"/>
  <c r="AR41" i="8" s="1"/>
  <c r="AR54" i="8" s="1"/>
  <c r="AQ42" i="8"/>
  <c r="AP42" i="8"/>
  <c r="AO42" i="8"/>
  <c r="AN42" i="8"/>
  <c r="AN41" i="8" s="1"/>
  <c r="AM42" i="8"/>
  <c r="AM41" i="8" s="1"/>
  <c r="AM54" i="8" s="1"/>
  <c r="AL42" i="8"/>
  <c r="AL41" i="8" s="1"/>
  <c r="AK42" i="8"/>
  <c r="AJ42" i="8"/>
  <c r="AJ41" i="8" s="1"/>
  <c r="AI42" i="8"/>
  <c r="AI41" i="8" s="1"/>
  <c r="AH42" i="8"/>
  <c r="AH41" i="8" s="1"/>
  <c r="AG42" i="8"/>
  <c r="AF42" i="8"/>
  <c r="AE42" i="8"/>
  <c r="AD42" i="8"/>
  <c r="AC42" i="8"/>
  <c r="AB42" i="8"/>
  <c r="AB41" i="8" s="1"/>
  <c r="AA42" i="8"/>
  <c r="AA41" i="8" s="1"/>
  <c r="Z42" i="8"/>
  <c r="Z41" i="8" s="1"/>
  <c r="Y42" i="8"/>
  <c r="Y41" i="8" s="1"/>
  <c r="X42" i="8"/>
  <c r="X41" i="8" s="1"/>
  <c r="W42" i="8"/>
  <c r="W41" i="8" s="1"/>
  <c r="V42" i="8"/>
  <c r="V41" i="8" s="1"/>
  <c r="V54" i="8" s="1"/>
  <c r="U42" i="8"/>
  <c r="T42" i="8"/>
  <c r="DZ42" i="8" s="1"/>
  <c r="DZ41" i="8" s="1"/>
  <c r="DZ54" i="8" s="1"/>
  <c r="S42" i="8"/>
  <c r="R42" i="8"/>
  <c r="Q42" i="8"/>
  <c r="P42" i="8"/>
  <c r="P41" i="8" s="1"/>
  <c r="P54" i="8" s="1"/>
  <c r="O42" i="8"/>
  <c r="O41" i="8" s="1"/>
  <c r="O54" i="8" s="1"/>
  <c r="N42" i="8"/>
  <c r="N41" i="8" s="1"/>
  <c r="N54" i="8" s="1"/>
  <c r="M42" i="8"/>
  <c r="M41" i="8" s="1"/>
  <c r="M54" i="8" s="1"/>
  <c r="L42" i="8"/>
  <c r="L41" i="8" s="1"/>
  <c r="L54" i="8" s="1"/>
  <c r="K42" i="8"/>
  <c r="K41" i="8" s="1"/>
  <c r="J42" i="8"/>
  <c r="J41" i="8" s="1"/>
  <c r="J54" i="8" s="1"/>
  <c r="I42" i="8"/>
  <c r="H42" i="8"/>
  <c r="DY42" i="8" s="1"/>
  <c r="DY41" i="8" s="1"/>
  <c r="DW41" i="8"/>
  <c r="DV41" i="8"/>
  <c r="DV54" i="8" s="1"/>
  <c r="DU41" i="8"/>
  <c r="DU54" i="8" s="1"/>
  <c r="DT41" i="8"/>
  <c r="DM41" i="8"/>
  <c r="DM54" i="8" s="1"/>
  <c r="DL41" i="8"/>
  <c r="DL54" i="8" s="1"/>
  <c r="DK41" i="8"/>
  <c r="DJ41" i="8"/>
  <c r="DI41" i="8"/>
  <c r="DI54" i="8" s="1"/>
  <c r="DA41" i="8"/>
  <c r="CZ41" i="8"/>
  <c r="CY41" i="8"/>
  <c r="CY54" i="8" s="1"/>
  <c r="CX41" i="8"/>
  <c r="CX54" i="8" s="1"/>
  <c r="CW41" i="8"/>
  <c r="CW54" i="8" s="1"/>
  <c r="CS41" i="8"/>
  <c r="CQ41" i="8"/>
  <c r="CO41" i="8"/>
  <c r="CM41" i="8"/>
  <c r="CL41" i="8"/>
  <c r="CK41" i="8"/>
  <c r="CG41" i="8"/>
  <c r="CF41" i="8"/>
  <c r="CE41" i="8"/>
  <c r="CE54" i="8" s="1"/>
  <c r="CD41" i="8"/>
  <c r="CD54" i="8" s="1"/>
  <c r="CC41" i="8"/>
  <c r="CC54" i="8" s="1"/>
  <c r="CB41" i="8"/>
  <c r="CA41" i="8"/>
  <c r="CA54" i="8" s="1"/>
  <c r="BZ41" i="8"/>
  <c r="BY41" i="8"/>
  <c r="BQ41" i="8"/>
  <c r="BP41" i="8"/>
  <c r="BO41" i="8"/>
  <c r="BO54" i="8" s="1"/>
  <c r="BN41" i="8"/>
  <c r="BN54" i="8" s="1"/>
  <c r="BM41" i="8"/>
  <c r="BM54" i="8" s="1"/>
  <c r="BI41" i="8"/>
  <c r="BH41" i="8"/>
  <c r="BH54" i="8" s="1"/>
  <c r="BE41" i="8"/>
  <c r="BD41" i="8"/>
  <c r="BC41" i="8"/>
  <c r="BB41" i="8"/>
  <c r="BA41" i="8"/>
  <c r="AU41" i="8"/>
  <c r="AT41" i="8"/>
  <c r="AT54" i="8" s="1"/>
  <c r="AS41" i="8"/>
  <c r="AS54" i="8" s="1"/>
  <c r="AQ41" i="8"/>
  <c r="AP41" i="8"/>
  <c r="AO41" i="8"/>
  <c r="AO54" i="8" s="1"/>
  <c r="AK41" i="8"/>
  <c r="AG41" i="8"/>
  <c r="AF41" i="8"/>
  <c r="AF54" i="8" s="1"/>
  <c r="AE41" i="8"/>
  <c r="AE54" i="8" s="1"/>
  <c r="AD41" i="8"/>
  <c r="AD54" i="8" s="1"/>
  <c r="AC41" i="8"/>
  <c r="AC54" i="8" s="1"/>
  <c r="U41" i="8"/>
  <c r="U54" i="8" s="1"/>
  <c r="T41" i="8"/>
  <c r="T54" i="8" s="1"/>
  <c r="S41" i="8"/>
  <c r="S54" i="8" s="1"/>
  <c r="R41" i="8"/>
  <c r="Q41" i="8"/>
  <c r="Q54" i="8" s="1"/>
  <c r="I41" i="8"/>
  <c r="H41" i="8"/>
  <c r="EH38" i="8"/>
  <c r="EH37" i="8" s="1"/>
  <c r="DZ38" i="8"/>
  <c r="DZ37" i="8" s="1"/>
  <c r="DZ35" i="8" s="1"/>
  <c r="DW38" i="8"/>
  <c r="DV38" i="8"/>
  <c r="DU38" i="8"/>
  <c r="DT38" i="8"/>
  <c r="DS38" i="8"/>
  <c r="DR38" i="8"/>
  <c r="DQ38" i="8"/>
  <c r="DP38" i="8"/>
  <c r="DO38" i="8"/>
  <c r="DO37" i="8" s="1"/>
  <c r="DN38" i="8"/>
  <c r="DN37" i="8" s="1"/>
  <c r="DM38" i="8"/>
  <c r="DM37" i="8" s="1"/>
  <c r="DL38" i="8"/>
  <c r="DK38" i="8"/>
  <c r="DK37" i="8" s="1"/>
  <c r="DK35" i="8" s="1"/>
  <c r="DJ38" i="8"/>
  <c r="DI38" i="8"/>
  <c r="DH38" i="8"/>
  <c r="DG38" i="8"/>
  <c r="DF38" i="8"/>
  <c r="DE38" i="8"/>
  <c r="DD38" i="8"/>
  <c r="DC38" i="8"/>
  <c r="DC37" i="8" s="1"/>
  <c r="DC35" i="8" s="1"/>
  <c r="DB38" i="8"/>
  <c r="DB37" i="8" s="1"/>
  <c r="DA38" i="8"/>
  <c r="DA37" i="8" s="1"/>
  <c r="CZ38" i="8"/>
  <c r="CY38" i="8"/>
  <c r="CY37" i="8" s="1"/>
  <c r="CX38" i="8"/>
  <c r="CW38" i="8"/>
  <c r="CV38" i="8"/>
  <c r="CU38" i="8"/>
  <c r="CT38" i="8"/>
  <c r="CS38" i="8"/>
  <c r="CR38" i="8"/>
  <c r="CQ38" i="8"/>
  <c r="CQ37" i="8" s="1"/>
  <c r="CP38" i="8"/>
  <c r="CP37" i="8" s="1"/>
  <c r="CO38" i="8"/>
  <c r="CO37" i="8" s="1"/>
  <c r="CN38" i="8"/>
  <c r="CN37" i="8" s="1"/>
  <c r="CM38" i="8"/>
  <c r="CL38" i="8"/>
  <c r="CK38" i="8"/>
  <c r="CJ38" i="8"/>
  <c r="CI38" i="8"/>
  <c r="CH38" i="8"/>
  <c r="CG38" i="8"/>
  <c r="CF38" i="8"/>
  <c r="CE38" i="8"/>
  <c r="CE37" i="8" s="1"/>
  <c r="CD38" i="8"/>
  <c r="CD37" i="8" s="1"/>
  <c r="CC38" i="8"/>
  <c r="CC37" i="8" s="1"/>
  <c r="CB38" i="8"/>
  <c r="CA38" i="8"/>
  <c r="CA37" i="8" s="1"/>
  <c r="BZ38" i="8"/>
  <c r="BY38" i="8"/>
  <c r="BX38" i="8"/>
  <c r="BW38" i="8"/>
  <c r="BV38" i="8"/>
  <c r="BU38" i="8"/>
  <c r="BT38" i="8"/>
  <c r="BS38" i="8"/>
  <c r="BR38" i="8"/>
  <c r="BR37" i="8" s="1"/>
  <c r="BQ38" i="8"/>
  <c r="BQ37" i="8" s="1"/>
  <c r="BQ35" i="8" s="1"/>
  <c r="BP38" i="8"/>
  <c r="BO38" i="8"/>
  <c r="BO37" i="8" s="1"/>
  <c r="BN38" i="8"/>
  <c r="BM38" i="8"/>
  <c r="BL38" i="8"/>
  <c r="BK38" i="8"/>
  <c r="BJ38" i="8"/>
  <c r="BI38" i="8"/>
  <c r="BH38" i="8"/>
  <c r="BG38" i="8"/>
  <c r="BF38" i="8"/>
  <c r="BF37" i="8" s="1"/>
  <c r="BE38" i="8"/>
  <c r="BE37" i="8" s="1"/>
  <c r="BE54" i="8" s="1"/>
  <c r="BD38" i="8"/>
  <c r="BC38" i="8"/>
  <c r="BC37" i="8" s="1"/>
  <c r="BC35" i="8" s="1"/>
  <c r="BB38" i="8"/>
  <c r="BA38" i="8"/>
  <c r="AZ38" i="8"/>
  <c r="AY38" i="8"/>
  <c r="AX38" i="8"/>
  <c r="AW38" i="8"/>
  <c r="AV38" i="8"/>
  <c r="AV37" i="8" s="1"/>
  <c r="AU38" i="8"/>
  <c r="AU37" i="8" s="1"/>
  <c r="AT38" i="8"/>
  <c r="AT37" i="8" s="1"/>
  <c r="AT35" i="8" s="1"/>
  <c r="AS38" i="8"/>
  <c r="AS37" i="8" s="1"/>
  <c r="AR38" i="8"/>
  <c r="AR37" i="8" s="1"/>
  <c r="AQ38" i="8"/>
  <c r="AQ37" i="8" s="1"/>
  <c r="AQ35" i="8" s="1"/>
  <c r="AP38" i="8"/>
  <c r="AO38" i="8"/>
  <c r="AN38" i="8"/>
  <c r="AM38" i="8"/>
  <c r="AL38" i="8"/>
  <c r="AK38" i="8"/>
  <c r="AJ38" i="8"/>
  <c r="AI38" i="8"/>
  <c r="AH38" i="8"/>
  <c r="AH37" i="8" s="1"/>
  <c r="AG38" i="8"/>
  <c r="AG37" i="8" s="1"/>
  <c r="AG35" i="8" s="1"/>
  <c r="AF38" i="8"/>
  <c r="AF37" i="8" s="1"/>
  <c r="AE38" i="8"/>
  <c r="AE37" i="8" s="1"/>
  <c r="AD38" i="8"/>
  <c r="AC38" i="8"/>
  <c r="AB38" i="8"/>
  <c r="AA38" i="8"/>
  <c r="Z38" i="8"/>
  <c r="Y38" i="8"/>
  <c r="X38" i="8"/>
  <c r="W38" i="8"/>
  <c r="W37" i="8" s="1"/>
  <c r="W54" i="8" s="1"/>
  <c r="V38" i="8"/>
  <c r="V37" i="8" s="1"/>
  <c r="V35" i="8" s="1"/>
  <c r="U38" i="8"/>
  <c r="U37" i="8" s="1"/>
  <c r="T38" i="8"/>
  <c r="T37" i="8" s="1"/>
  <c r="S38" i="8"/>
  <c r="S37" i="8" s="1"/>
  <c r="R38" i="8"/>
  <c r="Q38" i="8"/>
  <c r="P38" i="8"/>
  <c r="O38" i="8"/>
  <c r="N38" i="8"/>
  <c r="M38" i="8"/>
  <c r="L38" i="8"/>
  <c r="L37" i="8" s="1"/>
  <c r="K38" i="8"/>
  <c r="K37" i="8" s="1"/>
  <c r="K35" i="8" s="1"/>
  <c r="J38" i="8"/>
  <c r="J37" i="8" s="1"/>
  <c r="J35" i="8" s="1"/>
  <c r="I38" i="8"/>
  <c r="I37" i="8" s="1"/>
  <c r="I54" i="8" s="1"/>
  <c r="H38" i="8"/>
  <c r="H37" i="8" s="1"/>
  <c r="H35" i="8" s="1"/>
  <c r="DW37" i="8"/>
  <c r="DW35" i="8" s="1"/>
  <c r="DV37" i="8"/>
  <c r="DU37" i="8"/>
  <c r="DT37" i="8"/>
  <c r="DS37" i="8"/>
  <c r="DR37" i="8"/>
  <c r="DQ37" i="8"/>
  <c r="DP37" i="8"/>
  <c r="DL37" i="8"/>
  <c r="DJ37" i="8"/>
  <c r="DJ35" i="8" s="1"/>
  <c r="DI37" i="8"/>
  <c r="DI35" i="8" s="1"/>
  <c r="DH37" i="8"/>
  <c r="DH54" i="8" s="1"/>
  <c r="DG37" i="8"/>
  <c r="DF37" i="8"/>
  <c r="DE37" i="8"/>
  <c r="DD37" i="8"/>
  <c r="CZ37" i="8"/>
  <c r="CZ35" i="8" s="1"/>
  <c r="CX37" i="8"/>
  <c r="CW37" i="8"/>
  <c r="CV37" i="8"/>
  <c r="CU37" i="8"/>
  <c r="CT37" i="8"/>
  <c r="CT54" i="8" s="1"/>
  <c r="CS37" i="8"/>
  <c r="CR37" i="8"/>
  <c r="CM37" i="8"/>
  <c r="CM35" i="8" s="1"/>
  <c r="CL37" i="8"/>
  <c r="CL35" i="8" s="1"/>
  <c r="CK37" i="8"/>
  <c r="CK35" i="8" s="1"/>
  <c r="CJ37" i="8"/>
  <c r="CI37" i="8"/>
  <c r="CH37" i="8"/>
  <c r="CH35" i="8" s="1"/>
  <c r="CG37" i="8"/>
  <c r="CF37" i="8"/>
  <c r="BZ37" i="8"/>
  <c r="BZ35" i="8" s="1"/>
  <c r="BY37" i="8"/>
  <c r="BY35" i="8" s="1"/>
  <c r="BX37" i="8"/>
  <c r="BW37" i="8"/>
  <c r="BW35" i="8" s="1"/>
  <c r="BV37" i="8"/>
  <c r="BV35" i="8" s="1"/>
  <c r="BU37" i="8"/>
  <c r="BU35" i="8" s="1"/>
  <c r="BT37" i="8"/>
  <c r="BT35" i="8" s="1"/>
  <c r="BS37" i="8"/>
  <c r="BS35" i="8" s="1"/>
  <c r="BN37" i="8"/>
  <c r="BM37" i="8"/>
  <c r="BL37" i="8"/>
  <c r="BL54" i="8" s="1"/>
  <c r="BK37" i="8"/>
  <c r="BJ37" i="8"/>
  <c r="BI37" i="8"/>
  <c r="BH37" i="8"/>
  <c r="BG37" i="8"/>
  <c r="BB37" i="8"/>
  <c r="BB35" i="8" s="1"/>
  <c r="BA37" i="8"/>
  <c r="BA35" i="8" s="1"/>
  <c r="AZ37" i="8"/>
  <c r="AY37" i="8"/>
  <c r="AX37" i="8"/>
  <c r="AX35" i="8" s="1"/>
  <c r="AW37" i="8"/>
  <c r="AW35" i="8" s="1"/>
  <c r="AP37" i="8"/>
  <c r="AP35" i="8" s="1"/>
  <c r="AO37" i="8"/>
  <c r="AO35" i="8" s="1"/>
  <c r="AN37" i="8"/>
  <c r="AN35" i="8" s="1"/>
  <c r="AM37" i="8"/>
  <c r="AM35" i="8" s="1"/>
  <c r="AL37" i="8"/>
  <c r="AK37" i="8"/>
  <c r="AJ37" i="8"/>
  <c r="AJ35" i="8" s="1"/>
  <c r="AI37" i="8"/>
  <c r="AI35" i="8" s="1"/>
  <c r="AD37" i="8"/>
  <c r="AC37" i="8"/>
  <c r="AC35" i="8" s="1"/>
  <c r="AB37" i="8"/>
  <c r="AA37" i="8"/>
  <c r="Z37" i="8"/>
  <c r="Y37" i="8"/>
  <c r="X37" i="8"/>
  <c r="R37" i="8"/>
  <c r="R35" i="8" s="1"/>
  <c r="Q37" i="8"/>
  <c r="Q35" i="8" s="1"/>
  <c r="P37" i="8"/>
  <c r="P35" i="8" s="1"/>
  <c r="O37" i="8"/>
  <c r="O35" i="8" s="1"/>
  <c r="N37" i="8"/>
  <c r="N35" i="8" s="1"/>
  <c r="M37" i="8"/>
  <c r="M35" i="8" s="1"/>
  <c r="DO35" i="8"/>
  <c r="DM35" i="8"/>
  <c r="DH35" i="8"/>
  <c r="DG35" i="8"/>
  <c r="DF35" i="8"/>
  <c r="DE35" i="8"/>
  <c r="CV35" i="8"/>
  <c r="CU35" i="8"/>
  <c r="CT35" i="8"/>
  <c r="CQ35" i="8"/>
  <c r="CP35" i="8"/>
  <c r="CO35" i="8"/>
  <c r="CI35" i="8"/>
  <c r="BX35" i="8"/>
  <c r="BL35" i="8"/>
  <c r="BK35" i="8"/>
  <c r="BJ35" i="8"/>
  <c r="BG35" i="8"/>
  <c r="BF35" i="8"/>
  <c r="BE35" i="8"/>
  <c r="AU35" i="8"/>
  <c r="AL35" i="8"/>
  <c r="AB35" i="8"/>
  <c r="AA35" i="8"/>
  <c r="Z35" i="8"/>
  <c r="Y35" i="8"/>
  <c r="X35" i="8"/>
  <c r="W35" i="8"/>
  <c r="I35" i="8"/>
  <c r="I33" i="8"/>
  <c r="BQ31" i="8"/>
  <c r="BQ33" i="8" s="1"/>
  <c r="I31" i="8"/>
  <c r="DW30" i="8"/>
  <c r="DV30" i="8"/>
  <c r="DU30" i="8"/>
  <c r="DT30" i="8"/>
  <c r="DS30" i="8"/>
  <c r="DJ30" i="8"/>
  <c r="DI30" i="8"/>
  <c r="DH30" i="8"/>
  <c r="DG30" i="8"/>
  <c r="DB30" i="8"/>
  <c r="DA30" i="8"/>
  <c r="CZ30" i="8"/>
  <c r="CY30" i="8"/>
  <c r="CX30" i="8"/>
  <c r="CW30" i="8"/>
  <c r="CV30" i="8"/>
  <c r="CU30" i="8"/>
  <c r="CN30" i="8"/>
  <c r="CM30" i="8"/>
  <c r="CL30" i="8"/>
  <c r="CK30" i="8"/>
  <c r="CJ30" i="8"/>
  <c r="CI30" i="8"/>
  <c r="BZ30" i="8"/>
  <c r="BY30" i="8"/>
  <c r="BX30" i="8"/>
  <c r="BW30" i="8"/>
  <c r="BP30" i="8"/>
  <c r="BO30" i="8"/>
  <c r="BN30" i="8"/>
  <c r="BM30" i="8"/>
  <c r="BL30" i="8"/>
  <c r="BK30" i="8"/>
  <c r="BD30" i="8"/>
  <c r="BC30" i="8"/>
  <c r="BB30" i="8"/>
  <c r="BA30" i="8"/>
  <c r="AZ30" i="8"/>
  <c r="AY30" i="8"/>
  <c r="AP30" i="8"/>
  <c r="AO30" i="8"/>
  <c r="AN30" i="8"/>
  <c r="AM30" i="8"/>
  <c r="AF30" i="8"/>
  <c r="AE30" i="8"/>
  <c r="AD30" i="8"/>
  <c r="AC30" i="8"/>
  <c r="AB30" i="8"/>
  <c r="AA30" i="8"/>
  <c r="U30" i="8"/>
  <c r="DZ30" i="8" s="1"/>
  <c r="T30" i="8"/>
  <c r="S30" i="8"/>
  <c r="R30" i="8"/>
  <c r="Q30" i="8"/>
  <c r="P30" i="8"/>
  <c r="O30" i="8"/>
  <c r="DW29" i="8"/>
  <c r="DV29" i="8"/>
  <c r="DU29" i="8"/>
  <c r="DK29" i="8"/>
  <c r="DJ29" i="8"/>
  <c r="CS29" i="8"/>
  <c r="CN29" i="8"/>
  <c r="CM29" i="8"/>
  <c r="BD29" i="8"/>
  <c r="BC29" i="8"/>
  <c r="AL29" i="8"/>
  <c r="AK29" i="8"/>
  <c r="AA29" i="8"/>
  <c r="EG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EF26" i="8" s="1"/>
  <c r="CQ26" i="8"/>
  <c r="CP26" i="8"/>
  <c r="CO26" i="8"/>
  <c r="CN26" i="8"/>
  <c r="CM26" i="8"/>
  <c r="CL26" i="8"/>
  <c r="CK26" i="8"/>
  <c r="CJ26" i="8"/>
  <c r="CI26" i="8"/>
  <c r="CH26" i="8"/>
  <c r="CG26" i="8"/>
  <c r="CF26" i="8"/>
  <c r="EE26" i="8" s="1"/>
  <c r="CE26" i="8"/>
  <c r="CD26" i="8"/>
  <c r="CC26" i="8"/>
  <c r="CB26" i="8"/>
  <c r="CA26" i="8"/>
  <c r="BZ26" i="8"/>
  <c r="BY26" i="8"/>
  <c r="BX26" i="8"/>
  <c r="BW26" i="8"/>
  <c r="BV26" i="8"/>
  <c r="BU26" i="8"/>
  <c r="BT26" i="8"/>
  <c r="ED26" i="8" s="1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ED24" i="8" s="1"/>
  <c r="BO24" i="8"/>
  <c r="BN24" i="8"/>
  <c r="BM24" i="8"/>
  <c r="BL24" i="8"/>
  <c r="BK24" i="8"/>
  <c r="BJ24" i="8"/>
  <c r="BI24" i="8"/>
  <c r="BH24" i="8"/>
  <c r="BG24" i="8"/>
  <c r="BF24" i="8"/>
  <c r="BE24" i="8"/>
  <c r="BD24" i="8"/>
  <c r="EC24" i="8" s="1"/>
  <c r="BC24" i="8"/>
  <c r="BB24" i="8"/>
  <c r="BA24" i="8"/>
  <c r="AZ24" i="8"/>
  <c r="AY24" i="8"/>
  <c r="AX24" i="8"/>
  <c r="AW24" i="8"/>
  <c r="AV24" i="8"/>
  <c r="AU24" i="8"/>
  <c r="AT24" i="8"/>
  <c r="AS24" i="8"/>
  <c r="AR24" i="8"/>
  <c r="EB24" i="8" s="1"/>
  <c r="AQ24" i="8"/>
  <c r="AP24" i="8"/>
  <c r="AO24" i="8"/>
  <c r="AN24" i="8"/>
  <c r="AM24" i="8"/>
  <c r="AL24" i="8"/>
  <c r="AK24" i="8"/>
  <c r="AJ24" i="8"/>
  <c r="AI24" i="8"/>
  <c r="AH24" i="8"/>
  <c r="AG24" i="8"/>
  <c r="AF24" i="8"/>
  <c r="EA24" i="8" s="1"/>
  <c r="AE24" i="8"/>
  <c r="AD24" i="8"/>
  <c r="AC24" i="8"/>
  <c r="AB24" i="8"/>
  <c r="AA24" i="8"/>
  <c r="Z24" i="8"/>
  <c r="Y24" i="8"/>
  <c r="X24" i="8"/>
  <c r="W24" i="8"/>
  <c r="V24" i="8"/>
  <c r="U24" i="8"/>
  <c r="T24" i="8"/>
  <c r="DZ24" i="8" s="1"/>
  <c r="S24" i="8"/>
  <c r="R24" i="8"/>
  <c r="Q24" i="8"/>
  <c r="P24" i="8"/>
  <c r="O24" i="8"/>
  <c r="N24" i="8"/>
  <c r="M24" i="8"/>
  <c r="L24" i="8"/>
  <c r="K24" i="8"/>
  <c r="J24" i="8"/>
  <c r="I24" i="8"/>
  <c r="H24" i="8"/>
  <c r="DY24" i="8" s="1"/>
  <c r="DW23" i="8"/>
  <c r="DV23" i="8"/>
  <c r="DU23" i="8"/>
  <c r="EH23" i="8" s="1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ED22" i="8"/>
  <c r="EA22" i="8"/>
  <c r="DW22" i="8"/>
  <c r="DV22" i="8"/>
  <c r="DU22" i="8"/>
  <c r="DT22" i="8"/>
  <c r="DS22" i="8"/>
  <c r="DR22" i="8"/>
  <c r="DQ22" i="8"/>
  <c r="DP22" i="8"/>
  <c r="DO22" i="8"/>
  <c r="DN22" i="8"/>
  <c r="EH22" i="8" s="1"/>
  <c r="DM22" i="8"/>
  <c r="DL22" i="8"/>
  <c r="DK22" i="8"/>
  <c r="DJ22" i="8"/>
  <c r="DI22" i="8"/>
  <c r="DH22" i="8"/>
  <c r="DG22" i="8"/>
  <c r="DF22" i="8"/>
  <c r="DE22" i="8"/>
  <c r="DD22" i="8"/>
  <c r="DC22" i="8"/>
  <c r="DB22" i="8"/>
  <c r="EG22" i="8" s="1"/>
  <c r="DA22" i="8"/>
  <c r="CZ22" i="8"/>
  <c r="CY22" i="8"/>
  <c r="CX22" i="8"/>
  <c r="CW22" i="8"/>
  <c r="CV22" i="8"/>
  <c r="CU22" i="8"/>
  <c r="CT22" i="8"/>
  <c r="CS22" i="8"/>
  <c r="CR22" i="8"/>
  <c r="CQ22" i="8"/>
  <c r="CP22" i="8"/>
  <c r="EF22" i="8" s="1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DZ22" i="8" s="1"/>
  <c r="S22" i="8"/>
  <c r="R22" i="8"/>
  <c r="Q22" i="8"/>
  <c r="P22" i="8"/>
  <c r="O22" i="8"/>
  <c r="N22" i="8"/>
  <c r="M22" i="8"/>
  <c r="L22" i="8"/>
  <c r="K22" i="8"/>
  <c r="J22" i="8"/>
  <c r="I22" i="8"/>
  <c r="H22" i="8"/>
  <c r="DY22" i="8" s="1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U18" i="8"/>
  <c r="U27" i="8" s="1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DW16" i="8"/>
  <c r="DV16" i="8"/>
  <c r="DU16" i="8"/>
  <c r="DT16" i="8"/>
  <c r="DS16" i="8"/>
  <c r="DR16" i="8"/>
  <c r="DR30" i="8" s="1"/>
  <c r="DQ16" i="8"/>
  <c r="DQ30" i="8" s="1"/>
  <c r="DP16" i="8"/>
  <c r="DP30" i="8" s="1"/>
  <c r="DO16" i="8"/>
  <c r="DO30" i="8" s="1"/>
  <c r="DN16" i="8"/>
  <c r="DN30" i="8" s="1"/>
  <c r="DM16" i="8"/>
  <c r="DM30" i="8" s="1"/>
  <c r="DL16" i="8"/>
  <c r="DL30" i="8" s="1"/>
  <c r="DK16" i="8"/>
  <c r="DK30" i="8" s="1"/>
  <c r="DJ16" i="8"/>
  <c r="DI16" i="8"/>
  <c r="DH16" i="8"/>
  <c r="DG16" i="8"/>
  <c r="DF16" i="8"/>
  <c r="DF30" i="8" s="1"/>
  <c r="DE16" i="8"/>
  <c r="DE30" i="8" s="1"/>
  <c r="DD16" i="8"/>
  <c r="DD30" i="8" s="1"/>
  <c r="DC16" i="8"/>
  <c r="DC30" i="8" s="1"/>
  <c r="DB16" i="8"/>
  <c r="DA16" i="8"/>
  <c r="CZ16" i="8"/>
  <c r="CY16" i="8"/>
  <c r="CX16" i="8"/>
  <c r="CW16" i="8"/>
  <c r="CV16" i="8"/>
  <c r="CU16" i="8"/>
  <c r="CT16" i="8"/>
  <c r="CT30" i="8" s="1"/>
  <c r="CS16" i="8"/>
  <c r="CS30" i="8" s="1"/>
  <c r="CR16" i="8"/>
  <c r="CR30" i="8" s="1"/>
  <c r="CQ16" i="8"/>
  <c r="CQ30" i="8" s="1"/>
  <c r="CP16" i="8"/>
  <c r="CP30" i="8" s="1"/>
  <c r="CO16" i="8"/>
  <c r="CO30" i="8" s="1"/>
  <c r="CN16" i="8"/>
  <c r="CM16" i="8"/>
  <c r="CL16" i="8"/>
  <c r="CK16" i="8"/>
  <c r="CJ16" i="8"/>
  <c r="CI16" i="8"/>
  <c r="CH16" i="8"/>
  <c r="CH30" i="8" s="1"/>
  <c r="CG16" i="8"/>
  <c r="CG30" i="8" s="1"/>
  <c r="CF16" i="8"/>
  <c r="CF30" i="8" s="1"/>
  <c r="CE16" i="8"/>
  <c r="CE30" i="8" s="1"/>
  <c r="CD16" i="8"/>
  <c r="CD30" i="8" s="1"/>
  <c r="CC16" i="8"/>
  <c r="CC30" i="8" s="1"/>
  <c r="CB16" i="8"/>
  <c r="CB30" i="8" s="1"/>
  <c r="CA16" i="8"/>
  <c r="CA30" i="8" s="1"/>
  <c r="BZ16" i="8"/>
  <c r="BY16" i="8"/>
  <c r="BX16" i="8"/>
  <c r="BW16" i="8"/>
  <c r="BV16" i="8"/>
  <c r="BV30" i="8" s="1"/>
  <c r="BU16" i="8"/>
  <c r="BU30" i="8" s="1"/>
  <c r="BT16" i="8"/>
  <c r="BT30" i="8" s="1"/>
  <c r="BS16" i="8"/>
  <c r="BS30" i="8" s="1"/>
  <c r="BR16" i="8"/>
  <c r="BR30" i="8" s="1"/>
  <c r="BQ16" i="8"/>
  <c r="BQ30" i="8" s="1"/>
  <c r="BP16" i="8"/>
  <c r="BO16" i="8"/>
  <c r="BN16" i="8"/>
  <c r="BM16" i="8"/>
  <c r="BL16" i="8"/>
  <c r="BK16" i="8"/>
  <c r="BJ16" i="8"/>
  <c r="BJ30" i="8" s="1"/>
  <c r="BI16" i="8"/>
  <c r="BI30" i="8" s="1"/>
  <c r="BH16" i="8"/>
  <c r="BH30" i="8" s="1"/>
  <c r="BG16" i="8"/>
  <c r="BG30" i="8" s="1"/>
  <c r="BF16" i="8"/>
  <c r="BF30" i="8" s="1"/>
  <c r="BE16" i="8"/>
  <c r="BE30" i="8" s="1"/>
  <c r="BD16" i="8"/>
  <c r="BC16" i="8"/>
  <c r="BB16" i="8"/>
  <c r="BA16" i="8"/>
  <c r="AZ16" i="8"/>
  <c r="AY16" i="8"/>
  <c r="AX16" i="8"/>
  <c r="AX30" i="8" s="1"/>
  <c r="AW16" i="8"/>
  <c r="AW30" i="8" s="1"/>
  <c r="AV16" i="8"/>
  <c r="AV30" i="8" s="1"/>
  <c r="AU16" i="8"/>
  <c r="AU30" i="8" s="1"/>
  <c r="AT16" i="8"/>
  <c r="AT30" i="8" s="1"/>
  <c r="AS16" i="8"/>
  <c r="AS30" i="8" s="1"/>
  <c r="AR16" i="8"/>
  <c r="AR30" i="8" s="1"/>
  <c r="AQ16" i="8"/>
  <c r="AQ30" i="8" s="1"/>
  <c r="AP16" i="8"/>
  <c r="AO16" i="8"/>
  <c r="AN16" i="8"/>
  <c r="AM16" i="8"/>
  <c r="AL16" i="8"/>
  <c r="AL30" i="8" s="1"/>
  <c r="AK16" i="8"/>
  <c r="AK30" i="8" s="1"/>
  <c r="AJ16" i="8"/>
  <c r="AJ30" i="8" s="1"/>
  <c r="AI16" i="8"/>
  <c r="AI30" i="8" s="1"/>
  <c r="AH16" i="8"/>
  <c r="AH30" i="8" s="1"/>
  <c r="AG16" i="8"/>
  <c r="AG30" i="8" s="1"/>
  <c r="AF16" i="8"/>
  <c r="AE16" i="8"/>
  <c r="AD16" i="8"/>
  <c r="AC16" i="8"/>
  <c r="AB16" i="8"/>
  <c r="AA16" i="8"/>
  <c r="Z16" i="8"/>
  <c r="Z30" i="8" s="1"/>
  <c r="Y16" i="8"/>
  <c r="Y30" i="8" s="1"/>
  <c r="X16" i="8"/>
  <c r="X30" i="8" s="1"/>
  <c r="W16" i="8"/>
  <c r="W30" i="8" s="1"/>
  <c r="V16" i="8"/>
  <c r="V30" i="8" s="1"/>
  <c r="U16" i="8"/>
  <c r="T16" i="8"/>
  <c r="S16" i="8"/>
  <c r="R16" i="8"/>
  <c r="Q16" i="8"/>
  <c r="P16" i="8"/>
  <c r="O16" i="8"/>
  <c r="N16" i="8"/>
  <c r="N30" i="8" s="1"/>
  <c r="M16" i="8"/>
  <c r="M30" i="8" s="1"/>
  <c r="L16" i="8"/>
  <c r="L30" i="8" s="1"/>
  <c r="K16" i="8"/>
  <c r="K30" i="8" s="1"/>
  <c r="J16" i="8"/>
  <c r="J30" i="8" s="1"/>
  <c r="I16" i="8"/>
  <c r="I30" i="8" s="1"/>
  <c r="H16" i="8"/>
  <c r="DK13" i="8"/>
  <c r="DK18" i="8" s="1"/>
  <c r="DK27" i="8" s="1"/>
  <c r="DJ13" i="8"/>
  <c r="DJ18" i="8" s="1"/>
  <c r="DJ27" i="8" s="1"/>
  <c r="DI13" i="8"/>
  <c r="DI18" i="8" s="1"/>
  <c r="DG13" i="8"/>
  <c r="DG18" i="8" s="1"/>
  <c r="DG27" i="8" s="1"/>
  <c r="DG31" i="8" s="1"/>
  <c r="DG33" i="8" s="1"/>
  <c r="CO13" i="8"/>
  <c r="CO18" i="8" s="1"/>
  <c r="CO27" i="8" s="1"/>
  <c r="CO31" i="8" s="1"/>
  <c r="CO33" i="8" s="1"/>
  <c r="CN13" i="8"/>
  <c r="CN18" i="8" s="1"/>
  <c r="CN27" i="8" s="1"/>
  <c r="CN31" i="8" s="1"/>
  <c r="CN33" i="8" s="1"/>
  <c r="CM13" i="8"/>
  <c r="BH13" i="8"/>
  <c r="BG13" i="8"/>
  <c r="AR13" i="8"/>
  <c r="AR18" i="8" s="1"/>
  <c r="AR27" i="8" s="1"/>
  <c r="AQ13" i="8"/>
  <c r="AQ18" i="8" s="1"/>
  <c r="AQ27" i="8" s="1"/>
  <c r="AQ31" i="8" s="1"/>
  <c r="AQ33" i="8" s="1"/>
  <c r="AJ13" i="8"/>
  <c r="AJ18" i="8" s="1"/>
  <c r="AJ27" i="8" s="1"/>
  <c r="AJ31" i="8" s="1"/>
  <c r="AJ33" i="8" s="1"/>
  <c r="U13" i="8"/>
  <c r="T13" i="8"/>
  <c r="T18" i="8" s="1"/>
  <c r="T27" i="8" s="1"/>
  <c r="S13" i="8"/>
  <c r="R13" i="8"/>
  <c r="R18" i="8" s="1"/>
  <c r="R27" i="8" s="1"/>
  <c r="R31" i="8" s="1"/>
  <c r="R33" i="8" s="1"/>
  <c r="Q13" i="8"/>
  <c r="Q18" i="8" s="1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B13" i="8" s="1"/>
  <c r="DB18" i="8" s="1"/>
  <c r="DB27" i="8" s="1"/>
  <c r="DB31" i="8" s="1"/>
  <c r="DB33" i="8" s="1"/>
  <c r="DA11" i="8"/>
  <c r="CZ11" i="8"/>
  <c r="CY11" i="8"/>
  <c r="CX11" i="8"/>
  <c r="CW11" i="8"/>
  <c r="CV11" i="8"/>
  <c r="CU11" i="8"/>
  <c r="CT11" i="8"/>
  <c r="CS11" i="8"/>
  <c r="CR11" i="8"/>
  <c r="CQ11" i="8"/>
  <c r="CP11" i="8"/>
  <c r="CP13" i="8" s="1"/>
  <c r="CP18" i="8" s="1"/>
  <c r="CP27" i="8" s="1"/>
  <c r="CP31" i="8" s="1"/>
  <c r="CP33" i="8" s="1"/>
  <c r="CO11" i="8"/>
  <c r="CN11" i="8"/>
  <c r="CM11" i="8"/>
  <c r="CL11" i="8"/>
  <c r="CK11" i="8"/>
  <c r="CJ11" i="8"/>
  <c r="CI11" i="8"/>
  <c r="CH11" i="8"/>
  <c r="CG11" i="8"/>
  <c r="CF11" i="8"/>
  <c r="CE11" i="8"/>
  <c r="CD11" i="8"/>
  <c r="CD13" i="8" s="1"/>
  <c r="CD18" i="8" s="1"/>
  <c r="CD27" i="8" s="1"/>
  <c r="CD31" i="8" s="1"/>
  <c r="CD33" i="8" s="1"/>
  <c r="CC11" i="8"/>
  <c r="CC13" i="8" s="1"/>
  <c r="CC18" i="8" s="1"/>
  <c r="CC27" i="8" s="1"/>
  <c r="CC31" i="8" s="1"/>
  <c r="CC33" i="8" s="1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F13" i="8" s="1"/>
  <c r="BF18" i="8" s="1"/>
  <c r="BF27" i="8" s="1"/>
  <c r="BF31" i="8" s="1"/>
  <c r="BF33" i="8" s="1"/>
  <c r="BE11" i="8"/>
  <c r="BD11" i="8"/>
  <c r="BC11" i="8"/>
  <c r="BB11" i="8"/>
  <c r="BA11" i="8"/>
  <c r="AZ11" i="8"/>
  <c r="AY11" i="8"/>
  <c r="AX11" i="8"/>
  <c r="AW11" i="8"/>
  <c r="AV11" i="8"/>
  <c r="AU11" i="8"/>
  <c r="AT11" i="8"/>
  <c r="AT13" i="8" s="1"/>
  <c r="AT18" i="8" s="1"/>
  <c r="AT27" i="8" s="1"/>
  <c r="AT31" i="8" s="1"/>
  <c r="AT33" i="8" s="1"/>
  <c r="AS11" i="8"/>
  <c r="AS13" i="8" s="1"/>
  <c r="AS18" i="8" s="1"/>
  <c r="AS27" i="8" s="1"/>
  <c r="AS31" i="8" s="1"/>
  <c r="AS33" i="8" s="1"/>
  <c r="AR11" i="8"/>
  <c r="AQ11" i="8"/>
  <c r="AP11" i="8"/>
  <c r="AO11" i="8"/>
  <c r="AN11" i="8"/>
  <c r="AM11" i="8"/>
  <c r="AL11" i="8"/>
  <c r="AK11" i="8"/>
  <c r="AJ11" i="8"/>
  <c r="AI11" i="8"/>
  <c r="AH11" i="8"/>
  <c r="AH13" i="8" s="1"/>
  <c r="AH18" i="8" s="1"/>
  <c r="AH27" i="8" s="1"/>
  <c r="AH31" i="8" s="1"/>
  <c r="AH33" i="8" s="1"/>
  <c r="AG11" i="8"/>
  <c r="AG13" i="8" s="1"/>
  <c r="AG18" i="8" s="1"/>
  <c r="AG27" i="8" s="1"/>
  <c r="AG31" i="8" s="1"/>
  <c r="AG33" i="8" s="1"/>
  <c r="AF11" i="8"/>
  <c r="AE11" i="8"/>
  <c r="AD11" i="8"/>
  <c r="AC11" i="8"/>
  <c r="AB11" i="8"/>
  <c r="AA11" i="8"/>
  <c r="Z11" i="8"/>
  <c r="Y11" i="8"/>
  <c r="X11" i="8"/>
  <c r="W11" i="8"/>
  <c r="V11" i="8"/>
  <c r="V13" i="8" s="1"/>
  <c r="V18" i="8" s="1"/>
  <c r="V27" i="8" s="1"/>
  <c r="V31" i="8" s="1"/>
  <c r="V33" i="8" s="1"/>
  <c r="U11" i="8"/>
  <c r="DZ11" i="8" s="1"/>
  <c r="T11" i="8"/>
  <c r="S11" i="8"/>
  <c r="R11" i="8"/>
  <c r="Q11" i="8"/>
  <c r="P11" i="8"/>
  <c r="O11" i="8"/>
  <c r="N11" i="8"/>
  <c r="M11" i="8"/>
  <c r="L11" i="8"/>
  <c r="K11" i="8"/>
  <c r="J11" i="8"/>
  <c r="J13" i="8" s="1"/>
  <c r="J18" i="8" s="1"/>
  <c r="J27" i="8" s="1"/>
  <c r="J31" i="8" s="1"/>
  <c r="J33" i="8" s="1"/>
  <c r="I11" i="8"/>
  <c r="I13" i="8" s="1"/>
  <c r="I18" i="8" s="1"/>
  <c r="I27" i="8" s="1"/>
  <c r="H11" i="8"/>
  <c r="DY11" i="8" s="1"/>
  <c r="DW10" i="8"/>
  <c r="DW13" i="8" s="1"/>
  <c r="DV10" i="8"/>
  <c r="DV13" i="8" s="1"/>
  <c r="DV18" i="8" s="1"/>
  <c r="DV27" i="8" s="1"/>
  <c r="DV31" i="8" s="1"/>
  <c r="DV33" i="8" s="1"/>
  <c r="DU10" i="8"/>
  <c r="DU13" i="8" s="1"/>
  <c r="DU18" i="8" s="1"/>
  <c r="DU27" i="8" s="1"/>
  <c r="DU31" i="8" s="1"/>
  <c r="DU33" i="8" s="1"/>
  <c r="DT10" i="8"/>
  <c r="DT29" i="8" s="1"/>
  <c r="DS10" i="8"/>
  <c r="DS29" i="8" s="1"/>
  <c r="DR10" i="8"/>
  <c r="DR29" i="8" s="1"/>
  <c r="DQ10" i="8"/>
  <c r="DQ29" i="8" s="1"/>
  <c r="DP10" i="8"/>
  <c r="DP29" i="8" s="1"/>
  <c r="DO10" i="8"/>
  <c r="DO29" i="8" s="1"/>
  <c r="DN10" i="8"/>
  <c r="DN29" i="8" s="1"/>
  <c r="DM10" i="8"/>
  <c r="DM29" i="8" s="1"/>
  <c r="DL10" i="8"/>
  <c r="DK10" i="8"/>
  <c r="DJ10" i="8"/>
  <c r="DI10" i="8"/>
  <c r="DI29" i="8" s="1"/>
  <c r="DH10" i="8"/>
  <c r="DH29" i="8" s="1"/>
  <c r="DG10" i="8"/>
  <c r="DG29" i="8" s="1"/>
  <c r="DF10" i="8"/>
  <c r="DF29" i="8" s="1"/>
  <c r="DE10" i="8"/>
  <c r="DE29" i="8" s="1"/>
  <c r="DD10" i="8"/>
  <c r="DD29" i="8" s="1"/>
  <c r="DC10" i="8"/>
  <c r="DC29" i="8" s="1"/>
  <c r="DB10" i="8"/>
  <c r="DB29" i="8" s="1"/>
  <c r="DA10" i="8"/>
  <c r="DA29" i="8" s="1"/>
  <c r="CZ10" i="8"/>
  <c r="CY10" i="8"/>
  <c r="CY29" i="8" s="1"/>
  <c r="CX10" i="8"/>
  <c r="CX29" i="8" s="1"/>
  <c r="CW10" i="8"/>
  <c r="CW29" i="8" s="1"/>
  <c r="CV10" i="8"/>
  <c r="CV29" i="8" s="1"/>
  <c r="CU10" i="8"/>
  <c r="CU29" i="8" s="1"/>
  <c r="CT10" i="8"/>
  <c r="CT29" i="8" s="1"/>
  <c r="CS10" i="8"/>
  <c r="CR10" i="8"/>
  <c r="CR29" i="8" s="1"/>
  <c r="CQ10" i="8"/>
  <c r="CQ29" i="8" s="1"/>
  <c r="CP10" i="8"/>
  <c r="CP29" i="8" s="1"/>
  <c r="CO10" i="8"/>
  <c r="CO29" i="8" s="1"/>
  <c r="CN10" i="8"/>
  <c r="CM10" i="8"/>
  <c r="CL10" i="8"/>
  <c r="CL29" i="8" s="1"/>
  <c r="CK10" i="8"/>
  <c r="CK29" i="8" s="1"/>
  <c r="CJ10" i="8"/>
  <c r="CJ29" i="8" s="1"/>
  <c r="CI10" i="8"/>
  <c r="CI29" i="8" s="1"/>
  <c r="CH10" i="8"/>
  <c r="CH29" i="8" s="1"/>
  <c r="CG10" i="8"/>
  <c r="CG29" i="8" s="1"/>
  <c r="CF10" i="8"/>
  <c r="CF29" i="8" s="1"/>
  <c r="CE10" i="8"/>
  <c r="CE29" i="8" s="1"/>
  <c r="CD10" i="8"/>
  <c r="CD29" i="8" s="1"/>
  <c r="CC10" i="8"/>
  <c r="CC29" i="8" s="1"/>
  <c r="CB10" i="8"/>
  <c r="CB29" i="8" s="1"/>
  <c r="CA10" i="8"/>
  <c r="CA29" i="8" s="1"/>
  <c r="BZ10" i="8"/>
  <c r="BZ29" i="8" s="1"/>
  <c r="BY10" i="8"/>
  <c r="BX10" i="8"/>
  <c r="BX29" i="8" s="1"/>
  <c r="BW10" i="8"/>
  <c r="BW29" i="8" s="1"/>
  <c r="BV10" i="8"/>
  <c r="BV29" i="8" s="1"/>
  <c r="BU10" i="8"/>
  <c r="BU29" i="8" s="1"/>
  <c r="BT10" i="8"/>
  <c r="BT29" i="8" s="1"/>
  <c r="BS10" i="8"/>
  <c r="BS29" i="8" s="1"/>
  <c r="BR10" i="8"/>
  <c r="BR29" i="8" s="1"/>
  <c r="BQ10" i="8"/>
  <c r="BQ29" i="8" s="1"/>
  <c r="BP10" i="8"/>
  <c r="BO10" i="8"/>
  <c r="BO29" i="8" s="1"/>
  <c r="BN10" i="8"/>
  <c r="BN29" i="8" s="1"/>
  <c r="BM10" i="8"/>
  <c r="BM29" i="8" s="1"/>
  <c r="BL10" i="8"/>
  <c r="BL29" i="8" s="1"/>
  <c r="BK10" i="8"/>
  <c r="BK13" i="8" s="1"/>
  <c r="BK18" i="8" s="1"/>
  <c r="BK27" i="8" s="1"/>
  <c r="BJ10" i="8"/>
  <c r="BJ29" i="8" s="1"/>
  <c r="BI10" i="8"/>
  <c r="BI29" i="8" s="1"/>
  <c r="BH10" i="8"/>
  <c r="BH29" i="8" s="1"/>
  <c r="BG10" i="8"/>
  <c r="BG29" i="8" s="1"/>
  <c r="BF10" i="8"/>
  <c r="BF29" i="8" s="1"/>
  <c r="BE10" i="8"/>
  <c r="BE29" i="8" s="1"/>
  <c r="BD10" i="8"/>
  <c r="BC10" i="8"/>
  <c r="BB10" i="8"/>
  <c r="BB29" i="8" s="1"/>
  <c r="BA10" i="8"/>
  <c r="BA29" i="8" s="1"/>
  <c r="AZ10" i="8"/>
  <c r="AZ29" i="8" s="1"/>
  <c r="AY10" i="8"/>
  <c r="AY29" i="8" s="1"/>
  <c r="AX10" i="8"/>
  <c r="AX29" i="8" s="1"/>
  <c r="AW10" i="8"/>
  <c r="AW29" i="8" s="1"/>
  <c r="AV10" i="8"/>
  <c r="AV29" i="8" s="1"/>
  <c r="AU10" i="8"/>
  <c r="AU29" i="8" s="1"/>
  <c r="AT10" i="8"/>
  <c r="AT29" i="8" s="1"/>
  <c r="AS10" i="8"/>
  <c r="AS29" i="8" s="1"/>
  <c r="AR10" i="8"/>
  <c r="AQ10" i="8"/>
  <c r="AQ29" i="8" s="1"/>
  <c r="AP10" i="8"/>
  <c r="AP29" i="8" s="1"/>
  <c r="AO10" i="8"/>
  <c r="AO29" i="8" s="1"/>
  <c r="AN10" i="8"/>
  <c r="AN29" i="8" s="1"/>
  <c r="AM10" i="8"/>
  <c r="AM29" i="8" s="1"/>
  <c r="AL10" i="8"/>
  <c r="AK10" i="8"/>
  <c r="AJ10" i="8"/>
  <c r="AJ29" i="8" s="1"/>
  <c r="AI10" i="8"/>
  <c r="AI29" i="8" s="1"/>
  <c r="AH10" i="8"/>
  <c r="AH29" i="8" s="1"/>
  <c r="AG10" i="8"/>
  <c r="AG29" i="8" s="1"/>
  <c r="AF10" i="8"/>
  <c r="AE10" i="8"/>
  <c r="AE29" i="8" s="1"/>
  <c r="AD10" i="8"/>
  <c r="AD29" i="8" s="1"/>
  <c r="AC10" i="8"/>
  <c r="AB10" i="8"/>
  <c r="AB29" i="8" s="1"/>
  <c r="AA10" i="8"/>
  <c r="Z10" i="8"/>
  <c r="Z29" i="8" s="1"/>
  <c r="Y10" i="8"/>
  <c r="Y29" i="8" s="1"/>
  <c r="X10" i="8"/>
  <c r="X29" i="8" s="1"/>
  <c r="W10" i="8"/>
  <c r="W29" i="8" s="1"/>
  <c r="V10" i="8"/>
  <c r="V29" i="8" s="1"/>
  <c r="U10" i="8"/>
  <c r="U29" i="8" s="1"/>
  <c r="T10" i="8"/>
  <c r="S10" i="8"/>
  <c r="S29" i="8" s="1"/>
  <c r="R10" i="8"/>
  <c r="R29" i="8" s="1"/>
  <c r="Q10" i="8"/>
  <c r="Q29" i="8" s="1"/>
  <c r="P10" i="8"/>
  <c r="P29" i="8" s="1"/>
  <c r="O10" i="8"/>
  <c r="O29" i="8" s="1"/>
  <c r="N10" i="8"/>
  <c r="N29" i="8" s="1"/>
  <c r="M10" i="8"/>
  <c r="M29" i="8" s="1"/>
  <c r="DY29" i="8" s="1"/>
  <c r="L10" i="8"/>
  <c r="L29" i="8" s="1"/>
  <c r="K10" i="8"/>
  <c r="K29" i="8" s="1"/>
  <c r="J10" i="8"/>
  <c r="J29" i="8" s="1"/>
  <c r="I10" i="8"/>
  <c r="I29" i="8" s="1"/>
  <c r="H10" i="8"/>
  <c r="H29" i="8" s="1"/>
  <c r="ED9" i="8"/>
  <c r="EC9" i="8"/>
  <c r="EB9" i="8"/>
  <c r="DW9" i="8"/>
  <c r="DV9" i="8"/>
  <c r="DU9" i="8"/>
  <c r="DT9" i="8"/>
  <c r="DS9" i="8"/>
  <c r="DR9" i="8"/>
  <c r="DQ9" i="8"/>
  <c r="DP9" i="8"/>
  <c r="DP13" i="8" s="1"/>
  <c r="DO9" i="8"/>
  <c r="DN9" i="8"/>
  <c r="DM9" i="8"/>
  <c r="DM13" i="8" s="1"/>
  <c r="DM18" i="8" s="1"/>
  <c r="DM27" i="8" s="1"/>
  <c r="DM31" i="8" s="1"/>
  <c r="DM33" i="8" s="1"/>
  <c r="DL9" i="8"/>
  <c r="DK9" i="8"/>
  <c r="DJ9" i="8"/>
  <c r="DI9" i="8"/>
  <c r="DH9" i="8"/>
  <c r="DG9" i="8"/>
  <c r="DF9" i="8"/>
  <c r="DE9" i="8"/>
  <c r="DD9" i="8"/>
  <c r="DD13" i="8" s="1"/>
  <c r="DC9" i="8"/>
  <c r="DC13" i="8" s="1"/>
  <c r="DC18" i="8" s="1"/>
  <c r="DC27" i="8" s="1"/>
  <c r="DC31" i="8" s="1"/>
  <c r="DC33" i="8" s="1"/>
  <c r="DB9" i="8"/>
  <c r="DA9" i="8"/>
  <c r="DA13" i="8" s="1"/>
  <c r="DA18" i="8" s="1"/>
  <c r="DA27" i="8" s="1"/>
  <c r="DA31" i="8" s="1"/>
  <c r="DA33" i="8" s="1"/>
  <c r="CZ9" i="8"/>
  <c r="CY9" i="8"/>
  <c r="CX9" i="8"/>
  <c r="CW9" i="8"/>
  <c r="CV9" i="8"/>
  <c r="CU9" i="8"/>
  <c r="CT9" i="8"/>
  <c r="CS9" i="8"/>
  <c r="CR9" i="8"/>
  <c r="CR13" i="8" s="1"/>
  <c r="CQ9" i="8"/>
  <c r="CQ13" i="8" s="1"/>
  <c r="CP9" i="8"/>
  <c r="CO9" i="8"/>
  <c r="CN9" i="8"/>
  <c r="CM9" i="8"/>
  <c r="CL9" i="8"/>
  <c r="CK9" i="8"/>
  <c r="CJ9" i="8"/>
  <c r="CI9" i="8"/>
  <c r="CH9" i="8"/>
  <c r="CG9" i="8"/>
  <c r="CF9" i="8"/>
  <c r="CF13" i="8" s="1"/>
  <c r="CE9" i="8"/>
  <c r="CE13" i="8" s="1"/>
  <c r="CD9" i="8"/>
  <c r="CC9" i="8"/>
  <c r="CB9" i="8"/>
  <c r="CA9" i="8"/>
  <c r="BZ9" i="8"/>
  <c r="BZ13" i="8" s="1"/>
  <c r="BZ18" i="8" s="1"/>
  <c r="BZ27" i="8" s="1"/>
  <c r="BZ31" i="8" s="1"/>
  <c r="BZ33" i="8" s="1"/>
  <c r="BY9" i="8"/>
  <c r="BX9" i="8"/>
  <c r="BW9" i="8"/>
  <c r="BV9" i="8"/>
  <c r="BU9" i="8"/>
  <c r="BT9" i="8"/>
  <c r="BT13" i="8" s="1"/>
  <c r="BS9" i="8"/>
  <c r="BS13" i="8" s="1"/>
  <c r="BR9" i="8"/>
  <c r="BQ9" i="8"/>
  <c r="BQ13" i="8" s="1"/>
  <c r="BQ18" i="8" s="1"/>
  <c r="BQ27" i="8" s="1"/>
  <c r="BP9" i="8"/>
  <c r="BO9" i="8"/>
  <c r="BN9" i="8"/>
  <c r="BM9" i="8"/>
  <c r="BL9" i="8"/>
  <c r="BK9" i="8"/>
  <c r="BJ9" i="8"/>
  <c r="BI9" i="8"/>
  <c r="BH9" i="8"/>
  <c r="BG9" i="8"/>
  <c r="BF9" i="8"/>
  <c r="BE9" i="8"/>
  <c r="BE13" i="8" s="1"/>
  <c r="BE18" i="8" s="1"/>
  <c r="BE27" i="8" s="1"/>
  <c r="BE31" i="8" s="1"/>
  <c r="BE33" i="8" s="1"/>
  <c r="BD9" i="8"/>
  <c r="BC9" i="8"/>
  <c r="BB9" i="8"/>
  <c r="BA9" i="8"/>
  <c r="BA13" i="8" s="1"/>
  <c r="BA18" i="8" s="1"/>
  <c r="BA27" i="8" s="1"/>
  <c r="BA31" i="8" s="1"/>
  <c r="BA33" i="8" s="1"/>
  <c r="AZ9" i="8"/>
  <c r="AY9" i="8"/>
  <c r="AX9" i="8"/>
  <c r="AW9" i="8"/>
  <c r="AV9" i="8"/>
  <c r="AV13" i="8" s="1"/>
  <c r="AU9" i="8"/>
  <c r="AU13" i="8" s="1"/>
  <c r="AT9" i="8"/>
  <c r="AS9" i="8"/>
  <c r="AR9" i="8"/>
  <c r="AQ9" i="8"/>
  <c r="AP9" i="8"/>
  <c r="AO9" i="8"/>
  <c r="AN9" i="8"/>
  <c r="AM9" i="8"/>
  <c r="AL9" i="8"/>
  <c r="AK9" i="8"/>
  <c r="AJ9" i="8"/>
  <c r="AI9" i="8"/>
  <c r="AI13" i="8" s="1"/>
  <c r="AI18" i="8" s="1"/>
  <c r="AI27" i="8" s="1"/>
  <c r="AI31" i="8" s="1"/>
  <c r="AI33" i="8" s="1"/>
  <c r="AH9" i="8"/>
  <c r="AG9" i="8"/>
  <c r="AF9" i="8"/>
  <c r="EA9" i="8" s="1"/>
  <c r="AE9" i="8"/>
  <c r="AD9" i="8"/>
  <c r="AD13" i="8" s="1"/>
  <c r="AD18" i="8" s="1"/>
  <c r="AD27" i="8" s="1"/>
  <c r="AD31" i="8" s="1"/>
  <c r="AD33" i="8" s="1"/>
  <c r="AD72" i="8" s="1"/>
  <c r="AC9" i="8"/>
  <c r="AB9" i="8"/>
  <c r="AA9" i="8"/>
  <c r="Z9" i="8"/>
  <c r="Y9" i="8"/>
  <c r="X9" i="8"/>
  <c r="X13" i="8" s="1"/>
  <c r="W9" i="8"/>
  <c r="W13" i="8" s="1"/>
  <c r="V9" i="8"/>
  <c r="U9" i="8"/>
  <c r="DZ9" i="8" s="1"/>
  <c r="T9" i="8"/>
  <c r="S9" i="8"/>
  <c r="R9" i="8"/>
  <c r="Q9" i="8"/>
  <c r="P9" i="8"/>
  <c r="O9" i="8"/>
  <c r="N9" i="8"/>
  <c r="M9" i="8"/>
  <c r="L9" i="8"/>
  <c r="L13" i="8" s="1"/>
  <c r="K9" i="8"/>
  <c r="K13" i="8" s="1"/>
  <c r="J9" i="8"/>
  <c r="I9" i="8"/>
  <c r="H9" i="8"/>
  <c r="DY9" i="8" s="1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EH5" i="8"/>
  <c r="EG5" i="8"/>
  <c r="EF5" i="8"/>
  <c r="EE5" i="8"/>
  <c r="ED5" i="8"/>
  <c r="EC5" i="8"/>
  <c r="EB5" i="8"/>
  <c r="EA5" i="8"/>
  <c r="DZ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DY5" i="8" s="1"/>
  <c r="M54" i="7"/>
  <c r="L54" i="7"/>
  <c r="K54" i="7"/>
  <c r="J54" i="7"/>
  <c r="I54" i="7"/>
  <c r="H54" i="7"/>
  <c r="G54" i="7"/>
  <c r="F54" i="7"/>
  <c r="E54" i="7"/>
  <c r="D54" i="7"/>
  <c r="M53" i="7"/>
  <c r="L53" i="7"/>
  <c r="K53" i="7"/>
  <c r="J53" i="7"/>
  <c r="I53" i="7"/>
  <c r="H53" i="7"/>
  <c r="G53" i="7"/>
  <c r="F53" i="7"/>
  <c r="E53" i="7"/>
  <c r="D53" i="7"/>
  <c r="M52" i="7"/>
  <c r="L52" i="7"/>
  <c r="K52" i="7"/>
  <c r="J52" i="7"/>
  <c r="I52" i="7"/>
  <c r="H52" i="7"/>
  <c r="G52" i="7"/>
  <c r="F52" i="7"/>
  <c r="E52" i="7"/>
  <c r="D52" i="7"/>
  <c r="M32" i="7"/>
  <c r="L32" i="7"/>
  <c r="K32" i="7"/>
  <c r="J32" i="7"/>
  <c r="I32" i="7"/>
  <c r="H32" i="7"/>
  <c r="G32" i="7"/>
  <c r="F32" i="7"/>
  <c r="E32" i="7"/>
  <c r="D32" i="7"/>
  <c r="M31" i="7"/>
  <c r="L31" i="7"/>
  <c r="K31" i="7"/>
  <c r="J31" i="7"/>
  <c r="I31" i="7"/>
  <c r="H31" i="7"/>
  <c r="G31" i="7"/>
  <c r="F31" i="7"/>
  <c r="E31" i="7"/>
  <c r="D31" i="7"/>
  <c r="C31" i="7"/>
  <c r="M30" i="7"/>
  <c r="L30" i="7"/>
  <c r="K30" i="7"/>
  <c r="J30" i="7"/>
  <c r="I30" i="7"/>
  <c r="H30" i="7"/>
  <c r="G30" i="7"/>
  <c r="F30" i="7"/>
  <c r="E30" i="7"/>
  <c r="D30" i="7"/>
  <c r="M29" i="7"/>
  <c r="L29" i="7"/>
  <c r="K29" i="7"/>
  <c r="J29" i="7"/>
  <c r="I29" i="7"/>
  <c r="H29" i="7"/>
  <c r="G29" i="7"/>
  <c r="F29" i="7"/>
  <c r="E29" i="7"/>
  <c r="D29" i="7"/>
  <c r="M28" i="7"/>
  <c r="M51" i="7" s="1"/>
  <c r="L28" i="7"/>
  <c r="L51" i="7" s="1"/>
  <c r="K28" i="7"/>
  <c r="K51" i="7" s="1"/>
  <c r="E28" i="7"/>
  <c r="E51" i="7" s="1"/>
  <c r="D28" i="7"/>
  <c r="D51" i="7" s="1"/>
  <c r="M8" i="7"/>
  <c r="L8" i="7"/>
  <c r="K8" i="7"/>
  <c r="J8" i="7"/>
  <c r="I8" i="7"/>
  <c r="H8" i="7"/>
  <c r="G8" i="7"/>
  <c r="F8" i="7"/>
  <c r="E8" i="7"/>
  <c r="D8" i="7"/>
  <c r="C8" i="7"/>
  <c r="M7" i="7"/>
  <c r="L7" i="7"/>
  <c r="K7" i="7"/>
  <c r="J7" i="7"/>
  <c r="I7" i="7"/>
  <c r="H7" i="7"/>
  <c r="G7" i="7"/>
  <c r="F7" i="7"/>
  <c r="E7" i="7"/>
  <c r="D7" i="7"/>
  <c r="C7" i="7"/>
  <c r="M6" i="7"/>
  <c r="L6" i="7"/>
  <c r="K6" i="7"/>
  <c r="J6" i="7"/>
  <c r="I6" i="7"/>
  <c r="H6" i="7"/>
  <c r="G6" i="7"/>
  <c r="F6" i="7"/>
  <c r="E6" i="7"/>
  <c r="D6" i="7"/>
  <c r="C6" i="7"/>
  <c r="M5" i="7"/>
  <c r="L5" i="7"/>
  <c r="K5" i="7"/>
  <c r="J5" i="7"/>
  <c r="J28" i="7" s="1"/>
  <c r="J51" i="7" s="1"/>
  <c r="I5" i="7"/>
  <c r="I28" i="7" s="1"/>
  <c r="I51" i="7" s="1"/>
  <c r="H5" i="7"/>
  <c r="H28" i="7" s="1"/>
  <c r="H51" i="7" s="1"/>
  <c r="G5" i="7"/>
  <c r="G28" i="7" s="1"/>
  <c r="G51" i="7" s="1"/>
  <c r="F5" i="7"/>
  <c r="F28" i="7" s="1"/>
  <c r="F51" i="7" s="1"/>
  <c r="E5" i="7"/>
  <c r="D5" i="7"/>
  <c r="E72" i="6"/>
  <c r="E64" i="6"/>
  <c r="E47" i="6"/>
  <c r="E55" i="6" s="1"/>
  <c r="E33" i="6"/>
  <c r="E29" i="6"/>
  <c r="E38" i="6" s="1"/>
  <c r="E22" i="6"/>
  <c r="E25" i="6" s="1"/>
  <c r="E19" i="6"/>
  <c r="E17" i="6"/>
  <c r="E15" i="6"/>
  <c r="E10" i="6"/>
  <c r="DW2" i="6"/>
  <c r="DV2" i="6"/>
  <c r="DU2" i="6"/>
  <c r="DT2" i="6"/>
  <c r="DS2" i="6"/>
  <c r="DR2" i="6"/>
  <c r="DQ2" i="6"/>
  <c r="DP2" i="6"/>
  <c r="DO2" i="6"/>
  <c r="DN2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DW1" i="6"/>
  <c r="DV1" i="6"/>
  <c r="DU1" i="6"/>
  <c r="DT1" i="6"/>
  <c r="DS1" i="6"/>
  <c r="DR1" i="6"/>
  <c r="DQ1" i="6"/>
  <c r="DP1" i="6"/>
  <c r="DO1" i="6"/>
  <c r="DN1" i="6"/>
  <c r="DM1" i="6"/>
  <c r="DL1" i="6"/>
  <c r="DK1" i="6"/>
  <c r="DJ1" i="6"/>
  <c r="DI1" i="6"/>
  <c r="DH1" i="6"/>
  <c r="DG1" i="6"/>
  <c r="DF1" i="6"/>
  <c r="DE1" i="6"/>
  <c r="DD1" i="6"/>
  <c r="DC1" i="6"/>
  <c r="DB1" i="6"/>
  <c r="DA1" i="6"/>
  <c r="CZ1" i="6"/>
  <c r="CY1" i="6"/>
  <c r="CX1" i="6"/>
  <c r="CW1" i="6"/>
  <c r="CV1" i="6"/>
  <c r="CU1" i="6"/>
  <c r="CT1" i="6"/>
  <c r="CS1" i="6"/>
  <c r="CR1" i="6"/>
  <c r="CQ1" i="6"/>
  <c r="CP1" i="6"/>
  <c r="CO1" i="6"/>
  <c r="CN1" i="6"/>
  <c r="CM1" i="6"/>
  <c r="CL1" i="6"/>
  <c r="CK1" i="6"/>
  <c r="CJ1" i="6"/>
  <c r="CI1" i="6"/>
  <c r="CH1" i="6"/>
  <c r="CG1" i="6"/>
  <c r="CF1" i="6"/>
  <c r="CE1" i="6"/>
  <c r="CD1" i="6"/>
  <c r="CC1" i="6"/>
  <c r="CB1" i="6"/>
  <c r="CA1" i="6"/>
  <c r="BZ1" i="6"/>
  <c r="BY1" i="6"/>
  <c r="BX1" i="6"/>
  <c r="BW1" i="6"/>
  <c r="BV1" i="6"/>
  <c r="BU1" i="6"/>
  <c r="BT1" i="6"/>
  <c r="BS1" i="6"/>
  <c r="BR1" i="6"/>
  <c r="BQ1" i="6"/>
  <c r="BP1" i="6"/>
  <c r="BO1" i="6"/>
  <c r="BN1" i="6"/>
  <c r="BM1" i="6"/>
  <c r="BL1" i="6"/>
  <c r="BK1" i="6"/>
  <c r="BJ1" i="6"/>
  <c r="BI1" i="6"/>
  <c r="BH1" i="6"/>
  <c r="BG1" i="6"/>
  <c r="BF1" i="6"/>
  <c r="BE1" i="6"/>
  <c r="BD1" i="6"/>
  <c r="BC1" i="6"/>
  <c r="BB1" i="6"/>
  <c r="BA1" i="6"/>
  <c r="AZ1" i="6"/>
  <c r="AY1" i="6"/>
  <c r="AX1" i="6"/>
  <c r="AW1" i="6"/>
  <c r="AV1" i="6"/>
  <c r="AU1" i="6"/>
  <c r="AT1" i="6"/>
  <c r="AS1" i="6"/>
  <c r="AR1" i="6"/>
  <c r="AQ1" i="6"/>
  <c r="AP1" i="6"/>
  <c r="AO1" i="6"/>
  <c r="AN1" i="6"/>
  <c r="AM1" i="6"/>
  <c r="AL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X1" i="6"/>
  <c r="W1" i="6"/>
  <c r="V1" i="6"/>
  <c r="U1" i="6"/>
  <c r="T1" i="6"/>
  <c r="S1" i="6"/>
  <c r="R1" i="6"/>
  <c r="Q1" i="6"/>
  <c r="P1" i="6"/>
  <c r="O1" i="6"/>
  <c r="N1" i="6"/>
  <c r="M1" i="6"/>
  <c r="L1" i="6"/>
  <c r="K1" i="6"/>
  <c r="J1" i="6"/>
  <c r="I1" i="6"/>
  <c r="H1" i="6"/>
  <c r="E1" i="6"/>
  <c r="DV65" i="5"/>
  <c r="DU65" i="5"/>
  <c r="DT65" i="5"/>
  <c r="DM65" i="5"/>
  <c r="DI65" i="5"/>
  <c r="DH65" i="5"/>
  <c r="DA65" i="5"/>
  <c r="CX65" i="5"/>
  <c r="CW65" i="5"/>
  <c r="CO65" i="5"/>
  <c r="CM65" i="5"/>
  <c r="CL65" i="5"/>
  <c r="CK65" i="5"/>
  <c r="CJ65" i="5"/>
  <c r="CC65" i="5"/>
  <c r="BQ65" i="5"/>
  <c r="BN65" i="5"/>
  <c r="BM65" i="5"/>
  <c r="BL65" i="5"/>
  <c r="BE65" i="5"/>
  <c r="AZ65" i="5"/>
  <c r="AS65" i="5"/>
  <c r="AP65" i="5"/>
  <c r="AO65" i="5"/>
  <c r="AN65" i="5"/>
  <c r="AG65" i="5"/>
  <c r="AD65" i="5"/>
  <c r="AC65" i="5"/>
  <c r="AB65" i="5"/>
  <c r="U65" i="5"/>
  <c r="I65" i="5"/>
  <c r="H65" i="5"/>
  <c r="G65" i="5"/>
  <c r="E65" i="5"/>
  <c r="DV64" i="5"/>
  <c r="DU64" i="5"/>
  <c r="DT64" i="5"/>
  <c r="DS64" i="5"/>
  <c r="DR64" i="5"/>
  <c r="DQ64" i="5"/>
  <c r="DP64" i="5"/>
  <c r="DO64" i="5"/>
  <c r="DN64" i="5"/>
  <c r="DM64" i="5"/>
  <c r="DL64" i="5"/>
  <c r="DL65" i="5" s="1"/>
  <c r="DK64" i="5"/>
  <c r="DK65" i="5" s="1"/>
  <c r="DJ64" i="5"/>
  <c r="DI64" i="5"/>
  <c r="DH64" i="5"/>
  <c r="DG64" i="5"/>
  <c r="DF64" i="5"/>
  <c r="DE64" i="5"/>
  <c r="DD64" i="5"/>
  <c r="DC64" i="5"/>
  <c r="DB64" i="5"/>
  <c r="DA64" i="5"/>
  <c r="CZ64" i="5"/>
  <c r="CZ65" i="5" s="1"/>
  <c r="CY64" i="5"/>
  <c r="CY65" i="5" s="1"/>
  <c r="CX64" i="5"/>
  <c r="CW64" i="5"/>
  <c r="CV64" i="5"/>
  <c r="CU64" i="5"/>
  <c r="CT64" i="5"/>
  <c r="CS64" i="5"/>
  <c r="CR64" i="5"/>
  <c r="CQ64" i="5"/>
  <c r="CP64" i="5"/>
  <c r="CO64" i="5"/>
  <c r="CN64" i="5"/>
  <c r="CN65" i="5" s="1"/>
  <c r="CM64" i="5"/>
  <c r="CL64" i="5"/>
  <c r="CK64" i="5"/>
  <c r="CJ64" i="5"/>
  <c r="CI64" i="5"/>
  <c r="CH64" i="5"/>
  <c r="CG64" i="5"/>
  <c r="CF64" i="5"/>
  <c r="CE64" i="5"/>
  <c r="CD64" i="5"/>
  <c r="CC64" i="5"/>
  <c r="CB64" i="5"/>
  <c r="CB65" i="5" s="1"/>
  <c r="CA64" i="5"/>
  <c r="BZ64" i="5"/>
  <c r="BY64" i="5"/>
  <c r="BX64" i="5"/>
  <c r="BW64" i="5"/>
  <c r="BV64" i="5"/>
  <c r="BU64" i="5"/>
  <c r="BT64" i="5"/>
  <c r="BS64" i="5"/>
  <c r="BR64" i="5"/>
  <c r="BQ64" i="5"/>
  <c r="BP64" i="5"/>
  <c r="BP65" i="5" s="1"/>
  <c r="BO64" i="5"/>
  <c r="BO65" i="5" s="1"/>
  <c r="BN64" i="5"/>
  <c r="BM64" i="5"/>
  <c r="BL64" i="5"/>
  <c r="BK64" i="5"/>
  <c r="BJ64" i="5"/>
  <c r="BI64" i="5"/>
  <c r="BH64" i="5"/>
  <c r="BG64" i="5"/>
  <c r="BF64" i="5"/>
  <c r="BE64" i="5"/>
  <c r="BD64" i="5"/>
  <c r="BD65" i="5" s="1"/>
  <c r="BC64" i="5"/>
  <c r="BB64" i="5"/>
  <c r="BA64" i="5"/>
  <c r="AZ64" i="5"/>
  <c r="AY64" i="5"/>
  <c r="AX64" i="5"/>
  <c r="AW64" i="5"/>
  <c r="AV64" i="5"/>
  <c r="AU64" i="5"/>
  <c r="AT64" i="5"/>
  <c r="AS64" i="5"/>
  <c r="AR64" i="5"/>
  <c r="AR65" i="5" s="1"/>
  <c r="AQ64" i="5"/>
  <c r="AP64" i="5"/>
  <c r="AO64" i="5"/>
  <c r="AN64" i="5"/>
  <c r="AM64" i="5"/>
  <c r="AL64" i="5"/>
  <c r="AK64" i="5"/>
  <c r="AJ64" i="5"/>
  <c r="AI64" i="5"/>
  <c r="AH64" i="5"/>
  <c r="AG64" i="5"/>
  <c r="AF64" i="5"/>
  <c r="AF65" i="5" s="1"/>
  <c r="AE64" i="5"/>
  <c r="AD64" i="5"/>
  <c r="AC64" i="5"/>
  <c r="AB64" i="5"/>
  <c r="AA64" i="5"/>
  <c r="Z64" i="5"/>
  <c r="Y64" i="5"/>
  <c r="X64" i="5"/>
  <c r="W64" i="5"/>
  <c r="V64" i="5"/>
  <c r="U64" i="5"/>
  <c r="T64" i="5"/>
  <c r="T65" i="5" s="1"/>
  <c r="S64" i="5"/>
  <c r="S65" i="5" s="1"/>
  <c r="R64" i="5"/>
  <c r="Q64" i="5"/>
  <c r="P64" i="5"/>
  <c r="O64" i="5"/>
  <c r="N64" i="5"/>
  <c r="M64" i="5"/>
  <c r="L64" i="5"/>
  <c r="K64" i="5"/>
  <c r="J64" i="5"/>
  <c r="I64" i="5"/>
  <c r="H64" i="5"/>
  <c r="G64" i="5"/>
  <c r="DV63" i="5"/>
  <c r="DU63" i="5"/>
  <c r="DT63" i="5"/>
  <c r="DS63" i="5"/>
  <c r="DS65" i="5" s="1"/>
  <c r="DR63" i="5"/>
  <c r="DR65" i="5" s="1"/>
  <c r="DQ63" i="5"/>
  <c r="DQ65" i="5" s="1"/>
  <c r="DP63" i="5"/>
  <c r="DO63" i="5"/>
  <c r="DO65" i="5" s="1"/>
  <c r="DN63" i="5"/>
  <c r="DN65" i="5" s="1"/>
  <c r="DM63" i="5"/>
  <c r="DL63" i="5"/>
  <c r="DK63" i="5"/>
  <c r="DJ63" i="5"/>
  <c r="DJ65" i="5" s="1"/>
  <c r="DI63" i="5"/>
  <c r="DH63" i="5"/>
  <c r="DG63" i="5"/>
  <c r="DG65" i="5" s="1"/>
  <c r="DF63" i="5"/>
  <c r="DF65" i="5" s="1"/>
  <c r="DE63" i="5"/>
  <c r="DE65" i="5" s="1"/>
  <c r="DD63" i="5"/>
  <c r="DC63" i="5"/>
  <c r="DC65" i="5" s="1"/>
  <c r="DB63" i="5"/>
  <c r="DB65" i="5" s="1"/>
  <c r="DA63" i="5"/>
  <c r="CZ63" i="5"/>
  <c r="CY63" i="5"/>
  <c r="CX63" i="5"/>
  <c r="CW63" i="5"/>
  <c r="CV63" i="5"/>
  <c r="CV65" i="5" s="1"/>
  <c r="CU63" i="5"/>
  <c r="CU65" i="5" s="1"/>
  <c r="CT63" i="5"/>
  <c r="CT65" i="5" s="1"/>
  <c r="CS63" i="5"/>
  <c r="CS65" i="5" s="1"/>
  <c r="CR63" i="5"/>
  <c r="CQ63" i="5"/>
  <c r="CQ65" i="5" s="1"/>
  <c r="CP63" i="5"/>
  <c r="CP65" i="5" s="1"/>
  <c r="CO63" i="5"/>
  <c r="CN63" i="5"/>
  <c r="CM63" i="5"/>
  <c r="CL63" i="5"/>
  <c r="CK63" i="5"/>
  <c r="CJ63" i="5"/>
  <c r="CI63" i="5"/>
  <c r="CI65" i="5" s="1"/>
  <c r="CH63" i="5"/>
  <c r="CH65" i="5" s="1"/>
  <c r="CG63" i="5"/>
  <c r="CG65" i="5" s="1"/>
  <c r="CF63" i="5"/>
  <c r="CE63" i="5"/>
  <c r="CE65" i="5" s="1"/>
  <c r="CD63" i="5"/>
  <c r="CD65" i="5" s="1"/>
  <c r="CC63" i="5"/>
  <c r="CB63" i="5"/>
  <c r="CA63" i="5"/>
  <c r="BZ63" i="5"/>
  <c r="BZ65" i="5" s="1"/>
  <c r="BY63" i="5"/>
  <c r="BY65" i="5" s="1"/>
  <c r="BX63" i="5"/>
  <c r="BX65" i="5" s="1"/>
  <c r="BW63" i="5"/>
  <c r="BW65" i="5" s="1"/>
  <c r="BV63" i="5"/>
  <c r="BV65" i="5" s="1"/>
  <c r="BU63" i="5"/>
  <c r="BU65" i="5" s="1"/>
  <c r="BT63" i="5"/>
  <c r="BS63" i="5"/>
  <c r="BS65" i="5" s="1"/>
  <c r="BR63" i="5"/>
  <c r="BR65" i="5" s="1"/>
  <c r="BQ63" i="5"/>
  <c r="BP63" i="5"/>
  <c r="BO63" i="5"/>
  <c r="BN63" i="5"/>
  <c r="BM63" i="5"/>
  <c r="BL63" i="5"/>
  <c r="BK63" i="5"/>
  <c r="BK65" i="5" s="1"/>
  <c r="BJ63" i="5"/>
  <c r="BJ65" i="5" s="1"/>
  <c r="BI63" i="5"/>
  <c r="BI65" i="5" s="1"/>
  <c r="BH63" i="5"/>
  <c r="BH65" i="5" s="1"/>
  <c r="BG63" i="5"/>
  <c r="BG65" i="5" s="1"/>
  <c r="BF63" i="5"/>
  <c r="BF65" i="5" s="1"/>
  <c r="BE63" i="5"/>
  <c r="BD63" i="5"/>
  <c r="BC63" i="5"/>
  <c r="BB63" i="5"/>
  <c r="BB65" i="5" s="1"/>
  <c r="BA63" i="5"/>
  <c r="BA65" i="5" s="1"/>
  <c r="AZ63" i="5"/>
  <c r="AY63" i="5"/>
  <c r="AY65" i="5" s="1"/>
  <c r="AX63" i="5"/>
  <c r="AX65" i="5" s="1"/>
  <c r="AW63" i="5"/>
  <c r="AW65" i="5" s="1"/>
  <c r="AV63" i="5"/>
  <c r="AV65" i="5" s="1"/>
  <c r="AU63" i="5"/>
  <c r="AU65" i="5" s="1"/>
  <c r="AT63" i="5"/>
  <c r="AT65" i="5" s="1"/>
  <c r="AS63" i="5"/>
  <c r="AR63" i="5"/>
  <c r="AQ63" i="5"/>
  <c r="AP63" i="5"/>
  <c r="AO63" i="5"/>
  <c r="AN63" i="5"/>
  <c r="AM63" i="5"/>
  <c r="AM65" i="5" s="1"/>
  <c r="AL63" i="5"/>
  <c r="AL65" i="5" s="1"/>
  <c r="AK63" i="5"/>
  <c r="AK65" i="5" s="1"/>
  <c r="AJ63" i="5"/>
  <c r="AJ65" i="5" s="1"/>
  <c r="AI63" i="5"/>
  <c r="AI65" i="5" s="1"/>
  <c r="AH63" i="5"/>
  <c r="AH65" i="5" s="1"/>
  <c r="AG63" i="5"/>
  <c r="AF63" i="5"/>
  <c r="AE63" i="5"/>
  <c r="AD63" i="5"/>
  <c r="AC63" i="5"/>
  <c r="AB63" i="5"/>
  <c r="AA63" i="5"/>
  <c r="AA65" i="5" s="1"/>
  <c r="Z63" i="5"/>
  <c r="Z65" i="5" s="1"/>
  <c r="Y63" i="5"/>
  <c r="Y65" i="5" s="1"/>
  <c r="X63" i="5"/>
  <c r="X65" i="5" s="1"/>
  <c r="W63" i="5"/>
  <c r="W65" i="5" s="1"/>
  <c r="V63" i="5"/>
  <c r="V65" i="5" s="1"/>
  <c r="U63" i="5"/>
  <c r="T63" i="5"/>
  <c r="S63" i="5"/>
  <c r="R63" i="5"/>
  <c r="R65" i="5" s="1"/>
  <c r="Q63" i="5"/>
  <c r="Q65" i="5" s="1"/>
  <c r="P63" i="5"/>
  <c r="P65" i="5" s="1"/>
  <c r="O63" i="5"/>
  <c r="O65" i="5" s="1"/>
  <c r="N63" i="5"/>
  <c r="N65" i="5" s="1"/>
  <c r="M63" i="5"/>
  <c r="M65" i="5" s="1"/>
  <c r="L63" i="5"/>
  <c r="L65" i="5" s="1"/>
  <c r="K63" i="5"/>
  <c r="K65" i="5" s="1"/>
  <c r="J63" i="5"/>
  <c r="J65" i="5" s="1"/>
  <c r="I63" i="5"/>
  <c r="H63" i="5"/>
  <c r="G63" i="5"/>
  <c r="DR57" i="5"/>
  <c r="DQ57" i="5"/>
  <c r="DP57" i="5"/>
  <c r="DF57" i="5"/>
  <c r="DB57" i="5"/>
  <c r="CT57" i="5"/>
  <c r="CS57" i="5"/>
  <c r="CR57" i="5"/>
  <c r="CQ57" i="5"/>
  <c r="CH57" i="5"/>
  <c r="CD57" i="5"/>
  <c r="BV57" i="5"/>
  <c r="BU57" i="5"/>
  <c r="BT57" i="5"/>
  <c r="BJ57" i="5"/>
  <c r="BI57" i="5"/>
  <c r="AX57" i="5"/>
  <c r="AL57" i="5"/>
  <c r="AK57" i="5"/>
  <c r="AJ57" i="5"/>
  <c r="AI57" i="5"/>
  <c r="Z57" i="5"/>
  <c r="V57" i="5"/>
  <c r="N57" i="5"/>
  <c r="M57" i="5"/>
  <c r="L57" i="5"/>
  <c r="K57" i="5"/>
  <c r="E57" i="5"/>
  <c r="DV56" i="5"/>
  <c r="DU56" i="5"/>
  <c r="DT56" i="5"/>
  <c r="DS56" i="5"/>
  <c r="DR56" i="5"/>
  <c r="DQ56" i="5"/>
  <c r="DP56" i="5"/>
  <c r="DO56" i="5"/>
  <c r="DN56" i="5"/>
  <c r="DN57" i="5" s="1"/>
  <c r="DM56" i="5"/>
  <c r="DM57" i="5" s="1"/>
  <c r="DL56" i="5"/>
  <c r="DL57" i="5" s="1"/>
  <c r="DK56" i="5"/>
  <c r="EG56" i="5" s="1"/>
  <c r="DJ56" i="5"/>
  <c r="DI56" i="5"/>
  <c r="DH56" i="5"/>
  <c r="DG56" i="5"/>
  <c r="DF56" i="5"/>
  <c r="DE56" i="5"/>
  <c r="DE57" i="5" s="1"/>
  <c r="DD56" i="5"/>
  <c r="DD57" i="5" s="1"/>
  <c r="DC56" i="5"/>
  <c r="DB56" i="5"/>
  <c r="DA56" i="5"/>
  <c r="DA57" i="5" s="1"/>
  <c r="CZ56" i="5"/>
  <c r="CZ57" i="5" s="1"/>
  <c r="CY56" i="5"/>
  <c r="EF56" i="5" s="1"/>
  <c r="CX56" i="5"/>
  <c r="CW56" i="5"/>
  <c r="CV56" i="5"/>
  <c r="CU56" i="5"/>
  <c r="CT56" i="5"/>
  <c r="CS56" i="5"/>
  <c r="CR56" i="5"/>
  <c r="CQ56" i="5"/>
  <c r="CP56" i="5"/>
  <c r="CP57" i="5" s="1"/>
  <c r="CO56" i="5"/>
  <c r="CN56" i="5"/>
  <c r="CM56" i="5"/>
  <c r="EE56" i="5" s="1"/>
  <c r="CL56" i="5"/>
  <c r="CK56" i="5"/>
  <c r="CJ56" i="5"/>
  <c r="CI56" i="5"/>
  <c r="CH56" i="5"/>
  <c r="CG56" i="5"/>
  <c r="CG57" i="5" s="1"/>
  <c r="CF56" i="5"/>
  <c r="CF57" i="5" s="1"/>
  <c r="CE56" i="5"/>
  <c r="CD56" i="5"/>
  <c r="CC56" i="5"/>
  <c r="CC57" i="5" s="1"/>
  <c r="CB56" i="5"/>
  <c r="CB57" i="5" s="1"/>
  <c r="CA56" i="5"/>
  <c r="ED56" i="5" s="1"/>
  <c r="BZ56" i="5"/>
  <c r="BY56" i="5"/>
  <c r="BX56" i="5"/>
  <c r="BW56" i="5"/>
  <c r="BV56" i="5"/>
  <c r="BU56" i="5"/>
  <c r="BT56" i="5"/>
  <c r="BS56" i="5"/>
  <c r="BR56" i="5"/>
  <c r="BQ56" i="5"/>
  <c r="BP56" i="5"/>
  <c r="BO56" i="5"/>
  <c r="EC56" i="5" s="1"/>
  <c r="BN56" i="5"/>
  <c r="BM56" i="5"/>
  <c r="BL56" i="5"/>
  <c r="BK56" i="5"/>
  <c r="BJ56" i="5"/>
  <c r="BI56" i="5"/>
  <c r="BH56" i="5"/>
  <c r="BH57" i="5" s="1"/>
  <c r="BG56" i="5"/>
  <c r="BF56" i="5"/>
  <c r="BF57" i="5" s="1"/>
  <c r="BE56" i="5"/>
  <c r="BE57" i="5" s="1"/>
  <c r="BD56" i="5"/>
  <c r="BD57" i="5" s="1"/>
  <c r="BC56" i="5"/>
  <c r="EB56" i="5" s="1"/>
  <c r="BB56" i="5"/>
  <c r="BA56" i="5"/>
  <c r="AZ56" i="5"/>
  <c r="AY56" i="5"/>
  <c r="AX56" i="5"/>
  <c r="AW56" i="5"/>
  <c r="AW57" i="5" s="1"/>
  <c r="AV56" i="5"/>
  <c r="AV57" i="5" s="1"/>
  <c r="AU56" i="5"/>
  <c r="AT56" i="5"/>
  <c r="AS56" i="5"/>
  <c r="AS57" i="5" s="1"/>
  <c r="AR56" i="5"/>
  <c r="AR57" i="5" s="1"/>
  <c r="AQ56" i="5"/>
  <c r="EA56" i="5" s="1"/>
  <c r="AP56" i="5"/>
  <c r="AO56" i="5"/>
  <c r="AN56" i="5"/>
  <c r="AM56" i="5"/>
  <c r="AL56" i="5"/>
  <c r="AK56" i="5"/>
  <c r="AJ56" i="5"/>
  <c r="AI56" i="5"/>
  <c r="AH56" i="5"/>
  <c r="AH57" i="5" s="1"/>
  <c r="AG56" i="5"/>
  <c r="AG57" i="5" s="1"/>
  <c r="AF56" i="5"/>
  <c r="AE56" i="5"/>
  <c r="DZ56" i="5" s="1"/>
  <c r="AD56" i="5"/>
  <c r="AC56" i="5"/>
  <c r="AB56" i="5"/>
  <c r="AA56" i="5"/>
  <c r="Z56" i="5"/>
  <c r="Y56" i="5"/>
  <c r="Y57" i="5" s="1"/>
  <c r="X56" i="5"/>
  <c r="X57" i="5" s="1"/>
  <c r="W56" i="5"/>
  <c r="V56" i="5"/>
  <c r="U56" i="5"/>
  <c r="U57" i="5" s="1"/>
  <c r="T56" i="5"/>
  <c r="T57" i="5" s="1"/>
  <c r="S56" i="5"/>
  <c r="DY56" i="5" s="1"/>
  <c r="R56" i="5"/>
  <c r="Q56" i="5"/>
  <c r="P56" i="5"/>
  <c r="O56" i="5"/>
  <c r="N56" i="5"/>
  <c r="M56" i="5"/>
  <c r="L56" i="5"/>
  <c r="K56" i="5"/>
  <c r="J56" i="5"/>
  <c r="I56" i="5"/>
  <c r="H56" i="5"/>
  <c r="G56" i="5"/>
  <c r="DX56" i="5" s="1"/>
  <c r="EB55" i="5"/>
  <c r="EB57" i="5" s="1"/>
  <c r="DV55" i="5"/>
  <c r="DV57" i="5" s="1"/>
  <c r="DU55" i="5"/>
  <c r="DU57" i="5" s="1"/>
  <c r="DT55" i="5"/>
  <c r="DT57" i="5" s="1"/>
  <c r="DS55" i="5"/>
  <c r="DS57" i="5" s="1"/>
  <c r="DR55" i="5"/>
  <c r="DQ55" i="5"/>
  <c r="DP55" i="5"/>
  <c r="DO55" i="5"/>
  <c r="DO57" i="5" s="1"/>
  <c r="DN55" i="5"/>
  <c r="DM55" i="5"/>
  <c r="DL55" i="5"/>
  <c r="DK55" i="5"/>
  <c r="DJ55" i="5"/>
  <c r="DJ57" i="5" s="1"/>
  <c r="DI55" i="5"/>
  <c r="DI57" i="5" s="1"/>
  <c r="DH55" i="5"/>
  <c r="DH57" i="5" s="1"/>
  <c r="DG55" i="5"/>
  <c r="DG57" i="5" s="1"/>
  <c r="DF55" i="5"/>
  <c r="DE55" i="5"/>
  <c r="DD55" i="5"/>
  <c r="DC55" i="5"/>
  <c r="DC57" i="5" s="1"/>
  <c r="DB55" i="5"/>
  <c r="DA55" i="5"/>
  <c r="CZ55" i="5"/>
  <c r="CY55" i="5"/>
  <c r="CX55" i="5"/>
  <c r="CX57" i="5" s="1"/>
  <c r="CW55" i="5"/>
  <c r="CW57" i="5" s="1"/>
  <c r="CV55" i="5"/>
  <c r="CV57" i="5" s="1"/>
  <c r="CU55" i="5"/>
  <c r="CU57" i="5" s="1"/>
  <c r="CT55" i="5"/>
  <c r="CS55" i="5"/>
  <c r="CR55" i="5"/>
  <c r="CQ55" i="5"/>
  <c r="CP55" i="5"/>
  <c r="CO55" i="5"/>
  <c r="CO57" i="5" s="1"/>
  <c r="CN55" i="5"/>
  <c r="CN57" i="5" s="1"/>
  <c r="CM55" i="5"/>
  <c r="CL55" i="5"/>
  <c r="CL57" i="5" s="1"/>
  <c r="CK55" i="5"/>
  <c r="CK57" i="5" s="1"/>
  <c r="CJ55" i="5"/>
  <c r="CJ57" i="5" s="1"/>
  <c r="CI55" i="5"/>
  <c r="CI57" i="5" s="1"/>
  <c r="CH55" i="5"/>
  <c r="CG55" i="5"/>
  <c r="CF55" i="5"/>
  <c r="CE55" i="5"/>
  <c r="CE57" i="5" s="1"/>
  <c r="CD55" i="5"/>
  <c r="CC55" i="5"/>
  <c r="CB55" i="5"/>
  <c r="CA55" i="5"/>
  <c r="BZ55" i="5"/>
  <c r="BZ57" i="5" s="1"/>
  <c r="BY55" i="5"/>
  <c r="BY57" i="5" s="1"/>
  <c r="BX55" i="5"/>
  <c r="BX57" i="5" s="1"/>
  <c r="BW55" i="5"/>
  <c r="BW57" i="5" s="1"/>
  <c r="BV55" i="5"/>
  <c r="BU55" i="5"/>
  <c r="BT55" i="5"/>
  <c r="BS55" i="5"/>
  <c r="BS57" i="5" s="1"/>
  <c r="BR55" i="5"/>
  <c r="BR57" i="5" s="1"/>
  <c r="BQ55" i="5"/>
  <c r="BQ57" i="5" s="1"/>
  <c r="BP55" i="5"/>
  <c r="BP57" i="5" s="1"/>
  <c r="BO55" i="5"/>
  <c r="BN55" i="5"/>
  <c r="BN57" i="5" s="1"/>
  <c r="BM55" i="5"/>
  <c r="BM57" i="5" s="1"/>
  <c r="BL55" i="5"/>
  <c r="BL57" i="5" s="1"/>
  <c r="BK55" i="5"/>
  <c r="BK57" i="5" s="1"/>
  <c r="BJ55" i="5"/>
  <c r="BI55" i="5"/>
  <c r="BH55" i="5"/>
  <c r="BG55" i="5"/>
  <c r="BG57" i="5" s="1"/>
  <c r="BF55" i="5"/>
  <c r="BE55" i="5"/>
  <c r="BD55" i="5"/>
  <c r="BC55" i="5"/>
  <c r="BB55" i="5"/>
  <c r="BB57" i="5" s="1"/>
  <c r="BA55" i="5"/>
  <c r="BA57" i="5" s="1"/>
  <c r="AZ55" i="5"/>
  <c r="AZ57" i="5" s="1"/>
  <c r="AY55" i="5"/>
  <c r="AY57" i="5" s="1"/>
  <c r="AX55" i="5"/>
  <c r="AW55" i="5"/>
  <c r="AV55" i="5"/>
  <c r="AU55" i="5"/>
  <c r="AU57" i="5" s="1"/>
  <c r="AT55" i="5"/>
  <c r="AT57" i="5" s="1"/>
  <c r="AS55" i="5"/>
  <c r="AR55" i="5"/>
  <c r="AQ55" i="5"/>
  <c r="AP55" i="5"/>
  <c r="AP57" i="5" s="1"/>
  <c r="AO55" i="5"/>
  <c r="AO57" i="5" s="1"/>
  <c r="AN55" i="5"/>
  <c r="AN57" i="5" s="1"/>
  <c r="AM55" i="5"/>
  <c r="AM57" i="5" s="1"/>
  <c r="AL55" i="5"/>
  <c r="AK55" i="5"/>
  <c r="AJ55" i="5"/>
  <c r="AI55" i="5"/>
  <c r="AH55" i="5"/>
  <c r="AG55" i="5"/>
  <c r="AF55" i="5"/>
  <c r="AF57" i="5" s="1"/>
  <c r="AE55" i="5"/>
  <c r="AD55" i="5"/>
  <c r="AD57" i="5" s="1"/>
  <c r="AC55" i="5"/>
  <c r="AC57" i="5" s="1"/>
  <c r="AB55" i="5"/>
  <c r="AB57" i="5" s="1"/>
  <c r="AA55" i="5"/>
  <c r="AA57" i="5" s="1"/>
  <c r="Z55" i="5"/>
  <c r="Y55" i="5"/>
  <c r="X55" i="5"/>
  <c r="W55" i="5"/>
  <c r="W57" i="5" s="1"/>
  <c r="V55" i="5"/>
  <c r="U55" i="5"/>
  <c r="T55" i="5"/>
  <c r="S55" i="5"/>
  <c r="R55" i="5"/>
  <c r="R57" i="5" s="1"/>
  <c r="Q55" i="5"/>
  <c r="Q57" i="5" s="1"/>
  <c r="P55" i="5"/>
  <c r="P57" i="5" s="1"/>
  <c r="O55" i="5"/>
  <c r="O57" i="5" s="1"/>
  <c r="N55" i="5"/>
  <c r="M55" i="5"/>
  <c r="L55" i="5"/>
  <c r="K55" i="5"/>
  <c r="J55" i="5"/>
  <c r="J57" i="5" s="1"/>
  <c r="I55" i="5"/>
  <c r="I57" i="5" s="1"/>
  <c r="H55" i="5"/>
  <c r="H57" i="5" s="1"/>
  <c r="G55" i="5"/>
  <c r="CM50" i="5"/>
  <c r="CL50" i="5"/>
  <c r="CK50" i="5"/>
  <c r="CJ50" i="5"/>
  <c r="DU48" i="5"/>
  <c r="DT48" i="5"/>
  <c r="DS48" i="5"/>
  <c r="DR48" i="5"/>
  <c r="CU48" i="5"/>
  <c r="CH48" i="5"/>
  <c r="CG48" i="5"/>
  <c r="CF48" i="5"/>
  <c r="CE48" i="5"/>
  <c r="BW48" i="5"/>
  <c r="BK48" i="5"/>
  <c r="BA48" i="5"/>
  <c r="AZ48" i="5"/>
  <c r="AM48" i="5"/>
  <c r="AL48" i="5"/>
  <c r="AK48" i="5"/>
  <c r="Q48" i="5"/>
  <c r="O48" i="5"/>
  <c r="E48" i="5"/>
  <c r="EE47" i="5"/>
  <c r="ED47" i="5"/>
  <c r="DV47" i="5"/>
  <c r="DU47" i="5"/>
  <c r="DT47" i="5"/>
  <c r="DS47" i="5"/>
  <c r="DR47" i="5"/>
  <c r="DQ47" i="5"/>
  <c r="DP47" i="5"/>
  <c r="DP48" i="5" s="1"/>
  <c r="DO47" i="5"/>
  <c r="DO48" i="5" s="1"/>
  <c r="DN47" i="5"/>
  <c r="EG47" i="5" s="1"/>
  <c r="DM47" i="5"/>
  <c r="DL47" i="5"/>
  <c r="DK47" i="5"/>
  <c r="DK48" i="5" s="1"/>
  <c r="DJ47" i="5"/>
  <c r="DI47" i="5"/>
  <c r="DH47" i="5"/>
  <c r="DG47" i="5"/>
  <c r="DG48" i="5" s="1"/>
  <c r="DF47" i="5"/>
  <c r="DE47" i="5"/>
  <c r="DD47" i="5"/>
  <c r="DD48" i="5" s="1"/>
  <c r="DC47" i="5"/>
  <c r="DC48" i="5" s="1"/>
  <c r="DB47" i="5"/>
  <c r="EF47" i="5" s="1"/>
  <c r="DA47" i="5"/>
  <c r="CZ47" i="5"/>
  <c r="CY47" i="5"/>
  <c r="CY48" i="5" s="1"/>
  <c r="CX47" i="5"/>
  <c r="CW47" i="5"/>
  <c r="CV47" i="5"/>
  <c r="CU47" i="5"/>
  <c r="CT47" i="5"/>
  <c r="CS47" i="5"/>
  <c r="CR47" i="5"/>
  <c r="CR48" i="5" s="1"/>
  <c r="CQ47" i="5"/>
  <c r="CP47" i="5"/>
  <c r="CO47" i="5"/>
  <c r="CN47" i="5"/>
  <c r="CM47" i="5"/>
  <c r="CM48" i="5" s="1"/>
  <c r="CL47" i="5"/>
  <c r="CK47" i="5"/>
  <c r="CJ47" i="5"/>
  <c r="CI47" i="5"/>
  <c r="CI48" i="5" s="1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EC47" i="5" s="1"/>
  <c r="BQ47" i="5"/>
  <c r="BP47" i="5"/>
  <c r="BO47" i="5"/>
  <c r="BN47" i="5"/>
  <c r="BM47" i="5"/>
  <c r="BL47" i="5"/>
  <c r="BK47" i="5"/>
  <c r="BJ47" i="5"/>
  <c r="BI47" i="5"/>
  <c r="BH47" i="5"/>
  <c r="BH48" i="5" s="1"/>
  <c r="BG47" i="5"/>
  <c r="BG48" i="5" s="1"/>
  <c r="BF47" i="5"/>
  <c r="EB47" i="5" s="1"/>
  <c r="BE47" i="5"/>
  <c r="BD47" i="5"/>
  <c r="BC47" i="5"/>
  <c r="BB47" i="5"/>
  <c r="BA47" i="5"/>
  <c r="AZ47" i="5"/>
  <c r="AY47" i="5"/>
  <c r="AY48" i="5" s="1"/>
  <c r="AX47" i="5"/>
  <c r="AW47" i="5"/>
  <c r="AV47" i="5"/>
  <c r="AU47" i="5"/>
  <c r="AU48" i="5" s="1"/>
  <c r="AT47" i="5"/>
  <c r="EA47" i="5" s="1"/>
  <c r="AS47" i="5"/>
  <c r="AR47" i="5"/>
  <c r="AQ47" i="5"/>
  <c r="AP47" i="5"/>
  <c r="AO47" i="5"/>
  <c r="AN47" i="5"/>
  <c r="AM47" i="5"/>
  <c r="AL47" i="5"/>
  <c r="AK47" i="5"/>
  <c r="AJ47" i="5"/>
  <c r="AJ48" i="5" s="1"/>
  <c r="AI47" i="5"/>
  <c r="AI48" i="5" s="1"/>
  <c r="AH47" i="5"/>
  <c r="AG47" i="5"/>
  <c r="AF47" i="5"/>
  <c r="AE47" i="5"/>
  <c r="AD47" i="5"/>
  <c r="AC47" i="5"/>
  <c r="AB47" i="5"/>
  <c r="AA47" i="5"/>
  <c r="AA48" i="5" s="1"/>
  <c r="Z47" i="5"/>
  <c r="Y47" i="5"/>
  <c r="X47" i="5"/>
  <c r="X48" i="5" s="1"/>
  <c r="W47" i="5"/>
  <c r="W48" i="5" s="1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DV46" i="5"/>
  <c r="DV48" i="5" s="1"/>
  <c r="DU46" i="5"/>
  <c r="DT46" i="5"/>
  <c r="DS46" i="5"/>
  <c r="DR46" i="5"/>
  <c r="DQ46" i="5"/>
  <c r="DQ48" i="5" s="1"/>
  <c r="DP46" i="5"/>
  <c r="DO46" i="5"/>
  <c r="DN46" i="5"/>
  <c r="DM46" i="5"/>
  <c r="DM48" i="5" s="1"/>
  <c r="DL46" i="5"/>
  <c r="DL48" i="5" s="1"/>
  <c r="DK46" i="5"/>
  <c r="DJ46" i="5"/>
  <c r="DJ48" i="5" s="1"/>
  <c r="DI46" i="5"/>
  <c r="DI48" i="5" s="1"/>
  <c r="DH46" i="5"/>
  <c r="DH48" i="5" s="1"/>
  <c r="DG46" i="5"/>
  <c r="DF46" i="5"/>
  <c r="DF48" i="5" s="1"/>
  <c r="DE46" i="5"/>
  <c r="DE48" i="5" s="1"/>
  <c r="DD46" i="5"/>
  <c r="DC46" i="5"/>
  <c r="DB46" i="5"/>
  <c r="DA46" i="5"/>
  <c r="DA48" i="5" s="1"/>
  <c r="CZ46" i="5"/>
  <c r="CZ48" i="5" s="1"/>
  <c r="CY46" i="5"/>
  <c r="CX46" i="5"/>
  <c r="CX48" i="5" s="1"/>
  <c r="CW46" i="5"/>
  <c r="CW48" i="5" s="1"/>
  <c r="CV46" i="5"/>
  <c r="CV48" i="5" s="1"/>
  <c r="CU46" i="5"/>
  <c r="CT46" i="5"/>
  <c r="CT48" i="5" s="1"/>
  <c r="CS46" i="5"/>
  <c r="CS48" i="5" s="1"/>
  <c r="CR46" i="5"/>
  <c r="CQ46" i="5"/>
  <c r="CQ48" i="5" s="1"/>
  <c r="CP46" i="5"/>
  <c r="CO46" i="5"/>
  <c r="CO48" i="5" s="1"/>
  <c r="CN46" i="5"/>
  <c r="CN48" i="5" s="1"/>
  <c r="CM46" i="5"/>
  <c r="CL46" i="5"/>
  <c r="CL48" i="5" s="1"/>
  <c r="CK46" i="5"/>
  <c r="CK48" i="5" s="1"/>
  <c r="CJ46" i="5"/>
  <c r="CJ48" i="5" s="1"/>
  <c r="CI46" i="5"/>
  <c r="CH46" i="5"/>
  <c r="CG46" i="5"/>
  <c r="CF46" i="5"/>
  <c r="CE46" i="5"/>
  <c r="CD46" i="5"/>
  <c r="CC46" i="5"/>
  <c r="CC48" i="5" s="1"/>
  <c r="CB46" i="5"/>
  <c r="CA46" i="5"/>
  <c r="CA48" i="5" s="1"/>
  <c r="BZ46" i="5"/>
  <c r="BZ48" i="5" s="1"/>
  <c r="BY46" i="5"/>
  <c r="BY48" i="5" s="1"/>
  <c r="BX46" i="5"/>
  <c r="BX48" i="5" s="1"/>
  <c r="BW46" i="5"/>
  <c r="BV46" i="5"/>
  <c r="BV48" i="5" s="1"/>
  <c r="BU46" i="5"/>
  <c r="BU48" i="5" s="1"/>
  <c r="BT46" i="5"/>
  <c r="BT48" i="5" s="1"/>
  <c r="BS46" i="5"/>
  <c r="BS48" i="5" s="1"/>
  <c r="BR46" i="5"/>
  <c r="BQ46" i="5"/>
  <c r="BQ48" i="5" s="1"/>
  <c r="BP46" i="5"/>
  <c r="BO46" i="5"/>
  <c r="BO48" i="5" s="1"/>
  <c r="BN46" i="5"/>
  <c r="BN48" i="5" s="1"/>
  <c r="BM46" i="5"/>
  <c r="BM48" i="5" s="1"/>
  <c r="BL46" i="5"/>
  <c r="BL48" i="5" s="1"/>
  <c r="BK46" i="5"/>
  <c r="BJ46" i="5"/>
  <c r="BJ48" i="5" s="1"/>
  <c r="BI46" i="5"/>
  <c r="BI48" i="5" s="1"/>
  <c r="BH46" i="5"/>
  <c r="BG46" i="5"/>
  <c r="BF46" i="5"/>
  <c r="BE46" i="5"/>
  <c r="BE48" i="5" s="1"/>
  <c r="BD46" i="5"/>
  <c r="BC46" i="5"/>
  <c r="BC48" i="5" s="1"/>
  <c r="BB46" i="5"/>
  <c r="BB48" i="5" s="1"/>
  <c r="BA46" i="5"/>
  <c r="AZ46" i="5"/>
  <c r="AY46" i="5"/>
  <c r="AX46" i="5"/>
  <c r="AX48" i="5" s="1"/>
  <c r="AW46" i="5"/>
  <c r="AW48" i="5" s="1"/>
  <c r="AV46" i="5"/>
  <c r="AV48" i="5" s="1"/>
  <c r="AU46" i="5"/>
  <c r="AT46" i="5"/>
  <c r="AS46" i="5"/>
  <c r="AS48" i="5" s="1"/>
  <c r="AR46" i="5"/>
  <c r="AQ46" i="5"/>
  <c r="AQ48" i="5" s="1"/>
  <c r="AP46" i="5"/>
  <c r="AP48" i="5" s="1"/>
  <c r="AO46" i="5"/>
  <c r="AO48" i="5" s="1"/>
  <c r="AN46" i="5"/>
  <c r="AN48" i="5" s="1"/>
  <c r="AM46" i="5"/>
  <c r="AL46" i="5"/>
  <c r="AK46" i="5"/>
  <c r="AJ46" i="5"/>
  <c r="AI46" i="5"/>
  <c r="AH46" i="5"/>
  <c r="AG46" i="5"/>
  <c r="AG48" i="5" s="1"/>
  <c r="AF46" i="5"/>
  <c r="AF48" i="5" s="1"/>
  <c r="AE46" i="5"/>
  <c r="AD46" i="5"/>
  <c r="AC46" i="5"/>
  <c r="AC48" i="5" s="1"/>
  <c r="AB46" i="5"/>
  <c r="AB48" i="5" s="1"/>
  <c r="AA46" i="5"/>
  <c r="Z46" i="5"/>
  <c r="Z48" i="5" s="1"/>
  <c r="Y46" i="5"/>
  <c r="Y48" i="5" s="1"/>
  <c r="X46" i="5"/>
  <c r="W46" i="5"/>
  <c r="V46" i="5"/>
  <c r="U46" i="5"/>
  <c r="U48" i="5" s="1"/>
  <c r="T46" i="5"/>
  <c r="T48" i="5" s="1"/>
  <c r="S46" i="5"/>
  <c r="R46" i="5"/>
  <c r="Q46" i="5"/>
  <c r="P46" i="5"/>
  <c r="P48" i="5" s="1"/>
  <c r="O46" i="5"/>
  <c r="N46" i="5"/>
  <c r="N48" i="5" s="1"/>
  <c r="M46" i="5"/>
  <c r="M48" i="5" s="1"/>
  <c r="L46" i="5"/>
  <c r="L48" i="5" s="1"/>
  <c r="K46" i="5"/>
  <c r="K48" i="5" s="1"/>
  <c r="J46" i="5"/>
  <c r="I46" i="5"/>
  <c r="I48" i="5" s="1"/>
  <c r="H46" i="5"/>
  <c r="H48" i="5" s="1"/>
  <c r="G46" i="5"/>
  <c r="DP44" i="5"/>
  <c r="DO44" i="5"/>
  <c r="DJ44" i="5"/>
  <c r="CZ44" i="5"/>
  <c r="CY44" i="5"/>
  <c r="CX44" i="5"/>
  <c r="CL44" i="5"/>
  <c r="CK44" i="5"/>
  <c r="CI44" i="5"/>
  <c r="CH44" i="5"/>
  <c r="CF44" i="5"/>
  <c r="BY44" i="5"/>
  <c r="BM44" i="5"/>
  <c r="BH44" i="5"/>
  <c r="BA44" i="5"/>
  <c r="AO44" i="5"/>
  <c r="AN44" i="5"/>
  <c r="AM44" i="5"/>
  <c r="AH44" i="5"/>
  <c r="AC44" i="5"/>
  <c r="Q44" i="5"/>
  <c r="L44" i="5"/>
  <c r="K44" i="5"/>
  <c r="J44" i="5"/>
  <c r="E44" i="5"/>
  <c r="DV43" i="5"/>
  <c r="DU43" i="5"/>
  <c r="DT43" i="5"/>
  <c r="DS43" i="5"/>
  <c r="DR43" i="5"/>
  <c r="DR44" i="5" s="1"/>
  <c r="DQ43" i="5"/>
  <c r="EG43" i="5" s="1"/>
  <c r="DP43" i="5"/>
  <c r="DO43" i="5"/>
  <c r="DN43" i="5"/>
  <c r="DM43" i="5"/>
  <c r="DL43" i="5"/>
  <c r="DK43" i="5"/>
  <c r="DJ43" i="5"/>
  <c r="DI43" i="5"/>
  <c r="DH43" i="5"/>
  <c r="DG43" i="5"/>
  <c r="DF43" i="5"/>
  <c r="DE43" i="5"/>
  <c r="EF43" i="5" s="1"/>
  <c r="DD43" i="5"/>
  <c r="DC43" i="5"/>
  <c r="DB43" i="5"/>
  <c r="DA43" i="5"/>
  <c r="CZ43" i="5"/>
  <c r="CY43" i="5"/>
  <c r="CX43" i="5"/>
  <c r="CW43" i="5"/>
  <c r="CV43" i="5"/>
  <c r="CU43" i="5"/>
  <c r="CU44" i="5" s="1"/>
  <c r="CT43" i="5"/>
  <c r="CT44" i="5" s="1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X44" i="5" s="1"/>
  <c r="BW43" i="5"/>
  <c r="BW44" i="5" s="1"/>
  <c r="BV43" i="5"/>
  <c r="BU43" i="5"/>
  <c r="BT43" i="5"/>
  <c r="BS43" i="5"/>
  <c r="BR43" i="5"/>
  <c r="BQ43" i="5"/>
  <c r="BP43" i="5"/>
  <c r="BO43" i="5"/>
  <c r="BN43" i="5"/>
  <c r="BM43" i="5"/>
  <c r="BL43" i="5"/>
  <c r="BL44" i="5" s="1"/>
  <c r="BK43" i="5"/>
  <c r="BK44" i="5" s="1"/>
  <c r="BJ43" i="5"/>
  <c r="BJ44" i="5" s="1"/>
  <c r="BI43" i="5"/>
  <c r="BI44" i="5" s="1"/>
  <c r="BH43" i="5"/>
  <c r="BG43" i="5"/>
  <c r="BF43" i="5"/>
  <c r="BE43" i="5"/>
  <c r="BD43" i="5"/>
  <c r="BC43" i="5"/>
  <c r="BB43" i="5"/>
  <c r="BA43" i="5"/>
  <c r="AZ43" i="5"/>
  <c r="AZ44" i="5" s="1"/>
  <c r="AY43" i="5"/>
  <c r="AY44" i="5" s="1"/>
  <c r="AX43" i="5"/>
  <c r="AW43" i="5"/>
  <c r="EA43" i="5" s="1"/>
  <c r="AV43" i="5"/>
  <c r="AU43" i="5"/>
  <c r="AT43" i="5"/>
  <c r="AS43" i="5"/>
  <c r="AR43" i="5"/>
  <c r="AQ43" i="5"/>
  <c r="AP43" i="5"/>
  <c r="AO43" i="5"/>
  <c r="AN43" i="5"/>
  <c r="AM43" i="5"/>
  <c r="AL43" i="5"/>
  <c r="AK43" i="5"/>
  <c r="DZ43" i="5" s="1"/>
  <c r="AJ43" i="5"/>
  <c r="AI43" i="5"/>
  <c r="AH43" i="5"/>
  <c r="AG43" i="5"/>
  <c r="AF43" i="5"/>
  <c r="AE43" i="5"/>
  <c r="AD43" i="5"/>
  <c r="AC43" i="5"/>
  <c r="AB43" i="5"/>
  <c r="AB44" i="5" s="1"/>
  <c r="AA43" i="5"/>
  <c r="AA44" i="5" s="1"/>
  <c r="Z43" i="5"/>
  <c r="Y43" i="5"/>
  <c r="X43" i="5"/>
  <c r="W43" i="5"/>
  <c r="V43" i="5"/>
  <c r="U43" i="5"/>
  <c r="T43" i="5"/>
  <c r="S43" i="5"/>
  <c r="R43" i="5"/>
  <c r="Q43" i="5"/>
  <c r="P43" i="5"/>
  <c r="P44" i="5" s="1"/>
  <c r="O43" i="5"/>
  <c r="O44" i="5" s="1"/>
  <c r="N43" i="5"/>
  <c r="N44" i="5" s="1"/>
  <c r="M43" i="5"/>
  <c r="M44" i="5" s="1"/>
  <c r="L43" i="5"/>
  <c r="K43" i="5"/>
  <c r="J43" i="5"/>
  <c r="I43" i="5"/>
  <c r="H43" i="5"/>
  <c r="G43" i="5"/>
  <c r="EA42" i="5"/>
  <c r="DZ42" i="5"/>
  <c r="DV42" i="5"/>
  <c r="DV44" i="5" s="1"/>
  <c r="DU42" i="5"/>
  <c r="DU44" i="5" s="1"/>
  <c r="DT42" i="5"/>
  <c r="DS42" i="5"/>
  <c r="DR42" i="5"/>
  <c r="DQ42" i="5"/>
  <c r="DP42" i="5"/>
  <c r="DO42" i="5"/>
  <c r="DN42" i="5"/>
  <c r="DN44" i="5" s="1"/>
  <c r="DM42" i="5"/>
  <c r="DM44" i="5" s="1"/>
  <c r="DL42" i="5"/>
  <c r="DL44" i="5" s="1"/>
  <c r="DK42" i="5"/>
  <c r="DK44" i="5" s="1"/>
  <c r="DJ42" i="5"/>
  <c r="DI42" i="5"/>
  <c r="DI44" i="5" s="1"/>
  <c r="DH42" i="5"/>
  <c r="DG42" i="5"/>
  <c r="DF42" i="5"/>
  <c r="DE42" i="5"/>
  <c r="DD42" i="5"/>
  <c r="DD44" i="5" s="1"/>
  <c r="DC42" i="5"/>
  <c r="DC44" i="5" s="1"/>
  <c r="DB42" i="5"/>
  <c r="DB44" i="5" s="1"/>
  <c r="DA42" i="5"/>
  <c r="DA44" i="5" s="1"/>
  <c r="CZ42" i="5"/>
  <c r="CY42" i="5"/>
  <c r="CX42" i="5"/>
  <c r="CW42" i="5"/>
  <c r="CW44" i="5" s="1"/>
  <c r="CV42" i="5"/>
  <c r="CU42" i="5"/>
  <c r="CT42" i="5"/>
  <c r="CS42" i="5"/>
  <c r="CR42" i="5"/>
  <c r="CR44" i="5" s="1"/>
  <c r="CQ42" i="5"/>
  <c r="CQ44" i="5" s="1"/>
  <c r="CP42" i="5"/>
  <c r="CP44" i="5" s="1"/>
  <c r="CO42" i="5"/>
  <c r="CO44" i="5" s="1"/>
  <c r="CN42" i="5"/>
  <c r="CN44" i="5" s="1"/>
  <c r="CM42" i="5"/>
  <c r="CM44" i="5" s="1"/>
  <c r="CL42" i="5"/>
  <c r="CK42" i="5"/>
  <c r="CJ42" i="5"/>
  <c r="CI42" i="5"/>
  <c r="CH42" i="5"/>
  <c r="CG42" i="5"/>
  <c r="CF42" i="5"/>
  <c r="CE42" i="5"/>
  <c r="CE44" i="5" s="1"/>
  <c r="CD42" i="5"/>
  <c r="CD44" i="5" s="1"/>
  <c r="CC42" i="5"/>
  <c r="CC44" i="5" s="1"/>
  <c r="CB42" i="5"/>
  <c r="CB44" i="5" s="1"/>
  <c r="CA42" i="5"/>
  <c r="CA44" i="5" s="1"/>
  <c r="BZ42" i="5"/>
  <c r="BZ44" i="5" s="1"/>
  <c r="BY42" i="5"/>
  <c r="BX42" i="5"/>
  <c r="BW42" i="5"/>
  <c r="BV42" i="5"/>
  <c r="BU42" i="5"/>
  <c r="BT42" i="5"/>
  <c r="BT44" i="5" s="1"/>
  <c r="BS42" i="5"/>
  <c r="BS44" i="5" s="1"/>
  <c r="BR42" i="5"/>
  <c r="BR44" i="5" s="1"/>
  <c r="BQ42" i="5"/>
  <c r="BQ44" i="5" s="1"/>
  <c r="BP42" i="5"/>
  <c r="BP44" i="5" s="1"/>
  <c r="BO42" i="5"/>
  <c r="BO44" i="5" s="1"/>
  <c r="BN42" i="5"/>
  <c r="BN44" i="5" s="1"/>
  <c r="BM42" i="5"/>
  <c r="BL42" i="5"/>
  <c r="BK42" i="5"/>
  <c r="BJ42" i="5"/>
  <c r="BI42" i="5"/>
  <c r="BH42" i="5"/>
  <c r="BG42" i="5"/>
  <c r="BG44" i="5" s="1"/>
  <c r="BF42" i="5"/>
  <c r="BF44" i="5" s="1"/>
  <c r="BE42" i="5"/>
  <c r="BE44" i="5" s="1"/>
  <c r="BD42" i="5"/>
  <c r="BD44" i="5" s="1"/>
  <c r="BC42" i="5"/>
  <c r="BC44" i="5" s="1"/>
  <c r="BB42" i="5"/>
  <c r="BB44" i="5" s="1"/>
  <c r="BA42" i="5"/>
  <c r="AZ42" i="5"/>
  <c r="AY42" i="5"/>
  <c r="AX42" i="5"/>
  <c r="AX44" i="5" s="1"/>
  <c r="AW42" i="5"/>
  <c r="AW44" i="5" s="1"/>
  <c r="AV42" i="5"/>
  <c r="AV44" i="5" s="1"/>
  <c r="AU42" i="5"/>
  <c r="AU44" i="5" s="1"/>
  <c r="AT42" i="5"/>
  <c r="AT44" i="5" s="1"/>
  <c r="AS42" i="5"/>
  <c r="AS44" i="5" s="1"/>
  <c r="AR42" i="5"/>
  <c r="AR44" i="5" s="1"/>
  <c r="AQ42" i="5"/>
  <c r="AQ44" i="5" s="1"/>
  <c r="AP42" i="5"/>
  <c r="AP44" i="5" s="1"/>
  <c r="AO42" i="5"/>
  <c r="AN42" i="5"/>
  <c r="AM42" i="5"/>
  <c r="AL42" i="5"/>
  <c r="AK42" i="5"/>
  <c r="AJ42" i="5"/>
  <c r="AJ44" i="5" s="1"/>
  <c r="AI42" i="5"/>
  <c r="AI44" i="5" s="1"/>
  <c r="AH42" i="5"/>
  <c r="AG42" i="5"/>
  <c r="AG44" i="5" s="1"/>
  <c r="AF42" i="5"/>
  <c r="AF44" i="5" s="1"/>
  <c r="AE42" i="5"/>
  <c r="AE44" i="5" s="1"/>
  <c r="AD42" i="5"/>
  <c r="AD44" i="5" s="1"/>
  <c r="AC42" i="5"/>
  <c r="AB42" i="5"/>
  <c r="AA42" i="5"/>
  <c r="Z42" i="5"/>
  <c r="Z44" i="5" s="1"/>
  <c r="Y42" i="5"/>
  <c r="Y44" i="5" s="1"/>
  <c r="X42" i="5"/>
  <c r="X44" i="5" s="1"/>
  <c r="W42" i="5"/>
  <c r="W44" i="5" s="1"/>
  <c r="V42" i="5"/>
  <c r="V44" i="5" s="1"/>
  <c r="U42" i="5"/>
  <c r="U44" i="5" s="1"/>
  <c r="T42" i="5"/>
  <c r="T44" i="5" s="1"/>
  <c r="S42" i="5"/>
  <c r="S44" i="5" s="1"/>
  <c r="R42" i="5"/>
  <c r="R44" i="5" s="1"/>
  <c r="Q42" i="5"/>
  <c r="P42" i="5"/>
  <c r="O42" i="5"/>
  <c r="N42" i="5"/>
  <c r="M42" i="5"/>
  <c r="L42" i="5"/>
  <c r="K42" i="5"/>
  <c r="J42" i="5"/>
  <c r="I42" i="5"/>
  <c r="I44" i="5" s="1"/>
  <c r="H42" i="5"/>
  <c r="H44" i="5" s="1"/>
  <c r="G42" i="5"/>
  <c r="G44" i="5" s="1"/>
  <c r="DD40" i="5"/>
  <c r="CF40" i="5"/>
  <c r="CE40" i="5"/>
  <c r="E40" i="5"/>
  <c r="EA39" i="5"/>
  <c r="DZ39" i="5"/>
  <c r="DV39" i="5"/>
  <c r="DU39" i="5"/>
  <c r="DT39" i="5"/>
  <c r="DS39" i="5"/>
  <c r="DR39" i="5"/>
  <c r="DQ39" i="5"/>
  <c r="DP39" i="5"/>
  <c r="DO39" i="5"/>
  <c r="DN39" i="5"/>
  <c r="DM39" i="5"/>
  <c r="EG39" i="5" s="1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EB39" i="5" s="1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DY39" i="5" s="1"/>
  <c r="R39" i="5"/>
  <c r="Q39" i="5"/>
  <c r="P39" i="5"/>
  <c r="O39" i="5"/>
  <c r="N39" i="5"/>
  <c r="M39" i="5"/>
  <c r="L39" i="5"/>
  <c r="K39" i="5"/>
  <c r="J39" i="5"/>
  <c r="I39" i="5"/>
  <c r="H39" i="5"/>
  <c r="G39" i="5"/>
  <c r="DX39" i="5" s="1"/>
  <c r="F39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DY38" i="5" s="1"/>
  <c r="R38" i="5"/>
  <c r="Q38" i="5"/>
  <c r="P38" i="5"/>
  <c r="O38" i="5"/>
  <c r="N38" i="5"/>
  <c r="M38" i="5"/>
  <c r="L38" i="5"/>
  <c r="K38" i="5"/>
  <c r="J38" i="5"/>
  <c r="I38" i="5"/>
  <c r="H38" i="5"/>
  <c r="G38" i="5"/>
  <c r="DX38" i="5" s="1"/>
  <c r="F38" i="5"/>
  <c r="DY37" i="5"/>
  <c r="DV37" i="5"/>
  <c r="DU37" i="5"/>
  <c r="DT37" i="5"/>
  <c r="DS37" i="5"/>
  <c r="DR37" i="5"/>
  <c r="DQ37" i="5"/>
  <c r="DP37" i="5"/>
  <c r="DO37" i="5"/>
  <c r="DN37" i="5"/>
  <c r="DM37" i="5"/>
  <c r="DL37" i="5"/>
  <c r="EG37" i="5" s="1"/>
  <c r="DK37" i="5"/>
  <c r="DJ37" i="5"/>
  <c r="DI37" i="5"/>
  <c r="DH37" i="5"/>
  <c r="DG37" i="5"/>
  <c r="DF37" i="5"/>
  <c r="DE37" i="5"/>
  <c r="DD37" i="5"/>
  <c r="DC37" i="5"/>
  <c r="DB37" i="5"/>
  <c r="DA37" i="5"/>
  <c r="CZ37" i="5"/>
  <c r="EF37" i="5" s="1"/>
  <c r="CY37" i="5"/>
  <c r="CX37" i="5"/>
  <c r="CW37" i="5"/>
  <c r="CV37" i="5"/>
  <c r="CU37" i="5"/>
  <c r="CT37" i="5"/>
  <c r="CS37" i="5"/>
  <c r="CR37" i="5"/>
  <c r="CQ37" i="5"/>
  <c r="CP37" i="5"/>
  <c r="CO37" i="5"/>
  <c r="CN37" i="5"/>
  <c r="EE37" i="5" s="1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DZ37" i="5" s="1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DX37" i="5" s="1"/>
  <c r="F37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EE36" i="5" s="1"/>
  <c r="CL36" i="5"/>
  <c r="CK36" i="5"/>
  <c r="CJ36" i="5"/>
  <c r="CI36" i="5"/>
  <c r="CH36" i="5"/>
  <c r="CG36" i="5"/>
  <c r="CF36" i="5"/>
  <c r="CE36" i="5"/>
  <c r="CD36" i="5"/>
  <c r="CC36" i="5"/>
  <c r="CB36" i="5"/>
  <c r="CA36" i="5"/>
  <c r="ED36" i="5" s="1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DY36" i="5" s="1"/>
  <c r="R36" i="5"/>
  <c r="Q36" i="5"/>
  <c r="P36" i="5"/>
  <c r="O36" i="5"/>
  <c r="N36" i="5"/>
  <c r="M36" i="5"/>
  <c r="L36" i="5"/>
  <c r="K36" i="5"/>
  <c r="J36" i="5"/>
  <c r="I36" i="5"/>
  <c r="H36" i="5"/>
  <c r="G36" i="5"/>
  <c r="DX36" i="5" s="1"/>
  <c r="F36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DZ35" i="5" s="1"/>
  <c r="AD35" i="5"/>
  <c r="AC35" i="5"/>
  <c r="AB35" i="5"/>
  <c r="AA35" i="5"/>
  <c r="Z35" i="5"/>
  <c r="Y35" i="5"/>
  <c r="X35" i="5"/>
  <c r="W35" i="5"/>
  <c r="V35" i="5"/>
  <c r="U35" i="5"/>
  <c r="T35" i="5"/>
  <c r="S35" i="5"/>
  <c r="DY35" i="5" s="1"/>
  <c r="R35" i="5"/>
  <c r="Q35" i="5"/>
  <c r="P35" i="5"/>
  <c r="O35" i="5"/>
  <c r="N35" i="5"/>
  <c r="M35" i="5"/>
  <c r="L35" i="5"/>
  <c r="K35" i="5"/>
  <c r="J35" i="5"/>
  <c r="I35" i="5"/>
  <c r="H35" i="5"/>
  <c r="G35" i="5"/>
  <c r="DX35" i="5" s="1"/>
  <c r="F35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EG34" i="5" s="1"/>
  <c r="DJ34" i="5"/>
  <c r="DI34" i="5"/>
  <c r="DH34" i="5"/>
  <c r="DG34" i="5"/>
  <c r="DF34" i="5"/>
  <c r="DE34" i="5"/>
  <c r="DD34" i="5"/>
  <c r="DC34" i="5"/>
  <c r="DB34" i="5"/>
  <c r="DA34" i="5"/>
  <c r="CZ34" i="5"/>
  <c r="CY34" i="5"/>
  <c r="EF34" i="5" s="1"/>
  <c r="CX34" i="5"/>
  <c r="CW34" i="5"/>
  <c r="CV34" i="5"/>
  <c r="CU34" i="5"/>
  <c r="CT34" i="5"/>
  <c r="CS34" i="5"/>
  <c r="CR34" i="5"/>
  <c r="CQ34" i="5"/>
  <c r="CP34" i="5"/>
  <c r="CO34" i="5"/>
  <c r="CN34" i="5"/>
  <c r="CM34" i="5"/>
  <c r="EE34" i="5" s="1"/>
  <c r="CL34" i="5"/>
  <c r="CK34" i="5"/>
  <c r="CJ34" i="5"/>
  <c r="CI34" i="5"/>
  <c r="CH34" i="5"/>
  <c r="CG34" i="5"/>
  <c r="CF34" i="5"/>
  <c r="CE34" i="5"/>
  <c r="CD34" i="5"/>
  <c r="CC34" i="5"/>
  <c r="CB34" i="5"/>
  <c r="CA34" i="5"/>
  <c r="ED34" i="5" s="1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DY34" i="5" s="1"/>
  <c r="R34" i="5"/>
  <c r="Q34" i="5"/>
  <c r="P34" i="5"/>
  <c r="O34" i="5"/>
  <c r="N34" i="5"/>
  <c r="M34" i="5"/>
  <c r="L34" i="5"/>
  <c r="K34" i="5"/>
  <c r="J34" i="5"/>
  <c r="I34" i="5"/>
  <c r="H34" i="5"/>
  <c r="G34" i="5"/>
  <c r="DX34" i="5" s="1"/>
  <c r="F34" i="5"/>
  <c r="EF33" i="5"/>
  <c r="EE33" i="5"/>
  <c r="ED33" i="5"/>
  <c r="EC33" i="5"/>
  <c r="DV33" i="5"/>
  <c r="DU33" i="5"/>
  <c r="DT33" i="5"/>
  <c r="DS33" i="5"/>
  <c r="DR33" i="5"/>
  <c r="DQ33" i="5"/>
  <c r="DP33" i="5"/>
  <c r="EG33" i="5" s="1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DX33" i="5" s="1"/>
  <c r="F33" i="5"/>
  <c r="DV32" i="5"/>
  <c r="DU32" i="5"/>
  <c r="DT32" i="5"/>
  <c r="DS32" i="5"/>
  <c r="DR32" i="5"/>
  <c r="DQ32" i="5"/>
  <c r="DP32" i="5"/>
  <c r="DO32" i="5"/>
  <c r="EG32" i="5" s="1"/>
  <c r="DN32" i="5"/>
  <c r="DM32" i="5"/>
  <c r="DL32" i="5"/>
  <c r="DK32" i="5"/>
  <c r="DJ32" i="5"/>
  <c r="DI32" i="5"/>
  <c r="DH32" i="5"/>
  <c r="DG32" i="5"/>
  <c r="DF32" i="5"/>
  <c r="DE32" i="5"/>
  <c r="DD32" i="5"/>
  <c r="DC32" i="5"/>
  <c r="EF32" i="5" s="1"/>
  <c r="DB32" i="5"/>
  <c r="DA32" i="5"/>
  <c r="CZ32" i="5"/>
  <c r="CY32" i="5"/>
  <c r="CX32" i="5"/>
  <c r="CW32" i="5"/>
  <c r="CV32" i="5"/>
  <c r="CU32" i="5"/>
  <c r="EE32" i="5" s="1"/>
  <c r="CT32" i="5"/>
  <c r="CS32" i="5"/>
  <c r="CR32" i="5"/>
  <c r="CQ32" i="5"/>
  <c r="CP32" i="5"/>
  <c r="CO32" i="5"/>
  <c r="CN32" i="5"/>
  <c r="CM32" i="5"/>
  <c r="CL32" i="5"/>
  <c r="CK32" i="5"/>
  <c r="CJ32" i="5"/>
  <c r="CI32" i="5"/>
  <c r="ED32" i="5" s="1"/>
  <c r="CH32" i="5"/>
  <c r="CG32" i="5"/>
  <c r="CF32" i="5"/>
  <c r="CE32" i="5"/>
  <c r="CD32" i="5"/>
  <c r="CC32" i="5"/>
  <c r="CB32" i="5"/>
  <c r="CA32" i="5"/>
  <c r="BZ32" i="5"/>
  <c r="BY32" i="5"/>
  <c r="BX32" i="5"/>
  <c r="BW32" i="5"/>
  <c r="EC32" i="5" s="1"/>
  <c r="BV32" i="5"/>
  <c r="BU32" i="5"/>
  <c r="BT32" i="5"/>
  <c r="BS32" i="5"/>
  <c r="BR32" i="5"/>
  <c r="BQ32" i="5"/>
  <c r="BP32" i="5"/>
  <c r="BO32" i="5"/>
  <c r="BN32" i="5"/>
  <c r="BM32" i="5"/>
  <c r="BL32" i="5"/>
  <c r="BK32" i="5"/>
  <c r="EB32" i="5" s="1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G31" i="5"/>
  <c r="EF31" i="5"/>
  <c r="EE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ED31" i="5" s="1"/>
  <c r="CC31" i="5"/>
  <c r="CB31" i="5"/>
  <c r="CA31" i="5"/>
  <c r="BZ31" i="5"/>
  <c r="BY31" i="5"/>
  <c r="BX31" i="5"/>
  <c r="BW31" i="5"/>
  <c r="BV31" i="5"/>
  <c r="BU31" i="5"/>
  <c r="BT31" i="5"/>
  <c r="BS31" i="5"/>
  <c r="BR31" i="5"/>
  <c r="EC31" i="5" s="1"/>
  <c r="BQ31" i="5"/>
  <c r="BP31" i="5"/>
  <c r="BO31" i="5"/>
  <c r="BN31" i="5"/>
  <c r="BM31" i="5"/>
  <c r="BL31" i="5"/>
  <c r="BK31" i="5"/>
  <c r="BJ31" i="5"/>
  <c r="BI31" i="5"/>
  <c r="BH31" i="5"/>
  <c r="BG31" i="5"/>
  <c r="EB31" i="5" s="1"/>
  <c r="BF31" i="5"/>
  <c r="BE31" i="5"/>
  <c r="BD31" i="5"/>
  <c r="BC31" i="5"/>
  <c r="BB31" i="5"/>
  <c r="BA31" i="5"/>
  <c r="AZ31" i="5"/>
  <c r="AY31" i="5"/>
  <c r="AX31" i="5"/>
  <c r="AW31" i="5"/>
  <c r="AV31" i="5"/>
  <c r="AU31" i="5"/>
  <c r="EA31" i="5" s="1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B30" i="5"/>
  <c r="DV30" i="5"/>
  <c r="DU30" i="5"/>
  <c r="DT30" i="5"/>
  <c r="DS30" i="5"/>
  <c r="DR30" i="5"/>
  <c r="DQ30" i="5"/>
  <c r="DP30" i="5"/>
  <c r="DO30" i="5"/>
  <c r="DN30" i="5"/>
  <c r="DM30" i="5"/>
  <c r="EG30" i="5" s="1"/>
  <c r="DL30" i="5"/>
  <c r="DK30" i="5"/>
  <c r="DJ30" i="5"/>
  <c r="DI30" i="5"/>
  <c r="DH30" i="5"/>
  <c r="DG30" i="5"/>
  <c r="DF30" i="5"/>
  <c r="DE30" i="5"/>
  <c r="DD30" i="5"/>
  <c r="DC30" i="5"/>
  <c r="DC40" i="5" s="1"/>
  <c r="DB30" i="5"/>
  <c r="DB40" i="5" s="1"/>
  <c r="DA30" i="5"/>
  <c r="EF30" i="5" s="1"/>
  <c r="CZ30" i="5"/>
  <c r="CY30" i="5"/>
  <c r="CX30" i="5"/>
  <c r="CW30" i="5"/>
  <c r="CV30" i="5"/>
  <c r="CU30" i="5"/>
  <c r="CT30" i="5"/>
  <c r="CS30" i="5"/>
  <c r="CR30" i="5"/>
  <c r="CQ30" i="5"/>
  <c r="CP30" i="5"/>
  <c r="CO30" i="5"/>
  <c r="EE30" i="5" s="1"/>
  <c r="CN30" i="5"/>
  <c r="CM30" i="5"/>
  <c r="CL30" i="5"/>
  <c r="CK30" i="5"/>
  <c r="CJ30" i="5"/>
  <c r="CI30" i="5"/>
  <c r="CH30" i="5"/>
  <c r="CG30" i="5"/>
  <c r="CF30" i="5"/>
  <c r="CE30" i="5"/>
  <c r="CD30" i="5"/>
  <c r="CC30" i="5"/>
  <c r="ED30" i="5" s="1"/>
  <c r="CB30" i="5"/>
  <c r="CA30" i="5"/>
  <c r="BZ30" i="5"/>
  <c r="BY30" i="5"/>
  <c r="BX30" i="5"/>
  <c r="BW30" i="5"/>
  <c r="BV30" i="5"/>
  <c r="BU30" i="5"/>
  <c r="BT30" i="5"/>
  <c r="BS30" i="5"/>
  <c r="BR30" i="5"/>
  <c r="BQ30" i="5"/>
  <c r="EC30" i="5" s="1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EA30" i="5" s="1"/>
  <c r="AR30" i="5"/>
  <c r="AQ30" i="5"/>
  <c r="AP30" i="5"/>
  <c r="AO30" i="5"/>
  <c r="AN30" i="5"/>
  <c r="AM30" i="5"/>
  <c r="AL30" i="5"/>
  <c r="AK30" i="5"/>
  <c r="AJ30" i="5"/>
  <c r="AI30" i="5"/>
  <c r="AH30" i="5"/>
  <c r="AG30" i="5"/>
  <c r="DZ30" i="5" s="1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DY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EG29" i="5" s="1"/>
  <c r="DJ29" i="5"/>
  <c r="DI29" i="5"/>
  <c r="DH29" i="5"/>
  <c r="DG29" i="5"/>
  <c r="DF29" i="5"/>
  <c r="DE29" i="5"/>
  <c r="DD29" i="5"/>
  <c r="DC29" i="5"/>
  <c r="DB29" i="5"/>
  <c r="DA29" i="5"/>
  <c r="CZ29" i="5"/>
  <c r="EF29" i="5" s="1"/>
  <c r="CY29" i="5"/>
  <c r="CX29" i="5"/>
  <c r="CW29" i="5"/>
  <c r="CV29" i="5"/>
  <c r="CU29" i="5"/>
  <c r="CT29" i="5"/>
  <c r="CS29" i="5"/>
  <c r="CR29" i="5"/>
  <c r="CQ29" i="5"/>
  <c r="CP29" i="5"/>
  <c r="CO29" i="5"/>
  <c r="CN29" i="5"/>
  <c r="EE29" i="5" s="1"/>
  <c r="CM29" i="5"/>
  <c r="CL29" i="5"/>
  <c r="CK29" i="5"/>
  <c r="CJ29" i="5"/>
  <c r="CI29" i="5"/>
  <c r="CH29" i="5"/>
  <c r="CG29" i="5"/>
  <c r="CF29" i="5"/>
  <c r="CE29" i="5"/>
  <c r="CD29" i="5"/>
  <c r="CC29" i="5"/>
  <c r="CB29" i="5"/>
  <c r="ED29" i="5" s="1"/>
  <c r="CA29" i="5"/>
  <c r="BZ29" i="5"/>
  <c r="BY29" i="5"/>
  <c r="BX29" i="5"/>
  <c r="BW29" i="5"/>
  <c r="BV29" i="5"/>
  <c r="BU29" i="5"/>
  <c r="BT29" i="5"/>
  <c r="BS29" i="5"/>
  <c r="BR29" i="5"/>
  <c r="BQ29" i="5"/>
  <c r="BP29" i="5"/>
  <c r="EC29" i="5" s="1"/>
  <c r="BO29" i="5"/>
  <c r="BN29" i="5"/>
  <c r="BM29" i="5"/>
  <c r="BL29" i="5"/>
  <c r="BK29" i="5"/>
  <c r="BJ29" i="5"/>
  <c r="BI29" i="5"/>
  <c r="BH29" i="5"/>
  <c r="BG29" i="5"/>
  <c r="BF29" i="5"/>
  <c r="BE29" i="5"/>
  <c r="BD29" i="5"/>
  <c r="EB29" i="5" s="1"/>
  <c r="BC29" i="5"/>
  <c r="BB29" i="5"/>
  <c r="BA29" i="5"/>
  <c r="AZ29" i="5"/>
  <c r="AY29" i="5"/>
  <c r="AX29" i="5"/>
  <c r="AW29" i="5"/>
  <c r="AV29" i="5"/>
  <c r="AU29" i="5"/>
  <c r="AT29" i="5"/>
  <c r="AS29" i="5"/>
  <c r="AR29" i="5"/>
  <c r="EA29" i="5" s="1"/>
  <c r="AQ29" i="5"/>
  <c r="AP29" i="5"/>
  <c r="AO29" i="5"/>
  <c r="AN29" i="5"/>
  <c r="AM29" i="5"/>
  <c r="AL29" i="5"/>
  <c r="AK29" i="5"/>
  <c r="AJ29" i="5"/>
  <c r="AI29" i="5"/>
  <c r="AH29" i="5"/>
  <c r="AG29" i="5"/>
  <c r="AF29" i="5"/>
  <c r="DZ29" i="5" s="1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DX29" i="5" s="1"/>
  <c r="F29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EE28" i="5" s="1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C27" i="5"/>
  <c r="EB27" i="5"/>
  <c r="EA27" i="5"/>
  <c r="DV27" i="5"/>
  <c r="DU27" i="5"/>
  <c r="DT27" i="5"/>
  <c r="DS27" i="5"/>
  <c r="DR27" i="5"/>
  <c r="DQ27" i="5"/>
  <c r="DP27" i="5"/>
  <c r="DP40" i="5" s="1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ED27" i="5" s="1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J40" i="5" s="1"/>
  <c r="AI27" i="5"/>
  <c r="AH27" i="5"/>
  <c r="AG27" i="5"/>
  <c r="AF27" i="5"/>
  <c r="AE27" i="5"/>
  <c r="DZ27" i="5" s="1"/>
  <c r="AD27" i="5"/>
  <c r="AC27" i="5"/>
  <c r="AB27" i="5"/>
  <c r="AA27" i="5"/>
  <c r="Z27" i="5"/>
  <c r="Y27" i="5"/>
  <c r="X27" i="5"/>
  <c r="W27" i="5"/>
  <c r="V27" i="5"/>
  <c r="V40" i="5" s="1"/>
  <c r="U27" i="5"/>
  <c r="T27" i="5"/>
  <c r="S27" i="5"/>
  <c r="DY27" i="5" s="1"/>
  <c r="R27" i="5"/>
  <c r="Q27" i="5"/>
  <c r="P27" i="5"/>
  <c r="O27" i="5"/>
  <c r="N27" i="5"/>
  <c r="M27" i="5"/>
  <c r="L27" i="5"/>
  <c r="L40" i="5" s="1"/>
  <c r="K27" i="5"/>
  <c r="J27" i="5"/>
  <c r="I27" i="5"/>
  <c r="H27" i="5"/>
  <c r="G27" i="5"/>
  <c r="DX27" i="5" s="1"/>
  <c r="F27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DY26" i="5" s="1"/>
  <c r="R26" i="5"/>
  <c r="Q26" i="5"/>
  <c r="P26" i="5"/>
  <c r="O26" i="5"/>
  <c r="N26" i="5"/>
  <c r="M26" i="5"/>
  <c r="L26" i="5"/>
  <c r="K26" i="5"/>
  <c r="J26" i="5"/>
  <c r="I26" i="5"/>
  <c r="H26" i="5"/>
  <c r="G26" i="5"/>
  <c r="DX26" i="5" s="1"/>
  <c r="F26" i="5"/>
  <c r="EG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S40" i="5" s="1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EB25" i="5" s="1"/>
  <c r="BB25" i="5"/>
  <c r="BA25" i="5"/>
  <c r="AZ25" i="5"/>
  <c r="AY25" i="5"/>
  <c r="AX25" i="5"/>
  <c r="AW25" i="5"/>
  <c r="AV25" i="5"/>
  <c r="AU25" i="5"/>
  <c r="AU40" i="5" s="1"/>
  <c r="AT25" i="5"/>
  <c r="AS25" i="5"/>
  <c r="AR25" i="5"/>
  <c r="AQ25" i="5"/>
  <c r="EA25" i="5" s="1"/>
  <c r="AP25" i="5"/>
  <c r="AO25" i="5"/>
  <c r="AN25" i="5"/>
  <c r="AM25" i="5"/>
  <c r="AL25" i="5"/>
  <c r="AK25" i="5"/>
  <c r="AJ25" i="5"/>
  <c r="AI25" i="5"/>
  <c r="AH25" i="5"/>
  <c r="AG25" i="5"/>
  <c r="AF25" i="5"/>
  <c r="AE25" i="5"/>
  <c r="DZ25" i="5" s="1"/>
  <c r="AD25" i="5"/>
  <c r="AC25" i="5"/>
  <c r="AB25" i="5"/>
  <c r="AA25" i="5"/>
  <c r="Z25" i="5"/>
  <c r="Y25" i="5"/>
  <c r="X25" i="5"/>
  <c r="W25" i="5"/>
  <c r="V25" i="5"/>
  <c r="U25" i="5"/>
  <c r="T25" i="5"/>
  <c r="S25" i="5"/>
  <c r="DY25" i="5" s="1"/>
  <c r="R25" i="5"/>
  <c r="Q25" i="5"/>
  <c r="P25" i="5"/>
  <c r="O25" i="5"/>
  <c r="N25" i="5"/>
  <c r="M25" i="5"/>
  <c r="L25" i="5"/>
  <c r="K25" i="5"/>
  <c r="J25" i="5"/>
  <c r="I25" i="5"/>
  <c r="H25" i="5"/>
  <c r="G25" i="5"/>
  <c r="DX25" i="5" s="1"/>
  <c r="F25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EG24" i="5" s="1"/>
  <c r="DJ24" i="5"/>
  <c r="DI24" i="5"/>
  <c r="DH24" i="5"/>
  <c r="DG24" i="5"/>
  <c r="DF24" i="5"/>
  <c r="DE24" i="5"/>
  <c r="DD24" i="5"/>
  <c r="DC24" i="5"/>
  <c r="DB24" i="5"/>
  <c r="DA24" i="5"/>
  <c r="CZ24" i="5"/>
  <c r="CY24" i="5"/>
  <c r="EF24" i="5" s="1"/>
  <c r="CX24" i="5"/>
  <c r="CW24" i="5"/>
  <c r="CV24" i="5"/>
  <c r="CU24" i="5"/>
  <c r="CT24" i="5"/>
  <c r="CS24" i="5"/>
  <c r="CR24" i="5"/>
  <c r="CQ24" i="5"/>
  <c r="CP24" i="5"/>
  <c r="CO24" i="5"/>
  <c r="CN24" i="5"/>
  <c r="CM24" i="5"/>
  <c r="EE24" i="5" s="1"/>
  <c r="CL24" i="5"/>
  <c r="CK24" i="5"/>
  <c r="CJ24" i="5"/>
  <c r="CI24" i="5"/>
  <c r="CH24" i="5"/>
  <c r="CG24" i="5"/>
  <c r="CF24" i="5"/>
  <c r="CE24" i="5"/>
  <c r="CD24" i="5"/>
  <c r="CC24" i="5"/>
  <c r="CB24" i="5"/>
  <c r="CA24" i="5"/>
  <c r="ED24" i="5" s="1"/>
  <c r="BZ24" i="5"/>
  <c r="BY24" i="5"/>
  <c r="BX24" i="5"/>
  <c r="BW24" i="5"/>
  <c r="BV24" i="5"/>
  <c r="BU24" i="5"/>
  <c r="BT24" i="5"/>
  <c r="BS24" i="5"/>
  <c r="BR24" i="5"/>
  <c r="BQ24" i="5"/>
  <c r="BP24" i="5"/>
  <c r="BO24" i="5"/>
  <c r="EC24" i="5" s="1"/>
  <c r="BN24" i="5"/>
  <c r="BM24" i="5"/>
  <c r="BL24" i="5"/>
  <c r="BK24" i="5"/>
  <c r="BJ24" i="5"/>
  <c r="BI24" i="5"/>
  <c r="BH24" i="5"/>
  <c r="BG24" i="5"/>
  <c r="BF24" i="5"/>
  <c r="BE24" i="5"/>
  <c r="BD24" i="5"/>
  <c r="BD40" i="5" s="1"/>
  <c r="BC24" i="5"/>
  <c r="EB24" i="5" s="1"/>
  <c r="BB24" i="5"/>
  <c r="BA24" i="5"/>
  <c r="AZ24" i="5"/>
  <c r="AY24" i="5"/>
  <c r="AX24" i="5"/>
  <c r="AW24" i="5"/>
  <c r="AV24" i="5"/>
  <c r="AU24" i="5"/>
  <c r="AT24" i="5"/>
  <c r="AS24" i="5"/>
  <c r="AR24" i="5"/>
  <c r="AQ24" i="5"/>
  <c r="EA24" i="5" s="1"/>
  <c r="AP24" i="5"/>
  <c r="AO24" i="5"/>
  <c r="AN24" i="5"/>
  <c r="AM24" i="5"/>
  <c r="AL24" i="5"/>
  <c r="AK24" i="5"/>
  <c r="AJ24" i="5"/>
  <c r="AI24" i="5"/>
  <c r="AH24" i="5"/>
  <c r="AG24" i="5"/>
  <c r="AF24" i="5"/>
  <c r="AF40" i="5" s="1"/>
  <c r="AE24" i="5"/>
  <c r="AE40" i="5" s="1"/>
  <c r="AD24" i="5"/>
  <c r="AC24" i="5"/>
  <c r="AB24" i="5"/>
  <c r="AA24" i="5"/>
  <c r="Z24" i="5"/>
  <c r="Y24" i="5"/>
  <c r="X24" i="5"/>
  <c r="W24" i="5"/>
  <c r="V24" i="5"/>
  <c r="U24" i="5"/>
  <c r="T24" i="5"/>
  <c r="S24" i="5"/>
  <c r="DY24" i="5" s="1"/>
  <c r="R24" i="5"/>
  <c r="Q24" i="5"/>
  <c r="P24" i="5"/>
  <c r="O24" i="5"/>
  <c r="N24" i="5"/>
  <c r="M24" i="5"/>
  <c r="L24" i="5"/>
  <c r="K24" i="5"/>
  <c r="J24" i="5"/>
  <c r="I24" i="5"/>
  <c r="H24" i="5"/>
  <c r="G24" i="5"/>
  <c r="DX24" i="5" s="1"/>
  <c r="F24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N40" i="5" s="1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P40" i="5" s="1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G22" i="5"/>
  <c r="EF22" i="5"/>
  <c r="EE22" i="5"/>
  <c r="ED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DY22" i="5" s="1"/>
  <c r="R22" i="5"/>
  <c r="Q22" i="5"/>
  <c r="P22" i="5"/>
  <c r="O22" i="5"/>
  <c r="N22" i="5"/>
  <c r="M22" i="5"/>
  <c r="L22" i="5"/>
  <c r="K22" i="5"/>
  <c r="J22" i="5"/>
  <c r="I22" i="5"/>
  <c r="H22" i="5"/>
  <c r="G22" i="5"/>
  <c r="DX22" i="5" s="1"/>
  <c r="F22" i="5"/>
  <c r="DV21" i="5"/>
  <c r="DU21" i="5"/>
  <c r="DT21" i="5"/>
  <c r="DT40" i="5" s="1"/>
  <c r="DS21" i="5"/>
  <c r="DR21" i="5"/>
  <c r="DQ21" i="5"/>
  <c r="DP21" i="5"/>
  <c r="DO21" i="5"/>
  <c r="DN21" i="5"/>
  <c r="DM21" i="5"/>
  <c r="DL21" i="5"/>
  <c r="DK21" i="5"/>
  <c r="DJ21" i="5"/>
  <c r="DI21" i="5"/>
  <c r="DH21" i="5"/>
  <c r="DH40" i="5" s="1"/>
  <c r="DG21" i="5"/>
  <c r="DF21" i="5"/>
  <c r="DE21" i="5"/>
  <c r="DD21" i="5"/>
  <c r="DC21" i="5"/>
  <c r="DB21" i="5"/>
  <c r="DA21" i="5"/>
  <c r="CZ21" i="5"/>
  <c r="CY21" i="5"/>
  <c r="CX21" i="5"/>
  <c r="CW21" i="5"/>
  <c r="CV21" i="5"/>
  <c r="CV40" i="5" s="1"/>
  <c r="CU21" i="5"/>
  <c r="CT21" i="5"/>
  <c r="CS21" i="5"/>
  <c r="CR21" i="5"/>
  <c r="CQ21" i="5"/>
  <c r="CP21" i="5"/>
  <c r="CO21" i="5"/>
  <c r="CN21" i="5"/>
  <c r="CM21" i="5"/>
  <c r="CL21" i="5"/>
  <c r="CK21" i="5"/>
  <c r="CJ21" i="5"/>
  <c r="CJ40" i="5" s="1"/>
  <c r="CI21" i="5"/>
  <c r="CH21" i="5"/>
  <c r="CG21" i="5"/>
  <c r="CF21" i="5"/>
  <c r="CE21" i="5"/>
  <c r="CD21" i="5"/>
  <c r="CC21" i="5"/>
  <c r="CB21" i="5"/>
  <c r="CA21" i="5"/>
  <c r="BZ21" i="5"/>
  <c r="BZ40" i="5" s="1"/>
  <c r="BY21" i="5"/>
  <c r="BX21" i="5"/>
  <c r="BX40" i="5" s="1"/>
  <c r="BW21" i="5"/>
  <c r="BV21" i="5"/>
  <c r="BU21" i="5"/>
  <c r="BT21" i="5"/>
  <c r="BT40" i="5" s="1"/>
  <c r="BS21" i="5"/>
  <c r="BR21" i="5"/>
  <c r="BQ21" i="5"/>
  <c r="BP21" i="5"/>
  <c r="BO21" i="5"/>
  <c r="BN21" i="5"/>
  <c r="BM21" i="5"/>
  <c r="BL21" i="5"/>
  <c r="BL40" i="5" s="1"/>
  <c r="BK21" i="5"/>
  <c r="BJ21" i="5"/>
  <c r="BI21" i="5"/>
  <c r="BH21" i="5"/>
  <c r="BG21" i="5"/>
  <c r="BF21" i="5"/>
  <c r="BE21" i="5"/>
  <c r="BD21" i="5"/>
  <c r="BC21" i="5"/>
  <c r="BB21" i="5"/>
  <c r="BB40" i="5" s="1"/>
  <c r="BA21" i="5"/>
  <c r="AZ21" i="5"/>
  <c r="AZ40" i="5" s="1"/>
  <c r="AY21" i="5"/>
  <c r="AX21" i="5"/>
  <c r="AW21" i="5"/>
  <c r="AV21" i="5"/>
  <c r="AV40" i="5" s="1"/>
  <c r="AU21" i="5"/>
  <c r="AT21" i="5"/>
  <c r="AS21" i="5"/>
  <c r="AR21" i="5"/>
  <c r="AQ21" i="5"/>
  <c r="AP21" i="5"/>
  <c r="AO21" i="5"/>
  <c r="AN21" i="5"/>
  <c r="AN40" i="5" s="1"/>
  <c r="AM21" i="5"/>
  <c r="AL21" i="5"/>
  <c r="AK21" i="5"/>
  <c r="AJ21" i="5"/>
  <c r="AI21" i="5"/>
  <c r="AH21" i="5"/>
  <c r="AG21" i="5"/>
  <c r="AF21" i="5"/>
  <c r="AE21" i="5"/>
  <c r="AD21" i="5"/>
  <c r="AC21" i="5"/>
  <c r="AB21" i="5"/>
  <c r="AB40" i="5" s="1"/>
  <c r="AA21" i="5"/>
  <c r="Z21" i="5"/>
  <c r="Y21" i="5"/>
  <c r="X21" i="5"/>
  <c r="W21" i="5"/>
  <c r="V21" i="5"/>
  <c r="U21" i="5"/>
  <c r="T21" i="5"/>
  <c r="S21" i="5"/>
  <c r="R21" i="5"/>
  <c r="Q21" i="5"/>
  <c r="P21" i="5"/>
  <c r="P40" i="5" s="1"/>
  <c r="O21" i="5"/>
  <c r="N21" i="5"/>
  <c r="M21" i="5"/>
  <c r="L21" i="5"/>
  <c r="K21" i="5"/>
  <c r="J21" i="5"/>
  <c r="I21" i="5"/>
  <c r="H21" i="5"/>
  <c r="G21" i="5"/>
  <c r="F21" i="5"/>
  <c r="DP17" i="5"/>
  <c r="DP52" i="5" s="1"/>
  <c r="DP59" i="5" s="1"/>
  <c r="DO17" i="5"/>
  <c r="CF17" i="5"/>
  <c r="CE17" i="5"/>
  <c r="L17" i="5"/>
  <c r="L52" i="5" s="1"/>
  <c r="L59" i="5" s="1"/>
  <c r="L68" i="5" s="1"/>
  <c r="K17" i="5"/>
  <c r="DV15" i="5"/>
  <c r="DU15" i="5"/>
  <c r="DT15" i="5"/>
  <c r="DS15" i="5"/>
  <c r="DR15" i="5"/>
  <c r="DQ15" i="5"/>
  <c r="DP15" i="5"/>
  <c r="DO15" i="5"/>
  <c r="DN15" i="5"/>
  <c r="DM15" i="5"/>
  <c r="EG15" i="5" s="1"/>
  <c r="DL15" i="5"/>
  <c r="DK15" i="5"/>
  <c r="DJ15" i="5"/>
  <c r="DI15" i="5"/>
  <c r="DH15" i="5"/>
  <c r="DG15" i="5"/>
  <c r="DF15" i="5"/>
  <c r="DE15" i="5"/>
  <c r="DD15" i="5"/>
  <c r="DC15" i="5"/>
  <c r="DB15" i="5"/>
  <c r="DA15" i="5"/>
  <c r="EF15" i="5" s="1"/>
  <c r="CZ15" i="5"/>
  <c r="CY15" i="5"/>
  <c r="CX15" i="5"/>
  <c r="CW15" i="5"/>
  <c r="CV15" i="5"/>
  <c r="CU15" i="5"/>
  <c r="CT15" i="5"/>
  <c r="CS15" i="5"/>
  <c r="CR15" i="5"/>
  <c r="CQ15" i="5"/>
  <c r="CP15" i="5"/>
  <c r="CO15" i="5"/>
  <c r="EE15" i="5" s="1"/>
  <c r="CN15" i="5"/>
  <c r="CM15" i="5"/>
  <c r="CL15" i="5"/>
  <c r="CK15" i="5"/>
  <c r="CJ15" i="5"/>
  <c r="CI15" i="5"/>
  <c r="CH15" i="5"/>
  <c r="CG15" i="5"/>
  <c r="CF15" i="5"/>
  <c r="CE15" i="5"/>
  <c r="CD15" i="5"/>
  <c r="CC15" i="5"/>
  <c r="ED15" i="5" s="1"/>
  <c r="CB15" i="5"/>
  <c r="CA15" i="5"/>
  <c r="BZ15" i="5"/>
  <c r="BY15" i="5"/>
  <c r="BX15" i="5"/>
  <c r="BW15" i="5"/>
  <c r="BV15" i="5"/>
  <c r="BU15" i="5"/>
  <c r="BT15" i="5"/>
  <c r="BS15" i="5"/>
  <c r="BR15" i="5"/>
  <c r="BQ15" i="5"/>
  <c r="EC15" i="5" s="1"/>
  <c r="BP15" i="5"/>
  <c r="BO15" i="5"/>
  <c r="BN15" i="5"/>
  <c r="BM15" i="5"/>
  <c r="BL15" i="5"/>
  <c r="BK15" i="5"/>
  <c r="BJ15" i="5"/>
  <c r="BI15" i="5"/>
  <c r="BH15" i="5"/>
  <c r="BG15" i="5"/>
  <c r="BF15" i="5"/>
  <c r="BE15" i="5"/>
  <c r="EB15" i="5" s="1"/>
  <c r="BD15" i="5"/>
  <c r="BC15" i="5"/>
  <c r="BB15" i="5"/>
  <c r="BA15" i="5"/>
  <c r="AZ15" i="5"/>
  <c r="AY15" i="5"/>
  <c r="EA15" i="5" s="1"/>
  <c r="AX15" i="5"/>
  <c r="AW15" i="5"/>
  <c r="AV15" i="5"/>
  <c r="AU15" i="5"/>
  <c r="AT15" i="5"/>
  <c r="AS15" i="5"/>
  <c r="AR15" i="5"/>
  <c r="AQ15" i="5"/>
  <c r="AP15" i="5"/>
  <c r="AO15" i="5"/>
  <c r="AN15" i="5"/>
  <c r="AM15" i="5"/>
  <c r="DZ15" i="5" s="1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CR13" i="5"/>
  <c r="CR17" i="5" s="1"/>
  <c r="CQ13" i="5"/>
  <c r="CQ17" i="5" s="1"/>
  <c r="BH13" i="5"/>
  <c r="BH17" i="5" s="1"/>
  <c r="BG13" i="5"/>
  <c r="BG17" i="5" s="1"/>
  <c r="AT13" i="5"/>
  <c r="AT17" i="5" s="1"/>
  <c r="AS13" i="5"/>
  <c r="AS17" i="5" s="1"/>
  <c r="X13" i="5"/>
  <c r="X17" i="5" s="1"/>
  <c r="W13" i="5"/>
  <c r="W17" i="5" s="1"/>
  <c r="DS11" i="5"/>
  <c r="DP11" i="5"/>
  <c r="DP13" i="5" s="1"/>
  <c r="DO11" i="5"/>
  <c r="DO13" i="5" s="1"/>
  <c r="DN11" i="5"/>
  <c r="DN13" i="5" s="1"/>
  <c r="DN17" i="5" s="1"/>
  <c r="DD11" i="5"/>
  <c r="DC11" i="5"/>
  <c r="DB11" i="5"/>
  <c r="DB13" i="5" s="1"/>
  <c r="DB17" i="5" s="1"/>
  <c r="DA11" i="5"/>
  <c r="DA13" i="5" s="1"/>
  <c r="DA17" i="5" s="1"/>
  <c r="CT11" i="5"/>
  <c r="CS11" i="5"/>
  <c r="CR11" i="5"/>
  <c r="CQ11" i="5"/>
  <c r="CP11" i="5"/>
  <c r="CO11" i="5"/>
  <c r="CH11" i="5"/>
  <c r="CG11" i="5"/>
  <c r="CF11" i="5"/>
  <c r="CF13" i="5" s="1"/>
  <c r="CE11" i="5"/>
  <c r="CE13" i="5" s="1"/>
  <c r="CD11" i="5"/>
  <c r="CD13" i="5" s="1"/>
  <c r="CD17" i="5" s="1"/>
  <c r="CC11" i="5"/>
  <c r="CC13" i="5" s="1"/>
  <c r="CC17" i="5" s="1"/>
  <c r="BV11" i="5"/>
  <c r="BU11" i="5"/>
  <c r="BT11" i="5"/>
  <c r="BS11" i="5"/>
  <c r="BR11" i="5"/>
  <c r="BR13" i="5" s="1"/>
  <c r="BR17" i="5" s="1"/>
  <c r="BQ11" i="5"/>
  <c r="BQ13" i="5" s="1"/>
  <c r="BQ17" i="5" s="1"/>
  <c r="BJ11" i="5"/>
  <c r="BI11" i="5"/>
  <c r="BH11" i="5"/>
  <c r="BG11" i="5"/>
  <c r="BF11" i="5"/>
  <c r="BE11" i="5"/>
  <c r="AX11" i="5"/>
  <c r="AW11" i="5"/>
  <c r="AV11" i="5"/>
  <c r="AV13" i="5" s="1"/>
  <c r="AV17" i="5" s="1"/>
  <c r="AV52" i="5" s="1"/>
  <c r="AV59" i="5" s="1"/>
  <c r="AV68" i="5" s="1"/>
  <c r="AU11" i="5"/>
  <c r="AU13" i="5" s="1"/>
  <c r="AU17" i="5" s="1"/>
  <c r="AU52" i="5" s="1"/>
  <c r="AU59" i="5" s="1"/>
  <c r="AU68" i="5" s="1"/>
  <c r="AT11" i="5"/>
  <c r="AS11" i="5"/>
  <c r="AL11" i="5"/>
  <c r="AK11" i="5"/>
  <c r="AJ11" i="5"/>
  <c r="AI11" i="5"/>
  <c r="AH11" i="5"/>
  <c r="AH13" i="5" s="1"/>
  <c r="AH17" i="5" s="1"/>
  <c r="AG11" i="5"/>
  <c r="AG13" i="5" s="1"/>
  <c r="AG17" i="5" s="1"/>
  <c r="Z11" i="5"/>
  <c r="Y11" i="5"/>
  <c r="X11" i="5"/>
  <c r="W11" i="5"/>
  <c r="V11" i="5"/>
  <c r="U11" i="5"/>
  <c r="N11" i="5"/>
  <c r="M11" i="5"/>
  <c r="L11" i="5"/>
  <c r="L13" i="5" s="1"/>
  <c r="K11" i="5"/>
  <c r="K13" i="5" s="1"/>
  <c r="J11" i="5"/>
  <c r="J13" i="5" s="1"/>
  <c r="J17" i="5" s="1"/>
  <c r="I11" i="5"/>
  <c r="I13" i="5" s="1"/>
  <c r="I17" i="5" s="1"/>
  <c r="DV10" i="5"/>
  <c r="DU10" i="5"/>
  <c r="DT10" i="5"/>
  <c r="DS10" i="5"/>
  <c r="DR10" i="5"/>
  <c r="DQ10" i="5"/>
  <c r="DP10" i="5"/>
  <c r="DO10" i="5"/>
  <c r="DN10" i="5"/>
  <c r="DM10" i="5"/>
  <c r="DL10" i="5"/>
  <c r="DK10" i="5"/>
  <c r="EG10" i="5" s="1"/>
  <c r="DJ10" i="5"/>
  <c r="DI10" i="5"/>
  <c r="DH10" i="5"/>
  <c r="DG10" i="5"/>
  <c r="DF10" i="5"/>
  <c r="DE10" i="5"/>
  <c r="DD10" i="5"/>
  <c r="DC10" i="5"/>
  <c r="DB10" i="5"/>
  <c r="DA10" i="5"/>
  <c r="CZ10" i="5"/>
  <c r="CZ11" i="5" s="1"/>
  <c r="CZ13" i="5" s="1"/>
  <c r="CZ17" i="5" s="1"/>
  <c r="CY10" i="5"/>
  <c r="EF10" i="5" s="1"/>
  <c r="CX10" i="5"/>
  <c r="CW10" i="5"/>
  <c r="CV10" i="5"/>
  <c r="CU10" i="5"/>
  <c r="CT10" i="5"/>
  <c r="CS10" i="5"/>
  <c r="CR10" i="5"/>
  <c r="CQ10" i="5"/>
  <c r="CP10" i="5"/>
  <c r="CO10" i="5"/>
  <c r="CN10" i="5"/>
  <c r="CN11" i="5" s="1"/>
  <c r="CM10" i="5"/>
  <c r="EE10" i="5" s="1"/>
  <c r="CL10" i="5"/>
  <c r="CK10" i="5"/>
  <c r="CJ10" i="5"/>
  <c r="CI10" i="5"/>
  <c r="CH10" i="5"/>
  <c r="CG10" i="5"/>
  <c r="CF10" i="5"/>
  <c r="CE10" i="5"/>
  <c r="CD10" i="5"/>
  <c r="CC10" i="5"/>
  <c r="CB10" i="5"/>
  <c r="CB11" i="5" s="1"/>
  <c r="CB13" i="5" s="1"/>
  <c r="CB17" i="5" s="1"/>
  <c r="CA10" i="5"/>
  <c r="ED10" i="5" s="1"/>
  <c r="BZ10" i="5"/>
  <c r="BY10" i="5"/>
  <c r="BX10" i="5"/>
  <c r="BW10" i="5"/>
  <c r="BV10" i="5"/>
  <c r="BU10" i="5"/>
  <c r="BT10" i="5"/>
  <c r="BS10" i="5"/>
  <c r="BR10" i="5"/>
  <c r="BQ10" i="5"/>
  <c r="BP10" i="5"/>
  <c r="BP11" i="5" s="1"/>
  <c r="BP13" i="5" s="1"/>
  <c r="BP17" i="5" s="1"/>
  <c r="BO10" i="5"/>
  <c r="EC10" i="5" s="1"/>
  <c r="BN10" i="5"/>
  <c r="BM10" i="5"/>
  <c r="BL10" i="5"/>
  <c r="BK10" i="5"/>
  <c r="BJ10" i="5"/>
  <c r="BI10" i="5"/>
  <c r="BH10" i="5"/>
  <c r="BG10" i="5"/>
  <c r="BF10" i="5"/>
  <c r="BE10" i="5"/>
  <c r="BD10" i="5"/>
  <c r="BD11" i="5" s="1"/>
  <c r="BC10" i="5"/>
  <c r="EB10" i="5" s="1"/>
  <c r="BB10" i="5"/>
  <c r="BA10" i="5"/>
  <c r="AZ10" i="5"/>
  <c r="AY10" i="5"/>
  <c r="AX10" i="5"/>
  <c r="AW10" i="5"/>
  <c r="AV10" i="5"/>
  <c r="AU10" i="5"/>
  <c r="AT10" i="5"/>
  <c r="AS10" i="5"/>
  <c r="AR10" i="5"/>
  <c r="AR11" i="5" s="1"/>
  <c r="AR13" i="5" s="1"/>
  <c r="AR17" i="5" s="1"/>
  <c r="AQ10" i="5"/>
  <c r="EA10" i="5" s="1"/>
  <c r="AP10" i="5"/>
  <c r="AO10" i="5"/>
  <c r="AN10" i="5"/>
  <c r="AM10" i="5"/>
  <c r="AL10" i="5"/>
  <c r="AK10" i="5"/>
  <c r="AJ10" i="5"/>
  <c r="AI10" i="5"/>
  <c r="AH10" i="5"/>
  <c r="AG10" i="5"/>
  <c r="AF10" i="5"/>
  <c r="AF11" i="5" s="1"/>
  <c r="AF13" i="5" s="1"/>
  <c r="AF17" i="5" s="1"/>
  <c r="AF52" i="5" s="1"/>
  <c r="AF59" i="5" s="1"/>
  <c r="AF68" i="5" s="1"/>
  <c r="AE10" i="5"/>
  <c r="DZ10" i="5" s="1"/>
  <c r="AD10" i="5"/>
  <c r="AC10" i="5"/>
  <c r="AB10" i="5"/>
  <c r="AA10" i="5"/>
  <c r="Z10" i="5"/>
  <c r="Y10" i="5"/>
  <c r="X10" i="5"/>
  <c r="W10" i="5"/>
  <c r="V10" i="5"/>
  <c r="U10" i="5"/>
  <c r="T10" i="5"/>
  <c r="T11" i="5" s="1"/>
  <c r="S10" i="5"/>
  <c r="DY10" i="5" s="1"/>
  <c r="R10" i="5"/>
  <c r="Q10" i="5"/>
  <c r="P10" i="5"/>
  <c r="O10" i="5"/>
  <c r="N10" i="5"/>
  <c r="M10" i="5"/>
  <c r="L10" i="5"/>
  <c r="K10" i="5"/>
  <c r="J10" i="5"/>
  <c r="I10" i="5"/>
  <c r="H10" i="5"/>
  <c r="H11" i="5" s="1"/>
  <c r="H13" i="5" s="1"/>
  <c r="H17" i="5" s="1"/>
  <c r="G10" i="5"/>
  <c r="G11" i="5" s="1"/>
  <c r="G13" i="5" s="1"/>
  <c r="G17" i="5" s="1"/>
  <c r="DV9" i="5"/>
  <c r="DV11" i="5" s="1"/>
  <c r="DU9" i="5"/>
  <c r="DU11" i="5" s="1"/>
  <c r="DT9" i="5"/>
  <c r="DT11" i="5" s="1"/>
  <c r="DS9" i="5"/>
  <c r="EG9" i="5" s="1"/>
  <c r="EG11" i="5" s="1"/>
  <c r="DR9" i="5"/>
  <c r="DQ9" i="5"/>
  <c r="DP9" i="5"/>
  <c r="DO9" i="5"/>
  <c r="DN9" i="5"/>
  <c r="DM9" i="5"/>
  <c r="DM11" i="5" s="1"/>
  <c r="DM13" i="5" s="1"/>
  <c r="DM17" i="5" s="1"/>
  <c r="DL9" i="5"/>
  <c r="DK9" i="5"/>
  <c r="DJ9" i="5"/>
  <c r="DJ11" i="5" s="1"/>
  <c r="DI9" i="5"/>
  <c r="DI11" i="5" s="1"/>
  <c r="DH9" i="5"/>
  <c r="DH11" i="5" s="1"/>
  <c r="DG9" i="5"/>
  <c r="DG11" i="5" s="1"/>
  <c r="DF9" i="5"/>
  <c r="DF11" i="5" s="1"/>
  <c r="DE9" i="5"/>
  <c r="DD9" i="5"/>
  <c r="DC9" i="5"/>
  <c r="DB9" i="5"/>
  <c r="DA9" i="5"/>
  <c r="CZ9" i="5"/>
  <c r="CY9" i="5"/>
  <c r="CX9" i="5"/>
  <c r="CX11" i="5" s="1"/>
  <c r="CW9" i="5"/>
  <c r="CW11" i="5" s="1"/>
  <c r="CV9" i="5"/>
  <c r="CV11" i="5" s="1"/>
  <c r="CU9" i="5"/>
  <c r="CU11" i="5" s="1"/>
  <c r="CT9" i="5"/>
  <c r="CS9" i="5"/>
  <c r="CR9" i="5"/>
  <c r="CQ9" i="5"/>
  <c r="CP9" i="5"/>
  <c r="CO9" i="5"/>
  <c r="CN9" i="5"/>
  <c r="CM9" i="5"/>
  <c r="CL9" i="5"/>
  <c r="CL11" i="5" s="1"/>
  <c r="CK9" i="5"/>
  <c r="CK11" i="5" s="1"/>
  <c r="CJ9" i="5"/>
  <c r="CJ11" i="5" s="1"/>
  <c r="CI9" i="5"/>
  <c r="CI11" i="5" s="1"/>
  <c r="CH9" i="5"/>
  <c r="CG9" i="5"/>
  <c r="CF9" i="5"/>
  <c r="CE9" i="5"/>
  <c r="CD9" i="5"/>
  <c r="CC9" i="5"/>
  <c r="CB9" i="5"/>
  <c r="CA9" i="5"/>
  <c r="BZ9" i="5"/>
  <c r="BZ11" i="5" s="1"/>
  <c r="BY9" i="5"/>
  <c r="BY11" i="5" s="1"/>
  <c r="BX9" i="5"/>
  <c r="BX11" i="5" s="1"/>
  <c r="BW9" i="5"/>
  <c r="BW11" i="5" s="1"/>
  <c r="BV9" i="5"/>
  <c r="BU9" i="5"/>
  <c r="BT9" i="5"/>
  <c r="BS9" i="5"/>
  <c r="BR9" i="5"/>
  <c r="BQ9" i="5"/>
  <c r="BP9" i="5"/>
  <c r="BO9" i="5"/>
  <c r="BN9" i="5"/>
  <c r="BN11" i="5" s="1"/>
  <c r="BM9" i="5"/>
  <c r="BM11" i="5" s="1"/>
  <c r="BL9" i="5"/>
  <c r="BL11" i="5" s="1"/>
  <c r="BK9" i="5"/>
  <c r="BK11" i="5" s="1"/>
  <c r="BJ9" i="5"/>
  <c r="BI9" i="5"/>
  <c r="BH9" i="5"/>
  <c r="BG9" i="5"/>
  <c r="BF9" i="5"/>
  <c r="BE9" i="5"/>
  <c r="BD9" i="5"/>
  <c r="BC9" i="5"/>
  <c r="BB9" i="5"/>
  <c r="BB11" i="5" s="1"/>
  <c r="BA9" i="5"/>
  <c r="BA11" i="5" s="1"/>
  <c r="AZ9" i="5"/>
  <c r="AZ11" i="5" s="1"/>
  <c r="AY9" i="5"/>
  <c r="AY11" i="5" s="1"/>
  <c r="AX9" i="5"/>
  <c r="AW9" i="5"/>
  <c r="AV9" i="5"/>
  <c r="AU9" i="5"/>
  <c r="AT9" i="5"/>
  <c r="AS9" i="5"/>
  <c r="AR9" i="5"/>
  <c r="AQ9" i="5"/>
  <c r="AP9" i="5"/>
  <c r="AP11" i="5" s="1"/>
  <c r="AO9" i="5"/>
  <c r="AO11" i="5" s="1"/>
  <c r="AN9" i="5"/>
  <c r="AN11" i="5" s="1"/>
  <c r="AM9" i="5"/>
  <c r="AM11" i="5" s="1"/>
  <c r="AL9" i="5"/>
  <c r="AK9" i="5"/>
  <c r="AJ9" i="5"/>
  <c r="AI9" i="5"/>
  <c r="AH9" i="5"/>
  <c r="AG9" i="5"/>
  <c r="AF9" i="5"/>
  <c r="AE9" i="5"/>
  <c r="AD9" i="5"/>
  <c r="AD11" i="5" s="1"/>
  <c r="AC9" i="5"/>
  <c r="AC11" i="5" s="1"/>
  <c r="AB9" i="5"/>
  <c r="AB11" i="5" s="1"/>
  <c r="AA9" i="5"/>
  <c r="AA11" i="5" s="1"/>
  <c r="Z9" i="5"/>
  <c r="Y9" i="5"/>
  <c r="X9" i="5"/>
  <c r="W9" i="5"/>
  <c r="V9" i="5"/>
  <c r="U9" i="5"/>
  <c r="T9" i="5"/>
  <c r="S9" i="5"/>
  <c r="R9" i="5"/>
  <c r="R11" i="5" s="1"/>
  <c r="Q9" i="5"/>
  <c r="Q11" i="5" s="1"/>
  <c r="P9" i="5"/>
  <c r="P11" i="5" s="1"/>
  <c r="O9" i="5"/>
  <c r="O11" i="5" s="1"/>
  <c r="N9" i="5"/>
  <c r="M9" i="5"/>
  <c r="L9" i="5"/>
  <c r="K9" i="5"/>
  <c r="J9" i="5"/>
  <c r="I9" i="5"/>
  <c r="H9" i="5"/>
  <c r="G9" i="5"/>
  <c r="DV7" i="5"/>
  <c r="DU7" i="5"/>
  <c r="DT7" i="5"/>
  <c r="DS7" i="5"/>
  <c r="DR7" i="5"/>
  <c r="DQ7" i="5"/>
  <c r="DP7" i="5"/>
  <c r="DP50" i="5" s="1"/>
  <c r="DO7" i="5"/>
  <c r="DO50" i="5" s="1"/>
  <c r="DN7" i="5"/>
  <c r="DN50" i="5" s="1"/>
  <c r="DM7" i="5"/>
  <c r="DM50" i="5" s="1"/>
  <c r="DL7" i="5"/>
  <c r="DL50" i="5" s="1"/>
  <c r="DK7" i="5"/>
  <c r="DK50" i="5" s="1"/>
  <c r="DJ7" i="5"/>
  <c r="DJ50" i="5" s="1"/>
  <c r="DI7" i="5"/>
  <c r="DI50" i="5" s="1"/>
  <c r="DH7" i="5"/>
  <c r="DG7" i="5"/>
  <c r="DF7" i="5"/>
  <c r="DE7" i="5"/>
  <c r="DD7" i="5"/>
  <c r="DD50" i="5" s="1"/>
  <c r="DC7" i="5"/>
  <c r="DC50" i="5" s="1"/>
  <c r="DB7" i="5"/>
  <c r="DB50" i="5" s="1"/>
  <c r="DA7" i="5"/>
  <c r="DA50" i="5" s="1"/>
  <c r="CZ7" i="5"/>
  <c r="CZ50" i="5" s="1"/>
  <c r="CY7" i="5"/>
  <c r="CY50" i="5" s="1"/>
  <c r="CX7" i="5"/>
  <c r="CW7" i="5"/>
  <c r="CV7" i="5"/>
  <c r="CU7" i="5"/>
  <c r="CT7" i="5"/>
  <c r="CT50" i="5" s="1"/>
  <c r="CS7" i="5"/>
  <c r="CS50" i="5" s="1"/>
  <c r="CR7" i="5"/>
  <c r="CR50" i="5" s="1"/>
  <c r="CQ7" i="5"/>
  <c r="CQ50" i="5" s="1"/>
  <c r="CP7" i="5"/>
  <c r="CP50" i="5" s="1"/>
  <c r="CO7" i="5"/>
  <c r="CO50" i="5" s="1"/>
  <c r="CN7" i="5"/>
  <c r="CN50" i="5" s="1"/>
  <c r="CM7" i="5"/>
  <c r="CL7" i="5"/>
  <c r="CK7" i="5"/>
  <c r="CJ7" i="5"/>
  <c r="CJ13" i="5" s="1"/>
  <c r="CJ17" i="5" s="1"/>
  <c r="CI7" i="5"/>
  <c r="CH7" i="5"/>
  <c r="CG7" i="5"/>
  <c r="CF7" i="5"/>
  <c r="CF50" i="5" s="1"/>
  <c r="CE7" i="5"/>
  <c r="CE50" i="5" s="1"/>
  <c r="CD7" i="5"/>
  <c r="CD50" i="5" s="1"/>
  <c r="CC7" i="5"/>
  <c r="CC50" i="5" s="1"/>
  <c r="CB7" i="5"/>
  <c r="CB50" i="5" s="1"/>
  <c r="CA7" i="5"/>
  <c r="CA50" i="5" s="1"/>
  <c r="BZ7" i="5"/>
  <c r="BY7" i="5"/>
  <c r="BX7" i="5"/>
  <c r="BW7" i="5"/>
  <c r="BV7" i="5"/>
  <c r="BU7" i="5"/>
  <c r="BT7" i="5"/>
  <c r="BT50" i="5" s="1"/>
  <c r="BS7" i="5"/>
  <c r="BS50" i="5" s="1"/>
  <c r="BR7" i="5"/>
  <c r="BR50" i="5" s="1"/>
  <c r="BQ7" i="5"/>
  <c r="BQ50" i="5" s="1"/>
  <c r="BP7" i="5"/>
  <c r="BP50" i="5" s="1"/>
  <c r="BO7" i="5"/>
  <c r="BO50" i="5" s="1"/>
  <c r="BN7" i="5"/>
  <c r="BM7" i="5"/>
  <c r="BL7" i="5"/>
  <c r="BK7" i="5"/>
  <c r="BJ7" i="5"/>
  <c r="BJ50" i="5" s="1"/>
  <c r="BI7" i="5"/>
  <c r="BI50" i="5" s="1"/>
  <c r="BH7" i="5"/>
  <c r="BH50" i="5" s="1"/>
  <c r="BG7" i="5"/>
  <c r="BG50" i="5" s="1"/>
  <c r="BF7" i="5"/>
  <c r="BF50" i="5" s="1"/>
  <c r="BE7" i="5"/>
  <c r="BE50" i="5" s="1"/>
  <c r="BD7" i="5"/>
  <c r="BD50" i="5" s="1"/>
  <c r="BC7" i="5"/>
  <c r="BB7" i="5"/>
  <c r="BB50" i="5" s="1"/>
  <c r="BA7" i="5"/>
  <c r="BA50" i="5" s="1"/>
  <c r="AZ7" i="5"/>
  <c r="AY7" i="5"/>
  <c r="AY13" i="5" s="1"/>
  <c r="AY17" i="5" s="1"/>
  <c r="AX7" i="5"/>
  <c r="AX13" i="5" s="1"/>
  <c r="AX17" i="5" s="1"/>
  <c r="AW7" i="5"/>
  <c r="AW13" i="5" s="1"/>
  <c r="AW17" i="5" s="1"/>
  <c r="AV7" i="5"/>
  <c r="AV50" i="5" s="1"/>
  <c r="AU7" i="5"/>
  <c r="AU50" i="5" s="1"/>
  <c r="AT7" i="5"/>
  <c r="AT50" i="5" s="1"/>
  <c r="AS7" i="5"/>
  <c r="AS50" i="5" s="1"/>
  <c r="AR7" i="5"/>
  <c r="AR50" i="5" s="1"/>
  <c r="AQ7" i="5"/>
  <c r="AQ50" i="5" s="1"/>
  <c r="AP7" i="5"/>
  <c r="AO7" i="5"/>
  <c r="AN7" i="5"/>
  <c r="AM7" i="5"/>
  <c r="AL7" i="5"/>
  <c r="AK7" i="5"/>
  <c r="AJ7" i="5"/>
  <c r="AJ50" i="5" s="1"/>
  <c r="AI7" i="5"/>
  <c r="AI50" i="5" s="1"/>
  <c r="AH7" i="5"/>
  <c r="AH50" i="5" s="1"/>
  <c r="AG7" i="5"/>
  <c r="AG50" i="5" s="1"/>
  <c r="AF7" i="5"/>
  <c r="AF50" i="5" s="1"/>
  <c r="AE7" i="5"/>
  <c r="AE50" i="5" s="1"/>
  <c r="AD7" i="5"/>
  <c r="AC7" i="5"/>
  <c r="AB7" i="5"/>
  <c r="AA7" i="5"/>
  <c r="Z7" i="5"/>
  <c r="Z50" i="5" s="1"/>
  <c r="Y7" i="5"/>
  <c r="Y50" i="5" s="1"/>
  <c r="X7" i="5"/>
  <c r="X50" i="5" s="1"/>
  <c r="W7" i="5"/>
  <c r="W50" i="5" s="1"/>
  <c r="V7" i="5"/>
  <c r="V50" i="5" s="1"/>
  <c r="U7" i="5"/>
  <c r="U50" i="5" s="1"/>
  <c r="T7" i="5"/>
  <c r="T50" i="5" s="1"/>
  <c r="S7" i="5"/>
  <c r="S50" i="5" s="1"/>
  <c r="R7" i="5"/>
  <c r="Q7" i="5"/>
  <c r="Q50" i="5" s="1"/>
  <c r="P7" i="5"/>
  <c r="O7" i="5"/>
  <c r="N7" i="5"/>
  <c r="M7" i="5"/>
  <c r="L7" i="5"/>
  <c r="L50" i="5" s="1"/>
  <c r="K7" i="5"/>
  <c r="K50" i="5" s="1"/>
  <c r="J7" i="5"/>
  <c r="J50" i="5" s="1"/>
  <c r="I7" i="5"/>
  <c r="I50" i="5" s="1"/>
  <c r="H7" i="5"/>
  <c r="H50" i="5" s="1"/>
  <c r="G7" i="5"/>
  <c r="G50" i="5" s="1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EG5" i="5"/>
  <c r="EF5" i="5"/>
  <c r="EE5" i="5"/>
  <c r="ED5" i="5"/>
  <c r="EC5" i="5"/>
  <c r="EB5" i="5"/>
  <c r="EA5" i="5"/>
  <c r="DZ5" i="5"/>
  <c r="DY5" i="5"/>
  <c r="DX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E77" i="4"/>
  <c r="EJ75" i="4"/>
  <c r="EI75" i="4"/>
  <c r="EH75" i="4"/>
  <c r="EG75" i="4"/>
  <c r="EF75" i="4"/>
  <c r="DZ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EE75" i="4" s="1"/>
  <c r="BO75" i="4"/>
  <c r="BN75" i="4"/>
  <c r="BM75" i="4"/>
  <c r="BL75" i="4"/>
  <c r="BK75" i="4"/>
  <c r="BJ75" i="4"/>
  <c r="BI75" i="4"/>
  <c r="BH75" i="4"/>
  <c r="BG75" i="4"/>
  <c r="BF75" i="4"/>
  <c r="BE75" i="4"/>
  <c r="BD75" i="4"/>
  <c r="ED75" i="4" s="1"/>
  <c r="BC75" i="4"/>
  <c r="BB75" i="4"/>
  <c r="BA75" i="4"/>
  <c r="AZ75" i="4"/>
  <c r="AY75" i="4"/>
  <c r="AX75" i="4"/>
  <c r="AW75" i="4"/>
  <c r="AV75" i="4"/>
  <c r="AU75" i="4"/>
  <c r="AT75" i="4"/>
  <c r="AS75" i="4"/>
  <c r="AR75" i="4"/>
  <c r="EC75" i="4" s="1"/>
  <c r="AQ75" i="4"/>
  <c r="AP75" i="4"/>
  <c r="AO75" i="4"/>
  <c r="AN75" i="4"/>
  <c r="AM75" i="4"/>
  <c r="AL75" i="4"/>
  <c r="AK75" i="4"/>
  <c r="AJ75" i="4"/>
  <c r="AI75" i="4"/>
  <c r="AH75" i="4"/>
  <c r="AG75" i="4"/>
  <c r="AF75" i="4"/>
  <c r="EB75" i="4" s="1"/>
  <c r="AE75" i="4"/>
  <c r="AD75" i="4"/>
  <c r="AC75" i="4"/>
  <c r="AB75" i="4"/>
  <c r="AA75" i="4"/>
  <c r="Z75" i="4"/>
  <c r="Y75" i="4"/>
  <c r="X75" i="4"/>
  <c r="W75" i="4"/>
  <c r="V75" i="4"/>
  <c r="U75" i="4"/>
  <c r="T75" i="4"/>
  <c r="EA75" i="4" s="1"/>
  <c r="S75" i="4"/>
  <c r="R75" i="4"/>
  <c r="Q75" i="4"/>
  <c r="P75" i="4"/>
  <c r="O75" i="4"/>
  <c r="N75" i="4"/>
  <c r="M75" i="4"/>
  <c r="L75" i="4"/>
  <c r="K75" i="4"/>
  <c r="J75" i="4"/>
  <c r="I75" i="4"/>
  <c r="H75" i="4"/>
  <c r="H74" i="4"/>
  <c r="I73" i="4"/>
  <c r="J73" i="4" s="1"/>
  <c r="K73" i="4" s="1"/>
  <c r="L73" i="4" s="1"/>
  <c r="M73" i="4" s="1"/>
  <c r="N73" i="4" s="1"/>
  <c r="O73" i="4" s="1"/>
  <c r="P73" i="4" s="1"/>
  <c r="Q73" i="4" s="1"/>
  <c r="R73" i="4" s="1"/>
  <c r="S73" i="4" s="1"/>
  <c r="T73" i="4" s="1"/>
  <c r="H73" i="4"/>
  <c r="DZ73" i="4" s="1"/>
  <c r="DZ72" i="4"/>
  <c r="H72" i="4"/>
  <c r="I72" i="4" s="1"/>
  <c r="J72" i="4" s="1"/>
  <c r="K72" i="4" s="1"/>
  <c r="L72" i="4" s="1"/>
  <c r="M72" i="4" s="1"/>
  <c r="N72" i="4" s="1"/>
  <c r="O72" i="4" s="1"/>
  <c r="P72" i="4" s="1"/>
  <c r="Q72" i="4" s="1"/>
  <c r="R72" i="4" s="1"/>
  <c r="S72" i="4" s="1"/>
  <c r="T72" i="4" s="1"/>
  <c r="DZ71" i="4"/>
  <c r="L71" i="4"/>
  <c r="K71" i="4"/>
  <c r="J71" i="4"/>
  <c r="I71" i="4"/>
  <c r="H71" i="4"/>
  <c r="E68" i="4"/>
  <c r="H66" i="4"/>
  <c r="DZ65" i="4"/>
  <c r="K65" i="4"/>
  <c r="L65" i="4" s="1"/>
  <c r="M65" i="4" s="1"/>
  <c r="N65" i="4" s="1"/>
  <c r="O65" i="4" s="1"/>
  <c r="P65" i="4" s="1"/>
  <c r="Q65" i="4" s="1"/>
  <c r="R65" i="4" s="1"/>
  <c r="S65" i="4" s="1"/>
  <c r="T65" i="4" s="1"/>
  <c r="I65" i="4"/>
  <c r="J65" i="4" s="1"/>
  <c r="H65" i="4"/>
  <c r="DZ64" i="4"/>
  <c r="H64" i="4"/>
  <c r="I64" i="4" s="1"/>
  <c r="J64" i="4" s="1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H63" i="4"/>
  <c r="E61" i="4"/>
  <c r="DZ60" i="4"/>
  <c r="J60" i="4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I60" i="4"/>
  <c r="H60" i="4"/>
  <c r="DZ59" i="4"/>
  <c r="I59" i="4"/>
  <c r="J59" i="4" s="1"/>
  <c r="K59" i="4" s="1"/>
  <c r="L59" i="4" s="1"/>
  <c r="M59" i="4" s="1"/>
  <c r="N59" i="4" s="1"/>
  <c r="O59" i="4" s="1"/>
  <c r="P59" i="4" s="1"/>
  <c r="Q59" i="4" s="1"/>
  <c r="R59" i="4" s="1"/>
  <c r="S59" i="4" s="1"/>
  <c r="T59" i="4" s="1"/>
  <c r="H59" i="4"/>
  <c r="CZ58" i="4"/>
  <c r="EH58" i="4" s="1"/>
  <c r="CL58" i="4"/>
  <c r="CI58" i="4"/>
  <c r="CH58" i="4"/>
  <c r="BF58" i="4"/>
  <c r="BE58" i="4"/>
  <c r="BD58" i="4"/>
  <c r="ED58" i="4" s="1"/>
  <c r="H58" i="4"/>
  <c r="DZ57" i="4"/>
  <c r="H57" i="4"/>
  <c r="I57" i="4" s="1"/>
  <c r="J57" i="4" s="1"/>
  <c r="K57" i="4" s="1"/>
  <c r="L57" i="4" s="1"/>
  <c r="M57" i="4" s="1"/>
  <c r="N57" i="4" s="1"/>
  <c r="O57" i="4" s="1"/>
  <c r="P57" i="4" s="1"/>
  <c r="Q57" i="4" s="1"/>
  <c r="R57" i="4" s="1"/>
  <c r="S57" i="4" s="1"/>
  <c r="T57" i="4" s="1"/>
  <c r="DZ56" i="4"/>
  <c r="I56" i="4"/>
  <c r="J56" i="4" s="1"/>
  <c r="K56" i="4" s="1"/>
  <c r="L56" i="4" s="1"/>
  <c r="M56" i="4" s="1"/>
  <c r="N56" i="4" s="1"/>
  <c r="O56" i="4" s="1"/>
  <c r="P56" i="4" s="1"/>
  <c r="Q56" i="4" s="1"/>
  <c r="R56" i="4" s="1"/>
  <c r="S56" i="4" s="1"/>
  <c r="T56" i="4" s="1"/>
  <c r="H56" i="4"/>
  <c r="DZ55" i="4"/>
  <c r="P55" i="4"/>
  <c r="Q55" i="4" s="1"/>
  <c r="R55" i="4" s="1"/>
  <c r="S55" i="4" s="1"/>
  <c r="T55" i="4" s="1"/>
  <c r="I55" i="4"/>
  <c r="J55" i="4" s="1"/>
  <c r="K55" i="4" s="1"/>
  <c r="L55" i="4" s="1"/>
  <c r="M55" i="4" s="1"/>
  <c r="N55" i="4" s="1"/>
  <c r="O55" i="4" s="1"/>
  <c r="H55" i="4"/>
  <c r="H54" i="4"/>
  <c r="H53" i="4"/>
  <c r="H61" i="4" s="1"/>
  <c r="E53" i="4"/>
  <c r="DX51" i="4"/>
  <c r="EJ51" i="4" s="1"/>
  <c r="DW51" i="4"/>
  <c r="DV51" i="4"/>
  <c r="DU51" i="4"/>
  <c r="DT51" i="4"/>
  <c r="DS51" i="4"/>
  <c r="DR51" i="4"/>
  <c r="DQ51" i="4"/>
  <c r="DP51" i="4"/>
  <c r="DO51" i="4"/>
  <c r="DN51" i="4"/>
  <c r="DM51" i="4"/>
  <c r="DL51" i="4"/>
  <c r="EI51" i="4" s="1"/>
  <c r="DK51" i="4"/>
  <c r="DJ51" i="4"/>
  <c r="DI51" i="4"/>
  <c r="DH51" i="4"/>
  <c r="DG51" i="4"/>
  <c r="DF51" i="4"/>
  <c r="DE51" i="4"/>
  <c r="DD51" i="4"/>
  <c r="DC51" i="4"/>
  <c r="DB51" i="4"/>
  <c r="DA51" i="4"/>
  <c r="CZ51" i="4"/>
  <c r="EH51" i="4" s="1"/>
  <c r="CY51" i="4"/>
  <c r="CX51" i="4"/>
  <c r="CW51" i="4"/>
  <c r="CV51" i="4"/>
  <c r="CU51" i="4"/>
  <c r="CT51" i="4"/>
  <c r="CS51" i="4"/>
  <c r="CR51" i="4"/>
  <c r="CQ51" i="4"/>
  <c r="CP51" i="4"/>
  <c r="CO51" i="4"/>
  <c r="CN51" i="4"/>
  <c r="EG51" i="4" s="1"/>
  <c r="CM51" i="4"/>
  <c r="CL51" i="4"/>
  <c r="CK51" i="4"/>
  <c r="CJ51" i="4"/>
  <c r="CI51" i="4"/>
  <c r="CH51" i="4"/>
  <c r="CG51" i="4"/>
  <c r="CF51" i="4"/>
  <c r="CE51" i="4"/>
  <c r="CD51" i="4"/>
  <c r="CC51" i="4"/>
  <c r="CB51" i="4"/>
  <c r="EF51" i="4" s="1"/>
  <c r="CA51" i="4"/>
  <c r="BZ51" i="4"/>
  <c r="BY51" i="4"/>
  <c r="BX51" i="4"/>
  <c r="BW51" i="4"/>
  <c r="BV51" i="4"/>
  <c r="BU51" i="4"/>
  <c r="BT51" i="4"/>
  <c r="BS51" i="4"/>
  <c r="BR51" i="4"/>
  <c r="BQ51" i="4"/>
  <c r="BP51" i="4"/>
  <c r="EE51" i="4" s="1"/>
  <c r="BO51" i="4"/>
  <c r="BN51" i="4"/>
  <c r="BM51" i="4"/>
  <c r="BL51" i="4"/>
  <c r="BK51" i="4"/>
  <c r="BJ51" i="4"/>
  <c r="BI51" i="4"/>
  <c r="BH51" i="4"/>
  <c r="BG51" i="4"/>
  <c r="BF51" i="4"/>
  <c r="BE51" i="4"/>
  <c r="BD51" i="4"/>
  <c r="ED51" i="4" s="1"/>
  <c r="BC51" i="4"/>
  <c r="BB51" i="4"/>
  <c r="BA51" i="4"/>
  <c r="AZ51" i="4"/>
  <c r="AY51" i="4"/>
  <c r="AX51" i="4"/>
  <c r="AW51" i="4"/>
  <c r="AV51" i="4"/>
  <c r="AU51" i="4"/>
  <c r="AT51" i="4"/>
  <c r="AS51" i="4"/>
  <c r="AR51" i="4"/>
  <c r="EC51" i="4" s="1"/>
  <c r="AQ51" i="4"/>
  <c r="AP51" i="4"/>
  <c r="AO51" i="4"/>
  <c r="AN51" i="4"/>
  <c r="AM51" i="4"/>
  <c r="AL51" i="4"/>
  <c r="AK51" i="4"/>
  <c r="AJ51" i="4"/>
  <c r="AI51" i="4"/>
  <c r="AH51" i="4"/>
  <c r="AG51" i="4"/>
  <c r="AF51" i="4"/>
  <c r="EB51" i="4" s="1"/>
  <c r="AE51" i="4"/>
  <c r="AD51" i="4"/>
  <c r="AC51" i="4"/>
  <c r="AB51" i="4"/>
  <c r="AA51" i="4"/>
  <c r="Z51" i="4"/>
  <c r="Y51" i="4"/>
  <c r="X51" i="4"/>
  <c r="W51" i="4"/>
  <c r="V51" i="4"/>
  <c r="U51" i="4"/>
  <c r="T51" i="4"/>
  <c r="EA51" i="4" s="1"/>
  <c r="S51" i="4"/>
  <c r="R51" i="4"/>
  <c r="Q51" i="4"/>
  <c r="P51" i="4"/>
  <c r="O51" i="4"/>
  <c r="N51" i="4"/>
  <c r="M51" i="4"/>
  <c r="L51" i="4"/>
  <c r="K51" i="4"/>
  <c r="J51" i="4"/>
  <c r="I51" i="4"/>
  <c r="H51" i="4"/>
  <c r="DZ51" i="4" s="1"/>
  <c r="DZ45" i="4"/>
  <c r="L45" i="4"/>
  <c r="M45" i="4" s="1"/>
  <c r="N45" i="4" s="1"/>
  <c r="O45" i="4" s="1"/>
  <c r="P45" i="4" s="1"/>
  <c r="Q45" i="4" s="1"/>
  <c r="R45" i="4" s="1"/>
  <c r="S45" i="4" s="1"/>
  <c r="T45" i="4" s="1"/>
  <c r="H45" i="4"/>
  <c r="I45" i="4" s="1"/>
  <c r="J45" i="4" s="1"/>
  <c r="K45" i="4" s="1"/>
  <c r="E43" i="4"/>
  <c r="H41" i="4"/>
  <c r="DZ41" i="4" s="1"/>
  <c r="DZ40" i="4"/>
  <c r="H40" i="4"/>
  <c r="I40" i="4" s="1"/>
  <c r="J40" i="4" s="1"/>
  <c r="K40" i="4" s="1"/>
  <c r="L40" i="4" s="1"/>
  <c r="DZ39" i="4"/>
  <c r="DZ38" i="4" s="1"/>
  <c r="P39" i="4"/>
  <c r="O39" i="4"/>
  <c r="H39" i="4"/>
  <c r="I39" i="4" s="1"/>
  <c r="J39" i="4" s="1"/>
  <c r="K39" i="4" s="1"/>
  <c r="L39" i="4" s="1"/>
  <c r="M39" i="4" s="1"/>
  <c r="N39" i="4" s="1"/>
  <c r="H38" i="4"/>
  <c r="DZ37" i="4"/>
  <c r="J37" i="4"/>
  <c r="K37" i="4" s="1"/>
  <c r="L37" i="4" s="1"/>
  <c r="M37" i="4" s="1"/>
  <c r="N37" i="4" s="1"/>
  <c r="O37" i="4" s="1"/>
  <c r="P37" i="4" s="1"/>
  <c r="Q37" i="4" s="1"/>
  <c r="R37" i="4" s="1"/>
  <c r="S37" i="4" s="1"/>
  <c r="T37" i="4" s="1"/>
  <c r="I37" i="4"/>
  <c r="H37" i="4"/>
  <c r="L36" i="4"/>
  <c r="M36" i="4" s="1"/>
  <c r="N36" i="4" s="1"/>
  <c r="O36" i="4" s="1"/>
  <c r="P36" i="4" s="1"/>
  <c r="Q36" i="4" s="1"/>
  <c r="R36" i="4" s="1"/>
  <c r="S36" i="4" s="1"/>
  <c r="T36" i="4" s="1"/>
  <c r="I36" i="4"/>
  <c r="J36" i="4" s="1"/>
  <c r="K36" i="4" s="1"/>
  <c r="H36" i="4"/>
  <c r="DZ35" i="4"/>
  <c r="J35" i="4"/>
  <c r="I35" i="4"/>
  <c r="H35" i="4"/>
  <c r="E30" i="4"/>
  <c r="DZ29" i="4"/>
  <c r="H29" i="4"/>
  <c r="I29" i="4" s="1"/>
  <c r="J29" i="4" s="1"/>
  <c r="K29" i="4" s="1"/>
  <c r="L29" i="4" s="1"/>
  <c r="M29" i="4" s="1"/>
  <c r="N29" i="4" s="1"/>
  <c r="O29" i="4" s="1"/>
  <c r="P29" i="4" s="1"/>
  <c r="Q29" i="4" s="1"/>
  <c r="R29" i="4" s="1"/>
  <c r="S29" i="4" s="1"/>
  <c r="T29" i="4" s="1"/>
  <c r="DZ28" i="4"/>
  <c r="J28" i="4"/>
  <c r="K28" i="4" s="1"/>
  <c r="I28" i="4"/>
  <c r="H28" i="4"/>
  <c r="H27" i="4"/>
  <c r="DZ26" i="4"/>
  <c r="H26" i="4"/>
  <c r="H24" i="4" s="1"/>
  <c r="J25" i="4"/>
  <c r="K25" i="4" s="1"/>
  <c r="I25" i="4"/>
  <c r="H25" i="4"/>
  <c r="DZ25" i="4" s="1"/>
  <c r="DZ24" i="4"/>
  <c r="DZ23" i="4"/>
  <c r="DZ22" i="4" s="1"/>
  <c r="I23" i="4"/>
  <c r="J23" i="4" s="1"/>
  <c r="K23" i="4" s="1"/>
  <c r="L23" i="4" s="1"/>
  <c r="M23" i="4" s="1"/>
  <c r="N23" i="4" s="1"/>
  <c r="O23" i="4" s="1"/>
  <c r="P23" i="4" s="1"/>
  <c r="H23" i="4"/>
  <c r="O22" i="4"/>
  <c r="N22" i="4"/>
  <c r="M22" i="4"/>
  <c r="L22" i="4"/>
  <c r="K22" i="4"/>
  <c r="J22" i="4"/>
  <c r="I22" i="4"/>
  <c r="H22" i="4"/>
  <c r="DZ21" i="4"/>
  <c r="DZ20" i="4" s="1"/>
  <c r="J21" i="4"/>
  <c r="J20" i="4" s="1"/>
  <c r="I21" i="4"/>
  <c r="I20" i="4" s="1"/>
  <c r="H21" i="4"/>
  <c r="H20" i="4"/>
  <c r="H30" i="4" s="1"/>
  <c r="H17" i="4"/>
  <c r="E15" i="4"/>
  <c r="H14" i="4"/>
  <c r="DZ14" i="4" s="1"/>
  <c r="DZ13" i="4"/>
  <c r="DX13" i="4"/>
  <c r="EJ13" i="4" s="1"/>
  <c r="DW13" i="4"/>
  <c r="DV13" i="4"/>
  <c r="DU13" i="4"/>
  <c r="DT13" i="4"/>
  <c r="DS13" i="4"/>
  <c r="DR13" i="4"/>
  <c r="DQ13" i="4"/>
  <c r="DP13" i="4"/>
  <c r="DO13" i="4"/>
  <c r="DN13" i="4"/>
  <c r="DM13" i="4"/>
  <c r="DL13" i="4"/>
  <c r="EI13" i="4" s="1"/>
  <c r="DK13" i="4"/>
  <c r="DJ13" i="4"/>
  <c r="DI13" i="4"/>
  <c r="DH13" i="4"/>
  <c r="DG13" i="4"/>
  <c r="DF13" i="4"/>
  <c r="DE13" i="4"/>
  <c r="DD13" i="4"/>
  <c r="DC13" i="4"/>
  <c r="DB13" i="4"/>
  <c r="DA13" i="4"/>
  <c r="CZ13" i="4"/>
  <c r="EH13" i="4" s="1"/>
  <c r="CY13" i="4"/>
  <c r="CX13" i="4"/>
  <c r="CW13" i="4"/>
  <c r="CV13" i="4"/>
  <c r="CU13" i="4"/>
  <c r="CT13" i="4"/>
  <c r="CS13" i="4"/>
  <c r="CR13" i="4"/>
  <c r="CQ13" i="4"/>
  <c r="CP13" i="4"/>
  <c r="CO13" i="4"/>
  <c r="CN13" i="4"/>
  <c r="EG13" i="4" s="1"/>
  <c r="CM13" i="4"/>
  <c r="CL13" i="4"/>
  <c r="CK13" i="4"/>
  <c r="CJ13" i="4"/>
  <c r="CI13" i="4"/>
  <c r="CH13" i="4"/>
  <c r="CG13" i="4"/>
  <c r="CF13" i="4"/>
  <c r="CE13" i="4"/>
  <c r="CD13" i="4"/>
  <c r="CC13" i="4"/>
  <c r="CB13" i="4"/>
  <c r="EF13" i="4" s="1"/>
  <c r="CA13" i="4"/>
  <c r="BZ13" i="4"/>
  <c r="BY13" i="4"/>
  <c r="BX13" i="4"/>
  <c r="BW13" i="4"/>
  <c r="BV13" i="4"/>
  <c r="BU13" i="4"/>
  <c r="BT13" i="4"/>
  <c r="BS13" i="4"/>
  <c r="BR13" i="4"/>
  <c r="BQ13" i="4"/>
  <c r="BP13" i="4"/>
  <c r="EE13" i="4" s="1"/>
  <c r="BO13" i="4"/>
  <c r="BN13" i="4"/>
  <c r="BM13" i="4"/>
  <c r="BL13" i="4"/>
  <c r="BK13" i="4"/>
  <c r="BJ13" i="4"/>
  <c r="BI13" i="4"/>
  <c r="BH13" i="4"/>
  <c r="BG13" i="4"/>
  <c r="BF13" i="4"/>
  <c r="BE13" i="4"/>
  <c r="BD13" i="4"/>
  <c r="ED13" i="4" s="1"/>
  <c r="BC13" i="4"/>
  <c r="BB13" i="4"/>
  <c r="BA13" i="4"/>
  <c r="AZ13" i="4"/>
  <c r="AY13" i="4"/>
  <c r="AX13" i="4"/>
  <c r="AW13" i="4"/>
  <c r="AV13" i="4"/>
  <c r="AU13" i="4"/>
  <c r="AT13" i="4"/>
  <c r="AS13" i="4"/>
  <c r="AR13" i="4"/>
  <c r="EC13" i="4" s="1"/>
  <c r="AQ13" i="4"/>
  <c r="AP13" i="4"/>
  <c r="AO13" i="4"/>
  <c r="AN13" i="4"/>
  <c r="AM13" i="4"/>
  <c r="AL13" i="4"/>
  <c r="AK13" i="4"/>
  <c r="AJ13" i="4"/>
  <c r="AI13" i="4"/>
  <c r="AH13" i="4"/>
  <c r="AG13" i="4"/>
  <c r="AF13" i="4"/>
  <c r="EB13" i="4" s="1"/>
  <c r="AE13" i="4"/>
  <c r="AD13" i="4"/>
  <c r="AC13" i="4"/>
  <c r="AB13" i="4"/>
  <c r="AA13" i="4"/>
  <c r="Z13" i="4"/>
  <c r="Y13" i="4"/>
  <c r="X13" i="4"/>
  <c r="W13" i="4"/>
  <c r="V13" i="4"/>
  <c r="U13" i="4"/>
  <c r="T13" i="4"/>
  <c r="EA13" i="4" s="1"/>
  <c r="S13" i="4"/>
  <c r="R13" i="4"/>
  <c r="Q13" i="4"/>
  <c r="P13" i="4"/>
  <c r="O13" i="4"/>
  <c r="N13" i="4"/>
  <c r="M13" i="4"/>
  <c r="L13" i="4"/>
  <c r="K13" i="4"/>
  <c r="J13" i="4"/>
  <c r="I13" i="4"/>
  <c r="DC12" i="4"/>
  <c r="DB12" i="4"/>
  <c r="DA12" i="4"/>
  <c r="CL12" i="4"/>
  <c r="CF12" i="4"/>
  <c r="CE12" i="4"/>
  <c r="BP12" i="4"/>
  <c r="EE12" i="4" s="1"/>
  <c r="BO12" i="4"/>
  <c r="BN12" i="4"/>
  <c r="AT12" i="4"/>
  <c r="AS12" i="4"/>
  <c r="AR12" i="4"/>
  <c r="EC12" i="4" s="1"/>
  <c r="AD12" i="4"/>
  <c r="X12" i="4"/>
  <c r="W12" i="4"/>
  <c r="V12" i="4"/>
  <c r="H12" i="4"/>
  <c r="DQ12" i="4" s="1"/>
  <c r="DZ11" i="4"/>
  <c r="I11" i="4"/>
  <c r="J11" i="4" s="1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H11" i="4"/>
  <c r="DZ10" i="4"/>
  <c r="H10" i="4"/>
  <c r="I10" i="4" s="1"/>
  <c r="J10" i="4" s="1"/>
  <c r="K10" i="4" s="1"/>
  <c r="L10" i="4" s="1"/>
  <c r="DZ9" i="4"/>
  <c r="I9" i="4"/>
  <c r="J9" i="4" s="1"/>
  <c r="K9" i="4" s="1"/>
  <c r="L9" i="4" s="1"/>
  <c r="M9" i="4" s="1"/>
  <c r="N9" i="4" s="1"/>
  <c r="O9" i="4" s="1"/>
  <c r="P9" i="4" s="1"/>
  <c r="Q9" i="4" s="1"/>
  <c r="R9" i="4" s="1"/>
  <c r="S9" i="4" s="1"/>
  <c r="T9" i="4" s="1"/>
  <c r="DZ8" i="4"/>
  <c r="I8" i="4"/>
  <c r="J8" i="4" s="1"/>
  <c r="H8" i="4"/>
  <c r="EK7" i="4"/>
  <c r="EK8" i="4" s="1"/>
  <c r="EK9" i="4" s="1"/>
  <c r="EK10" i="4" s="1"/>
  <c r="EK11" i="4" s="1"/>
  <c r="EK12" i="4" s="1"/>
  <c r="EK13" i="4" s="1"/>
  <c r="EK14" i="4" s="1"/>
  <c r="EK15" i="4" s="1"/>
  <c r="EK16" i="4" s="1"/>
  <c r="EK17" i="4" s="1"/>
  <c r="EK18" i="4" s="1"/>
  <c r="EK19" i="4" s="1"/>
  <c r="EK20" i="4" s="1"/>
  <c r="EK21" i="4" s="1"/>
  <c r="EK22" i="4" s="1"/>
  <c r="EK23" i="4" s="1"/>
  <c r="EK24" i="4" s="1"/>
  <c r="EK25" i="4" s="1"/>
  <c r="EK26" i="4" s="1"/>
  <c r="EK27" i="4" s="1"/>
  <c r="EK28" i="4" s="1"/>
  <c r="EK29" i="4" s="1"/>
  <c r="EK30" i="4" s="1"/>
  <c r="EK31" i="4" s="1"/>
  <c r="EK32" i="4" s="1"/>
  <c r="EK33" i="4" s="1"/>
  <c r="EK34" i="4" s="1"/>
  <c r="EK35" i="4" s="1"/>
  <c r="EK36" i="4" s="1"/>
  <c r="EK37" i="4" s="1"/>
  <c r="EK38" i="4" s="1"/>
  <c r="EK39" i="4" s="1"/>
  <c r="EK40" i="4" s="1"/>
  <c r="EK41" i="4" s="1"/>
  <c r="EK42" i="4" s="1"/>
  <c r="EK43" i="4" s="1"/>
  <c r="EK44" i="4" s="1"/>
  <c r="EK45" i="4" s="1"/>
  <c r="EK46" i="4" s="1"/>
  <c r="EK47" i="4" s="1"/>
  <c r="EK48" i="4" s="1"/>
  <c r="EK49" i="4" s="1"/>
  <c r="EK50" i="4" s="1"/>
  <c r="EK51" i="4" s="1"/>
  <c r="EK52" i="4" s="1"/>
  <c r="EK53" i="4" s="1"/>
  <c r="EK54" i="4" s="1"/>
  <c r="EK55" i="4" s="1"/>
  <c r="EK56" i="4" s="1"/>
  <c r="EK57" i="4" s="1"/>
  <c r="EK58" i="4" s="1"/>
  <c r="EK59" i="4" s="1"/>
  <c r="EK60" i="4" s="1"/>
  <c r="EK61" i="4" s="1"/>
  <c r="EK62" i="4" s="1"/>
  <c r="EK63" i="4" s="1"/>
  <c r="EK64" i="4" s="1"/>
  <c r="EK65" i="4" s="1"/>
  <c r="EK66" i="4" s="1"/>
  <c r="EK67" i="4" s="1"/>
  <c r="EK68" i="4" s="1"/>
  <c r="EK69" i="4" s="1"/>
  <c r="EK70" i="4" s="1"/>
  <c r="EK71" i="4" s="1"/>
  <c r="EK72" i="4" s="1"/>
  <c r="EK73" i="4" s="1"/>
  <c r="EK74" i="4" s="1"/>
  <c r="EK75" i="4" s="1"/>
  <c r="EK76" i="4" s="1"/>
  <c r="EK77" i="4" s="1"/>
  <c r="EK78" i="4" s="1"/>
  <c r="EK79" i="4" s="1"/>
  <c r="EK80" i="4" s="1"/>
  <c r="EK6" i="4"/>
  <c r="EJ6" i="4"/>
  <c r="EI6" i="4"/>
  <c r="EH6" i="4"/>
  <c r="EG6" i="4"/>
  <c r="EF6" i="4"/>
  <c r="EE6" i="4"/>
  <c r="ED6" i="4"/>
  <c r="EC6" i="4"/>
  <c r="EB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EA6" i="4" s="1"/>
  <c r="S6" i="4"/>
  <c r="R6" i="4"/>
  <c r="Q6" i="4"/>
  <c r="P6" i="4"/>
  <c r="O6" i="4"/>
  <c r="N6" i="4"/>
  <c r="M6" i="4"/>
  <c r="L6" i="4"/>
  <c r="K6" i="4"/>
  <c r="J6" i="4"/>
  <c r="I6" i="4"/>
  <c r="H6" i="4"/>
  <c r="DZ6" i="4" s="1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EJ4" i="4"/>
  <c r="EI4" i="4"/>
  <c r="EH4" i="4"/>
  <c r="EG4" i="4"/>
  <c r="EF4" i="4"/>
  <c r="EE4" i="4"/>
  <c r="ED4" i="4"/>
  <c r="EC4" i="4"/>
  <c r="EB4" i="4"/>
  <c r="EA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H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DZ4" i="4" s="1"/>
  <c r="F433" i="2"/>
  <c r="D394" i="2"/>
  <c r="D433" i="2" s="1"/>
  <c r="G433" i="2" s="1"/>
  <c r="B382" i="2"/>
  <c r="B381" i="2"/>
  <c r="B380" i="2"/>
  <c r="B379" i="2"/>
  <c r="B378" i="2"/>
  <c r="B377" i="2"/>
  <c r="I355" i="2"/>
  <c r="H355" i="2"/>
  <c r="I344" i="2"/>
  <c r="G344" i="2"/>
  <c r="I343" i="2"/>
  <c r="H343" i="2"/>
  <c r="H344" i="2" s="1"/>
  <c r="G343" i="2"/>
  <c r="F343" i="2"/>
  <c r="F344" i="2" s="1"/>
  <c r="E343" i="2"/>
  <c r="E344" i="2" s="1"/>
  <c r="D343" i="2"/>
  <c r="D344" i="2" s="1"/>
  <c r="I329" i="2"/>
  <c r="H329" i="2"/>
  <c r="G329" i="2"/>
  <c r="F329" i="2"/>
  <c r="E329" i="2"/>
  <c r="D329" i="2"/>
  <c r="I326" i="2"/>
  <c r="I335" i="2" s="1"/>
  <c r="H326" i="2"/>
  <c r="H335" i="2" s="1"/>
  <c r="G326" i="2"/>
  <c r="G335" i="2" s="1"/>
  <c r="G355" i="2" s="1"/>
  <c r="I314" i="2"/>
  <c r="H314" i="2"/>
  <c r="G314" i="2"/>
  <c r="F314" i="2"/>
  <c r="E314" i="2"/>
  <c r="D314" i="2"/>
  <c r="I305" i="2"/>
  <c r="H305" i="2"/>
  <c r="G305" i="2"/>
  <c r="H297" i="2"/>
  <c r="F296" i="2"/>
  <c r="F295" i="2"/>
  <c r="H259" i="2"/>
  <c r="G293" i="2" s="1"/>
  <c r="J257" i="2"/>
  <c r="J259" i="2" s="1"/>
  <c r="G295" i="2" s="1"/>
  <c r="I257" i="2"/>
  <c r="I259" i="2" s="1"/>
  <c r="G294" i="2" s="1"/>
  <c r="H257" i="2"/>
  <c r="G257" i="2"/>
  <c r="F257" i="2"/>
  <c r="D257" i="2"/>
  <c r="K256" i="2"/>
  <c r="D256" i="2"/>
  <c r="K255" i="2"/>
  <c r="J255" i="2"/>
  <c r="I255" i="2"/>
  <c r="H255" i="2"/>
  <c r="G255" i="2"/>
  <c r="D255" i="2"/>
  <c r="J254" i="2"/>
  <c r="I254" i="2"/>
  <c r="H254" i="2"/>
  <c r="G254" i="2"/>
  <c r="D254" i="2"/>
  <c r="K253" i="2"/>
  <c r="F253" i="2"/>
  <c r="E253" i="2"/>
  <c r="D253" i="2"/>
  <c r="K252" i="2"/>
  <c r="J252" i="2"/>
  <c r="I252" i="2"/>
  <c r="H252" i="2"/>
  <c r="G252" i="2"/>
  <c r="D252" i="2"/>
  <c r="J251" i="2"/>
  <c r="I251" i="2"/>
  <c r="H251" i="2"/>
  <c r="G251" i="2"/>
  <c r="F251" i="2"/>
  <c r="E251" i="2"/>
  <c r="D251" i="2"/>
  <c r="K250" i="2"/>
  <c r="J250" i="2"/>
  <c r="J256" i="2" s="1"/>
  <c r="I250" i="2"/>
  <c r="I256" i="2" s="1"/>
  <c r="H250" i="2"/>
  <c r="H256" i="2" s="1"/>
  <c r="G250" i="2"/>
  <c r="F305" i="2" s="1"/>
  <c r="F326" i="2" s="1"/>
  <c r="F335" i="2" s="1"/>
  <c r="F355" i="2" s="1"/>
  <c r="F250" i="2"/>
  <c r="E250" i="2"/>
  <c r="D245" i="2"/>
  <c r="D244" i="2"/>
  <c r="D243" i="2"/>
  <c r="D242" i="2"/>
  <c r="D238" i="2"/>
  <c r="D237" i="2"/>
  <c r="D236" i="2"/>
  <c r="D235" i="2"/>
  <c r="D234" i="2"/>
  <c r="D233" i="2"/>
  <c r="E232" i="2"/>
  <c r="E243" i="2" s="1"/>
  <c r="E177" i="2"/>
  <c r="L158" i="2"/>
  <c r="J158" i="2"/>
  <c r="I158" i="2"/>
  <c r="H158" i="2"/>
  <c r="G158" i="2"/>
  <c r="F158" i="2"/>
  <c r="G152" i="2"/>
  <c r="F152" i="2"/>
  <c r="D138" i="2"/>
  <c r="D136" i="2"/>
  <c r="D134" i="2"/>
  <c r="F132" i="2"/>
  <c r="E132" i="2"/>
  <c r="D132" i="2"/>
  <c r="D130" i="2"/>
  <c r="G128" i="2"/>
  <c r="D128" i="2"/>
  <c r="F127" i="2"/>
  <c r="D127" i="2"/>
  <c r="F126" i="2"/>
  <c r="E126" i="2"/>
  <c r="D126" i="2"/>
  <c r="E125" i="2"/>
  <c r="D125" i="2"/>
  <c r="D123" i="2"/>
  <c r="G121" i="2"/>
  <c r="D121" i="2"/>
  <c r="D119" i="2"/>
  <c r="E117" i="2"/>
  <c r="D117" i="2"/>
  <c r="D116" i="2"/>
  <c r="G114" i="2"/>
  <c r="F114" i="2"/>
  <c r="E114" i="2"/>
  <c r="G101" i="2"/>
  <c r="G102" i="2" s="1"/>
  <c r="G103" i="2" s="1"/>
  <c r="G104" i="2" s="1"/>
  <c r="G105" i="2" s="1"/>
  <c r="C100" i="2"/>
  <c r="C101" i="2" s="1"/>
  <c r="E80" i="2"/>
  <c r="G80" i="2" s="1"/>
  <c r="H80" i="2" s="1"/>
  <c r="E79" i="2"/>
  <c r="G79" i="2" s="1"/>
  <c r="H79" i="2" s="1"/>
  <c r="G78" i="2"/>
  <c r="H78" i="2" s="1"/>
  <c r="E78" i="2"/>
  <c r="E77" i="2"/>
  <c r="G77" i="2" s="1"/>
  <c r="H77" i="2" s="1"/>
  <c r="E76" i="2"/>
  <c r="E82" i="2" s="1"/>
  <c r="F73" i="2"/>
  <c r="E69" i="2"/>
  <c r="G69" i="2" s="1"/>
  <c r="H69" i="2" s="1"/>
  <c r="G68" i="2"/>
  <c r="H68" i="2" s="1"/>
  <c r="E68" i="2"/>
  <c r="E67" i="2"/>
  <c r="G67" i="2" s="1"/>
  <c r="H67" i="2" s="1"/>
  <c r="G66" i="2"/>
  <c r="H66" i="2" s="1"/>
  <c r="E66" i="2"/>
  <c r="E63" i="2"/>
  <c r="G63" i="2" s="1"/>
  <c r="H63" i="2" s="1"/>
  <c r="E62" i="2"/>
  <c r="G62" i="2" s="1"/>
  <c r="H62" i="2" s="1"/>
  <c r="G61" i="2"/>
  <c r="H61" i="2" s="1"/>
  <c r="E61" i="2"/>
  <c r="E60" i="2"/>
  <c r="G60" i="2" s="1"/>
  <c r="H60" i="2" s="1"/>
  <c r="E59" i="2"/>
  <c r="G59" i="2" s="1"/>
  <c r="H59" i="2" s="1"/>
  <c r="E58" i="2"/>
  <c r="E56" i="2" s="1"/>
  <c r="E57" i="2"/>
  <c r="G57" i="2" s="1"/>
  <c r="H57" i="2" s="1"/>
  <c r="E54" i="2"/>
  <c r="G54" i="2" s="1"/>
  <c r="E48" i="2"/>
  <c r="G48" i="2" s="1"/>
  <c r="H48" i="2" s="1"/>
  <c r="E47" i="2"/>
  <c r="E44" i="2"/>
  <c r="E43" i="2"/>
  <c r="E42" i="2"/>
  <c r="E40" i="2"/>
  <c r="E39" i="2"/>
  <c r="G39" i="2" s="1"/>
  <c r="H39" i="2" s="1"/>
  <c r="G38" i="2"/>
  <c r="H38" i="2" s="1"/>
  <c r="E38" i="2"/>
  <c r="E37" i="2" s="1"/>
  <c r="E32" i="2"/>
  <c r="E31" i="2"/>
  <c r="E30" i="2" s="1"/>
  <c r="E29" i="2"/>
  <c r="G29" i="2" s="1"/>
  <c r="H29" i="2" s="1"/>
  <c r="E28" i="2"/>
  <c r="E27" i="2" s="1"/>
  <c r="E26" i="2"/>
  <c r="E25" i="2"/>
  <c r="E24" i="2"/>
  <c r="G24" i="2" s="1"/>
  <c r="H24" i="2" s="1"/>
  <c r="E23" i="2"/>
  <c r="E20" i="2"/>
  <c r="G20" i="2" s="1"/>
  <c r="H20" i="2" s="1"/>
  <c r="E17" i="2"/>
  <c r="G17" i="2" s="1"/>
  <c r="H17" i="2" s="1"/>
  <c r="H16" i="2"/>
  <c r="G16" i="2"/>
  <c r="E16" i="2"/>
  <c r="E15" i="2"/>
  <c r="G15" i="2" s="1"/>
  <c r="H15" i="2" s="1"/>
  <c r="H14" i="2"/>
  <c r="G14" i="2"/>
  <c r="E14" i="2"/>
  <c r="H13" i="2"/>
  <c r="G13" i="2"/>
  <c r="E13" i="2"/>
  <c r="E12" i="2"/>
  <c r="G12" i="2" s="1"/>
  <c r="H12" i="2" s="1"/>
  <c r="E11" i="2"/>
  <c r="G11" i="2" s="1"/>
  <c r="H11" i="2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5" i="2" s="1"/>
  <c r="A76" i="2" s="1"/>
  <c r="A77" i="2" s="1"/>
  <c r="A78" i="2" s="1"/>
  <c r="A79" i="2" s="1"/>
  <c r="A80" i="2" s="1"/>
  <c r="A81" i="2" s="1"/>
  <c r="A82" i="2" s="1"/>
  <c r="A83" i="2" s="1"/>
  <c r="A10" i="2"/>
  <c r="E9" i="2"/>
  <c r="F9" i="2" s="1"/>
  <c r="T36" i="1"/>
  <c r="S36" i="1"/>
  <c r="R36" i="1"/>
  <c r="Q36" i="1"/>
  <c r="P36" i="1"/>
  <c r="Y35" i="1"/>
  <c r="X35" i="1"/>
  <c r="W35" i="1"/>
  <c r="V35" i="1"/>
  <c r="U35" i="1"/>
  <c r="T35" i="1"/>
  <c r="S35" i="1"/>
  <c r="R35" i="1"/>
  <c r="Q35" i="1"/>
  <c r="P35" i="1"/>
  <c r="O35" i="1"/>
  <c r="Y34" i="1"/>
  <c r="X34" i="1"/>
  <c r="W34" i="1"/>
  <c r="V34" i="1"/>
  <c r="U34" i="1"/>
  <c r="T34" i="1"/>
  <c r="S34" i="1"/>
  <c r="R34" i="1"/>
  <c r="Q34" i="1"/>
  <c r="P34" i="1"/>
  <c r="O34" i="1"/>
  <c r="Y33" i="1"/>
  <c r="X33" i="1"/>
  <c r="W33" i="1"/>
  <c r="V33" i="1"/>
  <c r="U33" i="1"/>
  <c r="T33" i="1"/>
  <c r="S33" i="1"/>
  <c r="R33" i="1"/>
  <c r="Q33" i="1"/>
  <c r="P33" i="1"/>
  <c r="O33" i="1"/>
  <c r="Y32" i="1"/>
  <c r="Y36" i="1" s="1"/>
  <c r="X32" i="1"/>
  <c r="X36" i="1" s="1"/>
  <c r="W32" i="1"/>
  <c r="W36" i="1" s="1"/>
  <c r="V32" i="1"/>
  <c r="V36" i="1" s="1"/>
  <c r="U32" i="1"/>
  <c r="U36" i="1" s="1"/>
  <c r="T32" i="1"/>
  <c r="S32" i="1"/>
  <c r="R32" i="1"/>
  <c r="Q32" i="1"/>
  <c r="P32" i="1"/>
  <c r="O32" i="1"/>
  <c r="X31" i="1"/>
  <c r="W31" i="1"/>
  <c r="V31" i="1"/>
  <c r="U31" i="1"/>
  <c r="T31" i="1"/>
  <c r="Y30" i="1"/>
  <c r="X30" i="1"/>
  <c r="W30" i="1"/>
  <c r="V30" i="1"/>
  <c r="U30" i="1"/>
  <c r="T30" i="1"/>
  <c r="S30" i="1"/>
  <c r="R30" i="1"/>
  <c r="Q30" i="1"/>
  <c r="P30" i="1"/>
  <c r="O30" i="1"/>
  <c r="Y29" i="1"/>
  <c r="X29" i="1"/>
  <c r="W29" i="1"/>
  <c r="V29" i="1"/>
  <c r="U29" i="1"/>
  <c r="T29" i="1"/>
  <c r="S29" i="1"/>
  <c r="R29" i="1"/>
  <c r="Q29" i="1"/>
  <c r="P29" i="1"/>
  <c r="O29" i="1"/>
  <c r="Y28" i="1"/>
  <c r="X28" i="1"/>
  <c r="W28" i="1"/>
  <c r="V28" i="1"/>
  <c r="U28" i="1"/>
  <c r="T28" i="1"/>
  <c r="S28" i="1"/>
  <c r="R28" i="1"/>
  <c r="Q28" i="1"/>
  <c r="P28" i="1"/>
  <c r="O28" i="1"/>
  <c r="Y27" i="1"/>
  <c r="X27" i="1"/>
  <c r="W27" i="1"/>
  <c r="V27" i="1"/>
  <c r="U27" i="1"/>
  <c r="T27" i="1"/>
  <c r="S27" i="1"/>
  <c r="R27" i="1"/>
  <c r="Q27" i="1"/>
  <c r="P27" i="1"/>
  <c r="O27" i="1"/>
  <c r="Y26" i="1"/>
  <c r="X26" i="1"/>
  <c r="W26" i="1"/>
  <c r="V26" i="1"/>
  <c r="U26" i="1"/>
  <c r="T26" i="1"/>
  <c r="S26" i="1"/>
  <c r="R26" i="1"/>
  <c r="Q26" i="1"/>
  <c r="P26" i="1"/>
  <c r="O26" i="1"/>
  <c r="Y25" i="1"/>
  <c r="Y31" i="1" s="1"/>
  <c r="X25" i="1"/>
  <c r="W25" i="1"/>
  <c r="V25" i="1"/>
  <c r="U25" i="1"/>
  <c r="T25" i="1"/>
  <c r="S25" i="1"/>
  <c r="S31" i="1" s="1"/>
  <c r="R25" i="1"/>
  <c r="R31" i="1" s="1"/>
  <c r="Q25" i="1"/>
  <c r="Q31" i="1" s="1"/>
  <c r="P25" i="1"/>
  <c r="P31" i="1" s="1"/>
  <c r="O25" i="1"/>
  <c r="Y21" i="1"/>
  <c r="X21" i="1"/>
  <c r="W21" i="1"/>
  <c r="V21" i="1"/>
  <c r="Q21" i="1"/>
  <c r="P21" i="1"/>
  <c r="Y20" i="1"/>
  <c r="X20" i="1"/>
  <c r="W20" i="1"/>
  <c r="V20" i="1"/>
  <c r="U20" i="1"/>
  <c r="T20" i="1"/>
  <c r="S20" i="1"/>
  <c r="R20" i="1"/>
  <c r="Q20" i="1"/>
  <c r="P20" i="1"/>
  <c r="Y19" i="1"/>
  <c r="X19" i="1"/>
  <c r="W19" i="1"/>
  <c r="V19" i="1"/>
  <c r="U19" i="1"/>
  <c r="U21" i="1" s="1"/>
  <c r="T19" i="1"/>
  <c r="T21" i="1" s="1"/>
  <c r="S19" i="1"/>
  <c r="S21" i="1" s="1"/>
  <c r="R19" i="1"/>
  <c r="R21" i="1" s="1"/>
  <c r="Q19" i="1"/>
  <c r="P19" i="1"/>
  <c r="W18" i="1"/>
  <c r="W24" i="1" s="1"/>
  <c r="V18" i="1"/>
  <c r="V24" i="1" s="1"/>
  <c r="U18" i="1"/>
  <c r="U24" i="1" s="1"/>
  <c r="T18" i="1"/>
  <c r="T24" i="1" s="1"/>
  <c r="S18" i="1"/>
  <c r="S24" i="1" s="1"/>
  <c r="R18" i="1"/>
  <c r="R24" i="1" s="1"/>
  <c r="Q18" i="1"/>
  <c r="Q24" i="1" s="1"/>
  <c r="P18" i="1"/>
  <c r="P24" i="1" s="1"/>
  <c r="Y15" i="1"/>
  <c r="X15" i="1"/>
  <c r="W15" i="1"/>
  <c r="V15" i="1"/>
  <c r="U15" i="1"/>
  <c r="T15" i="1"/>
  <c r="S15" i="1"/>
  <c r="R15" i="1"/>
  <c r="Q15" i="1"/>
  <c r="P15" i="1"/>
  <c r="O15" i="1"/>
  <c r="Y14" i="1"/>
  <c r="X14" i="1"/>
  <c r="W14" i="1"/>
  <c r="V14" i="1"/>
  <c r="U14" i="1"/>
  <c r="T14" i="1"/>
  <c r="S14" i="1"/>
  <c r="R14" i="1"/>
  <c r="Q14" i="1"/>
  <c r="P14" i="1"/>
  <c r="O14" i="1"/>
  <c r="Y13" i="1"/>
  <c r="X13" i="1"/>
  <c r="T13" i="1"/>
  <c r="S13" i="1"/>
  <c r="R13" i="1"/>
  <c r="Q13" i="1"/>
  <c r="P13" i="1"/>
  <c r="Y12" i="1"/>
  <c r="X12" i="1"/>
  <c r="W12" i="1"/>
  <c r="V12" i="1"/>
  <c r="U12" i="1"/>
  <c r="T12" i="1"/>
  <c r="S12" i="1"/>
  <c r="R12" i="1"/>
  <c r="Q12" i="1"/>
  <c r="P12" i="1"/>
  <c r="O12" i="1"/>
  <c r="Y11" i="1"/>
  <c r="X11" i="1"/>
  <c r="W11" i="1"/>
  <c r="W13" i="1" s="1"/>
  <c r="V11" i="1"/>
  <c r="V13" i="1" s="1"/>
  <c r="U11" i="1"/>
  <c r="U13" i="1" s="1"/>
  <c r="T11" i="1"/>
  <c r="S11" i="1"/>
  <c r="R11" i="1"/>
  <c r="Q11" i="1"/>
  <c r="P11" i="1"/>
  <c r="O11" i="1"/>
  <c r="W10" i="1"/>
  <c r="V10" i="1"/>
  <c r="U10" i="1"/>
  <c r="T10" i="1"/>
  <c r="S10" i="1"/>
  <c r="Y8" i="1"/>
  <c r="X8" i="1"/>
  <c r="W8" i="1"/>
  <c r="V8" i="1"/>
  <c r="U8" i="1"/>
  <c r="T8" i="1"/>
  <c r="S8" i="1"/>
  <c r="R8" i="1"/>
  <c r="Q8" i="1"/>
  <c r="P8" i="1"/>
  <c r="O8" i="1"/>
  <c r="Y7" i="1"/>
  <c r="X7" i="1"/>
  <c r="W7" i="1"/>
  <c r="V7" i="1"/>
  <c r="U7" i="1"/>
  <c r="T7" i="1"/>
  <c r="S7" i="1"/>
  <c r="R7" i="1"/>
  <c r="Q7" i="1"/>
  <c r="P7" i="1"/>
  <c r="O7" i="1"/>
  <c r="Y6" i="1"/>
  <c r="X6" i="1"/>
  <c r="W6" i="1"/>
  <c r="V6" i="1"/>
  <c r="U6" i="1"/>
  <c r="T6" i="1"/>
  <c r="S6" i="1"/>
  <c r="R6" i="1"/>
  <c r="Q6" i="1"/>
  <c r="P6" i="1"/>
  <c r="O6" i="1"/>
  <c r="Y5" i="1"/>
  <c r="X5" i="1"/>
  <c r="W5" i="1"/>
  <c r="V5" i="1"/>
  <c r="U5" i="1"/>
  <c r="T5" i="1"/>
  <c r="S5" i="1"/>
  <c r="R5" i="1"/>
  <c r="Q5" i="1"/>
  <c r="P5" i="1"/>
  <c r="O5" i="1"/>
  <c r="Y4" i="1"/>
  <c r="X4" i="1"/>
  <c r="W4" i="1"/>
  <c r="V4" i="1"/>
  <c r="U4" i="1"/>
  <c r="T4" i="1"/>
  <c r="S4" i="1"/>
  <c r="R4" i="1"/>
  <c r="Q4" i="1"/>
  <c r="P4" i="1"/>
  <c r="O4" i="1"/>
  <c r="Y3" i="1"/>
  <c r="Y18" i="1" s="1"/>
  <c r="Y24" i="1" s="1"/>
  <c r="X3" i="1"/>
  <c r="X18" i="1" s="1"/>
  <c r="X24" i="1" s="1"/>
  <c r="W3" i="1"/>
  <c r="V3" i="1"/>
  <c r="U3" i="1"/>
  <c r="T3" i="1"/>
  <c r="S3" i="1"/>
  <c r="R3" i="1"/>
  <c r="R10" i="1" s="1"/>
  <c r="Q3" i="1"/>
  <c r="Q10" i="1" s="1"/>
  <c r="P3" i="1"/>
  <c r="P10" i="1" s="1"/>
  <c r="N10" i="4" l="1"/>
  <c r="O10" i="4" s="1"/>
  <c r="P10" i="4" s="1"/>
  <c r="Q10" i="4" s="1"/>
  <c r="R10" i="4" s="1"/>
  <c r="S10" i="4" s="1"/>
  <c r="T10" i="4" s="1"/>
  <c r="U10" i="4" s="1"/>
  <c r="V10" i="4" s="1"/>
  <c r="W10" i="4" s="1"/>
  <c r="X10" i="4" s="1"/>
  <c r="Y10" i="4" s="1"/>
  <c r="Z10" i="4" s="1"/>
  <c r="AA10" i="4" s="1"/>
  <c r="AB10" i="4" s="1"/>
  <c r="AC10" i="4" s="1"/>
  <c r="AD10" i="4" s="1"/>
  <c r="AE10" i="4" s="1"/>
  <c r="AF10" i="4" s="1"/>
  <c r="P26" i="35"/>
  <c r="V17" i="35"/>
  <c r="T26" i="35"/>
  <c r="S26" i="35"/>
  <c r="Q26" i="35"/>
  <c r="AA19" i="35"/>
  <c r="AA21" i="35" s="1"/>
  <c r="AA28" i="35" s="1"/>
  <c r="V18" i="35"/>
  <c r="AH17" i="35" s="1"/>
  <c r="AH21" i="35" s="1"/>
  <c r="AH28" i="35" s="1"/>
  <c r="R26" i="35"/>
  <c r="U26" i="35"/>
  <c r="Q27" i="35"/>
  <c r="AM19" i="35"/>
  <c r="AM21" i="35" s="1"/>
  <c r="AM28" i="35" s="1"/>
  <c r="AH18" i="35"/>
  <c r="AT17" i="35"/>
  <c r="AT18" i="35"/>
  <c r="AY19" i="35"/>
  <c r="AY21" i="35" s="1"/>
  <c r="AY28" i="35" s="1"/>
  <c r="CD18" i="35"/>
  <c r="CP17" i="35" s="1"/>
  <c r="CP21" i="35" s="1"/>
  <c r="CP28" i="35" s="1"/>
  <c r="CI19" i="35"/>
  <c r="CI21" i="35" s="1"/>
  <c r="CI28" i="35" s="1"/>
  <c r="CU19" i="35"/>
  <c r="CU21" i="35" s="1"/>
  <c r="CU28" i="35" s="1"/>
  <c r="CP18" i="35"/>
  <c r="P27" i="35"/>
  <c r="N27" i="35"/>
  <c r="N26" i="35"/>
  <c r="O27" i="35"/>
  <c r="O26" i="35"/>
  <c r="M27" i="35"/>
  <c r="M26" i="35"/>
  <c r="J27" i="35"/>
  <c r="J26" i="35"/>
  <c r="L26" i="35"/>
  <c r="G27" i="35"/>
  <c r="F26" i="35"/>
  <c r="H27" i="35"/>
  <c r="R27" i="35"/>
  <c r="S27" i="35"/>
  <c r="T27" i="35"/>
  <c r="E26" i="35"/>
  <c r="G26" i="35"/>
  <c r="I27" i="35"/>
  <c r="U27" i="35"/>
  <c r="E27" i="35"/>
  <c r="F27" i="35"/>
  <c r="BL11" i="35"/>
  <c r="BL16" i="35" s="1"/>
  <c r="CV11" i="35"/>
  <c r="CV16" i="35" s="1"/>
  <c r="DH11" i="35"/>
  <c r="DH16" i="35" s="1"/>
  <c r="DT11" i="35"/>
  <c r="DT16" i="35" s="1"/>
  <c r="H26" i="35"/>
  <c r="K27" i="35"/>
  <c r="P13" i="34"/>
  <c r="P18" i="34" s="1"/>
  <c r="AB13" i="34"/>
  <c r="AB18" i="34" s="1"/>
  <c r="AN13" i="34"/>
  <c r="AN18" i="34" s="1"/>
  <c r="AZ13" i="34"/>
  <c r="AZ18" i="34" s="1"/>
  <c r="BL13" i="34"/>
  <c r="BL18" i="34" s="1"/>
  <c r="BX13" i="34"/>
  <c r="BX18" i="34" s="1"/>
  <c r="CJ13" i="34"/>
  <c r="CJ18" i="34" s="1"/>
  <c r="CV13" i="34"/>
  <c r="CV18" i="34" s="1"/>
  <c r="DH13" i="34"/>
  <c r="DH18" i="34" s="1"/>
  <c r="DT13" i="34"/>
  <c r="DT18" i="34" s="1"/>
  <c r="P29" i="34"/>
  <c r="J29" i="34"/>
  <c r="I28" i="34"/>
  <c r="O29" i="34"/>
  <c r="O28" i="34"/>
  <c r="K29" i="34"/>
  <c r="K28" i="34"/>
  <c r="U29" i="34"/>
  <c r="H29" i="34"/>
  <c r="N29" i="34"/>
  <c r="N28" i="34"/>
  <c r="M29" i="34"/>
  <c r="M28" i="34"/>
  <c r="I29" i="34"/>
  <c r="T29" i="34"/>
  <c r="L29" i="34"/>
  <c r="L28" i="34"/>
  <c r="J28" i="34"/>
  <c r="G20" i="33"/>
  <c r="AI20" i="33"/>
  <c r="CM26" i="33"/>
  <c r="BX28" i="33"/>
  <c r="AX27" i="33"/>
  <c r="BC25" i="33"/>
  <c r="BC33" i="33" s="1"/>
  <c r="DN27" i="33"/>
  <c r="CU25" i="33"/>
  <c r="AL26" i="33"/>
  <c r="AJ20" i="33"/>
  <c r="CN26" i="33"/>
  <c r="DT6" i="33"/>
  <c r="DH6" i="33"/>
  <c r="CV6" i="33"/>
  <c r="CJ6" i="33"/>
  <c r="CJ29" i="33" s="1"/>
  <c r="BX6" i="33"/>
  <c r="BL6" i="33"/>
  <c r="AZ6" i="33"/>
  <c r="AN6" i="33"/>
  <c r="AB6" i="33"/>
  <c r="AB29" i="33" s="1"/>
  <c r="P6" i="33"/>
  <c r="DQ6" i="33"/>
  <c r="DD6" i="33"/>
  <c r="CQ6" i="33"/>
  <c r="CQ29" i="33" s="1"/>
  <c r="CD6" i="33"/>
  <c r="BQ6" i="33"/>
  <c r="BD6" i="33"/>
  <c r="BD29" i="33" s="1"/>
  <c r="AQ6" i="33"/>
  <c r="AD6" i="33"/>
  <c r="Q6" i="33"/>
  <c r="BM6" i="33"/>
  <c r="L6" i="33"/>
  <c r="CY6" i="33"/>
  <c r="AK6" i="33"/>
  <c r="K6" i="33"/>
  <c r="BW6" i="33"/>
  <c r="W6" i="33"/>
  <c r="CI6" i="33"/>
  <c r="AI6" i="33"/>
  <c r="DV6" i="33"/>
  <c r="BH6" i="33"/>
  <c r="DP6" i="33"/>
  <c r="DC6" i="33"/>
  <c r="CP6" i="33"/>
  <c r="CC6" i="33"/>
  <c r="BP6" i="33"/>
  <c r="BC6" i="33"/>
  <c r="AP6" i="33"/>
  <c r="AC6" i="33"/>
  <c r="O6" i="33"/>
  <c r="O29" i="33" s="1"/>
  <c r="CZ6" i="33"/>
  <c r="AL6" i="33"/>
  <c r="BK6" i="33"/>
  <c r="DK6" i="33"/>
  <c r="BJ6" i="33"/>
  <c r="J6" i="33"/>
  <c r="DJ6" i="33"/>
  <c r="BI6" i="33"/>
  <c r="DI6" i="33"/>
  <c r="BU6" i="33"/>
  <c r="H6" i="33"/>
  <c r="DO6" i="33"/>
  <c r="DB6" i="33"/>
  <c r="DB29" i="33" s="1"/>
  <c r="CO6" i="33"/>
  <c r="CB6" i="33"/>
  <c r="BO6" i="33"/>
  <c r="BB6" i="33"/>
  <c r="AO6" i="33"/>
  <c r="AA6" i="33"/>
  <c r="N6" i="33"/>
  <c r="DM6" i="33"/>
  <c r="BZ6" i="33"/>
  <c r="BZ29" i="33" s="1"/>
  <c r="Y6" i="33"/>
  <c r="CL6" i="33"/>
  <c r="CL29" i="33" s="1"/>
  <c r="BY6" i="33"/>
  <c r="BY29" i="33" s="1"/>
  <c r="X6" i="33"/>
  <c r="BV6" i="33"/>
  <c r="I6" i="33"/>
  <c r="CH6" i="33"/>
  <c r="U6" i="33"/>
  <c r="DN6" i="33"/>
  <c r="DN29" i="33" s="1"/>
  <c r="DA6" i="33"/>
  <c r="CN6" i="33"/>
  <c r="CA6" i="33"/>
  <c r="BN6" i="33"/>
  <c r="BN29" i="33" s="1"/>
  <c r="BA6" i="33"/>
  <c r="BA29" i="33" s="1"/>
  <c r="AM6" i="33"/>
  <c r="Z6" i="33"/>
  <c r="M6" i="33"/>
  <c r="CM6" i="33"/>
  <c r="AY6" i="33"/>
  <c r="DL6" i="33"/>
  <c r="AX6" i="33"/>
  <c r="AX29" i="33" s="1"/>
  <c r="CX6" i="33"/>
  <c r="AW6" i="33"/>
  <c r="AV6" i="33"/>
  <c r="AH6" i="33"/>
  <c r="AH29" i="33" s="1"/>
  <c r="CK6" i="33"/>
  <c r="CK29" i="33" s="1"/>
  <c r="AJ6" i="33"/>
  <c r="CW6" i="33"/>
  <c r="V6" i="33"/>
  <c r="CU6" i="33"/>
  <c r="AU6" i="33"/>
  <c r="BF6" i="33"/>
  <c r="DF6" i="33"/>
  <c r="AV20" i="33"/>
  <c r="BV20" i="33"/>
  <c r="DL27" i="33"/>
  <c r="DO20" i="33"/>
  <c r="DC20" i="33"/>
  <c r="CQ20" i="33"/>
  <c r="CE20" i="33"/>
  <c r="BS20" i="33"/>
  <c r="BG20" i="33"/>
  <c r="DN20" i="33"/>
  <c r="DA20" i="33"/>
  <c r="CN20" i="33"/>
  <c r="CA20" i="33"/>
  <c r="BN20" i="33"/>
  <c r="BA20" i="33"/>
  <c r="AO20" i="33"/>
  <c r="AC20" i="33"/>
  <c r="Q20" i="33"/>
  <c r="DM20" i="33"/>
  <c r="CZ20" i="33"/>
  <c r="CM20" i="33"/>
  <c r="BZ20" i="33"/>
  <c r="BM20" i="33"/>
  <c r="AZ20" i="33"/>
  <c r="AN20" i="33"/>
  <c r="AB20" i="33"/>
  <c r="P20" i="33"/>
  <c r="DL20" i="33"/>
  <c r="CY20" i="33"/>
  <c r="CL20" i="33"/>
  <c r="BY20" i="33"/>
  <c r="BL20" i="33"/>
  <c r="AY20" i="33"/>
  <c r="AM20" i="33"/>
  <c r="AA20" i="33"/>
  <c r="O20" i="33"/>
  <c r="DK20" i="33"/>
  <c r="CU20" i="33"/>
  <c r="CD20" i="33"/>
  <c r="BK20" i="33"/>
  <c r="AU20" i="33"/>
  <c r="AF20" i="33"/>
  <c r="N20" i="33"/>
  <c r="DJ20" i="33"/>
  <c r="CT20" i="33"/>
  <c r="CC20" i="33"/>
  <c r="BJ20" i="33"/>
  <c r="AT20" i="33"/>
  <c r="AE20" i="33"/>
  <c r="M20" i="33"/>
  <c r="DI20" i="33"/>
  <c r="CS20" i="33"/>
  <c r="CB20" i="33"/>
  <c r="BI20" i="33"/>
  <c r="AS20" i="33"/>
  <c r="AD20" i="33"/>
  <c r="L20" i="33"/>
  <c r="DH20" i="33"/>
  <c r="CR20" i="33"/>
  <c r="BX20" i="33"/>
  <c r="BH20" i="33"/>
  <c r="AR20" i="33"/>
  <c r="Z20" i="33"/>
  <c r="K20" i="33"/>
  <c r="DS20" i="33"/>
  <c r="CP20" i="33"/>
  <c r="BR20" i="33"/>
  <c r="AQ20" i="33"/>
  <c r="U20" i="33"/>
  <c r="DR20" i="33"/>
  <c r="CO20" i="33"/>
  <c r="BQ20" i="33"/>
  <c r="AP20" i="33"/>
  <c r="T20" i="33"/>
  <c r="DQ20" i="33"/>
  <c r="CK20" i="33"/>
  <c r="BP20" i="33"/>
  <c r="AL20" i="33"/>
  <c r="S20" i="33"/>
  <c r="DP20" i="33"/>
  <c r="CJ20" i="33"/>
  <c r="BO20" i="33"/>
  <c r="AK20" i="33"/>
  <c r="R20" i="33"/>
  <c r="DE20" i="33"/>
  <c r="BU20" i="33"/>
  <c r="AH20" i="33"/>
  <c r="BD20" i="33"/>
  <c r="CV20" i="33"/>
  <c r="DU20" i="33"/>
  <c r="DD20" i="33"/>
  <c r="BT20" i="33"/>
  <c r="AG20" i="33"/>
  <c r="W20" i="33"/>
  <c r="V20" i="33"/>
  <c r="CI20" i="33"/>
  <c r="J20" i="33"/>
  <c r="CH20" i="33"/>
  <c r="AW20" i="33"/>
  <c r="DB20" i="33"/>
  <c r="BF20" i="33"/>
  <c r="Y20" i="33"/>
  <c r="BC20" i="33"/>
  <c r="BB20" i="33"/>
  <c r="I20" i="33"/>
  <c r="H20" i="33"/>
  <c r="CX20" i="33"/>
  <c r="BE20" i="33"/>
  <c r="X20" i="33"/>
  <c r="CW20" i="33"/>
  <c r="DV20" i="33"/>
  <c r="AX20" i="33"/>
  <c r="CG20" i="33"/>
  <c r="CF20" i="33"/>
  <c r="AT25" i="33"/>
  <c r="DM27" i="33"/>
  <c r="DK5" i="33"/>
  <c r="CY5" i="33"/>
  <c r="CM5" i="33"/>
  <c r="CM29" i="33" s="1"/>
  <c r="CA5" i="33"/>
  <c r="CA29" i="33" s="1"/>
  <c r="BO5" i="33"/>
  <c r="BO29" i="33" s="1"/>
  <c r="BC5" i="33"/>
  <c r="CP5" i="33"/>
  <c r="Y28" i="33"/>
  <c r="AE5" i="33"/>
  <c r="AE29" i="33" s="1"/>
  <c r="DD5" i="33"/>
  <c r="Z12" i="33"/>
  <c r="DJ12" i="33"/>
  <c r="AE28" i="33"/>
  <c r="AT26" i="33"/>
  <c r="BB5" i="33"/>
  <c r="DO25" i="33"/>
  <c r="BD5" i="33"/>
  <c r="DQ5" i="33"/>
  <c r="DQ29" i="33" s="1"/>
  <c r="CT12" i="33"/>
  <c r="CT27" i="33" s="1"/>
  <c r="I25" i="33"/>
  <c r="DH26" i="33"/>
  <c r="T30" i="33"/>
  <c r="BE5" i="33"/>
  <c r="CR5" i="33"/>
  <c r="CR29" i="33" s="1"/>
  <c r="BF7" i="33"/>
  <c r="BF30" i="33" s="1"/>
  <c r="DT7" i="33"/>
  <c r="U10" i="33"/>
  <c r="CO10" i="33"/>
  <c r="AP11" i="33"/>
  <c r="CP11" i="33"/>
  <c r="AQ12" i="33"/>
  <c r="CU12" i="33"/>
  <c r="AF28" i="33"/>
  <c r="BS29" i="33"/>
  <c r="AG5" i="33"/>
  <c r="AG29" i="33" s="1"/>
  <c r="CS5" i="33"/>
  <c r="CS29" i="33" s="1"/>
  <c r="T7" i="33"/>
  <c r="BT7" i="33"/>
  <c r="G10" i="33"/>
  <c r="G11" i="33"/>
  <c r="CA11" i="33"/>
  <c r="CA30" i="33" s="1"/>
  <c r="AB12" i="33"/>
  <c r="CV12" i="33"/>
  <c r="DV16" i="33"/>
  <c r="DJ16" i="33"/>
  <c r="CX16" i="33"/>
  <c r="CL16" i="33"/>
  <c r="BZ16" i="33"/>
  <c r="DU16" i="33"/>
  <c r="DT16" i="33"/>
  <c r="DH16" i="33"/>
  <c r="CV16" i="33"/>
  <c r="CJ16" i="33"/>
  <c r="BX16" i="33"/>
  <c r="BL16" i="33"/>
  <c r="AZ16" i="33"/>
  <c r="AN16" i="33"/>
  <c r="DN16" i="33"/>
  <c r="CZ16" i="33"/>
  <c r="CK16" i="33"/>
  <c r="BV16" i="33"/>
  <c r="BI16" i="33"/>
  <c r="AV16" i="33"/>
  <c r="AI16" i="33"/>
  <c r="W16" i="33"/>
  <c r="K16" i="33"/>
  <c r="DM16" i="33"/>
  <c r="CY16" i="33"/>
  <c r="CI16" i="33"/>
  <c r="BU16" i="33"/>
  <c r="BH16" i="33"/>
  <c r="AU16" i="33"/>
  <c r="AH16" i="33"/>
  <c r="V16" i="33"/>
  <c r="J16" i="33"/>
  <c r="DL16" i="33"/>
  <c r="CW16" i="33"/>
  <c r="CH16" i="33"/>
  <c r="BT16" i="33"/>
  <c r="BG16" i="33"/>
  <c r="AT16" i="33"/>
  <c r="AG16" i="33"/>
  <c r="U16" i="33"/>
  <c r="I16" i="33"/>
  <c r="DK16" i="33"/>
  <c r="CU16" i="33"/>
  <c r="CG16" i="33"/>
  <c r="BS16" i="33"/>
  <c r="BF16" i="33"/>
  <c r="AS16" i="33"/>
  <c r="AF16" i="33"/>
  <c r="T16" i="33"/>
  <c r="H16" i="33"/>
  <c r="CE16" i="33"/>
  <c r="I26" i="33"/>
  <c r="AG28" i="33"/>
  <c r="AG34" i="33" s="1"/>
  <c r="J5" i="33"/>
  <c r="V5" i="33"/>
  <c r="AH5" i="33"/>
  <c r="AT5" i="33"/>
  <c r="BG5" i="33"/>
  <c r="BG29" i="33" s="1"/>
  <c r="BT5" i="33"/>
  <c r="CG5" i="33"/>
  <c r="CT5" i="33"/>
  <c r="DG5" i="33"/>
  <c r="DT5" i="33"/>
  <c r="DT29" i="33" s="1"/>
  <c r="H7" i="33"/>
  <c r="H30" i="33" s="1"/>
  <c r="U7" i="33"/>
  <c r="AH7" i="33"/>
  <c r="AU7" i="33"/>
  <c r="BH7" i="33"/>
  <c r="BV7" i="33"/>
  <c r="BV30" i="33" s="1"/>
  <c r="CI7" i="33"/>
  <c r="CI30" i="33" s="1"/>
  <c r="CV7" i="33"/>
  <c r="DI7" i="33"/>
  <c r="DV7" i="33"/>
  <c r="DV30" i="33" s="1"/>
  <c r="H10" i="33"/>
  <c r="W10" i="33"/>
  <c r="AQ10" i="33"/>
  <c r="BG10" i="33"/>
  <c r="CA10" i="33"/>
  <c r="CQ10" i="33"/>
  <c r="H11" i="33"/>
  <c r="AB11" i="33"/>
  <c r="AR11" i="33"/>
  <c r="BL11" i="33"/>
  <c r="CB11" i="33"/>
  <c r="CB30" i="33" s="1"/>
  <c r="CV11" i="33"/>
  <c r="CV30" i="33" s="1"/>
  <c r="DL11" i="33"/>
  <c r="M12" i="33"/>
  <c r="AC12" i="33"/>
  <c r="AC27" i="33" s="1"/>
  <c r="AW12" i="33"/>
  <c r="AW27" i="33" s="1"/>
  <c r="BM12" i="33"/>
  <c r="CG12" i="33"/>
  <c r="CW12" i="33"/>
  <c r="DQ12" i="33"/>
  <c r="DR15" i="33"/>
  <c r="DF15" i="33"/>
  <c r="CT15" i="33"/>
  <c r="CH15" i="33"/>
  <c r="BV15" i="33"/>
  <c r="BJ15" i="33"/>
  <c r="AX15" i="33"/>
  <c r="AL15" i="33"/>
  <c r="Z15" i="33"/>
  <c r="N15" i="33"/>
  <c r="DQ15" i="33"/>
  <c r="DE15" i="33"/>
  <c r="CS15" i="33"/>
  <c r="CG15" i="33"/>
  <c r="BU15" i="33"/>
  <c r="BI15" i="33"/>
  <c r="AW15" i="33"/>
  <c r="AK15" i="33"/>
  <c r="Y15" i="33"/>
  <c r="M15" i="33"/>
  <c r="DP15" i="33"/>
  <c r="DD15" i="33"/>
  <c r="CR15" i="33"/>
  <c r="CF15" i="33"/>
  <c r="BT15" i="33"/>
  <c r="BH15" i="33"/>
  <c r="AV15" i="33"/>
  <c r="AJ15" i="33"/>
  <c r="X15" i="33"/>
  <c r="L15" i="33"/>
  <c r="DO15" i="33"/>
  <c r="DC15" i="33"/>
  <c r="CQ15" i="33"/>
  <c r="CE15" i="33"/>
  <c r="BS15" i="33"/>
  <c r="BG15" i="33"/>
  <c r="AU15" i="33"/>
  <c r="AI15" i="33"/>
  <c r="W15" i="33"/>
  <c r="K15" i="33"/>
  <c r="V15" i="33"/>
  <c r="AP15" i="33"/>
  <c r="BF15" i="33"/>
  <c r="BZ15" i="33"/>
  <c r="CP15" i="33"/>
  <c r="DJ15" i="33"/>
  <c r="G16" i="33"/>
  <c r="AA16" i="33"/>
  <c r="AR16" i="33"/>
  <c r="BN16" i="33"/>
  <c r="CF16" i="33"/>
  <c r="DD16" i="33"/>
  <c r="DS17" i="33"/>
  <c r="DG17" i="33"/>
  <c r="CU17" i="33"/>
  <c r="CI17" i="33"/>
  <c r="BW17" i="33"/>
  <c r="BK17" i="33"/>
  <c r="AY17" i="33"/>
  <c r="AM17" i="33"/>
  <c r="AA17" i="33"/>
  <c r="O17" i="33"/>
  <c r="DR17" i="33"/>
  <c r="DF17" i="33"/>
  <c r="CT17" i="33"/>
  <c r="CH17" i="33"/>
  <c r="BV17" i="33"/>
  <c r="BJ17" i="33"/>
  <c r="AX17" i="33"/>
  <c r="AL17" i="33"/>
  <c r="Z17" i="33"/>
  <c r="N17" i="33"/>
  <c r="DQ17" i="33"/>
  <c r="DE17" i="33"/>
  <c r="CS17" i="33"/>
  <c r="CG17" i="33"/>
  <c r="BU17" i="33"/>
  <c r="BI17" i="33"/>
  <c r="AW17" i="33"/>
  <c r="AK17" i="33"/>
  <c r="Y17" i="33"/>
  <c r="M17" i="33"/>
  <c r="DT17" i="33"/>
  <c r="DB17" i="33"/>
  <c r="CM17" i="33"/>
  <c r="BX17" i="33"/>
  <c r="BF17" i="33"/>
  <c r="AQ17" i="33"/>
  <c r="AB17" i="33"/>
  <c r="J17" i="33"/>
  <c r="DP17" i="33"/>
  <c r="DA17" i="33"/>
  <c r="CL17" i="33"/>
  <c r="BT17" i="33"/>
  <c r="BE17" i="33"/>
  <c r="AP17" i="33"/>
  <c r="X17" i="33"/>
  <c r="I17" i="33"/>
  <c r="DO17" i="33"/>
  <c r="CZ17" i="33"/>
  <c r="CK17" i="33"/>
  <c r="BS17" i="33"/>
  <c r="BD17" i="33"/>
  <c r="AO17" i="33"/>
  <c r="W17" i="33"/>
  <c r="H17" i="33"/>
  <c r="DN17" i="33"/>
  <c r="CY17" i="33"/>
  <c r="CJ17" i="33"/>
  <c r="BR17" i="33"/>
  <c r="BC17" i="33"/>
  <c r="AN17" i="33"/>
  <c r="V17" i="33"/>
  <c r="G17" i="33"/>
  <c r="AF17" i="33"/>
  <c r="BB17" i="33"/>
  <c r="CB17" i="33"/>
  <c r="CX17" i="33"/>
  <c r="X25" i="33"/>
  <c r="CB25" i="33"/>
  <c r="J26" i="33"/>
  <c r="AN28" i="33"/>
  <c r="AN34" i="33" s="1"/>
  <c r="T29" i="33"/>
  <c r="CN29" i="33"/>
  <c r="BN30" i="33"/>
  <c r="BB30" i="33"/>
  <c r="AP30" i="33"/>
  <c r="R30" i="33"/>
  <c r="DV29" i="33"/>
  <c r="BB29" i="33"/>
  <c r="DV28" i="33"/>
  <c r="DJ28" i="33"/>
  <c r="CX28" i="33"/>
  <c r="CL28" i="33"/>
  <c r="BZ28" i="33"/>
  <c r="BN28" i="33"/>
  <c r="BB28" i="33"/>
  <c r="AP28" i="33"/>
  <c r="AD28" i="33"/>
  <c r="R28" i="33"/>
  <c r="CL27" i="33"/>
  <c r="BN27" i="33"/>
  <c r="DV26" i="33"/>
  <c r="DJ26" i="33"/>
  <c r="CX26" i="33"/>
  <c r="BN26" i="33"/>
  <c r="BB26" i="33"/>
  <c r="AP26" i="33"/>
  <c r="AD26" i="33"/>
  <c r="R26" i="33"/>
  <c r="CX25" i="33"/>
  <c r="CL25" i="33"/>
  <c r="AP25" i="33"/>
  <c r="AD25" i="33"/>
  <c r="AD33" i="33" s="1"/>
  <c r="R25" i="33"/>
  <c r="R33" i="33" s="1"/>
  <c r="DI30" i="33"/>
  <c r="BM30" i="33"/>
  <c r="BA30" i="33"/>
  <c r="AO30" i="33"/>
  <c r="AC30" i="33"/>
  <c r="Q30" i="33"/>
  <c r="DU29" i="33"/>
  <c r="DI29" i="33"/>
  <c r="DU28" i="33"/>
  <c r="DI28" i="33"/>
  <c r="CW28" i="33"/>
  <c r="CK28" i="33"/>
  <c r="CK34" i="33" s="1"/>
  <c r="BY28" i="33"/>
  <c r="BM28" i="33"/>
  <c r="BA28" i="33"/>
  <c r="AO28" i="33"/>
  <c r="AC28" i="33"/>
  <c r="Q28" i="33"/>
  <c r="DU27" i="33"/>
  <c r="DI27" i="33"/>
  <c r="CW27" i="33"/>
  <c r="CK27" i="33"/>
  <c r="BY27" i="33"/>
  <c r="BM27" i="33"/>
  <c r="BA27" i="33"/>
  <c r="AO27" i="33"/>
  <c r="Q27" i="33"/>
  <c r="DU26" i="33"/>
  <c r="DS30" i="33"/>
  <c r="AY30" i="33"/>
  <c r="AM30" i="33"/>
  <c r="BK29" i="33"/>
  <c r="AY29" i="33"/>
  <c r="AM29" i="33"/>
  <c r="AA29" i="33"/>
  <c r="DS28" i="33"/>
  <c r="DG28" i="33"/>
  <c r="CU28" i="33"/>
  <c r="CI28" i="33"/>
  <c r="BW28" i="33"/>
  <c r="BK28" i="33"/>
  <c r="AY28" i="33"/>
  <c r="AM28" i="33"/>
  <c r="AA28" i="33"/>
  <c r="O28" i="33"/>
  <c r="O34" i="33" s="1"/>
  <c r="DS27" i="33"/>
  <c r="DG27" i="33"/>
  <c r="CU27" i="33"/>
  <c r="DD30" i="33"/>
  <c r="CR30" i="33"/>
  <c r="DD29" i="33"/>
  <c r="CF29" i="33"/>
  <c r="BT29" i="33"/>
  <c r="L29" i="33"/>
  <c r="DP28" i="33"/>
  <c r="DD28" i="33"/>
  <c r="CR28" i="33"/>
  <c r="CF28" i="33"/>
  <c r="BT28" i="33"/>
  <c r="BH28" i="33"/>
  <c r="AV28" i="33"/>
  <c r="AJ28" i="33"/>
  <c r="X28" i="33"/>
  <c r="L28" i="33"/>
  <c r="DP27" i="33"/>
  <c r="DD27" i="33"/>
  <c r="CR27" i="33"/>
  <c r="BH27" i="33"/>
  <c r="AJ27" i="33"/>
  <c r="X27" i="33"/>
  <c r="DD26" i="33"/>
  <c r="CR26" i="33"/>
  <c r="CF26" i="33"/>
  <c r="BT26" i="33"/>
  <c r="BH26" i="33"/>
  <c r="AJ26" i="33"/>
  <c r="X26" i="33"/>
  <c r="L26" i="33"/>
  <c r="DP25" i="33"/>
  <c r="DD25" i="33"/>
  <c r="CR25" i="33"/>
  <c r="CF25" i="33"/>
  <c r="DH30" i="33"/>
  <c r="AN30" i="33"/>
  <c r="DN28" i="33"/>
  <c r="CV28" i="33"/>
  <c r="CV34" i="33" s="1"/>
  <c r="CD28" i="33"/>
  <c r="BL28" i="33"/>
  <c r="AT28" i="33"/>
  <c r="AB28" i="33"/>
  <c r="J28" i="33"/>
  <c r="DH27" i="33"/>
  <c r="BX27" i="33"/>
  <c r="BI27" i="33"/>
  <c r="AB27" i="33"/>
  <c r="M27" i="33"/>
  <c r="DM26" i="33"/>
  <c r="CY26" i="33"/>
  <c r="CJ26" i="33"/>
  <c r="BV26" i="33"/>
  <c r="BG26" i="33"/>
  <c r="AS26" i="33"/>
  <c r="AE26" i="33"/>
  <c r="P26" i="33"/>
  <c r="DR25" i="33"/>
  <c r="DC25" i="33"/>
  <c r="CO25" i="33"/>
  <c r="CA25" i="33"/>
  <c r="BM25" i="33"/>
  <c r="AZ25" i="33"/>
  <c r="AM25" i="33"/>
  <c r="Z25" i="33"/>
  <c r="M25" i="33"/>
  <c r="DF30" i="33"/>
  <c r="BE30" i="33"/>
  <c r="AL30" i="33"/>
  <c r="U30" i="33"/>
  <c r="DR29" i="33"/>
  <c r="DA29" i="33"/>
  <c r="N29" i="33"/>
  <c r="DM28" i="33"/>
  <c r="CT28" i="33"/>
  <c r="CC28" i="33"/>
  <c r="BJ28" i="33"/>
  <c r="AS28" i="33"/>
  <c r="Z28" i="33"/>
  <c r="I28" i="33"/>
  <c r="DF27" i="33"/>
  <c r="BW27" i="33"/>
  <c r="BG27" i="33"/>
  <c r="AR27" i="33"/>
  <c r="CW26" i="33"/>
  <c r="CI26" i="33"/>
  <c r="BU26" i="33"/>
  <c r="BF26" i="33"/>
  <c r="AC26" i="33"/>
  <c r="O26" i="33"/>
  <c r="DQ25" i="33"/>
  <c r="DB25" i="33"/>
  <c r="BY25" i="33"/>
  <c r="BL25" i="33"/>
  <c r="AY25" i="33"/>
  <c r="AL25" i="33"/>
  <c r="AL33" i="33" s="1"/>
  <c r="Y25" i="33"/>
  <c r="Y33" i="33" s="1"/>
  <c r="L25" i="33"/>
  <c r="CN30" i="33"/>
  <c r="DC30" i="33"/>
  <c r="CM30" i="33"/>
  <c r="BC30" i="33"/>
  <c r="AI30" i="33"/>
  <c r="DO29" i="33"/>
  <c r="CY29" i="33"/>
  <c r="DK28" i="33"/>
  <c r="CQ28" i="33"/>
  <c r="CA28" i="33"/>
  <c r="BG28" i="33"/>
  <c r="AQ28" i="33"/>
  <c r="W28" i="33"/>
  <c r="G28" i="33"/>
  <c r="G34" i="33" s="1"/>
  <c r="BU27" i="33"/>
  <c r="AN27" i="33"/>
  <c r="Y27" i="33"/>
  <c r="CU26" i="33"/>
  <c r="CG26" i="33"/>
  <c r="BR26" i="33"/>
  <c r="AA26" i="33"/>
  <c r="M26" i="33"/>
  <c r="DN25" i="33"/>
  <c r="CZ25" i="33"/>
  <c r="CK25" i="33"/>
  <c r="BW25" i="33"/>
  <c r="BJ25" i="33"/>
  <c r="AW25" i="33"/>
  <c r="AJ25" i="33"/>
  <c r="AJ33" i="33" s="1"/>
  <c r="W25" i="33"/>
  <c r="W33" i="33" s="1"/>
  <c r="J25" i="33"/>
  <c r="N30" i="33"/>
  <c r="AN29" i="33"/>
  <c r="S29" i="33"/>
  <c r="DF28" i="33"/>
  <c r="CJ28" i="33"/>
  <c r="BO28" i="33"/>
  <c r="AL28" i="33"/>
  <c r="P28" i="33"/>
  <c r="BJ30" i="33"/>
  <c r="AK30" i="33"/>
  <c r="CG29" i="33"/>
  <c r="AL29" i="33"/>
  <c r="M29" i="33"/>
  <c r="DE28" i="33"/>
  <c r="CH28" i="33"/>
  <c r="BI28" i="33"/>
  <c r="AK28" i="33"/>
  <c r="N28" i="33"/>
  <c r="N34" i="33" s="1"/>
  <c r="DE27" i="33"/>
  <c r="CG27" i="33"/>
  <c r="CV26" i="33"/>
  <c r="CC26" i="33"/>
  <c r="AQ26" i="33"/>
  <c r="W26" i="33"/>
  <c r="DU25" i="33"/>
  <c r="DU33" i="33" s="1"/>
  <c r="DA25" i="33"/>
  <c r="CH25" i="33"/>
  <c r="BQ25" i="33"/>
  <c r="AX25" i="33"/>
  <c r="AG25" i="33"/>
  <c r="P25" i="33"/>
  <c r="DL30" i="33"/>
  <c r="AH30" i="33"/>
  <c r="DE29" i="33"/>
  <c r="CD29" i="33"/>
  <c r="DC28" i="33"/>
  <c r="CG28" i="33"/>
  <c r="BF28" i="33"/>
  <c r="AI28" i="33"/>
  <c r="M28" i="33"/>
  <c r="DB27" i="33"/>
  <c r="BK27" i="33"/>
  <c r="AM27" i="33"/>
  <c r="CT26" i="33"/>
  <c r="CT33" i="33" s="1"/>
  <c r="AN26" i="33"/>
  <c r="DT25" i="33"/>
  <c r="CG25" i="33"/>
  <c r="CG33" i="33" s="1"/>
  <c r="BP25" i="33"/>
  <c r="AV25" i="33"/>
  <c r="O25" i="33"/>
  <c r="AG30" i="33"/>
  <c r="BF29" i="33"/>
  <c r="AI29" i="33"/>
  <c r="I29" i="33"/>
  <c r="DB28" i="33"/>
  <c r="CE28" i="33"/>
  <c r="BE28" i="33"/>
  <c r="AH28" i="33"/>
  <c r="K28" i="33"/>
  <c r="DA27" i="33"/>
  <c r="AL27" i="33"/>
  <c r="S27" i="33"/>
  <c r="DN26" i="33"/>
  <c r="CS26" i="33"/>
  <c r="CS33" i="33" s="1"/>
  <c r="CA26" i="33"/>
  <c r="AM26" i="33"/>
  <c r="DS25" i="33"/>
  <c r="CE25" i="33"/>
  <c r="AU25" i="33"/>
  <c r="AE25" i="33"/>
  <c r="N25" i="33"/>
  <c r="N33" i="33" s="1"/>
  <c r="AT29" i="33"/>
  <c r="H29" i="33"/>
  <c r="CP28" i="33"/>
  <c r="BD28" i="33"/>
  <c r="V28" i="33"/>
  <c r="CZ27" i="33"/>
  <c r="AK27" i="33"/>
  <c r="AY26" i="33"/>
  <c r="Z26" i="33"/>
  <c r="DM25" i="33"/>
  <c r="DM33" i="33" s="1"/>
  <c r="CQ25" i="33"/>
  <c r="BS25" i="33"/>
  <c r="AS25" i="33"/>
  <c r="V25" i="33"/>
  <c r="DA30" i="33"/>
  <c r="BQ30" i="33"/>
  <c r="G29" i="33"/>
  <c r="CO28" i="33"/>
  <c r="BC28" i="33"/>
  <c r="U28" i="33"/>
  <c r="CY27" i="33"/>
  <c r="AI27" i="33"/>
  <c r="G27" i="33"/>
  <c r="AX26" i="33"/>
  <c r="Y26" i="33"/>
  <c r="DL25" i="33"/>
  <c r="CP25" i="33"/>
  <c r="BR25" i="33"/>
  <c r="U25" i="33"/>
  <c r="BP30" i="33"/>
  <c r="AB30" i="33"/>
  <c r="DT28" i="33"/>
  <c r="CN28" i="33"/>
  <c r="AZ28" i="33"/>
  <c r="T28" i="33"/>
  <c r="CV27" i="33"/>
  <c r="BQ27" i="33"/>
  <c r="AH27" i="33"/>
  <c r="DT26" i="33"/>
  <c r="CQ26" i="33"/>
  <c r="BS26" i="33"/>
  <c r="BK25" i="33"/>
  <c r="Z30" i="33"/>
  <c r="DK29" i="33"/>
  <c r="DR28" i="33"/>
  <c r="CM28" i="33"/>
  <c r="AX28" i="33"/>
  <c r="S28" i="33"/>
  <c r="DS26" i="33"/>
  <c r="CP26" i="33"/>
  <c r="BQ26" i="33"/>
  <c r="CJ25" i="33"/>
  <c r="BI25" i="33"/>
  <c r="AO25" i="33"/>
  <c r="AU30" i="33"/>
  <c r="CZ29" i="33"/>
  <c r="BE29" i="33"/>
  <c r="DQ28" i="33"/>
  <c r="BS28" i="33"/>
  <c r="H28" i="33"/>
  <c r="DF26" i="33"/>
  <c r="BP26" i="33"/>
  <c r="DH25" i="33"/>
  <c r="BX25" i="33"/>
  <c r="AN25" i="33"/>
  <c r="AN33" i="33" s="1"/>
  <c r="G25" i="33"/>
  <c r="G33" i="33" s="1"/>
  <c r="CT30" i="33"/>
  <c r="DO28" i="33"/>
  <c r="BR28" i="33"/>
  <c r="DT27" i="33"/>
  <c r="DE26" i="33"/>
  <c r="BO26" i="33"/>
  <c r="DG25" i="33"/>
  <c r="DG33" i="33" s="1"/>
  <c r="BV25" i="33"/>
  <c r="AK25" i="33"/>
  <c r="BC29" i="33"/>
  <c r="DL28" i="33"/>
  <c r="BQ28" i="33"/>
  <c r="DR27" i="33"/>
  <c r="CA27" i="33"/>
  <c r="Z27" i="33"/>
  <c r="DF25" i="33"/>
  <c r="BU25" i="33"/>
  <c r="AI25" i="33"/>
  <c r="CQ30" i="33"/>
  <c r="DH28" i="33"/>
  <c r="BP28" i="33"/>
  <c r="DQ27" i="33"/>
  <c r="BV27" i="33"/>
  <c r="BL26" i="33"/>
  <c r="AB26" i="33"/>
  <c r="DE25" i="33"/>
  <c r="BT25" i="33"/>
  <c r="AH25" i="33"/>
  <c r="CV25" i="33"/>
  <c r="DO27" i="33"/>
  <c r="AD5" i="33"/>
  <c r="AD29" i="33" s="1"/>
  <c r="CC5" i="33"/>
  <c r="CC29" i="33" s="1"/>
  <c r="BE25" i="33"/>
  <c r="G5" i="33"/>
  <c r="CD5" i="33"/>
  <c r="BJ12" i="33"/>
  <c r="BJ27" i="33" s="1"/>
  <c r="G26" i="33"/>
  <c r="H5" i="33"/>
  <c r="AR5" i="33"/>
  <c r="AR29" i="33" s="1"/>
  <c r="BR5" i="33"/>
  <c r="BR29" i="33" s="1"/>
  <c r="DE5" i="33"/>
  <c r="S7" i="33"/>
  <c r="S30" i="33" s="1"/>
  <c r="CF7" i="33"/>
  <c r="CF30" i="33" s="1"/>
  <c r="DG7" i="33"/>
  <c r="DG30" i="33" s="1"/>
  <c r="DU10" i="33"/>
  <c r="DI10" i="33"/>
  <c r="CW10" i="33"/>
  <c r="CK10" i="33"/>
  <c r="BY10" i="33"/>
  <c r="BM10" i="33"/>
  <c r="BM29" i="33" s="1"/>
  <c r="BA10" i="33"/>
  <c r="AO10" i="33"/>
  <c r="AO29" i="33" s="1"/>
  <c r="AC10" i="33"/>
  <c r="Q10" i="33"/>
  <c r="Q29" i="33" s="1"/>
  <c r="DT10" i="33"/>
  <c r="DH10" i="33"/>
  <c r="CV10" i="33"/>
  <c r="CJ10" i="33"/>
  <c r="BX10" i="33"/>
  <c r="BX29" i="33" s="1"/>
  <c r="BL10" i="33"/>
  <c r="BL29" i="33" s="1"/>
  <c r="AZ10" i="33"/>
  <c r="AZ29" i="33" s="1"/>
  <c r="AN10" i="33"/>
  <c r="AB10" i="33"/>
  <c r="P10" i="33"/>
  <c r="P29" i="33" s="1"/>
  <c r="DS10" i="33"/>
  <c r="DG10" i="33"/>
  <c r="CU10" i="33"/>
  <c r="CI10" i="33"/>
  <c r="BW10" i="33"/>
  <c r="BK10" i="33"/>
  <c r="AY10" i="33"/>
  <c r="AM10" i="33"/>
  <c r="AA10" i="33"/>
  <c r="O10" i="33"/>
  <c r="DR10" i="33"/>
  <c r="DF10" i="33"/>
  <c r="CT10" i="33"/>
  <c r="CT29" i="33" s="1"/>
  <c r="CH10" i="33"/>
  <c r="BV10" i="33"/>
  <c r="BJ10" i="33"/>
  <c r="AX10" i="33"/>
  <c r="AL10" i="33"/>
  <c r="Z10" i="33"/>
  <c r="BU10" i="33"/>
  <c r="V11" i="33"/>
  <c r="DJ11" i="33"/>
  <c r="DJ30" i="33" s="1"/>
  <c r="CA12" i="33"/>
  <c r="BG25" i="33"/>
  <c r="BG33" i="33" s="1"/>
  <c r="BD27" i="33"/>
  <c r="CZ28" i="33"/>
  <c r="U5" i="33"/>
  <c r="BF5" i="33"/>
  <c r="DF5" i="33"/>
  <c r="AT7" i="33"/>
  <c r="AT30" i="33" s="1"/>
  <c r="CU7" i="33"/>
  <c r="CU30" i="33" s="1"/>
  <c r="AP10" i="33"/>
  <c r="AP29" i="33" s="1"/>
  <c r="CP10" i="33"/>
  <c r="BK11" i="33"/>
  <c r="L12" i="33"/>
  <c r="L27" i="33" s="1"/>
  <c r="CF12" i="33"/>
  <c r="CF27" i="33" s="1"/>
  <c r="BM16" i="33"/>
  <c r="Q25" i="33"/>
  <c r="Q33" i="33" s="1"/>
  <c r="DA28" i="33"/>
  <c r="K5" i="33"/>
  <c r="W5" i="33"/>
  <c r="AI5" i="33"/>
  <c r="AU5" i="33"/>
  <c r="AU29" i="33" s="1"/>
  <c r="BH5" i="33"/>
  <c r="BH29" i="33" s="1"/>
  <c r="BU5" i="33"/>
  <c r="BU29" i="33" s="1"/>
  <c r="BU34" i="33" s="1"/>
  <c r="CH5" i="33"/>
  <c r="CU5" i="33"/>
  <c r="CU29" i="33" s="1"/>
  <c r="DH5" i="33"/>
  <c r="DH29" i="33" s="1"/>
  <c r="DU5" i="33"/>
  <c r="I7" i="33"/>
  <c r="V7" i="33"/>
  <c r="V30" i="33" s="1"/>
  <c r="AI7" i="33"/>
  <c r="AV7" i="33"/>
  <c r="BJ7" i="33"/>
  <c r="BW7" i="33"/>
  <c r="BW30" i="33" s="1"/>
  <c r="CJ7" i="33"/>
  <c r="CJ30" i="33" s="1"/>
  <c r="CW7" i="33"/>
  <c r="CW30" i="33" s="1"/>
  <c r="Q8" i="33"/>
  <c r="AD8" i="33"/>
  <c r="AD30" i="33" s="1"/>
  <c r="AR8" i="33"/>
  <c r="AR30" i="33" s="1"/>
  <c r="BH8" i="33"/>
  <c r="BH30" i="33" s="1"/>
  <c r="BV8" i="33"/>
  <c r="CJ8" i="33"/>
  <c r="CX8" i="33"/>
  <c r="DL8" i="33"/>
  <c r="I10" i="33"/>
  <c r="X10" i="33"/>
  <c r="X29" i="33" s="1"/>
  <c r="AR10" i="33"/>
  <c r="BH10" i="33"/>
  <c r="CB10" i="33"/>
  <c r="CB29" i="33" s="1"/>
  <c r="CR10" i="33"/>
  <c r="DL10" i="33"/>
  <c r="I11" i="33"/>
  <c r="I30" i="33" s="1"/>
  <c r="AC11" i="33"/>
  <c r="AS11" i="33"/>
  <c r="BM11" i="33"/>
  <c r="CC11" i="33"/>
  <c r="CW11" i="33"/>
  <c r="DM11" i="33"/>
  <c r="DM30" i="33" s="1"/>
  <c r="N12" i="33"/>
  <c r="AD12" i="33"/>
  <c r="AX12" i="33"/>
  <c r="BN12" i="33"/>
  <c r="CH12" i="33"/>
  <c r="CH27" i="33" s="1"/>
  <c r="CX12" i="33"/>
  <c r="CX27" i="33" s="1"/>
  <c r="DR12" i="33"/>
  <c r="DU14" i="33"/>
  <c r="DI14" i="33"/>
  <c r="CW14" i="33"/>
  <c r="CK14" i="33"/>
  <c r="BY14" i="33"/>
  <c r="BM14" i="33"/>
  <c r="BA14" i="33"/>
  <c r="AO14" i="33"/>
  <c r="AC14" i="33"/>
  <c r="Q14" i="33"/>
  <c r="DT14" i="33"/>
  <c r="DH14" i="33"/>
  <c r="CV14" i="33"/>
  <c r="CJ14" i="33"/>
  <c r="BX14" i="33"/>
  <c r="BL14" i="33"/>
  <c r="AZ14" i="33"/>
  <c r="AN14" i="33"/>
  <c r="AB14" i="33"/>
  <c r="P14" i="33"/>
  <c r="DS14" i="33"/>
  <c r="DG14" i="33"/>
  <c r="CU14" i="33"/>
  <c r="CI14" i="33"/>
  <c r="BW14" i="33"/>
  <c r="BK14" i="33"/>
  <c r="AY14" i="33"/>
  <c r="AM14" i="33"/>
  <c r="AA14" i="33"/>
  <c r="O14" i="33"/>
  <c r="DR14" i="33"/>
  <c r="DF14" i="33"/>
  <c r="CT14" i="33"/>
  <c r="CH14" i="33"/>
  <c r="BV14" i="33"/>
  <c r="BJ14" i="33"/>
  <c r="AX14" i="33"/>
  <c r="AL14" i="33"/>
  <c r="Z14" i="33"/>
  <c r="N14" i="33"/>
  <c r="V14" i="33"/>
  <c r="AP14" i="33"/>
  <c r="BF14" i="33"/>
  <c r="BZ14" i="33"/>
  <c r="CP14" i="33"/>
  <c r="DJ14" i="33"/>
  <c r="G15" i="33"/>
  <c r="AA15" i="33"/>
  <c r="AQ15" i="33"/>
  <c r="BK15" i="33"/>
  <c r="CA15" i="33"/>
  <c r="CU15" i="33"/>
  <c r="DK15" i="33"/>
  <c r="L16" i="33"/>
  <c r="AB16" i="33"/>
  <c r="AW16" i="33"/>
  <c r="BO16" i="33"/>
  <c r="CM16" i="33"/>
  <c r="DE16" i="33"/>
  <c r="K17" i="33"/>
  <c r="AG17" i="33"/>
  <c r="BG17" i="33"/>
  <c r="CC17" i="33"/>
  <c r="DC17" i="33"/>
  <c r="DP18" i="33"/>
  <c r="DD18" i="33"/>
  <c r="CR18" i="33"/>
  <c r="CF18" i="33"/>
  <c r="BT18" i="33"/>
  <c r="BH18" i="33"/>
  <c r="AV18" i="33"/>
  <c r="AJ18" i="33"/>
  <c r="X18" i="33"/>
  <c r="L18" i="33"/>
  <c r="DO18" i="33"/>
  <c r="DC18" i="33"/>
  <c r="CQ18" i="33"/>
  <c r="CE18" i="33"/>
  <c r="BS18" i="33"/>
  <c r="BG18" i="33"/>
  <c r="AU18" i="33"/>
  <c r="AI18" i="33"/>
  <c r="W18" i="33"/>
  <c r="K18" i="33"/>
  <c r="DN18" i="33"/>
  <c r="DB18" i="33"/>
  <c r="CP18" i="33"/>
  <c r="CD18" i="33"/>
  <c r="BR18" i="33"/>
  <c r="BF18" i="33"/>
  <c r="AT18" i="33"/>
  <c r="AH18" i="33"/>
  <c r="V18" i="33"/>
  <c r="J18" i="33"/>
  <c r="DH18" i="33"/>
  <c r="CS18" i="33"/>
  <c r="CA18" i="33"/>
  <c r="BL18" i="33"/>
  <c r="AW18" i="33"/>
  <c r="AE18" i="33"/>
  <c r="P18" i="33"/>
  <c r="DV18" i="33"/>
  <c r="DG18" i="33"/>
  <c r="CO18" i="33"/>
  <c r="BZ18" i="33"/>
  <c r="BK18" i="33"/>
  <c r="AS18" i="33"/>
  <c r="AD18" i="33"/>
  <c r="O18" i="33"/>
  <c r="DU18" i="33"/>
  <c r="DF18" i="33"/>
  <c r="CN18" i="33"/>
  <c r="BY18" i="33"/>
  <c r="BJ18" i="33"/>
  <c r="AR18" i="33"/>
  <c r="AC18" i="33"/>
  <c r="N18" i="33"/>
  <c r="DT18" i="33"/>
  <c r="DE18" i="33"/>
  <c r="CM18" i="33"/>
  <c r="BX18" i="33"/>
  <c r="BI18" i="33"/>
  <c r="AQ18" i="33"/>
  <c r="AB18" i="33"/>
  <c r="M18" i="33"/>
  <c r="AF18" i="33"/>
  <c r="BB18" i="33"/>
  <c r="CB18" i="33"/>
  <c r="CX18" i="33"/>
  <c r="AA19" i="33"/>
  <c r="AZ19" i="33"/>
  <c r="CF19" i="33"/>
  <c r="DI19" i="33"/>
  <c r="AA25" i="33"/>
  <c r="CC25" i="33"/>
  <c r="K26" i="33"/>
  <c r="CD26" i="33"/>
  <c r="N27" i="33"/>
  <c r="AR28" i="33"/>
  <c r="U29" i="33"/>
  <c r="CO29" i="33"/>
  <c r="AX30" i="33"/>
  <c r="CB28" i="33"/>
  <c r="R5" i="33"/>
  <c r="R29" i="33" s="1"/>
  <c r="BP5" i="33"/>
  <c r="BP29" i="33" s="1"/>
  <c r="DP5" i="33"/>
  <c r="DP29" i="33" s="1"/>
  <c r="DG26" i="33"/>
  <c r="CS28" i="33"/>
  <c r="S5" i="33"/>
  <c r="BQ5" i="33"/>
  <c r="BQ29" i="33" s="1"/>
  <c r="AP12" i="33"/>
  <c r="BF25" i="33"/>
  <c r="BC27" i="33"/>
  <c r="CY28" i="33"/>
  <c r="T5" i="33"/>
  <c r="DR5" i="33"/>
  <c r="DQ7" i="33"/>
  <c r="DQ30" i="33" s="1"/>
  <c r="DE7" i="33"/>
  <c r="DE30" i="33" s="1"/>
  <c r="CS7" i="33"/>
  <c r="CS30" i="33" s="1"/>
  <c r="CG7" i="33"/>
  <c r="CG30" i="33" s="1"/>
  <c r="BU7" i="33"/>
  <c r="BU30" i="33" s="1"/>
  <c r="BI7" i="33"/>
  <c r="BI30" i="33" s="1"/>
  <c r="AW7" i="33"/>
  <c r="AW30" i="33" s="1"/>
  <c r="AK7" i="33"/>
  <c r="Y7" i="33"/>
  <c r="Y30" i="33" s="1"/>
  <c r="M7" i="33"/>
  <c r="M30" i="33" s="1"/>
  <c r="AF7" i="33"/>
  <c r="AF30" i="33" s="1"/>
  <c r="BS7" i="33"/>
  <c r="BS30" i="33" s="1"/>
  <c r="CT7" i="33"/>
  <c r="AK10" i="33"/>
  <c r="DE10" i="33"/>
  <c r="BF11" i="33"/>
  <c r="G12" i="33"/>
  <c r="BK12" i="33"/>
  <c r="DK12" i="33"/>
  <c r="BC26" i="33"/>
  <c r="W30" i="33"/>
  <c r="I5" i="33"/>
  <c r="AS5" i="33"/>
  <c r="CF5" i="33"/>
  <c r="DS5" i="33"/>
  <c r="DS29" i="33" s="1"/>
  <c r="AG7" i="33"/>
  <c r="CH7" i="33"/>
  <c r="DH7" i="33"/>
  <c r="DU7" i="33"/>
  <c r="DU30" i="33" s="1"/>
  <c r="BF10" i="33"/>
  <c r="DJ10" i="33"/>
  <c r="AQ11" i="33"/>
  <c r="AQ30" i="33" s="1"/>
  <c r="DK11" i="33"/>
  <c r="BL12" i="33"/>
  <c r="BL27" i="33" s="1"/>
  <c r="DP12" i="33"/>
  <c r="Z16" i="33"/>
  <c r="DC16" i="33"/>
  <c r="BH25" i="33"/>
  <c r="BH33" i="33" s="1"/>
  <c r="DR26" i="33"/>
  <c r="DT30" i="33"/>
  <c r="L5" i="33"/>
  <c r="X5" i="33"/>
  <c r="AJ5" i="33"/>
  <c r="AJ29" i="33" s="1"/>
  <c r="AV5" i="33"/>
  <c r="AV29" i="33" s="1"/>
  <c r="BI5" i="33"/>
  <c r="BI29" i="33" s="1"/>
  <c r="BV5" i="33"/>
  <c r="BV29" i="33" s="1"/>
  <c r="CI5" i="33"/>
  <c r="CI29" i="33" s="1"/>
  <c r="CV5" i="33"/>
  <c r="CV29" i="33" s="1"/>
  <c r="DI5" i="33"/>
  <c r="DV5" i="33"/>
  <c r="J7" i="33"/>
  <c r="J30" i="33" s="1"/>
  <c r="W7" i="33"/>
  <c r="AJ7" i="33"/>
  <c r="AX7" i="33"/>
  <c r="BK7" i="33"/>
  <c r="BK30" i="33" s="1"/>
  <c r="BX7" i="33"/>
  <c r="BX30" i="33" s="1"/>
  <c r="CK7" i="33"/>
  <c r="CK30" i="33" s="1"/>
  <c r="CX7" i="33"/>
  <c r="DK7" i="33"/>
  <c r="R8" i="33"/>
  <c r="AE8" i="33"/>
  <c r="AE30" i="33" s="1"/>
  <c r="AU8" i="33"/>
  <c r="BI8" i="33"/>
  <c r="BW8" i="33"/>
  <c r="CK8" i="33"/>
  <c r="CY8" i="33"/>
  <c r="CY30" i="33" s="1"/>
  <c r="J10" i="33"/>
  <c r="Y10" i="33"/>
  <c r="AS10" i="33"/>
  <c r="BI10" i="33"/>
  <c r="CC10" i="33"/>
  <c r="CS10" i="33"/>
  <c r="DM10" i="33"/>
  <c r="DM29" i="33" s="1"/>
  <c r="J11" i="33"/>
  <c r="AD11" i="33"/>
  <c r="AT11" i="33"/>
  <c r="BN11" i="33"/>
  <c r="CD11" i="33"/>
  <c r="CX11" i="33"/>
  <c r="O12" i="33"/>
  <c r="O27" i="33" s="1"/>
  <c r="AE12" i="33"/>
  <c r="AY12" i="33"/>
  <c r="AY27" i="33" s="1"/>
  <c r="BO12" i="33"/>
  <c r="CI12" i="33"/>
  <c r="CI27" i="33" s="1"/>
  <c r="CY12" i="33"/>
  <c r="G14" i="33"/>
  <c r="W14" i="33"/>
  <c r="AQ14" i="33"/>
  <c r="BG14" i="33"/>
  <c r="CA14" i="33"/>
  <c r="CQ14" i="33"/>
  <c r="DK14" i="33"/>
  <c r="H15" i="33"/>
  <c r="AB15" i="33"/>
  <c r="AR15" i="33"/>
  <c r="BL15" i="33"/>
  <c r="CB15" i="33"/>
  <c r="CV15" i="33"/>
  <c r="DL15" i="33"/>
  <c r="M16" i="33"/>
  <c r="AC16" i="33"/>
  <c r="AX16" i="33"/>
  <c r="BP16" i="33"/>
  <c r="CN16" i="33"/>
  <c r="DF16" i="33"/>
  <c r="L17" i="33"/>
  <c r="AH17" i="33"/>
  <c r="BH17" i="33"/>
  <c r="CD17" i="33"/>
  <c r="DD17" i="33"/>
  <c r="G18" i="33"/>
  <c r="AG18" i="33"/>
  <c r="BC18" i="33"/>
  <c r="CC18" i="33"/>
  <c r="CY18" i="33"/>
  <c r="AB19" i="33"/>
  <c r="BG19" i="33"/>
  <c r="CG19" i="33"/>
  <c r="AB25" i="33"/>
  <c r="CD25" i="33"/>
  <c r="N26" i="33"/>
  <c r="CE26" i="33"/>
  <c r="AU28" i="33"/>
  <c r="V29" i="33"/>
  <c r="CP29" i="33"/>
  <c r="AZ30" i="33"/>
  <c r="BD25" i="33"/>
  <c r="AP5" i="33"/>
  <c r="DC5" i="33"/>
  <c r="DC29" i="33" s="1"/>
  <c r="AZ26" i="33"/>
  <c r="P30" i="33"/>
  <c r="AQ5" i="33"/>
  <c r="AQ29" i="33" s="1"/>
  <c r="CQ5" i="33"/>
  <c r="DO12" i="33"/>
  <c r="DC12" i="33"/>
  <c r="DC27" i="33" s="1"/>
  <c r="CQ12" i="33"/>
  <c r="CQ27" i="33" s="1"/>
  <c r="CE12" i="33"/>
  <c r="CE27" i="33" s="1"/>
  <c r="BS12" i="33"/>
  <c r="BS27" i="33" s="1"/>
  <c r="BG12" i="33"/>
  <c r="AU12" i="33"/>
  <c r="AU27" i="33" s="1"/>
  <c r="AI12" i="33"/>
  <c r="W12" i="33"/>
  <c r="W27" i="33" s="1"/>
  <c r="K12" i="33"/>
  <c r="K27" i="33" s="1"/>
  <c r="DN12" i="33"/>
  <c r="DB12" i="33"/>
  <c r="CP12" i="33"/>
  <c r="CP27" i="33" s="1"/>
  <c r="CD12" i="33"/>
  <c r="CD27" i="33" s="1"/>
  <c r="BR12" i="33"/>
  <c r="BR27" i="33" s="1"/>
  <c r="BF12" i="33"/>
  <c r="BF27" i="33" s="1"/>
  <c r="AT12" i="33"/>
  <c r="AT27" i="33" s="1"/>
  <c r="AH12" i="33"/>
  <c r="V12" i="33"/>
  <c r="V27" i="33" s="1"/>
  <c r="J12" i="33"/>
  <c r="J27" i="33" s="1"/>
  <c r="DM12" i="33"/>
  <c r="DA12" i="33"/>
  <c r="CO12" i="33"/>
  <c r="CO27" i="33" s="1"/>
  <c r="CC12" i="33"/>
  <c r="CC27" i="33" s="1"/>
  <c r="BQ12" i="33"/>
  <c r="BE12" i="33"/>
  <c r="BE27" i="33" s="1"/>
  <c r="AS12" i="33"/>
  <c r="AS27" i="33" s="1"/>
  <c r="AG12" i="33"/>
  <c r="AG27" i="33" s="1"/>
  <c r="U12" i="33"/>
  <c r="U27" i="33" s="1"/>
  <c r="I12" i="33"/>
  <c r="I27" i="33" s="1"/>
  <c r="DL12" i="33"/>
  <c r="CZ12" i="33"/>
  <c r="CN12" i="33"/>
  <c r="CB12" i="33"/>
  <c r="BP12" i="33"/>
  <c r="BD12" i="33"/>
  <c r="AR12" i="33"/>
  <c r="AF12" i="33"/>
  <c r="T12" i="33"/>
  <c r="T27" i="33" s="1"/>
  <c r="H12" i="33"/>
  <c r="H27" i="33" s="1"/>
  <c r="BZ12" i="33"/>
  <c r="BZ27" i="33" s="1"/>
  <c r="AF5" i="33"/>
  <c r="AF29" i="33" s="1"/>
  <c r="CE5" i="33"/>
  <c r="CE29" i="33" s="1"/>
  <c r="AS7" i="33"/>
  <c r="AS30" i="33" s="1"/>
  <c r="BE10" i="33"/>
  <c r="DR11" i="33"/>
  <c r="DF11" i="33"/>
  <c r="CT11" i="33"/>
  <c r="CH11" i="33"/>
  <c r="CH30" i="33" s="1"/>
  <c r="BV11" i="33"/>
  <c r="BJ11" i="33"/>
  <c r="AX11" i="33"/>
  <c r="AL11" i="33"/>
  <c r="Z11" i="33"/>
  <c r="N11" i="33"/>
  <c r="DQ11" i="33"/>
  <c r="DE11" i="33"/>
  <c r="CS11" i="33"/>
  <c r="CG11" i="33"/>
  <c r="BU11" i="33"/>
  <c r="BI11" i="33"/>
  <c r="AW11" i="33"/>
  <c r="AK11" i="33"/>
  <c r="Y11" i="33"/>
  <c r="M11" i="33"/>
  <c r="DP11" i="33"/>
  <c r="DP30" i="33" s="1"/>
  <c r="DD11" i="33"/>
  <c r="CR11" i="33"/>
  <c r="CF11" i="33"/>
  <c r="BT11" i="33"/>
  <c r="BT30" i="33" s="1"/>
  <c r="BH11" i="33"/>
  <c r="AV11" i="33"/>
  <c r="AJ11" i="33"/>
  <c r="AJ30" i="33" s="1"/>
  <c r="X11" i="33"/>
  <c r="X30" i="33" s="1"/>
  <c r="L11" i="33"/>
  <c r="L30" i="33" s="1"/>
  <c r="DO11" i="33"/>
  <c r="DC11" i="33"/>
  <c r="CQ11" i="33"/>
  <c r="CE11" i="33"/>
  <c r="CE30" i="33" s="1"/>
  <c r="BS11" i="33"/>
  <c r="BG11" i="33"/>
  <c r="AU11" i="33"/>
  <c r="AI11" i="33"/>
  <c r="W11" i="33"/>
  <c r="K11" i="33"/>
  <c r="BZ11" i="33"/>
  <c r="BZ30" i="33" s="1"/>
  <c r="AA12" i="33"/>
  <c r="AA27" i="33" s="1"/>
  <c r="K25" i="33"/>
  <c r="DK26" i="33"/>
  <c r="DR30" i="33"/>
  <c r="BS5" i="33"/>
  <c r="G7" i="33"/>
  <c r="G30" i="33" s="1"/>
  <c r="BG7" i="33"/>
  <c r="BG30" i="33" s="1"/>
  <c r="V10" i="33"/>
  <c r="BZ10" i="33"/>
  <c r="AA11" i="33"/>
  <c r="AA30" i="33" s="1"/>
  <c r="CU11" i="33"/>
  <c r="AV12" i="33"/>
  <c r="AV27" i="33" s="1"/>
  <c r="AQ16" i="33"/>
  <c r="BE26" i="33"/>
  <c r="M5" i="33"/>
  <c r="Y5" i="33"/>
  <c r="AK5" i="33"/>
  <c r="AK29" i="33" s="1"/>
  <c r="AW5" i="33"/>
  <c r="AW29" i="33" s="1"/>
  <c r="BJ5" i="33"/>
  <c r="BJ29" i="33" s="1"/>
  <c r="BW5" i="33"/>
  <c r="BW29" i="33" s="1"/>
  <c r="CJ5" i="33"/>
  <c r="CW5" i="33"/>
  <c r="CW29" i="33" s="1"/>
  <c r="DJ5" i="33"/>
  <c r="DJ29" i="33" s="1"/>
  <c r="K7" i="33"/>
  <c r="K30" i="33" s="1"/>
  <c r="X7" i="33"/>
  <c r="AL7" i="33"/>
  <c r="AY7" i="33"/>
  <c r="BL7" i="33"/>
  <c r="BL30" i="33" s="1"/>
  <c r="BY7" i="33"/>
  <c r="BY30" i="33" s="1"/>
  <c r="CL7" i="33"/>
  <c r="CL30" i="33" s="1"/>
  <c r="CY7" i="33"/>
  <c r="DL7" i="33"/>
  <c r="DO8" i="33"/>
  <c r="DO30" i="33" s="1"/>
  <c r="DN8" i="33"/>
  <c r="DN30" i="33" s="1"/>
  <c r="DB8" i="33"/>
  <c r="DB30" i="33" s="1"/>
  <c r="CP8" i="33"/>
  <c r="CP30" i="33" s="1"/>
  <c r="CD8" i="33"/>
  <c r="CD30" i="33" s="1"/>
  <c r="BR8" i="33"/>
  <c r="BR30" i="33" s="1"/>
  <c r="BF8" i="33"/>
  <c r="AT8" i="33"/>
  <c r="AH8" i="33"/>
  <c r="V8" i="33"/>
  <c r="J8" i="33"/>
  <c r="DM8" i="33"/>
  <c r="DA8" i="33"/>
  <c r="CO8" i="33"/>
  <c r="CO30" i="33" s="1"/>
  <c r="CC8" i="33"/>
  <c r="CC30" i="33" s="1"/>
  <c r="BQ8" i="33"/>
  <c r="BE8" i="33"/>
  <c r="AS8" i="33"/>
  <c r="AG8" i="33"/>
  <c r="S8" i="33"/>
  <c r="AF8" i="33"/>
  <c r="AV8" i="33"/>
  <c r="AV30" i="33" s="1"/>
  <c r="BJ8" i="33"/>
  <c r="BX8" i="33"/>
  <c r="CL8" i="33"/>
  <c r="CZ8" i="33"/>
  <c r="CZ30" i="33" s="1"/>
  <c r="DQ8" i="33"/>
  <c r="K10" i="33"/>
  <c r="K29" i="33" s="1"/>
  <c r="AD10" i="33"/>
  <c r="AT10" i="33"/>
  <c r="BN10" i="33"/>
  <c r="CD10" i="33"/>
  <c r="CX10" i="33"/>
  <c r="CX29" i="33" s="1"/>
  <c r="DN10" i="33"/>
  <c r="O11" i="33"/>
  <c r="O30" i="33" s="1"/>
  <c r="AE11" i="33"/>
  <c r="AY11" i="33"/>
  <c r="BO11" i="33"/>
  <c r="BO30" i="33" s="1"/>
  <c r="CI11" i="33"/>
  <c r="CY11" i="33"/>
  <c r="DS11" i="33"/>
  <c r="P12" i="33"/>
  <c r="AJ12" i="33"/>
  <c r="AZ12" i="33"/>
  <c r="AZ27" i="33" s="1"/>
  <c r="BT12" i="33"/>
  <c r="BT27" i="33" s="1"/>
  <c r="CJ12" i="33"/>
  <c r="CJ27" i="33" s="1"/>
  <c r="DD12" i="33"/>
  <c r="DT12" i="33"/>
  <c r="H14" i="33"/>
  <c r="X14" i="33"/>
  <c r="AR14" i="33"/>
  <c r="BH14" i="33"/>
  <c r="CB14" i="33"/>
  <c r="CR14" i="33"/>
  <c r="DL14" i="33"/>
  <c r="I15" i="33"/>
  <c r="AC15" i="33"/>
  <c r="AS15" i="33"/>
  <c r="BM15" i="33"/>
  <c r="CC15" i="33"/>
  <c r="CW15" i="33"/>
  <c r="DM15" i="33"/>
  <c r="N16" i="33"/>
  <c r="AD16" i="33"/>
  <c r="AY16" i="33"/>
  <c r="BQ16" i="33"/>
  <c r="CO16" i="33"/>
  <c r="DG16" i="33"/>
  <c r="P17" i="33"/>
  <c r="AI17" i="33"/>
  <c r="BL17" i="33"/>
  <c r="CE17" i="33"/>
  <c r="DH17" i="33"/>
  <c r="H18" i="33"/>
  <c r="AK18" i="33"/>
  <c r="BD18" i="33"/>
  <c r="CG18" i="33"/>
  <c r="CZ18" i="33"/>
  <c r="DL19" i="33"/>
  <c r="CZ19" i="33"/>
  <c r="CN19" i="33"/>
  <c r="CB19" i="33"/>
  <c r="BP19" i="33"/>
  <c r="BD19" i="33"/>
  <c r="AR19" i="33"/>
  <c r="AF19" i="33"/>
  <c r="T19" i="33"/>
  <c r="DK19" i="33"/>
  <c r="CY19" i="33"/>
  <c r="CM19" i="33"/>
  <c r="CA19" i="33"/>
  <c r="BO19" i="33"/>
  <c r="BC19" i="33"/>
  <c r="AQ19" i="33"/>
  <c r="DV19" i="33"/>
  <c r="DJ19" i="33"/>
  <c r="CX19" i="33"/>
  <c r="CL19" i="33"/>
  <c r="DT19" i="33"/>
  <c r="DE19" i="33"/>
  <c r="CP19" i="33"/>
  <c r="BY19" i="33"/>
  <c r="BK19" i="33"/>
  <c r="AW19" i="33"/>
  <c r="AI19" i="33"/>
  <c r="V19" i="33"/>
  <c r="I19" i="33"/>
  <c r="DS19" i="33"/>
  <c r="DD19" i="33"/>
  <c r="CO19" i="33"/>
  <c r="BX19" i="33"/>
  <c r="BJ19" i="33"/>
  <c r="AV19" i="33"/>
  <c r="AH19" i="33"/>
  <c r="U19" i="33"/>
  <c r="H19" i="33"/>
  <c r="DR19" i="33"/>
  <c r="DC19" i="33"/>
  <c r="CK19" i="33"/>
  <c r="BW19" i="33"/>
  <c r="BI19" i="33"/>
  <c r="AU19" i="33"/>
  <c r="AG19" i="33"/>
  <c r="S19" i="33"/>
  <c r="G19" i="33"/>
  <c r="DQ19" i="33"/>
  <c r="DB19" i="33"/>
  <c r="DP19" i="33"/>
  <c r="CT19" i="33"/>
  <c r="BZ19" i="33"/>
  <c r="BF19" i="33"/>
  <c r="AM19" i="33"/>
  <c r="W19" i="33"/>
  <c r="DO19" i="33"/>
  <c r="CS19" i="33"/>
  <c r="BV19" i="33"/>
  <c r="BE19" i="33"/>
  <c r="AL19" i="33"/>
  <c r="R19" i="33"/>
  <c r="DN19" i="33"/>
  <c r="CR19" i="33"/>
  <c r="BU19" i="33"/>
  <c r="BB19" i="33"/>
  <c r="AK19" i="33"/>
  <c r="Q19" i="33"/>
  <c r="DM19" i="33"/>
  <c r="CQ19" i="33"/>
  <c r="BT19" i="33"/>
  <c r="BA19" i="33"/>
  <c r="AJ19" i="33"/>
  <c r="P19" i="33"/>
  <c r="AC19" i="33"/>
  <c r="BH19" i="33"/>
  <c r="CH19" i="33"/>
  <c r="AC25" i="33"/>
  <c r="CI25" i="33"/>
  <c r="Q26" i="33"/>
  <c r="CH26" i="33"/>
  <c r="P27" i="33"/>
  <c r="CS27" i="33"/>
  <c r="AW28" i="33"/>
  <c r="BD30" i="33"/>
  <c r="CK13" i="33"/>
  <c r="CW13" i="33"/>
  <c r="CW25" i="33" s="1"/>
  <c r="CW33" i="33" s="1"/>
  <c r="DI13" i="33"/>
  <c r="DI25" i="33" s="1"/>
  <c r="DU13" i="33"/>
  <c r="R9" i="33"/>
  <c r="R27" i="33" s="1"/>
  <c r="AD9" i="33"/>
  <c r="AD27" i="33" s="1"/>
  <c r="AP9" i="33"/>
  <c r="BB9" i="33"/>
  <c r="BB27" i="33" s="1"/>
  <c r="BN9" i="33"/>
  <c r="BZ9" i="33"/>
  <c r="CL9" i="33"/>
  <c r="CX9" i="33"/>
  <c r="DJ9" i="33"/>
  <c r="DJ27" i="33" s="1"/>
  <c r="DV9" i="33"/>
  <c r="DV27" i="33" s="1"/>
  <c r="R13" i="33"/>
  <c r="AD13" i="33"/>
  <c r="AP13" i="33"/>
  <c r="BB13" i="33"/>
  <c r="BB25" i="33" s="1"/>
  <c r="BN13" i="33"/>
  <c r="BN25" i="33" s="1"/>
  <c r="BZ13" i="33"/>
  <c r="BZ25" i="33" s="1"/>
  <c r="CL13" i="33"/>
  <c r="CX13" i="33"/>
  <c r="DJ13" i="33"/>
  <c r="DJ25" i="33" s="1"/>
  <c r="DV13" i="33"/>
  <c r="DV25" i="33" s="1"/>
  <c r="G9" i="33"/>
  <c r="S9" i="33"/>
  <c r="AE9" i="33"/>
  <c r="AE27" i="33" s="1"/>
  <c r="AQ9" i="33"/>
  <c r="AQ27" i="33" s="1"/>
  <c r="BC9" i="33"/>
  <c r="BO9" i="33"/>
  <c r="BO27" i="33" s="1"/>
  <c r="CA9" i="33"/>
  <c r="CM9" i="33"/>
  <c r="CM27" i="33" s="1"/>
  <c r="CY9" i="33"/>
  <c r="DK9" i="33"/>
  <c r="G13" i="33"/>
  <c r="S13" i="33"/>
  <c r="S25" i="33" s="1"/>
  <c r="S33" i="33" s="1"/>
  <c r="AE13" i="33"/>
  <c r="AQ13" i="33"/>
  <c r="AQ25" i="33" s="1"/>
  <c r="AQ33" i="33" s="1"/>
  <c r="BC13" i="33"/>
  <c r="BO13" i="33"/>
  <c r="BO25" i="33" s="1"/>
  <c r="BO33" i="33" s="1"/>
  <c r="CA13" i="33"/>
  <c r="CM13" i="33"/>
  <c r="CM25" i="33" s="1"/>
  <c r="CY13" i="33"/>
  <c r="CY25" i="33" s="1"/>
  <c r="CY33" i="33" s="1"/>
  <c r="DK13" i="33"/>
  <c r="DK25" i="33" s="1"/>
  <c r="AF9" i="33"/>
  <c r="AF27" i="33" s="1"/>
  <c r="AR9" i="33"/>
  <c r="BD9" i="33"/>
  <c r="BP9" i="33"/>
  <c r="BP27" i="33" s="1"/>
  <c r="CB9" i="33"/>
  <c r="CB27" i="33" s="1"/>
  <c r="CN9" i="33"/>
  <c r="CN27" i="33" s="1"/>
  <c r="CZ9" i="33"/>
  <c r="H13" i="33"/>
  <c r="H25" i="33" s="1"/>
  <c r="T13" i="33"/>
  <c r="T25" i="33" s="1"/>
  <c r="AF13" i="33"/>
  <c r="AF25" i="33" s="1"/>
  <c r="AR13" i="33"/>
  <c r="AR25" i="33" s="1"/>
  <c r="BD13" i="33"/>
  <c r="BP13" i="33"/>
  <c r="CB13" i="33"/>
  <c r="CN13" i="33"/>
  <c r="CN25" i="33" s="1"/>
  <c r="CZ13" i="33"/>
  <c r="DL21" i="33"/>
  <c r="DL26" i="33" s="1"/>
  <c r="CZ21" i="33"/>
  <c r="CZ26" i="33" s="1"/>
  <c r="CN21" i="33"/>
  <c r="CB21" i="33"/>
  <c r="CB26" i="33" s="1"/>
  <c r="BP21" i="33"/>
  <c r="BD21" i="33"/>
  <c r="BD26" i="33" s="1"/>
  <c r="AR21" i="33"/>
  <c r="AR26" i="33" s="1"/>
  <c r="AF21" i="33"/>
  <c r="AF26" i="33" s="1"/>
  <c r="T21" i="33"/>
  <c r="T26" i="33" s="1"/>
  <c r="H21" i="33"/>
  <c r="H26" i="33" s="1"/>
  <c r="DU21" i="33"/>
  <c r="DI21" i="33"/>
  <c r="DI26" i="33" s="1"/>
  <c r="CW21" i="33"/>
  <c r="CK21" i="33"/>
  <c r="CK26" i="33" s="1"/>
  <c r="BY21" i="33"/>
  <c r="BY26" i="33" s="1"/>
  <c r="BM21" i="33"/>
  <c r="BM26" i="33" s="1"/>
  <c r="BA21" i="33"/>
  <c r="BA26" i="33" s="1"/>
  <c r="BA33" i="33" s="1"/>
  <c r="AO21" i="33"/>
  <c r="AO26" i="33" s="1"/>
  <c r="S21" i="33"/>
  <c r="S26" i="33" s="1"/>
  <c r="AG21" i="33"/>
  <c r="AG26" i="33" s="1"/>
  <c r="AU21" i="33"/>
  <c r="AU26" i="33" s="1"/>
  <c r="BI21" i="33"/>
  <c r="BI26" i="33" s="1"/>
  <c r="BW21" i="33"/>
  <c r="BW26" i="33" s="1"/>
  <c r="CL21" i="33"/>
  <c r="CL26" i="33" s="1"/>
  <c r="DA21" i="33"/>
  <c r="DA26" i="33" s="1"/>
  <c r="DO21" i="33"/>
  <c r="DO26" i="33" s="1"/>
  <c r="G21" i="33"/>
  <c r="U21" i="33"/>
  <c r="U26" i="33" s="1"/>
  <c r="AH21" i="33"/>
  <c r="AH26" i="33" s="1"/>
  <c r="AV21" i="33"/>
  <c r="AV26" i="33" s="1"/>
  <c r="BJ21" i="33"/>
  <c r="BJ26" i="33" s="1"/>
  <c r="BX21" i="33"/>
  <c r="BX26" i="33" s="1"/>
  <c r="CM21" i="33"/>
  <c r="DB21" i="33"/>
  <c r="DB26" i="33" s="1"/>
  <c r="DP21" i="33"/>
  <c r="DP26" i="33" s="1"/>
  <c r="I21" i="33"/>
  <c r="V21" i="33"/>
  <c r="V26" i="33" s="1"/>
  <c r="AI21" i="33"/>
  <c r="AI26" i="33" s="1"/>
  <c r="AW21" i="33"/>
  <c r="AW26" i="33" s="1"/>
  <c r="BK21" i="33"/>
  <c r="BK26" i="33" s="1"/>
  <c r="BZ21" i="33"/>
  <c r="BZ26" i="33" s="1"/>
  <c r="CO21" i="33"/>
  <c r="CO26" i="33" s="1"/>
  <c r="DC21" i="33"/>
  <c r="DC26" i="33" s="1"/>
  <c r="DQ21" i="33"/>
  <c r="DQ26" i="33" s="1"/>
  <c r="AC35" i="32"/>
  <c r="AC56" i="32"/>
  <c r="AC14" i="32"/>
  <c r="CK35" i="32"/>
  <c r="CK56" i="32"/>
  <c r="CK14" i="32"/>
  <c r="AO36" i="32"/>
  <c r="AO15" i="32"/>
  <c r="AO57" i="32"/>
  <c r="CK36" i="32"/>
  <c r="CK15" i="32"/>
  <c r="CK57" i="32"/>
  <c r="G56" i="32"/>
  <c r="G14" i="32"/>
  <c r="G35" i="32"/>
  <c r="S35" i="32"/>
  <c r="S56" i="32"/>
  <c r="AE35" i="32"/>
  <c r="AE56" i="32"/>
  <c r="AE14" i="32"/>
  <c r="AQ35" i="32"/>
  <c r="AQ56" i="32"/>
  <c r="AQ14" i="32"/>
  <c r="BC35" i="32"/>
  <c r="BC14" i="32"/>
  <c r="BO56" i="32"/>
  <c r="BO35" i="32"/>
  <c r="CA35" i="32"/>
  <c r="CA56" i="32"/>
  <c r="CM56" i="32"/>
  <c r="CM14" i="32"/>
  <c r="CM35" i="32"/>
  <c r="CY35" i="32"/>
  <c r="CY14" i="32"/>
  <c r="CY56" i="32"/>
  <c r="DK35" i="32"/>
  <c r="DK14" i="32"/>
  <c r="G57" i="32"/>
  <c r="G36" i="32"/>
  <c r="S57" i="32"/>
  <c r="S36" i="32"/>
  <c r="S15" i="32"/>
  <c r="AE57" i="32"/>
  <c r="AE15" i="32"/>
  <c r="AE36" i="32"/>
  <c r="AQ57" i="32"/>
  <c r="AQ36" i="32"/>
  <c r="BC57" i="32"/>
  <c r="BC36" i="32"/>
  <c r="BC15" i="32"/>
  <c r="BO57" i="32"/>
  <c r="BO36" i="32"/>
  <c r="BO15" i="32"/>
  <c r="CA57" i="32"/>
  <c r="CA36" i="32"/>
  <c r="CA15" i="32"/>
  <c r="CM57" i="32"/>
  <c r="CM15" i="32"/>
  <c r="CM36" i="32"/>
  <c r="CY57" i="32"/>
  <c r="CY36" i="32"/>
  <c r="DK57" i="32"/>
  <c r="DK15" i="32"/>
  <c r="AS14" i="32"/>
  <c r="CA14" i="32"/>
  <c r="AQ15" i="32"/>
  <c r="AS35" i="32"/>
  <c r="DK36" i="32"/>
  <c r="AA54" i="32"/>
  <c r="AY54" i="32"/>
  <c r="CI54" i="32"/>
  <c r="DG54" i="32"/>
  <c r="DS54" i="32"/>
  <c r="Z54" i="32"/>
  <c r="AX54" i="32"/>
  <c r="BJ54" i="32"/>
  <c r="DF54" i="32"/>
  <c r="BC56" i="32"/>
  <c r="O14" i="32"/>
  <c r="DM14" i="32"/>
  <c r="AA33" i="32"/>
  <c r="DG33" i="32"/>
  <c r="AC54" i="32"/>
  <c r="BM54" i="32"/>
  <c r="CK54" i="32"/>
  <c r="CW54" i="32"/>
  <c r="N54" i="32"/>
  <c r="AL54" i="32"/>
  <c r="BV54" i="32"/>
  <c r="DR54" i="32"/>
  <c r="I56" i="32"/>
  <c r="I14" i="32"/>
  <c r="I35" i="32"/>
  <c r="U56" i="32"/>
  <c r="U35" i="32"/>
  <c r="U14" i="32"/>
  <c r="AG56" i="32"/>
  <c r="AG35" i="32"/>
  <c r="AG14" i="32"/>
  <c r="BE56" i="32"/>
  <c r="BE35" i="32"/>
  <c r="BE14" i="32"/>
  <c r="BQ56" i="32"/>
  <c r="BQ35" i="32"/>
  <c r="BQ14" i="32"/>
  <c r="CC56" i="32"/>
  <c r="CC35" i="32"/>
  <c r="CO56" i="32"/>
  <c r="CO35" i="32"/>
  <c r="DA56" i="32"/>
  <c r="DA35" i="32"/>
  <c r="DA14" i="32"/>
  <c r="I57" i="32"/>
  <c r="I36" i="32"/>
  <c r="I15" i="32"/>
  <c r="U57" i="32"/>
  <c r="U36" i="32"/>
  <c r="U15" i="32"/>
  <c r="AG57" i="32"/>
  <c r="AG36" i="32"/>
  <c r="AG15" i="32"/>
  <c r="AS57" i="32"/>
  <c r="AS15" i="32"/>
  <c r="AS36" i="32"/>
  <c r="BE57" i="32"/>
  <c r="BE36" i="32"/>
  <c r="BE15" i="32"/>
  <c r="BQ57" i="32"/>
  <c r="BQ36" i="32"/>
  <c r="BQ15" i="32"/>
  <c r="CC57" i="32"/>
  <c r="CC36" i="32"/>
  <c r="CO57" i="32"/>
  <c r="CO15" i="32"/>
  <c r="DA57" i="32"/>
  <c r="DA36" i="32"/>
  <c r="DA15" i="32"/>
  <c r="DM57" i="32"/>
  <c r="DM15" i="32"/>
  <c r="S14" i="32"/>
  <c r="CC14" i="32"/>
  <c r="Q54" i="32"/>
  <c r="AO54" i="32"/>
  <c r="BA54" i="32"/>
  <c r="BY54" i="32"/>
  <c r="DI54" i="32"/>
  <c r="AM54" i="32"/>
  <c r="BK54" i="32"/>
  <c r="BW54" i="32"/>
  <c r="J56" i="32"/>
  <c r="J14" i="32"/>
  <c r="J35" i="32"/>
  <c r="V56" i="32"/>
  <c r="V35" i="32"/>
  <c r="V14" i="32"/>
  <c r="AH56" i="32"/>
  <c r="AH14" i="32"/>
  <c r="AT56" i="32"/>
  <c r="AT14" i="32"/>
  <c r="AT35" i="32"/>
  <c r="BF56" i="32"/>
  <c r="BF35" i="32"/>
  <c r="BR56" i="32"/>
  <c r="BR14" i="32"/>
  <c r="BR35" i="32"/>
  <c r="CD56" i="32"/>
  <c r="CD35" i="32"/>
  <c r="CD14" i="32"/>
  <c r="CP56" i="32"/>
  <c r="CP35" i="32"/>
  <c r="CP14" i="32"/>
  <c r="DB56" i="32"/>
  <c r="DB14" i="32"/>
  <c r="DB35" i="32"/>
  <c r="DN56" i="32"/>
  <c r="DN35" i="32"/>
  <c r="DN14" i="32"/>
  <c r="J57" i="32"/>
  <c r="J15" i="32"/>
  <c r="V57" i="32"/>
  <c r="V36" i="32"/>
  <c r="AH57" i="32"/>
  <c r="AH15" i="32"/>
  <c r="AT57" i="32"/>
  <c r="AT15" i="32"/>
  <c r="AT36" i="32"/>
  <c r="BF57" i="32"/>
  <c r="BF36" i="32"/>
  <c r="BF15" i="32"/>
  <c r="BR57" i="32"/>
  <c r="BR36" i="32"/>
  <c r="CD57" i="32"/>
  <c r="CD36" i="32"/>
  <c r="CP57" i="32"/>
  <c r="CP36" i="32"/>
  <c r="CP15" i="32"/>
  <c r="DB57" i="32"/>
  <c r="DB36" i="32"/>
  <c r="DB15" i="32"/>
  <c r="DN57" i="32"/>
  <c r="DN36" i="32"/>
  <c r="AH36" i="32"/>
  <c r="CA54" i="32"/>
  <c r="CY54" i="32"/>
  <c r="DK54" i="32"/>
  <c r="J75" i="32"/>
  <c r="V75" i="32"/>
  <c r="AT75" i="32"/>
  <c r="DB75" i="32"/>
  <c r="Q35" i="32"/>
  <c r="Q56" i="32"/>
  <c r="Q14" i="32"/>
  <c r="BA35" i="32"/>
  <c r="BA56" i="32"/>
  <c r="CW35" i="32"/>
  <c r="CW56" i="32"/>
  <c r="AC36" i="32"/>
  <c r="AC15" i="32"/>
  <c r="AC57" i="32"/>
  <c r="BY36" i="32"/>
  <c r="BY15" i="32"/>
  <c r="BY57" i="32"/>
  <c r="DU36" i="32"/>
  <c r="DU15" i="32"/>
  <c r="DU57" i="32"/>
  <c r="T54" i="32"/>
  <c r="CO14" i="32"/>
  <c r="DK56" i="32"/>
  <c r="J54" i="32"/>
  <c r="V54" i="32"/>
  <c r="AH54" i="32"/>
  <c r="AT54" i="32"/>
  <c r="BF54" i="32"/>
  <c r="BR54" i="32"/>
  <c r="CD54" i="32"/>
  <c r="CP54" i="32"/>
  <c r="DB54" i="32"/>
  <c r="DN54" i="32"/>
  <c r="BM35" i="32"/>
  <c r="BM56" i="32"/>
  <c r="DU35" i="32"/>
  <c r="DU56" i="32"/>
  <c r="DU14" i="32"/>
  <c r="BA36" i="32"/>
  <c r="BA15" i="32"/>
  <c r="BA57" i="32"/>
  <c r="CW36" i="32"/>
  <c r="CW15" i="32"/>
  <c r="CW57" i="32"/>
  <c r="CN54" i="32"/>
  <c r="BM14" i="32"/>
  <c r="V15" i="32"/>
  <c r="DN15" i="32"/>
  <c r="M33" i="32"/>
  <c r="Y33" i="32"/>
  <c r="AK33" i="32"/>
  <c r="O56" i="32"/>
  <c r="AO35" i="32"/>
  <c r="AO56" i="32"/>
  <c r="BY35" i="32"/>
  <c r="BY56" i="32"/>
  <c r="BY14" i="32"/>
  <c r="DI35" i="32"/>
  <c r="DI56" i="32"/>
  <c r="DI14" i="32"/>
  <c r="Q36" i="32"/>
  <c r="Q15" i="32"/>
  <c r="Q57" i="32"/>
  <c r="BM36" i="32"/>
  <c r="BM15" i="32"/>
  <c r="BM57" i="32"/>
  <c r="DI36" i="32"/>
  <c r="DI15" i="32"/>
  <c r="DI57" i="32"/>
  <c r="AF54" i="32"/>
  <c r="AA35" i="32"/>
  <c r="AA56" i="32"/>
  <c r="AM35" i="32"/>
  <c r="AM56" i="32"/>
  <c r="AY35" i="32"/>
  <c r="AY56" i="32"/>
  <c r="AY14" i="32"/>
  <c r="BK35" i="32"/>
  <c r="BK14" i="32"/>
  <c r="BK56" i="32"/>
  <c r="BW35" i="32"/>
  <c r="BW14" i="32"/>
  <c r="CI35" i="32"/>
  <c r="CI56" i="32"/>
  <c r="CU35" i="32"/>
  <c r="CU14" i="32"/>
  <c r="CU56" i="32"/>
  <c r="DG35" i="32"/>
  <c r="DG14" i="32"/>
  <c r="DG56" i="32"/>
  <c r="DS35" i="32"/>
  <c r="DS14" i="32"/>
  <c r="DS56" i="32"/>
  <c r="O36" i="32"/>
  <c r="O15" i="32"/>
  <c r="AA36" i="32"/>
  <c r="AA57" i="32"/>
  <c r="AA15" i="32"/>
  <c r="AM36" i="32"/>
  <c r="AM15" i="32"/>
  <c r="AM57" i="32"/>
  <c r="AY36" i="32"/>
  <c r="AY57" i="32"/>
  <c r="BK36" i="32"/>
  <c r="BK57" i="32"/>
  <c r="BK15" i="32"/>
  <c r="BW36" i="32"/>
  <c r="BW15" i="32"/>
  <c r="CI36" i="32"/>
  <c r="CI57" i="32"/>
  <c r="CI15" i="32"/>
  <c r="CU36" i="32"/>
  <c r="CU57" i="32"/>
  <c r="DG36" i="32"/>
  <c r="DG57" i="32"/>
  <c r="DG15" i="32"/>
  <c r="DS36" i="32"/>
  <c r="DS57" i="32"/>
  <c r="DS15" i="32"/>
  <c r="CW14" i="32"/>
  <c r="BR15" i="32"/>
  <c r="DM35" i="32"/>
  <c r="P35" i="32"/>
  <c r="P14" i="32"/>
  <c r="P56" i="32"/>
  <c r="AB35" i="32"/>
  <c r="AB56" i="32"/>
  <c r="AN35" i="32"/>
  <c r="AN56" i="32"/>
  <c r="AZ35" i="32"/>
  <c r="AZ56" i="32"/>
  <c r="BL35" i="32"/>
  <c r="BL56" i="32"/>
  <c r="BL14" i="32"/>
  <c r="BX35" i="32"/>
  <c r="BX14" i="32"/>
  <c r="BX56" i="32"/>
  <c r="CJ35" i="32"/>
  <c r="CJ56" i="32"/>
  <c r="CJ14" i="32"/>
  <c r="CV35" i="32"/>
  <c r="CV14" i="32"/>
  <c r="CV56" i="32"/>
  <c r="DH35" i="32"/>
  <c r="DH56" i="32"/>
  <c r="DT35" i="32"/>
  <c r="DT56" i="32"/>
  <c r="DT14" i="32"/>
  <c r="P36" i="32"/>
  <c r="P57" i="32"/>
  <c r="P15" i="32"/>
  <c r="AB36" i="32"/>
  <c r="AB57" i="32"/>
  <c r="AB15" i="32"/>
  <c r="AN36" i="32"/>
  <c r="AN57" i="32"/>
  <c r="AN15" i="32"/>
  <c r="AZ36" i="32"/>
  <c r="AZ57" i="32"/>
  <c r="AZ15" i="32"/>
  <c r="BL36" i="32"/>
  <c r="BL57" i="32"/>
  <c r="BX36" i="32"/>
  <c r="BX57" i="32"/>
  <c r="BX15" i="32"/>
  <c r="CJ36" i="32"/>
  <c r="CJ57" i="32"/>
  <c r="CJ15" i="32"/>
  <c r="CV36" i="32"/>
  <c r="CV57" i="32"/>
  <c r="CV15" i="32"/>
  <c r="DH36" i="32"/>
  <c r="DH57" i="32"/>
  <c r="DH15" i="32"/>
  <c r="DT36" i="32"/>
  <c r="DT57" i="32"/>
  <c r="DT15" i="32"/>
  <c r="CV12" i="32"/>
  <c r="DH12" i="32"/>
  <c r="DT12" i="32"/>
  <c r="AM14" i="32"/>
  <c r="BO14" i="32"/>
  <c r="O57" i="32"/>
  <c r="AW33" i="32"/>
  <c r="BI33" i="32"/>
  <c r="BU33" i="32"/>
  <c r="CG33" i="32"/>
  <c r="CS33" i="32"/>
  <c r="DE33" i="32"/>
  <c r="DQ33" i="32"/>
  <c r="DU54" i="32"/>
  <c r="CH54" i="32"/>
  <c r="F35" i="32"/>
  <c r="F56" i="32"/>
  <c r="AD35" i="32"/>
  <c r="AD56" i="32"/>
  <c r="BN35" i="32"/>
  <c r="BN56" i="32"/>
  <c r="CL35" i="32"/>
  <c r="CL56" i="32"/>
  <c r="CX35" i="32"/>
  <c r="CX56" i="32"/>
  <c r="DJ35" i="32"/>
  <c r="DJ14" i="32"/>
  <c r="AP36" i="32"/>
  <c r="AP57" i="32"/>
  <c r="BN36" i="32"/>
  <c r="BN57" i="32"/>
  <c r="AP14" i="32"/>
  <c r="BP14" i="32"/>
  <c r="CS14" i="32"/>
  <c r="H15" i="32"/>
  <c r="BN15" i="32"/>
  <c r="CG15" i="32"/>
  <c r="N33" i="32"/>
  <c r="AL33" i="32"/>
  <c r="BJ33" i="32"/>
  <c r="CT33" i="32"/>
  <c r="DR33" i="32"/>
  <c r="AJ33" i="32"/>
  <c r="BH33" i="32"/>
  <c r="BT33" i="32"/>
  <c r="CR33" i="32"/>
  <c r="DP33" i="32"/>
  <c r="H35" i="32"/>
  <c r="AU35" i="32"/>
  <c r="CL36" i="32"/>
  <c r="G54" i="32"/>
  <c r="S54" i="32"/>
  <c r="AQ54" i="32"/>
  <c r="BO54" i="32"/>
  <c r="CM54" i="32"/>
  <c r="R56" i="32"/>
  <c r="BI56" i="32"/>
  <c r="R57" i="32"/>
  <c r="BI57" i="32"/>
  <c r="H54" i="32"/>
  <c r="AR54" i="32"/>
  <c r="BP54" i="32"/>
  <c r="CB54" i="32"/>
  <c r="CZ54" i="32"/>
  <c r="AH75" i="32"/>
  <c r="BF75" i="32"/>
  <c r="BR75" i="32"/>
  <c r="CP75" i="32"/>
  <c r="DN75" i="32"/>
  <c r="T56" i="32"/>
  <c r="T35" i="32"/>
  <c r="AR56" i="32"/>
  <c r="AR35" i="32"/>
  <c r="CB56" i="32"/>
  <c r="CB35" i="32"/>
  <c r="CZ56" i="32"/>
  <c r="CZ35" i="32"/>
  <c r="DL56" i="32"/>
  <c r="DL35" i="32"/>
  <c r="T57" i="32"/>
  <c r="T36" i="32"/>
  <c r="T15" i="32"/>
  <c r="AR57" i="32"/>
  <c r="AR36" i="32"/>
  <c r="BP57" i="32"/>
  <c r="BP15" i="32"/>
  <c r="CB57" i="32"/>
  <c r="CB36" i="32"/>
  <c r="CZ57" i="32"/>
  <c r="CZ36" i="32"/>
  <c r="DL57" i="32"/>
  <c r="DL15" i="32"/>
  <c r="DL36" i="32"/>
  <c r="R14" i="32"/>
  <c r="AR14" i="32"/>
  <c r="BS14" i="32"/>
  <c r="CG14" i="32"/>
  <c r="DL14" i="32"/>
  <c r="AD15" i="32"/>
  <c r="AW15" i="32"/>
  <c r="P33" i="32"/>
  <c r="AB33" i="32"/>
  <c r="AN33" i="32"/>
  <c r="AZ33" i="32"/>
  <c r="BL33" i="32"/>
  <c r="BX33" i="32"/>
  <c r="CJ33" i="32"/>
  <c r="CV33" i="32"/>
  <c r="DH33" i="32"/>
  <c r="DT33" i="32"/>
  <c r="AW36" i="32"/>
  <c r="CN36" i="32"/>
  <c r="I54" i="32"/>
  <c r="U54" i="32"/>
  <c r="AG54" i="32"/>
  <c r="AS54" i="32"/>
  <c r="BE54" i="32"/>
  <c r="BQ54" i="32"/>
  <c r="CC54" i="32"/>
  <c r="CO54" i="32"/>
  <c r="DA54" i="32"/>
  <c r="DM54" i="32"/>
  <c r="BV56" i="32"/>
  <c r="DJ56" i="32"/>
  <c r="Y57" i="32"/>
  <c r="DD57" i="32"/>
  <c r="K75" i="32"/>
  <c r="W75" i="32"/>
  <c r="AI75" i="32"/>
  <c r="AU75" i="32"/>
  <c r="BG75" i="32"/>
  <c r="BS75" i="32"/>
  <c r="CE75" i="32"/>
  <c r="CQ75" i="32"/>
  <c r="DC75" i="32"/>
  <c r="DO75" i="32"/>
  <c r="AU54" i="32"/>
  <c r="CE54" i="32"/>
  <c r="K56" i="32"/>
  <c r="K35" i="32"/>
  <c r="AI56" i="32"/>
  <c r="AI35" i="32"/>
  <c r="BG56" i="32"/>
  <c r="BG35" i="32"/>
  <c r="CE56" i="32"/>
  <c r="CE35" i="32"/>
  <c r="DO56" i="32"/>
  <c r="DO35" i="32"/>
  <c r="K36" i="32"/>
  <c r="K15" i="32"/>
  <c r="K57" i="32"/>
  <c r="W36" i="32"/>
  <c r="W15" i="32"/>
  <c r="AI36" i="32"/>
  <c r="AI15" i="32"/>
  <c r="AI57" i="32"/>
  <c r="AU36" i="32"/>
  <c r="AU15" i="32"/>
  <c r="BG36" i="32"/>
  <c r="BG15" i="32"/>
  <c r="BS36" i="32"/>
  <c r="BS15" i="32"/>
  <c r="BS57" i="32"/>
  <c r="CE36" i="32"/>
  <c r="CE15" i="32"/>
  <c r="CQ36" i="32"/>
  <c r="CQ15" i="32"/>
  <c r="CQ57" i="32"/>
  <c r="DC36" i="32"/>
  <c r="DC15" i="32"/>
  <c r="DC57" i="32"/>
  <c r="DO36" i="32"/>
  <c r="DO15" i="32"/>
  <c r="H14" i="32"/>
  <c r="AU14" i="32"/>
  <c r="BH14" i="32"/>
  <c r="DO14" i="32"/>
  <c r="CN15" i="32"/>
  <c r="G33" i="32"/>
  <c r="S33" i="32"/>
  <c r="AE33" i="32"/>
  <c r="AQ33" i="32"/>
  <c r="BC33" i="32"/>
  <c r="BO33" i="32"/>
  <c r="CA33" i="32"/>
  <c r="CM33" i="32"/>
  <c r="CY33" i="32"/>
  <c r="DK33" i="32"/>
  <c r="BW33" i="32"/>
  <c r="Y35" i="32"/>
  <c r="BP35" i="32"/>
  <c r="DC35" i="32"/>
  <c r="X36" i="32"/>
  <c r="BZ56" i="32"/>
  <c r="BZ57" i="32"/>
  <c r="DQ57" i="32"/>
  <c r="K54" i="32"/>
  <c r="BG54" i="32"/>
  <c r="DC54" i="32"/>
  <c r="L35" i="32"/>
  <c r="L56" i="32"/>
  <c r="AV35" i="32"/>
  <c r="AV56" i="32"/>
  <c r="BT35" i="32"/>
  <c r="BT56" i="32"/>
  <c r="CF35" i="32"/>
  <c r="CF56" i="32"/>
  <c r="DD35" i="32"/>
  <c r="DD56" i="32"/>
  <c r="DP35" i="32"/>
  <c r="DP14" i="32"/>
  <c r="L57" i="32"/>
  <c r="L36" i="32"/>
  <c r="AJ15" i="32"/>
  <c r="AJ36" i="32"/>
  <c r="CF36" i="32"/>
  <c r="CF15" i="32"/>
  <c r="AI14" i="32"/>
  <c r="AV14" i="32"/>
  <c r="BI14" i="32"/>
  <c r="CL14" i="32"/>
  <c r="CZ14" i="32"/>
  <c r="DR14" i="32"/>
  <c r="R15" i="32"/>
  <c r="AK15" i="32"/>
  <c r="BD15" i="32"/>
  <c r="DJ15" i="32"/>
  <c r="T33" i="32"/>
  <c r="AR33" i="32"/>
  <c r="CB33" i="32"/>
  <c r="CZ33" i="32"/>
  <c r="DL33" i="32"/>
  <c r="DE35" i="32"/>
  <c r="BP36" i="32"/>
  <c r="DR56" i="32"/>
  <c r="CE57" i="32"/>
  <c r="AI54" i="32"/>
  <c r="CQ54" i="32"/>
  <c r="BU56" i="32"/>
  <c r="BU35" i="32"/>
  <c r="DQ35" i="32"/>
  <c r="DQ14" i="32"/>
  <c r="BU57" i="32"/>
  <c r="BU36" i="32"/>
  <c r="W14" i="32"/>
  <c r="AJ14" i="32"/>
  <c r="AW14" i="32"/>
  <c r="CR15" i="32"/>
  <c r="AD36" i="32"/>
  <c r="DE36" i="32"/>
  <c r="AP56" i="32"/>
  <c r="CF57" i="32"/>
  <c r="W54" i="32"/>
  <c r="BS54" i="32"/>
  <c r="DO54" i="32"/>
  <c r="N14" i="32"/>
  <c r="N35" i="32"/>
  <c r="Z14" i="32"/>
  <c r="Z56" i="32"/>
  <c r="AL35" i="32"/>
  <c r="AL14" i="32"/>
  <c r="AX56" i="32"/>
  <c r="AX14" i="32"/>
  <c r="BJ35" i="32"/>
  <c r="BJ14" i="32"/>
  <c r="BJ56" i="32"/>
  <c r="CH14" i="32"/>
  <c r="CH56" i="32"/>
  <c r="CT14" i="32"/>
  <c r="CT35" i="32"/>
  <c r="DF56" i="32"/>
  <c r="DF14" i="32"/>
  <c r="N36" i="32"/>
  <c r="N15" i="32"/>
  <c r="Z36" i="32"/>
  <c r="Z15" i="32"/>
  <c r="Z57" i="32"/>
  <c r="AL36" i="32"/>
  <c r="AL15" i="32"/>
  <c r="AX36" i="32"/>
  <c r="AX15" i="32"/>
  <c r="AX57" i="32"/>
  <c r="BJ36" i="32"/>
  <c r="BJ15" i="32"/>
  <c r="BV36" i="32"/>
  <c r="BV15" i="32"/>
  <c r="BV57" i="32"/>
  <c r="CH36" i="32"/>
  <c r="CH15" i="32"/>
  <c r="CT36" i="32"/>
  <c r="CT15" i="32"/>
  <c r="DF36" i="32"/>
  <c r="DF15" i="32"/>
  <c r="DF57" i="32"/>
  <c r="DR36" i="32"/>
  <c r="DR15" i="32"/>
  <c r="K14" i="32"/>
  <c r="X14" i="32"/>
  <c r="AK14" i="32"/>
  <c r="BZ14" i="32"/>
  <c r="CN14" i="32"/>
  <c r="DC14" i="32"/>
  <c r="CS15" i="32"/>
  <c r="V33" i="32"/>
  <c r="BF33" i="32"/>
  <c r="CD33" i="32"/>
  <c r="CP33" i="32"/>
  <c r="DN33" i="32"/>
  <c r="AF35" i="32"/>
  <c r="BS35" i="32"/>
  <c r="DJ36" i="32"/>
  <c r="CR56" i="32"/>
  <c r="AU57" i="32"/>
  <c r="CH57" i="32"/>
  <c r="Q75" i="32"/>
  <c r="AC75" i="32"/>
  <c r="AO75" i="32"/>
  <c r="BA75" i="32"/>
  <c r="BM75" i="32"/>
  <c r="BY75" i="32"/>
  <c r="CK75" i="32"/>
  <c r="CW75" i="32"/>
  <c r="DI75" i="32"/>
  <c r="DU75" i="32"/>
  <c r="Q33" i="32"/>
  <c r="AC33" i="32"/>
  <c r="AO33" i="32"/>
  <c r="BA33" i="32"/>
  <c r="BM33" i="32"/>
  <c r="BY33" i="32"/>
  <c r="CK33" i="32"/>
  <c r="CW33" i="32"/>
  <c r="DI33" i="32"/>
  <c r="DU33" i="32"/>
  <c r="L54" i="32"/>
  <c r="X54" i="32"/>
  <c r="AJ54" i="32"/>
  <c r="AV54" i="32"/>
  <c r="BH54" i="32"/>
  <c r="BT54" i="32"/>
  <c r="CF54" i="32"/>
  <c r="CR54" i="32"/>
  <c r="DD54" i="32"/>
  <c r="DP54" i="32"/>
  <c r="P75" i="32"/>
  <c r="AB75" i="32"/>
  <c r="AN75" i="32"/>
  <c r="AZ75" i="32"/>
  <c r="BL75" i="32"/>
  <c r="BX75" i="32"/>
  <c r="CJ75" i="32"/>
  <c r="CV75" i="32"/>
  <c r="DH75" i="32"/>
  <c r="DT75" i="32"/>
  <c r="F54" i="32"/>
  <c r="R54" i="32"/>
  <c r="AD54" i="32"/>
  <c r="AP54" i="32"/>
  <c r="BB54" i="32"/>
  <c r="BN54" i="32"/>
  <c r="BZ54" i="32"/>
  <c r="CL54" i="32"/>
  <c r="CX54" i="32"/>
  <c r="DJ54" i="32"/>
  <c r="DQ66" i="31"/>
  <c r="DQ67" i="31"/>
  <c r="DQ72" i="31"/>
  <c r="DQ79" i="31" s="1"/>
  <c r="DQ68" i="31"/>
  <c r="DQ83" i="31" s="1"/>
  <c r="CR20" i="31"/>
  <c r="CO172" i="31"/>
  <c r="CO18" i="31"/>
  <c r="CO14" i="31"/>
  <c r="CO15" i="31" s="1"/>
  <c r="CO12" i="31"/>
  <c r="CO13" i="31"/>
  <c r="DM25" i="31"/>
  <c r="DL54" i="31"/>
  <c r="DM47" i="31"/>
  <c r="CZ172" i="31"/>
  <c r="CZ12" i="31"/>
  <c r="CZ14" i="31"/>
  <c r="CZ13" i="31"/>
  <c r="R21" i="31"/>
  <c r="AO29" i="31"/>
  <c r="AF45" i="31"/>
  <c r="AF52" i="31" s="1"/>
  <c r="AF41" i="31"/>
  <c r="AF56" i="31" s="1"/>
  <c r="AF39" i="31"/>
  <c r="AF40" i="31"/>
  <c r="CR45" i="31"/>
  <c r="CR52" i="31" s="1"/>
  <c r="CR40" i="31"/>
  <c r="CR41" i="31"/>
  <c r="CR56" i="31" s="1"/>
  <c r="AL68" i="31"/>
  <c r="AL83" i="31" s="1"/>
  <c r="AL72" i="31"/>
  <c r="AL66" i="31"/>
  <c r="AL67" i="31"/>
  <c r="BV68" i="31"/>
  <c r="BV83" i="31" s="1"/>
  <c r="BV67" i="31"/>
  <c r="BV69" i="31"/>
  <c r="BV72" i="31"/>
  <c r="BV79" i="31" s="1"/>
  <c r="BV66" i="31"/>
  <c r="DF79" i="31"/>
  <c r="DF68" i="31"/>
  <c r="DF83" i="31" s="1"/>
  <c r="DF72" i="31"/>
  <c r="DF67" i="31"/>
  <c r="AI72" i="31"/>
  <c r="AI67" i="31"/>
  <c r="AI68" i="31"/>
  <c r="AI83" i="31" s="1"/>
  <c r="AI79" i="31"/>
  <c r="AI66" i="31"/>
  <c r="DR72" i="31"/>
  <c r="DR67" i="31"/>
  <c r="DR68" i="31"/>
  <c r="DR83" i="31" s="1"/>
  <c r="CA128" i="31"/>
  <c r="R129" i="31"/>
  <c r="BS172" i="31"/>
  <c r="BS13" i="31"/>
  <c r="BS12" i="31"/>
  <c r="BS18" i="31"/>
  <c r="BS14" i="31"/>
  <c r="X21" i="31"/>
  <c r="DF21" i="31"/>
  <c r="AU29" i="31"/>
  <c r="CR179" i="31"/>
  <c r="AG52" i="31"/>
  <c r="AG41" i="31"/>
  <c r="AG56" i="31" s="1"/>
  <c r="AG40" i="31"/>
  <c r="AG42" i="31"/>
  <c r="AG39" i="31"/>
  <c r="AG45" i="31"/>
  <c r="P48" i="31"/>
  <c r="DF66" i="31"/>
  <c r="DF69" i="31" s="1"/>
  <c r="BJ109" i="31"/>
  <c r="BK102" i="31"/>
  <c r="BK109" i="31" s="1"/>
  <c r="DM102" i="31"/>
  <c r="G128" i="31"/>
  <c r="K172" i="31"/>
  <c r="K18" i="31"/>
  <c r="K14" i="31"/>
  <c r="K12" i="31"/>
  <c r="K13" i="31"/>
  <c r="K25" i="31"/>
  <c r="K15" i="31"/>
  <c r="CL20" i="31"/>
  <c r="AB174" i="31"/>
  <c r="AC21" i="31"/>
  <c r="DI21" i="31"/>
  <c r="F42" i="31"/>
  <c r="F40" i="31"/>
  <c r="F41" i="31"/>
  <c r="F56" i="31" s="1"/>
  <c r="F45" i="31"/>
  <c r="F52" i="31" s="1"/>
  <c r="BB52" i="31"/>
  <c r="BB40" i="31"/>
  <c r="BB39" i="31"/>
  <c r="BB41" i="31"/>
  <c r="BB56" i="31" s="1"/>
  <c r="BB45" i="31"/>
  <c r="CX40" i="31"/>
  <c r="CX39" i="31"/>
  <c r="CX41" i="31"/>
  <c r="CX56" i="31" s="1"/>
  <c r="CX45" i="31"/>
  <c r="CX52" i="31" s="1"/>
  <c r="I45" i="31"/>
  <c r="I52" i="31" s="1"/>
  <c r="I40" i="31"/>
  <c r="I41" i="31"/>
  <c r="I56" i="31" s="1"/>
  <c r="I39" i="31"/>
  <c r="S48" i="31"/>
  <c r="DE48" i="31"/>
  <c r="DE55" i="31" s="1"/>
  <c r="CI74" i="31"/>
  <c r="CI81" i="31" s="1"/>
  <c r="DM74" i="31"/>
  <c r="BL102" i="31"/>
  <c r="BL109" i="31" s="1"/>
  <c r="AD163" i="31"/>
  <c r="AE156" i="31"/>
  <c r="AE163" i="31" s="1"/>
  <c r="H172" i="31"/>
  <c r="H18" i="31"/>
  <c r="H14" i="31"/>
  <c r="H13" i="31"/>
  <c r="T172" i="31"/>
  <c r="T13" i="31"/>
  <c r="T12" i="31"/>
  <c r="T18" i="31"/>
  <c r="T25" i="31" s="1"/>
  <c r="T14" i="31"/>
  <c r="AF172" i="31"/>
  <c r="AF25" i="31"/>
  <c r="AF14" i="31"/>
  <c r="AF13" i="31"/>
  <c r="AF15" i="31"/>
  <c r="AF12" i="31"/>
  <c r="AR172" i="31"/>
  <c r="AR18" i="31"/>
  <c r="AR14" i="31"/>
  <c r="AR12" i="31"/>
  <c r="AR25" i="31"/>
  <c r="AR13" i="31"/>
  <c r="BD172" i="31"/>
  <c r="BD14" i="31"/>
  <c r="BD18" i="31"/>
  <c r="BD13" i="31"/>
  <c r="BD12" i="31"/>
  <c r="BP172" i="31"/>
  <c r="BP13" i="31"/>
  <c r="BP14" i="31"/>
  <c r="BP12" i="31"/>
  <c r="BP15" i="31" s="1"/>
  <c r="BP25" i="31"/>
  <c r="CB172" i="31"/>
  <c r="CB25" i="31"/>
  <c r="CB12" i="31"/>
  <c r="CB14" i="31"/>
  <c r="CB13" i="31"/>
  <c r="CB18" i="31"/>
  <c r="CN172" i="31"/>
  <c r="CN18" i="31"/>
  <c r="CN14" i="31"/>
  <c r="CN12" i="31"/>
  <c r="CN13" i="31"/>
  <c r="CN15" i="31"/>
  <c r="DL172" i="31"/>
  <c r="DL13" i="31"/>
  <c r="DL18" i="31"/>
  <c r="DL12" i="31"/>
  <c r="DL14" i="31"/>
  <c r="H179" i="31"/>
  <c r="BD179" i="31"/>
  <c r="CN179" i="31"/>
  <c r="DL179" i="31"/>
  <c r="DJ21" i="31"/>
  <c r="DI28" i="31"/>
  <c r="DI174" i="31"/>
  <c r="CZ18" i="31"/>
  <c r="CZ178" i="31" s="1"/>
  <c r="CN25" i="31"/>
  <c r="Y48" i="31"/>
  <c r="DF48" i="31"/>
  <c r="CJ74" i="31"/>
  <c r="DR66" i="31"/>
  <c r="AL79" i="31"/>
  <c r="DM148" i="31"/>
  <c r="DM147" i="31"/>
  <c r="DM153" i="31"/>
  <c r="DM160" i="31" s="1"/>
  <c r="DM149" i="31"/>
  <c r="DM164" i="31" s="1"/>
  <c r="AF156" i="31"/>
  <c r="DH156" i="31"/>
  <c r="DH163" i="31" s="1"/>
  <c r="CT47" i="31"/>
  <c r="Y172" i="31"/>
  <c r="Y12" i="31"/>
  <c r="Y15" i="31" s="1"/>
  <c r="Y18" i="31"/>
  <c r="Y14" i="31"/>
  <c r="Y13" i="31"/>
  <c r="Y25" i="31"/>
  <c r="BI172" i="31"/>
  <c r="BI18" i="31"/>
  <c r="BI178" i="31" s="1"/>
  <c r="BI14" i="31"/>
  <c r="BI12" i="31"/>
  <c r="BI25" i="31"/>
  <c r="BI185" i="31" s="1"/>
  <c r="BI13" i="31"/>
  <c r="DE172" i="31"/>
  <c r="DE18" i="31"/>
  <c r="DE14" i="31"/>
  <c r="DE12" i="31"/>
  <c r="DE25" i="31"/>
  <c r="DE15" i="31"/>
  <c r="DQ172" i="31"/>
  <c r="DQ14" i="31"/>
  <c r="DQ12" i="31"/>
  <c r="DQ18" i="31"/>
  <c r="DQ13" i="31"/>
  <c r="E27" i="31"/>
  <c r="BY21" i="31"/>
  <c r="BQ25" i="31"/>
  <c r="BD47" i="31"/>
  <c r="BV48" i="31"/>
  <c r="I42" i="31"/>
  <c r="AZ74" i="31"/>
  <c r="CT20" i="31"/>
  <c r="CB52" i="31"/>
  <c r="CB45" i="31"/>
  <c r="CB41" i="31"/>
  <c r="CB56" i="31" s="1"/>
  <c r="CB39" i="31"/>
  <c r="CB42" i="31" s="1"/>
  <c r="CB40" i="31"/>
  <c r="CM47" i="31"/>
  <c r="O69" i="31"/>
  <c r="BH21" i="31"/>
  <c r="AN47" i="31"/>
  <c r="BA94" i="31"/>
  <c r="BA93" i="31"/>
  <c r="BA99" i="31"/>
  <c r="BA106" i="31" s="1"/>
  <c r="BA96" i="31"/>
  <c r="BA95" i="31"/>
  <c r="BA110" i="31" s="1"/>
  <c r="BA172" i="31"/>
  <c r="BP178" i="31"/>
  <c r="T106" i="31"/>
  <c r="T99" i="31"/>
  <c r="T93" i="31"/>
  <c r="T95" i="31"/>
  <c r="T110" i="31" s="1"/>
  <c r="T94" i="31"/>
  <c r="H20" i="31"/>
  <c r="CJ175" i="31"/>
  <c r="CJ29" i="31"/>
  <c r="V178" i="31"/>
  <c r="BR25" i="31"/>
  <c r="Y41" i="31"/>
  <c r="Y56" i="31" s="1"/>
  <c r="Y45" i="31"/>
  <c r="Y52" i="31" s="1"/>
  <c r="Y39" i="31"/>
  <c r="Y40" i="31"/>
  <c r="Y42" i="31"/>
  <c r="DQ41" i="31"/>
  <c r="DQ56" i="31" s="1"/>
  <c r="DQ39" i="31"/>
  <c r="DQ45" i="31"/>
  <c r="DQ52" i="31" s="1"/>
  <c r="DQ40" i="31"/>
  <c r="DQ42" i="31" s="1"/>
  <c r="DS45" i="31"/>
  <c r="DS52" i="31" s="1"/>
  <c r="DS41" i="31"/>
  <c r="DS56" i="31" s="1"/>
  <c r="DS39" i="31"/>
  <c r="DS40" i="31"/>
  <c r="DS42" i="31"/>
  <c r="DJ42" i="31"/>
  <c r="DD74" i="31"/>
  <c r="AL69" i="31"/>
  <c r="AT95" i="31"/>
  <c r="AT110" i="31" s="1"/>
  <c r="AT93" i="31"/>
  <c r="AT99" i="31"/>
  <c r="AT94" i="31"/>
  <c r="CQ102" i="31"/>
  <c r="DA172" i="31"/>
  <c r="DA18" i="31"/>
  <c r="DA12" i="31"/>
  <c r="DA14" i="31"/>
  <c r="DA25" i="31"/>
  <c r="DA13" i="31"/>
  <c r="Q29" i="31"/>
  <c r="V29" i="31"/>
  <c r="AP20" i="31"/>
  <c r="DI15" i="31"/>
  <c r="H101" i="31"/>
  <c r="X20" i="31"/>
  <c r="AQ47" i="31"/>
  <c r="AY74" i="31"/>
  <c r="AY81" i="31" s="1"/>
  <c r="CP172" i="31"/>
  <c r="CP18" i="31"/>
  <c r="CP14" i="31"/>
  <c r="CP12" i="31"/>
  <c r="CP25" i="31"/>
  <c r="CP13" i="31"/>
  <c r="CP15" i="31"/>
  <c r="H12" i="31"/>
  <c r="CK29" i="31"/>
  <c r="W178" i="31"/>
  <c r="F39" i="31"/>
  <c r="AV66" i="31"/>
  <c r="AV69" i="31" s="1"/>
  <c r="AV72" i="31"/>
  <c r="AV79" i="31" s="1"/>
  <c r="AV67" i="31"/>
  <c r="AV68" i="31"/>
  <c r="AV83" i="31" s="1"/>
  <c r="BH69" i="31"/>
  <c r="DD79" i="31"/>
  <c r="DD72" i="31"/>
  <c r="DD67" i="31"/>
  <c r="DD68" i="31"/>
  <c r="DD83" i="31" s="1"/>
  <c r="DD66" i="31"/>
  <c r="AF66" i="31"/>
  <c r="AF68" i="31"/>
  <c r="AF83" i="31" s="1"/>
  <c r="AF72" i="31"/>
  <c r="AF79" i="31" s="1"/>
  <c r="AF67" i="31"/>
  <c r="BR72" i="31"/>
  <c r="BR67" i="31"/>
  <c r="BR66" i="31"/>
  <c r="BR68" i="31"/>
  <c r="BR83" i="31" s="1"/>
  <c r="DP66" i="31"/>
  <c r="DP72" i="31"/>
  <c r="DP79" i="31" s="1"/>
  <c r="DP67" i="31"/>
  <c r="DP68" i="31"/>
  <c r="DP83" i="31" s="1"/>
  <c r="BK75" i="31"/>
  <c r="CK123" i="31"/>
  <c r="CL129" i="31"/>
  <c r="DH48" i="31"/>
  <c r="AI20" i="31"/>
  <c r="BR173" i="31"/>
  <c r="BS20" i="31"/>
  <c r="AT48" i="31"/>
  <c r="CR39" i="31"/>
  <c r="DR79" i="31"/>
  <c r="DO173" i="31"/>
  <c r="DP20" i="31"/>
  <c r="DO27" i="31"/>
  <c r="BE174" i="31"/>
  <c r="BF21" i="31"/>
  <c r="CH101" i="31"/>
  <c r="BI48" i="31"/>
  <c r="BH55" i="31"/>
  <c r="AI69" i="31"/>
  <c r="CQ172" i="31"/>
  <c r="CQ18" i="31"/>
  <c r="CQ15" i="31"/>
  <c r="CQ13" i="31"/>
  <c r="AK29" i="31"/>
  <c r="CQ14" i="31"/>
  <c r="AE45" i="31"/>
  <c r="AE52" i="31" s="1"/>
  <c r="AE41" i="31"/>
  <c r="AE56" i="31" s="1"/>
  <c r="AE39" i="31"/>
  <c r="AE42" i="31"/>
  <c r="AE40" i="31"/>
  <c r="BH45" i="31"/>
  <c r="BH52" i="31" s="1"/>
  <c r="BH41" i="31"/>
  <c r="BH56" i="31" s="1"/>
  <c r="BH39" i="31"/>
  <c r="BH42" i="31" s="1"/>
  <c r="CQ41" i="31"/>
  <c r="CQ56" i="31" s="1"/>
  <c r="CQ39" i="31"/>
  <c r="CQ173" i="31" s="1"/>
  <c r="CQ45" i="31"/>
  <c r="CQ40" i="31"/>
  <c r="CQ42" i="31"/>
  <c r="CQ52" i="31"/>
  <c r="M69" i="31"/>
  <c r="M66" i="31"/>
  <c r="M67" i="31"/>
  <c r="M72" i="31"/>
  <c r="M79" i="31" s="1"/>
  <c r="M68" i="31"/>
  <c r="M83" i="31" s="1"/>
  <c r="Y68" i="31"/>
  <c r="Y83" i="31" s="1"/>
  <c r="Y66" i="31"/>
  <c r="Y79" i="31"/>
  <c r="Y72" i="31"/>
  <c r="Y67" i="31"/>
  <c r="AK72" i="31"/>
  <c r="AK79" i="31" s="1"/>
  <c r="AK67" i="31"/>
  <c r="AK68" i="31"/>
  <c r="AK83" i="31" s="1"/>
  <c r="AK66" i="31"/>
  <c r="AW66" i="31"/>
  <c r="AW72" i="31"/>
  <c r="AW79" i="31" s="1"/>
  <c r="AW67" i="31"/>
  <c r="AW68" i="31"/>
  <c r="AW83" i="31" s="1"/>
  <c r="BI68" i="31"/>
  <c r="BI83" i="31" s="1"/>
  <c r="BI66" i="31"/>
  <c r="BI72" i="31"/>
  <c r="BI67" i="31"/>
  <c r="BI79" i="31"/>
  <c r="BU72" i="31"/>
  <c r="BU79" i="31" s="1"/>
  <c r="BU67" i="31"/>
  <c r="BU68" i="31"/>
  <c r="BU83" i="31" s="1"/>
  <c r="BU66" i="31"/>
  <c r="CG79" i="31"/>
  <c r="CG69" i="31"/>
  <c r="CG66" i="31"/>
  <c r="CG67" i="31"/>
  <c r="CG72" i="31"/>
  <c r="CG68" i="31"/>
  <c r="CG83" i="31" s="1"/>
  <c r="CS68" i="31"/>
  <c r="CS83" i="31" s="1"/>
  <c r="CS66" i="31"/>
  <c r="CS173" i="31" s="1"/>
  <c r="CS72" i="31"/>
  <c r="CS79" i="31" s="1"/>
  <c r="CS67" i="31"/>
  <c r="DE79" i="31"/>
  <c r="DE72" i="31"/>
  <c r="DE67" i="31"/>
  <c r="DE174" i="31" s="1"/>
  <c r="DE68" i="31"/>
  <c r="DE83" i="31" s="1"/>
  <c r="DE66" i="31"/>
  <c r="AG66" i="31"/>
  <c r="AG67" i="31"/>
  <c r="AG72" i="31"/>
  <c r="AG79" i="31" s="1"/>
  <c r="AG68" i="31"/>
  <c r="AG83" i="31" s="1"/>
  <c r="BS72" i="31"/>
  <c r="BS79" i="31" s="1"/>
  <c r="BS67" i="31"/>
  <c r="BS68" i="31"/>
  <c r="BS83" i="31" s="1"/>
  <c r="BS66" i="31"/>
  <c r="BQ75" i="31"/>
  <c r="DD69" i="31"/>
  <c r="BZ128" i="31"/>
  <c r="BZ135" i="31" s="1"/>
  <c r="Q129" i="31"/>
  <c r="Q136" i="31" s="1"/>
  <c r="BU172" i="31"/>
  <c r="BU12" i="31"/>
  <c r="BU15" i="31" s="1"/>
  <c r="BU14" i="31"/>
  <c r="BU18" i="31"/>
  <c r="BU25" i="31"/>
  <c r="BZ21" i="31"/>
  <c r="BY28" i="31"/>
  <c r="CV47" i="31"/>
  <c r="CL94" i="31"/>
  <c r="CL93" i="31"/>
  <c r="CL96" i="31" s="1"/>
  <c r="CL95" i="31"/>
  <c r="CL110" i="31" s="1"/>
  <c r="AG126" i="31"/>
  <c r="AG133" i="31" s="1"/>
  <c r="AG121" i="31"/>
  <c r="AG122" i="31"/>
  <c r="AG137" i="31" s="1"/>
  <c r="AG120" i="31"/>
  <c r="AI25" i="31"/>
  <c r="AI185" i="31" s="1"/>
  <c r="AS172" i="31"/>
  <c r="AS18" i="31"/>
  <c r="AS25" i="31" s="1"/>
  <c r="AS14" i="31"/>
  <c r="AS12" i="31"/>
  <c r="AD21" i="31"/>
  <c r="AC28" i="31"/>
  <c r="BD54" i="31"/>
  <c r="BE47" i="31"/>
  <c r="BE54" i="31" s="1"/>
  <c r="DK48" i="31"/>
  <c r="V93" i="31"/>
  <c r="V96" i="31" s="1"/>
  <c r="V99" i="31"/>
  <c r="V95" i="31"/>
  <c r="V110" i="31" s="1"/>
  <c r="V94" i="31"/>
  <c r="G175" i="31"/>
  <c r="G29" i="31"/>
  <c r="BD42" i="31"/>
  <c r="BD40" i="31"/>
  <c r="BD41" i="31"/>
  <c r="BD56" i="31" s="1"/>
  <c r="AE48" i="31"/>
  <c r="CR75" i="31"/>
  <c r="CR82" i="31" s="1"/>
  <c r="AW172" i="31"/>
  <c r="AW25" i="31"/>
  <c r="AW185" i="31" s="1"/>
  <c r="AW13" i="31"/>
  <c r="AW12" i="31"/>
  <c r="AW18" i="31"/>
  <c r="M179" i="31"/>
  <c r="CS179" i="31"/>
  <c r="AF21" i="31"/>
  <c r="DA52" i="31"/>
  <c r="DA39" i="31"/>
  <c r="DA42" i="31"/>
  <c r="DA41" i="31"/>
  <c r="DA56" i="31" s="1"/>
  <c r="DA45" i="31"/>
  <c r="BU41" i="31"/>
  <c r="BU56" i="31" s="1"/>
  <c r="BU45" i="31"/>
  <c r="BU39" i="31"/>
  <c r="BU52" i="31"/>
  <c r="BU42" i="31"/>
  <c r="J66" i="31"/>
  <c r="J68" i="31"/>
  <c r="J83" i="31" s="1"/>
  <c r="J72" i="31"/>
  <c r="J67" i="31"/>
  <c r="CH172" i="31"/>
  <c r="Z172" i="31"/>
  <c r="Z18" i="31"/>
  <c r="Z14" i="31"/>
  <c r="Z13" i="31"/>
  <c r="Z12" i="31"/>
  <c r="BJ172" i="31"/>
  <c r="BJ18" i="31"/>
  <c r="BJ15" i="31"/>
  <c r="BJ14" i="31"/>
  <c r="BJ13" i="31"/>
  <c r="BJ12" i="31"/>
  <c r="DR172" i="31"/>
  <c r="DR18" i="31"/>
  <c r="DR14" i="31"/>
  <c r="DR13" i="31"/>
  <c r="DR12" i="31"/>
  <c r="DR25" i="31"/>
  <c r="R175" i="31"/>
  <c r="R29" i="31"/>
  <c r="AU45" i="31"/>
  <c r="AU41" i="31"/>
  <c r="AU56" i="31" s="1"/>
  <c r="AU39" i="31"/>
  <c r="AU52" i="31"/>
  <c r="AU42" i="31"/>
  <c r="CD48" i="31"/>
  <c r="BF172" i="31"/>
  <c r="BF18" i="31"/>
  <c r="BF14" i="31"/>
  <c r="BF12" i="31"/>
  <c r="CA172" i="31"/>
  <c r="CA18" i="31"/>
  <c r="CA14" i="31"/>
  <c r="CA12" i="31"/>
  <c r="CA25" i="31"/>
  <c r="DN20" i="31"/>
  <c r="AS13" i="31"/>
  <c r="CL174" i="31"/>
  <c r="CM21" i="31"/>
  <c r="S29" i="31"/>
  <c r="BO29" i="31"/>
  <c r="BO188" i="31" s="1"/>
  <c r="L179" i="31"/>
  <c r="DF179" i="31"/>
  <c r="DO25" i="31"/>
  <c r="AV39" i="31"/>
  <c r="AV40" i="31"/>
  <c r="DE41" i="31"/>
  <c r="DE56" i="31" s="1"/>
  <c r="DE39" i="31"/>
  <c r="DE45" i="31"/>
  <c r="DE52" i="31" s="1"/>
  <c r="CM48" i="31"/>
  <c r="AV45" i="31"/>
  <c r="AV52" i="31" s="1"/>
  <c r="Y47" i="31"/>
  <c r="G72" i="31"/>
  <c r="G68" i="31"/>
  <c r="G83" i="31" s="1"/>
  <c r="G67" i="31"/>
  <c r="G66" i="31"/>
  <c r="G79" i="31"/>
  <c r="S72" i="31"/>
  <c r="S68" i="31"/>
  <c r="S83" i="31" s="1"/>
  <c r="S67" i="31"/>
  <c r="S66" i="31"/>
  <c r="S79" i="31"/>
  <c r="AE72" i="31"/>
  <c r="AE68" i="31"/>
  <c r="AE83" i="31" s="1"/>
  <c r="AE67" i="31"/>
  <c r="AE66" i="31"/>
  <c r="AE79" i="31"/>
  <c r="AQ72" i="31"/>
  <c r="AQ68" i="31"/>
  <c r="AQ83" i="31" s="1"/>
  <c r="AQ67" i="31"/>
  <c r="AQ66" i="31"/>
  <c r="AQ79" i="31"/>
  <c r="BC72" i="31"/>
  <c r="BC68" i="31"/>
  <c r="BC83" i="31" s="1"/>
  <c r="BC67" i="31"/>
  <c r="BC66" i="31"/>
  <c r="BC79" i="31"/>
  <c r="BO72" i="31"/>
  <c r="BO79" i="31" s="1"/>
  <c r="BO68" i="31"/>
  <c r="BO83" i="31" s="1"/>
  <c r="BO67" i="31"/>
  <c r="BO66" i="31"/>
  <c r="CA72" i="31"/>
  <c r="CA79" i="31" s="1"/>
  <c r="CA68" i="31"/>
  <c r="CA83" i="31" s="1"/>
  <c r="CA67" i="31"/>
  <c r="CA66" i="31"/>
  <c r="CM72" i="31"/>
  <c r="CM68" i="31"/>
  <c r="CM83" i="31" s="1"/>
  <c r="CM67" i="31"/>
  <c r="CM66" i="31"/>
  <c r="CM79" i="31"/>
  <c r="CY72" i="31"/>
  <c r="CY79" i="31" s="1"/>
  <c r="CY69" i="31"/>
  <c r="CY68" i="31"/>
  <c r="CY83" i="31" s="1"/>
  <c r="CY67" i="31"/>
  <c r="CY66" i="31"/>
  <c r="DK72" i="31"/>
  <c r="DK68" i="31"/>
  <c r="DK83" i="31" s="1"/>
  <c r="DK67" i="31"/>
  <c r="DK66" i="31"/>
  <c r="DK79" i="31"/>
  <c r="L79" i="31"/>
  <c r="L69" i="31"/>
  <c r="L66" i="31"/>
  <c r="L72" i="31"/>
  <c r="L67" i="31"/>
  <c r="BK101" i="31"/>
  <c r="DG101" i="31"/>
  <c r="DS102" i="31"/>
  <c r="CW101" i="31"/>
  <c r="CV108" i="31"/>
  <c r="CO102" i="31"/>
  <c r="R126" i="31"/>
  <c r="R133" i="31" s="1"/>
  <c r="R121" i="31"/>
  <c r="R120" i="31"/>
  <c r="R122" i="31"/>
  <c r="R137" i="31" s="1"/>
  <c r="AD133" i="31"/>
  <c r="AD122" i="31"/>
  <c r="AD137" i="31" s="1"/>
  <c r="AD121" i="31"/>
  <c r="AD120" i="31"/>
  <c r="AD126" i="31"/>
  <c r="AP122" i="31"/>
  <c r="AP137" i="31" s="1"/>
  <c r="AP126" i="31"/>
  <c r="AP120" i="31"/>
  <c r="AP133" i="31"/>
  <c r="AP121" i="31"/>
  <c r="BB122" i="31"/>
  <c r="BB137" i="31" s="1"/>
  <c r="BB121" i="31"/>
  <c r="BB120" i="31"/>
  <c r="BB133" i="31"/>
  <c r="BB126" i="31"/>
  <c r="BN120" i="31"/>
  <c r="BN126" i="31"/>
  <c r="BN133" i="31" s="1"/>
  <c r="BN121" i="31"/>
  <c r="BZ126" i="31"/>
  <c r="BZ122" i="31"/>
  <c r="BZ137" i="31" s="1"/>
  <c r="BZ133" i="31"/>
  <c r="BZ121" i="31"/>
  <c r="CL133" i="31"/>
  <c r="CL126" i="31"/>
  <c r="CL121" i="31"/>
  <c r="CL120" i="31"/>
  <c r="CL123" i="31" s="1"/>
  <c r="CL122" i="31"/>
  <c r="CL137" i="31" s="1"/>
  <c r="CX122" i="31"/>
  <c r="CX137" i="31" s="1"/>
  <c r="CX121" i="31"/>
  <c r="CX120" i="31"/>
  <c r="DJ122" i="31"/>
  <c r="DJ137" i="31" s="1"/>
  <c r="DJ120" i="31"/>
  <c r="DJ126" i="31"/>
  <c r="DJ178" i="31" s="1"/>
  <c r="DJ133" i="31"/>
  <c r="DJ121" i="31"/>
  <c r="G122" i="31"/>
  <c r="G137" i="31" s="1"/>
  <c r="G121" i="31"/>
  <c r="G133" i="31"/>
  <c r="G120" i="31"/>
  <c r="G123" i="31" s="1"/>
  <c r="BA129" i="31"/>
  <c r="DS129" i="31"/>
  <c r="DR123" i="31"/>
  <c r="BN122" i="31"/>
  <c r="BN137" i="31" s="1"/>
  <c r="CH108" i="31"/>
  <c r="CI101" i="31"/>
  <c r="BC27" i="31"/>
  <c r="F29" i="31"/>
  <c r="CA179" i="31"/>
  <c r="AM68" i="31"/>
  <c r="AM83" i="31" s="1"/>
  <c r="AM66" i="31"/>
  <c r="BW67" i="31"/>
  <c r="J94" i="31"/>
  <c r="J95" i="31"/>
  <c r="J110" i="31" s="1"/>
  <c r="J99" i="31"/>
  <c r="J93" i="31"/>
  <c r="BR94" i="31"/>
  <c r="BR95" i="31"/>
  <c r="BR110" i="31" s="1"/>
  <c r="BR93" i="31"/>
  <c r="BR96" i="31"/>
  <c r="BR99" i="31"/>
  <c r="AC99" i="31"/>
  <c r="AC106" i="31" s="1"/>
  <c r="AC95" i="31"/>
  <c r="AC110" i="31" s="1"/>
  <c r="AC94" i="31"/>
  <c r="AC93" i="31"/>
  <c r="AT172" i="31"/>
  <c r="AT18" i="31"/>
  <c r="AT14" i="31"/>
  <c r="AT12" i="31"/>
  <c r="AE179" i="31"/>
  <c r="AR45" i="31"/>
  <c r="AR52" i="31" s="1"/>
  <c r="AR41" i="31"/>
  <c r="AR56" i="31" s="1"/>
  <c r="AR39" i="31"/>
  <c r="AR42" i="31" s="1"/>
  <c r="AR40" i="31"/>
  <c r="CZ52" i="31"/>
  <c r="CZ42" i="31"/>
  <c r="CZ40" i="31"/>
  <c r="CZ39" i="31"/>
  <c r="DB41" i="31"/>
  <c r="DB56" i="31" s="1"/>
  <c r="DB39" i="31"/>
  <c r="DB42" i="31"/>
  <c r="BU74" i="31"/>
  <c r="AK13" i="31"/>
  <c r="AK18" i="31"/>
  <c r="AK172" i="31"/>
  <c r="CS172" i="31"/>
  <c r="CS13" i="31"/>
  <c r="CS14" i="31"/>
  <c r="Y179" i="31"/>
  <c r="BU179" i="31"/>
  <c r="W172" i="31"/>
  <c r="W25" i="31"/>
  <c r="W14" i="31"/>
  <c r="BO20" i="31"/>
  <c r="CX29" i="31"/>
  <c r="BG179" i="31"/>
  <c r="AS45" i="31"/>
  <c r="AS52" i="31" s="1"/>
  <c r="AS41" i="31"/>
  <c r="AS56" i="31" s="1"/>
  <c r="AS39" i="31"/>
  <c r="AS42" i="31" s="1"/>
  <c r="AT45" i="31"/>
  <c r="AT41" i="31"/>
  <c r="AT56" i="31" s="1"/>
  <c r="AT39" i="31"/>
  <c r="DK47" i="31"/>
  <c r="Y75" i="31"/>
  <c r="CK96" i="31"/>
  <c r="AX172" i="31"/>
  <c r="AX18" i="31"/>
  <c r="AX14" i="31"/>
  <c r="AX13" i="31"/>
  <c r="AX12" i="31"/>
  <c r="DF172" i="31"/>
  <c r="DF18" i="31"/>
  <c r="DF14" i="31"/>
  <c r="DF13" i="31"/>
  <c r="DF12" i="31"/>
  <c r="DF25" i="31"/>
  <c r="DH172" i="31"/>
  <c r="DH18" i="31"/>
  <c r="DH14" i="31"/>
  <c r="DH12" i="31"/>
  <c r="CL21" i="31"/>
  <c r="AZ25" i="31"/>
  <c r="CP41" i="31"/>
  <c r="CP56" i="31" s="1"/>
  <c r="CP39" i="31"/>
  <c r="CP45" i="31"/>
  <c r="CP40" i="31"/>
  <c r="DD41" i="31"/>
  <c r="DD56" i="31" s="1"/>
  <c r="DD39" i="31"/>
  <c r="DD45" i="31"/>
  <c r="DD52" i="31"/>
  <c r="CN72" i="31"/>
  <c r="CN67" i="31"/>
  <c r="CN79" i="31"/>
  <c r="CN66" i="31"/>
  <c r="AC172" i="31"/>
  <c r="AC25" i="31"/>
  <c r="AC18" i="31"/>
  <c r="AC14" i="31"/>
  <c r="AC12" i="31"/>
  <c r="BG172" i="31"/>
  <c r="BG18" i="31"/>
  <c r="BG14" i="31"/>
  <c r="BG12" i="31"/>
  <c r="BR20" i="31"/>
  <c r="DO20" i="31"/>
  <c r="AT13" i="31"/>
  <c r="CS18" i="31"/>
  <c r="N179" i="31"/>
  <c r="DI179" i="31"/>
  <c r="AH20" i="31"/>
  <c r="Z25" i="31"/>
  <c r="L45" i="31"/>
  <c r="L52" i="31" s="1"/>
  <c r="L41" i="31"/>
  <c r="L56" i="31" s="1"/>
  <c r="L39" i="31"/>
  <c r="L40" i="31"/>
  <c r="DP52" i="31"/>
  <c r="DP45" i="31"/>
  <c r="DP40" i="31"/>
  <c r="DP41" i="31"/>
  <c r="DP56" i="31" s="1"/>
  <c r="X42" i="31"/>
  <c r="X41" i="31"/>
  <c r="X56" i="31" s="1"/>
  <c r="CA45" i="31"/>
  <c r="CA52" i="31" s="1"/>
  <c r="CA41" i="31"/>
  <c r="CA56" i="31" s="1"/>
  <c r="CA39" i="31"/>
  <c r="CA40" i="31"/>
  <c r="CA174" i="31" s="1"/>
  <c r="DN54" i="31"/>
  <c r="DO47" i="31"/>
  <c r="AT40" i="31"/>
  <c r="CN48" i="31"/>
  <c r="CM55" i="31"/>
  <c r="CZ41" i="31"/>
  <c r="CZ56" i="31" s="1"/>
  <c r="T72" i="31"/>
  <c r="T79" i="31" s="1"/>
  <c r="T67" i="31"/>
  <c r="T66" i="31"/>
  <c r="BP79" i="31"/>
  <c r="BP66" i="31"/>
  <c r="BP69" i="31" s="1"/>
  <c r="BP68" i="31"/>
  <c r="BP83" i="31" s="1"/>
  <c r="BD79" i="31"/>
  <c r="BD72" i="31"/>
  <c r="BD67" i="31"/>
  <c r="BD66" i="31"/>
  <c r="BD69" i="31" s="1"/>
  <c r="CU66" i="31"/>
  <c r="CU72" i="31"/>
  <c r="CU67" i="31"/>
  <c r="BW93" i="31"/>
  <c r="BW94" i="31"/>
  <c r="BW99" i="31"/>
  <c r="BW96" i="31"/>
  <c r="BW95" i="31"/>
  <c r="BW110" i="31" s="1"/>
  <c r="CL101" i="31"/>
  <c r="AV128" i="31"/>
  <c r="BB129" i="31"/>
  <c r="BA136" i="31"/>
  <c r="DT129" i="31"/>
  <c r="DS136" i="31"/>
  <c r="DS123" i="31"/>
  <c r="AH155" i="31"/>
  <c r="AH162" i="31" s="1"/>
  <c r="CA135" i="31"/>
  <c r="CB128" i="31"/>
  <c r="BJ155" i="31"/>
  <c r="BI162" i="31"/>
  <c r="CW20" i="31"/>
  <c r="J45" i="31"/>
  <c r="J41" i="31"/>
  <c r="J56" i="31" s="1"/>
  <c r="J39" i="31"/>
  <c r="J40" i="31"/>
  <c r="AJ72" i="31"/>
  <c r="AJ67" i="31"/>
  <c r="AJ79" i="31"/>
  <c r="AJ68" i="31"/>
  <c r="AJ83" i="31" s="1"/>
  <c r="CP93" i="31"/>
  <c r="CP95" i="31"/>
  <c r="CP110" i="31" s="1"/>
  <c r="CP99" i="31"/>
  <c r="DC172" i="31"/>
  <c r="DC18" i="31"/>
  <c r="DC14" i="31"/>
  <c r="DC12" i="31"/>
  <c r="DO18" i="31"/>
  <c r="T52" i="31"/>
  <c r="T40" i="31"/>
  <c r="T39" i="31"/>
  <c r="CN45" i="31"/>
  <c r="CN52" i="31" s="1"/>
  <c r="CN41" i="31"/>
  <c r="CN56" i="31" s="1"/>
  <c r="CN39" i="31"/>
  <c r="CN40" i="31"/>
  <c r="K45" i="31"/>
  <c r="K52" i="31" s="1"/>
  <c r="K41" i="31"/>
  <c r="K56" i="31" s="1"/>
  <c r="K39" i="31"/>
  <c r="K40" i="31"/>
  <c r="CA48" i="31"/>
  <c r="CH72" i="31"/>
  <c r="CH79" i="31" s="1"/>
  <c r="CH67" i="31"/>
  <c r="CC120" i="31"/>
  <c r="CC121" i="31"/>
  <c r="CC126" i="31"/>
  <c r="CC133" i="31" s="1"/>
  <c r="CC122" i="31"/>
  <c r="CC137" i="31" s="1"/>
  <c r="CG172" i="31"/>
  <c r="CG13" i="31"/>
  <c r="CG14" i="31"/>
  <c r="CG18" i="31"/>
  <c r="AK179" i="31"/>
  <c r="CG179" i="31"/>
  <c r="AU172" i="31"/>
  <c r="AU12" i="31"/>
  <c r="AU13" i="31"/>
  <c r="BM29" i="31"/>
  <c r="CD178" i="31"/>
  <c r="DC52" i="31"/>
  <c r="DC41" i="31"/>
  <c r="DC56" i="31" s="1"/>
  <c r="DC39" i="31"/>
  <c r="DC40" i="31"/>
  <c r="O74" i="31"/>
  <c r="O81" i="31" s="1"/>
  <c r="J96" i="31"/>
  <c r="N172" i="31"/>
  <c r="N18" i="31"/>
  <c r="N14" i="31"/>
  <c r="N13" i="31"/>
  <c r="N12" i="31"/>
  <c r="CH18" i="31"/>
  <c r="CH14" i="31"/>
  <c r="CH13" i="31"/>
  <c r="CH12" i="31"/>
  <c r="CH15" i="31" s="1"/>
  <c r="CH25" i="31"/>
  <c r="BO27" i="31"/>
  <c r="BP20" i="31"/>
  <c r="CY29" i="31"/>
  <c r="BW45" i="31"/>
  <c r="BW41" i="31"/>
  <c r="BW56" i="31" s="1"/>
  <c r="BW39" i="31"/>
  <c r="BW42" i="31"/>
  <c r="BP39" i="31"/>
  <c r="CU75" i="31"/>
  <c r="AP101" i="31"/>
  <c r="AP108" i="31" s="1"/>
  <c r="E126" i="31"/>
  <c r="E133" i="31" s="1"/>
  <c r="E134" i="31" s="1"/>
  <c r="F134" i="31" s="1"/>
  <c r="G134" i="31" s="1"/>
  <c r="E121" i="31"/>
  <c r="E120" i="31"/>
  <c r="E122" i="31"/>
  <c r="E137" i="31" s="1"/>
  <c r="AX126" i="31"/>
  <c r="AX122" i="31"/>
  <c r="AX137" i="31" s="1"/>
  <c r="AX133" i="31"/>
  <c r="E172" i="31"/>
  <c r="E13" i="31"/>
  <c r="E14" i="31"/>
  <c r="E18" i="31"/>
  <c r="BA25" i="31"/>
  <c r="BA13" i="31"/>
  <c r="BA12" i="31"/>
  <c r="BA14" i="31"/>
  <c r="CW172" i="31"/>
  <c r="CW13" i="31"/>
  <c r="CW12" i="31"/>
  <c r="AD172" i="31"/>
  <c r="AD18" i="31"/>
  <c r="AD14" i="31"/>
  <c r="AD15" i="31" s="1"/>
  <c r="AD12" i="31"/>
  <c r="CK25" i="31"/>
  <c r="CK185" i="31" s="1"/>
  <c r="CK172" i="31"/>
  <c r="CK18" i="31"/>
  <c r="CK15" i="31"/>
  <c r="AJ20" i="31"/>
  <c r="U29" i="31"/>
  <c r="BC178" i="31"/>
  <c r="CV178" i="31"/>
  <c r="CV25" i="31"/>
  <c r="M45" i="31"/>
  <c r="M41" i="31"/>
  <c r="M56" i="31" s="1"/>
  <c r="M39" i="31"/>
  <c r="M42" i="31" s="1"/>
  <c r="M52" i="31"/>
  <c r="M40" i="31"/>
  <c r="AK40" i="31"/>
  <c r="AK45" i="31"/>
  <c r="AK52" i="31" s="1"/>
  <c r="AW40" i="31"/>
  <c r="AW39" i="31"/>
  <c r="AW45" i="31"/>
  <c r="AW52" i="31" s="1"/>
  <c r="BI45" i="31"/>
  <c r="BI41" i="31"/>
  <c r="BI56" i="31" s="1"/>
  <c r="BI39" i="31"/>
  <c r="BI40" i="31"/>
  <c r="CG40" i="31"/>
  <c r="CG41" i="31"/>
  <c r="CG56" i="31" s="1"/>
  <c r="CG45" i="31"/>
  <c r="CG52" i="31" s="1"/>
  <c r="CS40" i="31"/>
  <c r="CS45" i="31"/>
  <c r="CS52" i="31"/>
  <c r="CS41" i="31"/>
  <c r="CS56" i="31" s="1"/>
  <c r="BE41" i="31"/>
  <c r="BE56" i="31" s="1"/>
  <c r="BE45" i="31"/>
  <c r="BE52" i="31"/>
  <c r="DO54" i="31"/>
  <c r="DP47" i="31"/>
  <c r="AU40" i="31"/>
  <c r="CC42" i="31"/>
  <c r="CF47" i="31"/>
  <c r="DM79" i="31"/>
  <c r="BJ79" i="31"/>
  <c r="BJ69" i="31"/>
  <c r="BJ66" i="31"/>
  <c r="CZ79" i="31"/>
  <c r="CZ66" i="31"/>
  <c r="CZ69" i="31" s="1"/>
  <c r="CZ68" i="31"/>
  <c r="CZ83" i="31" s="1"/>
  <c r="AJ66" i="31"/>
  <c r="AM67" i="31"/>
  <c r="DG67" i="31"/>
  <c r="BD68" i="31"/>
  <c r="BD83" i="31" s="1"/>
  <c r="CB69" i="31"/>
  <c r="BX106" i="31"/>
  <c r="BX99" i="31"/>
  <c r="BX95" i="31"/>
  <c r="BX110" i="31" s="1"/>
  <c r="BX93" i="31"/>
  <c r="BX94" i="31"/>
  <c r="DS95" i="31"/>
  <c r="DS110" i="31" s="1"/>
  <c r="DS99" i="31"/>
  <c r="DS94" i="31"/>
  <c r="BC102" i="31"/>
  <c r="AX120" i="31"/>
  <c r="DM135" i="31"/>
  <c r="E160" i="31"/>
  <c r="E161" i="31" s="1"/>
  <c r="E153" i="31"/>
  <c r="E147" i="31"/>
  <c r="E149" i="31"/>
  <c r="E164" i="31" s="1"/>
  <c r="E148" i="31"/>
  <c r="BY149" i="31"/>
  <c r="BY164" i="31" s="1"/>
  <c r="BY153" i="31"/>
  <c r="BY160" i="31" s="1"/>
  <c r="BY147" i="31"/>
  <c r="BY148" i="31"/>
  <c r="DJ150" i="31"/>
  <c r="DJ147" i="31"/>
  <c r="DJ149" i="31"/>
  <c r="DJ164" i="31" s="1"/>
  <c r="DJ153" i="31"/>
  <c r="DJ160" i="31" s="1"/>
  <c r="DJ148" i="31"/>
  <c r="DO172" i="31"/>
  <c r="DO13" i="31"/>
  <c r="DO14" i="31"/>
  <c r="DB172" i="31"/>
  <c r="DB18" i="31"/>
  <c r="DB14" i="31"/>
  <c r="DB12" i="31"/>
  <c r="DB13" i="31"/>
  <c r="BW68" i="31"/>
  <c r="BW83" i="31" s="1"/>
  <c r="BW69" i="31"/>
  <c r="BW66" i="31"/>
  <c r="AH93" i="31"/>
  <c r="AH95" i="31"/>
  <c r="AH110" i="31" s="1"/>
  <c r="AH94" i="31"/>
  <c r="CD99" i="31"/>
  <c r="CD95" i="31"/>
  <c r="CD110" i="31" s="1"/>
  <c r="CD93" i="31"/>
  <c r="CD96" i="31"/>
  <c r="CD94" i="31"/>
  <c r="DB94" i="31"/>
  <c r="DB93" i="31"/>
  <c r="DB95" i="31"/>
  <c r="DB110" i="31" s="1"/>
  <c r="DB99" i="31"/>
  <c r="DN95" i="31"/>
  <c r="DN110" i="31" s="1"/>
  <c r="DN99" i="31"/>
  <c r="DN93" i="31"/>
  <c r="DN96" i="31" s="1"/>
  <c r="DN94" i="31"/>
  <c r="CA126" i="31"/>
  <c r="CA133" i="31"/>
  <c r="CA122" i="31"/>
  <c r="CA137" i="31" s="1"/>
  <c r="CA121" i="31"/>
  <c r="S20" i="31"/>
  <c r="AE21" i="31"/>
  <c r="AE28" i="31" s="1"/>
  <c r="CW29" i="31"/>
  <c r="DC25" i="31"/>
  <c r="AZ29" i="31"/>
  <c r="BP40" i="31"/>
  <c r="BP45" i="31"/>
  <c r="BP52" i="31" s="1"/>
  <c r="DL45" i="31"/>
  <c r="DL52" i="31" s="1"/>
  <c r="DL40" i="31"/>
  <c r="DL41" i="31"/>
  <c r="DL56" i="31" s="1"/>
  <c r="BT40" i="31"/>
  <c r="BT39" i="31"/>
  <c r="BT45" i="31"/>
  <c r="BT52" i="31" s="1"/>
  <c r="AT66" i="31"/>
  <c r="AT68" i="31"/>
  <c r="AT83" i="31" s="1"/>
  <c r="AT72" i="31"/>
  <c r="AT67" i="31"/>
  <c r="X75" i="31"/>
  <c r="X82" i="31" s="1"/>
  <c r="AN122" i="31"/>
  <c r="AN137" i="31" s="1"/>
  <c r="AN121" i="31"/>
  <c r="AN120" i="31"/>
  <c r="AN126" i="31"/>
  <c r="AN133" i="31" s="1"/>
  <c r="AN123" i="31"/>
  <c r="AW179" i="31"/>
  <c r="DQ179" i="31"/>
  <c r="DM54" i="31"/>
  <c r="S47" i="31"/>
  <c r="S54" i="31" s="1"/>
  <c r="R42" i="31"/>
  <c r="CS75" i="31"/>
  <c r="AL172" i="31"/>
  <c r="AL18" i="31"/>
  <c r="AL14" i="31"/>
  <c r="AL13" i="31"/>
  <c r="AL12" i="31"/>
  <c r="CT172" i="31"/>
  <c r="CT18" i="31"/>
  <c r="CT14" i="31"/>
  <c r="CT13" i="31"/>
  <c r="CT12" i="31"/>
  <c r="BZ172" i="31"/>
  <c r="BZ25" i="31"/>
  <c r="BZ18" i="31"/>
  <c r="BZ14" i="31"/>
  <c r="BZ12" i="31"/>
  <c r="BZ13" i="31"/>
  <c r="T47" i="31"/>
  <c r="K66" i="31"/>
  <c r="K72" i="31"/>
  <c r="K79" i="31" s="1"/>
  <c r="K67" i="31"/>
  <c r="F172" i="31"/>
  <c r="F25" i="31"/>
  <c r="F13" i="31"/>
  <c r="F18" i="31"/>
  <c r="F12" i="31"/>
  <c r="BB172" i="31"/>
  <c r="BB25" i="31"/>
  <c r="BB13" i="31"/>
  <c r="BB14" i="31"/>
  <c r="CX172" i="31"/>
  <c r="CX25" i="31"/>
  <c r="CX15" i="31"/>
  <c r="CX13" i="31"/>
  <c r="CX12" i="31"/>
  <c r="CX18" i="31"/>
  <c r="I172" i="31"/>
  <c r="I14" i="31"/>
  <c r="I18" i="31"/>
  <c r="I12" i="31"/>
  <c r="I13" i="31"/>
  <c r="AE172" i="31"/>
  <c r="AE18" i="31"/>
  <c r="AE14" i="31"/>
  <c r="AE12" i="31"/>
  <c r="AK12" i="31"/>
  <c r="CE27" i="31"/>
  <c r="AH29" i="31"/>
  <c r="DM29" i="31"/>
  <c r="CW18" i="31"/>
  <c r="AK25" i="31"/>
  <c r="CG25" i="31"/>
  <c r="N45" i="31"/>
  <c r="N41" i="31"/>
  <c r="N56" i="31" s="1"/>
  <c r="N40" i="31"/>
  <c r="N39" i="31"/>
  <c r="N52" i="31"/>
  <c r="Z45" i="31"/>
  <c r="Z52" i="31" s="1"/>
  <c r="Z41" i="31"/>
  <c r="Z56" i="31" s="1"/>
  <c r="Z40" i="31"/>
  <c r="Z39" i="31"/>
  <c r="AL45" i="31"/>
  <c r="AL52" i="31" s="1"/>
  <c r="AL41" i="31"/>
  <c r="AL56" i="31" s="1"/>
  <c r="AL40" i="31"/>
  <c r="AL39" i="31"/>
  <c r="AX45" i="31"/>
  <c r="AX41" i="31"/>
  <c r="AX56" i="31" s="1"/>
  <c r="AX40" i="31"/>
  <c r="AX39" i="31"/>
  <c r="AX52" i="31"/>
  <c r="BJ45" i="31"/>
  <c r="BJ52" i="31" s="1"/>
  <c r="BJ41" i="31"/>
  <c r="BJ56" i="31" s="1"/>
  <c r="BJ40" i="31"/>
  <c r="BJ39" i="31"/>
  <c r="BV45" i="31"/>
  <c r="BV41" i="31"/>
  <c r="BV56" i="31" s="1"/>
  <c r="BV40" i="31"/>
  <c r="BV39" i="31"/>
  <c r="BV52" i="31"/>
  <c r="CH45" i="31"/>
  <c r="CH52" i="31" s="1"/>
  <c r="CH41" i="31"/>
  <c r="CH56" i="31" s="1"/>
  <c r="CH40" i="31"/>
  <c r="CH39" i="31"/>
  <c r="CT45" i="31"/>
  <c r="CT41" i="31"/>
  <c r="CT56" i="31" s="1"/>
  <c r="CT40" i="31"/>
  <c r="CT39" i="31"/>
  <c r="CT52" i="31"/>
  <c r="DF45" i="31"/>
  <c r="DF52" i="31" s="1"/>
  <c r="DF41" i="31"/>
  <c r="DF56" i="31" s="1"/>
  <c r="DF40" i="31"/>
  <c r="DF39" i="31"/>
  <c r="DR45" i="31"/>
  <c r="DR41" i="31"/>
  <c r="DR56" i="31" s="1"/>
  <c r="DR40" i="31"/>
  <c r="DR39" i="31"/>
  <c r="DR52" i="31"/>
  <c r="BF39" i="31"/>
  <c r="BF45" i="31"/>
  <c r="BF41" i="31"/>
  <c r="BF56" i="31" s="1"/>
  <c r="CF54" i="31"/>
  <c r="CG47" i="31"/>
  <c r="DP39" i="31"/>
  <c r="BE40" i="31"/>
  <c r="DA40" i="31"/>
  <c r="CZ45" i="31"/>
  <c r="AB48" i="31"/>
  <c r="BI52" i="31"/>
  <c r="V69" i="31"/>
  <c r="AH72" i="31"/>
  <c r="AH67" i="31"/>
  <c r="AH66" i="31"/>
  <c r="AH68" i="31"/>
  <c r="AH83" i="31" s="1"/>
  <c r="CD66" i="31"/>
  <c r="CD68" i="31"/>
  <c r="CD83" i="31" s="1"/>
  <c r="CD72" i="31"/>
  <c r="CD67" i="31"/>
  <c r="DN66" i="31"/>
  <c r="DN68" i="31"/>
  <c r="DN83" i="31" s="1"/>
  <c r="DN72" i="31"/>
  <c r="DN67" i="31"/>
  <c r="BK69" i="31"/>
  <c r="BK66" i="31"/>
  <c r="BK72" i="31"/>
  <c r="BK67" i="31"/>
  <c r="DA66" i="31"/>
  <c r="DA69" i="31" s="1"/>
  <c r="DA79" i="31"/>
  <c r="DA67" i="31"/>
  <c r="DA72" i="31"/>
  <c r="DA68" i="31"/>
  <c r="DA83" i="31" s="1"/>
  <c r="BH75" i="31"/>
  <c r="BH82" i="31" s="1"/>
  <c r="K68" i="31"/>
  <c r="K83" i="31" s="1"/>
  <c r="BJ68" i="31"/>
  <c r="BJ83" i="31" s="1"/>
  <c r="CH69" i="31"/>
  <c r="CZ72" i="31"/>
  <c r="AP102" i="31"/>
  <c r="AP109" i="31" s="1"/>
  <c r="Q102" i="31"/>
  <c r="BY99" i="31"/>
  <c r="BY106" i="31" s="1"/>
  <c r="BY93" i="31"/>
  <c r="BY94" i="31"/>
  <c r="BY95" i="31"/>
  <c r="BY110" i="31" s="1"/>
  <c r="DS93" i="31"/>
  <c r="BE102" i="31"/>
  <c r="AZ128" i="31"/>
  <c r="BX163" i="31"/>
  <c r="BY156" i="31"/>
  <c r="BY126" i="31"/>
  <c r="BY121" i="31"/>
  <c r="BY122" i="31"/>
  <c r="BY137" i="31" s="1"/>
  <c r="BY133" i="31"/>
  <c r="R20" i="31"/>
  <c r="AW29" i="31"/>
  <c r="AW188" i="31" s="1"/>
  <c r="AN178" i="31"/>
  <c r="BX48" i="31"/>
  <c r="DG68" i="31"/>
  <c r="DG83" i="31" s="1"/>
  <c r="DG66" i="31"/>
  <c r="BF99" i="31"/>
  <c r="BF95" i="31"/>
  <c r="BF110" i="31" s="1"/>
  <c r="BF94" i="31"/>
  <c r="BF93" i="31"/>
  <c r="CI108" i="31"/>
  <c r="BX172" i="31"/>
  <c r="BX18" i="31"/>
  <c r="BX14" i="31"/>
  <c r="BX12" i="31"/>
  <c r="BX15" i="31"/>
  <c r="DJ20" i="31"/>
  <c r="H40" i="31"/>
  <c r="H45" i="31"/>
  <c r="H52" i="31" s="1"/>
  <c r="I74" i="31"/>
  <c r="AA102" i="31"/>
  <c r="M172" i="31"/>
  <c r="M18" i="31"/>
  <c r="M14" i="31"/>
  <c r="M12" i="31"/>
  <c r="M13" i="31"/>
  <c r="BI179" i="31"/>
  <c r="DE179" i="31"/>
  <c r="AU18" i="31"/>
  <c r="CO41" i="31"/>
  <c r="CO56" i="31" s="1"/>
  <c r="CO39" i="31"/>
  <c r="CO45" i="31"/>
  <c r="CO52" i="31" s="1"/>
  <c r="CO40" i="31"/>
  <c r="O42" i="31"/>
  <c r="H41" i="31"/>
  <c r="H56" i="31" s="1"/>
  <c r="CI72" i="31"/>
  <c r="CI67" i="31"/>
  <c r="CI68" i="31"/>
  <c r="CI83" i="31" s="1"/>
  <c r="AO101" i="31"/>
  <c r="AO108" i="31" s="1"/>
  <c r="BV172" i="31"/>
  <c r="BV18" i="31"/>
  <c r="BV178" i="31" s="1"/>
  <c r="BV14" i="31"/>
  <c r="BV15" i="31" s="1"/>
  <c r="BV13" i="31"/>
  <c r="BV12" i="31"/>
  <c r="BE172" i="31"/>
  <c r="BE18" i="31"/>
  <c r="BE14" i="31"/>
  <c r="BE12" i="31"/>
  <c r="DK27" i="31"/>
  <c r="BN29" i="31"/>
  <c r="BH179" i="31"/>
  <c r="DK54" i="31"/>
  <c r="AA75" i="31"/>
  <c r="F122" i="31"/>
  <c r="F137" i="31" s="1"/>
  <c r="F121" i="31"/>
  <c r="F123" i="31" s="1"/>
  <c r="F126" i="31"/>
  <c r="F133" i="31" s="1"/>
  <c r="AX121" i="31"/>
  <c r="G172" i="31"/>
  <c r="G15" i="31"/>
  <c r="G13" i="31"/>
  <c r="G18" i="31"/>
  <c r="G25" i="31" s="1"/>
  <c r="BC172" i="31"/>
  <c r="BC13" i="31"/>
  <c r="BC14" i="31"/>
  <c r="CY172" i="31"/>
  <c r="CY13" i="31"/>
  <c r="CY12" i="31"/>
  <c r="CY25" i="31"/>
  <c r="G179" i="31"/>
  <c r="BC179" i="31"/>
  <c r="J172" i="31"/>
  <c r="J18" i="31"/>
  <c r="J14" i="31"/>
  <c r="J12" i="31"/>
  <c r="J13" i="31"/>
  <c r="BN20" i="31"/>
  <c r="CM174" i="31"/>
  <c r="CM28" i="31"/>
  <c r="CN21" i="31"/>
  <c r="DT172" i="31"/>
  <c r="DT18" i="31"/>
  <c r="DT14" i="31"/>
  <c r="DT12" i="31"/>
  <c r="DT13" i="31"/>
  <c r="AO20" i="31"/>
  <c r="CG12" i="31"/>
  <c r="Q21" i="31"/>
  <c r="BF13" i="31"/>
  <c r="BF15" i="31" s="1"/>
  <c r="DC13" i="31"/>
  <c r="AI29" i="31"/>
  <c r="DN175" i="31"/>
  <c r="DN29" i="31"/>
  <c r="DN188" i="31" s="1"/>
  <c r="AU15" i="31"/>
  <c r="CY18" i="31"/>
  <c r="AU179" i="31"/>
  <c r="AL25" i="31"/>
  <c r="AM40" i="31"/>
  <c r="AM52" i="31"/>
  <c r="AM41" i="31"/>
  <c r="AM56" i="31" s="1"/>
  <c r="AY52" i="31"/>
  <c r="AY40" i="31"/>
  <c r="AY39" i="31"/>
  <c r="CI45" i="31"/>
  <c r="CI52" i="31"/>
  <c r="CI42" i="31"/>
  <c r="CI40" i="31"/>
  <c r="CI39" i="31"/>
  <c r="CU45" i="31"/>
  <c r="CU40" i="31"/>
  <c r="CU52" i="31"/>
  <c r="AD45" i="31"/>
  <c r="AD52" i="31" s="1"/>
  <c r="AD41" i="31"/>
  <c r="AD56" i="31" s="1"/>
  <c r="AD39" i="31"/>
  <c r="BG45" i="31"/>
  <c r="BG52" i="31" s="1"/>
  <c r="BG41" i="31"/>
  <c r="BG56" i="31" s="1"/>
  <c r="BG39" i="31"/>
  <c r="CL45" i="31"/>
  <c r="CL52" i="31" s="1"/>
  <c r="CL42" i="31"/>
  <c r="AK39" i="31"/>
  <c r="CG39" i="31"/>
  <c r="BF40" i="31"/>
  <c r="DB40" i="31"/>
  <c r="CN42" i="31"/>
  <c r="BD45" i="31"/>
  <c r="BD52" i="31" s="1"/>
  <c r="DB45" i="31"/>
  <c r="BW52" i="31"/>
  <c r="CE66" i="31"/>
  <c r="CE72" i="31"/>
  <c r="CE178" i="31" s="1"/>
  <c r="CE67" i="31"/>
  <c r="CQ69" i="31"/>
  <c r="DC72" i="31"/>
  <c r="DC79" i="31" s="1"/>
  <c r="DC67" i="31"/>
  <c r="DC68" i="31"/>
  <c r="DC83" i="31" s="1"/>
  <c r="DO66" i="31"/>
  <c r="DO72" i="31"/>
  <c r="DO79" i="31" s="1"/>
  <c r="DO67" i="31"/>
  <c r="AA66" i="31"/>
  <c r="AA69" i="31" s="1"/>
  <c r="AA72" i="31"/>
  <c r="AA67" i="31"/>
  <c r="BQ66" i="31"/>
  <c r="BQ72" i="31"/>
  <c r="BQ67" i="31"/>
  <c r="BQ68" i="31"/>
  <c r="BQ83" i="31" s="1"/>
  <c r="AS74" i="31"/>
  <c r="BI75" i="31"/>
  <c r="L68" i="31"/>
  <c r="L83" i="31" s="1"/>
  <c r="BK68" i="31"/>
  <c r="BK83" i="31" s="1"/>
  <c r="AM72" i="31"/>
  <c r="Q93" i="31"/>
  <c r="Q99" i="31"/>
  <c r="Q106" i="31" s="1"/>
  <c r="Q94" i="31"/>
  <c r="Q95" i="31"/>
  <c r="Q110" i="31" s="1"/>
  <c r="AX95" i="31"/>
  <c r="AX110" i="31" s="1"/>
  <c r="AX106" i="31"/>
  <c r="AX94" i="31"/>
  <c r="AX93" i="31"/>
  <c r="AX96" i="31" s="1"/>
  <c r="AX99" i="31"/>
  <c r="E108" i="31"/>
  <c r="F101" i="31"/>
  <c r="F108" i="31" s="1"/>
  <c r="F102" i="31"/>
  <c r="E109" i="31"/>
  <c r="CL99" i="31"/>
  <c r="CL106" i="31" s="1"/>
  <c r="J122" i="31"/>
  <c r="J137" i="31" s="1"/>
  <c r="J121" i="31"/>
  <c r="CX126" i="31"/>
  <c r="CX133" i="31" s="1"/>
  <c r="DM128" i="31"/>
  <c r="AN172" i="31"/>
  <c r="AN13" i="31"/>
  <c r="AN15" i="31" s="1"/>
  <c r="AZ13" i="31"/>
  <c r="CJ172" i="31"/>
  <c r="CJ13" i="31"/>
  <c r="CV172" i="31"/>
  <c r="CV13" i="31"/>
  <c r="AB172" i="31"/>
  <c r="AB18" i="31"/>
  <c r="AB14" i="31"/>
  <c r="AB12" i="31"/>
  <c r="BY172" i="31"/>
  <c r="BY25" i="31"/>
  <c r="BY18" i="31"/>
  <c r="BY14" i="31"/>
  <c r="BY12" i="31"/>
  <c r="CJ12" i="31"/>
  <c r="CJ15" i="31" s="1"/>
  <c r="AN14" i="31"/>
  <c r="BZ179" i="31"/>
  <c r="AA45" i="31"/>
  <c r="AA52" i="31" s="1"/>
  <c r="AA41" i="31"/>
  <c r="AA56" i="31" s="1"/>
  <c r="AA39" i="31"/>
  <c r="BZ45" i="31"/>
  <c r="BZ52" i="31" s="1"/>
  <c r="BZ41" i="31"/>
  <c r="BZ56" i="31" s="1"/>
  <c r="BZ39" i="31"/>
  <c r="AI39" i="31"/>
  <c r="BN39" i="31"/>
  <c r="W52" i="31"/>
  <c r="CT66" i="31"/>
  <c r="DS72" i="31"/>
  <c r="DS67" i="31"/>
  <c r="DS68" i="31"/>
  <c r="DS83" i="31" s="1"/>
  <c r="R93" i="31"/>
  <c r="R99" i="31"/>
  <c r="R94" i="31"/>
  <c r="R96" i="31" s="1"/>
  <c r="AY94" i="31"/>
  <c r="AY93" i="31"/>
  <c r="AY99" i="31"/>
  <c r="AY96" i="31"/>
  <c r="DT106" i="31"/>
  <c r="DT99" i="31"/>
  <c r="DT95" i="31"/>
  <c r="DT110" i="31" s="1"/>
  <c r="DT93" i="31"/>
  <c r="DT94" i="31"/>
  <c r="AQ101" i="31"/>
  <c r="DI102" i="31"/>
  <c r="DI109" i="31" s="1"/>
  <c r="AI133" i="31"/>
  <c r="AI121" i="31"/>
  <c r="AI120" i="31"/>
  <c r="AI126" i="31"/>
  <c r="AI122" i="31"/>
  <c r="AI137" i="31" s="1"/>
  <c r="BN129" i="31"/>
  <c r="BM123" i="31"/>
  <c r="AC163" i="31"/>
  <c r="AD156" i="31"/>
  <c r="H79" i="31"/>
  <c r="H68" i="31"/>
  <c r="H83" i="31" s="1"/>
  <c r="AR79" i="31"/>
  <c r="AR68" i="31"/>
  <c r="AR83" i="31" s="1"/>
  <c r="CB68" i="31"/>
  <c r="CB83" i="31" s="1"/>
  <c r="CB79" i="31"/>
  <c r="DL79" i="31"/>
  <c r="DL68" i="31"/>
  <c r="DL83" i="31" s="1"/>
  <c r="AU79" i="31"/>
  <c r="AU66" i="31"/>
  <c r="BT72" i="31"/>
  <c r="BT79" i="31" s="1"/>
  <c r="BT67" i="31"/>
  <c r="BT69" i="31" s="1"/>
  <c r="DB72" i="31"/>
  <c r="DB67" i="31"/>
  <c r="H67" i="31"/>
  <c r="AR67" i="31"/>
  <c r="CB67" i="31"/>
  <c r="DL67" i="31"/>
  <c r="H72" i="31"/>
  <c r="AR72" i="31"/>
  <c r="K99" i="31"/>
  <c r="K106" i="31" s="1"/>
  <c r="K95" i="31"/>
  <c r="K110" i="31" s="1"/>
  <c r="K94" i="31"/>
  <c r="K93" i="31"/>
  <c r="W99" i="31"/>
  <c r="W95" i="31"/>
  <c r="W110" i="31" s="1"/>
  <c r="W94" i="31"/>
  <c r="W93" i="31"/>
  <c r="W96" i="31" s="1"/>
  <c r="W106" i="31"/>
  <c r="AI99" i="31"/>
  <c r="AI106" i="31" s="1"/>
  <c r="AI95" i="31"/>
  <c r="AI110" i="31" s="1"/>
  <c r="AI94" i="31"/>
  <c r="AI93" i="31"/>
  <c r="AU99" i="31"/>
  <c r="AU95" i="31"/>
  <c r="AU110" i="31" s="1"/>
  <c r="AU94" i="31"/>
  <c r="AU93" i="31"/>
  <c r="AU96" i="31" s="1"/>
  <c r="AU106" i="31"/>
  <c r="BG99" i="31"/>
  <c r="BG106" i="31" s="1"/>
  <c r="BG95" i="31"/>
  <c r="BG110" i="31" s="1"/>
  <c r="BG94" i="31"/>
  <c r="BG93" i="31"/>
  <c r="BS99" i="31"/>
  <c r="BS95" i="31"/>
  <c r="BS110" i="31" s="1"/>
  <c r="BS94" i="31"/>
  <c r="BS93" i="31"/>
  <c r="BS106" i="31"/>
  <c r="CE99" i="31"/>
  <c r="CE95" i="31"/>
  <c r="CE110" i="31" s="1"/>
  <c r="CE94" i="31"/>
  <c r="CE93" i="31"/>
  <c r="CE106" i="31"/>
  <c r="CQ106" i="31"/>
  <c r="CQ99" i="31"/>
  <c r="CQ95" i="31"/>
  <c r="CQ110" i="31" s="1"/>
  <c r="CQ94" i="31"/>
  <c r="CQ93" i="31"/>
  <c r="DC99" i="31"/>
  <c r="DC95" i="31"/>
  <c r="DC110" i="31" s="1"/>
  <c r="DC94" i="31"/>
  <c r="DC93" i="31"/>
  <c r="DC106" i="31"/>
  <c r="DO99" i="31"/>
  <c r="DO95" i="31"/>
  <c r="DO110" i="31" s="1"/>
  <c r="DO94" i="31"/>
  <c r="DO93" i="31"/>
  <c r="AD106" i="31"/>
  <c r="AD94" i="31"/>
  <c r="AD96" i="31"/>
  <c r="CM99" i="31"/>
  <c r="CM95" i="31"/>
  <c r="CM110" i="31" s="1"/>
  <c r="CM93" i="31"/>
  <c r="CM94" i="31"/>
  <c r="H108" i="31"/>
  <c r="I101" i="31"/>
  <c r="AC102" i="31"/>
  <c r="CY133" i="31"/>
  <c r="CY122" i="31"/>
  <c r="CY137" i="31" s="1"/>
  <c r="CY121" i="31"/>
  <c r="CY123" i="31"/>
  <c r="CY120" i="31"/>
  <c r="I120" i="31"/>
  <c r="I126" i="31"/>
  <c r="I133" i="31" s="1"/>
  <c r="I122" i="31"/>
  <c r="I137" i="31" s="1"/>
  <c r="I121" i="31"/>
  <c r="AY122" i="31"/>
  <c r="AY137" i="31" s="1"/>
  <c r="AY126" i="31"/>
  <c r="AY121" i="31"/>
  <c r="CT122" i="31"/>
  <c r="CT137" i="31" s="1"/>
  <c r="CT120" i="31"/>
  <c r="CT121" i="31"/>
  <c r="AR147" i="31"/>
  <c r="AR149" i="31"/>
  <c r="AR164" i="31" s="1"/>
  <c r="AR153" i="31"/>
  <c r="AR160" i="31" s="1"/>
  <c r="AR148" i="31"/>
  <c r="AR150" i="31" s="1"/>
  <c r="BT153" i="31"/>
  <c r="BT160" i="31" s="1"/>
  <c r="BT148" i="31"/>
  <c r="BT147" i="31"/>
  <c r="BT149" i="31"/>
  <c r="BT164" i="31" s="1"/>
  <c r="DP155" i="31"/>
  <c r="DI156" i="31"/>
  <c r="U172" i="31"/>
  <c r="U13" i="31"/>
  <c r="AG172" i="31"/>
  <c r="AG25" i="31"/>
  <c r="AG15" i="31"/>
  <c r="AG13" i="31"/>
  <c r="BQ172" i="31"/>
  <c r="BQ15" i="31"/>
  <c r="BQ13" i="31"/>
  <c r="CC172" i="31"/>
  <c r="CC25" i="31"/>
  <c r="CC13" i="31"/>
  <c r="CC15" i="31" s="1"/>
  <c r="DM172" i="31"/>
  <c r="DM13" i="31"/>
  <c r="U179" i="31"/>
  <c r="BQ179" i="31"/>
  <c r="AO172" i="31"/>
  <c r="AO25" i="31"/>
  <c r="BL172" i="31"/>
  <c r="BL18" i="31"/>
  <c r="BL14" i="31"/>
  <c r="BL12" i="31"/>
  <c r="BL25" i="31"/>
  <c r="CL172" i="31"/>
  <c r="CL18" i="31"/>
  <c r="CL14" i="31"/>
  <c r="CL12" i="31"/>
  <c r="DI172" i="31"/>
  <c r="DI25" i="31"/>
  <c r="S27" i="31"/>
  <c r="CC14" i="31"/>
  <c r="AG18" i="31"/>
  <c r="AG178" i="31" s="1"/>
  <c r="DK178" i="31"/>
  <c r="AQ179" i="31"/>
  <c r="BJ179" i="31"/>
  <c r="U40" i="31"/>
  <c r="BQ52" i="31"/>
  <c r="BQ42" i="31"/>
  <c r="BQ40" i="31"/>
  <c r="DM40" i="31"/>
  <c r="AP52" i="31"/>
  <c r="CM52" i="31"/>
  <c r="CM41" i="31"/>
  <c r="CM56" i="31" s="1"/>
  <c r="CM39" i="31"/>
  <c r="DG45" i="31"/>
  <c r="DG52" i="31" s="1"/>
  <c r="DG41" i="31"/>
  <c r="DG56" i="31" s="1"/>
  <c r="DG39" i="31"/>
  <c r="I79" i="31"/>
  <c r="I68" i="31"/>
  <c r="I83" i="31" s="1"/>
  <c r="I66" i="31"/>
  <c r="I72" i="31"/>
  <c r="I67" i="31"/>
  <c r="U72" i="31"/>
  <c r="U79" i="31" s="1"/>
  <c r="U67" i="31"/>
  <c r="U68" i="31"/>
  <c r="U83" i="31" s="1"/>
  <c r="U66" i="31"/>
  <c r="AS79" i="31"/>
  <c r="AS68" i="31"/>
  <c r="AS83" i="31" s="1"/>
  <c r="AS66" i="31"/>
  <c r="AS72" i="31"/>
  <c r="AS67" i="31"/>
  <c r="BE72" i="31"/>
  <c r="BE79" i="31" s="1"/>
  <c r="BE67" i="31"/>
  <c r="BE68" i="31"/>
  <c r="BE83" i="31" s="1"/>
  <c r="BE66" i="31"/>
  <c r="CC79" i="31"/>
  <c r="CC68" i="31"/>
  <c r="CC83" i="31" s="1"/>
  <c r="CC66" i="31"/>
  <c r="CC72" i="31"/>
  <c r="CC67" i="31"/>
  <c r="CO72" i="31"/>
  <c r="CO67" i="31"/>
  <c r="CO68" i="31"/>
  <c r="CO83" i="31" s="1"/>
  <c r="CO66" i="31"/>
  <c r="DM68" i="31"/>
  <c r="DM66" i="31"/>
  <c r="DM72" i="31"/>
  <c r="DM67" i="31"/>
  <c r="N72" i="31"/>
  <c r="N67" i="31"/>
  <c r="V66" i="31"/>
  <c r="BF66" i="31"/>
  <c r="CP66" i="31"/>
  <c r="DB68" i="31"/>
  <c r="DB83" i="31" s="1"/>
  <c r="N79" i="31"/>
  <c r="L99" i="31"/>
  <c r="L106" i="31" s="1"/>
  <c r="L96" i="31"/>
  <c r="L95" i="31"/>
  <c r="L110" i="31" s="1"/>
  <c r="L94" i="31"/>
  <c r="L93" i="31"/>
  <c r="X99" i="31"/>
  <c r="X95" i="31"/>
  <c r="X110" i="31" s="1"/>
  <c r="X94" i="31"/>
  <c r="X93" i="31"/>
  <c r="X106" i="31"/>
  <c r="AJ99" i="31"/>
  <c r="AJ106" i="31" s="1"/>
  <c r="AJ96" i="31"/>
  <c r="AJ95" i="31"/>
  <c r="AJ110" i="31" s="1"/>
  <c r="AJ94" i="31"/>
  <c r="AJ93" i="31"/>
  <c r="AV99" i="31"/>
  <c r="AV95" i="31"/>
  <c r="AV110" i="31" s="1"/>
  <c r="AV94" i="31"/>
  <c r="AV93" i="31"/>
  <c r="AV106" i="31"/>
  <c r="BH99" i="31"/>
  <c r="BH106" i="31" s="1"/>
  <c r="BH96" i="31"/>
  <c r="BH95" i="31"/>
  <c r="BH110" i="31" s="1"/>
  <c r="BH94" i="31"/>
  <c r="BH93" i="31"/>
  <c r="BT99" i="31"/>
  <c r="BT95" i="31"/>
  <c r="BT110" i="31" s="1"/>
  <c r="BT94" i="31"/>
  <c r="BT93" i="31"/>
  <c r="BT106" i="31"/>
  <c r="CF99" i="31"/>
  <c r="CF106" i="31" s="1"/>
  <c r="CF96" i="31"/>
  <c r="CF95" i="31"/>
  <c r="CF110" i="31" s="1"/>
  <c r="CF94" i="31"/>
  <c r="CF93" i="31"/>
  <c r="CR99" i="31"/>
  <c r="CR106" i="31" s="1"/>
  <c r="CR95" i="31"/>
  <c r="CR110" i="31" s="1"/>
  <c r="CR94" i="31"/>
  <c r="CR93" i="31"/>
  <c r="DD99" i="31"/>
  <c r="DD106" i="31" s="1"/>
  <c r="DD95" i="31"/>
  <c r="DD110" i="31" s="1"/>
  <c r="DD94" i="31"/>
  <c r="DD93" i="31"/>
  <c r="DP99" i="31"/>
  <c r="DP95" i="31"/>
  <c r="DP110" i="31" s="1"/>
  <c r="DP94" i="31"/>
  <c r="DP93" i="31"/>
  <c r="DP106" i="31"/>
  <c r="AE99" i="31"/>
  <c r="AE106" i="31" s="1"/>
  <c r="AE95" i="31"/>
  <c r="AE110" i="31" s="1"/>
  <c r="AE93" i="31"/>
  <c r="AE94" i="31"/>
  <c r="CN99" i="31"/>
  <c r="CN106" i="31" s="1"/>
  <c r="CN93" i="31"/>
  <c r="CN95" i="31"/>
  <c r="CN110" i="31" s="1"/>
  <c r="CA102" i="31"/>
  <c r="CA109" i="31" s="1"/>
  <c r="R106" i="31"/>
  <c r="CM106" i="31"/>
  <c r="H123" i="31"/>
  <c r="H120" i="31"/>
  <c r="H126" i="31"/>
  <c r="H133" i="31" s="1"/>
  <c r="H122" i="31"/>
  <c r="H137" i="31" s="1"/>
  <c r="H121" i="31"/>
  <c r="T120" i="31"/>
  <c r="T122" i="31"/>
  <c r="T137" i="31" s="1"/>
  <c r="T121" i="31"/>
  <c r="T126" i="31"/>
  <c r="T133" i="31" s="1"/>
  <c r="AF126" i="31"/>
  <c r="AF133" i="31" s="1"/>
  <c r="AF121" i="31"/>
  <c r="AF122" i="31"/>
  <c r="AF137" i="31" s="1"/>
  <c r="AF120" i="31"/>
  <c r="AF123" i="31" s="1"/>
  <c r="AR120" i="31"/>
  <c r="AR126" i="31"/>
  <c r="AR122" i="31"/>
  <c r="AR137" i="31" s="1"/>
  <c r="AR133" i="31"/>
  <c r="BD122" i="31"/>
  <c r="BD137" i="31" s="1"/>
  <c r="BD121" i="31"/>
  <c r="BD120" i="31"/>
  <c r="BD126" i="31"/>
  <c r="BD133" i="31" s="1"/>
  <c r="BP126" i="31"/>
  <c r="BP120" i="31"/>
  <c r="BP121" i="31"/>
  <c r="BP133" i="31"/>
  <c r="CB120" i="31"/>
  <c r="CB133" i="31"/>
  <c r="CB122" i="31"/>
  <c r="CB137" i="31" s="1"/>
  <c r="CB121" i="31"/>
  <c r="CB126" i="31"/>
  <c r="CN122" i="31"/>
  <c r="CN137" i="31" s="1"/>
  <c r="CN121" i="31"/>
  <c r="CN126" i="31"/>
  <c r="CN133" i="31" s="1"/>
  <c r="CN120" i="31"/>
  <c r="CZ126" i="31"/>
  <c r="CZ133" i="31" s="1"/>
  <c r="CZ121" i="31"/>
  <c r="CZ120" i="31"/>
  <c r="CZ123" i="31"/>
  <c r="DL133" i="31"/>
  <c r="DL126" i="31"/>
  <c r="DL122" i="31"/>
  <c r="DL137" i="31" s="1"/>
  <c r="DL121" i="31"/>
  <c r="BA120" i="31"/>
  <c r="BA123" i="31" s="1"/>
  <c r="BA122" i="31"/>
  <c r="BA137" i="31" s="1"/>
  <c r="BA126" i="31"/>
  <c r="BA178" i="31" s="1"/>
  <c r="CQ136" i="31"/>
  <c r="CR129" i="31"/>
  <c r="AW156" i="31"/>
  <c r="W153" i="31"/>
  <c r="W149" i="31"/>
  <c r="W164" i="31" s="1"/>
  <c r="W148" i="31"/>
  <c r="W147" i="31"/>
  <c r="W150" i="31" s="1"/>
  <c r="W160" i="31"/>
  <c r="BU153" i="31"/>
  <c r="BU148" i="31"/>
  <c r="BU147" i="31"/>
  <c r="BU149" i="31"/>
  <c r="BU164" i="31" s="1"/>
  <c r="BU160" i="31"/>
  <c r="BN155" i="31"/>
  <c r="DP162" i="31"/>
  <c r="DI163" i="31"/>
  <c r="DJ156" i="31"/>
  <c r="V172" i="31"/>
  <c r="V13" i="31"/>
  <c r="AH172" i="31"/>
  <c r="AH25" i="31"/>
  <c r="AH13" i="31"/>
  <c r="BR172" i="31"/>
  <c r="BR15" i="31"/>
  <c r="BR13" i="31"/>
  <c r="CD172" i="31"/>
  <c r="CD25" i="31"/>
  <c r="CD13" i="31"/>
  <c r="DN172" i="31"/>
  <c r="DN15" i="31"/>
  <c r="DN13" i="31"/>
  <c r="P172" i="31"/>
  <c r="P18" i="31"/>
  <c r="P14" i="31"/>
  <c r="P12" i="31"/>
  <c r="P25" i="31"/>
  <c r="AP172" i="31"/>
  <c r="AP25" i="31"/>
  <c r="AP185" i="31" s="1"/>
  <c r="AP18" i="31"/>
  <c r="AP14" i="31"/>
  <c r="AP12" i="31"/>
  <c r="BM172" i="31"/>
  <c r="CM172" i="31"/>
  <c r="CM18" i="31"/>
  <c r="CM14" i="31"/>
  <c r="CM12" i="31"/>
  <c r="AO13" i="31"/>
  <c r="BL13" i="31"/>
  <c r="CD14" i="31"/>
  <c r="DI14" i="31"/>
  <c r="AH18" i="31"/>
  <c r="BM18" i="31"/>
  <c r="BM25" i="31" s="1"/>
  <c r="BM185" i="31" s="1"/>
  <c r="X179" i="31"/>
  <c r="U25" i="31"/>
  <c r="V40" i="31"/>
  <c r="AH40" i="31"/>
  <c r="AH42" i="31" s="1"/>
  <c r="BR40" i="31"/>
  <c r="CD40" i="31"/>
  <c r="DN40" i="31"/>
  <c r="AQ52" i="31"/>
  <c r="AQ45" i="31"/>
  <c r="AQ41" i="31"/>
  <c r="AQ56" i="31" s="1"/>
  <c r="AQ39" i="31"/>
  <c r="BK45" i="31"/>
  <c r="BK41" i="31"/>
  <c r="BK56" i="31" s="1"/>
  <c r="BK39" i="31"/>
  <c r="BK52" i="31"/>
  <c r="DJ52" i="31"/>
  <c r="DJ45" i="31"/>
  <c r="U39" i="31"/>
  <c r="AP40" i="31"/>
  <c r="BK40" i="31"/>
  <c r="DJ41" i="31"/>
  <c r="DJ56" i="31" s="1"/>
  <c r="V68" i="31"/>
  <c r="V83" i="31" s="1"/>
  <c r="BF68" i="31"/>
  <c r="BF83" i="31" s="1"/>
  <c r="CP68" i="31"/>
  <c r="CP83" i="31" s="1"/>
  <c r="O72" i="31"/>
  <c r="O67" i="31"/>
  <c r="W66" i="31"/>
  <c r="BG66" i="31"/>
  <c r="CQ66" i="31"/>
  <c r="AU67" i="31"/>
  <c r="W69" i="31"/>
  <c r="AU72" i="31"/>
  <c r="CO79" i="31"/>
  <c r="M106" i="31"/>
  <c r="M99" i="31"/>
  <c r="M95" i="31"/>
  <c r="M110" i="31" s="1"/>
  <c r="M93" i="31"/>
  <c r="M94" i="31"/>
  <c r="AW99" i="31"/>
  <c r="AW106" i="31" s="1"/>
  <c r="AW95" i="31"/>
  <c r="AW110" i="31" s="1"/>
  <c r="AW93" i="31"/>
  <c r="AW94" i="31"/>
  <c r="DE99" i="31"/>
  <c r="DE106" i="31" s="1"/>
  <c r="DE95" i="31"/>
  <c r="DE93" i="31"/>
  <c r="DE94" i="31"/>
  <c r="BN95" i="31"/>
  <c r="BN110" i="31" s="1"/>
  <c r="BN94" i="31"/>
  <c r="BN106" i="31"/>
  <c r="CX99" i="31"/>
  <c r="CX106" i="31" s="1"/>
  <c r="CX95" i="31"/>
  <c r="CX110" i="31" s="1"/>
  <c r="CX94" i="31"/>
  <c r="CX93" i="31"/>
  <c r="CX96" i="31"/>
  <c r="AB101" i="31"/>
  <c r="CB102" i="31"/>
  <c r="U120" i="31"/>
  <c r="U126" i="31"/>
  <c r="U133" i="31" s="1"/>
  <c r="U123" i="31"/>
  <c r="U121" i="31"/>
  <c r="U122" i="31"/>
  <c r="U137" i="31" s="1"/>
  <c r="AS126" i="31"/>
  <c r="AS133" i="31" s="1"/>
  <c r="AS122" i="31"/>
  <c r="AS137" i="31" s="1"/>
  <c r="BE122" i="31"/>
  <c r="BE137" i="31" s="1"/>
  <c r="BE133" i="31"/>
  <c r="BE121" i="31"/>
  <c r="BE120" i="31"/>
  <c r="BE123" i="31"/>
  <c r="BQ126" i="31"/>
  <c r="BQ120" i="31"/>
  <c r="BQ121" i="31"/>
  <c r="BQ133" i="31"/>
  <c r="BQ122" i="31"/>
  <c r="CO122" i="31"/>
  <c r="CO137" i="31" s="1"/>
  <c r="CO121" i="31"/>
  <c r="CO126" i="31"/>
  <c r="CO120" i="31"/>
  <c r="CO133" i="31"/>
  <c r="DA126" i="31"/>
  <c r="DA121" i="31"/>
  <c r="DA120" i="31"/>
  <c r="DA133" i="31"/>
  <c r="DM133" i="31"/>
  <c r="DM123" i="31"/>
  <c r="DM126" i="31"/>
  <c r="DM122" i="31"/>
  <c r="DM137" i="31" s="1"/>
  <c r="DM121" i="31"/>
  <c r="K121" i="31"/>
  <c r="K126" i="31"/>
  <c r="K133" i="31"/>
  <c r="K120" i="31"/>
  <c r="CV123" i="31"/>
  <c r="CW128" i="31"/>
  <c r="CW135" i="31" s="1"/>
  <c r="CT126" i="31"/>
  <c r="CT133" i="31" s="1"/>
  <c r="AK149" i="31"/>
  <c r="AK164" i="31" s="1"/>
  <c r="AK148" i="31"/>
  <c r="AK153" i="31"/>
  <c r="AK160" i="31" s="1"/>
  <c r="AK147" i="31"/>
  <c r="BI160" i="31"/>
  <c r="BI150" i="31"/>
  <c r="BI149" i="31"/>
  <c r="BI164" i="31" s="1"/>
  <c r="BI148" i="31"/>
  <c r="X149" i="31"/>
  <c r="X164" i="31" s="1"/>
  <c r="X148" i="31"/>
  <c r="X153" i="31"/>
  <c r="X160" i="31" s="1"/>
  <c r="X147" i="31"/>
  <c r="DR155" i="31"/>
  <c r="BL156" i="31"/>
  <c r="BL163" i="31" s="1"/>
  <c r="DQ155" i="31"/>
  <c r="DQ162" i="31" s="1"/>
  <c r="AI172" i="31"/>
  <c r="AI13" i="31"/>
  <c r="CE172" i="31"/>
  <c r="CE13" i="31"/>
  <c r="W179" i="31"/>
  <c r="AI179" i="31"/>
  <c r="BS179" i="31"/>
  <c r="DO179" i="31"/>
  <c r="Q172" i="31"/>
  <c r="Q25" i="31"/>
  <c r="AQ172" i="31"/>
  <c r="AQ18" i="31"/>
  <c r="AQ14" i="31"/>
  <c r="AQ12" i="31"/>
  <c r="U12" i="31"/>
  <c r="BA20" i="31"/>
  <c r="AP13" i="31"/>
  <c r="BM13" i="31"/>
  <c r="CE14" i="31"/>
  <c r="DJ175" i="31"/>
  <c r="DJ29" i="31"/>
  <c r="Q15" i="31"/>
  <c r="AI18" i="31"/>
  <c r="AI178" i="31" s="1"/>
  <c r="DM18" i="31"/>
  <c r="BN179" i="31"/>
  <c r="CL179" i="31"/>
  <c r="V25" i="31"/>
  <c r="W40" i="31"/>
  <c r="AI52" i="31"/>
  <c r="AI42" i="31"/>
  <c r="AI40" i="31"/>
  <c r="BS52" i="31"/>
  <c r="BS42" i="31"/>
  <c r="BS40" i="31"/>
  <c r="CE52" i="31"/>
  <c r="CE40" i="31"/>
  <c r="DO42" i="31"/>
  <c r="DO40" i="31"/>
  <c r="DO52" i="31"/>
  <c r="O45" i="31"/>
  <c r="O52" i="31" s="1"/>
  <c r="O41" i="31"/>
  <c r="O56" i="31" s="1"/>
  <c r="O39" i="31"/>
  <c r="BN52" i="31"/>
  <c r="V39" i="31"/>
  <c r="AQ40" i="31"/>
  <c r="BN40" i="31"/>
  <c r="CM45" i="31"/>
  <c r="BG79" i="31"/>
  <c r="BG68" i="31"/>
  <c r="BG83" i="31" s="1"/>
  <c r="CQ68" i="31"/>
  <c r="CQ83" i="31" s="1"/>
  <c r="CQ79" i="31"/>
  <c r="AX72" i="31"/>
  <c r="AX79" i="31" s="1"/>
  <c r="AX67" i="31"/>
  <c r="CF79" i="31"/>
  <c r="CF69" i="31"/>
  <c r="CF66" i="31"/>
  <c r="CF67" i="31"/>
  <c r="BT68" i="31"/>
  <c r="BT83" i="31" s="1"/>
  <c r="CR69" i="31"/>
  <c r="CF72" i="31"/>
  <c r="CR79" i="31"/>
  <c r="N99" i="31"/>
  <c r="N106" i="31" s="1"/>
  <c r="N94" i="31"/>
  <c r="N95" i="31"/>
  <c r="N110" i="31" s="1"/>
  <c r="N93" i="31"/>
  <c r="Z95" i="31"/>
  <c r="Z110" i="31" s="1"/>
  <c r="Z93" i="31"/>
  <c r="Z99" i="31"/>
  <c r="Z106" i="31" s="1"/>
  <c r="AL106" i="31"/>
  <c r="AL93" i="31"/>
  <c r="AL99" i="31"/>
  <c r="AL95" i="31"/>
  <c r="AL110" i="31" s="1"/>
  <c r="BJ99" i="31"/>
  <c r="BJ106" i="31" s="1"/>
  <c r="BJ95" i="31"/>
  <c r="BJ110" i="31" s="1"/>
  <c r="BV106" i="31"/>
  <c r="BV94" i="31"/>
  <c r="BV93" i="31"/>
  <c r="CH99" i="31"/>
  <c r="CH106" i="31" s="1"/>
  <c r="CH95" i="31"/>
  <c r="CH110" i="31" s="1"/>
  <c r="CT106" i="31"/>
  <c r="CT93" i="31"/>
  <c r="CT96" i="31"/>
  <c r="CT95" i="31"/>
  <c r="CT110" i="31" s="1"/>
  <c r="CT94" i="31"/>
  <c r="DF99" i="31"/>
  <c r="DF106" i="31" s="1"/>
  <c r="DF94" i="31"/>
  <c r="DR96" i="31"/>
  <c r="DR95" i="31"/>
  <c r="DR110" i="31" s="1"/>
  <c r="DR99" i="31"/>
  <c r="DR106" i="31" s="1"/>
  <c r="BP106" i="31"/>
  <c r="BP94" i="31"/>
  <c r="BP93" i="31"/>
  <c r="BP95" i="31"/>
  <c r="BP110" i="31" s="1"/>
  <c r="BP99" i="31"/>
  <c r="CZ99" i="31"/>
  <c r="CZ95" i="31"/>
  <c r="CZ110" i="31" s="1"/>
  <c r="CZ106" i="31"/>
  <c r="CZ93" i="31"/>
  <c r="BN93" i="31"/>
  <c r="CC102" i="31"/>
  <c r="CB109" i="31"/>
  <c r="CM96" i="31"/>
  <c r="DO106" i="31"/>
  <c r="V120" i="31"/>
  <c r="V122" i="31"/>
  <c r="V137" i="31" s="1"/>
  <c r="V121" i="31"/>
  <c r="V126" i="31"/>
  <c r="AH120" i="31"/>
  <c r="AH121" i="31"/>
  <c r="AH123" i="31"/>
  <c r="AH126" i="31"/>
  <c r="AT126" i="31"/>
  <c r="AT121" i="31"/>
  <c r="AT122" i="31"/>
  <c r="AT137" i="31" s="1"/>
  <c r="AT120" i="31"/>
  <c r="BF126" i="31"/>
  <c r="BF122" i="31"/>
  <c r="BF137" i="31" s="1"/>
  <c r="BF121" i="31"/>
  <c r="BF120" i="31"/>
  <c r="BR122" i="31"/>
  <c r="BR121" i="31"/>
  <c r="BR120" i="31"/>
  <c r="CD121" i="31"/>
  <c r="CD126" i="31"/>
  <c r="CD122" i="31"/>
  <c r="CD137" i="31" s="1"/>
  <c r="CD120" i="31"/>
  <c r="CP120" i="31"/>
  <c r="CP126" i="31"/>
  <c r="CP122" i="31"/>
  <c r="CP137" i="31" s="1"/>
  <c r="DB120" i="31"/>
  <c r="DB122" i="31"/>
  <c r="DB137" i="31" s="1"/>
  <c r="DB121" i="31"/>
  <c r="DB123" i="31" s="1"/>
  <c r="DB126" i="31"/>
  <c r="DN126" i="31"/>
  <c r="DN121" i="31"/>
  <c r="DN123" i="31"/>
  <c r="DN122" i="31"/>
  <c r="DN137" i="31" s="1"/>
  <c r="DN120" i="31"/>
  <c r="DG120" i="31"/>
  <c r="DG122" i="31"/>
  <c r="DG137" i="31" s="1"/>
  <c r="DG121" i="31"/>
  <c r="DG126" i="31"/>
  <c r="AR121" i="31"/>
  <c r="U162" i="31"/>
  <c r="V155" i="31"/>
  <c r="BY155" i="31"/>
  <c r="L172" i="31"/>
  <c r="L18" i="31"/>
  <c r="L14" i="31"/>
  <c r="L13" i="31"/>
  <c r="L12" i="31"/>
  <c r="X172" i="31"/>
  <c r="X18" i="31"/>
  <c r="X14" i="31"/>
  <c r="X13" i="31"/>
  <c r="X12" i="31"/>
  <c r="AJ172" i="31"/>
  <c r="AJ18" i="31"/>
  <c r="AJ14" i="31"/>
  <c r="AJ13" i="31"/>
  <c r="AJ12" i="31"/>
  <c r="AV172" i="31"/>
  <c r="AV18" i="31"/>
  <c r="AV15" i="31"/>
  <c r="AV14" i="31"/>
  <c r="AV13" i="31"/>
  <c r="AV12" i="31"/>
  <c r="AV25" i="31"/>
  <c r="BH172" i="31"/>
  <c r="BH18" i="31"/>
  <c r="BH14" i="31"/>
  <c r="BH13" i="31"/>
  <c r="BH12" i="31"/>
  <c r="BH25" i="31"/>
  <c r="BT172" i="31"/>
  <c r="BT18" i="31"/>
  <c r="BT14" i="31"/>
  <c r="BT13" i="31"/>
  <c r="BT12" i="31"/>
  <c r="CF18" i="31"/>
  <c r="CF14" i="31"/>
  <c r="CF13" i="31"/>
  <c r="CF12" i="31"/>
  <c r="CF15" i="31" s="1"/>
  <c r="CR172" i="31"/>
  <c r="CR18" i="31"/>
  <c r="CR14" i="31"/>
  <c r="CR13" i="31"/>
  <c r="CR12" i="31"/>
  <c r="DD172" i="31"/>
  <c r="DD18" i="31"/>
  <c r="DD14" i="31"/>
  <c r="DD13" i="31"/>
  <c r="DD12" i="31"/>
  <c r="DD15" i="31" s="1"/>
  <c r="DD25" i="31"/>
  <c r="DP172" i="31"/>
  <c r="DP18" i="31"/>
  <c r="DP14" i="31"/>
  <c r="DP13" i="31"/>
  <c r="DP12" i="31"/>
  <c r="V12" i="31"/>
  <c r="CC12" i="31"/>
  <c r="AQ13" i="31"/>
  <c r="AG14" i="31"/>
  <c r="DK175" i="31"/>
  <c r="DK29" i="31"/>
  <c r="DK188" i="31" s="1"/>
  <c r="DN18" i="31"/>
  <c r="CM179" i="31"/>
  <c r="DD179" i="31"/>
  <c r="AJ40" i="31"/>
  <c r="CF42" i="31"/>
  <c r="CF40" i="31"/>
  <c r="CF52" i="31"/>
  <c r="R52" i="31"/>
  <c r="W39" i="31"/>
  <c r="CD39" i="31"/>
  <c r="AH41" i="31"/>
  <c r="AH56" i="31" s="1"/>
  <c r="H47" i="31"/>
  <c r="H54" i="31" s="1"/>
  <c r="X79" i="31"/>
  <c r="X68" i="31"/>
  <c r="X83" i="31" s="1"/>
  <c r="BH79" i="31"/>
  <c r="BH68" i="31"/>
  <c r="BH83" i="31" s="1"/>
  <c r="Z79" i="31"/>
  <c r="Z66" i="31"/>
  <c r="Z69" i="31" s="1"/>
  <c r="AY72" i="31"/>
  <c r="AY67" i="31"/>
  <c r="DB66" i="31"/>
  <c r="V67" i="31"/>
  <c r="BF67" i="31"/>
  <c r="CP67" i="31"/>
  <c r="V72" i="31"/>
  <c r="BF72" i="31"/>
  <c r="CP72" i="31"/>
  <c r="CT79" i="31"/>
  <c r="O94" i="31"/>
  <c r="O93" i="31"/>
  <c r="AA95" i="31"/>
  <c r="AA110" i="31" s="1"/>
  <c r="AA99" i="31"/>
  <c r="AA96" i="31"/>
  <c r="AA94" i="31"/>
  <c r="AM93" i="31"/>
  <c r="AM96" i="31" s="1"/>
  <c r="AM99" i="31"/>
  <c r="AM95" i="31"/>
  <c r="AM110" i="31" s="1"/>
  <c r="AM94" i="31"/>
  <c r="BK99" i="31"/>
  <c r="BK95" i="31"/>
  <c r="BK110" i="31" s="1"/>
  <c r="BK93" i="31"/>
  <c r="CI95" i="31"/>
  <c r="CI110" i="31" s="1"/>
  <c r="CI94" i="31"/>
  <c r="CI99" i="31"/>
  <c r="CU94" i="31"/>
  <c r="CU96" i="31" s="1"/>
  <c r="CU99" i="31"/>
  <c r="DG94" i="31"/>
  <c r="DG93" i="31"/>
  <c r="DG96" i="31"/>
  <c r="DG99" i="31"/>
  <c r="AP96" i="31"/>
  <c r="AD93" i="31"/>
  <c r="BP101" i="31"/>
  <c r="DR93" i="31"/>
  <c r="CH94" i="31"/>
  <c r="DF95" i="31"/>
  <c r="AS120" i="31"/>
  <c r="AS121" i="31"/>
  <c r="AG155" i="31"/>
  <c r="AG162" i="31" s="1"/>
  <c r="AZ172" i="31"/>
  <c r="Y106" i="31"/>
  <c r="Y94" i="31"/>
  <c r="Y95" i="31"/>
  <c r="Y110" i="31" s="1"/>
  <c r="AK96" i="31"/>
  <c r="AK94" i="31"/>
  <c r="AK93" i="31"/>
  <c r="BI99" i="31"/>
  <c r="BI106" i="31" s="1"/>
  <c r="BI95" i="31"/>
  <c r="BI110" i="31" s="1"/>
  <c r="BI93" i="31"/>
  <c r="BI96" i="31"/>
  <c r="BU106" i="31"/>
  <c r="BU96" i="31"/>
  <c r="BU94" i="31"/>
  <c r="BU93" i="31"/>
  <c r="CG106" i="31"/>
  <c r="CG96" i="31"/>
  <c r="CG94" i="31"/>
  <c r="CG99" i="31"/>
  <c r="CG95" i="31"/>
  <c r="CG110" i="31" s="1"/>
  <c r="CS106" i="31"/>
  <c r="CS99" i="31"/>
  <c r="CS95" i="31"/>
  <c r="CS110" i="31" s="1"/>
  <c r="CS93" i="31"/>
  <c r="CS96" i="31"/>
  <c r="DQ106" i="31"/>
  <c r="DQ94" i="31"/>
  <c r="DQ95" i="31"/>
  <c r="DQ110" i="31" s="1"/>
  <c r="G101" i="31"/>
  <c r="G108" i="31" s="1"/>
  <c r="AG101" i="31"/>
  <c r="CJ108" i="31"/>
  <c r="CK101" i="31"/>
  <c r="CK108" i="31" s="1"/>
  <c r="DQ93" i="31"/>
  <c r="AK99" i="31"/>
  <c r="AK106" i="31" s="1"/>
  <c r="DJ109" i="31"/>
  <c r="S126" i="31"/>
  <c r="S133" i="31" s="1"/>
  <c r="S121" i="31"/>
  <c r="S120" i="31"/>
  <c r="S122" i="31"/>
  <c r="S137" i="31" s="1"/>
  <c r="AE122" i="31"/>
  <c r="AE137" i="31" s="1"/>
  <c r="AE121" i="31"/>
  <c r="AE120" i="31"/>
  <c r="AE123" i="31"/>
  <c r="AQ122" i="31"/>
  <c r="AQ137" i="31" s="1"/>
  <c r="AQ126" i="31"/>
  <c r="AQ133" i="31" s="1"/>
  <c r="AQ123" i="31"/>
  <c r="AQ120" i="31"/>
  <c r="AQ121" i="31"/>
  <c r="BC133" i="31"/>
  <c r="BC122" i="31"/>
  <c r="BC137" i="31" s="1"/>
  <c r="BC121" i="31"/>
  <c r="BO120" i="31"/>
  <c r="BO126" i="31"/>
  <c r="BO133" i="31" s="1"/>
  <c r="BO121" i="31"/>
  <c r="CM126" i="31"/>
  <c r="CM133" i="31" s="1"/>
  <c r="CM121" i="31"/>
  <c r="CM120" i="31"/>
  <c r="DK122" i="31"/>
  <c r="DK137" i="31" s="1"/>
  <c r="DK126" i="31"/>
  <c r="DK133" i="31" s="1"/>
  <c r="AO122" i="31"/>
  <c r="AO137" i="31" s="1"/>
  <c r="AO121" i="31"/>
  <c r="AO120" i="31"/>
  <c r="AO126" i="31"/>
  <c r="AO133" i="31" s="1"/>
  <c r="N160" i="31"/>
  <c r="N148" i="31"/>
  <c r="N147" i="31"/>
  <c r="N149" i="31"/>
  <c r="N164" i="31" s="1"/>
  <c r="N153" i="31"/>
  <c r="Z148" i="31"/>
  <c r="Z147" i="31"/>
  <c r="Z153" i="31"/>
  <c r="Z160" i="31"/>
  <c r="Z150" i="31"/>
  <c r="AL149" i="31"/>
  <c r="AL164" i="31" s="1"/>
  <c r="AL147" i="31"/>
  <c r="AL148" i="31"/>
  <c r="AL153" i="31"/>
  <c r="AL160" i="31" s="1"/>
  <c r="AX149" i="31"/>
  <c r="AX164" i="31" s="1"/>
  <c r="AX147" i="31"/>
  <c r="AX153" i="31"/>
  <c r="AX160" i="31" s="1"/>
  <c r="AX148" i="31"/>
  <c r="BJ147" i="31"/>
  <c r="BJ149" i="31"/>
  <c r="BJ164" i="31" s="1"/>
  <c r="BJ148" i="31"/>
  <c r="BV147" i="31"/>
  <c r="BV153" i="31"/>
  <c r="BV149" i="31"/>
  <c r="BV164" i="31" s="1"/>
  <c r="BV160" i="31"/>
  <c r="CH153" i="31"/>
  <c r="CH160" i="31" s="1"/>
  <c r="CH147" i="31"/>
  <c r="CH148" i="31"/>
  <c r="CT153" i="31"/>
  <c r="CT160" i="31" s="1"/>
  <c r="CT147" i="31"/>
  <c r="CT148" i="31"/>
  <c r="DF160" i="31"/>
  <c r="DF147" i="31"/>
  <c r="DF149" i="31"/>
  <c r="DF164" i="31" s="1"/>
  <c r="DF148" i="31"/>
  <c r="DF150" i="31"/>
  <c r="DR160" i="31"/>
  <c r="DR147" i="31"/>
  <c r="DR149" i="31"/>
  <c r="DR164" i="31" s="1"/>
  <c r="DR153" i="31"/>
  <c r="DR150" i="31"/>
  <c r="DR148" i="31"/>
  <c r="U155" i="31"/>
  <c r="BM155" i="31"/>
  <c r="BM162" i="31" s="1"/>
  <c r="DO155" i="31"/>
  <c r="DO162" i="31" s="1"/>
  <c r="AR156" i="31"/>
  <c r="CV156" i="31"/>
  <c r="BJ153" i="31"/>
  <c r="BJ160" i="31" s="1"/>
  <c r="CW99" i="31"/>
  <c r="CW95" i="31"/>
  <c r="CW110" i="31" s="1"/>
  <c r="BS122" i="31"/>
  <c r="BS137" i="31" s="1"/>
  <c r="BS133" i="31"/>
  <c r="BS121" i="31"/>
  <c r="P133" i="31"/>
  <c r="P120" i="31"/>
  <c r="P126" i="31"/>
  <c r="P122" i="31"/>
  <c r="P137" i="31" s="1"/>
  <c r="G156" i="31"/>
  <c r="AG153" i="31"/>
  <c r="AG160" i="31"/>
  <c r="AG149" i="31"/>
  <c r="AG164" i="31" s="1"/>
  <c r="AG148" i="31"/>
  <c r="AG150" i="31" s="1"/>
  <c r="CM148" i="31"/>
  <c r="CM149" i="31"/>
  <c r="CM164" i="31" s="1"/>
  <c r="CM147" i="31"/>
  <c r="CM150" i="31"/>
  <c r="CM153" i="31"/>
  <c r="CM160" i="31" s="1"/>
  <c r="CT149" i="31"/>
  <c r="CT164" i="31" s="1"/>
  <c r="AA172" i="31"/>
  <c r="AA18" i="31"/>
  <c r="AA14" i="31"/>
  <c r="AA13" i="31"/>
  <c r="AA12" i="31"/>
  <c r="AA15" i="31" s="1"/>
  <c r="AA25" i="31"/>
  <c r="BK172" i="31"/>
  <c r="BK18" i="31"/>
  <c r="BK15" i="31"/>
  <c r="BK14" i="31"/>
  <c r="BK13" i="31"/>
  <c r="BK12" i="31"/>
  <c r="DG172" i="31"/>
  <c r="DG18" i="31"/>
  <c r="DG14" i="31"/>
  <c r="DG13" i="31"/>
  <c r="DG12" i="31"/>
  <c r="DG25" i="31"/>
  <c r="R172" i="31"/>
  <c r="R25" i="31"/>
  <c r="DJ172" i="31"/>
  <c r="DJ25" i="31"/>
  <c r="CT179" i="31"/>
  <c r="DK40" i="31"/>
  <c r="DK42" i="31"/>
  <c r="E106" i="31"/>
  <c r="E107" i="31" s="1"/>
  <c r="E95" i="31"/>
  <c r="AF106" i="31"/>
  <c r="AF94" i="31"/>
  <c r="CW93" i="31"/>
  <c r="CW106" i="31"/>
  <c r="BG133" i="31"/>
  <c r="BG126" i="31"/>
  <c r="BG122" i="31"/>
  <c r="BG137" i="31" s="1"/>
  <c r="BG121" i="31"/>
  <c r="BG120" i="31"/>
  <c r="DO126" i="31"/>
  <c r="DO121" i="31"/>
  <c r="DO133" i="31"/>
  <c r="DO122" i="31"/>
  <c r="DO137" i="31" s="1"/>
  <c r="DO120" i="31"/>
  <c r="CU122" i="31"/>
  <c r="CU137" i="31" s="1"/>
  <c r="CU120" i="31"/>
  <c r="CU123" i="31" s="1"/>
  <c r="CU121" i="31"/>
  <c r="S172" i="31"/>
  <c r="BO172" i="31"/>
  <c r="DK172" i="31"/>
  <c r="S13" i="31"/>
  <c r="BO13" i="31"/>
  <c r="DK13" i="31"/>
  <c r="CW179" i="31"/>
  <c r="P45" i="31"/>
  <c r="P41" i="31"/>
  <c r="P56" i="31" s="1"/>
  <c r="P40" i="31"/>
  <c r="P39" i="31"/>
  <c r="AB45" i="31"/>
  <c r="AB41" i="31"/>
  <c r="AB56" i="31" s="1"/>
  <c r="AB40" i="31"/>
  <c r="AB39" i="31"/>
  <c r="AN45" i="31"/>
  <c r="AN41" i="31"/>
  <c r="AN56" i="31" s="1"/>
  <c r="AN40" i="31"/>
  <c r="AN39" i="31"/>
  <c r="AN42" i="31" s="1"/>
  <c r="AZ45" i="31"/>
  <c r="AZ41" i="31"/>
  <c r="AZ40" i="31"/>
  <c r="AZ39" i="31"/>
  <c r="BL45" i="31"/>
  <c r="BL41" i="31"/>
  <c r="BL56" i="31" s="1"/>
  <c r="BL40" i="31"/>
  <c r="BL39" i="31"/>
  <c r="BX45" i="31"/>
  <c r="BX41" i="31"/>
  <c r="BX56" i="31" s="1"/>
  <c r="BX40" i="31"/>
  <c r="BX39" i="31"/>
  <c r="CJ45" i="31"/>
  <c r="CJ42" i="31"/>
  <c r="CJ41" i="31"/>
  <c r="CJ56" i="31" s="1"/>
  <c r="CJ40" i="31"/>
  <c r="CJ39" i="31"/>
  <c r="CV45" i="31"/>
  <c r="CV41" i="31"/>
  <c r="CV56" i="31" s="1"/>
  <c r="CV40" i="31"/>
  <c r="CV39" i="31"/>
  <c r="DH45" i="31"/>
  <c r="DH41" i="31"/>
  <c r="DH56" i="31" s="1"/>
  <c r="DH40" i="31"/>
  <c r="DH39" i="31"/>
  <c r="DT45" i="31"/>
  <c r="DT41" i="31"/>
  <c r="DT56" i="31" s="1"/>
  <c r="DT40" i="31"/>
  <c r="DT39" i="31"/>
  <c r="DT42" i="31" s="1"/>
  <c r="F106" i="31"/>
  <c r="F95" i="31"/>
  <c r="F110" i="31" s="1"/>
  <c r="BZ106" i="31"/>
  <c r="DJ93" i="31"/>
  <c r="DJ96" i="31" s="1"/>
  <c r="BD93" i="31"/>
  <c r="BD99" i="31"/>
  <c r="BD106" i="31" s="1"/>
  <c r="I102" i="31"/>
  <c r="BZ99" i="31"/>
  <c r="Q120" i="31"/>
  <c r="Q126" i="31"/>
  <c r="Q133" i="31" s="1"/>
  <c r="Q122" i="31"/>
  <c r="Q137" i="31" s="1"/>
  <c r="N123" i="31"/>
  <c r="G153" i="31"/>
  <c r="G160" i="31" s="1"/>
  <c r="G147" i="31"/>
  <c r="G149" i="31"/>
  <c r="G164" i="31" s="1"/>
  <c r="G148" i="31"/>
  <c r="CA148" i="31"/>
  <c r="CA149" i="31"/>
  <c r="CA164" i="31" s="1"/>
  <c r="CA153" i="31"/>
  <c r="CA160" i="31" s="1"/>
  <c r="CA150" i="31"/>
  <c r="CA147" i="31"/>
  <c r="AJ149" i="31"/>
  <c r="AJ164" i="31" s="1"/>
  <c r="AJ148" i="31"/>
  <c r="AJ153" i="31"/>
  <c r="AJ160" i="31" s="1"/>
  <c r="CP149" i="31"/>
  <c r="CP164" i="31" s="1"/>
  <c r="CP150" i="31"/>
  <c r="CP148" i="31"/>
  <c r="CP153" i="31"/>
  <c r="CP147" i="31"/>
  <c r="DL149" i="31"/>
  <c r="DL164" i="31" s="1"/>
  <c r="DL147" i="31"/>
  <c r="DL148" i="31"/>
  <c r="DL153" i="31"/>
  <c r="DL160" i="31" s="1"/>
  <c r="AJ155" i="31"/>
  <c r="AI162" i="31"/>
  <c r="CE155" i="31"/>
  <c r="CE162" i="31" s="1"/>
  <c r="CD162" i="31"/>
  <c r="BP156" i="31"/>
  <c r="AY172" i="31"/>
  <c r="AY18" i="31"/>
  <c r="AY14" i="31"/>
  <c r="AY13" i="31"/>
  <c r="AY12" i="31"/>
  <c r="AY25" i="31"/>
  <c r="CI18" i="31"/>
  <c r="CI15" i="31"/>
  <c r="CI14" i="31"/>
  <c r="CI13" i="31"/>
  <c r="CI12" i="31"/>
  <c r="CI172" i="31"/>
  <c r="DS172" i="31"/>
  <c r="DS18" i="31"/>
  <c r="DS14" i="31"/>
  <c r="DS13" i="31"/>
  <c r="DS12" i="31"/>
  <c r="DS25" i="31"/>
  <c r="BN172" i="31"/>
  <c r="BN25" i="31"/>
  <c r="R13" i="31"/>
  <c r="R15" i="31"/>
  <c r="AX179" i="31"/>
  <c r="BO52" i="31"/>
  <c r="BO40" i="31"/>
  <c r="BO42" i="31" s="1"/>
  <c r="AU126" i="31"/>
  <c r="AU133" i="31" s="1"/>
  <c r="AU121" i="31"/>
  <c r="AU122" i="31"/>
  <c r="DC120" i="31"/>
  <c r="DC121" i="31"/>
  <c r="DC133" i="31"/>
  <c r="DC126" i="31"/>
  <c r="AJ179" i="31"/>
  <c r="E45" i="31"/>
  <c r="E41" i="31"/>
  <c r="E56" i="31" s="1"/>
  <c r="E40" i="31"/>
  <c r="E39" i="31"/>
  <c r="E52" i="31"/>
  <c r="E53" i="31" s="1"/>
  <c r="F53" i="31" s="1"/>
  <c r="G53" i="31" s="1"/>
  <c r="Q45" i="31"/>
  <c r="Q42" i="31"/>
  <c r="Q41" i="31"/>
  <c r="Q56" i="31" s="1"/>
  <c r="Q40" i="31"/>
  <c r="Q174" i="31" s="1"/>
  <c r="Q39" i="31"/>
  <c r="AC45" i="31"/>
  <c r="AC41" i="31"/>
  <c r="AC56" i="31" s="1"/>
  <c r="AC40" i="31"/>
  <c r="AC39" i="31"/>
  <c r="AC52" i="31"/>
  <c r="AO45" i="31"/>
  <c r="AO42" i="31"/>
  <c r="AO41" i="31"/>
  <c r="AO56" i="31" s="1"/>
  <c r="AO40" i="31"/>
  <c r="AO39" i="31"/>
  <c r="BA45" i="31"/>
  <c r="BA41" i="31"/>
  <c r="BA56" i="31" s="1"/>
  <c r="BA40" i="31"/>
  <c r="BA39" i="31"/>
  <c r="BA52" i="31"/>
  <c r="BM45" i="31"/>
  <c r="BM52" i="31" s="1"/>
  <c r="BM42" i="31"/>
  <c r="BM41" i="31"/>
  <c r="BM56" i="31" s="1"/>
  <c r="BM40" i="31"/>
  <c r="BM39" i="31"/>
  <c r="BY45" i="31"/>
  <c r="BY41" i="31"/>
  <c r="BY56" i="31" s="1"/>
  <c r="BY40" i="31"/>
  <c r="BY39" i="31"/>
  <c r="BY52" i="31"/>
  <c r="CK45" i="31"/>
  <c r="CK52" i="31" s="1"/>
  <c r="CK42" i="31"/>
  <c r="CK41" i="31"/>
  <c r="CK56" i="31" s="1"/>
  <c r="CK40" i="31"/>
  <c r="CK174" i="31" s="1"/>
  <c r="CK39" i="31"/>
  <c r="CW45" i="31"/>
  <c r="CW41" i="31"/>
  <c r="CW56" i="31" s="1"/>
  <c r="CW40" i="31"/>
  <c r="CW39" i="31"/>
  <c r="CW52" i="31"/>
  <c r="DI45" i="31"/>
  <c r="DI42" i="31"/>
  <c r="DI41" i="31"/>
  <c r="DI56" i="31" s="1"/>
  <c r="DI40" i="31"/>
  <c r="DI39" i="31"/>
  <c r="P72" i="31"/>
  <c r="P79" i="31" s="1"/>
  <c r="P68" i="31"/>
  <c r="P83" i="31" s="1"/>
  <c r="P67" i="31"/>
  <c r="P66" i="31"/>
  <c r="AB72" i="31"/>
  <c r="AB79" i="31" s="1"/>
  <c r="AB69" i="31"/>
  <c r="AB68" i="31"/>
  <c r="AB83" i="31" s="1"/>
  <c r="AB67" i="31"/>
  <c r="AB66" i="31"/>
  <c r="AN72" i="31"/>
  <c r="AN79" i="31" s="1"/>
  <c r="AN68" i="31"/>
  <c r="AN83" i="31" s="1"/>
  <c r="AN67" i="31"/>
  <c r="AN66" i="31"/>
  <c r="AZ72" i="31"/>
  <c r="AZ79" i="31" s="1"/>
  <c r="AZ68" i="31"/>
  <c r="AZ83" i="31" s="1"/>
  <c r="AZ67" i="31"/>
  <c r="AZ66" i="31"/>
  <c r="BL72" i="31"/>
  <c r="BL68" i="31"/>
  <c r="BL83" i="31" s="1"/>
  <c r="BL67" i="31"/>
  <c r="BL66" i="31"/>
  <c r="BX72" i="31"/>
  <c r="BX79" i="31" s="1"/>
  <c r="BX68" i="31"/>
  <c r="BX83" i="31" s="1"/>
  <c r="BX67" i="31"/>
  <c r="BX66" i="31"/>
  <c r="CJ72" i="31"/>
  <c r="CJ79" i="31" s="1"/>
  <c r="CJ68" i="31"/>
  <c r="CJ83" i="31" s="1"/>
  <c r="CJ67" i="31"/>
  <c r="CJ66" i="31"/>
  <c r="CV72" i="31"/>
  <c r="CV79" i="31" s="1"/>
  <c r="CV68" i="31"/>
  <c r="CV83" i="31" s="1"/>
  <c r="CV188" i="31" s="1"/>
  <c r="CV67" i="31"/>
  <c r="CV66" i="31"/>
  <c r="DH72" i="31"/>
  <c r="DH79" i="31" s="1"/>
  <c r="DH69" i="31"/>
  <c r="DH68" i="31"/>
  <c r="DH83" i="31" s="1"/>
  <c r="DH67" i="31"/>
  <c r="DH66" i="31"/>
  <c r="DT72" i="31"/>
  <c r="DT79" i="31" s="1"/>
  <c r="DT68" i="31"/>
  <c r="DT83" i="31" s="1"/>
  <c r="DT67" i="31"/>
  <c r="DT66" i="31"/>
  <c r="BL79" i="31"/>
  <c r="CY106" i="31"/>
  <c r="BZ93" i="31"/>
  <c r="AK95" i="31"/>
  <c r="AK110" i="31" s="1"/>
  <c r="Y99" i="31"/>
  <c r="DJ99" i="31"/>
  <c r="DJ106" i="31" s="1"/>
  <c r="BL133" i="31"/>
  <c r="BL121" i="31"/>
  <c r="BL120" i="31"/>
  <c r="BL123" i="31"/>
  <c r="AA128" i="31"/>
  <c r="AA135" i="31" s="1"/>
  <c r="AB129" i="31"/>
  <c r="AB136" i="31" s="1"/>
  <c r="AA136" i="31"/>
  <c r="DK121" i="31"/>
  <c r="DI136" i="31"/>
  <c r="P149" i="31"/>
  <c r="P164" i="31" s="1"/>
  <c r="P147" i="31"/>
  <c r="P148" i="31"/>
  <c r="P153" i="31"/>
  <c r="P160" i="31" s="1"/>
  <c r="CQ153" i="31"/>
  <c r="CQ160" i="31" s="1"/>
  <c r="CQ149" i="31"/>
  <c r="CQ164" i="31" s="1"/>
  <c r="CQ148" i="31"/>
  <c r="CQ147" i="31"/>
  <c r="AJ147" i="31"/>
  <c r="AJ150" i="31" s="1"/>
  <c r="BP163" i="31"/>
  <c r="BQ156" i="31"/>
  <c r="O172" i="31"/>
  <c r="O18" i="31"/>
  <c r="O14" i="31"/>
  <c r="O13" i="31"/>
  <c r="O12" i="31"/>
  <c r="O25" i="31"/>
  <c r="BW172" i="31"/>
  <c r="BW18" i="31"/>
  <c r="BW14" i="31"/>
  <c r="BW13" i="31"/>
  <c r="BW12" i="31"/>
  <c r="BW15" i="31" s="1"/>
  <c r="BW25" i="31"/>
  <c r="DJ13" i="31"/>
  <c r="BN15" i="31"/>
  <c r="BO179" i="31"/>
  <c r="CE121" i="31"/>
  <c r="CE120" i="31"/>
  <c r="CE126" i="31"/>
  <c r="CE133" i="31" s="1"/>
  <c r="CE122" i="31"/>
  <c r="CE137" i="31" s="1"/>
  <c r="BC120" i="31"/>
  <c r="AE126" i="31"/>
  <c r="AE133" i="31" s="1"/>
  <c r="I153" i="31"/>
  <c r="I160" i="31" s="1"/>
  <c r="I148" i="31"/>
  <c r="I150" i="31" s="1"/>
  <c r="I149" i="31"/>
  <c r="I164" i="31" s="1"/>
  <c r="I147" i="31"/>
  <c r="AI155" i="31"/>
  <c r="AL179" i="31"/>
  <c r="CH179" i="31"/>
  <c r="CY179" i="31"/>
  <c r="G52" i="31"/>
  <c r="BC52" i="31"/>
  <c r="BC185" i="31" s="1"/>
  <c r="CY52" i="31"/>
  <c r="G40" i="31"/>
  <c r="BC40" i="31"/>
  <c r="CY40" i="31"/>
  <c r="CY42" i="31" s="1"/>
  <c r="BC42" i="31"/>
  <c r="E72" i="31"/>
  <c r="E79" i="31" s="1"/>
  <c r="E80" i="31" s="1"/>
  <c r="E68" i="31"/>
  <c r="E83" i="31" s="1"/>
  <c r="E67" i="31"/>
  <c r="E66" i="31"/>
  <c r="Q72" i="31"/>
  <c r="Q79" i="31" s="1"/>
  <c r="Q69" i="31"/>
  <c r="Q68" i="31"/>
  <c r="Q83" i="31" s="1"/>
  <c r="Q67" i="31"/>
  <c r="Q66" i="31"/>
  <c r="AC72" i="31"/>
  <c r="AC79" i="31" s="1"/>
  <c r="AC68" i="31"/>
  <c r="AC83" i="31" s="1"/>
  <c r="AC67" i="31"/>
  <c r="AC66" i="31"/>
  <c r="AO72" i="31"/>
  <c r="AO79" i="31" s="1"/>
  <c r="AO69" i="31"/>
  <c r="AO68" i="31"/>
  <c r="AO67" i="31"/>
  <c r="AO66" i="31"/>
  <c r="BA72" i="31"/>
  <c r="BA79" i="31" s="1"/>
  <c r="BA68" i="31"/>
  <c r="BA83" i="31" s="1"/>
  <c r="BA67" i="31"/>
  <c r="BA66" i="31"/>
  <c r="BA69" i="31" s="1"/>
  <c r="BM72" i="31"/>
  <c r="BM68" i="31"/>
  <c r="BM83" i="31" s="1"/>
  <c r="BM67" i="31"/>
  <c r="BM66" i="31"/>
  <c r="BY72" i="31"/>
  <c r="BY79" i="31" s="1"/>
  <c r="BY68" i="31"/>
  <c r="BY83" i="31" s="1"/>
  <c r="BY67" i="31"/>
  <c r="BY66" i="31"/>
  <c r="CK72" i="31"/>
  <c r="CK68" i="31"/>
  <c r="CK83" i="31" s="1"/>
  <c r="CK67" i="31"/>
  <c r="CK66" i="31"/>
  <c r="CW72" i="31"/>
  <c r="CW79" i="31" s="1"/>
  <c r="CW69" i="31"/>
  <c r="CW68" i="31"/>
  <c r="CW83" i="31" s="1"/>
  <c r="CW67" i="31"/>
  <c r="CW66" i="31"/>
  <c r="DI72" i="31"/>
  <c r="DI68" i="31"/>
  <c r="DI83" i="31" s="1"/>
  <c r="DI67" i="31"/>
  <c r="DI66" i="31"/>
  <c r="DI79" i="31"/>
  <c r="BM79" i="31"/>
  <c r="CK79" i="31"/>
  <c r="H106" i="31"/>
  <c r="H95" i="31"/>
  <c r="AR99" i="31"/>
  <c r="AR106" i="31" s="1"/>
  <c r="AR95" i="31"/>
  <c r="AR110" i="31" s="1"/>
  <c r="CB96" i="31"/>
  <c r="CB99" i="31"/>
  <c r="CB106" i="31" s="1"/>
  <c r="DL96" i="31"/>
  <c r="CJ96" i="31"/>
  <c r="DH106" i="31"/>
  <c r="DH99" i="31"/>
  <c r="DH95" i="31"/>
  <c r="DH93" i="31"/>
  <c r="Y93" i="31"/>
  <c r="CB93" i="31"/>
  <c r="CW94" i="31"/>
  <c r="BD96" i="31"/>
  <c r="F109" i="31"/>
  <c r="BS120" i="31"/>
  <c r="AC129" i="31"/>
  <c r="CI129" i="31"/>
  <c r="CI136" i="31" s="1"/>
  <c r="CM122" i="31"/>
  <c r="CM137" i="31" s="1"/>
  <c r="U148" i="31"/>
  <c r="U149" i="31"/>
  <c r="U164" i="31" s="1"/>
  <c r="AS153" i="31"/>
  <c r="AS160" i="31" s="1"/>
  <c r="AS147" i="31"/>
  <c r="AS149" i="31"/>
  <c r="AS164" i="31" s="1"/>
  <c r="AS148" i="31"/>
  <c r="BE153" i="31"/>
  <c r="BE160" i="31" s="1"/>
  <c r="BE148" i="31"/>
  <c r="BE147" i="31"/>
  <c r="BE150" i="31" s="1"/>
  <c r="BE149" i="31"/>
  <c r="BE164" i="31" s="1"/>
  <c r="BQ153" i="31"/>
  <c r="BQ160" i="31" s="1"/>
  <c r="BQ148" i="31"/>
  <c r="BQ147" i="31"/>
  <c r="BQ149" i="31"/>
  <c r="BQ164" i="31" s="1"/>
  <c r="CC150" i="31"/>
  <c r="CC149" i="31"/>
  <c r="CC164" i="31" s="1"/>
  <c r="CC148" i="31"/>
  <c r="CC153" i="31"/>
  <c r="CO149" i="31"/>
  <c r="CO164" i="31" s="1"/>
  <c r="CO147" i="31"/>
  <c r="CO148" i="31"/>
  <c r="CO153" i="31"/>
  <c r="CO160" i="31" s="1"/>
  <c r="DA148" i="31"/>
  <c r="DA153" i="31"/>
  <c r="DA160" i="31"/>
  <c r="DA149" i="31"/>
  <c r="DA164" i="31" s="1"/>
  <c r="DA147" i="31"/>
  <c r="CR153" i="31"/>
  <c r="CR160" i="31" s="1"/>
  <c r="CR147" i="31"/>
  <c r="CR148" i="31"/>
  <c r="DO153" i="31"/>
  <c r="DO160" i="31" s="1"/>
  <c r="DO150" i="31"/>
  <c r="DO149" i="31"/>
  <c r="DO164" i="31" s="1"/>
  <c r="DO148" i="31"/>
  <c r="BV148" i="31"/>
  <c r="CC160" i="31"/>
  <c r="AM172" i="31"/>
  <c r="AM18" i="31"/>
  <c r="AM14" i="31"/>
  <c r="AM13" i="31"/>
  <c r="AM12" i="31"/>
  <c r="AM25" i="31"/>
  <c r="CU172" i="31"/>
  <c r="CU18" i="31"/>
  <c r="CU14" i="31"/>
  <c r="CU13" i="31"/>
  <c r="CU12" i="31"/>
  <c r="BN13" i="31"/>
  <c r="S179" i="31"/>
  <c r="S52" i="31"/>
  <c r="DK52" i="31"/>
  <c r="S40" i="31"/>
  <c r="AO99" i="31"/>
  <c r="AO106" i="31" s="1"/>
  <c r="AO96" i="31"/>
  <c r="BB93" i="31"/>
  <c r="BB96" i="31" s="1"/>
  <c r="CS94" i="31"/>
  <c r="AF95" i="31"/>
  <c r="AF110" i="31" s="1"/>
  <c r="W120" i="31"/>
  <c r="W122" i="31"/>
  <c r="W137" i="31" s="1"/>
  <c r="W121" i="31"/>
  <c r="W126" i="31"/>
  <c r="W133" i="31" s="1"/>
  <c r="CQ120" i="31"/>
  <c r="CQ126" i="31"/>
  <c r="CQ133" i="31" s="1"/>
  <c r="CX128" i="31"/>
  <c r="DK149" i="31"/>
  <c r="DK164" i="31" s="1"/>
  <c r="DK150" i="31"/>
  <c r="DK147" i="31"/>
  <c r="DK148" i="31"/>
  <c r="DK160" i="31"/>
  <c r="DK153" i="31"/>
  <c r="AO179" i="31"/>
  <c r="S25" i="31"/>
  <c r="BO25" i="31"/>
  <c r="DK25" i="31"/>
  <c r="F72" i="31"/>
  <c r="F79" i="31" s="1"/>
  <c r="F68" i="31"/>
  <c r="F83" i="31" s="1"/>
  <c r="F67" i="31"/>
  <c r="F66" i="31"/>
  <c r="R72" i="31"/>
  <c r="R68" i="31"/>
  <c r="R83" i="31" s="1"/>
  <c r="R67" i="31"/>
  <c r="R66" i="31"/>
  <c r="AD72" i="31"/>
  <c r="AD79" i="31" s="1"/>
  <c r="AD68" i="31"/>
  <c r="AD83" i="31" s="1"/>
  <c r="AD67" i="31"/>
  <c r="AD66" i="31"/>
  <c r="AP72" i="31"/>
  <c r="AP79" i="31" s="1"/>
  <c r="AP68" i="31"/>
  <c r="AP83" i="31" s="1"/>
  <c r="AP67" i="31"/>
  <c r="AP66" i="31"/>
  <c r="BB72" i="31"/>
  <c r="BB79" i="31" s="1"/>
  <c r="BB68" i="31"/>
  <c r="BB83" i="31" s="1"/>
  <c r="BB67" i="31"/>
  <c r="BB66" i="31"/>
  <c r="BB173" i="31" s="1"/>
  <c r="BN72" i="31"/>
  <c r="BN178" i="31" s="1"/>
  <c r="BN68" i="31"/>
  <c r="BN67" i="31"/>
  <c r="BN66" i="31"/>
  <c r="BZ72" i="31"/>
  <c r="BZ79" i="31" s="1"/>
  <c r="BZ68" i="31"/>
  <c r="BZ83" i="31" s="1"/>
  <c r="BZ67" i="31"/>
  <c r="BZ66" i="31"/>
  <c r="CL72" i="31"/>
  <c r="CL79" i="31" s="1"/>
  <c r="CL68" i="31"/>
  <c r="CL83" i="31" s="1"/>
  <c r="CL67" i="31"/>
  <c r="CL66" i="31"/>
  <c r="CX72" i="31"/>
  <c r="CX79" i="31" s="1"/>
  <c r="CX68" i="31"/>
  <c r="CX83" i="31" s="1"/>
  <c r="CX67" i="31"/>
  <c r="CX66" i="31"/>
  <c r="DJ72" i="31"/>
  <c r="DJ68" i="31"/>
  <c r="DJ83" i="31" s="1"/>
  <c r="DJ67" i="31"/>
  <c r="DJ66" i="31"/>
  <c r="DJ79" i="31"/>
  <c r="I99" i="31"/>
  <c r="I95" i="31"/>
  <c r="I110" i="31" s="1"/>
  <c r="I94" i="31"/>
  <c r="I93" i="31"/>
  <c r="I96" i="31" s="1"/>
  <c r="I106" i="31"/>
  <c r="U99" i="31"/>
  <c r="U106" i="31" s="1"/>
  <c r="U95" i="31"/>
  <c r="U94" i="31"/>
  <c r="U93" i="31"/>
  <c r="AG99" i="31"/>
  <c r="AG106" i="31" s="1"/>
  <c r="AG95" i="31"/>
  <c r="AG110" i="31" s="1"/>
  <c r="AG94" i="31"/>
  <c r="AG93" i="31"/>
  <c r="AS99" i="31"/>
  <c r="AS106" i="31" s="1"/>
  <c r="AS95" i="31"/>
  <c r="AS110" i="31" s="1"/>
  <c r="AS94" i="31"/>
  <c r="AS93" i="31"/>
  <c r="BE99" i="31"/>
  <c r="BE106" i="31" s="1"/>
  <c r="BE95" i="31"/>
  <c r="BE110" i="31" s="1"/>
  <c r="BE94" i="31"/>
  <c r="BE93" i="31"/>
  <c r="BQ99" i="31"/>
  <c r="BQ106" i="31" s="1"/>
  <c r="BQ95" i="31"/>
  <c r="BQ110" i="31" s="1"/>
  <c r="BQ94" i="31"/>
  <c r="BQ93" i="31"/>
  <c r="CC99" i="31"/>
  <c r="CC106" i="31" s="1"/>
  <c r="CC96" i="31"/>
  <c r="CC95" i="31"/>
  <c r="CC110" i="31" s="1"/>
  <c r="CC94" i="31"/>
  <c r="CC93" i="31"/>
  <c r="CO99" i="31"/>
  <c r="CO106" i="31" s="1"/>
  <c r="CO95" i="31"/>
  <c r="CO110" i="31" s="1"/>
  <c r="CO94" i="31"/>
  <c r="CO93" i="31"/>
  <c r="DA99" i="31"/>
  <c r="DA106" i="31" s="1"/>
  <c r="DA95" i="31"/>
  <c r="DA110" i="31" s="1"/>
  <c r="DA94" i="31"/>
  <c r="DA93" i="31"/>
  <c r="DM99" i="31"/>
  <c r="DM95" i="31"/>
  <c r="DM110" i="31" s="1"/>
  <c r="DM94" i="31"/>
  <c r="DM93" i="31"/>
  <c r="DM106" i="31"/>
  <c r="P99" i="31"/>
  <c r="P106" i="31" s="1"/>
  <c r="P95" i="31"/>
  <c r="P110" i="31" s="1"/>
  <c r="P93" i="31"/>
  <c r="BM99" i="31"/>
  <c r="BM106" i="31" s="1"/>
  <c r="BM95" i="31"/>
  <c r="CL102" i="31"/>
  <c r="DI106" i="31"/>
  <c r="DI93" i="31"/>
  <c r="AR94" i="31"/>
  <c r="F96" i="31"/>
  <c r="BB99" i="31"/>
  <c r="BB106" i="31" s="1"/>
  <c r="CK99" i="31"/>
  <c r="CK106" i="31" s="1"/>
  <c r="DL99" i="31"/>
  <c r="DL106" i="31" s="1"/>
  <c r="BX133" i="31"/>
  <c r="BX126" i="31"/>
  <c r="BX121" i="31"/>
  <c r="BX122" i="31"/>
  <c r="DF120" i="31"/>
  <c r="DF122" i="31"/>
  <c r="DF137" i="31" s="1"/>
  <c r="DF121" i="31"/>
  <c r="DF126" i="31"/>
  <c r="DF133" i="31" s="1"/>
  <c r="AB135" i="31"/>
  <c r="AC128" i="31"/>
  <c r="AC135" i="31" s="1"/>
  <c r="BX120" i="31"/>
  <c r="DK120" i="31"/>
  <c r="CJ129" i="31"/>
  <c r="AQ147" i="31"/>
  <c r="AQ149" i="31"/>
  <c r="AQ164" i="31" s="1"/>
  <c r="AQ153" i="31"/>
  <c r="AQ160" i="31" s="1"/>
  <c r="BS160" i="31"/>
  <c r="BS153" i="31"/>
  <c r="BS149" i="31"/>
  <c r="BS164" i="31" s="1"/>
  <c r="BS148" i="31"/>
  <c r="BS147" i="31"/>
  <c r="CS150" i="31"/>
  <c r="CS153" i="31"/>
  <c r="CS160" i="31" s="1"/>
  <c r="CS148" i="31"/>
  <c r="CS147" i="31"/>
  <c r="AC156" i="31"/>
  <c r="BX156" i="31"/>
  <c r="U153" i="31"/>
  <c r="U160" i="31" s="1"/>
  <c r="CF155" i="31"/>
  <c r="AZ106" i="31"/>
  <c r="AZ94" i="31"/>
  <c r="CV106" i="31"/>
  <c r="CV94" i="31"/>
  <c r="AP95" i="31"/>
  <c r="AP110" i="31" s="1"/>
  <c r="AD128" i="31"/>
  <c r="AC136" i="31"/>
  <c r="AD129" i="31"/>
  <c r="O148" i="31"/>
  <c r="O147" i="31"/>
  <c r="O149" i="31"/>
  <c r="O164" i="31" s="1"/>
  <c r="O153" i="31"/>
  <c r="AA148" i="31"/>
  <c r="AA147" i="31"/>
  <c r="AA153" i="31"/>
  <c r="AA150" i="31"/>
  <c r="AM147" i="31"/>
  <c r="AM148" i="31"/>
  <c r="AM153" i="31"/>
  <c r="AM149" i="31"/>
  <c r="AM164" i="31" s="1"/>
  <c r="AY149" i="31"/>
  <c r="AY164" i="31" s="1"/>
  <c r="AY147" i="31"/>
  <c r="AY153" i="31"/>
  <c r="AY148" i="31"/>
  <c r="AY150" i="31" s="1"/>
  <c r="BK147" i="31"/>
  <c r="BK149" i="31"/>
  <c r="BK164" i="31" s="1"/>
  <c r="BK150" i="31"/>
  <c r="BW150" i="31"/>
  <c r="BW147" i="31"/>
  <c r="BW153" i="31"/>
  <c r="BW149" i="31"/>
  <c r="BW164" i="31" s="1"/>
  <c r="CI147" i="31"/>
  <c r="CI148" i="31"/>
  <c r="CI150" i="31" s="1"/>
  <c r="CI153" i="31"/>
  <c r="CU153" i="31"/>
  <c r="CU147" i="31"/>
  <c r="CU150" i="31"/>
  <c r="DG147" i="31"/>
  <c r="DG153" i="31"/>
  <c r="DG150" i="31"/>
  <c r="DG149" i="31"/>
  <c r="DG164" i="31" s="1"/>
  <c r="DS147" i="31"/>
  <c r="DS149" i="31"/>
  <c r="DS164" i="31" s="1"/>
  <c r="DS153" i="31"/>
  <c r="DS150" i="31"/>
  <c r="DS148" i="31"/>
  <c r="Y149" i="31"/>
  <c r="Y164" i="31" s="1"/>
  <c r="Y148" i="31"/>
  <c r="Y153" i="31"/>
  <c r="Y160" i="31" s="1"/>
  <c r="Y147" i="31"/>
  <c r="Y150" i="31"/>
  <c r="BB153" i="31"/>
  <c r="BB148" i="31"/>
  <c r="BB149" i="31"/>
  <c r="BB164" i="31" s="1"/>
  <c r="CV148" i="31"/>
  <c r="CV147" i="31"/>
  <c r="CV153" i="31"/>
  <c r="CV160" i="31" s="1"/>
  <c r="CV149" i="31"/>
  <c r="CV164" i="31" s="1"/>
  <c r="CA99" i="31"/>
  <c r="CA106" i="31" s="1"/>
  <c r="CA95" i="31"/>
  <c r="CA110" i="31" s="1"/>
  <c r="CA93" i="31"/>
  <c r="AA126" i="31"/>
  <c r="AA123" i="31"/>
  <c r="CW129" i="31"/>
  <c r="BL149" i="31"/>
  <c r="BL164" i="31" s="1"/>
  <c r="BL160" i="31"/>
  <c r="BL150" i="31"/>
  <c r="BX149" i="31"/>
  <c r="BX164" i="31" s="1"/>
  <c r="BX153" i="31"/>
  <c r="BX150" i="31"/>
  <c r="BX160" i="31"/>
  <c r="BC153" i="31"/>
  <c r="BC160" i="31" s="1"/>
  <c r="BC148" i="31"/>
  <c r="BC150" i="31"/>
  <c r="BC149" i="31"/>
  <c r="BC164" i="31" s="1"/>
  <c r="CB149" i="31"/>
  <c r="CB164" i="31" s="1"/>
  <c r="CB148" i="31"/>
  <c r="CB147" i="31"/>
  <c r="CB153" i="31"/>
  <c r="CB160" i="31" s="1"/>
  <c r="CW148" i="31"/>
  <c r="CW147" i="31"/>
  <c r="CW153" i="31"/>
  <c r="CW160" i="31" s="1"/>
  <c r="CW149" i="31"/>
  <c r="CW164" i="31" s="1"/>
  <c r="BC155" i="31"/>
  <c r="AQ99" i="31"/>
  <c r="AQ106" i="31" s="1"/>
  <c r="AQ95" i="31"/>
  <c r="AQ110" i="31" s="1"/>
  <c r="AQ93" i="31"/>
  <c r="O135" i="31"/>
  <c r="P128" i="31"/>
  <c r="BJ126" i="31"/>
  <c r="BJ121" i="31"/>
  <c r="BJ133" i="31"/>
  <c r="BJ120" i="31"/>
  <c r="DT128" i="31"/>
  <c r="Q147" i="31"/>
  <c r="Q150" i="31" s="1"/>
  <c r="Q148" i="31"/>
  <c r="AC160" i="31"/>
  <c r="AC149" i="31"/>
  <c r="AC164" i="31" s="1"/>
  <c r="AC147" i="31"/>
  <c r="AC153" i="31"/>
  <c r="AC150" i="31"/>
  <c r="AO153" i="31"/>
  <c r="AO160" i="31" s="1"/>
  <c r="AO148" i="31"/>
  <c r="AO149" i="31"/>
  <c r="AO164" i="31" s="1"/>
  <c r="AO147" i="31"/>
  <c r="BA148" i="31"/>
  <c r="BA153" i="31"/>
  <c r="BA147" i="31"/>
  <c r="BA150" i="31" s="1"/>
  <c r="BM148" i="31"/>
  <c r="BM150" i="31"/>
  <c r="BM160" i="31"/>
  <c r="CK149" i="31"/>
  <c r="CK160" i="31"/>
  <c r="CK147" i="31"/>
  <c r="CK153" i="31"/>
  <c r="CK148" i="31"/>
  <c r="DI147" i="31"/>
  <c r="DI149" i="31"/>
  <c r="DI164" i="31" s="1"/>
  <c r="DI153" i="31"/>
  <c r="DI160" i="31" s="1"/>
  <c r="BD153" i="31"/>
  <c r="BD160" i="31" s="1"/>
  <c r="BD148" i="31"/>
  <c r="BD147" i="31"/>
  <c r="BD150" i="31" s="1"/>
  <c r="BD149" i="31"/>
  <c r="BD164" i="31" s="1"/>
  <c r="BC147" i="31"/>
  <c r="AU156" i="31"/>
  <c r="BA160" i="31"/>
  <c r="G106" i="31"/>
  <c r="G94" i="31"/>
  <c r="G96" i="31" s="1"/>
  <c r="S96" i="31"/>
  <c r="S94" i="31"/>
  <c r="BC96" i="31"/>
  <c r="BC94" i="31"/>
  <c r="BO96" i="31"/>
  <c r="BO94" i="31"/>
  <c r="CY94" i="31"/>
  <c r="DK94" i="31"/>
  <c r="AB99" i="31"/>
  <c r="AB106" i="31" s="1"/>
  <c r="AB95" i="31"/>
  <c r="AB110" i="31" s="1"/>
  <c r="AB93" i="31"/>
  <c r="BL99" i="31"/>
  <c r="BL106" i="31" s="1"/>
  <c r="BL95" i="31"/>
  <c r="BL110" i="31" s="1"/>
  <c r="BL93" i="31"/>
  <c r="S93" i="31"/>
  <c r="DK93" i="31"/>
  <c r="DK96" i="31" s="1"/>
  <c r="BO95" i="31"/>
  <c r="BO110" i="31" s="1"/>
  <c r="AQ96" i="31"/>
  <c r="BK126" i="31"/>
  <c r="BK121" i="31"/>
  <c r="BK120" i="31"/>
  <c r="DS122" i="31"/>
  <c r="DS137" i="31" s="1"/>
  <c r="F160" i="31"/>
  <c r="F153" i="31"/>
  <c r="F147" i="31"/>
  <c r="F150" i="31"/>
  <c r="F149" i="31"/>
  <c r="F164" i="31" s="1"/>
  <c r="BZ148" i="31"/>
  <c r="BZ149" i="31"/>
  <c r="BZ164" i="31" s="1"/>
  <c r="BZ153" i="31"/>
  <c r="BZ160" i="31" s="1"/>
  <c r="BZ147" i="31"/>
  <c r="H150" i="31"/>
  <c r="H153" i="31"/>
  <c r="H160" i="31" s="1"/>
  <c r="H148" i="31"/>
  <c r="H149" i="31"/>
  <c r="H164" i="31" s="1"/>
  <c r="BI155" i="31"/>
  <c r="AT150" i="31"/>
  <c r="BB160" i="31"/>
  <c r="AN106" i="31"/>
  <c r="BU133" i="31"/>
  <c r="CK133" i="31"/>
  <c r="DH133" i="31"/>
  <c r="DH126" i="31"/>
  <c r="DH123" i="31"/>
  <c r="CW136" i="31"/>
  <c r="CX129" i="31"/>
  <c r="J149" i="31"/>
  <c r="J164" i="31" s="1"/>
  <c r="J153" i="31"/>
  <c r="J148" i="31"/>
  <c r="J150" i="31" s="1"/>
  <c r="AU155" i="31"/>
  <c r="BR153" i="31"/>
  <c r="BR148" i="31"/>
  <c r="BR147" i="31"/>
  <c r="BF153" i="31"/>
  <c r="BF147" i="31"/>
  <c r="BF149" i="31"/>
  <c r="BF164" i="31" s="1"/>
  <c r="BF148" i="31"/>
  <c r="CD149" i="31"/>
  <c r="CD164" i="31" s="1"/>
  <c r="CD148" i="31"/>
  <c r="J147" i="31"/>
  <c r="DA155" i="31"/>
  <c r="S156" i="31"/>
  <c r="AL120" i="31"/>
  <c r="AL133" i="31"/>
  <c r="AL122" i="31"/>
  <c r="AL137" i="31" s="1"/>
  <c r="AL121" i="31"/>
  <c r="AL123" i="31" s="1"/>
  <c r="BV121" i="31"/>
  <c r="BV120" i="31"/>
  <c r="BV126" i="31"/>
  <c r="BV133" i="31" s="1"/>
  <c r="BV122" i="31"/>
  <c r="BV137" i="31" s="1"/>
  <c r="DS128" i="31"/>
  <c r="DS135" i="31" s="1"/>
  <c r="DI126" i="31"/>
  <c r="DI123" i="31"/>
  <c r="DI133" i="31"/>
  <c r="CI128" i="31"/>
  <c r="DI128" i="31"/>
  <c r="DR122" i="31"/>
  <c r="DR137" i="31" s="1"/>
  <c r="AN148" i="31"/>
  <c r="AN153" i="31"/>
  <c r="AN160" i="31" s="1"/>
  <c r="BG153" i="31"/>
  <c r="BG160" i="31" s="1"/>
  <c r="BG149" i="31"/>
  <c r="BG164" i="31" s="1"/>
  <c r="BG148" i="31"/>
  <c r="BG147" i="31"/>
  <c r="CE153" i="31"/>
  <c r="CE149" i="31"/>
  <c r="CE164" i="31" s="1"/>
  <c r="CE148" i="31"/>
  <c r="CE160" i="31"/>
  <c r="DE160" i="31"/>
  <c r="DE149" i="31"/>
  <c r="DE164" i="31" s="1"/>
  <c r="DE148" i="31"/>
  <c r="DE147" i="31"/>
  <c r="S163" i="31"/>
  <c r="T156" i="31"/>
  <c r="T163" i="31" s="1"/>
  <c r="AW163" i="31"/>
  <c r="AN149" i="31"/>
  <c r="AN164" i="31" s="1"/>
  <c r="O122" i="31"/>
  <c r="O137" i="31" s="1"/>
  <c r="AM120" i="31"/>
  <c r="BW121" i="31"/>
  <c r="BW120" i="31"/>
  <c r="CI122" i="31"/>
  <c r="CI137" i="31" s="1"/>
  <c r="CI120" i="31"/>
  <c r="DI120" i="31"/>
  <c r="L149" i="31"/>
  <c r="L164" i="31" s="1"/>
  <c r="L153" i="31"/>
  <c r="L160" i="31" s="1"/>
  <c r="L147" i="31"/>
  <c r="L150" i="31" s="1"/>
  <c r="L148" i="31"/>
  <c r="AV147" i="31"/>
  <c r="BH153" i="31"/>
  <c r="BH149" i="31"/>
  <c r="BH164" i="31" s="1"/>
  <c r="BH160" i="31"/>
  <c r="BH148" i="31"/>
  <c r="CF160" i="31"/>
  <c r="CF147" i="31"/>
  <c r="CF149" i="31"/>
  <c r="CF164" i="31" s="1"/>
  <c r="CF148" i="31"/>
  <c r="DD160" i="31"/>
  <c r="DD149" i="31"/>
  <c r="DD164" i="31" s="1"/>
  <c r="DD148" i="31"/>
  <c r="DD147" i="31"/>
  <c r="DP153" i="31"/>
  <c r="DP148" i="31"/>
  <c r="DP150" i="31" s="1"/>
  <c r="DP160" i="31"/>
  <c r="S153" i="31"/>
  <c r="S160" i="31" s="1"/>
  <c r="DH153" i="31"/>
  <c r="DH160" i="31" s="1"/>
  <c r="DH147" i="31"/>
  <c r="S155" i="31"/>
  <c r="BA155" i="31"/>
  <c r="DC155" i="31"/>
  <c r="U156" i="31"/>
  <c r="AV153" i="31"/>
  <c r="AV160" i="31" s="1"/>
  <c r="CD153" i="31"/>
  <c r="AN94" i="31"/>
  <c r="CJ94" i="31"/>
  <c r="AZ133" i="31"/>
  <c r="AZ120" i="31"/>
  <c r="AZ123" i="31" s="1"/>
  <c r="CJ133" i="31"/>
  <c r="CJ121" i="31"/>
  <c r="CJ120" i="31"/>
  <c r="DT133" i="31"/>
  <c r="DT123" i="31"/>
  <c r="DT120" i="31"/>
  <c r="DT135" i="31" s="1"/>
  <c r="DT122" i="31"/>
  <c r="DT137" i="31" s="1"/>
  <c r="DT121" i="31"/>
  <c r="DT136" i="31" s="1"/>
  <c r="Z126" i="31"/>
  <c r="Z133" i="31" s="1"/>
  <c r="Z123" i="31"/>
  <c r="O121" i="31"/>
  <c r="AM121" i="31"/>
  <c r="M160" i="31"/>
  <c r="M147" i="31"/>
  <c r="M149" i="31"/>
  <c r="M164" i="31" s="1"/>
  <c r="M148" i="31"/>
  <c r="AW147" i="31"/>
  <c r="CG153" i="31"/>
  <c r="CG147" i="31"/>
  <c r="CG160" i="31"/>
  <c r="CG148" i="31"/>
  <c r="DQ153" i="31"/>
  <c r="DQ148" i="31"/>
  <c r="DQ160" i="31"/>
  <c r="V150" i="31"/>
  <c r="V148" i="31"/>
  <c r="V147" i="31"/>
  <c r="AP153" i="31"/>
  <c r="AP160" i="31" s="1"/>
  <c r="AP148" i="31"/>
  <c r="AP147" i="31"/>
  <c r="BN148" i="31"/>
  <c r="BN150" i="31"/>
  <c r="BN160" i="31"/>
  <c r="BN147" i="31"/>
  <c r="S147" i="31"/>
  <c r="DC162" i="31"/>
  <c r="AP149" i="31"/>
  <c r="AP164" i="31" s="1"/>
  <c r="AW153" i="31"/>
  <c r="AW160" i="31" s="1"/>
  <c r="CF153" i="31"/>
  <c r="DD155" i="31"/>
  <c r="T153" i="31"/>
  <c r="T160" i="31" s="1"/>
  <c r="T150" i="31"/>
  <c r="AF153" i="31"/>
  <c r="AF160" i="31" s="1"/>
  <c r="CN148" i="31"/>
  <c r="CN160" i="31"/>
  <c r="CN149" i="31"/>
  <c r="CN164" i="31" s="1"/>
  <c r="CZ148" i="31"/>
  <c r="CZ153" i="31"/>
  <c r="CZ160" i="31"/>
  <c r="AB149" i="31"/>
  <c r="AB164" i="31" s="1"/>
  <c r="AB147" i="31"/>
  <c r="BO150" i="31"/>
  <c r="BO160" i="31"/>
  <c r="CX149" i="31"/>
  <c r="CX164" i="31" s="1"/>
  <c r="CX148" i="31"/>
  <c r="CX147" i="31"/>
  <c r="CX150" i="31" s="1"/>
  <c r="CX153" i="31"/>
  <c r="CX160" i="31" s="1"/>
  <c r="DT160" i="31"/>
  <c r="DT153" i="31"/>
  <c r="DT149" i="31"/>
  <c r="DT164" i="31" s="1"/>
  <c r="AF148" i="31"/>
  <c r="AF149" i="31"/>
  <c r="AF164" i="31" s="1"/>
  <c r="AB150" i="31"/>
  <c r="AB153" i="31"/>
  <c r="AB160" i="31" s="1"/>
  <c r="K153" i="31"/>
  <c r="K160" i="31" s="1"/>
  <c r="K149" i="31"/>
  <c r="K164" i="31" s="1"/>
  <c r="K148" i="31"/>
  <c r="AU153" i="31"/>
  <c r="AU149" i="31"/>
  <c r="AU164" i="31" s="1"/>
  <c r="AU148" i="31"/>
  <c r="AU160" i="31"/>
  <c r="BP160" i="31"/>
  <c r="CY149" i="31"/>
  <c r="CY164" i="31" s="1"/>
  <c r="CY148" i="31"/>
  <c r="CY147" i="31"/>
  <c r="CY153" i="31"/>
  <c r="CY160" i="31" s="1"/>
  <c r="AU147" i="31"/>
  <c r="AU150" i="31" s="1"/>
  <c r="AB133" i="31"/>
  <c r="AB122" i="31"/>
  <c r="AB137" i="31" s="1"/>
  <c r="CV133" i="31"/>
  <c r="CV122" i="31"/>
  <c r="CV137" i="31" s="1"/>
  <c r="AH150" i="31"/>
  <c r="AT153" i="31"/>
  <c r="AT149" i="31"/>
  <c r="AT164" i="31" s="1"/>
  <c r="DB149" i="31"/>
  <c r="DN148" i="31"/>
  <c r="DN153" i="31"/>
  <c r="AD160" i="31"/>
  <c r="AD149" i="31"/>
  <c r="AD164" i="31" s="1"/>
  <c r="AD147" i="31"/>
  <c r="AZ148" i="31"/>
  <c r="AZ150" i="31" s="1"/>
  <c r="CJ148" i="31"/>
  <c r="CJ150" i="31" s="1"/>
  <c r="CJ147" i="31"/>
  <c r="CJ153" i="31"/>
  <c r="CJ160" i="31" s="1"/>
  <c r="BP147" i="31"/>
  <c r="CN147" i="31"/>
  <c r="AH148" i="31"/>
  <c r="AH149" i="31"/>
  <c r="AH164" i="31" s="1"/>
  <c r="CZ149" i="31"/>
  <c r="CZ164" i="31" s="1"/>
  <c r="AD150" i="31"/>
  <c r="DT150" i="31"/>
  <c r="AD153" i="31"/>
  <c r="AZ153" i="31"/>
  <c r="AZ160" i="31" s="1"/>
  <c r="AC122" i="31"/>
  <c r="AC133" i="31"/>
  <c r="CW122" i="31"/>
  <c r="CW133" i="31"/>
  <c r="AI153" i="31"/>
  <c r="AI160" i="31" s="1"/>
  <c r="AI150" i="31"/>
  <c r="AI149" i="31"/>
  <c r="AI164" i="31" s="1"/>
  <c r="AI148" i="31"/>
  <c r="DC153" i="31"/>
  <c r="DC149" i="31"/>
  <c r="DC148" i="31"/>
  <c r="DC160" i="31"/>
  <c r="AE160" i="31"/>
  <c r="AE149" i="31"/>
  <c r="AE164" i="31" s="1"/>
  <c r="AE147" i="31"/>
  <c r="AE153" i="31"/>
  <c r="R160" i="31"/>
  <c r="R150" i="31"/>
  <c r="L126" i="31"/>
  <c r="L133" i="31" s="1"/>
  <c r="L122" i="31"/>
  <c r="L137" i="31" s="1"/>
  <c r="L121" i="31"/>
  <c r="L120" i="31"/>
  <c r="X126" i="31"/>
  <c r="X133" i="31" s="1"/>
  <c r="X123" i="31"/>
  <c r="X122" i="31"/>
  <c r="X137" i="31" s="1"/>
  <c r="X121" i="31"/>
  <c r="X120" i="31"/>
  <c r="AJ126" i="31"/>
  <c r="AJ133" i="31" s="1"/>
  <c r="AJ122" i="31"/>
  <c r="AJ137" i="31" s="1"/>
  <c r="AJ121" i="31"/>
  <c r="AJ120" i="31"/>
  <c r="AV126" i="31"/>
  <c r="AV133" i="31" s="1"/>
  <c r="AV123" i="31"/>
  <c r="AV122" i="31"/>
  <c r="AV137" i="31" s="1"/>
  <c r="AV121" i="31"/>
  <c r="AV120" i="31"/>
  <c r="BH126" i="31"/>
  <c r="BH122" i="31"/>
  <c r="BH137" i="31" s="1"/>
  <c r="BH121" i="31"/>
  <c r="BH120" i="31"/>
  <c r="BH123" i="31" s="1"/>
  <c r="BT126" i="31"/>
  <c r="BT133" i="31" s="1"/>
  <c r="BT122" i="31"/>
  <c r="BT137" i="31" s="1"/>
  <c r="BT121" i="31"/>
  <c r="BT120" i="31"/>
  <c r="CF126" i="31"/>
  <c r="CF133" i="31" s="1"/>
  <c r="CF122" i="31"/>
  <c r="CF137" i="31" s="1"/>
  <c r="CF121" i="31"/>
  <c r="CF120" i="31"/>
  <c r="CR126" i="31"/>
  <c r="CR133" i="31" s="1"/>
  <c r="CR122" i="31"/>
  <c r="CR137" i="31" s="1"/>
  <c r="CR121" i="31"/>
  <c r="CR120" i="31"/>
  <c r="DD126" i="31"/>
  <c r="DD133" i="31" s="1"/>
  <c r="DD122" i="31"/>
  <c r="DD137" i="31" s="1"/>
  <c r="DD121" i="31"/>
  <c r="DD120" i="31"/>
  <c r="DP126" i="31"/>
  <c r="DP133" i="31" s="1"/>
  <c r="DP122" i="31"/>
  <c r="DP137" i="31" s="1"/>
  <c r="DP121" i="31"/>
  <c r="DP120" i="31"/>
  <c r="M126" i="31"/>
  <c r="M133" i="31" s="1"/>
  <c r="M122" i="31"/>
  <c r="M137" i="31" s="1"/>
  <c r="M121" i="31"/>
  <c r="M120" i="31"/>
  <c r="Y126" i="31"/>
  <c r="Y133" i="31" s="1"/>
  <c r="Y122" i="31"/>
  <c r="Y137" i="31" s="1"/>
  <c r="Y121" i="31"/>
  <c r="Y120" i="31"/>
  <c r="AK126" i="31"/>
  <c r="AK133" i="31" s="1"/>
  <c r="AK122" i="31"/>
  <c r="AK137" i="31" s="1"/>
  <c r="AK121" i="31"/>
  <c r="AK120" i="31"/>
  <c r="AW126" i="31"/>
  <c r="AW133" i="31" s="1"/>
  <c r="AW123" i="31"/>
  <c r="AW122" i="31"/>
  <c r="AW137" i="31" s="1"/>
  <c r="AW121" i="31"/>
  <c r="AW120" i="31"/>
  <c r="BI126" i="31"/>
  <c r="BI133" i="31" s="1"/>
  <c r="BI122" i="31"/>
  <c r="BI137" i="31" s="1"/>
  <c r="BI121" i="31"/>
  <c r="BI120" i="31"/>
  <c r="BU126" i="31"/>
  <c r="BU122" i="31"/>
  <c r="BU137" i="31" s="1"/>
  <c r="BU121" i="31"/>
  <c r="BU120" i="31"/>
  <c r="CG126" i="31"/>
  <c r="CG133" i="31" s="1"/>
  <c r="CG122" i="31"/>
  <c r="CG137" i="31" s="1"/>
  <c r="CG121" i="31"/>
  <c r="CG120" i="31"/>
  <c r="CS126" i="31"/>
  <c r="CS133" i="31" s="1"/>
  <c r="CS122" i="31"/>
  <c r="CS137" i="31" s="1"/>
  <c r="CS121" i="31"/>
  <c r="CS120" i="31"/>
  <c r="DE126" i="31"/>
  <c r="DE133" i="31" s="1"/>
  <c r="DE122" i="31"/>
  <c r="DE137" i="31" s="1"/>
  <c r="DE121" i="31"/>
  <c r="DE120" i="31"/>
  <c r="DQ126" i="31"/>
  <c r="DQ133" i="31" s="1"/>
  <c r="DQ122" i="31"/>
  <c r="DQ137" i="31" s="1"/>
  <c r="DQ121" i="31"/>
  <c r="DQ120" i="31"/>
  <c r="BH133" i="31"/>
  <c r="CL153" i="31"/>
  <c r="CL160" i="31" s="1"/>
  <c r="AX25" i="30"/>
  <c r="DF25" i="30"/>
  <c r="AU25" i="30"/>
  <c r="DO25" i="30"/>
  <c r="CB30" i="30"/>
  <c r="CB25" i="30"/>
  <c r="BW25" i="30"/>
  <c r="DS25" i="30"/>
  <c r="AV25" i="30"/>
  <c r="CR25" i="30"/>
  <c r="AG25" i="30"/>
  <c r="X33" i="30"/>
  <c r="CF33" i="30"/>
  <c r="DP33" i="30"/>
  <c r="DM34" i="30"/>
  <c r="CU36" i="30"/>
  <c r="CW58" i="30" s="1"/>
  <c r="BN39" i="30"/>
  <c r="B84" i="30"/>
  <c r="B62" i="30"/>
  <c r="B40" i="30"/>
  <c r="BJ25" i="30"/>
  <c r="DR25" i="30"/>
  <c r="BG25" i="30"/>
  <c r="BG29" i="30"/>
  <c r="DC25" i="30"/>
  <c r="AF74" i="30"/>
  <c r="AF25" i="30"/>
  <c r="AF30" i="30"/>
  <c r="BP30" i="30"/>
  <c r="BP74" i="30" s="1"/>
  <c r="BR52" i="30"/>
  <c r="K33" i="30"/>
  <c r="AM25" i="30"/>
  <c r="CI25" i="30"/>
  <c r="X25" i="30"/>
  <c r="BT25" i="30"/>
  <c r="BQ74" i="30"/>
  <c r="BS52" i="30"/>
  <c r="BQ30" i="30"/>
  <c r="AD31" i="30"/>
  <c r="AG53" i="30" s="1"/>
  <c r="AD25" i="30"/>
  <c r="AJ77" i="30"/>
  <c r="AJ33" i="30"/>
  <c r="R35" i="30"/>
  <c r="BB35" i="30"/>
  <c r="CL35" i="30"/>
  <c r="L37" i="30"/>
  <c r="F39" i="30"/>
  <c r="BB39" i="30"/>
  <c r="CX39" i="30"/>
  <c r="BW32" i="30"/>
  <c r="AL25" i="30"/>
  <c r="CT25" i="30"/>
  <c r="AI73" i="30"/>
  <c r="AI25" i="30"/>
  <c r="CE25" i="30"/>
  <c r="DL30" i="30"/>
  <c r="DL74" i="30"/>
  <c r="DL25" i="30"/>
  <c r="BY75" i="30"/>
  <c r="AU33" i="30"/>
  <c r="B50" i="30"/>
  <c r="B72" i="30"/>
  <c r="B28" i="30"/>
  <c r="BK25" i="30"/>
  <c r="DG25" i="30"/>
  <c r="BH25" i="30"/>
  <c r="DP25" i="30"/>
  <c r="BG52" i="30"/>
  <c r="BE30" i="30"/>
  <c r="R75" i="30"/>
  <c r="R25" i="30"/>
  <c r="BZ25" i="30"/>
  <c r="L33" i="30"/>
  <c r="L77" i="30" s="1"/>
  <c r="BH33" i="30"/>
  <c r="DD33" i="30"/>
  <c r="DF55" i="30" s="1"/>
  <c r="BE34" i="30"/>
  <c r="BN35" i="30"/>
  <c r="B80" i="30"/>
  <c r="B58" i="30"/>
  <c r="DP37" i="30"/>
  <c r="AP39" i="30"/>
  <c r="DJ39" i="30"/>
  <c r="B36" i="30"/>
  <c r="G73" i="30"/>
  <c r="N25" i="30"/>
  <c r="BV25" i="30"/>
  <c r="K25" i="30"/>
  <c r="BS25" i="30"/>
  <c r="BS73" i="30"/>
  <c r="H30" i="30"/>
  <c r="H25" i="30"/>
  <c r="BF52" i="30"/>
  <c r="BD30" i="30"/>
  <c r="CZ30" i="30"/>
  <c r="DB52" i="30"/>
  <c r="BM31" i="30"/>
  <c r="CH76" i="30"/>
  <c r="AI33" i="30"/>
  <c r="DG65" i="30"/>
  <c r="CU65" i="30"/>
  <c r="CU87" i="30" s="1"/>
  <c r="BW65" i="30"/>
  <c r="AM65" i="30"/>
  <c r="AA65" i="30"/>
  <c r="O65" i="30"/>
  <c r="O87" i="30" s="1"/>
  <c r="DT65" i="30"/>
  <c r="DF65" i="30"/>
  <c r="CS65" i="30"/>
  <c r="CF65" i="30"/>
  <c r="AS65" i="30"/>
  <c r="AF65" i="30"/>
  <c r="F65" i="30"/>
  <c r="CK65" i="30"/>
  <c r="BV65" i="30"/>
  <c r="BV87" i="30" s="1"/>
  <c r="BH65" i="30"/>
  <c r="Q65" i="30"/>
  <c r="DL65" i="30"/>
  <c r="CX65" i="30"/>
  <c r="CJ65" i="30"/>
  <c r="BU65" i="30"/>
  <c r="BU87" i="30" s="1"/>
  <c r="AD65" i="30"/>
  <c r="P65" i="30"/>
  <c r="CW65" i="30"/>
  <c r="BT65" i="30"/>
  <c r="N65" i="30"/>
  <c r="DJ65" i="30"/>
  <c r="BD65" i="30"/>
  <c r="AL65" i="30"/>
  <c r="DH65" i="30"/>
  <c r="BX65" i="30"/>
  <c r="BB65" i="30"/>
  <c r="R65" i="30"/>
  <c r="DI65" i="30"/>
  <c r="Y65" i="30"/>
  <c r="CT65" i="30"/>
  <c r="CT87" i="30" s="1"/>
  <c r="AP65" i="30"/>
  <c r="AN65" i="30"/>
  <c r="CV65" i="30"/>
  <c r="CV87" i="30" s="1"/>
  <c r="X65" i="30"/>
  <c r="BQ65" i="30"/>
  <c r="CR65" i="30"/>
  <c r="BP65" i="30"/>
  <c r="DP65" i="30"/>
  <c r="M65" i="30"/>
  <c r="BN65" i="30"/>
  <c r="AO65" i="30"/>
  <c r="CL65" i="30"/>
  <c r="Z65" i="30"/>
  <c r="Z87" i="30" s="1"/>
  <c r="G65" i="30"/>
  <c r="AH65" i="30"/>
  <c r="AH87" i="30" s="1"/>
  <c r="DE65" i="30"/>
  <c r="DE87" i="30" s="1"/>
  <c r="AB65" i="30"/>
  <c r="BA65" i="30"/>
  <c r="AZ65" i="30"/>
  <c r="O25" i="30"/>
  <c r="AY25" i="30"/>
  <c r="CU25" i="30"/>
  <c r="CU72" i="30"/>
  <c r="AJ25" i="30"/>
  <c r="AS30" i="30"/>
  <c r="AS74" i="30" s="1"/>
  <c r="AS25" i="30"/>
  <c r="DM30" i="30"/>
  <c r="DO52" i="30"/>
  <c r="DM25" i="30"/>
  <c r="CX25" i="30"/>
  <c r="AV33" i="30"/>
  <c r="CR33" i="30"/>
  <c r="AG34" i="30"/>
  <c r="BZ79" i="30"/>
  <c r="BZ35" i="30"/>
  <c r="DJ35" i="30"/>
  <c r="AA36" i="30"/>
  <c r="BK36" i="30"/>
  <c r="BM58" i="30" s="1"/>
  <c r="AJ37" i="30"/>
  <c r="AJ81" i="30" s="1"/>
  <c r="Z25" i="30"/>
  <c r="CH72" i="30"/>
  <c r="CH25" i="30"/>
  <c r="W25" i="30"/>
  <c r="CQ25" i="30"/>
  <c r="CQ29" i="30"/>
  <c r="AR30" i="30"/>
  <c r="AR74" i="30" s="1"/>
  <c r="AR25" i="30"/>
  <c r="DG53" i="30"/>
  <c r="AY53" i="30"/>
  <c r="AM53" i="30"/>
  <c r="AA53" i="30"/>
  <c r="BQ53" i="30"/>
  <c r="DU53" i="30"/>
  <c r="DF53" i="30"/>
  <c r="BO53" i="30"/>
  <c r="BA53" i="30"/>
  <c r="X53" i="30"/>
  <c r="J53" i="30"/>
  <c r="DT53" i="30"/>
  <c r="BN53" i="30"/>
  <c r="DC53" i="30"/>
  <c r="CM53" i="30"/>
  <c r="F53" i="30"/>
  <c r="CL53" i="30"/>
  <c r="CG53" i="30"/>
  <c r="DP53" i="30"/>
  <c r="CH53" i="30"/>
  <c r="BL53" i="30"/>
  <c r="R53" i="30"/>
  <c r="DH53" i="30"/>
  <c r="N53" i="30"/>
  <c r="BH53" i="30"/>
  <c r="M53" i="30"/>
  <c r="CA53" i="30"/>
  <c r="BB53" i="30"/>
  <c r="BP53" i="30"/>
  <c r="G53" i="30"/>
  <c r="G75" i="30" s="1"/>
  <c r="DL53" i="30"/>
  <c r="Y53" i="30"/>
  <c r="Y75" i="30" s="1"/>
  <c r="CO53" i="30"/>
  <c r="H53" i="30"/>
  <c r="AB53" i="30"/>
  <c r="BR53" i="30"/>
  <c r="BX53" i="30"/>
  <c r="W33" i="30"/>
  <c r="AA25" i="30"/>
  <c r="I30" i="30"/>
  <c r="I25" i="30"/>
  <c r="CC30" i="30"/>
  <c r="CC25" i="30"/>
  <c r="CE52" i="30"/>
  <c r="BN75" i="30"/>
  <c r="BN25" i="30"/>
  <c r="BN31" i="30"/>
  <c r="B76" i="30"/>
  <c r="B54" i="30"/>
  <c r="B32" i="30"/>
  <c r="BT33" i="30"/>
  <c r="BT37" i="30"/>
  <c r="CR37" i="30"/>
  <c r="AD39" i="30"/>
  <c r="BZ39" i="30"/>
  <c r="W87" i="30"/>
  <c r="CF28" i="30"/>
  <c r="DE28" i="30"/>
  <c r="CE64" i="30"/>
  <c r="F43" i="30"/>
  <c r="F87" i="30" s="1"/>
  <c r="BB43" i="30"/>
  <c r="BB87" i="30" s="1"/>
  <c r="B88" i="30"/>
  <c r="B66" i="30"/>
  <c r="AS46" i="30"/>
  <c r="AU68" i="30"/>
  <c r="CO46" i="30"/>
  <c r="CQ68" i="30"/>
  <c r="CQ90" i="30" s="1"/>
  <c r="AN25" i="30"/>
  <c r="CJ25" i="30"/>
  <c r="BI25" i="30"/>
  <c r="AH25" i="30"/>
  <c r="CD25" i="30"/>
  <c r="CY25" i="30"/>
  <c r="BX76" i="30"/>
  <c r="Y33" i="30"/>
  <c r="AT28" i="30"/>
  <c r="BZ56" i="30"/>
  <c r="BC50" i="30"/>
  <c r="S50" i="30"/>
  <c r="DN50" i="30"/>
  <c r="AU50" i="30"/>
  <c r="AF50" i="30"/>
  <c r="BL50" i="30"/>
  <c r="AT50" i="30"/>
  <c r="J50" i="30"/>
  <c r="AR50" i="30"/>
  <c r="AA50" i="30"/>
  <c r="DL50" i="30"/>
  <c r="CN50" i="30"/>
  <c r="BS50" i="30"/>
  <c r="BS72" i="30" s="1"/>
  <c r="V50" i="30"/>
  <c r="DE50" i="30"/>
  <c r="CM50" i="30"/>
  <c r="BR50" i="30"/>
  <c r="CH50" i="30"/>
  <c r="BM50" i="30"/>
  <c r="M50" i="30"/>
  <c r="BD50" i="30"/>
  <c r="CU50" i="30"/>
  <c r="BA50" i="30"/>
  <c r="BA25" i="30"/>
  <c r="BJ33" i="30"/>
  <c r="DF33" i="30"/>
  <c r="CT37" i="30"/>
  <c r="BP39" i="30"/>
  <c r="CN39" i="30"/>
  <c r="CP61" i="30"/>
  <c r="CK40" i="30"/>
  <c r="BR28" i="30"/>
  <c r="AP80" i="30"/>
  <c r="DR60" i="30"/>
  <c r="DF44" i="30"/>
  <c r="CA25" i="30"/>
  <c r="DU28" i="30"/>
  <c r="CI60" i="30"/>
  <c r="BG64" i="30"/>
  <c r="BE42" i="30"/>
  <c r="DO64" i="30"/>
  <c r="DM42" i="30"/>
  <c r="BT45" i="30"/>
  <c r="AI68" i="30"/>
  <c r="AB25" i="30"/>
  <c r="BX25" i="30"/>
  <c r="DH25" i="30"/>
  <c r="AK25" i="30"/>
  <c r="BU25" i="30"/>
  <c r="J25" i="30"/>
  <c r="BC25" i="30"/>
  <c r="DK32" i="30"/>
  <c r="CY32" i="30"/>
  <c r="CZ54" i="30" s="1"/>
  <c r="CM32" i="30"/>
  <c r="CA32" i="30"/>
  <c r="CB54" i="30" s="1"/>
  <c r="CB76" i="30" s="1"/>
  <c r="BO32" i="30"/>
  <c r="BC32" i="30"/>
  <c r="AQ32" i="30"/>
  <c r="AE32" i="30"/>
  <c r="S32" i="30"/>
  <c r="G32" i="30"/>
  <c r="H54" i="30" s="1"/>
  <c r="BB32" i="30"/>
  <c r="BC54" i="30" s="1"/>
  <c r="DJ32" i="30"/>
  <c r="CX32" i="30"/>
  <c r="CL32" i="30"/>
  <c r="CM54" i="30" s="1"/>
  <c r="BZ32" i="30"/>
  <c r="BN32" i="30"/>
  <c r="AP32" i="30"/>
  <c r="AQ54" i="30" s="1"/>
  <c r="AD32" i="30"/>
  <c r="R32" i="30"/>
  <c r="F32" i="30"/>
  <c r="DS32" i="30"/>
  <c r="DE32" i="30"/>
  <c r="CQ32" i="30"/>
  <c r="CQ76" i="30" s="1"/>
  <c r="CC32" i="30"/>
  <c r="BM32" i="30"/>
  <c r="AY32" i="30"/>
  <c r="AZ54" i="30" s="1"/>
  <c r="AK32" i="30"/>
  <c r="W32" i="30"/>
  <c r="X54" i="30" s="1"/>
  <c r="X76" i="30" s="1"/>
  <c r="I32" i="30"/>
  <c r="DC32" i="30"/>
  <c r="BY32" i="30"/>
  <c r="AW32" i="30"/>
  <c r="AI32" i="30"/>
  <c r="DR32" i="30"/>
  <c r="DD32" i="30"/>
  <c r="DE54" i="30" s="1"/>
  <c r="CP32" i="30"/>
  <c r="CB32" i="30"/>
  <c r="BL32" i="30"/>
  <c r="BM54" i="30" s="1"/>
  <c r="BM76" i="30" s="1"/>
  <c r="AX32" i="30"/>
  <c r="AJ32" i="30"/>
  <c r="AK54" i="30" s="1"/>
  <c r="V32" i="30"/>
  <c r="H32" i="30"/>
  <c r="DQ32" i="30"/>
  <c r="CO32" i="30"/>
  <c r="BK32" i="30"/>
  <c r="U32" i="30"/>
  <c r="DH32" i="30"/>
  <c r="CN32" i="30"/>
  <c r="BU32" i="30"/>
  <c r="BD32" i="30"/>
  <c r="BE54" i="30" s="1"/>
  <c r="AH32" i="30"/>
  <c r="O32" i="30"/>
  <c r="BS32" i="30"/>
  <c r="DU32" i="30"/>
  <c r="CH32" i="30"/>
  <c r="AU32" i="30"/>
  <c r="K32" i="30"/>
  <c r="DT32" i="30"/>
  <c r="DU54" i="30" s="1"/>
  <c r="DU76" i="30" s="1"/>
  <c r="BP32" i="30"/>
  <c r="BQ54" i="30" s="1"/>
  <c r="J32" i="30"/>
  <c r="CW32" i="30"/>
  <c r="BJ32" i="30"/>
  <c r="DG32" i="30"/>
  <c r="CK32" i="30"/>
  <c r="BT32" i="30"/>
  <c r="BA32" i="30"/>
  <c r="AG32" i="30"/>
  <c r="N32" i="30"/>
  <c r="DF32" i="30"/>
  <c r="CJ32" i="30"/>
  <c r="AZ32" i="30"/>
  <c r="AF32" i="30"/>
  <c r="M32" i="30"/>
  <c r="DB32" i="30"/>
  <c r="DC54" i="30" s="1"/>
  <c r="CI32" i="30"/>
  <c r="BR32" i="30"/>
  <c r="BS54" i="30" s="1"/>
  <c r="AV32" i="30"/>
  <c r="AW54" i="30" s="1"/>
  <c r="AC32" i="30"/>
  <c r="L32" i="30"/>
  <c r="DA32" i="30"/>
  <c r="BQ32" i="30"/>
  <c r="AB32" i="30"/>
  <c r="AC54" i="30" s="1"/>
  <c r="AC76" i="30" s="1"/>
  <c r="CZ32" i="30"/>
  <c r="CG32" i="30"/>
  <c r="AT32" i="30"/>
  <c r="AA32" i="30"/>
  <c r="DP32" i="30"/>
  <c r="CF32" i="30"/>
  <c r="Z32" i="30"/>
  <c r="AA54" i="30" s="1"/>
  <c r="AS32" i="30"/>
  <c r="DL32" i="30"/>
  <c r="BI32" i="30"/>
  <c r="BJ54" i="30" s="1"/>
  <c r="T32" i="30"/>
  <c r="CV32" i="30"/>
  <c r="BG32" i="30"/>
  <c r="BH54" i="30" s="1"/>
  <c r="P32" i="30"/>
  <c r="CU32" i="30"/>
  <c r="BF32" i="30"/>
  <c r="CT32" i="30"/>
  <c r="AN32" i="30"/>
  <c r="X32" i="30"/>
  <c r="Y54" i="30" s="1"/>
  <c r="CS32" i="30"/>
  <c r="AM32" i="30"/>
  <c r="CR32" i="30"/>
  <c r="AL32" i="30"/>
  <c r="CE32" i="30"/>
  <c r="CF54" i="30" s="1"/>
  <c r="Y32" i="30"/>
  <c r="CD32" i="30"/>
  <c r="DO32" i="30"/>
  <c r="BH32" i="30"/>
  <c r="BI54" i="30" s="1"/>
  <c r="BI76" i="30" s="1"/>
  <c r="DN32" i="30"/>
  <c r="BE32" i="30"/>
  <c r="M33" i="30"/>
  <c r="BI33" i="30"/>
  <c r="Z44" i="30"/>
  <c r="AO25" i="30"/>
  <c r="CK25" i="30"/>
  <c r="DU25" i="30"/>
  <c r="M52" i="30"/>
  <c r="M74" i="30" s="1"/>
  <c r="CS54" i="30"/>
  <c r="BU54" i="30"/>
  <c r="M54" i="30"/>
  <c r="DM54" i="30"/>
  <c r="BZ54" i="30"/>
  <c r="AM54" i="30"/>
  <c r="AM76" i="30" s="1"/>
  <c r="Z54" i="30"/>
  <c r="L54" i="30"/>
  <c r="DL54" i="30"/>
  <c r="CX54" i="30"/>
  <c r="CX76" i="30" s="1"/>
  <c r="BV54" i="30"/>
  <c r="AE54" i="30"/>
  <c r="Q54" i="30"/>
  <c r="DK54" i="30"/>
  <c r="CI54" i="30"/>
  <c r="AR54" i="30"/>
  <c r="AD54" i="30"/>
  <c r="DT54" i="30"/>
  <c r="U54" i="30"/>
  <c r="DR54" i="30"/>
  <c r="CH54" i="30"/>
  <c r="BA54" i="30"/>
  <c r="S54" i="30"/>
  <c r="DB54" i="30"/>
  <c r="BR54" i="30"/>
  <c r="BB54" i="30"/>
  <c r="AJ54" i="30"/>
  <c r="T54" i="30"/>
  <c r="DA54" i="30"/>
  <c r="DA76" i="30" s="1"/>
  <c r="CY54" i="30"/>
  <c r="CC54" i="30"/>
  <c r="AH54" i="30"/>
  <c r="K54" i="30"/>
  <c r="BX54" i="30"/>
  <c r="G54" i="30"/>
  <c r="CP54" i="30"/>
  <c r="CV54" i="30"/>
  <c r="AG54" i="30"/>
  <c r="J54" i="30"/>
  <c r="BD54" i="30"/>
  <c r="AF54" i="30"/>
  <c r="I54" i="30"/>
  <c r="DP54" i="30"/>
  <c r="CT54" i="30"/>
  <c r="BY54" i="30"/>
  <c r="BY76" i="30" s="1"/>
  <c r="CR54" i="30"/>
  <c r="AX54" i="30"/>
  <c r="CQ54" i="30"/>
  <c r="AV54" i="30"/>
  <c r="F54" i="30"/>
  <c r="AU54" i="30"/>
  <c r="DJ54" i="30"/>
  <c r="BP54" i="30"/>
  <c r="AT54" i="30"/>
  <c r="DD54" i="30"/>
  <c r="CO54" i="30"/>
  <c r="AP54" i="30"/>
  <c r="AN54" i="30"/>
  <c r="CD54" i="30"/>
  <c r="BN54" i="30"/>
  <c r="BL54" i="30"/>
  <c r="R54" i="30"/>
  <c r="N54" i="30"/>
  <c r="N76" i="30" s="1"/>
  <c r="O54" i="30"/>
  <c r="DG54" i="30"/>
  <c r="CE54" i="30"/>
  <c r="BA76" i="30"/>
  <c r="CT33" i="30"/>
  <c r="BS34" i="30"/>
  <c r="AF35" i="30"/>
  <c r="BD79" i="30"/>
  <c r="BD35" i="30"/>
  <c r="CN35" i="30"/>
  <c r="AO36" i="30"/>
  <c r="BY36" i="30"/>
  <c r="H39" i="30"/>
  <c r="BD39" i="30"/>
  <c r="DM62" i="30"/>
  <c r="AG62" i="30"/>
  <c r="BF62" i="30"/>
  <c r="R62" i="30"/>
  <c r="DE62" i="30"/>
  <c r="BO62" i="30"/>
  <c r="K62" i="30"/>
  <c r="X62" i="30"/>
  <c r="DL62" i="30"/>
  <c r="T62" i="30"/>
  <c r="BZ62" i="30"/>
  <c r="O62" i="30"/>
  <c r="G62" i="30"/>
  <c r="CZ62" i="30"/>
  <c r="AJ62" i="30"/>
  <c r="DD62" i="30"/>
  <c r="BG62" i="30"/>
  <c r="F62" i="30"/>
  <c r="CM62" i="30"/>
  <c r="BW62" i="30"/>
  <c r="S62" i="30"/>
  <c r="BV62" i="30"/>
  <c r="BU62" i="30"/>
  <c r="BT62" i="30"/>
  <c r="Z41" i="30"/>
  <c r="AB63" i="30" s="1"/>
  <c r="AZ28" i="30"/>
  <c r="DM32" i="30"/>
  <c r="DN54" i="30" s="1"/>
  <c r="DE44" i="30"/>
  <c r="AO32" i="30"/>
  <c r="AO61" i="30"/>
  <c r="AD87" i="30"/>
  <c r="AD43" i="30"/>
  <c r="L45" i="30"/>
  <c r="N67" i="30" s="1"/>
  <c r="BH45" i="30"/>
  <c r="BH89" i="30" s="1"/>
  <c r="BJ67" i="30"/>
  <c r="CF45" i="30"/>
  <c r="K68" i="30"/>
  <c r="I46" i="30"/>
  <c r="I90" i="30"/>
  <c r="BE46" i="30"/>
  <c r="DA46" i="30"/>
  <c r="DC68" i="30" s="1"/>
  <c r="DG77" i="30"/>
  <c r="P25" i="30"/>
  <c r="BL25" i="30"/>
  <c r="CV25" i="30"/>
  <c r="DT25" i="30"/>
  <c r="AW25" i="30"/>
  <c r="CS73" i="30"/>
  <c r="CS25" i="30"/>
  <c r="V25" i="30"/>
  <c r="BF25" i="30"/>
  <c r="CP25" i="30"/>
  <c r="S25" i="30"/>
  <c r="AE25" i="30"/>
  <c r="BO75" i="30"/>
  <c r="BO25" i="30"/>
  <c r="AK33" i="30"/>
  <c r="Q25" i="30"/>
  <c r="BM25" i="30"/>
  <c r="CW25" i="30"/>
  <c r="BJ29" i="30"/>
  <c r="AL33" i="30"/>
  <c r="CH77" i="30"/>
  <c r="CH33" i="30"/>
  <c r="BG34" i="30"/>
  <c r="T35" i="30"/>
  <c r="BP35" i="30"/>
  <c r="BR57" i="30"/>
  <c r="CZ35" i="30"/>
  <c r="BJ37" i="30"/>
  <c r="BG82" i="30"/>
  <c r="BS38" i="30"/>
  <c r="AR39" i="30"/>
  <c r="J75" i="30"/>
  <c r="AG52" i="30"/>
  <c r="AG46" i="30"/>
  <c r="AG90" i="30" s="1"/>
  <c r="U64" i="30"/>
  <c r="U86" i="30" s="1"/>
  <c r="DG87" i="30"/>
  <c r="DN25" i="30"/>
  <c r="AR32" i="30"/>
  <c r="AS54" i="30" s="1"/>
  <c r="AX33" i="30"/>
  <c r="U42" i="30"/>
  <c r="CO42" i="30"/>
  <c r="AP43" i="30"/>
  <c r="BZ43" i="30"/>
  <c r="CB65" i="30" s="1"/>
  <c r="DJ87" i="30"/>
  <c r="DJ43" i="30"/>
  <c r="DS88" i="30"/>
  <c r="AJ45" i="30"/>
  <c r="U46" i="30"/>
  <c r="W68" i="30"/>
  <c r="U90" i="30"/>
  <c r="BQ46" i="30"/>
  <c r="BS68" i="30" s="1"/>
  <c r="CC90" i="30"/>
  <c r="CC46" i="30"/>
  <c r="DS28" i="30"/>
  <c r="DG28" i="30"/>
  <c r="CU28" i="30"/>
  <c r="CI28" i="30"/>
  <c r="BW28" i="30"/>
  <c r="BK28" i="30"/>
  <c r="AY28" i="30"/>
  <c r="AM28" i="30"/>
  <c r="AA28" i="30"/>
  <c r="AA72" i="30" s="1"/>
  <c r="O28" i="30"/>
  <c r="DR28" i="30"/>
  <c r="DF28" i="30"/>
  <c r="CT28" i="30"/>
  <c r="CH28" i="30"/>
  <c r="BV28" i="30"/>
  <c r="BJ28" i="30"/>
  <c r="AX28" i="30"/>
  <c r="AL28" i="30"/>
  <c r="Z28" i="30"/>
  <c r="N28" i="30"/>
  <c r="N50" i="30" s="1"/>
  <c r="DQ28" i="30"/>
  <c r="DC28" i="30"/>
  <c r="CO28" i="30"/>
  <c r="CA28" i="30"/>
  <c r="BM28" i="30"/>
  <c r="AW28" i="30"/>
  <c r="AI28" i="30"/>
  <c r="U28" i="30"/>
  <c r="G28" i="30"/>
  <c r="DO28" i="30"/>
  <c r="BY28" i="30"/>
  <c r="AU28" i="30"/>
  <c r="AG28" i="30"/>
  <c r="AG50" i="30" s="1"/>
  <c r="DP28" i="30"/>
  <c r="DB28" i="30"/>
  <c r="CN28" i="30"/>
  <c r="BZ28" i="30"/>
  <c r="BL28" i="30"/>
  <c r="AV28" i="30"/>
  <c r="AH28" i="30"/>
  <c r="T28" i="30"/>
  <c r="F28" i="30"/>
  <c r="DA28" i="30"/>
  <c r="CM28" i="30"/>
  <c r="BI28" i="30"/>
  <c r="BI50" i="30" s="1"/>
  <c r="S28" i="30"/>
  <c r="DT28" i="30"/>
  <c r="CX28" i="30"/>
  <c r="CE28" i="30"/>
  <c r="BN28" i="30"/>
  <c r="AR28" i="30"/>
  <c r="Y28" i="30"/>
  <c r="H28" i="30"/>
  <c r="AP28" i="30"/>
  <c r="CR28" i="30"/>
  <c r="DJ28" i="30"/>
  <c r="CQ28" i="30"/>
  <c r="BU28" i="30"/>
  <c r="BD28" i="30"/>
  <c r="AK28" i="30"/>
  <c r="Q28" i="30"/>
  <c r="DI28" i="30"/>
  <c r="BC28" i="30"/>
  <c r="DN28" i="30"/>
  <c r="CW28" i="30"/>
  <c r="CD28" i="30"/>
  <c r="BH28" i="30"/>
  <c r="AQ28" i="30"/>
  <c r="AQ50" i="30" s="1"/>
  <c r="X28" i="30"/>
  <c r="DM28" i="30"/>
  <c r="CV28" i="30"/>
  <c r="CC28" i="30"/>
  <c r="BG28" i="30"/>
  <c r="W28" i="30"/>
  <c r="DL28" i="30"/>
  <c r="CS28" i="30"/>
  <c r="CB28" i="30"/>
  <c r="BF28" i="30"/>
  <c r="AO28" i="30"/>
  <c r="V28" i="30"/>
  <c r="DK28" i="30"/>
  <c r="DK50" i="30" s="1"/>
  <c r="BX28" i="30"/>
  <c r="BE28" i="30"/>
  <c r="AN28" i="30"/>
  <c r="R28" i="30"/>
  <c r="BT28" i="30"/>
  <c r="AJ28" i="30"/>
  <c r="CP28" i="30"/>
  <c r="P28" i="30"/>
  <c r="DH28" i="30"/>
  <c r="BQ28" i="30"/>
  <c r="AB28" i="30"/>
  <c r="DD28" i="30"/>
  <c r="BO28" i="30"/>
  <c r="L28" i="30"/>
  <c r="CZ28" i="30"/>
  <c r="BB28" i="30"/>
  <c r="K28" i="30"/>
  <c r="CY28" i="30"/>
  <c r="AS28" i="30"/>
  <c r="CL28" i="30"/>
  <c r="AF28" i="30"/>
  <c r="CK28" i="30"/>
  <c r="AE28" i="30"/>
  <c r="AE50" i="30" s="1"/>
  <c r="AC28" i="30"/>
  <c r="CJ28" i="30"/>
  <c r="AD28" i="30"/>
  <c r="AD50" i="30" s="1"/>
  <c r="CG28" i="30"/>
  <c r="BP28" i="30"/>
  <c r="BA28" i="30"/>
  <c r="AZ25" i="30"/>
  <c r="DQ25" i="30"/>
  <c r="AT25" i="30"/>
  <c r="DB25" i="30"/>
  <c r="CM25" i="30"/>
  <c r="DM44" i="30"/>
  <c r="DA44" i="30"/>
  <c r="DC66" i="30" s="1"/>
  <c r="CO44" i="30"/>
  <c r="CC44" i="30"/>
  <c r="BQ44" i="30"/>
  <c r="BS66" i="30" s="1"/>
  <c r="BE44" i="30"/>
  <c r="BE88" i="30" s="1"/>
  <c r="AS44" i="30"/>
  <c r="AG44" i="30"/>
  <c r="AI66" i="30" s="1"/>
  <c r="U44" i="30"/>
  <c r="I44" i="30"/>
  <c r="DU44" i="30"/>
  <c r="DH44" i="30"/>
  <c r="DJ66" i="30" s="1"/>
  <c r="CU44" i="30"/>
  <c r="CH44" i="30"/>
  <c r="CJ66" i="30" s="1"/>
  <c r="BU44" i="30"/>
  <c r="BH44" i="30"/>
  <c r="BJ66" i="30" s="1"/>
  <c r="AU44" i="30"/>
  <c r="AH44" i="30"/>
  <c r="AJ66" i="30" s="1"/>
  <c r="T44" i="30"/>
  <c r="G44" i="30"/>
  <c r="DT44" i="30"/>
  <c r="DG44" i="30"/>
  <c r="CT44" i="30"/>
  <c r="CG44" i="30"/>
  <c r="CI66" i="30" s="1"/>
  <c r="BT44" i="30"/>
  <c r="BG44" i="30"/>
  <c r="BI66" i="30" s="1"/>
  <c r="BI88" i="30" s="1"/>
  <c r="AT44" i="30"/>
  <c r="AF44" i="30"/>
  <c r="S44" i="30"/>
  <c r="F44" i="30"/>
  <c r="H66" i="30" s="1"/>
  <c r="H88" i="30" s="1"/>
  <c r="DS44" i="30"/>
  <c r="DD44" i="30"/>
  <c r="DF66" i="30" s="1"/>
  <c r="CN44" i="30"/>
  <c r="BY44" i="30"/>
  <c r="BJ44" i="30"/>
  <c r="AR44" i="30"/>
  <c r="AT66" i="30" s="1"/>
  <c r="AC44" i="30"/>
  <c r="N44" i="30"/>
  <c r="P66" i="30" s="1"/>
  <c r="DQ44" i="30"/>
  <c r="BW44" i="30"/>
  <c r="AP44" i="30"/>
  <c r="AR66" i="30" s="1"/>
  <c r="DR44" i="30"/>
  <c r="DT66" i="30" s="1"/>
  <c r="DC44" i="30"/>
  <c r="CM44" i="30"/>
  <c r="CO66" i="30" s="1"/>
  <c r="BX44" i="30"/>
  <c r="BI44" i="30"/>
  <c r="AQ44" i="30"/>
  <c r="AS66" i="30" s="1"/>
  <c r="AB44" i="30"/>
  <c r="M44" i="30"/>
  <c r="DB44" i="30"/>
  <c r="CL44" i="30"/>
  <c r="BF44" i="30"/>
  <c r="AA44" i="30"/>
  <c r="AA88" i="30" s="1"/>
  <c r="L44" i="30"/>
  <c r="N66" i="30" s="1"/>
  <c r="CZ44" i="30"/>
  <c r="CF44" i="30"/>
  <c r="BM44" i="30"/>
  <c r="AO44" i="30"/>
  <c r="W44" i="30"/>
  <c r="CD44" i="30"/>
  <c r="R44" i="30"/>
  <c r="T66" i="30" s="1"/>
  <c r="AK44" i="30"/>
  <c r="AM66" i="30" s="1"/>
  <c r="P44" i="30"/>
  <c r="DN44" i="30"/>
  <c r="BZ44" i="30"/>
  <c r="BB44" i="30"/>
  <c r="BD66" i="30" s="1"/>
  <c r="O44" i="30"/>
  <c r="CR44" i="30"/>
  <c r="CR88" i="30" s="1"/>
  <c r="AI44" i="30"/>
  <c r="CY44" i="30"/>
  <c r="CE44" i="30"/>
  <c r="BL44" i="30"/>
  <c r="BN66" i="30" s="1"/>
  <c r="AN44" i="30"/>
  <c r="AP66" i="30" s="1"/>
  <c r="V44" i="30"/>
  <c r="CX44" i="30"/>
  <c r="BK44" i="30"/>
  <c r="AM44" i="30"/>
  <c r="DP44" i="30"/>
  <c r="CW44" i="30"/>
  <c r="CB44" i="30"/>
  <c r="CD66" i="30" s="1"/>
  <c r="BD44" i="30"/>
  <c r="AL44" i="30"/>
  <c r="Q44" i="30"/>
  <c r="DO44" i="30"/>
  <c r="DQ66" i="30" s="1"/>
  <c r="CV44" i="30"/>
  <c r="CX66" i="30" s="1"/>
  <c r="CA44" i="30"/>
  <c r="CC66" i="30" s="1"/>
  <c r="BC44" i="30"/>
  <c r="CS44" i="30"/>
  <c r="AJ44" i="30"/>
  <c r="BV44" i="30"/>
  <c r="BX66" i="30" s="1"/>
  <c r="BX88" i="30" s="1"/>
  <c r="K44" i="30"/>
  <c r="M66" i="30" s="1"/>
  <c r="DL44" i="30"/>
  <c r="BA44" i="30"/>
  <c r="CP44" i="30"/>
  <c r="CR66" i="30" s="1"/>
  <c r="AW44" i="30"/>
  <c r="CK44" i="30"/>
  <c r="AV44" i="30"/>
  <c r="AX66" i="30" s="1"/>
  <c r="CJ44" i="30"/>
  <c r="CL66" i="30" s="1"/>
  <c r="AE44" i="30"/>
  <c r="CI44" i="30"/>
  <c r="AD44" i="30"/>
  <c r="BR44" i="30"/>
  <c r="BT66" i="30" s="1"/>
  <c r="BO44" i="30"/>
  <c r="BQ66" i="30" s="1"/>
  <c r="BN44" i="30"/>
  <c r="BP66" i="30" s="1"/>
  <c r="CQ44" i="30"/>
  <c r="CS66" i="30" s="1"/>
  <c r="BS44" i="30"/>
  <c r="BP44" i="30"/>
  <c r="AY44" i="30"/>
  <c r="AZ44" i="30"/>
  <c r="BB66" i="30" s="1"/>
  <c r="DJ44" i="30"/>
  <c r="DL66" i="30" s="1"/>
  <c r="X44" i="30"/>
  <c r="DI44" i="30"/>
  <c r="J44" i="30"/>
  <c r="AC25" i="30"/>
  <c r="BY25" i="30"/>
  <c r="DI25" i="30"/>
  <c r="Q76" i="30"/>
  <c r="Z33" i="30"/>
  <c r="BV33" i="30"/>
  <c r="DR33" i="30"/>
  <c r="DR77" i="30"/>
  <c r="AI78" i="30"/>
  <c r="H35" i="30"/>
  <c r="AC58" i="30"/>
  <c r="CV58" i="30"/>
  <c r="CI58" i="30"/>
  <c r="BV58" i="30"/>
  <c r="AV58" i="30"/>
  <c r="V58" i="30"/>
  <c r="AQ58" i="30"/>
  <c r="AB58" i="30"/>
  <c r="L58" i="30"/>
  <c r="DH58" i="30"/>
  <c r="DH80" i="30" s="1"/>
  <c r="AP58" i="30"/>
  <c r="BW58" i="30"/>
  <c r="AR58" i="30"/>
  <c r="CJ58" i="30"/>
  <c r="CJ80" i="30" s="1"/>
  <c r="AS58" i="30"/>
  <c r="DN58" i="30"/>
  <c r="CH58" i="30"/>
  <c r="AK58" i="30"/>
  <c r="G58" i="30"/>
  <c r="CX58" i="30"/>
  <c r="CB58" i="30"/>
  <c r="CA58" i="30"/>
  <c r="F58" i="30"/>
  <c r="DS58" i="30"/>
  <c r="DR58" i="30"/>
  <c r="BM80" i="30"/>
  <c r="AL37" i="30"/>
  <c r="CJ59" i="30"/>
  <c r="DF37" i="30"/>
  <c r="T39" i="30"/>
  <c r="DL39" i="30"/>
  <c r="AX44" i="30"/>
  <c r="N37" i="30"/>
  <c r="N77" i="30"/>
  <c r="M55" i="30"/>
  <c r="M77" i="30" s="1"/>
  <c r="F50" i="30"/>
  <c r="I28" i="30"/>
  <c r="I50" i="30" s="1"/>
  <c r="BV32" i="30"/>
  <c r="BW54" i="30" s="1"/>
  <c r="BW76" i="30" s="1"/>
  <c r="B44" i="30"/>
  <c r="DC64" i="30"/>
  <c r="S64" i="30"/>
  <c r="S86" i="30" s="1"/>
  <c r="CR90" i="30"/>
  <c r="BK66" i="30"/>
  <c r="DQ29" i="30"/>
  <c r="DE29" i="30"/>
  <c r="CS29" i="30"/>
  <c r="CG29" i="30"/>
  <c r="CG73" i="30" s="1"/>
  <c r="BU29" i="30"/>
  <c r="BI29" i="30"/>
  <c r="AW29" i="30"/>
  <c r="AK29" i="30"/>
  <c r="Y29" i="30"/>
  <c r="M29" i="30"/>
  <c r="DP29" i="30"/>
  <c r="DD29" i="30"/>
  <c r="CR29" i="30"/>
  <c r="CF29" i="30"/>
  <c r="BT29" i="30"/>
  <c r="BH29" i="30"/>
  <c r="AV29" i="30"/>
  <c r="AJ29" i="30"/>
  <c r="X29" i="30"/>
  <c r="L29" i="30"/>
  <c r="DK29" i="30"/>
  <c r="DL51" i="30" s="1"/>
  <c r="CW29" i="30"/>
  <c r="CX51" i="30" s="1"/>
  <c r="CI29" i="30"/>
  <c r="BS29" i="30"/>
  <c r="BT51" i="30" s="1"/>
  <c r="BE29" i="30"/>
  <c r="AQ29" i="30"/>
  <c r="AC29" i="30"/>
  <c r="AD51" i="30" s="1"/>
  <c r="O29" i="30"/>
  <c r="DI29" i="30"/>
  <c r="DJ51" i="30" s="1"/>
  <c r="CE29" i="30"/>
  <c r="BC29" i="30"/>
  <c r="AA29" i="30"/>
  <c r="DJ29" i="30"/>
  <c r="CV29" i="30"/>
  <c r="CH29" i="30"/>
  <c r="BR29" i="30"/>
  <c r="BS51" i="30" s="1"/>
  <c r="BD29" i="30"/>
  <c r="AP29" i="30"/>
  <c r="AB29" i="30"/>
  <c r="N29" i="30"/>
  <c r="CU29" i="30"/>
  <c r="BQ29" i="30"/>
  <c r="BR51" i="30" s="1"/>
  <c r="AO29" i="30"/>
  <c r="K29" i="30"/>
  <c r="DL29" i="30"/>
  <c r="CP29" i="30"/>
  <c r="CQ51" i="30" s="1"/>
  <c r="BY29" i="30"/>
  <c r="BZ51" i="30" s="1"/>
  <c r="BF29" i="30"/>
  <c r="AL29" i="30"/>
  <c r="S29" i="30"/>
  <c r="CN29" i="30"/>
  <c r="CL29" i="30"/>
  <c r="AF29" i="30"/>
  <c r="DB29" i="30"/>
  <c r="BO29" i="30"/>
  <c r="AE29" i="30"/>
  <c r="I29" i="30"/>
  <c r="J51" i="30" s="1"/>
  <c r="DT29" i="30"/>
  <c r="DT73" i="30" s="1"/>
  <c r="BN29" i="30"/>
  <c r="BO51" i="30" s="1"/>
  <c r="AD29" i="30"/>
  <c r="DH29" i="30"/>
  <c r="CO29" i="30"/>
  <c r="BX29" i="30"/>
  <c r="BB29" i="30"/>
  <c r="BC51" i="30" s="1"/>
  <c r="BC73" i="30" s="1"/>
  <c r="AI29" i="30"/>
  <c r="R29" i="30"/>
  <c r="DG29" i="30"/>
  <c r="BW29" i="30"/>
  <c r="BX51" i="30" s="1"/>
  <c r="BA29" i="30"/>
  <c r="AH29" i="30"/>
  <c r="AI51" i="30" s="1"/>
  <c r="Q29" i="30"/>
  <c r="DF29" i="30"/>
  <c r="CM29" i="30"/>
  <c r="BV29" i="30"/>
  <c r="AZ29" i="30"/>
  <c r="AG29" i="30"/>
  <c r="P29" i="30"/>
  <c r="DC29" i="30"/>
  <c r="BP29" i="30"/>
  <c r="AY29" i="30"/>
  <c r="AY73" i="30" s="1"/>
  <c r="J29" i="30"/>
  <c r="DU29" i="30"/>
  <c r="CK29" i="30"/>
  <c r="AX29" i="30"/>
  <c r="DA29" i="30"/>
  <c r="AU29" i="30"/>
  <c r="H29" i="30"/>
  <c r="CJ29" i="30"/>
  <c r="CK51" i="30" s="1"/>
  <c r="CK73" i="30" s="1"/>
  <c r="CC29" i="30"/>
  <c r="CC73" i="30" s="1"/>
  <c r="AN29" i="30"/>
  <c r="DR29" i="30"/>
  <c r="CA29" i="30"/>
  <c r="Z29" i="30"/>
  <c r="DO29" i="30"/>
  <c r="BZ29" i="30"/>
  <c r="CA51" i="30" s="1"/>
  <c r="W29" i="30"/>
  <c r="BK29" i="30"/>
  <c r="DS29" i="30"/>
  <c r="DM31" i="30"/>
  <c r="DA31" i="30"/>
  <c r="DD53" i="30" s="1"/>
  <c r="DD75" i="30" s="1"/>
  <c r="CO31" i="30"/>
  <c r="CR53" i="30" s="1"/>
  <c r="CC31" i="30"/>
  <c r="CF53" i="30" s="1"/>
  <c r="BQ31" i="30"/>
  <c r="BT53" i="30" s="1"/>
  <c r="BE31" i="30"/>
  <c r="AS31" i="30"/>
  <c r="AV53" i="30" s="1"/>
  <c r="AG31" i="30"/>
  <c r="AJ53" i="30" s="1"/>
  <c r="U31" i="30"/>
  <c r="I31" i="30"/>
  <c r="DL31" i="30"/>
  <c r="DO53" i="30" s="1"/>
  <c r="CZ31" i="30"/>
  <c r="CZ75" i="30" s="1"/>
  <c r="CN31" i="30"/>
  <c r="CQ53" i="30" s="1"/>
  <c r="CB31" i="30"/>
  <c r="BP31" i="30"/>
  <c r="BD31" i="30"/>
  <c r="BG53" i="30" s="1"/>
  <c r="AR31" i="30"/>
  <c r="AU53" i="30" s="1"/>
  <c r="AF31" i="30"/>
  <c r="T31" i="30"/>
  <c r="H31" i="30"/>
  <c r="K53" i="30" s="1"/>
  <c r="K75" i="30" s="1"/>
  <c r="DK31" i="30"/>
  <c r="DK75" i="30" s="1"/>
  <c r="CW31" i="30"/>
  <c r="CZ53" i="30" s="1"/>
  <c r="CI31" i="30"/>
  <c r="BU31" i="30"/>
  <c r="BG31" i="30"/>
  <c r="AQ31" i="30"/>
  <c r="AC31" i="30"/>
  <c r="O31" i="30"/>
  <c r="DI31" i="30"/>
  <c r="CU31" i="30"/>
  <c r="CX53" i="30" s="1"/>
  <c r="BS31" i="30"/>
  <c r="BV53" i="30" s="1"/>
  <c r="AO31" i="30"/>
  <c r="DJ31" i="30"/>
  <c r="CV31" i="30"/>
  <c r="CY53" i="30" s="1"/>
  <c r="CH31" i="30"/>
  <c r="BT31" i="30"/>
  <c r="BW53" i="30" s="1"/>
  <c r="BF31" i="30"/>
  <c r="AP31" i="30"/>
  <c r="AB31" i="30"/>
  <c r="N31" i="30"/>
  <c r="CG31" i="30"/>
  <c r="CJ53" i="30" s="1"/>
  <c r="BC31" i="30"/>
  <c r="AA31" i="30"/>
  <c r="M31" i="30"/>
  <c r="DP31" i="30"/>
  <c r="CT31" i="30"/>
  <c r="CA31" i="30"/>
  <c r="BJ31" i="30"/>
  <c r="AN31" i="30"/>
  <c r="AQ53" i="30" s="1"/>
  <c r="W31" i="30"/>
  <c r="Z53" i="30" s="1"/>
  <c r="DN31" i="30"/>
  <c r="DQ53" i="30" s="1"/>
  <c r="S31" i="30"/>
  <c r="CP31" i="30"/>
  <c r="BA31" i="30"/>
  <c r="CM31" i="30"/>
  <c r="AZ31" i="30"/>
  <c r="P31" i="30"/>
  <c r="S53" i="30" s="1"/>
  <c r="CL31" i="30"/>
  <c r="AH31" i="30"/>
  <c r="DO31" i="30"/>
  <c r="DR53" i="30" s="1"/>
  <c r="CS31" i="30"/>
  <c r="BZ31" i="30"/>
  <c r="BI31" i="30"/>
  <c r="AM31" i="30"/>
  <c r="V31" i="30"/>
  <c r="CR31" i="30"/>
  <c r="CU53" i="30" s="1"/>
  <c r="BY31" i="30"/>
  <c r="CB53" i="30" s="1"/>
  <c r="BH31" i="30"/>
  <c r="BK53" i="30" s="1"/>
  <c r="AL31" i="30"/>
  <c r="AO53" i="30" s="1"/>
  <c r="DH31" i="30"/>
  <c r="DK53" i="30" s="1"/>
  <c r="CQ31" i="30"/>
  <c r="CT53" i="30" s="1"/>
  <c r="BX31" i="30"/>
  <c r="BB31" i="30"/>
  <c r="BE53" i="30" s="1"/>
  <c r="AK31" i="30"/>
  <c r="R31" i="30"/>
  <c r="U53" i="30" s="1"/>
  <c r="DG31" i="30"/>
  <c r="BW31" i="30"/>
  <c r="BZ53" i="30" s="1"/>
  <c r="AJ31" i="30"/>
  <c r="Q31" i="30"/>
  <c r="DF31" i="30"/>
  <c r="BV31" i="30"/>
  <c r="BY53" i="30" s="1"/>
  <c r="AI31" i="30"/>
  <c r="AL53" i="30" s="1"/>
  <c r="DE31" i="30"/>
  <c r="L31" i="30"/>
  <c r="O53" i="30" s="1"/>
  <c r="AY31" i="30"/>
  <c r="BR31" i="30"/>
  <c r="CX31" i="30"/>
  <c r="DA53" i="30" s="1"/>
  <c r="AW31" i="30"/>
  <c r="F31" i="30"/>
  <c r="CJ31" i="30"/>
  <c r="AU31" i="30"/>
  <c r="AX53" i="30" s="1"/>
  <c r="AX75" i="30" s="1"/>
  <c r="DU31" i="30"/>
  <c r="DU75" i="30" s="1"/>
  <c r="CF31" i="30"/>
  <c r="CI53" i="30" s="1"/>
  <c r="AT31" i="30"/>
  <c r="AW53" i="30" s="1"/>
  <c r="BL31" i="30"/>
  <c r="DR31" i="30"/>
  <c r="DR75" i="30" s="1"/>
  <c r="CD77" i="30"/>
  <c r="AF38" i="30"/>
  <c r="U51" i="30"/>
  <c r="DH55" i="30"/>
  <c r="K86" i="30"/>
  <c r="BZ66" i="30"/>
  <c r="AD66" i="30"/>
  <c r="AD88" i="30" s="1"/>
  <c r="R66" i="30"/>
  <c r="DN66" i="30"/>
  <c r="DA66" i="30"/>
  <c r="CN66" i="30"/>
  <c r="CA66" i="30"/>
  <c r="BM66" i="30"/>
  <c r="BM88" i="30" s="1"/>
  <c r="AZ66" i="30"/>
  <c r="Z66" i="30"/>
  <c r="DK66" i="30"/>
  <c r="CV66" i="30"/>
  <c r="CH66" i="30"/>
  <c r="BF66" i="30"/>
  <c r="AC66" i="30"/>
  <c r="O66" i="30"/>
  <c r="DO66" i="30"/>
  <c r="CY66" i="30"/>
  <c r="AN66" i="30"/>
  <c r="I66" i="30"/>
  <c r="V66" i="30"/>
  <c r="DM66" i="30"/>
  <c r="CG66" i="30"/>
  <c r="BR66" i="30"/>
  <c r="BC66" i="30"/>
  <c r="AL66" i="30"/>
  <c r="AL88" i="30" s="1"/>
  <c r="W66" i="30"/>
  <c r="CU66" i="30"/>
  <c r="AK66" i="30"/>
  <c r="G66" i="30"/>
  <c r="DI66" i="30"/>
  <c r="CQ66" i="30"/>
  <c r="CQ88" i="30" s="1"/>
  <c r="BW66" i="30"/>
  <c r="AY66" i="30"/>
  <c r="AG66" i="30"/>
  <c r="L66" i="30"/>
  <c r="DG66" i="30"/>
  <c r="BU66" i="30"/>
  <c r="BU88" i="30" s="1"/>
  <c r="DH66" i="30"/>
  <c r="CP66" i="30"/>
  <c r="BV66" i="30"/>
  <c r="AF66" i="30"/>
  <c r="K66" i="30"/>
  <c r="J66" i="30"/>
  <c r="DP66" i="30"/>
  <c r="AH66" i="30"/>
  <c r="CB66" i="30"/>
  <c r="U66" i="30"/>
  <c r="S66" i="30"/>
  <c r="CE66" i="30"/>
  <c r="BH66" i="30"/>
  <c r="AB66" i="30"/>
  <c r="AB88" i="30" s="1"/>
  <c r="DE66" i="30"/>
  <c r="AA66" i="30"/>
  <c r="BE66" i="30"/>
  <c r="Y66" i="30"/>
  <c r="AV66" i="30"/>
  <c r="BY66" i="30"/>
  <c r="AU66" i="30"/>
  <c r="CZ66" i="30"/>
  <c r="CM66" i="30"/>
  <c r="CM88" i="30" s="1"/>
  <c r="Q66" i="30"/>
  <c r="CK66" i="30"/>
  <c r="BO66" i="30"/>
  <c r="F66" i="30"/>
  <c r="DU66" i="30"/>
  <c r="BL66" i="30"/>
  <c r="DS66" i="30"/>
  <c r="DR66" i="30"/>
  <c r="CT66" i="30"/>
  <c r="BV45" i="30"/>
  <c r="K90" i="30"/>
  <c r="BS90" i="30"/>
  <c r="BU68" i="30"/>
  <c r="BS46" i="30"/>
  <c r="DN77" i="30"/>
  <c r="AP25" i="30"/>
  <c r="F76" i="30"/>
  <c r="DD82" i="30"/>
  <c r="AM89" i="30"/>
  <c r="CM52" i="30"/>
  <c r="CH60" i="30"/>
  <c r="L55" i="30"/>
  <c r="AX45" i="30"/>
  <c r="AI46" i="30"/>
  <c r="AM29" i="30"/>
  <c r="CT29" i="30"/>
  <c r="CU51" i="30" s="1"/>
  <c r="DK52" i="30"/>
  <c r="Z31" i="30"/>
  <c r="CK31" i="30"/>
  <c r="CN53" i="30" s="1"/>
  <c r="DR41" i="30"/>
  <c r="DT63" i="30" s="1"/>
  <c r="BI64" i="30"/>
  <c r="BI86" i="30" s="1"/>
  <c r="DL87" i="30"/>
  <c r="DI88" i="30"/>
  <c r="AL45" i="30"/>
  <c r="Y68" i="30"/>
  <c r="W46" i="30"/>
  <c r="W90" i="30" s="1"/>
  <c r="BG46" i="30"/>
  <c r="CE46" i="30"/>
  <c r="CE90" i="30" s="1"/>
  <c r="DF87" i="30"/>
  <c r="T25" i="30"/>
  <c r="BP25" i="30"/>
  <c r="CN25" i="30"/>
  <c r="CZ25" i="30"/>
  <c r="DK51" i="30"/>
  <c r="CY51" i="30"/>
  <c r="AQ51" i="30"/>
  <c r="AE51" i="30"/>
  <c r="S51" i="30"/>
  <c r="G51" i="30"/>
  <c r="CZ51" i="30"/>
  <c r="CZ73" i="30" s="1"/>
  <c r="CL51" i="30"/>
  <c r="BY51" i="30"/>
  <c r="BL51" i="30"/>
  <c r="AY51" i="30"/>
  <c r="Y51" i="30"/>
  <c r="L51" i="30"/>
  <c r="DU51" i="30"/>
  <c r="DG51" i="30"/>
  <c r="CS51" i="30"/>
  <c r="CE51" i="30"/>
  <c r="BQ51" i="30"/>
  <c r="BB51" i="30"/>
  <c r="AN51" i="30"/>
  <c r="AN73" i="30" s="1"/>
  <c r="DT51" i="30"/>
  <c r="DF51" i="30"/>
  <c r="CR51" i="30"/>
  <c r="CD51" i="30"/>
  <c r="BP51" i="30"/>
  <c r="AM51" i="30"/>
  <c r="X51" i="30"/>
  <c r="X73" i="30" s="1"/>
  <c r="DI51" i="30"/>
  <c r="AS51" i="30"/>
  <c r="AB51" i="30"/>
  <c r="I51" i="30"/>
  <c r="DE51" i="30"/>
  <c r="BW51" i="30"/>
  <c r="AP51" i="30"/>
  <c r="F51" i="30"/>
  <c r="DH51" i="30"/>
  <c r="CP51" i="30"/>
  <c r="AR51" i="30"/>
  <c r="AR73" i="30" s="1"/>
  <c r="H51" i="30"/>
  <c r="BG51" i="30"/>
  <c r="W51" i="30"/>
  <c r="DC51" i="30"/>
  <c r="CH51" i="30"/>
  <c r="BK51" i="30"/>
  <c r="BK73" i="30" s="1"/>
  <c r="AK51" i="30"/>
  <c r="BF51" i="30"/>
  <c r="DR51" i="30"/>
  <c r="CB51" i="30"/>
  <c r="CB73" i="30" s="1"/>
  <c r="AG51" i="30"/>
  <c r="AX51" i="30"/>
  <c r="DB51" i="30"/>
  <c r="CG51" i="30"/>
  <c r="BJ51" i="30"/>
  <c r="AJ51" i="30"/>
  <c r="AJ73" i="30" s="1"/>
  <c r="DA51" i="30"/>
  <c r="CF51" i="30"/>
  <c r="DS51" i="30"/>
  <c r="CC51" i="30"/>
  <c r="BE51" i="30"/>
  <c r="AH51" i="30"/>
  <c r="AH73" i="30" s="1"/>
  <c r="CW51" i="30"/>
  <c r="BD51" i="30"/>
  <c r="CV51" i="30"/>
  <c r="BV51" i="30"/>
  <c r="AZ51" i="30"/>
  <c r="DN51" i="30"/>
  <c r="BN51" i="30"/>
  <c r="BN73" i="30" s="1"/>
  <c r="BM51" i="30"/>
  <c r="DD51" i="30"/>
  <c r="AV51" i="30"/>
  <c r="CT51" i="30"/>
  <c r="AU51" i="30"/>
  <c r="AO51" i="30"/>
  <c r="AC51" i="30"/>
  <c r="AC73" i="30" s="1"/>
  <c r="V51" i="30"/>
  <c r="BM73" i="30"/>
  <c r="DC55" i="30"/>
  <c r="DC77" i="30" s="1"/>
  <c r="CQ55" i="30"/>
  <c r="BS55" i="30"/>
  <c r="BG55" i="30"/>
  <c r="AI55" i="30"/>
  <c r="W55" i="30"/>
  <c r="W77" i="30" s="1"/>
  <c r="DI55" i="30"/>
  <c r="CV55" i="30"/>
  <c r="BV55" i="30"/>
  <c r="BV77" i="30" s="1"/>
  <c r="AV55" i="30"/>
  <c r="AH55" i="30"/>
  <c r="U55" i="30"/>
  <c r="H55" i="30"/>
  <c r="DS55" i="30"/>
  <c r="DS77" i="30" s="1"/>
  <c r="DE55" i="30"/>
  <c r="CP55" i="30"/>
  <c r="CP77" i="30" s="1"/>
  <c r="AZ55" i="30"/>
  <c r="AL55" i="30"/>
  <c r="X55" i="30"/>
  <c r="I55" i="30"/>
  <c r="DQ55" i="30"/>
  <c r="CN55" i="30"/>
  <c r="BL55" i="30"/>
  <c r="AJ55" i="30"/>
  <c r="F55" i="30"/>
  <c r="DR55" i="30"/>
  <c r="DD55" i="30"/>
  <c r="DD77" i="30" s="1"/>
  <c r="CO55" i="30"/>
  <c r="BM55" i="30"/>
  <c r="AY55" i="30"/>
  <c r="V55" i="30"/>
  <c r="G55" i="30"/>
  <c r="DB55" i="30"/>
  <c r="AX55" i="30"/>
  <c r="T55" i="30"/>
  <c r="DL55" i="30"/>
  <c r="CT55" i="30"/>
  <c r="BY55" i="30"/>
  <c r="BF55" i="30"/>
  <c r="BF77" i="30" s="1"/>
  <c r="AO55" i="30"/>
  <c r="S55" i="30"/>
  <c r="S77" i="30" s="1"/>
  <c r="AM55" i="30"/>
  <c r="AM77" i="30" s="1"/>
  <c r="BX55" i="30"/>
  <c r="BE55" i="30"/>
  <c r="BE77" i="30" s="1"/>
  <c r="AN55" i="30"/>
  <c r="CR55" i="30"/>
  <c r="CR77" i="30" s="1"/>
  <c r="BD55" i="30"/>
  <c r="BD77" i="30" s="1"/>
  <c r="Q55" i="30"/>
  <c r="CF55" i="30"/>
  <c r="CF77" i="30" s="1"/>
  <c r="BA55" i="30"/>
  <c r="CW55" i="30"/>
  <c r="BQ55" i="30"/>
  <c r="BQ77" i="30" s="1"/>
  <c r="CD55" i="30"/>
  <c r="AC55" i="30"/>
  <c r="CC55" i="30"/>
  <c r="AB55" i="30"/>
  <c r="AW55" i="30"/>
  <c r="AW77" i="30" s="1"/>
  <c r="DU55" i="30"/>
  <c r="BT55" i="30"/>
  <c r="BT77" i="30" s="1"/>
  <c r="AT55" i="30"/>
  <c r="DT55" i="30"/>
  <c r="CU55" i="30"/>
  <c r="CU77" i="30" s="1"/>
  <c r="BR55" i="30"/>
  <c r="AS55" i="30"/>
  <c r="Y55" i="30"/>
  <c r="DP55" i="30"/>
  <c r="DP77" i="30" s="1"/>
  <c r="P55" i="30"/>
  <c r="AG55" i="30"/>
  <c r="CJ55" i="30"/>
  <c r="CH55" i="30"/>
  <c r="O55" i="30"/>
  <c r="CG55" i="30"/>
  <c r="N55" i="30"/>
  <c r="BJ55" i="30"/>
  <c r="BJ77" i="30" s="1"/>
  <c r="BH55" i="30"/>
  <c r="BH77" i="30" s="1"/>
  <c r="CT78" i="30"/>
  <c r="AI79" i="30"/>
  <c r="CV60" i="30"/>
  <c r="DT60" i="30"/>
  <c r="AR88" i="30"/>
  <c r="S52" i="30"/>
  <c r="CY31" i="30"/>
  <c r="DK38" i="30"/>
  <c r="DM60" i="30" s="1"/>
  <c r="CY38" i="30"/>
  <c r="CM38" i="30"/>
  <c r="CM82" i="30" s="1"/>
  <c r="CA38" i="30"/>
  <c r="BO38" i="30"/>
  <c r="BC38" i="30"/>
  <c r="AQ38" i="30"/>
  <c r="AE38" i="30"/>
  <c r="S38" i="30"/>
  <c r="U60" i="30" s="1"/>
  <c r="G38" i="30"/>
  <c r="DJ38" i="30"/>
  <c r="CX38" i="30"/>
  <c r="CL38" i="30"/>
  <c r="CL82" i="30" s="1"/>
  <c r="BZ38" i="30"/>
  <c r="CB60" i="30" s="1"/>
  <c r="BN38" i="30"/>
  <c r="BB38" i="30"/>
  <c r="AP38" i="30"/>
  <c r="AD38" i="30"/>
  <c r="R38" i="30"/>
  <c r="F38" i="30"/>
  <c r="H60" i="30" s="1"/>
  <c r="DU38" i="30"/>
  <c r="DG38" i="30"/>
  <c r="CS38" i="30"/>
  <c r="CE38" i="30"/>
  <c r="BQ38" i="30"/>
  <c r="BA38" i="30"/>
  <c r="AM38" i="30"/>
  <c r="AM82" i="30" s="1"/>
  <c r="Y38" i="30"/>
  <c r="K38" i="30"/>
  <c r="K82" i="30" s="1"/>
  <c r="CQ38" i="30"/>
  <c r="AY38" i="30"/>
  <c r="W38" i="30"/>
  <c r="DT38" i="30"/>
  <c r="DF38" i="30"/>
  <c r="CR38" i="30"/>
  <c r="CD38" i="30"/>
  <c r="BP38" i="30"/>
  <c r="AZ38" i="30"/>
  <c r="AL38" i="30"/>
  <c r="X38" i="30"/>
  <c r="Z60" i="30" s="1"/>
  <c r="J38" i="30"/>
  <c r="DS38" i="30"/>
  <c r="DE38" i="30"/>
  <c r="CC38" i="30"/>
  <c r="BM38" i="30"/>
  <c r="BO60" i="30" s="1"/>
  <c r="AK38" i="30"/>
  <c r="I38" i="30"/>
  <c r="DO38" i="30"/>
  <c r="CV38" i="30"/>
  <c r="CB38" i="30"/>
  <c r="BI38" i="30"/>
  <c r="BK60" i="30" s="1"/>
  <c r="BK82" i="30" s="1"/>
  <c r="AR38" i="30"/>
  <c r="V38" i="30"/>
  <c r="DM38" i="30"/>
  <c r="BG38" i="30"/>
  <c r="BE38" i="30"/>
  <c r="BD38" i="30"/>
  <c r="DD38" i="30"/>
  <c r="DF60" i="30" s="1"/>
  <c r="BT38" i="30"/>
  <c r="AG38" i="30"/>
  <c r="DN38" i="30"/>
  <c r="CU38" i="30"/>
  <c r="BY38" i="30"/>
  <c r="BY82" i="30" s="1"/>
  <c r="BH38" i="30"/>
  <c r="AO38" i="30"/>
  <c r="AQ60" i="30" s="1"/>
  <c r="U38" i="30"/>
  <c r="CT38" i="30"/>
  <c r="BX38" i="30"/>
  <c r="BZ60" i="30" s="1"/>
  <c r="AN38" i="30"/>
  <c r="T38" i="30"/>
  <c r="DL38" i="30"/>
  <c r="CP38" i="30"/>
  <c r="BW38" i="30"/>
  <c r="BF38" i="30"/>
  <c r="BH60" i="30" s="1"/>
  <c r="AJ38" i="30"/>
  <c r="AJ82" i="30" s="1"/>
  <c r="Q38" i="30"/>
  <c r="Q82" i="30" s="1"/>
  <c r="DI38" i="30"/>
  <c r="CO38" i="30"/>
  <c r="BV38" i="30"/>
  <c r="AI38" i="30"/>
  <c r="P38" i="30"/>
  <c r="DH38" i="30"/>
  <c r="CN38" i="30"/>
  <c r="BU38" i="30"/>
  <c r="AH38" i="30"/>
  <c r="O38" i="30"/>
  <c r="Q60" i="30" s="1"/>
  <c r="AX38" i="30"/>
  <c r="N38" i="30"/>
  <c r="P60" i="30" s="1"/>
  <c r="P82" i="30" s="1"/>
  <c r="CK38" i="30"/>
  <c r="CM60" i="30" s="1"/>
  <c r="DB38" i="30"/>
  <c r="DD60" i="30" s="1"/>
  <c r="BK38" i="30"/>
  <c r="BM60" i="30" s="1"/>
  <c r="M38" i="30"/>
  <c r="O60" i="30" s="1"/>
  <c r="DA38" i="30"/>
  <c r="BJ38" i="30"/>
  <c r="BL60" i="30" s="1"/>
  <c r="L38" i="30"/>
  <c r="CZ38" i="30"/>
  <c r="DB60" i="30" s="1"/>
  <c r="DB82" i="30" s="1"/>
  <c r="AW38" i="30"/>
  <c r="H38" i="30"/>
  <c r="J60" i="30" s="1"/>
  <c r="J82" i="30" s="1"/>
  <c r="DQ38" i="30"/>
  <c r="AV38" i="30"/>
  <c r="AX60" i="30" s="1"/>
  <c r="DC38" i="30"/>
  <c r="AT38" i="30"/>
  <c r="CW38" i="30"/>
  <c r="CY60" i="30" s="1"/>
  <c r="AS38" i="30"/>
  <c r="CH38" i="30"/>
  <c r="CJ60" i="30" s="1"/>
  <c r="DT85" i="30"/>
  <c r="AZ87" i="30"/>
  <c r="AZ89" i="30"/>
  <c r="CN51" i="30"/>
  <c r="BK55" i="30"/>
  <c r="AO66" i="30"/>
  <c r="AO88" i="30" s="1"/>
  <c r="CH85" i="30"/>
  <c r="CH41" i="30"/>
  <c r="BY88" i="30"/>
  <c r="DU88" i="30"/>
  <c r="BJ89" i="30"/>
  <c r="CH89" i="30"/>
  <c r="CH45" i="30"/>
  <c r="DR45" i="30"/>
  <c r="AU90" i="30"/>
  <c r="AU46" i="30"/>
  <c r="AW68" i="30" s="1"/>
  <c r="AW90" i="30" s="1"/>
  <c r="M87" i="30"/>
  <c r="U25" i="30"/>
  <c r="BQ25" i="30"/>
  <c r="CO25" i="30"/>
  <c r="DA25" i="30"/>
  <c r="F25" i="30"/>
  <c r="AD73" i="30"/>
  <c r="BB25" i="30"/>
  <c r="CL25" i="30"/>
  <c r="CR75" i="30"/>
  <c r="CC76" i="30"/>
  <c r="AC60" i="30"/>
  <c r="AC82" i="30" s="1"/>
  <c r="L83" i="30"/>
  <c r="CL85" i="30"/>
  <c r="DG86" i="30"/>
  <c r="AS29" i="30"/>
  <c r="CY29" i="30"/>
  <c r="CY73" i="30" s="1"/>
  <c r="AE31" i="30"/>
  <c r="DB31" i="30"/>
  <c r="DE53" i="30" s="1"/>
  <c r="Z38" i="30"/>
  <c r="CI38" i="30"/>
  <c r="CK60" i="30" s="1"/>
  <c r="J85" i="30"/>
  <c r="DO51" i="30"/>
  <c r="AQ66" i="30"/>
  <c r="AW76" i="30"/>
  <c r="AR36" i="30"/>
  <c r="DM36" i="30"/>
  <c r="DO58" i="30" s="1"/>
  <c r="AF40" i="30"/>
  <c r="AH62" i="30" s="1"/>
  <c r="CL40" i="30"/>
  <c r="CN62" i="30" s="1"/>
  <c r="CN84" i="30" s="1"/>
  <c r="BS33" i="30"/>
  <c r="CQ33" i="30"/>
  <c r="CS55" i="30" s="1"/>
  <c r="CS77" i="30" s="1"/>
  <c r="T34" i="30"/>
  <c r="BD78" i="30"/>
  <c r="CN78" i="30"/>
  <c r="CP56" i="30"/>
  <c r="DL78" i="30"/>
  <c r="DK57" i="30"/>
  <c r="CA57" i="30"/>
  <c r="BO57" i="30"/>
  <c r="G57" i="30"/>
  <c r="DA57" i="30"/>
  <c r="CN57" i="30"/>
  <c r="CN79" i="30" s="1"/>
  <c r="BZ57" i="30"/>
  <c r="AZ57" i="30"/>
  <c r="AZ79" i="30" s="1"/>
  <c r="M57" i="30"/>
  <c r="DD57" i="30"/>
  <c r="CP57" i="30"/>
  <c r="CB57" i="30"/>
  <c r="BL57" i="30"/>
  <c r="AJ57" i="30"/>
  <c r="V57" i="30"/>
  <c r="H57" i="30"/>
  <c r="H79" i="30" s="1"/>
  <c r="DB57" i="30"/>
  <c r="DQ57" i="30"/>
  <c r="DC57" i="30"/>
  <c r="DC79" i="30" s="1"/>
  <c r="CO57" i="30"/>
  <c r="CO79" i="30" s="1"/>
  <c r="AW57" i="30"/>
  <c r="AI57" i="30"/>
  <c r="F57" i="30"/>
  <c r="DP57" i="30"/>
  <c r="BX57" i="30"/>
  <c r="BX79" i="30" s="1"/>
  <c r="AV57" i="30"/>
  <c r="T57" i="30"/>
  <c r="CV57" i="30"/>
  <c r="DL57" i="30"/>
  <c r="W57" i="30"/>
  <c r="CD57" i="30"/>
  <c r="BH57" i="30"/>
  <c r="AP57" i="30"/>
  <c r="CT57" i="30"/>
  <c r="CT79" i="30" s="1"/>
  <c r="AO57" i="30"/>
  <c r="DJ57" i="30"/>
  <c r="BQ57" i="30"/>
  <c r="AN57" i="30"/>
  <c r="DH57" i="30"/>
  <c r="AK57" i="30"/>
  <c r="DF57" i="30"/>
  <c r="DF79" i="30" s="1"/>
  <c r="BE57" i="30"/>
  <c r="J57" i="30"/>
  <c r="DI57" i="30"/>
  <c r="CJ57" i="30"/>
  <c r="BP57" i="30"/>
  <c r="AL57" i="30"/>
  <c r="AL79" i="30" s="1"/>
  <c r="L57" i="30"/>
  <c r="BF57" i="30"/>
  <c r="K57" i="30"/>
  <c r="CG57" i="30"/>
  <c r="DE57" i="30"/>
  <c r="CF57" i="30"/>
  <c r="BD57" i="30"/>
  <c r="AD57" i="30"/>
  <c r="I57" i="30"/>
  <c r="I79" i="30" s="1"/>
  <c r="AC57" i="30"/>
  <c r="BB57" i="30"/>
  <c r="BB79" i="30" s="1"/>
  <c r="CR57" i="30"/>
  <c r="AB57" i="30"/>
  <c r="CQ57" i="30"/>
  <c r="CQ79" i="30" s="1"/>
  <c r="BT57" i="30"/>
  <c r="P57" i="30"/>
  <c r="BA35" i="30"/>
  <c r="BY35" i="30"/>
  <c r="DI35" i="30"/>
  <c r="DI79" i="30" s="1"/>
  <c r="M59" i="30"/>
  <c r="M81" i="30" s="1"/>
  <c r="W37" i="30"/>
  <c r="CQ37" i="30"/>
  <c r="H82" i="30"/>
  <c r="V60" i="30"/>
  <c r="CQ61" i="30"/>
  <c r="CE61" i="30"/>
  <c r="BS61" i="30"/>
  <c r="BG61" i="30"/>
  <c r="W61" i="30"/>
  <c r="W83" i="30" s="1"/>
  <c r="K61" i="30"/>
  <c r="DJ61" i="30"/>
  <c r="CW61" i="30"/>
  <c r="CJ61" i="30"/>
  <c r="CJ83" i="30" s="1"/>
  <c r="AJ61" i="30"/>
  <c r="V61" i="30"/>
  <c r="I61" i="30"/>
  <c r="BY61" i="30"/>
  <c r="S61" i="30"/>
  <c r="DM61" i="30"/>
  <c r="BH61" i="30"/>
  <c r="DN61" i="30"/>
  <c r="CZ61" i="30"/>
  <c r="AT61" i="30"/>
  <c r="AT83" i="30" s="1"/>
  <c r="AF61" i="30"/>
  <c r="DE61" i="30"/>
  <c r="CI61" i="30"/>
  <c r="AZ61" i="30"/>
  <c r="AX61" i="30"/>
  <c r="J61" i="30"/>
  <c r="J83" i="30" s="1"/>
  <c r="DU61" i="30"/>
  <c r="DD61" i="30"/>
  <c r="CH61" i="30"/>
  <c r="BP61" i="30"/>
  <c r="BP83" i="30" s="1"/>
  <c r="AY61" i="30"/>
  <c r="AC61" i="30"/>
  <c r="L61" i="30"/>
  <c r="DT61" i="30"/>
  <c r="CG61" i="30"/>
  <c r="AB61" i="30"/>
  <c r="DH61" i="30"/>
  <c r="CF61" i="30"/>
  <c r="CF83" i="30" s="1"/>
  <c r="BF61" i="30"/>
  <c r="H61" i="30"/>
  <c r="H83" i="30" s="1"/>
  <c r="Z61" i="30"/>
  <c r="DS61" i="30"/>
  <c r="DS83" i="30" s="1"/>
  <c r="DG61" i="30"/>
  <c r="CD61" i="30"/>
  <c r="CD83" i="30" s="1"/>
  <c r="AK61" i="30"/>
  <c r="G61" i="30"/>
  <c r="F61" i="30"/>
  <c r="AA61" i="30"/>
  <c r="AA83" i="30" s="1"/>
  <c r="CV61" i="30"/>
  <c r="CU61" i="30"/>
  <c r="CU83" i="30" s="1"/>
  <c r="BZ61" i="30"/>
  <c r="BA61" i="30"/>
  <c r="Y61" i="30"/>
  <c r="Y83" i="30" s="1"/>
  <c r="CT61" i="30"/>
  <c r="X61" i="30"/>
  <c r="AR61" i="30"/>
  <c r="AR83" i="30" s="1"/>
  <c r="CN61" i="30"/>
  <c r="CN83" i="30" s="1"/>
  <c r="BT61" i="30"/>
  <c r="BR61" i="30"/>
  <c r="BR83" i="30" s="1"/>
  <c r="O61" i="30"/>
  <c r="DR61" i="30"/>
  <c r="N84" i="30"/>
  <c r="AL84" i="30"/>
  <c r="BV84" i="30"/>
  <c r="DF84" i="30"/>
  <c r="W41" i="30"/>
  <c r="DC41" i="30"/>
  <c r="T42" i="30"/>
  <c r="T86" i="30" s="1"/>
  <c r="BF64" i="30"/>
  <c r="CP64" i="30"/>
  <c r="DN64" i="30"/>
  <c r="DL42" i="30"/>
  <c r="DL86" i="30" s="1"/>
  <c r="AC43" i="30"/>
  <c r="AE65" i="30" s="1"/>
  <c r="AO43" i="30"/>
  <c r="AQ65" i="30" s="1"/>
  <c r="BA43" i="30"/>
  <c r="BC65" i="30" s="1"/>
  <c r="BM43" i="30"/>
  <c r="CW43" i="30"/>
  <c r="CY65" i="30" s="1"/>
  <c r="DI87" i="30"/>
  <c r="DI43" i="30"/>
  <c r="DK65" i="30" s="1"/>
  <c r="Z88" i="30"/>
  <c r="AX88" i="30"/>
  <c r="BJ88" i="30"/>
  <c r="BV88" i="30"/>
  <c r="CT88" i="30"/>
  <c r="DF88" i="30"/>
  <c r="DR88" i="30"/>
  <c r="K45" i="30"/>
  <c r="W89" i="30"/>
  <c r="W45" i="30"/>
  <c r="BG45" i="30"/>
  <c r="BG89" i="30" s="1"/>
  <c r="CE45" i="30"/>
  <c r="CE89" i="30" s="1"/>
  <c r="DO45" i="30"/>
  <c r="H46" i="30"/>
  <c r="J68" i="30"/>
  <c r="T46" i="30"/>
  <c r="V68" i="30"/>
  <c r="T90" i="30"/>
  <c r="AH68" i="30"/>
  <c r="AR46" i="30"/>
  <c r="AR90" i="30" s="1"/>
  <c r="BD46" i="30"/>
  <c r="BD90" i="30" s="1"/>
  <c r="BP46" i="30"/>
  <c r="CB46" i="30"/>
  <c r="CN46" i="30"/>
  <c r="CP68" i="30" s="1"/>
  <c r="CP90" i="30" s="1"/>
  <c r="DL46" i="30"/>
  <c r="DN68" i="30" s="1"/>
  <c r="CV74" i="30"/>
  <c r="BP77" i="30"/>
  <c r="BE36" i="30"/>
  <c r="BS37" i="30"/>
  <c r="AG40" i="30"/>
  <c r="AR42" i="30"/>
  <c r="AR86" i="30" s="1"/>
  <c r="BK64" i="30"/>
  <c r="BK86" i="30" s="1"/>
  <c r="CY64" i="30"/>
  <c r="DU43" i="30"/>
  <c r="DU87" i="30" s="1"/>
  <c r="AF46" i="30"/>
  <c r="AH60" i="30"/>
  <c r="DK61" i="30"/>
  <c r="DK83" i="30" s="1"/>
  <c r="DS57" i="30"/>
  <c r="DS79" i="30" s="1"/>
  <c r="AM61" i="30"/>
  <c r="AM83" i="30" s="1"/>
  <c r="DL61" i="30"/>
  <c r="CG77" i="30"/>
  <c r="CG33" i="30"/>
  <c r="CI55" i="30" s="1"/>
  <c r="CS33" i="30"/>
  <c r="DE77" i="30"/>
  <c r="DE33" i="30"/>
  <c r="DG55" i="30" s="1"/>
  <c r="DQ77" i="30"/>
  <c r="X56" i="30"/>
  <c r="X78" i="30" s="1"/>
  <c r="AV56" i="30"/>
  <c r="BF78" i="30"/>
  <c r="BF34" i="30"/>
  <c r="CD34" i="30"/>
  <c r="DN34" i="30"/>
  <c r="DP56" i="30" s="1"/>
  <c r="DN78" i="30"/>
  <c r="G79" i="30"/>
  <c r="S35" i="30"/>
  <c r="U57" i="30" s="1"/>
  <c r="U79" i="30" s="1"/>
  <c r="BC35" i="30"/>
  <c r="BO79" i="30"/>
  <c r="CA35" i="30"/>
  <c r="CC57" i="30" s="1"/>
  <c r="DK79" i="30"/>
  <c r="DO36" i="30"/>
  <c r="DC36" i="30"/>
  <c r="CQ36" i="30"/>
  <c r="CE36" i="30"/>
  <c r="BS36" i="30"/>
  <c r="BU58" i="30" s="1"/>
  <c r="BU80" i="30" s="1"/>
  <c r="BG36" i="30"/>
  <c r="BI58" i="30" s="1"/>
  <c r="AU36" i="30"/>
  <c r="AI36" i="30"/>
  <c r="W36" i="30"/>
  <c r="Y58" i="30" s="1"/>
  <c r="K36" i="30"/>
  <c r="DN36" i="30"/>
  <c r="DB36" i="30"/>
  <c r="CP36" i="30"/>
  <c r="CD36" i="30"/>
  <c r="BR36" i="30"/>
  <c r="BF36" i="30"/>
  <c r="AT36" i="30"/>
  <c r="AH36" i="30"/>
  <c r="AJ58" i="30" s="1"/>
  <c r="V36" i="30"/>
  <c r="J36" i="30"/>
  <c r="DU36" i="30"/>
  <c r="DG36" i="30"/>
  <c r="CS36" i="30"/>
  <c r="CC36" i="30"/>
  <c r="BO36" i="30"/>
  <c r="BA36" i="30"/>
  <c r="AM36" i="30"/>
  <c r="Y36" i="30"/>
  <c r="I36" i="30"/>
  <c r="CA36" i="30"/>
  <c r="G36" i="30"/>
  <c r="DT36" i="30"/>
  <c r="DF36" i="30"/>
  <c r="CR36" i="30"/>
  <c r="CT58" i="30" s="1"/>
  <c r="CT80" i="30" s="1"/>
  <c r="CB36" i="30"/>
  <c r="BN36" i="30"/>
  <c r="AZ36" i="30"/>
  <c r="BB58" i="30" s="1"/>
  <c r="AL36" i="30"/>
  <c r="X36" i="30"/>
  <c r="H36" i="30"/>
  <c r="DS36" i="30"/>
  <c r="DE36" i="30"/>
  <c r="DG58" i="30" s="1"/>
  <c r="CO36" i="30"/>
  <c r="CQ58" i="30" s="1"/>
  <c r="BM36" i="30"/>
  <c r="BO58" i="30" s="1"/>
  <c r="AY36" i="30"/>
  <c r="AK36" i="30"/>
  <c r="U36" i="30"/>
  <c r="DJ36" i="30"/>
  <c r="DL58" i="30" s="1"/>
  <c r="CN36" i="30"/>
  <c r="BW36" i="30"/>
  <c r="BD36" i="30"/>
  <c r="BF58" i="30" s="1"/>
  <c r="AJ36" i="30"/>
  <c r="AL58" i="30" s="1"/>
  <c r="Q36" i="30"/>
  <c r="CL36" i="30"/>
  <c r="CN58" i="30" s="1"/>
  <c r="AW36" i="30"/>
  <c r="CI36" i="30"/>
  <c r="CI80" i="30" s="1"/>
  <c r="AV36" i="30"/>
  <c r="AC36" i="30"/>
  <c r="AS36" i="30"/>
  <c r="DI36" i="30"/>
  <c r="CM36" i="30"/>
  <c r="BV36" i="30"/>
  <c r="BC36" i="30"/>
  <c r="BE58" i="30" s="1"/>
  <c r="AG36" i="30"/>
  <c r="P36" i="30"/>
  <c r="R58" i="30" s="1"/>
  <c r="DH36" i="30"/>
  <c r="DJ58" i="30" s="1"/>
  <c r="BU36" i="30"/>
  <c r="BB36" i="30"/>
  <c r="BD58" i="30" s="1"/>
  <c r="AF36" i="30"/>
  <c r="AH58" i="30" s="1"/>
  <c r="O36" i="30"/>
  <c r="DD36" i="30"/>
  <c r="CK36" i="30"/>
  <c r="BT36" i="30"/>
  <c r="AX36" i="30"/>
  <c r="AZ58" i="30" s="1"/>
  <c r="AE36" i="30"/>
  <c r="AG58" i="30" s="1"/>
  <c r="N36" i="30"/>
  <c r="P58" i="30" s="1"/>
  <c r="DA36" i="30"/>
  <c r="CJ36" i="30"/>
  <c r="CL58" i="30" s="1"/>
  <c r="BQ36" i="30"/>
  <c r="BS58" i="30" s="1"/>
  <c r="AD36" i="30"/>
  <c r="AF58" i="30" s="1"/>
  <c r="AF80" i="30" s="1"/>
  <c r="M36" i="30"/>
  <c r="O58" i="30" s="1"/>
  <c r="CZ36" i="30"/>
  <c r="DB58" i="30" s="1"/>
  <c r="BP36" i="30"/>
  <c r="L36" i="30"/>
  <c r="DR36" i="30"/>
  <c r="BL36" i="30"/>
  <c r="CY36" i="30"/>
  <c r="AB36" i="30"/>
  <c r="AD58" i="30" s="1"/>
  <c r="AD80" i="30" s="1"/>
  <c r="CH36" i="30"/>
  <c r="CH80" i="30" s="1"/>
  <c r="F36" i="30"/>
  <c r="DK36" i="30"/>
  <c r="DM58" i="30" s="1"/>
  <c r="BJ36" i="30"/>
  <c r="S36" i="30"/>
  <c r="U58" i="30" s="1"/>
  <c r="CX36" i="30"/>
  <c r="CZ58" i="30" s="1"/>
  <c r="BI36" i="30"/>
  <c r="R36" i="30"/>
  <c r="CW36" i="30"/>
  <c r="BH36" i="30"/>
  <c r="P80" i="30"/>
  <c r="AB80" i="30"/>
  <c r="CV80" i="30"/>
  <c r="Y81" i="30"/>
  <c r="CS37" i="30"/>
  <c r="CS81" i="30" s="1"/>
  <c r="V82" i="30"/>
  <c r="AH82" i="30"/>
  <c r="AV60" i="30"/>
  <c r="BT60" i="30"/>
  <c r="DP60" i="30"/>
  <c r="DP82" i="30" s="1"/>
  <c r="G83" i="30"/>
  <c r="AQ39" i="30"/>
  <c r="BO39" i="30"/>
  <c r="BQ61" i="30" s="1"/>
  <c r="BQ83" i="30" s="1"/>
  <c r="CA39" i="30"/>
  <c r="CC61" i="30" s="1"/>
  <c r="DS40" i="30"/>
  <c r="DG40" i="30"/>
  <c r="CU40" i="30"/>
  <c r="CW62" i="30" s="1"/>
  <c r="CI40" i="30"/>
  <c r="BW40" i="30"/>
  <c r="BK40" i="30"/>
  <c r="AY40" i="30"/>
  <c r="BA62" i="30" s="1"/>
  <c r="AM40" i="30"/>
  <c r="AO62" i="30" s="1"/>
  <c r="AA40" i="30"/>
  <c r="O40" i="30"/>
  <c r="DR40" i="30"/>
  <c r="DT62" i="30" s="1"/>
  <c r="DT84" i="30" s="1"/>
  <c r="DF40" i="30"/>
  <c r="DH62" i="30" s="1"/>
  <c r="DH84" i="30" s="1"/>
  <c r="CT40" i="30"/>
  <c r="CH40" i="30"/>
  <c r="BV40" i="30"/>
  <c r="BX62" i="30" s="1"/>
  <c r="BX84" i="30" s="1"/>
  <c r="BJ40" i="30"/>
  <c r="AX40" i="30"/>
  <c r="AL40" i="30"/>
  <c r="AN62" i="30" s="1"/>
  <c r="Z40" i="30"/>
  <c r="N40" i="30"/>
  <c r="P62" i="30" s="1"/>
  <c r="DI40" i="30"/>
  <c r="CS40" i="30"/>
  <c r="CU62" i="30" s="1"/>
  <c r="CE40" i="30"/>
  <c r="CG62" i="30" s="1"/>
  <c r="CG84" i="30" s="1"/>
  <c r="BQ40" i="30"/>
  <c r="BS62" i="30" s="1"/>
  <c r="BS84" i="30" s="1"/>
  <c r="BC40" i="30"/>
  <c r="AO40" i="30"/>
  <c r="Y40" i="30"/>
  <c r="Y84" i="30" s="1"/>
  <c r="K40" i="30"/>
  <c r="DU40" i="30"/>
  <c r="CC40" i="30"/>
  <c r="AK40" i="30"/>
  <c r="AM62" i="30" s="1"/>
  <c r="DH40" i="30"/>
  <c r="DJ62" i="30" s="1"/>
  <c r="CR40" i="30"/>
  <c r="CT62" i="30" s="1"/>
  <c r="CD40" i="30"/>
  <c r="CF62" i="30" s="1"/>
  <c r="BP40" i="30"/>
  <c r="BR62" i="30" s="1"/>
  <c r="BB40" i="30"/>
  <c r="AN40" i="30"/>
  <c r="AP62" i="30" s="1"/>
  <c r="X40" i="30"/>
  <c r="J40" i="30"/>
  <c r="L62" i="30" s="1"/>
  <c r="DE40" i="30"/>
  <c r="CQ40" i="30"/>
  <c r="BO40" i="30"/>
  <c r="BQ62" i="30" s="1"/>
  <c r="BA40" i="30"/>
  <c r="W40" i="30"/>
  <c r="Y62" i="30" s="1"/>
  <c r="I40" i="30"/>
  <c r="DT40" i="30"/>
  <c r="DA40" i="30"/>
  <c r="DC62" i="30" s="1"/>
  <c r="CJ40" i="30"/>
  <c r="BN40" i="30"/>
  <c r="AU40" i="30"/>
  <c r="AD40" i="30"/>
  <c r="AF62" i="30" s="1"/>
  <c r="H40" i="30"/>
  <c r="J62" i="30" s="1"/>
  <c r="CY40" i="30"/>
  <c r="F40" i="30"/>
  <c r="DN40" i="30"/>
  <c r="DP62" i="30" s="1"/>
  <c r="CW40" i="30"/>
  <c r="CA40" i="30"/>
  <c r="CC62" i="30" s="1"/>
  <c r="BH40" i="30"/>
  <c r="AQ40" i="30"/>
  <c r="U40" i="30"/>
  <c r="W62" i="30" s="1"/>
  <c r="W84" i="30" s="1"/>
  <c r="DM40" i="30"/>
  <c r="DO62" i="30" s="1"/>
  <c r="BZ40" i="30"/>
  <c r="BG40" i="30"/>
  <c r="T40" i="30"/>
  <c r="BY40" i="30"/>
  <c r="AJ40" i="30"/>
  <c r="AL62" i="30" s="1"/>
  <c r="DQ40" i="30"/>
  <c r="DS62" i="30" s="1"/>
  <c r="CZ40" i="30"/>
  <c r="DB62" i="30" s="1"/>
  <c r="CG40" i="30"/>
  <c r="CI62" i="30" s="1"/>
  <c r="BM40" i="30"/>
  <c r="AT40" i="30"/>
  <c r="AV62" i="30" s="1"/>
  <c r="AC40" i="30"/>
  <c r="G40" i="30"/>
  <c r="I62" i="30" s="1"/>
  <c r="DP40" i="30"/>
  <c r="CF40" i="30"/>
  <c r="CH62" i="30" s="1"/>
  <c r="BL40" i="30"/>
  <c r="BN62" i="30" s="1"/>
  <c r="AS40" i="30"/>
  <c r="AB40" i="30"/>
  <c r="DO40" i="30"/>
  <c r="DQ62" i="30" s="1"/>
  <c r="CX40" i="30"/>
  <c r="CB40" i="30"/>
  <c r="CD62" i="30" s="1"/>
  <c r="BI40" i="30"/>
  <c r="BK62" i="30" s="1"/>
  <c r="AR40" i="30"/>
  <c r="AT62" i="30" s="1"/>
  <c r="V40" i="30"/>
  <c r="CV40" i="30"/>
  <c r="AP40" i="30"/>
  <c r="DL40" i="30"/>
  <c r="DN62" i="30" s="1"/>
  <c r="S40" i="30"/>
  <c r="BF40" i="30"/>
  <c r="CP40" i="30"/>
  <c r="CR62" i="30" s="1"/>
  <c r="CO40" i="30"/>
  <c r="CQ62" i="30" s="1"/>
  <c r="AZ40" i="30"/>
  <c r="BB62" i="30" s="1"/>
  <c r="L40" i="30"/>
  <c r="N62" i="30" s="1"/>
  <c r="CN40" i="30"/>
  <c r="CP62" i="30" s="1"/>
  <c r="AW40" i="30"/>
  <c r="AY62" i="30" s="1"/>
  <c r="CM40" i="30"/>
  <c r="CO62" i="30" s="1"/>
  <c r="AV40" i="30"/>
  <c r="P84" i="30"/>
  <c r="AW85" i="30"/>
  <c r="BU85" i="30"/>
  <c r="CG85" i="30"/>
  <c r="CS85" i="30"/>
  <c r="X64" i="30"/>
  <c r="G87" i="30"/>
  <c r="G43" i="30"/>
  <c r="I65" i="30" s="1"/>
  <c r="I87" i="30" s="1"/>
  <c r="AE87" i="30"/>
  <c r="AQ87" i="30"/>
  <c r="AQ43" i="30"/>
  <c r="BC43" i="30"/>
  <c r="BE65" i="30" s="1"/>
  <c r="CA43" i="30"/>
  <c r="CC65" i="30" s="1"/>
  <c r="DK43" i="30"/>
  <c r="AN88" i="30"/>
  <c r="AZ88" i="30"/>
  <c r="BL88" i="30"/>
  <c r="CV88" i="30"/>
  <c r="DH88" i="30"/>
  <c r="DT88" i="30"/>
  <c r="M45" i="30"/>
  <c r="AK45" i="30"/>
  <c r="AM67" i="30" s="1"/>
  <c r="BI45" i="30"/>
  <c r="BU45" i="30"/>
  <c r="BU89" i="30" s="1"/>
  <c r="CG45" i="30"/>
  <c r="CS89" i="30"/>
  <c r="DQ89" i="30"/>
  <c r="L68" i="30"/>
  <c r="L90" i="30" s="1"/>
  <c r="J90" i="30"/>
  <c r="V46" i="30"/>
  <c r="AH46" i="30"/>
  <c r="AJ68" i="30"/>
  <c r="AT46" i="30"/>
  <c r="BF46" i="30"/>
  <c r="BR90" i="30"/>
  <c r="BR46" i="30"/>
  <c r="BT68" i="30" s="1"/>
  <c r="BT90" i="30" s="1"/>
  <c r="CD46" i="30"/>
  <c r="CF68" i="30"/>
  <c r="DB90" i="30"/>
  <c r="DB46" i="30"/>
  <c r="DD68" i="30" s="1"/>
  <c r="DD90" i="30" s="1"/>
  <c r="AN78" i="30"/>
  <c r="DU35" i="30"/>
  <c r="DU79" i="30" s="1"/>
  <c r="BX36" i="30"/>
  <c r="BZ58" i="30" s="1"/>
  <c r="BZ80" i="30" s="1"/>
  <c r="AI40" i="30"/>
  <c r="DD40" i="30"/>
  <c r="DF62" i="30" s="1"/>
  <c r="T64" i="30"/>
  <c r="AN61" i="30"/>
  <c r="AN83" i="30" s="1"/>
  <c r="CU63" i="30"/>
  <c r="CU85" i="30" s="1"/>
  <c r="AV68" i="30"/>
  <c r="AV90" i="30" s="1"/>
  <c r="DK63" i="30"/>
  <c r="CY63" i="30"/>
  <c r="BO63" i="30"/>
  <c r="AE63" i="30"/>
  <c r="G63" i="30"/>
  <c r="G85" i="30" s="1"/>
  <c r="DO63" i="30"/>
  <c r="BN63" i="30"/>
  <c r="BA63" i="30"/>
  <c r="DN63" i="30"/>
  <c r="CZ63" i="30"/>
  <c r="CK63" i="30"/>
  <c r="BW63" i="30"/>
  <c r="BI63" i="30"/>
  <c r="AU63" i="30"/>
  <c r="BU63" i="30"/>
  <c r="AS63" i="30"/>
  <c r="AD63" i="30"/>
  <c r="CX63" i="30"/>
  <c r="CX85" i="30" s="1"/>
  <c r="CJ63" i="30"/>
  <c r="CJ85" i="30" s="1"/>
  <c r="BV63" i="30"/>
  <c r="AT63" i="30"/>
  <c r="P63" i="30"/>
  <c r="DG63" i="30"/>
  <c r="BB63" i="30"/>
  <c r="O63" i="30"/>
  <c r="CL63" i="30"/>
  <c r="L63" i="30"/>
  <c r="CN63" i="30"/>
  <c r="BS63" i="30"/>
  <c r="AZ63" i="30"/>
  <c r="AZ85" i="30" s="1"/>
  <c r="M63" i="30"/>
  <c r="BR63" i="30"/>
  <c r="AH63" i="30"/>
  <c r="BQ63" i="30"/>
  <c r="AR63" i="30"/>
  <c r="AO63" i="30"/>
  <c r="BK63" i="30"/>
  <c r="CR63" i="30"/>
  <c r="BP63" i="30"/>
  <c r="BP85" i="30" s="1"/>
  <c r="CH63" i="30"/>
  <c r="K63" i="30"/>
  <c r="CG63" i="30"/>
  <c r="AL63" i="30"/>
  <c r="J63" i="30"/>
  <c r="CF63" i="30"/>
  <c r="I63" i="30"/>
  <c r="I85" i="30" s="1"/>
  <c r="DD63" i="30"/>
  <c r="CE63" i="30"/>
  <c r="CE85" i="30" s="1"/>
  <c r="H63" i="30"/>
  <c r="H85" i="30" s="1"/>
  <c r="AC63" i="30"/>
  <c r="AC85" i="30" s="1"/>
  <c r="BX63" i="30"/>
  <c r="DU63" i="30"/>
  <c r="DM64" i="30"/>
  <c r="DM86" i="30" s="1"/>
  <c r="F63" i="30"/>
  <c r="F85" i="30" s="1"/>
  <c r="AB87" i="30"/>
  <c r="I89" i="30"/>
  <c r="DA79" i="30"/>
  <c r="CS83" i="30"/>
  <c r="X63" i="30"/>
  <c r="CC63" i="30"/>
  <c r="CC85" i="30" s="1"/>
  <c r="BR79" i="30"/>
  <c r="DB79" i="30"/>
  <c r="Y63" i="30"/>
  <c r="BZ64" i="30"/>
  <c r="S72" i="30"/>
  <c r="K41" i="30"/>
  <c r="K85" i="30" s="1"/>
  <c r="AQ25" i="30"/>
  <c r="DK25" i="30"/>
  <c r="BF79" i="30"/>
  <c r="BU82" i="30"/>
  <c r="DQ41" i="30"/>
  <c r="DE41" i="30"/>
  <c r="CS41" i="30"/>
  <c r="CG41" i="30"/>
  <c r="CI63" i="30" s="1"/>
  <c r="BU41" i="30"/>
  <c r="BI41" i="30"/>
  <c r="BI85" i="30" s="1"/>
  <c r="AW41" i="30"/>
  <c r="AY63" i="30" s="1"/>
  <c r="AY85" i="30" s="1"/>
  <c r="AK41" i="30"/>
  <c r="AM63" i="30" s="1"/>
  <c r="AM85" i="30" s="1"/>
  <c r="Y41" i="30"/>
  <c r="M41" i="30"/>
  <c r="DP41" i="30"/>
  <c r="DD41" i="30"/>
  <c r="CR41" i="30"/>
  <c r="CT63" i="30" s="1"/>
  <c r="CF41" i="30"/>
  <c r="BT41" i="30"/>
  <c r="BH41" i="30"/>
  <c r="BJ63" i="30" s="1"/>
  <c r="AV41" i="30"/>
  <c r="AJ41" i="30"/>
  <c r="X41" i="30"/>
  <c r="L41" i="30"/>
  <c r="DO41" i="30"/>
  <c r="DO85" i="30" s="1"/>
  <c r="DA41" i="30"/>
  <c r="DC63" i="30" s="1"/>
  <c r="CM41" i="30"/>
  <c r="BY41" i="30"/>
  <c r="BK41" i="30"/>
  <c r="BM63" i="30" s="1"/>
  <c r="BM85" i="30" s="1"/>
  <c r="AU41" i="30"/>
  <c r="AW63" i="30" s="1"/>
  <c r="AG41" i="30"/>
  <c r="AI63" i="30" s="1"/>
  <c r="S41" i="30"/>
  <c r="U63" i="30" s="1"/>
  <c r="DM41" i="30"/>
  <c r="CK41" i="30"/>
  <c r="CM63" i="30" s="1"/>
  <c r="AS41" i="30"/>
  <c r="DN41" i="30"/>
  <c r="CZ41" i="30"/>
  <c r="CZ85" i="30" s="1"/>
  <c r="CL41" i="30"/>
  <c r="BX41" i="30"/>
  <c r="BJ41" i="30"/>
  <c r="BJ85" i="30" s="1"/>
  <c r="AT41" i="30"/>
  <c r="AF41" i="30"/>
  <c r="R41" i="30"/>
  <c r="T63" i="30" s="1"/>
  <c r="CY41" i="30"/>
  <c r="BW41" i="30"/>
  <c r="BY63" i="30" s="1"/>
  <c r="BG41" i="30"/>
  <c r="BG85" i="30" s="1"/>
  <c r="AE41" i="30"/>
  <c r="AG63" i="30" s="1"/>
  <c r="AG85" i="30" s="1"/>
  <c r="Q41" i="30"/>
  <c r="S63" i="30" s="1"/>
  <c r="BQ41" i="30"/>
  <c r="BQ85" i="30" s="1"/>
  <c r="DO42" i="30"/>
  <c r="DO86" i="30" s="1"/>
  <c r="DC42" i="30"/>
  <c r="CQ42" i="30"/>
  <c r="CE42" i="30"/>
  <c r="BS42" i="30"/>
  <c r="BG42" i="30"/>
  <c r="BG86" i="30" s="1"/>
  <c r="AU42" i="30"/>
  <c r="AI42" i="30"/>
  <c r="W42" i="30"/>
  <c r="W86" i="30" s="1"/>
  <c r="K42" i="30"/>
  <c r="M64" i="30" s="1"/>
  <c r="DN42" i="30"/>
  <c r="DP64" i="30" s="1"/>
  <c r="DB42" i="30"/>
  <c r="CP42" i="30"/>
  <c r="CP86" i="30" s="1"/>
  <c r="CD42" i="30"/>
  <c r="BR42" i="30"/>
  <c r="BF42" i="30"/>
  <c r="BF86" i="30" s="1"/>
  <c r="AT42" i="30"/>
  <c r="AV64" i="30" s="1"/>
  <c r="AH42" i="30"/>
  <c r="V42" i="30"/>
  <c r="J42" i="30"/>
  <c r="DI42" i="30"/>
  <c r="CU42" i="30"/>
  <c r="CW64" i="30" s="1"/>
  <c r="CW86" i="30" s="1"/>
  <c r="CG42" i="30"/>
  <c r="BQ42" i="30"/>
  <c r="BC42" i="30"/>
  <c r="BE64" i="30" s="1"/>
  <c r="BE86" i="30" s="1"/>
  <c r="AO42" i="30"/>
  <c r="AA42" i="30"/>
  <c r="M42" i="30"/>
  <c r="O64" i="30" s="1"/>
  <c r="DU42" i="30"/>
  <c r="CC42" i="30"/>
  <c r="BA42" i="30"/>
  <c r="Y42" i="30"/>
  <c r="AA64" i="30" s="1"/>
  <c r="DH42" i="30"/>
  <c r="DJ64" i="30" s="1"/>
  <c r="CT42" i="30"/>
  <c r="CV64" i="30" s="1"/>
  <c r="CV86" i="30" s="1"/>
  <c r="CF42" i="30"/>
  <c r="CH64" i="30" s="1"/>
  <c r="BP42" i="30"/>
  <c r="BB42" i="30"/>
  <c r="AN42" i="30"/>
  <c r="AP64" i="30" s="1"/>
  <c r="AP86" i="30" s="1"/>
  <c r="Z42" i="30"/>
  <c r="L42" i="30"/>
  <c r="DG42" i="30"/>
  <c r="CS42" i="30"/>
  <c r="CU64" i="30" s="1"/>
  <c r="BO42" i="30"/>
  <c r="BQ64" i="30" s="1"/>
  <c r="AM42" i="30"/>
  <c r="I42" i="30"/>
  <c r="CB42" i="30"/>
  <c r="DQ42" i="30"/>
  <c r="AK67" i="30"/>
  <c r="AR72" i="30"/>
  <c r="DL72" i="30"/>
  <c r="BY73" i="30"/>
  <c r="CW73" i="30"/>
  <c r="AN52" i="30"/>
  <c r="BX52" i="30"/>
  <c r="CT74" i="30"/>
  <c r="DT52" i="30"/>
  <c r="DT74" i="30" s="1"/>
  <c r="DC75" i="30"/>
  <c r="H76" i="30"/>
  <c r="AF76" i="30"/>
  <c r="DL76" i="30"/>
  <c r="BY77" i="30"/>
  <c r="CW77" i="30"/>
  <c r="CZ80" i="30"/>
  <c r="DS59" i="30"/>
  <c r="DS81" i="30" s="1"/>
  <c r="DG59" i="30"/>
  <c r="CU59" i="30"/>
  <c r="CU81" i="30" s="1"/>
  <c r="CI59" i="30"/>
  <c r="BW59" i="30"/>
  <c r="BW81" i="30" s="1"/>
  <c r="AM59" i="30"/>
  <c r="O59" i="30"/>
  <c r="DR59" i="30"/>
  <c r="CR59" i="30"/>
  <c r="BE59" i="30"/>
  <c r="AR59" i="30"/>
  <c r="CN59" i="30"/>
  <c r="BZ59" i="30"/>
  <c r="BZ81" i="30" s="1"/>
  <c r="BL59" i="30"/>
  <c r="AW59" i="30"/>
  <c r="AW81" i="30" s="1"/>
  <c r="U59" i="30"/>
  <c r="G59" i="30"/>
  <c r="DN59" i="30"/>
  <c r="CM59" i="30"/>
  <c r="CM81" i="30" s="1"/>
  <c r="BY59" i="30"/>
  <c r="BJ59" i="30"/>
  <c r="BJ81" i="30" s="1"/>
  <c r="T59" i="30"/>
  <c r="F59" i="30"/>
  <c r="F81" i="30" s="1"/>
  <c r="CG59" i="30"/>
  <c r="AB59" i="30"/>
  <c r="J59" i="30"/>
  <c r="CW59" i="30"/>
  <c r="Y59" i="30"/>
  <c r="BN59" i="30"/>
  <c r="DQ59" i="30"/>
  <c r="AQ59" i="30"/>
  <c r="CH82" i="30"/>
  <c r="DF82" i="30"/>
  <c r="BS83" i="30"/>
  <c r="CQ83" i="30"/>
  <c r="AF84" i="30"/>
  <c r="DL84" i="30"/>
  <c r="CW85" i="30"/>
  <c r="DU85" i="30"/>
  <c r="AL86" i="30"/>
  <c r="BL64" i="30"/>
  <c r="CB88" i="30"/>
  <c r="DL88" i="30"/>
  <c r="BX68" i="30"/>
  <c r="CV68" i="30"/>
  <c r="CV90" i="30" s="1"/>
  <c r="CT46" i="30"/>
  <c r="DF90" i="30"/>
  <c r="AH41" i="30"/>
  <c r="AH85" i="30" s="1"/>
  <c r="CN41" i="30"/>
  <c r="AB42" i="30"/>
  <c r="CH42" i="30"/>
  <c r="DR42" i="30"/>
  <c r="DR46" i="30"/>
  <c r="AQ52" i="30"/>
  <c r="AQ74" i="30" s="1"/>
  <c r="N59" i="30"/>
  <c r="N81" i="30" s="1"/>
  <c r="AN59" i="30"/>
  <c r="AN81" i="30" s="1"/>
  <c r="CO59" i="30"/>
  <c r="DK59" i="30"/>
  <c r="DH64" i="30"/>
  <c r="DH86" i="30" s="1"/>
  <c r="F67" i="30"/>
  <c r="AL67" i="30"/>
  <c r="CN67" i="30"/>
  <c r="AG72" i="30"/>
  <c r="BE25" i="30"/>
  <c r="AA74" i="30"/>
  <c r="CU74" i="30"/>
  <c r="X75" i="30"/>
  <c r="BH75" i="30"/>
  <c r="CF75" i="30"/>
  <c r="AG76" i="30"/>
  <c r="BQ76" i="30"/>
  <c r="CO76" i="30"/>
  <c r="DM76" i="30"/>
  <c r="BZ77" i="30"/>
  <c r="B78" i="30"/>
  <c r="B56" i="30"/>
  <c r="AJ79" i="30"/>
  <c r="CF79" i="30"/>
  <c r="DM80" i="30"/>
  <c r="BB81" i="30"/>
  <c r="DJ81" i="30"/>
  <c r="CI82" i="30"/>
  <c r="DG82" i="30"/>
  <c r="AJ83" i="30"/>
  <c r="DD83" i="30"/>
  <c r="O86" i="30"/>
  <c r="AJ87" i="30"/>
  <c r="AG88" i="30"/>
  <c r="CO88" i="30"/>
  <c r="DM88" i="30"/>
  <c r="Q68" i="30"/>
  <c r="DS34" i="30"/>
  <c r="DG34" i="30"/>
  <c r="CU34" i="30"/>
  <c r="CU78" i="30" s="1"/>
  <c r="CI34" i="30"/>
  <c r="BW34" i="30"/>
  <c r="BK34" i="30"/>
  <c r="BM56" i="30" s="1"/>
  <c r="AY34" i="30"/>
  <c r="AM34" i="30"/>
  <c r="AO56" i="30" s="1"/>
  <c r="AA34" i="30"/>
  <c r="O34" i="30"/>
  <c r="DR34" i="30"/>
  <c r="DF34" i="30"/>
  <c r="CT34" i="30"/>
  <c r="CH34" i="30"/>
  <c r="BV34" i="30"/>
  <c r="BJ34" i="30"/>
  <c r="BL56" i="30" s="1"/>
  <c r="AX34" i="30"/>
  <c r="AZ56" i="30" s="1"/>
  <c r="AL34" i="30"/>
  <c r="AN56" i="30" s="1"/>
  <c r="Z34" i="30"/>
  <c r="N34" i="30"/>
  <c r="DU34" i="30"/>
  <c r="DU78" i="30" s="1"/>
  <c r="DE34" i="30"/>
  <c r="CQ34" i="30"/>
  <c r="CC34" i="30"/>
  <c r="BO34" i="30"/>
  <c r="BA34" i="30"/>
  <c r="AK34" i="30"/>
  <c r="W34" i="30"/>
  <c r="I34" i="30"/>
  <c r="K56" i="30" s="1"/>
  <c r="DC34" i="30"/>
  <c r="BM34" i="30"/>
  <c r="U34" i="30"/>
  <c r="DT34" i="30"/>
  <c r="DT78" i="30" s="1"/>
  <c r="DD34" i="30"/>
  <c r="CP34" i="30"/>
  <c r="CP78" i="30" s="1"/>
  <c r="CB34" i="30"/>
  <c r="BN34" i="30"/>
  <c r="AZ34" i="30"/>
  <c r="AJ34" i="30"/>
  <c r="V34" i="30"/>
  <c r="H34" i="30"/>
  <c r="DQ34" i="30"/>
  <c r="DS56" i="30" s="1"/>
  <c r="CO34" i="30"/>
  <c r="CA34" i="30"/>
  <c r="AW34" i="30"/>
  <c r="AI34" i="30"/>
  <c r="G34" i="30"/>
  <c r="Y34" i="30"/>
  <c r="BI34" i="30"/>
  <c r="CE34" i="30"/>
  <c r="CE78" i="30" s="1"/>
  <c r="DO34" i="30"/>
  <c r="DQ56" i="30" s="1"/>
  <c r="X37" i="30"/>
  <c r="X81" i="30" s="1"/>
  <c r="BK37" i="30"/>
  <c r="BM59" i="30" s="1"/>
  <c r="CD37" i="30"/>
  <c r="CF59" i="30" s="1"/>
  <c r="DQ37" i="30"/>
  <c r="BA56" i="30"/>
  <c r="BQ59" i="30"/>
  <c r="DU67" i="30"/>
  <c r="V72" i="30"/>
  <c r="AT76" i="30"/>
  <c r="BU79" i="30"/>
  <c r="DE83" i="30"/>
  <c r="AN86" i="30"/>
  <c r="CS87" i="30"/>
  <c r="AH88" i="30"/>
  <c r="CP88" i="30"/>
  <c r="Z30" i="30"/>
  <c r="Z74" i="30" s="1"/>
  <c r="BZ33" i="30"/>
  <c r="CB55" i="30" s="1"/>
  <c r="F34" i="30"/>
  <c r="F78" i="30" s="1"/>
  <c r="AB34" i="30"/>
  <c r="AD56" i="30" s="1"/>
  <c r="AS34" i="30"/>
  <c r="BL34" i="30"/>
  <c r="CF34" i="30"/>
  <c r="CY34" i="30"/>
  <c r="DP34" i="30"/>
  <c r="F37" i="30"/>
  <c r="H59" i="30" s="1"/>
  <c r="H81" i="30" s="1"/>
  <c r="Y37" i="30"/>
  <c r="AA59" i="30" s="1"/>
  <c r="AP37" i="30"/>
  <c r="BL37" i="30"/>
  <c r="CE37" i="30"/>
  <c r="CV37" i="30"/>
  <c r="CX59" i="30" s="1"/>
  <c r="DR37" i="30"/>
  <c r="K39" i="30"/>
  <c r="DD39" i="30"/>
  <c r="DF61" i="30" s="1"/>
  <c r="DF83" i="30" s="1"/>
  <c r="P41" i="30"/>
  <c r="AL41" i="30"/>
  <c r="BC41" i="30"/>
  <c r="BV41" i="30"/>
  <c r="CP41" i="30"/>
  <c r="DI41" i="30"/>
  <c r="H42" i="30"/>
  <c r="AD42" i="30"/>
  <c r="AF64" i="30" s="1"/>
  <c r="AW42" i="30"/>
  <c r="AW86" i="30" s="1"/>
  <c r="BN42" i="30"/>
  <c r="BP64" i="30" s="1"/>
  <c r="CJ42" i="30"/>
  <c r="DA42" i="30"/>
  <c r="DT42" i="30"/>
  <c r="DT86" i="30" s="1"/>
  <c r="BH43" i="30"/>
  <c r="Z46" i="30"/>
  <c r="DM56" i="30"/>
  <c r="CO56" i="30"/>
  <c r="BQ56" i="30"/>
  <c r="BE56" i="30"/>
  <c r="BE78" i="30" s="1"/>
  <c r="AS56" i="30"/>
  <c r="AG56" i="30"/>
  <c r="U56" i="30"/>
  <c r="I56" i="30"/>
  <c r="DE56" i="30"/>
  <c r="DE78" i="30" s="1"/>
  <c r="CR56" i="30"/>
  <c r="CR78" i="30" s="1"/>
  <c r="CE56" i="30"/>
  <c r="BD56" i="30"/>
  <c r="AQ56" i="30"/>
  <c r="Q56" i="30"/>
  <c r="DK56" i="30"/>
  <c r="DK78" i="30" s="1"/>
  <c r="BU56" i="30"/>
  <c r="BU78" i="30" s="1"/>
  <c r="BG56" i="30"/>
  <c r="BG78" i="30" s="1"/>
  <c r="AR56" i="30"/>
  <c r="O56" i="30"/>
  <c r="CG56" i="30"/>
  <c r="BC56" i="30"/>
  <c r="BC78" i="30" s="1"/>
  <c r="AA56" i="30"/>
  <c r="DJ56" i="30"/>
  <c r="CV56" i="30"/>
  <c r="CV78" i="30" s="1"/>
  <c r="BF56" i="30"/>
  <c r="AP56" i="30"/>
  <c r="AP78" i="30" s="1"/>
  <c r="DI56" i="30"/>
  <c r="CU56" i="30"/>
  <c r="DD56" i="30"/>
  <c r="DD78" i="30" s="1"/>
  <c r="BP56" i="30"/>
  <c r="AY56" i="30"/>
  <c r="AH56" i="30"/>
  <c r="AH78" i="30" s="1"/>
  <c r="DU56" i="30"/>
  <c r="BO56" i="30"/>
  <c r="BO78" i="30" s="1"/>
  <c r="DT56" i="30"/>
  <c r="CJ56" i="30"/>
  <c r="BN56" i="30"/>
  <c r="Z56" i="30"/>
  <c r="BB56" i="30"/>
  <c r="CA56" i="30"/>
  <c r="CZ56" i="30"/>
  <c r="CZ78" i="30" s="1"/>
  <c r="Q59" i="30"/>
  <c r="Q81" i="30" s="1"/>
  <c r="AP59" i="30"/>
  <c r="DM59" i="30"/>
  <c r="AN64" i="30"/>
  <c r="BV74" i="30"/>
  <c r="CW74" i="30"/>
  <c r="AI88" i="30"/>
  <c r="AA30" i="30"/>
  <c r="AP33" i="30"/>
  <c r="AR55" i="30" s="1"/>
  <c r="AR77" i="30" s="1"/>
  <c r="J34" i="30"/>
  <c r="L56" i="30" s="1"/>
  <c r="AC34" i="30"/>
  <c r="AE56" i="30" s="1"/>
  <c r="AT34" i="30"/>
  <c r="CG34" i="30"/>
  <c r="CG78" i="30" s="1"/>
  <c r="CZ34" i="30"/>
  <c r="DB56" i="30" s="1"/>
  <c r="G37" i="30"/>
  <c r="Z37" i="30"/>
  <c r="AV37" i="30"/>
  <c r="BM37" i="30"/>
  <c r="BM81" i="30" s="1"/>
  <c r="CF37" i="30"/>
  <c r="DS37" i="30"/>
  <c r="DU59" i="30" s="1"/>
  <c r="L39" i="30"/>
  <c r="N61" i="30" s="1"/>
  <c r="T41" i="30"/>
  <c r="V63" i="30" s="1"/>
  <c r="AM41" i="30"/>
  <c r="BD41" i="30"/>
  <c r="CQ41" i="30"/>
  <c r="CS63" i="30" s="1"/>
  <c r="DJ41" i="30"/>
  <c r="N42" i="30"/>
  <c r="P64" i="30" s="1"/>
  <c r="AX42" i="30"/>
  <c r="BT42" i="30"/>
  <c r="DD42" i="30"/>
  <c r="BM45" i="30"/>
  <c r="BM89" i="30" s="1"/>
  <c r="F56" i="30"/>
  <c r="BH56" i="30"/>
  <c r="BH78" i="30" s="1"/>
  <c r="BT59" i="30"/>
  <c r="BT81" i="30" s="1"/>
  <c r="B60" i="30"/>
  <c r="CU67" i="30"/>
  <c r="BX74" i="30"/>
  <c r="L25" i="30"/>
  <c r="CF25" i="30"/>
  <c r="I73" i="30"/>
  <c r="U73" i="30"/>
  <c r="AG73" i="30"/>
  <c r="BE73" i="30"/>
  <c r="BQ73" i="30"/>
  <c r="AD74" i="30"/>
  <c r="AP74" i="30"/>
  <c r="BD52" i="30"/>
  <c r="BD74" i="30" s="1"/>
  <c r="CN52" i="30"/>
  <c r="CX74" i="30"/>
  <c r="DJ74" i="30"/>
  <c r="B53" i="30"/>
  <c r="B75" i="30"/>
  <c r="O75" i="30"/>
  <c r="AY75" i="30"/>
  <c r="BK75" i="30"/>
  <c r="BW75" i="30"/>
  <c r="CU75" i="30"/>
  <c r="L76" i="30"/>
  <c r="AJ76" i="30"/>
  <c r="AV76" i="30"/>
  <c r="DD76" i="30"/>
  <c r="U77" i="30"/>
  <c r="AG77" i="30"/>
  <c r="AS77" i="30"/>
  <c r="CO77" i="30"/>
  <c r="R78" i="30"/>
  <c r="BB78" i="30"/>
  <c r="BN78" i="30"/>
  <c r="BZ78" i="30"/>
  <c r="CL78" i="30"/>
  <c r="DJ78" i="30"/>
  <c r="B79" i="30"/>
  <c r="B57" i="30"/>
  <c r="AJ80" i="30"/>
  <c r="F82" i="30"/>
  <c r="R82" i="30"/>
  <c r="BZ82" i="30"/>
  <c r="DJ82" i="30"/>
  <c r="B83" i="30"/>
  <c r="B61" i="30"/>
  <c r="B39" i="30"/>
  <c r="AY83" i="30"/>
  <c r="L84" i="30"/>
  <c r="AJ84" i="30"/>
  <c r="BT84" i="30"/>
  <c r="CF84" i="30"/>
  <c r="CR84" i="30"/>
  <c r="DD84" i="30"/>
  <c r="AS85" i="30"/>
  <c r="AR64" i="30"/>
  <c r="BZ86" i="30"/>
  <c r="CB64" i="30"/>
  <c r="CX86" i="30"/>
  <c r="CZ64" i="30"/>
  <c r="DJ86" i="30"/>
  <c r="B87" i="30"/>
  <c r="B43" i="30"/>
  <c r="AM87" i="30"/>
  <c r="L88" i="30"/>
  <c r="AJ88" i="30"/>
  <c r="BH88" i="30"/>
  <c r="DP88" i="30"/>
  <c r="CO89" i="30"/>
  <c r="DM89" i="30"/>
  <c r="R90" i="30"/>
  <c r="AP90" i="30"/>
  <c r="BB46" i="30"/>
  <c r="BD68" i="30" s="1"/>
  <c r="DD25" i="30"/>
  <c r="H77" i="30"/>
  <c r="K34" i="30"/>
  <c r="M56" i="30" s="1"/>
  <c r="M78" i="30" s="1"/>
  <c r="AD34" i="30"/>
  <c r="AU34" i="30"/>
  <c r="BQ34" i="30"/>
  <c r="BQ78" i="30" s="1"/>
  <c r="CJ34" i="30"/>
  <c r="CL56" i="30" s="1"/>
  <c r="DA34" i="30"/>
  <c r="DC56" i="30" s="1"/>
  <c r="DQ35" i="30"/>
  <c r="DE35" i="30"/>
  <c r="DG57" i="30" s="1"/>
  <c r="DG79" i="30" s="1"/>
  <c r="CS35" i="30"/>
  <c r="CG35" i="30"/>
  <c r="CI57" i="30" s="1"/>
  <c r="BU35" i="30"/>
  <c r="BW57" i="30" s="1"/>
  <c r="BI35" i="30"/>
  <c r="BK57" i="30" s="1"/>
  <c r="AW35" i="30"/>
  <c r="AK35" i="30"/>
  <c r="Y35" i="30"/>
  <c r="M35" i="30"/>
  <c r="DP35" i="30"/>
  <c r="DR57" i="30" s="1"/>
  <c r="DD35" i="30"/>
  <c r="CR35" i="30"/>
  <c r="CR79" i="30" s="1"/>
  <c r="CF35" i="30"/>
  <c r="CH57" i="30" s="1"/>
  <c r="CH79" i="30" s="1"/>
  <c r="BT35" i="30"/>
  <c r="BV57" i="30" s="1"/>
  <c r="BH35" i="30"/>
  <c r="AV35" i="30"/>
  <c r="AX57" i="30" s="1"/>
  <c r="AJ35" i="30"/>
  <c r="X35" i="30"/>
  <c r="L35" i="30"/>
  <c r="DM35" i="30"/>
  <c r="CY35" i="30"/>
  <c r="CK35" i="30"/>
  <c r="BW35" i="30"/>
  <c r="BG35" i="30"/>
  <c r="AS35" i="30"/>
  <c r="AE35" i="30"/>
  <c r="AG57" i="30" s="1"/>
  <c r="Q35" i="30"/>
  <c r="S57" i="30" s="1"/>
  <c r="S79" i="30" s="1"/>
  <c r="CI35" i="30"/>
  <c r="AQ35" i="30"/>
  <c r="AS57" i="30" s="1"/>
  <c r="O35" i="30"/>
  <c r="DL35" i="30"/>
  <c r="CX35" i="30"/>
  <c r="CJ35" i="30"/>
  <c r="CL57" i="30" s="1"/>
  <c r="BV35" i="30"/>
  <c r="BF35" i="30"/>
  <c r="AR35" i="30"/>
  <c r="AD35" i="30"/>
  <c r="P35" i="30"/>
  <c r="DK35" i="30"/>
  <c r="DM57" i="30" s="1"/>
  <c r="CW35" i="30"/>
  <c r="BS35" i="30"/>
  <c r="BU57" i="30" s="1"/>
  <c r="BE35" i="30"/>
  <c r="AC35" i="30"/>
  <c r="AE57" i="30" s="1"/>
  <c r="V35" i="30"/>
  <c r="X57" i="30" s="1"/>
  <c r="AO35" i="30"/>
  <c r="AO79" i="30" s="1"/>
  <c r="BK35" i="30"/>
  <c r="CB35" i="30"/>
  <c r="CB79" i="30" s="1"/>
  <c r="CU35" i="30"/>
  <c r="CW57" i="30" s="1"/>
  <c r="DO35" i="30"/>
  <c r="J37" i="30"/>
  <c r="AA37" i="30"/>
  <c r="AC59" i="30" s="1"/>
  <c r="AW37" i="30"/>
  <c r="AY59" i="30" s="1"/>
  <c r="AY81" i="30" s="1"/>
  <c r="BN37" i="30"/>
  <c r="BN81" i="30" s="1"/>
  <c r="CG37" i="30"/>
  <c r="CG81" i="30" s="1"/>
  <c r="DC37" i="30"/>
  <c r="BS39" i="30"/>
  <c r="BU61" i="30" s="1"/>
  <c r="U41" i="30"/>
  <c r="U85" i="30" s="1"/>
  <c r="AN41" i="30"/>
  <c r="AP63" i="30" s="1"/>
  <c r="AP85" i="30" s="1"/>
  <c r="BE41" i="30"/>
  <c r="BG63" i="30" s="1"/>
  <c r="CA41" i="30"/>
  <c r="CT41" i="30"/>
  <c r="CV63" i="30" s="1"/>
  <c r="DK41" i="30"/>
  <c r="O42" i="30"/>
  <c r="Q64" i="30" s="1"/>
  <c r="Q86" i="30" s="1"/>
  <c r="AF42" i="30"/>
  <c r="AY42" i="30"/>
  <c r="BA64" i="30" s="1"/>
  <c r="BU42" i="30"/>
  <c r="CL42" i="30"/>
  <c r="DE42" i="30"/>
  <c r="DG64" i="30" s="1"/>
  <c r="CF43" i="30"/>
  <c r="CH65" i="30" s="1"/>
  <c r="DS43" i="30"/>
  <c r="DU65" i="30" s="1"/>
  <c r="DK45" i="30"/>
  <c r="CY45" i="30"/>
  <c r="CM45" i="30"/>
  <c r="CA45" i="30"/>
  <c r="CC67" i="30" s="1"/>
  <c r="BO45" i="30"/>
  <c r="BC45" i="30"/>
  <c r="AQ45" i="30"/>
  <c r="AS67" i="30" s="1"/>
  <c r="AE45" i="30"/>
  <c r="S45" i="30"/>
  <c r="G45" i="30"/>
  <c r="DQ45" i="30"/>
  <c r="DD45" i="30"/>
  <c r="CQ45" i="30"/>
  <c r="CD45" i="30"/>
  <c r="CF67" i="30" s="1"/>
  <c r="CF89" i="30" s="1"/>
  <c r="BQ45" i="30"/>
  <c r="BD45" i="30"/>
  <c r="AP45" i="30"/>
  <c r="AR67" i="30" s="1"/>
  <c r="AR89" i="30" s="1"/>
  <c r="AC45" i="30"/>
  <c r="AE67" i="30" s="1"/>
  <c r="P45" i="30"/>
  <c r="P89" i="30" s="1"/>
  <c r="DP45" i="30"/>
  <c r="DC45" i="30"/>
  <c r="CP45" i="30"/>
  <c r="CC45" i="30"/>
  <c r="CE67" i="30" s="1"/>
  <c r="BP45" i="30"/>
  <c r="BB45" i="30"/>
  <c r="AO45" i="30"/>
  <c r="AB45" i="30"/>
  <c r="O45" i="30"/>
  <c r="DH45" i="30"/>
  <c r="DJ67" i="30" s="1"/>
  <c r="DJ89" i="30" s="1"/>
  <c r="CS45" i="30"/>
  <c r="CB45" i="30"/>
  <c r="CD67" i="30" s="1"/>
  <c r="CD89" i="30" s="1"/>
  <c r="BL45" i="30"/>
  <c r="AW45" i="30"/>
  <c r="AH45" i="30"/>
  <c r="R45" i="30"/>
  <c r="DU45" i="30"/>
  <c r="CO45" i="30"/>
  <c r="AF45" i="30"/>
  <c r="DG45" i="30"/>
  <c r="DI67" i="30" s="1"/>
  <c r="DI89" i="30" s="1"/>
  <c r="CR45" i="30"/>
  <c r="BZ45" i="30"/>
  <c r="BK45" i="30"/>
  <c r="AV45" i="30"/>
  <c r="AG45" i="30"/>
  <c r="Q45" i="30"/>
  <c r="DF45" i="30"/>
  <c r="BY45" i="30"/>
  <c r="BJ45" i="30"/>
  <c r="AU45" i="30"/>
  <c r="N45" i="30"/>
  <c r="X45" i="30"/>
  <c r="X89" i="30" s="1"/>
  <c r="AS45" i="30"/>
  <c r="BN45" i="30"/>
  <c r="BP67" i="30" s="1"/>
  <c r="CI45" i="30"/>
  <c r="DB45" i="30"/>
  <c r="DD67" i="30" s="1"/>
  <c r="BN46" i="30"/>
  <c r="CI46" i="30"/>
  <c r="G56" i="30"/>
  <c r="AJ56" i="30"/>
  <c r="BI56" i="30"/>
  <c r="CD56" i="30"/>
  <c r="CD78" i="30" s="1"/>
  <c r="DG56" i="30"/>
  <c r="W59" i="30"/>
  <c r="W81" i="30" s="1"/>
  <c r="AZ59" i="30"/>
  <c r="AZ81" i="30" s="1"/>
  <c r="CT59" i="30"/>
  <c r="CT81" i="30" s="1"/>
  <c r="DQ60" i="30"/>
  <c r="DE60" i="30"/>
  <c r="DE82" i="30" s="1"/>
  <c r="CS60" i="30"/>
  <c r="BU60" i="30"/>
  <c r="BI60" i="30"/>
  <c r="AW60" i="30"/>
  <c r="AK60" i="30"/>
  <c r="Y60" i="30"/>
  <c r="M60" i="30"/>
  <c r="DN60" i="30"/>
  <c r="DN82" i="30" s="1"/>
  <c r="CN60" i="30"/>
  <c r="CN82" i="30" s="1"/>
  <c r="BN60" i="30"/>
  <c r="BA60" i="30"/>
  <c r="N60" i="30"/>
  <c r="DI60" i="30"/>
  <c r="CU60" i="30"/>
  <c r="CF60" i="30"/>
  <c r="CF82" i="30" s="1"/>
  <c r="BR60" i="30"/>
  <c r="BR82" i="30" s="1"/>
  <c r="AP60" i="30"/>
  <c r="AB60" i="30"/>
  <c r="AB82" i="30" s="1"/>
  <c r="L60" i="30"/>
  <c r="DU60" i="30"/>
  <c r="AM60" i="30"/>
  <c r="DH60" i="30"/>
  <c r="CT60" i="30"/>
  <c r="CT82" i="30" s="1"/>
  <c r="CE60" i="30"/>
  <c r="BQ60" i="30"/>
  <c r="K60" i="30"/>
  <c r="DG60" i="30"/>
  <c r="X60" i="30"/>
  <c r="DL60" i="30"/>
  <c r="DL82" i="30" s="1"/>
  <c r="CQ60" i="30"/>
  <c r="BY60" i="30"/>
  <c r="BG60" i="30"/>
  <c r="AL60" i="30"/>
  <c r="T60" i="30"/>
  <c r="T82" i="30" s="1"/>
  <c r="CO60" i="30"/>
  <c r="BE60" i="30"/>
  <c r="R60" i="30"/>
  <c r="DK60" i="30"/>
  <c r="CP60" i="30"/>
  <c r="BX60" i="30"/>
  <c r="BF60" i="30"/>
  <c r="AJ60" i="30"/>
  <c r="DJ60" i="30"/>
  <c r="BW60" i="30"/>
  <c r="BW82" i="30" s="1"/>
  <c r="AI60" i="30"/>
  <c r="AD60" i="30"/>
  <c r="AY60" i="30"/>
  <c r="AT67" i="30"/>
  <c r="BR67" i="30"/>
  <c r="BL68" i="30"/>
  <c r="B74" i="30"/>
  <c r="BJ90" i="30"/>
  <c r="BL73" i="30"/>
  <c r="AZ77" i="30"/>
  <c r="AQ80" i="30"/>
  <c r="AN74" i="30"/>
  <c r="AP52" i="30"/>
  <c r="AD41" i="30"/>
  <c r="AF63" i="30" s="1"/>
  <c r="AZ41" i="30"/>
  <c r="DF41" i="30"/>
  <c r="X42" i="30"/>
  <c r="CX42" i="30"/>
  <c r="DT67" i="30"/>
  <c r="DT89" i="30" s="1"/>
  <c r="DH67" i="30"/>
  <c r="CV67" i="30"/>
  <c r="CV89" i="30" s="1"/>
  <c r="CJ67" i="30"/>
  <c r="CJ89" i="30" s="1"/>
  <c r="BX67" i="30"/>
  <c r="BL67" i="30"/>
  <c r="AZ67" i="30"/>
  <c r="AN67" i="30"/>
  <c r="AB67" i="30"/>
  <c r="P67" i="30"/>
  <c r="CW67" i="30"/>
  <c r="BV67" i="30"/>
  <c r="V67" i="30"/>
  <c r="I67" i="30"/>
  <c r="DQ67" i="30"/>
  <c r="DC67" i="30"/>
  <c r="CO67" i="30"/>
  <c r="CA67" i="30"/>
  <c r="BM67" i="30"/>
  <c r="AJ67" i="30"/>
  <c r="AJ89" i="30" s="1"/>
  <c r="G67" i="30"/>
  <c r="G89" i="30" s="1"/>
  <c r="DP67" i="30"/>
  <c r="DA67" i="30"/>
  <c r="DA89" i="30" s="1"/>
  <c r="BU67" i="30"/>
  <c r="AQ67" i="30"/>
  <c r="AA67" i="30"/>
  <c r="AA89" i="30" s="1"/>
  <c r="L67" i="30"/>
  <c r="CH67" i="30"/>
  <c r="BD67" i="30"/>
  <c r="Y67" i="30"/>
  <c r="DO67" i="30"/>
  <c r="DO89" i="30" s="1"/>
  <c r="CK67" i="30"/>
  <c r="CK89" i="30" s="1"/>
  <c r="BE67" i="30"/>
  <c r="BE89" i="30" s="1"/>
  <c r="AP67" i="30"/>
  <c r="Z67" i="30"/>
  <c r="Z89" i="30" s="1"/>
  <c r="K67" i="30"/>
  <c r="K89" i="30" s="1"/>
  <c r="DN67" i="30"/>
  <c r="DN89" i="30" s="1"/>
  <c r="BS67" i="30"/>
  <c r="BS89" i="30" s="1"/>
  <c r="AO67" i="30"/>
  <c r="AO89" i="30" s="1"/>
  <c r="J67" i="30"/>
  <c r="J89" i="30" s="1"/>
  <c r="DM67" i="30"/>
  <c r="CS67" i="30"/>
  <c r="BZ67" i="30"/>
  <c r="BC67" i="30"/>
  <c r="AH67" i="30"/>
  <c r="O67" i="30"/>
  <c r="DK67" i="30"/>
  <c r="CQ67" i="30"/>
  <c r="BW67" i="30"/>
  <c r="BW89" i="30" s="1"/>
  <c r="BA67" i="30"/>
  <c r="M67" i="30"/>
  <c r="M89" i="30" s="1"/>
  <c r="DL67" i="30"/>
  <c r="DL89" i="30" s="1"/>
  <c r="CR67" i="30"/>
  <c r="BY67" i="30"/>
  <c r="BB67" i="30"/>
  <c r="AF67" i="30"/>
  <c r="BK67" i="30"/>
  <c r="BK89" i="30" s="1"/>
  <c r="CM67" i="30"/>
  <c r="BD72" i="30"/>
  <c r="BD25" i="30"/>
  <c r="CN72" i="30"/>
  <c r="AO73" i="30"/>
  <c r="DI73" i="30"/>
  <c r="P52" i="30"/>
  <c r="P74" i="30" s="1"/>
  <c r="N74" i="30"/>
  <c r="BJ74" i="30"/>
  <c r="CH74" i="30"/>
  <c r="CJ52" i="30"/>
  <c r="AU75" i="30"/>
  <c r="CQ75" i="30"/>
  <c r="DO75" i="30"/>
  <c r="T76" i="30"/>
  <c r="AR76" i="30"/>
  <c r="BP76" i="30"/>
  <c r="CZ76" i="30"/>
  <c r="BM77" i="30"/>
  <c r="BJ78" i="30"/>
  <c r="DF78" i="30"/>
  <c r="K79" i="30"/>
  <c r="BS79" i="30"/>
  <c r="BD80" i="30"/>
  <c r="DL80" i="30"/>
  <c r="BY81" i="30"/>
  <c r="DI81" i="30"/>
  <c r="DR82" i="30"/>
  <c r="CE83" i="30"/>
  <c r="DC83" i="30"/>
  <c r="CZ84" i="30"/>
  <c r="BA85" i="30"/>
  <c r="CK85" i="30"/>
  <c r="CT86" i="30"/>
  <c r="K87" i="30"/>
  <c r="AF88" i="30"/>
  <c r="BP88" i="30"/>
  <c r="CN88" i="30"/>
  <c r="AC89" i="30"/>
  <c r="BA89" i="30"/>
  <c r="BY89" i="30"/>
  <c r="DU89" i="30"/>
  <c r="P68" i="30"/>
  <c r="DT68" i="30"/>
  <c r="N41" i="30"/>
  <c r="BA41" i="30"/>
  <c r="BC63" i="30" s="1"/>
  <c r="BR41" i="30"/>
  <c r="DG41" i="30"/>
  <c r="DG85" i="30" s="1"/>
  <c r="F42" i="30"/>
  <c r="AS42" i="30"/>
  <c r="BL42" i="30"/>
  <c r="CY42" i="30"/>
  <c r="CW45" i="30"/>
  <c r="DS67" i="30"/>
  <c r="DS89" i="30" s="1"/>
  <c r="DH68" i="30"/>
  <c r="F73" i="30"/>
  <c r="BB73" i="30"/>
  <c r="BZ73" i="30"/>
  <c r="CX73" i="30"/>
  <c r="DJ73" i="30"/>
  <c r="O74" i="30"/>
  <c r="AV75" i="30"/>
  <c r="BT75" i="30"/>
  <c r="I76" i="30"/>
  <c r="AS76" i="30"/>
  <c r="F77" i="30"/>
  <c r="AD33" i="30"/>
  <c r="AF55" i="30" s="1"/>
  <c r="AF77" i="30" s="1"/>
  <c r="CX33" i="30"/>
  <c r="CZ55" i="30" s="1"/>
  <c r="CZ77" i="30" s="1"/>
  <c r="O78" i="30"/>
  <c r="DG78" i="30"/>
  <c r="AV79" i="30"/>
  <c r="BT79" i="30"/>
  <c r="DD79" i="30"/>
  <c r="AY82" i="30"/>
  <c r="X83" i="30"/>
  <c r="BH83" i="30"/>
  <c r="CO84" i="30"/>
  <c r="DM84" i="30"/>
  <c r="BN85" i="30"/>
  <c r="B86" i="30"/>
  <c r="B64" i="30"/>
  <c r="X87" i="30"/>
  <c r="BT87" i="30"/>
  <c r="CR87" i="30"/>
  <c r="I88" i="30"/>
  <c r="AS88" i="30"/>
  <c r="BQ88" i="30"/>
  <c r="DA88" i="30"/>
  <c r="F89" i="30"/>
  <c r="BB89" i="30"/>
  <c r="B90" i="30"/>
  <c r="B46" i="30"/>
  <c r="BW90" i="30"/>
  <c r="CU46" i="30"/>
  <c r="CW68" i="30" s="1"/>
  <c r="B30" i="30"/>
  <c r="AR34" i="30"/>
  <c r="CX34" i="30"/>
  <c r="CX78" i="30" s="1"/>
  <c r="DM37" i="30"/>
  <c r="DA37" i="30"/>
  <c r="CO37" i="30"/>
  <c r="CC37" i="30"/>
  <c r="CC81" i="30" s="1"/>
  <c r="BQ37" i="30"/>
  <c r="BS59" i="30" s="1"/>
  <c r="BE37" i="30"/>
  <c r="AS37" i="30"/>
  <c r="AG37" i="30"/>
  <c r="U37" i="30"/>
  <c r="I37" i="30"/>
  <c r="DL37" i="30"/>
  <c r="CZ37" i="30"/>
  <c r="DB59" i="30" s="1"/>
  <c r="CN37" i="30"/>
  <c r="CN81" i="30" s="1"/>
  <c r="CB37" i="30"/>
  <c r="BP37" i="30"/>
  <c r="BR59" i="30" s="1"/>
  <c r="BR81" i="30" s="1"/>
  <c r="BD37" i="30"/>
  <c r="AR37" i="30"/>
  <c r="AF37" i="30"/>
  <c r="AH59" i="30" s="1"/>
  <c r="T37" i="30"/>
  <c r="H37" i="30"/>
  <c r="DO37" i="30"/>
  <c r="CY37" i="30"/>
  <c r="DA59" i="30" s="1"/>
  <c r="CK37" i="30"/>
  <c r="BW37" i="30"/>
  <c r="BI37" i="30"/>
  <c r="BK59" i="30" s="1"/>
  <c r="BK81" i="30" s="1"/>
  <c r="AU37" i="30"/>
  <c r="AE37" i="30"/>
  <c r="Q37" i="30"/>
  <c r="S59" i="30" s="1"/>
  <c r="S81" i="30" s="1"/>
  <c r="CW37" i="30"/>
  <c r="BG37" i="30"/>
  <c r="O37" i="30"/>
  <c r="DN37" i="30"/>
  <c r="DP59" i="30" s="1"/>
  <c r="CX37" i="30"/>
  <c r="CJ37" i="30"/>
  <c r="BV37" i="30"/>
  <c r="BH37" i="30"/>
  <c r="BH81" i="30" s="1"/>
  <c r="AT37" i="30"/>
  <c r="AV59" i="30" s="1"/>
  <c r="AD37" i="30"/>
  <c r="P37" i="30"/>
  <c r="DK37" i="30"/>
  <c r="CI37" i="30"/>
  <c r="BU37" i="30"/>
  <c r="AQ37" i="30"/>
  <c r="AS59" i="30" s="1"/>
  <c r="AC37" i="30"/>
  <c r="AE59" i="30" s="1"/>
  <c r="AO37" i="30"/>
  <c r="CU37" i="30"/>
  <c r="DC39" i="30"/>
  <c r="O41" i="30"/>
  <c r="Q63" i="30" s="1"/>
  <c r="AI41" i="30"/>
  <c r="BB41" i="30"/>
  <c r="BS41" i="30"/>
  <c r="CO41" i="30"/>
  <c r="DH41" i="30"/>
  <c r="G42" i="30"/>
  <c r="AC42" i="30"/>
  <c r="AE64" i="30" s="1"/>
  <c r="AV42" i="30"/>
  <c r="BM42" i="30"/>
  <c r="BO64" i="30" s="1"/>
  <c r="CI42" i="30"/>
  <c r="CZ42" i="30"/>
  <c r="DB64" i="30" s="1"/>
  <c r="DS42" i="30"/>
  <c r="BG43" i="30"/>
  <c r="CX45" i="30"/>
  <c r="DS46" i="30"/>
  <c r="DU68" i="30" s="1"/>
  <c r="DU90" i="30" s="1"/>
  <c r="P59" i="30"/>
  <c r="AO59" i="30"/>
  <c r="DL59" i="30"/>
  <c r="CP67" i="30"/>
  <c r="DJ33" i="30"/>
  <c r="BP34" i="30"/>
  <c r="DB37" i="30"/>
  <c r="BZ41" i="30"/>
  <c r="AE42" i="30"/>
  <c r="CK42" i="30"/>
  <c r="CE43" i="30"/>
  <c r="CG65" i="30" s="1"/>
  <c r="AA46" i="30"/>
  <c r="AI56" i="30"/>
  <c r="CB56" i="30"/>
  <c r="DF56" i="30"/>
  <c r="CS59" i="30"/>
  <c r="CJ68" i="30"/>
  <c r="CJ90" i="30" s="1"/>
  <c r="M72" i="30"/>
  <c r="M25" i="30"/>
  <c r="BI72" i="30"/>
  <c r="CG25" i="30"/>
  <c r="DE72" i="30"/>
  <c r="V73" i="30"/>
  <c r="BF73" i="30"/>
  <c r="BR73" i="30"/>
  <c r="BR25" i="30"/>
  <c r="CD73" i="30"/>
  <c r="CP73" i="30"/>
  <c r="DB73" i="30"/>
  <c r="DN73" i="30"/>
  <c r="G74" i="30"/>
  <c r="I52" i="30"/>
  <c r="AS52" i="30"/>
  <c r="BE52" i="30"/>
  <c r="BE74" i="30" s="1"/>
  <c r="CY74" i="30"/>
  <c r="DM52" i="30"/>
  <c r="DM74" i="30" s="1"/>
  <c r="DK74" i="30"/>
  <c r="BL75" i="30"/>
  <c r="BX75" i="30"/>
  <c r="CJ75" i="30"/>
  <c r="DH75" i="30"/>
  <c r="DT75" i="30"/>
  <c r="Y76" i="30"/>
  <c r="CS76" i="30"/>
  <c r="V77" i="30"/>
  <c r="AH77" i="30"/>
  <c r="AT77" i="30"/>
  <c r="BR77" i="30"/>
  <c r="DB77" i="30"/>
  <c r="G78" i="30"/>
  <c r="AE78" i="30"/>
  <c r="AQ78" i="30"/>
  <c r="AB79" i="30"/>
  <c r="AN79" i="30"/>
  <c r="BL79" i="30"/>
  <c r="CJ79" i="30"/>
  <c r="DH79" i="30"/>
  <c r="AH81" i="30"/>
  <c r="DN81" i="30"/>
  <c r="DK82" i="30"/>
  <c r="DU39" i="30"/>
  <c r="DI39" i="30"/>
  <c r="CW39" i="30"/>
  <c r="CK39" i="30"/>
  <c r="BY39" i="30"/>
  <c r="BM39" i="30"/>
  <c r="BM83" i="30" s="1"/>
  <c r="BA39" i="30"/>
  <c r="AO39" i="30"/>
  <c r="AC39" i="30"/>
  <c r="Q39" i="30"/>
  <c r="DT39" i="30"/>
  <c r="DT83" i="30" s="1"/>
  <c r="DH39" i="30"/>
  <c r="DH83" i="30" s="1"/>
  <c r="CV39" i="30"/>
  <c r="CX61" i="30" s="1"/>
  <c r="CX83" i="30" s="1"/>
  <c r="CJ39" i="30"/>
  <c r="CL61" i="30" s="1"/>
  <c r="BX39" i="30"/>
  <c r="BX83" i="30" s="1"/>
  <c r="BL39" i="30"/>
  <c r="AZ39" i="30"/>
  <c r="AN39" i="30"/>
  <c r="AP61" i="30" s="1"/>
  <c r="AP83" i="30" s="1"/>
  <c r="AB39" i="30"/>
  <c r="P39" i="30"/>
  <c r="R61" i="30" s="1"/>
  <c r="DO39" i="30"/>
  <c r="DA39" i="30"/>
  <c r="DC61" i="30" s="1"/>
  <c r="CM39" i="30"/>
  <c r="CO61" i="30" s="1"/>
  <c r="CO83" i="30" s="1"/>
  <c r="BW39" i="30"/>
  <c r="BI39" i="30"/>
  <c r="BK61" i="30" s="1"/>
  <c r="BK83" i="30" s="1"/>
  <c r="AU39" i="30"/>
  <c r="AW61" i="30" s="1"/>
  <c r="AW83" i="30" s="1"/>
  <c r="AG39" i="30"/>
  <c r="S39" i="30"/>
  <c r="U61" i="30" s="1"/>
  <c r="DM39" i="30"/>
  <c r="BU39" i="30"/>
  <c r="BU83" i="30" s="1"/>
  <c r="O39" i="30"/>
  <c r="DN39" i="30"/>
  <c r="DP61" i="30" s="1"/>
  <c r="DP83" i="30" s="1"/>
  <c r="CZ39" i="30"/>
  <c r="CL39" i="30"/>
  <c r="CL83" i="30" s="1"/>
  <c r="BV39" i="30"/>
  <c r="BX61" i="30" s="1"/>
  <c r="BH39" i="30"/>
  <c r="BJ61" i="30" s="1"/>
  <c r="AT39" i="30"/>
  <c r="AV61" i="30" s="1"/>
  <c r="AV83" i="30" s="1"/>
  <c r="AF39" i="30"/>
  <c r="R39" i="30"/>
  <c r="CY39" i="30"/>
  <c r="CI39" i="30"/>
  <c r="BG39" i="30"/>
  <c r="BI61" i="30" s="1"/>
  <c r="AS39" i="30"/>
  <c r="AU61" i="30" s="1"/>
  <c r="AU83" i="30" s="1"/>
  <c r="AE39" i="30"/>
  <c r="AG61" i="30" s="1"/>
  <c r="CV83" i="30"/>
  <c r="BU84" i="30"/>
  <c r="DQ84" i="30"/>
  <c r="CD85" i="30"/>
  <c r="G86" i="30"/>
  <c r="I64" i="30"/>
  <c r="AS64" i="30"/>
  <c r="BO86" i="30"/>
  <c r="CA86" i="30"/>
  <c r="CC64" i="30"/>
  <c r="DM43" i="30"/>
  <c r="DO65" i="30" s="1"/>
  <c r="DA43" i="30"/>
  <c r="CO43" i="30"/>
  <c r="CQ65" i="30" s="1"/>
  <c r="CQ87" i="30" s="1"/>
  <c r="CC43" i="30"/>
  <c r="BQ43" i="30"/>
  <c r="BE43" i="30"/>
  <c r="BG65" i="30" s="1"/>
  <c r="AS43" i="30"/>
  <c r="AG43" i="30"/>
  <c r="AI65" i="30" s="1"/>
  <c r="U43" i="30"/>
  <c r="W65" i="30" s="1"/>
  <c r="I43" i="30"/>
  <c r="K65" i="30" s="1"/>
  <c r="DL43" i="30"/>
  <c r="DN65" i="30" s="1"/>
  <c r="CZ43" i="30"/>
  <c r="CN43" i="30"/>
  <c r="CB43" i="30"/>
  <c r="BP43" i="30"/>
  <c r="BD43" i="30"/>
  <c r="AR43" i="30"/>
  <c r="AF43" i="30"/>
  <c r="AF87" i="30" s="1"/>
  <c r="T43" i="30"/>
  <c r="H43" i="30"/>
  <c r="DQ43" i="30"/>
  <c r="DC43" i="30"/>
  <c r="CM43" i="30"/>
  <c r="CO65" i="30" s="1"/>
  <c r="BY43" i="30"/>
  <c r="CA65" i="30" s="1"/>
  <c r="BK43" i="30"/>
  <c r="AW43" i="30"/>
  <c r="AI43" i="30"/>
  <c r="AK65" i="30" s="1"/>
  <c r="S43" i="30"/>
  <c r="DO43" i="30"/>
  <c r="CK43" i="30"/>
  <c r="BI43" i="30"/>
  <c r="BK65" i="30" s="1"/>
  <c r="AE43" i="30"/>
  <c r="AG65" i="30" s="1"/>
  <c r="DP43" i="30"/>
  <c r="DR65" i="30" s="1"/>
  <c r="DR87" i="30" s="1"/>
  <c r="DB43" i="30"/>
  <c r="CL43" i="30"/>
  <c r="BX43" i="30"/>
  <c r="BZ65" i="30" s="1"/>
  <c r="BZ87" i="30" s="1"/>
  <c r="BJ43" i="30"/>
  <c r="AV43" i="30"/>
  <c r="AH43" i="30"/>
  <c r="AJ65" i="30" s="1"/>
  <c r="R43" i="30"/>
  <c r="CY43" i="30"/>
  <c r="DA65" i="30" s="1"/>
  <c r="BW43" i="30"/>
  <c r="AU43" i="30"/>
  <c r="AW65" i="30" s="1"/>
  <c r="Q43" i="30"/>
  <c r="P87" i="30"/>
  <c r="AN87" i="30"/>
  <c r="CJ87" i="30"/>
  <c r="DH87" i="30"/>
  <c r="M88" i="30"/>
  <c r="Y88" i="30"/>
  <c r="AK88" i="30"/>
  <c r="CG88" i="30"/>
  <c r="CS88" i="30"/>
  <c r="DQ88" i="30"/>
  <c r="V89" i="30"/>
  <c r="AH89" i="30"/>
  <c r="G90" i="30"/>
  <c r="S46" i="30"/>
  <c r="U68" i="30" s="1"/>
  <c r="AS68" i="30"/>
  <c r="AS90" i="30" s="1"/>
  <c r="BC90" i="30"/>
  <c r="DK90" i="30"/>
  <c r="DK46" i="30"/>
  <c r="G25" i="30"/>
  <c r="DE25" i="30"/>
  <c r="AE52" i="30"/>
  <c r="AE74" i="30" s="1"/>
  <c r="CI30" i="30"/>
  <c r="CI74" i="30" s="1"/>
  <c r="B31" i="30"/>
  <c r="I33" i="30"/>
  <c r="CC33" i="30"/>
  <c r="L34" i="30"/>
  <c r="AE34" i="30"/>
  <c r="AV34" i="30"/>
  <c r="AX56" i="30" s="1"/>
  <c r="BR34" i="30"/>
  <c r="BT56" i="30" s="1"/>
  <c r="BT78" i="30" s="1"/>
  <c r="CK34" i="30"/>
  <c r="DB34" i="30"/>
  <c r="F35" i="30"/>
  <c r="F79" i="30" s="1"/>
  <c r="W35" i="30"/>
  <c r="Y57" i="30" s="1"/>
  <c r="AP35" i="30"/>
  <c r="BL35" i="30"/>
  <c r="BN57" i="30" s="1"/>
  <c r="BN79" i="30" s="1"/>
  <c r="CC35" i="30"/>
  <c r="CE57" i="30" s="1"/>
  <c r="CE79" i="30" s="1"/>
  <c r="CV35" i="30"/>
  <c r="DR35" i="30"/>
  <c r="DT57" i="30" s="1"/>
  <c r="DT79" i="30" s="1"/>
  <c r="K37" i="30"/>
  <c r="AB37" i="30"/>
  <c r="AX37" i="30"/>
  <c r="BO37" i="30"/>
  <c r="CH37" i="30"/>
  <c r="DD37" i="30"/>
  <c r="DF59" i="30" s="1"/>
  <c r="DU37" i="30"/>
  <c r="N39" i="30"/>
  <c r="P61" i="30" s="1"/>
  <c r="AJ39" i="30"/>
  <c r="AL61" i="30" s="1"/>
  <c r="BC39" i="30"/>
  <c r="BE61" i="30" s="1"/>
  <c r="BE83" i="30" s="1"/>
  <c r="BT39" i="30"/>
  <c r="CP39" i="30"/>
  <c r="DG39" i="30"/>
  <c r="V41" i="30"/>
  <c r="V85" i="30" s="1"/>
  <c r="AO41" i="30"/>
  <c r="AQ63" i="30" s="1"/>
  <c r="BF41" i="30"/>
  <c r="CB41" i="30"/>
  <c r="CD63" i="30" s="1"/>
  <c r="CU41" i="30"/>
  <c r="CW63" i="30" s="1"/>
  <c r="DL41" i="30"/>
  <c r="P42" i="30"/>
  <c r="R64" i="30" s="1"/>
  <c r="R86" i="30" s="1"/>
  <c r="AG42" i="30"/>
  <c r="AZ42" i="30"/>
  <c r="BB64" i="30" s="1"/>
  <c r="BV42" i="30"/>
  <c r="CM42" i="30"/>
  <c r="DF42" i="30"/>
  <c r="J43" i="30"/>
  <c r="L65" i="30" s="1"/>
  <c r="L87" i="30" s="1"/>
  <c r="AA43" i="30"/>
  <c r="AT43" i="30"/>
  <c r="AV65" i="30" s="1"/>
  <c r="BN43" i="30"/>
  <c r="BN87" i="30" s="1"/>
  <c r="CG43" i="30"/>
  <c r="CX43" i="30"/>
  <c r="DT43" i="30"/>
  <c r="DT87" i="30" s="1"/>
  <c r="F45" i="30"/>
  <c r="H67" i="30" s="1"/>
  <c r="H89" i="30" s="1"/>
  <c r="Y45" i="30"/>
  <c r="Y89" i="30" s="1"/>
  <c r="AT45" i="30"/>
  <c r="BR45" i="30"/>
  <c r="CJ45" i="30"/>
  <c r="CL67" i="30" s="1"/>
  <c r="CL89" i="30" s="1"/>
  <c r="DE45" i="30"/>
  <c r="AD46" i="30"/>
  <c r="H56" i="30"/>
  <c r="AK56" i="30"/>
  <c r="BJ56" i="30"/>
  <c r="CF56" i="30"/>
  <c r="DH56" i="30"/>
  <c r="DH78" i="30" s="1"/>
  <c r="X59" i="30"/>
  <c r="BA59" i="30"/>
  <c r="BA81" i="30" s="1"/>
  <c r="BV59" i="30"/>
  <c r="CV59" i="30"/>
  <c r="CV81" i="30" s="1"/>
  <c r="F60" i="30"/>
  <c r="AE60" i="30"/>
  <c r="B65" i="30"/>
  <c r="T67" i="30"/>
  <c r="DB67" i="30"/>
  <c r="H68" i="30"/>
  <c r="H90" i="30" s="1"/>
  <c r="BM68" i="30"/>
  <c r="BM90" i="30" s="1"/>
  <c r="DS90" i="30"/>
  <c r="DO30" i="30"/>
  <c r="DC30" i="30"/>
  <c r="CQ30" i="30"/>
  <c r="CS52" i="30" s="1"/>
  <c r="CS74" i="30" s="1"/>
  <c r="CE30" i="30"/>
  <c r="CE74" i="30" s="1"/>
  <c r="BS30" i="30"/>
  <c r="BS74" i="30" s="1"/>
  <c r="BG30" i="30"/>
  <c r="BG74" i="30" s="1"/>
  <c r="AU30" i="30"/>
  <c r="AI30" i="30"/>
  <c r="W30" i="30"/>
  <c r="K30" i="30"/>
  <c r="DN30" i="30"/>
  <c r="DB30" i="30"/>
  <c r="DB74" i="30" s="1"/>
  <c r="CP30" i="30"/>
  <c r="CD30" i="30"/>
  <c r="BR30" i="30"/>
  <c r="BF30" i="30"/>
  <c r="AT30" i="30"/>
  <c r="AH30" i="30"/>
  <c r="V30" i="30"/>
  <c r="J30" i="30"/>
  <c r="S30" i="30"/>
  <c r="S74" i="30" s="1"/>
  <c r="AW30" i="30"/>
  <c r="BK30" i="30"/>
  <c r="BK74" i="30" s="1"/>
  <c r="CM30" i="30"/>
  <c r="CO52" i="30" s="1"/>
  <c r="DA30" i="30"/>
  <c r="F72" i="30"/>
  <c r="AD72" i="30"/>
  <c r="AM73" i="30"/>
  <c r="BW73" i="30"/>
  <c r="DG73" i="30"/>
  <c r="DS73" i="30"/>
  <c r="BH74" i="30"/>
  <c r="BV52" i="30"/>
  <c r="U75" i="30"/>
  <c r="AG75" i="30"/>
  <c r="BE75" i="30"/>
  <c r="BQ75" i="30"/>
  <c r="CO75" i="30"/>
  <c r="DA75" i="30"/>
  <c r="AP76" i="30"/>
  <c r="BB76" i="30"/>
  <c r="B77" i="30"/>
  <c r="B33" i="30"/>
  <c r="O77" i="30"/>
  <c r="AY77" i="30"/>
  <c r="BK77" i="30"/>
  <c r="CI77" i="30"/>
  <c r="AG79" i="30"/>
  <c r="BQ79" i="30"/>
  <c r="BB80" i="30"/>
  <c r="CL80" i="30"/>
  <c r="DJ80" i="30"/>
  <c r="O81" i="30"/>
  <c r="AA81" i="30"/>
  <c r="AM81" i="30"/>
  <c r="DG81" i="30"/>
  <c r="I83" i="30"/>
  <c r="U83" i="30"/>
  <c r="CC83" i="30"/>
  <c r="R84" i="30"/>
  <c r="DJ84" i="30"/>
  <c r="BK85" i="30"/>
  <c r="CI85" i="30"/>
  <c r="AL64" i="30"/>
  <c r="CR86" i="30"/>
  <c r="DR64" i="30"/>
  <c r="AG87" i="30"/>
  <c r="BE87" i="30"/>
  <c r="CO87" i="30"/>
  <c r="R88" i="30"/>
  <c r="AP88" i="30"/>
  <c r="BB88" i="30"/>
  <c r="BN88" i="30"/>
  <c r="BZ88" i="30"/>
  <c r="CL88" i="30"/>
  <c r="CX88" i="30"/>
  <c r="DJ88" i="30"/>
  <c r="B89" i="30"/>
  <c r="B67" i="30"/>
  <c r="CU89" i="30"/>
  <c r="DJ25" i="30"/>
  <c r="F30" i="30"/>
  <c r="F74" i="30" s="1"/>
  <c r="T30" i="30"/>
  <c r="AJ30" i="30"/>
  <c r="AX30" i="30"/>
  <c r="BL30" i="30"/>
  <c r="BZ30" i="30"/>
  <c r="CN30" i="30"/>
  <c r="DD30" i="30"/>
  <c r="DR30" i="30"/>
  <c r="DR74" i="30" s="1"/>
  <c r="B41" i="30"/>
  <c r="B81" i="30"/>
  <c r="AG30" i="30"/>
  <c r="BY30" i="30"/>
  <c r="DQ30" i="30"/>
  <c r="BC72" i="30"/>
  <c r="BX73" i="30"/>
  <c r="CV73" i="30"/>
  <c r="DH73" i="30"/>
  <c r="BU74" i="30"/>
  <c r="S76" i="30"/>
  <c r="AE76" i="30"/>
  <c r="AQ76" i="30"/>
  <c r="BC76" i="30"/>
  <c r="CY76" i="30"/>
  <c r="DK76" i="30"/>
  <c r="DU33" i="30"/>
  <c r="DU77" i="30" s="1"/>
  <c r="DI33" i="30"/>
  <c r="DK55" i="30" s="1"/>
  <c r="CW33" i="30"/>
  <c r="CY55" i="30" s="1"/>
  <c r="CK33" i="30"/>
  <c r="BY33" i="30"/>
  <c r="CA55" i="30" s="1"/>
  <c r="BM33" i="30"/>
  <c r="BO55" i="30" s="1"/>
  <c r="BA33" i="30"/>
  <c r="AO33" i="30"/>
  <c r="AC33" i="30"/>
  <c r="Q33" i="30"/>
  <c r="Q77" i="30" s="1"/>
  <c r="DT33" i="30"/>
  <c r="DT77" i="30" s="1"/>
  <c r="DH33" i="30"/>
  <c r="CV33" i="30"/>
  <c r="CJ33" i="30"/>
  <c r="CL55" i="30" s="1"/>
  <c r="CL77" i="30" s="1"/>
  <c r="BX33" i="30"/>
  <c r="BZ55" i="30" s="1"/>
  <c r="BL33" i="30"/>
  <c r="AZ33" i="30"/>
  <c r="BB55" i="30" s="1"/>
  <c r="BB77" i="30" s="1"/>
  <c r="AN33" i="30"/>
  <c r="AP55" i="30" s="1"/>
  <c r="AP77" i="30" s="1"/>
  <c r="AB33" i="30"/>
  <c r="P33" i="30"/>
  <c r="AN77" i="30"/>
  <c r="BX77" i="30"/>
  <c r="CJ77" i="30"/>
  <c r="J79" i="30"/>
  <c r="V79" i="30"/>
  <c r="CD79" i="30"/>
  <c r="CP79" i="30"/>
  <c r="M82" i="30"/>
  <c r="AK82" i="30"/>
  <c r="AW82" i="30"/>
  <c r="BI82" i="30"/>
  <c r="V83" i="30"/>
  <c r="BF83" i="30"/>
  <c r="DN83" i="30"/>
  <c r="G84" i="30"/>
  <c r="CM84" i="30"/>
  <c r="AB85" i="30"/>
  <c r="CV85" i="30"/>
  <c r="M86" i="30"/>
  <c r="Y86" i="30"/>
  <c r="DN87" i="30"/>
  <c r="G88" i="30"/>
  <c r="S88" i="30"/>
  <c r="AQ88" i="30"/>
  <c r="BC88" i="30"/>
  <c r="BO88" i="30"/>
  <c r="CY88" i="30"/>
  <c r="DK88" i="30"/>
  <c r="AN89" i="30"/>
  <c r="BX89" i="30"/>
  <c r="DH89" i="30"/>
  <c r="M90" i="30"/>
  <c r="AA68" i="30"/>
  <c r="BU90" i="30"/>
  <c r="BW68" i="30"/>
  <c r="G30" i="30"/>
  <c r="U30" i="30"/>
  <c r="W52" i="30" s="1"/>
  <c r="AK30" i="30"/>
  <c r="AY30" i="30"/>
  <c r="BM30" i="30"/>
  <c r="CA30" i="30"/>
  <c r="CO30" i="30"/>
  <c r="DE30" i="30"/>
  <c r="DS30" i="30"/>
  <c r="DU52" i="30" s="1"/>
  <c r="DU74" i="30" s="1"/>
  <c r="O33" i="30"/>
  <c r="AE33" i="30"/>
  <c r="AS33" i="30"/>
  <c r="AU55" i="30" s="1"/>
  <c r="BG33" i="30"/>
  <c r="BU33" i="30"/>
  <c r="CI33" i="30"/>
  <c r="CK55" i="30" s="1"/>
  <c r="CY33" i="30"/>
  <c r="DM33" i="30"/>
  <c r="AJ46" i="30"/>
  <c r="AJ90" i="30" s="1"/>
  <c r="CF46" i="30"/>
  <c r="CF90" i="30" s="1"/>
  <c r="DP86" i="30"/>
  <c r="DK73" i="30"/>
  <c r="CJ74" i="30"/>
  <c r="CG75" i="30"/>
  <c r="DQ75" i="30"/>
  <c r="J76" i="30"/>
  <c r="BR76" i="30"/>
  <c r="DB76" i="30"/>
  <c r="G77" i="30"/>
  <c r="BO77" i="30"/>
  <c r="CA77" i="30"/>
  <c r="DK77" i="30"/>
  <c r="CG79" i="30"/>
  <c r="DE79" i="30"/>
  <c r="AH80" i="30"/>
  <c r="BC81" i="30"/>
  <c r="BL82" i="30"/>
  <c r="BX82" i="30"/>
  <c r="CJ82" i="30"/>
  <c r="DT82" i="30"/>
  <c r="AK83" i="30"/>
  <c r="BI83" i="30"/>
  <c r="CG83" i="30"/>
  <c r="J84" i="30"/>
  <c r="AH84" i="30"/>
  <c r="AT84" i="30"/>
  <c r="BR84" i="30"/>
  <c r="CD84" i="30"/>
  <c r="CP84" i="30"/>
  <c r="DB84" i="30"/>
  <c r="DN84" i="30"/>
  <c r="S85" i="30"/>
  <c r="AE85" i="30"/>
  <c r="AQ85" i="30"/>
  <c r="BO85" i="30"/>
  <c r="Y87" i="30"/>
  <c r="AK87" i="30"/>
  <c r="J88" i="30"/>
  <c r="AT88" i="30"/>
  <c r="BR88" i="30"/>
  <c r="CA89" i="30"/>
  <c r="DK89" i="30"/>
  <c r="DO46" i="30"/>
  <c r="DC46" i="30"/>
  <c r="DC90" i="30" s="1"/>
  <c r="DJ46" i="30"/>
  <c r="DL68" i="30" s="1"/>
  <c r="DL90" i="30" s="1"/>
  <c r="CW46" i="30"/>
  <c r="CK46" i="30"/>
  <c r="CM68" i="30" s="1"/>
  <c r="BY46" i="30"/>
  <c r="CA68" i="30" s="1"/>
  <c r="CA90" i="30" s="1"/>
  <c r="BM46" i="30"/>
  <c r="BO68" i="30" s="1"/>
  <c r="BO90" i="30" s="1"/>
  <c r="BA46" i="30"/>
  <c r="BC68" i="30" s="1"/>
  <c r="AO46" i="30"/>
  <c r="AQ68" i="30" s="1"/>
  <c r="AQ90" i="30" s="1"/>
  <c r="AC46" i="30"/>
  <c r="Q46" i="30"/>
  <c r="S68" i="30" s="1"/>
  <c r="P90" i="30"/>
  <c r="BL90" i="30"/>
  <c r="DH90" i="30"/>
  <c r="DT90" i="30"/>
  <c r="K46" i="30"/>
  <c r="X46" i="30"/>
  <c r="AK46" i="30"/>
  <c r="AM68" i="30" s="1"/>
  <c r="AM90" i="30" s="1"/>
  <c r="AX46" i="30"/>
  <c r="BK46" i="30"/>
  <c r="BK90" i="30" s="1"/>
  <c r="BX46" i="30"/>
  <c r="CL46" i="30"/>
  <c r="CY46" i="30"/>
  <c r="DM46" i="30"/>
  <c r="DO68" i="30" s="1"/>
  <c r="DI52" i="30"/>
  <c r="DI74" i="30" s="1"/>
  <c r="CW52" i="30"/>
  <c r="CK52" i="30"/>
  <c r="CK74" i="30" s="1"/>
  <c r="BY52" i="30"/>
  <c r="BM52" i="30"/>
  <c r="AO52" i="30"/>
  <c r="AO74" i="30" s="1"/>
  <c r="AC52" i="30"/>
  <c r="AC74" i="30" s="1"/>
  <c r="Q52" i="30"/>
  <c r="Q74" i="30" s="1"/>
  <c r="DH52" i="30"/>
  <c r="DH74" i="30" s="1"/>
  <c r="CU52" i="30"/>
  <c r="CH52" i="30"/>
  <c r="BU52" i="30"/>
  <c r="BH52" i="30"/>
  <c r="AU52" i="30"/>
  <c r="AH52" i="30"/>
  <c r="H52" i="30"/>
  <c r="AL75" i="30"/>
  <c r="BV75" i="30"/>
  <c r="K76" i="30"/>
  <c r="T77" i="30"/>
  <c r="CB77" i="30"/>
  <c r="CN77" i="30"/>
  <c r="DL77" i="30"/>
  <c r="Q78" i="30"/>
  <c r="AO78" i="30"/>
  <c r="BA78" i="30"/>
  <c r="BM78" i="30"/>
  <c r="DI78" i="30"/>
  <c r="AX79" i="30"/>
  <c r="BM82" i="30"/>
  <c r="CK82" i="30"/>
  <c r="DU82" i="30"/>
  <c r="N83" i="30"/>
  <c r="Z83" i="30"/>
  <c r="AL83" i="30"/>
  <c r="AX83" i="30"/>
  <c r="BJ83" i="30"/>
  <c r="CH83" i="30"/>
  <c r="CT83" i="30"/>
  <c r="DR83" i="30"/>
  <c r="DC84" i="30"/>
  <c r="DO84" i="30"/>
  <c r="T85" i="30"/>
  <c r="AF85" i="30"/>
  <c r="AR85" i="30"/>
  <c r="DU64" i="30"/>
  <c r="DI64" i="30"/>
  <c r="CK64" i="30"/>
  <c r="BY64" i="30"/>
  <c r="BM64" i="30"/>
  <c r="AO64" i="30"/>
  <c r="DK64" i="30"/>
  <c r="DK86" i="30" s="1"/>
  <c r="CX64" i="30"/>
  <c r="CJ64" i="30"/>
  <c r="BJ64" i="30"/>
  <c r="BJ86" i="30" s="1"/>
  <c r="AW64" i="30"/>
  <c r="AJ64" i="30"/>
  <c r="AJ86" i="30" s="1"/>
  <c r="W64" i="30"/>
  <c r="J64" i="30"/>
  <c r="BM86" i="30"/>
  <c r="BY86" i="30"/>
  <c r="DI86" i="30"/>
  <c r="N87" i="30"/>
  <c r="AL87" i="30"/>
  <c r="CH87" i="30"/>
  <c r="K88" i="30"/>
  <c r="CE88" i="30"/>
  <c r="DC88" i="30"/>
  <c r="DO88" i="30"/>
  <c r="T89" i="30"/>
  <c r="CN89" i="30"/>
  <c r="DS68" i="30"/>
  <c r="DG68" i="30"/>
  <c r="DG90" i="30" s="1"/>
  <c r="CU68" i="30"/>
  <c r="CI68" i="30"/>
  <c r="DR68" i="30"/>
  <c r="DF68" i="30"/>
  <c r="CT68" i="30"/>
  <c r="CT90" i="30" s="1"/>
  <c r="CH68" i="30"/>
  <c r="CH90" i="30" s="1"/>
  <c r="BV68" i="30"/>
  <c r="BV90" i="30" s="1"/>
  <c r="BJ68" i="30"/>
  <c r="AX68" i="30"/>
  <c r="AL68" i="30"/>
  <c r="DI68" i="30"/>
  <c r="CS68" i="30"/>
  <c r="CS90" i="30" s="1"/>
  <c r="CE68" i="30"/>
  <c r="BR68" i="30"/>
  <c r="BE68" i="30"/>
  <c r="AR68" i="30"/>
  <c r="AE68" i="30"/>
  <c r="AE90" i="30" s="1"/>
  <c r="R68" i="30"/>
  <c r="DM68" i="30"/>
  <c r="DM90" i="30" s="1"/>
  <c r="CX68" i="30"/>
  <c r="CX90" i="30" s="1"/>
  <c r="CG68" i="30"/>
  <c r="CG90" i="30" s="1"/>
  <c r="AP68" i="30"/>
  <c r="M68" i="30"/>
  <c r="AO90" i="30"/>
  <c r="BY90" i="30"/>
  <c r="DI90" i="30"/>
  <c r="L46" i="30"/>
  <c r="N68" i="30" s="1"/>
  <c r="N90" i="30" s="1"/>
  <c r="Y46" i="30"/>
  <c r="Y90" i="30" s="1"/>
  <c r="AL46" i="30"/>
  <c r="AY46" i="30"/>
  <c r="BL46" i="30"/>
  <c r="BN68" i="30" s="1"/>
  <c r="BZ46" i="30"/>
  <c r="CM46" i="30"/>
  <c r="CM90" i="30" s="1"/>
  <c r="CZ46" i="30"/>
  <c r="DB68" i="30" s="1"/>
  <c r="DN46" i="30"/>
  <c r="DN90" i="30" s="1"/>
  <c r="R52" i="30"/>
  <c r="R74" i="30" s="1"/>
  <c r="AF52" i="30"/>
  <c r="AT52" i="30"/>
  <c r="BI52" i="30"/>
  <c r="BI74" i="30" s="1"/>
  <c r="BW52" i="30"/>
  <c r="BW74" i="30" s="1"/>
  <c r="CL52" i="30"/>
  <c r="CL74" i="30" s="1"/>
  <c r="CZ52" i="30"/>
  <c r="CZ74" i="30" s="1"/>
  <c r="DN52" i="30"/>
  <c r="K64" i="30"/>
  <c r="Y64" i="30"/>
  <c r="AM64" i="30"/>
  <c r="AM86" i="30" s="1"/>
  <c r="CR64" i="30"/>
  <c r="DT64" i="30"/>
  <c r="O68" i="30"/>
  <c r="O90" i="30" s="1"/>
  <c r="AD68" i="30"/>
  <c r="AT68" i="30"/>
  <c r="BI68" i="30"/>
  <c r="BI90" i="30" s="1"/>
  <c r="BY68" i="30"/>
  <c r="DE68" i="30"/>
  <c r="DE90" i="30" s="1"/>
  <c r="K47" i="28"/>
  <c r="CF47" i="28"/>
  <c r="AU7" i="28"/>
  <c r="DW44" i="28"/>
  <c r="DB7" i="28"/>
  <c r="DQ71" i="28"/>
  <c r="BQ71" i="28"/>
  <c r="AQ71" i="28"/>
  <c r="AE71" i="28"/>
  <c r="S71" i="28"/>
  <c r="N71" i="28"/>
  <c r="AD71" i="28"/>
  <c r="V71" i="28"/>
  <c r="CX71" i="28"/>
  <c r="H71" i="28"/>
  <c r="CE94" i="28"/>
  <c r="AI94" i="28"/>
  <c r="DA94" i="28"/>
  <c r="I94" i="28"/>
  <c r="H94" i="28"/>
  <c r="BX94" i="28"/>
  <c r="AZ94" i="28"/>
  <c r="AB94" i="28"/>
  <c r="AA94" i="28"/>
  <c r="DF94" i="28"/>
  <c r="DE94" i="28"/>
  <c r="Z94" i="28"/>
  <c r="DD94" i="28"/>
  <c r="CY62" i="28"/>
  <c r="DN41" i="28"/>
  <c r="DB41" i="28"/>
  <c r="CP41" i="28"/>
  <c r="CD41" i="28"/>
  <c r="BR41" i="28"/>
  <c r="BF41" i="28"/>
  <c r="AT41" i="28"/>
  <c r="AT105" i="28" s="1"/>
  <c r="AH41" i="28"/>
  <c r="V41" i="28"/>
  <c r="J41" i="28"/>
  <c r="DM41" i="28"/>
  <c r="DA41" i="28"/>
  <c r="CO41" i="28"/>
  <c r="CC41" i="28"/>
  <c r="BQ41" i="28"/>
  <c r="BE41" i="28"/>
  <c r="AS41" i="28"/>
  <c r="AG41" i="28"/>
  <c r="U41" i="28"/>
  <c r="I41" i="28"/>
  <c r="DL41" i="28"/>
  <c r="CZ41" i="28"/>
  <c r="CN41" i="28"/>
  <c r="CB41" i="28"/>
  <c r="BP41" i="28"/>
  <c r="BD41" i="28"/>
  <c r="AR41" i="28"/>
  <c r="AF41" i="28"/>
  <c r="T41" i="28"/>
  <c r="H41" i="28"/>
  <c r="DV41" i="28"/>
  <c r="DT41" i="28"/>
  <c r="DH41" i="28"/>
  <c r="CV41" i="28"/>
  <c r="CJ41" i="28"/>
  <c r="BX41" i="28"/>
  <c r="BL41" i="28"/>
  <c r="AZ41" i="28"/>
  <c r="AZ105" i="28" s="1"/>
  <c r="AN41" i="28"/>
  <c r="AB41" i="28"/>
  <c r="P41" i="28"/>
  <c r="DE41" i="28"/>
  <c r="CI41" i="28"/>
  <c r="BO41" i="28"/>
  <c r="AV41" i="28"/>
  <c r="Z41" i="28"/>
  <c r="DW41" i="28"/>
  <c r="DD41" i="28"/>
  <c r="CH41" i="28"/>
  <c r="BM41" i="28"/>
  <c r="BP73" i="28" s="1"/>
  <c r="BP105" i="28" s="1"/>
  <c r="AU41" i="28"/>
  <c r="Y41" i="28"/>
  <c r="DC41" i="28"/>
  <c r="CG41" i="28"/>
  <c r="BK41" i="28"/>
  <c r="AQ41" i="28"/>
  <c r="AT73" i="28" s="1"/>
  <c r="X41" i="28"/>
  <c r="DS41" i="28"/>
  <c r="DV73" i="28" s="1"/>
  <c r="DV105" i="28" s="1"/>
  <c r="CY41" i="28"/>
  <c r="CF41" i="28"/>
  <c r="BJ41" i="28"/>
  <c r="BJ105" i="28" s="1"/>
  <c r="AO41" i="28"/>
  <c r="AR73" i="28" s="1"/>
  <c r="AR105" i="28" s="1"/>
  <c r="W41" i="28"/>
  <c r="DP41" i="28"/>
  <c r="CT41" i="28"/>
  <c r="BG41" i="28"/>
  <c r="AK41" i="28"/>
  <c r="O41" i="28"/>
  <c r="CU41" i="28"/>
  <c r="BS41" i="28"/>
  <c r="AE41" i="28"/>
  <c r="CS41" i="28"/>
  <c r="CS105" i="28" s="1"/>
  <c r="BI41" i="28"/>
  <c r="BL73" i="28" s="1"/>
  <c r="BL105" i="28" s="1"/>
  <c r="AC41" i="28"/>
  <c r="DR41" i="28"/>
  <c r="CR41" i="28"/>
  <c r="BH41" i="28"/>
  <c r="AA41" i="28"/>
  <c r="CM41" i="28"/>
  <c r="CQ41" i="28"/>
  <c r="BC41" i="28"/>
  <c r="S41" i="28"/>
  <c r="DO41" i="28"/>
  <c r="CE41" i="28"/>
  <c r="AX41" i="28"/>
  <c r="AX105" i="28" s="1"/>
  <c r="M41" i="28"/>
  <c r="M105" i="28" s="1"/>
  <c r="BT41" i="28"/>
  <c r="DQ41" i="28"/>
  <c r="DT73" i="28" s="1"/>
  <c r="AY41" i="28"/>
  <c r="DK41" i="28"/>
  <c r="AW41" i="28"/>
  <c r="AM41" i="28"/>
  <c r="AP73" i="28" s="1"/>
  <c r="DG41" i="28"/>
  <c r="AL41" i="28"/>
  <c r="DF41" i="28"/>
  <c r="DI73" i="28" s="1"/>
  <c r="AJ41" i="28"/>
  <c r="AI41" i="28"/>
  <c r="H7" i="28"/>
  <c r="BN7" i="28"/>
  <c r="DH7" i="28"/>
  <c r="AA107" i="28"/>
  <c r="CW112" i="28"/>
  <c r="CZ62" i="28"/>
  <c r="DB94" i="28" s="1"/>
  <c r="K41" i="28"/>
  <c r="J7" i="28"/>
  <c r="BO7" i="28"/>
  <c r="DI7" i="28"/>
  <c r="AR16" i="28"/>
  <c r="DN16" i="28"/>
  <c r="S55" i="28"/>
  <c r="W121" i="28"/>
  <c r="AS58" i="28"/>
  <c r="AU90" i="28" s="1"/>
  <c r="DI58" i="28"/>
  <c r="DI122" i="28" s="1"/>
  <c r="L41" i="28"/>
  <c r="AR49" i="28"/>
  <c r="DR46" i="28"/>
  <c r="AX52" i="28"/>
  <c r="DF39" i="28"/>
  <c r="AL39" i="28"/>
  <c r="AM71" i="28" s="1"/>
  <c r="DQ39" i="28"/>
  <c r="DE39" i="28"/>
  <c r="CS39" i="28"/>
  <c r="CG39" i="28"/>
  <c r="M39" i="28"/>
  <c r="CR39" i="28"/>
  <c r="BH39" i="28"/>
  <c r="DN39" i="28"/>
  <c r="DB39" i="28"/>
  <c r="BR39" i="28"/>
  <c r="BS71" i="28" s="1"/>
  <c r="BF39" i="28"/>
  <c r="BG71" i="28" s="1"/>
  <c r="AT39" i="28"/>
  <c r="AH39" i="28"/>
  <c r="J39" i="28"/>
  <c r="CN39" i="28"/>
  <c r="CB39" i="28"/>
  <c r="AF39" i="28"/>
  <c r="AG71" i="28" s="1"/>
  <c r="T39" i="28"/>
  <c r="H39" i="28"/>
  <c r="AQ39" i="28"/>
  <c r="AR71" i="28" s="1"/>
  <c r="W39" i="28"/>
  <c r="X71" i="28" s="1"/>
  <c r="CE39" i="28"/>
  <c r="AP39" i="28"/>
  <c r="U39" i="28"/>
  <c r="CA39" i="28"/>
  <c r="BG39" i="28"/>
  <c r="AN39" i="28"/>
  <c r="R39" i="28"/>
  <c r="AG39" i="28"/>
  <c r="AH71" i="28" s="1"/>
  <c r="O39" i="28"/>
  <c r="AC39" i="28"/>
  <c r="CO39" i="28"/>
  <c r="CM39" i="28"/>
  <c r="CN71" i="28" s="1"/>
  <c r="CL39" i="28"/>
  <c r="CM71" i="28" s="1"/>
  <c r="CM103" i="28" s="1"/>
  <c r="BA39" i="28"/>
  <c r="BZ39" i="28"/>
  <c r="AU39" i="28"/>
  <c r="I39" i="28"/>
  <c r="DI39" i="28"/>
  <c r="CJ39" i="28"/>
  <c r="AY39" i="28"/>
  <c r="BY39" i="28"/>
  <c r="AD39" i="28"/>
  <c r="AM39" i="28"/>
  <c r="CV39" i="28"/>
  <c r="CW71" i="28" s="1"/>
  <c r="BP7" i="28"/>
  <c r="BP39" i="28" s="1"/>
  <c r="CS113" i="28"/>
  <c r="AB7" i="28"/>
  <c r="BR7" i="28"/>
  <c r="DW7" i="28"/>
  <c r="DW39" i="28" s="1"/>
  <c r="R74" i="28"/>
  <c r="AW74" i="28"/>
  <c r="BH74" i="28"/>
  <c r="CV74" i="28"/>
  <c r="CC74" i="28"/>
  <c r="DO74" i="28"/>
  <c r="AI74" i="28"/>
  <c r="BT74" i="28"/>
  <c r="AF74" i="28"/>
  <c r="DD74" i="28"/>
  <c r="H74" i="28"/>
  <c r="AU16" i="28"/>
  <c r="DV16" i="28"/>
  <c r="AW81" i="28"/>
  <c r="P64" i="28"/>
  <c r="BC67" i="28"/>
  <c r="BU41" i="28"/>
  <c r="L54" i="28"/>
  <c r="DV54" i="28"/>
  <c r="DJ54" i="28"/>
  <c r="CX54" i="28"/>
  <c r="BZ54" i="28"/>
  <c r="BN54" i="28"/>
  <c r="BB54" i="28"/>
  <c r="AD54" i="28"/>
  <c r="R54" i="28"/>
  <c r="DG54" i="28"/>
  <c r="CD54" i="28"/>
  <c r="AM54" i="28"/>
  <c r="AO86" i="28" s="1"/>
  <c r="AO118" i="28" s="1"/>
  <c r="Y54" i="28"/>
  <c r="J54" i="28"/>
  <c r="CQ54" i="28"/>
  <c r="CC54" i="28"/>
  <c r="BO54" i="28"/>
  <c r="AZ54" i="28"/>
  <c r="W54" i="28"/>
  <c r="DE54" i="28"/>
  <c r="DG86" i="28" s="1"/>
  <c r="DG118" i="28" s="1"/>
  <c r="CP54" i="28"/>
  <c r="CB54" i="28"/>
  <c r="BM54" i="28"/>
  <c r="AY54" i="28"/>
  <c r="V54" i="28"/>
  <c r="H54" i="28"/>
  <c r="CO54" i="28"/>
  <c r="CA54" i="28"/>
  <c r="BL54" i="28"/>
  <c r="U54" i="28"/>
  <c r="BK54" i="28"/>
  <c r="AH54" i="28"/>
  <c r="AH118" i="28" s="1"/>
  <c r="DN54" i="28"/>
  <c r="CZ54" i="28"/>
  <c r="CK54" i="28"/>
  <c r="AT54" i="28"/>
  <c r="AF54" i="28"/>
  <c r="Q54" i="28"/>
  <c r="DO54" i="28"/>
  <c r="AG54" i="28"/>
  <c r="AG118" i="28" s="1"/>
  <c r="DM54" i="28"/>
  <c r="CJ54" i="28"/>
  <c r="AE54" i="28"/>
  <c r="CI54" i="28"/>
  <c r="DK54" i="28"/>
  <c r="AU54" i="28"/>
  <c r="S54" i="28"/>
  <c r="AO54" i="28"/>
  <c r="P54" i="28"/>
  <c r="AN54" i="28"/>
  <c r="BS54" i="28"/>
  <c r="DW54" i="28"/>
  <c r="DH54" i="28"/>
  <c r="BQ54" i="28"/>
  <c r="CT54" i="28"/>
  <c r="BR54" i="28"/>
  <c r="BD54" i="28"/>
  <c r="DI54" i="28"/>
  <c r="BC54" i="28"/>
  <c r="AS54" i="28"/>
  <c r="O54" i="28"/>
  <c r="CP75" i="28"/>
  <c r="CD75" i="28"/>
  <c r="BA75" i="28"/>
  <c r="Q75" i="28"/>
  <c r="DL75" i="28"/>
  <c r="CL75" i="28"/>
  <c r="AB75" i="28"/>
  <c r="P75" i="28"/>
  <c r="BX75" i="28"/>
  <c r="AY75" i="28"/>
  <c r="DI75" i="28"/>
  <c r="U75" i="28"/>
  <c r="DA75" i="28"/>
  <c r="CC75" i="28"/>
  <c r="CW75" i="28"/>
  <c r="CB75" i="28"/>
  <c r="BW75" i="28"/>
  <c r="DR75" i="28"/>
  <c r="DR107" i="28" s="1"/>
  <c r="AH75" i="28"/>
  <c r="AD75" i="28"/>
  <c r="BB75" i="28"/>
  <c r="AX75" i="28"/>
  <c r="AX107" i="28" s="1"/>
  <c r="CO75" i="28"/>
  <c r="J75" i="28"/>
  <c r="I75" i="28"/>
  <c r="H75" i="28"/>
  <c r="BC62" i="28"/>
  <c r="BE94" i="28" s="1"/>
  <c r="W7" i="28"/>
  <c r="DJ7" i="28"/>
  <c r="DJ39" i="28" s="1"/>
  <c r="AT112" i="28"/>
  <c r="AC7" i="28"/>
  <c r="BS7" i="28"/>
  <c r="AM104" i="28"/>
  <c r="BX45" i="28"/>
  <c r="BB16" i="28"/>
  <c r="DR33" i="28"/>
  <c r="DF33" i="28"/>
  <c r="CT33" i="28"/>
  <c r="CH33" i="28"/>
  <c r="BV33" i="28"/>
  <c r="BJ33" i="28"/>
  <c r="AX33" i="28"/>
  <c r="AL33" i="28"/>
  <c r="Z33" i="28"/>
  <c r="N33" i="28"/>
  <c r="DQ33" i="28"/>
  <c r="DE33" i="28"/>
  <c r="CS33" i="28"/>
  <c r="CG33" i="28"/>
  <c r="BU33" i="28"/>
  <c r="BI33" i="28"/>
  <c r="AW33" i="28"/>
  <c r="AK33" i="28"/>
  <c r="Y33" i="28"/>
  <c r="M33" i="28"/>
  <c r="DP33" i="28"/>
  <c r="DD33" i="28"/>
  <c r="CR33" i="28"/>
  <c r="CF33" i="28"/>
  <c r="BT33" i="28"/>
  <c r="BH33" i="28"/>
  <c r="AV33" i="28"/>
  <c r="AJ33" i="28"/>
  <c r="X33" i="28"/>
  <c r="L33" i="28"/>
  <c r="DL33" i="28"/>
  <c r="CZ33" i="28"/>
  <c r="CN33" i="28"/>
  <c r="CB33" i="28"/>
  <c r="BP33" i="28"/>
  <c r="BD33" i="28"/>
  <c r="AR33" i="28"/>
  <c r="AF33" i="28"/>
  <c r="T33" i="28"/>
  <c r="H33" i="28"/>
  <c r="DT33" i="28"/>
  <c r="DA33" i="28"/>
  <c r="CJ33" i="28"/>
  <c r="BQ33" i="28"/>
  <c r="AZ33" i="28"/>
  <c r="AG33" i="28"/>
  <c r="P33" i="28"/>
  <c r="DS33" i="28"/>
  <c r="CY33" i="28"/>
  <c r="CI33" i="28"/>
  <c r="BO33" i="28"/>
  <c r="AY33" i="28"/>
  <c r="AE33" i="28"/>
  <c r="O33" i="28"/>
  <c r="DO33" i="28"/>
  <c r="CX33" i="28"/>
  <c r="CE33" i="28"/>
  <c r="BN33" i="28"/>
  <c r="AU33" i="28"/>
  <c r="AD33" i="28"/>
  <c r="K33" i="28"/>
  <c r="DN33" i="28"/>
  <c r="CW33" i="28"/>
  <c r="CD33" i="28"/>
  <c r="BM33" i="28"/>
  <c r="AT33" i="28"/>
  <c r="AC33" i="28"/>
  <c r="J33" i="28"/>
  <c r="DJ33" i="28"/>
  <c r="CQ33" i="28"/>
  <c r="BZ33" i="28"/>
  <c r="BG33" i="28"/>
  <c r="AP33" i="28"/>
  <c r="W33" i="28"/>
  <c r="DM33" i="28"/>
  <c r="CL33" i="28"/>
  <c r="BE33" i="28"/>
  <c r="AA33" i="28"/>
  <c r="DK33" i="28"/>
  <c r="CK33" i="28"/>
  <c r="BC33" i="28"/>
  <c r="V33" i="28"/>
  <c r="DI33" i="28"/>
  <c r="CC33" i="28"/>
  <c r="BB33" i="28"/>
  <c r="U33" i="28"/>
  <c r="DH33" i="28"/>
  <c r="CA33" i="28"/>
  <c r="BA33" i="28"/>
  <c r="S33" i="28"/>
  <c r="DB33" i="28"/>
  <c r="BW33" i="28"/>
  <c r="AO33" i="28"/>
  <c r="I33" i="28"/>
  <c r="CP33" i="28"/>
  <c r="AN33" i="28"/>
  <c r="DV33" i="28"/>
  <c r="Q33" i="28"/>
  <c r="S97" i="28" s="1"/>
  <c r="CO33" i="28"/>
  <c r="AM33" i="28"/>
  <c r="BL33" i="28"/>
  <c r="CM33" i="28"/>
  <c r="AI33" i="28"/>
  <c r="BR33" i="28"/>
  <c r="DU33" i="28"/>
  <c r="BY33" i="28"/>
  <c r="AH33" i="28"/>
  <c r="BX33" i="28"/>
  <c r="AB33" i="28"/>
  <c r="DW33" i="28"/>
  <c r="BS33" i="28"/>
  <c r="R33" i="28"/>
  <c r="BV41" i="28"/>
  <c r="CB44" i="28"/>
  <c r="CV54" i="28"/>
  <c r="CL73" i="28"/>
  <c r="CS117" i="28"/>
  <c r="BF65" i="28"/>
  <c r="DC7" i="28"/>
  <c r="AH67" i="28"/>
  <c r="N41" i="28"/>
  <c r="AD7" i="28"/>
  <c r="BY45" i="28"/>
  <c r="AJ47" i="28"/>
  <c r="AX47" i="28"/>
  <c r="CR47" i="28"/>
  <c r="CT79" i="28" s="1"/>
  <c r="DR16" i="28"/>
  <c r="DF16" i="28"/>
  <c r="CT16" i="28"/>
  <c r="CH16" i="28"/>
  <c r="BV16" i="28"/>
  <c r="BJ16" i="28"/>
  <c r="AX16" i="28"/>
  <c r="DQ16" i="28"/>
  <c r="DE16" i="28"/>
  <c r="CS16" i="28"/>
  <c r="CG16" i="28"/>
  <c r="BU16" i="28"/>
  <c r="BI16" i="28"/>
  <c r="AW16" i="28"/>
  <c r="DU16" i="28"/>
  <c r="DG16" i="28"/>
  <c r="CQ16" i="28"/>
  <c r="CC16" i="28"/>
  <c r="BO16" i="28"/>
  <c r="BA16" i="28"/>
  <c r="AM16" i="28"/>
  <c r="AA16" i="28"/>
  <c r="O16" i="28"/>
  <c r="DT16" i="28"/>
  <c r="DD16" i="28"/>
  <c r="CP16" i="28"/>
  <c r="CB16" i="28"/>
  <c r="BN16" i="28"/>
  <c r="AZ16" i="28"/>
  <c r="AL16" i="28"/>
  <c r="Z16" i="28"/>
  <c r="N16" i="28"/>
  <c r="DS16" i="28"/>
  <c r="DC16" i="28"/>
  <c r="CO16" i="28"/>
  <c r="CA16" i="28"/>
  <c r="BM16" i="28"/>
  <c r="AY16" i="28"/>
  <c r="AK16" i="28"/>
  <c r="Y16" i="28"/>
  <c r="M16" i="28"/>
  <c r="DP16" i="28"/>
  <c r="DB16" i="28"/>
  <c r="CN16" i="28"/>
  <c r="BZ16" i="28"/>
  <c r="BL16" i="28"/>
  <c r="AV16" i="28"/>
  <c r="AJ16" i="28"/>
  <c r="X16" i="28"/>
  <c r="L16" i="28"/>
  <c r="DM16" i="28"/>
  <c r="CY16" i="28"/>
  <c r="CK16" i="28"/>
  <c r="BW16" i="28"/>
  <c r="BG16" i="28"/>
  <c r="AS16" i="28"/>
  <c r="AG16" i="28"/>
  <c r="U16" i="28"/>
  <c r="I16" i="28"/>
  <c r="DL16" i="28"/>
  <c r="CM16" i="28"/>
  <c r="BQ16" i="28"/>
  <c r="AQ16" i="28"/>
  <c r="V16" i="28"/>
  <c r="DA16" i="28"/>
  <c r="BE16" i="28"/>
  <c r="P16" i="28"/>
  <c r="CZ16" i="28"/>
  <c r="CX16" i="28"/>
  <c r="BC16" i="28"/>
  <c r="DK16" i="28"/>
  <c r="DK48" i="28" s="1"/>
  <c r="CL16" i="28"/>
  <c r="BP16" i="28"/>
  <c r="AP16" i="28"/>
  <c r="T16" i="28"/>
  <c r="CD16" i="28"/>
  <c r="K16" i="28"/>
  <c r="BY16" i="28"/>
  <c r="AE16" i="28"/>
  <c r="DJ16" i="28"/>
  <c r="CJ16" i="28"/>
  <c r="BK16" i="28"/>
  <c r="AO16" i="28"/>
  <c r="S16" i="28"/>
  <c r="BD16" i="28"/>
  <c r="J16" i="28"/>
  <c r="DI16" i="28"/>
  <c r="CI16" i="28"/>
  <c r="BH16" i="28"/>
  <c r="AN16" i="28"/>
  <c r="R16" i="28"/>
  <c r="DH16" i="28"/>
  <c r="CF16" i="28"/>
  <c r="BF16" i="28"/>
  <c r="AI16" i="28"/>
  <c r="Q16" i="28"/>
  <c r="CE16" i="28"/>
  <c r="AH16" i="28"/>
  <c r="AF16" i="28"/>
  <c r="BR16" i="28"/>
  <c r="BQ50" i="28"/>
  <c r="DM50" i="28"/>
  <c r="M53" i="28"/>
  <c r="M117" i="28" s="1"/>
  <c r="BI53" i="28"/>
  <c r="DE53" i="28"/>
  <c r="DE117" i="28" s="1"/>
  <c r="DN29" i="28"/>
  <c r="DB29" i="28"/>
  <c r="CP29" i="28"/>
  <c r="CD29" i="28"/>
  <c r="BR29" i="28"/>
  <c r="BF29" i="28"/>
  <c r="AT29" i="28"/>
  <c r="AH29" i="28"/>
  <c r="V29" i="28"/>
  <c r="J29" i="28"/>
  <c r="DM29" i="28"/>
  <c r="DA29" i="28"/>
  <c r="CO29" i="28"/>
  <c r="CC29" i="28"/>
  <c r="BQ29" i="28"/>
  <c r="BE29" i="28"/>
  <c r="AS29" i="28"/>
  <c r="AG29" i="28"/>
  <c r="U29" i="28"/>
  <c r="I29" i="28"/>
  <c r="DL29" i="28"/>
  <c r="CZ29" i="28"/>
  <c r="CN29" i="28"/>
  <c r="CB29" i="28"/>
  <c r="BP29" i="28"/>
  <c r="BD29" i="28"/>
  <c r="AR29" i="28"/>
  <c r="AF29" i="28"/>
  <c r="T29" i="28"/>
  <c r="H29" i="28"/>
  <c r="DW29" i="28"/>
  <c r="DK29" i="28"/>
  <c r="CY29" i="28"/>
  <c r="CM29" i="28"/>
  <c r="CA29" i="28"/>
  <c r="BO29" i="28"/>
  <c r="BC29" i="28"/>
  <c r="AQ29" i="28"/>
  <c r="AE29" i="28"/>
  <c r="S29" i="28"/>
  <c r="DT29" i="28"/>
  <c r="DH29" i="28"/>
  <c r="CV29" i="28"/>
  <c r="CJ29" i="28"/>
  <c r="BX29" i="28"/>
  <c r="BL29" i="28"/>
  <c r="AZ29" i="28"/>
  <c r="AN29" i="28"/>
  <c r="AB29" i="28"/>
  <c r="P29" i="28"/>
  <c r="DR29" i="28"/>
  <c r="CW29" i="28"/>
  <c r="CE29" i="28"/>
  <c r="BI29" i="28"/>
  <c r="AM29" i="28"/>
  <c r="R29" i="28"/>
  <c r="DQ29" i="28"/>
  <c r="CU29" i="28"/>
  <c r="BZ29" i="28"/>
  <c r="BH29" i="28"/>
  <c r="AL29" i="28"/>
  <c r="Q29" i="28"/>
  <c r="DP29" i="28"/>
  <c r="CT29" i="28"/>
  <c r="BY29" i="28"/>
  <c r="BG29" i="28"/>
  <c r="AK29" i="28"/>
  <c r="O29" i="28"/>
  <c r="DO29" i="28"/>
  <c r="CS29" i="28"/>
  <c r="BW29" i="28"/>
  <c r="BB29" i="28"/>
  <c r="AJ29" i="28"/>
  <c r="N29" i="28"/>
  <c r="DG29" i="28"/>
  <c r="CL29" i="28"/>
  <c r="BT29" i="28"/>
  <c r="AX29" i="28"/>
  <c r="AC29" i="28"/>
  <c r="K29" i="28"/>
  <c r="CX29" i="28"/>
  <c r="BM29" i="28"/>
  <c r="AA29" i="28"/>
  <c r="AV29" i="28"/>
  <c r="DI29" i="28"/>
  <c r="CR29" i="28"/>
  <c r="BK29" i="28"/>
  <c r="Z29" i="28"/>
  <c r="DJ29" i="28"/>
  <c r="L29" i="28"/>
  <c r="CF29" i="28"/>
  <c r="CQ29" i="28"/>
  <c r="BJ29" i="28"/>
  <c r="Y29" i="28"/>
  <c r="CG29" i="28"/>
  <c r="DV29" i="28"/>
  <c r="CK29" i="28"/>
  <c r="BA29" i="28"/>
  <c r="X29" i="28"/>
  <c r="DU29" i="28"/>
  <c r="CI29" i="28"/>
  <c r="AY29" i="28"/>
  <c r="W29" i="28"/>
  <c r="W61" i="28" s="1"/>
  <c r="DS29" i="28"/>
  <c r="CH29" i="28"/>
  <c r="AW29" i="28"/>
  <c r="M29" i="28"/>
  <c r="AU29" i="28"/>
  <c r="DD29" i="28"/>
  <c r="AL67" i="28"/>
  <c r="BW41" i="28"/>
  <c r="BW105" i="28" s="1"/>
  <c r="CK52" i="28"/>
  <c r="CW54" i="28"/>
  <c r="DS7" i="28"/>
  <c r="DG7" i="28"/>
  <c r="CU7" i="28"/>
  <c r="CI7" i="28"/>
  <c r="BW7" i="28"/>
  <c r="BK7" i="28"/>
  <c r="BK39" i="28" s="1"/>
  <c r="BL71" i="28" s="1"/>
  <c r="AY7" i="28"/>
  <c r="AZ71" i="28" s="1"/>
  <c r="AM7" i="28"/>
  <c r="AN71" i="28" s="1"/>
  <c r="AA7" i="28"/>
  <c r="O7" i="28"/>
  <c r="P71" i="28" s="1"/>
  <c r="DR7" i="28"/>
  <c r="DF7" i="28"/>
  <c r="CT7" i="28"/>
  <c r="CH7" i="28"/>
  <c r="BV7" i="28"/>
  <c r="BJ7" i="28"/>
  <c r="AX7" i="28"/>
  <c r="AX39" i="28" s="1"/>
  <c r="AL7" i="28"/>
  <c r="Z7" i="28"/>
  <c r="Z39" i="28" s="1"/>
  <c r="AA71" i="28" s="1"/>
  <c r="N7" i="28"/>
  <c r="N39" i="28" s="1"/>
  <c r="O71" i="28" s="1"/>
  <c r="DQ7" i="28"/>
  <c r="DE7" i="28"/>
  <c r="CS7" i="28"/>
  <c r="CG7" i="28"/>
  <c r="BU7" i="28"/>
  <c r="BI7" i="28"/>
  <c r="AW7" i="28"/>
  <c r="AK7" i="28"/>
  <c r="Y7" i="28"/>
  <c r="M7" i="28"/>
  <c r="DP7" i="28"/>
  <c r="DP39" i="28" s="1"/>
  <c r="DD7" i="28"/>
  <c r="DD39" i="28" s="1"/>
  <c r="DE71" i="28" s="1"/>
  <c r="CR7" i="28"/>
  <c r="CF7" i="28"/>
  <c r="CF39" i="28" s="1"/>
  <c r="BT7" i="28"/>
  <c r="BH7" i="28"/>
  <c r="AV7" i="28"/>
  <c r="AJ7" i="28"/>
  <c r="X7" i="28"/>
  <c r="L7" i="28"/>
  <c r="DM7" i="28"/>
  <c r="DM39" i="28" s="1"/>
  <c r="DA7" i="28"/>
  <c r="DA39" i="28" s="1"/>
  <c r="DB71" i="28" s="1"/>
  <c r="CO7" i="28"/>
  <c r="CP71" i="28" s="1"/>
  <c r="CC7" i="28"/>
  <c r="BQ7" i="28"/>
  <c r="BE7" i="28"/>
  <c r="BE36" i="28" s="1"/>
  <c r="AS7" i="28"/>
  <c r="AG7" i="28"/>
  <c r="U7" i="28"/>
  <c r="I7" i="28"/>
  <c r="DV7" i="28"/>
  <c r="CZ7" i="28"/>
  <c r="CE7" i="28"/>
  <c r="BM7" i="28"/>
  <c r="AQ7" i="28"/>
  <c r="V7" i="28"/>
  <c r="DL7" i="28"/>
  <c r="BC7" i="28"/>
  <c r="P7" i="28"/>
  <c r="CP7" i="28"/>
  <c r="BB7" i="28"/>
  <c r="DU7" i="28"/>
  <c r="CY7" i="28"/>
  <c r="CD7" i="28"/>
  <c r="BL7" i="28"/>
  <c r="BL39" i="28" s="1"/>
  <c r="AP7" i="28"/>
  <c r="T7" i="28"/>
  <c r="BY7" i="28"/>
  <c r="AF7" i="28"/>
  <c r="DT7" i="28"/>
  <c r="CX7" i="28"/>
  <c r="CB7" i="28"/>
  <c r="CC71" i="28" s="1"/>
  <c r="BG7" i="28"/>
  <c r="AO7" i="28"/>
  <c r="S7" i="28"/>
  <c r="BX7" i="28"/>
  <c r="DO7" i="28"/>
  <c r="CW7" i="28"/>
  <c r="CW39" i="28" s="1"/>
  <c r="CA7" i="28"/>
  <c r="BF7" i="28"/>
  <c r="AN7" i="28"/>
  <c r="R7" i="28"/>
  <c r="DN7" i="28"/>
  <c r="CV7" i="28"/>
  <c r="BZ7" i="28"/>
  <c r="BD7" i="28"/>
  <c r="AI7" i="28"/>
  <c r="Q7" i="28"/>
  <c r="CQ7" i="28"/>
  <c r="AH7" i="28"/>
  <c r="AI71" i="28" s="1"/>
  <c r="DK7" i="28"/>
  <c r="K7" i="28"/>
  <c r="CN7" i="28"/>
  <c r="CO71" i="28" s="1"/>
  <c r="AZ7" i="28"/>
  <c r="DV43" i="28"/>
  <c r="DV107" i="28" s="1"/>
  <c r="DJ43" i="28"/>
  <c r="CX43" i="28"/>
  <c r="CZ75" i="28" s="1"/>
  <c r="CL43" i="28"/>
  <c r="CN75" i="28" s="1"/>
  <c r="BZ43" i="28"/>
  <c r="BN43" i="28"/>
  <c r="BP75" i="28" s="1"/>
  <c r="BB43" i="28"/>
  <c r="BD75" i="28" s="1"/>
  <c r="AP43" i="28"/>
  <c r="AR75" i="28" s="1"/>
  <c r="AD43" i="28"/>
  <c r="AF75" i="28" s="1"/>
  <c r="R43" i="28"/>
  <c r="T75" i="28" s="1"/>
  <c r="CW43" i="28"/>
  <c r="CY75" i="28" s="1"/>
  <c r="CY107" i="28" s="1"/>
  <c r="AC43" i="28"/>
  <c r="DT43" i="28"/>
  <c r="DV75" i="28" s="1"/>
  <c r="DH43" i="28"/>
  <c r="CV43" i="28"/>
  <c r="CJ43" i="28"/>
  <c r="BX43" i="28"/>
  <c r="BL43" i="28"/>
  <c r="BN75" i="28" s="1"/>
  <c r="AZ43" i="28"/>
  <c r="AN43" i="28"/>
  <c r="AP75" i="28" s="1"/>
  <c r="AB43" i="28"/>
  <c r="P43" i="28"/>
  <c r="R75" i="28" s="1"/>
  <c r="R107" i="28" s="1"/>
  <c r="DS43" i="28"/>
  <c r="DG43" i="28"/>
  <c r="CU43" i="28"/>
  <c r="CI43" i="28"/>
  <c r="CK75" i="28" s="1"/>
  <c r="BW43" i="28"/>
  <c r="BY75" i="28" s="1"/>
  <c r="BK43" i="28"/>
  <c r="BM75" i="28" s="1"/>
  <c r="AY43" i="28"/>
  <c r="AM43" i="28"/>
  <c r="AO75" i="28" s="1"/>
  <c r="AA43" i="28"/>
  <c r="AC75" i="28" s="1"/>
  <c r="O43" i="28"/>
  <c r="DR43" i="28"/>
  <c r="DT75" i="28" s="1"/>
  <c r="DF43" i="28"/>
  <c r="CT43" i="28"/>
  <c r="CH43" i="28"/>
  <c r="CJ75" i="28" s="1"/>
  <c r="CJ107" i="28" s="1"/>
  <c r="BV43" i="28"/>
  <c r="BJ43" i="28"/>
  <c r="AX43" i="28"/>
  <c r="AZ75" i="28" s="1"/>
  <c r="AL43" i="28"/>
  <c r="AN75" i="28" s="1"/>
  <c r="Z43" i="28"/>
  <c r="N43" i="28"/>
  <c r="DP43" i="28"/>
  <c r="DD43" i="28"/>
  <c r="DF75" i="28" s="1"/>
  <c r="CR43" i="28"/>
  <c r="CT75" i="28" s="1"/>
  <c r="CF43" i="28"/>
  <c r="BT43" i="28"/>
  <c r="BH43" i="28"/>
  <c r="BJ75" i="28" s="1"/>
  <c r="AV43" i="28"/>
  <c r="AJ43" i="28"/>
  <c r="AL75" i="28" s="1"/>
  <c r="X43" i="28"/>
  <c r="L43" i="28"/>
  <c r="DQ43" i="28"/>
  <c r="DS75" i="28" s="1"/>
  <c r="CS43" i="28"/>
  <c r="CU75" i="28" s="1"/>
  <c r="CU107" i="28" s="1"/>
  <c r="BU43" i="28"/>
  <c r="AW43" i="28"/>
  <c r="Y43" i="28"/>
  <c r="AA75" i="28" s="1"/>
  <c r="DO43" i="28"/>
  <c r="CQ43" i="28"/>
  <c r="W43" i="28"/>
  <c r="DE43" i="28"/>
  <c r="DG75" i="28" s="1"/>
  <c r="CG43" i="28"/>
  <c r="CI75" i="28" s="1"/>
  <c r="BI43" i="28"/>
  <c r="AK43" i="28"/>
  <c r="AM75" i="28" s="1"/>
  <c r="M43" i="28"/>
  <c r="O75" i="28" s="1"/>
  <c r="O107" i="28" s="1"/>
  <c r="CY43" i="28"/>
  <c r="CN43" i="28"/>
  <c r="BD43" i="28"/>
  <c r="BF75" i="28" s="1"/>
  <c r="J43" i="28"/>
  <c r="AQ43" i="28"/>
  <c r="AS75" i="28" s="1"/>
  <c r="CM43" i="28"/>
  <c r="BC43" i="28"/>
  <c r="BE75" i="28" s="1"/>
  <c r="AR43" i="28"/>
  <c r="AT75" i="28" s="1"/>
  <c r="H43" i="28"/>
  <c r="DL43" i="28"/>
  <c r="DN75" i="28" s="1"/>
  <c r="CB43" i="28"/>
  <c r="BF43" i="28"/>
  <c r="DW43" i="28"/>
  <c r="CZ43" i="28"/>
  <c r="DB75" i="28" s="1"/>
  <c r="DK43" i="28"/>
  <c r="S43" i="28"/>
  <c r="AF43" i="28"/>
  <c r="AE43" i="28"/>
  <c r="AG75" i="28" s="1"/>
  <c r="T43" i="28"/>
  <c r="V75" i="28" s="1"/>
  <c r="BW39" i="28"/>
  <c r="AE7" i="28"/>
  <c r="CK7" i="28"/>
  <c r="DP40" i="28"/>
  <c r="DD40" i="28"/>
  <c r="DF72" i="28" s="1"/>
  <c r="CR40" i="28"/>
  <c r="CT72" i="28" s="1"/>
  <c r="CF40" i="28"/>
  <c r="CH72" i="28" s="1"/>
  <c r="BT40" i="28"/>
  <c r="BH40" i="28"/>
  <c r="AV40" i="28"/>
  <c r="AJ40" i="28"/>
  <c r="X40" i="28"/>
  <c r="L40" i="28"/>
  <c r="DO40" i="28"/>
  <c r="CE40" i="28"/>
  <c r="DL40" i="28"/>
  <c r="CZ40" i="28"/>
  <c r="CN40" i="28"/>
  <c r="CB40" i="28"/>
  <c r="BP40" i="28"/>
  <c r="BR72" i="28" s="1"/>
  <c r="BD40" i="28"/>
  <c r="AR40" i="28"/>
  <c r="AF40" i="28"/>
  <c r="AH72" i="28" s="1"/>
  <c r="T40" i="28"/>
  <c r="V72" i="28" s="1"/>
  <c r="H40" i="28"/>
  <c r="J72" i="28" s="1"/>
  <c r="DV40" i="28"/>
  <c r="DJ40" i="28"/>
  <c r="CX40" i="28"/>
  <c r="CL40" i="28"/>
  <c r="BZ40" i="28"/>
  <c r="BN40" i="28"/>
  <c r="BB40" i="28"/>
  <c r="BD72" i="28" s="1"/>
  <c r="AP40" i="28"/>
  <c r="AD40" i="28"/>
  <c r="R40" i="28"/>
  <c r="DW40" i="28"/>
  <c r="DE40" i="28"/>
  <c r="DG72" i="28" s="1"/>
  <c r="CI40" i="28"/>
  <c r="CK72" i="28" s="1"/>
  <c r="Z40" i="28"/>
  <c r="CH40" i="28"/>
  <c r="BL40" i="28"/>
  <c r="AQ40" i="28"/>
  <c r="Y40" i="28"/>
  <c r="DT40" i="28"/>
  <c r="DV72" i="28" s="1"/>
  <c r="DV104" i="28" s="1"/>
  <c r="CY40" i="28"/>
  <c r="CG40" i="28"/>
  <c r="CI72" i="28" s="1"/>
  <c r="BK40" i="28"/>
  <c r="DS40" i="28"/>
  <c r="BJ40" i="28"/>
  <c r="AN40" i="28"/>
  <c r="S40" i="28"/>
  <c r="CT40" i="28"/>
  <c r="CV72" i="28" s="1"/>
  <c r="CV104" i="28" s="1"/>
  <c r="BX40" i="28"/>
  <c r="BZ72" i="28" s="1"/>
  <c r="BZ104" i="28" s="1"/>
  <c r="BC40" i="28"/>
  <c r="AK40" i="28"/>
  <c r="O40" i="28"/>
  <c r="DK40" i="28"/>
  <c r="CA40" i="28"/>
  <c r="CC72" i="28" s="1"/>
  <c r="AX40" i="28"/>
  <c r="AZ72" i="28" s="1"/>
  <c r="M40" i="28"/>
  <c r="AW40" i="28"/>
  <c r="AY72" i="28" s="1"/>
  <c r="DF40" i="28"/>
  <c r="DH40" i="28"/>
  <c r="BW40" i="28"/>
  <c r="AM40" i="28"/>
  <c r="DG40" i="28"/>
  <c r="DG104" i="28" s="1"/>
  <c r="BV40" i="28"/>
  <c r="BX72" i="28" s="1"/>
  <c r="BX104" i="28" s="1"/>
  <c r="AL40" i="28"/>
  <c r="CU40" i="28"/>
  <c r="BO40" i="28"/>
  <c r="DR40" i="28"/>
  <c r="DT72" i="28" s="1"/>
  <c r="DQ40" i="28"/>
  <c r="AZ40" i="28"/>
  <c r="AA40" i="28"/>
  <c r="CV40" i="28"/>
  <c r="AY40" i="28"/>
  <c r="CJ40" i="28"/>
  <c r="CS40" i="28"/>
  <c r="CO40" i="28"/>
  <c r="AE40" i="28"/>
  <c r="CM40" i="28"/>
  <c r="CO72" i="28" s="1"/>
  <c r="AB40" i="28"/>
  <c r="AB104" i="28" s="1"/>
  <c r="CZ48" i="28"/>
  <c r="CN48" i="28"/>
  <c r="CB48" i="28"/>
  <c r="CD80" i="28" s="1"/>
  <c r="AR48" i="28"/>
  <c r="AF48" i="28"/>
  <c r="T48" i="28"/>
  <c r="H48" i="28"/>
  <c r="H112" i="28" s="1"/>
  <c r="DW48" i="28"/>
  <c r="DW112" i="28" s="1"/>
  <c r="CY48" i="28"/>
  <c r="AQ48" i="28"/>
  <c r="AS80" i="28" s="1"/>
  <c r="DV48" i="28"/>
  <c r="DJ48" i="28"/>
  <c r="CX48" i="28"/>
  <c r="CZ80" i="28" s="1"/>
  <c r="BZ48" i="28"/>
  <c r="BN48" i="28"/>
  <c r="AP48" i="28"/>
  <c r="AR80" i="28" s="1"/>
  <c r="AD48" i="28"/>
  <c r="DU48" i="28"/>
  <c r="DI48" i="28"/>
  <c r="CW48" i="28"/>
  <c r="CK48" i="28"/>
  <c r="BY48" i="28"/>
  <c r="CA80" i="28" s="1"/>
  <c r="BA48" i="28"/>
  <c r="AC48" i="28"/>
  <c r="DH48" i="28"/>
  <c r="CV48" i="28"/>
  <c r="CJ48" i="28"/>
  <c r="BX48" i="28"/>
  <c r="AZ48" i="28"/>
  <c r="BB80" i="28" s="1"/>
  <c r="AN48" i="28"/>
  <c r="AB48" i="28"/>
  <c r="DF48" i="28"/>
  <c r="CT48" i="28"/>
  <c r="CV80" i="28" s="1"/>
  <c r="CH48" i="28"/>
  <c r="BV48" i="28"/>
  <c r="Z48" i="28"/>
  <c r="N48" i="28"/>
  <c r="DG48" i="28"/>
  <c r="CI48" i="28"/>
  <c r="AM48" i="28"/>
  <c r="AO80" i="28" s="1"/>
  <c r="DE48" i="28"/>
  <c r="DG80" i="28" s="1"/>
  <c r="AK48" i="28"/>
  <c r="M48" i="28"/>
  <c r="CF48" i="28"/>
  <c r="CH80" i="28" s="1"/>
  <c r="BH48" i="28"/>
  <c r="L48" i="28"/>
  <c r="N80" i="28" s="1"/>
  <c r="BG48" i="28"/>
  <c r="K48" i="28"/>
  <c r="DS48" i="28"/>
  <c r="CU48" i="28"/>
  <c r="BW48" i="28"/>
  <c r="BY80" i="28" s="1"/>
  <c r="AY48" i="28"/>
  <c r="BA80" i="28" s="1"/>
  <c r="DA48" i="28"/>
  <c r="BQ48" i="28"/>
  <c r="W48" i="28"/>
  <c r="V48" i="28"/>
  <c r="CR48" i="28"/>
  <c r="BE48" i="28"/>
  <c r="CP48" i="28"/>
  <c r="CQ48" i="28"/>
  <c r="AW48" i="28"/>
  <c r="AY80" i="28" s="1"/>
  <c r="J48" i="28"/>
  <c r="L80" i="28" s="1"/>
  <c r="DQ48" i="28"/>
  <c r="DS80" i="28" s="1"/>
  <c r="CD48" i="28"/>
  <c r="AT48" i="28"/>
  <c r="DO48" i="28"/>
  <c r="BS48" i="28"/>
  <c r="AH48" i="28"/>
  <c r="AJ80" i="28" s="1"/>
  <c r="DN48" i="28"/>
  <c r="BR48" i="28"/>
  <c r="AU48" i="28"/>
  <c r="DP48" i="28"/>
  <c r="DR80" i="28" s="1"/>
  <c r="AS48" i="28"/>
  <c r="AU80" i="28" s="1"/>
  <c r="AG48" i="28"/>
  <c r="AI80" i="28" s="1"/>
  <c r="N53" i="28"/>
  <c r="BJ53" i="28"/>
  <c r="CQ53" i="28"/>
  <c r="DF53" i="28"/>
  <c r="DO61" i="28"/>
  <c r="DB61" i="28"/>
  <c r="CP61" i="28"/>
  <c r="CD61" i="28"/>
  <c r="BR61" i="28"/>
  <c r="BF61" i="28"/>
  <c r="AT61" i="28"/>
  <c r="AH61" i="28"/>
  <c r="J61" i="28"/>
  <c r="DA61" i="28"/>
  <c r="CO61" i="28"/>
  <c r="CC61" i="28"/>
  <c r="BQ61" i="28"/>
  <c r="BE61" i="28"/>
  <c r="AS61" i="28"/>
  <c r="AG61" i="28"/>
  <c r="U61" i="28"/>
  <c r="I61" i="28"/>
  <c r="DM61" i="28"/>
  <c r="CN61" i="28"/>
  <c r="CB61" i="28"/>
  <c r="BP61" i="28"/>
  <c r="BD61" i="28"/>
  <c r="AR61" i="28"/>
  <c r="AF61" i="28"/>
  <c r="T61" i="28"/>
  <c r="H61" i="28"/>
  <c r="CA61" i="28"/>
  <c r="BO61" i="28"/>
  <c r="AQ61" i="28"/>
  <c r="AE61" i="28"/>
  <c r="S61" i="28"/>
  <c r="DK61" i="28"/>
  <c r="BZ61" i="28"/>
  <c r="BN61" i="28"/>
  <c r="BB61" i="28"/>
  <c r="AP61" i="28"/>
  <c r="AD61" i="28"/>
  <c r="R61" i="28"/>
  <c r="DV61" i="28"/>
  <c r="DH61" i="28"/>
  <c r="CV61" i="28"/>
  <c r="CJ61" i="28"/>
  <c r="AZ61" i="28"/>
  <c r="AN61" i="28"/>
  <c r="AB61" i="28"/>
  <c r="P61" i="28"/>
  <c r="R93" i="28" s="1"/>
  <c r="DJ61" i="28"/>
  <c r="AO61" i="28"/>
  <c r="Q61" i="28"/>
  <c r="DG61" i="28"/>
  <c r="CI61" i="28"/>
  <c r="AM61" i="28"/>
  <c r="O61" i="28"/>
  <c r="DF61" i="28"/>
  <c r="CH61" i="28"/>
  <c r="N61" i="28"/>
  <c r="DE61" i="28"/>
  <c r="DG93" i="28" s="1"/>
  <c r="CG61" i="28"/>
  <c r="CI93" i="28" s="1"/>
  <c r="BI61" i="28"/>
  <c r="AK61" i="28"/>
  <c r="M61" i="28"/>
  <c r="CF61" i="28"/>
  <c r="BH61" i="28"/>
  <c r="AJ61" i="28"/>
  <c r="L61" i="28"/>
  <c r="DW61" i="28"/>
  <c r="CW61" i="28"/>
  <c r="BY61" i="28"/>
  <c r="BA61" i="28"/>
  <c r="BC93" i="28" s="1"/>
  <c r="AC61" i="28"/>
  <c r="DC61" i="28"/>
  <c r="BG61" i="28"/>
  <c r="K61" i="28"/>
  <c r="AY61" i="28"/>
  <c r="CT61" i="28"/>
  <c r="AX61" i="28"/>
  <c r="AW61" i="28"/>
  <c r="CE61" i="28"/>
  <c r="AI61" i="28"/>
  <c r="BW61" i="28"/>
  <c r="BV61" i="28"/>
  <c r="BU61" i="28"/>
  <c r="BU125" i="28" s="1"/>
  <c r="BS61" i="28"/>
  <c r="BT61" i="28"/>
  <c r="DS61" i="28"/>
  <c r="AU61" i="28"/>
  <c r="DP61" i="28"/>
  <c r="AA61" i="28"/>
  <c r="CR61" i="28"/>
  <c r="CQ61" i="28"/>
  <c r="AV61" i="28"/>
  <c r="DE29" i="28"/>
  <c r="BV130" i="28"/>
  <c r="P40" i="28"/>
  <c r="CA41" i="28"/>
  <c r="BO43" i="28"/>
  <c r="BQ75" i="28" s="1"/>
  <c r="CY54" i="28"/>
  <c r="X61" i="28"/>
  <c r="CU36" i="28"/>
  <c r="AN107" i="28"/>
  <c r="K39" i="28"/>
  <c r="L71" i="28" s="1"/>
  <c r="BA7" i="28"/>
  <c r="BB71" i="28" s="1"/>
  <c r="CV112" i="28"/>
  <c r="AR7" i="28"/>
  <c r="AR39" i="28" s="1"/>
  <c r="CL7" i="28"/>
  <c r="DN72" i="28"/>
  <c r="DB72" i="28"/>
  <c r="CP72" i="28"/>
  <c r="BF72" i="28"/>
  <c r="AT72" i="28"/>
  <c r="DM72" i="28"/>
  <c r="DA72" i="28"/>
  <c r="BQ72" i="28"/>
  <c r="BE72" i="28"/>
  <c r="AS72" i="28"/>
  <c r="AG72" i="28"/>
  <c r="U72" i="28"/>
  <c r="I72" i="28"/>
  <c r="DU72" i="28"/>
  <c r="DI72" i="28"/>
  <c r="CW72" i="28"/>
  <c r="BY72" i="28"/>
  <c r="BM72" i="28"/>
  <c r="BA72" i="28"/>
  <c r="AO72" i="28"/>
  <c r="AC72" i="28"/>
  <c r="Q72" i="28"/>
  <c r="DR72" i="28"/>
  <c r="CB72" i="28"/>
  <c r="AM72" i="28"/>
  <c r="R72" i="28"/>
  <c r="CU72" i="28"/>
  <c r="AL72" i="28"/>
  <c r="P72" i="28"/>
  <c r="O72" i="28"/>
  <c r="DL72" i="28"/>
  <c r="BW72" i="28"/>
  <c r="BB72" i="28"/>
  <c r="N72" i="28"/>
  <c r="DJ72" i="28"/>
  <c r="DJ104" i="28" s="1"/>
  <c r="BV72" i="28"/>
  <c r="BV104" i="28" s="1"/>
  <c r="AF72" i="28"/>
  <c r="CL72" i="28"/>
  <c r="AX72" i="28"/>
  <c r="AB72" i="28"/>
  <c r="H72" i="28"/>
  <c r="AD72" i="28"/>
  <c r="AD104" i="28" s="1"/>
  <c r="BN72" i="28"/>
  <c r="Z72" i="28"/>
  <c r="Z104" i="28" s="1"/>
  <c r="BL72" i="28"/>
  <c r="CZ72" i="28"/>
  <c r="BK72" i="28"/>
  <c r="CN72" i="28"/>
  <c r="CX72" i="28"/>
  <c r="T72" i="28"/>
  <c r="CJ72" i="28"/>
  <c r="BJ72" i="28"/>
  <c r="BJ104" i="28" s="1"/>
  <c r="AP72" i="28"/>
  <c r="AP104" i="28" s="1"/>
  <c r="AR72" i="28"/>
  <c r="CT104" i="28"/>
  <c r="K109" i="28"/>
  <c r="CA45" i="28"/>
  <c r="AW46" i="28"/>
  <c r="DQ46" i="28"/>
  <c r="DQ110" i="28" s="1"/>
  <c r="DP80" i="28"/>
  <c r="CR80" i="28"/>
  <c r="CF80" i="28"/>
  <c r="BT80" i="28"/>
  <c r="AV80" i="28"/>
  <c r="X80" i="28"/>
  <c r="DC80" i="28"/>
  <c r="BS80" i="28"/>
  <c r="BG80" i="28"/>
  <c r="DB80" i="28"/>
  <c r="CP80" i="28"/>
  <c r="AT80" i="28"/>
  <c r="AH80" i="28"/>
  <c r="V80" i="28"/>
  <c r="J80" i="28"/>
  <c r="DA80" i="28"/>
  <c r="I80" i="28"/>
  <c r="DL80" i="28"/>
  <c r="CB80" i="28"/>
  <c r="BP80" i="28"/>
  <c r="AF80" i="28"/>
  <c r="H80" i="28"/>
  <c r="DJ80" i="28"/>
  <c r="CX80" i="28"/>
  <c r="CL80" i="28"/>
  <c r="BZ80" i="28"/>
  <c r="AD80" i="28"/>
  <c r="DK80" i="28"/>
  <c r="CM80" i="28"/>
  <c r="DI80" i="28"/>
  <c r="CK80" i="28"/>
  <c r="DH80" i="28"/>
  <c r="CJ80" i="28"/>
  <c r="P80" i="28"/>
  <c r="BJ80" i="28"/>
  <c r="DW80" i="28"/>
  <c r="CY80" i="28"/>
  <c r="BC80" i="28"/>
  <c r="AM80" i="28"/>
  <c r="BX80" i="28"/>
  <c r="DQ80" i="28"/>
  <c r="BI80" i="28"/>
  <c r="DU80" i="28"/>
  <c r="CW80" i="28"/>
  <c r="CT80" i="28"/>
  <c r="CS80" i="28"/>
  <c r="O80" i="28"/>
  <c r="M80" i="28"/>
  <c r="BT16" i="28"/>
  <c r="BN49" i="28"/>
  <c r="BB49" i="28"/>
  <c r="R49" i="28"/>
  <c r="DU49" i="28"/>
  <c r="DI49" i="28"/>
  <c r="DK81" i="28" s="1"/>
  <c r="DT49" i="28"/>
  <c r="CJ49" i="28"/>
  <c r="BX49" i="28"/>
  <c r="BX113" i="28" s="1"/>
  <c r="AN49" i="28"/>
  <c r="AP81" i="28" s="1"/>
  <c r="AB49" i="28"/>
  <c r="DS49" i="28"/>
  <c r="BW49" i="28"/>
  <c r="DR49" i="28"/>
  <c r="CT49" i="28"/>
  <c r="BV49" i="28"/>
  <c r="AX49" i="28"/>
  <c r="Z49" i="28"/>
  <c r="DD49" i="28"/>
  <c r="AV49" i="28"/>
  <c r="X49" i="28"/>
  <c r="L49" i="28"/>
  <c r="AK49" i="28"/>
  <c r="CD49" i="28"/>
  <c r="BF49" i="28"/>
  <c r="BH81" i="28" s="1"/>
  <c r="AH49" i="28"/>
  <c r="DA49" i="28"/>
  <c r="CC49" i="28"/>
  <c r="CS49" i="28"/>
  <c r="AW49" i="28"/>
  <c r="Y49" i="28"/>
  <c r="BP49" i="28"/>
  <c r="AU49" i="28"/>
  <c r="CY49" i="28"/>
  <c r="BO49" i="28"/>
  <c r="CQ49" i="28"/>
  <c r="CQ113" i="28" s="1"/>
  <c r="T49" i="28"/>
  <c r="CO49" i="28"/>
  <c r="CP49" i="28"/>
  <c r="S49" i="28"/>
  <c r="DW49" i="28"/>
  <c r="CM49" i="28"/>
  <c r="AE49" i="28"/>
  <c r="DK49" i="28"/>
  <c r="DM81" i="28" s="1"/>
  <c r="W49" i="28"/>
  <c r="BS49" i="28"/>
  <c r="AQ50" i="28"/>
  <c r="BX51" i="28"/>
  <c r="DF29" i="28"/>
  <c r="AQ33" i="28"/>
  <c r="BP43" i="28"/>
  <c r="BR75" i="28" s="1"/>
  <c r="DA44" i="28"/>
  <c r="X48" i="28"/>
  <c r="Y61" i="28"/>
  <c r="CM96" i="28"/>
  <c r="CA96" i="28"/>
  <c r="BB96" i="28"/>
  <c r="R96" i="28"/>
  <c r="R128" i="28" s="1"/>
  <c r="BY96" i="28"/>
  <c r="BA96" i="28"/>
  <c r="BL96" i="28"/>
  <c r="AZ96" i="28"/>
  <c r="AZ128" i="28" s="1"/>
  <c r="AA96" i="28"/>
  <c r="DO96" i="28"/>
  <c r="W96" i="28"/>
  <c r="AS96" i="28"/>
  <c r="I96" i="28"/>
  <c r="H96" i="28"/>
  <c r="CD96" i="28"/>
  <c r="T96" i="28"/>
  <c r="DT38" i="28"/>
  <c r="DT70" i="28" s="1"/>
  <c r="DH38" i="28"/>
  <c r="CV38" i="28"/>
  <c r="CJ38" i="28"/>
  <c r="BX38" i="28"/>
  <c r="BL38" i="28"/>
  <c r="AZ38" i="28"/>
  <c r="AN38" i="28"/>
  <c r="AB38" i="28"/>
  <c r="P38" i="28"/>
  <c r="DS38" i="28"/>
  <c r="DG38" i="28"/>
  <c r="CU38" i="28"/>
  <c r="CI38" i="28"/>
  <c r="BW38" i="28"/>
  <c r="BK38" i="28"/>
  <c r="AY38" i="28"/>
  <c r="AM38" i="28"/>
  <c r="AA38" i="28"/>
  <c r="O38" i="28"/>
  <c r="DR38" i="28"/>
  <c r="DF38" i="28"/>
  <c r="CT38" i="28"/>
  <c r="CH38" i="28"/>
  <c r="BV38" i="28"/>
  <c r="BV70" i="28" s="1"/>
  <c r="BJ38" i="28"/>
  <c r="AX38" i="28"/>
  <c r="AL38" i="28"/>
  <c r="Z38" i="28"/>
  <c r="N38" i="28"/>
  <c r="DP38" i="28"/>
  <c r="DD38" i="28"/>
  <c r="CR38" i="28"/>
  <c r="CF38" i="28"/>
  <c r="BT38" i="28"/>
  <c r="BH38" i="28"/>
  <c r="AV38" i="28"/>
  <c r="AV70" i="28" s="1"/>
  <c r="AJ38" i="28"/>
  <c r="X38" i="28"/>
  <c r="L38" i="28"/>
  <c r="DN38" i="28"/>
  <c r="DB38" i="28"/>
  <c r="CP38" i="28"/>
  <c r="CD38" i="28"/>
  <c r="BR38" i="28"/>
  <c r="BF38" i="28"/>
  <c r="AT38" i="28"/>
  <c r="AH38" i="28"/>
  <c r="V38" i="28"/>
  <c r="J38" i="28"/>
  <c r="DV38" i="28"/>
  <c r="CZ38" i="28"/>
  <c r="CE38" i="28"/>
  <c r="AQ38" i="28"/>
  <c r="U38" i="28"/>
  <c r="CY38" i="28"/>
  <c r="CC38" i="28"/>
  <c r="BI38" i="28"/>
  <c r="AP38" i="28"/>
  <c r="T38" i="28"/>
  <c r="T70" i="28" s="1"/>
  <c r="DQ38" i="28"/>
  <c r="CB38" i="28"/>
  <c r="BG38" i="28"/>
  <c r="S38" i="28"/>
  <c r="DO38" i="28"/>
  <c r="CA38" i="28"/>
  <c r="BE38" i="28"/>
  <c r="AK38" i="28"/>
  <c r="DK38" i="28"/>
  <c r="DK102" i="28" s="1"/>
  <c r="CO38" i="28"/>
  <c r="BU38" i="28"/>
  <c r="BB38" i="28"/>
  <c r="AF38" i="28"/>
  <c r="K38" i="28"/>
  <c r="AS38" i="28"/>
  <c r="H38" i="28"/>
  <c r="AR38" i="28"/>
  <c r="DE38" i="28"/>
  <c r="BS38" i="28"/>
  <c r="AI38" i="28"/>
  <c r="DC38" i="28"/>
  <c r="BQ38" i="28"/>
  <c r="AG38" i="28"/>
  <c r="CQ38" i="28"/>
  <c r="CU104" i="28"/>
  <c r="AD107" i="28"/>
  <c r="AA111" i="28"/>
  <c r="DN17" i="28"/>
  <c r="DB17" i="28"/>
  <c r="DB49" i="28" s="1"/>
  <c r="CP17" i="28"/>
  <c r="CD17" i="28"/>
  <c r="BR17" i="28"/>
  <c r="BF17" i="28"/>
  <c r="AT17" i="28"/>
  <c r="AH17" i="28"/>
  <c r="V17" i="28"/>
  <c r="J17" i="28"/>
  <c r="J49" i="28" s="1"/>
  <c r="DM17" i="28"/>
  <c r="DA17" i="28"/>
  <c r="CO17" i="28"/>
  <c r="CC17" i="28"/>
  <c r="BQ17" i="28"/>
  <c r="BE17" i="28"/>
  <c r="AS17" i="28"/>
  <c r="AG17" i="28"/>
  <c r="U17" i="28"/>
  <c r="I17" i="28"/>
  <c r="DL17" i="28"/>
  <c r="CZ17" i="28"/>
  <c r="CN17" i="28"/>
  <c r="DP17" i="28"/>
  <c r="CX17" i="28"/>
  <c r="CI17" i="28"/>
  <c r="BU17" i="28"/>
  <c r="BU49" i="28" s="1"/>
  <c r="BG17" i="28"/>
  <c r="AQ17" i="28"/>
  <c r="AC17" i="28"/>
  <c r="O17" i="28"/>
  <c r="DO17" i="28"/>
  <c r="CW17" i="28"/>
  <c r="CH17" i="28"/>
  <c r="BT17" i="28"/>
  <c r="BD17" i="28"/>
  <c r="AP17" i="28"/>
  <c r="AB17" i="28"/>
  <c r="N17" i="28"/>
  <c r="DK17" i="28"/>
  <c r="CV17" i="28"/>
  <c r="CG17" i="28"/>
  <c r="BS17" i="28"/>
  <c r="BC17" i="28"/>
  <c r="AO17" i="28"/>
  <c r="AA17" i="28"/>
  <c r="M17" i="28"/>
  <c r="DJ17" i="28"/>
  <c r="CU17" i="28"/>
  <c r="CF17" i="28"/>
  <c r="CF49" i="28" s="1"/>
  <c r="BP17" i="28"/>
  <c r="BB17" i="28"/>
  <c r="AN17" i="28"/>
  <c r="Z17" i="28"/>
  <c r="L17" i="28"/>
  <c r="DV17" i="28"/>
  <c r="DG17" i="28"/>
  <c r="CR17" i="28"/>
  <c r="CA17" i="28"/>
  <c r="BM17" i="28"/>
  <c r="AY17" i="28"/>
  <c r="AK17" i="28"/>
  <c r="W17" i="28"/>
  <c r="DC17" i="28"/>
  <c r="DN23" i="28"/>
  <c r="DB23" i="28"/>
  <c r="CP23" i="28"/>
  <c r="CD23" i="28"/>
  <c r="BR23" i="28"/>
  <c r="BF23" i="28"/>
  <c r="AT23" i="28"/>
  <c r="AH23" i="28"/>
  <c r="V23" i="28"/>
  <c r="J23" i="28"/>
  <c r="DM23" i="28"/>
  <c r="DA23" i="28"/>
  <c r="CO23" i="28"/>
  <c r="CC23" i="28"/>
  <c r="BQ23" i="28"/>
  <c r="BE23" i="28"/>
  <c r="AS23" i="28"/>
  <c r="AG23" i="28"/>
  <c r="U23" i="28"/>
  <c r="I23" i="28"/>
  <c r="DL23" i="28"/>
  <c r="CZ23" i="28"/>
  <c r="CN23" i="28"/>
  <c r="CB23" i="28"/>
  <c r="BP23" i="28"/>
  <c r="BD23" i="28"/>
  <c r="AR23" i="28"/>
  <c r="AF23" i="28"/>
  <c r="T23" i="28"/>
  <c r="H23" i="28"/>
  <c r="DT23" i="28"/>
  <c r="DH23" i="28"/>
  <c r="CV23" i="28"/>
  <c r="CJ23" i="28"/>
  <c r="BX23" i="28"/>
  <c r="BL23" i="28"/>
  <c r="AZ23" i="28"/>
  <c r="AN23" i="28"/>
  <c r="AB23" i="28"/>
  <c r="DS23" i="28"/>
  <c r="DC23" i="28"/>
  <c r="CI23" i="28"/>
  <c r="BS23" i="28"/>
  <c r="AY23" i="28"/>
  <c r="AI23" i="28"/>
  <c r="P23" i="28"/>
  <c r="DR23" i="28"/>
  <c r="CY23" i="28"/>
  <c r="CH23" i="28"/>
  <c r="BO23" i="28"/>
  <c r="AX23" i="28"/>
  <c r="AE23" i="28"/>
  <c r="O23" i="28"/>
  <c r="DQ23" i="28"/>
  <c r="CX23" i="28"/>
  <c r="CG23" i="28"/>
  <c r="BN23" i="28"/>
  <c r="AW23" i="28"/>
  <c r="AD23" i="28"/>
  <c r="N23" i="28"/>
  <c r="DP23" i="28"/>
  <c r="CW23" i="28"/>
  <c r="CF23" i="28"/>
  <c r="BM23" i="28"/>
  <c r="AV23" i="28"/>
  <c r="AC23" i="28"/>
  <c r="M23" i="28"/>
  <c r="DJ23" i="28"/>
  <c r="CS23" i="28"/>
  <c r="BZ23" i="28"/>
  <c r="BI23" i="28"/>
  <c r="AP23" i="28"/>
  <c r="Y23" i="28"/>
  <c r="Y38" i="28"/>
  <c r="CR60" i="28"/>
  <c r="BS60" i="28"/>
  <c r="BU92" i="28" s="1"/>
  <c r="BG60" i="28"/>
  <c r="BI92" i="28" s="1"/>
  <c r="AU60" i="28"/>
  <c r="AI60" i="28"/>
  <c r="AK92" i="28" s="1"/>
  <c r="W60" i="28"/>
  <c r="Y92" i="28" s="1"/>
  <c r="DB60" i="28"/>
  <c r="AH60" i="28"/>
  <c r="DA60" i="28"/>
  <c r="DC92" i="28" s="1"/>
  <c r="CO60" i="28"/>
  <c r="BQ60" i="28"/>
  <c r="BE60" i="28"/>
  <c r="AG60" i="28"/>
  <c r="AI92" i="28" s="1"/>
  <c r="DL60" i="28"/>
  <c r="CZ60" i="28"/>
  <c r="CN60" i="28"/>
  <c r="BP60" i="28"/>
  <c r="CL60" i="28"/>
  <c r="BN60" i="28"/>
  <c r="BB60" i="28"/>
  <c r="AD60" i="28"/>
  <c r="AD124" i="28" s="1"/>
  <c r="CM60" i="28"/>
  <c r="BO60" i="28"/>
  <c r="AQ60" i="28"/>
  <c r="BM60" i="28"/>
  <c r="AO60" i="28"/>
  <c r="DH60" i="28"/>
  <c r="DG60" i="28"/>
  <c r="DI92" i="28" s="1"/>
  <c r="BK60" i="28"/>
  <c r="Q60" i="28"/>
  <c r="S92" i="28" s="1"/>
  <c r="CH60" i="28"/>
  <c r="BJ60" i="28"/>
  <c r="DW60" i="28"/>
  <c r="CA60" i="28"/>
  <c r="BC60" i="28"/>
  <c r="AE60" i="28"/>
  <c r="N60" i="28"/>
  <c r="P92" i="28" s="1"/>
  <c r="CG60" i="28"/>
  <c r="CI92" i="28" s="1"/>
  <c r="AK60" i="28"/>
  <c r="AM92" i="28" s="1"/>
  <c r="DU60" i="28"/>
  <c r="BY60" i="28"/>
  <c r="AC60" i="28"/>
  <c r="AB60" i="28"/>
  <c r="DS60" i="28"/>
  <c r="AA60" i="28"/>
  <c r="BI60" i="28"/>
  <c r="BK92" i="28" s="1"/>
  <c r="AX60" i="28"/>
  <c r="AZ92" i="28" s="1"/>
  <c r="CU60" i="28"/>
  <c r="CW60" i="28"/>
  <c r="CY92" i="28" s="1"/>
  <c r="CV60" i="28"/>
  <c r="CX92" i="28" s="1"/>
  <c r="Y60" i="28"/>
  <c r="AQ109" i="28"/>
  <c r="AE17" i="28"/>
  <c r="BZ17" i="28"/>
  <c r="CP55" i="28"/>
  <c r="BR55" i="28"/>
  <c r="BT87" i="28" s="1"/>
  <c r="BF55" i="28"/>
  <c r="BH87" i="28" s="1"/>
  <c r="AT55" i="28"/>
  <c r="AV87" i="28" s="1"/>
  <c r="AH55" i="28"/>
  <c r="V55" i="28"/>
  <c r="J55" i="28"/>
  <c r="DT55" i="28"/>
  <c r="DH55" i="28"/>
  <c r="CV55" i="28"/>
  <c r="CJ55" i="28"/>
  <c r="BX55" i="28"/>
  <c r="AZ55" i="28"/>
  <c r="AN55" i="28"/>
  <c r="AB55" i="28"/>
  <c r="P55" i="28"/>
  <c r="DO55" i="28"/>
  <c r="CZ55" i="28"/>
  <c r="CL55" i="28"/>
  <c r="BI55" i="28"/>
  <c r="DM55" i="28"/>
  <c r="CK55" i="28"/>
  <c r="BH55" i="28"/>
  <c r="BH119" i="28" s="1"/>
  <c r="AS55" i="28"/>
  <c r="DL55" i="28"/>
  <c r="CX55" i="28"/>
  <c r="CI55" i="28"/>
  <c r="BG55" i="28"/>
  <c r="AD55" i="28"/>
  <c r="DK55" i="28"/>
  <c r="DK119" i="28" s="1"/>
  <c r="AC55" i="28"/>
  <c r="DJ55" i="28"/>
  <c r="DL87" i="28" s="1"/>
  <c r="CU55" i="28"/>
  <c r="CW87" i="28" s="1"/>
  <c r="CG55" i="28"/>
  <c r="CI87" i="28" s="1"/>
  <c r="BS55" i="28"/>
  <c r="BU87" i="28" s="1"/>
  <c r="AA55" i="28"/>
  <c r="M55" i="28"/>
  <c r="DG55" i="28"/>
  <c r="CS55" i="28"/>
  <c r="CE55" i="28"/>
  <c r="BP55" i="28"/>
  <c r="BR87" i="28" s="1"/>
  <c r="BB55" i="28"/>
  <c r="AM55" i="28"/>
  <c r="AO87" i="28" s="1"/>
  <c r="Y55" i="28"/>
  <c r="K55" i="28"/>
  <c r="M87" i="28" s="1"/>
  <c r="DI55" i="28"/>
  <c r="BC55" i="28"/>
  <c r="Z55" i="28"/>
  <c r="BA55" i="28"/>
  <c r="X55" i="28"/>
  <c r="X119" i="28" s="1"/>
  <c r="AY55" i="28"/>
  <c r="W55" i="28"/>
  <c r="DD55" i="28"/>
  <c r="DF87" i="28" s="1"/>
  <c r="CA55" i="28"/>
  <c r="U55" i="28"/>
  <c r="CT55" i="28"/>
  <c r="DP55" i="28"/>
  <c r="BM55" i="28"/>
  <c r="BO87" i="28" s="1"/>
  <c r="I55" i="28"/>
  <c r="AV55" i="28"/>
  <c r="H55" i="28"/>
  <c r="CR55" i="28"/>
  <c r="AW55" i="28"/>
  <c r="AY87" i="28" s="1"/>
  <c r="CN55" i="28"/>
  <c r="AK23" i="28"/>
  <c r="BK23" i="28"/>
  <c r="CR23" i="28"/>
  <c r="DW23" i="28"/>
  <c r="DW55" i="28" s="1"/>
  <c r="DR25" i="28"/>
  <c r="DF25" i="28"/>
  <c r="CT25" i="28"/>
  <c r="CH25" i="28"/>
  <c r="BV25" i="28"/>
  <c r="BJ25" i="28"/>
  <c r="AX25" i="28"/>
  <c r="AL25" i="28"/>
  <c r="Z25" i="28"/>
  <c r="N25" i="28"/>
  <c r="DQ25" i="28"/>
  <c r="DE25" i="28"/>
  <c r="CS25" i="28"/>
  <c r="CG25" i="28"/>
  <c r="BU25" i="28"/>
  <c r="BI25" i="28"/>
  <c r="AW25" i="28"/>
  <c r="AK25" i="28"/>
  <c r="Y25" i="28"/>
  <c r="M25" i="28"/>
  <c r="DP25" i="28"/>
  <c r="DD25" i="28"/>
  <c r="CR25" i="28"/>
  <c r="CF25" i="28"/>
  <c r="BT25" i="28"/>
  <c r="BT57" i="28" s="1"/>
  <c r="BV89" i="28" s="1"/>
  <c r="BH25" i="28"/>
  <c r="AV25" i="28"/>
  <c r="AJ25" i="28"/>
  <c r="X25" i="28"/>
  <c r="L25" i="28"/>
  <c r="L57" i="28" s="1"/>
  <c r="N89" i="28" s="1"/>
  <c r="DL25" i="28"/>
  <c r="CZ25" i="28"/>
  <c r="CN25" i="28"/>
  <c r="CB25" i="28"/>
  <c r="BP25" i="28"/>
  <c r="BD25" i="28"/>
  <c r="AR25" i="28"/>
  <c r="AF25" i="28"/>
  <c r="T25" i="28"/>
  <c r="H25" i="28"/>
  <c r="DV25" i="28"/>
  <c r="DC25" i="28"/>
  <c r="DC57" i="28" s="1"/>
  <c r="CL25" i="28"/>
  <c r="BS25" i="28"/>
  <c r="BB25" i="28"/>
  <c r="AI25" i="28"/>
  <c r="R25" i="28"/>
  <c r="DU25" i="28"/>
  <c r="DB25" i="28"/>
  <c r="CK25" i="28"/>
  <c r="CK57" i="28" s="1"/>
  <c r="BR25" i="28"/>
  <c r="BA25" i="28"/>
  <c r="AH25" i="28"/>
  <c r="Q25" i="28"/>
  <c r="DT25" i="28"/>
  <c r="DA25" i="28"/>
  <c r="CJ25" i="28"/>
  <c r="BQ25" i="28"/>
  <c r="AZ25" i="28"/>
  <c r="AG25" i="28"/>
  <c r="P25" i="28"/>
  <c r="DS25" i="28"/>
  <c r="CY25" i="28"/>
  <c r="CI25" i="28"/>
  <c r="BO25" i="28"/>
  <c r="AY25" i="28"/>
  <c r="AE25" i="28"/>
  <c r="O25" i="28"/>
  <c r="DM25" i="28"/>
  <c r="CV25" i="28"/>
  <c r="CC25" i="28"/>
  <c r="BL25" i="28"/>
  <c r="AS25" i="28"/>
  <c r="AB25" i="28"/>
  <c r="I25" i="28"/>
  <c r="AM25" i="28"/>
  <c r="BM25" i="28"/>
  <c r="CQ25" i="28"/>
  <c r="DR28" i="28"/>
  <c r="DR60" i="28" s="1"/>
  <c r="DF28" i="28"/>
  <c r="CT28" i="28"/>
  <c r="CH28" i="28"/>
  <c r="BV28" i="28"/>
  <c r="BJ28" i="28"/>
  <c r="AX28" i="28"/>
  <c r="AL28" i="28"/>
  <c r="Z28" i="28"/>
  <c r="N28" i="28"/>
  <c r="DQ28" i="28"/>
  <c r="DE28" i="28"/>
  <c r="CS28" i="28"/>
  <c r="CG28" i="28"/>
  <c r="BU28" i="28"/>
  <c r="BI28" i="28"/>
  <c r="AW28" i="28"/>
  <c r="AK28" i="28"/>
  <c r="Y28" i="28"/>
  <c r="M28" i="28"/>
  <c r="DP28" i="28"/>
  <c r="DD28" i="28"/>
  <c r="CR28" i="28"/>
  <c r="CF28" i="28"/>
  <c r="BT28" i="28"/>
  <c r="BH28" i="28"/>
  <c r="AV28" i="28"/>
  <c r="AJ28" i="28"/>
  <c r="X28" i="28"/>
  <c r="L28" i="28"/>
  <c r="DO28" i="28"/>
  <c r="DC28" i="28"/>
  <c r="CQ28" i="28"/>
  <c r="CE28" i="28"/>
  <c r="CE60" i="28" s="1"/>
  <c r="CG92" i="28" s="1"/>
  <c r="BS28" i="28"/>
  <c r="BG28" i="28"/>
  <c r="AU28" i="28"/>
  <c r="AI28" i="28"/>
  <c r="W28" i="28"/>
  <c r="K28" i="28"/>
  <c r="DL28" i="28"/>
  <c r="CZ28" i="28"/>
  <c r="CN28" i="28"/>
  <c r="CB28" i="28"/>
  <c r="CB60" i="28" s="1"/>
  <c r="CD92" i="28" s="1"/>
  <c r="BP28" i="28"/>
  <c r="BD28" i="28"/>
  <c r="AR28" i="28"/>
  <c r="AF28" i="28"/>
  <c r="T28" i="28"/>
  <c r="H28" i="28"/>
  <c r="DV28" i="28"/>
  <c r="DA28" i="28"/>
  <c r="CI28" i="28"/>
  <c r="CI60" i="28" s="1"/>
  <c r="CK92" i="28" s="1"/>
  <c r="BM28" i="28"/>
  <c r="AQ28" i="28"/>
  <c r="V28" i="28"/>
  <c r="DU28" i="28"/>
  <c r="CY28" i="28"/>
  <c r="CD28" i="28"/>
  <c r="BL28" i="28"/>
  <c r="AP28" i="28"/>
  <c r="AP60" i="28" s="1"/>
  <c r="U28" i="28"/>
  <c r="DT28" i="28"/>
  <c r="CX28" i="28"/>
  <c r="CX60" i="28" s="1"/>
  <c r="CZ92" i="28" s="1"/>
  <c r="CC28" i="28"/>
  <c r="BK28" i="28"/>
  <c r="AO28" i="28"/>
  <c r="S28" i="28"/>
  <c r="DS28" i="28"/>
  <c r="CW28" i="28"/>
  <c r="CA28" i="28"/>
  <c r="BF28" i="28"/>
  <c r="AN28" i="28"/>
  <c r="R28" i="28"/>
  <c r="DK28" i="28"/>
  <c r="CP28" i="28"/>
  <c r="CP60" i="28" s="1"/>
  <c r="BX28" i="28"/>
  <c r="BX60" i="28" s="1"/>
  <c r="BZ92" i="28" s="1"/>
  <c r="BB28" i="28"/>
  <c r="AG28" i="28"/>
  <c r="O28" i="28"/>
  <c r="O60" i="28" s="1"/>
  <c r="Q92" i="28" s="1"/>
  <c r="AH28" i="28"/>
  <c r="BR28" i="28"/>
  <c r="DG28" i="28"/>
  <c r="AE127" i="28"/>
  <c r="CM38" i="28"/>
  <c r="DR55" i="28"/>
  <c r="AJ102" i="28"/>
  <c r="DR102" i="28"/>
  <c r="CX104" i="28"/>
  <c r="BG106" i="28"/>
  <c r="AY107" i="28"/>
  <c r="CI107" i="28"/>
  <c r="DS13" i="28"/>
  <c r="DG13" i="28"/>
  <c r="CU13" i="28"/>
  <c r="CI13" i="28"/>
  <c r="BW13" i="28"/>
  <c r="BK13" i="28"/>
  <c r="AY13" i="28"/>
  <c r="AM13" i="28"/>
  <c r="AA13" i="28"/>
  <c r="O13" i="28"/>
  <c r="DR13" i="28"/>
  <c r="DF13" i="28"/>
  <c r="CT13" i="28"/>
  <c r="CH13" i="28"/>
  <c r="BV13" i="28"/>
  <c r="BJ13" i="28"/>
  <c r="AX13" i="28"/>
  <c r="AL13" i="28"/>
  <c r="Z13" i="28"/>
  <c r="N13" i="28"/>
  <c r="DQ13" i="28"/>
  <c r="DE13" i="28"/>
  <c r="CS13" i="28"/>
  <c r="CG13" i="28"/>
  <c r="BU13" i="28"/>
  <c r="BI13" i="28"/>
  <c r="AW13" i="28"/>
  <c r="AK13" i="28"/>
  <c r="Y13" i="28"/>
  <c r="M13" i="28"/>
  <c r="DP13" i="28"/>
  <c r="DD13" i="28"/>
  <c r="CR13" i="28"/>
  <c r="CF13" i="28"/>
  <c r="BT13" i="28"/>
  <c r="BH13" i="28"/>
  <c r="AV13" i="28"/>
  <c r="AJ13" i="28"/>
  <c r="X13" i="28"/>
  <c r="L13" i="28"/>
  <c r="DM13" i="28"/>
  <c r="DA13" i="28"/>
  <c r="CO13" i="28"/>
  <c r="CC13" i="28"/>
  <c r="BQ13" i="28"/>
  <c r="BE13" i="28"/>
  <c r="AS13" i="28"/>
  <c r="AG13" i="28"/>
  <c r="U13" i="28"/>
  <c r="I13" i="28"/>
  <c r="W13" i="28"/>
  <c r="AR13" i="28"/>
  <c r="BN13" i="28"/>
  <c r="CJ13" i="28"/>
  <c r="DB13" i="28"/>
  <c r="DW13" i="28"/>
  <c r="AF17" i="28"/>
  <c r="BH17" i="28"/>
  <c r="CB17" i="28"/>
  <c r="DE17" i="28"/>
  <c r="AL23" i="28"/>
  <c r="BT23" i="28"/>
  <c r="CT23" i="28"/>
  <c r="DK56" i="28"/>
  <c r="DJ57" i="28"/>
  <c r="CX57" i="28"/>
  <c r="CL57" i="28"/>
  <c r="BN57" i="28"/>
  <c r="BB57" i="28"/>
  <c r="AD57" i="28"/>
  <c r="DP57" i="28"/>
  <c r="DD57" i="28"/>
  <c r="CF57" i="28"/>
  <c r="AV57" i="28"/>
  <c r="AJ57" i="28"/>
  <c r="AL89" i="28" s="1"/>
  <c r="DO57" i="28"/>
  <c r="DA57" i="28"/>
  <c r="CM57" i="28"/>
  <c r="AU57" i="28"/>
  <c r="AG57" i="28"/>
  <c r="DN57" i="28"/>
  <c r="CZ57" i="28"/>
  <c r="DB89" i="28" s="1"/>
  <c r="BW57" i="28"/>
  <c r="BY89" i="28" s="1"/>
  <c r="BI57" i="28"/>
  <c r="DM57" i="28"/>
  <c r="CJ57" i="28"/>
  <c r="BG57" i="28"/>
  <c r="AE57" i="28"/>
  <c r="AG89" i="28" s="1"/>
  <c r="DL57" i="28"/>
  <c r="DN89" i="28" s="1"/>
  <c r="CW57" i="28"/>
  <c r="BF57" i="28"/>
  <c r="AC57" i="28"/>
  <c r="O57" i="28"/>
  <c r="DK57" i="28"/>
  <c r="DK121" i="28" s="1"/>
  <c r="CV57" i="28"/>
  <c r="BS57" i="28"/>
  <c r="BE57" i="28"/>
  <c r="AQ57" i="28"/>
  <c r="AS89" i="28" s="1"/>
  <c r="N57" i="28"/>
  <c r="DW57" i="28"/>
  <c r="CT57" i="28"/>
  <c r="CV89" i="28" s="1"/>
  <c r="CE57" i="28"/>
  <c r="BQ57" i="28"/>
  <c r="BS89" i="28" s="1"/>
  <c r="BC57" i="28"/>
  <c r="AN57" i="28"/>
  <c r="Z57" i="28"/>
  <c r="CU57" i="28"/>
  <c r="M57" i="28"/>
  <c r="DU57" i="28"/>
  <c r="AM57" i="28"/>
  <c r="J57" i="28"/>
  <c r="DT57" i="28"/>
  <c r="DV89" i="28" s="1"/>
  <c r="CQ57" i="28"/>
  <c r="CS89" i="28" s="1"/>
  <c r="BO57" i="28"/>
  <c r="AL57" i="28"/>
  <c r="CP57" i="28"/>
  <c r="AK57" i="28"/>
  <c r="DI57" i="28"/>
  <c r="BD57" i="28"/>
  <c r="BF89" i="28" s="1"/>
  <c r="AA57" i="28"/>
  <c r="BL57" i="28"/>
  <c r="BN89" i="28" s="1"/>
  <c r="U57" i="28"/>
  <c r="BK57" i="28"/>
  <c r="T57" i="28"/>
  <c r="DE57" i="28"/>
  <c r="AY57" i="28"/>
  <c r="CN57" i="28"/>
  <c r="CP89" i="28" s="1"/>
  <c r="AN25" i="28"/>
  <c r="BN25" i="28"/>
  <c r="CU25" i="28"/>
  <c r="DN26" i="28"/>
  <c r="DB26" i="28"/>
  <c r="CP26" i="28"/>
  <c r="CD26" i="28"/>
  <c r="BR26" i="28"/>
  <c r="BF26" i="28"/>
  <c r="AT26" i="28"/>
  <c r="AH26" i="28"/>
  <c r="V26" i="28"/>
  <c r="J26" i="28"/>
  <c r="DM26" i="28"/>
  <c r="DA26" i="28"/>
  <c r="CO26" i="28"/>
  <c r="CC26" i="28"/>
  <c r="BQ26" i="28"/>
  <c r="BE26" i="28"/>
  <c r="AS26" i="28"/>
  <c r="AG26" i="28"/>
  <c r="U26" i="28"/>
  <c r="I26" i="28"/>
  <c r="DL26" i="28"/>
  <c r="CZ26" i="28"/>
  <c r="CN26" i="28"/>
  <c r="CB26" i="28"/>
  <c r="BP26" i="28"/>
  <c r="BD26" i="28"/>
  <c r="AR26" i="28"/>
  <c r="AF26" i="28"/>
  <c r="T26" i="28"/>
  <c r="H26" i="28"/>
  <c r="DT26" i="28"/>
  <c r="DH26" i="28"/>
  <c r="CV26" i="28"/>
  <c r="CJ26" i="28"/>
  <c r="BX26" i="28"/>
  <c r="BL26" i="28"/>
  <c r="AZ26" i="28"/>
  <c r="AN26" i="28"/>
  <c r="AB26" i="28"/>
  <c r="P26" i="28"/>
  <c r="DV26" i="28"/>
  <c r="DE26" i="28"/>
  <c r="CL26" i="28"/>
  <c r="BU26" i="28"/>
  <c r="BB26" i="28"/>
  <c r="AK26" i="28"/>
  <c r="R26" i="28"/>
  <c r="DU26" i="28"/>
  <c r="DD26" i="28"/>
  <c r="CK26" i="28"/>
  <c r="BT26" i="28"/>
  <c r="BA26" i="28"/>
  <c r="AJ26" i="28"/>
  <c r="Q26" i="28"/>
  <c r="DS26" i="28"/>
  <c r="DC26" i="28"/>
  <c r="CI26" i="28"/>
  <c r="BS26" i="28"/>
  <c r="AY26" i="28"/>
  <c r="AI26" i="28"/>
  <c r="O26" i="28"/>
  <c r="DR26" i="28"/>
  <c r="CY26" i="28"/>
  <c r="CH26" i="28"/>
  <c r="BO26" i="28"/>
  <c r="AX26" i="28"/>
  <c r="AE26" i="28"/>
  <c r="N26" i="28"/>
  <c r="DO26" i="28"/>
  <c r="CU26" i="28"/>
  <c r="CE26" i="28"/>
  <c r="BK26" i="28"/>
  <c r="AU26" i="28"/>
  <c r="AA26" i="28"/>
  <c r="K26" i="28"/>
  <c r="AL26" i="28"/>
  <c r="BM26" i="28"/>
  <c r="CS26" i="28"/>
  <c r="AM28" i="28"/>
  <c r="BW28" i="28"/>
  <c r="DH28" i="28"/>
  <c r="N126" i="28"/>
  <c r="AE38" i="28"/>
  <c r="CN38" i="28"/>
  <c r="BI42" i="28"/>
  <c r="AA45" i="28"/>
  <c r="BJ46" i="28"/>
  <c r="O51" i="28"/>
  <c r="CL51" i="28"/>
  <c r="AG55" i="28"/>
  <c r="DW56" i="28"/>
  <c r="BX97" i="28"/>
  <c r="AZ97" i="28"/>
  <c r="CT97" i="28"/>
  <c r="DO97" i="28"/>
  <c r="DC97" i="28"/>
  <c r="CP97" i="28"/>
  <c r="BQ97" i="28"/>
  <c r="U97" i="28"/>
  <c r="DL97" i="28"/>
  <c r="H97" i="28"/>
  <c r="DJ97" i="28"/>
  <c r="AG97" i="28"/>
  <c r="DB97" i="28"/>
  <c r="BH97" i="28"/>
  <c r="AD97" i="28"/>
  <c r="I97" i="28"/>
  <c r="DA97" i="28"/>
  <c r="AW64" i="28"/>
  <c r="N104" i="28"/>
  <c r="AX104" i="28"/>
  <c r="CH104" i="28"/>
  <c r="DR104" i="28"/>
  <c r="T10" i="28"/>
  <c r="AP10" i="28"/>
  <c r="BL10" i="28"/>
  <c r="CD10" i="28"/>
  <c r="CY10" i="28"/>
  <c r="DU10" i="28"/>
  <c r="AZ107" i="28"/>
  <c r="DT107" i="28"/>
  <c r="CU108" i="28"/>
  <c r="DR45" i="28"/>
  <c r="DF45" i="28"/>
  <c r="CT45" i="28"/>
  <c r="CH45" i="28"/>
  <c r="BV45" i="28"/>
  <c r="BJ45" i="28"/>
  <c r="AX45" i="28"/>
  <c r="AL45" i="28"/>
  <c r="AN77" i="28" s="1"/>
  <c r="AN109" i="28" s="1"/>
  <c r="Z45" i="28"/>
  <c r="N45" i="28"/>
  <c r="P77" i="28" s="1"/>
  <c r="P109" i="28" s="1"/>
  <c r="DQ45" i="28"/>
  <c r="DE45" i="28"/>
  <c r="DG77" i="28" s="1"/>
  <c r="CS45" i="28"/>
  <c r="CG45" i="28"/>
  <c r="BU45" i="28"/>
  <c r="BI45" i="28"/>
  <c r="AW45" i="28"/>
  <c r="AK45" i="28"/>
  <c r="Y45" i="28"/>
  <c r="M45" i="28"/>
  <c r="DP45" i="28"/>
  <c r="DD45" i="28"/>
  <c r="DF77" i="28" s="1"/>
  <c r="CR45" i="28"/>
  <c r="CT77" i="28" s="1"/>
  <c r="CF45" i="28"/>
  <c r="CH77" i="28" s="1"/>
  <c r="BT45" i="28"/>
  <c r="BH45" i="28"/>
  <c r="AV45" i="28"/>
  <c r="AJ45" i="28"/>
  <c r="X45" i="28"/>
  <c r="L45" i="28"/>
  <c r="DO45" i="28"/>
  <c r="CQ45" i="28"/>
  <c r="CE45" i="28"/>
  <c r="CE109" i="28" s="1"/>
  <c r="BS45" i="28"/>
  <c r="BG45" i="28"/>
  <c r="BI77" i="28" s="1"/>
  <c r="AU45" i="28"/>
  <c r="AW77" i="28" s="1"/>
  <c r="AI45" i="28"/>
  <c r="W45" i="28"/>
  <c r="K45" i="28"/>
  <c r="DN45" i="28"/>
  <c r="DB45" i="28"/>
  <c r="CP45" i="28"/>
  <c r="CD45" i="28"/>
  <c r="CF77" i="28" s="1"/>
  <c r="BF45" i="28"/>
  <c r="AH45" i="28"/>
  <c r="AJ77" i="28" s="1"/>
  <c r="V45" i="28"/>
  <c r="X77" i="28" s="1"/>
  <c r="J45" i="28"/>
  <c r="L77" i="28" s="1"/>
  <c r="DL45" i="28"/>
  <c r="CZ45" i="28"/>
  <c r="CB45" i="28"/>
  <c r="BD45" i="28"/>
  <c r="AR45" i="28"/>
  <c r="AF45" i="28"/>
  <c r="T45" i="28"/>
  <c r="V77" i="28" s="1"/>
  <c r="DM45" i="28"/>
  <c r="DO77" i="28" s="1"/>
  <c r="CO45" i="28"/>
  <c r="U45" i="28"/>
  <c r="DK45" i="28"/>
  <c r="BO45" i="28"/>
  <c r="AQ45" i="28"/>
  <c r="S45" i="28"/>
  <c r="CL45" i="28"/>
  <c r="CN77" i="28" s="1"/>
  <c r="BN45" i="28"/>
  <c r="BP77" i="28" s="1"/>
  <c r="AP45" i="28"/>
  <c r="R45" i="28"/>
  <c r="BM45" i="28"/>
  <c r="AO45" i="28"/>
  <c r="Q45" i="28"/>
  <c r="DA45" i="28"/>
  <c r="CC45" i="28"/>
  <c r="CE77" i="28" s="1"/>
  <c r="BE45" i="28"/>
  <c r="AG45" i="28"/>
  <c r="I45" i="28"/>
  <c r="CW45" i="28"/>
  <c r="CW109" i="28" s="1"/>
  <c r="BC45" i="28"/>
  <c r="P45" i="28"/>
  <c r="DV45" i="28"/>
  <c r="CV45" i="28"/>
  <c r="BB45" i="28"/>
  <c r="O45" i="28"/>
  <c r="Q77" i="28" s="1"/>
  <c r="AY45" i="28"/>
  <c r="CU45" i="28"/>
  <c r="CI45" i="28"/>
  <c r="DW45" i="28"/>
  <c r="CJ45" i="28"/>
  <c r="CL77" i="28" s="1"/>
  <c r="DT45" i="28"/>
  <c r="BZ45" i="28"/>
  <c r="AM45" i="28"/>
  <c r="AB13" i="28"/>
  <c r="AT13" i="28"/>
  <c r="BO13" i="28"/>
  <c r="CK13" i="28"/>
  <c r="DC13" i="28"/>
  <c r="DC45" i="28" s="1"/>
  <c r="DE77" i="28" s="1"/>
  <c r="H17" i="28"/>
  <c r="AI17" i="28"/>
  <c r="BI17" i="28"/>
  <c r="CE17" i="28"/>
  <c r="DF17" i="28"/>
  <c r="DF36" i="28" s="1"/>
  <c r="DB115" i="28"/>
  <c r="R116" i="28"/>
  <c r="K23" i="28"/>
  <c r="AM23" i="28"/>
  <c r="BU23" i="28"/>
  <c r="CU23" i="28"/>
  <c r="DW89" i="28"/>
  <c r="DK89" i="28"/>
  <c r="CY89" i="28"/>
  <c r="AE89" i="28"/>
  <c r="DG89" i="28"/>
  <c r="BK89" i="28"/>
  <c r="BK121" i="28" s="1"/>
  <c r="AM89" i="28"/>
  <c r="CG89" i="28"/>
  <c r="AP89" i="28"/>
  <c r="AB89" i="28"/>
  <c r="O89" i="28"/>
  <c r="CF89" i="28"/>
  <c r="BD89" i="28"/>
  <c r="AO89" i="28"/>
  <c r="BQ89" i="28"/>
  <c r="AN89" i="28"/>
  <c r="Y89" i="28"/>
  <c r="DE89" i="28"/>
  <c r="CQ89" i="28"/>
  <c r="W89" i="28"/>
  <c r="DC89" i="28"/>
  <c r="CH89" i="28"/>
  <c r="CD89" i="28"/>
  <c r="CD121" i="28" s="1"/>
  <c r="BI89" i="28"/>
  <c r="DR89" i="28"/>
  <c r="BH89" i="28"/>
  <c r="DQ89" i="28"/>
  <c r="CX89" i="28"/>
  <c r="BG89" i="28"/>
  <c r="AI89" i="28"/>
  <c r="Q89" i="28"/>
  <c r="DO89" i="28"/>
  <c r="CR89" i="28"/>
  <c r="BA89" i="28"/>
  <c r="DP89" i="28"/>
  <c r="AF89" i="28"/>
  <c r="DM89" i="28"/>
  <c r="BU89" i="28"/>
  <c r="DF89" i="28"/>
  <c r="BP89" i="28"/>
  <c r="X89" i="28"/>
  <c r="CW89" i="28"/>
  <c r="P89" i="28"/>
  <c r="CL89" i="28"/>
  <c r="I89" i="28"/>
  <c r="H89" i="28"/>
  <c r="BM89" i="28"/>
  <c r="DL89" i="28"/>
  <c r="CO89" i="28"/>
  <c r="AW89" i="28"/>
  <c r="CN89" i="28"/>
  <c r="AC89" i="28"/>
  <c r="AO25" i="28"/>
  <c r="BW25" i="28"/>
  <c r="CW25" i="28"/>
  <c r="DT58" i="28"/>
  <c r="DV90" i="28" s="1"/>
  <c r="CV58" i="28"/>
  <c r="CX90" i="28" s="1"/>
  <c r="CJ58" i="28"/>
  <c r="BX58" i="28"/>
  <c r="BZ90" i="28" s="1"/>
  <c r="BL58" i="28"/>
  <c r="AZ58" i="28"/>
  <c r="AB58" i="28"/>
  <c r="P58" i="28"/>
  <c r="DS58" i="28"/>
  <c r="DG58" i="28"/>
  <c r="CU58" i="28"/>
  <c r="CW90" i="28" s="1"/>
  <c r="CI58" i="28"/>
  <c r="BW58" i="28"/>
  <c r="DQ58" i="28"/>
  <c r="DQ122" i="28" s="1"/>
  <c r="DE58" i="28"/>
  <c r="CS58" i="28"/>
  <c r="CU90" i="28" s="1"/>
  <c r="CG58" i="28"/>
  <c r="CG122" i="28" s="1"/>
  <c r="DN58" i="28"/>
  <c r="CP58" i="28"/>
  <c r="CD58" i="28"/>
  <c r="BR58" i="28"/>
  <c r="BF58" i="28"/>
  <c r="AT58" i="28"/>
  <c r="AH58" i="28"/>
  <c r="V58" i="28"/>
  <c r="X90" i="28" s="1"/>
  <c r="J58" i="28"/>
  <c r="L90" i="28" s="1"/>
  <c r="DR58" i="28"/>
  <c r="CZ58" i="28"/>
  <c r="CH58" i="28"/>
  <c r="BQ58" i="28"/>
  <c r="BC58" i="28"/>
  <c r="Z58" i="28"/>
  <c r="DP58" i="28"/>
  <c r="CY58" i="28"/>
  <c r="DA90" i="28" s="1"/>
  <c r="CF58" i="28"/>
  <c r="BP58" i="28"/>
  <c r="BR90" i="28" s="1"/>
  <c r="BB58" i="28"/>
  <c r="BD90" i="28" s="1"/>
  <c r="AM58" i="28"/>
  <c r="Y58" i="28"/>
  <c r="K58" i="28"/>
  <c r="DO58" i="28"/>
  <c r="CE58" i="28"/>
  <c r="BO58" i="28"/>
  <c r="BA58" i="28"/>
  <c r="AL58" i="28"/>
  <c r="X58" i="28"/>
  <c r="I58" i="28"/>
  <c r="DM58" i="28"/>
  <c r="DO90" i="28" s="1"/>
  <c r="CW58" i="28"/>
  <c r="AY58" i="28"/>
  <c r="AK58" i="28"/>
  <c r="W58" i="28"/>
  <c r="H58" i="28"/>
  <c r="DL58" i="28"/>
  <c r="CT58" i="28"/>
  <c r="CV90" i="28" s="1"/>
  <c r="CB58" i="28"/>
  <c r="BM58" i="28"/>
  <c r="AX58" i="28"/>
  <c r="AJ58" i="28"/>
  <c r="AL90" i="28" s="1"/>
  <c r="U58" i="28"/>
  <c r="DJ58" i="28"/>
  <c r="CQ58" i="28"/>
  <c r="BZ58" i="28"/>
  <c r="BJ58" i="28"/>
  <c r="AV58" i="28"/>
  <c r="AX90" i="28" s="1"/>
  <c r="AG58" i="28"/>
  <c r="S58" i="28"/>
  <c r="CR58" i="28"/>
  <c r="BK58" i="28"/>
  <c r="AI58" i="28"/>
  <c r="CO58" i="28"/>
  <c r="CQ90" i="28" s="1"/>
  <c r="CQ122" i="28" s="1"/>
  <c r="BI58" i="28"/>
  <c r="AF58" i="28"/>
  <c r="CN58" i="28"/>
  <c r="BH58" i="28"/>
  <c r="AE58" i="28"/>
  <c r="DW58" i="28"/>
  <c r="CM58" i="28"/>
  <c r="BG58" i="28"/>
  <c r="BI90" i="28" s="1"/>
  <c r="BI122" i="28" s="1"/>
  <c r="AD58" i="28"/>
  <c r="DK58" i="28"/>
  <c r="CA58" i="28"/>
  <c r="CC90" i="28" s="1"/>
  <c r="AW58" i="28"/>
  <c r="T58" i="28"/>
  <c r="DA58" i="28"/>
  <c r="AR58" i="28"/>
  <c r="CL58" i="28"/>
  <c r="BV58" i="28"/>
  <c r="AA58" i="28"/>
  <c r="AC90" i="28" s="1"/>
  <c r="BY58" i="28"/>
  <c r="CA90" i="28" s="1"/>
  <c r="CA122" i="28" s="1"/>
  <c r="AC58" i="28"/>
  <c r="DV58" i="28"/>
  <c r="BT58" i="28"/>
  <c r="Q58" i="28"/>
  <c r="AM26" i="28"/>
  <c r="BN26" i="28"/>
  <c r="CT26" i="28"/>
  <c r="AA92" i="28"/>
  <c r="CT92" i="28"/>
  <c r="DD92" i="28"/>
  <c r="CR92" i="28"/>
  <c r="AJ92" i="28"/>
  <c r="CQ92" i="28"/>
  <c r="BS92" i="28"/>
  <c r="BG92" i="28"/>
  <c r="CO92" i="28"/>
  <c r="CC92" i="28"/>
  <c r="BQ92" i="28"/>
  <c r="BE92" i="28"/>
  <c r="AS92" i="28"/>
  <c r="AG92" i="28"/>
  <c r="I92" i="28"/>
  <c r="DB92" i="28"/>
  <c r="BD92" i="28"/>
  <c r="AF92" i="28"/>
  <c r="H92" i="28"/>
  <c r="DW92" i="28"/>
  <c r="AE92" i="28"/>
  <c r="DU92" i="28"/>
  <c r="CW92" i="28"/>
  <c r="AC92" i="28"/>
  <c r="DN92" i="28"/>
  <c r="CJ92" i="28"/>
  <c r="DK92" i="28"/>
  <c r="AQ92" i="28"/>
  <c r="DJ92" i="28"/>
  <c r="BR92" i="28"/>
  <c r="BO92" i="28"/>
  <c r="AD92" i="28"/>
  <c r="BP92" i="28"/>
  <c r="BM92" i="28"/>
  <c r="CP92" i="28"/>
  <c r="CN92" i="28"/>
  <c r="AS28" i="28"/>
  <c r="BY28" i="28"/>
  <c r="CA92" i="28" s="1"/>
  <c r="DI28" i="28"/>
  <c r="DI60" i="28" s="1"/>
  <c r="DM31" i="28"/>
  <c r="DA31" i="28"/>
  <c r="DT31" i="28"/>
  <c r="DG31" i="28"/>
  <c r="DG63" i="28" s="1"/>
  <c r="CT31" i="28"/>
  <c r="CH31" i="28"/>
  <c r="BV31" i="28"/>
  <c r="BJ31" i="28"/>
  <c r="AX31" i="28"/>
  <c r="AL31" i="28"/>
  <c r="Z31" i="28"/>
  <c r="N31" i="28"/>
  <c r="DS31" i="28"/>
  <c r="DF31" i="28"/>
  <c r="CS31" i="28"/>
  <c r="CG31" i="28"/>
  <c r="BU31" i="28"/>
  <c r="BI31" i="28"/>
  <c r="AW31" i="28"/>
  <c r="AK31" i="28"/>
  <c r="Y31" i="28"/>
  <c r="M31" i="28"/>
  <c r="DR31" i="28"/>
  <c r="DE31" i="28"/>
  <c r="CR31" i="28"/>
  <c r="CF31" i="28"/>
  <c r="BT31" i="28"/>
  <c r="BH31" i="28"/>
  <c r="AV31" i="28"/>
  <c r="AJ31" i="28"/>
  <c r="X31" i="28"/>
  <c r="L31" i="28"/>
  <c r="DQ31" i="28"/>
  <c r="DD31" i="28"/>
  <c r="CQ31" i="28"/>
  <c r="CE31" i="28"/>
  <c r="BS31" i="28"/>
  <c r="BG31" i="28"/>
  <c r="AU31" i="28"/>
  <c r="AI31" i="28"/>
  <c r="W31" i="28"/>
  <c r="K31" i="28"/>
  <c r="DN31" i="28"/>
  <c r="CZ31" i="28"/>
  <c r="CN31" i="28"/>
  <c r="CB31" i="28"/>
  <c r="BP31" i="28"/>
  <c r="BD31" i="28"/>
  <c r="AR31" i="28"/>
  <c r="AF31" i="28"/>
  <c r="T31" i="28"/>
  <c r="H31" i="28"/>
  <c r="H63" i="28" s="1"/>
  <c r="DV31" i="28"/>
  <c r="CX31" i="28"/>
  <c r="CC31" i="28"/>
  <c r="BK31" i="28"/>
  <c r="AO31" i="28"/>
  <c r="S31" i="28"/>
  <c r="DU31" i="28"/>
  <c r="CW31" i="28"/>
  <c r="CA31" i="28"/>
  <c r="BF31" i="28"/>
  <c r="AN31" i="28"/>
  <c r="R31" i="28"/>
  <c r="R63" i="28" s="1"/>
  <c r="DP31" i="28"/>
  <c r="CV31" i="28"/>
  <c r="BZ31" i="28"/>
  <c r="BE31" i="28"/>
  <c r="AM31" i="28"/>
  <c r="Q31" i="28"/>
  <c r="DO31" i="28"/>
  <c r="CU31" i="28"/>
  <c r="BY31" i="28"/>
  <c r="BC31" i="28"/>
  <c r="AH31" i="28"/>
  <c r="P31" i="28"/>
  <c r="DJ31" i="28"/>
  <c r="CM31" i="28"/>
  <c r="BR31" i="28"/>
  <c r="AZ31" i="28"/>
  <c r="AD31" i="28"/>
  <c r="I31" i="28"/>
  <c r="AP31" i="28"/>
  <c r="BW31" i="28"/>
  <c r="DH31" i="28"/>
  <c r="DN34" i="28"/>
  <c r="DB34" i="28"/>
  <c r="CP34" i="28"/>
  <c r="CD34" i="28"/>
  <c r="BR34" i="28"/>
  <c r="BF34" i="28"/>
  <c r="AT34" i="28"/>
  <c r="AH34" i="28"/>
  <c r="V34" i="28"/>
  <c r="J34" i="28"/>
  <c r="DM34" i="28"/>
  <c r="DA34" i="28"/>
  <c r="CO34" i="28"/>
  <c r="CC34" i="28"/>
  <c r="BQ34" i="28"/>
  <c r="BE34" i="28"/>
  <c r="AS34" i="28"/>
  <c r="AG34" i="28"/>
  <c r="U34" i="28"/>
  <c r="I34" i="28"/>
  <c r="DL34" i="28"/>
  <c r="CZ34" i="28"/>
  <c r="CN34" i="28"/>
  <c r="CB34" i="28"/>
  <c r="BP34" i="28"/>
  <c r="BP66" i="28" s="1"/>
  <c r="BD34" i="28"/>
  <c r="AR34" i="28"/>
  <c r="AF34" i="28"/>
  <c r="T34" i="28"/>
  <c r="H34" i="28"/>
  <c r="DT34" i="28"/>
  <c r="DH34" i="28"/>
  <c r="CV34" i="28"/>
  <c r="CJ34" i="28"/>
  <c r="BX34" i="28"/>
  <c r="BL34" i="28"/>
  <c r="AZ34" i="28"/>
  <c r="AZ66" i="28" s="1"/>
  <c r="BB98" i="28" s="1"/>
  <c r="AN34" i="28"/>
  <c r="AB34" i="28"/>
  <c r="P34" i="28"/>
  <c r="DS34" i="28"/>
  <c r="DC34" i="28"/>
  <c r="CI34" i="28"/>
  <c r="BS34" i="28"/>
  <c r="AY34" i="28"/>
  <c r="AI34" i="28"/>
  <c r="O34" i="28"/>
  <c r="DR34" i="28"/>
  <c r="CY34" i="28"/>
  <c r="CH34" i="28"/>
  <c r="BO34" i="28"/>
  <c r="BO66" i="28" s="1"/>
  <c r="AX34" i="28"/>
  <c r="AE34" i="28"/>
  <c r="N34" i="28"/>
  <c r="DQ34" i="28"/>
  <c r="CX34" i="28"/>
  <c r="CG34" i="28"/>
  <c r="BN34" i="28"/>
  <c r="AW34" i="28"/>
  <c r="AD34" i="28"/>
  <c r="M34" i="28"/>
  <c r="DP34" i="28"/>
  <c r="CW34" i="28"/>
  <c r="CF34" i="28"/>
  <c r="BM34" i="28"/>
  <c r="AV34" i="28"/>
  <c r="AC34" i="28"/>
  <c r="L34" i="28"/>
  <c r="DJ34" i="28"/>
  <c r="CS34" i="28"/>
  <c r="BZ34" i="28"/>
  <c r="BI34" i="28"/>
  <c r="AP34" i="28"/>
  <c r="Y34" i="28"/>
  <c r="DI34" i="28"/>
  <c r="DI66" i="28" s="1"/>
  <c r="CE34" i="28"/>
  <c r="BB34" i="28"/>
  <c r="W34" i="28"/>
  <c r="DG34" i="28"/>
  <c r="CA34" i="28"/>
  <c r="BA34" i="28"/>
  <c r="S34" i="28"/>
  <c r="DF34" i="28"/>
  <c r="BY34" i="28"/>
  <c r="AU34" i="28"/>
  <c r="R34" i="28"/>
  <c r="DE34" i="28"/>
  <c r="DE66" i="28" s="1"/>
  <c r="BW34" i="28"/>
  <c r="AQ34" i="28"/>
  <c r="Q34" i="28"/>
  <c r="CT34" i="28"/>
  <c r="BT34" i="28"/>
  <c r="AL34" i="28"/>
  <c r="BG34" i="28"/>
  <c r="DD34" i="28"/>
  <c r="AU38" i="28"/>
  <c r="CS38" i="28"/>
  <c r="AB45" i="28"/>
  <c r="AD77" i="28" s="1"/>
  <c r="CY45" i="28"/>
  <c r="BU46" i="28"/>
  <c r="Z47" i="28"/>
  <c r="DC47" i="28"/>
  <c r="AB51" i="28"/>
  <c r="AD83" i="28" s="1"/>
  <c r="DI51" i="28"/>
  <c r="AI55" i="28"/>
  <c r="DU55" i="28"/>
  <c r="CA57" i="28"/>
  <c r="AU58" i="28"/>
  <c r="CC78" i="28"/>
  <c r="CH96" i="28"/>
  <c r="CH128" i="28" s="1"/>
  <c r="DS108" i="28"/>
  <c r="CB109" i="28"/>
  <c r="AY116" i="28"/>
  <c r="AE56" i="28"/>
  <c r="DO121" i="28"/>
  <c r="BO124" i="28"/>
  <c r="AB127" i="28"/>
  <c r="BK104" i="28"/>
  <c r="DT110" i="28"/>
  <c r="AD17" i="28"/>
  <c r="O52" i="28"/>
  <c r="O116" i="28" s="1"/>
  <c r="CM116" i="28"/>
  <c r="BJ23" i="28"/>
  <c r="DV23" i="28"/>
  <c r="CP121" i="28"/>
  <c r="DB124" i="28"/>
  <c r="AM66" i="28"/>
  <c r="I105" i="28"/>
  <c r="AL102" i="28"/>
  <c r="AL36" i="28"/>
  <c r="O104" i="28"/>
  <c r="AY104" i="28"/>
  <c r="CI104" i="28"/>
  <c r="V10" i="28"/>
  <c r="AQ10" i="28"/>
  <c r="BM10" i="28"/>
  <c r="CE10" i="28"/>
  <c r="CZ10" i="28"/>
  <c r="BB107" i="28"/>
  <c r="CL107" i="28"/>
  <c r="DV77" i="28"/>
  <c r="DV109" i="28" s="1"/>
  <c r="DJ77" i="28"/>
  <c r="CX77" i="28"/>
  <c r="CX109" i="28" s="1"/>
  <c r="BZ77" i="28"/>
  <c r="BN77" i="28"/>
  <c r="AP77" i="28"/>
  <c r="R77" i="28"/>
  <c r="DU77" i="28"/>
  <c r="DU109" i="28" s="1"/>
  <c r="DI77" i="28"/>
  <c r="CW77" i="28"/>
  <c r="CK77" i="28"/>
  <c r="BA77" i="28"/>
  <c r="AO77" i="28"/>
  <c r="DH77" i="28"/>
  <c r="CV77" i="28"/>
  <c r="CJ77" i="28"/>
  <c r="BX77" i="28"/>
  <c r="BL77" i="28"/>
  <c r="BL109" i="28" s="1"/>
  <c r="AZ77" i="28"/>
  <c r="AB77" i="28"/>
  <c r="CI77" i="28"/>
  <c r="BW77" i="28"/>
  <c r="BK77" i="28"/>
  <c r="DP77" i="28"/>
  <c r="DD77" i="28"/>
  <c r="CR77" i="28"/>
  <c r="BQ77" i="28"/>
  <c r="M77" i="28"/>
  <c r="DC77" i="28"/>
  <c r="K77" i="28"/>
  <c r="DB77" i="28"/>
  <c r="BO77" i="28"/>
  <c r="AT77" i="28"/>
  <c r="AA77" i="28"/>
  <c r="DR77" i="28"/>
  <c r="CZ77" i="28"/>
  <c r="CD77" i="28"/>
  <c r="Y77" i="28"/>
  <c r="H77" i="28"/>
  <c r="CB77" i="28"/>
  <c r="AM77" i="28"/>
  <c r="DW77" i="28"/>
  <c r="BD77" i="28"/>
  <c r="W77" i="28"/>
  <c r="DQ77" i="28"/>
  <c r="U77" i="28"/>
  <c r="DN77" i="28"/>
  <c r="AY77" i="28"/>
  <c r="T77" i="28"/>
  <c r="DM77" i="28"/>
  <c r="CC77" i="28"/>
  <c r="AX77" i="28"/>
  <c r="CA77" i="28"/>
  <c r="CA109" i="28" s="1"/>
  <c r="AS77" i="28"/>
  <c r="O77" i="28"/>
  <c r="AL77" i="28"/>
  <c r="I77" i="28"/>
  <c r="AQ77" i="28"/>
  <c r="AI77" i="28"/>
  <c r="CS77" i="28"/>
  <c r="AH77" i="28"/>
  <c r="CQ77" i="28"/>
  <c r="N77" i="28"/>
  <c r="Z77" i="28"/>
  <c r="BE77" i="28"/>
  <c r="BJ77" i="28"/>
  <c r="BG77" i="28"/>
  <c r="AC13" i="28"/>
  <c r="AU13" i="28"/>
  <c r="BP13" i="28"/>
  <c r="BP45" i="28" s="1"/>
  <c r="CL13" i="28"/>
  <c r="DH13" i="28"/>
  <c r="AN110" i="28"/>
  <c r="BX110" i="28"/>
  <c r="DH110" i="28"/>
  <c r="K17" i="28"/>
  <c r="AJ17" i="28"/>
  <c r="BJ17" i="28"/>
  <c r="CJ17" i="28"/>
  <c r="DH17" i="28"/>
  <c r="DK115" i="28"/>
  <c r="BI52" i="28"/>
  <c r="CT52" i="28"/>
  <c r="DJ118" i="28"/>
  <c r="L23" i="28"/>
  <c r="AO23" i="28"/>
  <c r="BV23" i="28"/>
  <c r="DD23" i="28"/>
  <c r="J25" i="28"/>
  <c r="AP25" i="28"/>
  <c r="AP57" i="28" s="1"/>
  <c r="BX25" i="28"/>
  <c r="CX25" i="28"/>
  <c r="DK90" i="28"/>
  <c r="BO90" i="28"/>
  <c r="BC90" i="28"/>
  <c r="AQ90" i="28"/>
  <c r="S90" i="28"/>
  <c r="CL90" i="28"/>
  <c r="BN90" i="28"/>
  <c r="BB90" i="28"/>
  <c r="AD90" i="28"/>
  <c r="R90" i="28"/>
  <c r="DU90" i="28"/>
  <c r="DI90" i="28"/>
  <c r="CK90" i="28"/>
  <c r="BM90" i="28"/>
  <c r="BA90" i="28"/>
  <c r="AO90" i="28"/>
  <c r="DG90" i="28"/>
  <c r="DQ90" i="28"/>
  <c r="CS90" i="28"/>
  <c r="CG90" i="28"/>
  <c r="AW90" i="28"/>
  <c r="AK90" i="28"/>
  <c r="Y90" i="28"/>
  <c r="M90" i="28"/>
  <c r="BJ90" i="28"/>
  <c r="I90" i="28"/>
  <c r="DN90" i="28"/>
  <c r="CR90" i="28"/>
  <c r="CB90" i="28"/>
  <c r="BH90" i="28"/>
  <c r="BH122" i="28" s="1"/>
  <c r="H90" i="28"/>
  <c r="AN90" i="28"/>
  <c r="W90" i="28"/>
  <c r="CO90" i="28"/>
  <c r="BV90" i="28"/>
  <c r="BE90" i="28"/>
  <c r="DR90" i="28"/>
  <c r="CJ90" i="28"/>
  <c r="BL90" i="28"/>
  <c r="AI90" i="28"/>
  <c r="K90" i="28"/>
  <c r="DP90" i="28"/>
  <c r="CI90" i="28"/>
  <c r="BK90" i="28"/>
  <c r="AH90" i="28"/>
  <c r="J90" i="28"/>
  <c r="DL90" i="28"/>
  <c r="AG90" i="28"/>
  <c r="CF90" i="28"/>
  <c r="AZ90" i="28"/>
  <c r="AB90" i="28"/>
  <c r="DB90" i="28"/>
  <c r="V90" i="28"/>
  <c r="DC90" i="28"/>
  <c r="AV90" i="28"/>
  <c r="CZ90" i="28"/>
  <c r="CP90" i="28"/>
  <c r="AM90" i="28"/>
  <c r="CD90" i="28"/>
  <c r="AA90" i="28"/>
  <c r="AT90" i="28"/>
  <c r="DT90" i="28"/>
  <c r="CN90" i="28"/>
  <c r="BT90" i="28"/>
  <c r="BS90" i="28"/>
  <c r="AO26" i="28"/>
  <c r="AO58" i="28" s="1"/>
  <c r="BV26" i="28"/>
  <c r="CW26" i="28"/>
  <c r="DR59" i="28"/>
  <c r="DT91" i="28" s="1"/>
  <c r="DF59" i="28"/>
  <c r="CT59" i="28"/>
  <c r="CV91" i="28" s="1"/>
  <c r="CH59" i="28"/>
  <c r="CJ91" i="28" s="1"/>
  <c r="BV59" i="28"/>
  <c r="BX91" i="28" s="1"/>
  <c r="BJ59" i="28"/>
  <c r="BL91" i="28" s="1"/>
  <c r="AX59" i="28"/>
  <c r="AX123" i="28" s="1"/>
  <c r="AL59" i="28"/>
  <c r="Z59" i="28"/>
  <c r="N59" i="28"/>
  <c r="DQ59" i="28"/>
  <c r="DE59" i="28"/>
  <c r="CS59" i="28"/>
  <c r="CS123" i="28" s="1"/>
  <c r="CG59" i="28"/>
  <c r="BU59" i="28"/>
  <c r="BI59" i="28"/>
  <c r="BK91" i="28" s="1"/>
  <c r="AW59" i="28"/>
  <c r="AK59" i="28"/>
  <c r="Y59" i="28"/>
  <c r="M59" i="28"/>
  <c r="DO59" i="28"/>
  <c r="DC59" i="28"/>
  <c r="CQ59" i="28"/>
  <c r="CE59" i="28"/>
  <c r="BS59" i="28"/>
  <c r="BU91" i="28" s="1"/>
  <c r="BG59" i="28"/>
  <c r="AU59" i="28"/>
  <c r="AW91" i="28" s="1"/>
  <c r="AI59" i="28"/>
  <c r="AI123" i="28" s="1"/>
  <c r="W59" i="28"/>
  <c r="K59" i="28"/>
  <c r="DL59" i="28"/>
  <c r="CZ59" i="28"/>
  <c r="CN59" i="28"/>
  <c r="CB59" i="28"/>
  <c r="BP59" i="28"/>
  <c r="BD59" i="28"/>
  <c r="AR59" i="28"/>
  <c r="AT91" i="28" s="1"/>
  <c r="AF59" i="28"/>
  <c r="T59" i="28"/>
  <c r="V91" i="28" s="1"/>
  <c r="V123" i="28" s="1"/>
  <c r="H59" i="28"/>
  <c r="DV59" i="28"/>
  <c r="DD59" i="28"/>
  <c r="BT59" i="28"/>
  <c r="AJ59" i="28"/>
  <c r="DB59" i="28"/>
  <c r="DB123" i="28" s="1"/>
  <c r="BR59" i="28"/>
  <c r="AH59" i="28"/>
  <c r="AJ91" i="28" s="1"/>
  <c r="AJ123" i="28" s="1"/>
  <c r="Q59" i="28"/>
  <c r="DT59" i="28"/>
  <c r="DA59" i="28"/>
  <c r="BQ59" i="28"/>
  <c r="AG59" i="28"/>
  <c r="DS59" i="28"/>
  <c r="CY59" i="28"/>
  <c r="DA91" i="28" s="1"/>
  <c r="CI59" i="28"/>
  <c r="CK91" i="28" s="1"/>
  <c r="BO59" i="28"/>
  <c r="AY59" i="28"/>
  <c r="AE59" i="28"/>
  <c r="O59" i="28"/>
  <c r="O123" i="28" s="1"/>
  <c r="DP59" i="28"/>
  <c r="CF59" i="28"/>
  <c r="AV59" i="28"/>
  <c r="AX91" i="28" s="1"/>
  <c r="L59" i="28"/>
  <c r="N91" i="28" s="1"/>
  <c r="DM59" i="28"/>
  <c r="DO91" i="28" s="1"/>
  <c r="CV59" i="28"/>
  <c r="CC59" i="28"/>
  <c r="AS59" i="28"/>
  <c r="I59" i="28"/>
  <c r="DN59" i="28"/>
  <c r="CD59" i="28"/>
  <c r="AT59" i="28"/>
  <c r="AV91" i="28" s="1"/>
  <c r="AV123" i="28" s="1"/>
  <c r="J59" i="28"/>
  <c r="DK59" i="28"/>
  <c r="CA59" i="28"/>
  <c r="AQ59" i="28"/>
  <c r="DJ59" i="28"/>
  <c r="BZ59" i="28"/>
  <c r="CR59" i="28"/>
  <c r="AM59" i="28"/>
  <c r="AO91" i="28" s="1"/>
  <c r="U59" i="28"/>
  <c r="U123" i="28" s="1"/>
  <c r="CP59" i="28"/>
  <c r="CR91" i="28" s="1"/>
  <c r="CR123" i="28" s="1"/>
  <c r="AA59" i="28"/>
  <c r="AC91" i="28" s="1"/>
  <c r="CO59" i="28"/>
  <c r="X59" i="28"/>
  <c r="CM59" i="28"/>
  <c r="V59" i="28"/>
  <c r="BK59" i="28"/>
  <c r="I28" i="28"/>
  <c r="I60" i="28" s="1"/>
  <c r="AT28" i="28"/>
  <c r="BZ28" i="28"/>
  <c r="BZ60" i="28" s="1"/>
  <c r="CB92" i="28" s="1"/>
  <c r="DJ28" i="28"/>
  <c r="DJ60" i="28" s="1"/>
  <c r="DQ63" i="28"/>
  <c r="DS95" i="28" s="1"/>
  <c r="DE63" i="28"/>
  <c r="DG95" i="28" s="1"/>
  <c r="CS63" i="28"/>
  <c r="AK63" i="28"/>
  <c r="Y63" i="28"/>
  <c r="M63" i="28"/>
  <c r="O95" i="28" s="1"/>
  <c r="DP63" i="28"/>
  <c r="DD63" i="28"/>
  <c r="CR63" i="28"/>
  <c r="CT95" i="28" s="1"/>
  <c r="BT63" i="28"/>
  <c r="L63" i="28"/>
  <c r="DW63" i="28"/>
  <c r="CY63" i="28"/>
  <c r="CM63" i="28"/>
  <c r="CO95" i="28" s="1"/>
  <c r="CA63" i="28"/>
  <c r="CC95" i="28" s="1"/>
  <c r="BO63" i="28"/>
  <c r="AE63" i="28"/>
  <c r="S63" i="28"/>
  <c r="DR63" i="28"/>
  <c r="CK63" i="28"/>
  <c r="BV63" i="28"/>
  <c r="BE63" i="28"/>
  <c r="AO63" i="28"/>
  <c r="AQ95" i="28" s="1"/>
  <c r="Z63" i="28"/>
  <c r="AB95" i="28" s="1"/>
  <c r="I63" i="28"/>
  <c r="K95" i="28" s="1"/>
  <c r="DO63" i="28"/>
  <c r="CJ63" i="28"/>
  <c r="BS63" i="28"/>
  <c r="BD63" i="28"/>
  <c r="AN63" i="28"/>
  <c r="DN63" i="28"/>
  <c r="CX63" i="28"/>
  <c r="CI63" i="28"/>
  <c r="CK95" i="28" s="1"/>
  <c r="BR63" i="28"/>
  <c r="BB63" i="28"/>
  <c r="AM63" i="28"/>
  <c r="V63" i="28"/>
  <c r="DM63" i="28"/>
  <c r="CW63" i="28"/>
  <c r="CH63" i="28"/>
  <c r="BQ63" i="28"/>
  <c r="BA63" i="28"/>
  <c r="AL63" i="28"/>
  <c r="U63" i="28"/>
  <c r="DL63" i="28"/>
  <c r="CV63" i="28"/>
  <c r="CE63" i="28"/>
  <c r="BP63" i="28"/>
  <c r="T63" i="28"/>
  <c r="DI63" i="28"/>
  <c r="CC63" i="28"/>
  <c r="BM63" i="28"/>
  <c r="AX63" i="28"/>
  <c r="AZ95" i="28" s="1"/>
  <c r="AG63" i="28"/>
  <c r="AG127" i="28" s="1"/>
  <c r="Q63" i="28"/>
  <c r="S95" i="28" s="1"/>
  <c r="CU63" i="28"/>
  <c r="BN63" i="28"/>
  <c r="BN127" i="28" s="1"/>
  <c r="AH63" i="28"/>
  <c r="CQ63" i="28"/>
  <c r="BL63" i="28"/>
  <c r="AF63" i="28"/>
  <c r="CP63" i="28"/>
  <c r="CR95" i="28" s="1"/>
  <c r="BK63" i="28"/>
  <c r="AD63" i="28"/>
  <c r="AF95" i="28" s="1"/>
  <c r="DU63" i="28"/>
  <c r="CO63" i="28"/>
  <c r="AC63" i="28"/>
  <c r="DT63" i="28"/>
  <c r="CN63" i="28"/>
  <c r="AB63" i="28"/>
  <c r="AY63" i="28"/>
  <c r="CL63" i="28"/>
  <c r="CN95" i="28" s="1"/>
  <c r="AA63" i="28"/>
  <c r="AA127" i="28" s="1"/>
  <c r="CB63" i="28"/>
  <c r="O63" i="28"/>
  <c r="BY63" i="28"/>
  <c r="N63" i="28"/>
  <c r="DS63" i="28"/>
  <c r="AP63" i="28"/>
  <c r="AR95" i="28" s="1"/>
  <c r="DH63" i="28"/>
  <c r="DJ95" i="28" s="1"/>
  <c r="K63" i="28"/>
  <c r="J63" i="28"/>
  <c r="DC63" i="28"/>
  <c r="BW63" i="28"/>
  <c r="AQ31" i="28"/>
  <c r="BX31" i="28"/>
  <c r="DI31" i="28"/>
  <c r="BH34" i="28"/>
  <c r="DK34" i="28"/>
  <c r="DK36" i="28" s="1"/>
  <c r="AW38" i="28"/>
  <c r="DA38" i="28"/>
  <c r="BR42" i="28"/>
  <c r="BS74" i="28" s="1"/>
  <c r="DG45" i="28"/>
  <c r="AA47" i="28"/>
  <c r="DD47" i="28"/>
  <c r="AM51" i="28"/>
  <c r="AJ55" i="28"/>
  <c r="CB57" i="28"/>
  <c r="BD58" i="28"/>
  <c r="BE59" i="28"/>
  <c r="BE123" i="28" s="1"/>
  <c r="BA60" i="28"/>
  <c r="AO109" i="28"/>
  <c r="AX113" i="28"/>
  <c r="AZ81" i="28"/>
  <c r="DW113" i="28"/>
  <c r="BU114" i="28"/>
  <c r="AI53" i="28"/>
  <c r="DM86" i="28"/>
  <c r="DM118" i="28" s="1"/>
  <c r="DA86" i="28"/>
  <c r="CC86" i="28"/>
  <c r="CC118" i="28" s="1"/>
  <c r="BQ86" i="28"/>
  <c r="BQ118" i="28" s="1"/>
  <c r="BE86" i="28"/>
  <c r="AG86" i="28"/>
  <c r="U86" i="28"/>
  <c r="I86" i="28"/>
  <c r="DL86" i="28"/>
  <c r="CZ86" i="28"/>
  <c r="CB86" i="28"/>
  <c r="CB118" i="28" s="1"/>
  <c r="BP86" i="28"/>
  <c r="BD86" i="28"/>
  <c r="AF86" i="28"/>
  <c r="T86" i="28"/>
  <c r="H86" i="28"/>
  <c r="DK86" i="28"/>
  <c r="CM86" i="28"/>
  <c r="BO86" i="28"/>
  <c r="AQ86" i="28"/>
  <c r="S86" i="28"/>
  <c r="S118" i="28" s="1"/>
  <c r="DI86" i="28"/>
  <c r="DI118" i="28" s="1"/>
  <c r="CW86" i="28"/>
  <c r="CK86" i="28"/>
  <c r="BM86" i="28"/>
  <c r="BM118" i="28" s="1"/>
  <c r="BA86" i="28"/>
  <c r="Q86" i="28"/>
  <c r="Q118" i="28" s="1"/>
  <c r="DO86" i="28"/>
  <c r="DO118" i="28" s="1"/>
  <c r="CE86" i="28"/>
  <c r="AU86" i="28"/>
  <c r="AU118" i="28" s="1"/>
  <c r="CD86" i="28"/>
  <c r="CD118" i="28" s="1"/>
  <c r="J86" i="28"/>
  <c r="DJ86" i="28"/>
  <c r="CS86" i="28"/>
  <c r="AP86" i="28"/>
  <c r="Y86" i="28"/>
  <c r="CR86" i="28"/>
  <c r="X86" i="28"/>
  <c r="CQ86" i="28"/>
  <c r="CQ118" i="28" s="1"/>
  <c r="W86" i="28"/>
  <c r="CL86" i="28"/>
  <c r="BU86" i="28"/>
  <c r="BB86" i="28"/>
  <c r="R86" i="28"/>
  <c r="R118" i="28" s="1"/>
  <c r="BT86" i="28"/>
  <c r="AJ86" i="28"/>
  <c r="BS86" i="28"/>
  <c r="BS118" i="28" s="1"/>
  <c r="AI86" i="28"/>
  <c r="CX86" i="28"/>
  <c r="CX118" i="28" s="1"/>
  <c r="BN86" i="28"/>
  <c r="BN118" i="28" s="1"/>
  <c r="BF86" i="28"/>
  <c r="DQ86" i="28"/>
  <c r="AV86" i="28"/>
  <c r="DB86" i="28"/>
  <c r="AW86" i="28"/>
  <c r="CF86" i="28"/>
  <c r="AH86" i="28"/>
  <c r="M56" i="28"/>
  <c r="CO121" i="28"/>
  <c r="DP122" i="28"/>
  <c r="DK64" i="28"/>
  <c r="DM96" i="28" s="1"/>
  <c r="CP105" i="28"/>
  <c r="AI106" i="28"/>
  <c r="BN107" i="28"/>
  <c r="AZ17" i="28"/>
  <c r="BH114" i="28"/>
  <c r="CN50" i="28"/>
  <c r="DW121" i="28"/>
  <c r="CI111" i="28"/>
  <c r="AM102" i="28"/>
  <c r="P104" i="28"/>
  <c r="AZ104" i="28"/>
  <c r="CJ104" i="28"/>
  <c r="AA105" i="28"/>
  <c r="DS10" i="28"/>
  <c r="DS36" i="28" s="1"/>
  <c r="DG10" i="28"/>
  <c r="CU10" i="28"/>
  <c r="CI10" i="28"/>
  <c r="BW10" i="28"/>
  <c r="BK10" i="28"/>
  <c r="AY10" i="28"/>
  <c r="AM10" i="28"/>
  <c r="AA10" i="28"/>
  <c r="O10" i="28"/>
  <c r="DR10" i="28"/>
  <c r="DF10" i="28"/>
  <c r="CT10" i="28"/>
  <c r="CH10" i="28"/>
  <c r="BV10" i="28"/>
  <c r="BJ10" i="28"/>
  <c r="AX10" i="28"/>
  <c r="AL10" i="28"/>
  <c r="Z10" i="28"/>
  <c r="Z42" i="28" s="1"/>
  <c r="N10" i="28"/>
  <c r="DQ10" i="28"/>
  <c r="DE10" i="28"/>
  <c r="CS10" i="28"/>
  <c r="CT74" i="28" s="1"/>
  <c r="CG10" i="28"/>
  <c r="BU10" i="28"/>
  <c r="BV74" i="28" s="1"/>
  <c r="BI10" i="28"/>
  <c r="AW10" i="28"/>
  <c r="AK10" i="28"/>
  <c r="Y10" i="28"/>
  <c r="M10" i="28"/>
  <c r="DP10" i="28"/>
  <c r="DD10" i="28"/>
  <c r="CR10" i="28"/>
  <c r="CF10" i="28"/>
  <c r="BT10" i="28"/>
  <c r="BU74" i="28" s="1"/>
  <c r="BH10" i="28"/>
  <c r="AV10" i="28"/>
  <c r="AJ10" i="28"/>
  <c r="X10" i="28"/>
  <c r="X36" i="28" s="1"/>
  <c r="L10" i="28"/>
  <c r="DM10" i="28"/>
  <c r="DA10" i="28"/>
  <c r="CO10" i="28"/>
  <c r="CO36" i="28" s="1"/>
  <c r="CC10" i="28"/>
  <c r="BQ10" i="28"/>
  <c r="BE10" i="28"/>
  <c r="AS10" i="28"/>
  <c r="AG10" i="28"/>
  <c r="U10" i="28"/>
  <c r="I10" i="28"/>
  <c r="W10" i="28"/>
  <c r="AR10" i="28"/>
  <c r="BN10" i="28"/>
  <c r="CJ10" i="28"/>
  <c r="DB10" i="28"/>
  <c r="DW10" i="28"/>
  <c r="AL107" i="28"/>
  <c r="AS108" i="28"/>
  <c r="H13" i="28"/>
  <c r="H45" i="28" s="1"/>
  <c r="AD13" i="28"/>
  <c r="AZ13" i="28"/>
  <c r="BR13" i="28"/>
  <c r="BR45" i="28" s="1"/>
  <c r="CM13" i="28"/>
  <c r="CM45" i="28" s="1"/>
  <c r="DI13" i="28"/>
  <c r="DP46" i="28"/>
  <c r="DD46" i="28"/>
  <c r="CR46" i="28"/>
  <c r="CF46" i="28"/>
  <c r="BT46" i="28"/>
  <c r="BV78" i="28" s="1"/>
  <c r="BV110" i="28" s="1"/>
  <c r="BH46" i="28"/>
  <c r="AV46" i="28"/>
  <c r="AJ46" i="28"/>
  <c r="X46" i="28"/>
  <c r="L46" i="28"/>
  <c r="DO46" i="28"/>
  <c r="BG46" i="28"/>
  <c r="AU46" i="28"/>
  <c r="AI46" i="28"/>
  <c r="V46" i="28"/>
  <c r="J46" i="28"/>
  <c r="AS46" i="28"/>
  <c r="U46" i="28"/>
  <c r="DL46" i="28"/>
  <c r="DN78" i="28" s="1"/>
  <c r="CZ46" i="28"/>
  <c r="DB78" i="28" s="1"/>
  <c r="CN46" i="28"/>
  <c r="CB46" i="28"/>
  <c r="BP46" i="28"/>
  <c r="BD46" i="28"/>
  <c r="AR46" i="28"/>
  <c r="AF46" i="28"/>
  <c r="T46" i="28"/>
  <c r="H46" i="28"/>
  <c r="DV46" i="28"/>
  <c r="DV110" i="28" s="1"/>
  <c r="DJ46" i="28"/>
  <c r="DJ110" i="28" s="1"/>
  <c r="CX46" i="28"/>
  <c r="CX110" i="28" s="1"/>
  <c r="CL46" i="28"/>
  <c r="CL110" i="28" s="1"/>
  <c r="BZ46" i="28"/>
  <c r="CB78" i="28" s="1"/>
  <c r="CB110" i="28" s="1"/>
  <c r="BN46" i="28"/>
  <c r="BB46" i="28"/>
  <c r="AP46" i="28"/>
  <c r="AD46" i="28"/>
  <c r="R46" i="28"/>
  <c r="DK46" i="28"/>
  <c r="CM46" i="28"/>
  <c r="BO46" i="28"/>
  <c r="AQ46" i="28"/>
  <c r="S46" i="28"/>
  <c r="U78" i="28" s="1"/>
  <c r="DI46" i="28"/>
  <c r="DH46" i="28"/>
  <c r="CJ46" i="28"/>
  <c r="BL46" i="28"/>
  <c r="BN78" i="28" s="1"/>
  <c r="AN46" i="28"/>
  <c r="P46" i="28"/>
  <c r="R78" i="28" s="1"/>
  <c r="DG46" i="28"/>
  <c r="DI78" i="28" s="1"/>
  <c r="CI46" i="28"/>
  <c r="BK46" i="28"/>
  <c r="AM46" i="28"/>
  <c r="AM110" i="28" s="1"/>
  <c r="O46" i="28"/>
  <c r="O110" i="28" s="1"/>
  <c r="DW46" i="28"/>
  <c r="CY46" i="28"/>
  <c r="CA46" i="28"/>
  <c r="BC46" i="28"/>
  <c r="AE46" i="28"/>
  <c r="CV46" i="28"/>
  <c r="BI46" i="28"/>
  <c r="Y46" i="28"/>
  <c r="AA78" i="28" s="1"/>
  <c r="AA110" i="28" s="1"/>
  <c r="DU46" i="28"/>
  <c r="CU46" i="28"/>
  <c r="BA46" i="28"/>
  <c r="BC78" i="28" s="1"/>
  <c r="BC110" i="28" s="1"/>
  <c r="N46" i="28"/>
  <c r="CH46" i="28"/>
  <c r="CT46" i="28"/>
  <c r="AZ46" i="28"/>
  <c r="M46" i="28"/>
  <c r="AX46" i="28"/>
  <c r="CS46" i="28"/>
  <c r="AY46" i="28"/>
  <c r="AY110" i="28" s="1"/>
  <c r="DS46" i="28"/>
  <c r="AL46" i="28"/>
  <c r="AL110" i="28" s="1"/>
  <c r="P17" i="28"/>
  <c r="AL17" i="28"/>
  <c r="AL49" i="28" s="1"/>
  <c r="AN81" i="28" s="1"/>
  <c r="BK17" i="28"/>
  <c r="CK17" i="28"/>
  <c r="DI17" i="28"/>
  <c r="DP51" i="28"/>
  <c r="DD51" i="28"/>
  <c r="CR51" i="28"/>
  <c r="CF51" i="28"/>
  <c r="DO51" i="28"/>
  <c r="DC51" i="28"/>
  <c r="CQ51" i="28"/>
  <c r="BS51" i="28"/>
  <c r="BS115" i="28" s="1"/>
  <c r="BG51" i="28"/>
  <c r="AU51" i="28"/>
  <c r="W51" i="28"/>
  <c r="K51" i="28"/>
  <c r="DN51" i="28"/>
  <c r="DB51" i="28"/>
  <c r="CP51" i="28"/>
  <c r="BR51" i="28"/>
  <c r="BT83" i="28" s="1"/>
  <c r="BF51" i="28"/>
  <c r="BF115" i="28" s="1"/>
  <c r="AT51" i="28"/>
  <c r="AH51" i="28"/>
  <c r="V51" i="28"/>
  <c r="J51" i="28"/>
  <c r="CZ51" i="28"/>
  <c r="CZ115" i="28" s="1"/>
  <c r="CN51" i="28"/>
  <c r="CB51" i="28"/>
  <c r="BP51" i="28"/>
  <c r="BR83" i="28" s="1"/>
  <c r="BR115" i="28" s="1"/>
  <c r="BD51" i="28"/>
  <c r="AR51" i="28"/>
  <c r="AF51" i="28"/>
  <c r="H51" i="28"/>
  <c r="H115" i="28" s="1"/>
  <c r="DA51" i="28"/>
  <c r="BE51" i="28"/>
  <c r="I51" i="28"/>
  <c r="DW51" i="28"/>
  <c r="CY51" i="28"/>
  <c r="CA51" i="28"/>
  <c r="BC51" i="28"/>
  <c r="AE51" i="28"/>
  <c r="DV51" i="28"/>
  <c r="DV115" i="28" s="1"/>
  <c r="CX51" i="28"/>
  <c r="CZ83" i="28" s="1"/>
  <c r="BZ51" i="28"/>
  <c r="CB83" i="28" s="1"/>
  <c r="BB51" i="28"/>
  <c r="AD51" i="28"/>
  <c r="AD115" i="28" s="1"/>
  <c r="DU51" i="28"/>
  <c r="BY51" i="28"/>
  <c r="AC51" i="28"/>
  <c r="DM51" i="28"/>
  <c r="CO51" i="28"/>
  <c r="CO115" i="28" s="1"/>
  <c r="BQ51" i="28"/>
  <c r="BS83" i="28" s="1"/>
  <c r="AS51" i="28"/>
  <c r="U51" i="28"/>
  <c r="DH51" i="28"/>
  <c r="AA51" i="28"/>
  <c r="AC83" i="28" s="1"/>
  <c r="DG51" i="28"/>
  <c r="BM51" i="28"/>
  <c r="BO83" i="28" s="1"/>
  <c r="CM51" i="28"/>
  <c r="P51" i="28"/>
  <c r="CV51" i="28"/>
  <c r="BL51" i="28"/>
  <c r="R51" i="28"/>
  <c r="BK51" i="28"/>
  <c r="Q51" i="28"/>
  <c r="CK51" i="28"/>
  <c r="AQ51" i="28"/>
  <c r="CL115" i="28"/>
  <c r="BJ52" i="28"/>
  <c r="BV117" i="28"/>
  <c r="DC53" i="28"/>
  <c r="DE85" i="28" s="1"/>
  <c r="BO118" i="28"/>
  <c r="DK118" i="28"/>
  <c r="Q23" i="28"/>
  <c r="AQ23" i="28"/>
  <c r="BW23" i="28"/>
  <c r="DE23" i="28"/>
  <c r="DU88" i="28"/>
  <c r="DI88" i="28"/>
  <c r="CW88" i="28"/>
  <c r="AC88" i="28"/>
  <c r="CV88" i="28"/>
  <c r="CJ88" i="28"/>
  <c r="CU88" i="28"/>
  <c r="CU120" i="28" s="1"/>
  <c r="CI88" i="28"/>
  <c r="BW88" i="28"/>
  <c r="BK88" i="28"/>
  <c r="BI88" i="28"/>
  <c r="AK88" i="28"/>
  <c r="DV88" i="28"/>
  <c r="DB88" i="28"/>
  <c r="CH88" i="28"/>
  <c r="AG88" i="28"/>
  <c r="N88" i="28"/>
  <c r="DP88" i="28"/>
  <c r="DO88" i="28"/>
  <c r="CE88" i="28"/>
  <c r="BO88" i="28"/>
  <c r="AU88" i="28"/>
  <c r="DM88" i="28"/>
  <c r="BJ88" i="28"/>
  <c r="I88" i="28"/>
  <c r="DN88" i="28"/>
  <c r="H88" i="28"/>
  <c r="BT88" i="28"/>
  <c r="BH88" i="28"/>
  <c r="BG88" i="28"/>
  <c r="BE88" i="28"/>
  <c r="CR88" i="28"/>
  <c r="AP88" i="28"/>
  <c r="CG56" i="28"/>
  <c r="DN56" i="28"/>
  <c r="DN120" i="28" s="1"/>
  <c r="K25" i="28"/>
  <c r="AQ25" i="28"/>
  <c r="BY25" i="28"/>
  <c r="DG25" i="28"/>
  <c r="DG57" i="28" s="1"/>
  <c r="L26" i="28"/>
  <c r="L58" i="28" s="1"/>
  <c r="AP26" i="28"/>
  <c r="AP58" i="28" s="1"/>
  <c r="BW26" i="28"/>
  <c r="CX26" i="28"/>
  <c r="CX58" i="28" s="1"/>
  <c r="DU91" i="28"/>
  <c r="DI91" i="28"/>
  <c r="CW91" i="28"/>
  <c r="BY91" i="28"/>
  <c r="BA91" i="28"/>
  <c r="Q91" i="28"/>
  <c r="DH91" i="28"/>
  <c r="AZ91" i="28"/>
  <c r="AN91" i="28"/>
  <c r="AB91" i="28"/>
  <c r="P91" i="28"/>
  <c r="DS91" i="28"/>
  <c r="DS123" i="28" s="1"/>
  <c r="DG91" i="28"/>
  <c r="DG123" i="28" s="1"/>
  <c r="CU91" i="28"/>
  <c r="CU123" i="28" s="1"/>
  <c r="CI91" i="28"/>
  <c r="AA91" i="28"/>
  <c r="O91" i="28"/>
  <c r="DR91" i="28"/>
  <c r="DF91" i="28"/>
  <c r="CT91" i="28"/>
  <c r="CH91" i="28"/>
  <c r="BV91" i="28"/>
  <c r="DQ91" i="28"/>
  <c r="DE91" i="28"/>
  <c r="CS91" i="28"/>
  <c r="CG91" i="28"/>
  <c r="CG123" i="28" s="1"/>
  <c r="BI91" i="28"/>
  <c r="AK91" i="28"/>
  <c r="Y91" i="28"/>
  <c r="M91" i="28"/>
  <c r="DC91" i="28"/>
  <c r="CQ91" i="28"/>
  <c r="BS91" i="28"/>
  <c r="AU91" i="28"/>
  <c r="AI91" i="28"/>
  <c r="W91" i="28"/>
  <c r="W123" i="28" s="1"/>
  <c r="K91" i="28"/>
  <c r="DD91" i="28"/>
  <c r="CF91" i="28"/>
  <c r="AL91" i="28"/>
  <c r="DB91" i="28"/>
  <c r="CD91" i="28"/>
  <c r="BF91" i="28"/>
  <c r="CC91" i="28"/>
  <c r="BE91" i="28"/>
  <c r="AH91" i="28"/>
  <c r="CP91" i="28"/>
  <c r="Z91" i="28"/>
  <c r="CO91" i="28"/>
  <c r="X91" i="28"/>
  <c r="DP91" i="28"/>
  <c r="U91" i="28"/>
  <c r="L91" i="28"/>
  <c r="AG91" i="28"/>
  <c r="I91" i="28"/>
  <c r="H91" i="28"/>
  <c r="BR91" i="28"/>
  <c r="BQ91" i="28"/>
  <c r="BQ123" i="28" s="1"/>
  <c r="J28" i="28"/>
  <c r="AY28" i="28"/>
  <c r="CJ28" i="28"/>
  <c r="DM28" i="28"/>
  <c r="AX62" i="28"/>
  <c r="DA95" i="28"/>
  <c r="AG95" i="28"/>
  <c r="U95" i="28"/>
  <c r="I95" i="28"/>
  <c r="CZ95" i="28"/>
  <c r="BP95" i="28"/>
  <c r="BD95" i="28"/>
  <c r="H95" i="28"/>
  <c r="DW95" i="28"/>
  <c r="CY95" i="28"/>
  <c r="CM95" i="28"/>
  <c r="CA95" i="28"/>
  <c r="BO95" i="28"/>
  <c r="BC95" i="28"/>
  <c r="AE95" i="28"/>
  <c r="DV95" i="28"/>
  <c r="CX95" i="28"/>
  <c r="CL95" i="28"/>
  <c r="BN95" i="28"/>
  <c r="AP95" i="28"/>
  <c r="AD95" i="28"/>
  <c r="DU95" i="28"/>
  <c r="CW95" i="28"/>
  <c r="BY95" i="28"/>
  <c r="BA95" i="28"/>
  <c r="AO95" i="28"/>
  <c r="Q95" i="28"/>
  <c r="CU95" i="28"/>
  <c r="AA95" i="28"/>
  <c r="DT95" i="28"/>
  <c r="BX95" i="28"/>
  <c r="BV95" i="28"/>
  <c r="DQ95" i="28"/>
  <c r="CS95" i="28"/>
  <c r="BU95" i="28"/>
  <c r="AV95" i="28"/>
  <c r="DO95" i="28"/>
  <c r="CQ95" i="28"/>
  <c r="BS95" i="28"/>
  <c r="W95" i="28"/>
  <c r="CG95" i="28"/>
  <c r="AN95" i="28"/>
  <c r="CD95" i="28"/>
  <c r="AJ95" i="28"/>
  <c r="DF95" i="28"/>
  <c r="BR95" i="28"/>
  <c r="AI95" i="28"/>
  <c r="DD95" i="28"/>
  <c r="X95" i="28"/>
  <c r="BF95" i="28"/>
  <c r="DE95" i="28"/>
  <c r="P95" i="28"/>
  <c r="N95" i="28"/>
  <c r="M95" i="28"/>
  <c r="L95" i="28"/>
  <c r="CP95" i="28"/>
  <c r="AT95" i="28"/>
  <c r="V95" i="28"/>
  <c r="AS31" i="28"/>
  <c r="CD31" i="28"/>
  <c r="CD63" i="28" s="1"/>
  <c r="DK31" i="28"/>
  <c r="DK63" i="28" s="1"/>
  <c r="DM95" i="28" s="1"/>
  <c r="AA98" i="28"/>
  <c r="AL98" i="28"/>
  <c r="N98" i="28"/>
  <c r="DC98" i="28"/>
  <c r="BG98" i="28"/>
  <c r="AG98" i="28"/>
  <c r="I98" i="28"/>
  <c r="BP98" i="28"/>
  <c r="T98" i="28"/>
  <c r="CK98" i="28"/>
  <c r="AO98" i="28"/>
  <c r="CB98" i="28"/>
  <c r="AN98" i="28"/>
  <c r="DU98" i="28"/>
  <c r="BD98" i="28"/>
  <c r="H98" i="28"/>
  <c r="P98" i="28"/>
  <c r="BJ34" i="28"/>
  <c r="DO34" i="28"/>
  <c r="DL38" i="28"/>
  <c r="AD45" i="28"/>
  <c r="DH45" i="28"/>
  <c r="BW46" i="28"/>
  <c r="AN51" i="28"/>
  <c r="DK51" i="28"/>
  <c r="DM83" i="28" s="1"/>
  <c r="AL55" i="28"/>
  <c r="AN87" i="28" s="1"/>
  <c r="CC57" i="28"/>
  <c r="BE58" i="28"/>
  <c r="BG90" i="28" s="1"/>
  <c r="BG122" i="28" s="1"/>
  <c r="BF59" i="28"/>
  <c r="AR63" i="28"/>
  <c r="CC44" i="28"/>
  <c r="AF118" i="28"/>
  <c r="CM119" i="28"/>
  <c r="BG121" i="28"/>
  <c r="AO93" i="28"/>
  <c r="CC64" i="28"/>
  <c r="DP70" i="28"/>
  <c r="BE111" i="28"/>
  <c r="BY17" i="28"/>
  <c r="AJ23" i="28"/>
  <c r="CQ23" i="28"/>
  <c r="AE124" i="28"/>
  <c r="CY127" i="28"/>
  <c r="BL104" i="28"/>
  <c r="CZ109" i="28"/>
  <c r="BA17" i="28"/>
  <c r="DD17" i="28"/>
  <c r="BW116" i="28"/>
  <c r="L102" i="28"/>
  <c r="R104" i="28"/>
  <c r="BB104" i="28"/>
  <c r="CL104" i="28"/>
  <c r="BT105" i="28"/>
  <c r="DL42" i="28"/>
  <c r="CZ42" i="28"/>
  <c r="CN42" i="28"/>
  <c r="CO74" i="28" s="1"/>
  <c r="CB42" i="28"/>
  <c r="CB106" i="28" s="1"/>
  <c r="BP42" i="28"/>
  <c r="BD42" i="28"/>
  <c r="BE74" i="28" s="1"/>
  <c r="AR42" i="28"/>
  <c r="AF42" i="28"/>
  <c r="H42" i="28"/>
  <c r="DW42" i="28"/>
  <c r="DK42" i="28"/>
  <c r="CY42" i="28"/>
  <c r="CM42" i="28"/>
  <c r="CN74" i="28" s="1"/>
  <c r="CA42" i="28"/>
  <c r="CB74" i="28" s="1"/>
  <c r="BO42" i="28"/>
  <c r="BP74" i="28" s="1"/>
  <c r="BC42" i="28"/>
  <c r="AE42" i="28"/>
  <c r="AE106" i="28" s="1"/>
  <c r="S42" i="28"/>
  <c r="T74" i="28" s="1"/>
  <c r="DV42" i="28"/>
  <c r="DW74" i="28" s="1"/>
  <c r="DJ42" i="28"/>
  <c r="CX42" i="28"/>
  <c r="CL42" i="28"/>
  <c r="BZ42" i="28"/>
  <c r="BN42" i="28"/>
  <c r="BB42" i="28"/>
  <c r="AP42" i="28"/>
  <c r="AD42" i="28"/>
  <c r="AE74" i="28" s="1"/>
  <c r="R42" i="28"/>
  <c r="S74" i="28" s="1"/>
  <c r="DI42" i="28"/>
  <c r="CW42" i="28"/>
  <c r="CX74" i="28" s="1"/>
  <c r="CK42" i="28"/>
  <c r="CL74" i="28" s="1"/>
  <c r="BY42" i="28"/>
  <c r="BM42" i="28"/>
  <c r="BN74" i="28" s="1"/>
  <c r="BA42" i="28"/>
  <c r="AO42" i="28"/>
  <c r="AP74" i="28" s="1"/>
  <c r="AC42" i="28"/>
  <c r="DT42" i="28"/>
  <c r="DH42" i="28"/>
  <c r="CV42" i="28"/>
  <c r="BX42" i="28"/>
  <c r="BY74" i="28" s="1"/>
  <c r="AZ42" i="28"/>
  <c r="AN42" i="28"/>
  <c r="AB42" i="28"/>
  <c r="P42" i="28"/>
  <c r="DR42" i="28"/>
  <c r="DF42" i="28"/>
  <c r="CT42" i="28"/>
  <c r="CH42" i="28"/>
  <c r="BJ42" i="28"/>
  <c r="AX42" i="28"/>
  <c r="N42" i="28"/>
  <c r="DS42" i="28"/>
  <c r="CU42" i="28"/>
  <c r="BW42" i="28"/>
  <c r="I42" i="28"/>
  <c r="CS42" i="28"/>
  <c r="BU42" i="28"/>
  <c r="Y42" i="28"/>
  <c r="DP42" i="28"/>
  <c r="CR42" i="28"/>
  <c r="BT42" i="28"/>
  <c r="AV42" i="28"/>
  <c r="DO42" i="28"/>
  <c r="DP74" i="28" s="1"/>
  <c r="CQ42" i="28"/>
  <c r="CR74" i="28" s="1"/>
  <c r="BS42" i="28"/>
  <c r="BS106" i="28" s="1"/>
  <c r="AU42" i="28"/>
  <c r="AV74" i="28" s="1"/>
  <c r="W42" i="28"/>
  <c r="DG42" i="28"/>
  <c r="CI42" i="28"/>
  <c r="BK42" i="28"/>
  <c r="AM42" i="28"/>
  <c r="Q42" i="28"/>
  <c r="CP42" i="28"/>
  <c r="BF42" i="28"/>
  <c r="BG74" i="28" s="1"/>
  <c r="BE42" i="28"/>
  <c r="L42" i="28"/>
  <c r="CE42" i="28"/>
  <c r="CG42" i="28"/>
  <c r="AT42" i="28"/>
  <c r="AU74" i="28" s="1"/>
  <c r="K42" i="28"/>
  <c r="AK42" i="28"/>
  <c r="CF42" i="28"/>
  <c r="CG74" i="28" s="1"/>
  <c r="AS42" i="28"/>
  <c r="J42" i="28"/>
  <c r="K74" i="28" s="1"/>
  <c r="AI42" i="28"/>
  <c r="AJ74" i="28" s="1"/>
  <c r="AM107" i="28"/>
  <c r="BW107" i="28"/>
  <c r="DG107" i="28"/>
  <c r="J13" i="28"/>
  <c r="AE13" i="28"/>
  <c r="BA13" i="28"/>
  <c r="BS13" i="28"/>
  <c r="CN13" i="28"/>
  <c r="CN36" i="28" s="1"/>
  <c r="DJ13" i="28"/>
  <c r="DJ45" i="28" s="1"/>
  <c r="DL77" i="28" s="1"/>
  <c r="DT78" i="28"/>
  <c r="DH78" i="28"/>
  <c r="CV78" i="28"/>
  <c r="CJ78" i="28"/>
  <c r="CJ110" i="28" s="1"/>
  <c r="BX78" i="28"/>
  <c r="AN78" i="28"/>
  <c r="AB78" i="28"/>
  <c r="AB110" i="28" s="1"/>
  <c r="P78" i="28"/>
  <c r="DS78" i="28"/>
  <c r="DG78" i="28"/>
  <c r="CU78" i="28"/>
  <c r="CI78" i="28"/>
  <c r="AY78" i="28"/>
  <c r="AM78" i="28"/>
  <c r="O78" i="28"/>
  <c r="DF78" i="28"/>
  <c r="DF110" i="28" s="1"/>
  <c r="AL78" i="28"/>
  <c r="Z78" i="28"/>
  <c r="N78" i="28"/>
  <c r="DQ78" i="28"/>
  <c r="CD78" i="28"/>
  <c r="BR78" i="28"/>
  <c r="BF78" i="28"/>
  <c r="AT78" i="28"/>
  <c r="AH78" i="28"/>
  <c r="J78" i="28"/>
  <c r="AD78" i="28"/>
  <c r="H78" i="28"/>
  <c r="CO78" i="28"/>
  <c r="AU78" i="28"/>
  <c r="AC78" i="28"/>
  <c r="BP78" i="28"/>
  <c r="BP110" i="28" s="1"/>
  <c r="X78" i="28"/>
  <c r="DJ78" i="28"/>
  <c r="CL78" i="28"/>
  <c r="DU78" i="28"/>
  <c r="BY78" i="28"/>
  <c r="DA78" i="28"/>
  <c r="AF78" i="28"/>
  <c r="AF110" i="28" s="1"/>
  <c r="CZ78" i="28"/>
  <c r="BM78" i="28"/>
  <c r="CX78" i="28"/>
  <c r="BD78" i="28"/>
  <c r="T78" i="28"/>
  <c r="BE78" i="28"/>
  <c r="BB78" i="28"/>
  <c r="BB110" i="28" s="1"/>
  <c r="DW78" i="28"/>
  <c r="AR78" i="28"/>
  <c r="AR110" i="28" s="1"/>
  <c r="W78" i="28"/>
  <c r="AP78" i="28"/>
  <c r="AP110" i="28" s="1"/>
  <c r="Q78" i="28"/>
  <c r="DV78" i="28"/>
  <c r="Z110" i="28"/>
  <c r="CQ47" i="28"/>
  <c r="DF111" i="28"/>
  <c r="Q17" i="28"/>
  <c r="AM17" i="28"/>
  <c r="BL17" i="28"/>
  <c r="CL17" i="28"/>
  <c r="DQ17" i="28"/>
  <c r="CT114" i="28"/>
  <c r="DR83" i="28"/>
  <c r="DQ83" i="28"/>
  <c r="DE83" i="28"/>
  <c r="CS83" i="28"/>
  <c r="BI83" i="28"/>
  <c r="AW83" i="28"/>
  <c r="Y83" i="28"/>
  <c r="M83" i="28"/>
  <c r="DU83" i="28"/>
  <c r="CK83" i="28"/>
  <c r="AJ83" i="28"/>
  <c r="DP83" i="28"/>
  <c r="CD83" i="28"/>
  <c r="AH83" i="28"/>
  <c r="S83" i="28"/>
  <c r="CC83" i="28"/>
  <c r="R83" i="28"/>
  <c r="DK83" i="28"/>
  <c r="CR83" i="28"/>
  <c r="CA83" i="28"/>
  <c r="AT83" i="28"/>
  <c r="AE83" i="28"/>
  <c r="Q83" i="28"/>
  <c r="DJ83" i="28"/>
  <c r="BZ83" i="28"/>
  <c r="AS83" i="28"/>
  <c r="L83" i="28"/>
  <c r="DI83" i="28"/>
  <c r="DI115" i="28" s="1"/>
  <c r="BY83" i="28"/>
  <c r="BY115" i="28" s="1"/>
  <c r="AR83" i="28"/>
  <c r="AR115" i="28" s="1"/>
  <c r="K83" i="28"/>
  <c r="DD83" i="28"/>
  <c r="AP83" i="28"/>
  <c r="AP115" i="28" s="1"/>
  <c r="I83" i="28"/>
  <c r="BM83" i="28"/>
  <c r="AF83" i="28"/>
  <c r="BH83" i="28"/>
  <c r="J83" i="28"/>
  <c r="DW83" i="28"/>
  <c r="BG83" i="28"/>
  <c r="H83" i="28"/>
  <c r="DV83" i="28"/>
  <c r="BF83" i="28"/>
  <c r="DB83" i="28"/>
  <c r="BD83" i="28"/>
  <c r="CO83" i="28"/>
  <c r="AO83" i="28"/>
  <c r="CP83" i="28"/>
  <c r="CN83" i="28"/>
  <c r="CM83" i="28"/>
  <c r="CM115" i="28" s="1"/>
  <c r="CL83" i="28"/>
  <c r="DE52" i="28"/>
  <c r="DG84" i="28" s="1"/>
  <c r="L53" i="28"/>
  <c r="BH53" i="28"/>
  <c r="CO117" i="28"/>
  <c r="DD53" i="28"/>
  <c r="DD117" i="28" s="1"/>
  <c r="U118" i="28"/>
  <c r="R23" i="28"/>
  <c r="AU23" i="28"/>
  <c r="BY23" i="28"/>
  <c r="DF23" i="28"/>
  <c r="BS56" i="28"/>
  <c r="S25" i="28"/>
  <c r="AT25" i="28"/>
  <c r="BZ25" i="28"/>
  <c r="DH25" i="28"/>
  <c r="M26" i="28"/>
  <c r="AQ26" i="28"/>
  <c r="BY26" i="28"/>
  <c r="DF26" i="28"/>
  <c r="P28" i="28"/>
  <c r="AZ28" i="28"/>
  <c r="CK28" i="28"/>
  <c r="DN28" i="28"/>
  <c r="AT127" i="28"/>
  <c r="BC38" i="28"/>
  <c r="DM38" i="28"/>
  <c r="O42" i="28"/>
  <c r="DS45" i="28"/>
  <c r="BX46" i="28"/>
  <c r="BZ78" i="28" s="1"/>
  <c r="DP47" i="28"/>
  <c r="AO51" i="28"/>
  <c r="DS51" i="28"/>
  <c r="BN55" i="28"/>
  <c r="BP87" i="28" s="1"/>
  <c r="CD57" i="28"/>
  <c r="BS58" i="28"/>
  <c r="BU90" i="28" s="1"/>
  <c r="BH59" i="28"/>
  <c r="BJ91" i="28" s="1"/>
  <c r="BV60" i="28"/>
  <c r="BX92" i="28" s="1"/>
  <c r="AW84" i="28"/>
  <c r="M84" i="28"/>
  <c r="X84" i="28"/>
  <c r="DM84" i="28"/>
  <c r="BQ84" i="28"/>
  <c r="I84" i="28"/>
  <c r="DW84" i="28"/>
  <c r="CM84" i="28"/>
  <c r="BW84" i="28"/>
  <c r="AM84" i="28"/>
  <c r="S84" i="28"/>
  <c r="AL84" i="28"/>
  <c r="BA84" i="28"/>
  <c r="Q84" i="28"/>
  <c r="DT84" i="28"/>
  <c r="AZ84" i="28"/>
  <c r="P84" i="28"/>
  <c r="P116" i="28" s="1"/>
  <c r="CI84" i="28"/>
  <c r="CW84" i="28"/>
  <c r="BM84" i="28"/>
  <c r="AT84" i="28"/>
  <c r="AC84" i="28"/>
  <c r="AC116" i="28" s="1"/>
  <c r="CV84" i="28"/>
  <c r="BL84" i="28"/>
  <c r="CU84" i="28"/>
  <c r="BK84" i="28"/>
  <c r="V84" i="28"/>
  <c r="DR84" i="28"/>
  <c r="DR116" i="28" s="1"/>
  <c r="BX84" i="28"/>
  <c r="DK84" i="28"/>
  <c r="DJ84" i="28"/>
  <c r="AQ84" i="28"/>
  <c r="AP84" i="28"/>
  <c r="BY84" i="28"/>
  <c r="Q8" i="28"/>
  <c r="AC8" i="28"/>
  <c r="AO8" i="28"/>
  <c r="BA8" i="28"/>
  <c r="BM8" i="28"/>
  <c r="BY8" i="28"/>
  <c r="CK8" i="28"/>
  <c r="CW8" i="28"/>
  <c r="DI8" i="28"/>
  <c r="DU8" i="28"/>
  <c r="DQ105" i="28"/>
  <c r="Q11" i="28"/>
  <c r="AC11" i="28"/>
  <c r="AO11" i="28"/>
  <c r="BA11" i="28"/>
  <c r="BM11" i="28"/>
  <c r="BY11" i="28"/>
  <c r="CK11" i="28"/>
  <c r="CW11" i="28"/>
  <c r="DI11" i="28"/>
  <c r="DU11" i="28"/>
  <c r="M108" i="28"/>
  <c r="AW108" i="28"/>
  <c r="Q14" i="28"/>
  <c r="AC14" i="28"/>
  <c r="AO14" i="28"/>
  <c r="BA14" i="28"/>
  <c r="BM14" i="28"/>
  <c r="BY14" i="28"/>
  <c r="BY46" i="28" s="1"/>
  <c r="CK14" i="28"/>
  <c r="CW14" i="28"/>
  <c r="DI14" i="28"/>
  <c r="DU14" i="28"/>
  <c r="AK111" i="28"/>
  <c r="DW81" i="28"/>
  <c r="DV81" i="28"/>
  <c r="CL81" i="28"/>
  <c r="BZ81" i="28"/>
  <c r="DU81" i="28"/>
  <c r="BY81" i="28"/>
  <c r="DC81" i="28"/>
  <c r="BU81" i="28"/>
  <c r="AT81" i="28"/>
  <c r="AG81" i="28"/>
  <c r="U81" i="28"/>
  <c r="I81" i="28"/>
  <c r="DA81" i="28"/>
  <c r="T81" i="28"/>
  <c r="H81" i="28"/>
  <c r="CH81" i="28"/>
  <c r="BR81" i="28"/>
  <c r="BD81" i="28"/>
  <c r="AD81" i="28"/>
  <c r="CE81" i="28"/>
  <c r="BP81" i="28"/>
  <c r="AB81" i="28"/>
  <c r="CU81" i="28"/>
  <c r="BQ81" i="28"/>
  <c r="CS81" i="28"/>
  <c r="AM81" i="28"/>
  <c r="CR81" i="28"/>
  <c r="N81" i="28"/>
  <c r="DT81" i="28"/>
  <c r="DT113" i="28" s="1"/>
  <c r="CF81" i="28"/>
  <c r="CO81" i="28"/>
  <c r="AA81" i="28"/>
  <c r="BX81" i="28"/>
  <c r="Z81" i="28"/>
  <c r="Y81" i="28"/>
  <c r="Y113" i="28" s="1"/>
  <c r="DD81" i="28"/>
  <c r="BW81" i="28"/>
  <c r="BW113" i="28" s="1"/>
  <c r="CQ81" i="28"/>
  <c r="K115" i="28"/>
  <c r="AC115" i="28"/>
  <c r="CN115" i="28"/>
  <c r="DU115" i="28"/>
  <c r="O117" i="28"/>
  <c r="BK117" i="28"/>
  <c r="DR22" i="28"/>
  <c r="DF22" i="28"/>
  <c r="CT22" i="28"/>
  <c r="CH22" i="28"/>
  <c r="BV22" i="28"/>
  <c r="BJ22" i="28"/>
  <c r="AX22" i="28"/>
  <c r="AL22" i="28"/>
  <c r="Z22" i="28"/>
  <c r="N22" i="28"/>
  <c r="DQ22" i="28"/>
  <c r="DE22" i="28"/>
  <c r="CS22" i="28"/>
  <c r="CG22" i="28"/>
  <c r="BU22" i="28"/>
  <c r="BI22" i="28"/>
  <c r="AW22" i="28"/>
  <c r="AK22" i="28"/>
  <c r="Y22" i="28"/>
  <c r="M22" i="28"/>
  <c r="DP22" i="28"/>
  <c r="DD22" i="28"/>
  <c r="CR22" i="28"/>
  <c r="CF22" i="28"/>
  <c r="BT22" i="28"/>
  <c r="BH22" i="28"/>
  <c r="AV22" i="28"/>
  <c r="AJ22" i="28"/>
  <c r="X22" i="28"/>
  <c r="L22" i="28"/>
  <c r="T22" i="28"/>
  <c r="T54" i="28" s="1"/>
  <c r="AI22" i="28"/>
  <c r="BA22" i="28"/>
  <c r="BA54" i="28" s="1"/>
  <c r="BC86" i="28" s="1"/>
  <c r="BC118" i="28" s="1"/>
  <c r="BP22" i="28"/>
  <c r="CE22" i="28"/>
  <c r="CE54" i="28" s="1"/>
  <c r="CG86" i="28" s="1"/>
  <c r="CW22" i="28"/>
  <c r="DL22" i="28"/>
  <c r="DW87" i="28"/>
  <c r="DK87" i="28"/>
  <c r="CM87" i="28"/>
  <c r="BC87" i="28"/>
  <c r="AE87" i="28"/>
  <c r="DV87" i="28"/>
  <c r="DJ87" i="28"/>
  <c r="CX87" i="28"/>
  <c r="CL87" i="28"/>
  <c r="BZ87" i="28"/>
  <c r="BB87" i="28"/>
  <c r="AP87" i="28"/>
  <c r="AD87" i="28"/>
  <c r="R87" i="28"/>
  <c r="DI87" i="28"/>
  <c r="CK87" i="28"/>
  <c r="BA87" i="28"/>
  <c r="AC87" i="28"/>
  <c r="CU87" i="28"/>
  <c r="BK87" i="28"/>
  <c r="AA87" i="28"/>
  <c r="AA119" i="28" s="1"/>
  <c r="O87" i="28"/>
  <c r="DQ87" i="28"/>
  <c r="CG87" i="28"/>
  <c r="CZ87" i="28"/>
  <c r="AF87" i="28"/>
  <c r="L87" i="28"/>
  <c r="DO87" i="28"/>
  <c r="CV87" i="28"/>
  <c r="AB87" i="28"/>
  <c r="K87" i="28"/>
  <c r="DN87" i="28"/>
  <c r="CT87" i="28"/>
  <c r="Z87" i="28"/>
  <c r="J87" i="28"/>
  <c r="DM87" i="28"/>
  <c r="CC87" i="28"/>
  <c r="BI87" i="28"/>
  <c r="I87" i="28"/>
  <c r="W87" i="28"/>
  <c r="X87" i="28"/>
  <c r="CP87" i="28"/>
  <c r="CO87" i="28"/>
  <c r="BE87" i="28"/>
  <c r="U87" i="28"/>
  <c r="DT87" i="28"/>
  <c r="H87" i="28"/>
  <c r="DR87" i="28"/>
  <c r="BD87" i="28"/>
  <c r="AK87" i="28"/>
  <c r="DB87" i="28"/>
  <c r="CN87" i="28"/>
  <c r="AL87" i="28"/>
  <c r="CY56" i="28"/>
  <c r="DM120" i="28"/>
  <c r="AL123" i="28"/>
  <c r="BS123" i="28"/>
  <c r="CH123" i="28"/>
  <c r="DO123" i="28"/>
  <c r="CC62" i="28"/>
  <c r="AG44" i="28"/>
  <c r="CA44" i="28"/>
  <c r="AU47" i="28"/>
  <c r="CE47" i="28"/>
  <c r="DR47" i="28"/>
  <c r="AR50" i="28"/>
  <c r="M52" i="28"/>
  <c r="O84" i="28" s="1"/>
  <c r="AW52" i="28"/>
  <c r="AY84" i="28" s="1"/>
  <c r="CJ52" i="28"/>
  <c r="CL84" i="28" s="1"/>
  <c r="AV53" i="28"/>
  <c r="J73" i="28"/>
  <c r="J105" i="28" s="1"/>
  <c r="DP76" i="28"/>
  <c r="AX81" i="28"/>
  <c r="H84" i="28"/>
  <c r="AJ87" i="28"/>
  <c r="AZ102" i="28"/>
  <c r="BL102" i="28"/>
  <c r="CJ102" i="28"/>
  <c r="H104" i="28"/>
  <c r="T104" i="28"/>
  <c r="AF104" i="28"/>
  <c r="AR104" i="28"/>
  <c r="BD104" i="28"/>
  <c r="CN104" i="28"/>
  <c r="CZ104" i="28"/>
  <c r="DL104" i="28"/>
  <c r="AN105" i="28"/>
  <c r="BX105" i="28"/>
  <c r="DT105" i="28"/>
  <c r="H107" i="28"/>
  <c r="T107" i="28"/>
  <c r="AF107" i="28"/>
  <c r="AR107" i="28"/>
  <c r="BP107" i="28"/>
  <c r="CB107" i="28"/>
  <c r="CN107" i="28"/>
  <c r="CZ107" i="28"/>
  <c r="DL107" i="28"/>
  <c r="H110" i="28"/>
  <c r="BD110" i="28"/>
  <c r="P111" i="28"/>
  <c r="AB111" i="28"/>
  <c r="AU114" i="28"/>
  <c r="Q115" i="28"/>
  <c r="AF115" i="28"/>
  <c r="BM115" i="28"/>
  <c r="CB115" i="28"/>
  <c r="H118" i="28"/>
  <c r="W118" i="28"/>
  <c r="BD118" i="28"/>
  <c r="CK118" i="28"/>
  <c r="CZ118" i="28"/>
  <c r="BE120" i="28"/>
  <c r="Z123" i="28"/>
  <c r="BV123" i="28"/>
  <c r="DC123" i="28"/>
  <c r="DR123" i="28"/>
  <c r="I126" i="28"/>
  <c r="DO99" i="28"/>
  <c r="CU99" i="28"/>
  <c r="CT99" i="28"/>
  <c r="CF99" i="28"/>
  <c r="BT99" i="28"/>
  <c r="BH99" i="28"/>
  <c r="AJ99" i="28"/>
  <c r="AU99" i="28"/>
  <c r="AI99" i="28"/>
  <c r="DT99" i="28"/>
  <c r="CD99" i="28"/>
  <c r="BF99" i="28"/>
  <c r="AT99" i="28"/>
  <c r="AH99" i="28"/>
  <c r="AH131" i="28" s="1"/>
  <c r="BE99" i="28"/>
  <c r="U99" i="28"/>
  <c r="I99" i="28"/>
  <c r="DP99" i="28"/>
  <c r="DA99" i="28"/>
  <c r="DN99" i="28"/>
  <c r="AO99" i="28"/>
  <c r="CJ99" i="28"/>
  <c r="AN99" i="28"/>
  <c r="BK99" i="28"/>
  <c r="O99" i="28"/>
  <c r="BW99" i="28"/>
  <c r="BX99" i="28"/>
  <c r="BD99" i="28"/>
  <c r="AA99" i="28"/>
  <c r="H99" i="28"/>
  <c r="CA67" i="28"/>
  <c r="CC99" i="28" s="1"/>
  <c r="M36" i="28"/>
  <c r="AW36" i="28"/>
  <c r="DW36" i="28"/>
  <c r="DT44" i="28"/>
  <c r="DH44" i="28"/>
  <c r="CV44" i="28"/>
  <c r="CJ44" i="28"/>
  <c r="BX44" i="28"/>
  <c r="BL44" i="28"/>
  <c r="BL108" i="28" s="1"/>
  <c r="AZ44" i="28"/>
  <c r="AN44" i="28"/>
  <c r="AB44" i="28"/>
  <c r="AB108" i="28" s="1"/>
  <c r="P44" i="28"/>
  <c r="DS44" i="28"/>
  <c r="DU76" i="28" s="1"/>
  <c r="DG44" i="28"/>
  <c r="DG108" i="28" s="1"/>
  <c r="CU44" i="28"/>
  <c r="CI44" i="28"/>
  <c r="BW44" i="28"/>
  <c r="BK44" i="28"/>
  <c r="AY44" i="28"/>
  <c r="AM44" i="28"/>
  <c r="AM108" i="28" s="1"/>
  <c r="AA44" i="28"/>
  <c r="O44" i="28"/>
  <c r="DR44" i="28"/>
  <c r="DR108" i="28" s="1"/>
  <c r="DF44" i="28"/>
  <c r="DF108" i="28" s="1"/>
  <c r="CT44" i="28"/>
  <c r="CV76" i="28" s="1"/>
  <c r="CV108" i="28" s="1"/>
  <c r="CH44" i="28"/>
  <c r="CH108" i="28" s="1"/>
  <c r="BV44" i="28"/>
  <c r="BJ44" i="28"/>
  <c r="AX44" i="28"/>
  <c r="AL44" i="28"/>
  <c r="Z44" i="28"/>
  <c r="N44" i="28"/>
  <c r="N108" i="28" s="1"/>
  <c r="DQ44" i="28"/>
  <c r="DE44" i="28"/>
  <c r="CS44" i="28"/>
  <c r="CS108" i="28" s="1"/>
  <c r="CG44" i="28"/>
  <c r="BU44" i="28"/>
  <c r="BU108" i="28" s="1"/>
  <c r="BI44" i="28"/>
  <c r="BK76" i="28" s="1"/>
  <c r="AW44" i="28"/>
  <c r="AK44" i="28"/>
  <c r="Y44" i="28"/>
  <c r="M44" i="28"/>
  <c r="DP44" i="28"/>
  <c r="DD44" i="28"/>
  <c r="DD108" i="28" s="1"/>
  <c r="CR44" i="28"/>
  <c r="CF44" i="28"/>
  <c r="BT44" i="28"/>
  <c r="BT108" i="28" s="1"/>
  <c r="BH44" i="28"/>
  <c r="BH108" i="28" s="1"/>
  <c r="AV44" i="28"/>
  <c r="AJ44" i="28"/>
  <c r="X44" i="28"/>
  <c r="L44" i="28"/>
  <c r="DN44" i="28"/>
  <c r="DB44" i="28"/>
  <c r="CP44" i="28"/>
  <c r="CD44" i="28"/>
  <c r="CF76" i="28" s="1"/>
  <c r="BR44" i="28"/>
  <c r="BR108" i="28" s="1"/>
  <c r="BF44" i="28"/>
  <c r="AT44" i="28"/>
  <c r="AT108" i="28" s="1"/>
  <c r="AH44" i="28"/>
  <c r="V44" i="28"/>
  <c r="V108" i="28" s="1"/>
  <c r="J44" i="28"/>
  <c r="L76" i="28" s="1"/>
  <c r="DO44" i="28"/>
  <c r="CQ44" i="28"/>
  <c r="BS44" i="28"/>
  <c r="AU44" i="28"/>
  <c r="W44" i="28"/>
  <c r="DM44" i="28"/>
  <c r="DM108" i="28" s="1"/>
  <c r="CO44" i="28"/>
  <c r="BQ44" i="28"/>
  <c r="AS44" i="28"/>
  <c r="U44" i="28"/>
  <c r="U108" i="28" s="1"/>
  <c r="DL44" i="28"/>
  <c r="CN44" i="28"/>
  <c r="CP76" i="28" s="1"/>
  <c r="BP44" i="28"/>
  <c r="BR76" i="28" s="1"/>
  <c r="AR44" i="28"/>
  <c r="T44" i="28"/>
  <c r="DK44" i="28"/>
  <c r="CM44" i="28"/>
  <c r="BO44" i="28"/>
  <c r="BQ76" i="28" s="1"/>
  <c r="AQ44" i="28"/>
  <c r="S44" i="28"/>
  <c r="DC44" i="28"/>
  <c r="DE76" i="28" s="1"/>
  <c r="CE44" i="28"/>
  <c r="CE108" i="28" s="1"/>
  <c r="BG44" i="28"/>
  <c r="BI76" i="28" s="1"/>
  <c r="AI44" i="28"/>
  <c r="AI108" i="28" s="1"/>
  <c r="K44" i="28"/>
  <c r="M76" i="28" s="1"/>
  <c r="CO50" i="28"/>
  <c r="P52" i="28"/>
  <c r="R84" i="28" s="1"/>
  <c r="DW70" i="28"/>
  <c r="CF73" i="28"/>
  <c r="CF105" i="28" s="1"/>
  <c r="AY79" i="28"/>
  <c r="AY111" i="28" s="1"/>
  <c r="Q6" i="28"/>
  <c r="AC6" i="28"/>
  <c r="AO6" i="28"/>
  <c r="BA6" i="28"/>
  <c r="BA38" i="28" s="1"/>
  <c r="BA70" i="28" s="1"/>
  <c r="BM6" i="28"/>
  <c r="BY6" i="28"/>
  <c r="BY38" i="28" s="1"/>
  <c r="CK6" i="28"/>
  <c r="CW6" i="28"/>
  <c r="DI6" i="28"/>
  <c r="DU6" i="28"/>
  <c r="I8" i="28"/>
  <c r="U8" i="28"/>
  <c r="AG8" i="28"/>
  <c r="AS8" i="28"/>
  <c r="BE8" i="28"/>
  <c r="BQ8" i="28"/>
  <c r="CC8" i="28"/>
  <c r="CO8" i="28"/>
  <c r="DA8" i="28"/>
  <c r="DM8" i="28"/>
  <c r="Q9" i="28"/>
  <c r="AC9" i="28"/>
  <c r="AO9" i="28"/>
  <c r="BA9" i="28"/>
  <c r="BM9" i="28"/>
  <c r="BY9" i="28"/>
  <c r="CK9" i="28"/>
  <c r="CW9" i="28"/>
  <c r="DI9" i="28"/>
  <c r="DU9" i="28"/>
  <c r="I11" i="28"/>
  <c r="U11" i="28"/>
  <c r="AG11" i="28"/>
  <c r="AS11" i="28"/>
  <c r="BE11" i="28"/>
  <c r="BQ11" i="28"/>
  <c r="CC11" i="28"/>
  <c r="CO11" i="28"/>
  <c r="DA11" i="28"/>
  <c r="DM11" i="28"/>
  <c r="Q12" i="28"/>
  <c r="AC12" i="28"/>
  <c r="AO12" i="28"/>
  <c r="BA12" i="28"/>
  <c r="BM12" i="28"/>
  <c r="BY12" i="28"/>
  <c r="CK12" i="28"/>
  <c r="CW12" i="28"/>
  <c r="DI12" i="28"/>
  <c r="DU12" i="28"/>
  <c r="I14" i="28"/>
  <c r="U14" i="28"/>
  <c r="AG14" i="28"/>
  <c r="AS14" i="28"/>
  <c r="BE14" i="28"/>
  <c r="BE46" i="28" s="1"/>
  <c r="BG78" i="28" s="1"/>
  <c r="BQ14" i="28"/>
  <c r="CC14" i="28"/>
  <c r="CO14" i="28"/>
  <c r="DA14" i="28"/>
  <c r="DM14" i="28"/>
  <c r="Q15" i="28"/>
  <c r="AC15" i="28"/>
  <c r="AO15" i="28"/>
  <c r="BA15" i="28"/>
  <c r="BM15" i="28"/>
  <c r="BY15" i="28"/>
  <c r="CK15" i="28"/>
  <c r="CW15" i="28"/>
  <c r="DI15" i="28"/>
  <c r="DU15" i="28"/>
  <c r="BX50" i="28"/>
  <c r="BZ82" i="28" s="1"/>
  <c r="BL50" i="28"/>
  <c r="AZ50" i="28"/>
  <c r="AN50" i="28"/>
  <c r="AB50" i="28"/>
  <c r="P50" i="28"/>
  <c r="DS50" i="28"/>
  <c r="DG50" i="28"/>
  <c r="CU50" i="28"/>
  <c r="CU114" i="28" s="1"/>
  <c r="CI50" i="28"/>
  <c r="BW50" i="28"/>
  <c r="BK50" i="28"/>
  <c r="BM82" i="28" s="1"/>
  <c r="AY50" i="28"/>
  <c r="AM50" i="28"/>
  <c r="AA50" i="28"/>
  <c r="O50" i="28"/>
  <c r="DR50" i="28"/>
  <c r="DF50" i="28"/>
  <c r="CT50" i="28"/>
  <c r="CH50" i="28"/>
  <c r="CH114" i="28" s="1"/>
  <c r="BV50" i="28"/>
  <c r="BV114" i="28" s="1"/>
  <c r="BJ50" i="28"/>
  <c r="AX50" i="28"/>
  <c r="AZ82" i="28" s="1"/>
  <c r="AZ114" i="28" s="1"/>
  <c r="AL50" i="28"/>
  <c r="AL114" i="28" s="1"/>
  <c r="Z50" i="28"/>
  <c r="N50" i="28"/>
  <c r="DQ50" i="28"/>
  <c r="DE50" i="28"/>
  <c r="CS50" i="28"/>
  <c r="CG50" i="28"/>
  <c r="BU50" i="28"/>
  <c r="BI50" i="28"/>
  <c r="AW50" i="28"/>
  <c r="AK50" i="28"/>
  <c r="AK114" i="28" s="1"/>
  <c r="Y50" i="28"/>
  <c r="M50" i="28"/>
  <c r="DP50" i="28"/>
  <c r="DP114" i="28" s="1"/>
  <c r="DD50" i="28"/>
  <c r="CR50" i="28"/>
  <c r="CF50" i="28"/>
  <c r="BT50" i="28"/>
  <c r="BH50" i="28"/>
  <c r="AV50" i="28"/>
  <c r="AJ50" i="28"/>
  <c r="X50" i="28"/>
  <c r="Z82" i="28" s="1"/>
  <c r="L50" i="28"/>
  <c r="DN50" i="28"/>
  <c r="DB50" i="28"/>
  <c r="DD82" i="28" s="1"/>
  <c r="CP50" i="28"/>
  <c r="CP114" i="28" s="1"/>
  <c r="CD50" i="28"/>
  <c r="BR50" i="28"/>
  <c r="BF50" i="28"/>
  <c r="AT50" i="28"/>
  <c r="AH50" i="28"/>
  <c r="V50" i="28"/>
  <c r="J50" i="28"/>
  <c r="DC50" i="28"/>
  <c r="DE82" i="28" s="1"/>
  <c r="DE114" i="28" s="1"/>
  <c r="CE50" i="28"/>
  <c r="BG50" i="28"/>
  <c r="BG114" i="28" s="1"/>
  <c r="AI50" i="28"/>
  <c r="K50" i="28"/>
  <c r="K114" i="28" s="1"/>
  <c r="DA50" i="28"/>
  <c r="CC50" i="28"/>
  <c r="BE50" i="28"/>
  <c r="AG50" i="28"/>
  <c r="I50" i="28"/>
  <c r="CZ50" i="28"/>
  <c r="CB50" i="28"/>
  <c r="BD50" i="28"/>
  <c r="AF50" i="28"/>
  <c r="H50" i="28"/>
  <c r="DW50" i="28"/>
  <c r="CY50" i="28"/>
  <c r="CA50" i="28"/>
  <c r="BC50" i="28"/>
  <c r="AE50" i="28"/>
  <c r="DO50" i="28"/>
  <c r="CQ50" i="28"/>
  <c r="BS50" i="28"/>
  <c r="BS114" i="28" s="1"/>
  <c r="AU50" i="28"/>
  <c r="W50" i="28"/>
  <c r="W114" i="28" s="1"/>
  <c r="AV114" i="28"/>
  <c r="BJ114" i="28"/>
  <c r="R19" i="28"/>
  <c r="AG19" i="28"/>
  <c r="AY19" i="28"/>
  <c r="BN19" i="28"/>
  <c r="CC19" i="28"/>
  <c r="CU19" i="28"/>
  <c r="DJ19" i="28"/>
  <c r="DJ51" i="28" s="1"/>
  <c r="DN20" i="28"/>
  <c r="DB20" i="28"/>
  <c r="CP20" i="28"/>
  <c r="CD20" i="28"/>
  <c r="BR20" i="28"/>
  <c r="BF20" i="28"/>
  <c r="AT20" i="28"/>
  <c r="AH20" i="28"/>
  <c r="V20" i="28"/>
  <c r="J20" i="28"/>
  <c r="DM20" i="28"/>
  <c r="DA20" i="28"/>
  <c r="CO20" i="28"/>
  <c r="CC20" i="28"/>
  <c r="BQ20" i="28"/>
  <c r="BE20" i="28"/>
  <c r="AS20" i="28"/>
  <c r="AG20" i="28"/>
  <c r="U20" i="28"/>
  <c r="I20" i="28"/>
  <c r="DL20" i="28"/>
  <c r="CZ20" i="28"/>
  <c r="DB84" i="28" s="1"/>
  <c r="CN20" i="28"/>
  <c r="CP84" i="28" s="1"/>
  <c r="CB20" i="28"/>
  <c r="BP20" i="28"/>
  <c r="BD20" i="28"/>
  <c r="AR20" i="28"/>
  <c r="AF20" i="28"/>
  <c r="T20" i="28"/>
  <c r="H20" i="28"/>
  <c r="W20" i="28"/>
  <c r="W52" i="28" s="1"/>
  <c r="AL20" i="28"/>
  <c r="BA20" i="28"/>
  <c r="BC84" i="28" s="1"/>
  <c r="BS20" i="28"/>
  <c r="CH20" i="28"/>
  <c r="CW20" i="28"/>
  <c r="DO20" i="28"/>
  <c r="DO52" i="28" s="1"/>
  <c r="W85" i="28"/>
  <c r="K85" i="28"/>
  <c r="K117" i="28" s="1"/>
  <c r="DN85" i="28"/>
  <c r="DN117" i="28" s="1"/>
  <c r="DB85" i="28"/>
  <c r="CO85" i="28"/>
  <c r="CC85" i="28"/>
  <c r="I85" i="28"/>
  <c r="CA85" i="28"/>
  <c r="BO85" i="28"/>
  <c r="DI85" i="28"/>
  <c r="CS85" i="28"/>
  <c r="BI85" i="28"/>
  <c r="AO85" i="28"/>
  <c r="Y85" i="28"/>
  <c r="DH85" i="28"/>
  <c r="AN85" i="28"/>
  <c r="DG85" i="28"/>
  <c r="DG117" i="28" s="1"/>
  <c r="AM85" i="28"/>
  <c r="AM117" i="28" s="1"/>
  <c r="DF85" i="28"/>
  <c r="BV85" i="28"/>
  <c r="AL85" i="28"/>
  <c r="CK85" i="28"/>
  <c r="BA85" i="28"/>
  <c r="AK85" i="28"/>
  <c r="AK117" i="28" s="1"/>
  <c r="Q85" i="28"/>
  <c r="CI85" i="28"/>
  <c r="O85" i="28"/>
  <c r="CJ85" i="28"/>
  <c r="P85" i="28"/>
  <c r="DR85" i="28"/>
  <c r="CH85" i="28"/>
  <c r="AX85" i="28"/>
  <c r="DQ85" i="28"/>
  <c r="CG85" i="28"/>
  <c r="AW85" i="28"/>
  <c r="M85" i="28"/>
  <c r="H85" i="28"/>
  <c r="DD85" i="28"/>
  <c r="BL85" i="28"/>
  <c r="BK85" i="28"/>
  <c r="BJ85" i="28"/>
  <c r="AV85" i="28"/>
  <c r="AV117" i="28" s="1"/>
  <c r="CV85" i="28"/>
  <c r="CT85" i="28"/>
  <c r="CG117" i="28"/>
  <c r="I22" i="28"/>
  <c r="AA22" i="28"/>
  <c r="AP22" i="28"/>
  <c r="BE22" i="28"/>
  <c r="BW22" i="28"/>
  <c r="CL22" i="28"/>
  <c r="DA22" i="28"/>
  <c r="DS22" i="28"/>
  <c r="DB120" i="28"/>
  <c r="CO123" i="28"/>
  <c r="DB126" i="28"/>
  <c r="CB67" i="28"/>
  <c r="H44" i="28"/>
  <c r="H108" i="28" s="1"/>
  <c r="BB44" i="28"/>
  <c r="L47" i="28"/>
  <c r="AY47" i="28"/>
  <c r="S50" i="28"/>
  <c r="CW50" i="28"/>
  <c r="Q52" i="28"/>
  <c r="Q116" i="28" s="1"/>
  <c r="BK52" i="28"/>
  <c r="BK116" i="28" s="1"/>
  <c r="AN70" i="28"/>
  <c r="CG73" i="28"/>
  <c r="CG105" i="28" s="1"/>
  <c r="DU79" i="28"/>
  <c r="AB85" i="28"/>
  <c r="R6" i="28"/>
  <c r="AD6" i="28"/>
  <c r="AP6" i="28"/>
  <c r="BB6" i="28"/>
  <c r="BN6" i="28"/>
  <c r="BZ6" i="28"/>
  <c r="CL6" i="28"/>
  <c r="CX6" i="28"/>
  <c r="DJ6" i="28"/>
  <c r="J8" i="28"/>
  <c r="V8" i="28"/>
  <c r="AH8" i="28"/>
  <c r="AT8" i="28"/>
  <c r="BF8" i="28"/>
  <c r="BR8" i="28"/>
  <c r="CD8" i="28"/>
  <c r="CP8" i="28"/>
  <c r="DB8" i="28"/>
  <c r="DN8" i="28"/>
  <c r="R9" i="28"/>
  <c r="AD9" i="28"/>
  <c r="AP9" i="28"/>
  <c r="BB9" i="28"/>
  <c r="BN9" i="28"/>
  <c r="BZ9" i="28"/>
  <c r="CL9" i="28"/>
  <c r="CX9" i="28"/>
  <c r="DJ9" i="28"/>
  <c r="J11" i="28"/>
  <c r="V11" i="28"/>
  <c r="AH11" i="28"/>
  <c r="AT11" i="28"/>
  <c r="BF11" i="28"/>
  <c r="BR11" i="28"/>
  <c r="CD11" i="28"/>
  <c r="CP11" i="28"/>
  <c r="DB11" i="28"/>
  <c r="DN11" i="28"/>
  <c r="R12" i="28"/>
  <c r="AD12" i="28"/>
  <c r="AP12" i="28"/>
  <c r="BB12" i="28"/>
  <c r="BD76" i="28" s="1"/>
  <c r="BN12" i="28"/>
  <c r="BZ12" i="28"/>
  <c r="CL12" i="28"/>
  <c r="CX12" i="28"/>
  <c r="DJ12" i="28"/>
  <c r="DV12" i="28"/>
  <c r="J14" i="28"/>
  <c r="V14" i="28"/>
  <c r="AH14" i="28"/>
  <c r="AH46" i="28" s="1"/>
  <c r="AT14" i="28"/>
  <c r="BF14" i="28"/>
  <c r="BR14" i="28"/>
  <c r="CD14" i="28"/>
  <c r="CP14" i="28"/>
  <c r="DB14" i="28"/>
  <c r="DN14" i="28"/>
  <c r="DN47" i="28"/>
  <c r="DN111" i="28" s="1"/>
  <c r="DB47" i="28"/>
  <c r="DB111" i="28" s="1"/>
  <c r="CP47" i="28"/>
  <c r="CD47" i="28"/>
  <c r="BR47" i="28"/>
  <c r="BF47" i="28"/>
  <c r="AT47" i="28"/>
  <c r="AV79" i="28" s="1"/>
  <c r="AV111" i="28" s="1"/>
  <c r="AH47" i="28"/>
  <c r="AJ79" i="28" s="1"/>
  <c r="V47" i="28"/>
  <c r="J47" i="28"/>
  <c r="J111" i="28" s="1"/>
  <c r="DM47" i="28"/>
  <c r="DA47" i="28"/>
  <c r="DC79" i="28" s="1"/>
  <c r="DC111" i="28" s="1"/>
  <c r="CO47" i="28"/>
  <c r="CQ79" i="28" s="1"/>
  <c r="CC47" i="28"/>
  <c r="CC111" i="28" s="1"/>
  <c r="BQ47" i="28"/>
  <c r="BE47" i="28"/>
  <c r="AS47" i="28"/>
  <c r="AG47" i="28"/>
  <c r="AG111" i="28" s="1"/>
  <c r="U47" i="28"/>
  <c r="I47" i="28"/>
  <c r="I111" i="28" s="1"/>
  <c r="DL47" i="28"/>
  <c r="CZ47" i="28"/>
  <c r="CN47" i="28"/>
  <c r="CB47" i="28"/>
  <c r="CB111" i="28" s="1"/>
  <c r="BP47" i="28"/>
  <c r="BD47" i="28"/>
  <c r="AR47" i="28"/>
  <c r="AF47" i="28"/>
  <c r="T47" i="28"/>
  <c r="H47" i="28"/>
  <c r="DW47" i="28"/>
  <c r="DW111" i="28" s="1"/>
  <c r="DK47" i="28"/>
  <c r="CA47" i="28"/>
  <c r="BO47" i="28"/>
  <c r="BQ79" i="28" s="1"/>
  <c r="BC47" i="28"/>
  <c r="AQ47" i="28"/>
  <c r="AS79" i="28" s="1"/>
  <c r="AE47" i="28"/>
  <c r="S47" i="28"/>
  <c r="CX47" i="28"/>
  <c r="CZ79" i="28" s="1"/>
  <c r="CZ111" i="28" s="1"/>
  <c r="BB47" i="28"/>
  <c r="BD79" i="28" s="1"/>
  <c r="AP47" i="28"/>
  <c r="AR79" i="28" s="1"/>
  <c r="AD47" i="28"/>
  <c r="AF79" i="28" s="1"/>
  <c r="DT47" i="28"/>
  <c r="DH47" i="28"/>
  <c r="DH111" i="28" s="1"/>
  <c r="CV47" i="28"/>
  <c r="CJ47" i="28"/>
  <c r="BX47" i="28"/>
  <c r="BL47" i="28"/>
  <c r="AZ47" i="28"/>
  <c r="AN47" i="28"/>
  <c r="AB47" i="28"/>
  <c r="P47" i="28"/>
  <c r="R79" i="28" s="1"/>
  <c r="DI47" i="28"/>
  <c r="DK79" i="28" s="1"/>
  <c r="CK47" i="28"/>
  <c r="CM79" i="28" s="1"/>
  <c r="BM47" i="28"/>
  <c r="Q47" i="28"/>
  <c r="DG47" i="28"/>
  <c r="CI47" i="28"/>
  <c r="CK79" i="28" s="1"/>
  <c r="BK47" i="28"/>
  <c r="BK111" i="28" s="1"/>
  <c r="AM47" i="28"/>
  <c r="O47" i="28"/>
  <c r="DF47" i="28"/>
  <c r="DH79" i="28" s="1"/>
  <c r="CH47" i="28"/>
  <c r="CH111" i="28" s="1"/>
  <c r="BJ47" i="28"/>
  <c r="BJ111" i="28" s="1"/>
  <c r="AL47" i="28"/>
  <c r="AL111" i="28" s="1"/>
  <c r="N47" i="28"/>
  <c r="DE47" i="28"/>
  <c r="DE111" i="28" s="1"/>
  <c r="CG47" i="28"/>
  <c r="CG111" i="28" s="1"/>
  <c r="BI47" i="28"/>
  <c r="AK47" i="28"/>
  <c r="AM79" i="28" s="1"/>
  <c r="M47" i="28"/>
  <c r="M111" i="28" s="1"/>
  <c r="DU47" i="28"/>
  <c r="CW47" i="28"/>
  <c r="BY47" i="28"/>
  <c r="CA79" i="28" s="1"/>
  <c r="BA47" i="28"/>
  <c r="BC79" i="28" s="1"/>
  <c r="BC111" i="28" s="1"/>
  <c r="AC47" i="28"/>
  <c r="R15" i="28"/>
  <c r="R47" i="28" s="1"/>
  <c r="AD15" i="28"/>
  <c r="AP15" i="28"/>
  <c r="BB15" i="28"/>
  <c r="BN15" i="28"/>
  <c r="BN47" i="28" s="1"/>
  <c r="BP79" i="28" s="1"/>
  <c r="BZ15" i="28"/>
  <c r="BZ47" i="28" s="1"/>
  <c r="CB79" i="28" s="1"/>
  <c r="CL15" i="28"/>
  <c r="CX15" i="28"/>
  <c r="DJ15" i="28"/>
  <c r="DV15" i="28"/>
  <c r="DU82" i="28"/>
  <c r="DI82" i="28"/>
  <c r="CW82" i="28"/>
  <c r="CK82" i="28"/>
  <c r="AO82" i="28"/>
  <c r="AC82" i="28"/>
  <c r="Q82" i="28"/>
  <c r="DT82" i="28"/>
  <c r="DH82" i="28"/>
  <c r="CV82" i="28"/>
  <c r="CJ82" i="28"/>
  <c r="BX82" i="28"/>
  <c r="BL82" i="28"/>
  <c r="P82" i="28"/>
  <c r="P114" i="28" s="1"/>
  <c r="DS82" i="28"/>
  <c r="DG82" i="28"/>
  <c r="CU82" i="28"/>
  <c r="CI82" i="28"/>
  <c r="BW82" i="28"/>
  <c r="BK82" i="28"/>
  <c r="AY82" i="28"/>
  <c r="AM82" i="28"/>
  <c r="CC82" i="28"/>
  <c r="CC114" i="28" s="1"/>
  <c r="BN82" i="28"/>
  <c r="AV82" i="28"/>
  <c r="AG82" i="28"/>
  <c r="AG114" i="28" s="1"/>
  <c r="R82" i="28"/>
  <c r="DF82" i="28"/>
  <c r="DF114" i="28" s="1"/>
  <c r="CQ82" i="28"/>
  <c r="CQ114" i="28" s="1"/>
  <c r="BJ82" i="28"/>
  <c r="AU82" i="28"/>
  <c r="N82" i="28"/>
  <c r="N114" i="28" s="1"/>
  <c r="CP82" i="28"/>
  <c r="BI82" i="28"/>
  <c r="BI114" i="28" s="1"/>
  <c r="AT82" i="28"/>
  <c r="AT114" i="28" s="1"/>
  <c r="CO82" i="28"/>
  <c r="BH82" i="28"/>
  <c r="AS82" i="28"/>
  <c r="AS114" i="28" s="1"/>
  <c r="AD82" i="28"/>
  <c r="L82" i="28"/>
  <c r="DR82" i="28"/>
  <c r="DR114" i="28" s="1"/>
  <c r="DC82" i="28"/>
  <c r="BV82" i="28"/>
  <c r="BG82" i="28"/>
  <c r="K82" i="28"/>
  <c r="DP82" i="28"/>
  <c r="BT82" i="28"/>
  <c r="BT114" i="28" s="1"/>
  <c r="BE82" i="28"/>
  <c r="AP82" i="28"/>
  <c r="X82" i="28"/>
  <c r="I82" i="28"/>
  <c r="BU82" i="28"/>
  <c r="J82" i="28"/>
  <c r="BS82" i="28"/>
  <c r="AL82" i="28"/>
  <c r="H82" i="28"/>
  <c r="H114" i="28" s="1"/>
  <c r="CY82" i="28"/>
  <c r="BR82" i="28"/>
  <c r="AK82" i="28"/>
  <c r="CT82" i="28"/>
  <c r="AI82" i="28"/>
  <c r="DQ82" i="28"/>
  <c r="DQ114" i="28" s="1"/>
  <c r="BF82" i="28"/>
  <c r="BF114" i="28" s="1"/>
  <c r="CE82" i="28"/>
  <c r="CD82" i="28"/>
  <c r="CD114" i="28" s="1"/>
  <c r="U82" i="28"/>
  <c r="DO82" i="28"/>
  <c r="DN82" i="28"/>
  <c r="DM82" i="28"/>
  <c r="BB82" i="28"/>
  <c r="CS82" i="28"/>
  <c r="CS114" i="28" s="1"/>
  <c r="CH82" i="28"/>
  <c r="CG82" i="28"/>
  <c r="CF82" i="28"/>
  <c r="AX82" i="28"/>
  <c r="AX114" i="28" s="1"/>
  <c r="AW82" i="28"/>
  <c r="AJ82" i="28"/>
  <c r="AI114" i="28"/>
  <c r="AW114" i="28"/>
  <c r="BK114" i="28"/>
  <c r="S19" i="28"/>
  <c r="AH19" i="28"/>
  <c r="AZ19" i="28"/>
  <c r="BO19" i="28"/>
  <c r="CD19" i="28"/>
  <c r="CV19" i="28"/>
  <c r="DP52" i="28"/>
  <c r="DD52" i="28"/>
  <c r="CR52" i="28"/>
  <c r="CT84" i="28" s="1"/>
  <c r="CT116" i="28" s="1"/>
  <c r="CF52" i="28"/>
  <c r="BH52" i="28"/>
  <c r="AV52" i="28"/>
  <c r="AJ52" i="28"/>
  <c r="L52" i="28"/>
  <c r="N84" i="28" s="1"/>
  <c r="N116" i="28" s="1"/>
  <c r="DC52" i="28"/>
  <c r="DE84" i="28" s="1"/>
  <c r="CQ52" i="28"/>
  <c r="CS84" i="28" s="1"/>
  <c r="CS116" i="28" s="1"/>
  <c r="CE52" i="28"/>
  <c r="BS52" i="28"/>
  <c r="BU84" i="28" s="1"/>
  <c r="BU116" i="28" s="1"/>
  <c r="BG52" i="28"/>
  <c r="BI84" i="28" s="1"/>
  <c r="AU52" i="28"/>
  <c r="AI52" i="28"/>
  <c r="AK84" i="28" s="1"/>
  <c r="AK116" i="28" s="1"/>
  <c r="K52" i="28"/>
  <c r="DB52" i="28"/>
  <c r="CP52" i="28"/>
  <c r="CD52" i="28"/>
  <c r="BR52" i="28"/>
  <c r="BF52" i="28"/>
  <c r="AH52" i="28"/>
  <c r="V52" i="28"/>
  <c r="J52" i="28"/>
  <c r="DM52" i="28"/>
  <c r="CC52" i="28"/>
  <c r="BQ52" i="28"/>
  <c r="BE52" i="28"/>
  <c r="AS52" i="28"/>
  <c r="AG52" i="28"/>
  <c r="I52" i="28"/>
  <c r="DL52" i="28"/>
  <c r="CZ52" i="28"/>
  <c r="CN52" i="28"/>
  <c r="BD52" i="28"/>
  <c r="BF84" i="28" s="1"/>
  <c r="AR52" i="28"/>
  <c r="AF52" i="28"/>
  <c r="T52" i="28"/>
  <c r="H52" i="28"/>
  <c r="J84" i="28" s="1"/>
  <c r="DV52" i="28"/>
  <c r="DJ52" i="28"/>
  <c r="DL84" i="28" s="1"/>
  <c r="CL52" i="28"/>
  <c r="BZ52" i="28"/>
  <c r="BN52" i="28"/>
  <c r="BP84" i="28" s="1"/>
  <c r="AP52" i="28"/>
  <c r="AR84" i="28" s="1"/>
  <c r="AD52" i="28"/>
  <c r="R52" i="28"/>
  <c r="T84" i="28" s="1"/>
  <c r="DW52" i="28"/>
  <c r="CY52" i="28"/>
  <c r="CA52" i="28"/>
  <c r="CC84" i="28" s="1"/>
  <c r="BC52" i="28"/>
  <c r="BE84" i="28" s="1"/>
  <c r="AE52" i="28"/>
  <c r="DU52" i="28"/>
  <c r="BY52" i="28"/>
  <c r="BY116" i="28" s="1"/>
  <c r="BA52" i="28"/>
  <c r="AC52" i="28"/>
  <c r="AE84" i="28" s="1"/>
  <c r="DT52" i="28"/>
  <c r="CV52" i="28"/>
  <c r="CV116" i="28" s="1"/>
  <c r="BX52" i="28"/>
  <c r="AZ52" i="28"/>
  <c r="AB52" i="28"/>
  <c r="DS52" i="28"/>
  <c r="DU84" i="28" s="1"/>
  <c r="CU52" i="28"/>
  <c r="BW52" i="28"/>
  <c r="AY52" i="28"/>
  <c r="AA52" i="28"/>
  <c r="DK52" i="28"/>
  <c r="DK116" i="28" s="1"/>
  <c r="CM52" i="28"/>
  <c r="CO84" i="28" s="1"/>
  <c r="BO52" i="28"/>
  <c r="AQ52" i="28"/>
  <c r="S52" i="28"/>
  <c r="U84" i="28" s="1"/>
  <c r="X20" i="28"/>
  <c r="AM20" i="28"/>
  <c r="BB20" i="28"/>
  <c r="BT20" i="28"/>
  <c r="CI20" i="28"/>
  <c r="CX20" i="28"/>
  <c r="DP20" i="28"/>
  <c r="W117" i="28"/>
  <c r="AL117" i="28"/>
  <c r="CH117" i="28"/>
  <c r="J22" i="28"/>
  <c r="L86" i="28" s="1"/>
  <c r="AB22" i="28"/>
  <c r="AQ22" i="28"/>
  <c r="AQ54" i="28" s="1"/>
  <c r="AS86" i="28" s="1"/>
  <c r="AS118" i="28" s="1"/>
  <c r="BF22" i="28"/>
  <c r="BX22" i="28"/>
  <c r="BX54" i="28" s="1"/>
  <c r="CM22" i="28"/>
  <c r="DB22" i="28"/>
  <c r="DT22" i="28"/>
  <c r="BG120" i="28"/>
  <c r="M123" i="28"/>
  <c r="BI123" i="28"/>
  <c r="DE123" i="28"/>
  <c r="Z128" i="28"/>
  <c r="AN128" i="28"/>
  <c r="BE128" i="28"/>
  <c r="I44" i="28"/>
  <c r="K76" i="28" s="1"/>
  <c r="BC44" i="28"/>
  <c r="CW44" i="28"/>
  <c r="W47" i="28"/>
  <c r="BG47" i="28"/>
  <c r="CT47" i="28"/>
  <c r="CT111" i="28" s="1"/>
  <c r="T50" i="28"/>
  <c r="BN50" i="28"/>
  <c r="Y52" i="28"/>
  <c r="AA84" i="28" s="1"/>
  <c r="BL52" i="28"/>
  <c r="DF52" i="28"/>
  <c r="BK53" i="28"/>
  <c r="BM85" i="28" s="1"/>
  <c r="CI56" i="28"/>
  <c r="AH82" i="28"/>
  <c r="AH114" i="28" s="1"/>
  <c r="DS70" i="28"/>
  <c r="DG70" i="28"/>
  <c r="CI70" i="28"/>
  <c r="BW70" i="28"/>
  <c r="BK70" i="28"/>
  <c r="AY70" i="28"/>
  <c r="AY102" i="28" s="1"/>
  <c r="AM70" i="28"/>
  <c r="AA70" i="28"/>
  <c r="O70" i="28"/>
  <c r="DR70" i="28"/>
  <c r="DF70" i="28"/>
  <c r="CT70" i="28"/>
  <c r="CH70" i="28"/>
  <c r="BJ70" i="28"/>
  <c r="AX70" i="28"/>
  <c r="AL70" i="28"/>
  <c r="Z70" i="28"/>
  <c r="N70" i="28"/>
  <c r="DE70" i="28"/>
  <c r="DE102" i="28" s="1"/>
  <c r="CG70" i="28"/>
  <c r="BI70" i="28"/>
  <c r="AW70" i="28"/>
  <c r="AK70" i="28"/>
  <c r="Y70" i="28"/>
  <c r="M70" i="28"/>
  <c r="DO70" i="28"/>
  <c r="DC70" i="28"/>
  <c r="CQ70" i="28"/>
  <c r="CE70" i="28"/>
  <c r="BS70" i="28"/>
  <c r="BG70" i="28"/>
  <c r="AU70" i="28"/>
  <c r="AI70" i="28"/>
  <c r="W70" i="28"/>
  <c r="K70" i="28"/>
  <c r="DA70" i="28"/>
  <c r="CC70" i="28"/>
  <c r="BQ70" i="28"/>
  <c r="BQ102" i="28" s="1"/>
  <c r="BE70" i="28"/>
  <c r="AS70" i="28"/>
  <c r="AG70" i="28"/>
  <c r="U70" i="28"/>
  <c r="I70" i="28"/>
  <c r="DN70" i="28"/>
  <c r="CV70" i="28"/>
  <c r="BD70" i="28"/>
  <c r="AJ70" i="28"/>
  <c r="DL70" i="28"/>
  <c r="CR70" i="28"/>
  <c r="BY70" i="28"/>
  <c r="BC70" i="28"/>
  <c r="AH70" i="28"/>
  <c r="P70" i="28"/>
  <c r="DK70" i="28"/>
  <c r="CP70" i="28"/>
  <c r="BX70" i="28"/>
  <c r="BX102" i="28" s="1"/>
  <c r="AF70" i="28"/>
  <c r="L70" i="28"/>
  <c r="CN70" i="28"/>
  <c r="BT70" i="28"/>
  <c r="AE70" i="28"/>
  <c r="J70" i="28"/>
  <c r="CM70" i="28"/>
  <c r="CM102" i="28" s="1"/>
  <c r="BR70" i="28"/>
  <c r="AZ70" i="28"/>
  <c r="H70" i="28"/>
  <c r="DD70" i="28"/>
  <c r="BO70" i="28"/>
  <c r="AT70" i="28"/>
  <c r="AB70" i="28"/>
  <c r="DH70" i="28"/>
  <c r="BP70" i="28"/>
  <c r="BP102" i="28" s="1"/>
  <c r="DB70" i="28"/>
  <c r="DB102" i="28" s="1"/>
  <c r="X70" i="28"/>
  <c r="CZ70" i="28"/>
  <c r="CY70" i="28"/>
  <c r="BL70" i="28"/>
  <c r="BH70" i="28"/>
  <c r="S70" i="28"/>
  <c r="S102" i="28" s="1"/>
  <c r="CJ70" i="28"/>
  <c r="CF70" i="28"/>
  <c r="CF102" i="28" s="1"/>
  <c r="CD70" i="28"/>
  <c r="BF70" i="28"/>
  <c r="S36" i="28"/>
  <c r="AE102" i="28"/>
  <c r="AQ36" i="28"/>
  <c r="BO102" i="28"/>
  <c r="CY102" i="28"/>
  <c r="K8" i="28"/>
  <c r="W8" i="28"/>
  <c r="W36" i="28" s="1"/>
  <c r="AI8" i="28"/>
  <c r="AU8" i="28"/>
  <c r="BG8" i="28"/>
  <c r="BS8" i="28"/>
  <c r="BS40" i="28" s="1"/>
  <c r="CE8" i="28"/>
  <c r="CQ8" i="28"/>
  <c r="DC8" i="28"/>
  <c r="DC36" i="28" s="1"/>
  <c r="I73" i="28"/>
  <c r="AF73" i="28"/>
  <c r="AF105" i="28" s="1"/>
  <c r="H73" i="28"/>
  <c r="H105" i="28" s="1"/>
  <c r="DW73" i="28"/>
  <c r="DK73" i="28"/>
  <c r="CY73" i="28"/>
  <c r="CY105" i="28" s="1"/>
  <c r="CM73" i="28"/>
  <c r="CM105" i="28" s="1"/>
  <c r="CA73" i="28"/>
  <c r="BO73" i="28"/>
  <c r="AQ73" i="28"/>
  <c r="AE73" i="28"/>
  <c r="AE105" i="28" s="1"/>
  <c r="S73" i="28"/>
  <c r="S105" i="28" s="1"/>
  <c r="DU73" i="28"/>
  <c r="CW73" i="28"/>
  <c r="CK73" i="28"/>
  <c r="BY73" i="28"/>
  <c r="AO73" i="28"/>
  <c r="AC73" i="28"/>
  <c r="Q73" i="28"/>
  <c r="DS73" i="28"/>
  <c r="DS105" i="28" s="1"/>
  <c r="DG73" i="28"/>
  <c r="CU73" i="28"/>
  <c r="CU105" i="28" s="1"/>
  <c r="CI73" i="28"/>
  <c r="CI105" i="28" s="1"/>
  <c r="BW73" i="28"/>
  <c r="BK73" i="28"/>
  <c r="BK105" i="28" s="1"/>
  <c r="AY73" i="28"/>
  <c r="AY105" i="28" s="1"/>
  <c r="AM73" i="28"/>
  <c r="AM105" i="28" s="1"/>
  <c r="AA73" i="28"/>
  <c r="O73" i="28"/>
  <c r="O105" i="28" s="1"/>
  <c r="DR73" i="28"/>
  <c r="DR105" i="28" s="1"/>
  <c r="CX73" i="28"/>
  <c r="CE73" i="28"/>
  <c r="BI73" i="28"/>
  <c r="AN73" i="28"/>
  <c r="V73" i="28"/>
  <c r="V105" i="28" s="1"/>
  <c r="DQ73" i="28"/>
  <c r="CD73" i="28"/>
  <c r="CD105" i="28" s="1"/>
  <c r="BH73" i="28"/>
  <c r="BH105" i="28" s="1"/>
  <c r="AL73" i="28"/>
  <c r="R73" i="28"/>
  <c r="DP73" i="28"/>
  <c r="CT73" i="28"/>
  <c r="CT105" i="28" s="1"/>
  <c r="BZ73" i="28"/>
  <c r="BG73" i="28"/>
  <c r="BG105" i="28" s="1"/>
  <c r="AK73" i="28"/>
  <c r="AK105" i="28" s="1"/>
  <c r="DO73" i="28"/>
  <c r="DO105" i="28" s="1"/>
  <c r="CS73" i="28"/>
  <c r="BX73" i="28"/>
  <c r="BF73" i="28"/>
  <c r="BF105" i="28" s="1"/>
  <c r="AJ73" i="28"/>
  <c r="AJ105" i="28" s="1"/>
  <c r="N73" i="28"/>
  <c r="N105" i="28" s="1"/>
  <c r="DN73" i="28"/>
  <c r="CR73" i="28"/>
  <c r="CR105" i="28" s="1"/>
  <c r="BV73" i="28"/>
  <c r="BV105" i="28" s="1"/>
  <c r="BB73" i="28"/>
  <c r="AI73" i="28"/>
  <c r="AI105" i="28" s="1"/>
  <c r="M73" i="28"/>
  <c r="DH73" i="28"/>
  <c r="DH105" i="28" s="1"/>
  <c r="CP73" i="28"/>
  <c r="BT73" i="28"/>
  <c r="AX73" i="28"/>
  <c r="AD73" i="28"/>
  <c r="K73" i="28"/>
  <c r="K105" i="28" s="1"/>
  <c r="DJ73" i="28"/>
  <c r="BU73" i="28"/>
  <c r="BU105" i="28" s="1"/>
  <c r="AH73" i="28"/>
  <c r="DF73" i="28"/>
  <c r="BS73" i="28"/>
  <c r="BS105" i="28" s="1"/>
  <c r="AB73" i="28"/>
  <c r="AB105" i="28" s="1"/>
  <c r="DE73" i="28"/>
  <c r="DE105" i="28" s="1"/>
  <c r="BR73" i="28"/>
  <c r="BR105" i="28" s="1"/>
  <c r="Z73" i="28"/>
  <c r="Z105" i="28" s="1"/>
  <c r="DD73" i="28"/>
  <c r="DD105" i="28" s="1"/>
  <c r="BN73" i="28"/>
  <c r="Y73" i="28"/>
  <c r="Y105" i="28" s="1"/>
  <c r="DC73" i="28"/>
  <c r="DC105" i="28" s="1"/>
  <c r="X73" i="28"/>
  <c r="CQ73" i="28"/>
  <c r="CQ105" i="28" s="1"/>
  <c r="AZ73" i="28"/>
  <c r="L73" i="28"/>
  <c r="L105" i="28" s="1"/>
  <c r="BJ73" i="28"/>
  <c r="AW73" i="28"/>
  <c r="AW105" i="28" s="1"/>
  <c r="AV73" i="28"/>
  <c r="AV105" i="28" s="1"/>
  <c r="AU73" i="28"/>
  <c r="DB73" i="28"/>
  <c r="W73" i="28"/>
  <c r="W105" i="28" s="1"/>
  <c r="AQ105" i="28"/>
  <c r="BO105" i="28"/>
  <c r="CA105" i="28"/>
  <c r="DK105" i="28"/>
  <c r="DW105" i="28"/>
  <c r="K11" i="28"/>
  <c r="W11" i="28"/>
  <c r="AI11" i="28"/>
  <c r="AU11" i="28"/>
  <c r="BG11" i="28"/>
  <c r="BS11" i="28"/>
  <c r="CE11" i="28"/>
  <c r="CQ11" i="28"/>
  <c r="DC11" i="28"/>
  <c r="H76" i="28"/>
  <c r="CY76" i="28"/>
  <c r="CY108" i="28" s="1"/>
  <c r="DV76" i="28"/>
  <c r="DJ76" i="28"/>
  <c r="CX76" i="28"/>
  <c r="CL76" i="28"/>
  <c r="BZ76" i="28"/>
  <c r="BN76" i="28"/>
  <c r="BB76" i="28"/>
  <c r="AP76" i="28"/>
  <c r="DR76" i="28"/>
  <c r="DF76" i="28"/>
  <c r="CT76" i="28"/>
  <c r="CU76" i="28"/>
  <c r="CE76" i="28"/>
  <c r="AZ76" i="28"/>
  <c r="DM76" i="28"/>
  <c r="CS76" i="28"/>
  <c r="CD76" i="28"/>
  <c r="BM76" i="28"/>
  <c r="AY76" i="28"/>
  <c r="W76" i="28"/>
  <c r="I76" i="28"/>
  <c r="DI76" i="28"/>
  <c r="CR76" i="28"/>
  <c r="CC76" i="28"/>
  <c r="BL76" i="28"/>
  <c r="V76" i="28"/>
  <c r="DG76" i="28"/>
  <c r="BX76" i="28"/>
  <c r="BJ76" i="28"/>
  <c r="AV76" i="28"/>
  <c r="AH76" i="28"/>
  <c r="DD76" i="28"/>
  <c r="CK76" i="28"/>
  <c r="BH76" i="28"/>
  <c r="AT76" i="28"/>
  <c r="DO76" i="28"/>
  <c r="CH76" i="28"/>
  <c r="BG76" i="28"/>
  <c r="BG108" i="28" s="1"/>
  <c r="AI76" i="28"/>
  <c r="AG76" i="28"/>
  <c r="AG108" i="28" s="1"/>
  <c r="BE76" i="28"/>
  <c r="BE108" i="28" s="1"/>
  <c r="AC76" i="28"/>
  <c r="DC76" i="28"/>
  <c r="DC108" i="28" s="1"/>
  <c r="BY76" i="28"/>
  <c r="AB76" i="28"/>
  <c r="DB76" i="28"/>
  <c r="BA76" i="28"/>
  <c r="AA76" i="28"/>
  <c r="CW76" i="28"/>
  <c r="BT76" i="28"/>
  <c r="AU76" i="28"/>
  <c r="Y76" i="28"/>
  <c r="Y108" i="28" s="1"/>
  <c r="DA76" i="28"/>
  <c r="AW76" i="28"/>
  <c r="AS76" i="28"/>
  <c r="CQ76" i="28"/>
  <c r="CO76" i="28"/>
  <c r="AN76" i="28"/>
  <c r="BU76" i="28"/>
  <c r="Z76" i="28"/>
  <c r="AM76" i="28"/>
  <c r="U76" i="28"/>
  <c r="Q76" i="28"/>
  <c r="DS76" i="28"/>
  <c r="O76" i="28"/>
  <c r="K14" i="28"/>
  <c r="W14" i="28"/>
  <c r="AI14" i="28"/>
  <c r="AU14" i="28"/>
  <c r="BG14" i="28"/>
  <c r="BS14" i="28"/>
  <c r="CE14" i="28"/>
  <c r="CQ14" i="28"/>
  <c r="CQ46" i="28" s="1"/>
  <c r="DC14" i="28"/>
  <c r="DR79" i="28"/>
  <c r="DF79" i="28"/>
  <c r="CH79" i="28"/>
  <c r="BV79" i="28"/>
  <c r="BV111" i="28" s="1"/>
  <c r="BJ79" i="28"/>
  <c r="AX79" i="28"/>
  <c r="AX111" i="28" s="1"/>
  <c r="AL79" i="28"/>
  <c r="Z79" i="28"/>
  <c r="N79" i="28"/>
  <c r="DQ79" i="28"/>
  <c r="DQ111" i="28" s="1"/>
  <c r="DE79" i="28"/>
  <c r="CG79" i="28"/>
  <c r="BU79" i="28"/>
  <c r="BU111" i="28" s="1"/>
  <c r="AW79" i="28"/>
  <c r="AW111" i="28" s="1"/>
  <c r="AK79" i="28"/>
  <c r="Y79" i="28"/>
  <c r="Y111" i="28" s="1"/>
  <c r="M79" i="28"/>
  <c r="CR79" i="28"/>
  <c r="CF79" i="28"/>
  <c r="BT79" i="28"/>
  <c r="BT111" i="28" s="1"/>
  <c r="BH79" i="28"/>
  <c r="X79" i="28"/>
  <c r="L79" i="28"/>
  <c r="L111" i="28" s="1"/>
  <c r="BS79" i="28"/>
  <c r="BS111" i="28" s="1"/>
  <c r="BG79" i="28"/>
  <c r="AU79" i="28"/>
  <c r="AI79" i="28"/>
  <c r="AI111" i="28" s="1"/>
  <c r="DN79" i="28"/>
  <c r="DB79" i="28"/>
  <c r="AT79" i="28"/>
  <c r="AH79" i="28"/>
  <c r="V79" i="28"/>
  <c r="J79" i="28"/>
  <c r="H79" i="28"/>
  <c r="U79" i="28"/>
  <c r="BO79" i="28"/>
  <c r="S79" i="28"/>
  <c r="S111" i="28" s="1"/>
  <c r="DJ79" i="28"/>
  <c r="CL79" i="28"/>
  <c r="AP79" i="28"/>
  <c r="P79" i="28"/>
  <c r="CC79" i="28"/>
  <c r="BE79" i="28"/>
  <c r="AG79" i="28"/>
  <c r="I79" i="28"/>
  <c r="DT79" i="28"/>
  <c r="DS79" i="28"/>
  <c r="DS111" i="28" s="1"/>
  <c r="BY79" i="28"/>
  <c r="DI79" i="28"/>
  <c r="BX79" i="28"/>
  <c r="AD79" i="28"/>
  <c r="DG79" i="28"/>
  <c r="DG111" i="28" s="1"/>
  <c r="BW79" i="28"/>
  <c r="BW111" i="28" s="1"/>
  <c r="AC79" i="28"/>
  <c r="CY79" i="28"/>
  <c r="AB79" i="28"/>
  <c r="CW79" i="28"/>
  <c r="Q79" i="28"/>
  <c r="CX79" i="28"/>
  <c r="AA79" i="28"/>
  <c r="CV79" i="28"/>
  <c r="O79" i="28"/>
  <c r="CU79" i="28"/>
  <c r="CI79" i="28"/>
  <c r="BK79" i="28"/>
  <c r="BB79" i="28"/>
  <c r="BA79" i="28"/>
  <c r="AZ79" i="28"/>
  <c r="BO111" i="28"/>
  <c r="CA15" i="28"/>
  <c r="CA36" i="28" s="1"/>
  <c r="CM15" i="28"/>
  <c r="CM47" i="28" s="1"/>
  <c r="CY15" i="28"/>
  <c r="CY47" i="28" s="1"/>
  <c r="DA79" i="28" s="1"/>
  <c r="DK15" i="28"/>
  <c r="AJ114" i="28"/>
  <c r="DG114" i="28"/>
  <c r="DR19" i="28"/>
  <c r="DF19" i="28"/>
  <c r="CT19" i="28"/>
  <c r="CT36" i="28" s="1"/>
  <c r="CH19" i="28"/>
  <c r="BV19" i="28"/>
  <c r="BJ19" i="28"/>
  <c r="AX19" i="28"/>
  <c r="AX51" i="28" s="1"/>
  <c r="AL19" i="28"/>
  <c r="Z19" i="28"/>
  <c r="N19" i="28"/>
  <c r="DQ19" i="28"/>
  <c r="DE19" i="28"/>
  <c r="CS19" i="28"/>
  <c r="CG19" i="28"/>
  <c r="BU19" i="28"/>
  <c r="BI19" i="28"/>
  <c r="AW19" i="28"/>
  <c r="AK19" i="28"/>
  <c r="Y19" i="28"/>
  <c r="Y51" i="28" s="1"/>
  <c r="AA83" i="28" s="1"/>
  <c r="AA115" i="28" s="1"/>
  <c r="M19" i="28"/>
  <c r="DP19" i="28"/>
  <c r="DD19" i="28"/>
  <c r="CR19" i="28"/>
  <c r="CF19" i="28"/>
  <c r="BT19" i="28"/>
  <c r="BH19" i="28"/>
  <c r="AV19" i="28"/>
  <c r="AJ19" i="28"/>
  <c r="X19" i="28"/>
  <c r="L19" i="28"/>
  <c r="T19" i="28"/>
  <c r="AI19" i="28"/>
  <c r="BA19" i="28"/>
  <c r="BP19" i="28"/>
  <c r="CE19" i="28"/>
  <c r="CW19" i="28"/>
  <c r="DL19" i="28"/>
  <c r="CY20" i="28"/>
  <c r="DA84" i="28" s="1"/>
  <c r="DQ20" i="28"/>
  <c r="X117" i="28"/>
  <c r="BE117" i="28"/>
  <c r="BT117" i="28"/>
  <c r="CI117" i="28"/>
  <c r="K22" i="28"/>
  <c r="AC22" i="28"/>
  <c r="AR22" i="28"/>
  <c r="BG22" i="28"/>
  <c r="BY22" i="28"/>
  <c r="CN22" i="28"/>
  <c r="DC22" i="28"/>
  <c r="DU22" i="28"/>
  <c r="AA120" i="28"/>
  <c r="N123" i="28"/>
  <c r="BJ123" i="28"/>
  <c r="CQ123" i="28"/>
  <c r="DF123" i="28"/>
  <c r="AS126" i="28"/>
  <c r="DS128" i="28"/>
  <c r="Y36" i="28"/>
  <c r="Q44" i="28"/>
  <c r="S76" i="28" s="1"/>
  <c r="S108" i="28" s="1"/>
  <c r="BD44" i="28"/>
  <c r="X47" i="28"/>
  <c r="BH47" i="28"/>
  <c r="BH111" i="28" s="1"/>
  <c r="CU47" i="28"/>
  <c r="U50" i="28"/>
  <c r="W82" i="28" s="1"/>
  <c r="BO50" i="28"/>
  <c r="BQ82" i="28" s="1"/>
  <c r="Z52" i="28"/>
  <c r="AB84" i="28" s="1"/>
  <c r="BM52" i="28"/>
  <c r="DG52" i="28"/>
  <c r="DG116" i="28" s="1"/>
  <c r="BS53" i="28"/>
  <c r="BS117" i="28" s="1"/>
  <c r="DL64" i="28"/>
  <c r="DN96" i="28" s="1"/>
  <c r="DN128" i="28" s="1"/>
  <c r="CJ73" i="28"/>
  <c r="CJ105" i="28" s="1"/>
  <c r="N76" i="28"/>
  <c r="DW79" i="28"/>
  <c r="L120" i="28"/>
  <c r="BH120" i="28"/>
  <c r="BT120" i="28"/>
  <c r="CR120" i="28"/>
  <c r="L123" i="28"/>
  <c r="X123" i="28"/>
  <c r="CF123" i="28"/>
  <c r="DD123" i="28"/>
  <c r="DP123" i="28"/>
  <c r="DD126" i="28"/>
  <c r="DO64" i="28"/>
  <c r="DQ96" i="28" s="1"/>
  <c r="DQ128" i="28" s="1"/>
  <c r="DC64" i="28"/>
  <c r="DE96" i="28" s="1"/>
  <c r="CQ64" i="28"/>
  <c r="CS96" i="28" s="1"/>
  <c r="CE64" i="28"/>
  <c r="CG96" i="28" s="1"/>
  <c r="BS64" i="28"/>
  <c r="BU96" i="28" s="1"/>
  <c r="BG64" i="28"/>
  <c r="BI96" i="28" s="1"/>
  <c r="AU64" i="28"/>
  <c r="AW96" i="28" s="1"/>
  <c r="AI64" i="28"/>
  <c r="W64" i="28"/>
  <c r="Y96" i="28" s="1"/>
  <c r="K64" i="28"/>
  <c r="M96" i="28" s="1"/>
  <c r="M128" i="28" s="1"/>
  <c r="DN64" i="28"/>
  <c r="DP96" i="28" s="1"/>
  <c r="DB64" i="28"/>
  <c r="DD96" i="28" s="1"/>
  <c r="CP64" i="28"/>
  <c r="CD64" i="28"/>
  <c r="CF96" i="28" s="1"/>
  <c r="BR64" i="28"/>
  <c r="BT96" i="28" s="1"/>
  <c r="BF64" i="28"/>
  <c r="BH96" i="28" s="1"/>
  <c r="AT64" i="28"/>
  <c r="AH64" i="28"/>
  <c r="AJ96" i="28" s="1"/>
  <c r="V64" i="28"/>
  <c r="X96" i="28" s="1"/>
  <c r="X128" i="28" s="1"/>
  <c r="J64" i="28"/>
  <c r="L96" i="28" s="1"/>
  <c r="CK64" i="28"/>
  <c r="BY64" i="28"/>
  <c r="BM64" i="28"/>
  <c r="DW64" i="28"/>
  <c r="DG64" i="28"/>
  <c r="DI96" i="28" s="1"/>
  <c r="CA64" i="28"/>
  <c r="BK64" i="28"/>
  <c r="BM96" i="28" s="1"/>
  <c r="AE64" i="28"/>
  <c r="O64" i="28"/>
  <c r="DV64" i="28"/>
  <c r="DF64" i="28"/>
  <c r="CO64" i="28"/>
  <c r="CO128" i="28" s="1"/>
  <c r="BJ64" i="28"/>
  <c r="AS64" i="28"/>
  <c r="AU96" i="28" s="1"/>
  <c r="N64" i="28"/>
  <c r="P96" i="28" s="1"/>
  <c r="P128" i="28" s="1"/>
  <c r="DE64" i="28"/>
  <c r="CN64" i="28"/>
  <c r="CP96" i="28" s="1"/>
  <c r="BX64" i="28"/>
  <c r="BI64" i="28"/>
  <c r="AR64" i="28"/>
  <c r="AB64" i="28"/>
  <c r="M64" i="28"/>
  <c r="O96" i="28" s="1"/>
  <c r="DS64" i="28"/>
  <c r="DU96" i="28" s="1"/>
  <c r="DD64" i="28"/>
  <c r="CM64" i="28"/>
  <c r="CO96" i="28" s="1"/>
  <c r="BW64" i="28"/>
  <c r="BH64" i="28"/>
  <c r="AQ64" i="28"/>
  <c r="AA64" i="28"/>
  <c r="AA128" i="28" s="1"/>
  <c r="L64" i="28"/>
  <c r="N96" i="28" s="1"/>
  <c r="DR64" i="28"/>
  <c r="DT96" i="28" s="1"/>
  <c r="DA64" i="28"/>
  <c r="DA128" i="28" s="1"/>
  <c r="BV64" i="28"/>
  <c r="BX96" i="28" s="1"/>
  <c r="BE64" i="28"/>
  <c r="BG96" i="28" s="1"/>
  <c r="Z64" i="28"/>
  <c r="AB96" i="28" s="1"/>
  <c r="I64" i="28"/>
  <c r="K96" i="28" s="1"/>
  <c r="CY64" i="28"/>
  <c r="DA96" i="28" s="1"/>
  <c r="CI64" i="28"/>
  <c r="CK96" i="28" s="1"/>
  <c r="BT64" i="28"/>
  <c r="BC64" i="28"/>
  <c r="BE96" i="28" s="1"/>
  <c r="AM64" i="28"/>
  <c r="AO96" i="28" s="1"/>
  <c r="X64" i="28"/>
  <c r="Z96" i="28" s="1"/>
  <c r="CZ64" i="28"/>
  <c r="DB96" i="28" s="1"/>
  <c r="BU64" i="28"/>
  <c r="BW96" i="28" s="1"/>
  <c r="AN64" i="28"/>
  <c r="AP96" i="28" s="1"/>
  <c r="H64" i="28"/>
  <c r="BQ64" i="28"/>
  <c r="BS96" i="28" s="1"/>
  <c r="BS128" i="28" s="1"/>
  <c r="AL64" i="28"/>
  <c r="AN96" i="28" s="1"/>
  <c r="CV64" i="28"/>
  <c r="CX96" i="28" s="1"/>
  <c r="BP64" i="28"/>
  <c r="BR96" i="28" s="1"/>
  <c r="BR128" i="28" s="1"/>
  <c r="AK64" i="28"/>
  <c r="AM96" i="28" s="1"/>
  <c r="CU64" i="28"/>
  <c r="CW96" i="28" s="1"/>
  <c r="BO64" i="28"/>
  <c r="BQ96" i="28" s="1"/>
  <c r="AJ64" i="28"/>
  <c r="AL96" i="28" s="1"/>
  <c r="CT64" i="28"/>
  <c r="CV96" i="28" s="1"/>
  <c r="AG64" i="28"/>
  <c r="AI96" i="28" s="1"/>
  <c r="DQ64" i="28"/>
  <c r="DS96" i="28" s="1"/>
  <c r="CJ64" i="28"/>
  <c r="CJ128" i="28" s="1"/>
  <c r="BD64" i="28"/>
  <c r="BF96" i="28" s="1"/>
  <c r="BF128" i="28" s="1"/>
  <c r="Y64" i="28"/>
  <c r="Y128" i="28" s="1"/>
  <c r="DM65" i="28"/>
  <c r="DA65" i="28"/>
  <c r="CO65" i="28"/>
  <c r="CQ97" i="28" s="1"/>
  <c r="CC65" i="28"/>
  <c r="CE97" i="28" s="1"/>
  <c r="BQ65" i="28"/>
  <c r="BS97" i="28" s="1"/>
  <c r="BE65" i="28"/>
  <c r="BG97" i="28" s="1"/>
  <c r="AS65" i="28"/>
  <c r="AG65" i="28"/>
  <c r="AI97" i="28" s="1"/>
  <c r="I65" i="28"/>
  <c r="K97" i="28" s="1"/>
  <c r="DL65" i="28"/>
  <c r="DN97" i="28" s="1"/>
  <c r="CZ65" i="28"/>
  <c r="CN65" i="28"/>
  <c r="CB65" i="28"/>
  <c r="CD97" i="28" s="1"/>
  <c r="BP65" i="28"/>
  <c r="BR97" i="28" s="1"/>
  <c r="BD65" i="28"/>
  <c r="BF97" i="28" s="1"/>
  <c r="BF129" i="28" s="1"/>
  <c r="AR65" i="28"/>
  <c r="AT97" i="28" s="1"/>
  <c r="AF65" i="28"/>
  <c r="T65" i="28"/>
  <c r="V97" i="28" s="1"/>
  <c r="H65" i="28"/>
  <c r="J97" i="28" s="1"/>
  <c r="DK65" i="28"/>
  <c r="DM97" i="28" s="1"/>
  <c r="CY65" i="28"/>
  <c r="CM65" i="28"/>
  <c r="CO97" i="28" s="1"/>
  <c r="CA65" i="28"/>
  <c r="CC97" i="28" s="1"/>
  <c r="BO65" i="28"/>
  <c r="DS65" i="28"/>
  <c r="DU97" i="28" s="1"/>
  <c r="DG65" i="28"/>
  <c r="CU65" i="28"/>
  <c r="CU129" i="28" s="1"/>
  <c r="CI65" i="28"/>
  <c r="BW65" i="28"/>
  <c r="BY97" i="28" s="1"/>
  <c r="BK65" i="28"/>
  <c r="AY65" i="28"/>
  <c r="BA97" i="28" s="1"/>
  <c r="AM65" i="28"/>
  <c r="AO97" i="28" s="1"/>
  <c r="AA65" i="28"/>
  <c r="AC97" i="28" s="1"/>
  <c r="O65" i="28"/>
  <c r="Q97" i="28" s="1"/>
  <c r="DT65" i="28"/>
  <c r="DV97" i="28" s="1"/>
  <c r="DC65" i="28"/>
  <c r="CJ65" i="28"/>
  <c r="CL97" i="28" s="1"/>
  <c r="BS65" i="28"/>
  <c r="BU97" i="28" s="1"/>
  <c r="BA65" i="28"/>
  <c r="BC97" i="28" s="1"/>
  <c r="AK65" i="28"/>
  <c r="AM97" i="28" s="1"/>
  <c r="V65" i="28"/>
  <c r="X97" i="28" s="1"/>
  <c r="DR65" i="28"/>
  <c r="DT97" i="28" s="1"/>
  <c r="DB65" i="28"/>
  <c r="DD97" i="28" s="1"/>
  <c r="CH65" i="28"/>
  <c r="BR65" i="28"/>
  <c r="BT97" i="28" s="1"/>
  <c r="AZ65" i="28"/>
  <c r="BB97" i="28" s="1"/>
  <c r="AJ65" i="28"/>
  <c r="S65" i="28"/>
  <c r="DQ65" i="28"/>
  <c r="DS97" i="28" s="1"/>
  <c r="CX65" i="28"/>
  <c r="CZ97" i="28" s="1"/>
  <c r="CG65" i="28"/>
  <c r="BN65" i="28"/>
  <c r="BP97" i="28" s="1"/>
  <c r="AX65" i="28"/>
  <c r="AI65" i="28"/>
  <c r="AK97" i="28" s="1"/>
  <c r="R65" i="28"/>
  <c r="T97" i="28" s="1"/>
  <c r="DP65" i="28"/>
  <c r="DR97" i="28" s="1"/>
  <c r="CW65" i="28"/>
  <c r="CY97" i="28" s="1"/>
  <c r="CF65" i="28"/>
  <c r="CH97" i="28" s="1"/>
  <c r="BM65" i="28"/>
  <c r="BO97" i="28" s="1"/>
  <c r="AW65" i="28"/>
  <c r="AY97" i="28" s="1"/>
  <c r="AH65" i="28"/>
  <c r="AJ97" i="28" s="1"/>
  <c r="Q65" i="28"/>
  <c r="DO65" i="28"/>
  <c r="DQ97" i="28" s="1"/>
  <c r="CV65" i="28"/>
  <c r="CE65" i="28"/>
  <c r="CG97" i="28" s="1"/>
  <c r="BL65" i="28"/>
  <c r="BN97" i="28" s="1"/>
  <c r="AV65" i="28"/>
  <c r="AE65" i="28"/>
  <c r="P65" i="28"/>
  <c r="R97" i="28" s="1"/>
  <c r="DJ65" i="28"/>
  <c r="CS65" i="28"/>
  <c r="CU97" i="28" s="1"/>
  <c r="BZ65" i="28"/>
  <c r="CB97" i="28" s="1"/>
  <c r="BI65" i="28"/>
  <c r="AT65" i="28"/>
  <c r="AV97" i="28" s="1"/>
  <c r="AC65" i="28"/>
  <c r="AE97" i="28" s="1"/>
  <c r="M65" i="28"/>
  <c r="O97" i="28" s="1"/>
  <c r="CD65" i="28"/>
  <c r="CF97" i="28" s="1"/>
  <c r="AU65" i="28"/>
  <c r="AW97" i="28" s="1"/>
  <c r="N65" i="28"/>
  <c r="P97" i="28" s="1"/>
  <c r="DI65" i="28"/>
  <c r="DK97" i="28" s="1"/>
  <c r="BY65" i="28"/>
  <c r="CA97" i="28" s="1"/>
  <c r="AQ65" i="28"/>
  <c r="AS97" i="28" s="1"/>
  <c r="L65" i="28"/>
  <c r="N97" i="28" s="1"/>
  <c r="DH65" i="28"/>
  <c r="BX65" i="28"/>
  <c r="BZ97" i="28" s="1"/>
  <c r="AP65" i="28"/>
  <c r="AR97" i="28" s="1"/>
  <c r="K65" i="28"/>
  <c r="M97" i="28" s="1"/>
  <c r="BV65" i="28"/>
  <c r="AO65" i="28"/>
  <c r="AQ97" i="28" s="1"/>
  <c r="J65" i="28"/>
  <c r="L97" i="28" s="1"/>
  <c r="DE65" i="28"/>
  <c r="DG97" i="28" s="1"/>
  <c r="BU65" i="28"/>
  <c r="AN65" i="28"/>
  <c r="AP97" i="28" s="1"/>
  <c r="CT65" i="28"/>
  <c r="BJ65" i="28"/>
  <c r="BL97" i="28" s="1"/>
  <c r="AD65" i="28"/>
  <c r="AF97" i="28" s="1"/>
  <c r="DW66" i="28"/>
  <c r="DK66" i="28"/>
  <c r="CM66" i="28"/>
  <c r="CA66" i="28"/>
  <c r="CC98" i="28" s="1"/>
  <c r="BC66" i="28"/>
  <c r="BC130" i="28" s="1"/>
  <c r="AQ66" i="28"/>
  <c r="AS98" i="28" s="1"/>
  <c r="AE66" i="28"/>
  <c r="S66" i="28"/>
  <c r="U98" i="28" s="1"/>
  <c r="DV66" i="28"/>
  <c r="DJ66" i="28"/>
  <c r="DL98" i="28" s="1"/>
  <c r="CX66" i="28"/>
  <c r="CZ98" i="28" s="1"/>
  <c r="CL66" i="28"/>
  <c r="BZ66" i="28"/>
  <c r="BN66" i="28"/>
  <c r="BB66" i="28"/>
  <c r="AD66" i="28"/>
  <c r="AF98" i="28" s="1"/>
  <c r="R66" i="28"/>
  <c r="DU66" i="28"/>
  <c r="CK66" i="28"/>
  <c r="CK130" i="28" s="1"/>
  <c r="BY66" i="28"/>
  <c r="CA98" i="28" s="1"/>
  <c r="BM66" i="28"/>
  <c r="BA66" i="28"/>
  <c r="BC98" i="28" s="1"/>
  <c r="AO66" i="28"/>
  <c r="AQ98" i="28" s="1"/>
  <c r="AC66" i="28"/>
  <c r="AE98" i="28" s="1"/>
  <c r="Q66" i="28"/>
  <c r="DS66" i="28"/>
  <c r="DG66" i="28"/>
  <c r="DI98" i="28" s="1"/>
  <c r="CU66" i="28"/>
  <c r="DQ66" i="28"/>
  <c r="CS66" i="28"/>
  <c r="CU98" i="28" s="1"/>
  <c r="CG66" i="28"/>
  <c r="CI98" i="28" s="1"/>
  <c r="BU66" i="28"/>
  <c r="BI66" i="28"/>
  <c r="BK98" i="28" s="1"/>
  <c r="AW66" i="28"/>
  <c r="AY98" i="28" s="1"/>
  <c r="AK66" i="28"/>
  <c r="AM98" i="28" s="1"/>
  <c r="Y66" i="28"/>
  <c r="DH66" i="28"/>
  <c r="DJ98" i="28" s="1"/>
  <c r="BV66" i="28"/>
  <c r="BX98" i="28" s="1"/>
  <c r="BE66" i="28"/>
  <c r="AL66" i="28"/>
  <c r="U66" i="28"/>
  <c r="DF66" i="28"/>
  <c r="DH98" i="28" s="1"/>
  <c r="CN66" i="28"/>
  <c r="CP98" i="28" s="1"/>
  <c r="BT66" i="28"/>
  <c r="BV98" i="28" s="1"/>
  <c r="BD66" i="28"/>
  <c r="BF98" i="28" s="1"/>
  <c r="AJ66" i="28"/>
  <c r="T66" i="28"/>
  <c r="DD66" i="28"/>
  <c r="DF98" i="28" s="1"/>
  <c r="CJ66" i="28"/>
  <c r="CL98" i="28" s="1"/>
  <c r="BS66" i="28"/>
  <c r="BU98" i="28" s="1"/>
  <c r="AI66" i="28"/>
  <c r="AK98" i="28" s="1"/>
  <c r="P66" i="28"/>
  <c r="R98" i="28" s="1"/>
  <c r="DC66" i="28"/>
  <c r="DE98" i="28" s="1"/>
  <c r="CI66" i="28"/>
  <c r="BR66" i="28"/>
  <c r="BT98" i="28" s="1"/>
  <c r="AY66" i="28"/>
  <c r="BA98" i="28" s="1"/>
  <c r="AH66" i="28"/>
  <c r="AJ98" i="28" s="1"/>
  <c r="O66" i="28"/>
  <c r="Q98" i="28" s="1"/>
  <c r="DB66" i="28"/>
  <c r="DD98" i="28" s="1"/>
  <c r="CH66" i="28"/>
  <c r="CJ98" i="28" s="1"/>
  <c r="AX66" i="28"/>
  <c r="AZ98" i="28" s="1"/>
  <c r="AG66" i="28"/>
  <c r="AI98" i="28" s="1"/>
  <c r="N66" i="28"/>
  <c r="DR66" i="28"/>
  <c r="DT98" i="28" s="1"/>
  <c r="CZ66" i="28"/>
  <c r="DB98" i="28" s="1"/>
  <c r="CE66" i="28"/>
  <c r="CG98" i="28" s="1"/>
  <c r="BL66" i="28"/>
  <c r="BN98" i="28" s="1"/>
  <c r="K66" i="28"/>
  <c r="M98" i="28" s="1"/>
  <c r="DA66" i="28"/>
  <c r="AF66" i="28"/>
  <c r="AH98" i="28" s="1"/>
  <c r="CV66" i="28"/>
  <c r="CX98" i="28" s="1"/>
  <c r="BK66" i="28"/>
  <c r="BM98" i="28" s="1"/>
  <c r="AA66" i="28"/>
  <c r="AA130" i="28" s="1"/>
  <c r="CT66" i="28"/>
  <c r="BJ66" i="28"/>
  <c r="Z66" i="28"/>
  <c r="AB98" i="28" s="1"/>
  <c r="CR66" i="28"/>
  <c r="CT98" i="28" s="1"/>
  <c r="BH66" i="28"/>
  <c r="X66" i="28"/>
  <c r="CQ66" i="28"/>
  <c r="BG66" i="28"/>
  <c r="BI98" i="28" s="1"/>
  <c r="W66" i="28"/>
  <c r="DT66" i="28"/>
  <c r="CF66" i="28"/>
  <c r="AV66" i="28"/>
  <c r="L66" i="28"/>
  <c r="AO53" i="28"/>
  <c r="BM53" i="28"/>
  <c r="CK53" i="28"/>
  <c r="CM85" i="28" s="1"/>
  <c r="DI53" i="28"/>
  <c r="AH56" i="28"/>
  <c r="BK56" i="28"/>
  <c r="CM56" i="28"/>
  <c r="CO88" i="28" s="1"/>
  <c r="DP56" i="28"/>
  <c r="DR88" i="28" s="1"/>
  <c r="K62" i="28"/>
  <c r="M94" i="28" s="1"/>
  <c r="DN62" i="28"/>
  <c r="BL64" i="28"/>
  <c r="BT65" i="28"/>
  <c r="BV97" i="28" s="1"/>
  <c r="V66" i="28"/>
  <c r="X98" i="28" s="1"/>
  <c r="DQ93" i="28"/>
  <c r="DE93" i="28"/>
  <c r="CS93" i="28"/>
  <c r="CG93" i="28"/>
  <c r="BU93" i="28"/>
  <c r="BI93" i="28"/>
  <c r="AW93" i="28"/>
  <c r="AK93" i="28"/>
  <c r="Y93" i="28"/>
  <c r="M93" i="28"/>
  <c r="DD93" i="28"/>
  <c r="CR93" i="28"/>
  <c r="CF93" i="28"/>
  <c r="BT93" i="28"/>
  <c r="BH93" i="28"/>
  <c r="AV93" i="28"/>
  <c r="AJ93" i="28"/>
  <c r="L93" i="28"/>
  <c r="DO93" i="28"/>
  <c r="DC93" i="28"/>
  <c r="DC125" i="28" s="1"/>
  <c r="CQ93" i="28"/>
  <c r="CE93" i="28"/>
  <c r="BS93" i="28"/>
  <c r="BS125" i="28" s="1"/>
  <c r="BG93" i="28"/>
  <c r="AU93" i="28"/>
  <c r="AI93" i="28"/>
  <c r="W93" i="28"/>
  <c r="K93" i="28"/>
  <c r="CP93" i="28"/>
  <c r="CD93" i="28"/>
  <c r="BR93" i="28"/>
  <c r="BF93" i="28"/>
  <c r="AT93" i="28"/>
  <c r="AH93" i="28"/>
  <c r="V93" i="28"/>
  <c r="J93" i="28"/>
  <c r="DM93" i="28"/>
  <c r="CC93" i="28"/>
  <c r="BQ93" i="28"/>
  <c r="AS93" i="28"/>
  <c r="AG93" i="28"/>
  <c r="U93" i="28"/>
  <c r="I93" i="28"/>
  <c r="CY93" i="28"/>
  <c r="CA93" i="28"/>
  <c r="AQ93" i="28"/>
  <c r="AE93" i="28"/>
  <c r="S93" i="28"/>
  <c r="CB93" i="28"/>
  <c r="BD93" i="28"/>
  <c r="AF93" i="28"/>
  <c r="H93" i="28"/>
  <c r="CX93" i="28"/>
  <c r="BB93" i="28"/>
  <c r="AD93" i="28"/>
  <c r="DU93" i="28"/>
  <c r="BY93" i="28"/>
  <c r="BA93" i="28"/>
  <c r="AC93" i="28"/>
  <c r="BW93" i="28"/>
  <c r="AY93" i="28"/>
  <c r="AA93" i="28"/>
  <c r="BP93" i="28"/>
  <c r="AM93" i="28"/>
  <c r="AL93" i="28"/>
  <c r="CV93" i="28"/>
  <c r="CT93" i="28"/>
  <c r="Z93" i="28"/>
  <c r="BK93" i="28"/>
  <c r="T93" i="28"/>
  <c r="CK93" i="28"/>
  <c r="AZ93" i="28"/>
  <c r="Q93" i="28"/>
  <c r="CL93" i="28"/>
  <c r="CJ93" i="28"/>
  <c r="P93" i="28"/>
  <c r="O93" i="28"/>
  <c r="BX93" i="28"/>
  <c r="BJ93" i="28"/>
  <c r="DR93" i="28"/>
  <c r="N93" i="28"/>
  <c r="DL93" i="28"/>
  <c r="DJ93" i="28"/>
  <c r="DI93" i="28"/>
  <c r="CH93" i="28"/>
  <c r="DH93" i="28"/>
  <c r="BV93" i="28"/>
  <c r="BV125" i="28" s="1"/>
  <c r="AX93" i="28"/>
  <c r="AR93" i="28"/>
  <c r="AP93" i="28"/>
  <c r="AA126" i="28"/>
  <c r="I128" i="28"/>
  <c r="AJ128" i="28"/>
  <c r="DM128" i="28"/>
  <c r="Y53" i="28"/>
  <c r="Y117" i="28" s="1"/>
  <c r="AW53" i="28"/>
  <c r="BU53" i="28"/>
  <c r="CS53" i="28"/>
  <c r="CU85" i="28" s="1"/>
  <c r="DQ53" i="28"/>
  <c r="O56" i="28"/>
  <c r="AQ56" i="28"/>
  <c r="AS88" i="28" s="1"/>
  <c r="BT56" i="28"/>
  <c r="BV88" i="28" s="1"/>
  <c r="CW56" i="28"/>
  <c r="Z62" i="28"/>
  <c r="Z126" i="28" s="1"/>
  <c r="CA62" i="28"/>
  <c r="S64" i="28"/>
  <c r="U96" i="28" s="1"/>
  <c r="U128" i="28" s="1"/>
  <c r="CF64" i="28"/>
  <c r="Y65" i="28"/>
  <c r="AA97" i="28" s="1"/>
  <c r="CP65" i="28"/>
  <c r="CR97" i="28" s="1"/>
  <c r="BL114" i="28"/>
  <c r="BX18" i="28"/>
  <c r="CJ18" i="28"/>
  <c r="CV18" i="28"/>
  <c r="CV50" i="28" s="1"/>
  <c r="CX82" i="28" s="1"/>
  <c r="DH18" i="28"/>
  <c r="DT18" i="28"/>
  <c r="P21" i="28"/>
  <c r="AB21" i="28"/>
  <c r="AN21" i="28"/>
  <c r="AZ21" i="28"/>
  <c r="BL21" i="28"/>
  <c r="BL36" i="28" s="1"/>
  <c r="BX21" i="28"/>
  <c r="BX36" i="28" s="1"/>
  <c r="CJ21" i="28"/>
  <c r="CV21" i="28"/>
  <c r="DH21" i="28"/>
  <c r="DT21" i="28"/>
  <c r="P24" i="28"/>
  <c r="AB24" i="28"/>
  <c r="AN24" i="28"/>
  <c r="AZ24" i="28"/>
  <c r="BL24" i="28"/>
  <c r="BN88" i="28" s="1"/>
  <c r="BX24" i="28"/>
  <c r="CJ24" i="28"/>
  <c r="CV24" i="28"/>
  <c r="DH24" i="28"/>
  <c r="DT24" i="28"/>
  <c r="P27" i="28"/>
  <c r="AB27" i="28"/>
  <c r="AN27" i="28"/>
  <c r="AZ27" i="28"/>
  <c r="BL27" i="28"/>
  <c r="BL59" i="28" s="1"/>
  <c r="BN91" i="28" s="1"/>
  <c r="BX27" i="28"/>
  <c r="CJ27" i="28"/>
  <c r="CV27" i="28"/>
  <c r="DH27" i="28"/>
  <c r="DT27" i="28"/>
  <c r="P30" i="28"/>
  <c r="AB30" i="28"/>
  <c r="AN30" i="28"/>
  <c r="AN62" i="28" s="1"/>
  <c r="AZ30" i="28"/>
  <c r="BL30" i="28"/>
  <c r="BX30" i="28"/>
  <c r="CJ30" i="28"/>
  <c r="CV30" i="28"/>
  <c r="DH30" i="28"/>
  <c r="DT30" i="28"/>
  <c r="W128" i="28"/>
  <c r="BQ128" i="28"/>
  <c r="CG128" i="28"/>
  <c r="CV128" i="28"/>
  <c r="CD131" i="28"/>
  <c r="CU131" i="28"/>
  <c r="DN131" i="28"/>
  <c r="Z53" i="28"/>
  <c r="Z117" i="28" s="1"/>
  <c r="AX53" i="28"/>
  <c r="AX117" i="28" s="1"/>
  <c r="BV53" i="28"/>
  <c r="BX85" i="28" s="1"/>
  <c r="CT53" i="28"/>
  <c r="CT117" i="28" s="1"/>
  <c r="DS53" i="28"/>
  <c r="AS56" i="28"/>
  <c r="AS120" i="28" s="1"/>
  <c r="BU56" i="28"/>
  <c r="AB62" i="28"/>
  <c r="CB62" i="28"/>
  <c r="T64" i="28"/>
  <c r="CG64" i="28"/>
  <c r="CI96" i="28" s="1"/>
  <c r="Z65" i="28"/>
  <c r="AB97" i="28" s="1"/>
  <c r="CQ65" i="28"/>
  <c r="CS97" i="28" s="1"/>
  <c r="AS66" i="28"/>
  <c r="AU98" i="28" s="1"/>
  <c r="DO66" i="28"/>
  <c r="DQ98" i="28" s="1"/>
  <c r="Q18" i="28"/>
  <c r="AC18" i="28"/>
  <c r="AO18" i="28"/>
  <c r="BA18" i="28"/>
  <c r="BM18" i="28"/>
  <c r="BY18" i="28"/>
  <c r="CK18" i="28"/>
  <c r="CW18" i="28"/>
  <c r="DI18" i="28"/>
  <c r="DU18" i="28"/>
  <c r="Q21" i="28"/>
  <c r="Q53" i="28" s="1"/>
  <c r="AC21" i="28"/>
  <c r="AO21" i="28"/>
  <c r="BA21" i="28"/>
  <c r="BM21" i="28"/>
  <c r="BY21" i="28"/>
  <c r="CK21" i="28"/>
  <c r="CW21" i="28"/>
  <c r="CY85" i="28" s="1"/>
  <c r="DI21" i="28"/>
  <c r="DK85" i="28" s="1"/>
  <c r="DU21" i="28"/>
  <c r="Q24" i="28"/>
  <c r="AC24" i="28"/>
  <c r="AO24" i="28"/>
  <c r="BA24" i="28"/>
  <c r="BM24" i="28"/>
  <c r="BY24" i="28"/>
  <c r="CK24" i="28"/>
  <c r="CW24" i="28"/>
  <c r="DI24" i="28"/>
  <c r="DU24" i="28"/>
  <c r="DU56" i="28" s="1"/>
  <c r="Q27" i="28"/>
  <c r="AC27" i="28"/>
  <c r="AO27" i="28"/>
  <c r="BA27" i="28"/>
  <c r="BA59" i="28" s="1"/>
  <c r="BM27" i="28"/>
  <c r="BM59" i="28" s="1"/>
  <c r="BY27" i="28"/>
  <c r="CK27" i="28"/>
  <c r="CW27" i="28"/>
  <c r="DI27" i="28"/>
  <c r="DU27" i="28"/>
  <c r="Q30" i="28"/>
  <c r="AC30" i="28"/>
  <c r="AO30" i="28"/>
  <c r="BA30" i="28"/>
  <c r="BM30" i="28"/>
  <c r="BY30" i="28"/>
  <c r="CK30" i="28"/>
  <c r="CK62" i="28" s="1"/>
  <c r="CW30" i="28"/>
  <c r="DI30" i="28"/>
  <c r="DU30" i="28"/>
  <c r="K128" i="28"/>
  <c r="K131" i="28"/>
  <c r="AA53" i="28"/>
  <c r="AC85" i="28" s="1"/>
  <c r="AY53" i="28"/>
  <c r="BW53" i="28"/>
  <c r="BY85" i="28" s="1"/>
  <c r="CU53" i="28"/>
  <c r="Q56" i="28"/>
  <c r="AT56" i="28"/>
  <c r="BW56" i="28"/>
  <c r="BY88" i="28" s="1"/>
  <c r="U64" i="28"/>
  <c r="CH64" i="28"/>
  <c r="CJ96" i="28" s="1"/>
  <c r="AB65" i="28"/>
  <c r="CR65" i="28"/>
  <c r="AT66" i="28"/>
  <c r="DP66" i="28"/>
  <c r="DR98" i="28" s="1"/>
  <c r="CC67" i="28"/>
  <c r="CE99" i="28" s="1"/>
  <c r="R18" i="28"/>
  <c r="AD18" i="28"/>
  <c r="AP18" i="28"/>
  <c r="BB18" i="28"/>
  <c r="BN18" i="28"/>
  <c r="BP82" i="28" s="1"/>
  <c r="BP114" i="28" s="1"/>
  <c r="BZ18" i="28"/>
  <c r="CL18" i="28"/>
  <c r="CX18" i="28"/>
  <c r="DJ18" i="28"/>
  <c r="DR53" i="28"/>
  <c r="DT85" i="28" s="1"/>
  <c r="DN53" i="28"/>
  <c r="DP85" i="28" s="1"/>
  <c r="DP117" i="28" s="1"/>
  <c r="DB53" i="28"/>
  <c r="CP53" i="28"/>
  <c r="CP117" i="28" s="1"/>
  <c r="CD53" i="28"/>
  <c r="BR53" i="28"/>
  <c r="BT85" i="28" s="1"/>
  <c r="BF53" i="28"/>
  <c r="AT53" i="28"/>
  <c r="AH53" i="28"/>
  <c r="V53" i="28"/>
  <c r="X85" i="28" s="1"/>
  <c r="J53" i="28"/>
  <c r="L85" i="28" s="1"/>
  <c r="DM53" i="28"/>
  <c r="DA53" i="28"/>
  <c r="DC85" i="28" s="1"/>
  <c r="CO53" i="28"/>
  <c r="CQ85" i="28" s="1"/>
  <c r="CQ117" i="28" s="1"/>
  <c r="CC53" i="28"/>
  <c r="CE85" i="28" s="1"/>
  <c r="CE117" i="28" s="1"/>
  <c r="BQ53" i="28"/>
  <c r="BS85" i="28" s="1"/>
  <c r="BE53" i="28"/>
  <c r="BG85" i="28" s="1"/>
  <c r="BG117" i="28" s="1"/>
  <c r="AS53" i="28"/>
  <c r="AU85" i="28" s="1"/>
  <c r="AU117" i="28" s="1"/>
  <c r="AG53" i="28"/>
  <c r="U53" i="28"/>
  <c r="I53" i="28"/>
  <c r="I117" i="28" s="1"/>
  <c r="DL53" i="28"/>
  <c r="CZ53" i="28"/>
  <c r="CN53" i="28"/>
  <c r="CP85" i="28" s="1"/>
  <c r="CB53" i="28"/>
  <c r="BP53" i="28"/>
  <c r="BR85" i="28" s="1"/>
  <c r="BD53" i="28"/>
  <c r="BF85" i="28" s="1"/>
  <c r="AR53" i="28"/>
  <c r="AT85" i="28" s="1"/>
  <c r="AF53" i="28"/>
  <c r="T53" i="28"/>
  <c r="V85" i="28" s="1"/>
  <c r="H53" i="28"/>
  <c r="J85" i="28" s="1"/>
  <c r="DK53" i="28"/>
  <c r="DM85" i="28" s="1"/>
  <c r="CY53" i="28"/>
  <c r="DA85" i="28" s="1"/>
  <c r="CM53" i="28"/>
  <c r="CA53" i="28"/>
  <c r="BO53" i="28"/>
  <c r="BC53" i="28"/>
  <c r="BE85" i="28" s="1"/>
  <c r="AQ53" i="28"/>
  <c r="AS85" i="28" s="1"/>
  <c r="AE53" i="28"/>
  <c r="S53" i="28"/>
  <c r="DW53" i="28"/>
  <c r="DJ53" i="28"/>
  <c r="CX53" i="28"/>
  <c r="AP53" i="28"/>
  <c r="AD53" i="28"/>
  <c r="DU53" i="28"/>
  <c r="DH53" i="28"/>
  <c r="CV53" i="28"/>
  <c r="CX85" i="28" s="1"/>
  <c r="CJ53" i="28"/>
  <c r="BX53" i="28"/>
  <c r="AN53" i="28"/>
  <c r="AB53" i="28"/>
  <c r="P53" i="28"/>
  <c r="R21" i="28"/>
  <c r="R53" i="28" s="1"/>
  <c r="AD21" i="28"/>
  <c r="AP21" i="28"/>
  <c r="BB21" i="28"/>
  <c r="BN21" i="28"/>
  <c r="BZ21" i="28"/>
  <c r="CL21" i="28"/>
  <c r="CX21" i="28"/>
  <c r="DJ21" i="28"/>
  <c r="DL56" i="28"/>
  <c r="CZ56" i="28"/>
  <c r="CN56" i="28"/>
  <c r="CB56" i="28"/>
  <c r="CD88" i="28" s="1"/>
  <c r="BP56" i="28"/>
  <c r="BD56" i="28"/>
  <c r="AR56" i="28"/>
  <c r="AT88" i="28" s="1"/>
  <c r="AF56" i="28"/>
  <c r="T56" i="28"/>
  <c r="V88" i="28" s="1"/>
  <c r="V120" i="28" s="1"/>
  <c r="H56" i="28"/>
  <c r="H120" i="28" s="1"/>
  <c r="DR56" i="28"/>
  <c r="DT88" i="28" s="1"/>
  <c r="DF56" i="28"/>
  <c r="DF120" i="28" s="1"/>
  <c r="CT56" i="28"/>
  <c r="CH56" i="28"/>
  <c r="CH120" i="28" s="1"/>
  <c r="BV56" i="28"/>
  <c r="BJ56" i="28"/>
  <c r="BL88" i="28" s="1"/>
  <c r="AX56" i="28"/>
  <c r="AZ88" i="28" s="1"/>
  <c r="AL56" i="28"/>
  <c r="Z56" i="28"/>
  <c r="AB88" i="28" s="1"/>
  <c r="N56" i="28"/>
  <c r="P88" i="28" s="1"/>
  <c r="DV56" i="28"/>
  <c r="DV120" i="28" s="1"/>
  <c r="DH56" i="28"/>
  <c r="DJ88" i="28" s="1"/>
  <c r="CS56" i="28"/>
  <c r="CE56" i="28"/>
  <c r="BQ56" i="28"/>
  <c r="AN56" i="28"/>
  <c r="Y56" i="28"/>
  <c r="AA88" i="28" s="1"/>
  <c r="K56" i="28"/>
  <c r="M88" i="28" s="1"/>
  <c r="DG56" i="28"/>
  <c r="CR56" i="28"/>
  <c r="CT88" i="28" s="1"/>
  <c r="CD56" i="28"/>
  <c r="BO56" i="28"/>
  <c r="BQ88" i="28" s="1"/>
  <c r="AM56" i="28"/>
  <c r="AO88" i="28" s="1"/>
  <c r="X56" i="28"/>
  <c r="Z88" i="28" s="1"/>
  <c r="Z120" i="28" s="1"/>
  <c r="J56" i="28"/>
  <c r="L88" i="28" s="1"/>
  <c r="DT56" i="28"/>
  <c r="DE56" i="28"/>
  <c r="CQ56" i="28"/>
  <c r="CS88" i="28" s="1"/>
  <c r="CC56" i="28"/>
  <c r="AZ56" i="28"/>
  <c r="AK56" i="28"/>
  <c r="AM88" i="28" s="1"/>
  <c r="W56" i="28"/>
  <c r="W120" i="28" s="1"/>
  <c r="I56" i="28"/>
  <c r="K88" i="28" s="1"/>
  <c r="K120" i="28" s="1"/>
  <c r="DS56" i="28"/>
  <c r="DD56" i="28"/>
  <c r="DF88" i="28" s="1"/>
  <c r="CP56" i="28"/>
  <c r="CA56" i="28"/>
  <c r="CC88" i="28" s="1"/>
  <c r="BM56" i="28"/>
  <c r="AY56" i="28"/>
  <c r="AJ56" i="28"/>
  <c r="AL88" i="28" s="1"/>
  <c r="V56" i="28"/>
  <c r="X88" i="28" s="1"/>
  <c r="X120" i="28" s="1"/>
  <c r="DQ56" i="28"/>
  <c r="DQ120" i="28" s="1"/>
  <c r="DC56" i="28"/>
  <c r="DE88" i="28" s="1"/>
  <c r="CO56" i="28"/>
  <c r="CQ88" i="28" s="1"/>
  <c r="BZ56" i="28"/>
  <c r="BL56" i="28"/>
  <c r="AW56" i="28"/>
  <c r="AI56" i="28"/>
  <c r="U56" i="28"/>
  <c r="W88" i="28" s="1"/>
  <c r="DO56" i="28"/>
  <c r="DQ88" i="28" s="1"/>
  <c r="DA56" i="28"/>
  <c r="BX56" i="28"/>
  <c r="BI56" i="28"/>
  <c r="BI120" i="28" s="1"/>
  <c r="AU56" i="28"/>
  <c r="AW88" i="28" s="1"/>
  <c r="AG56" i="28"/>
  <c r="R56" i="28"/>
  <c r="R24" i="28"/>
  <c r="AD24" i="28"/>
  <c r="AP24" i="28"/>
  <c r="BB24" i="28"/>
  <c r="BB56" i="28" s="1"/>
  <c r="BN24" i="28"/>
  <c r="BN56" i="28" s="1"/>
  <c r="BZ24" i="28"/>
  <c r="CL24" i="28"/>
  <c r="CX24" i="28"/>
  <c r="DJ24" i="28"/>
  <c r="R27" i="28"/>
  <c r="AD27" i="28"/>
  <c r="AP27" i="28"/>
  <c r="BB27" i="28"/>
  <c r="BN27" i="28"/>
  <c r="BZ27" i="28"/>
  <c r="CL27" i="28"/>
  <c r="CL59" i="28" s="1"/>
  <c r="CN91" i="28" s="1"/>
  <c r="CN123" i="28" s="1"/>
  <c r="CX27" i="28"/>
  <c r="DJ27" i="28"/>
  <c r="DS62" i="28"/>
  <c r="DU94" i="28" s="1"/>
  <c r="DG62" i="28"/>
  <c r="CU62" i="28"/>
  <c r="CU126" i="28" s="1"/>
  <c r="CI62" i="28"/>
  <c r="CK94" i="28" s="1"/>
  <c r="BW62" i="28"/>
  <c r="BY94" i="28" s="1"/>
  <c r="BK62" i="28"/>
  <c r="BM94" i="28" s="1"/>
  <c r="AY62" i="28"/>
  <c r="BA94" i="28" s="1"/>
  <c r="AM62" i="28"/>
  <c r="AO94" i="28" s="1"/>
  <c r="AA62" i="28"/>
  <c r="AC94" i="28" s="1"/>
  <c r="O62" i="28"/>
  <c r="Q94" i="28" s="1"/>
  <c r="DM62" i="28"/>
  <c r="DA62" i="28"/>
  <c r="DL62" i="28"/>
  <c r="DN94" i="28" s="1"/>
  <c r="CX62" i="28"/>
  <c r="BJ62" i="28"/>
  <c r="AW62" i="28"/>
  <c r="AY94" i="28" s="1"/>
  <c r="AJ62" i="28"/>
  <c r="AL94" i="28" s="1"/>
  <c r="W62" i="28"/>
  <c r="J62" i="28"/>
  <c r="L94" i="28" s="1"/>
  <c r="DK62" i="28"/>
  <c r="DM94" i="28" s="1"/>
  <c r="CJ62" i="28"/>
  <c r="BV62" i="28"/>
  <c r="BI62" i="28"/>
  <c r="BK94" i="28" s="1"/>
  <c r="AV62" i="28"/>
  <c r="AX94" i="28" s="1"/>
  <c r="AI62" i="28"/>
  <c r="V62" i="28"/>
  <c r="I62" i="28"/>
  <c r="K94" i="28" s="1"/>
  <c r="CV62" i="28"/>
  <c r="CH62" i="28"/>
  <c r="BU62" i="28"/>
  <c r="BW94" i="28" s="1"/>
  <c r="BH62" i="28"/>
  <c r="BH126" i="28" s="1"/>
  <c r="AU62" i="28"/>
  <c r="AH62" i="28"/>
  <c r="U62" i="28"/>
  <c r="H62" i="28"/>
  <c r="DW62" i="28"/>
  <c r="DI62" i="28"/>
  <c r="CT62" i="28"/>
  <c r="CV94" i="28" s="1"/>
  <c r="CG62" i="28"/>
  <c r="BT62" i="28"/>
  <c r="BV94" i="28" s="1"/>
  <c r="BV126" i="28" s="1"/>
  <c r="BG62" i="28"/>
  <c r="BI94" i="28" s="1"/>
  <c r="AT62" i="28"/>
  <c r="AG62" i="28"/>
  <c r="T62" i="28"/>
  <c r="DV62" i="28"/>
  <c r="DH62" i="28"/>
  <c r="CS62" i="28"/>
  <c r="CU94" i="28" s="1"/>
  <c r="CF62" i="28"/>
  <c r="CH94" i="28" s="1"/>
  <c r="BS62" i="28"/>
  <c r="BF62" i="28"/>
  <c r="BH94" i="28" s="1"/>
  <c r="AS62" i="28"/>
  <c r="AU94" i="28" s="1"/>
  <c r="AF62" i="28"/>
  <c r="S62" i="28"/>
  <c r="DT62" i="28"/>
  <c r="DE62" i="28"/>
  <c r="CQ62" i="28"/>
  <c r="CD62" i="28"/>
  <c r="CF94" i="28" s="1"/>
  <c r="BQ62" i="28"/>
  <c r="BD62" i="28"/>
  <c r="AQ62" i="28"/>
  <c r="AS94" i="28" s="1"/>
  <c r="AD62" i="28"/>
  <c r="DU62" i="28"/>
  <c r="CR62" i="28"/>
  <c r="CT94" i="28" s="1"/>
  <c r="BR62" i="28"/>
  <c r="AR62" i="28"/>
  <c r="AT94" i="28" s="1"/>
  <c r="R62" i="28"/>
  <c r="DR62" i="28"/>
  <c r="DT94" i="28" s="1"/>
  <c r="CP62" i="28"/>
  <c r="BP62" i="28"/>
  <c r="BR94" i="28" s="1"/>
  <c r="AP62" i="28"/>
  <c r="P62" i="28"/>
  <c r="DQ62" i="28"/>
  <c r="DS94" i="28" s="1"/>
  <c r="CO62" i="28"/>
  <c r="CQ94" i="28" s="1"/>
  <c r="BO62" i="28"/>
  <c r="AO62" i="28"/>
  <c r="N62" i="28"/>
  <c r="P94" i="28" s="1"/>
  <c r="DP62" i="28"/>
  <c r="DR94" i="28" s="1"/>
  <c r="CN62" i="28"/>
  <c r="CP94" i="28" s="1"/>
  <c r="M62" i="28"/>
  <c r="DO62" i="28"/>
  <c r="DQ94" i="28" s="1"/>
  <c r="CM62" i="28"/>
  <c r="CO94" i="28" s="1"/>
  <c r="BM62" i="28"/>
  <c r="AL62" i="28"/>
  <c r="L62" i="28"/>
  <c r="N94" i="28" s="1"/>
  <c r="DF62" i="28"/>
  <c r="CE62" i="28"/>
  <c r="BE62" i="28"/>
  <c r="AE62" i="28"/>
  <c r="AG94" i="28" s="1"/>
  <c r="R30" i="28"/>
  <c r="AD30" i="28"/>
  <c r="AP30" i="28"/>
  <c r="BB30" i="28"/>
  <c r="BN30" i="28"/>
  <c r="BZ30" i="28"/>
  <c r="CL30" i="28"/>
  <c r="CX30" i="28"/>
  <c r="DJ30" i="28"/>
  <c r="AM128" i="28"/>
  <c r="BA53" i="28"/>
  <c r="BY53" i="28"/>
  <c r="CW53" i="28"/>
  <c r="DV53" i="28"/>
  <c r="S56" i="28"/>
  <c r="AV56" i="28"/>
  <c r="AX88" i="28" s="1"/>
  <c r="AX120" i="28" s="1"/>
  <c r="BY56" i="28"/>
  <c r="DB56" i="28"/>
  <c r="DD88" i="28" s="1"/>
  <c r="AK62" i="28"/>
  <c r="CL62" i="28"/>
  <c r="AF64" i="28"/>
  <c r="AH96" i="28" s="1"/>
  <c r="CS64" i="28"/>
  <c r="CU96" i="28" s="1"/>
  <c r="CU128" i="28" s="1"/>
  <c r="AL65" i="28"/>
  <c r="AN97" i="28" s="1"/>
  <c r="DD65" i="28"/>
  <c r="DF97" i="28" s="1"/>
  <c r="BF66" i="28"/>
  <c r="BH98" i="28" s="1"/>
  <c r="CP67" i="28"/>
  <c r="CR99" i="28" s="1"/>
  <c r="AV32" i="28"/>
  <c r="AV64" i="28" s="1"/>
  <c r="BH32" i="28"/>
  <c r="BT32" i="28"/>
  <c r="CF32" i="28"/>
  <c r="CR32" i="28"/>
  <c r="CR64" i="28" s="1"/>
  <c r="DD32" i="28"/>
  <c r="DP32" i="28"/>
  <c r="L35" i="28"/>
  <c r="X35" i="28"/>
  <c r="AJ35" i="28"/>
  <c r="AV35" i="28"/>
  <c r="BH35" i="28"/>
  <c r="BT35" i="28"/>
  <c r="CF35" i="28"/>
  <c r="CH99" i="28" s="1"/>
  <c r="CH131" i="28" s="1"/>
  <c r="CR35" i="28"/>
  <c r="DD35" i="28"/>
  <c r="DP35" i="28"/>
  <c r="AR67" i="28"/>
  <c r="CF67" i="28"/>
  <c r="DW67" i="28"/>
  <c r="CT131" i="28"/>
  <c r="N67" i="28"/>
  <c r="BD67" i="28"/>
  <c r="CR67" i="28"/>
  <c r="BE67" i="28"/>
  <c r="BE131" i="28" s="1"/>
  <c r="CT67" i="28"/>
  <c r="CV99" i="28" s="1"/>
  <c r="DH32" i="28"/>
  <c r="DT32" i="28"/>
  <c r="P35" i="28"/>
  <c r="AB35" i="28"/>
  <c r="AN35" i="28"/>
  <c r="AZ35" i="28"/>
  <c r="BL35" i="28"/>
  <c r="BX35" i="28"/>
  <c r="BX67" i="28" s="1"/>
  <c r="CJ35" i="28"/>
  <c r="CV35" i="28"/>
  <c r="DH35" i="28"/>
  <c r="DH67" i="28" s="1"/>
  <c r="DT35" i="28"/>
  <c r="S67" i="28"/>
  <c r="BF67" i="28"/>
  <c r="BF131" i="28" s="1"/>
  <c r="Q32" i="28"/>
  <c r="Q64" i="28" s="1"/>
  <c r="AC32" i="28"/>
  <c r="AO32" i="28"/>
  <c r="AO64" i="28" s="1"/>
  <c r="BA32" i="28"/>
  <c r="BM32" i="28"/>
  <c r="BY32" i="28"/>
  <c r="CK32" i="28"/>
  <c r="CW32" i="28"/>
  <c r="CW64" i="28" s="1"/>
  <c r="DI32" i="28"/>
  <c r="DI64" i="28" s="1"/>
  <c r="DK96" i="28" s="1"/>
  <c r="DU32" i="28"/>
  <c r="Q35" i="28"/>
  <c r="AC35" i="28"/>
  <c r="AO35" i="28"/>
  <c r="BA35" i="28"/>
  <c r="BM35" i="28"/>
  <c r="BY35" i="28"/>
  <c r="CK35" i="28"/>
  <c r="CW35" i="28"/>
  <c r="CW67" i="28" s="1"/>
  <c r="DI35" i="28"/>
  <c r="DU35" i="28"/>
  <c r="T67" i="28"/>
  <c r="AD32" i="28"/>
  <c r="AP32" i="28"/>
  <c r="BB32" i="28"/>
  <c r="BN32" i="28"/>
  <c r="BN64" i="28" s="1"/>
  <c r="BZ32" i="28"/>
  <c r="BZ64" i="28" s="1"/>
  <c r="CB96" i="28" s="1"/>
  <c r="CB128" i="28" s="1"/>
  <c r="CL32" i="28"/>
  <c r="CL64" i="28" s="1"/>
  <c r="CX32" i="28"/>
  <c r="CX64" i="28" s="1"/>
  <c r="DJ32" i="28"/>
  <c r="DI67" i="28"/>
  <c r="CK67" i="28"/>
  <c r="BY67" i="28"/>
  <c r="BM67" i="28"/>
  <c r="AO67" i="28"/>
  <c r="DT67" i="28"/>
  <c r="CV67" i="28"/>
  <c r="CJ67" i="28"/>
  <c r="BL67" i="28"/>
  <c r="AZ67" i="28"/>
  <c r="AB67" i="28"/>
  <c r="P67" i="28"/>
  <c r="DS67" i="28"/>
  <c r="DG67" i="28"/>
  <c r="DI99" i="28" s="1"/>
  <c r="CU67" i="28"/>
  <c r="CW99" i="28" s="1"/>
  <c r="CI67" i="28"/>
  <c r="BW67" i="28"/>
  <c r="BY99" i="28" s="1"/>
  <c r="BK67" i="28"/>
  <c r="BK131" i="28" s="1"/>
  <c r="AY67" i="28"/>
  <c r="AM67" i="28"/>
  <c r="AA67" i="28"/>
  <c r="AA131" i="28" s="1"/>
  <c r="O67" i="28"/>
  <c r="DQ67" i="28"/>
  <c r="DS99" i="28" s="1"/>
  <c r="DE67" i="28"/>
  <c r="DG99" i="28" s="1"/>
  <c r="CS67" i="28"/>
  <c r="CG67" i="28"/>
  <c r="CI99" i="28" s="1"/>
  <c r="BU67" i="28"/>
  <c r="BI67" i="28"/>
  <c r="AW67" i="28"/>
  <c r="AW131" i="28" s="1"/>
  <c r="AK67" i="28"/>
  <c r="Y67" i="28"/>
  <c r="M67" i="28"/>
  <c r="DO67" i="28"/>
  <c r="DQ99" i="28" s="1"/>
  <c r="DC67" i="28"/>
  <c r="CQ67" i="28"/>
  <c r="CS99" i="28" s="1"/>
  <c r="CS131" i="28" s="1"/>
  <c r="CE67" i="28"/>
  <c r="CE131" i="28" s="1"/>
  <c r="BS67" i="28"/>
  <c r="BG67" i="28"/>
  <c r="AU67" i="28"/>
  <c r="AW99" i="28" s="1"/>
  <c r="AI67" i="28"/>
  <c r="W67" i="28"/>
  <c r="K67" i="28"/>
  <c r="M99" i="28" s="1"/>
  <c r="M131" i="28" s="1"/>
  <c r="DK67" i="28"/>
  <c r="DM99" i="28" s="1"/>
  <c r="DM131" i="28" s="1"/>
  <c r="CO67" i="28"/>
  <c r="BB67" i="28"/>
  <c r="AF67" i="28"/>
  <c r="AF131" i="28" s="1"/>
  <c r="J67" i="28"/>
  <c r="L99" i="28" s="1"/>
  <c r="CN67" i="28"/>
  <c r="BR67" i="28"/>
  <c r="AX67" i="28"/>
  <c r="AE67" i="28"/>
  <c r="AG99" i="28" s="1"/>
  <c r="AG131" i="28" s="1"/>
  <c r="I67" i="28"/>
  <c r="K99" i="28" s="1"/>
  <c r="DF67" i="28"/>
  <c r="DH99" i="28" s="1"/>
  <c r="CM67" i="28"/>
  <c r="BQ67" i="28"/>
  <c r="BQ131" i="28" s="1"/>
  <c r="AV67" i="28"/>
  <c r="AD67" i="28"/>
  <c r="H67" i="28"/>
  <c r="J99" i="28" s="1"/>
  <c r="DD67" i="28"/>
  <c r="BP67" i="28"/>
  <c r="BR99" i="28" s="1"/>
  <c r="AT67" i="28"/>
  <c r="AV99" i="28" s="1"/>
  <c r="Z67" i="28"/>
  <c r="AB99" i="28" s="1"/>
  <c r="DB67" i="28"/>
  <c r="CH67" i="28"/>
  <c r="BO67" i="28"/>
  <c r="BQ99" i="28" s="1"/>
  <c r="AS67" i="28"/>
  <c r="X67" i="28"/>
  <c r="DV67" i="28"/>
  <c r="CZ67" i="28"/>
  <c r="DB99" i="28" s="1"/>
  <c r="CD67" i="28"/>
  <c r="BJ67" i="28"/>
  <c r="BL99" i="28" s="1"/>
  <c r="AQ67" i="28"/>
  <c r="U67" i="28"/>
  <c r="R35" i="28"/>
  <c r="AD35" i="28"/>
  <c r="AF99" i="28" s="1"/>
  <c r="AP35" i="28"/>
  <c r="BB35" i="28"/>
  <c r="BN35" i="28"/>
  <c r="BZ35" i="28"/>
  <c r="CL35" i="28"/>
  <c r="CX35" i="28"/>
  <c r="DJ35" i="28"/>
  <c r="V67" i="28"/>
  <c r="X99" i="28" s="1"/>
  <c r="DA67" i="28"/>
  <c r="DC99" i="28" s="1"/>
  <c r="Z7" i="27"/>
  <c r="AO7" i="27"/>
  <c r="BV7" i="27"/>
  <c r="CZ7" i="27"/>
  <c r="DR7" i="27"/>
  <c r="J10" i="27"/>
  <c r="BF10" i="27"/>
  <c r="BF36" i="27" s="1"/>
  <c r="CM10" i="27"/>
  <c r="DR12" i="27"/>
  <c r="DF12" i="27"/>
  <c r="CT12" i="27"/>
  <c r="CH12" i="27"/>
  <c r="BV12" i="27"/>
  <c r="BJ12" i="27"/>
  <c r="AX12" i="27"/>
  <c r="AL12" i="27"/>
  <c r="Z12" i="27"/>
  <c r="N12" i="27"/>
  <c r="DQ12" i="27"/>
  <c r="DE12" i="27"/>
  <c r="CS12" i="27"/>
  <c r="CG12" i="27"/>
  <c r="BU12" i="27"/>
  <c r="BI12" i="27"/>
  <c r="AW12" i="27"/>
  <c r="AK12" i="27"/>
  <c r="Y12" i="27"/>
  <c r="M12" i="27"/>
  <c r="DO12" i="27"/>
  <c r="DC12" i="27"/>
  <c r="CQ12" i="27"/>
  <c r="CE12" i="27"/>
  <c r="BS12" i="27"/>
  <c r="BG12" i="27"/>
  <c r="AU12" i="27"/>
  <c r="AI12" i="27"/>
  <c r="W12" i="27"/>
  <c r="K12" i="27"/>
  <c r="DN12" i="27"/>
  <c r="DB12" i="27"/>
  <c r="CP12" i="27"/>
  <c r="CD12" i="27"/>
  <c r="BR12" i="27"/>
  <c r="BF12" i="27"/>
  <c r="AT12" i="27"/>
  <c r="AH12" i="27"/>
  <c r="AH36" i="27" s="1"/>
  <c r="V12" i="27"/>
  <c r="J12" i="27"/>
  <c r="AQ12" i="27"/>
  <c r="CA12" i="27"/>
  <c r="DK12" i="27"/>
  <c r="AC13" i="27"/>
  <c r="BM13" i="27"/>
  <c r="CW13" i="27"/>
  <c r="Y16" i="27"/>
  <c r="CH16" i="27"/>
  <c r="DV16" i="27"/>
  <c r="AQ17" i="27"/>
  <c r="CD17" i="27"/>
  <c r="DV17" i="27"/>
  <c r="AZ18" i="27"/>
  <c r="CV18" i="27"/>
  <c r="H31" i="27"/>
  <c r="DF33" i="27"/>
  <c r="T6" i="27"/>
  <c r="AJ6" i="27"/>
  <c r="BA6" i="27"/>
  <c r="BP6" i="27"/>
  <c r="CF6" i="27"/>
  <c r="CW6" i="27"/>
  <c r="DL6" i="27"/>
  <c r="J7" i="27"/>
  <c r="J36" i="27" s="1"/>
  <c r="AA7" i="27"/>
  <c r="AP7" i="27"/>
  <c r="BF7" i="27"/>
  <c r="BW7" i="27"/>
  <c r="CL7" i="27"/>
  <c r="DB7" i="27"/>
  <c r="DS7" i="27"/>
  <c r="K10" i="27"/>
  <c r="Z10" i="27"/>
  <c r="AR10" i="27"/>
  <c r="BG10" i="27"/>
  <c r="BV10" i="27"/>
  <c r="CN10" i="27"/>
  <c r="DD10" i="27"/>
  <c r="H12" i="27"/>
  <c r="AB12" i="27"/>
  <c r="AR12" i="27"/>
  <c r="BL12" i="27"/>
  <c r="CB12" i="27"/>
  <c r="CV12" i="27"/>
  <c r="DL12" i="27"/>
  <c r="N13" i="27"/>
  <c r="AD13" i="27"/>
  <c r="AX13" i="27"/>
  <c r="BN13" i="27"/>
  <c r="CH13" i="27"/>
  <c r="CX13" i="27"/>
  <c r="I16" i="27"/>
  <c r="Z16" i="27"/>
  <c r="AV16" i="27"/>
  <c r="BN16" i="27"/>
  <c r="CJ16" i="27"/>
  <c r="DA16" i="27"/>
  <c r="DW16" i="27"/>
  <c r="V17" i="27"/>
  <c r="AR17" i="27"/>
  <c r="BJ17" i="27"/>
  <c r="CE17" i="27"/>
  <c r="CX17" i="27"/>
  <c r="DW17" i="27"/>
  <c r="AA18" i="27"/>
  <c r="BA18" i="27"/>
  <c r="BW18" i="27"/>
  <c r="CW18" i="27"/>
  <c r="DS18" i="27"/>
  <c r="X21" i="27"/>
  <c r="AV21" i="27"/>
  <c r="CB21" i="27"/>
  <c r="CZ21" i="27"/>
  <c r="AO28" i="27"/>
  <c r="CF28" i="27"/>
  <c r="I31" i="27"/>
  <c r="BT31" i="27"/>
  <c r="DP31" i="27"/>
  <c r="BK33" i="27"/>
  <c r="DK33" i="27"/>
  <c r="DU36" i="27"/>
  <c r="V10" i="27"/>
  <c r="CZ10" i="27"/>
  <c r="W10" i="27"/>
  <c r="BS10" i="27"/>
  <c r="DA10" i="27"/>
  <c r="DP13" i="27"/>
  <c r="DD13" i="27"/>
  <c r="CR13" i="27"/>
  <c r="CF13" i="27"/>
  <c r="BT13" i="27"/>
  <c r="BH13" i="27"/>
  <c r="AV13" i="27"/>
  <c r="AJ13" i="27"/>
  <c r="X13" i="27"/>
  <c r="L13" i="27"/>
  <c r="DO13" i="27"/>
  <c r="DC13" i="27"/>
  <c r="CQ13" i="27"/>
  <c r="CE13" i="27"/>
  <c r="BS13" i="27"/>
  <c r="BG13" i="27"/>
  <c r="AU13" i="27"/>
  <c r="AI13" i="27"/>
  <c r="W13" i="27"/>
  <c r="K13" i="27"/>
  <c r="DM13" i="27"/>
  <c r="DA13" i="27"/>
  <c r="CO13" i="27"/>
  <c r="CC13" i="27"/>
  <c r="CC36" i="27" s="1"/>
  <c r="BQ13" i="27"/>
  <c r="BE13" i="27"/>
  <c r="AS13" i="27"/>
  <c r="AG13" i="27"/>
  <c r="U13" i="27"/>
  <c r="I13" i="27"/>
  <c r="DL13" i="27"/>
  <c r="CZ13" i="27"/>
  <c r="CN13" i="27"/>
  <c r="CB13" i="27"/>
  <c r="BP13" i="27"/>
  <c r="BD13" i="27"/>
  <c r="AR13" i="27"/>
  <c r="AF13" i="27"/>
  <c r="T13" i="27"/>
  <c r="H13" i="27"/>
  <c r="AQ13" i="27"/>
  <c r="DK13" i="27"/>
  <c r="AN7" i="27"/>
  <c r="BU7" i="27"/>
  <c r="CY7" i="27"/>
  <c r="DQ7" i="27"/>
  <c r="X10" i="27"/>
  <c r="CJ10" i="27"/>
  <c r="J13" i="27"/>
  <c r="CD13" i="27"/>
  <c r="AT16" i="27"/>
  <c r="CY16" i="27"/>
  <c r="BE31" i="27"/>
  <c r="H7" i="27"/>
  <c r="BD7" i="27"/>
  <c r="CK7" i="27"/>
  <c r="Y10" i="27"/>
  <c r="AQ10" i="27"/>
  <c r="BU10" i="27"/>
  <c r="DC10" i="27"/>
  <c r="DW10" i="27"/>
  <c r="AA12" i="27"/>
  <c r="BK12" i="27"/>
  <c r="CU12" i="27"/>
  <c r="CU36" i="27" s="1"/>
  <c r="M13" i="27"/>
  <c r="AW13" i="27"/>
  <c r="CG13" i="27"/>
  <c r="DQ13" i="27"/>
  <c r="H16" i="27"/>
  <c r="AU16" i="27"/>
  <c r="BM16" i="27"/>
  <c r="CZ16" i="27"/>
  <c r="U17" i="27"/>
  <c r="BH17" i="27"/>
  <c r="CW17" i="27"/>
  <c r="Z18" i="27"/>
  <c r="BV18" i="27"/>
  <c r="DR18" i="27"/>
  <c r="CE28" i="27"/>
  <c r="BS31" i="27"/>
  <c r="DO31" i="27"/>
  <c r="BB33" i="27"/>
  <c r="U6" i="27"/>
  <c r="AM6" i="27"/>
  <c r="BB6" i="27"/>
  <c r="BQ6" i="27"/>
  <c r="CI6" i="27"/>
  <c r="CX6" i="27"/>
  <c r="DM6" i="27"/>
  <c r="M7" i="27"/>
  <c r="AB7" i="27"/>
  <c r="AQ7" i="27"/>
  <c r="BI7" i="27"/>
  <c r="BX7" i="27"/>
  <c r="CM7" i="27"/>
  <c r="DE7" i="27"/>
  <c r="L10" i="27"/>
  <c r="AB10" i="27"/>
  <c r="AB36" i="27" s="1"/>
  <c r="AS10" i="27"/>
  <c r="BH10" i="27"/>
  <c r="BX10" i="27"/>
  <c r="BX36" i="27" s="1"/>
  <c r="CO10" i="27"/>
  <c r="CO36" i="27" s="1"/>
  <c r="DE10" i="27"/>
  <c r="DT11" i="27"/>
  <c r="DH11" i="27"/>
  <c r="CV11" i="27"/>
  <c r="CJ11" i="27"/>
  <c r="BX11" i="27"/>
  <c r="BL11" i="27"/>
  <c r="AZ11" i="27"/>
  <c r="AN11" i="27"/>
  <c r="AB11" i="27"/>
  <c r="P11" i="27"/>
  <c r="DS11" i="27"/>
  <c r="DG11" i="27"/>
  <c r="CU11" i="27"/>
  <c r="CI11" i="27"/>
  <c r="BW11" i="27"/>
  <c r="BK11" i="27"/>
  <c r="AY11" i="27"/>
  <c r="AM11" i="27"/>
  <c r="AA11" i="27"/>
  <c r="O11" i="27"/>
  <c r="DQ11" i="27"/>
  <c r="DE11" i="27"/>
  <c r="CS11" i="27"/>
  <c r="CG11" i="27"/>
  <c r="BU11" i="27"/>
  <c r="BI11" i="27"/>
  <c r="AW11" i="27"/>
  <c r="AK11" i="27"/>
  <c r="Y11" i="27"/>
  <c r="M11" i="27"/>
  <c r="DP11" i="27"/>
  <c r="DD11" i="27"/>
  <c r="CR11" i="27"/>
  <c r="CF11" i="27"/>
  <c r="BT11" i="27"/>
  <c r="BH11" i="27"/>
  <c r="AV11" i="27"/>
  <c r="AJ11" i="27"/>
  <c r="X11" i="27"/>
  <c r="L11" i="27"/>
  <c r="W11" i="27"/>
  <c r="AQ11" i="27"/>
  <c r="BG11" i="27"/>
  <c r="CA11" i="27"/>
  <c r="CQ11" i="27"/>
  <c r="DK11" i="27"/>
  <c r="I12" i="27"/>
  <c r="AC12" i="27"/>
  <c r="AS12" i="27"/>
  <c r="BM12" i="27"/>
  <c r="CC12" i="27"/>
  <c r="CW12" i="27"/>
  <c r="DM12" i="27"/>
  <c r="O13" i="27"/>
  <c r="AE13" i="27"/>
  <c r="AY13" i="27"/>
  <c r="BO13" i="27"/>
  <c r="BO36" i="27" s="1"/>
  <c r="CI13" i="27"/>
  <c r="CY13" i="27"/>
  <c r="DS13" i="27"/>
  <c r="J16" i="27"/>
  <c r="AD16" i="27"/>
  <c r="AW16" i="27"/>
  <c r="BQ16" i="27"/>
  <c r="CK16" i="27"/>
  <c r="DD16" i="27"/>
  <c r="Z17" i="27"/>
  <c r="AS17" i="27"/>
  <c r="BM17" i="27"/>
  <c r="CF17" i="27"/>
  <c r="DA17" i="27"/>
  <c r="AD18" i="27"/>
  <c r="BB18" i="27"/>
  <c r="BZ18" i="27"/>
  <c r="CX18" i="27"/>
  <c r="DV18" i="27"/>
  <c r="Y21" i="27"/>
  <c r="AW21" i="27"/>
  <c r="CC21" i="27"/>
  <c r="AP28" i="27"/>
  <c r="CM28" i="27"/>
  <c r="J31" i="27"/>
  <c r="BX31" i="27"/>
  <c r="DT31" i="27"/>
  <c r="BL33" i="27"/>
  <c r="DP33" i="27"/>
  <c r="CN36" i="27"/>
  <c r="AK10" i="27"/>
  <c r="BC10" i="27"/>
  <c r="BR10" i="27"/>
  <c r="DP10" i="27"/>
  <c r="DP36" i="27" s="1"/>
  <c r="H10" i="27"/>
  <c r="BD10" i="27"/>
  <c r="DQ10" i="27"/>
  <c r="AA13" i="27"/>
  <c r="BK13" i="27"/>
  <c r="CU13" i="27"/>
  <c r="DP7" i="27"/>
  <c r="DD7" i="27"/>
  <c r="CR7" i="27"/>
  <c r="CR36" i="27" s="1"/>
  <c r="CF7" i="27"/>
  <c r="BT7" i="27"/>
  <c r="BH7" i="27"/>
  <c r="AV7" i="27"/>
  <c r="AV36" i="27" s="1"/>
  <c r="AJ7" i="27"/>
  <c r="X7" i="27"/>
  <c r="L7" i="27"/>
  <c r="DO7" i="27"/>
  <c r="DC7" i="27"/>
  <c r="CQ7" i="27"/>
  <c r="CE7" i="27"/>
  <c r="BS7" i="27"/>
  <c r="BG7" i="27"/>
  <c r="AU7" i="27"/>
  <c r="AI7" i="27"/>
  <c r="W7" i="27"/>
  <c r="K7" i="27"/>
  <c r="DM7" i="27"/>
  <c r="DA7" i="27"/>
  <c r="CO7" i="27"/>
  <c r="CC7" i="27"/>
  <c r="BQ7" i="27"/>
  <c r="BE7" i="27"/>
  <c r="AS7" i="27"/>
  <c r="AS36" i="27" s="1"/>
  <c r="AG7" i="27"/>
  <c r="U7" i="27"/>
  <c r="I7" i="27"/>
  <c r="BC7" i="27"/>
  <c r="AN10" i="27"/>
  <c r="BT10" i="27"/>
  <c r="DT10" i="27"/>
  <c r="AB13" i="27"/>
  <c r="CV13" i="27"/>
  <c r="X16" i="27"/>
  <c r="BL16" i="27"/>
  <c r="DU16" i="27"/>
  <c r="AN6" i="27"/>
  <c r="BR6" i="27"/>
  <c r="CY6" i="27"/>
  <c r="N7" i="27"/>
  <c r="AR7" i="27"/>
  <c r="AR36" i="27" s="1"/>
  <c r="BY7" i="27"/>
  <c r="CN7" i="27"/>
  <c r="DU7" i="27"/>
  <c r="AE10" i="27"/>
  <c r="BI10" i="27"/>
  <c r="CP10" i="27"/>
  <c r="L12" i="27"/>
  <c r="AV12" i="27"/>
  <c r="CF12" i="27"/>
  <c r="DP12" i="27"/>
  <c r="AH13" i="27"/>
  <c r="BR13" i="27"/>
  <c r="DB13" i="27"/>
  <c r="DT13" i="27"/>
  <c r="K16" i="27"/>
  <c r="AX16" i="27"/>
  <c r="CL16" i="27"/>
  <c r="DH16" i="27"/>
  <c r="AC17" i="27"/>
  <c r="BP17" i="27"/>
  <c r="DD17" i="27"/>
  <c r="AH18" i="27"/>
  <c r="CD18" i="27"/>
  <c r="AQ28" i="27"/>
  <c r="BY31" i="27"/>
  <c r="BM33" i="27"/>
  <c r="H6" i="27"/>
  <c r="X6" i="27"/>
  <c r="AO6" i="27"/>
  <c r="BD6" i="27"/>
  <c r="BT6" i="27"/>
  <c r="CK6" i="27"/>
  <c r="CZ6" i="27"/>
  <c r="CZ36" i="27" s="1"/>
  <c r="O7" i="27"/>
  <c r="O36" i="27" s="1"/>
  <c r="AD7" i="27"/>
  <c r="AD36" i="27" s="1"/>
  <c r="AT7" i="27"/>
  <c r="AT36" i="27" s="1"/>
  <c r="BK7" i="27"/>
  <c r="BZ7" i="27"/>
  <c r="BZ36" i="27" s="1"/>
  <c r="CP7" i="27"/>
  <c r="DG7" i="27"/>
  <c r="DV7" i="27"/>
  <c r="DV36" i="27" s="1"/>
  <c r="N10" i="27"/>
  <c r="AF10" i="27"/>
  <c r="AU10" i="27"/>
  <c r="BJ10" i="27"/>
  <c r="CB10" i="27"/>
  <c r="CQ10" i="27"/>
  <c r="O12" i="27"/>
  <c r="AE12" i="27"/>
  <c r="AY12" i="27"/>
  <c r="BO12" i="27"/>
  <c r="CI12" i="27"/>
  <c r="CY12" i="27"/>
  <c r="DS12" i="27"/>
  <c r="Q13" i="27"/>
  <c r="AK13" i="27"/>
  <c r="BA13" i="27"/>
  <c r="BU13" i="27"/>
  <c r="CK13" i="27"/>
  <c r="DE13" i="27"/>
  <c r="DU13" i="27"/>
  <c r="L16" i="27"/>
  <c r="AH16" i="27"/>
  <c r="AZ16" i="27"/>
  <c r="BU16" i="27"/>
  <c r="CM16" i="27"/>
  <c r="H17" i="27"/>
  <c r="AD17" i="27"/>
  <c r="AU17" i="27"/>
  <c r="BQ17" i="27"/>
  <c r="CI17" i="27"/>
  <c r="H18" i="27"/>
  <c r="AK18" i="27"/>
  <c r="BD18" i="27"/>
  <c r="CG18" i="27"/>
  <c r="DV21" i="27"/>
  <c r="DJ21" i="27"/>
  <c r="CX21" i="27"/>
  <c r="CL21" i="27"/>
  <c r="BZ21" i="27"/>
  <c r="BN21" i="27"/>
  <c r="BB21" i="27"/>
  <c r="AP21" i="27"/>
  <c r="AD21" i="27"/>
  <c r="R21" i="27"/>
  <c r="DU21" i="27"/>
  <c r="DI21" i="27"/>
  <c r="CW21" i="27"/>
  <c r="CK21" i="27"/>
  <c r="BY21" i="27"/>
  <c r="BM21" i="27"/>
  <c r="BA21" i="27"/>
  <c r="AO21" i="27"/>
  <c r="AC21" i="27"/>
  <c r="Q21" i="27"/>
  <c r="DT21" i="27"/>
  <c r="DH21" i="27"/>
  <c r="CV21" i="27"/>
  <c r="CJ21" i="27"/>
  <c r="BX21" i="27"/>
  <c r="BL21" i="27"/>
  <c r="AZ21" i="27"/>
  <c r="AN21" i="27"/>
  <c r="AB21" i="27"/>
  <c r="P21" i="27"/>
  <c r="DS21" i="27"/>
  <c r="DG21" i="27"/>
  <c r="CU21" i="27"/>
  <c r="CI21" i="27"/>
  <c r="BW21" i="27"/>
  <c r="BK21" i="27"/>
  <c r="AY21" i="27"/>
  <c r="AM21" i="27"/>
  <c r="AA21" i="27"/>
  <c r="O21" i="27"/>
  <c r="DF21" i="27"/>
  <c r="CP21" i="27"/>
  <c r="BV21" i="27"/>
  <c r="BF21" i="27"/>
  <c r="AL21" i="27"/>
  <c r="V21" i="27"/>
  <c r="DE21" i="27"/>
  <c r="CO21" i="27"/>
  <c r="BU21" i="27"/>
  <c r="BE21" i="27"/>
  <c r="AK21" i="27"/>
  <c r="U21" i="27"/>
  <c r="DW21" i="27"/>
  <c r="DC21" i="27"/>
  <c r="CM21" i="27"/>
  <c r="BS21" i="27"/>
  <c r="BC21" i="27"/>
  <c r="AI21" i="27"/>
  <c r="S21" i="27"/>
  <c r="DR21" i="27"/>
  <c r="DB21" i="27"/>
  <c r="CH21" i="27"/>
  <c r="BR21" i="27"/>
  <c r="AX21" i="27"/>
  <c r="AH21" i="27"/>
  <c r="N21" i="27"/>
  <c r="AE21" i="27"/>
  <c r="BG21" i="27"/>
  <c r="CE21" i="27"/>
  <c r="DK21" i="27"/>
  <c r="DQ27" i="27"/>
  <c r="DE27" i="27"/>
  <c r="CS27" i="27"/>
  <c r="CG27" i="27"/>
  <c r="BU27" i="27"/>
  <c r="BI27" i="27"/>
  <c r="AW27" i="27"/>
  <c r="AK27" i="27"/>
  <c r="Y27" i="27"/>
  <c r="M27" i="27"/>
  <c r="DP27" i="27"/>
  <c r="DD27" i="27"/>
  <c r="CR27" i="27"/>
  <c r="CF27" i="27"/>
  <c r="BT27" i="27"/>
  <c r="BH27" i="27"/>
  <c r="AV27" i="27"/>
  <c r="AJ27" i="27"/>
  <c r="X27" i="27"/>
  <c r="L27" i="27"/>
  <c r="DO27" i="27"/>
  <c r="DC27" i="27"/>
  <c r="CQ27" i="27"/>
  <c r="CE27" i="27"/>
  <c r="BS27" i="27"/>
  <c r="BG27" i="27"/>
  <c r="AU27" i="27"/>
  <c r="AI27" i="27"/>
  <c r="W27" i="27"/>
  <c r="K27" i="27"/>
  <c r="DN27" i="27"/>
  <c r="DB27" i="27"/>
  <c r="CP27" i="27"/>
  <c r="CD27" i="27"/>
  <c r="BR27" i="27"/>
  <c r="BF27" i="27"/>
  <c r="AT27" i="27"/>
  <c r="AH27" i="27"/>
  <c r="V27" i="27"/>
  <c r="J27" i="27"/>
  <c r="DT27" i="27"/>
  <c r="CZ27" i="27"/>
  <c r="CJ27" i="27"/>
  <c r="BP27" i="27"/>
  <c r="AZ27" i="27"/>
  <c r="AF27" i="27"/>
  <c r="P27" i="27"/>
  <c r="DS27" i="27"/>
  <c r="CY27" i="27"/>
  <c r="CI27" i="27"/>
  <c r="BO27" i="27"/>
  <c r="AY27" i="27"/>
  <c r="AE27" i="27"/>
  <c r="O27" i="27"/>
  <c r="DR27" i="27"/>
  <c r="CX27" i="27"/>
  <c r="CH27" i="27"/>
  <c r="BN27" i="27"/>
  <c r="AX27" i="27"/>
  <c r="AD27" i="27"/>
  <c r="N27" i="27"/>
  <c r="DM27" i="27"/>
  <c r="CW27" i="27"/>
  <c r="CC27" i="27"/>
  <c r="BM27" i="27"/>
  <c r="AS27" i="27"/>
  <c r="AC27" i="27"/>
  <c r="I27" i="27"/>
  <c r="CV27" i="27"/>
  <c r="BX27" i="27"/>
  <c r="AR27" i="27"/>
  <c r="T27" i="27"/>
  <c r="DW27" i="27"/>
  <c r="CU27" i="27"/>
  <c r="BW27" i="27"/>
  <c r="AQ27" i="27"/>
  <c r="S27" i="27"/>
  <c r="DU27" i="27"/>
  <c r="CO27" i="27"/>
  <c r="BQ27" i="27"/>
  <c r="AO27" i="27"/>
  <c r="Q27" i="27"/>
  <c r="DL27" i="27"/>
  <c r="CN27" i="27"/>
  <c r="BL27" i="27"/>
  <c r="AN27" i="27"/>
  <c r="H27" i="27"/>
  <c r="BC27" i="27"/>
  <c r="CM27" i="27"/>
  <c r="L28" i="27"/>
  <c r="AW28" i="27"/>
  <c r="AD31" i="27"/>
  <c r="R33" i="27"/>
  <c r="BH36" i="27"/>
  <c r="DD36" i="27"/>
  <c r="DV10" i="27"/>
  <c r="DJ10" i="27"/>
  <c r="CX10" i="27"/>
  <c r="CL10" i="27"/>
  <c r="BZ10" i="27"/>
  <c r="BN10" i="27"/>
  <c r="BN36" i="27" s="1"/>
  <c r="BB10" i="27"/>
  <c r="AP10" i="27"/>
  <c r="AD10" i="27"/>
  <c r="R10" i="27"/>
  <c r="DU10" i="27"/>
  <c r="DI10" i="27"/>
  <c r="CW10" i="27"/>
  <c r="CK10" i="27"/>
  <c r="BY10" i="27"/>
  <c r="BY36" i="27" s="1"/>
  <c r="BM10" i="27"/>
  <c r="BM36" i="27" s="1"/>
  <c r="BA10" i="27"/>
  <c r="AO10" i="27"/>
  <c r="AC10" i="27"/>
  <c r="AC36" i="27" s="1"/>
  <c r="Q10" i="27"/>
  <c r="DS10" i="27"/>
  <c r="DG10" i="27"/>
  <c r="DG36" i="27" s="1"/>
  <c r="CU10" i="27"/>
  <c r="CI10" i="27"/>
  <c r="BW10" i="27"/>
  <c r="BK10" i="27"/>
  <c r="BK36" i="27" s="1"/>
  <c r="AY10" i="27"/>
  <c r="AY36" i="27" s="1"/>
  <c r="AM10" i="27"/>
  <c r="AA10" i="27"/>
  <c r="O10" i="27"/>
  <c r="DR10" i="27"/>
  <c r="DF10" i="27"/>
  <c r="CT10" i="27"/>
  <c r="CG10" i="27"/>
  <c r="AL10" i="27"/>
  <c r="CH10" i="27"/>
  <c r="CA13" i="27"/>
  <c r="Y7" i="27"/>
  <c r="CJ7" i="27"/>
  <c r="I10" i="27"/>
  <c r="BE10" i="27"/>
  <c r="DB10" i="27"/>
  <c r="AT13" i="27"/>
  <c r="BL13" i="27"/>
  <c r="DN13" i="27"/>
  <c r="DS16" i="27"/>
  <c r="DG16" i="27"/>
  <c r="CU16" i="27"/>
  <c r="CI16" i="27"/>
  <c r="BW16" i="27"/>
  <c r="BK16" i="27"/>
  <c r="AY16" i="27"/>
  <c r="AM16" i="27"/>
  <c r="AA16" i="27"/>
  <c r="O16" i="27"/>
  <c r="DT16" i="27"/>
  <c r="DF16" i="27"/>
  <c r="CS16" i="27"/>
  <c r="CF16" i="27"/>
  <c r="BS16" i="27"/>
  <c r="BF16" i="27"/>
  <c r="AS16" i="27"/>
  <c r="AF16" i="27"/>
  <c r="S16" i="27"/>
  <c r="DR16" i="27"/>
  <c r="DE16" i="27"/>
  <c r="CR16" i="27"/>
  <c r="CE16" i="27"/>
  <c r="BR16" i="27"/>
  <c r="BE16" i="27"/>
  <c r="AR16" i="27"/>
  <c r="AE16" i="27"/>
  <c r="R16" i="27"/>
  <c r="DP16" i="27"/>
  <c r="DC16" i="27"/>
  <c r="CP16" i="27"/>
  <c r="CC16" i="27"/>
  <c r="BP16" i="27"/>
  <c r="BC16" i="27"/>
  <c r="AP16" i="27"/>
  <c r="AC16" i="27"/>
  <c r="P16" i="27"/>
  <c r="DO16" i="27"/>
  <c r="DB16" i="27"/>
  <c r="CO16" i="27"/>
  <c r="CB16" i="27"/>
  <c r="BO16" i="27"/>
  <c r="BB16" i="27"/>
  <c r="AO16" i="27"/>
  <c r="AB16" i="27"/>
  <c r="N16" i="27"/>
  <c r="CG16" i="27"/>
  <c r="DS31" i="27"/>
  <c r="DG31" i="27"/>
  <c r="CU31" i="27"/>
  <c r="CI31" i="27"/>
  <c r="BW31" i="27"/>
  <c r="BK31" i="27"/>
  <c r="AY31" i="27"/>
  <c r="AM31" i="27"/>
  <c r="AA31" i="27"/>
  <c r="O31" i="27"/>
  <c r="DR31" i="27"/>
  <c r="DF31" i="27"/>
  <c r="CT31" i="27"/>
  <c r="CH31" i="27"/>
  <c r="BV31" i="27"/>
  <c r="BJ31" i="27"/>
  <c r="AX31" i="27"/>
  <c r="AL31" i="27"/>
  <c r="Z31" i="27"/>
  <c r="N31" i="27"/>
  <c r="DQ31" i="27"/>
  <c r="DE31" i="27"/>
  <c r="CS31" i="27"/>
  <c r="CG31" i="27"/>
  <c r="BU31" i="27"/>
  <c r="BI31" i="27"/>
  <c r="AW31" i="27"/>
  <c r="AK31" i="27"/>
  <c r="Y31" i="27"/>
  <c r="M31" i="27"/>
  <c r="DK31" i="27"/>
  <c r="CV31" i="27"/>
  <c r="CD31" i="27"/>
  <c r="BO31" i="27"/>
  <c r="AZ31" i="27"/>
  <c r="AH31" i="27"/>
  <c r="S31" i="27"/>
  <c r="DJ31" i="27"/>
  <c r="CR31" i="27"/>
  <c r="CC31" i="27"/>
  <c r="BN31" i="27"/>
  <c r="AV31" i="27"/>
  <c r="AG31" i="27"/>
  <c r="R31" i="27"/>
  <c r="DI31" i="27"/>
  <c r="CQ31" i="27"/>
  <c r="CB31" i="27"/>
  <c r="BM31" i="27"/>
  <c r="AU31" i="27"/>
  <c r="AF31" i="27"/>
  <c r="Q31" i="27"/>
  <c r="DW31" i="27"/>
  <c r="DH31" i="27"/>
  <c r="CP31" i="27"/>
  <c r="CA31" i="27"/>
  <c r="BL31" i="27"/>
  <c r="AT31" i="27"/>
  <c r="AE31" i="27"/>
  <c r="P31" i="27"/>
  <c r="DN31" i="27"/>
  <c r="CN31" i="27"/>
  <c r="BR31" i="27"/>
  <c r="AR31" i="27"/>
  <c r="V31" i="27"/>
  <c r="DM31" i="27"/>
  <c r="CM31" i="27"/>
  <c r="BQ31" i="27"/>
  <c r="AQ31" i="27"/>
  <c r="U31" i="27"/>
  <c r="DL31" i="27"/>
  <c r="CL31" i="27"/>
  <c r="BP31" i="27"/>
  <c r="AP31" i="27"/>
  <c r="T31" i="27"/>
  <c r="DD31" i="27"/>
  <c r="CK31" i="27"/>
  <c r="BH31" i="27"/>
  <c r="AO31" i="27"/>
  <c r="L31" i="27"/>
  <c r="L36" i="27" s="1"/>
  <c r="CY31" i="27"/>
  <c r="BG31" i="27"/>
  <c r="AC31" i="27"/>
  <c r="CX31" i="27"/>
  <c r="BF31" i="27"/>
  <c r="AB31" i="27"/>
  <c r="DV31" i="27"/>
  <c r="CO31" i="27"/>
  <c r="BD31" i="27"/>
  <c r="W31" i="27"/>
  <c r="DU31" i="27"/>
  <c r="CJ31" i="27"/>
  <c r="BC31" i="27"/>
  <c r="K31" i="27"/>
  <c r="DC31" i="27"/>
  <c r="DR6" i="27"/>
  <c r="DF6" i="27"/>
  <c r="CT6" i="27"/>
  <c r="CH6" i="27"/>
  <c r="BV6" i="27"/>
  <c r="BJ6" i="27"/>
  <c r="AX6" i="27"/>
  <c r="AL6" i="27"/>
  <c r="Z6" i="27"/>
  <c r="Z36" i="27" s="1"/>
  <c r="N6" i="27"/>
  <c r="DQ6" i="27"/>
  <c r="DE6" i="27"/>
  <c r="CS6" i="27"/>
  <c r="CG6" i="27"/>
  <c r="BU6" i="27"/>
  <c r="BI6" i="27"/>
  <c r="AW6" i="27"/>
  <c r="AK6" i="27"/>
  <c r="Y6" i="27"/>
  <c r="M6" i="27"/>
  <c r="DO6" i="27"/>
  <c r="DC6" i="27"/>
  <c r="CQ6" i="27"/>
  <c r="CE6" i="27"/>
  <c r="BS6" i="27"/>
  <c r="BG6" i="27"/>
  <c r="AU6" i="27"/>
  <c r="AI6" i="27"/>
  <c r="W6" i="27"/>
  <c r="K6" i="27"/>
  <c r="V6" i="27"/>
  <c r="BC6" i="27"/>
  <c r="CJ6" i="27"/>
  <c r="CJ36" i="27" s="1"/>
  <c r="DN6" i="27"/>
  <c r="AC7" i="27"/>
  <c r="BJ7" i="27"/>
  <c r="DF7" i="27"/>
  <c r="M10" i="27"/>
  <c r="AT10" i="27"/>
  <c r="CA10" i="27"/>
  <c r="DH10" i="27"/>
  <c r="AD12" i="27"/>
  <c r="BN12" i="27"/>
  <c r="CX12" i="27"/>
  <c r="P13" i="27"/>
  <c r="AZ13" i="27"/>
  <c r="AZ36" i="27" s="1"/>
  <c r="CJ13" i="27"/>
  <c r="AG16" i="27"/>
  <c r="BT16" i="27"/>
  <c r="DR17" i="27"/>
  <c r="DF17" i="27"/>
  <c r="CT17" i="27"/>
  <c r="DQ17" i="27"/>
  <c r="DE17" i="27"/>
  <c r="CS17" i="27"/>
  <c r="CG17" i="27"/>
  <c r="BU17" i="27"/>
  <c r="BI17" i="27"/>
  <c r="AW17" i="27"/>
  <c r="AK17" i="27"/>
  <c r="Y17" i="27"/>
  <c r="M17" i="27"/>
  <c r="DO17" i="27"/>
  <c r="DT17" i="27"/>
  <c r="DC17" i="27"/>
  <c r="CO17" i="27"/>
  <c r="CB17" i="27"/>
  <c r="BO17" i="27"/>
  <c r="BB17" i="27"/>
  <c r="AO17" i="27"/>
  <c r="AB17" i="27"/>
  <c r="O17" i="27"/>
  <c r="DS17" i="27"/>
  <c r="DB17" i="27"/>
  <c r="CN17" i="27"/>
  <c r="CA17" i="27"/>
  <c r="BN17" i="27"/>
  <c r="BA17" i="27"/>
  <c r="AN17" i="27"/>
  <c r="AA17" i="27"/>
  <c r="N17" i="27"/>
  <c r="DN17" i="27"/>
  <c r="CZ17" i="27"/>
  <c r="CL17" i="27"/>
  <c r="BY17" i="27"/>
  <c r="BL17" i="27"/>
  <c r="AY17" i="27"/>
  <c r="AL17" i="27"/>
  <c r="X17" i="27"/>
  <c r="K17" i="27"/>
  <c r="DM17" i="27"/>
  <c r="CY17" i="27"/>
  <c r="CK17" i="27"/>
  <c r="BX17" i="27"/>
  <c r="BK17" i="27"/>
  <c r="AX17" i="27"/>
  <c r="AJ17" i="27"/>
  <c r="W17" i="27"/>
  <c r="J17" i="27"/>
  <c r="AT17" i="27"/>
  <c r="CH17" i="27"/>
  <c r="DP18" i="27"/>
  <c r="DD18" i="27"/>
  <c r="CR18" i="27"/>
  <c r="CF18" i="27"/>
  <c r="BT18" i="27"/>
  <c r="BH18" i="27"/>
  <c r="AV18" i="27"/>
  <c r="AJ18" i="27"/>
  <c r="X18" i="27"/>
  <c r="L18" i="27"/>
  <c r="DO18" i="27"/>
  <c r="DC18" i="27"/>
  <c r="CQ18" i="27"/>
  <c r="CE18" i="27"/>
  <c r="BS18" i="27"/>
  <c r="BG18" i="27"/>
  <c r="AU18" i="27"/>
  <c r="AI18" i="27"/>
  <c r="W18" i="27"/>
  <c r="K18" i="27"/>
  <c r="DM18" i="27"/>
  <c r="DA18" i="27"/>
  <c r="CO18" i="27"/>
  <c r="CC18" i="27"/>
  <c r="BQ18" i="27"/>
  <c r="BE18" i="27"/>
  <c r="AS18" i="27"/>
  <c r="AG18" i="27"/>
  <c r="U18" i="27"/>
  <c r="I18" i="27"/>
  <c r="DI18" i="27"/>
  <c r="CT18" i="27"/>
  <c r="CB18" i="27"/>
  <c r="BM18" i="27"/>
  <c r="AX18" i="27"/>
  <c r="AF18" i="27"/>
  <c r="Q18" i="27"/>
  <c r="DW18" i="27"/>
  <c r="DH18" i="27"/>
  <c r="CS18" i="27"/>
  <c r="CA18" i="27"/>
  <c r="BL18" i="27"/>
  <c r="AW18" i="27"/>
  <c r="AE18" i="27"/>
  <c r="P18" i="27"/>
  <c r="DU18" i="27"/>
  <c r="DF18" i="27"/>
  <c r="CN18" i="27"/>
  <c r="BY18" i="27"/>
  <c r="BJ18" i="27"/>
  <c r="AR18" i="27"/>
  <c r="AC18" i="27"/>
  <c r="N18" i="27"/>
  <c r="DT18" i="27"/>
  <c r="DE18" i="27"/>
  <c r="CM18" i="27"/>
  <c r="BX18" i="27"/>
  <c r="BI18" i="27"/>
  <c r="AQ18" i="27"/>
  <c r="AB18" i="27"/>
  <c r="M18" i="27"/>
  <c r="BC18" i="27"/>
  <c r="CY18" i="27"/>
  <c r="DM28" i="27"/>
  <c r="DA28" i="27"/>
  <c r="CO28" i="27"/>
  <c r="CC28" i="27"/>
  <c r="BQ28" i="27"/>
  <c r="BE28" i="27"/>
  <c r="DL28" i="27"/>
  <c r="CZ28" i="27"/>
  <c r="CN28" i="27"/>
  <c r="CB28" i="27"/>
  <c r="BP28" i="27"/>
  <c r="BD28" i="27"/>
  <c r="AR28" i="27"/>
  <c r="DP28" i="27"/>
  <c r="DB28" i="27"/>
  <c r="CL28" i="27"/>
  <c r="BX28" i="27"/>
  <c r="BJ28" i="27"/>
  <c r="AV28" i="27"/>
  <c r="AI28" i="27"/>
  <c r="W28" i="27"/>
  <c r="K28" i="27"/>
  <c r="DO28" i="27"/>
  <c r="CY28" i="27"/>
  <c r="CK28" i="27"/>
  <c r="BW28" i="27"/>
  <c r="BI28" i="27"/>
  <c r="AU28" i="27"/>
  <c r="AH28" i="27"/>
  <c r="V28" i="27"/>
  <c r="J28" i="27"/>
  <c r="DN28" i="27"/>
  <c r="CX28" i="27"/>
  <c r="CJ28" i="27"/>
  <c r="BV28" i="27"/>
  <c r="BH28" i="27"/>
  <c r="AT28" i="27"/>
  <c r="AG28" i="27"/>
  <c r="U28" i="27"/>
  <c r="I28" i="27"/>
  <c r="DK28" i="27"/>
  <c r="CW28" i="27"/>
  <c r="CI28" i="27"/>
  <c r="BU28" i="27"/>
  <c r="BG28" i="27"/>
  <c r="AS28" i="27"/>
  <c r="AF28" i="27"/>
  <c r="T28" i="27"/>
  <c r="H28" i="27"/>
  <c r="DS28" i="27"/>
  <c r="CU28" i="27"/>
  <c r="CA28" i="27"/>
  <c r="BC28" i="27"/>
  <c r="AL28" i="27"/>
  <c r="R28" i="27"/>
  <c r="DR28" i="27"/>
  <c r="CT28" i="27"/>
  <c r="BZ28" i="27"/>
  <c r="BB28" i="27"/>
  <c r="AK28" i="27"/>
  <c r="Q28" i="27"/>
  <c r="DQ28" i="27"/>
  <c r="CS28" i="27"/>
  <c r="BY28" i="27"/>
  <c r="BA28" i="27"/>
  <c r="AJ28" i="27"/>
  <c r="P28" i="27"/>
  <c r="DJ28" i="27"/>
  <c r="CR28" i="27"/>
  <c r="BT28" i="27"/>
  <c r="AZ28" i="27"/>
  <c r="AE28" i="27"/>
  <c r="O28" i="27"/>
  <c r="DW28" i="27"/>
  <c r="CQ28" i="27"/>
  <c r="BM28" i="27"/>
  <c r="AD28" i="27"/>
  <c r="DV28" i="27"/>
  <c r="CP28" i="27"/>
  <c r="BL28" i="27"/>
  <c r="AC28" i="27"/>
  <c r="DT28" i="27"/>
  <c r="CH28" i="27"/>
  <c r="BF28" i="27"/>
  <c r="AA28" i="27"/>
  <c r="DI28" i="27"/>
  <c r="CG28" i="27"/>
  <c r="AY28" i="27"/>
  <c r="Z28" i="27"/>
  <c r="CV28" i="27"/>
  <c r="X31" i="27"/>
  <c r="DO33" i="27"/>
  <c r="DC33" i="27"/>
  <c r="CQ33" i="27"/>
  <c r="CE33" i="27"/>
  <c r="BS33" i="27"/>
  <c r="BG33" i="27"/>
  <c r="AU33" i="27"/>
  <c r="AI33" i="27"/>
  <c r="W33" i="27"/>
  <c r="K33" i="27"/>
  <c r="DN33" i="27"/>
  <c r="DB33" i="27"/>
  <c r="CP33" i="27"/>
  <c r="CD33" i="27"/>
  <c r="BR33" i="27"/>
  <c r="BF33" i="27"/>
  <c r="AT33" i="27"/>
  <c r="AH33" i="27"/>
  <c r="V33" i="27"/>
  <c r="J33" i="27"/>
  <c r="DM33" i="27"/>
  <c r="DA33" i="27"/>
  <c r="CO33" i="27"/>
  <c r="CC33" i="27"/>
  <c r="BQ33" i="27"/>
  <c r="BE33" i="27"/>
  <c r="AS33" i="27"/>
  <c r="AG33" i="27"/>
  <c r="U33" i="27"/>
  <c r="I33" i="27"/>
  <c r="DL33" i="27"/>
  <c r="CZ33" i="27"/>
  <c r="CN33" i="27"/>
  <c r="CB33" i="27"/>
  <c r="BP33" i="27"/>
  <c r="BD33" i="27"/>
  <c r="AR33" i="27"/>
  <c r="AF33" i="27"/>
  <c r="T33" i="27"/>
  <c r="H33" i="27"/>
  <c r="DJ33" i="27"/>
  <c r="CT33" i="27"/>
  <c r="BZ33" i="27"/>
  <c r="BJ33" i="27"/>
  <c r="AP33" i="27"/>
  <c r="Z33" i="27"/>
  <c r="DI33" i="27"/>
  <c r="CS33" i="27"/>
  <c r="BY33" i="27"/>
  <c r="BI33" i="27"/>
  <c r="AO33" i="27"/>
  <c r="Y33" i="27"/>
  <c r="DH33" i="27"/>
  <c r="CR33" i="27"/>
  <c r="BX33" i="27"/>
  <c r="BH33" i="27"/>
  <c r="AN33" i="27"/>
  <c r="X33" i="27"/>
  <c r="DW33" i="27"/>
  <c r="DG33" i="27"/>
  <c r="CM33" i="27"/>
  <c r="BW33" i="27"/>
  <c r="BC33" i="27"/>
  <c r="AM33" i="27"/>
  <c r="S33" i="27"/>
  <c r="DU33" i="27"/>
  <c r="CW33" i="27"/>
  <c r="BU33" i="27"/>
  <c r="AW33" i="27"/>
  <c r="Q33" i="27"/>
  <c r="DT33" i="27"/>
  <c r="CV33" i="27"/>
  <c r="BT33" i="27"/>
  <c r="AV33" i="27"/>
  <c r="P33" i="27"/>
  <c r="DS33" i="27"/>
  <c r="CU33" i="27"/>
  <c r="BO33" i="27"/>
  <c r="AQ33" i="27"/>
  <c r="O33" i="27"/>
  <c r="DR33" i="27"/>
  <c r="CL33" i="27"/>
  <c r="BN33" i="27"/>
  <c r="AL33" i="27"/>
  <c r="N33" i="27"/>
  <c r="CK33" i="27"/>
  <c r="BA33" i="27"/>
  <c r="M33" i="27"/>
  <c r="CJ33" i="27"/>
  <c r="AZ33" i="27"/>
  <c r="L33" i="27"/>
  <c r="DV33" i="27"/>
  <c r="CH33" i="27"/>
  <c r="AX33" i="27"/>
  <c r="DQ33" i="27"/>
  <c r="CG33" i="27"/>
  <c r="AK33" i="27"/>
  <c r="I6" i="27"/>
  <c r="AA6" i="27"/>
  <c r="AP6" i="27"/>
  <c r="BE6" i="27"/>
  <c r="BE36" i="27" s="1"/>
  <c r="BW6" i="27"/>
  <c r="CL6" i="27"/>
  <c r="DA6" i="27"/>
  <c r="DS6" i="27"/>
  <c r="P7" i="27"/>
  <c r="P36" i="27" s="1"/>
  <c r="AE7" i="27"/>
  <c r="AE36" i="27" s="1"/>
  <c r="AW7" i="27"/>
  <c r="BL7" i="27"/>
  <c r="BL36" i="27" s="1"/>
  <c r="CA7" i="27"/>
  <c r="CA36" i="27" s="1"/>
  <c r="CS7" i="27"/>
  <c r="DH7" i="27"/>
  <c r="DH36" i="27" s="1"/>
  <c r="DW7" i="27"/>
  <c r="DW36" i="27" s="1"/>
  <c r="P10" i="27"/>
  <c r="AG10" i="27"/>
  <c r="AG36" i="27" s="1"/>
  <c r="AV10" i="27"/>
  <c r="BL10" i="27"/>
  <c r="CC10" i="27"/>
  <c r="CR10" i="27"/>
  <c r="DL10" i="27"/>
  <c r="J11" i="27"/>
  <c r="AD11" i="27"/>
  <c r="AT11" i="27"/>
  <c r="BN11" i="27"/>
  <c r="CD11" i="27"/>
  <c r="CD36" i="27" s="1"/>
  <c r="CX11" i="27"/>
  <c r="DN11" i="27"/>
  <c r="P12" i="27"/>
  <c r="AF12" i="27"/>
  <c r="AZ12" i="27"/>
  <c r="BP12" i="27"/>
  <c r="CJ12" i="27"/>
  <c r="CZ12" i="27"/>
  <c r="DT12" i="27"/>
  <c r="DT36" i="27" s="1"/>
  <c r="R13" i="27"/>
  <c r="R36" i="27" s="1"/>
  <c r="AL13" i="27"/>
  <c r="BB13" i="27"/>
  <c r="BV13" i="27"/>
  <c r="CL13" i="27"/>
  <c r="DF13" i="27"/>
  <c r="DV13" i="27"/>
  <c r="M16" i="27"/>
  <c r="AI16" i="27"/>
  <c r="BA16" i="27"/>
  <c r="BV16" i="27"/>
  <c r="CN16" i="27"/>
  <c r="DJ16" i="27"/>
  <c r="I17" i="27"/>
  <c r="AE17" i="27"/>
  <c r="AV17" i="27"/>
  <c r="BR17" i="27"/>
  <c r="CJ17" i="27"/>
  <c r="DH17" i="27"/>
  <c r="J18" i="27"/>
  <c r="AL18" i="27"/>
  <c r="BF18" i="27"/>
  <c r="CH18" i="27"/>
  <c r="DB18" i="27"/>
  <c r="H21" i="27"/>
  <c r="AF21" i="27"/>
  <c r="BH21" i="27"/>
  <c r="CF21" i="27"/>
  <c r="DL21" i="27"/>
  <c r="R27" i="27"/>
  <c r="BD27" i="27"/>
  <c r="CT27" i="27"/>
  <c r="M28" i="27"/>
  <c r="AX28" i="27"/>
  <c r="DD28" i="27"/>
  <c r="AI31" i="27"/>
  <c r="CE31" i="27"/>
  <c r="AA33" i="27"/>
  <c r="CA33" i="27"/>
  <c r="S8" i="27"/>
  <c r="S36" i="27" s="1"/>
  <c r="AE8" i="27"/>
  <c r="AQ8" i="27"/>
  <c r="BC8" i="27"/>
  <c r="BO8" i="27"/>
  <c r="CA8" i="27"/>
  <c r="CM8" i="27"/>
  <c r="CY8" i="27"/>
  <c r="DK8" i="27"/>
  <c r="DW8" i="27"/>
  <c r="Q9" i="27"/>
  <c r="Q36" i="27" s="1"/>
  <c r="AC9" i="27"/>
  <c r="AO9" i="27"/>
  <c r="BA9" i="27"/>
  <c r="BM9" i="27"/>
  <c r="BY9" i="27"/>
  <c r="CK9" i="27"/>
  <c r="CW9" i="27"/>
  <c r="DI9" i="27"/>
  <c r="DU9" i="27"/>
  <c r="DW14" i="27"/>
  <c r="DK14" i="27"/>
  <c r="S14" i="27"/>
  <c r="AE14" i="27"/>
  <c r="AQ14" i="27"/>
  <c r="AQ36" i="27" s="1"/>
  <c r="BC14" i="27"/>
  <c r="BO14" i="27"/>
  <c r="CA14" i="27"/>
  <c r="CM14" i="27"/>
  <c r="CY14" i="27"/>
  <c r="DL14" i="27"/>
  <c r="DU15" i="27"/>
  <c r="DI15" i="27"/>
  <c r="CW15" i="27"/>
  <c r="CK15" i="27"/>
  <c r="BY15" i="27"/>
  <c r="BM15" i="27"/>
  <c r="BA15" i="27"/>
  <c r="AO15" i="27"/>
  <c r="AC15" i="27"/>
  <c r="Q15" i="27"/>
  <c r="T15" i="27"/>
  <c r="AG15" i="27"/>
  <c r="AT15" i="27"/>
  <c r="BG15" i="27"/>
  <c r="BT15" i="27"/>
  <c r="CG15" i="27"/>
  <c r="CT15" i="27"/>
  <c r="DG15" i="27"/>
  <c r="DT15" i="27"/>
  <c r="X22" i="27"/>
  <c r="AV22" i="27"/>
  <c r="BN22" i="27"/>
  <c r="CL22" i="27"/>
  <c r="S9" i="27"/>
  <c r="AE9" i="27"/>
  <c r="AQ9" i="27"/>
  <c r="BC9" i="27"/>
  <c r="BO9" i="27"/>
  <c r="CA9" i="27"/>
  <c r="CM9" i="27"/>
  <c r="CM36" i="27" s="1"/>
  <c r="CY9" i="27"/>
  <c r="DK9" i="27"/>
  <c r="DW9" i="27"/>
  <c r="DO22" i="27"/>
  <c r="DC22" i="27"/>
  <c r="CQ22" i="27"/>
  <c r="CE22" i="27"/>
  <c r="BS22" i="27"/>
  <c r="BG22" i="27"/>
  <c r="AU22" i="27"/>
  <c r="AI22" i="27"/>
  <c r="W22" i="27"/>
  <c r="DN22" i="27"/>
  <c r="DB22" i="27"/>
  <c r="CP22" i="27"/>
  <c r="CD22" i="27"/>
  <c r="BR22" i="27"/>
  <c r="BF22" i="27"/>
  <c r="AT22" i="27"/>
  <c r="AH22" i="27"/>
  <c r="V22" i="27"/>
  <c r="J22" i="27"/>
  <c r="DM22" i="27"/>
  <c r="CY22" i="27"/>
  <c r="CK22" i="27"/>
  <c r="BW22" i="27"/>
  <c r="BI22" i="27"/>
  <c r="AS22" i="27"/>
  <c r="AE22" i="27"/>
  <c r="Q22" i="27"/>
  <c r="DL22" i="27"/>
  <c r="CX22" i="27"/>
  <c r="CJ22" i="27"/>
  <c r="BV22" i="27"/>
  <c r="BH22" i="27"/>
  <c r="AR22" i="27"/>
  <c r="AD22" i="27"/>
  <c r="P22" i="27"/>
  <c r="DK22" i="27"/>
  <c r="CW22" i="27"/>
  <c r="CI22" i="27"/>
  <c r="BU22" i="27"/>
  <c r="BE22" i="27"/>
  <c r="AQ22" i="27"/>
  <c r="AC22" i="27"/>
  <c r="O22" i="27"/>
  <c r="DJ22" i="27"/>
  <c r="DJ36" i="27" s="1"/>
  <c r="CV22" i="27"/>
  <c r="CV36" i="27" s="1"/>
  <c r="CH22" i="27"/>
  <c r="BT22" i="27"/>
  <c r="BD22" i="27"/>
  <c r="AP22" i="27"/>
  <c r="AB22" i="27"/>
  <c r="N22" i="27"/>
  <c r="Z22" i="27"/>
  <c r="AX22" i="27"/>
  <c r="BP22" i="27"/>
  <c r="CN22" i="27"/>
  <c r="DH22" i="27"/>
  <c r="J8" i="27"/>
  <c r="V8" i="27"/>
  <c r="AH8" i="27"/>
  <c r="AT8" i="27"/>
  <c r="BF8" i="27"/>
  <c r="BR8" i="27"/>
  <c r="CD8" i="27"/>
  <c r="CP8" i="27"/>
  <c r="CP36" i="27" s="1"/>
  <c r="DB8" i="27"/>
  <c r="H9" i="27"/>
  <c r="T9" i="27"/>
  <c r="AF9" i="27"/>
  <c r="AF36" i="27" s="1"/>
  <c r="AR9" i="27"/>
  <c r="BD9" i="27"/>
  <c r="BP9" i="27"/>
  <c r="CB9" i="27"/>
  <c r="CB36" i="27" s="1"/>
  <c r="CN9" i="27"/>
  <c r="CZ9" i="27"/>
  <c r="J14" i="27"/>
  <c r="V14" i="27"/>
  <c r="AH14" i="27"/>
  <c r="AT14" i="27"/>
  <c r="BF14" i="27"/>
  <c r="BR14" i="27"/>
  <c r="CD14" i="27"/>
  <c r="CP14" i="27"/>
  <c r="DB14" i="27"/>
  <c r="DO14" i="27"/>
  <c r="J15" i="27"/>
  <c r="W15" i="27"/>
  <c r="AJ15" i="27"/>
  <c r="AW15" i="27"/>
  <c r="BJ15" i="27"/>
  <c r="BW15" i="27"/>
  <c r="CJ15" i="27"/>
  <c r="CX15" i="27"/>
  <c r="DK15" i="27"/>
  <c r="H22" i="27"/>
  <c r="AA22" i="27"/>
  <c r="AY22" i="27"/>
  <c r="BQ22" i="27"/>
  <c r="CO22" i="27"/>
  <c r="DI22" i="27"/>
  <c r="DU30" i="27"/>
  <c r="DI30" i="27"/>
  <c r="CW30" i="27"/>
  <c r="CK30" i="27"/>
  <c r="BY30" i="27"/>
  <c r="BM30" i="27"/>
  <c r="BA30" i="27"/>
  <c r="AO30" i="27"/>
  <c r="AC30" i="27"/>
  <c r="Q30" i="27"/>
  <c r="DT30" i="27"/>
  <c r="DH30" i="27"/>
  <c r="CV30" i="27"/>
  <c r="CJ30" i="27"/>
  <c r="BX30" i="27"/>
  <c r="BL30" i="27"/>
  <c r="AZ30" i="27"/>
  <c r="AN30" i="27"/>
  <c r="AB30" i="27"/>
  <c r="P30" i="27"/>
  <c r="DS30" i="27"/>
  <c r="DG30" i="27"/>
  <c r="CU30" i="27"/>
  <c r="CI30" i="27"/>
  <c r="BW30" i="27"/>
  <c r="BK30" i="27"/>
  <c r="AY30" i="27"/>
  <c r="AM30" i="27"/>
  <c r="AA30" i="27"/>
  <c r="O30" i="27"/>
  <c r="DV30" i="27"/>
  <c r="DD30" i="27"/>
  <c r="CO30" i="27"/>
  <c r="BZ30" i="27"/>
  <c r="BH30" i="27"/>
  <c r="AS30" i="27"/>
  <c r="AD30" i="27"/>
  <c r="L30" i="27"/>
  <c r="DR30" i="27"/>
  <c r="DC30" i="27"/>
  <c r="CN30" i="27"/>
  <c r="BV30" i="27"/>
  <c r="BG30" i="27"/>
  <c r="AR30" i="27"/>
  <c r="Z30" i="27"/>
  <c r="K30" i="27"/>
  <c r="DQ30" i="27"/>
  <c r="DB30" i="27"/>
  <c r="CM30" i="27"/>
  <c r="BU30" i="27"/>
  <c r="BF30" i="27"/>
  <c r="AQ30" i="27"/>
  <c r="Y30" i="27"/>
  <c r="J30" i="27"/>
  <c r="DP30" i="27"/>
  <c r="DA30" i="27"/>
  <c r="CL30" i="27"/>
  <c r="BT30" i="27"/>
  <c r="BE30" i="27"/>
  <c r="AP30" i="27"/>
  <c r="X30" i="27"/>
  <c r="I30" i="27"/>
  <c r="DN30" i="27"/>
  <c r="CR30" i="27"/>
  <c r="BR30" i="27"/>
  <c r="AV30" i="27"/>
  <c r="V30" i="27"/>
  <c r="DM30" i="27"/>
  <c r="CQ30" i="27"/>
  <c r="BQ30" i="27"/>
  <c r="AU30" i="27"/>
  <c r="U30" i="27"/>
  <c r="DL30" i="27"/>
  <c r="CP30" i="27"/>
  <c r="BP30" i="27"/>
  <c r="AT30" i="27"/>
  <c r="T30" i="27"/>
  <c r="DK30" i="27"/>
  <c r="CH30" i="27"/>
  <c r="BO30" i="27"/>
  <c r="AL30" i="27"/>
  <c r="S30" i="27"/>
  <c r="AK30" i="27"/>
  <c r="CC30" i="27"/>
  <c r="DJ30" i="27"/>
  <c r="S19" i="27"/>
  <c r="AE19" i="27"/>
  <c r="AQ19" i="27"/>
  <c r="BC19" i="27"/>
  <c r="BO19" i="27"/>
  <c r="CA19" i="27"/>
  <c r="CM19" i="27"/>
  <c r="CY19" i="27"/>
  <c r="DK19" i="27"/>
  <c r="DW19" i="27"/>
  <c r="V23" i="27"/>
  <c r="AJ23" i="27"/>
  <c r="AX23" i="27"/>
  <c r="BL23" i="27"/>
  <c r="CD23" i="27"/>
  <c r="CS23" i="27"/>
  <c r="DS26" i="27"/>
  <c r="DG26" i="27"/>
  <c r="CU26" i="27"/>
  <c r="CI26" i="27"/>
  <c r="BW26" i="27"/>
  <c r="BK26" i="27"/>
  <c r="AY26" i="27"/>
  <c r="AM26" i="27"/>
  <c r="AA26" i="27"/>
  <c r="O26" i="27"/>
  <c r="DR26" i="27"/>
  <c r="DF26" i="27"/>
  <c r="CT26" i="27"/>
  <c r="CH26" i="27"/>
  <c r="BV26" i="27"/>
  <c r="BJ26" i="27"/>
  <c r="AX26" i="27"/>
  <c r="AL26" i="27"/>
  <c r="Z26" i="27"/>
  <c r="N26" i="27"/>
  <c r="DQ26" i="27"/>
  <c r="DE26" i="27"/>
  <c r="CS26" i="27"/>
  <c r="CG26" i="27"/>
  <c r="BU26" i="27"/>
  <c r="BI26" i="27"/>
  <c r="AW26" i="27"/>
  <c r="AK26" i="27"/>
  <c r="Y26" i="27"/>
  <c r="M26" i="27"/>
  <c r="DP26" i="27"/>
  <c r="DD26" i="27"/>
  <c r="CR26" i="27"/>
  <c r="CF26" i="27"/>
  <c r="BT26" i="27"/>
  <c r="BH26" i="27"/>
  <c r="AV26" i="27"/>
  <c r="AJ26" i="27"/>
  <c r="X26" i="27"/>
  <c r="L26" i="27"/>
  <c r="W26" i="27"/>
  <c r="AQ26" i="27"/>
  <c r="BG26" i="27"/>
  <c r="CA26" i="27"/>
  <c r="CQ26" i="27"/>
  <c r="DK26" i="27"/>
  <c r="DM23" i="27"/>
  <c r="DA23" i="27"/>
  <c r="CO23" i="27"/>
  <c r="CC23" i="27"/>
  <c r="BQ23" i="27"/>
  <c r="BE23" i="27"/>
  <c r="AS23" i="27"/>
  <c r="AG23" i="27"/>
  <c r="U23" i="27"/>
  <c r="I23" i="27"/>
  <c r="DL23" i="27"/>
  <c r="CZ23" i="27"/>
  <c r="CN23" i="27"/>
  <c r="CB23" i="27"/>
  <c r="BP23" i="27"/>
  <c r="BD23" i="27"/>
  <c r="AR23" i="27"/>
  <c r="AF23" i="27"/>
  <c r="T23" i="27"/>
  <c r="H23" i="27"/>
  <c r="DW23" i="27"/>
  <c r="DK23" i="27"/>
  <c r="CY23" i="27"/>
  <c r="CM23" i="27"/>
  <c r="CA23" i="27"/>
  <c r="BO23" i="27"/>
  <c r="W23" i="27"/>
  <c r="AK23" i="27"/>
  <c r="AY23" i="27"/>
  <c r="BM23" i="27"/>
  <c r="CE23" i="27"/>
  <c r="CT23" i="27"/>
  <c r="DI23" i="27"/>
  <c r="BL26" i="27"/>
  <c r="CB26" i="27"/>
  <c r="CV26" i="27"/>
  <c r="DL26" i="27"/>
  <c r="I19" i="27"/>
  <c r="U19" i="27"/>
  <c r="AG19" i="27"/>
  <c r="AS19" i="27"/>
  <c r="BE19" i="27"/>
  <c r="BQ19" i="27"/>
  <c r="CC19" i="27"/>
  <c r="CO19" i="27"/>
  <c r="DA19" i="27"/>
  <c r="DM19" i="27"/>
  <c r="S20" i="27"/>
  <c r="AE20" i="27"/>
  <c r="AQ20" i="27"/>
  <c r="BC20" i="27"/>
  <c r="BO20" i="27"/>
  <c r="CA20" i="27"/>
  <c r="CM20" i="27"/>
  <c r="CY20" i="27"/>
  <c r="DK20" i="27"/>
  <c r="J23" i="27"/>
  <c r="X23" i="27"/>
  <c r="AL23" i="27"/>
  <c r="AZ23" i="27"/>
  <c r="BN23" i="27"/>
  <c r="CF23" i="27"/>
  <c r="CU23" i="27"/>
  <c r="DJ23" i="27"/>
  <c r="DU25" i="27"/>
  <c r="DI25" i="27"/>
  <c r="CW25" i="27"/>
  <c r="CK25" i="27"/>
  <c r="BY25" i="27"/>
  <c r="BM25" i="27"/>
  <c r="BA25" i="27"/>
  <c r="AO25" i="27"/>
  <c r="AC25" i="27"/>
  <c r="Q25" i="27"/>
  <c r="DT25" i="27"/>
  <c r="DH25" i="27"/>
  <c r="CV25" i="27"/>
  <c r="CJ25" i="27"/>
  <c r="BX25" i="27"/>
  <c r="BL25" i="27"/>
  <c r="AZ25" i="27"/>
  <c r="AN25" i="27"/>
  <c r="AB25" i="27"/>
  <c r="P25" i="27"/>
  <c r="DS25" i="27"/>
  <c r="DG25" i="27"/>
  <c r="CU25" i="27"/>
  <c r="CI25" i="27"/>
  <c r="BW25" i="27"/>
  <c r="BK25" i="27"/>
  <c r="AY25" i="27"/>
  <c r="AM25" i="27"/>
  <c r="AA25" i="27"/>
  <c r="O25" i="27"/>
  <c r="DR25" i="27"/>
  <c r="DF25" i="27"/>
  <c r="CT25" i="27"/>
  <c r="CH25" i="27"/>
  <c r="BV25" i="27"/>
  <c r="BJ25" i="27"/>
  <c r="AX25" i="27"/>
  <c r="AL25" i="27"/>
  <c r="Z25" i="27"/>
  <c r="N25" i="27"/>
  <c r="W25" i="27"/>
  <c r="AQ25" i="27"/>
  <c r="BG25" i="27"/>
  <c r="CA25" i="27"/>
  <c r="CQ25" i="27"/>
  <c r="DK25" i="27"/>
  <c r="I26" i="27"/>
  <c r="AC26" i="27"/>
  <c r="AS26" i="27"/>
  <c r="BM26" i="27"/>
  <c r="CC26" i="27"/>
  <c r="CW26" i="27"/>
  <c r="DM26" i="27"/>
  <c r="J19" i="27"/>
  <c r="V19" i="27"/>
  <c r="AH19" i="27"/>
  <c r="AT19" i="27"/>
  <c r="BF19" i="27"/>
  <c r="BR19" i="27"/>
  <c r="CD19" i="27"/>
  <c r="CP19" i="27"/>
  <c r="DB19" i="27"/>
  <c r="K23" i="27"/>
  <c r="Y23" i="27"/>
  <c r="AM23" i="27"/>
  <c r="BA23" i="27"/>
  <c r="BR23" i="27"/>
  <c r="CG23" i="27"/>
  <c r="CV23" i="27"/>
  <c r="DN23" i="27"/>
  <c r="J26" i="27"/>
  <c r="AD26" i="27"/>
  <c r="AT26" i="27"/>
  <c r="BN26" i="27"/>
  <c r="CD26" i="27"/>
  <c r="CX26" i="27"/>
  <c r="DN26" i="27"/>
  <c r="BY24" i="27"/>
  <c r="CK24" i="27"/>
  <c r="CW24" i="27"/>
  <c r="DI24" i="27"/>
  <c r="DI36" i="27" s="1"/>
  <c r="DU24" i="27"/>
  <c r="U32" i="27"/>
  <c r="AM32" i="27"/>
  <c r="BB32" i="27"/>
  <c r="BV32" i="27"/>
  <c r="CL32" i="27"/>
  <c r="DF32" i="27"/>
  <c r="R24" i="27"/>
  <c r="AD24" i="27"/>
  <c r="AP24" i="27"/>
  <c r="BB24" i="27"/>
  <c r="BN24" i="27"/>
  <c r="BZ24" i="27"/>
  <c r="CL24" i="27"/>
  <c r="CX24" i="27"/>
  <c r="DJ24" i="27"/>
  <c r="DV24" i="27"/>
  <c r="DQ32" i="27"/>
  <c r="DE32" i="27"/>
  <c r="CS32" i="27"/>
  <c r="CG32" i="27"/>
  <c r="BU32" i="27"/>
  <c r="BI32" i="27"/>
  <c r="AW32" i="27"/>
  <c r="AK32" i="27"/>
  <c r="Y32" i="27"/>
  <c r="M32" i="27"/>
  <c r="DP32" i="27"/>
  <c r="DD32" i="27"/>
  <c r="CR32" i="27"/>
  <c r="CF32" i="27"/>
  <c r="BT32" i="27"/>
  <c r="BH32" i="27"/>
  <c r="AV32" i="27"/>
  <c r="AJ32" i="27"/>
  <c r="X32" i="27"/>
  <c r="L32" i="27"/>
  <c r="DO32" i="27"/>
  <c r="DC32" i="27"/>
  <c r="CQ32" i="27"/>
  <c r="CE32" i="27"/>
  <c r="BS32" i="27"/>
  <c r="BG32" i="27"/>
  <c r="AU32" i="27"/>
  <c r="AI32" i="27"/>
  <c r="W32" i="27"/>
  <c r="K32" i="27"/>
  <c r="DN32" i="27"/>
  <c r="DB32" i="27"/>
  <c r="DB36" i="27" s="1"/>
  <c r="CP32" i="27"/>
  <c r="CD32" i="27"/>
  <c r="BR32" i="27"/>
  <c r="BF32" i="27"/>
  <c r="V32" i="27"/>
  <c r="AN32" i="27"/>
  <c r="BC32" i="27"/>
  <c r="BW32" i="27"/>
  <c r="CM32" i="27"/>
  <c r="DG32" i="27"/>
  <c r="DW32" i="27"/>
  <c r="S24" i="27"/>
  <c r="AE24" i="27"/>
  <c r="AQ24" i="27"/>
  <c r="BC24" i="27"/>
  <c r="BO24" i="27"/>
  <c r="CA24" i="27"/>
  <c r="CM24" i="27"/>
  <c r="CY24" i="27"/>
  <c r="DK24" i="27"/>
  <c r="DH32" i="27"/>
  <c r="AO29" i="27"/>
  <c r="BA29" i="27"/>
  <c r="BM29" i="27"/>
  <c r="BY29" i="27"/>
  <c r="CK29" i="27"/>
  <c r="CW29" i="27"/>
  <c r="DI29" i="27"/>
  <c r="DU29" i="27"/>
  <c r="S34" i="27"/>
  <c r="AE34" i="27"/>
  <c r="AQ34" i="27"/>
  <c r="BC34" i="27"/>
  <c r="BO34" i="27"/>
  <c r="CA34" i="27"/>
  <c r="CM34" i="27"/>
  <c r="CY34" i="27"/>
  <c r="DK34" i="27"/>
  <c r="DW34" i="27"/>
  <c r="Q35" i="27"/>
  <c r="AC35" i="27"/>
  <c r="AO35" i="27"/>
  <c r="BA35" i="27"/>
  <c r="BM35" i="27"/>
  <c r="BY35" i="27"/>
  <c r="CK35" i="27"/>
  <c r="CW35" i="27"/>
  <c r="DI35" i="27"/>
  <c r="DU35" i="27"/>
  <c r="R29" i="27"/>
  <c r="AD29" i="27"/>
  <c r="AP29" i="27"/>
  <c r="BB29" i="27"/>
  <c r="BN29" i="27"/>
  <c r="BZ29" i="27"/>
  <c r="CL29" i="27"/>
  <c r="CX29" i="27"/>
  <c r="DJ29" i="27"/>
  <c r="DV29" i="27"/>
  <c r="AF34" i="27"/>
  <c r="AR34" i="27"/>
  <c r="BD34" i="27"/>
  <c r="BP34" i="27"/>
  <c r="CB34" i="27"/>
  <c r="CN34" i="27"/>
  <c r="CZ34" i="27"/>
  <c r="DL34" i="27"/>
  <c r="R35" i="27"/>
  <c r="AD35" i="27"/>
  <c r="AP35" i="27"/>
  <c r="BB35" i="27"/>
  <c r="BN35" i="27"/>
  <c r="BZ35" i="27"/>
  <c r="CL35" i="27"/>
  <c r="CX35" i="27"/>
  <c r="DJ35" i="27"/>
  <c r="DV35" i="27"/>
  <c r="S29" i="27"/>
  <c r="AE29" i="27"/>
  <c r="AQ29" i="27"/>
  <c r="BC29" i="27"/>
  <c r="BO29" i="27"/>
  <c r="CA29" i="27"/>
  <c r="CM29" i="27"/>
  <c r="CY29" i="27"/>
  <c r="DK29" i="27"/>
  <c r="DK36" i="27" s="1"/>
  <c r="U34" i="27"/>
  <c r="AG34" i="27"/>
  <c r="AS34" i="27"/>
  <c r="BE34" i="27"/>
  <c r="BQ34" i="27"/>
  <c r="CC34" i="27"/>
  <c r="CO34" i="27"/>
  <c r="DA34" i="27"/>
  <c r="S35" i="27"/>
  <c r="AE35" i="27"/>
  <c r="AQ35" i="27"/>
  <c r="BC35" i="27"/>
  <c r="BO35" i="27"/>
  <c r="CA35" i="27"/>
  <c r="CM35" i="27"/>
  <c r="CY35" i="27"/>
  <c r="DK35" i="27"/>
  <c r="AJ75" i="29"/>
  <c r="CU84" i="29"/>
  <c r="AI89" i="29"/>
  <c r="AO159" i="29"/>
  <c r="AO127" i="29"/>
  <c r="AO95" i="29"/>
  <c r="H78" i="29"/>
  <c r="H110" i="29"/>
  <c r="H142" i="29" s="1"/>
  <c r="DK166" i="29"/>
  <c r="CX143" i="29"/>
  <c r="BW86" i="29"/>
  <c r="BE76" i="29"/>
  <c r="AO79" i="29"/>
  <c r="AO111" i="29" s="1"/>
  <c r="BD84" i="29"/>
  <c r="DL86" i="29"/>
  <c r="AW87" i="29"/>
  <c r="DQ87" i="29"/>
  <c r="DQ151" i="29" s="1"/>
  <c r="CE140" i="29"/>
  <c r="P83" i="29"/>
  <c r="P115" i="29"/>
  <c r="P147" i="29" s="1"/>
  <c r="BF76" i="29"/>
  <c r="BF108" i="29" s="1"/>
  <c r="H113" i="29"/>
  <c r="DE74" i="29"/>
  <c r="BH79" i="29"/>
  <c r="AL84" i="29"/>
  <c r="AL116" i="29"/>
  <c r="AH117" i="29"/>
  <c r="AH149" i="29" s="1"/>
  <c r="BN89" i="29"/>
  <c r="CC102" i="29"/>
  <c r="CC166" i="29" s="1"/>
  <c r="CV89" i="29"/>
  <c r="CV153" i="29" s="1"/>
  <c r="T110" i="29"/>
  <c r="T142" i="29" s="1"/>
  <c r="T78" i="29"/>
  <c r="J79" i="29"/>
  <c r="J111" i="29" s="1"/>
  <c r="J143" i="29" s="1"/>
  <c r="AK74" i="29"/>
  <c r="AC144" i="29"/>
  <c r="AC80" i="29"/>
  <c r="U110" i="29"/>
  <c r="V146" i="29"/>
  <c r="AF149" i="29"/>
  <c r="CE88" i="29"/>
  <c r="BX80" i="29"/>
  <c r="AZ84" i="29"/>
  <c r="CP110" i="29"/>
  <c r="DE146" i="29"/>
  <c r="DE82" i="29"/>
  <c r="DT154" i="29"/>
  <c r="BH101" i="29"/>
  <c r="BA79" i="29"/>
  <c r="BR84" i="29"/>
  <c r="BR116" i="29"/>
  <c r="BR148" i="29" s="1"/>
  <c r="BQ76" i="29"/>
  <c r="BV109" i="29"/>
  <c r="CQ159" i="29"/>
  <c r="CQ127" i="29"/>
  <c r="CQ95" i="29"/>
  <c r="AM96" i="29"/>
  <c r="DO101" i="29"/>
  <c r="DO165" i="29" s="1"/>
  <c r="AT74" i="29"/>
  <c r="AT106" i="29"/>
  <c r="DE140" i="29"/>
  <c r="AJ110" i="29"/>
  <c r="AJ142" i="29" s="1"/>
  <c r="AJ78" i="29"/>
  <c r="DH82" i="29"/>
  <c r="CT84" i="29"/>
  <c r="CT116" i="29" s="1"/>
  <c r="CR95" i="29"/>
  <c r="CR127" i="29" s="1"/>
  <c r="CR159" i="29" s="1"/>
  <c r="DP101" i="29"/>
  <c r="DP133" i="29" s="1"/>
  <c r="DH74" i="29"/>
  <c r="DF108" i="29"/>
  <c r="DF140" i="29" s="1"/>
  <c r="CN141" i="29"/>
  <c r="AE143" i="29"/>
  <c r="N83" i="29"/>
  <c r="N115" i="29" s="1"/>
  <c r="N147" i="29" s="1"/>
  <c r="CX154" i="29"/>
  <c r="CX122" i="29"/>
  <c r="AI92" i="29"/>
  <c r="AI124" i="29" s="1"/>
  <c r="DI156" i="29"/>
  <c r="DI92" i="29"/>
  <c r="CW159" i="29"/>
  <c r="CW127" i="29"/>
  <c r="CW95" i="29"/>
  <c r="BC97" i="29"/>
  <c r="DU101" i="29"/>
  <c r="CC76" i="29"/>
  <c r="CC108" i="29" s="1"/>
  <c r="BL143" i="29"/>
  <c r="DJ145" i="29"/>
  <c r="AP151" i="29"/>
  <c r="AP87" i="29"/>
  <c r="AP119" i="29" s="1"/>
  <c r="CV149" i="29"/>
  <c r="J74" i="29"/>
  <c r="AW74" i="29"/>
  <c r="CJ74" i="29"/>
  <c r="BT107" i="29"/>
  <c r="BT139" i="29" s="1"/>
  <c r="BT75" i="29"/>
  <c r="BA78" i="29"/>
  <c r="DR142" i="29"/>
  <c r="DL145" i="29"/>
  <c r="DL113" i="29"/>
  <c r="CX89" i="29"/>
  <c r="DK123" i="29"/>
  <c r="DK155" i="29" s="1"/>
  <c r="DK91" i="29"/>
  <c r="K92" i="29"/>
  <c r="K124" i="29" s="1"/>
  <c r="X156" i="29"/>
  <c r="BK92" i="29"/>
  <c r="BK156" i="29" s="1"/>
  <c r="CK156" i="29"/>
  <c r="CK92" i="29"/>
  <c r="CX92" i="29"/>
  <c r="CX156" i="29" s="1"/>
  <c r="BE158" i="29"/>
  <c r="CP158" i="29"/>
  <c r="AI95" i="29"/>
  <c r="DN132" i="29"/>
  <c r="DN164" i="29" s="1"/>
  <c r="DN100" i="29"/>
  <c r="AJ165" i="29"/>
  <c r="AJ101" i="29"/>
  <c r="AJ133" i="29"/>
  <c r="CC101" i="29"/>
  <c r="CX102" i="29"/>
  <c r="CX166" i="29" s="1"/>
  <c r="S103" i="29"/>
  <c r="P74" i="29"/>
  <c r="DP138" i="29"/>
  <c r="DP74" i="29"/>
  <c r="DS113" i="29"/>
  <c r="AV83" i="29"/>
  <c r="AV115" i="29" s="1"/>
  <c r="BT86" i="29"/>
  <c r="CE92" i="29"/>
  <c r="AG139" i="29"/>
  <c r="AG107" i="29"/>
  <c r="AG75" i="29"/>
  <c r="X86" i="29"/>
  <c r="X118" i="29" s="1"/>
  <c r="CX86" i="29"/>
  <c r="BL89" i="29"/>
  <c r="BL121" i="29" s="1"/>
  <c r="DS80" i="29"/>
  <c r="BY83" i="29"/>
  <c r="BY115" i="29"/>
  <c r="BY147" i="29" s="1"/>
  <c r="BM153" i="29"/>
  <c r="BM89" i="29"/>
  <c r="AR77" i="29"/>
  <c r="AR109" i="29" s="1"/>
  <c r="AR141" i="29" s="1"/>
  <c r="AD80" i="29"/>
  <c r="X78" i="29"/>
  <c r="W82" i="29"/>
  <c r="H84" i="29"/>
  <c r="DQ149" i="29"/>
  <c r="DT99" i="29"/>
  <c r="DV102" i="29"/>
  <c r="DD76" i="29"/>
  <c r="DD108" i="29"/>
  <c r="DD140" i="29" s="1"/>
  <c r="BF109" i="29"/>
  <c r="BF141" i="29" s="1"/>
  <c r="CT100" i="29"/>
  <c r="BV148" i="29"/>
  <c r="BV116" i="29"/>
  <c r="BV84" i="29"/>
  <c r="DB110" i="29"/>
  <c r="DB142" i="29" s="1"/>
  <c r="AO144" i="29"/>
  <c r="BC146" i="29"/>
  <c r="L83" i="29"/>
  <c r="L115" i="29" s="1"/>
  <c r="S149" i="29"/>
  <c r="S85" i="29"/>
  <c r="S117" i="29"/>
  <c r="BP86" i="29"/>
  <c r="BP150" i="29" s="1"/>
  <c r="CF89" i="29"/>
  <c r="M94" i="29"/>
  <c r="M126" i="29" s="1"/>
  <c r="T101" i="29"/>
  <c r="T133" i="29" s="1"/>
  <c r="T165" i="29" s="1"/>
  <c r="CI102" i="29"/>
  <c r="DH115" i="29"/>
  <c r="DH147" i="29" s="1"/>
  <c r="DH83" i="29"/>
  <c r="BU74" i="29"/>
  <c r="L84" i="29"/>
  <c r="L116" i="29" s="1"/>
  <c r="N94" i="29"/>
  <c r="BF100" i="29"/>
  <c r="BF132" i="29" s="1"/>
  <c r="DH135" i="29"/>
  <c r="DH103" i="29"/>
  <c r="DA74" i="29"/>
  <c r="AN83" i="29"/>
  <c r="AZ78" i="29"/>
  <c r="Q144" i="29"/>
  <c r="AF115" i="29"/>
  <c r="N84" i="29"/>
  <c r="N116" i="29" s="1"/>
  <c r="N148" i="29" s="1"/>
  <c r="DW85" i="29"/>
  <c r="DW117" i="29" s="1"/>
  <c r="Z152" i="29"/>
  <c r="Z120" i="29"/>
  <c r="Z88" i="29"/>
  <c r="K42" i="29"/>
  <c r="X42" i="29"/>
  <c r="AX42" i="29"/>
  <c r="CK42" i="29"/>
  <c r="CX42" i="29"/>
  <c r="DL42" i="29"/>
  <c r="DU7" i="29"/>
  <c r="DI7" i="29"/>
  <c r="CW7" i="29"/>
  <c r="CW43" i="29" s="1"/>
  <c r="CK7" i="29"/>
  <c r="CK43" i="29" s="1"/>
  <c r="BY7" i="29"/>
  <c r="BM7" i="29"/>
  <c r="BM43" i="29" s="1"/>
  <c r="BA7" i="29"/>
  <c r="AO7" i="29"/>
  <c r="AC7" i="29"/>
  <c r="AC43" i="29" s="1"/>
  <c r="Q7" i="29"/>
  <c r="Q43" i="29" s="1"/>
  <c r="DS7" i="29"/>
  <c r="DS43" i="29" s="1"/>
  <c r="DF7" i="29"/>
  <c r="CS7" i="29"/>
  <c r="CS43" i="29" s="1"/>
  <c r="CF7" i="29"/>
  <c r="CF43" i="29" s="1"/>
  <c r="BS7" i="29"/>
  <c r="BS43" i="29" s="1"/>
  <c r="BF7" i="29"/>
  <c r="BF43" i="29" s="1"/>
  <c r="AS7" i="29"/>
  <c r="AS43" i="29" s="1"/>
  <c r="AF7" i="29"/>
  <c r="AF43" i="29" s="1"/>
  <c r="S7" i="29"/>
  <c r="S43" i="29" s="1"/>
  <c r="DA7" i="29"/>
  <c r="DA43" i="29" s="1"/>
  <c r="AZ7" i="29"/>
  <c r="AZ43" i="29" s="1"/>
  <c r="DL7" i="29"/>
  <c r="DL43" i="29" s="1"/>
  <c r="AX7" i="29"/>
  <c r="AX43" i="29" s="1"/>
  <c r="DR7" i="29"/>
  <c r="DR43" i="29" s="1"/>
  <c r="DE7" i="29"/>
  <c r="CR7" i="29"/>
  <c r="CR43" i="29" s="1"/>
  <c r="CE7" i="29"/>
  <c r="CE43" i="29" s="1"/>
  <c r="BR7" i="29"/>
  <c r="BR43" i="29" s="1"/>
  <c r="BE7" i="29"/>
  <c r="BE43" i="29" s="1"/>
  <c r="AR7" i="29"/>
  <c r="AE7" i="29"/>
  <c r="AE43" i="29" s="1"/>
  <c r="R7" i="29"/>
  <c r="DN7" i="29"/>
  <c r="CA7" i="29"/>
  <c r="CA43" i="29" s="1"/>
  <c r="AM7" i="29"/>
  <c r="AM43" i="29" s="1"/>
  <c r="CY7" i="29"/>
  <c r="CY43" i="29" s="1"/>
  <c r="BK7" i="29"/>
  <c r="X7" i="29"/>
  <c r="DQ7" i="29"/>
  <c r="DD7" i="29"/>
  <c r="DD43" i="29" s="1"/>
  <c r="CQ7" i="29"/>
  <c r="CQ43" i="29" s="1"/>
  <c r="CD7" i="29"/>
  <c r="CD43" i="29" s="1"/>
  <c r="BQ7" i="29"/>
  <c r="BD7" i="29"/>
  <c r="AQ7" i="29"/>
  <c r="AQ43" i="29" s="1"/>
  <c r="AD7" i="29"/>
  <c r="AD43" i="29" s="1"/>
  <c r="P7" i="29"/>
  <c r="P43" i="29" s="1"/>
  <c r="Z7" i="29"/>
  <c r="CL7" i="29"/>
  <c r="CL43" i="29" s="1"/>
  <c r="K7" i="29"/>
  <c r="K43" i="29" s="1"/>
  <c r="DP7" i="29"/>
  <c r="DP43" i="29" s="1"/>
  <c r="DC7" i="29"/>
  <c r="DC43" i="29" s="1"/>
  <c r="CP7" i="29"/>
  <c r="CP43" i="29" s="1"/>
  <c r="CC7" i="29"/>
  <c r="CC43" i="29" s="1"/>
  <c r="BP7" i="29"/>
  <c r="BC7" i="29"/>
  <c r="BC43" i="29" s="1"/>
  <c r="AP7" i="29"/>
  <c r="AP43" i="29" s="1"/>
  <c r="AB7" i="29"/>
  <c r="AB43" i="29" s="1"/>
  <c r="O7" i="29"/>
  <c r="O43" i="29" s="1"/>
  <c r="CN7" i="29"/>
  <c r="CN43" i="29" s="1"/>
  <c r="M7" i="29"/>
  <c r="M43" i="29" s="1"/>
  <c r="AK7" i="29"/>
  <c r="DO7" i="29"/>
  <c r="DO43" i="29" s="1"/>
  <c r="DB7" i="29"/>
  <c r="CO7" i="29"/>
  <c r="CO43" i="29" s="1"/>
  <c r="CB7" i="29"/>
  <c r="CB43" i="29" s="1"/>
  <c r="BO7" i="29"/>
  <c r="BO43" i="29" s="1"/>
  <c r="BB7" i="29"/>
  <c r="AN7" i="29"/>
  <c r="AN43" i="29" s="1"/>
  <c r="AA7" i="29"/>
  <c r="N7" i="29"/>
  <c r="N43" i="29" s="1"/>
  <c r="BN7" i="29"/>
  <c r="BN43" i="29" s="1"/>
  <c r="DM7" i="29"/>
  <c r="DM43" i="29" s="1"/>
  <c r="CZ7" i="29"/>
  <c r="CZ43" i="29" s="1"/>
  <c r="CM7" i="29"/>
  <c r="CM43" i="29" s="1"/>
  <c r="BZ7" i="29"/>
  <c r="BZ43" i="29" s="1"/>
  <c r="BL7" i="29"/>
  <c r="AY7" i="29"/>
  <c r="AY43" i="29" s="1"/>
  <c r="AL7" i="29"/>
  <c r="AL43" i="29" s="1"/>
  <c r="Y7" i="29"/>
  <c r="L7" i="29"/>
  <c r="BX7" i="29"/>
  <c r="BX43" i="29" s="1"/>
  <c r="CU7" i="29"/>
  <c r="CU43" i="29" s="1"/>
  <c r="BH7" i="29"/>
  <c r="BH43" i="29" s="1"/>
  <c r="U7" i="29"/>
  <c r="U43" i="29" s="1"/>
  <c r="CT7" i="29"/>
  <c r="CT43" i="29" s="1"/>
  <c r="CT75" i="29" s="1"/>
  <c r="BG7" i="29"/>
  <c r="BG43" i="29" s="1"/>
  <c r="T7" i="29"/>
  <c r="CJ7" i="29"/>
  <c r="AW7" i="29"/>
  <c r="J7" i="29"/>
  <c r="DW7" i="29"/>
  <c r="CI7" i="29"/>
  <c r="AV7" i="29"/>
  <c r="AV43" i="29" s="1"/>
  <c r="I7" i="29"/>
  <c r="I43" i="29" s="1"/>
  <c r="DJ7" i="29"/>
  <c r="DJ43" i="29" s="1"/>
  <c r="BV7" i="29"/>
  <c r="AI7" i="29"/>
  <c r="AI43" i="29" s="1"/>
  <c r="BU7" i="29"/>
  <c r="BU43" i="29" s="1"/>
  <c r="BL78" i="29"/>
  <c r="DS110" i="29"/>
  <c r="DS142" i="29" s="1"/>
  <c r="DS78" i="29"/>
  <c r="CJ115" i="29"/>
  <c r="CJ147" i="29" s="1"/>
  <c r="CJ83" i="29"/>
  <c r="DF84" i="29"/>
  <c r="DF116" i="29"/>
  <c r="AZ122" i="29"/>
  <c r="AZ154" i="29" s="1"/>
  <c r="CS123" i="29"/>
  <c r="CS155" i="29" s="1"/>
  <c r="AY92" i="29"/>
  <c r="AY156" i="29" s="1"/>
  <c r="BY92" i="29"/>
  <c r="CZ124" i="29"/>
  <c r="CZ156" i="29" s="1"/>
  <c r="CZ92" i="29"/>
  <c r="AJ159" i="29"/>
  <c r="AJ95" i="29"/>
  <c r="AJ127" i="29" s="1"/>
  <c r="BY127" i="29"/>
  <c r="BY159" i="29" s="1"/>
  <c r="BY95" i="29"/>
  <c r="DS160" i="29"/>
  <c r="DS128" i="29"/>
  <c r="DS96" i="29"/>
  <c r="CV97" i="29"/>
  <c r="CV161" i="29" s="1"/>
  <c r="T132" i="29"/>
  <c r="T164" i="29" s="1"/>
  <c r="T100" i="29"/>
  <c r="DO132" i="29"/>
  <c r="AO101" i="29"/>
  <c r="CE165" i="29"/>
  <c r="CE101" i="29"/>
  <c r="BF102" i="29"/>
  <c r="BF134" i="29" s="1"/>
  <c r="BF166" i="29" s="1"/>
  <c r="T103" i="29"/>
  <c r="T135" i="29" s="1"/>
  <c r="T167" i="29" s="1"/>
  <c r="DS135" i="29"/>
  <c r="U74" i="29"/>
  <c r="BX42" i="29"/>
  <c r="DQ138" i="29"/>
  <c r="DQ74" i="29"/>
  <c r="AR76" i="29"/>
  <c r="CW80" i="29"/>
  <c r="CW144" i="29" s="1"/>
  <c r="DT113" i="29"/>
  <c r="BX83" i="29"/>
  <c r="BX115" i="29" s="1"/>
  <c r="BX147" i="29" s="1"/>
  <c r="DN149" i="29"/>
  <c r="BX150" i="29"/>
  <c r="BX86" i="29"/>
  <c r="DW87" i="29"/>
  <c r="BW80" i="29"/>
  <c r="BW112" i="29" s="1"/>
  <c r="BV79" i="29"/>
  <c r="BV143" i="29" s="1"/>
  <c r="BG115" i="29"/>
  <c r="BG83" i="29"/>
  <c r="CJ84" i="29"/>
  <c r="AX85" i="29"/>
  <c r="AR115" i="29"/>
  <c r="BN116" i="29"/>
  <c r="BS92" i="29"/>
  <c r="AD76" i="29"/>
  <c r="AD108" i="29" s="1"/>
  <c r="AH142" i="29"/>
  <c r="AH78" i="29"/>
  <c r="AH110" i="29"/>
  <c r="DU122" i="29"/>
  <c r="DU154" i="29" s="1"/>
  <c r="DW92" i="29"/>
  <c r="DW124" i="29" s="1"/>
  <c r="BE95" i="29"/>
  <c r="BF74" i="29"/>
  <c r="CG74" i="29"/>
  <c r="AE76" i="29"/>
  <c r="AE108" i="29" s="1"/>
  <c r="AE140" i="29" s="1"/>
  <c r="Y146" i="29"/>
  <c r="AD83" i="29"/>
  <c r="AD115" i="29" s="1"/>
  <c r="AD147" i="29" s="1"/>
  <c r="AN84" i="29"/>
  <c r="DV116" i="29"/>
  <c r="BG95" i="29"/>
  <c r="P97" i="29"/>
  <c r="AO134" i="29"/>
  <c r="BG138" i="29"/>
  <c r="BG106" i="29"/>
  <c r="BG74" i="29"/>
  <c r="BQ84" i="29"/>
  <c r="DV85" i="29"/>
  <c r="DV149" i="29" s="1"/>
  <c r="BI93" i="29"/>
  <c r="BI157" i="29" s="1"/>
  <c r="AP102" i="29"/>
  <c r="AA113" i="29"/>
  <c r="AA145" i="29" s="1"/>
  <c r="AA81" i="29"/>
  <c r="DG78" i="29"/>
  <c r="DP82" i="29"/>
  <c r="DP114" i="29"/>
  <c r="DP146" i="29" s="1"/>
  <c r="CX115" i="29"/>
  <c r="CX147" i="29" s="1"/>
  <c r="CX83" i="29"/>
  <c r="DO88" i="29"/>
  <c r="CW89" i="29"/>
  <c r="BI74" i="29"/>
  <c r="AP83" i="29"/>
  <c r="L42" i="29"/>
  <c r="Y42" i="29"/>
  <c r="AL42" i="29"/>
  <c r="AL36" i="29"/>
  <c r="AY42" i="29"/>
  <c r="AY106" i="29" s="1"/>
  <c r="BL106" i="29"/>
  <c r="BL74" i="29"/>
  <c r="BY42" i="29"/>
  <c r="CL42" i="29"/>
  <c r="DM42" i="29"/>
  <c r="H7" i="29"/>
  <c r="BW7" i="29"/>
  <c r="BW43" i="29" s="1"/>
  <c r="BM78" i="29"/>
  <c r="X84" i="29"/>
  <c r="AU89" i="29"/>
  <c r="DM89" i="29"/>
  <c r="DM153" i="29" s="1"/>
  <c r="BW155" i="29"/>
  <c r="DC127" i="29"/>
  <c r="DC159" i="29" s="1"/>
  <c r="DC95" i="29"/>
  <c r="BZ95" i="29"/>
  <c r="BZ127" i="29" s="1"/>
  <c r="DK159" i="29"/>
  <c r="R160" i="29"/>
  <c r="BC160" i="29"/>
  <c r="DT160" i="29"/>
  <c r="DT128" i="29"/>
  <c r="DT96" i="29"/>
  <c r="AP101" i="29"/>
  <c r="BK102" i="29"/>
  <c r="DA166" i="29"/>
  <c r="DA102" i="29"/>
  <c r="CA103" i="29"/>
  <c r="CC74" i="29"/>
  <c r="AS140" i="29"/>
  <c r="AS76" i="29"/>
  <c r="CX80" i="29"/>
  <c r="AY113" i="29"/>
  <c r="AY145" i="29" s="1"/>
  <c r="CF86" i="29"/>
  <c r="BB87" i="29"/>
  <c r="BB151" i="29" s="1"/>
  <c r="S76" i="29"/>
  <c r="BF115" i="29"/>
  <c r="BF147" i="29" s="1"/>
  <c r="BF83" i="29"/>
  <c r="CH148" i="29"/>
  <c r="CH116" i="29"/>
  <c r="CH84" i="29"/>
  <c r="K86" i="29"/>
  <c r="CK86" i="29"/>
  <c r="AL152" i="29"/>
  <c r="AL120" i="29"/>
  <c r="AL88" i="29"/>
  <c r="AQ77" i="29"/>
  <c r="BS141" i="29"/>
  <c r="DR116" i="29"/>
  <c r="DR84" i="29"/>
  <c r="CX85" i="29"/>
  <c r="CX149" i="29" s="1"/>
  <c r="DO95" i="29"/>
  <c r="DO127" i="29" s="1"/>
  <c r="DO159" i="29" s="1"/>
  <c r="BR74" i="29"/>
  <c r="BZ147" i="29"/>
  <c r="BZ115" i="29"/>
  <c r="BZ83" i="29"/>
  <c r="CP84" i="29"/>
  <c r="CP116" i="29" s="1"/>
  <c r="CP148" i="29" s="1"/>
  <c r="BN122" i="29"/>
  <c r="AZ99" i="29"/>
  <c r="CS100" i="29"/>
  <c r="CS164" i="29" s="1"/>
  <c r="AQ103" i="29"/>
  <c r="AQ167" i="29" s="1"/>
  <c r="AB109" i="29"/>
  <c r="AB77" i="29"/>
  <c r="CB97" i="29"/>
  <c r="BM101" i="29"/>
  <c r="BO146" i="29"/>
  <c r="K152" i="29"/>
  <c r="K88" i="29"/>
  <c r="J84" i="29"/>
  <c r="J116" i="29"/>
  <c r="DB117" i="29"/>
  <c r="R89" i="29"/>
  <c r="BE132" i="29"/>
  <c r="BI103" i="29"/>
  <c r="CV74" i="29"/>
  <c r="CC148" i="29"/>
  <c r="AU83" i="29"/>
  <c r="DW84" i="29"/>
  <c r="DW116" i="29" s="1"/>
  <c r="BD150" i="29"/>
  <c r="BD86" i="29"/>
  <c r="BD118" i="29" s="1"/>
  <c r="AN87" i="29"/>
  <c r="AN119" i="29" s="1"/>
  <c r="AN151" i="29" s="1"/>
  <c r="DV92" i="29"/>
  <c r="DV124" i="29" s="1"/>
  <c r="DV156" i="29"/>
  <c r="DO158" i="29"/>
  <c r="DV109" i="29"/>
  <c r="DV141" i="29" s="1"/>
  <c r="DJ147" i="29"/>
  <c r="DJ115" i="29"/>
  <c r="DJ83" i="29"/>
  <c r="AF79" i="29"/>
  <c r="AF111" i="29" s="1"/>
  <c r="AF143" i="29" s="1"/>
  <c r="DN83" i="29"/>
  <c r="DF85" i="29"/>
  <c r="DF117" i="29" s="1"/>
  <c r="V7" i="29"/>
  <c r="V43" i="29" s="1"/>
  <c r="CG7" i="29"/>
  <c r="Q76" i="29"/>
  <c r="BC76" i="29"/>
  <c r="CP76" i="29"/>
  <c r="AJ109" i="29"/>
  <c r="AJ141" i="29" s="1"/>
  <c r="CV141" i="29"/>
  <c r="CV109" i="29"/>
  <c r="CV77" i="29"/>
  <c r="CW143" i="29"/>
  <c r="CW79" i="29"/>
  <c r="DV80" i="29"/>
  <c r="BW113" i="29"/>
  <c r="CL147" i="29"/>
  <c r="CL115" i="29"/>
  <c r="CL83" i="29"/>
  <c r="AV89" i="29"/>
  <c r="DO89" i="29"/>
  <c r="CD74" i="29"/>
  <c r="CD106" i="29" s="1"/>
  <c r="V141" i="29"/>
  <c r="BN83" i="29"/>
  <c r="R117" i="29"/>
  <c r="H86" i="29"/>
  <c r="H118" i="29" s="1"/>
  <c r="DM141" i="29"/>
  <c r="CJ143" i="29"/>
  <c r="BZ113" i="29"/>
  <c r="BZ145" i="29"/>
  <c r="AB84" i="29"/>
  <c r="BK86" i="29"/>
  <c r="DV88" i="29"/>
  <c r="AH75" i="29"/>
  <c r="BD141" i="29"/>
  <c r="AL150" i="29"/>
  <c r="BZ110" i="29"/>
  <c r="BZ142" i="29" s="1"/>
  <c r="BZ78" i="29"/>
  <c r="R115" i="29"/>
  <c r="R83" i="29"/>
  <c r="R147" i="29" s="1"/>
  <c r="DG43" i="29"/>
  <c r="AQ79" i="29"/>
  <c r="BH147" i="29"/>
  <c r="BH83" i="29"/>
  <c r="BH115" i="29"/>
  <c r="AP88" i="29"/>
  <c r="S91" i="29"/>
  <c r="S123" i="29" s="1"/>
  <c r="S155" i="29" s="1"/>
  <c r="BN130" i="29"/>
  <c r="BN162" i="29" s="1"/>
  <c r="CD163" i="29"/>
  <c r="CD99" i="29"/>
  <c r="R101" i="29"/>
  <c r="CV103" i="29"/>
  <c r="CV135" i="29" s="1"/>
  <c r="CV167" i="29" s="1"/>
  <c r="CR78" i="29"/>
  <c r="O161" i="29"/>
  <c r="CD102" i="29"/>
  <c r="CD134" i="29" s="1"/>
  <c r="CD166" i="29" s="1"/>
  <c r="BR76" i="29"/>
  <c r="AT143" i="29"/>
  <c r="AT79" i="29"/>
  <c r="AT111" i="29"/>
  <c r="DV113" i="29"/>
  <c r="AT115" i="29"/>
  <c r="AT147" i="29" s="1"/>
  <c r="AT83" i="29"/>
  <c r="BP84" i="29"/>
  <c r="BB150" i="29"/>
  <c r="BB86" i="29"/>
  <c r="DF88" i="29"/>
  <c r="DH113" i="29"/>
  <c r="DM83" i="29"/>
  <c r="BV149" i="29"/>
  <c r="DH87" i="29"/>
  <c r="CI92" i="29"/>
  <c r="CI156" i="29" s="1"/>
  <c r="AG93" i="29"/>
  <c r="AG125" i="29" s="1"/>
  <c r="U101" i="29"/>
  <c r="Q143" i="29"/>
  <c r="CF83" i="29"/>
  <c r="CF115" i="29" s="1"/>
  <c r="CF147" i="29" s="1"/>
  <c r="CM85" i="29"/>
  <c r="AB113" i="29"/>
  <c r="CD92" i="29"/>
  <c r="CD124" i="29" s="1"/>
  <c r="DO74" i="29"/>
  <c r="CH43" i="29"/>
  <c r="R76" i="29"/>
  <c r="BD76" i="29"/>
  <c r="CQ140" i="29"/>
  <c r="DL77" i="29"/>
  <c r="I142" i="29"/>
  <c r="DN143" i="29"/>
  <c r="DN79" i="29"/>
  <c r="DN111" i="29"/>
  <c r="BV115" i="29"/>
  <c r="BV147" i="29" s="1"/>
  <c r="BV83" i="29"/>
  <c r="CM147" i="29"/>
  <c r="DD147" i="29"/>
  <c r="DD115" i="29"/>
  <c r="DD83" i="29"/>
  <c r="AA148" i="29"/>
  <c r="AA84" i="29"/>
  <c r="AA116" i="29"/>
  <c r="BC148" i="29"/>
  <c r="BC84" i="29"/>
  <c r="CF116" i="29"/>
  <c r="CF148" i="29" s="1"/>
  <c r="CF84" i="29"/>
  <c r="DI148" i="29"/>
  <c r="AD85" i="29"/>
  <c r="DL85" i="29"/>
  <c r="J86" i="29"/>
  <c r="AJ86" i="29"/>
  <c r="AJ150" i="29" s="1"/>
  <c r="CJ86" i="29"/>
  <c r="CJ118" i="29" s="1"/>
  <c r="CW86" i="29"/>
  <c r="CW150" i="29" s="1"/>
  <c r="DJ86" i="29"/>
  <c r="DJ150" i="29" s="1"/>
  <c r="BX151" i="29"/>
  <c r="BX87" i="29"/>
  <c r="BX119" i="29" s="1"/>
  <c r="M120" i="29"/>
  <c r="M88" i="29"/>
  <c r="M152" i="29" s="1"/>
  <c r="BE120" i="29"/>
  <c r="AX89" i="29"/>
  <c r="AX121" i="29" s="1"/>
  <c r="AJ74" i="29"/>
  <c r="CD76" i="29"/>
  <c r="BT115" i="29"/>
  <c r="BT147" i="29" s="1"/>
  <c r="BT83" i="29"/>
  <c r="L86" i="29"/>
  <c r="L118" i="29" s="1"/>
  <c r="I138" i="29"/>
  <c r="I74" i="29"/>
  <c r="AC76" i="29"/>
  <c r="CK109" i="29"/>
  <c r="CK141" i="29" s="1"/>
  <c r="V10" i="29"/>
  <c r="V46" i="29" s="1"/>
  <c r="BN10" i="29"/>
  <c r="BN46" i="29" s="1"/>
  <c r="DF10" i="29"/>
  <c r="DF46" i="29" s="1"/>
  <c r="DF145" i="29"/>
  <c r="X146" i="29"/>
  <c r="BB82" i="29"/>
  <c r="BB114" i="29" s="1"/>
  <c r="AS83" i="29"/>
  <c r="BJ83" i="29"/>
  <c r="BJ115" i="29" s="1"/>
  <c r="BJ147" i="29" s="1"/>
  <c r="AM116" i="29"/>
  <c r="AM148" i="29" s="1"/>
  <c r="AM84" i="29"/>
  <c r="CR84" i="29"/>
  <c r="CR116" i="29" s="1"/>
  <c r="CR148" i="29"/>
  <c r="DU148" i="29"/>
  <c r="BB85" i="29"/>
  <c r="BB117" i="29" s="1"/>
  <c r="AA86" i="29"/>
  <c r="AA118" i="29" s="1"/>
  <c r="AA150" i="29" s="1"/>
  <c r="AL87" i="29"/>
  <c r="AZ87" i="29"/>
  <c r="BP87" i="29"/>
  <c r="DT119" i="29"/>
  <c r="AQ152" i="29"/>
  <c r="AQ88" i="29"/>
  <c r="AQ120" i="29" s="1"/>
  <c r="DS21" i="29"/>
  <c r="DS57" i="29" s="1"/>
  <c r="DG21" i="29"/>
  <c r="DG57" i="29" s="1"/>
  <c r="CU21" i="29"/>
  <c r="CU57" i="29" s="1"/>
  <c r="CI21" i="29"/>
  <c r="CI57" i="29" s="1"/>
  <c r="BW21" i="29"/>
  <c r="BW57" i="29" s="1"/>
  <c r="BK21" i="29"/>
  <c r="BK57" i="29" s="1"/>
  <c r="AY21" i="29"/>
  <c r="AY57" i="29" s="1"/>
  <c r="AM21" i="29"/>
  <c r="AM57" i="29" s="1"/>
  <c r="AA21" i="29"/>
  <c r="AA57" i="29" s="1"/>
  <c r="O21" i="29"/>
  <c r="O57" i="29" s="1"/>
  <c r="DR21" i="29"/>
  <c r="DR57" i="29" s="1"/>
  <c r="DF21" i="29"/>
  <c r="DF57" i="29" s="1"/>
  <c r="CT21" i="29"/>
  <c r="CT57" i="29" s="1"/>
  <c r="CH21" i="29"/>
  <c r="CH57" i="29" s="1"/>
  <c r="BV21" i="29"/>
  <c r="BV57" i="29" s="1"/>
  <c r="DQ21" i="29"/>
  <c r="DQ57" i="29" s="1"/>
  <c r="DE21" i="29"/>
  <c r="DE57" i="29" s="1"/>
  <c r="CS21" i="29"/>
  <c r="CS57" i="29" s="1"/>
  <c r="CG21" i="29"/>
  <c r="CG57" i="29" s="1"/>
  <c r="BU21" i="29"/>
  <c r="BU57" i="29" s="1"/>
  <c r="BI21" i="29"/>
  <c r="BI57" i="29" s="1"/>
  <c r="AW21" i="29"/>
  <c r="AW57" i="29" s="1"/>
  <c r="AK21" i="29"/>
  <c r="AK57" i="29" s="1"/>
  <c r="Y21" i="29"/>
  <c r="Y57" i="29" s="1"/>
  <c r="M21" i="29"/>
  <c r="M57" i="29" s="1"/>
  <c r="DN21" i="29"/>
  <c r="DN57" i="29" s="1"/>
  <c r="DB21" i="29"/>
  <c r="DB57" i="29" s="1"/>
  <c r="CP21" i="29"/>
  <c r="CP57" i="29" s="1"/>
  <c r="CD21" i="29"/>
  <c r="CD57" i="29" s="1"/>
  <c r="BR21" i="29"/>
  <c r="BR57" i="29" s="1"/>
  <c r="BF21" i="29"/>
  <c r="BF57" i="29" s="1"/>
  <c r="AT21" i="29"/>
  <c r="AT57" i="29" s="1"/>
  <c r="DK21" i="29"/>
  <c r="DK57" i="29" s="1"/>
  <c r="CR21" i="29"/>
  <c r="CR57" i="29" s="1"/>
  <c r="CA21" i="29"/>
  <c r="CA57" i="29" s="1"/>
  <c r="BJ21" i="29"/>
  <c r="BJ57" i="29" s="1"/>
  <c r="AS21" i="29"/>
  <c r="AS57" i="29" s="1"/>
  <c r="AE21" i="29"/>
  <c r="AE57" i="29" s="1"/>
  <c r="Q21" i="29"/>
  <c r="Q57" i="29" s="1"/>
  <c r="DC21" i="29"/>
  <c r="DC57" i="29" s="1"/>
  <c r="BC21" i="29"/>
  <c r="BC57" i="29" s="1"/>
  <c r="DJ21" i="29"/>
  <c r="DJ57" i="29" s="1"/>
  <c r="CQ21" i="29"/>
  <c r="CQ57" i="29" s="1"/>
  <c r="BZ21" i="29"/>
  <c r="BZ57" i="29" s="1"/>
  <c r="BH21" i="29"/>
  <c r="BH57" i="29" s="1"/>
  <c r="AR21" i="29"/>
  <c r="AR57" i="29" s="1"/>
  <c r="AD21" i="29"/>
  <c r="AD57" i="29" s="1"/>
  <c r="P21" i="29"/>
  <c r="P57" i="29" s="1"/>
  <c r="J21" i="29"/>
  <c r="J57" i="29" s="1"/>
  <c r="DI21" i="29"/>
  <c r="DI57" i="29" s="1"/>
  <c r="CO21" i="29"/>
  <c r="CO57" i="29" s="1"/>
  <c r="BY21" i="29"/>
  <c r="BY57" i="29" s="1"/>
  <c r="BG21" i="29"/>
  <c r="BG57" i="29" s="1"/>
  <c r="AQ21" i="29"/>
  <c r="AQ57" i="29" s="1"/>
  <c r="AC21" i="29"/>
  <c r="AC57" i="29" s="1"/>
  <c r="N21" i="29"/>
  <c r="N57" i="29" s="1"/>
  <c r="DH21" i="29"/>
  <c r="DH57" i="29" s="1"/>
  <c r="CN21" i="29"/>
  <c r="CN57" i="29" s="1"/>
  <c r="BX21" i="29"/>
  <c r="BX57" i="29" s="1"/>
  <c r="BE21" i="29"/>
  <c r="BE57" i="29" s="1"/>
  <c r="AP21" i="29"/>
  <c r="AP57" i="29" s="1"/>
  <c r="AB21" i="29"/>
  <c r="AB57" i="29" s="1"/>
  <c r="L21" i="29"/>
  <c r="L57" i="29" s="1"/>
  <c r="DV21" i="29"/>
  <c r="DV57" i="29" s="1"/>
  <c r="CL21" i="29"/>
  <c r="CL57" i="29" s="1"/>
  <c r="BS21" i="29"/>
  <c r="BS57" i="29" s="1"/>
  <c r="AN21" i="29"/>
  <c r="AN57" i="29" s="1"/>
  <c r="DW21" i="29"/>
  <c r="DW57" i="29" s="1"/>
  <c r="DD21" i="29"/>
  <c r="DD57" i="29" s="1"/>
  <c r="CM21" i="29"/>
  <c r="CM57" i="29" s="1"/>
  <c r="BT21" i="29"/>
  <c r="BT57" i="29" s="1"/>
  <c r="BD21" i="29"/>
  <c r="BD57" i="29" s="1"/>
  <c r="AO21" i="29"/>
  <c r="AO57" i="29" s="1"/>
  <c r="Z21" i="29"/>
  <c r="Z57" i="29" s="1"/>
  <c r="K21" i="29"/>
  <c r="K57" i="29" s="1"/>
  <c r="X21" i="29"/>
  <c r="X57" i="29" s="1"/>
  <c r="DU21" i="29"/>
  <c r="DU57" i="29" s="1"/>
  <c r="DA21" i="29"/>
  <c r="DA57" i="29" s="1"/>
  <c r="CK21" i="29"/>
  <c r="CK57" i="29" s="1"/>
  <c r="BQ21" i="29"/>
  <c r="BQ57" i="29" s="1"/>
  <c r="BB21" i="29"/>
  <c r="BB57" i="29" s="1"/>
  <c r="AL21" i="29"/>
  <c r="AL57" i="29" s="1"/>
  <c r="W21" i="29"/>
  <c r="W57" i="29" s="1"/>
  <c r="I21" i="29"/>
  <c r="I57" i="29" s="1"/>
  <c r="DT21" i="29"/>
  <c r="DT57" i="29" s="1"/>
  <c r="CZ21" i="29"/>
  <c r="CZ57" i="29" s="1"/>
  <c r="CJ21" i="29"/>
  <c r="CJ57" i="29" s="1"/>
  <c r="BP21" i="29"/>
  <c r="BP57" i="29" s="1"/>
  <c r="BA21" i="29"/>
  <c r="BA57" i="29" s="1"/>
  <c r="AJ21" i="29"/>
  <c r="AJ57" i="29" s="1"/>
  <c r="V21" i="29"/>
  <c r="V57" i="29" s="1"/>
  <c r="H21" i="29"/>
  <c r="H57" i="29" s="1"/>
  <c r="AZ21" i="29"/>
  <c r="AZ57" i="29" s="1"/>
  <c r="CY21" i="29"/>
  <c r="CY57" i="29" s="1"/>
  <c r="J92" i="29"/>
  <c r="W92" i="29"/>
  <c r="AJ124" i="29"/>
  <c r="CW92" i="29"/>
  <c r="DJ92" i="29"/>
  <c r="BX157" i="29"/>
  <c r="S94" i="29"/>
  <c r="S126" i="29" s="1"/>
  <c r="S158" i="29" s="1"/>
  <c r="AG95" i="29"/>
  <c r="CX95" i="29"/>
  <c r="CX127" i="29" s="1"/>
  <c r="AP160" i="29"/>
  <c r="DM96" i="29"/>
  <c r="DM128" i="29"/>
  <c r="N132" i="29"/>
  <c r="CB101" i="29"/>
  <c r="DV101" i="29"/>
  <c r="CW134" i="29"/>
  <c r="CW166" i="29" s="1"/>
  <c r="V74" i="29"/>
  <c r="BL115" i="29"/>
  <c r="BL147" i="29" s="1"/>
  <c r="BL83" i="29"/>
  <c r="DP83" i="29"/>
  <c r="DP115" i="29" s="1"/>
  <c r="DP147" i="29" s="1"/>
  <c r="BU156" i="29"/>
  <c r="M42" i="29"/>
  <c r="Z74" i="29"/>
  <c r="AZ42" i="29"/>
  <c r="BZ42" i="29"/>
  <c r="CN42" i="29"/>
  <c r="CN74" i="29" s="1"/>
  <c r="CN36" i="29"/>
  <c r="DN42" i="29"/>
  <c r="AP140" i="29"/>
  <c r="AP108" i="29"/>
  <c r="AP76" i="29"/>
  <c r="DP76" i="29"/>
  <c r="AL10" i="29"/>
  <c r="AL46" i="29" s="1"/>
  <c r="CB10" i="29"/>
  <c r="CB46" i="29" s="1"/>
  <c r="DT10" i="29"/>
  <c r="R143" i="29"/>
  <c r="R79" i="29"/>
  <c r="R111" i="29"/>
  <c r="CD143" i="29"/>
  <c r="CD79" i="29"/>
  <c r="AF80" i="29"/>
  <c r="CF144" i="29"/>
  <c r="CS144" i="29"/>
  <c r="Q83" i="29"/>
  <c r="AG115" i="29"/>
  <c r="AG147" i="29" s="1"/>
  <c r="AG83" i="29"/>
  <c r="AZ83" i="29"/>
  <c r="AZ115" i="29" s="1"/>
  <c r="AZ147" i="29" s="1"/>
  <c r="CH83" i="29"/>
  <c r="DO83" i="29"/>
  <c r="AB88" i="29"/>
  <c r="BS88" i="29"/>
  <c r="BS120" i="29" s="1"/>
  <c r="U21" i="29"/>
  <c r="U57" i="29" s="1"/>
  <c r="BO21" i="29"/>
  <c r="BO57" i="29" s="1"/>
  <c r="DP21" i="29"/>
  <c r="DP57" i="29" s="1"/>
  <c r="CU155" i="29"/>
  <c r="K127" i="29"/>
  <c r="K95" i="29"/>
  <c r="CA159" i="29"/>
  <c r="BE96" i="29"/>
  <c r="AK97" i="29"/>
  <c r="AK161" i="29" s="1"/>
  <c r="BM97" i="29"/>
  <c r="DR164" i="29"/>
  <c r="CW101" i="29"/>
  <c r="CW133" i="29" s="1"/>
  <c r="R102" i="29"/>
  <c r="R134" i="29" s="1"/>
  <c r="CB135" i="29"/>
  <c r="CB167" i="29" s="1"/>
  <c r="CB103" i="29"/>
  <c r="AM42" i="29"/>
  <c r="CE138" i="29"/>
  <c r="CE106" i="29"/>
  <c r="CE74" i="29"/>
  <c r="AT109" i="29"/>
  <c r="AT141" i="29" s="1"/>
  <c r="BY80" i="29"/>
  <c r="X83" i="29"/>
  <c r="X115" i="29" s="1"/>
  <c r="P84" i="29"/>
  <c r="CV84" i="29"/>
  <c r="BN85" i="29"/>
  <c r="CZ86" i="29"/>
  <c r="CZ118" i="29" s="1"/>
  <c r="N42" i="29"/>
  <c r="BA42" i="29"/>
  <c r="BN42" i="29"/>
  <c r="CB42" i="29"/>
  <c r="CO42" i="29"/>
  <c r="DB42" i="29"/>
  <c r="DO36" i="29"/>
  <c r="CB77" i="29"/>
  <c r="AM10" i="29"/>
  <c r="AM46" i="29" s="1"/>
  <c r="CC10" i="29"/>
  <c r="CC46" i="29" s="1"/>
  <c r="BO143" i="29"/>
  <c r="BO79" i="29"/>
  <c r="CG144" i="29"/>
  <c r="CT144" i="29"/>
  <c r="CI113" i="29"/>
  <c r="I146" i="29"/>
  <c r="AK82" i="29"/>
  <c r="CQ82" i="29"/>
  <c r="BB115" i="29"/>
  <c r="BB147" i="29" s="1"/>
  <c r="BB83" i="29"/>
  <c r="V84" i="29"/>
  <c r="V116" i="29" s="1"/>
  <c r="V148" i="29" s="1"/>
  <c r="CB84" i="29"/>
  <c r="BI85" i="29"/>
  <c r="BI149" i="29" s="1"/>
  <c r="BI117" i="29"/>
  <c r="BY117" i="29"/>
  <c r="BY85" i="29"/>
  <c r="DW86" i="29"/>
  <c r="AD88" i="29"/>
  <c r="CR152" i="29"/>
  <c r="CR88" i="29"/>
  <c r="BE122" i="29"/>
  <c r="BE154" i="29" s="1"/>
  <c r="CI154" i="29"/>
  <c r="BY91" i="29"/>
  <c r="BY155" i="29" s="1"/>
  <c r="DC92" i="29"/>
  <c r="L95" i="29"/>
  <c r="L127" i="29" s="1"/>
  <c r="L159" i="29" s="1"/>
  <c r="CB159" i="29"/>
  <c r="DM95" i="29"/>
  <c r="DM127" i="29" s="1"/>
  <c r="BF160" i="29"/>
  <c r="BF96" i="29"/>
  <c r="BF128" i="29" s="1"/>
  <c r="AL97" i="29"/>
  <c r="AK162" i="29"/>
  <c r="BK162" i="29"/>
  <c r="CK98" i="29"/>
  <c r="AI131" i="29"/>
  <c r="DQ163" i="29"/>
  <c r="DQ99" i="29"/>
  <c r="DQ131" i="29" s="1"/>
  <c r="AI100" i="29"/>
  <c r="CC132" i="29"/>
  <c r="CC164" i="29" s="1"/>
  <c r="CX165" i="29"/>
  <c r="CX101" i="29"/>
  <c r="CX133" i="29"/>
  <c r="DS102" i="29"/>
  <c r="AN42" i="29"/>
  <c r="DA141" i="29"/>
  <c r="BC111" i="29"/>
  <c r="BC143" i="29" s="1"/>
  <c r="DU79" i="29"/>
  <c r="BP85" i="29"/>
  <c r="DA86" i="29"/>
  <c r="DA150" i="29" s="1"/>
  <c r="BD87" i="29"/>
  <c r="BD151" i="29" s="1"/>
  <c r="AV74" i="29"/>
  <c r="DV90" i="29"/>
  <c r="DJ90" i="29"/>
  <c r="CX90" i="29"/>
  <c r="CL90" i="29"/>
  <c r="BZ90" i="29"/>
  <c r="BN90" i="29"/>
  <c r="BN154" i="29" s="1"/>
  <c r="BB90" i="29"/>
  <c r="AP90" i="29"/>
  <c r="AD90" i="29"/>
  <c r="AD122" i="29" s="1"/>
  <c r="R90" i="29"/>
  <c r="DU90" i="29"/>
  <c r="CW90" i="29"/>
  <c r="CW154" i="29" s="1"/>
  <c r="CK90" i="29"/>
  <c r="BM90" i="29"/>
  <c r="BA90" i="29"/>
  <c r="AC90" i="29"/>
  <c r="Q90" i="29"/>
  <c r="DT90" i="29"/>
  <c r="DT122" i="29" s="1"/>
  <c r="DH90" i="29"/>
  <c r="CJ90" i="29"/>
  <c r="BX90" i="29"/>
  <c r="AZ90" i="29"/>
  <c r="AN90" i="29"/>
  <c r="P90" i="29"/>
  <c r="DL90" i="29"/>
  <c r="DL122" i="29" s="1"/>
  <c r="CT90" i="29"/>
  <c r="AX90" i="29"/>
  <c r="CD90" i="29"/>
  <c r="BO90" i="29"/>
  <c r="BO154" i="29" s="1"/>
  <c r="AH90" i="29"/>
  <c r="DF90" i="29"/>
  <c r="DF122" i="29" s="1"/>
  <c r="CB90" i="29"/>
  <c r="CB122" i="29" s="1"/>
  <c r="BJ90" i="29"/>
  <c r="BJ122" i="29" s="1"/>
  <c r="N90" i="29"/>
  <c r="AT90" i="29"/>
  <c r="AE90" i="29"/>
  <c r="M90" i="29"/>
  <c r="DR90" i="29"/>
  <c r="DC90" i="29"/>
  <c r="BV90" i="29"/>
  <c r="Z90" i="29"/>
  <c r="BE90" i="29"/>
  <c r="DB90" i="29"/>
  <c r="BC90" i="29"/>
  <c r="X90" i="29"/>
  <c r="DA90" i="29"/>
  <c r="BW90" i="29"/>
  <c r="AY90" i="29"/>
  <c r="AY122" i="29" s="1"/>
  <c r="AY154" i="29" s="1"/>
  <c r="DS90" i="29"/>
  <c r="BS90" i="29"/>
  <c r="O90" i="29"/>
  <c r="CR90" i="29"/>
  <c r="CO90" i="29"/>
  <c r="AL90" i="29"/>
  <c r="CM90" i="29"/>
  <c r="CM122" i="29" s="1"/>
  <c r="CI90" i="29"/>
  <c r="CI122" i="29" s="1"/>
  <c r="BR90" i="29"/>
  <c r="BQ90" i="29"/>
  <c r="J90" i="29"/>
  <c r="BF90" i="29"/>
  <c r="DN90" i="29"/>
  <c r="DM90" i="29"/>
  <c r="CH90" i="29"/>
  <c r="CY90" i="29"/>
  <c r="U90" i="29"/>
  <c r="AG90" i="29"/>
  <c r="AG122" i="29" s="1"/>
  <c r="AB106" i="29"/>
  <c r="AB74" i="29"/>
  <c r="CP74" i="29"/>
  <c r="DC74" i="29"/>
  <c r="AX110" i="29"/>
  <c r="AX142" i="29" s="1"/>
  <c r="AX78" i="29"/>
  <c r="BP143" i="29"/>
  <c r="BP111" i="29"/>
  <c r="BP79" i="29"/>
  <c r="DK79" i="29"/>
  <c r="DK111" i="29"/>
  <c r="DK143" i="29" s="1"/>
  <c r="H144" i="29"/>
  <c r="AU112" i="29"/>
  <c r="AU80" i="29"/>
  <c r="AU144" i="29" s="1"/>
  <c r="BU144" i="29"/>
  <c r="DH144" i="29"/>
  <c r="CZ113" i="29"/>
  <c r="BP146" i="29"/>
  <c r="DV146" i="29"/>
  <c r="DV82" i="29"/>
  <c r="AJ83" i="29"/>
  <c r="CK83" i="29"/>
  <c r="DA83" i="29"/>
  <c r="DT83" i="29"/>
  <c r="DT115" i="29" s="1"/>
  <c r="DT147" i="29" s="1"/>
  <c r="DG84" i="29"/>
  <c r="AR149" i="29"/>
  <c r="AR117" i="29"/>
  <c r="AR85" i="29"/>
  <c r="DJ85" i="29"/>
  <c r="AH86" i="29"/>
  <c r="AU86" i="29"/>
  <c r="BH86" i="29"/>
  <c r="BH150" i="29" s="1"/>
  <c r="CH150" i="29"/>
  <c r="P87" i="29"/>
  <c r="BV87" i="29"/>
  <c r="BV151" i="29" s="1"/>
  <c r="CJ87" i="29"/>
  <c r="CZ87" i="29"/>
  <c r="DN119" i="29"/>
  <c r="DN151" i="29" s="1"/>
  <c r="AG21" i="29"/>
  <c r="AG57" i="29" s="1"/>
  <c r="CC21" i="29"/>
  <c r="CC57" i="29" s="1"/>
  <c r="DJ154" i="29"/>
  <c r="DJ122" i="29"/>
  <c r="AI94" i="29"/>
  <c r="AI158" i="29" s="1"/>
  <c r="BU126" i="29"/>
  <c r="Q127" i="29"/>
  <c r="Q159" i="29" s="1"/>
  <c r="Q95" i="29"/>
  <c r="DL97" i="29"/>
  <c r="Y162" i="29"/>
  <c r="AY98" i="29"/>
  <c r="CL162" i="29"/>
  <c r="V163" i="29"/>
  <c r="CP99" i="29"/>
  <c r="DD99" i="29"/>
  <c r="DR99" i="29"/>
  <c r="AK100" i="29"/>
  <c r="CD100" i="29"/>
  <c r="CD132" i="29" s="1"/>
  <c r="BE101" i="29"/>
  <c r="U102" i="29"/>
  <c r="AN103" i="29"/>
  <c r="DB109" i="29"/>
  <c r="BX143" i="29"/>
  <c r="DV143" i="29"/>
  <c r="DV79" i="29"/>
  <c r="CR83" i="29"/>
  <c r="DM125" i="29"/>
  <c r="CF76" i="29"/>
  <c r="CF140" i="29" s="1"/>
  <c r="DT108" i="29"/>
  <c r="DT140" i="29" s="1"/>
  <c r="S141" i="29"/>
  <c r="AH141" i="29"/>
  <c r="DQ10" i="29"/>
  <c r="DQ46" i="29" s="1"/>
  <c r="DE10" i="29"/>
  <c r="DE46" i="29" s="1"/>
  <c r="CS10" i="29"/>
  <c r="CS46" i="29" s="1"/>
  <c r="CG10" i="29"/>
  <c r="CG46" i="29" s="1"/>
  <c r="BU10" i="29"/>
  <c r="BU46" i="29" s="1"/>
  <c r="BI10" i="29"/>
  <c r="BI46" i="29" s="1"/>
  <c r="AW10" i="29"/>
  <c r="AW46" i="29" s="1"/>
  <c r="AK10" i="29"/>
  <c r="AK46" i="29" s="1"/>
  <c r="Y10" i="29"/>
  <c r="Y46" i="29" s="1"/>
  <c r="M10" i="29"/>
  <c r="M46" i="29" s="1"/>
  <c r="DO10" i="29"/>
  <c r="DO46" i="29" s="1"/>
  <c r="DC10" i="29"/>
  <c r="DC46" i="29" s="1"/>
  <c r="CQ10" i="29"/>
  <c r="CQ46" i="29" s="1"/>
  <c r="CE10" i="29"/>
  <c r="CE46" i="29" s="1"/>
  <c r="BS10" i="29"/>
  <c r="BS46" i="29" s="1"/>
  <c r="BG10" i="29"/>
  <c r="BG46" i="29" s="1"/>
  <c r="AU10" i="29"/>
  <c r="AU46" i="29" s="1"/>
  <c r="AI10" i="29"/>
  <c r="AI46" i="29" s="1"/>
  <c r="W10" i="29"/>
  <c r="W46" i="29" s="1"/>
  <c r="K10" i="29"/>
  <c r="K46" i="29" s="1"/>
  <c r="DP10" i="29"/>
  <c r="DA10" i="29"/>
  <c r="DA46" i="29" s="1"/>
  <c r="CM10" i="29"/>
  <c r="CM46" i="29" s="1"/>
  <c r="BY10" i="29"/>
  <c r="BY46" i="29" s="1"/>
  <c r="BK10" i="29"/>
  <c r="BK46" i="29" s="1"/>
  <c r="AV10" i="29"/>
  <c r="AV46" i="29" s="1"/>
  <c r="AG10" i="29"/>
  <c r="AG46" i="29" s="1"/>
  <c r="S10" i="29"/>
  <c r="S46" i="29" s="1"/>
  <c r="DJ10" i="29"/>
  <c r="DJ46" i="29" s="1"/>
  <c r="CH10" i="29"/>
  <c r="CH46" i="29" s="1"/>
  <c r="BR10" i="29"/>
  <c r="BR46" i="29" s="1"/>
  <c r="AP10" i="29"/>
  <c r="AP46" i="29" s="1"/>
  <c r="CT10" i="29"/>
  <c r="CT46" i="29" s="1"/>
  <c r="BP10" i="29"/>
  <c r="BP46" i="29" s="1"/>
  <c r="J10" i="29"/>
  <c r="J46" i="29" s="1"/>
  <c r="DN10" i="29"/>
  <c r="DN46" i="29" s="1"/>
  <c r="CZ10" i="29"/>
  <c r="CZ46" i="29" s="1"/>
  <c r="CL10" i="29"/>
  <c r="CL46" i="29" s="1"/>
  <c r="BX10" i="29"/>
  <c r="BX46" i="29" s="1"/>
  <c r="BJ10" i="29"/>
  <c r="BJ46" i="29" s="1"/>
  <c r="AT10" i="29"/>
  <c r="AT46" i="29" s="1"/>
  <c r="AF10" i="29"/>
  <c r="AF46" i="29" s="1"/>
  <c r="R10" i="29"/>
  <c r="R46" i="29" s="1"/>
  <c r="N10" i="29"/>
  <c r="N46" i="29" s="1"/>
  <c r="DV10" i="29"/>
  <c r="DV46" i="29" s="1"/>
  <c r="CD10" i="29"/>
  <c r="CD46" i="29" s="1"/>
  <c r="AN10" i="29"/>
  <c r="AN46" i="29" s="1"/>
  <c r="DM10" i="29"/>
  <c r="DM46" i="29" s="1"/>
  <c r="CY10" i="29"/>
  <c r="CY46" i="29" s="1"/>
  <c r="CK10" i="29"/>
  <c r="CK46" i="29" s="1"/>
  <c r="BW10" i="29"/>
  <c r="BW46" i="29" s="1"/>
  <c r="BH10" i="29"/>
  <c r="BH46" i="29" s="1"/>
  <c r="AS10" i="29"/>
  <c r="AS46" i="29" s="1"/>
  <c r="AE10" i="29"/>
  <c r="AE46" i="29" s="1"/>
  <c r="Q10" i="29"/>
  <c r="Q46" i="29" s="1"/>
  <c r="CV10" i="29"/>
  <c r="CV46" i="29" s="1"/>
  <c r="BD10" i="29"/>
  <c r="BD46" i="29" s="1"/>
  <c r="DL10" i="29"/>
  <c r="DL46" i="29" s="1"/>
  <c r="CX10" i="29"/>
  <c r="CX46" i="29" s="1"/>
  <c r="CJ10" i="29"/>
  <c r="CJ46" i="29" s="1"/>
  <c r="BV10" i="29"/>
  <c r="BV46" i="29" s="1"/>
  <c r="BF10" i="29"/>
  <c r="BF46" i="29" s="1"/>
  <c r="AR10" i="29"/>
  <c r="AR46" i="29" s="1"/>
  <c r="AD10" i="29"/>
  <c r="AD46" i="29" s="1"/>
  <c r="P10" i="29"/>
  <c r="P46" i="29" s="1"/>
  <c r="DH10" i="29"/>
  <c r="DH46" i="29" s="1"/>
  <c r="Z10" i="29"/>
  <c r="Z46" i="29" s="1"/>
  <c r="DK10" i="29"/>
  <c r="DK46" i="29" s="1"/>
  <c r="CW10" i="29"/>
  <c r="CI10" i="29"/>
  <c r="CI46" i="29" s="1"/>
  <c r="BT10" i="29"/>
  <c r="BT46" i="29" s="1"/>
  <c r="BE10" i="29"/>
  <c r="BE46" i="29" s="1"/>
  <c r="AQ10" i="29"/>
  <c r="AQ46" i="29" s="1"/>
  <c r="AC10" i="29"/>
  <c r="AC46" i="29" s="1"/>
  <c r="O10" i="29"/>
  <c r="O46" i="29" s="1"/>
  <c r="AB10" i="29"/>
  <c r="AB46" i="29" s="1"/>
  <c r="BB10" i="29"/>
  <c r="BB46" i="29" s="1"/>
  <c r="DW10" i="29"/>
  <c r="DW46" i="29" s="1"/>
  <c r="DI10" i="29"/>
  <c r="DI46" i="29" s="1"/>
  <c r="CU10" i="29"/>
  <c r="CU46" i="29" s="1"/>
  <c r="CU72" i="29" s="1"/>
  <c r="CF10" i="29"/>
  <c r="CF46" i="29" s="1"/>
  <c r="BQ10" i="29"/>
  <c r="BQ46" i="29" s="1"/>
  <c r="BC10" i="29"/>
  <c r="BC46" i="29" s="1"/>
  <c r="AO10" i="29"/>
  <c r="AO46" i="29" s="1"/>
  <c r="AA10" i="29"/>
  <c r="AA46" i="29" s="1"/>
  <c r="L10" i="29"/>
  <c r="L46" i="29" s="1"/>
  <c r="AY10" i="29"/>
  <c r="AY46" i="29" s="1"/>
  <c r="CO10" i="29"/>
  <c r="CO46" i="29" s="1"/>
  <c r="DL111" i="29"/>
  <c r="AI144" i="29"/>
  <c r="BI113" i="29"/>
  <c r="CL113" i="29"/>
  <c r="CL145" i="29" s="1"/>
  <c r="DA113" i="29"/>
  <c r="AN82" i="29"/>
  <c r="AN146" i="29" s="1"/>
  <c r="DV115" i="29"/>
  <c r="DV83" i="29"/>
  <c r="Z84" i="29"/>
  <c r="Z116" i="29" s="1"/>
  <c r="CD116" i="29"/>
  <c r="CD148" i="29" s="1"/>
  <c r="CD84" i="29"/>
  <c r="DH84" i="29"/>
  <c r="CB85" i="29"/>
  <c r="V86" i="29"/>
  <c r="AI150" i="29"/>
  <c r="AV86" i="29"/>
  <c r="AV118" i="29" s="1"/>
  <c r="CI86" i="29"/>
  <c r="CI150" i="29" s="1"/>
  <c r="CV86" i="29"/>
  <c r="DI86" i="29"/>
  <c r="DI118" i="29"/>
  <c r="DI150" i="29" s="1"/>
  <c r="AG87" i="29"/>
  <c r="AG119" i="29" s="1"/>
  <c r="AU151" i="29"/>
  <c r="BI87" i="29"/>
  <c r="L88" i="29"/>
  <c r="L152" i="29" s="1"/>
  <c r="BD120" i="29"/>
  <c r="BZ152" i="29"/>
  <c r="BZ88" i="29"/>
  <c r="CT120" i="29"/>
  <c r="CT152" i="29" s="1"/>
  <c r="CT88" i="29"/>
  <c r="AH21" i="29"/>
  <c r="AH57" i="29" s="1"/>
  <c r="CE21" i="29"/>
  <c r="CE57" i="29" s="1"/>
  <c r="CK122" i="29"/>
  <c r="CK154" i="29" s="1"/>
  <c r="DS122" i="29"/>
  <c r="DS154" i="29" s="1"/>
  <c r="AK126" i="29"/>
  <c r="AK158" i="29" s="1"/>
  <c r="BV126" i="29"/>
  <c r="R127" i="29"/>
  <c r="R95" i="29"/>
  <c r="DP127" i="29"/>
  <c r="DP159" i="29"/>
  <c r="DP95" i="29"/>
  <c r="CW160" i="29"/>
  <c r="DF161" i="29"/>
  <c r="BY97" i="29"/>
  <c r="BY129" i="29" s="1"/>
  <c r="AK163" i="29"/>
  <c r="AY99" i="29"/>
  <c r="CC99" i="29"/>
  <c r="CC131" i="29" s="1"/>
  <c r="DE99" i="29"/>
  <c r="DS99" i="29"/>
  <c r="AL100" i="29"/>
  <c r="AL132" i="29" s="1"/>
  <c r="CE132" i="29"/>
  <c r="DJ133" i="29"/>
  <c r="DJ165" i="29" s="1"/>
  <c r="DJ101" i="29"/>
  <c r="BG165" i="29"/>
  <c r="BG101" i="29"/>
  <c r="CZ101" i="29"/>
  <c r="CZ133" i="29" s="1"/>
  <c r="V102" i="29"/>
  <c r="CS74" i="29"/>
  <c r="T140" i="29"/>
  <c r="T76" i="29"/>
  <c r="AY80" i="29"/>
  <c r="AY112" i="29" s="1"/>
  <c r="T145" i="29"/>
  <c r="Z82" i="29"/>
  <c r="Z114" i="29" s="1"/>
  <c r="CT82" i="29"/>
  <c r="AO86" i="29"/>
  <c r="DB120" i="29"/>
  <c r="H85" i="29"/>
  <c r="CT149" i="29"/>
  <c r="CT85" i="29"/>
  <c r="CD128" i="29"/>
  <c r="CD160" i="29" s="1"/>
  <c r="BC79" i="29"/>
  <c r="T130" i="29"/>
  <c r="T162" i="29" s="1"/>
  <c r="T98" i="29"/>
  <c r="AT8" i="29"/>
  <c r="AT44" i="29" s="1"/>
  <c r="DV8" i="29"/>
  <c r="DV44" i="29" s="1"/>
  <c r="AV111" i="29"/>
  <c r="DB83" i="29"/>
  <c r="DB115" i="29" s="1"/>
  <c r="DR85" i="29"/>
  <c r="BL86" i="29"/>
  <c r="BY86" i="29"/>
  <c r="CL86" i="29"/>
  <c r="H87" i="29"/>
  <c r="V119" i="29"/>
  <c r="V151" i="29" s="1"/>
  <c r="BL87" i="29"/>
  <c r="DR87" i="29"/>
  <c r="N120" i="29"/>
  <c r="N88" i="29"/>
  <c r="AR120" i="29"/>
  <c r="AR152" i="29" s="1"/>
  <c r="CH152" i="29"/>
  <c r="CH88" i="29"/>
  <c r="CH120" i="29" s="1"/>
  <c r="R122" i="29"/>
  <c r="R154" i="29" s="1"/>
  <c r="BB154" i="29"/>
  <c r="BB122" i="29"/>
  <c r="CL154" i="29"/>
  <c r="CL122" i="29"/>
  <c r="DV122" i="29"/>
  <c r="DV154" i="29" s="1"/>
  <c r="T155" i="29"/>
  <c r="BI155" i="29"/>
  <c r="CA155" i="29"/>
  <c r="AM92" i="29"/>
  <c r="BM156" i="29"/>
  <c r="BM124" i="29"/>
  <c r="BM92" i="29"/>
  <c r="BZ92" i="29"/>
  <c r="BZ124" i="29" s="1"/>
  <c r="BZ156" i="29"/>
  <c r="I157" i="29"/>
  <c r="BG158" i="29"/>
  <c r="CY94" i="29"/>
  <c r="DQ126" i="29"/>
  <c r="DQ158" i="29" s="1"/>
  <c r="DQ94" i="29"/>
  <c r="AP127" i="29"/>
  <c r="AP159" i="29" s="1"/>
  <c r="AP95" i="29"/>
  <c r="BH159" i="29"/>
  <c r="BH95" i="29"/>
  <c r="BH127" i="29"/>
  <c r="CC95" i="29"/>
  <c r="CC127" i="29" s="1"/>
  <c r="CY159" i="29"/>
  <c r="DU95" i="29"/>
  <c r="DU127" i="29" s="1"/>
  <c r="U128" i="29"/>
  <c r="U160" i="29" s="1"/>
  <c r="U96" i="29"/>
  <c r="T129" i="29"/>
  <c r="T161" i="29" s="1"/>
  <c r="T97" i="29"/>
  <c r="AO97" i="29"/>
  <c r="CY97" i="29"/>
  <c r="DC162" i="29"/>
  <c r="Y99" i="29"/>
  <c r="Y131" i="29" s="1"/>
  <c r="AM99" i="29"/>
  <c r="BQ99" i="29"/>
  <c r="BQ163" i="29" s="1"/>
  <c r="V100" i="29"/>
  <c r="AR132" i="29"/>
  <c r="BJ132" i="29"/>
  <c r="W101" i="29"/>
  <c r="AR101" i="29"/>
  <c r="BN101" i="29"/>
  <c r="CF101" i="29"/>
  <c r="DA101" i="29"/>
  <c r="AA102" i="29"/>
  <c r="AS102" i="29"/>
  <c r="BN102" i="29"/>
  <c r="CJ134" i="29"/>
  <c r="DB134" i="29"/>
  <c r="DB102" i="29"/>
  <c r="DE103" i="29"/>
  <c r="W74" i="29"/>
  <c r="AS74" i="29"/>
  <c r="CF74" i="29"/>
  <c r="DT74" i="29"/>
  <c r="DT106" i="29"/>
  <c r="H109" i="29"/>
  <c r="H77" i="29"/>
  <c r="H141" i="29" s="1"/>
  <c r="BQ109" i="29"/>
  <c r="BQ141" i="29" s="1"/>
  <c r="H79" i="29"/>
  <c r="H143" i="29" s="1"/>
  <c r="Z83" i="29"/>
  <c r="CT115" i="29"/>
  <c r="CT83" i="29"/>
  <c r="CT147" i="29" s="1"/>
  <c r="T86" i="29"/>
  <c r="DP150" i="29"/>
  <c r="DP86" i="29"/>
  <c r="BB95" i="29"/>
  <c r="BB127" i="29" s="1"/>
  <c r="CT131" i="29"/>
  <c r="CT99" i="29"/>
  <c r="V87" i="29"/>
  <c r="AP42" i="29"/>
  <c r="H8" i="29"/>
  <c r="H44" i="29" s="1"/>
  <c r="U8" i="29"/>
  <c r="U44" i="29" s="1"/>
  <c r="AH8" i="29"/>
  <c r="AH44" i="29" s="1"/>
  <c r="AU8" i="29"/>
  <c r="AU44" i="29" s="1"/>
  <c r="BH8" i="29"/>
  <c r="BU8" i="29"/>
  <c r="CH8" i="29"/>
  <c r="CH44" i="29" s="1"/>
  <c r="CV8" i="29"/>
  <c r="CV44" i="29" s="1"/>
  <c r="DI8" i="29"/>
  <c r="DI44" i="29" s="1"/>
  <c r="DW8" i="29"/>
  <c r="DW44" i="29" s="1"/>
  <c r="DO109" i="29"/>
  <c r="DO141" i="29" s="1"/>
  <c r="AW111" i="29"/>
  <c r="AW79" i="29"/>
  <c r="AW143" i="29" s="1"/>
  <c r="DQ79" i="29"/>
  <c r="X80" i="29"/>
  <c r="AX144" i="29"/>
  <c r="DL144" i="29"/>
  <c r="U145" i="29"/>
  <c r="AI145" i="29"/>
  <c r="M14" i="29"/>
  <c r="M50" i="29" s="1"/>
  <c r="AB14" i="29"/>
  <c r="AB50" i="29" s="1"/>
  <c r="AQ14" i="29"/>
  <c r="AQ50" i="29" s="1"/>
  <c r="BE14" i="29"/>
  <c r="BE50" i="29" s="1"/>
  <c r="BS14" i="29"/>
  <c r="BS50" i="29" s="1"/>
  <c r="CG14" i="29"/>
  <c r="CG50" i="29" s="1"/>
  <c r="CV14" i="29"/>
  <c r="CV50" i="29" s="1"/>
  <c r="DK14" i="29"/>
  <c r="DK50" i="29" s="1"/>
  <c r="DS15" i="29"/>
  <c r="DS51" i="29" s="1"/>
  <c r="DG15" i="29"/>
  <c r="DG51" i="29" s="1"/>
  <c r="CU15" i="29"/>
  <c r="CU51" i="29" s="1"/>
  <c r="CI15" i="29"/>
  <c r="CI51" i="29" s="1"/>
  <c r="BW15" i="29"/>
  <c r="BW51" i="29" s="1"/>
  <c r="BK15" i="29"/>
  <c r="BK51" i="29" s="1"/>
  <c r="AY15" i="29"/>
  <c r="AY51" i="29" s="1"/>
  <c r="AM15" i="29"/>
  <c r="AM51" i="29" s="1"/>
  <c r="AA15" i="29"/>
  <c r="AA51" i="29" s="1"/>
  <c r="O15" i="29"/>
  <c r="O51" i="29" s="1"/>
  <c r="DQ15" i="29"/>
  <c r="DQ51" i="29" s="1"/>
  <c r="DE15" i="29"/>
  <c r="DE51" i="29" s="1"/>
  <c r="CS15" i="29"/>
  <c r="CS51" i="29" s="1"/>
  <c r="CG15" i="29"/>
  <c r="CG51" i="29" s="1"/>
  <c r="BU15" i="29"/>
  <c r="BU51" i="29" s="1"/>
  <c r="BI15" i="29"/>
  <c r="BI51" i="29" s="1"/>
  <c r="AW15" i="29"/>
  <c r="AW51" i="29" s="1"/>
  <c r="AK15" i="29"/>
  <c r="AK51" i="29" s="1"/>
  <c r="Y15" i="29"/>
  <c r="Y51" i="29" s="1"/>
  <c r="M15" i="29"/>
  <c r="M51" i="29" s="1"/>
  <c r="U15" i="29"/>
  <c r="U51" i="29" s="1"/>
  <c r="AI15" i="29"/>
  <c r="AI51" i="29" s="1"/>
  <c r="AX15" i="29"/>
  <c r="AX51" i="29" s="1"/>
  <c r="BM15" i="29"/>
  <c r="BM51" i="29" s="1"/>
  <c r="CA15" i="29"/>
  <c r="CA51" i="29" s="1"/>
  <c r="CO15" i="29"/>
  <c r="CO51" i="29" s="1"/>
  <c r="DC15" i="29"/>
  <c r="DC51" i="29" s="1"/>
  <c r="DR15" i="29"/>
  <c r="DR51" i="29" s="1"/>
  <c r="O16" i="29"/>
  <c r="O52" i="29" s="1"/>
  <c r="AC16" i="29"/>
  <c r="AC52" i="29" s="1"/>
  <c r="AQ16" i="29"/>
  <c r="AQ52" i="29" s="1"/>
  <c r="BE16" i="29"/>
  <c r="BE52" i="29" s="1"/>
  <c r="BT16" i="29"/>
  <c r="BT52" i="29" s="1"/>
  <c r="CI16" i="29"/>
  <c r="CI52" i="29" s="1"/>
  <c r="CW16" i="29"/>
  <c r="CW52" i="29" s="1"/>
  <c r="DK16" i="29"/>
  <c r="DK52" i="29" s="1"/>
  <c r="DO17" i="29"/>
  <c r="DO53" i="29" s="1"/>
  <c r="DC17" i="29"/>
  <c r="DC53" i="29" s="1"/>
  <c r="CQ17" i="29"/>
  <c r="CQ53" i="29" s="1"/>
  <c r="CE17" i="29"/>
  <c r="CE53" i="29" s="1"/>
  <c r="BS17" i="29"/>
  <c r="BS53" i="29" s="1"/>
  <c r="BG17" i="29"/>
  <c r="BG53" i="29" s="1"/>
  <c r="AU17" i="29"/>
  <c r="AU53" i="29" s="1"/>
  <c r="AI17" i="29"/>
  <c r="AI53" i="29" s="1"/>
  <c r="W17" i="29"/>
  <c r="W53" i="29" s="1"/>
  <c r="K17" i="29"/>
  <c r="K53" i="29" s="1"/>
  <c r="DM17" i="29"/>
  <c r="DM53" i="29" s="1"/>
  <c r="DA17" i="29"/>
  <c r="DA53" i="29" s="1"/>
  <c r="CO17" i="29"/>
  <c r="CO53" i="29" s="1"/>
  <c r="CC17" i="29"/>
  <c r="CC53" i="29" s="1"/>
  <c r="BQ17" i="29"/>
  <c r="BQ53" i="29" s="1"/>
  <c r="BE17" i="29"/>
  <c r="BE53" i="29" s="1"/>
  <c r="AS17" i="29"/>
  <c r="AS53" i="29" s="1"/>
  <c r="AG17" i="29"/>
  <c r="AG53" i="29" s="1"/>
  <c r="U17" i="29"/>
  <c r="U53" i="29" s="1"/>
  <c r="I17" i="29"/>
  <c r="I53" i="29" s="1"/>
  <c r="V17" i="29"/>
  <c r="V53" i="29" s="1"/>
  <c r="AK17" i="29"/>
  <c r="AK53" i="29" s="1"/>
  <c r="AY17" i="29"/>
  <c r="AY53" i="29" s="1"/>
  <c r="BM17" i="29"/>
  <c r="BM53" i="29" s="1"/>
  <c r="CA17" i="29"/>
  <c r="CA53" i="29" s="1"/>
  <c r="CP17" i="29"/>
  <c r="CP53" i="29" s="1"/>
  <c r="DE17" i="29"/>
  <c r="DE53" i="29" s="1"/>
  <c r="DS17" i="29"/>
  <c r="DS53" i="29" s="1"/>
  <c r="AZ86" i="29"/>
  <c r="BM118" i="29"/>
  <c r="BM150" i="29" s="1"/>
  <c r="BZ86" i="29"/>
  <c r="BZ118" i="29" s="1"/>
  <c r="CN86" i="29"/>
  <c r="DN86" i="29"/>
  <c r="DN150" i="29" s="1"/>
  <c r="I87" i="29"/>
  <c r="BN119" i="29"/>
  <c r="CC151" i="29"/>
  <c r="DE87" i="29"/>
  <c r="P20" i="29"/>
  <c r="P56" i="29" s="1"/>
  <c r="AE20" i="29"/>
  <c r="AE56" i="29" s="1"/>
  <c r="AS20" i="29"/>
  <c r="AS56" i="29" s="1"/>
  <c r="AS88" i="29" s="1"/>
  <c r="BG20" i="29"/>
  <c r="BG56" i="29" s="1"/>
  <c r="BU20" i="29"/>
  <c r="BU56" i="29" s="1"/>
  <c r="CJ20" i="29"/>
  <c r="CJ56" i="29" s="1"/>
  <c r="CY20" i="29"/>
  <c r="CY56" i="29" s="1"/>
  <c r="DM20" i="29"/>
  <c r="DM56" i="29" s="1"/>
  <c r="S22" i="29"/>
  <c r="S58" i="29" s="1"/>
  <c r="AM22" i="29"/>
  <c r="AM58" i="29" s="1"/>
  <c r="BC22" i="29"/>
  <c r="BC58" i="29" s="1"/>
  <c r="BW22" i="29"/>
  <c r="BW58" i="29" s="1"/>
  <c r="CM22" i="29"/>
  <c r="CM58" i="29" s="1"/>
  <c r="DG22" i="29"/>
  <c r="DG58" i="29" s="1"/>
  <c r="DW22" i="29"/>
  <c r="DW58" i="29" s="1"/>
  <c r="BJ123" i="29"/>
  <c r="BJ155" i="29" s="1"/>
  <c r="CB155" i="29"/>
  <c r="CW155" i="29"/>
  <c r="BA92" i="29"/>
  <c r="BN92" i="29"/>
  <c r="BN124" i="29" s="1"/>
  <c r="CO92" i="29"/>
  <c r="CO124" i="29" s="1"/>
  <c r="DB156" i="29"/>
  <c r="DO124" i="29"/>
  <c r="DO156" i="29" s="1"/>
  <c r="DO92" i="29"/>
  <c r="BP157" i="29"/>
  <c r="CD125" i="29"/>
  <c r="CD157" i="29" s="1"/>
  <c r="DT157" i="29"/>
  <c r="U26" i="29"/>
  <c r="U62" i="29" s="1"/>
  <c r="AQ26" i="29"/>
  <c r="AQ62" i="29" s="1"/>
  <c r="BI26" i="29"/>
  <c r="BI62" i="29" s="1"/>
  <c r="CD26" i="29"/>
  <c r="CD62" i="29" s="1"/>
  <c r="CZ26" i="29"/>
  <c r="CZ62" i="29" s="1"/>
  <c r="DR26" i="29"/>
  <c r="DR62" i="29" s="1"/>
  <c r="U27" i="29"/>
  <c r="U63" i="29" s="1"/>
  <c r="AQ27" i="29"/>
  <c r="AQ63" i="29" s="1"/>
  <c r="BM27" i="29"/>
  <c r="BM63" i="29" s="1"/>
  <c r="CE27" i="29"/>
  <c r="CE63" i="29" s="1"/>
  <c r="CZ27" i="29"/>
  <c r="CZ63" i="29" s="1"/>
  <c r="DV27" i="29"/>
  <c r="DV63" i="29" s="1"/>
  <c r="V28" i="29"/>
  <c r="V64" i="29" s="1"/>
  <c r="AQ28" i="29"/>
  <c r="AQ64" i="29" s="1"/>
  <c r="BM28" i="29"/>
  <c r="BM64" i="29" s="1"/>
  <c r="CI28" i="29"/>
  <c r="CI64" i="29" s="1"/>
  <c r="DA28" i="29"/>
  <c r="DA64" i="29" s="1"/>
  <c r="DV28" i="29"/>
  <c r="DV64" i="29" s="1"/>
  <c r="Y29" i="29"/>
  <c r="Y65" i="29" s="1"/>
  <c r="AQ29" i="29"/>
  <c r="AQ65" i="29" s="1"/>
  <c r="BL29" i="29"/>
  <c r="BL65" i="29" s="1"/>
  <c r="CH29" i="29"/>
  <c r="CH65" i="29" s="1"/>
  <c r="CZ29" i="29"/>
  <c r="CZ65" i="29" s="1"/>
  <c r="DU29" i="29"/>
  <c r="DU65" i="29" s="1"/>
  <c r="CQ98" i="29"/>
  <c r="CQ162" i="29" s="1"/>
  <c r="L99" i="29"/>
  <c r="AN99" i="29"/>
  <c r="BR99" i="29"/>
  <c r="W32" i="29"/>
  <c r="W68" i="29" s="1"/>
  <c r="AS32" i="29"/>
  <c r="AS68" i="29" s="1"/>
  <c r="BO32" i="29"/>
  <c r="BO68" i="29" s="1"/>
  <c r="CG32" i="29"/>
  <c r="CG68" i="29" s="1"/>
  <c r="DB32" i="29"/>
  <c r="DB68" i="29" s="1"/>
  <c r="X33" i="29"/>
  <c r="X69" i="29" s="1"/>
  <c r="AS33" i="29"/>
  <c r="AS69" i="29" s="1"/>
  <c r="BO33" i="29"/>
  <c r="BO69" i="29" s="1"/>
  <c r="CK33" i="29"/>
  <c r="CK69" i="29" s="1"/>
  <c r="DC33" i="29"/>
  <c r="DC69" i="29" s="1"/>
  <c r="AB34" i="29"/>
  <c r="AB70" i="29" s="1"/>
  <c r="AT34" i="29"/>
  <c r="AT70" i="29" s="1"/>
  <c r="BO34" i="29"/>
  <c r="BO70" i="29" s="1"/>
  <c r="CK34" i="29"/>
  <c r="CK70" i="29" s="1"/>
  <c r="CK102" i="29" s="1"/>
  <c r="DG34" i="29"/>
  <c r="DG70" i="29" s="1"/>
  <c r="AA35" i="29"/>
  <c r="AA71" i="29" s="1"/>
  <c r="AW35" i="29"/>
  <c r="AW71" i="29" s="1"/>
  <c r="BO35" i="29"/>
  <c r="BO71" i="29" s="1"/>
  <c r="CJ35" i="29"/>
  <c r="CJ71" i="29" s="1"/>
  <c r="DF35" i="29"/>
  <c r="DF71" i="29" s="1"/>
  <c r="BE144" i="29"/>
  <c r="CC144" i="29"/>
  <c r="DA144" i="29"/>
  <c r="AF156" i="29"/>
  <c r="AF124" i="29"/>
  <c r="AF92" i="29"/>
  <c r="BX109" i="29"/>
  <c r="BX141" i="29" s="1"/>
  <c r="W144" i="29"/>
  <c r="AH83" i="29"/>
  <c r="AH115" i="29"/>
  <c r="AH147" i="29" s="1"/>
  <c r="AJ85" i="29"/>
  <c r="AR106" i="29"/>
  <c r="CR36" i="29"/>
  <c r="I8" i="29"/>
  <c r="I44" i="29" s="1"/>
  <c r="BV8" i="29"/>
  <c r="BV44" i="29" s="1"/>
  <c r="CJ8" i="29"/>
  <c r="CJ44" i="29" s="1"/>
  <c r="DJ8" i="29"/>
  <c r="DJ44" i="29" s="1"/>
  <c r="AX79" i="29"/>
  <c r="CB115" i="29"/>
  <c r="CB147" i="29" s="1"/>
  <c r="CR85" i="29"/>
  <c r="BN86" i="29"/>
  <c r="BN150" i="29" s="1"/>
  <c r="J87" i="29"/>
  <c r="J119" i="29"/>
  <c r="J151" i="29" s="1"/>
  <c r="BH152" i="29"/>
  <c r="BX154" i="29"/>
  <c r="BX122" i="29"/>
  <c r="CG155" i="29"/>
  <c r="BB124" i="29"/>
  <c r="BB156" i="29" s="1"/>
  <c r="BB92" i="29"/>
  <c r="AA96" i="29"/>
  <c r="Z161" i="29"/>
  <c r="AD162" i="29"/>
  <c r="AD98" i="29"/>
  <c r="DC32" i="29"/>
  <c r="DC68" i="29" s="1"/>
  <c r="BP33" i="29"/>
  <c r="BP69" i="29" s="1"/>
  <c r="AC34" i="29"/>
  <c r="AC70" i="29" s="1"/>
  <c r="DH34" i="29"/>
  <c r="DH70" i="29" s="1"/>
  <c r="R131" i="29"/>
  <c r="R163" i="29" s="1"/>
  <c r="R99" i="29"/>
  <c r="R42" i="29"/>
  <c r="DF74" i="29"/>
  <c r="J8" i="29"/>
  <c r="J44" i="29" s="1"/>
  <c r="W8" i="29"/>
  <c r="W44" i="29" s="1"/>
  <c r="AJ8" i="29"/>
  <c r="AJ44" i="29" s="1"/>
  <c r="AW8" i="29"/>
  <c r="AW44" i="29" s="1"/>
  <c r="AW76" i="29" s="1"/>
  <c r="BJ8" i="29"/>
  <c r="BJ44" i="29" s="1"/>
  <c r="BX8" i="29"/>
  <c r="BX44" i="29" s="1"/>
  <c r="CK8" i="29"/>
  <c r="CK44" i="29" s="1"/>
  <c r="CX8" i="29"/>
  <c r="DS9" i="29"/>
  <c r="DS45" i="29" s="1"/>
  <c r="DG9" i="29"/>
  <c r="DG45" i="29" s="1"/>
  <c r="CU9" i="29"/>
  <c r="CU45" i="29" s="1"/>
  <c r="CI9" i="29"/>
  <c r="CI45" i="29" s="1"/>
  <c r="BW9" i="29"/>
  <c r="BW45" i="29" s="1"/>
  <c r="BK9" i="29"/>
  <c r="BK45" i="29" s="1"/>
  <c r="AY9" i="29"/>
  <c r="AY45" i="29" s="1"/>
  <c r="AM9" i="29"/>
  <c r="AM45" i="29" s="1"/>
  <c r="AA9" i="29"/>
  <c r="AA45" i="29" s="1"/>
  <c r="O9" i="29"/>
  <c r="O45" i="29" s="1"/>
  <c r="DQ9" i="29"/>
  <c r="DQ45" i="29" s="1"/>
  <c r="DE9" i="29"/>
  <c r="DE45" i="29" s="1"/>
  <c r="CS9" i="29"/>
  <c r="CG9" i="29"/>
  <c r="CG45" i="29" s="1"/>
  <c r="BU9" i="29"/>
  <c r="BU45" i="29" s="1"/>
  <c r="BI9" i="29"/>
  <c r="BI45" i="29" s="1"/>
  <c r="AW9" i="29"/>
  <c r="AW45" i="29" s="1"/>
  <c r="AK9" i="29"/>
  <c r="AK45" i="29" s="1"/>
  <c r="Y9" i="29"/>
  <c r="Y45" i="29" s="1"/>
  <c r="M9" i="29"/>
  <c r="M45" i="29" s="1"/>
  <c r="M77" i="29" s="1"/>
  <c r="U9" i="29"/>
  <c r="U45" i="29" s="1"/>
  <c r="AI9" i="29"/>
  <c r="AI45" i="29" s="1"/>
  <c r="AX9" i="29"/>
  <c r="AX45" i="29" s="1"/>
  <c r="AX77" i="29" s="1"/>
  <c r="BM9" i="29"/>
  <c r="BM45" i="29" s="1"/>
  <c r="CA9" i="29"/>
  <c r="CA45" i="29" s="1"/>
  <c r="CO9" i="29"/>
  <c r="DC9" i="29"/>
  <c r="DC45" i="29" s="1"/>
  <c r="DR9" i="29"/>
  <c r="DR45" i="29" s="1"/>
  <c r="DO11" i="29"/>
  <c r="DO47" i="29" s="1"/>
  <c r="DC11" i="29"/>
  <c r="DC47" i="29" s="1"/>
  <c r="CQ11" i="29"/>
  <c r="CQ47" i="29" s="1"/>
  <c r="CE11" i="29"/>
  <c r="CE47" i="29" s="1"/>
  <c r="BS11" i="29"/>
  <c r="BS47" i="29" s="1"/>
  <c r="BG11" i="29"/>
  <c r="BG47" i="29" s="1"/>
  <c r="AU11" i="29"/>
  <c r="AU47" i="29" s="1"/>
  <c r="AI11" i="29"/>
  <c r="AI47" i="29" s="1"/>
  <c r="W11" i="29"/>
  <c r="W47" i="29" s="1"/>
  <c r="K11" i="29"/>
  <c r="K47" i="29" s="1"/>
  <c r="DM11" i="29"/>
  <c r="DM47" i="29" s="1"/>
  <c r="DA11" i="29"/>
  <c r="DA47" i="29" s="1"/>
  <c r="CO11" i="29"/>
  <c r="CO47" i="29" s="1"/>
  <c r="CC11" i="29"/>
  <c r="CC47" i="29" s="1"/>
  <c r="BQ11" i="29"/>
  <c r="BQ47" i="29" s="1"/>
  <c r="BE11" i="29"/>
  <c r="BE47" i="29" s="1"/>
  <c r="AS11" i="29"/>
  <c r="AS47" i="29" s="1"/>
  <c r="AG11" i="29"/>
  <c r="AG47" i="29" s="1"/>
  <c r="U11" i="29"/>
  <c r="U47" i="29" s="1"/>
  <c r="I11" i="29"/>
  <c r="I47" i="29" s="1"/>
  <c r="V11" i="29"/>
  <c r="V47" i="29" s="1"/>
  <c r="AK11" i="29"/>
  <c r="AK47" i="29" s="1"/>
  <c r="AY11" i="29"/>
  <c r="AY47" i="29" s="1"/>
  <c r="BM11" i="29"/>
  <c r="BM47" i="29" s="1"/>
  <c r="CA11" i="29"/>
  <c r="CA47" i="29" s="1"/>
  <c r="CP11" i="29"/>
  <c r="CP47" i="29" s="1"/>
  <c r="DE11" i="29"/>
  <c r="DE47" i="29" s="1"/>
  <c r="DS11" i="29"/>
  <c r="DS47" i="29" s="1"/>
  <c r="Z144" i="29"/>
  <c r="CN144" i="29"/>
  <c r="DN144" i="29"/>
  <c r="I113" i="29"/>
  <c r="I145" i="29" s="1"/>
  <c r="P14" i="29"/>
  <c r="P50" i="29" s="1"/>
  <c r="AE14" i="29"/>
  <c r="AE50" i="29" s="1"/>
  <c r="AS14" i="29"/>
  <c r="AS50" i="29" s="1"/>
  <c r="BG14" i="29"/>
  <c r="BG50" i="29" s="1"/>
  <c r="BU14" i="29"/>
  <c r="BU50" i="29" s="1"/>
  <c r="CJ14" i="29"/>
  <c r="CJ50" i="29" s="1"/>
  <c r="CY14" i="29"/>
  <c r="CY50" i="29" s="1"/>
  <c r="DM14" i="29"/>
  <c r="DM50" i="29" s="1"/>
  <c r="I15" i="29"/>
  <c r="I51" i="29" s="1"/>
  <c r="W15" i="29"/>
  <c r="W51" i="29" s="1"/>
  <c r="AL15" i="29"/>
  <c r="AL51" i="29" s="1"/>
  <c r="BA15" i="29"/>
  <c r="BA51" i="29" s="1"/>
  <c r="BO15" i="29"/>
  <c r="BO51" i="29" s="1"/>
  <c r="CC15" i="29"/>
  <c r="CC51" i="29" s="1"/>
  <c r="CQ15" i="29"/>
  <c r="CQ51" i="29" s="1"/>
  <c r="DF15" i="29"/>
  <c r="DF51" i="29" s="1"/>
  <c r="DU15" i="29"/>
  <c r="DU51" i="29" s="1"/>
  <c r="Q16" i="29"/>
  <c r="Q52" i="29" s="1"/>
  <c r="AE16" i="29"/>
  <c r="AE52" i="29" s="1"/>
  <c r="AS16" i="29"/>
  <c r="AS52" i="29" s="1"/>
  <c r="BH16" i="29"/>
  <c r="BH52" i="29" s="1"/>
  <c r="BW16" i="29"/>
  <c r="BW52" i="29" s="1"/>
  <c r="CK16" i="29"/>
  <c r="CK52" i="29" s="1"/>
  <c r="CK84" i="29" s="1"/>
  <c r="CY16" i="29"/>
  <c r="CY52" i="29" s="1"/>
  <c r="DM16" i="29"/>
  <c r="DM52" i="29" s="1"/>
  <c r="J17" i="29"/>
  <c r="J53" i="29" s="1"/>
  <c r="Y17" i="29"/>
  <c r="Y53" i="29" s="1"/>
  <c r="AM17" i="29"/>
  <c r="AM53" i="29" s="1"/>
  <c r="BA17" i="29"/>
  <c r="BA53" i="29" s="1"/>
  <c r="BO17" i="29"/>
  <c r="BO53" i="29" s="1"/>
  <c r="CD17" i="29"/>
  <c r="CD53" i="29" s="1"/>
  <c r="CS17" i="29"/>
  <c r="CS53" i="29" s="1"/>
  <c r="DG17" i="29"/>
  <c r="DG53" i="29" s="1"/>
  <c r="DU17" i="29"/>
  <c r="DU53" i="29" s="1"/>
  <c r="O86" i="29"/>
  <c r="AB86" i="29"/>
  <c r="AB150" i="29" s="1"/>
  <c r="CC150" i="29"/>
  <c r="CP86" i="29"/>
  <c r="CP118" i="29" s="1"/>
  <c r="Y87" i="29"/>
  <c r="Y151" i="29" s="1"/>
  <c r="AM87" i="29"/>
  <c r="BQ87" i="29"/>
  <c r="BQ119" i="29" s="1"/>
  <c r="CE151" i="29"/>
  <c r="CS87" i="29"/>
  <c r="CS151" i="29" s="1"/>
  <c r="S20" i="29"/>
  <c r="S56" i="29" s="1"/>
  <c r="AG20" i="29"/>
  <c r="AG56" i="29" s="1"/>
  <c r="AU20" i="29"/>
  <c r="AU56" i="29" s="1"/>
  <c r="BI20" i="29"/>
  <c r="BI56" i="29" s="1"/>
  <c r="BX20" i="29"/>
  <c r="BX56" i="29" s="1"/>
  <c r="CM20" i="29"/>
  <c r="CM56" i="29" s="1"/>
  <c r="DA20" i="29"/>
  <c r="DA56" i="29" s="1"/>
  <c r="V22" i="29"/>
  <c r="V58" i="29" s="1"/>
  <c r="AO22" i="29"/>
  <c r="AO58" i="29" s="1"/>
  <c r="BF22" i="29"/>
  <c r="BF58" i="29" s="1"/>
  <c r="BY22" i="29"/>
  <c r="BY58" i="29" s="1"/>
  <c r="CP22" i="29"/>
  <c r="CP58" i="29" s="1"/>
  <c r="DI22" i="29"/>
  <c r="DI58" i="29" s="1"/>
  <c r="DI90" i="29" s="1"/>
  <c r="DP23" i="29"/>
  <c r="DP59" i="29" s="1"/>
  <c r="DD23" i="29"/>
  <c r="DD59" i="29" s="1"/>
  <c r="CR23" i="29"/>
  <c r="CR59" i="29" s="1"/>
  <c r="CF23" i="29"/>
  <c r="CF59" i="29" s="1"/>
  <c r="BT23" i="29"/>
  <c r="BT59" i="29" s="1"/>
  <c r="BH23" i="29"/>
  <c r="BH59" i="29" s="1"/>
  <c r="AV23" i="29"/>
  <c r="AV59" i="29" s="1"/>
  <c r="DO23" i="29"/>
  <c r="DO59" i="29" s="1"/>
  <c r="DC23" i="29"/>
  <c r="DC59" i="29" s="1"/>
  <c r="CQ23" i="29"/>
  <c r="CQ59" i="29" s="1"/>
  <c r="CE23" i="29"/>
  <c r="CE59" i="29" s="1"/>
  <c r="BS23" i="29"/>
  <c r="BS59" i="29" s="1"/>
  <c r="BG23" i="29"/>
  <c r="BG59" i="29" s="1"/>
  <c r="AU23" i="29"/>
  <c r="AU59" i="29" s="1"/>
  <c r="AI23" i="29"/>
  <c r="AI59" i="29" s="1"/>
  <c r="W23" i="29"/>
  <c r="W59" i="29" s="1"/>
  <c r="K23" i="29"/>
  <c r="K59" i="29" s="1"/>
  <c r="DN23" i="29"/>
  <c r="DN59" i="29" s="1"/>
  <c r="DB23" i="29"/>
  <c r="DB59" i="29" s="1"/>
  <c r="CP23" i="29"/>
  <c r="CP59" i="29" s="1"/>
  <c r="CD23" i="29"/>
  <c r="CD59" i="29" s="1"/>
  <c r="BR23" i="29"/>
  <c r="BR59" i="29" s="1"/>
  <c r="BF23" i="29"/>
  <c r="BF59" i="29" s="1"/>
  <c r="AT23" i="29"/>
  <c r="AT59" i="29" s="1"/>
  <c r="AH23" i="29"/>
  <c r="AH59" i="29" s="1"/>
  <c r="V23" i="29"/>
  <c r="V59" i="29" s="1"/>
  <c r="J23" i="29"/>
  <c r="J59" i="29" s="1"/>
  <c r="DM23" i="29"/>
  <c r="DM59" i="29" s="1"/>
  <c r="DA23" i="29"/>
  <c r="DA59" i="29" s="1"/>
  <c r="CO23" i="29"/>
  <c r="CO59" i="29" s="1"/>
  <c r="CC23" i="29"/>
  <c r="CC59" i="29" s="1"/>
  <c r="BQ23" i="29"/>
  <c r="BQ59" i="29" s="1"/>
  <c r="BE23" i="29"/>
  <c r="BE59" i="29" s="1"/>
  <c r="AS23" i="29"/>
  <c r="AS59" i="29" s="1"/>
  <c r="AG23" i="29"/>
  <c r="AG59" i="29" s="1"/>
  <c r="U23" i="29"/>
  <c r="U59" i="29" s="1"/>
  <c r="I23" i="29"/>
  <c r="I59" i="29" s="1"/>
  <c r="DV23" i="29"/>
  <c r="DV59" i="29" s="1"/>
  <c r="DV91" i="29" s="1"/>
  <c r="DV123" i="29" s="1"/>
  <c r="DJ23" i="29"/>
  <c r="DJ59" i="29" s="1"/>
  <c r="CX23" i="29"/>
  <c r="CX59" i="29" s="1"/>
  <c r="CL23" i="29"/>
  <c r="CL59" i="29" s="1"/>
  <c r="BZ23" i="29"/>
  <c r="BZ59" i="29" s="1"/>
  <c r="BN23" i="29"/>
  <c r="BN59" i="29" s="1"/>
  <c r="BB23" i="29"/>
  <c r="BB59" i="29" s="1"/>
  <c r="AP23" i="29"/>
  <c r="AP59" i="29" s="1"/>
  <c r="AD23" i="29"/>
  <c r="AD59" i="29" s="1"/>
  <c r="R23" i="29"/>
  <c r="R59" i="29" s="1"/>
  <c r="Z23" i="29"/>
  <c r="Z59" i="29" s="1"/>
  <c r="AQ23" i="29"/>
  <c r="AQ59" i="29" s="1"/>
  <c r="BL23" i="29"/>
  <c r="BL59" i="29" s="1"/>
  <c r="BL123" i="29" s="1"/>
  <c r="CH23" i="29"/>
  <c r="CH59" i="29" s="1"/>
  <c r="CZ23" i="29"/>
  <c r="CZ59" i="29" s="1"/>
  <c r="DU23" i="29"/>
  <c r="DU59" i="29" s="1"/>
  <c r="DU123" i="29" s="1"/>
  <c r="AC156" i="29"/>
  <c r="AC92" i="29"/>
  <c r="AC124" i="29" s="1"/>
  <c r="AP156" i="29"/>
  <c r="CQ92" i="29"/>
  <c r="CQ124" i="29" s="1"/>
  <c r="CQ156" i="29" s="1"/>
  <c r="AN125" i="29"/>
  <c r="W26" i="29"/>
  <c r="W62" i="29" s="1"/>
  <c r="AS26" i="29"/>
  <c r="AS62" i="29" s="1"/>
  <c r="BO26" i="29"/>
  <c r="BO62" i="29" s="1"/>
  <c r="CG26" i="29"/>
  <c r="CG62" i="29" s="1"/>
  <c r="X27" i="29"/>
  <c r="X63" i="29" s="1"/>
  <c r="AS27" i="29"/>
  <c r="AS63" i="29" s="1"/>
  <c r="BO27" i="29"/>
  <c r="BO63" i="29" s="1"/>
  <c r="CK27" i="29"/>
  <c r="CK63" i="29" s="1"/>
  <c r="AB28" i="29"/>
  <c r="AB64" i="29" s="1"/>
  <c r="AT28" i="29"/>
  <c r="AT64" i="29" s="1"/>
  <c r="BO28" i="29"/>
  <c r="BO64" i="29" s="1"/>
  <c r="CK28" i="29"/>
  <c r="CK64" i="29" s="1"/>
  <c r="AA29" i="29"/>
  <c r="AA65" i="29" s="1"/>
  <c r="AW29" i="29"/>
  <c r="AW65" i="29" s="1"/>
  <c r="BO29" i="29"/>
  <c r="BO65" i="29" s="1"/>
  <c r="CJ29" i="29"/>
  <c r="CJ65" i="29" s="1"/>
  <c r="DF98" i="29"/>
  <c r="DS98" i="29"/>
  <c r="DS162" i="29" s="1"/>
  <c r="AB131" i="29"/>
  <c r="AB99" i="29"/>
  <c r="AB163" i="29" s="1"/>
  <c r="BF99" i="29"/>
  <c r="BT99" i="29"/>
  <c r="CV131" i="29"/>
  <c r="CV163" i="29" s="1"/>
  <c r="H32" i="29"/>
  <c r="H68" i="29" s="1"/>
  <c r="Z32" i="29"/>
  <c r="Z68" i="29" s="1"/>
  <c r="AU32" i="29"/>
  <c r="AU68" i="29" s="1"/>
  <c r="BQ32" i="29"/>
  <c r="BQ68" i="29" s="1"/>
  <c r="CM32" i="29"/>
  <c r="CM68" i="29" s="1"/>
  <c r="DE32" i="29"/>
  <c r="DE68" i="29" s="1"/>
  <c r="H33" i="29"/>
  <c r="H69" i="29" s="1"/>
  <c r="AD33" i="29"/>
  <c r="AD69" i="29" s="1"/>
  <c r="AV33" i="29"/>
  <c r="AV69" i="29" s="1"/>
  <c r="BQ33" i="29"/>
  <c r="BQ69" i="29" s="1"/>
  <c r="CM33" i="29"/>
  <c r="CM69" i="29" s="1"/>
  <c r="DI33" i="29"/>
  <c r="DI69" i="29" s="1"/>
  <c r="I34" i="29"/>
  <c r="I70" i="29" s="1"/>
  <c r="AD34" i="29"/>
  <c r="AD70" i="29" s="1"/>
  <c r="AZ34" i="29"/>
  <c r="AZ70" i="29" s="1"/>
  <c r="BR34" i="29"/>
  <c r="BR70" i="29" s="1"/>
  <c r="CM34" i="29"/>
  <c r="CM70" i="29" s="1"/>
  <c r="DI34" i="29"/>
  <c r="DI70" i="29" s="1"/>
  <c r="H35" i="29"/>
  <c r="H71" i="29" s="1"/>
  <c r="AC35" i="29"/>
  <c r="AC71" i="29" s="1"/>
  <c r="AY35" i="29"/>
  <c r="AY71" i="29" s="1"/>
  <c r="BU35" i="29"/>
  <c r="BU71" i="29" s="1"/>
  <c r="CM35" i="29"/>
  <c r="CM71" i="29" s="1"/>
  <c r="BW36" i="29"/>
  <c r="AP99" i="29"/>
  <c r="BZ93" i="29"/>
  <c r="DR98" i="29"/>
  <c r="DR130" i="29" s="1"/>
  <c r="BP106" i="29"/>
  <c r="DU8" i="29"/>
  <c r="DU44" i="29" s="1"/>
  <c r="DS8" i="29"/>
  <c r="DS44" i="29" s="1"/>
  <c r="DG8" i="29"/>
  <c r="CU8" i="29"/>
  <c r="CU44" i="29" s="1"/>
  <c r="CI8" i="29"/>
  <c r="CI44" i="29" s="1"/>
  <c r="BW8" i="29"/>
  <c r="BW44" i="29" s="1"/>
  <c r="BK8" i="29"/>
  <c r="BK44" i="29" s="1"/>
  <c r="AY8" i="29"/>
  <c r="AY44" i="29" s="1"/>
  <c r="AM8" i="29"/>
  <c r="AM44" i="29" s="1"/>
  <c r="AA8" i="29"/>
  <c r="AA44" i="29" s="1"/>
  <c r="O8" i="29"/>
  <c r="BG8" i="29"/>
  <c r="BG44" i="29" s="1"/>
  <c r="DH8" i="29"/>
  <c r="DJ116" i="29"/>
  <c r="AD42" i="29"/>
  <c r="AD36" i="29"/>
  <c r="BI8" i="29"/>
  <c r="DD79" i="29"/>
  <c r="V83" i="29"/>
  <c r="AD116" i="29"/>
  <c r="DL148" i="29"/>
  <c r="DL84" i="29"/>
  <c r="DL116" i="29" s="1"/>
  <c r="CB86" i="29"/>
  <c r="CB150" i="29" s="1"/>
  <c r="CL88" i="29"/>
  <c r="DH122" i="29"/>
  <c r="DH154" i="29" s="1"/>
  <c r="AO92" i="29"/>
  <c r="AO156" i="29" s="1"/>
  <c r="CJ128" i="29"/>
  <c r="CE162" i="29"/>
  <c r="BE163" i="29"/>
  <c r="AT32" i="29"/>
  <c r="AT68" i="29" s="1"/>
  <c r="AU33" i="29"/>
  <c r="AU69" i="29" s="1"/>
  <c r="DP35" i="29"/>
  <c r="DP71" i="29" s="1"/>
  <c r="DD35" i="29"/>
  <c r="DD71" i="29" s="1"/>
  <c r="CR35" i="29"/>
  <c r="CR71" i="29" s="1"/>
  <c r="CF35" i="29"/>
  <c r="CF71" i="29" s="1"/>
  <c r="BT35" i="29"/>
  <c r="BT71" i="29" s="1"/>
  <c r="BH35" i="29"/>
  <c r="BH71" i="29" s="1"/>
  <c r="AV35" i="29"/>
  <c r="AV71" i="29" s="1"/>
  <c r="AJ35" i="29"/>
  <c r="AJ71" i="29" s="1"/>
  <c r="X35" i="29"/>
  <c r="X71" i="29" s="1"/>
  <c r="L35" i="29"/>
  <c r="L71" i="29" s="1"/>
  <c r="DO35" i="29"/>
  <c r="DO71" i="29" s="1"/>
  <c r="DC35" i="29"/>
  <c r="DC71" i="29" s="1"/>
  <c r="CQ35" i="29"/>
  <c r="CQ71" i="29" s="1"/>
  <c r="CE35" i="29"/>
  <c r="CE71" i="29" s="1"/>
  <c r="BS35" i="29"/>
  <c r="BS71" i="29" s="1"/>
  <c r="BG35" i="29"/>
  <c r="BG71" i="29" s="1"/>
  <c r="AU35" i="29"/>
  <c r="AU71" i="29" s="1"/>
  <c r="AI35" i="29"/>
  <c r="AI71" i="29" s="1"/>
  <c r="AI103" i="29" s="1"/>
  <c r="W35" i="29"/>
  <c r="W71" i="29" s="1"/>
  <c r="K35" i="29"/>
  <c r="K71" i="29" s="1"/>
  <c r="DN35" i="29"/>
  <c r="DN71" i="29" s="1"/>
  <c r="DB35" i="29"/>
  <c r="DB71" i="29" s="1"/>
  <c r="CP35" i="29"/>
  <c r="CP71" i="29" s="1"/>
  <c r="CD35" i="29"/>
  <c r="CD71" i="29" s="1"/>
  <c r="CD103" i="29" s="1"/>
  <c r="BR35" i="29"/>
  <c r="BR71" i="29" s="1"/>
  <c r="BF35" i="29"/>
  <c r="BF71" i="29" s="1"/>
  <c r="AT35" i="29"/>
  <c r="AT71" i="29" s="1"/>
  <c r="AH35" i="29"/>
  <c r="AH71" i="29" s="1"/>
  <c r="V35" i="29"/>
  <c r="V71" i="29" s="1"/>
  <c r="J35" i="29"/>
  <c r="J71" i="29" s="1"/>
  <c r="DM35" i="29"/>
  <c r="DM71" i="29" s="1"/>
  <c r="DA35" i="29"/>
  <c r="DA71" i="29" s="1"/>
  <c r="CO35" i="29"/>
  <c r="CO71" i="29" s="1"/>
  <c r="CC35" i="29"/>
  <c r="CC71" i="29" s="1"/>
  <c r="BQ35" i="29"/>
  <c r="BQ71" i="29" s="1"/>
  <c r="BE35" i="29"/>
  <c r="BE71" i="29" s="1"/>
  <c r="AS35" i="29"/>
  <c r="AS71" i="29" s="1"/>
  <c r="AG35" i="29"/>
  <c r="AG71" i="29" s="1"/>
  <c r="U35" i="29"/>
  <c r="U71" i="29" s="1"/>
  <c r="I35" i="29"/>
  <c r="I71" i="29" s="1"/>
  <c r="DV35" i="29"/>
  <c r="DV71" i="29" s="1"/>
  <c r="DJ35" i="29"/>
  <c r="DJ71" i="29" s="1"/>
  <c r="CX35" i="29"/>
  <c r="CX71" i="29" s="1"/>
  <c r="CL35" i="29"/>
  <c r="CL71" i="29" s="1"/>
  <c r="BZ35" i="29"/>
  <c r="BZ71" i="29" s="1"/>
  <c r="BN35" i="29"/>
  <c r="BN71" i="29" s="1"/>
  <c r="BB35" i="29"/>
  <c r="BB71" i="29" s="1"/>
  <c r="AP35" i="29"/>
  <c r="AP71" i="29" s="1"/>
  <c r="AD35" i="29"/>
  <c r="AD71" i="29" s="1"/>
  <c r="R35" i="29"/>
  <c r="R71" i="29" s="1"/>
  <c r="AU74" i="29"/>
  <c r="BD113" i="29"/>
  <c r="BD145" i="29" s="1"/>
  <c r="DL124" i="29"/>
  <c r="DL156" i="29" s="1"/>
  <c r="DL92" i="29"/>
  <c r="DG99" i="29"/>
  <c r="DW74" i="29"/>
  <c r="T106" i="29"/>
  <c r="AG36" i="29"/>
  <c r="AT36" i="29"/>
  <c r="CT74" i="29"/>
  <c r="K8" i="29"/>
  <c r="K44" i="29" s="1"/>
  <c r="X8" i="29"/>
  <c r="X44" i="29" s="1"/>
  <c r="AK8" i="29"/>
  <c r="AK44" i="29" s="1"/>
  <c r="AX8" i="29"/>
  <c r="AX44" i="29" s="1"/>
  <c r="BL8" i="29"/>
  <c r="BL44" i="29" s="1"/>
  <c r="BY8" i="29"/>
  <c r="BY44" i="29" s="1"/>
  <c r="CL8" i="29"/>
  <c r="CY8" i="29"/>
  <c r="CY44" i="29" s="1"/>
  <c r="DL8" i="29"/>
  <c r="DL44" i="29" s="1"/>
  <c r="X79" i="29"/>
  <c r="X143" i="29" s="1"/>
  <c r="CR111" i="29"/>
  <c r="CR143" i="29" s="1"/>
  <c r="DF143" i="29"/>
  <c r="DF79" i="29"/>
  <c r="DF111" i="29" s="1"/>
  <c r="N144" i="29"/>
  <c r="R14" i="29"/>
  <c r="R50" i="29" s="1"/>
  <c r="AF14" i="29"/>
  <c r="AF50" i="29" s="1"/>
  <c r="AF82" i="29" s="1"/>
  <c r="AT14" i="29"/>
  <c r="AT50" i="29" s="1"/>
  <c r="BH14" i="29"/>
  <c r="BH50" i="29" s="1"/>
  <c r="BV14" i="29"/>
  <c r="BV50" i="29" s="1"/>
  <c r="CL14" i="29"/>
  <c r="CL50" i="29" s="1"/>
  <c r="CZ14" i="29"/>
  <c r="CZ50" i="29" s="1"/>
  <c r="DN14" i="29"/>
  <c r="DN50" i="29" s="1"/>
  <c r="J83" i="29"/>
  <c r="BP115" i="29"/>
  <c r="BP147" i="29" s="1"/>
  <c r="CD83" i="29"/>
  <c r="CD115" i="29" s="1"/>
  <c r="R16" i="29"/>
  <c r="R52" i="29" s="1"/>
  <c r="AF16" i="29"/>
  <c r="AF52" i="29" s="1"/>
  <c r="AT16" i="29"/>
  <c r="AT52" i="29" s="1"/>
  <c r="BJ16" i="29"/>
  <c r="BJ52" i="29" s="1"/>
  <c r="BX16" i="29"/>
  <c r="BX52" i="29" s="1"/>
  <c r="CL16" i="29"/>
  <c r="CL52" i="29" s="1"/>
  <c r="CZ16" i="29"/>
  <c r="CZ52" i="29" s="1"/>
  <c r="DN16" i="29"/>
  <c r="DN52" i="29" s="1"/>
  <c r="L117" i="29"/>
  <c r="L85" i="29"/>
  <c r="L149" i="29" s="1"/>
  <c r="Z85" i="29"/>
  <c r="Z149" i="29" s="1"/>
  <c r="CF85" i="29"/>
  <c r="CF149" i="29" s="1"/>
  <c r="P86" i="29"/>
  <c r="AC86" i="29"/>
  <c r="AC118" i="29" s="1"/>
  <c r="AP86" i="29"/>
  <c r="AP118" i="29" s="1"/>
  <c r="CD150" i="29"/>
  <c r="DD86" i="29"/>
  <c r="Z87" i="29"/>
  <c r="Z119" i="29" s="1"/>
  <c r="BR119" i="29"/>
  <c r="CT151" i="29"/>
  <c r="T152" i="29"/>
  <c r="AV88" i="29"/>
  <c r="AV152" i="29" s="1"/>
  <c r="BJ88" i="29"/>
  <c r="DP152" i="29"/>
  <c r="AP122" i="29"/>
  <c r="AP154" i="29"/>
  <c r="BJ154" i="29"/>
  <c r="BZ122" i="29"/>
  <c r="BZ154" i="29" s="1"/>
  <c r="CT22" i="29"/>
  <c r="CT58" i="29" s="1"/>
  <c r="CI155" i="29"/>
  <c r="Q124" i="29"/>
  <c r="Q92" i="29"/>
  <c r="Q156" i="29" s="1"/>
  <c r="AD92" i="29"/>
  <c r="AD156" i="29" s="1"/>
  <c r="M157" i="29"/>
  <c r="AA157" i="29"/>
  <c r="BE157" i="29"/>
  <c r="DV26" i="29"/>
  <c r="DV62" i="29" s="1"/>
  <c r="DJ26" i="29"/>
  <c r="DJ62" i="29" s="1"/>
  <c r="CX26" i="29"/>
  <c r="CX62" i="29" s="1"/>
  <c r="CL26" i="29"/>
  <c r="CL62" i="29" s="1"/>
  <c r="BZ26" i="29"/>
  <c r="BZ62" i="29" s="1"/>
  <c r="BN26" i="29"/>
  <c r="BN62" i="29" s="1"/>
  <c r="BB26" i="29"/>
  <c r="BB62" i="29" s="1"/>
  <c r="AP26" i="29"/>
  <c r="AP62" i="29" s="1"/>
  <c r="AD26" i="29"/>
  <c r="AD62" i="29" s="1"/>
  <c r="R26" i="29"/>
  <c r="R62" i="29" s="1"/>
  <c r="DU26" i="29"/>
  <c r="DU62" i="29" s="1"/>
  <c r="DI26" i="29"/>
  <c r="DI62" i="29" s="1"/>
  <c r="CW26" i="29"/>
  <c r="CW62" i="29" s="1"/>
  <c r="CK26" i="29"/>
  <c r="CK62" i="29" s="1"/>
  <c r="CK94" i="29" s="1"/>
  <c r="CK126" i="29" s="1"/>
  <c r="BY26" i="29"/>
  <c r="BY62" i="29" s="1"/>
  <c r="BM26" i="29"/>
  <c r="BM62" i="29" s="1"/>
  <c r="BA26" i="29"/>
  <c r="BA62" i="29" s="1"/>
  <c r="BA94" i="29" s="1"/>
  <c r="AO26" i="29"/>
  <c r="AO62" i="29" s="1"/>
  <c r="AC26" i="29"/>
  <c r="AC62" i="29" s="1"/>
  <c r="Q26" i="29"/>
  <c r="Q62" i="29" s="1"/>
  <c r="DT26" i="29"/>
  <c r="DT62" i="29" s="1"/>
  <c r="DH26" i="29"/>
  <c r="DH62" i="29" s="1"/>
  <c r="CV26" i="29"/>
  <c r="CV62" i="29" s="1"/>
  <c r="CJ26" i="29"/>
  <c r="CJ62" i="29" s="1"/>
  <c r="BX26" i="29"/>
  <c r="BX62" i="29" s="1"/>
  <c r="BL26" i="29"/>
  <c r="BL62" i="29" s="1"/>
  <c r="AZ26" i="29"/>
  <c r="AZ62" i="29" s="1"/>
  <c r="AN26" i="29"/>
  <c r="AN62" i="29" s="1"/>
  <c r="AB26" i="29"/>
  <c r="AB62" i="29" s="1"/>
  <c r="P26" i="29"/>
  <c r="P62" i="29" s="1"/>
  <c r="DS26" i="29"/>
  <c r="DS62" i="29" s="1"/>
  <c r="DG26" i="29"/>
  <c r="DG62" i="29" s="1"/>
  <c r="CU26" i="29"/>
  <c r="CU62" i="29" s="1"/>
  <c r="CI26" i="29"/>
  <c r="CI62" i="29" s="1"/>
  <c r="BW26" i="29"/>
  <c r="BW62" i="29" s="1"/>
  <c r="BK26" i="29"/>
  <c r="BK62" i="29" s="1"/>
  <c r="AY26" i="29"/>
  <c r="AY62" i="29" s="1"/>
  <c r="AM26" i="29"/>
  <c r="AM62" i="29" s="1"/>
  <c r="AA26" i="29"/>
  <c r="AA62" i="29" s="1"/>
  <c r="O26" i="29"/>
  <c r="O62" i="29" s="1"/>
  <c r="DP26" i="29"/>
  <c r="DP62" i="29" s="1"/>
  <c r="DD26" i="29"/>
  <c r="DD62" i="29" s="1"/>
  <c r="CR26" i="29"/>
  <c r="CR62" i="29" s="1"/>
  <c r="CF26" i="29"/>
  <c r="CF62" i="29" s="1"/>
  <c r="BT26" i="29"/>
  <c r="BT62" i="29" s="1"/>
  <c r="BH26" i="29"/>
  <c r="BH62" i="29" s="1"/>
  <c r="AV26" i="29"/>
  <c r="AV62" i="29" s="1"/>
  <c r="AJ26" i="29"/>
  <c r="AJ62" i="29" s="1"/>
  <c r="X26" i="29"/>
  <c r="X62" i="29" s="1"/>
  <c r="L26" i="29"/>
  <c r="L62" i="29" s="1"/>
  <c r="Y26" i="29"/>
  <c r="Y62" i="29" s="1"/>
  <c r="AT26" i="29"/>
  <c r="AT62" i="29" s="1"/>
  <c r="BP26" i="29"/>
  <c r="BP62" i="29" s="1"/>
  <c r="CH26" i="29"/>
  <c r="CH62" i="29" s="1"/>
  <c r="DC26" i="29"/>
  <c r="DC62" i="29" s="1"/>
  <c r="DT27" i="29"/>
  <c r="DT63" i="29" s="1"/>
  <c r="DH27" i="29"/>
  <c r="DH63" i="29" s="1"/>
  <c r="CV27" i="29"/>
  <c r="CV63" i="29" s="1"/>
  <c r="CJ27" i="29"/>
  <c r="CJ63" i="29" s="1"/>
  <c r="BX27" i="29"/>
  <c r="BX63" i="29" s="1"/>
  <c r="BL27" i="29"/>
  <c r="BL63" i="29" s="1"/>
  <c r="AZ27" i="29"/>
  <c r="AZ63" i="29" s="1"/>
  <c r="AN27" i="29"/>
  <c r="AN63" i="29" s="1"/>
  <c r="AB27" i="29"/>
  <c r="AB63" i="29" s="1"/>
  <c r="P27" i="29"/>
  <c r="P63" i="29" s="1"/>
  <c r="DS27" i="29"/>
  <c r="DS63" i="29" s="1"/>
  <c r="DG27" i="29"/>
  <c r="DG63" i="29" s="1"/>
  <c r="CU27" i="29"/>
  <c r="CU63" i="29" s="1"/>
  <c r="CI27" i="29"/>
  <c r="CI63" i="29" s="1"/>
  <c r="BW27" i="29"/>
  <c r="BW63" i="29" s="1"/>
  <c r="BK27" i="29"/>
  <c r="BK63" i="29" s="1"/>
  <c r="AY27" i="29"/>
  <c r="AY63" i="29" s="1"/>
  <c r="AM27" i="29"/>
  <c r="AM63" i="29" s="1"/>
  <c r="AA27" i="29"/>
  <c r="AA63" i="29" s="1"/>
  <c r="O27" i="29"/>
  <c r="O63" i="29" s="1"/>
  <c r="DR27" i="29"/>
  <c r="DR63" i="29" s="1"/>
  <c r="DF27" i="29"/>
  <c r="DF63" i="29" s="1"/>
  <c r="CT27" i="29"/>
  <c r="CT63" i="29" s="1"/>
  <c r="CH27" i="29"/>
  <c r="CH63" i="29" s="1"/>
  <c r="BV27" i="29"/>
  <c r="BV63" i="29" s="1"/>
  <c r="BJ27" i="29"/>
  <c r="BJ63" i="29" s="1"/>
  <c r="AX27" i="29"/>
  <c r="AX63" i="29" s="1"/>
  <c r="AL27" i="29"/>
  <c r="AL63" i="29" s="1"/>
  <c r="Z27" i="29"/>
  <c r="Z63" i="29" s="1"/>
  <c r="N27" i="29"/>
  <c r="N63" i="29" s="1"/>
  <c r="DQ27" i="29"/>
  <c r="DQ63" i="29" s="1"/>
  <c r="DE27" i="29"/>
  <c r="DE63" i="29" s="1"/>
  <c r="CS27" i="29"/>
  <c r="CS63" i="29" s="1"/>
  <c r="CG27" i="29"/>
  <c r="CG63" i="29" s="1"/>
  <c r="BU27" i="29"/>
  <c r="BU63" i="29" s="1"/>
  <c r="BI27" i="29"/>
  <c r="BI63" i="29" s="1"/>
  <c r="AW27" i="29"/>
  <c r="AW63" i="29" s="1"/>
  <c r="AK27" i="29"/>
  <c r="AK63" i="29" s="1"/>
  <c r="Y27" i="29"/>
  <c r="Y63" i="29" s="1"/>
  <c r="M27" i="29"/>
  <c r="M63" i="29" s="1"/>
  <c r="DN27" i="29"/>
  <c r="DN63" i="29" s="1"/>
  <c r="DB27" i="29"/>
  <c r="DB63" i="29" s="1"/>
  <c r="CP27" i="29"/>
  <c r="CP63" i="29" s="1"/>
  <c r="CD27" i="29"/>
  <c r="CD63" i="29" s="1"/>
  <c r="BR27" i="29"/>
  <c r="BR63" i="29" s="1"/>
  <c r="BF27" i="29"/>
  <c r="BF63" i="29" s="1"/>
  <c r="AT27" i="29"/>
  <c r="AT63" i="29" s="1"/>
  <c r="AH27" i="29"/>
  <c r="V27" i="29"/>
  <c r="V63" i="29" s="1"/>
  <c r="J27" i="29"/>
  <c r="J63" i="29" s="1"/>
  <c r="AC27" i="29"/>
  <c r="AC63" i="29" s="1"/>
  <c r="AU27" i="29"/>
  <c r="AU63" i="29" s="1"/>
  <c r="BP27" i="29"/>
  <c r="BP63" i="29" s="1"/>
  <c r="CL27" i="29"/>
  <c r="CL63" i="29" s="1"/>
  <c r="DD27" i="29"/>
  <c r="DD63" i="29" s="1"/>
  <c r="DR28" i="29"/>
  <c r="DR64" i="29" s="1"/>
  <c r="DF28" i="29"/>
  <c r="DF64" i="29" s="1"/>
  <c r="CT28" i="29"/>
  <c r="CT64" i="29" s="1"/>
  <c r="CH28" i="29"/>
  <c r="CH64" i="29" s="1"/>
  <c r="BV28" i="29"/>
  <c r="BV64" i="29" s="1"/>
  <c r="BJ28" i="29"/>
  <c r="AX28" i="29"/>
  <c r="AX64" i="29" s="1"/>
  <c r="AL28" i="29"/>
  <c r="AL64" i="29" s="1"/>
  <c r="Z28" i="29"/>
  <c r="Z64" i="29" s="1"/>
  <c r="N28" i="29"/>
  <c r="N64" i="29" s="1"/>
  <c r="DQ28" i="29"/>
  <c r="DQ64" i="29" s="1"/>
  <c r="DE28" i="29"/>
  <c r="DE64" i="29" s="1"/>
  <c r="DE96" i="29" s="1"/>
  <c r="CS28" i="29"/>
  <c r="CS64" i="29" s="1"/>
  <c r="CG28" i="29"/>
  <c r="CG64" i="29" s="1"/>
  <c r="BU28" i="29"/>
  <c r="BU64" i="29" s="1"/>
  <c r="BI28" i="29"/>
  <c r="BI64" i="29" s="1"/>
  <c r="AW28" i="29"/>
  <c r="AW64" i="29" s="1"/>
  <c r="AK28" i="29"/>
  <c r="AK64" i="29" s="1"/>
  <c r="Y28" i="29"/>
  <c r="Y64" i="29" s="1"/>
  <c r="M28" i="29"/>
  <c r="M64" i="29" s="1"/>
  <c r="DP28" i="29"/>
  <c r="DP64" i="29" s="1"/>
  <c r="DD28" i="29"/>
  <c r="DD64" i="29" s="1"/>
  <c r="CR28" i="29"/>
  <c r="CR64" i="29" s="1"/>
  <c r="CF28" i="29"/>
  <c r="CF64" i="29" s="1"/>
  <c r="BT28" i="29"/>
  <c r="BT64" i="29" s="1"/>
  <c r="BH28" i="29"/>
  <c r="BH64" i="29" s="1"/>
  <c r="AV28" i="29"/>
  <c r="AV64" i="29" s="1"/>
  <c r="AJ28" i="29"/>
  <c r="AJ64" i="29" s="1"/>
  <c r="X28" i="29"/>
  <c r="X64" i="29" s="1"/>
  <c r="L28" i="29"/>
  <c r="L64" i="29" s="1"/>
  <c r="DO28" i="29"/>
  <c r="DO64" i="29" s="1"/>
  <c r="DC28" i="29"/>
  <c r="DC64" i="29" s="1"/>
  <c r="CQ28" i="29"/>
  <c r="CQ64" i="29" s="1"/>
  <c r="CE28" i="29"/>
  <c r="CE64" i="29" s="1"/>
  <c r="BS28" i="29"/>
  <c r="BS64" i="29" s="1"/>
  <c r="BG28" i="29"/>
  <c r="BG64" i="29" s="1"/>
  <c r="AU28" i="29"/>
  <c r="AU64" i="29" s="1"/>
  <c r="AI28" i="29"/>
  <c r="AI64" i="29" s="1"/>
  <c r="W28" i="29"/>
  <c r="W64" i="29" s="1"/>
  <c r="K28" i="29"/>
  <c r="K64" i="29" s="1"/>
  <c r="DL28" i="29"/>
  <c r="DL64" i="29" s="1"/>
  <c r="CZ28" i="29"/>
  <c r="CZ64" i="29" s="1"/>
  <c r="CN28" i="29"/>
  <c r="CN64" i="29" s="1"/>
  <c r="CB28" i="29"/>
  <c r="CB64" i="29" s="1"/>
  <c r="BP28" i="29"/>
  <c r="BP64" i="29" s="1"/>
  <c r="BD28" i="29"/>
  <c r="BD64" i="29" s="1"/>
  <c r="AR28" i="29"/>
  <c r="AR64" i="29" s="1"/>
  <c r="AF28" i="29"/>
  <c r="AF64" i="29" s="1"/>
  <c r="T28" i="29"/>
  <c r="T64" i="29" s="1"/>
  <c r="H28" i="29"/>
  <c r="H64" i="29" s="1"/>
  <c r="AC28" i="29"/>
  <c r="AC64" i="29" s="1"/>
  <c r="AY28" i="29"/>
  <c r="AY64" i="29" s="1"/>
  <c r="BQ28" i="29"/>
  <c r="BQ64" i="29" s="1"/>
  <c r="CL28" i="29"/>
  <c r="CL64" i="29" s="1"/>
  <c r="DH28" i="29"/>
  <c r="DH64" i="29" s="1"/>
  <c r="DP29" i="29"/>
  <c r="DP65" i="29" s="1"/>
  <c r="DD29" i="29"/>
  <c r="DD65" i="29" s="1"/>
  <c r="CR29" i="29"/>
  <c r="CR65" i="29" s="1"/>
  <c r="CF29" i="29"/>
  <c r="CF65" i="29" s="1"/>
  <c r="BT29" i="29"/>
  <c r="BT65" i="29" s="1"/>
  <c r="BH29" i="29"/>
  <c r="BH65" i="29" s="1"/>
  <c r="AV29" i="29"/>
  <c r="AV65" i="29" s="1"/>
  <c r="AJ29" i="29"/>
  <c r="AJ65" i="29" s="1"/>
  <c r="X29" i="29"/>
  <c r="X65" i="29" s="1"/>
  <c r="L29" i="29"/>
  <c r="L65" i="29" s="1"/>
  <c r="DO29" i="29"/>
  <c r="DO65" i="29" s="1"/>
  <c r="DC29" i="29"/>
  <c r="DC65" i="29" s="1"/>
  <c r="CQ29" i="29"/>
  <c r="CQ65" i="29" s="1"/>
  <c r="CE29" i="29"/>
  <c r="CE65" i="29" s="1"/>
  <c r="BS29" i="29"/>
  <c r="BS65" i="29" s="1"/>
  <c r="BG29" i="29"/>
  <c r="BG65" i="29" s="1"/>
  <c r="AU29" i="29"/>
  <c r="AU65" i="29" s="1"/>
  <c r="AI29" i="29"/>
  <c r="AI65" i="29" s="1"/>
  <c r="W29" i="29"/>
  <c r="W65" i="29" s="1"/>
  <c r="K29" i="29"/>
  <c r="K65" i="29" s="1"/>
  <c r="DN29" i="29"/>
  <c r="DN65" i="29" s="1"/>
  <c r="DB29" i="29"/>
  <c r="DB65" i="29" s="1"/>
  <c r="CP29" i="29"/>
  <c r="CP65" i="29" s="1"/>
  <c r="CD29" i="29"/>
  <c r="CD65" i="29" s="1"/>
  <c r="BR29" i="29"/>
  <c r="BR65" i="29" s="1"/>
  <c r="BF29" i="29"/>
  <c r="BF65" i="29" s="1"/>
  <c r="AT29" i="29"/>
  <c r="AT65" i="29" s="1"/>
  <c r="AH29" i="29"/>
  <c r="AH65" i="29" s="1"/>
  <c r="V29" i="29"/>
  <c r="V65" i="29" s="1"/>
  <c r="J29" i="29"/>
  <c r="J65" i="29" s="1"/>
  <c r="DM29" i="29"/>
  <c r="DM65" i="29" s="1"/>
  <c r="DA29" i="29"/>
  <c r="DA65" i="29" s="1"/>
  <c r="CO29" i="29"/>
  <c r="CO65" i="29" s="1"/>
  <c r="CC29" i="29"/>
  <c r="CC65" i="29" s="1"/>
  <c r="BQ29" i="29"/>
  <c r="BQ65" i="29" s="1"/>
  <c r="BE29" i="29"/>
  <c r="BE65" i="29" s="1"/>
  <c r="AS29" i="29"/>
  <c r="AS65" i="29" s="1"/>
  <c r="AG29" i="29"/>
  <c r="AG65" i="29" s="1"/>
  <c r="U29" i="29"/>
  <c r="U65" i="29" s="1"/>
  <c r="I29" i="29"/>
  <c r="I65" i="29" s="1"/>
  <c r="DV29" i="29"/>
  <c r="DV65" i="29" s="1"/>
  <c r="DJ29" i="29"/>
  <c r="DJ65" i="29" s="1"/>
  <c r="CX29" i="29"/>
  <c r="CX65" i="29" s="1"/>
  <c r="CL29" i="29"/>
  <c r="CL65" i="29" s="1"/>
  <c r="BZ29" i="29"/>
  <c r="BZ65" i="29" s="1"/>
  <c r="BN29" i="29"/>
  <c r="BN65" i="29" s="1"/>
  <c r="BB29" i="29"/>
  <c r="BB65" i="29" s="1"/>
  <c r="AP29" i="29"/>
  <c r="AP65" i="29" s="1"/>
  <c r="AD29" i="29"/>
  <c r="AD65" i="29" s="1"/>
  <c r="R29" i="29"/>
  <c r="R65" i="29" s="1"/>
  <c r="AB29" i="29"/>
  <c r="AB65" i="29" s="1"/>
  <c r="AX29" i="29"/>
  <c r="AX65" i="29" s="1"/>
  <c r="BP29" i="29"/>
  <c r="BP65" i="29" s="1"/>
  <c r="CK29" i="29"/>
  <c r="CK65" i="29" s="1"/>
  <c r="DG29" i="29"/>
  <c r="DG65" i="29" s="1"/>
  <c r="BG98" i="29"/>
  <c r="O99" i="29"/>
  <c r="AD99" i="29"/>
  <c r="AS99" i="29"/>
  <c r="BG131" i="29"/>
  <c r="BG163" i="29" s="1"/>
  <c r="BU131" i="29"/>
  <c r="BU99" i="29"/>
  <c r="BU163" i="29" s="1"/>
  <c r="I32" i="29"/>
  <c r="I68" i="29" s="1"/>
  <c r="I100" i="29" s="1"/>
  <c r="AE32" i="29"/>
  <c r="AE68" i="29" s="1"/>
  <c r="AW32" i="29"/>
  <c r="AW68" i="29" s="1"/>
  <c r="BR32" i="29"/>
  <c r="BR68" i="29" s="1"/>
  <c r="BR100" i="29" s="1"/>
  <c r="CN32" i="29"/>
  <c r="CN68" i="29" s="1"/>
  <c r="I33" i="29"/>
  <c r="I69" i="29" s="1"/>
  <c r="AE33" i="29"/>
  <c r="AE69" i="29" s="1"/>
  <c r="BA33" i="29"/>
  <c r="BA69" i="29" s="1"/>
  <c r="BS33" i="29"/>
  <c r="BS69" i="29" s="1"/>
  <c r="CN33" i="29"/>
  <c r="CN69" i="29" s="1"/>
  <c r="J34" i="29"/>
  <c r="J70" i="29" s="1"/>
  <c r="AE34" i="29"/>
  <c r="AE70" i="29" s="1"/>
  <c r="BA34" i="29"/>
  <c r="BA70" i="29" s="1"/>
  <c r="BA102" i="29" s="1"/>
  <c r="BW34" i="29"/>
  <c r="BW70" i="29" s="1"/>
  <c r="CO34" i="29"/>
  <c r="CO70" i="29" s="1"/>
  <c r="DJ34" i="29"/>
  <c r="DJ70" i="29" s="1"/>
  <c r="M35" i="29"/>
  <c r="M71" i="29" s="1"/>
  <c r="AE35" i="29"/>
  <c r="AE71" i="29" s="1"/>
  <c r="AZ35" i="29"/>
  <c r="AZ71" i="29" s="1"/>
  <c r="BV35" i="29"/>
  <c r="BV71" i="29" s="1"/>
  <c r="CN35" i="29"/>
  <c r="CN71" i="29" s="1"/>
  <c r="DI35" i="29"/>
  <c r="DI71" i="29" s="1"/>
  <c r="BS42" i="29"/>
  <c r="AR156" i="29"/>
  <c r="AR92" i="29"/>
  <c r="BL94" i="29"/>
  <c r="DM86" i="29"/>
  <c r="DM150" i="29" s="1"/>
  <c r="BB42" i="29"/>
  <c r="CG8" i="29"/>
  <c r="CG44" i="29" s="1"/>
  <c r="CC157" i="29"/>
  <c r="BR36" i="29"/>
  <c r="V8" i="29"/>
  <c r="BL141" i="29"/>
  <c r="AD114" i="29"/>
  <c r="AD146" i="29" s="1"/>
  <c r="DL82" i="29"/>
  <c r="BF84" i="29"/>
  <c r="AN150" i="29"/>
  <c r="AN86" i="29"/>
  <c r="U122" i="29"/>
  <c r="U154" i="29" s="1"/>
  <c r="CY123" i="29"/>
  <c r="CY155" i="29" s="1"/>
  <c r="K157" i="29"/>
  <c r="DA158" i="29"/>
  <c r="CF127" i="29"/>
  <c r="CF95" i="29"/>
  <c r="CF159" i="29" s="1"/>
  <c r="AA163" i="29"/>
  <c r="DV32" i="29"/>
  <c r="DV68" i="29" s="1"/>
  <c r="DV100" i="29" s="1"/>
  <c r="DJ32" i="29"/>
  <c r="DJ68" i="29" s="1"/>
  <c r="CX32" i="29"/>
  <c r="CX68" i="29" s="1"/>
  <c r="CL32" i="29"/>
  <c r="CL68" i="29" s="1"/>
  <c r="BZ32" i="29"/>
  <c r="BZ68" i="29" s="1"/>
  <c r="BN32" i="29"/>
  <c r="BN68" i="29" s="1"/>
  <c r="BB32" i="29"/>
  <c r="BB68" i="29" s="1"/>
  <c r="AP32" i="29"/>
  <c r="AP68" i="29" s="1"/>
  <c r="AD32" i="29"/>
  <c r="AD68" i="29" s="1"/>
  <c r="R32" i="29"/>
  <c r="R68" i="29" s="1"/>
  <c r="R100" i="29" s="1"/>
  <c r="DU32" i="29"/>
  <c r="DU68" i="29" s="1"/>
  <c r="DI32" i="29"/>
  <c r="DI68" i="29" s="1"/>
  <c r="CW32" i="29"/>
  <c r="CW68" i="29" s="1"/>
  <c r="CK32" i="29"/>
  <c r="CK68" i="29" s="1"/>
  <c r="BY32" i="29"/>
  <c r="BY68" i="29" s="1"/>
  <c r="BM32" i="29"/>
  <c r="BM68" i="29" s="1"/>
  <c r="BA32" i="29"/>
  <c r="BA68" i="29" s="1"/>
  <c r="AO32" i="29"/>
  <c r="AO68" i="29" s="1"/>
  <c r="AC32" i="29"/>
  <c r="AC68" i="29" s="1"/>
  <c r="Q32" i="29"/>
  <c r="Q68" i="29" s="1"/>
  <c r="DT32" i="29"/>
  <c r="DT68" i="29" s="1"/>
  <c r="DH32" i="29"/>
  <c r="DH68" i="29" s="1"/>
  <c r="CV32" i="29"/>
  <c r="CV68" i="29" s="1"/>
  <c r="CJ32" i="29"/>
  <c r="CJ68" i="29" s="1"/>
  <c r="BX32" i="29"/>
  <c r="BX68" i="29" s="1"/>
  <c r="BL32" i="29"/>
  <c r="BL68" i="29" s="1"/>
  <c r="AZ32" i="29"/>
  <c r="AZ68" i="29" s="1"/>
  <c r="AN32" i="29"/>
  <c r="AN68" i="29" s="1"/>
  <c r="AB32" i="29"/>
  <c r="AB68" i="29" s="1"/>
  <c r="P32" i="29"/>
  <c r="P68" i="29" s="1"/>
  <c r="DS32" i="29"/>
  <c r="DS68" i="29" s="1"/>
  <c r="DG32" i="29"/>
  <c r="DG68" i="29" s="1"/>
  <c r="CU32" i="29"/>
  <c r="CU68" i="29" s="1"/>
  <c r="CI32" i="29"/>
  <c r="CI68" i="29" s="1"/>
  <c r="BW32" i="29"/>
  <c r="BW68" i="29" s="1"/>
  <c r="BK32" i="29"/>
  <c r="BK68" i="29" s="1"/>
  <c r="AY32" i="29"/>
  <c r="AY68" i="29" s="1"/>
  <c r="AM32" i="29"/>
  <c r="AM68" i="29" s="1"/>
  <c r="AA32" i="29"/>
  <c r="AA68" i="29" s="1"/>
  <c r="O32" i="29"/>
  <c r="O68" i="29" s="1"/>
  <c r="DP32" i="29"/>
  <c r="DP68" i="29" s="1"/>
  <c r="DD32" i="29"/>
  <c r="DD68" i="29" s="1"/>
  <c r="CR32" i="29"/>
  <c r="CR68" i="29" s="1"/>
  <c r="CF32" i="29"/>
  <c r="CF68" i="29" s="1"/>
  <c r="BT32" i="29"/>
  <c r="BT68" i="29" s="1"/>
  <c r="BH32" i="29"/>
  <c r="BH68" i="29" s="1"/>
  <c r="AV32" i="29"/>
  <c r="AV68" i="29" s="1"/>
  <c r="AJ32" i="29"/>
  <c r="AJ68" i="29" s="1"/>
  <c r="X32" i="29"/>
  <c r="X68" i="29" s="1"/>
  <c r="L32" i="29"/>
  <c r="L68" i="29" s="1"/>
  <c r="DT33" i="29"/>
  <c r="DT69" i="29" s="1"/>
  <c r="DH33" i="29"/>
  <c r="DH69" i="29" s="1"/>
  <c r="CV33" i="29"/>
  <c r="CV69" i="29" s="1"/>
  <c r="CJ33" i="29"/>
  <c r="CJ69" i="29" s="1"/>
  <c r="BX33" i="29"/>
  <c r="BX69" i="29" s="1"/>
  <c r="BL33" i="29"/>
  <c r="BL69" i="29" s="1"/>
  <c r="AZ33" i="29"/>
  <c r="AZ69" i="29" s="1"/>
  <c r="AN33" i="29"/>
  <c r="AN69" i="29" s="1"/>
  <c r="AB33" i="29"/>
  <c r="AB69" i="29" s="1"/>
  <c r="P33" i="29"/>
  <c r="P69" i="29" s="1"/>
  <c r="DS33" i="29"/>
  <c r="DS69" i="29" s="1"/>
  <c r="DG33" i="29"/>
  <c r="DG69" i="29" s="1"/>
  <c r="CU33" i="29"/>
  <c r="CU69" i="29" s="1"/>
  <c r="CI33" i="29"/>
  <c r="CI69" i="29" s="1"/>
  <c r="BW33" i="29"/>
  <c r="BW69" i="29" s="1"/>
  <c r="BK33" i="29"/>
  <c r="BK69" i="29" s="1"/>
  <c r="AY33" i="29"/>
  <c r="AY69" i="29" s="1"/>
  <c r="AM33" i="29"/>
  <c r="AM69" i="29" s="1"/>
  <c r="AA33" i="29"/>
  <c r="AA69" i="29" s="1"/>
  <c r="O33" i="29"/>
  <c r="O69" i="29" s="1"/>
  <c r="DR33" i="29"/>
  <c r="DR69" i="29" s="1"/>
  <c r="DF33" i="29"/>
  <c r="DF69" i="29" s="1"/>
  <c r="CT33" i="29"/>
  <c r="CT69" i="29" s="1"/>
  <c r="CH33" i="29"/>
  <c r="CH69" i="29" s="1"/>
  <c r="BV33" i="29"/>
  <c r="BV69" i="29" s="1"/>
  <c r="BJ33" i="29"/>
  <c r="BJ69" i="29" s="1"/>
  <c r="AX33" i="29"/>
  <c r="AX69" i="29" s="1"/>
  <c r="AL33" i="29"/>
  <c r="AL69" i="29" s="1"/>
  <c r="Z33" i="29"/>
  <c r="Z69" i="29" s="1"/>
  <c r="N33" i="29"/>
  <c r="N69" i="29" s="1"/>
  <c r="DQ33" i="29"/>
  <c r="DQ69" i="29" s="1"/>
  <c r="DE33" i="29"/>
  <c r="DE69" i="29" s="1"/>
  <c r="CS33" i="29"/>
  <c r="CS69" i="29" s="1"/>
  <c r="CG33" i="29"/>
  <c r="CG69" i="29" s="1"/>
  <c r="BU33" i="29"/>
  <c r="BU69" i="29" s="1"/>
  <c r="BI33" i="29"/>
  <c r="BI69" i="29" s="1"/>
  <c r="AW33" i="29"/>
  <c r="AW69" i="29" s="1"/>
  <c r="AK33" i="29"/>
  <c r="AK69" i="29" s="1"/>
  <c r="Y33" i="29"/>
  <c r="Y69" i="29" s="1"/>
  <c r="M33" i="29"/>
  <c r="M69" i="29" s="1"/>
  <c r="DN33" i="29"/>
  <c r="DN69" i="29" s="1"/>
  <c r="DB33" i="29"/>
  <c r="DB69" i="29" s="1"/>
  <c r="CP33" i="29"/>
  <c r="CP69" i="29" s="1"/>
  <c r="CD33" i="29"/>
  <c r="CD69" i="29" s="1"/>
  <c r="BR33" i="29"/>
  <c r="BR69" i="29" s="1"/>
  <c r="BF33" i="29"/>
  <c r="BF69" i="29" s="1"/>
  <c r="AT33" i="29"/>
  <c r="AT69" i="29" s="1"/>
  <c r="AH33" i="29"/>
  <c r="AH69" i="29" s="1"/>
  <c r="V33" i="29"/>
  <c r="V69" i="29" s="1"/>
  <c r="J33" i="29"/>
  <c r="J69" i="29" s="1"/>
  <c r="DD33" i="29"/>
  <c r="DD69" i="29" s="1"/>
  <c r="CL34" i="29"/>
  <c r="CL70" i="29" s="1"/>
  <c r="CK35" i="29"/>
  <c r="CK71" i="29" s="1"/>
  <c r="BQ74" i="29"/>
  <c r="AB83" i="29"/>
  <c r="CH106" i="29"/>
  <c r="CH74" i="29"/>
  <c r="L8" i="29"/>
  <c r="L44" i="29" s="1"/>
  <c r="Y8" i="29"/>
  <c r="Y44" i="29" s="1"/>
  <c r="AL8" i="29"/>
  <c r="AL44" i="29" s="1"/>
  <c r="AZ8" i="29"/>
  <c r="AZ44" i="29" s="1"/>
  <c r="BM8" i="29"/>
  <c r="BZ8" i="29"/>
  <c r="BZ44" i="29" s="1"/>
  <c r="CM8" i="29"/>
  <c r="CM44" i="29" s="1"/>
  <c r="CZ8" i="29"/>
  <c r="DM8" i="29"/>
  <c r="W141" i="29"/>
  <c r="DU109" i="29"/>
  <c r="DU141" i="29" s="1"/>
  <c r="Y143" i="29"/>
  <c r="Y79" i="29"/>
  <c r="Y111" i="29" s="1"/>
  <c r="CS79" i="29"/>
  <c r="CP144" i="29"/>
  <c r="DP144" i="29"/>
  <c r="K145" i="29"/>
  <c r="Y113" i="29"/>
  <c r="S14" i="29"/>
  <c r="S50" i="29" s="1"/>
  <c r="AG14" i="29"/>
  <c r="AG50" i="29" s="1"/>
  <c r="AU14" i="29"/>
  <c r="AU50" i="29" s="1"/>
  <c r="BI14" i="29"/>
  <c r="BI50" i="29" s="1"/>
  <c r="BX14" i="29"/>
  <c r="BX50" i="29" s="1"/>
  <c r="CM14" i="29"/>
  <c r="CM50" i="29" s="1"/>
  <c r="DA14" i="29"/>
  <c r="DA50" i="29" s="1"/>
  <c r="DO14" i="29"/>
  <c r="DO50" i="29" s="1"/>
  <c r="K147" i="29"/>
  <c r="K115" i="29"/>
  <c r="K83" i="29"/>
  <c r="AO115" i="29"/>
  <c r="AO147" i="29" s="1"/>
  <c r="AO83" i="29"/>
  <c r="BC147" i="29"/>
  <c r="BQ115" i="29"/>
  <c r="BQ83" i="29"/>
  <c r="CE147" i="29"/>
  <c r="CE83" i="29"/>
  <c r="CE115" i="29" s="1"/>
  <c r="DI83" i="29"/>
  <c r="S16" i="29"/>
  <c r="S52" i="29" s="1"/>
  <c r="AG16" i="29"/>
  <c r="AG52" i="29" s="1"/>
  <c r="AV16" i="29"/>
  <c r="AV52" i="29" s="1"/>
  <c r="BK16" i="29"/>
  <c r="BK52" i="29" s="1"/>
  <c r="BY16" i="29"/>
  <c r="BY52" i="29" s="1"/>
  <c r="CM16" i="29"/>
  <c r="CM52" i="29" s="1"/>
  <c r="DA16" i="29"/>
  <c r="DA52" i="29" s="1"/>
  <c r="DP16" i="29"/>
  <c r="DP52" i="29" s="1"/>
  <c r="AO85" i="29"/>
  <c r="BC85" i="29"/>
  <c r="BC117" i="29" s="1"/>
  <c r="BR85" i="29"/>
  <c r="BR117" i="29" s="1"/>
  <c r="CU149" i="29"/>
  <c r="DI117" i="29"/>
  <c r="DI149" i="29" s="1"/>
  <c r="DI85" i="29"/>
  <c r="Q86" i="29"/>
  <c r="Q150" i="29" s="1"/>
  <c r="AD150" i="29"/>
  <c r="AD86" i="29"/>
  <c r="AR86" i="29"/>
  <c r="AR118" i="29" s="1"/>
  <c r="BE150" i="29"/>
  <c r="BE86" i="29"/>
  <c r="BE118" i="29" s="1"/>
  <c r="BR150" i="29"/>
  <c r="BR86" i="29"/>
  <c r="CE86" i="29"/>
  <c r="M151" i="29"/>
  <c r="M87" i="29"/>
  <c r="AA87" i="29"/>
  <c r="AA119" i="29" s="1"/>
  <c r="CG87" i="29"/>
  <c r="CG119" i="29" s="1"/>
  <c r="DU20" i="29"/>
  <c r="DU56" i="29" s="1"/>
  <c r="DI20" i="29"/>
  <c r="DI56" i="29" s="1"/>
  <c r="CW20" i="29"/>
  <c r="CW56" i="29" s="1"/>
  <c r="CK20" i="29"/>
  <c r="CK56" i="29" s="1"/>
  <c r="BY20" i="29"/>
  <c r="BY56" i="29" s="1"/>
  <c r="BM20" i="29"/>
  <c r="BM56" i="29" s="1"/>
  <c r="BA20" i="29"/>
  <c r="BA56" i="29" s="1"/>
  <c r="AO20" i="29"/>
  <c r="AO56" i="29" s="1"/>
  <c r="AC20" i="29"/>
  <c r="AC56" i="29" s="1"/>
  <c r="Q20" i="29"/>
  <c r="Q56" i="29" s="1"/>
  <c r="DS20" i="29"/>
  <c r="DS56" i="29" s="1"/>
  <c r="DG20" i="29"/>
  <c r="DG56" i="29" s="1"/>
  <c r="CU20" i="29"/>
  <c r="CU56" i="29" s="1"/>
  <c r="CI20" i="29"/>
  <c r="CI56" i="29" s="1"/>
  <c r="BW20" i="29"/>
  <c r="BW56" i="29" s="1"/>
  <c r="BK20" i="29"/>
  <c r="BK56" i="29" s="1"/>
  <c r="AY20" i="29"/>
  <c r="AY56" i="29" s="1"/>
  <c r="AM20" i="29"/>
  <c r="AM56" i="29" s="1"/>
  <c r="AA20" i="29"/>
  <c r="AA56" i="29" s="1"/>
  <c r="O20" i="29"/>
  <c r="O56" i="29" s="1"/>
  <c r="U20" i="29"/>
  <c r="U56" i="29" s="1"/>
  <c r="AI20" i="29"/>
  <c r="AI56" i="29" s="1"/>
  <c r="AW20" i="29"/>
  <c r="AW56" i="29" s="1"/>
  <c r="BL20" i="29"/>
  <c r="BL56" i="29" s="1"/>
  <c r="CA20" i="29"/>
  <c r="CA56" i="29" s="1"/>
  <c r="CO20" i="29"/>
  <c r="CO56" i="29" s="1"/>
  <c r="DC20" i="29"/>
  <c r="DC56" i="29" s="1"/>
  <c r="DQ20" i="29"/>
  <c r="DQ56" i="29" s="1"/>
  <c r="DQ88" i="29" s="1"/>
  <c r="DQ22" i="29"/>
  <c r="DQ58" i="29" s="1"/>
  <c r="DE22" i="29"/>
  <c r="DE58" i="29" s="1"/>
  <c r="CS22" i="29"/>
  <c r="CS58" i="29" s="1"/>
  <c r="CG22" i="29"/>
  <c r="CG58" i="29" s="1"/>
  <c r="BU22" i="29"/>
  <c r="BU58" i="29" s="1"/>
  <c r="BI22" i="29"/>
  <c r="BI58" i="29" s="1"/>
  <c r="AW22" i="29"/>
  <c r="AW58" i="29" s="1"/>
  <c r="AW90" i="29" s="1"/>
  <c r="AK22" i="29"/>
  <c r="AK58" i="29" s="1"/>
  <c r="Y22" i="29"/>
  <c r="Y58" i="29" s="1"/>
  <c r="M22" i="29"/>
  <c r="M58" i="29" s="1"/>
  <c r="DP22" i="29"/>
  <c r="DP58" i="29" s="1"/>
  <c r="DD22" i="29"/>
  <c r="DD58" i="29" s="1"/>
  <c r="DD90" i="29" s="1"/>
  <c r="CR22" i="29"/>
  <c r="CR58" i="29" s="1"/>
  <c r="CF22" i="29"/>
  <c r="CF58" i="29" s="1"/>
  <c r="BT22" i="29"/>
  <c r="BT58" i="29" s="1"/>
  <c r="BH22" i="29"/>
  <c r="BH58" i="29" s="1"/>
  <c r="AV22" i="29"/>
  <c r="AV58" i="29" s="1"/>
  <c r="AJ22" i="29"/>
  <c r="AJ58" i="29" s="1"/>
  <c r="X22" i="29"/>
  <c r="X58" i="29" s="1"/>
  <c r="L22" i="29"/>
  <c r="L58" i="29" s="1"/>
  <c r="L90" i="29" s="1"/>
  <c r="DO22" i="29"/>
  <c r="DO58" i="29" s="1"/>
  <c r="DC22" i="29"/>
  <c r="DC58" i="29" s="1"/>
  <c r="CQ22" i="29"/>
  <c r="CQ58" i="29" s="1"/>
  <c r="CE22" i="29"/>
  <c r="CE58" i="29" s="1"/>
  <c r="BS22" i="29"/>
  <c r="BS58" i="29" s="1"/>
  <c r="BG22" i="29"/>
  <c r="BG58" i="29" s="1"/>
  <c r="AU22" i="29"/>
  <c r="AU58" i="29" s="1"/>
  <c r="AI22" i="29"/>
  <c r="AI58" i="29" s="1"/>
  <c r="W22" i="29"/>
  <c r="W58" i="29" s="1"/>
  <c r="K22" i="29"/>
  <c r="K58" i="29" s="1"/>
  <c r="DL22" i="29"/>
  <c r="DL58" i="29" s="1"/>
  <c r="CZ22" i="29"/>
  <c r="CZ58" i="29" s="1"/>
  <c r="CZ90" i="29" s="1"/>
  <c r="CZ122" i="29" s="1"/>
  <c r="CN22" i="29"/>
  <c r="CN58" i="29" s="1"/>
  <c r="CB22" i="29"/>
  <c r="CB58" i="29" s="1"/>
  <c r="BP22" i="29"/>
  <c r="BP58" i="29" s="1"/>
  <c r="BD22" i="29"/>
  <c r="BD58" i="29" s="1"/>
  <c r="AR22" i="29"/>
  <c r="AR58" i="29" s="1"/>
  <c r="AF22" i="29"/>
  <c r="AF58" i="29" s="1"/>
  <c r="T22" i="29"/>
  <c r="T58" i="29" s="1"/>
  <c r="H22" i="29"/>
  <c r="H58" i="29" s="1"/>
  <c r="AA22" i="29"/>
  <c r="AA58" i="29" s="1"/>
  <c r="AQ22" i="29"/>
  <c r="AQ58" i="29" s="1"/>
  <c r="BK22" i="29"/>
  <c r="BK58" i="29" s="1"/>
  <c r="BK90" i="29" s="1"/>
  <c r="CA22" i="29"/>
  <c r="CA58" i="29" s="1"/>
  <c r="CA90" i="29" s="1"/>
  <c r="CA122" i="29" s="1"/>
  <c r="CU22" i="29"/>
  <c r="CU58" i="29" s="1"/>
  <c r="DK22" i="29"/>
  <c r="DK58" i="29" s="1"/>
  <c r="AW123" i="29"/>
  <c r="CJ155" i="29"/>
  <c r="R124" i="29"/>
  <c r="R156" i="29" s="1"/>
  <c r="R92" i="29"/>
  <c r="AS92" i="29"/>
  <c r="BF125" i="29"/>
  <c r="BF157" i="29" s="1"/>
  <c r="BT157" i="29"/>
  <c r="H26" i="29"/>
  <c r="H62" i="29" s="1"/>
  <c r="Z26" i="29"/>
  <c r="Z62" i="29" s="1"/>
  <c r="AU26" i="29"/>
  <c r="AU62" i="29" s="1"/>
  <c r="BQ26" i="29"/>
  <c r="BQ62" i="29" s="1"/>
  <c r="CM26" i="29"/>
  <c r="CM62" i="29" s="1"/>
  <c r="DE26" i="29"/>
  <c r="DE62" i="29" s="1"/>
  <c r="H27" i="29"/>
  <c r="H63" i="29" s="1"/>
  <c r="AD27" i="29"/>
  <c r="AD63" i="29" s="1"/>
  <c r="AV27" i="29"/>
  <c r="AV63" i="29" s="1"/>
  <c r="BQ27" i="29"/>
  <c r="BQ63" i="29" s="1"/>
  <c r="CM27" i="29"/>
  <c r="CM63" i="29" s="1"/>
  <c r="DI27" i="29"/>
  <c r="DI63" i="29" s="1"/>
  <c r="I28" i="29"/>
  <c r="I64" i="29" s="1"/>
  <c r="AD28" i="29"/>
  <c r="AD64" i="29" s="1"/>
  <c r="AZ28" i="29"/>
  <c r="AZ64" i="29" s="1"/>
  <c r="BR28" i="29"/>
  <c r="BR64" i="29" s="1"/>
  <c r="CM28" i="29"/>
  <c r="CM64" i="29" s="1"/>
  <c r="DI28" i="29"/>
  <c r="DI64" i="29" s="1"/>
  <c r="H29" i="29"/>
  <c r="H65" i="29" s="1"/>
  <c r="AC29" i="29"/>
  <c r="AC65" i="29" s="1"/>
  <c r="AY29" i="29"/>
  <c r="AY65" i="29" s="1"/>
  <c r="BU29" i="29"/>
  <c r="BU65" i="29" s="1"/>
  <c r="CM29" i="29"/>
  <c r="CM65" i="29" s="1"/>
  <c r="DH29" i="29"/>
  <c r="DH65" i="29" s="1"/>
  <c r="CH98" i="29"/>
  <c r="CH162" i="29" s="1"/>
  <c r="P99" i="29"/>
  <c r="AT163" i="29"/>
  <c r="AT99" i="29"/>
  <c r="J32" i="29"/>
  <c r="J68" i="29" s="1"/>
  <c r="AF32" i="29"/>
  <c r="AF68" i="29" s="1"/>
  <c r="AX32" i="29"/>
  <c r="AX68" i="29" s="1"/>
  <c r="BS32" i="29"/>
  <c r="BS68" i="29" s="1"/>
  <c r="CO32" i="29"/>
  <c r="CO68" i="29" s="1"/>
  <c r="DK32" i="29"/>
  <c r="DK68" i="29" s="1"/>
  <c r="K33" i="29"/>
  <c r="K69" i="29" s="1"/>
  <c r="AF33" i="29"/>
  <c r="AF69" i="29" s="1"/>
  <c r="BB33" i="29"/>
  <c r="BB69" i="29" s="1"/>
  <c r="BT33" i="29"/>
  <c r="BT69" i="29" s="1"/>
  <c r="CO33" i="29"/>
  <c r="CO69" i="29" s="1"/>
  <c r="DK33" i="29"/>
  <c r="DK69" i="29" s="1"/>
  <c r="O34" i="29"/>
  <c r="O70" i="29" s="1"/>
  <c r="AG34" i="29"/>
  <c r="AG70" i="29" s="1"/>
  <c r="BB34" i="29"/>
  <c r="BB70" i="29" s="1"/>
  <c r="BX34" i="29"/>
  <c r="BX70" i="29" s="1"/>
  <c r="CP34" i="29"/>
  <c r="CP70" i="29" s="1"/>
  <c r="N35" i="29"/>
  <c r="N71" i="29" s="1"/>
  <c r="AF35" i="29"/>
  <c r="AF71" i="29" s="1"/>
  <c r="BA35" i="29"/>
  <c r="BA71" i="29" s="1"/>
  <c r="BW35" i="29"/>
  <c r="BW71" i="29" s="1"/>
  <c r="CS35" i="29"/>
  <c r="CS71" i="29" s="1"/>
  <c r="DK35" i="29"/>
  <c r="DK71" i="29" s="1"/>
  <c r="AG42" i="29"/>
  <c r="BT42" i="29"/>
  <c r="AT92" i="29"/>
  <c r="DP81" i="29"/>
  <c r="DD81" i="29"/>
  <c r="CR81" i="29"/>
  <c r="CF81" i="29"/>
  <c r="BT81" i="29"/>
  <c r="BH81" i="29"/>
  <c r="AV81" i="29"/>
  <c r="AJ81" i="29"/>
  <c r="X81" i="29"/>
  <c r="X113" i="29" s="1"/>
  <c r="L81" i="29"/>
  <c r="DO81" i="29"/>
  <c r="DC81" i="29"/>
  <c r="CQ81" i="29"/>
  <c r="CE81" i="29"/>
  <c r="BS81" i="29"/>
  <c r="BG81" i="29"/>
  <c r="AU81" i="29"/>
  <c r="AI81" i="29"/>
  <c r="W81" i="29"/>
  <c r="W145" i="29" s="1"/>
  <c r="K81" i="29"/>
  <c r="DR81" i="29"/>
  <c r="DB81" i="29"/>
  <c r="CN81" i="29"/>
  <c r="CN113" i="29" s="1"/>
  <c r="BZ81" i="29"/>
  <c r="BL81" i="29"/>
  <c r="AX81" i="29"/>
  <c r="AH81" i="29"/>
  <c r="T81" i="29"/>
  <c r="T113" i="29" s="1"/>
  <c r="DQ81" i="29"/>
  <c r="DQ145" i="29" s="1"/>
  <c r="DA81" i="29"/>
  <c r="BK81" i="29"/>
  <c r="AW81" i="29"/>
  <c r="AW113" i="29" s="1"/>
  <c r="AW145" i="29" s="1"/>
  <c r="AG81" i="29"/>
  <c r="S81" i="29"/>
  <c r="DM81" i="29"/>
  <c r="CY81" i="29"/>
  <c r="CK81" i="29"/>
  <c r="BW81" i="29"/>
  <c r="BI81" i="29"/>
  <c r="AS81" i="29"/>
  <c r="DL81" i="29"/>
  <c r="CX81" i="29"/>
  <c r="CX113" i="29" s="1"/>
  <c r="CJ81" i="29"/>
  <c r="BV81" i="29"/>
  <c r="BF81" i="29"/>
  <c r="AR81" i="29"/>
  <c r="AD81" i="29"/>
  <c r="P81" i="29"/>
  <c r="P113" i="29" s="1"/>
  <c r="DJ81" i="29"/>
  <c r="DJ113" i="29" s="1"/>
  <c r="CV81" i="29"/>
  <c r="CH81" i="29"/>
  <c r="BR81" i="29"/>
  <c r="BD81" i="29"/>
  <c r="AP81" i="29"/>
  <c r="AP113" i="29" s="1"/>
  <c r="AP145" i="29" s="1"/>
  <c r="AB81" i="29"/>
  <c r="N81" i="29"/>
  <c r="N113" i="29" s="1"/>
  <c r="DN81" i="29"/>
  <c r="CP81" i="29"/>
  <c r="BP81" i="29"/>
  <c r="U81" i="29"/>
  <c r="U113" i="29" s="1"/>
  <c r="CO81" i="29"/>
  <c r="R81" i="29"/>
  <c r="DI81" i="29"/>
  <c r="CL81" i="29"/>
  <c r="BN81" i="29"/>
  <c r="BN113" i="29" s="1"/>
  <c r="AN81" i="29"/>
  <c r="AN113" i="29" s="1"/>
  <c r="O81" i="29"/>
  <c r="DH81" i="29"/>
  <c r="DH145" i="29" s="1"/>
  <c r="CI81" i="29"/>
  <c r="CI145" i="29" s="1"/>
  <c r="AM81" i="29"/>
  <c r="M81" i="29"/>
  <c r="DG81" i="29"/>
  <c r="DG113" i="29" s="1"/>
  <c r="CG81" i="29"/>
  <c r="BJ81" i="29"/>
  <c r="AL81" i="29"/>
  <c r="J81" i="29"/>
  <c r="DE81" i="29"/>
  <c r="CC81" i="29"/>
  <c r="AF81" i="29"/>
  <c r="H81" i="29"/>
  <c r="CT81" i="29"/>
  <c r="AY81" i="29"/>
  <c r="CS81" i="29"/>
  <c r="CS113" i="29" s="1"/>
  <c r="AT81" i="29"/>
  <c r="AT145" i="29" s="1"/>
  <c r="CD81" i="29"/>
  <c r="AK81" i="29"/>
  <c r="DW81" i="29"/>
  <c r="CB81" i="29"/>
  <c r="DT81" i="29"/>
  <c r="DT145" i="29" s="1"/>
  <c r="BU81" i="29"/>
  <c r="BU113" i="29" s="1"/>
  <c r="Y81" i="29"/>
  <c r="Y145" i="29" s="1"/>
  <c r="DS81" i="29"/>
  <c r="DS145" i="29" s="1"/>
  <c r="BQ81" i="29"/>
  <c r="BQ113" i="29" s="1"/>
  <c r="BQ145" i="29" s="1"/>
  <c r="V81" i="29"/>
  <c r="CU81" i="29"/>
  <c r="CU113" i="29" s="1"/>
  <c r="BX81" i="29"/>
  <c r="BX113" i="29" s="1"/>
  <c r="AZ81" i="29"/>
  <c r="DV81" i="29"/>
  <c r="DV145" i="29" s="1"/>
  <c r="DF81" i="29"/>
  <c r="DF113" i="29" s="1"/>
  <c r="CZ81" i="29"/>
  <c r="CZ145" i="29" s="1"/>
  <c r="BB81" i="29"/>
  <c r="BH88" i="29"/>
  <c r="CY91" i="29"/>
  <c r="BF120" i="29"/>
  <c r="AG8" i="29"/>
  <c r="AG44" i="29" s="1"/>
  <c r="CT8" i="29"/>
  <c r="CT44" i="29" s="1"/>
  <c r="DD85" i="29"/>
  <c r="AI8" i="29"/>
  <c r="AI44" i="29" s="1"/>
  <c r="CW8" i="29"/>
  <c r="CW44" i="29" s="1"/>
  <c r="AJ79" i="29"/>
  <c r="DR79" i="29"/>
  <c r="DR143" i="29" s="1"/>
  <c r="AJ145" i="29"/>
  <c r="AJ113" i="29"/>
  <c r="CX82" i="29"/>
  <c r="CX114" i="29" s="1"/>
  <c r="CP83" i="29"/>
  <c r="CP147" i="29" s="1"/>
  <c r="CP115" i="29"/>
  <c r="AR84" i="29"/>
  <c r="AR116" i="29" s="1"/>
  <c r="AL85" i="29"/>
  <c r="AL149" i="29" s="1"/>
  <c r="AL117" i="29"/>
  <c r="BV88" i="29"/>
  <c r="BV120" i="29" s="1"/>
  <c r="AN154" i="29"/>
  <c r="AN122" i="29"/>
  <c r="O92" i="29"/>
  <c r="O156" i="29" s="1"/>
  <c r="CP92" i="29"/>
  <c r="CP156" i="29" s="1"/>
  <c r="BJ126" i="29"/>
  <c r="BJ158" i="29" s="1"/>
  <c r="W95" i="29"/>
  <c r="DA95" i="29"/>
  <c r="DA159" i="29" s="1"/>
  <c r="DB96" i="29"/>
  <c r="DW161" i="29"/>
  <c r="DW97" i="29"/>
  <c r="BS131" i="29"/>
  <c r="BS163" i="29" s="1"/>
  <c r="BP32" i="29"/>
  <c r="BP68" i="29" s="1"/>
  <c r="BP100" i="29" s="1"/>
  <c r="DR34" i="29"/>
  <c r="DF34" i="29"/>
  <c r="DF70" i="29" s="1"/>
  <c r="CT34" i="29"/>
  <c r="CT70" i="29" s="1"/>
  <c r="CH34" i="29"/>
  <c r="CH70" i="29" s="1"/>
  <c r="BV34" i="29"/>
  <c r="BV70" i="29" s="1"/>
  <c r="BJ34" i="29"/>
  <c r="BJ70" i="29" s="1"/>
  <c r="AX34" i="29"/>
  <c r="AX70" i="29" s="1"/>
  <c r="AL34" i="29"/>
  <c r="AL70" i="29" s="1"/>
  <c r="Z34" i="29"/>
  <c r="Z70" i="29" s="1"/>
  <c r="N34" i="29"/>
  <c r="N70" i="29" s="1"/>
  <c r="DQ34" i="29"/>
  <c r="DQ70" i="29" s="1"/>
  <c r="DE34" i="29"/>
  <c r="DE70" i="29" s="1"/>
  <c r="CS34" i="29"/>
  <c r="CS70" i="29" s="1"/>
  <c r="CG34" i="29"/>
  <c r="CG70" i="29" s="1"/>
  <c r="BU34" i="29"/>
  <c r="BU70" i="29" s="1"/>
  <c r="BI34" i="29"/>
  <c r="BI70" i="29" s="1"/>
  <c r="AW34" i="29"/>
  <c r="AW70" i="29" s="1"/>
  <c r="AK34" i="29"/>
  <c r="AK70" i="29" s="1"/>
  <c r="Y34" i="29"/>
  <c r="Y70" i="29" s="1"/>
  <c r="M34" i="29"/>
  <c r="M70" i="29" s="1"/>
  <c r="DP34" i="29"/>
  <c r="DP70" i="29" s="1"/>
  <c r="DD34" i="29"/>
  <c r="DD70" i="29" s="1"/>
  <c r="CR34" i="29"/>
  <c r="CR70" i="29" s="1"/>
  <c r="CF34" i="29"/>
  <c r="CF70" i="29" s="1"/>
  <c r="BT34" i="29"/>
  <c r="BT70" i="29" s="1"/>
  <c r="BH34" i="29"/>
  <c r="BH70" i="29" s="1"/>
  <c r="AV34" i="29"/>
  <c r="AV70" i="29" s="1"/>
  <c r="AJ34" i="29"/>
  <c r="AJ70" i="29" s="1"/>
  <c r="X34" i="29"/>
  <c r="X70" i="29" s="1"/>
  <c r="L34" i="29"/>
  <c r="L70" i="29" s="1"/>
  <c r="DO34" i="29"/>
  <c r="DO70" i="29" s="1"/>
  <c r="DC34" i="29"/>
  <c r="DC70" i="29" s="1"/>
  <c r="CQ34" i="29"/>
  <c r="CQ70" i="29" s="1"/>
  <c r="CE34" i="29"/>
  <c r="CE70" i="29" s="1"/>
  <c r="BS34" i="29"/>
  <c r="BS70" i="29" s="1"/>
  <c r="BG34" i="29"/>
  <c r="BG70" i="29" s="1"/>
  <c r="AU34" i="29"/>
  <c r="AU70" i="29" s="1"/>
  <c r="AI34" i="29"/>
  <c r="AI70" i="29" s="1"/>
  <c r="W34" i="29"/>
  <c r="W70" i="29" s="1"/>
  <c r="K34" i="29"/>
  <c r="K70" i="29" s="1"/>
  <c r="DL34" i="29"/>
  <c r="DL70" i="29" s="1"/>
  <c r="CZ34" i="29"/>
  <c r="CZ70" i="29" s="1"/>
  <c r="CN34" i="29"/>
  <c r="CN70" i="29" s="1"/>
  <c r="CB34" i="29"/>
  <c r="CB70" i="29" s="1"/>
  <c r="BP34" i="29"/>
  <c r="BP70" i="29" s="1"/>
  <c r="BD34" i="29"/>
  <c r="BD70" i="29" s="1"/>
  <c r="AR34" i="29"/>
  <c r="AR70" i="29" s="1"/>
  <c r="AF34" i="29"/>
  <c r="AF70" i="29" s="1"/>
  <c r="T34" i="29"/>
  <c r="T70" i="29" s="1"/>
  <c r="H34" i="29"/>
  <c r="H70" i="29" s="1"/>
  <c r="BQ34" i="29"/>
  <c r="BQ70" i="29" s="1"/>
  <c r="BP35" i="29"/>
  <c r="BP71" i="29" s="1"/>
  <c r="DD74" i="29"/>
  <c r="AM144" i="29"/>
  <c r="CV115" i="29"/>
  <c r="CV147" i="29" s="1"/>
  <c r="BU157" i="29"/>
  <c r="I36" i="29"/>
  <c r="BV74" i="29"/>
  <c r="DV42" i="29"/>
  <c r="DV74" i="29" s="1"/>
  <c r="DV36" i="29"/>
  <c r="M8" i="29"/>
  <c r="Z8" i="29"/>
  <c r="Z44" i="29" s="1"/>
  <c r="AN8" i="29"/>
  <c r="AN44" i="29" s="1"/>
  <c r="BA8" i="29"/>
  <c r="BA44" i="29" s="1"/>
  <c r="BN8" i="29"/>
  <c r="CA8" i="29"/>
  <c r="CA44" i="29" s="1"/>
  <c r="CN8" i="29"/>
  <c r="CN44" i="29" s="1"/>
  <c r="DA8" i="29"/>
  <c r="DA44" i="29" s="1"/>
  <c r="DN8" i="29"/>
  <c r="DN44" i="29" s="1"/>
  <c r="AN109" i="29"/>
  <c r="AN141" i="29" s="1"/>
  <c r="DH109" i="29"/>
  <c r="DH141" i="29" s="1"/>
  <c r="DQ144" i="29"/>
  <c r="L145" i="29"/>
  <c r="L113" i="29"/>
  <c r="CF145" i="29"/>
  <c r="CF113" i="29"/>
  <c r="T14" i="29"/>
  <c r="T50" i="29" s="1"/>
  <c r="AH14" i="29"/>
  <c r="AH50" i="29" s="1"/>
  <c r="AV14" i="29"/>
  <c r="AV50" i="29" s="1"/>
  <c r="BJ14" i="29"/>
  <c r="BJ50" i="29" s="1"/>
  <c r="BZ14" i="29"/>
  <c r="BZ50" i="29" s="1"/>
  <c r="CN14" i="29"/>
  <c r="CN50" i="29" s="1"/>
  <c r="DB14" i="29"/>
  <c r="DB50" i="29" s="1"/>
  <c r="BD115" i="29"/>
  <c r="BD147" i="29" s="1"/>
  <c r="BR83" i="29"/>
  <c r="BR115" i="29" s="1"/>
  <c r="BR147" i="29" s="1"/>
  <c r="T16" i="29"/>
  <c r="T52" i="29" s="1"/>
  <c r="AH16" i="29"/>
  <c r="AH52" i="29" s="1"/>
  <c r="AX16" i="29"/>
  <c r="AX52" i="29" s="1"/>
  <c r="BL16" i="29"/>
  <c r="BL52" i="29" s="1"/>
  <c r="BZ16" i="29"/>
  <c r="BZ52" i="29" s="1"/>
  <c r="CN16" i="29"/>
  <c r="CN52" i="29" s="1"/>
  <c r="DB16" i="29"/>
  <c r="DB52" i="29" s="1"/>
  <c r="N85" i="29"/>
  <c r="N117" i="29" s="1"/>
  <c r="AP85" i="29"/>
  <c r="BD85" i="29"/>
  <c r="BD149" i="29" s="1"/>
  <c r="BT149" i="29"/>
  <c r="BT85" i="29"/>
  <c r="CH85" i="29"/>
  <c r="CH117" i="29"/>
  <c r="R86" i="29"/>
  <c r="R118" i="29" s="1"/>
  <c r="AF86" i="29"/>
  <c r="AF150" i="29" s="1"/>
  <c r="AS86" i="29"/>
  <c r="AS150" i="29" s="1"/>
  <c r="BF86" i="29"/>
  <c r="BF150" i="29" s="1"/>
  <c r="BS86" i="29"/>
  <c r="BS118" i="29" s="1"/>
  <c r="N151" i="29"/>
  <c r="N87" i="29"/>
  <c r="N119" i="29" s="1"/>
  <c r="AB87" i="29"/>
  <c r="AB151" i="29" s="1"/>
  <c r="CH87" i="29"/>
  <c r="CH151" i="29" s="1"/>
  <c r="CV87" i="29"/>
  <c r="CV119" i="29" s="1"/>
  <c r="DL87" i="29"/>
  <c r="H20" i="29"/>
  <c r="H56" i="29" s="1"/>
  <c r="V20" i="29"/>
  <c r="V56" i="29" s="1"/>
  <c r="V88" i="29" s="1"/>
  <c r="AJ20" i="29"/>
  <c r="AJ56" i="29" s="1"/>
  <c r="AX20" i="29"/>
  <c r="AX56" i="29" s="1"/>
  <c r="BN20" i="29"/>
  <c r="BN56" i="29" s="1"/>
  <c r="CB20" i="29"/>
  <c r="CB56" i="29" s="1"/>
  <c r="CP20" i="29"/>
  <c r="CP56" i="29" s="1"/>
  <c r="DD20" i="29"/>
  <c r="DD56" i="29" s="1"/>
  <c r="DR20" i="29"/>
  <c r="DR56" i="29" s="1"/>
  <c r="I22" i="29"/>
  <c r="I58" i="29" s="1"/>
  <c r="AB22" i="29"/>
  <c r="AB58" i="29" s="1"/>
  <c r="AS22" i="29"/>
  <c r="AS58" i="29" s="1"/>
  <c r="BL22" i="29"/>
  <c r="BL58" i="29" s="1"/>
  <c r="CC22" i="29"/>
  <c r="CC58" i="29" s="1"/>
  <c r="CV22" i="29"/>
  <c r="CV58" i="29" s="1"/>
  <c r="CV90" i="29" s="1"/>
  <c r="DM22" i="29"/>
  <c r="DM58" i="29" s="1"/>
  <c r="CK155" i="29"/>
  <c r="BG92" i="29"/>
  <c r="BG156" i="29" s="1"/>
  <c r="DG92" i="29"/>
  <c r="CI125" i="29"/>
  <c r="CI157" i="29" s="1"/>
  <c r="I26" i="29"/>
  <c r="I62" i="29" s="1"/>
  <c r="AE26" i="29"/>
  <c r="AE62" i="29" s="1"/>
  <c r="AW26" i="29"/>
  <c r="AW62" i="29" s="1"/>
  <c r="BR26" i="29"/>
  <c r="BR62" i="29" s="1"/>
  <c r="CN26" i="29"/>
  <c r="CN62" i="29" s="1"/>
  <c r="DF26" i="29"/>
  <c r="DF62" i="29" s="1"/>
  <c r="I27" i="29"/>
  <c r="I63" i="29" s="1"/>
  <c r="AE27" i="29"/>
  <c r="AE63" i="29" s="1"/>
  <c r="BA27" i="29"/>
  <c r="BA63" i="29" s="1"/>
  <c r="BS27" i="29"/>
  <c r="BS63" i="29" s="1"/>
  <c r="CN27" i="29"/>
  <c r="CN63" i="29" s="1"/>
  <c r="DJ27" i="29"/>
  <c r="DJ63" i="29" s="1"/>
  <c r="J28" i="29"/>
  <c r="J64" i="29" s="1"/>
  <c r="AE28" i="29"/>
  <c r="AE64" i="29" s="1"/>
  <c r="BA28" i="29"/>
  <c r="BA64" i="29" s="1"/>
  <c r="BW28" i="29"/>
  <c r="BW64" i="29" s="1"/>
  <c r="CO28" i="29"/>
  <c r="CO64" i="29" s="1"/>
  <c r="DJ28" i="29"/>
  <c r="DJ64" i="29" s="1"/>
  <c r="M29" i="29"/>
  <c r="M65" i="29" s="1"/>
  <c r="AE29" i="29"/>
  <c r="AE65" i="29" s="1"/>
  <c r="AZ29" i="29"/>
  <c r="AZ65" i="29" s="1"/>
  <c r="BV29" i="29"/>
  <c r="BV65" i="29" s="1"/>
  <c r="CN29" i="29"/>
  <c r="CN65" i="29" s="1"/>
  <c r="DI29" i="29"/>
  <c r="DI65" i="29" s="1"/>
  <c r="AI98" i="29"/>
  <c r="AG99" i="29"/>
  <c r="AG131" i="29" s="1"/>
  <c r="AU131" i="29"/>
  <c r="AU163" i="29" s="1"/>
  <c r="BI163" i="29"/>
  <c r="DA99" i="29"/>
  <c r="DA163" i="29" s="1"/>
  <c r="DO131" i="29"/>
  <c r="K32" i="29"/>
  <c r="K68" i="29" s="1"/>
  <c r="AG32" i="29"/>
  <c r="AG68" i="29" s="1"/>
  <c r="BC32" i="29"/>
  <c r="BC68" i="29" s="1"/>
  <c r="BU32" i="29"/>
  <c r="BU68" i="29" s="1"/>
  <c r="CP32" i="29"/>
  <c r="CP68" i="29" s="1"/>
  <c r="DL32" i="29"/>
  <c r="DL68" i="29" s="1"/>
  <c r="L33" i="29"/>
  <c r="L69" i="29" s="1"/>
  <c r="AG33" i="29"/>
  <c r="AG69" i="29" s="1"/>
  <c r="BC33" i="29"/>
  <c r="BC69" i="29" s="1"/>
  <c r="BY33" i="29"/>
  <c r="BY69" i="29" s="1"/>
  <c r="CQ33" i="29"/>
  <c r="CQ69" i="29" s="1"/>
  <c r="DL33" i="29"/>
  <c r="DL69" i="29" s="1"/>
  <c r="P34" i="29"/>
  <c r="P70" i="29" s="1"/>
  <c r="AH34" i="29"/>
  <c r="AH70" i="29" s="1"/>
  <c r="BC34" i="29"/>
  <c r="BC70" i="29" s="1"/>
  <c r="BC102" i="29" s="1"/>
  <c r="BY34" i="29"/>
  <c r="BY70" i="29" s="1"/>
  <c r="CU34" i="29"/>
  <c r="CU70" i="29" s="1"/>
  <c r="DM34" i="29"/>
  <c r="DM70" i="29" s="1"/>
  <c r="O35" i="29"/>
  <c r="O71" i="29" s="1"/>
  <c r="AK35" i="29"/>
  <c r="AK71" i="29" s="1"/>
  <c r="BC35" i="29"/>
  <c r="BC71" i="29" s="1"/>
  <c r="BX35" i="29"/>
  <c r="BX71" i="29" s="1"/>
  <c r="CT35" i="29"/>
  <c r="CT71" i="29" s="1"/>
  <c r="DL35" i="29"/>
  <c r="DL71" i="29" s="1"/>
  <c r="AH42" i="29"/>
  <c r="CQ42" i="29"/>
  <c r="BP92" i="29"/>
  <c r="BP124" i="29" s="1"/>
  <c r="I81" i="29"/>
  <c r="CV83" i="29"/>
  <c r="AO106" i="29"/>
  <c r="BT8" i="29"/>
  <c r="BJ144" i="29"/>
  <c r="AV113" i="29"/>
  <c r="AV145" i="29" s="1"/>
  <c r="L82" i="29"/>
  <c r="Q106" i="29"/>
  <c r="DR74" i="29"/>
  <c r="AV8" i="29"/>
  <c r="AV44" i="29" s="1"/>
  <c r="H115" i="29"/>
  <c r="H147" i="29"/>
  <c r="X85" i="29"/>
  <c r="X117" i="29" s="1"/>
  <c r="DB86" i="29"/>
  <c r="DT87" i="29"/>
  <c r="DT151" i="29" s="1"/>
  <c r="DN152" i="29"/>
  <c r="CE158" i="29"/>
  <c r="BN127" i="29"/>
  <c r="BN159" i="29" s="1"/>
  <c r="BN95" i="29"/>
  <c r="AS96" i="29"/>
  <c r="AS128" i="29" s="1"/>
  <c r="AS160" i="29" s="1"/>
  <c r="M99" i="29"/>
  <c r="CG99" i="29"/>
  <c r="Y32" i="29"/>
  <c r="Y68" i="29" s="1"/>
  <c r="CH32" i="29"/>
  <c r="CH68" i="29" s="1"/>
  <c r="AC33" i="29"/>
  <c r="AC69" i="29" s="1"/>
  <c r="CL33" i="29"/>
  <c r="CL69" i="29" s="1"/>
  <c r="AY34" i="29"/>
  <c r="AY70" i="29" s="1"/>
  <c r="AB35" i="29"/>
  <c r="AB71" i="29" s="1"/>
  <c r="AX35" i="29"/>
  <c r="AX71" i="29" s="1"/>
  <c r="DG35" i="29"/>
  <c r="DG71" i="29" s="1"/>
  <c r="DH149" i="29"/>
  <c r="AG124" i="29"/>
  <c r="AG156" i="29" s="1"/>
  <c r="AG92" i="29"/>
  <c r="BJ74" i="29"/>
  <c r="CW106" i="29"/>
  <c r="DJ42" i="29"/>
  <c r="DJ74" i="29" s="1"/>
  <c r="N8" i="29"/>
  <c r="AB8" i="29"/>
  <c r="AO8" i="29"/>
  <c r="AO44" i="29" s="1"/>
  <c r="BB8" i="29"/>
  <c r="BB44" i="29" s="1"/>
  <c r="BO8" i="29"/>
  <c r="BO44" i="29" s="1"/>
  <c r="CB8" i="29"/>
  <c r="CB44" i="29" s="1"/>
  <c r="CO8" i="29"/>
  <c r="CO44" i="29" s="1"/>
  <c r="DB8" i="29"/>
  <c r="DB44" i="29" s="1"/>
  <c r="DO8" i="29"/>
  <c r="DO44" i="29" s="1"/>
  <c r="K109" i="29"/>
  <c r="K141" i="29" s="1"/>
  <c r="Z109" i="29"/>
  <c r="CG79" i="29"/>
  <c r="CG143" i="29" s="1"/>
  <c r="CE144" i="29"/>
  <c r="DR144" i="29"/>
  <c r="M113" i="29"/>
  <c r="M145" i="29" s="1"/>
  <c r="BE145" i="29"/>
  <c r="BE113" i="29"/>
  <c r="DU14" i="29"/>
  <c r="DU50" i="29" s="1"/>
  <c r="DI14" i="29"/>
  <c r="DI50" i="29" s="1"/>
  <c r="CW14" i="29"/>
  <c r="CW50" i="29" s="1"/>
  <c r="CK14" i="29"/>
  <c r="CK50" i="29" s="1"/>
  <c r="BY14" i="29"/>
  <c r="BY50" i="29" s="1"/>
  <c r="BM14" i="29"/>
  <c r="BM50" i="29" s="1"/>
  <c r="BA14" i="29"/>
  <c r="BA50" i="29" s="1"/>
  <c r="AO14" i="29"/>
  <c r="AO50" i="29" s="1"/>
  <c r="AC14" i="29"/>
  <c r="AC50" i="29" s="1"/>
  <c r="Q14" i="29"/>
  <c r="Q50" i="29" s="1"/>
  <c r="DS14" i="29"/>
  <c r="DS50" i="29" s="1"/>
  <c r="DG14" i="29"/>
  <c r="DG50" i="29" s="1"/>
  <c r="CU14" i="29"/>
  <c r="CU50" i="29" s="1"/>
  <c r="CI14" i="29"/>
  <c r="CI50" i="29" s="1"/>
  <c r="BW14" i="29"/>
  <c r="BW50" i="29" s="1"/>
  <c r="BK14" i="29"/>
  <c r="BK50" i="29" s="1"/>
  <c r="AY14" i="29"/>
  <c r="AY50" i="29" s="1"/>
  <c r="AM14" i="29"/>
  <c r="AM50" i="29" s="1"/>
  <c r="AA14" i="29"/>
  <c r="AA50" i="29" s="1"/>
  <c r="O14" i="29"/>
  <c r="O50" i="29" s="1"/>
  <c r="U14" i="29"/>
  <c r="U50" i="29" s="1"/>
  <c r="AI14" i="29"/>
  <c r="AI50" i="29" s="1"/>
  <c r="AW14" i="29"/>
  <c r="AW50" i="29" s="1"/>
  <c r="BL14" i="29"/>
  <c r="BL50" i="29" s="1"/>
  <c r="CA14" i="29"/>
  <c r="CA50" i="29" s="1"/>
  <c r="CO14" i="29"/>
  <c r="CO50" i="29" s="1"/>
  <c r="DC14" i="29"/>
  <c r="DC50" i="29" s="1"/>
  <c r="DQ14" i="29"/>
  <c r="DQ50" i="29" s="1"/>
  <c r="AC83" i="29"/>
  <c r="AC115" i="29"/>
  <c r="AQ147" i="29"/>
  <c r="BE83" i="29"/>
  <c r="BE115" i="29" s="1"/>
  <c r="BE147" i="29" s="1"/>
  <c r="BS83" i="29"/>
  <c r="CW83" i="29"/>
  <c r="DQ16" i="29"/>
  <c r="DQ52" i="29" s="1"/>
  <c r="DE16" i="29"/>
  <c r="DE52" i="29" s="1"/>
  <c r="CS16" i="29"/>
  <c r="CS52" i="29" s="1"/>
  <c r="CG16" i="29"/>
  <c r="CG52" i="29" s="1"/>
  <c r="BU16" i="29"/>
  <c r="BU52" i="29" s="1"/>
  <c r="BI16" i="29"/>
  <c r="BI52" i="29" s="1"/>
  <c r="AW16" i="29"/>
  <c r="AW52" i="29" s="1"/>
  <c r="AK16" i="29"/>
  <c r="AK52" i="29" s="1"/>
  <c r="Y16" i="29"/>
  <c r="Y52" i="29" s="1"/>
  <c r="M16" i="29"/>
  <c r="M52" i="29" s="1"/>
  <c r="DO16" i="29"/>
  <c r="DO52" i="29" s="1"/>
  <c r="DC16" i="29"/>
  <c r="DC52" i="29" s="1"/>
  <c r="DC84" i="29" s="1"/>
  <c r="CQ16" i="29"/>
  <c r="CQ52" i="29" s="1"/>
  <c r="CE16" i="29"/>
  <c r="CE52" i="29" s="1"/>
  <c r="BS16" i="29"/>
  <c r="BG16" i="29"/>
  <c r="BG52" i="29" s="1"/>
  <c r="AU16" i="29"/>
  <c r="AU52" i="29" s="1"/>
  <c r="AI16" i="29"/>
  <c r="AI52" i="29" s="1"/>
  <c r="W16" i="29"/>
  <c r="W52" i="29" s="1"/>
  <c r="K16" i="29"/>
  <c r="K52" i="29" s="1"/>
  <c r="U16" i="29"/>
  <c r="U52" i="29" s="1"/>
  <c r="AJ16" i="29"/>
  <c r="AJ52" i="29" s="1"/>
  <c r="AY16" i="29"/>
  <c r="AY52" i="29" s="1"/>
  <c r="BM16" i="29"/>
  <c r="BM52" i="29" s="1"/>
  <c r="BM84" i="29" s="1"/>
  <c r="CA16" i="29"/>
  <c r="CA52" i="29" s="1"/>
  <c r="CO16" i="29"/>
  <c r="CO52" i="29" s="1"/>
  <c r="DD16" i="29"/>
  <c r="DD52" i="29" s="1"/>
  <c r="DS16" i="29"/>
  <c r="DS52" i="29" s="1"/>
  <c r="BF117" i="29"/>
  <c r="BF149" i="29" s="1"/>
  <c r="BF85" i="29"/>
  <c r="CI117" i="29"/>
  <c r="CI149" i="29" s="1"/>
  <c r="CW117" i="29"/>
  <c r="CW149" i="29" s="1"/>
  <c r="AG86" i="29"/>
  <c r="AG150" i="29" s="1"/>
  <c r="AT86" i="29"/>
  <c r="AT150" i="29" s="1"/>
  <c r="BG86" i="29"/>
  <c r="BG118" i="29" s="1"/>
  <c r="DG150" i="29"/>
  <c r="DT150" i="29"/>
  <c r="DT86" i="29"/>
  <c r="DT118" i="29" s="1"/>
  <c r="AD87" i="29"/>
  <c r="BU87" i="29"/>
  <c r="CI87" i="29"/>
  <c r="CX87" i="29"/>
  <c r="CX119" i="29" s="1"/>
  <c r="DM87" i="29"/>
  <c r="DM151" i="29" s="1"/>
  <c r="W88" i="29"/>
  <c r="CC120" i="29"/>
  <c r="CC152" i="29" s="1"/>
  <c r="CQ88" i="29"/>
  <c r="CQ120" i="29" s="1"/>
  <c r="DE120" i="29"/>
  <c r="DE88" i="29"/>
  <c r="DE152" i="29" s="1"/>
  <c r="DT88" i="29"/>
  <c r="J122" i="29"/>
  <c r="J154" i="29"/>
  <c r="AC122" i="29"/>
  <c r="AC154" i="29" s="1"/>
  <c r="AT122" i="29"/>
  <c r="AT154" i="29" s="1"/>
  <c r="BM122" i="29"/>
  <c r="BM154" i="29" s="1"/>
  <c r="CD122" i="29"/>
  <c r="CD154" i="29" s="1"/>
  <c r="CW122" i="29"/>
  <c r="DN122" i="29"/>
  <c r="DN154" i="29" s="1"/>
  <c r="N123" i="29"/>
  <c r="AE155" i="29"/>
  <c r="CM123" i="29"/>
  <c r="CM155" i="29" s="1"/>
  <c r="DH155" i="29"/>
  <c r="U92" i="29"/>
  <c r="AU156" i="29"/>
  <c r="BH124" i="29"/>
  <c r="BH156" i="29" s="1"/>
  <c r="CU92" i="29"/>
  <c r="DU92" i="29"/>
  <c r="DU156" i="29" s="1"/>
  <c r="DU124" i="29"/>
  <c r="DN157" i="29"/>
  <c r="DN125" i="29"/>
  <c r="BT95" i="29"/>
  <c r="CO95" i="29"/>
  <c r="CO127" i="29" s="1"/>
  <c r="N97" i="29"/>
  <c r="BA97" i="29"/>
  <c r="BW161" i="29"/>
  <c r="CS29" i="29"/>
  <c r="CS65" i="29" s="1"/>
  <c r="DK29" i="29"/>
  <c r="DK65" i="29" s="1"/>
  <c r="AH131" i="29"/>
  <c r="AH163" i="29" s="1"/>
  <c r="DB99" i="29"/>
  <c r="M32" i="29"/>
  <c r="M68" i="29" s="1"/>
  <c r="AH32" i="29"/>
  <c r="AH68" i="29" s="1"/>
  <c r="BD32" i="29"/>
  <c r="BD68" i="29" s="1"/>
  <c r="BV32" i="29"/>
  <c r="BV68" i="29" s="1"/>
  <c r="CQ32" i="29"/>
  <c r="CQ68" i="29" s="1"/>
  <c r="DM32" i="29"/>
  <c r="DM68" i="29" s="1"/>
  <c r="Q33" i="29"/>
  <c r="Q69" i="29" s="1"/>
  <c r="AI33" i="29"/>
  <c r="AI69" i="29" s="1"/>
  <c r="BD33" i="29"/>
  <c r="BD69" i="29" s="1"/>
  <c r="BZ33" i="29"/>
  <c r="BZ69" i="29" s="1"/>
  <c r="CR33" i="29"/>
  <c r="CR69" i="29" s="1"/>
  <c r="DM33" i="29"/>
  <c r="DM69" i="29" s="1"/>
  <c r="Q34" i="29"/>
  <c r="Q70" i="29" s="1"/>
  <c r="AM34" i="29"/>
  <c r="AM70" i="29" s="1"/>
  <c r="BE34" i="29"/>
  <c r="BE70" i="29" s="1"/>
  <c r="BZ34" i="29"/>
  <c r="BZ70" i="29" s="1"/>
  <c r="CV34" i="29"/>
  <c r="CV70" i="29" s="1"/>
  <c r="DN34" i="29"/>
  <c r="DN70" i="29" s="1"/>
  <c r="P35" i="29"/>
  <c r="P71" i="29" s="1"/>
  <c r="AL35" i="29"/>
  <c r="AL71" i="29" s="1"/>
  <c r="BD35" i="29"/>
  <c r="BD71" i="29" s="1"/>
  <c r="BY35" i="29"/>
  <c r="BY71" i="29" s="1"/>
  <c r="CU35" i="29"/>
  <c r="CU71" i="29" s="1"/>
  <c r="CU103" i="29" s="1"/>
  <c r="DQ35" i="29"/>
  <c r="DQ71" i="29" s="1"/>
  <c r="AI42" i="29"/>
  <c r="BE42" i="29"/>
  <c r="CR42" i="29"/>
  <c r="BQ86" i="29"/>
  <c r="BB99" i="29"/>
  <c r="DK77" i="29"/>
  <c r="Z81" i="29"/>
  <c r="DL95" i="29"/>
  <c r="P92" i="29"/>
  <c r="AB92" i="29"/>
  <c r="AB156" i="29" s="1"/>
  <c r="AZ92" i="29"/>
  <c r="AZ124" i="29" s="1"/>
  <c r="BL92" i="29"/>
  <c r="BL124" i="29" s="1"/>
  <c r="BL156" i="29"/>
  <c r="BX156" i="29"/>
  <c r="CV92" i="29"/>
  <c r="DH92" i="29"/>
  <c r="DH156" i="29" s="1"/>
  <c r="Z157" i="29"/>
  <c r="AX157" i="29"/>
  <c r="BJ157" i="29"/>
  <c r="BV157" i="29"/>
  <c r="BX162" i="29"/>
  <c r="CV162" i="29"/>
  <c r="DH98" i="29"/>
  <c r="N99" i="29"/>
  <c r="N131" i="29" s="1"/>
  <c r="N163" i="29" s="1"/>
  <c r="Z99" i="29"/>
  <c r="AL163" i="29"/>
  <c r="AL99" i="29"/>
  <c r="BJ131" i="29"/>
  <c r="BJ163" i="29" s="1"/>
  <c r="CH131" i="29"/>
  <c r="CH163" i="29" s="1"/>
  <c r="CH99" i="29"/>
  <c r="DL83" i="29"/>
  <c r="DL115" i="29" s="1"/>
  <c r="S6" i="29"/>
  <c r="AE6" i="29"/>
  <c r="AQ6" i="29"/>
  <c r="BC6" i="29"/>
  <c r="BO6" i="29"/>
  <c r="CA6" i="29"/>
  <c r="CM6" i="29"/>
  <c r="CY6" i="29"/>
  <c r="DK6" i="29"/>
  <c r="S12" i="29"/>
  <c r="S48" i="29" s="1"/>
  <c r="AE12" i="29"/>
  <c r="AE48" i="29" s="1"/>
  <c r="AQ12" i="29"/>
  <c r="AQ48" i="29" s="1"/>
  <c r="BC12" i="29"/>
  <c r="BC48" i="29" s="1"/>
  <c r="BO12" i="29"/>
  <c r="BO48" i="29" s="1"/>
  <c r="CA12" i="29"/>
  <c r="CA48" i="29" s="1"/>
  <c r="CM12" i="29"/>
  <c r="CM48" i="29" s="1"/>
  <c r="CY12" i="29"/>
  <c r="CY48" i="29" s="1"/>
  <c r="DK12" i="29"/>
  <c r="DK48" i="29" s="1"/>
  <c r="Q13" i="29"/>
  <c r="Q49" i="29" s="1"/>
  <c r="Q81" i="29" s="1"/>
  <c r="AC13" i="29"/>
  <c r="AO13" i="29"/>
  <c r="AO49" i="29" s="1"/>
  <c r="BA13" i="29"/>
  <c r="BA49" i="29" s="1"/>
  <c r="BA81" i="29" s="1"/>
  <c r="BM13" i="29"/>
  <c r="BM49" i="29" s="1"/>
  <c r="BM81" i="29" s="1"/>
  <c r="BY13" i="29"/>
  <c r="BY49" i="29" s="1"/>
  <c r="BY81" i="29" s="1"/>
  <c r="CK13" i="29"/>
  <c r="CK49" i="29" s="1"/>
  <c r="CW13" i="29"/>
  <c r="CW49" i="29" s="1"/>
  <c r="CW81" i="29" s="1"/>
  <c r="DI13" i="29"/>
  <c r="DI49" i="29" s="1"/>
  <c r="DU13" i="29"/>
  <c r="DU49" i="29" s="1"/>
  <c r="S18" i="29"/>
  <c r="S54" i="29" s="1"/>
  <c r="AE18" i="29"/>
  <c r="AE54" i="29" s="1"/>
  <c r="AQ18" i="29"/>
  <c r="AQ54" i="29" s="1"/>
  <c r="BC18" i="29"/>
  <c r="BC54" i="29" s="1"/>
  <c r="BO18" i="29"/>
  <c r="BO54" i="29" s="1"/>
  <c r="CA18" i="29"/>
  <c r="CA54" i="29" s="1"/>
  <c r="CM18" i="29"/>
  <c r="CM54" i="29" s="1"/>
  <c r="CY18" i="29"/>
  <c r="CY54" i="29" s="1"/>
  <c r="DK18" i="29"/>
  <c r="DK54" i="29" s="1"/>
  <c r="Q19" i="29"/>
  <c r="Q55" i="29" s="1"/>
  <c r="AC19" i="29"/>
  <c r="AC55" i="29" s="1"/>
  <c r="AO19" i="29"/>
  <c r="AO55" i="29" s="1"/>
  <c r="BA19" i="29"/>
  <c r="BA55" i="29" s="1"/>
  <c r="BM19" i="29"/>
  <c r="BM55" i="29" s="1"/>
  <c r="BY19" i="29"/>
  <c r="BY55" i="29" s="1"/>
  <c r="BY87" i="29" s="1"/>
  <c r="CK19" i="29"/>
  <c r="CK55" i="29" s="1"/>
  <c r="CW19" i="29"/>
  <c r="CW55" i="29" s="1"/>
  <c r="DI19" i="29"/>
  <c r="DI55" i="29" s="1"/>
  <c r="DU19" i="29"/>
  <c r="DU55" i="29" s="1"/>
  <c r="S24" i="29"/>
  <c r="S60" i="29" s="1"/>
  <c r="AE24" i="29"/>
  <c r="AE60" i="29" s="1"/>
  <c r="AQ24" i="29"/>
  <c r="AQ60" i="29" s="1"/>
  <c r="BC24" i="29"/>
  <c r="BC60" i="29" s="1"/>
  <c r="BO24" i="29"/>
  <c r="BO60" i="29" s="1"/>
  <c r="CA24" i="29"/>
  <c r="CA60" i="29" s="1"/>
  <c r="CM24" i="29"/>
  <c r="CM60" i="29" s="1"/>
  <c r="CY24" i="29"/>
  <c r="CY60" i="29" s="1"/>
  <c r="DK24" i="29"/>
  <c r="DK60" i="29" s="1"/>
  <c r="Q25" i="29"/>
  <c r="Q61" i="29" s="1"/>
  <c r="AC25" i="29"/>
  <c r="AC61" i="29" s="1"/>
  <c r="AO25" i="29"/>
  <c r="AO61" i="29" s="1"/>
  <c r="BA25" i="29"/>
  <c r="BA61" i="29" s="1"/>
  <c r="BM25" i="29"/>
  <c r="BM61" i="29" s="1"/>
  <c r="BY25" i="29"/>
  <c r="BY61" i="29" s="1"/>
  <c r="CK25" i="29"/>
  <c r="CK61" i="29" s="1"/>
  <c r="CW25" i="29"/>
  <c r="CW61" i="29" s="1"/>
  <c r="DI25" i="29"/>
  <c r="DI61" i="29" s="1"/>
  <c r="DU25" i="29"/>
  <c r="DU61" i="29" s="1"/>
  <c r="S30" i="29"/>
  <c r="S66" i="29" s="1"/>
  <c r="AE30" i="29"/>
  <c r="AE66" i="29" s="1"/>
  <c r="AQ30" i="29"/>
  <c r="AQ66" i="29" s="1"/>
  <c r="BC30" i="29"/>
  <c r="BC66" i="29" s="1"/>
  <c r="BO30" i="29"/>
  <c r="BO66" i="29" s="1"/>
  <c r="CA30" i="29"/>
  <c r="CA66" i="29" s="1"/>
  <c r="CM30" i="29"/>
  <c r="CM66" i="29" s="1"/>
  <c r="CY30" i="29"/>
  <c r="CY66" i="29" s="1"/>
  <c r="DK30" i="29"/>
  <c r="DK66" i="29" s="1"/>
  <c r="Q31" i="29"/>
  <c r="Q67" i="29" s="1"/>
  <c r="AC31" i="29"/>
  <c r="AC67" i="29" s="1"/>
  <c r="AO31" i="29"/>
  <c r="AO67" i="29" s="1"/>
  <c r="BA31" i="29"/>
  <c r="BA67" i="29" s="1"/>
  <c r="BM31" i="29"/>
  <c r="BM67" i="29" s="1"/>
  <c r="BY31" i="29"/>
  <c r="BY67" i="29" s="1"/>
  <c r="CK31" i="29"/>
  <c r="CK67" i="29" s="1"/>
  <c r="CW31" i="29"/>
  <c r="CW67" i="29" s="1"/>
  <c r="DI31" i="29"/>
  <c r="DI67" i="29" s="1"/>
  <c r="DU31" i="29"/>
  <c r="DU67" i="29" s="1"/>
  <c r="DT91" i="29"/>
  <c r="DT155" i="29" s="1"/>
  <c r="DH91" i="29"/>
  <c r="CV91" i="29"/>
  <c r="CJ91" i="29"/>
  <c r="BX91" i="29"/>
  <c r="BL91" i="29"/>
  <c r="AZ91" i="29"/>
  <c r="AZ123" i="29" s="1"/>
  <c r="AN91" i="29"/>
  <c r="AB91" i="29"/>
  <c r="P91" i="29"/>
  <c r="DS91" i="29"/>
  <c r="DS155" i="29" s="1"/>
  <c r="DG91" i="29"/>
  <c r="DG155" i="29" s="1"/>
  <c r="CU91" i="29"/>
  <c r="CI91" i="29"/>
  <c r="BW91" i="29"/>
  <c r="BW123" i="29" s="1"/>
  <c r="BK91" i="29"/>
  <c r="AY91" i="29"/>
  <c r="AY123" i="29" s="1"/>
  <c r="AY155" i="29" s="1"/>
  <c r="AM91" i="29"/>
  <c r="AA91" i="29"/>
  <c r="O91" i="29"/>
  <c r="DR91" i="29"/>
  <c r="DF91" i="29"/>
  <c r="CT91" i="29"/>
  <c r="CT155" i="29" s="1"/>
  <c r="CH91" i="29"/>
  <c r="BV91" i="29"/>
  <c r="BJ91" i="29"/>
  <c r="AX91" i="29"/>
  <c r="AL91" i="29"/>
  <c r="Z91" i="29"/>
  <c r="N91" i="29"/>
  <c r="N155" i="29" s="1"/>
  <c r="DP91" i="29"/>
  <c r="DP123" i="29" s="1"/>
  <c r="DA91" i="29"/>
  <c r="DA123" i="29" s="1"/>
  <c r="CL91" i="29"/>
  <c r="CL123" i="29" s="1"/>
  <c r="BE91" i="29"/>
  <c r="AP91" i="29"/>
  <c r="X91" i="29"/>
  <c r="X155" i="29" s="1"/>
  <c r="I91" i="29"/>
  <c r="CK91" i="29"/>
  <c r="CK123" i="29" s="1"/>
  <c r="BS91" i="29"/>
  <c r="BD91" i="29"/>
  <c r="AO91" i="29"/>
  <c r="AO123" i="29" s="1"/>
  <c r="W91" i="29"/>
  <c r="H91" i="29"/>
  <c r="AJ91" i="29"/>
  <c r="U91" i="29"/>
  <c r="DL91" i="29"/>
  <c r="CW91" i="29"/>
  <c r="CW123" i="29" s="1"/>
  <c r="CE91" i="29"/>
  <c r="BP91" i="29"/>
  <c r="BA91" i="29"/>
  <c r="AI91" i="29"/>
  <c r="T91" i="29"/>
  <c r="T123" i="29" s="1"/>
  <c r="DJ91" i="29"/>
  <c r="CR91" i="29"/>
  <c r="AG91" i="29"/>
  <c r="R91" i="29"/>
  <c r="R123" i="29" s="1"/>
  <c r="DW91" i="29"/>
  <c r="DW123" i="29" s="1"/>
  <c r="CS91" i="29"/>
  <c r="BU91" i="29"/>
  <c r="BU123" i="29" s="1"/>
  <c r="BU155" i="29" s="1"/>
  <c r="AS91" i="29"/>
  <c r="Q91" i="29"/>
  <c r="Q155" i="29" s="1"/>
  <c r="CQ91" i="29"/>
  <c r="BR91" i="29"/>
  <c r="AR91" i="29"/>
  <c r="AR123" i="29" s="1"/>
  <c r="AR155" i="29" s="1"/>
  <c r="M91" i="29"/>
  <c r="DU91" i="29"/>
  <c r="CP91" i="29"/>
  <c r="BO91" i="29"/>
  <c r="AQ91" i="29"/>
  <c r="AQ123" i="29" s="1"/>
  <c r="L91" i="29"/>
  <c r="L155" i="29" s="1"/>
  <c r="DQ91" i="29"/>
  <c r="DQ123" i="29" s="1"/>
  <c r="BM91" i="29"/>
  <c r="AK91" i="29"/>
  <c r="CN91" i="29"/>
  <c r="BI91" i="29"/>
  <c r="BI123" i="29" s="1"/>
  <c r="AH91" i="29"/>
  <c r="J91" i="29"/>
  <c r="J123" i="29" s="1"/>
  <c r="DI91" i="29"/>
  <c r="DI123" i="29" s="1"/>
  <c r="CG91" i="29"/>
  <c r="BG91" i="29"/>
  <c r="AE91" i="29"/>
  <c r="CD91" i="29"/>
  <c r="AD91" i="29"/>
  <c r="CB91" i="29"/>
  <c r="AC91" i="29"/>
  <c r="CA91" i="29"/>
  <c r="CA123" i="29" s="1"/>
  <c r="Y91" i="29"/>
  <c r="Y123" i="29" s="1"/>
  <c r="V91" i="29"/>
  <c r="DE91" i="29"/>
  <c r="BF91" i="29"/>
  <c r="BC91" i="29"/>
  <c r="AW91" i="29"/>
  <c r="AW155" i="29" s="1"/>
  <c r="AT91" i="29"/>
  <c r="AF91" i="29"/>
  <c r="DC91" i="29"/>
  <c r="H92" i="29"/>
  <c r="H124" i="29" s="1"/>
  <c r="T92" i="29"/>
  <c r="T124" i="29" s="1"/>
  <c r="T156" i="29" s="1"/>
  <c r="BD92" i="29"/>
  <c r="BD124" i="29" s="1"/>
  <c r="CB92" i="29"/>
  <c r="CB156" i="29" s="1"/>
  <c r="CN124" i="29"/>
  <c r="R125" i="29"/>
  <c r="R157" i="29" s="1"/>
  <c r="BD98" i="29"/>
  <c r="BD130" i="29" s="1"/>
  <c r="BN99" i="29"/>
  <c r="BN163" i="29" s="1"/>
  <c r="CL99" i="29"/>
  <c r="CN92" i="29"/>
  <c r="CN156" i="29" s="1"/>
  <c r="S13" i="29"/>
  <c r="S49" i="29" s="1"/>
  <c r="AE13" i="29"/>
  <c r="AE49" i="29" s="1"/>
  <c r="AQ13" i="29"/>
  <c r="AQ49" i="29" s="1"/>
  <c r="BC13" i="29"/>
  <c r="BC49" i="29" s="1"/>
  <c r="BO13" i="29"/>
  <c r="BO49" i="29" s="1"/>
  <c r="CA13" i="29"/>
  <c r="CA49" i="29" s="1"/>
  <c r="CM13" i="29"/>
  <c r="CM49" i="29" s="1"/>
  <c r="CY13" i="29"/>
  <c r="CY49" i="29" s="1"/>
  <c r="DK13" i="29"/>
  <c r="DK49" i="29" s="1"/>
  <c r="DK81" i="29" s="1"/>
  <c r="S19" i="29"/>
  <c r="S55" i="29" s="1"/>
  <c r="AE19" i="29"/>
  <c r="AE55" i="29" s="1"/>
  <c r="AQ19" i="29"/>
  <c r="AQ55" i="29" s="1"/>
  <c r="BC19" i="29"/>
  <c r="BC55" i="29" s="1"/>
  <c r="BO19" i="29"/>
  <c r="BO55" i="29" s="1"/>
  <c r="CA19" i="29"/>
  <c r="CA55" i="29" s="1"/>
  <c r="CM19" i="29"/>
  <c r="CM55" i="29" s="1"/>
  <c r="CY19" i="29"/>
  <c r="CY55" i="29" s="1"/>
  <c r="DK19" i="29"/>
  <c r="DK55" i="29" s="1"/>
  <c r="BQ92" i="29"/>
  <c r="BQ156" i="29" s="1"/>
  <c r="CC124" i="29"/>
  <c r="CC156" i="29" s="1"/>
  <c r="CC92" i="29"/>
  <c r="DM92" i="29"/>
  <c r="S25" i="29"/>
  <c r="S61" i="29" s="1"/>
  <c r="AE25" i="29"/>
  <c r="AE61" i="29" s="1"/>
  <c r="AQ25" i="29"/>
  <c r="AQ61" i="29" s="1"/>
  <c r="BC25" i="29"/>
  <c r="BC61" i="29" s="1"/>
  <c r="BO25" i="29"/>
  <c r="BO61" i="29" s="1"/>
  <c r="CA25" i="29"/>
  <c r="CA61" i="29" s="1"/>
  <c r="CM25" i="29"/>
  <c r="CM61" i="29" s="1"/>
  <c r="CY25" i="29"/>
  <c r="CY61" i="29" s="1"/>
  <c r="DK25" i="29"/>
  <c r="DK61" i="29" s="1"/>
  <c r="I162" i="29"/>
  <c r="U98" i="29"/>
  <c r="AG130" i="29"/>
  <c r="AG162" i="29" s="1"/>
  <c r="AG98" i="29"/>
  <c r="BE98" i="29"/>
  <c r="DA130" i="29"/>
  <c r="DA162" i="29" s="1"/>
  <c r="S31" i="29"/>
  <c r="S67" i="29" s="1"/>
  <c r="AE31" i="29"/>
  <c r="AE67" i="29" s="1"/>
  <c r="AQ31" i="29"/>
  <c r="AQ67" i="29" s="1"/>
  <c r="BC31" i="29"/>
  <c r="BC67" i="29" s="1"/>
  <c r="BO31" i="29"/>
  <c r="BO67" i="29" s="1"/>
  <c r="CA31" i="29"/>
  <c r="CA67" i="29" s="1"/>
  <c r="CM31" i="29"/>
  <c r="CM67" i="29" s="1"/>
  <c r="CY31" i="29"/>
  <c r="CY67" i="29" s="1"/>
  <c r="DK31" i="29"/>
  <c r="DK67" i="29" s="1"/>
  <c r="DR77" i="29"/>
  <c r="DF77" i="29"/>
  <c r="CT77" i="29"/>
  <c r="CH77" i="29"/>
  <c r="BV77" i="29"/>
  <c r="BJ77" i="29"/>
  <c r="BJ109" i="29" s="1"/>
  <c r="BJ141" i="29" s="1"/>
  <c r="AL77" i="29"/>
  <c r="Z77" i="29"/>
  <c r="Z141" i="29" s="1"/>
  <c r="N77" i="29"/>
  <c r="DP77" i="29"/>
  <c r="DD77" i="29"/>
  <c r="CR77" i="29"/>
  <c r="CR109" i="29" s="1"/>
  <c r="CF77" i="29"/>
  <c r="BT77" i="29"/>
  <c r="BH77" i="29"/>
  <c r="AV77" i="29"/>
  <c r="AJ77" i="29"/>
  <c r="X77" i="29"/>
  <c r="L77" i="29"/>
  <c r="DO77" i="29"/>
  <c r="DC77" i="29"/>
  <c r="CQ77" i="29"/>
  <c r="CQ109" i="29" s="1"/>
  <c r="CQ141" i="29" s="1"/>
  <c r="CE77" i="29"/>
  <c r="BS77" i="29"/>
  <c r="BS109" i="29" s="1"/>
  <c r="BG77" i="29"/>
  <c r="AU77" i="29"/>
  <c r="AI77" i="29"/>
  <c r="W77" i="29"/>
  <c r="W109" i="29" s="1"/>
  <c r="K77" i="29"/>
  <c r="DM77" i="29"/>
  <c r="DM109" i="29" s="1"/>
  <c r="DA77" i="29"/>
  <c r="DA109" i="29" s="1"/>
  <c r="CC77" i="29"/>
  <c r="BQ77" i="29"/>
  <c r="BE77" i="29"/>
  <c r="AS77" i="29"/>
  <c r="AG77" i="29"/>
  <c r="U77" i="29"/>
  <c r="I77" i="29"/>
  <c r="DW77" i="29"/>
  <c r="CM77" i="29"/>
  <c r="CM141" i="29" s="1"/>
  <c r="BW77" i="29"/>
  <c r="BC77" i="29"/>
  <c r="AM77" i="29"/>
  <c r="S77" i="29"/>
  <c r="DV77" i="29"/>
  <c r="CL77" i="29"/>
  <c r="BU77" i="29"/>
  <c r="BB77" i="29"/>
  <c r="AK77" i="29"/>
  <c r="R77" i="29"/>
  <c r="DU77" i="29"/>
  <c r="DB77" i="29"/>
  <c r="CK77" i="29"/>
  <c r="BR77" i="29"/>
  <c r="BA77" i="29"/>
  <c r="AH77" i="29"/>
  <c r="AH109" i="29" s="1"/>
  <c r="Q77" i="29"/>
  <c r="DT77" i="29"/>
  <c r="CZ77" i="29"/>
  <c r="CZ109" i="29" s="1"/>
  <c r="CJ77" i="29"/>
  <c r="BP77" i="29"/>
  <c r="AZ77" i="29"/>
  <c r="AF77" i="29"/>
  <c r="P77" i="29"/>
  <c r="P109" i="29" s="1"/>
  <c r="CY77" i="29"/>
  <c r="CY109" i="29" s="1"/>
  <c r="CI77" i="29"/>
  <c r="BO77" i="29"/>
  <c r="AY77" i="29"/>
  <c r="AE77" i="29"/>
  <c r="O77" i="29"/>
  <c r="DN77" i="29"/>
  <c r="CW77" i="29"/>
  <c r="CD77" i="29"/>
  <c r="AT77" i="29"/>
  <c r="AC77" i="29"/>
  <c r="J77" i="29"/>
  <c r="J109" i="29" s="1"/>
  <c r="BI77" i="29"/>
  <c r="Y77" i="29"/>
  <c r="CP77" i="29"/>
  <c r="BF77" i="29"/>
  <c r="V77" i="29"/>
  <c r="V109" i="29" s="1"/>
  <c r="CN77" i="29"/>
  <c r="CN109" i="29" s="1"/>
  <c r="BD77" i="29"/>
  <c r="BD109" i="29" s="1"/>
  <c r="T77" i="29"/>
  <c r="AW77" i="29"/>
  <c r="DJ77" i="29"/>
  <c r="BZ77" i="29"/>
  <c r="BZ109" i="29" s="1"/>
  <c r="AP77" i="29"/>
  <c r="DI77" i="29"/>
  <c r="BY77" i="29"/>
  <c r="AO77" i="29"/>
  <c r="BX77" i="29"/>
  <c r="BN77" i="29"/>
  <c r="BL77" i="29"/>
  <c r="BL109" i="29" s="1"/>
  <c r="BK77" i="29"/>
  <c r="DH77" i="29"/>
  <c r="AN77" i="29"/>
  <c r="CX77" i="29"/>
  <c r="CX109" i="29" s="1"/>
  <c r="AD77" i="29"/>
  <c r="BZ99" i="29"/>
  <c r="AH92" i="29"/>
  <c r="J130" i="29"/>
  <c r="J162" i="29" s="1"/>
  <c r="V162" i="29"/>
  <c r="CD162" i="29"/>
  <c r="CD98" i="29"/>
  <c r="DB130" i="29"/>
  <c r="DB162" i="29" s="1"/>
  <c r="DN162" i="29"/>
  <c r="DN130" i="29"/>
  <c r="T99" i="29"/>
  <c r="T131" i="29" s="1"/>
  <c r="T163" i="29" s="1"/>
  <c r="AF131" i="29"/>
  <c r="AF163" i="29" s="1"/>
  <c r="AF99" i="29"/>
  <c r="AR131" i="29"/>
  <c r="AR163" i="29"/>
  <c r="BD99" i="29"/>
  <c r="BP99" i="29"/>
  <c r="CN131" i="29"/>
  <c r="CN163" i="29" s="1"/>
  <c r="CN99" i="29"/>
  <c r="CZ99" i="29"/>
  <c r="DP85" i="29"/>
  <c r="DP88" i="29"/>
  <c r="BW93" i="29"/>
  <c r="BX93" i="29"/>
  <c r="BX125" i="29" s="1"/>
  <c r="CY80" i="29"/>
  <c r="DP93" i="29"/>
  <c r="DD93" i="29"/>
  <c r="CR93" i="29"/>
  <c r="CR125" i="29" s="1"/>
  <c r="CR157" i="29" s="1"/>
  <c r="CF93" i="29"/>
  <c r="BT93" i="29"/>
  <c r="BT125" i="29" s="1"/>
  <c r="BH93" i="29"/>
  <c r="AV93" i="29"/>
  <c r="AJ93" i="29"/>
  <c r="X93" i="29"/>
  <c r="L93" i="29"/>
  <c r="DO93" i="29"/>
  <c r="DC93" i="29"/>
  <c r="DC125" i="29" s="1"/>
  <c r="CQ93" i="29"/>
  <c r="CQ157" i="29" s="1"/>
  <c r="CE93" i="29"/>
  <c r="CE125" i="29" s="1"/>
  <c r="BS93" i="29"/>
  <c r="BG93" i="29"/>
  <c r="AU93" i="29"/>
  <c r="AI93" i="29"/>
  <c r="W93" i="29"/>
  <c r="K93" i="29"/>
  <c r="DN93" i="29"/>
  <c r="DB93" i="29"/>
  <c r="CP93" i="29"/>
  <c r="CD93" i="29"/>
  <c r="BR93" i="29"/>
  <c r="BF93" i="29"/>
  <c r="AT93" i="29"/>
  <c r="AT125" i="29" s="1"/>
  <c r="AH93" i="29"/>
  <c r="V93" i="29"/>
  <c r="V125" i="29" s="1"/>
  <c r="J93" i="29"/>
  <c r="DL93" i="29"/>
  <c r="CH93" i="29"/>
  <c r="BP93" i="29"/>
  <c r="BA93" i="29"/>
  <c r="AL93" i="29"/>
  <c r="AL125" i="29" s="1"/>
  <c r="AL157" i="29" s="1"/>
  <c r="T93" i="29"/>
  <c r="T157" i="29" s="1"/>
  <c r="DK93" i="29"/>
  <c r="CV93" i="29"/>
  <c r="CV125" i="29" s="1"/>
  <c r="CV157" i="29" s="1"/>
  <c r="CG93" i="29"/>
  <c r="BO93" i="29"/>
  <c r="BO125" i="29" s="1"/>
  <c r="AZ93" i="29"/>
  <c r="AK93" i="29"/>
  <c r="DI93" i="29"/>
  <c r="CT93" i="29"/>
  <c r="CB93" i="29"/>
  <c r="CB157" i="29" s="1"/>
  <c r="BM93" i="29"/>
  <c r="AX93" i="29"/>
  <c r="AF93" i="29"/>
  <c r="DW93" i="29"/>
  <c r="DH93" i="29"/>
  <c r="DH125" i="29" s="1"/>
  <c r="CS93" i="29"/>
  <c r="CS125" i="29" s="1"/>
  <c r="CA93" i="29"/>
  <c r="BL93" i="29"/>
  <c r="AW93" i="29"/>
  <c r="P93" i="29"/>
  <c r="P125" i="29" s="1"/>
  <c r="P157" i="29" s="1"/>
  <c r="DF93" i="29"/>
  <c r="DF157" i="29" s="1"/>
  <c r="CN93" i="29"/>
  <c r="CN125" i="29" s="1"/>
  <c r="BY93" i="29"/>
  <c r="BJ93" i="29"/>
  <c r="AR93" i="29"/>
  <c r="N93" i="29"/>
  <c r="N157" i="29" s="1"/>
  <c r="DV93" i="29"/>
  <c r="DV125" i="29" s="1"/>
  <c r="DV157" i="29" s="1"/>
  <c r="CX93" i="29"/>
  <c r="CX157" i="29" s="1"/>
  <c r="BV93" i="29"/>
  <c r="AQ93" i="29"/>
  <c r="R93" i="29"/>
  <c r="DT93" i="29"/>
  <c r="CU93" i="29"/>
  <c r="BU93" i="29"/>
  <c r="AP93" i="29"/>
  <c r="AP125" i="29" s="1"/>
  <c r="AP157" i="29" s="1"/>
  <c r="O93" i="29"/>
  <c r="DS93" i="29"/>
  <c r="CO93" i="29"/>
  <c r="BQ93" i="29"/>
  <c r="AO93" i="29"/>
  <c r="M93" i="29"/>
  <c r="DR93" i="29"/>
  <c r="DR157" i="29" s="1"/>
  <c r="CM93" i="29"/>
  <c r="BN93" i="29"/>
  <c r="AN93" i="29"/>
  <c r="AN157" i="29" s="1"/>
  <c r="I93" i="29"/>
  <c r="I125" i="29" s="1"/>
  <c r="DQ93" i="29"/>
  <c r="CL93" i="29"/>
  <c r="BK93" i="29"/>
  <c r="AM93" i="29"/>
  <c r="H93" i="29"/>
  <c r="H157" i="29" s="1"/>
  <c r="DJ93" i="29"/>
  <c r="CJ93" i="29"/>
  <c r="BE93" i="29"/>
  <c r="BE125" i="29" s="1"/>
  <c r="AD93" i="29"/>
  <c r="DG93" i="29"/>
  <c r="BD93" i="29"/>
  <c r="BD125" i="29" s="1"/>
  <c r="BD157" i="29" s="1"/>
  <c r="DE93" i="29"/>
  <c r="BC93" i="29"/>
  <c r="DA93" i="29"/>
  <c r="BB93" i="29"/>
  <c r="CZ93" i="29"/>
  <c r="AY93" i="29"/>
  <c r="CI93" i="29"/>
  <c r="AB93" i="29"/>
  <c r="CC93" i="29"/>
  <c r="AA93" i="29"/>
  <c r="DM93" i="29"/>
  <c r="DM157" i="29" s="1"/>
  <c r="BN118" i="29"/>
  <c r="U93" i="29"/>
  <c r="DN94" i="29"/>
  <c r="DN126" i="29" s="1"/>
  <c r="DB94" i="29"/>
  <c r="CP94" i="29"/>
  <c r="CP126" i="29" s="1"/>
  <c r="CD94" i="29"/>
  <c r="BR94" i="29"/>
  <c r="BF94" i="29"/>
  <c r="BF158" i="29" s="1"/>
  <c r="AH94" i="29"/>
  <c r="AH158" i="29" s="1"/>
  <c r="V94" i="29"/>
  <c r="V158" i="29" s="1"/>
  <c r="J94" i="29"/>
  <c r="DM94" i="29"/>
  <c r="DA94" i="29"/>
  <c r="CO94" i="29"/>
  <c r="CC94" i="29"/>
  <c r="BQ94" i="29"/>
  <c r="BQ126" i="29" s="1"/>
  <c r="BE94" i="29"/>
  <c r="AS94" i="29"/>
  <c r="AG94" i="29"/>
  <c r="AG158" i="29" s="1"/>
  <c r="U94" i="29"/>
  <c r="DL94" i="29"/>
  <c r="CZ94" i="29"/>
  <c r="CN94" i="29"/>
  <c r="CB94" i="29"/>
  <c r="CB126" i="29" s="1"/>
  <c r="BP94" i="29"/>
  <c r="BD94" i="29"/>
  <c r="AR94" i="29"/>
  <c r="AF94" i="29"/>
  <c r="T94" i="29"/>
  <c r="H94" i="29"/>
  <c r="BW94" i="29"/>
  <c r="BH94" i="29"/>
  <c r="AA94" i="29"/>
  <c r="L94" i="29"/>
  <c r="DR94" i="29"/>
  <c r="BV94" i="29"/>
  <c r="BG94" i="29"/>
  <c r="Z94" i="29"/>
  <c r="K94" i="29"/>
  <c r="CX94" i="29"/>
  <c r="CI94" i="29"/>
  <c r="BT94" i="29"/>
  <c r="BT126" i="29" s="1"/>
  <c r="BB94" i="29"/>
  <c r="X94" i="29"/>
  <c r="DO94" i="29"/>
  <c r="CW94" i="29"/>
  <c r="BS94" i="29"/>
  <c r="AL94" i="29"/>
  <c r="AL126" i="29" s="1"/>
  <c r="W94" i="29"/>
  <c r="DJ94" i="29"/>
  <c r="CU94" i="29"/>
  <c r="CF94" i="29"/>
  <c r="AY94" i="29"/>
  <c r="AJ94" i="29"/>
  <c r="R94" i="29"/>
  <c r="DI94" i="29"/>
  <c r="CJ94" i="29"/>
  <c r="BJ94" i="29"/>
  <c r="AE94" i="29"/>
  <c r="DH94" i="29"/>
  <c r="CG94" i="29"/>
  <c r="BI94" i="29"/>
  <c r="AD94" i="29"/>
  <c r="AD126" i="29" s="1"/>
  <c r="CE94" i="29"/>
  <c r="BC94" i="29"/>
  <c r="BC126" i="29" s="1"/>
  <c r="DF94" i="29"/>
  <c r="CA94" i="29"/>
  <c r="CA126" i="29" s="1"/>
  <c r="AZ94" i="29"/>
  <c r="DE94" i="29"/>
  <c r="BZ94" i="29"/>
  <c r="AX94" i="29"/>
  <c r="Y94" i="29"/>
  <c r="DW94" i="29"/>
  <c r="CV94" i="29"/>
  <c r="BX94" i="29"/>
  <c r="AV94" i="29"/>
  <c r="CT94" i="29"/>
  <c r="CT126" i="29" s="1"/>
  <c r="CT158" i="29" s="1"/>
  <c r="AU94" i="29"/>
  <c r="CS94" i="29"/>
  <c r="AQ94" i="29"/>
  <c r="AN94" i="29"/>
  <c r="CQ94" i="29"/>
  <c r="AK94" i="29"/>
  <c r="DV94" i="29"/>
  <c r="BU94" i="29"/>
  <c r="DU94" i="29"/>
  <c r="BO94" i="29"/>
  <c r="DK94" i="29"/>
  <c r="Y93" i="29"/>
  <c r="AS80" i="29"/>
  <c r="CO80" i="29"/>
  <c r="AT80" i="29"/>
  <c r="CR80" i="29"/>
  <c r="CR144" i="29" s="1"/>
  <c r="DW101" i="29"/>
  <c r="BB80" i="29"/>
  <c r="DR80" i="29"/>
  <c r="DF80" i="29"/>
  <c r="DF144" i="29" s="1"/>
  <c r="CT80" i="29"/>
  <c r="CH80" i="29"/>
  <c r="CH112" i="29" s="1"/>
  <c r="CH144" i="29" s="1"/>
  <c r="BV80" i="29"/>
  <c r="BJ80" i="29"/>
  <c r="BJ112" i="29" s="1"/>
  <c r="AX80" i="29"/>
  <c r="AL80" i="29"/>
  <c r="AL144" i="29" s="1"/>
  <c r="Z80" i="29"/>
  <c r="N80" i="29"/>
  <c r="DQ80" i="29"/>
  <c r="DE80" i="29"/>
  <c r="DE112" i="29" s="1"/>
  <c r="DE144" i="29" s="1"/>
  <c r="CS80" i="29"/>
  <c r="CG80" i="29"/>
  <c r="BU80" i="29"/>
  <c r="BI80" i="29"/>
  <c r="BI112" i="29" s="1"/>
  <c r="AW80" i="29"/>
  <c r="AW112" i="29" s="1"/>
  <c r="AK80" i="29"/>
  <c r="Y80" i="29"/>
  <c r="Y144" i="29" s="1"/>
  <c r="M80" i="29"/>
  <c r="M144" i="29" s="1"/>
  <c r="DJ80" i="29"/>
  <c r="CV80" i="29"/>
  <c r="CF80" i="29"/>
  <c r="BR80" i="29"/>
  <c r="BD80" i="29"/>
  <c r="AP80" i="29"/>
  <c r="AP144" i="29" s="1"/>
  <c r="AB80" i="29"/>
  <c r="AB112" i="29" s="1"/>
  <c r="L80" i="29"/>
  <c r="DW80" i="29"/>
  <c r="DI80" i="29"/>
  <c r="CU80" i="29"/>
  <c r="CU144" i="29" s="1"/>
  <c r="CE80" i="29"/>
  <c r="BQ80" i="29"/>
  <c r="BQ144" i="29" s="1"/>
  <c r="BC80" i="29"/>
  <c r="AO80" i="29"/>
  <c r="AA80" i="29"/>
  <c r="AA144" i="29" s="1"/>
  <c r="K80" i="29"/>
  <c r="K144" i="29" s="1"/>
  <c r="DU80" i="29"/>
  <c r="DU112" i="29" s="1"/>
  <c r="DG80" i="29"/>
  <c r="CQ80" i="29"/>
  <c r="CC80" i="29"/>
  <c r="CC112" i="29" s="1"/>
  <c r="BO80" i="29"/>
  <c r="BO112" i="29" s="1"/>
  <c r="BA80" i="29"/>
  <c r="AM80" i="29"/>
  <c r="W80" i="29"/>
  <c r="I80" i="29"/>
  <c r="DT80" i="29"/>
  <c r="DD80" i="29"/>
  <c r="DD112" i="29" s="1"/>
  <c r="DD144" i="29" s="1"/>
  <c r="CP80" i="29"/>
  <c r="CB80" i="29"/>
  <c r="BN80" i="29"/>
  <c r="AZ80" i="29"/>
  <c r="AJ80" i="29"/>
  <c r="V80" i="29"/>
  <c r="H80" i="29"/>
  <c r="DP80" i="29"/>
  <c r="DB80" i="29"/>
  <c r="DB144" i="29" s="1"/>
  <c r="CN80" i="29"/>
  <c r="BZ80" i="29"/>
  <c r="BL80" i="29"/>
  <c r="AV80" i="29"/>
  <c r="AH80" i="29"/>
  <c r="AH112" i="29" s="1"/>
  <c r="T80" i="29"/>
  <c r="DM80" i="29"/>
  <c r="CM80" i="29"/>
  <c r="BP80" i="29"/>
  <c r="AR80" i="29"/>
  <c r="AR144" i="29" s="1"/>
  <c r="R80" i="29"/>
  <c r="DL80" i="29"/>
  <c r="CL80" i="29"/>
  <c r="CL144" i="29" s="1"/>
  <c r="BM80" i="29"/>
  <c r="BM144" i="29" s="1"/>
  <c r="AQ80" i="29"/>
  <c r="AQ112" i="29" s="1"/>
  <c r="Q80" i="29"/>
  <c r="DK80" i="29"/>
  <c r="CK80" i="29"/>
  <c r="CK112" i="29" s="1"/>
  <c r="BK80" i="29"/>
  <c r="AN80" i="29"/>
  <c r="P80" i="29"/>
  <c r="P112" i="29" s="1"/>
  <c r="DH80" i="29"/>
  <c r="CJ80" i="29"/>
  <c r="BH80" i="29"/>
  <c r="AI80" i="29"/>
  <c r="O80" i="29"/>
  <c r="O144" i="29" s="1"/>
  <c r="DC80" i="29"/>
  <c r="CI80" i="29"/>
  <c r="CI144" i="29" s="1"/>
  <c r="BG80" i="29"/>
  <c r="AG80" i="29"/>
  <c r="AG144" i="29" s="1"/>
  <c r="J80" i="29"/>
  <c r="CZ80" i="29"/>
  <c r="CA80" i="29"/>
  <c r="BE80" i="29"/>
  <c r="AE80" i="29"/>
  <c r="BF80" i="29"/>
  <c r="DA80" i="29"/>
  <c r="BS80" i="29"/>
  <c r="DN80" i="29"/>
  <c r="DN112" i="29" s="1"/>
  <c r="U80" i="29"/>
  <c r="BT80" i="29"/>
  <c r="DO80" i="29"/>
  <c r="U75" i="29"/>
  <c r="DT76" i="29"/>
  <c r="CV76" i="29"/>
  <c r="CJ76" i="29"/>
  <c r="BX76" i="29"/>
  <c r="BL76" i="29"/>
  <c r="AZ76" i="29"/>
  <c r="AN76" i="29"/>
  <c r="AN108" i="29" s="1"/>
  <c r="P76" i="29"/>
  <c r="DR76" i="29"/>
  <c r="DF76" i="29"/>
  <c r="CH76" i="29"/>
  <c r="BV76" i="29"/>
  <c r="BJ76" i="29"/>
  <c r="BJ108" i="29" s="1"/>
  <c r="AX76" i="29"/>
  <c r="AL76" i="29"/>
  <c r="AL108" i="29" s="1"/>
  <c r="Z76" i="29"/>
  <c r="DQ76" i="29"/>
  <c r="DE76" i="29"/>
  <c r="DE108" i="29" s="1"/>
  <c r="CS76" i="29"/>
  <c r="CG76" i="29"/>
  <c r="AK76" i="29"/>
  <c r="Y76" i="29"/>
  <c r="DO76" i="29"/>
  <c r="DO108" i="29" s="1"/>
  <c r="DC76" i="29"/>
  <c r="CQ76" i="29"/>
  <c r="CE76" i="29"/>
  <c r="BS76" i="29"/>
  <c r="BS140" i="29" s="1"/>
  <c r="W76" i="29"/>
  <c r="K76" i="29"/>
  <c r="X76" i="29"/>
  <c r="AQ76" i="29"/>
  <c r="CA76" i="29"/>
  <c r="CA108" i="29" s="1"/>
  <c r="CR76" i="29"/>
  <c r="CR108" i="29" s="1"/>
  <c r="DK76" i="29"/>
  <c r="DT79" i="29"/>
  <c r="DH79" i="29"/>
  <c r="CV79" i="29"/>
  <c r="CJ79" i="29"/>
  <c r="CJ111" i="29" s="1"/>
  <c r="BX79" i="29"/>
  <c r="BL79" i="29"/>
  <c r="BL111" i="29" s="1"/>
  <c r="AZ79" i="29"/>
  <c r="AN79" i="29"/>
  <c r="AB79" i="29"/>
  <c r="P79" i="29"/>
  <c r="P111" i="29" s="1"/>
  <c r="DG79" i="29"/>
  <c r="CU79" i="29"/>
  <c r="CI79" i="29"/>
  <c r="BW79" i="29"/>
  <c r="BK79" i="29"/>
  <c r="AY79" i="29"/>
  <c r="AM79" i="29"/>
  <c r="AA79" i="29"/>
  <c r="AA111" i="29" s="1"/>
  <c r="AA143" i="29" s="1"/>
  <c r="O79" i="29"/>
  <c r="DP79" i="29"/>
  <c r="DB79" i="29"/>
  <c r="CN79" i="29"/>
  <c r="CN111" i="29" s="1"/>
  <c r="BZ79" i="29"/>
  <c r="BZ111" i="29" s="1"/>
  <c r="BJ79" i="29"/>
  <c r="AV79" i="29"/>
  <c r="AH79" i="29"/>
  <c r="AH143" i="29" s="1"/>
  <c r="T79" i="29"/>
  <c r="DO79" i="29"/>
  <c r="DA79" i="29"/>
  <c r="CM79" i="29"/>
  <c r="BY79" i="29"/>
  <c r="BI79" i="29"/>
  <c r="AU79" i="29"/>
  <c r="AU111" i="29" s="1"/>
  <c r="S79" i="29"/>
  <c r="DM79" i="29"/>
  <c r="CY79" i="29"/>
  <c r="CY143" i="29" s="1"/>
  <c r="CK79" i="29"/>
  <c r="BU79" i="29"/>
  <c r="AS79" i="29"/>
  <c r="AS111" i="29" s="1"/>
  <c r="AE79" i="29"/>
  <c r="AE111" i="29" s="1"/>
  <c r="Q79" i="29"/>
  <c r="DL79" i="29"/>
  <c r="DL143" i="29" s="1"/>
  <c r="CX79" i="29"/>
  <c r="CX111" i="29" s="1"/>
  <c r="CH79" i="29"/>
  <c r="BT79" i="29"/>
  <c r="BT143" i="29" s="1"/>
  <c r="BF79" i="29"/>
  <c r="AR79" i="29"/>
  <c r="AD79" i="29"/>
  <c r="N79" i="29"/>
  <c r="DJ79" i="29"/>
  <c r="CT79" i="29"/>
  <c r="CT143" i="29" s="1"/>
  <c r="CF79" i="29"/>
  <c r="BR79" i="29"/>
  <c r="BD79" i="29"/>
  <c r="AP79" i="29"/>
  <c r="Z79" i="29"/>
  <c r="Z143" i="29" s="1"/>
  <c r="L79" i="29"/>
  <c r="AC79" i="29"/>
  <c r="BB79" i="29"/>
  <c r="CB79" i="29"/>
  <c r="CZ79" i="29"/>
  <c r="CZ111" i="29" s="1"/>
  <c r="CZ143" i="29" s="1"/>
  <c r="DW79" i="29"/>
  <c r="DN82" i="29"/>
  <c r="DN114" i="29" s="1"/>
  <c r="CP82" i="29"/>
  <c r="CD82" i="29"/>
  <c r="BR82" i="29"/>
  <c r="BF82" i="29"/>
  <c r="BF146" i="29" s="1"/>
  <c r="AH82" i="29"/>
  <c r="V82" i="29"/>
  <c r="J82" i="29"/>
  <c r="DM82" i="29"/>
  <c r="DM114" i="29" s="1"/>
  <c r="CO82" i="29"/>
  <c r="CO114" i="29" s="1"/>
  <c r="CC82" i="29"/>
  <c r="CC114" i="29" s="1"/>
  <c r="CC146" i="29" s="1"/>
  <c r="BQ82" i="29"/>
  <c r="BE82" i="29"/>
  <c r="BE114" i="29" s="1"/>
  <c r="AG82" i="29"/>
  <c r="I82" i="29"/>
  <c r="DJ82" i="29"/>
  <c r="DJ114" i="29" s="1"/>
  <c r="DJ146" i="29" s="1"/>
  <c r="CH82" i="29"/>
  <c r="CH146" i="29" s="1"/>
  <c r="BT82" i="29"/>
  <c r="BD82" i="29"/>
  <c r="BD114" i="29" s="1"/>
  <c r="BD146" i="29" s="1"/>
  <c r="AP82" i="29"/>
  <c r="AP114" i="29" s="1"/>
  <c r="AB82" i="29"/>
  <c r="N82" i="29"/>
  <c r="N146" i="29" s="1"/>
  <c r="DW82" i="29"/>
  <c r="DW114" i="29" s="1"/>
  <c r="DI82" i="29"/>
  <c r="CU82" i="29"/>
  <c r="BS82" i="29"/>
  <c r="BC82" i="29"/>
  <c r="M82" i="29"/>
  <c r="DU82" i="29"/>
  <c r="DG82" i="29"/>
  <c r="DG114" i="29" s="1"/>
  <c r="CS82" i="29"/>
  <c r="CS146" i="29" s="1"/>
  <c r="CE82" i="29"/>
  <c r="BO82" i="29"/>
  <c r="Y82" i="29"/>
  <c r="K82" i="29"/>
  <c r="K146" i="29" s="1"/>
  <c r="DT82" i="29"/>
  <c r="DT146" i="29" s="1"/>
  <c r="DF82" i="29"/>
  <c r="CR82" i="29"/>
  <c r="CR114" i="29" s="1"/>
  <c r="CR146" i="29" s="1"/>
  <c r="CB82" i="29"/>
  <c r="BN82" i="29"/>
  <c r="AZ82" i="29"/>
  <c r="AL82" i="29"/>
  <c r="X82" i="29"/>
  <c r="H82" i="29"/>
  <c r="DR82" i="29"/>
  <c r="DR146" i="29" s="1"/>
  <c r="DD82" i="29"/>
  <c r="BL82" i="29"/>
  <c r="AX82" i="29"/>
  <c r="AX114" i="29" s="1"/>
  <c r="AJ82" i="29"/>
  <c r="T82" i="29"/>
  <c r="T114" i="29" s="1"/>
  <c r="BH82" i="29"/>
  <c r="BH114" i="29" s="1"/>
  <c r="CF82" i="29"/>
  <c r="CF146" i="29" s="1"/>
  <c r="AH98" i="29"/>
  <c r="BK98" i="29"/>
  <c r="BK130" i="29" s="1"/>
  <c r="CL98" i="29"/>
  <c r="DM121" i="29"/>
  <c r="CN121" i="29"/>
  <c r="BP121" i="29"/>
  <c r="BD121" i="29"/>
  <c r="CV121" i="29"/>
  <c r="CA121" i="29"/>
  <c r="AR121" i="29"/>
  <c r="H121" i="29"/>
  <c r="CM121" i="29"/>
  <c r="BM121" i="29"/>
  <c r="AI121" i="29"/>
  <c r="DO121" i="29"/>
  <c r="DO153" i="29" s="1"/>
  <c r="AV121" i="29"/>
  <c r="AV153" i="29" s="1"/>
  <c r="CX121" i="29"/>
  <c r="CX153" i="29" s="1"/>
  <c r="DV75" i="29"/>
  <c r="DV107" i="29" s="1"/>
  <c r="DJ75" i="29"/>
  <c r="CX75" i="29"/>
  <c r="CL75" i="29"/>
  <c r="BZ75" i="29"/>
  <c r="BN75" i="29"/>
  <c r="AP75" i="29"/>
  <c r="AD75" i="29"/>
  <c r="DT75" i="29"/>
  <c r="DH75" i="29"/>
  <c r="CV75" i="29"/>
  <c r="BX75" i="29"/>
  <c r="AZ75" i="29"/>
  <c r="AN75" i="29"/>
  <c r="AB75" i="29"/>
  <c r="P75" i="29"/>
  <c r="DS75" i="29"/>
  <c r="DG75" i="29"/>
  <c r="CU75" i="29"/>
  <c r="AY75" i="29"/>
  <c r="AM75" i="29"/>
  <c r="O75" i="29"/>
  <c r="CS75" i="29"/>
  <c r="BU75" i="29"/>
  <c r="BI75" i="29"/>
  <c r="M75" i="29"/>
  <c r="W75" i="29"/>
  <c r="AQ75" i="29"/>
  <c r="BG75" i="29"/>
  <c r="CA75" i="29"/>
  <c r="DK75" i="29"/>
  <c r="DQ98" i="29"/>
  <c r="DE98" i="29"/>
  <c r="CS98" i="29"/>
  <c r="CS130" i="29" s="1"/>
  <c r="CG98" i="29"/>
  <c r="CG130" i="29" s="1"/>
  <c r="CG162" i="29" s="1"/>
  <c r="BU98" i="29"/>
  <c r="BI98" i="29"/>
  <c r="AW98" i="29"/>
  <c r="AK98" i="29"/>
  <c r="Y98" i="29"/>
  <c r="M98" i="29"/>
  <c r="M162" i="29" s="1"/>
  <c r="DO98" i="29"/>
  <c r="DB98" i="29"/>
  <c r="CO98" i="29"/>
  <c r="CO130" i="29" s="1"/>
  <c r="CO162" i="29" s="1"/>
  <c r="CB98" i="29"/>
  <c r="CB162" i="29" s="1"/>
  <c r="BO98" i="29"/>
  <c r="BO130" i="29" s="1"/>
  <c r="BB98" i="29"/>
  <c r="BB130" i="29" s="1"/>
  <c r="AO98" i="29"/>
  <c r="AB98" i="29"/>
  <c r="O98" i="29"/>
  <c r="DN98" i="29"/>
  <c r="DA98" i="29"/>
  <c r="CN98" i="29"/>
  <c r="CA98" i="29"/>
  <c r="BN98" i="29"/>
  <c r="BA98" i="29"/>
  <c r="AN98" i="29"/>
  <c r="AN162" i="29" s="1"/>
  <c r="AA98" i="29"/>
  <c r="AA130" i="29" s="1"/>
  <c r="N98" i="29"/>
  <c r="DM98" i="29"/>
  <c r="DM130" i="29" s="1"/>
  <c r="CZ98" i="29"/>
  <c r="CM98" i="29"/>
  <c r="CM130" i="29" s="1"/>
  <c r="BZ98" i="29"/>
  <c r="BM98" i="29"/>
  <c r="AZ98" i="29"/>
  <c r="AZ162" i="29" s="1"/>
  <c r="AM98" i="29"/>
  <c r="Z98" i="29"/>
  <c r="L98" i="29"/>
  <c r="DP98" i="29"/>
  <c r="CW98" i="29"/>
  <c r="CF98" i="29"/>
  <c r="CF162" i="29" s="1"/>
  <c r="BP98" i="29"/>
  <c r="AV98" i="29"/>
  <c r="AV130" i="29" s="1"/>
  <c r="AF98" i="29"/>
  <c r="P98" i="29"/>
  <c r="DL98" i="29"/>
  <c r="CV98" i="29"/>
  <c r="CE98" i="29"/>
  <c r="BL98" i="29"/>
  <c r="BL162" i="29" s="1"/>
  <c r="AU98" i="29"/>
  <c r="K98" i="29"/>
  <c r="DJ98" i="29"/>
  <c r="DJ130" i="29" s="1"/>
  <c r="CT98" i="29"/>
  <c r="CT130" i="29" s="1"/>
  <c r="CC98" i="29"/>
  <c r="BJ98" i="29"/>
  <c r="AS98" i="29"/>
  <c r="AS162" i="29" s="1"/>
  <c r="AC98" i="29"/>
  <c r="AC162" i="29" s="1"/>
  <c r="I98" i="29"/>
  <c r="DI98" i="29"/>
  <c r="DI162" i="29" s="1"/>
  <c r="CR98" i="29"/>
  <c r="BY98" i="29"/>
  <c r="BH98" i="29"/>
  <c r="BH162" i="29" s="1"/>
  <c r="AR98" i="29"/>
  <c r="AR130" i="29" s="1"/>
  <c r="X98" i="29"/>
  <c r="X130" i="29" s="1"/>
  <c r="H98" i="29"/>
  <c r="DW98" i="29"/>
  <c r="DG98" i="29"/>
  <c r="CP98" i="29"/>
  <c r="BW98" i="29"/>
  <c r="BF98" i="29"/>
  <c r="BF162" i="29" s="1"/>
  <c r="AP98" i="29"/>
  <c r="AP162" i="29" s="1"/>
  <c r="V98" i="29"/>
  <c r="AJ98" i="29"/>
  <c r="BR98" i="29"/>
  <c r="BR162" i="29" s="1"/>
  <c r="CU98" i="29"/>
  <c r="CU130" i="29" s="1"/>
  <c r="DV98" i="29"/>
  <c r="DV130" i="29" s="1"/>
  <c r="DS112" i="29"/>
  <c r="DS144" i="29" s="1"/>
  <c r="DG112" i="29"/>
  <c r="DG144" i="29" s="1"/>
  <c r="CU112" i="29"/>
  <c r="CI112" i="29"/>
  <c r="AM112" i="29"/>
  <c r="AA112" i="29"/>
  <c r="O112" i="29"/>
  <c r="DR112" i="29"/>
  <c r="DF112" i="29"/>
  <c r="CT112" i="29"/>
  <c r="AX112" i="29"/>
  <c r="AL112" i="29"/>
  <c r="Z112" i="29"/>
  <c r="N112" i="29"/>
  <c r="DQ112" i="29"/>
  <c r="CS112" i="29"/>
  <c r="CG112" i="29"/>
  <c r="BU112" i="29"/>
  <c r="Y112" i="29"/>
  <c r="M112" i="29"/>
  <c r="DP112" i="29"/>
  <c r="CR112" i="29"/>
  <c r="CF112" i="29"/>
  <c r="BH112" i="29"/>
  <c r="AV112" i="29"/>
  <c r="X112" i="29"/>
  <c r="X144" i="29" s="1"/>
  <c r="DA112" i="29"/>
  <c r="BQ112" i="29"/>
  <c r="BE112" i="29"/>
  <c r="AG112" i="29"/>
  <c r="U112" i="29"/>
  <c r="I112" i="29"/>
  <c r="I144" i="29" s="1"/>
  <c r="DC112" i="29"/>
  <c r="DC144" i="29" s="1"/>
  <c r="AT112" i="29"/>
  <c r="DB112" i="29"/>
  <c r="CJ112" i="29"/>
  <c r="AR112" i="29"/>
  <c r="W112" i="29"/>
  <c r="DV112" i="29"/>
  <c r="DV144" i="29" s="1"/>
  <c r="CE112" i="29"/>
  <c r="BM112" i="29"/>
  <c r="CY112" i="29"/>
  <c r="CD112" i="29"/>
  <c r="CD144" i="29" s="1"/>
  <c r="BL112" i="29"/>
  <c r="AP112" i="29"/>
  <c r="T112" i="29"/>
  <c r="DT112" i="29"/>
  <c r="CX112" i="29"/>
  <c r="AO112" i="29"/>
  <c r="CP112" i="29"/>
  <c r="BD112" i="29"/>
  <c r="BD144" i="29" s="1"/>
  <c r="AC112" i="29"/>
  <c r="CN112" i="29"/>
  <c r="BC112" i="29"/>
  <c r="R112" i="29"/>
  <c r="R144" i="29" s="1"/>
  <c r="DO112" i="29"/>
  <c r="CM112" i="29"/>
  <c r="Q112" i="29"/>
  <c r="BY112" i="29"/>
  <c r="BY144" i="29" s="1"/>
  <c r="DL112" i="29"/>
  <c r="BX112" i="29"/>
  <c r="AE112" i="29"/>
  <c r="DJ112" i="29"/>
  <c r="BR112" i="29"/>
  <c r="K112" i="29"/>
  <c r="CW112" i="29"/>
  <c r="BA112" i="29"/>
  <c r="H112" i="29"/>
  <c r="CL112" i="29"/>
  <c r="BH75" i="29"/>
  <c r="CB75" i="29"/>
  <c r="CR75" i="29"/>
  <c r="DL75" i="29"/>
  <c r="DL89" i="29"/>
  <c r="DL121" i="29" s="1"/>
  <c r="DL153" i="29" s="1"/>
  <c r="J98" i="29"/>
  <c r="AL98" i="29"/>
  <c r="BS98" i="29"/>
  <c r="CX98" i="29"/>
  <c r="CT114" i="29"/>
  <c r="CT146" i="29" s="1"/>
  <c r="DG125" i="29"/>
  <c r="DG157" i="29" s="1"/>
  <c r="I75" i="29"/>
  <c r="BJ75" i="29"/>
  <c r="CC75" i="29"/>
  <c r="DM75" i="29"/>
  <c r="Q98" i="29"/>
  <c r="BT98" i="29"/>
  <c r="BT130" i="29" s="1"/>
  <c r="BT162" i="29" s="1"/>
  <c r="CY98" i="29"/>
  <c r="CY130" i="29" s="1"/>
  <c r="DF99" i="29"/>
  <c r="AD112" i="29"/>
  <c r="AD144" i="29" s="1"/>
  <c r="CV112" i="29"/>
  <c r="CV118" i="29"/>
  <c r="CV150" i="29" s="1"/>
  <c r="BX118" i="29"/>
  <c r="BL118" i="29"/>
  <c r="BL150" i="29" s="1"/>
  <c r="AZ118" i="29"/>
  <c r="AZ150" i="29" s="1"/>
  <c r="AN118" i="29"/>
  <c r="AB118" i="29"/>
  <c r="P118" i="29"/>
  <c r="P150" i="29" s="1"/>
  <c r="DS118" i="29"/>
  <c r="DS150" i="29" s="1"/>
  <c r="CU118" i="29"/>
  <c r="CU150" i="29" s="1"/>
  <c r="DN118" i="29"/>
  <c r="DB118" i="29"/>
  <c r="DB150" i="29" s="1"/>
  <c r="CD118" i="29"/>
  <c r="BR118" i="29"/>
  <c r="BF118" i="29"/>
  <c r="AT118" i="29"/>
  <c r="AH118" i="29"/>
  <c r="AH150" i="29" s="1"/>
  <c r="V118" i="29"/>
  <c r="J118" i="29"/>
  <c r="BY118" i="29"/>
  <c r="BY150" i="29" s="1"/>
  <c r="AG118" i="29"/>
  <c r="DQ118" i="29"/>
  <c r="DA118" i="29"/>
  <c r="CL118" i="29"/>
  <c r="CL150" i="29" s="1"/>
  <c r="BW118" i="29"/>
  <c r="BW150" i="29" s="1"/>
  <c r="AU118" i="29"/>
  <c r="AF118" i="29"/>
  <c r="DP118" i="29"/>
  <c r="CK118" i="29"/>
  <c r="BH118" i="29"/>
  <c r="AS118" i="29"/>
  <c r="Q118" i="29"/>
  <c r="DO118" i="29"/>
  <c r="DO150" i="29" s="1"/>
  <c r="CI118" i="29"/>
  <c r="AD118" i="29"/>
  <c r="O118" i="29"/>
  <c r="O150" i="29" s="1"/>
  <c r="CT118" i="29"/>
  <c r="CT150" i="29" s="1"/>
  <c r="CF118" i="29"/>
  <c r="CF150" i="29" s="1"/>
  <c r="BQ118" i="29"/>
  <c r="BQ150" i="29" s="1"/>
  <c r="AO118" i="29"/>
  <c r="AO150" i="29" s="1"/>
  <c r="CW118" i="29"/>
  <c r="DW118" i="29"/>
  <c r="DW150" i="29" s="1"/>
  <c r="CS118" i="29"/>
  <c r="CS150" i="29" s="1"/>
  <c r="BT118" i="29"/>
  <c r="AX118" i="29"/>
  <c r="W118" i="29"/>
  <c r="BP118" i="29"/>
  <c r="U118" i="29"/>
  <c r="DM118" i="29"/>
  <c r="DL118" i="29"/>
  <c r="CB118" i="29"/>
  <c r="AJ118" i="29"/>
  <c r="DJ118" i="29"/>
  <c r="AI118" i="29"/>
  <c r="BB118" i="29"/>
  <c r="DD118" i="29"/>
  <c r="DD150" i="29" s="1"/>
  <c r="CN118" i="29"/>
  <c r="CN150" i="29" s="1"/>
  <c r="CE118" i="29"/>
  <c r="CE150" i="29" s="1"/>
  <c r="N118" i="29"/>
  <c r="CG118" i="29"/>
  <c r="CG150" i="29" s="1"/>
  <c r="DL74" i="29"/>
  <c r="CZ74" i="29"/>
  <c r="CZ106" i="29" s="1"/>
  <c r="CB74" i="29"/>
  <c r="BP74" i="29"/>
  <c r="BD74" i="29"/>
  <c r="AR74" i="29"/>
  <c r="AF74" i="29"/>
  <c r="T74" i="29"/>
  <c r="T138" i="29" s="1"/>
  <c r="H74" i="29"/>
  <c r="CX74" i="29"/>
  <c r="CL74" i="29"/>
  <c r="BZ74" i="29"/>
  <c r="BN74" i="29"/>
  <c r="BB74" i="29"/>
  <c r="R74" i="29"/>
  <c r="DU74" i="29"/>
  <c r="DI74" i="29"/>
  <c r="CW74" i="29"/>
  <c r="CK74" i="29"/>
  <c r="BY74" i="29"/>
  <c r="BM74" i="29"/>
  <c r="BA74" i="29"/>
  <c r="AO74" i="29"/>
  <c r="AO138" i="29" s="1"/>
  <c r="AC74" i="29"/>
  <c r="Q74" i="29"/>
  <c r="DS74" i="29"/>
  <c r="DS106" i="29" s="1"/>
  <c r="DG74" i="29"/>
  <c r="CU74" i="29"/>
  <c r="CU106" i="29" s="1"/>
  <c r="CI74" i="29"/>
  <c r="BW74" i="29"/>
  <c r="BW106" i="29" s="1"/>
  <c r="BK74" i="29"/>
  <c r="AY74" i="29"/>
  <c r="AM74" i="29"/>
  <c r="AA74" i="29"/>
  <c r="O74" i="29"/>
  <c r="X74" i="29"/>
  <c r="BH74" i="29"/>
  <c r="AC75" i="29"/>
  <c r="AT75" i="29"/>
  <c r="BM75" i="29"/>
  <c r="CD75" i="29"/>
  <c r="CW75" i="29"/>
  <c r="AF76" i="29"/>
  <c r="AY76" i="29"/>
  <c r="BP76" i="29"/>
  <c r="CI76" i="29"/>
  <c r="DS76" i="29"/>
  <c r="DS108" i="29" s="1"/>
  <c r="M79" i="29"/>
  <c r="M111" i="29" s="1"/>
  <c r="M143" i="29" s="1"/>
  <c r="AL79" i="29"/>
  <c r="AL143" i="29" s="1"/>
  <c r="BN79" i="29"/>
  <c r="CL79" i="29"/>
  <c r="CL111" i="29" s="1"/>
  <c r="DI79" i="29"/>
  <c r="AR82" i="29"/>
  <c r="AR114" i="29" s="1"/>
  <c r="AR146" i="29" s="1"/>
  <c r="BP82" i="29"/>
  <c r="DO82" i="29"/>
  <c r="DO114" i="29" s="1"/>
  <c r="DN96" i="29"/>
  <c r="R98" i="29"/>
  <c r="AT98" i="29"/>
  <c r="BV98" i="29"/>
  <c r="BV162" i="29" s="1"/>
  <c r="DC98" i="29"/>
  <c r="DH112" i="29"/>
  <c r="K75" i="29"/>
  <c r="AU75" i="29"/>
  <c r="BO75" i="29"/>
  <c r="BO107" i="29" s="1"/>
  <c r="CE75" i="29"/>
  <c r="CE107" i="29" s="1"/>
  <c r="CY75" i="29"/>
  <c r="DO75" i="29"/>
  <c r="AX98" i="29"/>
  <c r="AX162" i="29" s="1"/>
  <c r="BX98" i="29"/>
  <c r="DD98" i="29"/>
  <c r="AI112" i="29"/>
  <c r="DK112" i="29"/>
  <c r="I118" i="29"/>
  <c r="I150" i="29" s="1"/>
  <c r="DF118" i="29"/>
  <c r="DF150" i="29" s="1"/>
  <c r="CF130" i="29"/>
  <c r="DJ78" i="29"/>
  <c r="CX78" i="29"/>
  <c r="DU78" i="29"/>
  <c r="DU142" i="29" s="1"/>
  <c r="CK78" i="29"/>
  <c r="S78" i="29"/>
  <c r="AE78" i="29"/>
  <c r="AQ78" i="29"/>
  <c r="AQ110" i="29" s="1"/>
  <c r="BC78" i="29"/>
  <c r="BC110" i="29" s="1"/>
  <c r="BO78" i="29"/>
  <c r="CA78" i="29"/>
  <c r="CN78" i="29"/>
  <c r="DB78" i="29"/>
  <c r="DV84" i="29"/>
  <c r="DV148" i="29" s="1"/>
  <c r="DJ84" i="29"/>
  <c r="DJ148" i="29" s="1"/>
  <c r="CX84" i="29"/>
  <c r="CX116" i="29" s="1"/>
  <c r="CX148" i="29" s="1"/>
  <c r="CL84" i="29"/>
  <c r="BZ84" i="29"/>
  <c r="BN84" i="29"/>
  <c r="BB84" i="29"/>
  <c r="BB116" i="29" s="1"/>
  <c r="AP84" i="29"/>
  <c r="AD84" i="29"/>
  <c r="R84" i="29"/>
  <c r="DU84" i="29"/>
  <c r="DI84" i="29"/>
  <c r="BA84" i="29"/>
  <c r="AO84" i="29"/>
  <c r="AC84" i="29"/>
  <c r="AC116" i="29" s="1"/>
  <c r="Q84" i="29"/>
  <c r="U84" i="29"/>
  <c r="AI84" i="29"/>
  <c r="AW84" i="29"/>
  <c r="M85" i="29"/>
  <c r="AC85" i="29"/>
  <c r="AQ85" i="29"/>
  <c r="BE85" i="29"/>
  <c r="BS85" i="29"/>
  <c r="BS117" i="29" s="1"/>
  <c r="CG85" i="29"/>
  <c r="CW85" i="29"/>
  <c r="DK85" i="29"/>
  <c r="DK117" i="29" s="1"/>
  <c r="DR86" i="29"/>
  <c r="DR118" i="29" s="1"/>
  <c r="DF86" i="29"/>
  <c r="CT86" i="29"/>
  <c r="CH86" i="29"/>
  <c r="CH118" i="29" s="1"/>
  <c r="BV86" i="29"/>
  <c r="BV118" i="29" s="1"/>
  <c r="BJ86" i="29"/>
  <c r="BJ118" i="29" s="1"/>
  <c r="AX86" i="29"/>
  <c r="AL86" i="29"/>
  <c r="AL118" i="29" s="1"/>
  <c r="Z86" i="29"/>
  <c r="N86" i="29"/>
  <c r="DQ86" i="29"/>
  <c r="DE86" i="29"/>
  <c r="DE118" i="29" s="1"/>
  <c r="CS86" i="29"/>
  <c r="CG86" i="29"/>
  <c r="BU86" i="29"/>
  <c r="BU118" i="29" s="1"/>
  <c r="BI86" i="29"/>
  <c r="AW86" i="29"/>
  <c r="AK86" i="29"/>
  <c r="Y86" i="29"/>
  <c r="M86" i="29"/>
  <c r="U86" i="29"/>
  <c r="AI86" i="29"/>
  <c r="AY86" i="29"/>
  <c r="AY118" i="29" s="1"/>
  <c r="BM86" i="29"/>
  <c r="CO86" i="29"/>
  <c r="CO118" i="29" s="1"/>
  <c r="DC86" i="29"/>
  <c r="DS86" i="29"/>
  <c r="O87" i="29"/>
  <c r="AC87" i="29"/>
  <c r="AC119" i="29" s="1"/>
  <c r="AQ87" i="29"/>
  <c r="BE87" i="29"/>
  <c r="BW87" i="29"/>
  <c r="CL87" i="29"/>
  <c r="DA87" i="29"/>
  <c r="DS87" i="29"/>
  <c r="P88" i="29"/>
  <c r="AE88" i="29"/>
  <c r="AW88" i="29"/>
  <c r="BL88" i="29"/>
  <c r="CA88" i="29"/>
  <c r="CA120" i="29" s="1"/>
  <c r="CS88" i="29"/>
  <c r="DH88" i="29"/>
  <c r="DW88" i="29"/>
  <c r="DR92" i="29"/>
  <c r="DF92" i="29"/>
  <c r="CT92" i="29"/>
  <c r="CH92" i="29"/>
  <c r="BV92" i="29"/>
  <c r="BJ92" i="29"/>
  <c r="AX92" i="29"/>
  <c r="AL92" i="29"/>
  <c r="AL156" i="29" s="1"/>
  <c r="Z92" i="29"/>
  <c r="N92" i="29"/>
  <c r="DQ92" i="29"/>
  <c r="DE92" i="29"/>
  <c r="CS92" i="29"/>
  <c r="CG92" i="29"/>
  <c r="CG156" i="29" s="1"/>
  <c r="BU92" i="29"/>
  <c r="BI92" i="29"/>
  <c r="AW92" i="29"/>
  <c r="AW156" i="29" s="1"/>
  <c r="AK92" i="29"/>
  <c r="Y92" i="29"/>
  <c r="Y124" i="29" s="1"/>
  <c r="M92" i="29"/>
  <c r="M156" i="29" s="1"/>
  <c r="DP92" i="29"/>
  <c r="DP124" i="29" s="1"/>
  <c r="DD92" i="29"/>
  <c r="DD124" i="29" s="1"/>
  <c r="CR92" i="29"/>
  <c r="CF92" i="29"/>
  <c r="BT92" i="29"/>
  <c r="BH92" i="29"/>
  <c r="AV92" i="29"/>
  <c r="AV156" i="29" s="1"/>
  <c r="AJ92" i="29"/>
  <c r="AJ156" i="29" s="1"/>
  <c r="X92" i="29"/>
  <c r="L92" i="29"/>
  <c r="V92" i="29"/>
  <c r="V156" i="29" s="1"/>
  <c r="AN92" i="29"/>
  <c r="AN156" i="29" s="1"/>
  <c r="BC92" i="29"/>
  <c r="BR92" i="29"/>
  <c r="BR124" i="29" s="1"/>
  <c r="CJ92" i="29"/>
  <c r="CY92" i="29"/>
  <c r="DN92" i="29"/>
  <c r="M96" i="29"/>
  <c r="AE96" i="29"/>
  <c r="CA96" i="29"/>
  <c r="CP96" i="29"/>
  <c r="DS97" i="29"/>
  <c r="DG97" i="29"/>
  <c r="CU97" i="29"/>
  <c r="CI97" i="29"/>
  <c r="BW97" i="29"/>
  <c r="BW129" i="29" s="1"/>
  <c r="BK97" i="29"/>
  <c r="BK161" i="29" s="1"/>
  <c r="AM97" i="29"/>
  <c r="AM161" i="29" s="1"/>
  <c r="AA97" i="29"/>
  <c r="O97" i="29"/>
  <c r="DT97" i="29"/>
  <c r="DT161" i="29" s="1"/>
  <c r="DF97" i="29"/>
  <c r="CF97" i="29"/>
  <c r="BS97" i="29"/>
  <c r="BS129" i="29" s="1"/>
  <c r="BF97" i="29"/>
  <c r="AS97" i="29"/>
  <c r="AF97" i="29"/>
  <c r="AF161" i="29" s="1"/>
  <c r="S97" i="29"/>
  <c r="DR97" i="29"/>
  <c r="DE97" i="29"/>
  <c r="DE161" i="29" s="1"/>
  <c r="CR97" i="29"/>
  <c r="CE97" i="29"/>
  <c r="BR97" i="29"/>
  <c r="BE97" i="29"/>
  <c r="AR97" i="29"/>
  <c r="AR129" i="29" s="1"/>
  <c r="AR161" i="29" s="1"/>
  <c r="AE97" i="29"/>
  <c r="AE129" i="29" s="1"/>
  <c r="R97" i="29"/>
  <c r="R129" i="29" s="1"/>
  <c r="DQ97" i="29"/>
  <c r="DD97" i="29"/>
  <c r="CQ97" i="29"/>
  <c r="CD97" i="29"/>
  <c r="BD97" i="29"/>
  <c r="BD129" i="29" s="1"/>
  <c r="AD97" i="29"/>
  <c r="Q97" i="29"/>
  <c r="W97" i="29"/>
  <c r="AN97" i="29"/>
  <c r="BG97" i="29"/>
  <c r="BX97" i="29"/>
  <c r="BX129" i="29" s="1"/>
  <c r="DH97" i="29"/>
  <c r="BE99" i="29"/>
  <c r="CO99" i="29"/>
  <c r="DO100" i="29"/>
  <c r="DC100" i="29"/>
  <c r="DM100" i="29"/>
  <c r="DA100" i="29"/>
  <c r="CO100" i="29"/>
  <c r="CC100" i="29"/>
  <c r="BQ100" i="29"/>
  <c r="BE100" i="29"/>
  <c r="U100" i="29"/>
  <c r="CZ100" i="29"/>
  <c r="CZ132" i="29" s="1"/>
  <c r="CB100" i="29"/>
  <c r="AR100" i="29"/>
  <c r="DU100" i="29"/>
  <c r="DR100" i="29"/>
  <c r="DR132" i="29" s="1"/>
  <c r="BW100" i="29"/>
  <c r="BI100" i="29"/>
  <c r="BI164" i="29" s="1"/>
  <c r="AU100" i="29"/>
  <c r="AF100" i="29"/>
  <c r="S100" i="29"/>
  <c r="DQ100" i="29"/>
  <c r="CY100" i="29"/>
  <c r="AE100" i="29"/>
  <c r="AE132" i="29" s="1"/>
  <c r="DP100" i="29"/>
  <c r="CI100" i="29"/>
  <c r="BU100" i="29"/>
  <c r="BG100" i="29"/>
  <c r="AQ100" i="29"/>
  <c r="AD100" i="29"/>
  <c r="Q100" i="29"/>
  <c r="BJ100" i="29"/>
  <c r="CA100" i="29"/>
  <c r="CU100" i="29"/>
  <c r="DS100" i="29"/>
  <c r="I78" i="29"/>
  <c r="I110" i="29" s="1"/>
  <c r="U78" i="29"/>
  <c r="AG78" i="29"/>
  <c r="AS78" i="29"/>
  <c r="BE78" i="29"/>
  <c r="BQ78" i="29"/>
  <c r="CC78" i="29"/>
  <c r="CP78" i="29"/>
  <c r="CP142" i="29" s="1"/>
  <c r="DD78" i="29"/>
  <c r="DD110" i="29" s="1"/>
  <c r="DR78" i="29"/>
  <c r="DR110" i="29" s="1"/>
  <c r="I84" i="29"/>
  <c r="W84" i="29"/>
  <c r="AK84" i="29"/>
  <c r="AK116" i="29" s="1"/>
  <c r="BO84" i="29"/>
  <c r="CC84" i="29"/>
  <c r="CC116" i="29" s="1"/>
  <c r="DS84" i="29"/>
  <c r="Q85" i="29"/>
  <c r="AE85" i="29"/>
  <c r="AS85" i="29"/>
  <c r="AS117" i="29" s="1"/>
  <c r="BG85" i="29"/>
  <c r="BU85" i="29"/>
  <c r="CK85" i="29"/>
  <c r="CK149" i="29" s="1"/>
  <c r="CY85" i="29"/>
  <c r="I86" i="29"/>
  <c r="W86" i="29"/>
  <c r="W150" i="29" s="1"/>
  <c r="AM86" i="29"/>
  <c r="BA86" i="29"/>
  <c r="CC86" i="29"/>
  <c r="CC118" i="29" s="1"/>
  <c r="CQ86" i="29"/>
  <c r="DG86" i="29"/>
  <c r="DG118" i="29" s="1"/>
  <c r="DU86" i="29"/>
  <c r="DU118" i="29" s="1"/>
  <c r="Q87" i="29"/>
  <c r="Q119" i="29" s="1"/>
  <c r="AE87" i="29"/>
  <c r="AS87" i="29"/>
  <c r="AS151" i="29" s="1"/>
  <c r="BJ87" i="29"/>
  <c r="CN87" i="29"/>
  <c r="DF87" i="29"/>
  <c r="DU87" i="29"/>
  <c r="R88" i="29"/>
  <c r="AJ88" i="29"/>
  <c r="AJ120" i="29" s="1"/>
  <c r="AY88" i="29"/>
  <c r="AY120" i="29" s="1"/>
  <c r="BN88" i="29"/>
  <c r="BN120" i="29" s="1"/>
  <c r="CF88" i="29"/>
  <c r="CF120" i="29" s="1"/>
  <c r="CU88" i="29"/>
  <c r="DJ88" i="29"/>
  <c r="I92" i="29"/>
  <c r="I124" i="29" s="1"/>
  <c r="I156" i="29" s="1"/>
  <c r="AA92" i="29"/>
  <c r="AA156" i="29" s="1"/>
  <c r="AP92" i="29"/>
  <c r="AP124" i="29" s="1"/>
  <c r="BE92" i="29"/>
  <c r="BW92" i="29"/>
  <c r="CL92" i="29"/>
  <c r="CL124" i="29" s="1"/>
  <c r="DA92" i="29"/>
  <c r="DA124" i="29" s="1"/>
  <c r="DS92" i="29"/>
  <c r="O96" i="29"/>
  <c r="AG96" i="29"/>
  <c r="BK96" i="29"/>
  <c r="CC96" i="29"/>
  <c r="CR96" i="29"/>
  <c r="DG96" i="29"/>
  <c r="I97" i="29"/>
  <c r="Y97" i="29"/>
  <c r="AP97" i="29"/>
  <c r="BI97" i="29"/>
  <c r="BZ97" i="29"/>
  <c r="CP97" i="29"/>
  <c r="DJ97" i="29"/>
  <c r="DJ129" i="29" s="1"/>
  <c r="DO99" i="29"/>
  <c r="DO163" i="29" s="1"/>
  <c r="DC99" i="29"/>
  <c r="CQ99" i="29"/>
  <c r="CE99" i="29"/>
  <c r="BS99" i="29"/>
  <c r="BG99" i="29"/>
  <c r="AU99" i="29"/>
  <c r="AI99" i="29"/>
  <c r="W99" i="29"/>
  <c r="K99" i="29"/>
  <c r="K131" i="29" s="1"/>
  <c r="DK99" i="29"/>
  <c r="CX99" i="29"/>
  <c r="BX99" i="29"/>
  <c r="BK99" i="29"/>
  <c r="BK163" i="29" s="1"/>
  <c r="AX99" i="29"/>
  <c r="AX163" i="29" s="1"/>
  <c r="AK99" i="29"/>
  <c r="X99" i="29"/>
  <c r="X163" i="29" s="1"/>
  <c r="J99" i="29"/>
  <c r="DW99" i="29"/>
  <c r="DJ99" i="29"/>
  <c r="CW99" i="29"/>
  <c r="CJ99" i="29"/>
  <c r="BW99" i="29"/>
  <c r="BJ99" i="29"/>
  <c r="AW99" i="29"/>
  <c r="AJ99" i="29"/>
  <c r="AJ163" i="29" s="1"/>
  <c r="V99" i="29"/>
  <c r="I99" i="29"/>
  <c r="I163" i="29" s="1"/>
  <c r="DV99" i="29"/>
  <c r="DI99" i="29"/>
  <c r="CV99" i="29"/>
  <c r="CI99" i="29"/>
  <c r="BV99" i="29"/>
  <c r="BI99" i="29"/>
  <c r="BI131" i="29" s="1"/>
  <c r="AV99" i="29"/>
  <c r="AH99" i="29"/>
  <c r="U99" i="29"/>
  <c r="H99" i="29"/>
  <c r="H163" i="29" s="1"/>
  <c r="AA99" i="29"/>
  <c r="AQ99" i="29"/>
  <c r="BH99" i="29"/>
  <c r="CA99" i="29"/>
  <c r="CR99" i="29"/>
  <c r="DH99" i="29"/>
  <c r="J100" i="29"/>
  <c r="Z100" i="29"/>
  <c r="AP100" i="29"/>
  <c r="CE100" i="29"/>
  <c r="CE164" i="29" s="1"/>
  <c r="DT84" i="29"/>
  <c r="DT148" i="29" s="1"/>
  <c r="R85" i="29"/>
  <c r="AF85" i="29"/>
  <c r="AF117" i="29" s="1"/>
  <c r="AT85" i="29"/>
  <c r="BH85" i="29"/>
  <c r="BV85" i="29"/>
  <c r="BV117" i="29" s="1"/>
  <c r="CL85" i="29"/>
  <c r="CZ85" i="29"/>
  <c r="DN85" i="29"/>
  <c r="CD86" i="29"/>
  <c r="CR86" i="29"/>
  <c r="CR118" i="29" s="1"/>
  <c r="DH86" i="29"/>
  <c r="DH118" i="29" s="1"/>
  <c r="DH150" i="29" s="1"/>
  <c r="DV86" i="29"/>
  <c r="DV118" i="29" s="1"/>
  <c r="DV150" i="29" s="1"/>
  <c r="R87" i="29"/>
  <c r="AF87" i="29"/>
  <c r="AT87" i="29"/>
  <c r="BK87" i="29"/>
  <c r="BZ87" i="29"/>
  <c r="CO87" i="29"/>
  <c r="DG87" i="29"/>
  <c r="DG151" i="29" s="1"/>
  <c r="DV87" i="29"/>
  <c r="S88" i="29"/>
  <c r="AK88" i="29"/>
  <c r="AK152" i="29" s="1"/>
  <c r="AZ88" i="29"/>
  <c r="AZ152" i="29" s="1"/>
  <c r="BO88" i="29"/>
  <c r="BO120" i="29" s="1"/>
  <c r="BO152" i="29" s="1"/>
  <c r="CG88" i="29"/>
  <c r="CV88" i="29"/>
  <c r="CV120" i="29" s="1"/>
  <c r="CV152" i="29" s="1"/>
  <c r="DK88" i="29"/>
  <c r="BF92" i="29"/>
  <c r="BX92" i="29"/>
  <c r="BX124" i="29" s="1"/>
  <c r="CM92" i="29"/>
  <c r="DB92" i="29"/>
  <c r="DT92" i="29"/>
  <c r="S96" i="29"/>
  <c r="AH96" i="29"/>
  <c r="CD96" i="29"/>
  <c r="CS96" i="29"/>
  <c r="DL96" i="29"/>
  <c r="J97" i="29"/>
  <c r="J129" i="29" s="1"/>
  <c r="Z97" i="29"/>
  <c r="Z129" i="29" s="1"/>
  <c r="AT97" i="29"/>
  <c r="BJ97" i="29"/>
  <c r="CA97" i="29"/>
  <c r="CT97" i="29"/>
  <c r="CT161" i="29" s="1"/>
  <c r="AR99" i="29"/>
  <c r="BL99" i="29"/>
  <c r="BL131" i="29" s="1"/>
  <c r="CB99" i="29"/>
  <c r="CB163" i="29" s="1"/>
  <c r="CS99" i="29"/>
  <c r="DL99" i="29"/>
  <c r="K100" i="29"/>
  <c r="AA100" i="29"/>
  <c r="AV100" i="29"/>
  <c r="CF100" i="29"/>
  <c r="DD100" i="29"/>
  <c r="DW100" i="29"/>
  <c r="DW164" i="29" s="1"/>
  <c r="BS114" i="29"/>
  <c r="W114" i="29"/>
  <c r="W146" i="29" s="1"/>
  <c r="K114" i="29"/>
  <c r="BF114" i="29"/>
  <c r="AH114" i="29"/>
  <c r="V114" i="29"/>
  <c r="J114" i="29"/>
  <c r="J146" i="29" s="1"/>
  <c r="AG114" i="29"/>
  <c r="I114" i="29"/>
  <c r="DL114" i="29"/>
  <c r="DL146" i="29" s="1"/>
  <c r="BP114" i="29"/>
  <c r="H114" i="29"/>
  <c r="DU114" i="29"/>
  <c r="DI114" i="29"/>
  <c r="DF114" i="29"/>
  <c r="BO114" i="29"/>
  <c r="DE114" i="29"/>
  <c r="DV114" i="29"/>
  <c r="DD114" i="29"/>
  <c r="CH114" i="29"/>
  <c r="BL114" i="29"/>
  <c r="Y114" i="29"/>
  <c r="DT114" i="29"/>
  <c r="X114" i="29"/>
  <c r="CF114" i="29"/>
  <c r="AN114" i="29"/>
  <c r="CS114" i="29"/>
  <c r="BC114" i="29"/>
  <c r="DR114" i="29"/>
  <c r="CU114" i="29"/>
  <c r="DN117" i="29"/>
  <c r="T85" i="29"/>
  <c r="AH85" i="29"/>
  <c r="AV85" i="29"/>
  <c r="BJ85" i="29"/>
  <c r="BJ149" i="29" s="1"/>
  <c r="BZ85" i="29"/>
  <c r="BZ149" i="29" s="1"/>
  <c r="CN85" i="29"/>
  <c r="DB85" i="29"/>
  <c r="DB149" i="29" s="1"/>
  <c r="T87" i="29"/>
  <c r="AH87" i="29"/>
  <c r="AX87" i="29"/>
  <c r="BM87" i="29"/>
  <c r="CB87" i="29"/>
  <c r="CT87" i="29"/>
  <c r="X88" i="29"/>
  <c r="BB88" i="29"/>
  <c r="BT88" i="29"/>
  <c r="CI88" i="29"/>
  <c r="CX88" i="29"/>
  <c r="BQ96" i="29"/>
  <c r="CF96" i="29"/>
  <c r="CU96" i="29"/>
  <c r="CW97" i="29"/>
  <c r="CU99" i="29"/>
  <c r="DN99" i="29"/>
  <c r="AC100" i="29"/>
  <c r="CH100" i="29"/>
  <c r="DF100" i="29"/>
  <c r="DF132" i="29" s="1"/>
  <c r="DW102" i="29"/>
  <c r="DI106" i="29"/>
  <c r="M114" i="29"/>
  <c r="DT85" i="29"/>
  <c r="DH85" i="29"/>
  <c r="CV85" i="29"/>
  <c r="CJ85" i="29"/>
  <c r="CJ117" i="29" s="1"/>
  <c r="BX85" i="29"/>
  <c r="BL85" i="29"/>
  <c r="AZ85" i="29"/>
  <c r="AN85" i="29"/>
  <c r="AB85" i="29"/>
  <c r="P85" i="29"/>
  <c r="DS85" i="29"/>
  <c r="DS117" i="29" s="1"/>
  <c r="DG85" i="29"/>
  <c r="CU85" i="29"/>
  <c r="CI85" i="29"/>
  <c r="BW85" i="29"/>
  <c r="BK85" i="29"/>
  <c r="AA85" i="29"/>
  <c r="AA117" i="29" s="1"/>
  <c r="O85" i="29"/>
  <c r="U85" i="29"/>
  <c r="U117" i="29" s="1"/>
  <c r="AI85" i="29"/>
  <c r="AW85" i="29"/>
  <c r="AW117" i="29" s="1"/>
  <c r="CA85" i="29"/>
  <c r="CO85" i="29"/>
  <c r="DC85" i="29"/>
  <c r="DQ85" i="29"/>
  <c r="DP87" i="29"/>
  <c r="DP151" i="29" s="1"/>
  <c r="DD87" i="29"/>
  <c r="DD151" i="29" s="1"/>
  <c r="CR87" i="29"/>
  <c r="CF87" i="29"/>
  <c r="BT87" i="29"/>
  <c r="BH87" i="29"/>
  <c r="AV87" i="29"/>
  <c r="AJ87" i="29"/>
  <c r="AJ119" i="29" s="1"/>
  <c r="X87" i="29"/>
  <c r="L87" i="29"/>
  <c r="L151" i="29" s="1"/>
  <c r="DO87" i="29"/>
  <c r="DO119" i="29" s="1"/>
  <c r="DC87" i="29"/>
  <c r="DC151" i="29" s="1"/>
  <c r="CQ87" i="29"/>
  <c r="CE87" i="29"/>
  <c r="BS87" i="29"/>
  <c r="BG87" i="29"/>
  <c r="AU87" i="29"/>
  <c r="AU119" i="29" s="1"/>
  <c r="AI87" i="29"/>
  <c r="W87" i="29"/>
  <c r="K87" i="29"/>
  <c r="DN87" i="29"/>
  <c r="DB87" i="29"/>
  <c r="DB151" i="29" s="1"/>
  <c r="CP87" i="29"/>
  <c r="CP151" i="29" s="1"/>
  <c r="CD87" i="29"/>
  <c r="CD151" i="29" s="1"/>
  <c r="BR87" i="29"/>
  <c r="BR151" i="29" s="1"/>
  <c r="BF87" i="29"/>
  <c r="U87" i="29"/>
  <c r="AK87" i="29"/>
  <c r="AY87" i="29"/>
  <c r="BN87" i="29"/>
  <c r="CC87" i="29"/>
  <c r="CC119" i="29" s="1"/>
  <c r="CU87" i="29"/>
  <c r="DJ87" i="29"/>
  <c r="DJ151" i="29" s="1"/>
  <c r="DN88" i="29"/>
  <c r="DB88" i="29"/>
  <c r="DB152" i="29" s="1"/>
  <c r="CP88" i="29"/>
  <c r="CD88" i="29"/>
  <c r="BR88" i="29"/>
  <c r="BF88" i="29"/>
  <c r="BF152" i="29" s="1"/>
  <c r="AT88" i="29"/>
  <c r="AH88" i="29"/>
  <c r="AH152" i="29" s="1"/>
  <c r="J88" i="29"/>
  <c r="CO88" i="29"/>
  <c r="CC88" i="29"/>
  <c r="BQ88" i="29"/>
  <c r="BE88" i="29"/>
  <c r="AG88" i="29"/>
  <c r="U88" i="29"/>
  <c r="I88" i="29"/>
  <c r="DL88" i="29"/>
  <c r="CZ88" i="29"/>
  <c r="CN88" i="29"/>
  <c r="CN120" i="29" s="1"/>
  <c r="CN152" i="29" s="1"/>
  <c r="CB88" i="29"/>
  <c r="BP88" i="29"/>
  <c r="BD88" i="29"/>
  <c r="BD152" i="29" s="1"/>
  <c r="AR88" i="29"/>
  <c r="AF88" i="29"/>
  <c r="T88" i="29"/>
  <c r="Y88" i="29"/>
  <c r="Y120" i="29" s="1"/>
  <c r="AN88" i="29"/>
  <c r="BC88" i="29"/>
  <c r="BU88" i="29"/>
  <c r="DU96" i="29"/>
  <c r="DU128" i="29" s="1"/>
  <c r="DU160" i="29" s="1"/>
  <c r="DI96" i="29"/>
  <c r="DK96" i="29"/>
  <c r="DK128" i="29" s="1"/>
  <c r="CX96" i="29"/>
  <c r="CX160" i="29" s="1"/>
  <c r="BZ96" i="29"/>
  <c r="BN96" i="29"/>
  <c r="BB96" i="29"/>
  <c r="AP96" i="29"/>
  <c r="AP128" i="29" s="1"/>
  <c r="AD96" i="29"/>
  <c r="R96" i="29"/>
  <c r="R128" i="29" s="1"/>
  <c r="DW96" i="29"/>
  <c r="DJ96" i="29"/>
  <c r="CW96" i="29"/>
  <c r="CW128" i="29" s="1"/>
  <c r="BY96" i="29"/>
  <c r="BM96" i="29"/>
  <c r="BA96" i="29"/>
  <c r="AO96" i="29"/>
  <c r="AC96" i="29"/>
  <c r="Q96" i="29"/>
  <c r="DH96" i="29"/>
  <c r="CV96" i="29"/>
  <c r="CJ96" i="29"/>
  <c r="CJ160" i="29" s="1"/>
  <c r="BX96" i="29"/>
  <c r="BL96" i="29"/>
  <c r="BL128" i="29" s="1"/>
  <c r="AZ96" i="29"/>
  <c r="AN96" i="29"/>
  <c r="AN128" i="29" s="1"/>
  <c r="AB96" i="29"/>
  <c r="P96" i="29"/>
  <c r="V96" i="29"/>
  <c r="AK96" i="29"/>
  <c r="BC96" i="29"/>
  <c r="BR96" i="29"/>
  <c r="CY96" i="29"/>
  <c r="CY160" i="29" s="1"/>
  <c r="DO96" i="29"/>
  <c r="CG97" i="29"/>
  <c r="CX97" i="29"/>
  <c r="DN97" i="29"/>
  <c r="BO99" i="29"/>
  <c r="BO131" i="29" s="1"/>
  <c r="CF99" i="29"/>
  <c r="CY99" i="29"/>
  <c r="CY131" i="29" s="1"/>
  <c r="DP99" i="29"/>
  <c r="DP131" i="29" s="1"/>
  <c r="DP163" i="29" s="1"/>
  <c r="N100" i="29"/>
  <c r="N164" i="29" s="1"/>
  <c r="DG100" i="29"/>
  <c r="DV103" i="29"/>
  <c r="DV135" i="29" s="1"/>
  <c r="DW109" i="29"/>
  <c r="DW141" i="29" s="1"/>
  <c r="N114" i="29"/>
  <c r="BT114" i="29"/>
  <c r="BT146" i="29" s="1"/>
  <c r="DH114" i="29"/>
  <c r="DH146" i="29" s="1"/>
  <c r="S83" i="29"/>
  <c r="AE83" i="29"/>
  <c r="AQ83" i="29"/>
  <c r="BC83" i="29"/>
  <c r="CA83" i="29"/>
  <c r="CM83" i="29"/>
  <c r="CY83" i="29"/>
  <c r="CY147" i="29" s="1"/>
  <c r="DK83" i="29"/>
  <c r="DW83" i="29"/>
  <c r="S89" i="29"/>
  <c r="AE89" i="29"/>
  <c r="AE121" i="29" s="1"/>
  <c r="AQ89" i="29"/>
  <c r="AQ121" i="29" s="1"/>
  <c r="BO89" i="29"/>
  <c r="CA89" i="29"/>
  <c r="CM89" i="29"/>
  <c r="CY89" i="29"/>
  <c r="CY121" i="29" s="1"/>
  <c r="S95" i="29"/>
  <c r="AE95" i="29"/>
  <c r="AE127" i="29" s="1"/>
  <c r="AQ95" i="29"/>
  <c r="AQ127" i="29" s="1"/>
  <c r="BC95" i="29"/>
  <c r="BC127" i="29" s="1"/>
  <c r="BO95" i="29"/>
  <c r="CA95" i="29"/>
  <c r="CY95" i="29"/>
  <c r="DK95" i="29"/>
  <c r="DW95" i="29"/>
  <c r="DW159" i="29" s="1"/>
  <c r="AR103" i="29"/>
  <c r="AR135" i="29" s="1"/>
  <c r="BL103" i="29"/>
  <c r="CZ103" i="29"/>
  <c r="CQ108" i="29"/>
  <c r="CE108" i="29"/>
  <c r="BS108" i="29"/>
  <c r="W108" i="29"/>
  <c r="K108" i="29"/>
  <c r="CP108" i="29"/>
  <c r="CD108" i="29"/>
  <c r="CD140" i="29" s="1"/>
  <c r="BQ108" i="29"/>
  <c r="BQ140" i="29" s="1"/>
  <c r="BE108" i="29"/>
  <c r="BE140" i="29" s="1"/>
  <c r="AS108" i="29"/>
  <c r="BP108" i="29"/>
  <c r="BD108" i="29"/>
  <c r="BD140" i="29" s="1"/>
  <c r="AR108" i="29"/>
  <c r="AR140" i="29" s="1"/>
  <c r="T108" i="29"/>
  <c r="AC108" i="29"/>
  <c r="Q108" i="29"/>
  <c r="Q140" i="29" s="1"/>
  <c r="CF108" i="29"/>
  <c r="S108" i="29"/>
  <c r="S140" i="29" s="1"/>
  <c r="DR108" i="29"/>
  <c r="DR140" i="29" s="1"/>
  <c r="CV108" i="29"/>
  <c r="R108" i="29"/>
  <c r="R140" i="29" s="1"/>
  <c r="DQ108" i="29"/>
  <c r="P108" i="29"/>
  <c r="BL108" i="29"/>
  <c r="DK108" i="29"/>
  <c r="DU111" i="29"/>
  <c r="DU143" i="29" s="1"/>
  <c r="DI111" i="29"/>
  <c r="CW111" i="29"/>
  <c r="CK111" i="29"/>
  <c r="BA111" i="29"/>
  <c r="BA143" i="29" s="1"/>
  <c r="AC111" i="29"/>
  <c r="Q111" i="29"/>
  <c r="DT111" i="29"/>
  <c r="DH111" i="29"/>
  <c r="DH143" i="29" s="1"/>
  <c r="CV111" i="29"/>
  <c r="BX111" i="29"/>
  <c r="DG111" i="29"/>
  <c r="DG143" i="29" s="1"/>
  <c r="CU111" i="29"/>
  <c r="CI111" i="29"/>
  <c r="BW111" i="29"/>
  <c r="AY111" i="29"/>
  <c r="DR111" i="29"/>
  <c r="CT111" i="29"/>
  <c r="CH111" i="29"/>
  <c r="CH143" i="29" s="1"/>
  <c r="BV111" i="29"/>
  <c r="BJ111" i="29"/>
  <c r="BJ143" i="29" s="1"/>
  <c r="AX111" i="29"/>
  <c r="AL111" i="29"/>
  <c r="Z111" i="29"/>
  <c r="DO111" i="29"/>
  <c r="CG111" i="29"/>
  <c r="BO111" i="29"/>
  <c r="X111" i="29"/>
  <c r="DW111" i="29"/>
  <c r="DA111" i="29"/>
  <c r="CF111" i="29"/>
  <c r="BN111" i="29"/>
  <c r="AR111" i="29"/>
  <c r="DV111" i="29"/>
  <c r="CD111" i="29"/>
  <c r="DQ111" i="29"/>
  <c r="DQ143" i="29" s="1"/>
  <c r="CY111" i="29"/>
  <c r="BH111" i="29"/>
  <c r="BH143" i="29" s="1"/>
  <c r="AP111" i="29"/>
  <c r="T111" i="29"/>
  <c r="CB111" i="29"/>
  <c r="BF111" i="29"/>
  <c r="S111" i="29"/>
  <c r="AH111" i="29"/>
  <c r="BT111" i="29"/>
  <c r="DQ113" i="29"/>
  <c r="AQ119" i="29"/>
  <c r="DL129" i="29"/>
  <c r="DL161" i="29" s="1"/>
  <c r="H83" i="29"/>
  <c r="T83" i="29"/>
  <c r="AF83" i="29"/>
  <c r="AR83" i="29"/>
  <c r="BD83" i="29"/>
  <c r="BP83" i="29"/>
  <c r="CB83" i="29"/>
  <c r="CN83" i="29"/>
  <c r="CZ83" i="29"/>
  <c r="H89" i="29"/>
  <c r="T89" i="29"/>
  <c r="AF89" i="29"/>
  <c r="AR89" i="29"/>
  <c r="BD89" i="29"/>
  <c r="BP89" i="29"/>
  <c r="CB89" i="29"/>
  <c r="CB121" i="29" s="1"/>
  <c r="CB153" i="29" s="1"/>
  <c r="CN89" i="29"/>
  <c r="CZ89" i="29"/>
  <c r="CZ121" i="29" s="1"/>
  <c r="T95" i="29"/>
  <c r="T159" i="29" s="1"/>
  <c r="AF95" i="29"/>
  <c r="AR95" i="29"/>
  <c r="BD95" i="29"/>
  <c r="BP95" i="29"/>
  <c r="CB95" i="29"/>
  <c r="DU103" i="29"/>
  <c r="DI103" i="29"/>
  <c r="CW103" i="29"/>
  <c r="CK103" i="29"/>
  <c r="BY103" i="29"/>
  <c r="BM103" i="29"/>
  <c r="BA103" i="29"/>
  <c r="AO103" i="29"/>
  <c r="AC103" i="29"/>
  <c r="Q103" i="29"/>
  <c r="Q135" i="29" s="1"/>
  <c r="DS103" i="29"/>
  <c r="DS167" i="29" s="1"/>
  <c r="DG103" i="29"/>
  <c r="CI103" i="29"/>
  <c r="BW103" i="29"/>
  <c r="BK103" i="29"/>
  <c r="AY103" i="29"/>
  <c r="AM103" i="29"/>
  <c r="AA103" i="29"/>
  <c r="O103" i="29"/>
  <c r="DR103" i="29"/>
  <c r="DF103" i="29"/>
  <c r="CT103" i="29"/>
  <c r="CH103" i="29"/>
  <c r="CH135" i="29" s="1"/>
  <c r="CH167" i="29" s="1"/>
  <c r="BV103" i="29"/>
  <c r="BJ103" i="29"/>
  <c r="AX103" i="29"/>
  <c r="AL103" i="29"/>
  <c r="Z103" i="29"/>
  <c r="Z135" i="29" s="1"/>
  <c r="Z167" i="29" s="1"/>
  <c r="N103" i="29"/>
  <c r="DO103" i="29"/>
  <c r="DC103" i="29"/>
  <c r="CQ103" i="29"/>
  <c r="CE103" i="29"/>
  <c r="BS103" i="29"/>
  <c r="BG103" i="29"/>
  <c r="AU103" i="29"/>
  <c r="W103" i="29"/>
  <c r="DT103" i="29"/>
  <c r="DP103" i="29"/>
  <c r="CY103" i="29"/>
  <c r="CF103" i="29"/>
  <c r="BO103" i="29"/>
  <c r="BO135" i="29" s="1"/>
  <c r="AV103" i="29"/>
  <c r="Y103" i="29"/>
  <c r="AS103" i="29"/>
  <c r="CG103" i="29"/>
  <c r="DA103" i="29"/>
  <c r="DW103" i="29"/>
  <c r="AK108" i="29"/>
  <c r="DP108" i="29"/>
  <c r="DP140" i="29" s="1"/>
  <c r="H111" i="29"/>
  <c r="AJ111" i="29"/>
  <c r="AJ143" i="29" s="1"/>
  <c r="DJ111" i="29"/>
  <c r="DJ143" i="29" s="1"/>
  <c r="DR119" i="29"/>
  <c r="DF119" i="29"/>
  <c r="DF151" i="29" s="1"/>
  <c r="CT119" i="29"/>
  <c r="CH119" i="29"/>
  <c r="BV119" i="29"/>
  <c r="BJ119" i="29"/>
  <c r="DQ119" i="29"/>
  <c r="DE119" i="29"/>
  <c r="CS119" i="29"/>
  <c r="BU119" i="29"/>
  <c r="BU151" i="29" s="1"/>
  <c r="BI119" i="29"/>
  <c r="AW119" i="29"/>
  <c r="AK119" i="29"/>
  <c r="Y119" i="29"/>
  <c r="M119" i="29"/>
  <c r="CZ119" i="29"/>
  <c r="CN119" i="29"/>
  <c r="BD119" i="29"/>
  <c r="AR119" i="29"/>
  <c r="AR151" i="29" s="1"/>
  <c r="AF119" i="29"/>
  <c r="T119" i="29"/>
  <c r="H119" i="29"/>
  <c r="DW119" i="29"/>
  <c r="DW151" i="29" s="1"/>
  <c r="DH119" i="29"/>
  <c r="CQ119" i="29"/>
  <c r="CQ151" i="29" s="1"/>
  <c r="BL119" i="29"/>
  <c r="AE119" i="29"/>
  <c r="P119" i="29"/>
  <c r="P151" i="29" s="1"/>
  <c r="DV119" i="29"/>
  <c r="DG119" i="29"/>
  <c r="CP119" i="29"/>
  <c r="AT119" i="29"/>
  <c r="AD119" i="29"/>
  <c r="AD151" i="29" s="1"/>
  <c r="O119" i="29"/>
  <c r="DU119" i="29"/>
  <c r="DD119" i="29"/>
  <c r="AS119" i="29"/>
  <c r="L119" i="29"/>
  <c r="DP119" i="29"/>
  <c r="DA119" i="29"/>
  <c r="BT119" i="29"/>
  <c r="BE119" i="29"/>
  <c r="BE151" i="29" s="1"/>
  <c r="X119" i="29"/>
  <c r="I119" i="29"/>
  <c r="I151" i="29" s="1"/>
  <c r="DM119" i="29"/>
  <c r="CI119" i="29"/>
  <c r="BF119" i="29"/>
  <c r="DJ119" i="29"/>
  <c r="AB119" i="29"/>
  <c r="DC119" i="29"/>
  <c r="CE119" i="29"/>
  <c r="BB119" i="29"/>
  <c r="DB119" i="29"/>
  <c r="CD119" i="29"/>
  <c r="W119" i="29"/>
  <c r="AY119" i="29"/>
  <c r="BL117" i="29"/>
  <c r="CK117" i="29"/>
  <c r="DL117" i="29"/>
  <c r="DL149" i="29" s="1"/>
  <c r="AK129" i="29"/>
  <c r="CB130" i="29"/>
  <c r="DP130" i="29"/>
  <c r="CN117" i="29"/>
  <c r="AL129" i="29"/>
  <c r="AL161" i="29" s="1"/>
  <c r="CD129" i="29"/>
  <c r="AK130" i="29"/>
  <c r="CD130" i="29"/>
  <c r="DG106" i="29"/>
  <c r="AM106" i="29"/>
  <c r="AA106" i="29"/>
  <c r="O106" i="29"/>
  <c r="DQ106" i="29"/>
  <c r="DE106" i="29"/>
  <c r="BI106" i="29"/>
  <c r="AW106" i="29"/>
  <c r="AK106" i="29"/>
  <c r="DP106" i="29"/>
  <c r="CF106" i="29"/>
  <c r="BH106" i="29"/>
  <c r="AV106" i="29"/>
  <c r="AJ106" i="29"/>
  <c r="X106" i="29"/>
  <c r="DA106" i="29"/>
  <c r="CC106" i="29"/>
  <c r="BQ106" i="29"/>
  <c r="AS106" i="29"/>
  <c r="U106" i="29"/>
  <c r="I106" i="29"/>
  <c r="Z106" i="29"/>
  <c r="BJ106" i="29"/>
  <c r="CT106" i="29"/>
  <c r="CT138" i="29" s="1"/>
  <c r="CO117" i="29"/>
  <c r="DW129" i="29"/>
  <c r="CY129" i="29"/>
  <c r="CY161" i="29" s="1"/>
  <c r="CA129" i="29"/>
  <c r="DE129" i="29"/>
  <c r="CG129" i="29"/>
  <c r="DT129" i="29"/>
  <c r="DF129" i="29"/>
  <c r="CQ129" i="29"/>
  <c r="AP129" i="29"/>
  <c r="AD129" i="29"/>
  <c r="DD129" i="29"/>
  <c r="CB129" i="29"/>
  <c r="CB161" i="29" s="1"/>
  <c r="BM129" i="29"/>
  <c r="BM161" i="29" s="1"/>
  <c r="AO129" i="29"/>
  <c r="AO161" i="29" s="1"/>
  <c r="Q129" i="29"/>
  <c r="Q161" i="29" s="1"/>
  <c r="DR129" i="29"/>
  <c r="BK129" i="29"/>
  <c r="AM129" i="29"/>
  <c r="AA129" i="29"/>
  <c r="O129" i="29"/>
  <c r="CV129" i="29"/>
  <c r="BC129" i="29"/>
  <c r="BC161" i="29" s="1"/>
  <c r="CU129" i="29"/>
  <c r="AF129" i="29"/>
  <c r="CT129" i="29"/>
  <c r="I129" i="29"/>
  <c r="DN129" i="29"/>
  <c r="CR129" i="29"/>
  <c r="BR129" i="29"/>
  <c r="BJ129" i="29"/>
  <c r="CE129" i="29"/>
  <c r="AN130" i="29"/>
  <c r="DN131" i="29"/>
  <c r="DV117" i="29"/>
  <c r="DJ117" i="29"/>
  <c r="DJ149" i="29" s="1"/>
  <c r="CX117" i="29"/>
  <c r="BZ117" i="29"/>
  <c r="AP117" i="29"/>
  <c r="AP149" i="29" s="1"/>
  <c r="AD117" i="29"/>
  <c r="AD149" i="29" s="1"/>
  <c r="DP117" i="29"/>
  <c r="DP149" i="29" s="1"/>
  <c r="DD117" i="29"/>
  <c r="CR117" i="29"/>
  <c r="CR149" i="29" s="1"/>
  <c r="CF117" i="29"/>
  <c r="BT117" i="29"/>
  <c r="DH117" i="29"/>
  <c r="CT117" i="29"/>
  <c r="BD117" i="29"/>
  <c r="AQ117" i="29"/>
  <c r="AC117" i="29"/>
  <c r="Q117" i="29"/>
  <c r="Q149" i="29" s="1"/>
  <c r="DG117" i="29"/>
  <c r="BP117" i="29"/>
  <c r="AO117" i="29"/>
  <c r="AO149" i="29" s="1"/>
  <c r="DT117" i="29"/>
  <c r="CB117" i="29"/>
  <c r="CB149" i="29" s="1"/>
  <c r="AZ117" i="29"/>
  <c r="AZ149" i="29" s="1"/>
  <c r="Z117" i="29"/>
  <c r="CM117" i="29"/>
  <c r="BX117" i="29"/>
  <c r="BJ117" i="29"/>
  <c r="AJ117" i="29"/>
  <c r="AJ149" i="29" s="1"/>
  <c r="AV117" i="29"/>
  <c r="CU117" i="29"/>
  <c r="DQ117" i="29"/>
  <c r="DU130" i="29"/>
  <c r="DU162" i="29" s="1"/>
  <c r="DI130" i="29"/>
  <c r="BY130" i="29"/>
  <c r="BM130" i="29"/>
  <c r="BA130" i="29"/>
  <c r="AC130" i="29"/>
  <c r="Q130" i="29"/>
  <c r="DO130" i="29"/>
  <c r="DC130" i="29"/>
  <c r="CQ130" i="29"/>
  <c r="CE130" i="29"/>
  <c r="AU130" i="29"/>
  <c r="AI130" i="29"/>
  <c r="AI162" i="29" s="1"/>
  <c r="W130" i="29"/>
  <c r="W162" i="29" s="1"/>
  <c r="K130" i="29"/>
  <c r="CJ130" i="29"/>
  <c r="CJ162" i="29" s="1"/>
  <c r="BV130" i="29"/>
  <c r="BH130" i="29"/>
  <c r="AS130" i="29"/>
  <c r="P130" i="29"/>
  <c r="DL130" i="29"/>
  <c r="CX130" i="29"/>
  <c r="CX162" i="29" s="1"/>
  <c r="CI130" i="29"/>
  <c r="CI162" i="29" s="1"/>
  <c r="BF130" i="29"/>
  <c r="AD130" i="29"/>
  <c r="CV130" i="29"/>
  <c r="CH130" i="29"/>
  <c r="BE130" i="29"/>
  <c r="BE162" i="29" s="1"/>
  <c r="N130" i="29"/>
  <c r="BR130" i="29"/>
  <c r="AP130" i="29"/>
  <c r="M130" i="29"/>
  <c r="DT130" i="29"/>
  <c r="DT162" i="29" s="1"/>
  <c r="CR130" i="29"/>
  <c r="CR162" i="29" s="1"/>
  <c r="CC130" i="29"/>
  <c r="AZ130" i="29"/>
  <c r="AL130" i="29"/>
  <c r="I130" i="29"/>
  <c r="BZ130" i="29"/>
  <c r="BZ162" i="29" s="1"/>
  <c r="AY130" i="29"/>
  <c r="AY162" i="29" s="1"/>
  <c r="Z130" i="29"/>
  <c r="DS130" i="29"/>
  <c r="BX130" i="29"/>
  <c r="AX130" i="29"/>
  <c r="Y130" i="29"/>
  <c r="BW130" i="29"/>
  <c r="BW162" i="29" s="1"/>
  <c r="V130" i="29"/>
  <c r="DQ130" i="29"/>
  <c r="CP130" i="29"/>
  <c r="CP162" i="29" s="1"/>
  <c r="BQ130" i="29"/>
  <c r="BQ162" i="29" s="1"/>
  <c r="BL130" i="29"/>
  <c r="AM130" i="29"/>
  <c r="CL130" i="29"/>
  <c r="H117" i="29"/>
  <c r="H149" i="29" s="1"/>
  <c r="AE117" i="29"/>
  <c r="AX117" i="29"/>
  <c r="AX149" i="29" s="1"/>
  <c r="CV117" i="29"/>
  <c r="DR117" i="29"/>
  <c r="DR149" i="29" s="1"/>
  <c r="DC124" i="29"/>
  <c r="CN130" i="29"/>
  <c r="M102" i="29"/>
  <c r="Y102" i="29"/>
  <c r="AK102" i="29"/>
  <c r="AW102" i="29"/>
  <c r="BI102" i="29"/>
  <c r="BU102" i="29"/>
  <c r="CG102" i="29"/>
  <c r="AQ107" i="29"/>
  <c r="CA107" i="29"/>
  <c r="CY107" i="29"/>
  <c r="DK107" i="29"/>
  <c r="CY113" i="29"/>
  <c r="DK113" i="29"/>
  <c r="DW113" i="29"/>
  <c r="AW116" i="29"/>
  <c r="AE120" i="29"/>
  <c r="AT120" i="29"/>
  <c r="CP120" i="29"/>
  <c r="DJ123" i="29"/>
  <c r="AP123" i="29"/>
  <c r="AD123" i="29"/>
  <c r="BY123" i="29"/>
  <c r="BM123" i="29"/>
  <c r="BM155" i="29" s="1"/>
  <c r="BA123" i="29"/>
  <c r="AC123" i="29"/>
  <c r="Q123" i="29"/>
  <c r="DT123" i="29"/>
  <c r="DH123" i="29"/>
  <c r="CJ123" i="29"/>
  <c r="AN123" i="29"/>
  <c r="P123" i="29"/>
  <c r="DS123" i="29"/>
  <c r="DG123" i="29"/>
  <c r="CU123" i="29"/>
  <c r="CI123" i="29"/>
  <c r="CR123" i="29"/>
  <c r="AJ123" i="29"/>
  <c r="X123" i="29"/>
  <c r="L123" i="29"/>
  <c r="BG123" i="29"/>
  <c r="CB123" i="29"/>
  <c r="CT123" i="29"/>
  <c r="AO124" i="29"/>
  <c r="BG124" i="29"/>
  <c r="CB124" i="29"/>
  <c r="CX124" i="29"/>
  <c r="AO125" i="29"/>
  <c r="CC125" i="29"/>
  <c r="CX125" i="29"/>
  <c r="DT125" i="29"/>
  <c r="P102" i="29"/>
  <c r="AB102" i="29"/>
  <c r="AN102" i="29"/>
  <c r="AZ102" i="29"/>
  <c r="BL102" i="29"/>
  <c r="CJ102" i="29"/>
  <c r="CJ166" i="29" s="1"/>
  <c r="DT102" i="29"/>
  <c r="AH107" i="29"/>
  <c r="AT107" i="29"/>
  <c r="CD107" i="29"/>
  <c r="AZ110" i="29"/>
  <c r="BL110" i="29"/>
  <c r="BL142" i="29" s="1"/>
  <c r="AT113" i="29"/>
  <c r="BR113" i="29"/>
  <c r="BR145" i="29" s="1"/>
  <c r="CD113" i="29"/>
  <c r="CP113" i="29"/>
  <c r="DB113" i="29"/>
  <c r="DN113" i="29"/>
  <c r="P116" i="29"/>
  <c r="P148" i="29" s="1"/>
  <c r="AB116" i="29"/>
  <c r="AN116" i="29"/>
  <c r="AZ116" i="29"/>
  <c r="CJ116" i="29"/>
  <c r="CJ148" i="29" s="1"/>
  <c r="CV116" i="29"/>
  <c r="CV148" i="29" s="1"/>
  <c r="DH116" i="29"/>
  <c r="DH148" i="29" s="1"/>
  <c r="DT116" i="29"/>
  <c r="S120" i="29"/>
  <c r="AH120" i="29"/>
  <c r="CU120" i="29"/>
  <c r="AT123" i="29"/>
  <c r="BK123" i="29"/>
  <c r="CE123" i="29"/>
  <c r="W124" i="29"/>
  <c r="W156" i="29" s="1"/>
  <c r="AR124" i="29"/>
  <c r="AA125" i="29"/>
  <c r="AS125" i="29"/>
  <c r="AS157" i="29" s="1"/>
  <c r="BN125" i="29"/>
  <c r="BN157" i="29" s="1"/>
  <c r="CJ125" i="29"/>
  <c r="CJ157" i="29" s="1"/>
  <c r="DB125" i="29"/>
  <c r="S101" i="29"/>
  <c r="AQ101" i="29"/>
  <c r="BC101" i="29"/>
  <c r="BC133" i="29" s="1"/>
  <c r="BO101" i="29"/>
  <c r="CA101" i="29"/>
  <c r="CY101" i="29"/>
  <c r="DK101" i="29"/>
  <c r="Q102" i="29"/>
  <c r="AC102" i="29"/>
  <c r="AO102" i="29"/>
  <c r="BM102" i="29"/>
  <c r="BM134" i="29" s="1"/>
  <c r="CW102" i="29"/>
  <c r="DI102" i="29"/>
  <c r="DU102" i="29"/>
  <c r="K107" i="29"/>
  <c r="BG107" i="29"/>
  <c r="DO107" i="29"/>
  <c r="S109" i="29"/>
  <c r="AE109" i="29"/>
  <c r="AQ109" i="29"/>
  <c r="BC109" i="29"/>
  <c r="BC141" i="29" s="1"/>
  <c r="BO109" i="29"/>
  <c r="CM109" i="29"/>
  <c r="BA110" i="29"/>
  <c r="BM110" i="29"/>
  <c r="CK110" i="29"/>
  <c r="DU110" i="29"/>
  <c r="K113" i="29"/>
  <c r="W113" i="29"/>
  <c r="AI113" i="29"/>
  <c r="AU113" i="29"/>
  <c r="AU145" i="29" s="1"/>
  <c r="BG113" i="29"/>
  <c r="CE113" i="29"/>
  <c r="CQ113" i="29"/>
  <c r="DC113" i="29"/>
  <c r="DO113" i="29"/>
  <c r="S115" i="29"/>
  <c r="AE115" i="29"/>
  <c r="AQ115" i="29"/>
  <c r="BC115" i="29"/>
  <c r="CA115" i="29"/>
  <c r="CM115" i="29"/>
  <c r="CY115" i="29"/>
  <c r="DK115" i="29"/>
  <c r="Q116" i="29"/>
  <c r="AO116" i="29"/>
  <c r="DI116" i="29"/>
  <c r="DU116" i="29"/>
  <c r="T120" i="29"/>
  <c r="AK120" i="29"/>
  <c r="AZ120" i="29"/>
  <c r="BP120" i="29"/>
  <c r="CG120" i="29"/>
  <c r="AE123" i="29"/>
  <c r="CG123" i="29"/>
  <c r="X124" i="29"/>
  <c r="AS124" i="29"/>
  <c r="AS156" i="29" s="1"/>
  <c r="CK124" i="29"/>
  <c r="AB125" i="29"/>
  <c r="AB157" i="29" s="1"/>
  <c r="BH126" i="29"/>
  <c r="AV126" i="29"/>
  <c r="AJ126" i="29"/>
  <c r="X126" i="29"/>
  <c r="DO126" i="29"/>
  <c r="CE126" i="29"/>
  <c r="BS126" i="29"/>
  <c r="BG126" i="29"/>
  <c r="AU126" i="29"/>
  <c r="AI126" i="29"/>
  <c r="W126" i="29"/>
  <c r="K126" i="29"/>
  <c r="K158" i="29" s="1"/>
  <c r="CD126" i="29"/>
  <c r="BR126" i="29"/>
  <c r="BF126" i="29"/>
  <c r="AH126" i="29"/>
  <c r="V126" i="29"/>
  <c r="J126" i="29"/>
  <c r="DM126" i="29"/>
  <c r="DA126" i="29"/>
  <c r="BE126" i="29"/>
  <c r="AS126" i="29"/>
  <c r="AG126" i="29"/>
  <c r="U126" i="29"/>
  <c r="DV126" i="29"/>
  <c r="DJ126" i="29"/>
  <c r="CX126" i="29"/>
  <c r="BZ126" i="29"/>
  <c r="R126" i="29"/>
  <c r="DT124" i="29"/>
  <c r="DT156" i="29" s="1"/>
  <c r="DH124" i="29"/>
  <c r="CV124" i="29"/>
  <c r="CV156" i="29" s="1"/>
  <c r="AN124" i="29"/>
  <c r="AB124" i="29"/>
  <c r="P124" i="29"/>
  <c r="DS124" i="29"/>
  <c r="DG124" i="29"/>
  <c r="CU124" i="29"/>
  <c r="CI124" i="29"/>
  <c r="BW124" i="29"/>
  <c r="BK124" i="29"/>
  <c r="AY124" i="29"/>
  <c r="AM124" i="29"/>
  <c r="AA124" i="29"/>
  <c r="O124" i="29"/>
  <c r="DF124" i="29"/>
  <c r="DF156" i="29" s="1"/>
  <c r="CT124" i="29"/>
  <c r="CH124" i="29"/>
  <c r="BV124" i="29"/>
  <c r="BJ124" i="29"/>
  <c r="AL124" i="29"/>
  <c r="CG124" i="29"/>
  <c r="BU124" i="29"/>
  <c r="BI124" i="29"/>
  <c r="AW124" i="29"/>
  <c r="AK124" i="29"/>
  <c r="M124" i="29"/>
  <c r="DB124" i="29"/>
  <c r="CP124" i="29"/>
  <c r="BF124" i="29"/>
  <c r="AT124" i="29"/>
  <c r="AH124" i="29"/>
  <c r="AH156" i="29" s="1"/>
  <c r="V124" i="29"/>
  <c r="J124" i="29"/>
  <c r="J156" i="29" s="1"/>
  <c r="AU124" i="29"/>
  <c r="DR125" i="29"/>
  <c r="DF125" i="29"/>
  <c r="CT125" i="29"/>
  <c r="CH125" i="29"/>
  <c r="BV125" i="29"/>
  <c r="BJ125" i="29"/>
  <c r="AX125" i="29"/>
  <c r="Z125" i="29"/>
  <c r="N125" i="29"/>
  <c r="BU125" i="29"/>
  <c r="BI125" i="29"/>
  <c r="AW125" i="29"/>
  <c r="AK125" i="29"/>
  <c r="AK157" i="29" s="1"/>
  <c r="M125" i="29"/>
  <c r="DP125" i="29"/>
  <c r="AV125" i="29"/>
  <c r="AJ125" i="29"/>
  <c r="X125" i="29"/>
  <c r="X157" i="29" s="1"/>
  <c r="L125" i="29"/>
  <c r="DO125" i="29"/>
  <c r="CQ125" i="29"/>
  <c r="W125" i="29"/>
  <c r="W157" i="29" s="1"/>
  <c r="K125" i="29"/>
  <c r="DL125" i="29"/>
  <c r="CZ125" i="29"/>
  <c r="CZ157" i="29" s="1"/>
  <c r="CB125" i="29"/>
  <c r="BP125" i="29"/>
  <c r="T125" i="29"/>
  <c r="H125" i="29"/>
  <c r="AY125" i="29"/>
  <c r="AY157" i="29" s="1"/>
  <c r="BQ125" i="29"/>
  <c r="BQ157" i="29" s="1"/>
  <c r="CL125" i="29"/>
  <c r="S102" i="29"/>
  <c r="S166" i="29" s="1"/>
  <c r="AE102" i="29"/>
  <c r="AQ102" i="29"/>
  <c r="BO102" i="29"/>
  <c r="CA102" i="29"/>
  <c r="CM102" i="29"/>
  <c r="CY102" i="29"/>
  <c r="DK102" i="29"/>
  <c r="DK134" i="29" s="1"/>
  <c r="BI107" i="29"/>
  <c r="BU107" i="29"/>
  <c r="CS107" i="29"/>
  <c r="S110" i="29"/>
  <c r="CG113" i="29"/>
  <c r="CG145" i="29" s="1"/>
  <c r="BC116" i="29"/>
  <c r="BO116" i="29"/>
  <c r="DP120" i="29"/>
  <c r="CR120" i="29"/>
  <c r="BT120" i="29"/>
  <c r="BH120" i="29"/>
  <c r="AV120" i="29"/>
  <c r="X120" i="29"/>
  <c r="L120" i="29"/>
  <c r="DO120" i="29"/>
  <c r="DO152" i="29" s="1"/>
  <c r="CE120" i="29"/>
  <c r="CE152" i="29" s="1"/>
  <c r="K120" i="29"/>
  <c r="DV120" i="29"/>
  <c r="DJ120" i="29"/>
  <c r="CX120" i="29"/>
  <c r="CX152" i="29" s="1"/>
  <c r="CL120" i="29"/>
  <c r="BZ120" i="29"/>
  <c r="BB120" i="29"/>
  <c r="AP120" i="29"/>
  <c r="AP152" i="29" s="1"/>
  <c r="AD120" i="29"/>
  <c r="AD152" i="29" s="1"/>
  <c r="BC120" i="29"/>
  <c r="BR120" i="29"/>
  <c r="CI120" i="29"/>
  <c r="DN120" i="29"/>
  <c r="AD124" i="29"/>
  <c r="AV124" i="29"/>
  <c r="BQ124" i="29"/>
  <c r="DI124" i="29"/>
  <c r="AD125" i="29"/>
  <c r="AD157" i="29" s="1"/>
  <c r="AZ125" i="29"/>
  <c r="BR125" i="29"/>
  <c r="BR157" i="29" s="1"/>
  <c r="CM125" i="29"/>
  <c r="DI125" i="29"/>
  <c r="N122" i="29"/>
  <c r="AX122" i="29"/>
  <c r="BV122" i="29"/>
  <c r="BV154" i="29" s="1"/>
  <c r="CH122" i="29"/>
  <c r="CT122" i="29"/>
  <c r="DR122" i="29"/>
  <c r="AT131" i="29"/>
  <c r="BH131" i="29"/>
  <c r="BV131" i="29"/>
  <c r="BO133" i="29"/>
  <c r="BO127" i="29"/>
  <c r="CA127" i="29"/>
  <c r="CY127" i="29"/>
  <c r="DK127" i="29"/>
  <c r="DW127" i="29"/>
  <c r="T127" i="29"/>
  <c r="AF127" i="29"/>
  <c r="BD127" i="29"/>
  <c r="BP127" i="29"/>
  <c r="CB127" i="29"/>
  <c r="DL127" i="29"/>
  <c r="CX128" i="29"/>
  <c r="DJ128" i="29"/>
  <c r="DS131" i="29"/>
  <c r="DS163" i="29" s="1"/>
  <c r="DG131" i="29"/>
  <c r="CU131" i="29"/>
  <c r="BK131" i="29"/>
  <c r="AM131" i="29"/>
  <c r="AA131" i="29"/>
  <c r="O131" i="29"/>
  <c r="O163" i="29" s="1"/>
  <c r="DM131" i="29"/>
  <c r="DM163" i="29" s="1"/>
  <c r="DA131" i="29"/>
  <c r="CO131" i="29"/>
  <c r="BQ131" i="29"/>
  <c r="BE131" i="29"/>
  <c r="U131" i="29"/>
  <c r="I131" i="29"/>
  <c r="V131" i="29"/>
  <c r="AJ131" i="29"/>
  <c r="AX131" i="29"/>
  <c r="CA131" i="29"/>
  <c r="CP131" i="29"/>
  <c r="DD131" i="29"/>
  <c r="DD163" i="29" s="1"/>
  <c r="DR131" i="29"/>
  <c r="DR163" i="29" s="1"/>
  <c r="DO133" i="29"/>
  <c r="CE133" i="29"/>
  <c r="BG133" i="29"/>
  <c r="W133" i="29"/>
  <c r="W165" i="29" s="1"/>
  <c r="CC133" i="29"/>
  <c r="CC165" i="29" s="1"/>
  <c r="DU133" i="29"/>
  <c r="DU165" i="29" s="1"/>
  <c r="BM133" i="29"/>
  <c r="BM165" i="29" s="1"/>
  <c r="AO133" i="29"/>
  <c r="DW133" i="29"/>
  <c r="AE122" i="29"/>
  <c r="BC122" i="29"/>
  <c r="BO122" i="29"/>
  <c r="CY122" i="29"/>
  <c r="AG127" i="29"/>
  <c r="AG159" i="29" s="1"/>
  <c r="BE127" i="29"/>
  <c r="DA127" i="29"/>
  <c r="S128" i="29"/>
  <c r="AE128" i="29"/>
  <c r="BC128" i="29"/>
  <c r="CA128" i="29"/>
  <c r="CY128" i="29"/>
  <c r="DW128" i="29"/>
  <c r="H131" i="29"/>
  <c r="AK131" i="29"/>
  <c r="BN131" i="29"/>
  <c r="CB131" i="29"/>
  <c r="CQ131" i="29"/>
  <c r="DE131" i="29"/>
  <c r="DE163" i="29" s="1"/>
  <c r="DT131" i="29"/>
  <c r="J131" i="29"/>
  <c r="X131" i="29"/>
  <c r="AL131" i="29"/>
  <c r="CD131" i="29"/>
  <c r="AP133" i="29"/>
  <c r="AP165" i="29" s="1"/>
  <c r="BH133" i="29"/>
  <c r="AQ132" i="29"/>
  <c r="CA132" i="29"/>
  <c r="CY132" i="29"/>
  <c r="DW132" i="29"/>
  <c r="AA134" i="29"/>
  <c r="AA166" i="29" s="1"/>
  <c r="CI134" i="29"/>
  <c r="CI166" i="29" s="1"/>
  <c r="DS134" i="29"/>
  <c r="DS166" i="29" s="1"/>
  <c r="Y135" i="29"/>
  <c r="BI135" i="29"/>
  <c r="BI167" i="29" s="1"/>
  <c r="CG135" i="29"/>
  <c r="CG167" i="29" s="1"/>
  <c r="DE135" i="29"/>
  <c r="DE167" i="29" s="1"/>
  <c r="BN134" i="29"/>
  <c r="BN166" i="29" s="1"/>
  <c r="CX134" i="29"/>
  <c r="DV134" i="29"/>
  <c r="S134" i="29"/>
  <c r="AE134" i="29"/>
  <c r="AQ134" i="29"/>
  <c r="BO134" i="29"/>
  <c r="CA134" i="29"/>
  <c r="CA166" i="29" s="1"/>
  <c r="CM134" i="29"/>
  <c r="AK132" i="29"/>
  <c r="BI132" i="29"/>
  <c r="BU132" i="29"/>
  <c r="CS132" i="29"/>
  <c r="U134" i="29"/>
  <c r="U166" i="29" s="1"/>
  <c r="AS134" i="29"/>
  <c r="AS166" i="29" s="1"/>
  <c r="CC134" i="29"/>
  <c r="DA134" i="29"/>
  <c r="S135" i="29"/>
  <c r="AQ135" i="29"/>
  <c r="CA135" i="29"/>
  <c r="AQ106" i="26"/>
  <c r="V109" i="26"/>
  <c r="BR109" i="26"/>
  <c r="AQ118" i="26"/>
  <c r="CS120" i="26"/>
  <c r="CT88" i="26"/>
  <c r="AH57" i="26"/>
  <c r="AI89" i="26" s="1"/>
  <c r="S58" i="26"/>
  <c r="DT123" i="26"/>
  <c r="AW124" i="26"/>
  <c r="AR62" i="26"/>
  <c r="AS94" i="26" s="1"/>
  <c r="DQ39" i="26"/>
  <c r="DE39" i="26"/>
  <c r="CS39" i="26"/>
  <c r="CG39" i="26"/>
  <c r="CG69" i="26" s="1"/>
  <c r="BU39" i="26"/>
  <c r="BI39" i="26"/>
  <c r="AW39" i="26"/>
  <c r="AK39" i="26"/>
  <c r="Y39" i="26"/>
  <c r="M39" i="26"/>
  <c r="DP39" i="26"/>
  <c r="DD39" i="26"/>
  <c r="CR39" i="26"/>
  <c r="CF39" i="26"/>
  <c r="BT39" i="26"/>
  <c r="BH39" i="26"/>
  <c r="AV39" i="26"/>
  <c r="AJ39" i="26"/>
  <c r="X39" i="26"/>
  <c r="L39" i="26"/>
  <c r="DO39" i="26"/>
  <c r="DC39" i="26"/>
  <c r="CQ39" i="26"/>
  <c r="CE39" i="26"/>
  <c r="BS39" i="26"/>
  <c r="BG39" i="26"/>
  <c r="AU39" i="26"/>
  <c r="AI39" i="26"/>
  <c r="W39" i="26"/>
  <c r="K39" i="26"/>
  <c r="DN39" i="26"/>
  <c r="DB39" i="26"/>
  <c r="CP39" i="26"/>
  <c r="CD39" i="26"/>
  <c r="BR39" i="26"/>
  <c r="BF39" i="26"/>
  <c r="AT39" i="26"/>
  <c r="AH39" i="26"/>
  <c r="V39" i="26"/>
  <c r="J39" i="26"/>
  <c r="DM39" i="26"/>
  <c r="DA39" i="26"/>
  <c r="CO39" i="26"/>
  <c r="CC39" i="26"/>
  <c r="BQ39" i="26"/>
  <c r="BE39" i="26"/>
  <c r="AS39" i="26"/>
  <c r="AG39" i="26"/>
  <c r="U39" i="26"/>
  <c r="I39" i="26"/>
  <c r="DK39" i="26"/>
  <c r="CT39" i="26"/>
  <c r="CT69" i="26" s="1"/>
  <c r="BX39" i="26"/>
  <c r="BB39" i="26"/>
  <c r="AF39" i="26"/>
  <c r="O39" i="26"/>
  <c r="DJ39" i="26"/>
  <c r="CN39" i="26"/>
  <c r="BW39" i="26"/>
  <c r="BA39" i="26"/>
  <c r="AE39" i="26"/>
  <c r="N39" i="26"/>
  <c r="DI39" i="26"/>
  <c r="CM39" i="26"/>
  <c r="CM69" i="26" s="1"/>
  <c r="BV39" i="26"/>
  <c r="AZ39" i="26"/>
  <c r="AD39" i="26"/>
  <c r="H39" i="26"/>
  <c r="DH39" i="26"/>
  <c r="CL39" i="26"/>
  <c r="CL71" i="26" s="1"/>
  <c r="BP39" i="26"/>
  <c r="AY39" i="26"/>
  <c r="AC39" i="26"/>
  <c r="G39" i="26"/>
  <c r="DG39" i="26"/>
  <c r="CK39" i="26"/>
  <c r="CK71" i="26" s="1"/>
  <c r="BO39" i="26"/>
  <c r="AX39" i="26"/>
  <c r="AB39" i="26"/>
  <c r="DL39" i="26"/>
  <c r="CA39" i="26"/>
  <c r="AP39" i="26"/>
  <c r="DF39" i="26"/>
  <c r="BZ39" i="26"/>
  <c r="AO39" i="26"/>
  <c r="CZ39" i="26"/>
  <c r="BY39" i="26"/>
  <c r="AN39" i="26"/>
  <c r="BM39" i="26"/>
  <c r="CY39" i="26"/>
  <c r="BN39" i="26"/>
  <c r="AM39" i="26"/>
  <c r="CX39" i="26"/>
  <c r="AL39" i="26"/>
  <c r="CV39" i="26"/>
  <c r="BK39" i="26"/>
  <c r="Z39" i="26"/>
  <c r="DV39" i="26"/>
  <c r="CU39" i="26"/>
  <c r="BJ39" i="26"/>
  <c r="T39" i="26"/>
  <c r="DU39" i="26"/>
  <c r="CJ39" i="26"/>
  <c r="BD39" i="26"/>
  <c r="S39" i="26"/>
  <c r="Q37" i="26"/>
  <c r="AC37" i="26"/>
  <c r="AO103" i="26"/>
  <c r="AO37" i="26"/>
  <c r="BA103" i="26"/>
  <c r="BA37" i="26"/>
  <c r="BM103" i="26"/>
  <c r="BY37" i="26"/>
  <c r="CK37" i="26"/>
  <c r="DI37" i="26"/>
  <c r="DU37" i="26"/>
  <c r="Z104" i="26"/>
  <c r="AL104" i="26"/>
  <c r="AX104" i="26"/>
  <c r="DR104" i="26"/>
  <c r="DR72" i="26"/>
  <c r="AU105" i="26"/>
  <c r="DC41" i="26"/>
  <c r="DO41" i="26"/>
  <c r="H106" i="26"/>
  <c r="AF106" i="26"/>
  <c r="AR106" i="26"/>
  <c r="BP42" i="26"/>
  <c r="DR43" i="26"/>
  <c r="DF43" i="26"/>
  <c r="CT43" i="26"/>
  <c r="CH43" i="26"/>
  <c r="CI75" i="26" s="1"/>
  <c r="BV43" i="26"/>
  <c r="BJ43" i="26"/>
  <c r="BJ107" i="26" s="1"/>
  <c r="AX43" i="26"/>
  <c r="AL43" i="26"/>
  <c r="Z43" i="26"/>
  <c r="N43" i="26"/>
  <c r="DQ43" i="26"/>
  <c r="DE43" i="26"/>
  <c r="CS43" i="26"/>
  <c r="CG43" i="26"/>
  <c r="BU43" i="26"/>
  <c r="BI43" i="26"/>
  <c r="BJ75" i="26" s="1"/>
  <c r="AW43" i="26"/>
  <c r="AX75" i="26" s="1"/>
  <c r="AX107" i="26" s="1"/>
  <c r="AK43" i="26"/>
  <c r="AL75" i="26" s="1"/>
  <c r="AL107" i="26" s="1"/>
  <c r="Y43" i="26"/>
  <c r="M43" i="26"/>
  <c r="DP43" i="26"/>
  <c r="DD43" i="26"/>
  <c r="DN43" i="26"/>
  <c r="DB43" i="26"/>
  <c r="CP43" i="26"/>
  <c r="CD43" i="26"/>
  <c r="BR43" i="26"/>
  <c r="BS75" i="26" s="1"/>
  <c r="BF43" i="26"/>
  <c r="BF107" i="26" s="1"/>
  <c r="AT43" i="26"/>
  <c r="AH43" i="26"/>
  <c r="V43" i="26"/>
  <c r="J43" i="26"/>
  <c r="DL43" i="26"/>
  <c r="CV43" i="26"/>
  <c r="CW75" i="26" s="1"/>
  <c r="CE43" i="26"/>
  <c r="BO43" i="26"/>
  <c r="AZ43" i="26"/>
  <c r="AI43" i="26"/>
  <c r="S43" i="26"/>
  <c r="T75" i="26" s="1"/>
  <c r="DK43" i="26"/>
  <c r="DL75" i="26" s="1"/>
  <c r="DL107" i="26" s="1"/>
  <c r="CU43" i="26"/>
  <c r="CV75" i="26" s="1"/>
  <c r="CV107" i="26" s="1"/>
  <c r="CC43" i="26"/>
  <c r="BN43" i="26"/>
  <c r="AY43" i="26"/>
  <c r="AG43" i="26"/>
  <c r="R43" i="26"/>
  <c r="DJ43" i="26"/>
  <c r="CR43" i="26"/>
  <c r="CB43" i="26"/>
  <c r="BM43" i="26"/>
  <c r="AV43" i="26"/>
  <c r="AF43" i="26"/>
  <c r="AG75" i="26" s="1"/>
  <c r="AG107" i="26" s="1"/>
  <c r="Q43" i="26"/>
  <c r="Q69" i="26" s="1"/>
  <c r="DI43" i="26"/>
  <c r="DI107" i="26" s="1"/>
  <c r="CQ43" i="26"/>
  <c r="CA43" i="26"/>
  <c r="BL43" i="26"/>
  <c r="AU43" i="26"/>
  <c r="AE43" i="26"/>
  <c r="P43" i="26"/>
  <c r="DH43" i="26"/>
  <c r="CO43" i="26"/>
  <c r="CP75" i="26" s="1"/>
  <c r="BZ43" i="26"/>
  <c r="BK43" i="26"/>
  <c r="AS43" i="26"/>
  <c r="AD43" i="26"/>
  <c r="AE75" i="26" s="1"/>
  <c r="AE107" i="26" s="1"/>
  <c r="O43" i="26"/>
  <c r="DV43" i="26"/>
  <c r="CW43" i="26"/>
  <c r="BS43" i="26"/>
  <c r="AP43" i="26"/>
  <c r="L43" i="26"/>
  <c r="DU43" i="26"/>
  <c r="CN43" i="26"/>
  <c r="BQ43" i="26"/>
  <c r="AO43" i="26"/>
  <c r="K43" i="26"/>
  <c r="DT43" i="26"/>
  <c r="CM43" i="26"/>
  <c r="BP43" i="26"/>
  <c r="AN43" i="26"/>
  <c r="I43" i="26"/>
  <c r="DS43" i="26"/>
  <c r="CL43" i="26"/>
  <c r="BH43" i="26"/>
  <c r="AM43" i="26"/>
  <c r="AM107" i="26" s="1"/>
  <c r="H43" i="26"/>
  <c r="DO43" i="26"/>
  <c r="CK43" i="26"/>
  <c r="BG43" i="26"/>
  <c r="BH75" i="26" s="1"/>
  <c r="AJ43" i="26"/>
  <c r="G43" i="26"/>
  <c r="DC43" i="26"/>
  <c r="BE43" i="26"/>
  <c r="U43" i="26"/>
  <c r="DA43" i="26"/>
  <c r="BD43" i="26"/>
  <c r="T43" i="26"/>
  <c r="CZ43" i="26"/>
  <c r="BC43" i="26"/>
  <c r="CY43" i="26"/>
  <c r="CY107" i="26" s="1"/>
  <c r="BB43" i="26"/>
  <c r="BB107" i="26" s="1"/>
  <c r="CX43" i="26"/>
  <c r="BA43" i="26"/>
  <c r="CI43" i="26"/>
  <c r="AQ43" i="26"/>
  <c r="CF43" i="26"/>
  <c r="AC43" i="26"/>
  <c r="BY43" i="26"/>
  <c r="AB43" i="26"/>
  <c r="AC107" i="26"/>
  <c r="AO107" i="26"/>
  <c r="BA107" i="26"/>
  <c r="CW107" i="26"/>
  <c r="Z108" i="26"/>
  <c r="AL108" i="26"/>
  <c r="BJ108" i="26"/>
  <c r="BV108" i="26"/>
  <c r="K45" i="26"/>
  <c r="W45" i="26"/>
  <c r="AU45" i="26"/>
  <c r="AV77" i="26" s="1"/>
  <c r="BG109" i="26"/>
  <c r="BG45" i="26"/>
  <c r="DO109" i="26"/>
  <c r="T110" i="26"/>
  <c r="DV47" i="26"/>
  <c r="DJ47" i="26"/>
  <c r="DK79" i="26" s="1"/>
  <c r="DK111" i="26" s="1"/>
  <c r="CX47" i="26"/>
  <c r="CL47" i="26"/>
  <c r="BZ47" i="26"/>
  <c r="BN47" i="26"/>
  <c r="BO79" i="26" s="1"/>
  <c r="BO111" i="26" s="1"/>
  <c r="BB47" i="26"/>
  <c r="BB111" i="26" s="1"/>
  <c r="AP47" i="26"/>
  <c r="AQ79" i="26" s="1"/>
  <c r="AD47" i="26"/>
  <c r="R47" i="26"/>
  <c r="DU47" i="26"/>
  <c r="DI47" i="26"/>
  <c r="CW47" i="26"/>
  <c r="CK47" i="26"/>
  <c r="CK111" i="26" s="1"/>
  <c r="BY47" i="26"/>
  <c r="BM47" i="26"/>
  <c r="BN79" i="26" s="1"/>
  <c r="BA47" i="26"/>
  <c r="BB79" i="26" s="1"/>
  <c r="AO47" i="26"/>
  <c r="AC47" i="26"/>
  <c r="AD79" i="26" s="1"/>
  <c r="AD111" i="26" s="1"/>
  <c r="Q47" i="26"/>
  <c r="R79" i="26" s="1"/>
  <c r="R111" i="26" s="1"/>
  <c r="DT47" i="26"/>
  <c r="DH47" i="26"/>
  <c r="CV47" i="26"/>
  <c r="CJ47" i="26"/>
  <c r="BX47" i="26"/>
  <c r="BL47" i="26"/>
  <c r="BM79" i="26" s="1"/>
  <c r="AZ47" i="26"/>
  <c r="AN47" i="26"/>
  <c r="AB47" i="26"/>
  <c r="AB111" i="26" s="1"/>
  <c r="P47" i="26"/>
  <c r="Q79" i="26" s="1"/>
  <c r="DR47" i="26"/>
  <c r="DS79" i="26" s="1"/>
  <c r="DS111" i="26" s="1"/>
  <c r="DF47" i="26"/>
  <c r="CT47" i="26"/>
  <c r="CH47" i="26"/>
  <c r="BV47" i="26"/>
  <c r="BJ47" i="26"/>
  <c r="AX47" i="26"/>
  <c r="AL47" i="26"/>
  <c r="Z47" i="26"/>
  <c r="N47" i="26"/>
  <c r="O79" i="26" s="1"/>
  <c r="O111" i="26" s="1"/>
  <c r="DL47" i="26"/>
  <c r="CR47" i="26"/>
  <c r="CS79" i="26" s="1"/>
  <c r="CB47" i="26"/>
  <c r="BH47" i="26"/>
  <c r="BH111" i="26" s="1"/>
  <c r="AR47" i="26"/>
  <c r="X47" i="26"/>
  <c r="Y79" i="26" s="1"/>
  <c r="H47" i="26"/>
  <c r="DK47" i="26"/>
  <c r="CQ47" i="26"/>
  <c r="CA47" i="26"/>
  <c r="CB79" i="26" s="1"/>
  <c r="BG47" i="26"/>
  <c r="AQ47" i="26"/>
  <c r="AR79" i="26" s="1"/>
  <c r="AR111" i="26" s="1"/>
  <c r="W47" i="26"/>
  <c r="G47" i="26"/>
  <c r="DG47" i="26"/>
  <c r="CP47" i="26"/>
  <c r="CP111" i="26" s="1"/>
  <c r="BW47" i="26"/>
  <c r="BF47" i="26"/>
  <c r="AM47" i="26"/>
  <c r="V47" i="26"/>
  <c r="DE47" i="26"/>
  <c r="CO47" i="26"/>
  <c r="BU47" i="26"/>
  <c r="BE47" i="26"/>
  <c r="BE111" i="26" s="1"/>
  <c r="AK47" i="26"/>
  <c r="AL79" i="26" s="1"/>
  <c r="U47" i="26"/>
  <c r="DD47" i="26"/>
  <c r="DE79" i="26" s="1"/>
  <c r="DE111" i="26" s="1"/>
  <c r="CN47" i="26"/>
  <c r="BT47" i="26"/>
  <c r="BD47" i="26"/>
  <c r="AJ47" i="26"/>
  <c r="T47" i="26"/>
  <c r="CZ47" i="26"/>
  <c r="BR47" i="26"/>
  <c r="AS47" i="26"/>
  <c r="K47" i="26"/>
  <c r="L79" i="26" s="1"/>
  <c r="L111" i="26" s="1"/>
  <c r="CY47" i="26"/>
  <c r="CY111" i="26" s="1"/>
  <c r="BQ47" i="26"/>
  <c r="BQ111" i="26" s="1"/>
  <c r="AI47" i="26"/>
  <c r="AI111" i="26" s="1"/>
  <c r="J47" i="26"/>
  <c r="K79" i="26" s="1"/>
  <c r="K111" i="26" s="1"/>
  <c r="CU47" i="26"/>
  <c r="BP47" i="26"/>
  <c r="AH47" i="26"/>
  <c r="I47" i="26"/>
  <c r="DS47" i="26"/>
  <c r="CS47" i="26"/>
  <c r="CS111" i="26" s="1"/>
  <c r="BO47" i="26"/>
  <c r="AG47" i="26"/>
  <c r="AH79" i="26" s="1"/>
  <c r="AH111" i="26" s="1"/>
  <c r="DQ47" i="26"/>
  <c r="DR79" i="26" s="1"/>
  <c r="CM47" i="26"/>
  <c r="CN79" i="26" s="1"/>
  <c r="BK47" i="26"/>
  <c r="BL79" i="26" s="1"/>
  <c r="AF47" i="26"/>
  <c r="AF111" i="26" s="1"/>
  <c r="DA47" i="26"/>
  <c r="AV47" i="26"/>
  <c r="CI47" i="26"/>
  <c r="AU47" i="26"/>
  <c r="CG47" i="26"/>
  <c r="AT47" i="26"/>
  <c r="AA47" i="26"/>
  <c r="CF47" i="26"/>
  <c r="AE47" i="26"/>
  <c r="CE47" i="26"/>
  <c r="DP47" i="26"/>
  <c r="DQ79" i="26" s="1"/>
  <c r="CC47" i="26"/>
  <c r="CC111" i="26" s="1"/>
  <c r="S47" i="26"/>
  <c r="DO47" i="26"/>
  <c r="DP79" i="26" s="1"/>
  <c r="BS47" i="26"/>
  <c r="O47" i="26"/>
  <c r="DN47" i="26"/>
  <c r="BI47" i="26"/>
  <c r="BJ79" i="26" s="1"/>
  <c r="BJ111" i="26" s="1"/>
  <c r="M47" i="26"/>
  <c r="BA111" i="26"/>
  <c r="BM111" i="26"/>
  <c r="CH112" i="26"/>
  <c r="BS113" i="26"/>
  <c r="CE113" i="26"/>
  <c r="DN51" i="26"/>
  <c r="DO83" i="26" s="1"/>
  <c r="DO115" i="26" s="1"/>
  <c r="DB51" i="26"/>
  <c r="CP51" i="26"/>
  <c r="CD51" i="26"/>
  <c r="BR51" i="26"/>
  <c r="BF51" i="26"/>
  <c r="AT51" i="26"/>
  <c r="AU83" i="26" s="1"/>
  <c r="AU115" i="26" s="1"/>
  <c r="AH51" i="26"/>
  <c r="V51" i="26"/>
  <c r="J51" i="26"/>
  <c r="DM51" i="26"/>
  <c r="DA51" i="26"/>
  <c r="DB83" i="26" s="1"/>
  <c r="DB115" i="26" s="1"/>
  <c r="CO51" i="26"/>
  <c r="CO115" i="26" s="1"/>
  <c r="CC51" i="26"/>
  <c r="BQ51" i="26"/>
  <c r="BE51" i="26"/>
  <c r="AS51" i="26"/>
  <c r="AG51" i="26"/>
  <c r="U51" i="26"/>
  <c r="U115" i="26" s="1"/>
  <c r="I51" i="26"/>
  <c r="DL51" i="26"/>
  <c r="DM83" i="26" s="1"/>
  <c r="CZ51" i="26"/>
  <c r="CN51" i="26"/>
  <c r="CB51" i="26"/>
  <c r="BP51" i="26"/>
  <c r="BQ83" i="26" s="1"/>
  <c r="BQ115" i="26" s="1"/>
  <c r="BD51" i="26"/>
  <c r="AR51" i="26"/>
  <c r="AF51" i="26"/>
  <c r="T51" i="26"/>
  <c r="H51" i="26"/>
  <c r="DK51" i="26"/>
  <c r="CY51" i="26"/>
  <c r="CM51" i="26"/>
  <c r="CA51" i="26"/>
  <c r="BO51" i="26"/>
  <c r="BO115" i="26" s="1"/>
  <c r="BC51" i="26"/>
  <c r="AQ51" i="26"/>
  <c r="AE51" i="26"/>
  <c r="S51" i="26"/>
  <c r="G51" i="26"/>
  <c r="DV51" i="26"/>
  <c r="DJ51" i="26"/>
  <c r="CX51" i="26"/>
  <c r="CL51" i="26"/>
  <c r="BZ51" i="26"/>
  <c r="BZ115" i="26" s="1"/>
  <c r="BN51" i="26"/>
  <c r="BO83" i="26" s="1"/>
  <c r="BB51" i="26"/>
  <c r="BB115" i="26" s="1"/>
  <c r="AP51" i="26"/>
  <c r="AD51" i="26"/>
  <c r="R51" i="26"/>
  <c r="DF51" i="26"/>
  <c r="CJ51" i="26"/>
  <c r="BS51" i="26"/>
  <c r="AW51" i="26"/>
  <c r="AA51" i="26"/>
  <c r="DE51" i="26"/>
  <c r="CI51" i="26"/>
  <c r="BM51" i="26"/>
  <c r="AV51" i="26"/>
  <c r="AW83" i="26" s="1"/>
  <c r="Z51" i="26"/>
  <c r="DU51" i="26"/>
  <c r="DD51" i="26"/>
  <c r="CH51" i="26"/>
  <c r="BL51" i="26"/>
  <c r="AU51" i="26"/>
  <c r="Y51" i="26"/>
  <c r="DT51" i="26"/>
  <c r="DC51" i="26"/>
  <c r="CG51" i="26"/>
  <c r="CH83" i="26" s="1"/>
  <c r="BK51" i="26"/>
  <c r="BK115" i="26" s="1"/>
  <c r="AO51" i="26"/>
  <c r="X51" i="26"/>
  <c r="DS51" i="26"/>
  <c r="DT83" i="26" s="1"/>
  <c r="CW51" i="26"/>
  <c r="CF51" i="26"/>
  <c r="BJ51" i="26"/>
  <c r="AN51" i="26"/>
  <c r="W51" i="26"/>
  <c r="CS51" i="26"/>
  <c r="CT83" i="26" s="1"/>
  <c r="CT115" i="26" s="1"/>
  <c r="BH51" i="26"/>
  <c r="AB51" i="26"/>
  <c r="CR51" i="26"/>
  <c r="BG51" i="26"/>
  <c r="Q51" i="26"/>
  <c r="Q115" i="26" s="1"/>
  <c r="DR51" i="26"/>
  <c r="CQ51" i="26"/>
  <c r="BA51" i="26"/>
  <c r="P51" i="26"/>
  <c r="DQ51" i="26"/>
  <c r="CK51" i="26"/>
  <c r="AZ51" i="26"/>
  <c r="AZ115" i="26" s="1"/>
  <c r="O51" i="26"/>
  <c r="DP51" i="26"/>
  <c r="CE51" i="26"/>
  <c r="AY51" i="26"/>
  <c r="N51" i="26"/>
  <c r="N115" i="26" s="1"/>
  <c r="BX51" i="26"/>
  <c r="AC51" i="26"/>
  <c r="BW51" i="26"/>
  <c r="M51" i="26"/>
  <c r="BV51" i="26"/>
  <c r="L51" i="26"/>
  <c r="DO51" i="26"/>
  <c r="DP83" i="26" s="1"/>
  <c r="DP115" i="26" s="1"/>
  <c r="BU51" i="26"/>
  <c r="K51" i="26"/>
  <c r="BT51" i="26"/>
  <c r="DH51" i="26"/>
  <c r="AX51" i="26"/>
  <c r="DG51" i="26"/>
  <c r="DH83" i="26" s="1"/>
  <c r="AM51" i="26"/>
  <c r="CV51" i="26"/>
  <c r="AL51" i="26"/>
  <c r="BM115" i="26"/>
  <c r="DR116" i="26"/>
  <c r="K53" i="26"/>
  <c r="BG117" i="26"/>
  <c r="BG53" i="26"/>
  <c r="BS117" i="26"/>
  <c r="DL118" i="26"/>
  <c r="DV55" i="26"/>
  <c r="DJ55" i="26"/>
  <c r="DJ119" i="26" s="1"/>
  <c r="CX55" i="26"/>
  <c r="CL55" i="26"/>
  <c r="BZ55" i="26"/>
  <c r="BN55" i="26"/>
  <c r="BB55" i="26"/>
  <c r="AP55" i="26"/>
  <c r="AD55" i="26"/>
  <c r="R55" i="26"/>
  <c r="R119" i="26" s="1"/>
  <c r="DT55" i="26"/>
  <c r="DU87" i="26" s="1"/>
  <c r="DH55" i="26"/>
  <c r="DI87" i="26" s="1"/>
  <c r="DI119" i="26" s="1"/>
  <c r="CV55" i="26"/>
  <c r="CV119" i="26" s="1"/>
  <c r="CJ55" i="26"/>
  <c r="CK87" i="26" s="1"/>
  <c r="BX55" i="26"/>
  <c r="BL55" i="26"/>
  <c r="AZ55" i="26"/>
  <c r="AN55" i="26"/>
  <c r="AB55" i="26"/>
  <c r="P55" i="26"/>
  <c r="Q87" i="26" s="1"/>
  <c r="DI55" i="26"/>
  <c r="CT55" i="26"/>
  <c r="CF55" i="26"/>
  <c r="CG87" i="26" s="1"/>
  <c r="BR55" i="26"/>
  <c r="BS87" i="26" s="1"/>
  <c r="BS119" i="26" s="1"/>
  <c r="BD55" i="26"/>
  <c r="BE87" i="26" s="1"/>
  <c r="BE119" i="26" s="1"/>
  <c r="AO55" i="26"/>
  <c r="AP87" i="26" s="1"/>
  <c r="Z55" i="26"/>
  <c r="L55" i="26"/>
  <c r="DG55" i="26"/>
  <c r="CS55" i="26"/>
  <c r="CE55" i="26"/>
  <c r="BQ55" i="26"/>
  <c r="BC55" i="26"/>
  <c r="AM55" i="26"/>
  <c r="AM119" i="26" s="1"/>
  <c r="Y55" i="26"/>
  <c r="Y119" i="26" s="1"/>
  <c r="K55" i="26"/>
  <c r="K119" i="26" s="1"/>
  <c r="DU55" i="26"/>
  <c r="DF55" i="26"/>
  <c r="DG87" i="26" s="1"/>
  <c r="DG119" i="26" s="1"/>
  <c r="CR55" i="26"/>
  <c r="CD55" i="26"/>
  <c r="BP55" i="26"/>
  <c r="BA55" i="26"/>
  <c r="AL55" i="26"/>
  <c r="X55" i="26"/>
  <c r="J55" i="26"/>
  <c r="DS55" i="26"/>
  <c r="DT87" i="26" s="1"/>
  <c r="DT119" i="26" s="1"/>
  <c r="DE55" i="26"/>
  <c r="DE119" i="26" s="1"/>
  <c r="CQ55" i="26"/>
  <c r="CQ119" i="26" s="1"/>
  <c r="CC55" i="26"/>
  <c r="CD87" i="26" s="1"/>
  <c r="CD119" i="26" s="1"/>
  <c r="BO55" i="26"/>
  <c r="BP87" i="26" s="1"/>
  <c r="BP119" i="26" s="1"/>
  <c r="AY55" i="26"/>
  <c r="AK55" i="26"/>
  <c r="W55" i="26"/>
  <c r="I55" i="26"/>
  <c r="DR55" i="26"/>
  <c r="DD55" i="26"/>
  <c r="CP55" i="26"/>
  <c r="CB55" i="26"/>
  <c r="CC87" i="26" s="1"/>
  <c r="BM55" i="26"/>
  <c r="BN87" i="26" s="1"/>
  <c r="BN119" i="26" s="1"/>
  <c r="AX55" i="26"/>
  <c r="AY87" i="26" s="1"/>
  <c r="AY119" i="26" s="1"/>
  <c r="AJ55" i="26"/>
  <c r="AK87" i="26" s="1"/>
  <c r="AK119" i="26" s="1"/>
  <c r="V55" i="26"/>
  <c r="H55" i="26"/>
  <c r="CZ55" i="26"/>
  <c r="BY55" i="26"/>
  <c r="BE55" i="26"/>
  <c r="AE55" i="26"/>
  <c r="CY55" i="26"/>
  <c r="BW55" i="26"/>
  <c r="AW55" i="26"/>
  <c r="AX87" i="26" s="1"/>
  <c r="AC55" i="26"/>
  <c r="DQ55" i="26"/>
  <c r="DR87" i="26" s="1"/>
  <c r="DR119" i="26" s="1"/>
  <c r="CW55" i="26"/>
  <c r="BV55" i="26"/>
  <c r="AV55" i="26"/>
  <c r="AA55" i="26"/>
  <c r="DP55" i="26"/>
  <c r="CU55" i="26"/>
  <c r="BU55" i="26"/>
  <c r="AU55" i="26"/>
  <c r="U55" i="26"/>
  <c r="DO55" i="26"/>
  <c r="CO55" i="26"/>
  <c r="CO119" i="26" s="1"/>
  <c r="BT55" i="26"/>
  <c r="BU87" i="26" s="1"/>
  <c r="AT55" i="26"/>
  <c r="T55" i="26"/>
  <c r="DM55" i="26"/>
  <c r="CA55" i="26"/>
  <c r="AH55" i="26"/>
  <c r="DL55" i="26"/>
  <c r="BS55" i="26"/>
  <c r="AG55" i="26"/>
  <c r="DK55" i="26"/>
  <c r="BK55" i="26"/>
  <c r="AF55" i="26"/>
  <c r="AF119" i="26" s="1"/>
  <c r="DC55" i="26"/>
  <c r="DC119" i="26" s="1"/>
  <c r="BJ55" i="26"/>
  <c r="S55" i="26"/>
  <c r="DB55" i="26"/>
  <c r="BI55" i="26"/>
  <c r="Q55" i="26"/>
  <c r="BF55" i="26"/>
  <c r="AS55" i="26"/>
  <c r="DN55" i="26"/>
  <c r="AR55" i="26"/>
  <c r="CN55" i="26"/>
  <c r="CO87" i="26" s="1"/>
  <c r="DA55" i="26"/>
  <c r="DA119" i="26" s="1"/>
  <c r="AQ55" i="26"/>
  <c r="AR87" i="26" s="1"/>
  <c r="AR119" i="26" s="1"/>
  <c r="AI55" i="26"/>
  <c r="AJ87" i="26" s="1"/>
  <c r="CK55" i="26"/>
  <c r="CK119" i="26" s="1"/>
  <c r="N55" i="26"/>
  <c r="CI55" i="26"/>
  <c r="CJ87" i="26" s="1"/>
  <c r="M55" i="26"/>
  <c r="CH55" i="26"/>
  <c r="G55" i="26"/>
  <c r="Q119" i="26"/>
  <c r="BA119" i="26"/>
  <c r="AL120" i="26"/>
  <c r="BG57" i="26"/>
  <c r="CE121" i="26"/>
  <c r="CQ57" i="26"/>
  <c r="CR89" i="26" s="1"/>
  <c r="CR121" i="26" s="1"/>
  <c r="DC121" i="26"/>
  <c r="DN59" i="26"/>
  <c r="DB59" i="26"/>
  <c r="CP59" i="26"/>
  <c r="CD59" i="26"/>
  <c r="BR59" i="26"/>
  <c r="BF59" i="26"/>
  <c r="AT59" i="26"/>
  <c r="AH59" i="26"/>
  <c r="V59" i="26"/>
  <c r="J59" i="26"/>
  <c r="DM59" i="26"/>
  <c r="DN91" i="26" s="1"/>
  <c r="DN123" i="26" s="1"/>
  <c r="DA59" i="26"/>
  <c r="DB91" i="26" s="1"/>
  <c r="DL59" i="26"/>
  <c r="CZ59" i="26"/>
  <c r="CN59" i="26"/>
  <c r="CB59" i="26"/>
  <c r="BP59" i="26"/>
  <c r="BD59" i="26"/>
  <c r="AR59" i="26"/>
  <c r="AF59" i="26"/>
  <c r="T59" i="26"/>
  <c r="H59" i="26"/>
  <c r="DV59" i="26"/>
  <c r="DJ59" i="26"/>
  <c r="CX59" i="26"/>
  <c r="CL59" i="26"/>
  <c r="BZ59" i="26"/>
  <c r="BN59" i="26"/>
  <c r="BB59" i="26"/>
  <c r="AP59" i="26"/>
  <c r="AP123" i="26" s="1"/>
  <c r="AD59" i="26"/>
  <c r="R59" i="26"/>
  <c r="DO59" i="26"/>
  <c r="DP91" i="26" s="1"/>
  <c r="CU59" i="26"/>
  <c r="CU123" i="26" s="1"/>
  <c r="CF59" i="26"/>
  <c r="BO59" i="26"/>
  <c r="AY59" i="26"/>
  <c r="AJ59" i="26"/>
  <c r="S59" i="26"/>
  <c r="DK59" i="26"/>
  <c r="CT59" i="26"/>
  <c r="CE59" i="26"/>
  <c r="BM59" i="26"/>
  <c r="AX59" i="26"/>
  <c r="AI59" i="26"/>
  <c r="Q59" i="26"/>
  <c r="R91" i="26" s="1"/>
  <c r="DI59" i="26"/>
  <c r="CS59" i="26"/>
  <c r="CC59" i="26"/>
  <c r="BL59" i="26"/>
  <c r="AW59" i="26"/>
  <c r="AG59" i="26"/>
  <c r="P59" i="26"/>
  <c r="DH59" i="26"/>
  <c r="DI91" i="26" s="1"/>
  <c r="DI123" i="26" s="1"/>
  <c r="CR59" i="26"/>
  <c r="CA59" i="26"/>
  <c r="CB91" i="26" s="1"/>
  <c r="CB123" i="26" s="1"/>
  <c r="BK59" i="26"/>
  <c r="AV59" i="26"/>
  <c r="AE59" i="26"/>
  <c r="O59" i="26"/>
  <c r="DG59" i="26"/>
  <c r="CQ59" i="26"/>
  <c r="BY59" i="26"/>
  <c r="BJ59" i="26"/>
  <c r="AU59" i="26"/>
  <c r="AC59" i="26"/>
  <c r="AC123" i="26" s="1"/>
  <c r="N59" i="26"/>
  <c r="DP59" i="26"/>
  <c r="CI59" i="26"/>
  <c r="BG59" i="26"/>
  <c r="AB59" i="26"/>
  <c r="AC91" i="26" s="1"/>
  <c r="DF59" i="26"/>
  <c r="CH59" i="26"/>
  <c r="BE59" i="26"/>
  <c r="AA59" i="26"/>
  <c r="DE59" i="26"/>
  <c r="CG59" i="26"/>
  <c r="BC59" i="26"/>
  <c r="Z59" i="26"/>
  <c r="DD59" i="26"/>
  <c r="DE91" i="26" s="1"/>
  <c r="BX59" i="26"/>
  <c r="BA59" i="26"/>
  <c r="BB91" i="26" s="1"/>
  <c r="Y59" i="26"/>
  <c r="DC59" i="26"/>
  <c r="DC123" i="26" s="1"/>
  <c r="BW59" i="26"/>
  <c r="AZ59" i="26"/>
  <c r="X59" i="26"/>
  <c r="DU59" i="26"/>
  <c r="BV59" i="26"/>
  <c r="AL59" i="26"/>
  <c r="AL123" i="26" s="1"/>
  <c r="DT59" i="26"/>
  <c r="BU59" i="26"/>
  <c r="AK59" i="26"/>
  <c r="AL91" i="26" s="1"/>
  <c r="DS59" i="26"/>
  <c r="DT91" i="26" s="1"/>
  <c r="BT59" i="26"/>
  <c r="W59" i="26"/>
  <c r="DR59" i="26"/>
  <c r="BS59" i="26"/>
  <c r="U59" i="26"/>
  <c r="DQ59" i="26"/>
  <c r="BQ59" i="26"/>
  <c r="M59" i="26"/>
  <c r="N91" i="26" s="1"/>
  <c r="N123" i="26" s="1"/>
  <c r="CO59" i="26"/>
  <c r="K59" i="26"/>
  <c r="CM59" i="26"/>
  <c r="I59" i="26"/>
  <c r="CK59" i="26"/>
  <c r="CL91" i="26" s="1"/>
  <c r="G59" i="26"/>
  <c r="CJ59" i="26"/>
  <c r="BI59" i="26"/>
  <c r="AS59" i="26"/>
  <c r="AQ59" i="26"/>
  <c r="AO59" i="26"/>
  <c r="Q123" i="26"/>
  <c r="BC39" i="26"/>
  <c r="W41" i="26"/>
  <c r="BT43" i="26"/>
  <c r="BU75" i="26" s="1"/>
  <c r="BU107" i="26" s="1"/>
  <c r="AY47" i="26"/>
  <c r="AZ79" i="26" s="1"/>
  <c r="CU51" i="26"/>
  <c r="CG55" i="26"/>
  <c r="CV59" i="26"/>
  <c r="CS62" i="26"/>
  <c r="BX37" i="26"/>
  <c r="AK72" i="26"/>
  <c r="V105" i="26"/>
  <c r="AN107" i="26"/>
  <c r="AZ111" i="26"/>
  <c r="G114" i="26"/>
  <c r="BC114" i="26"/>
  <c r="BC50" i="26"/>
  <c r="DR71" i="26"/>
  <c r="DF71" i="26"/>
  <c r="CT71" i="26"/>
  <c r="BV71" i="26"/>
  <c r="AL71" i="26"/>
  <c r="Z71" i="26"/>
  <c r="DQ71" i="26"/>
  <c r="CS71" i="26"/>
  <c r="BU71" i="26"/>
  <c r="BI71" i="26"/>
  <c r="AW71" i="26"/>
  <c r="Y71" i="26"/>
  <c r="M71" i="26"/>
  <c r="DP71" i="26"/>
  <c r="DD71" i="26"/>
  <c r="CR71" i="26"/>
  <c r="BT71" i="26"/>
  <c r="AV71" i="26"/>
  <c r="AJ71" i="26"/>
  <c r="X71" i="26"/>
  <c r="DO71" i="26"/>
  <c r="DC71" i="26"/>
  <c r="CQ71" i="26"/>
  <c r="CE71" i="26"/>
  <c r="BS71" i="26"/>
  <c r="AU71" i="26"/>
  <c r="W71" i="26"/>
  <c r="K71" i="26"/>
  <c r="DN71" i="26"/>
  <c r="CP71" i="26"/>
  <c r="CD71" i="26"/>
  <c r="BR71" i="26"/>
  <c r="BF71" i="26"/>
  <c r="AT71" i="26"/>
  <c r="V71" i="26"/>
  <c r="DG71" i="26"/>
  <c r="BO71" i="26"/>
  <c r="AS71" i="26"/>
  <c r="AR71" i="26"/>
  <c r="AA71" i="26"/>
  <c r="CI71" i="26"/>
  <c r="BM71" i="26"/>
  <c r="AQ71" i="26"/>
  <c r="U71" i="26"/>
  <c r="AP71" i="26"/>
  <c r="DT71" i="26"/>
  <c r="CX71" i="26"/>
  <c r="CB71" i="26"/>
  <c r="BK71" i="26"/>
  <c r="AO71" i="26"/>
  <c r="S71" i="26"/>
  <c r="CA71" i="26"/>
  <c r="DK71" i="26"/>
  <c r="BZ71" i="26"/>
  <c r="AY71" i="26"/>
  <c r="DJ71" i="26"/>
  <c r="BY71" i="26"/>
  <c r="DI71" i="26"/>
  <c r="DI103" i="26" s="1"/>
  <c r="DH71" i="26"/>
  <c r="BW71" i="26"/>
  <c r="AG71" i="26"/>
  <c r="DM71" i="26"/>
  <c r="CW71" i="26"/>
  <c r="BB71" i="26"/>
  <c r="CV71" i="26"/>
  <c r="BA71" i="26"/>
  <c r="CU71" i="26"/>
  <c r="AE71" i="26"/>
  <c r="BP71" i="26"/>
  <c r="BE71" i="26"/>
  <c r="BD71" i="26"/>
  <c r="AD71" i="26"/>
  <c r="AC71" i="26"/>
  <c r="Q71" i="26"/>
  <c r="DS71" i="26"/>
  <c r="CN71" i="26"/>
  <c r="BB37" i="26"/>
  <c r="CL37" i="26"/>
  <c r="AV41" i="26"/>
  <c r="AV73" i="26" s="1"/>
  <c r="DD41" i="26"/>
  <c r="CC37" i="26"/>
  <c r="DQ75" i="26"/>
  <c r="DQ107" i="26" s="1"/>
  <c r="DE75" i="26"/>
  <c r="CS75" i="26"/>
  <c r="CG75" i="26"/>
  <c r="BI75" i="26"/>
  <c r="AW75" i="26"/>
  <c r="AK75" i="26"/>
  <c r="Y75" i="26"/>
  <c r="DK75" i="26"/>
  <c r="CY75" i="26"/>
  <c r="CM75" i="26"/>
  <c r="CM107" i="26" s="1"/>
  <c r="BO75" i="26"/>
  <c r="BC75" i="26"/>
  <c r="AQ75" i="26"/>
  <c r="AQ107" i="26" s="1"/>
  <c r="S75" i="26"/>
  <c r="G75" i="26"/>
  <c r="DS75" i="26"/>
  <c r="DD75" i="26"/>
  <c r="CB75" i="26"/>
  <c r="BM75" i="26"/>
  <c r="AY75" i="26"/>
  <c r="AJ75" i="26"/>
  <c r="AJ107" i="26" s="1"/>
  <c r="V75" i="26"/>
  <c r="V107" i="26" s="1"/>
  <c r="H75" i="26"/>
  <c r="H107" i="26" s="1"/>
  <c r="DR75" i="26"/>
  <c r="DC75" i="26"/>
  <c r="BZ75" i="26"/>
  <c r="U75" i="26"/>
  <c r="DB75" i="26"/>
  <c r="CN75" i="26"/>
  <c r="BY75" i="26"/>
  <c r="BY107" i="26" s="1"/>
  <c r="BK75" i="26"/>
  <c r="AV75" i="26"/>
  <c r="AH75" i="26"/>
  <c r="DO75" i="26"/>
  <c r="BX75" i="26"/>
  <c r="BX107" i="26" s="1"/>
  <c r="DN75" i="26"/>
  <c r="AF75" i="26"/>
  <c r="Q75" i="26"/>
  <c r="CQ75" i="26"/>
  <c r="CQ107" i="26" s="1"/>
  <c r="BQ75" i="26"/>
  <c r="AP75" i="26"/>
  <c r="AP107" i="26" s="1"/>
  <c r="P75" i="26"/>
  <c r="DJ75" i="26"/>
  <c r="CJ75" i="26"/>
  <c r="AO75" i="26"/>
  <c r="O75" i="26"/>
  <c r="DI75" i="26"/>
  <c r="AN75" i="26"/>
  <c r="N75" i="26"/>
  <c r="N107" i="26" s="1"/>
  <c r="CH75" i="26"/>
  <c r="BG75" i="26"/>
  <c r="AM75" i="26"/>
  <c r="CF75" i="26"/>
  <c r="BF75" i="26"/>
  <c r="K75" i="26"/>
  <c r="CT75" i="26"/>
  <c r="BA75" i="26"/>
  <c r="I75" i="26"/>
  <c r="CR75" i="26"/>
  <c r="AZ75" i="26"/>
  <c r="AZ107" i="26" s="1"/>
  <c r="AS75" i="26"/>
  <c r="DV75" i="26"/>
  <c r="AR75" i="26"/>
  <c r="DU75" i="26"/>
  <c r="DU107" i="26" s="1"/>
  <c r="CC75" i="26"/>
  <c r="AD75" i="26"/>
  <c r="CU75" i="26"/>
  <c r="X75" i="26"/>
  <c r="X107" i="26" s="1"/>
  <c r="BV75" i="26"/>
  <c r="W75" i="26"/>
  <c r="W107" i="26" s="1"/>
  <c r="BT75" i="26"/>
  <c r="J75" i="26"/>
  <c r="AA75" i="26"/>
  <c r="DT75" i="26"/>
  <c r="DT107" i="26" s="1"/>
  <c r="Z75" i="26"/>
  <c r="DM75" i="26"/>
  <c r="DM107" i="26" s="1"/>
  <c r="CX75" i="26"/>
  <c r="CX107" i="26" s="1"/>
  <c r="DF75" i="26"/>
  <c r="BE75" i="26"/>
  <c r="BE107" i="26" s="1"/>
  <c r="CX111" i="26"/>
  <c r="CC114" i="26"/>
  <c r="DA83" i="26"/>
  <c r="DA115" i="26" s="1"/>
  <c r="CO83" i="26"/>
  <c r="CC83" i="26"/>
  <c r="CC115" i="26" s="1"/>
  <c r="BE83" i="26"/>
  <c r="BE115" i="26" s="1"/>
  <c r="AS83" i="26"/>
  <c r="AG83" i="26"/>
  <c r="U83" i="26"/>
  <c r="I83" i="26"/>
  <c r="CZ83" i="26"/>
  <c r="CZ115" i="26" s="1"/>
  <c r="CB83" i="26"/>
  <c r="CB115" i="26" s="1"/>
  <c r="BP83" i="26"/>
  <c r="BD83" i="26"/>
  <c r="BD115" i="26" s="1"/>
  <c r="AF83" i="26"/>
  <c r="AF115" i="26" s="1"/>
  <c r="T83" i="26"/>
  <c r="H83" i="26"/>
  <c r="DK83" i="26"/>
  <c r="CM83" i="26"/>
  <c r="CA83" i="26"/>
  <c r="BC83" i="26"/>
  <c r="AQ83" i="26"/>
  <c r="AE83" i="26"/>
  <c r="S83" i="26"/>
  <c r="S115" i="26" s="1"/>
  <c r="G83" i="26"/>
  <c r="G115" i="26" s="1"/>
  <c r="CX83" i="26"/>
  <c r="CL83" i="26"/>
  <c r="BZ83" i="26"/>
  <c r="BN83" i="26"/>
  <c r="BB83" i="26"/>
  <c r="AP83" i="26"/>
  <c r="AD83" i="26"/>
  <c r="R83" i="26"/>
  <c r="R115" i="26" s="1"/>
  <c r="DS83" i="26"/>
  <c r="DG83" i="26"/>
  <c r="DG115" i="26" s="1"/>
  <c r="CU83" i="26"/>
  <c r="CI83" i="26"/>
  <c r="BW83" i="26"/>
  <c r="BK83" i="26"/>
  <c r="AM83" i="26"/>
  <c r="AM115" i="26" s="1"/>
  <c r="O83" i="26"/>
  <c r="O115" i="26" s="1"/>
  <c r="DQ83" i="26"/>
  <c r="CV83" i="26"/>
  <c r="CV115" i="26" s="1"/>
  <c r="CD83" i="26"/>
  <c r="CD115" i="26" s="1"/>
  <c r="BH83" i="26"/>
  <c r="BH115" i="26" s="1"/>
  <c r="AL83" i="26"/>
  <c r="Q83" i="26"/>
  <c r="BG83" i="26"/>
  <c r="AK83" i="26"/>
  <c r="P83" i="26"/>
  <c r="CS83" i="26"/>
  <c r="BX83" i="26"/>
  <c r="BF83" i="26"/>
  <c r="BF115" i="26" s="1"/>
  <c r="N83" i="26"/>
  <c r="CR83" i="26"/>
  <c r="BV83" i="26"/>
  <c r="AI83" i="26"/>
  <c r="M83" i="26"/>
  <c r="M115" i="26" s="1"/>
  <c r="DI83" i="26"/>
  <c r="DI115" i="26" s="1"/>
  <c r="CQ83" i="26"/>
  <c r="BU83" i="26"/>
  <c r="AZ83" i="26"/>
  <c r="AH83" i="26"/>
  <c r="J83" i="26"/>
  <c r="DF83" i="26"/>
  <c r="CE83" i="26"/>
  <c r="AT83" i="26"/>
  <c r="DE83" i="26"/>
  <c r="BT83" i="26"/>
  <c r="BT115" i="26" s="1"/>
  <c r="AO83" i="26"/>
  <c r="AO115" i="26" s="1"/>
  <c r="DD83" i="26"/>
  <c r="BS83" i="26"/>
  <c r="AN83" i="26"/>
  <c r="AN115" i="26" s="1"/>
  <c r="DC83" i="26"/>
  <c r="BR83" i="26"/>
  <c r="AC83" i="26"/>
  <c r="AC115" i="26" s="1"/>
  <c r="CG83" i="26"/>
  <c r="W83" i="26"/>
  <c r="W115" i="26" s="1"/>
  <c r="BM83" i="26"/>
  <c r="BL83" i="26"/>
  <c r="BL115" i="26" s="1"/>
  <c r="K83" i="26"/>
  <c r="BJ83" i="26"/>
  <c r="BI83" i="26"/>
  <c r="DR83" i="26"/>
  <c r="Y83" i="26"/>
  <c r="X83" i="26"/>
  <c r="CW83" i="26"/>
  <c r="CW115" i="26" s="1"/>
  <c r="CP83" i="26"/>
  <c r="CP115" i="26" s="1"/>
  <c r="CK83" i="26"/>
  <c r="CK115" i="26" s="1"/>
  <c r="CJ83" i="26"/>
  <c r="CJ115" i="26" s="1"/>
  <c r="AX83" i="26"/>
  <c r="AV83" i="26"/>
  <c r="Z83" i="26"/>
  <c r="BN115" i="26"/>
  <c r="AY116" i="26"/>
  <c r="DG116" i="26"/>
  <c r="I118" i="26"/>
  <c r="I54" i="26"/>
  <c r="BH121" i="26"/>
  <c r="CS89" i="26"/>
  <c r="CS121" i="26" s="1"/>
  <c r="BW43" i="26"/>
  <c r="G37" i="26"/>
  <c r="S103" i="26"/>
  <c r="S37" i="26"/>
  <c r="AE103" i="26"/>
  <c r="AE37" i="26"/>
  <c r="BC37" i="26"/>
  <c r="BO37" i="26"/>
  <c r="CA103" i="26"/>
  <c r="CA37" i="26"/>
  <c r="CM37" i="26"/>
  <c r="DK37" i="26"/>
  <c r="P72" i="26"/>
  <c r="P104" i="26" s="1"/>
  <c r="DH104" i="26"/>
  <c r="M105" i="26"/>
  <c r="Y105" i="26"/>
  <c r="Y41" i="26"/>
  <c r="AW41" i="26"/>
  <c r="J106" i="26"/>
  <c r="V42" i="26"/>
  <c r="Y74" i="26" s="1"/>
  <c r="CD106" i="26"/>
  <c r="DB106" i="26"/>
  <c r="DN42" i="26"/>
  <c r="DQ74" i="26" s="1"/>
  <c r="G107" i="26"/>
  <c r="S107" i="26"/>
  <c r="AN108" i="26"/>
  <c r="AZ108" i="26"/>
  <c r="AK109" i="26"/>
  <c r="AL77" i="26"/>
  <c r="AL109" i="26" s="1"/>
  <c r="BI109" i="26"/>
  <c r="DE45" i="26"/>
  <c r="AH110" i="26"/>
  <c r="BR110" i="26"/>
  <c r="CD46" i="26"/>
  <c r="G111" i="26"/>
  <c r="AE111" i="26"/>
  <c r="CV112" i="26"/>
  <c r="DT112" i="26"/>
  <c r="BU113" i="26"/>
  <c r="CS113" i="26"/>
  <c r="DR81" i="26"/>
  <c r="CD114" i="26"/>
  <c r="DB114" i="26"/>
  <c r="DN114" i="26"/>
  <c r="AE115" i="26"/>
  <c r="P116" i="26"/>
  <c r="M53" i="26"/>
  <c r="AK53" i="26"/>
  <c r="AL85" i="26" s="1"/>
  <c r="CG53" i="26"/>
  <c r="CG117" i="26" s="1"/>
  <c r="BC119" i="26"/>
  <c r="CA119" i="26"/>
  <c r="CM119" i="26"/>
  <c r="BX120" i="26"/>
  <c r="BI57" i="26"/>
  <c r="DE121" i="26"/>
  <c r="DQ57" i="26"/>
  <c r="DQ121" i="26" s="1"/>
  <c r="CY123" i="26"/>
  <c r="DK123" i="26"/>
  <c r="AB124" i="26"/>
  <c r="AN124" i="26"/>
  <c r="Y61" i="26"/>
  <c r="BI61" i="26"/>
  <c r="BI125" i="26" s="1"/>
  <c r="BU61" i="26"/>
  <c r="BU125" i="26" s="1"/>
  <c r="CS61" i="26"/>
  <c r="DQ125" i="26"/>
  <c r="T95" i="26"/>
  <c r="AE63" i="26"/>
  <c r="BO63" i="26"/>
  <c r="BO127" i="26" s="1"/>
  <c r="CY63" i="26"/>
  <c r="CY127" i="26" s="1"/>
  <c r="DH128" i="26"/>
  <c r="M129" i="26"/>
  <c r="Y65" i="26"/>
  <c r="CG129" i="26"/>
  <c r="DE129" i="26"/>
  <c r="DQ129" i="26"/>
  <c r="J130" i="26"/>
  <c r="V66" i="26"/>
  <c r="AT66" i="26"/>
  <c r="CP66" i="26"/>
  <c r="G67" i="26"/>
  <c r="G131" i="26" s="1"/>
  <c r="CW37" i="26"/>
  <c r="CB39" i="26"/>
  <c r="BL40" i="26"/>
  <c r="BL104" i="26" s="1"/>
  <c r="BR42" i="26"/>
  <c r="BX43" i="26"/>
  <c r="CD47" i="26"/>
  <c r="CY59" i="26"/>
  <c r="CZ91" i="26" s="1"/>
  <c r="CX62" i="26"/>
  <c r="CY94" i="26" s="1"/>
  <c r="AE67" i="26"/>
  <c r="M72" i="26"/>
  <c r="CO113" i="26"/>
  <c r="AB37" i="26"/>
  <c r="DH103" i="26"/>
  <c r="DH37" i="26"/>
  <c r="CS104" i="26"/>
  <c r="CP41" i="26"/>
  <c r="K77" i="26"/>
  <c r="CA110" i="26"/>
  <c r="S118" i="26"/>
  <c r="P119" i="26"/>
  <c r="AP103" i="26"/>
  <c r="AP37" i="26"/>
  <c r="CX103" i="26"/>
  <c r="U106" i="26"/>
  <c r="AD107" i="26"/>
  <c r="DJ107" i="26"/>
  <c r="AV113" i="26"/>
  <c r="AS114" i="26"/>
  <c r="AP115" i="26"/>
  <c r="BQ118" i="26"/>
  <c r="BZ119" i="26"/>
  <c r="O120" i="26"/>
  <c r="BL39" i="26"/>
  <c r="W74" i="26"/>
  <c r="H37" i="26"/>
  <c r="AF37" i="26"/>
  <c r="BD103" i="26"/>
  <c r="BD37" i="26"/>
  <c r="CZ37" i="26"/>
  <c r="BM104" i="26"/>
  <c r="BY72" i="26"/>
  <c r="CE106" i="26"/>
  <c r="T107" i="26"/>
  <c r="AF107" i="26"/>
  <c r="AR107" i="26"/>
  <c r="DP44" i="26"/>
  <c r="DD44" i="26"/>
  <c r="DE76" i="26" s="1"/>
  <c r="CR44" i="26"/>
  <c r="CF44" i="26"/>
  <c r="CG76" i="26" s="1"/>
  <c r="BT44" i="26"/>
  <c r="BH44" i="26"/>
  <c r="AV44" i="26"/>
  <c r="AJ44" i="26"/>
  <c r="AJ108" i="26" s="1"/>
  <c r="X44" i="26"/>
  <c r="L44" i="26"/>
  <c r="DO44" i="26"/>
  <c r="DC44" i="26"/>
  <c r="CQ44" i="26"/>
  <c r="CE44" i="26"/>
  <c r="BS44" i="26"/>
  <c r="BG44" i="26"/>
  <c r="AU44" i="26"/>
  <c r="AI44" i="26"/>
  <c r="AJ76" i="26" s="1"/>
  <c r="W44" i="26"/>
  <c r="K44" i="26"/>
  <c r="L76" i="26" s="1"/>
  <c r="L108" i="26" s="1"/>
  <c r="DN44" i="26"/>
  <c r="DB44" i="26"/>
  <c r="CP44" i="26"/>
  <c r="CD44" i="26"/>
  <c r="BR44" i="26"/>
  <c r="BF44" i="26"/>
  <c r="BG76" i="26" s="1"/>
  <c r="AT44" i="26"/>
  <c r="AH44" i="26"/>
  <c r="AI76" i="26" s="1"/>
  <c r="V44" i="26"/>
  <c r="W76" i="26" s="1"/>
  <c r="J44" i="26"/>
  <c r="DL44" i="26"/>
  <c r="DM76" i="26" s="1"/>
  <c r="CZ44" i="26"/>
  <c r="DA76" i="26" s="1"/>
  <c r="DA108" i="26" s="1"/>
  <c r="CN44" i="26"/>
  <c r="CB44" i="26"/>
  <c r="CC76" i="26" s="1"/>
  <c r="BP44" i="26"/>
  <c r="BD44" i="26"/>
  <c r="AR44" i="26"/>
  <c r="AF44" i="26"/>
  <c r="T44" i="26"/>
  <c r="U76" i="26" s="1"/>
  <c r="H44" i="26"/>
  <c r="DR44" i="26"/>
  <c r="DR108" i="26" s="1"/>
  <c r="CX44" i="26"/>
  <c r="CH44" i="26"/>
  <c r="BN44" i="26"/>
  <c r="AX44" i="26"/>
  <c r="AD44" i="26"/>
  <c r="N44" i="26"/>
  <c r="N108" i="26" s="1"/>
  <c r="DQ44" i="26"/>
  <c r="CW44" i="26"/>
  <c r="CG44" i="26"/>
  <c r="CG108" i="26" s="1"/>
  <c r="BM44" i="26"/>
  <c r="AW44" i="26"/>
  <c r="AC44" i="26"/>
  <c r="M44" i="26"/>
  <c r="N76" i="26" s="1"/>
  <c r="DM44" i="26"/>
  <c r="DN76" i="26" s="1"/>
  <c r="CV44" i="26"/>
  <c r="CC44" i="26"/>
  <c r="BL44" i="26"/>
  <c r="AS44" i="26"/>
  <c r="AB44" i="26"/>
  <c r="I44" i="26"/>
  <c r="DK44" i="26"/>
  <c r="CU44" i="26"/>
  <c r="CA44" i="26"/>
  <c r="CA108" i="26" s="1"/>
  <c r="BK44" i="26"/>
  <c r="BK108" i="26" s="1"/>
  <c r="AQ44" i="26"/>
  <c r="AA44" i="26"/>
  <c r="AB76" i="26" s="1"/>
  <c r="AB108" i="26" s="1"/>
  <c r="G44" i="26"/>
  <c r="H76" i="26" s="1"/>
  <c r="DJ44" i="26"/>
  <c r="CT44" i="26"/>
  <c r="CT108" i="26" s="1"/>
  <c r="BZ44" i="26"/>
  <c r="CA76" i="26" s="1"/>
  <c r="BJ44" i="26"/>
  <c r="BK76" i="26" s="1"/>
  <c r="AP44" i="26"/>
  <c r="Z44" i="26"/>
  <c r="CS44" i="26"/>
  <c r="BQ44" i="26"/>
  <c r="BQ108" i="26" s="1"/>
  <c r="AL44" i="26"/>
  <c r="AM76" i="26" s="1"/>
  <c r="AM108" i="26" s="1"/>
  <c r="DV44" i="26"/>
  <c r="CO44" i="26"/>
  <c r="CO108" i="26" s="1"/>
  <c r="BO44" i="26"/>
  <c r="AK44" i="26"/>
  <c r="DU44" i="26"/>
  <c r="CM44" i="26"/>
  <c r="BI44" i="26"/>
  <c r="BJ76" i="26" s="1"/>
  <c r="AG44" i="26"/>
  <c r="AH76" i="26" s="1"/>
  <c r="DT44" i="26"/>
  <c r="DU76" i="26" s="1"/>
  <c r="DU108" i="26" s="1"/>
  <c r="CL44" i="26"/>
  <c r="BE44" i="26"/>
  <c r="AE44" i="26"/>
  <c r="DS44" i="26"/>
  <c r="DS108" i="26" s="1"/>
  <c r="CK44" i="26"/>
  <c r="CK108" i="26" s="1"/>
  <c r="BC44" i="26"/>
  <c r="Y44" i="26"/>
  <c r="CY44" i="26"/>
  <c r="AO44" i="26"/>
  <c r="CJ44" i="26"/>
  <c r="CJ108" i="26" s="1"/>
  <c r="AN44" i="26"/>
  <c r="CI44" i="26"/>
  <c r="CJ76" i="26" s="1"/>
  <c r="AM44" i="26"/>
  <c r="BX44" i="26"/>
  <c r="BX108" i="26" s="1"/>
  <c r="BY44" i="26"/>
  <c r="U44" i="26"/>
  <c r="U108" i="26" s="1"/>
  <c r="S44" i="26"/>
  <c r="T76" i="26" s="1"/>
  <c r="T108" i="26" s="1"/>
  <c r="DI44" i="26"/>
  <c r="BV44" i="26"/>
  <c r="Q44" i="26"/>
  <c r="DH44" i="26"/>
  <c r="DH108" i="26" s="1"/>
  <c r="BU44" i="26"/>
  <c r="P44" i="26"/>
  <c r="DG44" i="26"/>
  <c r="DH76" i="26" s="1"/>
  <c r="BB44" i="26"/>
  <c r="O44" i="26"/>
  <c r="O108" i="26" s="1"/>
  <c r="DI108" i="26"/>
  <c r="N109" i="26"/>
  <c r="Z109" i="26"/>
  <c r="AX109" i="26"/>
  <c r="BV45" i="26"/>
  <c r="DF45" i="26"/>
  <c r="DF109" i="26" s="1"/>
  <c r="AU46" i="26"/>
  <c r="AV78" i="26" s="1"/>
  <c r="CE46" i="26"/>
  <c r="T111" i="26"/>
  <c r="DT48" i="26"/>
  <c r="DH48" i="26"/>
  <c r="CV48" i="26"/>
  <c r="CW80" i="26" s="1"/>
  <c r="CJ48" i="26"/>
  <c r="BX48" i="26"/>
  <c r="BY80" i="26" s="1"/>
  <c r="BL48" i="26"/>
  <c r="BM80" i="26" s="1"/>
  <c r="AZ48" i="26"/>
  <c r="BA80" i="26" s="1"/>
  <c r="BA112" i="26" s="1"/>
  <c r="AN48" i="26"/>
  <c r="AB48" i="26"/>
  <c r="AB112" i="26" s="1"/>
  <c r="P48" i="26"/>
  <c r="DS48" i="26"/>
  <c r="DG48" i="26"/>
  <c r="DG112" i="26" s="1"/>
  <c r="CU48" i="26"/>
  <c r="CI48" i="26"/>
  <c r="BW48" i="26"/>
  <c r="BK48" i="26"/>
  <c r="AY48" i="26"/>
  <c r="AM48" i="26"/>
  <c r="AM112" i="26" s="1"/>
  <c r="AA48" i="26"/>
  <c r="AB80" i="26" s="1"/>
  <c r="O48" i="26"/>
  <c r="DR48" i="26"/>
  <c r="DF48" i="26"/>
  <c r="CT48" i="26"/>
  <c r="CH48" i="26"/>
  <c r="BV48" i="26"/>
  <c r="BJ48" i="26"/>
  <c r="BJ112" i="26" s="1"/>
  <c r="AX48" i="26"/>
  <c r="AL48" i="26"/>
  <c r="AM80" i="26" s="1"/>
  <c r="Z48" i="26"/>
  <c r="N48" i="26"/>
  <c r="O80" i="26" s="1"/>
  <c r="DQ48" i="26"/>
  <c r="DE48" i="26"/>
  <c r="DF80" i="26" s="1"/>
  <c r="CS48" i="26"/>
  <c r="CG48" i="26"/>
  <c r="BU48" i="26"/>
  <c r="DP48" i="26"/>
  <c r="DD48" i="26"/>
  <c r="CR48" i="26"/>
  <c r="CF48" i="26"/>
  <c r="BT48" i="26"/>
  <c r="BH48" i="26"/>
  <c r="BI80" i="26" s="1"/>
  <c r="AV48" i="26"/>
  <c r="AJ48" i="26"/>
  <c r="AJ112" i="26" s="1"/>
  <c r="X48" i="26"/>
  <c r="X112" i="26" s="1"/>
  <c r="L48" i="26"/>
  <c r="DA48" i="26"/>
  <c r="DB80" i="26" s="1"/>
  <c r="CE48" i="26"/>
  <c r="BN48" i="26"/>
  <c r="AT48" i="26"/>
  <c r="AD48" i="26"/>
  <c r="J48" i="26"/>
  <c r="DV48" i="26"/>
  <c r="DV112" i="26" s="1"/>
  <c r="CZ48" i="26"/>
  <c r="CZ112" i="26" s="1"/>
  <c r="CD48" i="26"/>
  <c r="CE80" i="26" s="1"/>
  <c r="CE112" i="26" s="1"/>
  <c r="BM48" i="26"/>
  <c r="BN80" i="26" s="1"/>
  <c r="BN112" i="26" s="1"/>
  <c r="AS48" i="26"/>
  <c r="AC48" i="26"/>
  <c r="I48" i="26"/>
  <c r="DU48" i="26"/>
  <c r="CY48" i="26"/>
  <c r="CZ80" i="26" s="1"/>
  <c r="CC48" i="26"/>
  <c r="BI48" i="26"/>
  <c r="BI112" i="26" s="1"/>
  <c r="AR48" i="26"/>
  <c r="Y48" i="26"/>
  <c r="Y112" i="26" s="1"/>
  <c r="H48" i="26"/>
  <c r="DO48" i="26"/>
  <c r="DP80" i="26" s="1"/>
  <c r="DP112" i="26" s="1"/>
  <c r="CX48" i="26"/>
  <c r="CY80" i="26" s="1"/>
  <c r="CY112" i="26" s="1"/>
  <c r="CB48" i="26"/>
  <c r="BG48" i="26"/>
  <c r="AQ48" i="26"/>
  <c r="W48" i="26"/>
  <c r="G48" i="26"/>
  <c r="DN48" i="26"/>
  <c r="CW48" i="26"/>
  <c r="CA48" i="26"/>
  <c r="BF48" i="26"/>
  <c r="BG80" i="26" s="1"/>
  <c r="BG112" i="26" s="1"/>
  <c r="AP48" i="26"/>
  <c r="AP112" i="26" s="1"/>
  <c r="V48" i="26"/>
  <c r="V112" i="26" s="1"/>
  <c r="DI48" i="26"/>
  <c r="BS48" i="26"/>
  <c r="AO48" i="26"/>
  <c r="M48" i="26"/>
  <c r="DC48" i="26"/>
  <c r="BR48" i="26"/>
  <c r="AK48" i="26"/>
  <c r="K48" i="26"/>
  <c r="DB48" i="26"/>
  <c r="DC80" i="26" s="1"/>
  <c r="BQ48" i="26"/>
  <c r="AI48" i="26"/>
  <c r="AJ80" i="26" s="1"/>
  <c r="CQ48" i="26"/>
  <c r="BP48" i="26"/>
  <c r="BQ80" i="26" s="1"/>
  <c r="AH48" i="26"/>
  <c r="AI80" i="26" s="1"/>
  <c r="CP48" i="26"/>
  <c r="BO48" i="26"/>
  <c r="AG48" i="26"/>
  <c r="CL48" i="26"/>
  <c r="AE48" i="26"/>
  <c r="CK48" i="26"/>
  <c r="U48" i="26"/>
  <c r="BZ48" i="26"/>
  <c r="BZ112" i="26" s="1"/>
  <c r="T48" i="26"/>
  <c r="U80" i="26" s="1"/>
  <c r="U112" i="26" s="1"/>
  <c r="R48" i="26"/>
  <c r="R112" i="26" s="1"/>
  <c r="BY48" i="26"/>
  <c r="S48" i="26"/>
  <c r="T80" i="26" s="1"/>
  <c r="BE48" i="26"/>
  <c r="DL48" i="26"/>
  <c r="BC48" i="26"/>
  <c r="DK48" i="26"/>
  <c r="BB48" i="26"/>
  <c r="DJ48" i="26"/>
  <c r="DK80" i="26" s="1"/>
  <c r="BA48" i="26"/>
  <c r="AC112" i="26"/>
  <c r="BM112" i="26"/>
  <c r="DU112" i="26"/>
  <c r="BV113" i="26"/>
  <c r="BS114" i="26"/>
  <c r="CQ114" i="26"/>
  <c r="H115" i="26"/>
  <c r="T115" i="26"/>
  <c r="DL52" i="26"/>
  <c r="CZ52" i="26"/>
  <c r="CN52" i="26"/>
  <c r="CB52" i="26"/>
  <c r="BP52" i="26"/>
  <c r="BD52" i="26"/>
  <c r="AR52" i="26"/>
  <c r="AS84" i="26" s="1"/>
  <c r="AF52" i="26"/>
  <c r="T52" i="26"/>
  <c r="U84" i="26" s="1"/>
  <c r="U116" i="26" s="1"/>
  <c r="H52" i="26"/>
  <c r="DK52" i="26"/>
  <c r="CY52" i="26"/>
  <c r="CZ84" i="26" s="1"/>
  <c r="CZ116" i="26" s="1"/>
  <c r="CM52" i="26"/>
  <c r="CA52" i="26"/>
  <c r="BO52" i="26"/>
  <c r="BC52" i="26"/>
  <c r="AQ52" i="26"/>
  <c r="AR84" i="26" s="1"/>
  <c r="AE52" i="26"/>
  <c r="AF84" i="26" s="1"/>
  <c r="S52" i="26"/>
  <c r="G52" i="26"/>
  <c r="DV52" i="26"/>
  <c r="DJ52" i="26"/>
  <c r="CX52" i="26"/>
  <c r="CL52" i="26"/>
  <c r="CL116" i="26" s="1"/>
  <c r="BZ52" i="26"/>
  <c r="BN52" i="26"/>
  <c r="BB52" i="26"/>
  <c r="AP52" i="26"/>
  <c r="AD52" i="26"/>
  <c r="R52" i="26"/>
  <c r="S84" i="26" s="1"/>
  <c r="DU52" i="26"/>
  <c r="DI52" i="26"/>
  <c r="CW52" i="26"/>
  <c r="CK52" i="26"/>
  <c r="BY52" i="26"/>
  <c r="BY116" i="26" s="1"/>
  <c r="BM52" i="26"/>
  <c r="BM116" i="26" s="1"/>
  <c r="BA52" i="26"/>
  <c r="AO52" i="26"/>
  <c r="AC52" i="26"/>
  <c r="Q52" i="26"/>
  <c r="DT52" i="26"/>
  <c r="DT116" i="26" s="1"/>
  <c r="DH52" i="26"/>
  <c r="CV52" i="26"/>
  <c r="CJ52" i="26"/>
  <c r="BX52" i="26"/>
  <c r="BL52" i="26"/>
  <c r="AZ52" i="26"/>
  <c r="AZ116" i="26" s="1"/>
  <c r="AN52" i="26"/>
  <c r="AN116" i="26" s="1"/>
  <c r="AB52" i="26"/>
  <c r="P52" i="26"/>
  <c r="DF52" i="26"/>
  <c r="CO52" i="26"/>
  <c r="BS52" i="26"/>
  <c r="AW52" i="26"/>
  <c r="AA52" i="26"/>
  <c r="J52" i="26"/>
  <c r="K84" i="26" s="1"/>
  <c r="DE52" i="26"/>
  <c r="DE116" i="26" s="1"/>
  <c r="CI52" i="26"/>
  <c r="BR52" i="26"/>
  <c r="BS84" i="26" s="1"/>
  <c r="BS116" i="26" s="1"/>
  <c r="AV52" i="26"/>
  <c r="Z52" i="26"/>
  <c r="Z116" i="26" s="1"/>
  <c r="I52" i="26"/>
  <c r="DD52" i="26"/>
  <c r="CH52" i="26"/>
  <c r="BQ52" i="26"/>
  <c r="AU52" i="26"/>
  <c r="Y52" i="26"/>
  <c r="DC52" i="26"/>
  <c r="DD84" i="26" s="1"/>
  <c r="CG52" i="26"/>
  <c r="CG116" i="26" s="1"/>
  <c r="BK52" i="26"/>
  <c r="AT52" i="26"/>
  <c r="AU84" i="26" s="1"/>
  <c r="X52" i="26"/>
  <c r="DS52" i="26"/>
  <c r="DB52" i="26"/>
  <c r="CF52" i="26"/>
  <c r="BJ52" i="26"/>
  <c r="AS52" i="26"/>
  <c r="AT84" i="26" s="1"/>
  <c r="W52" i="26"/>
  <c r="W116" i="26" s="1"/>
  <c r="DN52" i="26"/>
  <c r="CC52" i="26"/>
  <c r="AM52" i="26"/>
  <c r="AM116" i="26" s="1"/>
  <c r="L52" i="26"/>
  <c r="L116" i="26" s="1"/>
  <c r="DM52" i="26"/>
  <c r="DN84" i="26" s="1"/>
  <c r="BW52" i="26"/>
  <c r="BW116" i="26" s="1"/>
  <c r="AL52" i="26"/>
  <c r="K52" i="26"/>
  <c r="DG52" i="26"/>
  <c r="BV52" i="26"/>
  <c r="BV116" i="26" s="1"/>
  <c r="AK52" i="26"/>
  <c r="DA52" i="26"/>
  <c r="BU52" i="26"/>
  <c r="AJ52" i="26"/>
  <c r="CU52" i="26"/>
  <c r="BT52" i="26"/>
  <c r="BU84" i="26" s="1"/>
  <c r="AI52" i="26"/>
  <c r="CE52" i="26"/>
  <c r="CF84" i="26" s="1"/>
  <c r="CF116" i="26" s="1"/>
  <c r="U52" i="26"/>
  <c r="CD52" i="26"/>
  <c r="O52" i="26"/>
  <c r="BI52" i="26"/>
  <c r="N52" i="26"/>
  <c r="N116" i="26" s="1"/>
  <c r="BG52" i="26"/>
  <c r="DR52" i="26"/>
  <c r="BH52" i="26"/>
  <c r="M52" i="26"/>
  <c r="DQ52" i="26"/>
  <c r="DO52" i="26"/>
  <c r="DP84" i="26" s="1"/>
  <c r="DP116" i="26" s="1"/>
  <c r="BE52" i="26"/>
  <c r="CT52" i="26"/>
  <c r="AY52" i="26"/>
  <c r="CS52" i="26"/>
  <c r="AX52" i="26"/>
  <c r="AC116" i="26"/>
  <c r="CH53" i="26"/>
  <c r="CI85" i="26" s="1"/>
  <c r="CI117" i="26" s="1"/>
  <c r="AU118" i="26"/>
  <c r="CE54" i="26"/>
  <c r="CB119" i="26"/>
  <c r="DT56" i="26"/>
  <c r="DU88" i="26" s="1"/>
  <c r="DU120" i="26" s="1"/>
  <c r="DH56" i="26"/>
  <c r="CV56" i="26"/>
  <c r="CJ56" i="26"/>
  <c r="BX56" i="26"/>
  <c r="BL56" i="26"/>
  <c r="AZ56" i="26"/>
  <c r="AN56" i="26"/>
  <c r="AN120" i="26" s="1"/>
  <c r="AB56" i="26"/>
  <c r="P56" i="26"/>
  <c r="Q88" i="26" s="1"/>
  <c r="Q120" i="26" s="1"/>
  <c r="DR56" i="26"/>
  <c r="DF56" i="26"/>
  <c r="DG88" i="26" s="1"/>
  <c r="DG120" i="26" s="1"/>
  <c r="CT56" i="26"/>
  <c r="CT120" i="26" s="1"/>
  <c r="CH56" i="26"/>
  <c r="BV56" i="26"/>
  <c r="BJ56" i="26"/>
  <c r="AX56" i="26"/>
  <c r="AL56" i="26"/>
  <c r="Z56" i="26"/>
  <c r="Z120" i="26" s="1"/>
  <c r="N56" i="26"/>
  <c r="DP56" i="26"/>
  <c r="DQ88" i="26" s="1"/>
  <c r="DQ120" i="26" s="1"/>
  <c r="DB56" i="26"/>
  <c r="DC88" i="26" s="1"/>
  <c r="CN56" i="26"/>
  <c r="CO88" i="26" s="1"/>
  <c r="CO120" i="26" s="1"/>
  <c r="BZ56" i="26"/>
  <c r="BK56" i="26"/>
  <c r="BL88" i="26" s="1"/>
  <c r="AV56" i="26"/>
  <c r="AH56" i="26"/>
  <c r="T56" i="26"/>
  <c r="U88" i="26" s="1"/>
  <c r="DO56" i="26"/>
  <c r="DA56" i="26"/>
  <c r="CM56" i="26"/>
  <c r="BY56" i="26"/>
  <c r="BI56" i="26"/>
  <c r="AU56" i="26"/>
  <c r="AU120" i="26" s="1"/>
  <c r="AG56" i="26"/>
  <c r="AH88" i="26" s="1"/>
  <c r="AH120" i="26" s="1"/>
  <c r="S56" i="26"/>
  <c r="S120" i="26" s="1"/>
  <c r="DN56" i="26"/>
  <c r="DO88" i="26" s="1"/>
  <c r="DO120" i="26" s="1"/>
  <c r="CZ56" i="26"/>
  <c r="CL56" i="26"/>
  <c r="BW56" i="26"/>
  <c r="BH56" i="26"/>
  <c r="AT56" i="26"/>
  <c r="AF56" i="26"/>
  <c r="AG88" i="26" s="1"/>
  <c r="R56" i="26"/>
  <c r="DM56" i="26"/>
  <c r="DN88" i="26" s="1"/>
  <c r="CY56" i="26"/>
  <c r="CZ88" i="26" s="1"/>
  <c r="CZ120" i="26" s="1"/>
  <c r="CK56" i="26"/>
  <c r="CL88" i="26" s="1"/>
  <c r="CL120" i="26" s="1"/>
  <c r="BU56" i="26"/>
  <c r="BV88" i="26" s="1"/>
  <c r="BV120" i="26" s="1"/>
  <c r="BG56" i="26"/>
  <c r="AS56" i="26"/>
  <c r="AE56" i="26"/>
  <c r="Q56" i="26"/>
  <c r="DL56" i="26"/>
  <c r="CX56" i="26"/>
  <c r="CI56" i="26"/>
  <c r="CJ88" i="26" s="1"/>
  <c r="CJ120" i="26" s="1"/>
  <c r="BT56" i="26"/>
  <c r="BF56" i="26"/>
  <c r="BG88" i="26" s="1"/>
  <c r="AR56" i="26"/>
  <c r="AD56" i="26"/>
  <c r="AD120" i="26" s="1"/>
  <c r="O56" i="26"/>
  <c r="DC56" i="26"/>
  <c r="DD88" i="26" s="1"/>
  <c r="DD120" i="26" s="1"/>
  <c r="CC56" i="26"/>
  <c r="BC56" i="26"/>
  <c r="AC56" i="26"/>
  <c r="H56" i="26"/>
  <c r="CW56" i="26"/>
  <c r="CB56" i="26"/>
  <c r="BB56" i="26"/>
  <c r="AA56" i="26"/>
  <c r="AB88" i="26" s="1"/>
  <c r="G56" i="26"/>
  <c r="H88" i="26" s="1"/>
  <c r="H120" i="26" s="1"/>
  <c r="DV56" i="26"/>
  <c r="CU56" i="26"/>
  <c r="CA56" i="26"/>
  <c r="CB88" i="26" s="1"/>
  <c r="CB120" i="26" s="1"/>
  <c r="BA56" i="26"/>
  <c r="Y56" i="26"/>
  <c r="DU56" i="26"/>
  <c r="CS56" i="26"/>
  <c r="BS56" i="26"/>
  <c r="AY56" i="26"/>
  <c r="X56" i="26"/>
  <c r="DS56" i="26"/>
  <c r="CR56" i="26"/>
  <c r="BR56" i="26"/>
  <c r="BS88" i="26" s="1"/>
  <c r="BS120" i="26" s="1"/>
  <c r="AW56" i="26"/>
  <c r="AX88" i="26" s="1"/>
  <c r="W56" i="26"/>
  <c r="X88" i="26" s="1"/>
  <c r="DQ56" i="26"/>
  <c r="CE56" i="26"/>
  <c r="AM56" i="26"/>
  <c r="DK56" i="26"/>
  <c r="CD56" i="26"/>
  <c r="AK56" i="26"/>
  <c r="DJ56" i="26"/>
  <c r="DK88" i="26" s="1"/>
  <c r="BQ56" i="26"/>
  <c r="BR88" i="26" s="1"/>
  <c r="AJ56" i="26"/>
  <c r="DI56" i="26"/>
  <c r="BP56" i="26"/>
  <c r="BQ88" i="26" s="1"/>
  <c r="AI56" i="26"/>
  <c r="AJ88" i="26" s="1"/>
  <c r="DG56" i="26"/>
  <c r="BO56" i="26"/>
  <c r="V56" i="26"/>
  <c r="CF56" i="26"/>
  <c r="J56" i="26"/>
  <c r="K88" i="26" s="1"/>
  <c r="BN56" i="26"/>
  <c r="I56" i="26"/>
  <c r="BM56" i="26"/>
  <c r="BN88" i="26" s="1"/>
  <c r="BD56" i="26"/>
  <c r="BD120" i="26" s="1"/>
  <c r="BE56" i="26"/>
  <c r="BF88" i="26" s="1"/>
  <c r="BF120" i="26" s="1"/>
  <c r="DE56" i="26"/>
  <c r="DE120" i="26" s="1"/>
  <c r="AP56" i="26"/>
  <c r="AQ88" i="26" s="1"/>
  <c r="DD56" i="26"/>
  <c r="AO56" i="26"/>
  <c r="CQ56" i="26"/>
  <c r="U56" i="26"/>
  <c r="V88" i="26" s="1"/>
  <c r="CW120" i="26"/>
  <c r="AL121" i="26"/>
  <c r="CE58" i="26"/>
  <c r="CE122" i="26" s="1"/>
  <c r="DC122" i="26"/>
  <c r="CZ123" i="26"/>
  <c r="DL60" i="26"/>
  <c r="CZ60" i="26"/>
  <c r="CN60" i="26"/>
  <c r="CB60" i="26"/>
  <c r="BP60" i="26"/>
  <c r="BQ92" i="26" s="1"/>
  <c r="BD60" i="26"/>
  <c r="BE92" i="26" s="1"/>
  <c r="AR60" i="26"/>
  <c r="AF60" i="26"/>
  <c r="AG92" i="26" s="1"/>
  <c r="T60" i="26"/>
  <c r="H60" i="26"/>
  <c r="I92" i="26" s="1"/>
  <c r="I124" i="26" s="1"/>
  <c r="DK60" i="26"/>
  <c r="DL92" i="26" s="1"/>
  <c r="DL124" i="26" s="1"/>
  <c r="CY60" i="26"/>
  <c r="CZ92" i="26" s="1"/>
  <c r="CM60" i="26"/>
  <c r="CN92" i="26" s="1"/>
  <c r="CN124" i="26" s="1"/>
  <c r="CA60" i="26"/>
  <c r="CB92" i="26" s="1"/>
  <c r="CB124" i="26" s="1"/>
  <c r="BO60" i="26"/>
  <c r="BC60" i="26"/>
  <c r="AQ60" i="26"/>
  <c r="AE60" i="26"/>
  <c r="S60" i="26"/>
  <c r="G60" i="26"/>
  <c r="G124" i="26" s="1"/>
  <c r="DV60" i="26"/>
  <c r="DJ60" i="26"/>
  <c r="CX60" i="26"/>
  <c r="CL60" i="26"/>
  <c r="BZ60" i="26"/>
  <c r="BN60" i="26"/>
  <c r="BB60" i="26"/>
  <c r="AP60" i="26"/>
  <c r="AD60" i="26"/>
  <c r="R60" i="26"/>
  <c r="DT60" i="26"/>
  <c r="DH60" i="26"/>
  <c r="CV60" i="26"/>
  <c r="CJ60" i="26"/>
  <c r="BX60" i="26"/>
  <c r="BL60" i="26"/>
  <c r="AZ60" i="26"/>
  <c r="AN60" i="26"/>
  <c r="AB60" i="26"/>
  <c r="P60" i="26"/>
  <c r="DQ60" i="26"/>
  <c r="DA60" i="26"/>
  <c r="CG60" i="26"/>
  <c r="BQ60" i="26"/>
  <c r="BR92" i="26" s="1"/>
  <c r="AW60" i="26"/>
  <c r="AG60" i="26"/>
  <c r="AH92" i="26" s="1"/>
  <c r="AH124" i="26" s="1"/>
  <c r="M60" i="26"/>
  <c r="N92" i="26" s="1"/>
  <c r="N124" i="26" s="1"/>
  <c r="DP60" i="26"/>
  <c r="CW60" i="26"/>
  <c r="CF60" i="26"/>
  <c r="BM60" i="26"/>
  <c r="AV60" i="26"/>
  <c r="AC60" i="26"/>
  <c r="L60" i="26"/>
  <c r="DO60" i="26"/>
  <c r="CU60" i="26"/>
  <c r="CV92" i="26" s="1"/>
  <c r="CV124" i="26" s="1"/>
  <c r="CE60" i="26"/>
  <c r="BK60" i="26"/>
  <c r="BL92" i="26" s="1"/>
  <c r="AU60" i="26"/>
  <c r="AU124" i="26" s="1"/>
  <c r="AA60" i="26"/>
  <c r="AB92" i="26" s="1"/>
  <c r="K60" i="26"/>
  <c r="L92" i="26" s="1"/>
  <c r="DN60" i="26"/>
  <c r="DO92" i="26" s="1"/>
  <c r="CT60" i="26"/>
  <c r="CD60" i="26"/>
  <c r="BJ60" i="26"/>
  <c r="AT60" i="26"/>
  <c r="Z60" i="26"/>
  <c r="J60" i="26"/>
  <c r="K92" i="26" s="1"/>
  <c r="DM60" i="26"/>
  <c r="CS60" i="26"/>
  <c r="CC60" i="26"/>
  <c r="CD92" i="26" s="1"/>
  <c r="CD124" i="26" s="1"/>
  <c r="BI60" i="26"/>
  <c r="AS60" i="26"/>
  <c r="AT92" i="26" s="1"/>
  <c r="Y60" i="26"/>
  <c r="Y124" i="26" s="1"/>
  <c r="I60" i="26"/>
  <c r="DI60" i="26"/>
  <c r="CI60" i="26"/>
  <c r="BE60" i="26"/>
  <c r="W60" i="26"/>
  <c r="DG60" i="26"/>
  <c r="DG124" i="26" s="1"/>
  <c r="CH60" i="26"/>
  <c r="BA60" i="26"/>
  <c r="BB92" i="26" s="1"/>
  <c r="BB124" i="26" s="1"/>
  <c r="V60" i="26"/>
  <c r="W92" i="26" s="1"/>
  <c r="W124" i="26" s="1"/>
  <c r="DF60" i="26"/>
  <c r="DG92" i="26" s="1"/>
  <c r="BY60" i="26"/>
  <c r="BZ92" i="26" s="1"/>
  <c r="AY60" i="26"/>
  <c r="AZ92" i="26" s="1"/>
  <c r="U60" i="26"/>
  <c r="DE60" i="26"/>
  <c r="BW60" i="26"/>
  <c r="AX60" i="26"/>
  <c r="Q60" i="26"/>
  <c r="DD60" i="26"/>
  <c r="DE92" i="26" s="1"/>
  <c r="DE124" i="26" s="1"/>
  <c r="BV60" i="26"/>
  <c r="AO60" i="26"/>
  <c r="AP92" i="26" s="1"/>
  <c r="AP124" i="26" s="1"/>
  <c r="O60" i="26"/>
  <c r="P92" i="26" s="1"/>
  <c r="P124" i="26" s="1"/>
  <c r="DR60" i="26"/>
  <c r="BH60" i="26"/>
  <c r="BH124" i="26" s="1"/>
  <c r="DC60" i="26"/>
  <c r="BG60" i="26"/>
  <c r="DB60" i="26"/>
  <c r="BF60" i="26"/>
  <c r="CR60" i="26"/>
  <c r="AM60" i="26"/>
  <c r="CQ60" i="26"/>
  <c r="CR92" i="26" s="1"/>
  <c r="CR124" i="26" s="1"/>
  <c r="AL60" i="26"/>
  <c r="BS60" i="26"/>
  <c r="BT92" i="26" s="1"/>
  <c r="BT124" i="26" s="1"/>
  <c r="BR60" i="26"/>
  <c r="BS92" i="26" s="1"/>
  <c r="AK60" i="26"/>
  <c r="AI60" i="26"/>
  <c r="AJ60" i="26"/>
  <c r="AK92" i="26" s="1"/>
  <c r="DS60" i="26"/>
  <c r="X60" i="26"/>
  <c r="CP60" i="26"/>
  <c r="N60" i="26"/>
  <c r="CO60" i="26"/>
  <c r="Q124" i="26"/>
  <c r="CI93" i="26"/>
  <c r="CX37" i="26"/>
  <c r="CH39" i="26"/>
  <c r="CJ43" i="26"/>
  <c r="CK75" i="26" s="1"/>
  <c r="CE45" i="26"/>
  <c r="DB47" i="26"/>
  <c r="DC79" i="26" s="1"/>
  <c r="AG52" i="26"/>
  <c r="L56" i="26"/>
  <c r="M88" i="26" s="1"/>
  <c r="BS58" i="26"/>
  <c r="AH60" i="26"/>
  <c r="AN37" i="26"/>
  <c r="CV103" i="26"/>
  <c r="CV37" i="26"/>
  <c r="AB107" i="26"/>
  <c r="DQ108" i="26"/>
  <c r="BF113" i="26"/>
  <c r="DN113" i="26"/>
  <c r="P115" i="26"/>
  <c r="BC118" i="26"/>
  <c r="BC54" i="26"/>
  <c r="Y120" i="26"/>
  <c r="BX123" i="26"/>
  <c r="R103" i="26"/>
  <c r="R37" i="26"/>
  <c r="BZ103" i="26"/>
  <c r="BZ37" i="26"/>
  <c r="CU104" i="26"/>
  <c r="X41" i="26"/>
  <c r="X73" i="26" s="1"/>
  <c r="DP105" i="26"/>
  <c r="DP41" i="26"/>
  <c r="U110" i="26"/>
  <c r="CO110" i="26"/>
  <c r="DU79" i="26"/>
  <c r="DU111" i="26" s="1"/>
  <c r="DI79" i="26"/>
  <c r="DI111" i="26" s="1"/>
  <c r="CW79" i="26"/>
  <c r="CK79" i="26"/>
  <c r="BY79" i="26"/>
  <c r="BY111" i="26" s="1"/>
  <c r="BA79" i="26"/>
  <c r="DT79" i="26"/>
  <c r="DT111" i="26" s="1"/>
  <c r="CV79" i="26"/>
  <c r="CV111" i="26" s="1"/>
  <c r="CJ79" i="26"/>
  <c r="CJ111" i="26" s="1"/>
  <c r="BX79" i="26"/>
  <c r="BX111" i="26" s="1"/>
  <c r="AN79" i="26"/>
  <c r="AB79" i="26"/>
  <c r="P79" i="26"/>
  <c r="CU79" i="26"/>
  <c r="CU111" i="26" s="1"/>
  <c r="CI79" i="26"/>
  <c r="CI111" i="26" s="1"/>
  <c r="BW79" i="26"/>
  <c r="BW111" i="26" s="1"/>
  <c r="BK79" i="26"/>
  <c r="AY79" i="26"/>
  <c r="AY111" i="26" s="1"/>
  <c r="AA79" i="26"/>
  <c r="DF79" i="26"/>
  <c r="CT79" i="26"/>
  <c r="CT111" i="26" s="1"/>
  <c r="CH79" i="26"/>
  <c r="BV79" i="26"/>
  <c r="BV111" i="26" s="1"/>
  <c r="DO79" i="26"/>
  <c r="BG79" i="26"/>
  <c r="AI79" i="26"/>
  <c r="W79" i="26"/>
  <c r="DL79" i="26"/>
  <c r="CP79" i="26"/>
  <c r="BU79" i="26"/>
  <c r="BU111" i="26" s="1"/>
  <c r="BC79" i="26"/>
  <c r="AJ79" i="26"/>
  <c r="AJ111" i="26" s="1"/>
  <c r="S79" i="26"/>
  <c r="S111" i="26" s="1"/>
  <c r="BT79" i="26"/>
  <c r="DJ79" i="26"/>
  <c r="AX79" i="26"/>
  <c r="AX111" i="26" s="1"/>
  <c r="N79" i="26"/>
  <c r="BQ79" i="26"/>
  <c r="AW79" i="26"/>
  <c r="AF79" i="26"/>
  <c r="M79" i="26"/>
  <c r="DD79" i="26"/>
  <c r="BP79" i="26"/>
  <c r="BP111" i="26" s="1"/>
  <c r="AV79" i="26"/>
  <c r="AV111" i="26" s="1"/>
  <c r="AE79" i="26"/>
  <c r="DB79" i="26"/>
  <c r="I79" i="26"/>
  <c r="DA79" i="26"/>
  <c r="DA111" i="26" s="1"/>
  <c r="BZ79" i="26"/>
  <c r="AP79" i="26"/>
  <c r="H79" i="26"/>
  <c r="H111" i="26" s="1"/>
  <c r="G79" i="26"/>
  <c r="CY79" i="26"/>
  <c r="AK79" i="26"/>
  <c r="CX79" i="26"/>
  <c r="X79" i="26"/>
  <c r="X111" i="26" s="1"/>
  <c r="CC79" i="26"/>
  <c r="V79" i="26"/>
  <c r="V111" i="26" s="1"/>
  <c r="U79" i="26"/>
  <c r="DV79" i="26"/>
  <c r="BH79" i="26"/>
  <c r="T79" i="26"/>
  <c r="J79" i="26"/>
  <c r="CR79" i="26"/>
  <c r="CG79" i="26"/>
  <c r="CG111" i="26" s="1"/>
  <c r="CF79" i="26"/>
  <c r="BE79" i="26"/>
  <c r="BD79" i="26"/>
  <c r="BD111" i="26" s="1"/>
  <c r="AT79" i="26"/>
  <c r="AS79" i="26"/>
  <c r="Z79" i="26"/>
  <c r="CL115" i="26"/>
  <c r="Y85" i="26"/>
  <c r="AG118" i="26"/>
  <c r="CC118" i="26"/>
  <c r="CB37" i="26"/>
  <c r="BC47" i="26"/>
  <c r="BC111" i="26" s="1"/>
  <c r="T37" i="26"/>
  <c r="AR103" i="26"/>
  <c r="AR37" i="26"/>
  <c r="BP103" i="26"/>
  <c r="BP37" i="26"/>
  <c r="CN103" i="26"/>
  <c r="CN37" i="26"/>
  <c r="DL37" i="26"/>
  <c r="DO40" i="26"/>
  <c r="DO72" i="26" s="1"/>
  <c r="DC40" i="26"/>
  <c r="CQ40" i="26"/>
  <c r="CE40" i="26"/>
  <c r="CE72" i="26" s="1"/>
  <c r="CE104" i="26" s="1"/>
  <c r="BS40" i="26"/>
  <c r="BS72" i="26" s="1"/>
  <c r="BS104" i="26" s="1"/>
  <c r="BG40" i="26"/>
  <c r="AU40" i="26"/>
  <c r="AI40" i="26"/>
  <c r="W40" i="26"/>
  <c r="K40" i="26"/>
  <c r="DN40" i="26"/>
  <c r="DB40" i="26"/>
  <c r="CP40" i="26"/>
  <c r="CP72" i="26" s="1"/>
  <c r="CP104" i="26" s="1"/>
  <c r="CD40" i="26"/>
  <c r="CD72" i="26" s="1"/>
  <c r="BR40" i="26"/>
  <c r="BR72" i="26" s="1"/>
  <c r="BF40" i="26"/>
  <c r="BF72" i="26" s="1"/>
  <c r="AT40" i="26"/>
  <c r="AH40" i="26"/>
  <c r="V40" i="26"/>
  <c r="J40" i="26"/>
  <c r="DM40" i="26"/>
  <c r="DA40" i="26"/>
  <c r="CO40" i="26"/>
  <c r="CC40" i="26"/>
  <c r="BQ40" i="26"/>
  <c r="BQ72" i="26" s="1"/>
  <c r="BE40" i="26"/>
  <c r="AS40" i="26"/>
  <c r="AG40" i="26"/>
  <c r="AG72" i="26" s="1"/>
  <c r="AG104" i="26" s="1"/>
  <c r="U40" i="26"/>
  <c r="U72" i="26" s="1"/>
  <c r="U104" i="26" s="1"/>
  <c r="I40" i="26"/>
  <c r="DL40" i="26"/>
  <c r="CZ40" i="26"/>
  <c r="CN40" i="26"/>
  <c r="CB40" i="26"/>
  <c r="BP40" i="26"/>
  <c r="BD40" i="26"/>
  <c r="AR40" i="26"/>
  <c r="AF40" i="26"/>
  <c r="T40" i="26"/>
  <c r="T72" i="26" s="1"/>
  <c r="H40" i="26"/>
  <c r="DK40" i="26"/>
  <c r="DK72" i="26" s="1"/>
  <c r="CY40" i="26"/>
  <c r="CM40" i="26"/>
  <c r="CA40" i="26"/>
  <c r="BO40" i="26"/>
  <c r="BC40" i="26"/>
  <c r="AQ40" i="26"/>
  <c r="AE40" i="26"/>
  <c r="S40" i="26"/>
  <c r="G40" i="26"/>
  <c r="DP40" i="26"/>
  <c r="CT40" i="26"/>
  <c r="CT72" i="26" s="1"/>
  <c r="BX40" i="26"/>
  <c r="BB40" i="26"/>
  <c r="AK40" i="26"/>
  <c r="O40" i="26"/>
  <c r="DJ40" i="26"/>
  <c r="CS40" i="26"/>
  <c r="BW40" i="26"/>
  <c r="BW72" i="26" s="1"/>
  <c r="BA40" i="26"/>
  <c r="AJ40" i="26"/>
  <c r="N40" i="26"/>
  <c r="N72" i="26" s="1"/>
  <c r="DI40" i="26"/>
  <c r="CR40" i="26"/>
  <c r="BV40" i="26"/>
  <c r="AZ40" i="26"/>
  <c r="AZ104" i="26" s="1"/>
  <c r="AD40" i="26"/>
  <c r="M40" i="26"/>
  <c r="DH40" i="26"/>
  <c r="CL40" i="26"/>
  <c r="BU40" i="26"/>
  <c r="AY40" i="26"/>
  <c r="AC40" i="26"/>
  <c r="L40" i="26"/>
  <c r="L72" i="26" s="1"/>
  <c r="DG40" i="26"/>
  <c r="DG72" i="26" s="1"/>
  <c r="CK40" i="26"/>
  <c r="CK72" i="26" s="1"/>
  <c r="BT40" i="26"/>
  <c r="AX40" i="26"/>
  <c r="AB40" i="26"/>
  <c r="AB104" i="26" s="1"/>
  <c r="CV40" i="26"/>
  <c r="CV104" i="26" s="1"/>
  <c r="BK40" i="26"/>
  <c r="BK104" i="26" s="1"/>
  <c r="Z40" i="26"/>
  <c r="DV40" i="26"/>
  <c r="CU40" i="26"/>
  <c r="BJ40" i="26"/>
  <c r="Y40" i="26"/>
  <c r="DU40" i="26"/>
  <c r="DU72" i="26" s="1"/>
  <c r="CJ40" i="26"/>
  <c r="CJ104" i="26" s="1"/>
  <c r="BI40" i="26"/>
  <c r="X40" i="26"/>
  <c r="Q40" i="26"/>
  <c r="Q104" i="26" s="1"/>
  <c r="DT40" i="26"/>
  <c r="CI40" i="26"/>
  <c r="BH40" i="26"/>
  <c r="R40" i="26"/>
  <c r="DS40" i="26"/>
  <c r="CH40" i="26"/>
  <c r="AW40" i="26"/>
  <c r="DQ40" i="26"/>
  <c r="CF40" i="26"/>
  <c r="AP40" i="26"/>
  <c r="DF40" i="26"/>
  <c r="DF104" i="26" s="1"/>
  <c r="BZ40" i="26"/>
  <c r="BZ72" i="26" s="1"/>
  <c r="AO40" i="26"/>
  <c r="AO104" i="26" s="1"/>
  <c r="DE40" i="26"/>
  <c r="BY40" i="26"/>
  <c r="BY104" i="26" s="1"/>
  <c r="AN40" i="26"/>
  <c r="BA72" i="26"/>
  <c r="BA104" i="26" s="1"/>
  <c r="CW104" i="26"/>
  <c r="DU104" i="26"/>
  <c r="Z41" i="26"/>
  <c r="BV41" i="26"/>
  <c r="BV105" i="26" s="1"/>
  <c r="W106" i="26"/>
  <c r="W42" i="26"/>
  <c r="BS42" i="26"/>
  <c r="BV74" i="26" s="1"/>
  <c r="CY37" i="26"/>
  <c r="CI39" i="26"/>
  <c r="BN40" i="26"/>
  <c r="BN72" i="26" s="1"/>
  <c r="AX41" i="26"/>
  <c r="DG43" i="26"/>
  <c r="DH75" i="26" s="1"/>
  <c r="DH107" i="26" s="1"/>
  <c r="CC46" i="26"/>
  <c r="CD78" i="26" s="1"/>
  <c r="CD110" i="26" s="1"/>
  <c r="DC47" i="26"/>
  <c r="AH52" i="26"/>
  <c r="M56" i="26"/>
  <c r="BT60" i="26"/>
  <c r="AB75" i="26"/>
  <c r="CJ37" i="26"/>
  <c r="DE104" i="26"/>
  <c r="BF105" i="26"/>
  <c r="G106" i="26"/>
  <c r="BO42" i="26"/>
  <c r="CY114" i="26"/>
  <c r="DN117" i="26"/>
  <c r="AZ119" i="26"/>
  <c r="DH119" i="26"/>
  <c r="BU120" i="26"/>
  <c r="AD37" i="26"/>
  <c r="DJ103" i="26"/>
  <c r="DJ37" i="26"/>
  <c r="AY104" i="26"/>
  <c r="DA37" i="26"/>
  <c r="AA108" i="26"/>
  <c r="AJ109" i="26"/>
  <c r="DV111" i="26"/>
  <c r="BE114" i="26"/>
  <c r="BT117" i="26"/>
  <c r="DN87" i="26"/>
  <c r="DN119" i="26" s="1"/>
  <c r="DB87" i="26"/>
  <c r="DB119" i="26" s="1"/>
  <c r="BF87" i="26"/>
  <c r="AT87" i="26"/>
  <c r="V87" i="26"/>
  <c r="J87" i="26"/>
  <c r="J119" i="26" s="1"/>
  <c r="BY87" i="26"/>
  <c r="BY119" i="26" s="1"/>
  <c r="BM87" i="26"/>
  <c r="BM119" i="26" s="1"/>
  <c r="BA87" i="26"/>
  <c r="AO87" i="26"/>
  <c r="AC87" i="26"/>
  <c r="DH87" i="26"/>
  <c r="CT87" i="26"/>
  <c r="CF87" i="26"/>
  <c r="BQ87" i="26"/>
  <c r="BC87" i="26"/>
  <c r="AN87" i="26"/>
  <c r="Z87" i="26"/>
  <c r="Z119" i="26" s="1"/>
  <c r="L87" i="26"/>
  <c r="L119" i="26" s="1"/>
  <c r="CS87" i="26"/>
  <c r="CE87" i="26"/>
  <c r="BB87" i="26"/>
  <c r="BB119" i="26" s="1"/>
  <c r="AM87" i="26"/>
  <c r="Y87" i="26"/>
  <c r="K87" i="26"/>
  <c r="BO87" i="26"/>
  <c r="AZ87" i="26"/>
  <c r="AL87" i="26"/>
  <c r="X87" i="26"/>
  <c r="I87" i="26"/>
  <c r="I119" i="26" s="1"/>
  <c r="DS87" i="26"/>
  <c r="DE87" i="26"/>
  <c r="CQ87" i="26"/>
  <c r="CB87" i="26"/>
  <c r="H87" i="26"/>
  <c r="H119" i="26" s="1"/>
  <c r="DA87" i="26"/>
  <c r="CM87" i="26"/>
  <c r="BX87" i="26"/>
  <c r="BJ87" i="26"/>
  <c r="AV87" i="26"/>
  <c r="AV119" i="26" s="1"/>
  <c r="CY87" i="26"/>
  <c r="BZ87" i="26"/>
  <c r="BD87" i="26"/>
  <c r="AB87" i="26"/>
  <c r="CV87" i="26"/>
  <c r="BV87" i="26"/>
  <c r="AW87" i="26"/>
  <c r="AW119" i="26" s="1"/>
  <c r="AA87" i="26"/>
  <c r="AA119" i="26" s="1"/>
  <c r="DQ87" i="26"/>
  <c r="DO87" i="26"/>
  <c r="BT87" i="26"/>
  <c r="AS87" i="26"/>
  <c r="AS119" i="26" s="1"/>
  <c r="CI87" i="26"/>
  <c r="CI119" i="26" s="1"/>
  <c r="AQ87" i="26"/>
  <c r="CH87" i="26"/>
  <c r="DM87" i="26"/>
  <c r="DL87" i="26"/>
  <c r="DL119" i="26" s="1"/>
  <c r="CA87" i="26"/>
  <c r="AI87" i="26"/>
  <c r="AF87" i="26"/>
  <c r="DC87" i="26"/>
  <c r="AE87" i="26"/>
  <c r="AE119" i="26" s="1"/>
  <c r="R87" i="26"/>
  <c r="CN87" i="26"/>
  <c r="CN119" i="26" s="1"/>
  <c r="P87" i="26"/>
  <c r="O87" i="26"/>
  <c r="O119" i="26" s="1"/>
  <c r="BL87" i="26"/>
  <c r="BL119" i="26" s="1"/>
  <c r="BI87" i="26"/>
  <c r="BH87" i="26"/>
  <c r="BG87" i="26"/>
  <c r="M87" i="26"/>
  <c r="G87" i="26"/>
  <c r="G119" i="26" s="1"/>
  <c r="DJ87" i="26"/>
  <c r="CF121" i="26"/>
  <c r="CC122" i="26"/>
  <c r="CC58" i="26"/>
  <c r="CP91" i="26"/>
  <c r="CD91" i="26"/>
  <c r="BR91" i="26"/>
  <c r="BF91" i="26"/>
  <c r="AT91" i="26"/>
  <c r="AT123" i="26" s="1"/>
  <c r="AH91" i="26"/>
  <c r="V91" i="26"/>
  <c r="J91" i="26"/>
  <c r="DL91" i="26"/>
  <c r="DL123" i="26" s="1"/>
  <c r="AR91" i="26"/>
  <c r="AR123" i="26" s="1"/>
  <c r="T91" i="26"/>
  <c r="H91" i="26"/>
  <c r="DV91" i="26"/>
  <c r="DJ91" i="26"/>
  <c r="CX91" i="26"/>
  <c r="BZ91" i="26"/>
  <c r="BN91" i="26"/>
  <c r="AP91" i="26"/>
  <c r="DQ91" i="26"/>
  <c r="DQ123" i="26" s="1"/>
  <c r="DA91" i="26"/>
  <c r="DA123" i="26" s="1"/>
  <c r="CJ91" i="26"/>
  <c r="CJ123" i="26" s="1"/>
  <c r="BU91" i="26"/>
  <c r="AN91" i="26"/>
  <c r="AN123" i="26" s="1"/>
  <c r="Y91" i="26"/>
  <c r="CY91" i="26"/>
  <c r="CI91" i="26"/>
  <c r="BT91" i="26"/>
  <c r="BC91" i="26"/>
  <c r="X91" i="26"/>
  <c r="X123" i="26" s="1"/>
  <c r="G91" i="26"/>
  <c r="G123" i="26" s="1"/>
  <c r="DO91" i="26"/>
  <c r="DO123" i="26" s="1"/>
  <c r="CW91" i="26"/>
  <c r="CH91" i="26"/>
  <c r="BS91" i="26"/>
  <c r="BA91" i="26"/>
  <c r="W91" i="26"/>
  <c r="DM91" i="26"/>
  <c r="CV91" i="26"/>
  <c r="CV123" i="26" s="1"/>
  <c r="CG91" i="26"/>
  <c r="CG123" i="26" s="1"/>
  <c r="BQ91" i="26"/>
  <c r="AZ91" i="26"/>
  <c r="AZ123" i="26" s="1"/>
  <c r="AK91" i="26"/>
  <c r="DH91" i="26"/>
  <c r="CS91" i="26"/>
  <c r="CC91" i="26"/>
  <c r="AW91" i="26"/>
  <c r="P91" i="26"/>
  <c r="DD91" i="26"/>
  <c r="BY91" i="26"/>
  <c r="BY123" i="26" s="1"/>
  <c r="AX91" i="26"/>
  <c r="AX123" i="26" s="1"/>
  <c r="Z91" i="26"/>
  <c r="Z123" i="26" s="1"/>
  <c r="DC91" i="26"/>
  <c r="BX91" i="26"/>
  <c r="AV91" i="26"/>
  <c r="CU91" i="26"/>
  <c r="BW91" i="26"/>
  <c r="BW123" i="26" s="1"/>
  <c r="AU91" i="26"/>
  <c r="Q91" i="26"/>
  <c r="DU91" i="26"/>
  <c r="CT91" i="26"/>
  <c r="BV91" i="26"/>
  <c r="BV123" i="26" s="1"/>
  <c r="AS91" i="26"/>
  <c r="O91" i="26"/>
  <c r="DR91" i="26"/>
  <c r="CO91" i="26"/>
  <c r="BK91" i="26"/>
  <c r="L91" i="26"/>
  <c r="BM91" i="26"/>
  <c r="AA91" i="26"/>
  <c r="AA123" i="26" s="1"/>
  <c r="DG91" i="26"/>
  <c r="BJ91" i="26"/>
  <c r="DF91" i="26"/>
  <c r="BI91" i="26"/>
  <c r="M91" i="26"/>
  <c r="K91" i="26"/>
  <c r="K123" i="26" s="1"/>
  <c r="CR91" i="26"/>
  <c r="BG91" i="26"/>
  <c r="CA91" i="26"/>
  <c r="CA123" i="26" s="1"/>
  <c r="BO91" i="26"/>
  <c r="AY91" i="26"/>
  <c r="AY123" i="26" s="1"/>
  <c r="AO91" i="26"/>
  <c r="AB91" i="26"/>
  <c r="DS91" i="26"/>
  <c r="DK91" i="26"/>
  <c r="CQ91" i="26"/>
  <c r="CM91" i="26"/>
  <c r="CK91" i="26"/>
  <c r="CK123" i="26" s="1"/>
  <c r="CF91" i="26"/>
  <c r="CF123" i="26" s="1"/>
  <c r="CE91" i="26"/>
  <c r="AI91" i="26"/>
  <c r="AE91" i="26"/>
  <c r="DE44" i="26"/>
  <c r="DE108" i="26" s="1"/>
  <c r="DI51" i="26"/>
  <c r="DJ83" i="26" s="1"/>
  <c r="DJ115" i="26" s="1"/>
  <c r="CB107" i="26"/>
  <c r="J37" i="26"/>
  <c r="AT37" i="26"/>
  <c r="BF37" i="26"/>
  <c r="BF103" i="26"/>
  <c r="BR103" i="26"/>
  <c r="BR37" i="26"/>
  <c r="CD103" i="26"/>
  <c r="CD37" i="26"/>
  <c r="CP103" i="26"/>
  <c r="CP37" i="26"/>
  <c r="DB37" i="26"/>
  <c r="DN103" i="26"/>
  <c r="DN37" i="26"/>
  <c r="G72" i="26"/>
  <c r="G104" i="26" s="1"/>
  <c r="CA104" i="26"/>
  <c r="CA72" i="26"/>
  <c r="CM104" i="26"/>
  <c r="CY104" i="26"/>
  <c r="P73" i="26"/>
  <c r="P105" i="26" s="1"/>
  <c r="AN41" i="26"/>
  <c r="AN105" i="26" s="1"/>
  <c r="BL41" i="26"/>
  <c r="CJ41" i="26"/>
  <c r="CJ73" i="26" s="1"/>
  <c r="AW106" i="26"/>
  <c r="J107" i="26"/>
  <c r="CP107" i="26"/>
  <c r="DB107" i="26"/>
  <c r="DN107" i="26"/>
  <c r="G108" i="26"/>
  <c r="CB76" i="26"/>
  <c r="CB108" i="26" s="1"/>
  <c r="BX45" i="26"/>
  <c r="CV109" i="26"/>
  <c r="DH45" i="26"/>
  <c r="DH109" i="26" s="1"/>
  <c r="DT109" i="26"/>
  <c r="Y110" i="26"/>
  <c r="Y46" i="26"/>
  <c r="DB111" i="26"/>
  <c r="G112" i="26"/>
  <c r="P37" i="26"/>
  <c r="CW39" i="26"/>
  <c r="CG40" i="26"/>
  <c r="CG104" i="26" s="1"/>
  <c r="DM43" i="26"/>
  <c r="CG46" i="26"/>
  <c r="DM47" i="26"/>
  <c r="BF52" i="26"/>
  <c r="CD54" i="26"/>
  <c r="AQ56" i="26"/>
  <c r="AQ120" i="26" s="1"/>
  <c r="BU60" i="26"/>
  <c r="BU124" i="26" s="1"/>
  <c r="AC75" i="26"/>
  <c r="N87" i="26"/>
  <c r="DT62" i="26"/>
  <c r="DH62" i="26"/>
  <c r="CV62" i="26"/>
  <c r="CW94" i="26" s="1"/>
  <c r="CW126" i="26" s="1"/>
  <c r="CJ62" i="26"/>
  <c r="BX62" i="26"/>
  <c r="BY94" i="26" s="1"/>
  <c r="BY126" i="26" s="1"/>
  <c r="BL62" i="26"/>
  <c r="BM94" i="26" s="1"/>
  <c r="AZ62" i="26"/>
  <c r="AZ126" i="26" s="1"/>
  <c r="AN62" i="26"/>
  <c r="AO94" i="26" s="1"/>
  <c r="AO126" i="26" s="1"/>
  <c r="AB62" i="26"/>
  <c r="P62" i="26"/>
  <c r="DS62" i="26"/>
  <c r="DG62" i="26"/>
  <c r="CU62" i="26"/>
  <c r="CI62" i="26"/>
  <c r="BW62" i="26"/>
  <c r="BW126" i="26" s="1"/>
  <c r="BK62" i="26"/>
  <c r="AY62" i="26"/>
  <c r="AZ94" i="26" s="1"/>
  <c r="AM62" i="26"/>
  <c r="AN94" i="26" s="1"/>
  <c r="AA62" i="26"/>
  <c r="AB94" i="26" s="1"/>
  <c r="AB126" i="26" s="1"/>
  <c r="O62" i="26"/>
  <c r="P94" i="26" s="1"/>
  <c r="P126" i="26" s="1"/>
  <c r="DR62" i="26"/>
  <c r="DS94" i="26" s="1"/>
  <c r="DF62" i="26"/>
  <c r="CT62" i="26"/>
  <c r="CH62" i="26"/>
  <c r="BV62" i="26"/>
  <c r="BJ62" i="26"/>
  <c r="AX62" i="26"/>
  <c r="AY94" i="26" s="1"/>
  <c r="AL62" i="26"/>
  <c r="Z62" i="26"/>
  <c r="N62" i="26"/>
  <c r="O94" i="26" s="1"/>
  <c r="DP62" i="26"/>
  <c r="DQ94" i="26" s="1"/>
  <c r="DD62" i="26"/>
  <c r="DE94" i="26" s="1"/>
  <c r="DE126" i="26" s="1"/>
  <c r="CR62" i="26"/>
  <c r="CF62" i="26"/>
  <c r="BT62" i="26"/>
  <c r="BH62" i="26"/>
  <c r="AV62" i="26"/>
  <c r="AJ62" i="26"/>
  <c r="X62" i="26"/>
  <c r="L62" i="26"/>
  <c r="DI62" i="26"/>
  <c r="DJ94" i="26" s="1"/>
  <c r="CO62" i="26"/>
  <c r="CO126" i="26" s="1"/>
  <c r="BY62" i="26"/>
  <c r="BZ94" i="26" s="1"/>
  <c r="BZ126" i="26" s="1"/>
  <c r="BE62" i="26"/>
  <c r="BF94" i="26" s="1"/>
  <c r="AO62" i="26"/>
  <c r="AP94" i="26" s="1"/>
  <c r="U62" i="26"/>
  <c r="DE62" i="26"/>
  <c r="CN62" i="26"/>
  <c r="BU62" i="26"/>
  <c r="BD62" i="26"/>
  <c r="AK62" i="26"/>
  <c r="AK126" i="26" s="1"/>
  <c r="T62" i="26"/>
  <c r="DC62" i="26"/>
  <c r="CM62" i="26"/>
  <c r="CN94" i="26" s="1"/>
  <c r="CN126" i="26" s="1"/>
  <c r="BS62" i="26"/>
  <c r="BC62" i="26"/>
  <c r="BD94" i="26" s="1"/>
  <c r="BD126" i="26" s="1"/>
  <c r="AI62" i="26"/>
  <c r="AI126" i="26" s="1"/>
  <c r="S62" i="26"/>
  <c r="DV62" i="26"/>
  <c r="DB62" i="26"/>
  <c r="DC94" i="26" s="1"/>
  <c r="CL62" i="26"/>
  <c r="BR62" i="26"/>
  <c r="BR126" i="26" s="1"/>
  <c r="BB62" i="26"/>
  <c r="AH62" i="26"/>
  <c r="AH126" i="26" s="1"/>
  <c r="R62" i="26"/>
  <c r="DU62" i="26"/>
  <c r="DV94" i="26" s="1"/>
  <c r="DV126" i="26" s="1"/>
  <c r="DA62" i="26"/>
  <c r="DB94" i="26" s="1"/>
  <c r="DB126" i="26" s="1"/>
  <c r="CK62" i="26"/>
  <c r="CL94" i="26" s="1"/>
  <c r="CL126" i="26" s="1"/>
  <c r="BQ62" i="26"/>
  <c r="BR94" i="26" s="1"/>
  <c r="BA62" i="26"/>
  <c r="AG62" i="26"/>
  <c r="Q62" i="26"/>
  <c r="DN62" i="26"/>
  <c r="CG62" i="26"/>
  <c r="BG62" i="26"/>
  <c r="AC62" i="26"/>
  <c r="DM62" i="26"/>
  <c r="DN94" i="26" s="1"/>
  <c r="DN126" i="26" s="1"/>
  <c r="CE62" i="26"/>
  <c r="CE126" i="26" s="1"/>
  <c r="BF62" i="26"/>
  <c r="BG94" i="26" s="1"/>
  <c r="Y62" i="26"/>
  <c r="Z94" i="26" s="1"/>
  <c r="DL62" i="26"/>
  <c r="DM94" i="26" s="1"/>
  <c r="CD62" i="26"/>
  <c r="AW62" i="26"/>
  <c r="W62" i="26"/>
  <c r="DK62" i="26"/>
  <c r="CC62" i="26"/>
  <c r="AU62" i="26"/>
  <c r="V62" i="26"/>
  <c r="V126" i="26" s="1"/>
  <c r="DJ62" i="26"/>
  <c r="DK94" i="26" s="1"/>
  <c r="DK126" i="26" s="1"/>
  <c r="CB62" i="26"/>
  <c r="AT62" i="26"/>
  <c r="M62" i="26"/>
  <c r="N94" i="26" s="1"/>
  <c r="CA62" i="26"/>
  <c r="CB94" i="26" s="1"/>
  <c r="AE62" i="26"/>
  <c r="BZ62" i="26"/>
  <c r="AD62" i="26"/>
  <c r="BP62" i="26"/>
  <c r="K62" i="26"/>
  <c r="DQ62" i="26"/>
  <c r="BO62" i="26"/>
  <c r="J62" i="26"/>
  <c r="DO62" i="26"/>
  <c r="DP94" i="26" s="1"/>
  <c r="BN62" i="26"/>
  <c r="BN126" i="26" s="1"/>
  <c r="I62" i="26"/>
  <c r="I126" i="26" s="1"/>
  <c r="CQ62" i="26"/>
  <c r="CR94" i="26" s="1"/>
  <c r="CP62" i="26"/>
  <c r="BM62" i="26"/>
  <c r="AS62" i="26"/>
  <c r="BI62" i="26"/>
  <c r="AQ62" i="26"/>
  <c r="CZ62" i="26"/>
  <c r="AP62" i="26"/>
  <c r="CY62" i="26"/>
  <c r="CY126" i="26" s="1"/>
  <c r="AF62" i="26"/>
  <c r="AF126" i="26" s="1"/>
  <c r="G62" i="26"/>
  <c r="H94" i="26" s="1"/>
  <c r="H126" i="26" s="1"/>
  <c r="T74" i="26"/>
  <c r="T106" i="26" s="1"/>
  <c r="H62" i="26"/>
  <c r="AZ37" i="26"/>
  <c r="DT37" i="26"/>
  <c r="J41" i="26"/>
  <c r="J105" i="26" s="1"/>
  <c r="DN41" i="26"/>
  <c r="DN73" i="26" s="1"/>
  <c r="DK42" i="26"/>
  <c r="DK106" i="26" s="1"/>
  <c r="CS108" i="26"/>
  <c r="CP109" i="26"/>
  <c r="BU116" i="26"/>
  <c r="AE118" i="26"/>
  <c r="CM118" i="26"/>
  <c r="AB119" i="26"/>
  <c r="BX119" i="26"/>
  <c r="CA122" i="26"/>
  <c r="P123" i="26"/>
  <c r="DV37" i="26"/>
  <c r="BW104" i="26"/>
  <c r="CR105" i="26"/>
  <c r="DM106" i="26"/>
  <c r="DV107" i="26"/>
  <c r="X45" i="26"/>
  <c r="DJ111" i="26"/>
  <c r="DS112" i="26"/>
  <c r="O116" i="26"/>
  <c r="L53" i="26"/>
  <c r="L117" i="26" s="1"/>
  <c r="BH117" i="26"/>
  <c r="DA122" i="26"/>
  <c r="V37" i="26"/>
  <c r="P39" i="26"/>
  <c r="DR39" i="26"/>
  <c r="CW40" i="26"/>
  <c r="Y45" i="26"/>
  <c r="Q48" i="26"/>
  <c r="R80" i="26" s="1"/>
  <c r="AI51" i="26"/>
  <c r="AJ83" i="26" s="1"/>
  <c r="AJ115" i="26" s="1"/>
  <c r="CP52" i="26"/>
  <c r="CG56" i="26"/>
  <c r="CK60" i="26"/>
  <c r="CL92" i="26" s="1"/>
  <c r="DP64" i="26"/>
  <c r="DQ96" i="26" s="1"/>
  <c r="DD64" i="26"/>
  <c r="DD128" i="26" s="1"/>
  <c r="CR64" i="26"/>
  <c r="CF64" i="26"/>
  <c r="BT64" i="26"/>
  <c r="BH64" i="26"/>
  <c r="AV64" i="26"/>
  <c r="AW96" i="26" s="1"/>
  <c r="AJ64" i="26"/>
  <c r="X64" i="26"/>
  <c r="L64" i="26"/>
  <c r="M96" i="26" s="1"/>
  <c r="DO64" i="26"/>
  <c r="DC64" i="26"/>
  <c r="CQ64" i="26"/>
  <c r="CR96" i="26" s="1"/>
  <c r="CR128" i="26" s="1"/>
  <c r="CE64" i="26"/>
  <c r="CF96" i="26" s="1"/>
  <c r="BS64" i="26"/>
  <c r="BG64" i="26"/>
  <c r="AU64" i="26"/>
  <c r="AI64" i="26"/>
  <c r="W64" i="26"/>
  <c r="K64" i="26"/>
  <c r="DN64" i="26"/>
  <c r="DB64" i="26"/>
  <c r="DC96" i="26" s="1"/>
  <c r="CP64" i="26"/>
  <c r="CD64" i="26"/>
  <c r="CE96" i="26" s="1"/>
  <c r="BR64" i="26"/>
  <c r="BR128" i="26" s="1"/>
  <c r="BF64" i="26"/>
  <c r="BG96" i="26" s="1"/>
  <c r="BG128" i="26" s="1"/>
  <c r="AT64" i="26"/>
  <c r="AH64" i="26"/>
  <c r="V64" i="26"/>
  <c r="J64" i="26"/>
  <c r="DM64" i="26"/>
  <c r="DA64" i="26"/>
  <c r="CO64" i="26"/>
  <c r="CC64" i="26"/>
  <c r="BQ64" i="26"/>
  <c r="BR96" i="26" s="1"/>
  <c r="BE64" i="26"/>
  <c r="BF96" i="26" s="1"/>
  <c r="AS64" i="26"/>
  <c r="AT96" i="26" s="1"/>
  <c r="AT128" i="26" s="1"/>
  <c r="AG64" i="26"/>
  <c r="AH96" i="26" s="1"/>
  <c r="AH128" i="26" s="1"/>
  <c r="U64" i="26"/>
  <c r="I64" i="26"/>
  <c r="DL64" i="26"/>
  <c r="CZ64" i="26"/>
  <c r="CN64" i="26"/>
  <c r="CB64" i="26"/>
  <c r="BP64" i="26"/>
  <c r="BD64" i="26"/>
  <c r="AR64" i="26"/>
  <c r="AF64" i="26"/>
  <c r="T64" i="26"/>
  <c r="U96" i="26" s="1"/>
  <c r="U128" i="26" s="1"/>
  <c r="H64" i="26"/>
  <c r="I96" i="26" s="1"/>
  <c r="I128" i="26" s="1"/>
  <c r="DQ64" i="26"/>
  <c r="CU64" i="26"/>
  <c r="BY64" i="26"/>
  <c r="BY128" i="26" s="1"/>
  <c r="BC64" i="26"/>
  <c r="AL64" i="26"/>
  <c r="P64" i="26"/>
  <c r="DK64" i="26"/>
  <c r="CT64" i="26"/>
  <c r="CU96" i="26" s="1"/>
  <c r="BX64" i="26"/>
  <c r="BY96" i="26" s="1"/>
  <c r="BB64" i="26"/>
  <c r="BB128" i="26" s="1"/>
  <c r="AK64" i="26"/>
  <c r="AL96" i="26" s="1"/>
  <c r="AL128" i="26" s="1"/>
  <c r="O64" i="26"/>
  <c r="P96" i="26" s="1"/>
  <c r="DJ64" i="26"/>
  <c r="CS64" i="26"/>
  <c r="BW64" i="26"/>
  <c r="BA64" i="26"/>
  <c r="AE64" i="26"/>
  <c r="N64" i="26"/>
  <c r="O96" i="26" s="1"/>
  <c r="DI64" i="26"/>
  <c r="CM64" i="26"/>
  <c r="BV64" i="26"/>
  <c r="AZ64" i="26"/>
  <c r="AD64" i="26"/>
  <c r="AE96" i="26" s="1"/>
  <c r="AE128" i="26" s="1"/>
  <c r="M64" i="26"/>
  <c r="N96" i="26" s="1"/>
  <c r="N128" i="26" s="1"/>
  <c r="DH64" i="26"/>
  <c r="CL64" i="26"/>
  <c r="BU64" i="26"/>
  <c r="AY64" i="26"/>
  <c r="AC64" i="26"/>
  <c r="G64" i="26"/>
  <c r="H96" i="26" s="1"/>
  <c r="DE64" i="26"/>
  <c r="BO64" i="26"/>
  <c r="AN64" i="26"/>
  <c r="CY64" i="26"/>
  <c r="BN64" i="26"/>
  <c r="BN128" i="26" s="1"/>
  <c r="AM64" i="26"/>
  <c r="AN96" i="26" s="1"/>
  <c r="CX64" i="26"/>
  <c r="BM64" i="26"/>
  <c r="AB64" i="26"/>
  <c r="AB128" i="26" s="1"/>
  <c r="CW64" i="26"/>
  <c r="BL64" i="26"/>
  <c r="AA64" i="26"/>
  <c r="CV64" i="26"/>
  <c r="BK64" i="26"/>
  <c r="Z64" i="26"/>
  <c r="DS64" i="26"/>
  <c r="DS128" i="26" s="1"/>
  <c r="BI64" i="26"/>
  <c r="BJ96" i="26" s="1"/>
  <c r="DR64" i="26"/>
  <c r="DS96" i="26" s="1"/>
  <c r="AX64" i="26"/>
  <c r="DG64" i="26"/>
  <c r="AW64" i="26"/>
  <c r="DF64" i="26"/>
  <c r="AQ64" i="26"/>
  <c r="CK64" i="26"/>
  <c r="AP64" i="26"/>
  <c r="CH64" i="26"/>
  <c r="CI96" i="26" s="1"/>
  <c r="CG64" i="26"/>
  <c r="CH96" i="26" s="1"/>
  <c r="CA64" i="26"/>
  <c r="CB96" i="26" s="1"/>
  <c r="BJ64" i="26"/>
  <c r="BK96" i="26" s="1"/>
  <c r="BZ64" i="26"/>
  <c r="CA96" i="26" s="1"/>
  <c r="CA128" i="26" s="1"/>
  <c r="Y64" i="26"/>
  <c r="DV64" i="26"/>
  <c r="S64" i="26"/>
  <c r="DU64" i="26"/>
  <c r="R64" i="26"/>
  <c r="BB75" i="26"/>
  <c r="BO67" i="26"/>
  <c r="BO131" i="26" s="1"/>
  <c r="AB132" i="26"/>
  <c r="AZ132" i="26"/>
  <c r="BL132" i="26"/>
  <c r="BX132" i="26"/>
  <c r="CQ126" i="26"/>
  <c r="H63" i="26"/>
  <c r="H127" i="26" s="1"/>
  <c r="CZ63" i="26"/>
  <c r="AC128" i="26"/>
  <c r="DU128" i="26"/>
  <c r="BV129" i="26"/>
  <c r="AU66" i="26"/>
  <c r="AV98" i="26" s="1"/>
  <c r="AR67" i="26"/>
  <c r="DT68" i="26"/>
  <c r="DT132" i="26" s="1"/>
  <c r="DH68" i="26"/>
  <c r="CV68" i="26"/>
  <c r="CJ68" i="26"/>
  <c r="CJ132" i="26" s="1"/>
  <c r="BX68" i="26"/>
  <c r="BL68" i="26"/>
  <c r="BM100" i="26" s="1"/>
  <c r="AZ68" i="26"/>
  <c r="BA100" i="26" s="1"/>
  <c r="BA132" i="26" s="1"/>
  <c r="AN68" i="26"/>
  <c r="AB68" i="26"/>
  <c r="AC100" i="26" s="1"/>
  <c r="P68" i="26"/>
  <c r="P132" i="26" s="1"/>
  <c r="DS68" i="26"/>
  <c r="DG68" i="26"/>
  <c r="CU68" i="26"/>
  <c r="CI68" i="26"/>
  <c r="BW68" i="26"/>
  <c r="BK68" i="26"/>
  <c r="AY68" i="26"/>
  <c r="AM68" i="26"/>
  <c r="AN100" i="26" s="1"/>
  <c r="AA68" i="26"/>
  <c r="AB100" i="26" s="1"/>
  <c r="O68" i="26"/>
  <c r="P100" i="26" s="1"/>
  <c r="DR68" i="26"/>
  <c r="DS100" i="26" s="1"/>
  <c r="DS132" i="26" s="1"/>
  <c r="DF68" i="26"/>
  <c r="CT68" i="26"/>
  <c r="CH68" i="26"/>
  <c r="BV68" i="26"/>
  <c r="BJ68" i="26"/>
  <c r="AX68" i="26"/>
  <c r="AL68" i="26"/>
  <c r="Z68" i="26"/>
  <c r="N68" i="26"/>
  <c r="O100" i="26" s="1"/>
  <c r="DQ68" i="26"/>
  <c r="DE68" i="26"/>
  <c r="DF100" i="26" s="1"/>
  <c r="CS68" i="26"/>
  <c r="CT100" i="26" s="1"/>
  <c r="CT132" i="26" s="1"/>
  <c r="CG68" i="26"/>
  <c r="CH100" i="26" s="1"/>
  <c r="BU68" i="26"/>
  <c r="BI68" i="26"/>
  <c r="AW68" i="26"/>
  <c r="AK68" i="26"/>
  <c r="Y68" i="26"/>
  <c r="M68" i="26"/>
  <c r="N100" i="26" s="1"/>
  <c r="DP68" i="26"/>
  <c r="DD68" i="26"/>
  <c r="DE100" i="26" s="1"/>
  <c r="CR68" i="26"/>
  <c r="CS100" i="26" s="1"/>
  <c r="CF68" i="26"/>
  <c r="BT68" i="26"/>
  <c r="BU100" i="26" s="1"/>
  <c r="BH68" i="26"/>
  <c r="BH132" i="26" s="1"/>
  <c r="AV68" i="26"/>
  <c r="AJ68" i="26"/>
  <c r="X68" i="26"/>
  <c r="L68" i="26"/>
  <c r="DV68" i="26"/>
  <c r="CZ68" i="26"/>
  <c r="CD68" i="26"/>
  <c r="BM68" i="26"/>
  <c r="BN100" i="26" s="1"/>
  <c r="AQ68" i="26"/>
  <c r="U68" i="26"/>
  <c r="V100" i="26" s="1"/>
  <c r="DU68" i="26"/>
  <c r="DU132" i="26" s="1"/>
  <c r="CY68" i="26"/>
  <c r="CZ100" i="26" s="1"/>
  <c r="CC68" i="26"/>
  <c r="BG68" i="26"/>
  <c r="AP68" i="26"/>
  <c r="T68" i="26"/>
  <c r="DO68" i="26"/>
  <c r="CX68" i="26"/>
  <c r="CB68" i="26"/>
  <c r="BF68" i="26"/>
  <c r="AO68" i="26"/>
  <c r="S68" i="26"/>
  <c r="T100" i="26" s="1"/>
  <c r="T132" i="26" s="1"/>
  <c r="DN68" i="26"/>
  <c r="DO100" i="26" s="1"/>
  <c r="CW68" i="26"/>
  <c r="CX100" i="26" s="1"/>
  <c r="CA68" i="26"/>
  <c r="BE68" i="26"/>
  <c r="AI68" i="26"/>
  <c r="R68" i="26"/>
  <c r="DM68" i="26"/>
  <c r="CQ68" i="26"/>
  <c r="CR100" i="26" s="1"/>
  <c r="BZ68" i="26"/>
  <c r="BD68" i="26"/>
  <c r="BE100" i="26" s="1"/>
  <c r="AH68" i="26"/>
  <c r="Q68" i="26"/>
  <c r="DJ68" i="26"/>
  <c r="BY68" i="26"/>
  <c r="AS68" i="26"/>
  <c r="H68" i="26"/>
  <c r="DI68" i="26"/>
  <c r="BS68" i="26"/>
  <c r="AR68" i="26"/>
  <c r="G68" i="26"/>
  <c r="H100" i="26" s="1"/>
  <c r="DC68" i="26"/>
  <c r="BR68" i="26"/>
  <c r="AG68" i="26"/>
  <c r="AH100" i="26" s="1"/>
  <c r="DB68" i="26"/>
  <c r="DC100" i="26" s="1"/>
  <c r="BQ68" i="26"/>
  <c r="BR100" i="26" s="1"/>
  <c r="AF68" i="26"/>
  <c r="DA68" i="26"/>
  <c r="BP68" i="26"/>
  <c r="AE68" i="26"/>
  <c r="DL68" i="26"/>
  <c r="BB68" i="26"/>
  <c r="DK68" i="26"/>
  <c r="BA68" i="26"/>
  <c r="CP68" i="26"/>
  <c r="AU68" i="26"/>
  <c r="AV100" i="26" s="1"/>
  <c r="CO68" i="26"/>
  <c r="AT68" i="26"/>
  <c r="CN68" i="26"/>
  <c r="CN132" i="26" s="1"/>
  <c r="AD68" i="26"/>
  <c r="BM132" i="26"/>
  <c r="CW132" i="26"/>
  <c r="DI132" i="26"/>
  <c r="AC68" i="26"/>
  <c r="X42" i="26"/>
  <c r="BQ42" i="26"/>
  <c r="DL42" i="26"/>
  <c r="DO74" i="26" s="1"/>
  <c r="AS46" i="26"/>
  <c r="CF46" i="26"/>
  <c r="CF110" i="26" s="1"/>
  <c r="BD49" i="26"/>
  <c r="BE81" i="26" s="1"/>
  <c r="BE113" i="26" s="1"/>
  <c r="DI49" i="26"/>
  <c r="DI113" i="26" s="1"/>
  <c r="BA50" i="26"/>
  <c r="DK50" i="26"/>
  <c r="DK114" i="26" s="1"/>
  <c r="CC54" i="26"/>
  <c r="U58" i="26"/>
  <c r="CG58" i="26"/>
  <c r="BC68" i="26"/>
  <c r="DR41" i="26"/>
  <c r="DR73" i="26" s="1"/>
  <c r="BP49" i="26"/>
  <c r="BQ81" i="26" s="1"/>
  <c r="BQ113" i="26" s="1"/>
  <c r="CZ73" i="26"/>
  <c r="CZ105" i="26" s="1"/>
  <c r="BH77" i="26"/>
  <c r="BR97" i="26"/>
  <c r="BR129" i="26" s="1"/>
  <c r="AO42" i="26"/>
  <c r="CF42" i="26"/>
  <c r="CF106" i="26" s="1"/>
  <c r="AV46" i="26"/>
  <c r="DA46" i="26"/>
  <c r="DB78" i="26" s="1"/>
  <c r="G49" i="26"/>
  <c r="H81" i="26" s="1"/>
  <c r="N50" i="26"/>
  <c r="BI50" i="26"/>
  <c r="J54" i="26"/>
  <c r="CF54" i="26"/>
  <c r="AE58" i="26"/>
  <c r="DJ58" i="26"/>
  <c r="AF63" i="26"/>
  <c r="AF127" i="26" s="1"/>
  <c r="CE68" i="26"/>
  <c r="G74" i="26"/>
  <c r="CY74" i="26"/>
  <c r="J78" i="26"/>
  <c r="AP82" i="26"/>
  <c r="DC86" i="26"/>
  <c r="DR49" i="26"/>
  <c r="DR113" i="26" s="1"/>
  <c r="DF49" i="26"/>
  <c r="DF113" i="26" s="1"/>
  <c r="CT49" i="26"/>
  <c r="CH49" i="26"/>
  <c r="CH113" i="26" s="1"/>
  <c r="BV49" i="26"/>
  <c r="BJ49" i="26"/>
  <c r="AX49" i="26"/>
  <c r="AY81" i="26" s="1"/>
  <c r="AY113" i="26" s="1"/>
  <c r="AL49" i="26"/>
  <c r="AM81" i="26" s="1"/>
  <c r="AM113" i="26" s="1"/>
  <c r="Z49" i="26"/>
  <c r="AA81" i="26" s="1"/>
  <c r="N49" i="26"/>
  <c r="DQ49" i="26"/>
  <c r="DE49" i="26"/>
  <c r="CS49" i="26"/>
  <c r="CG49" i="26"/>
  <c r="CG113" i="26" s="1"/>
  <c r="BU49" i="26"/>
  <c r="BI49" i="26"/>
  <c r="BI113" i="26" s="1"/>
  <c r="AW49" i="26"/>
  <c r="AW113" i="26" s="1"/>
  <c r="AK49" i="26"/>
  <c r="Y49" i="26"/>
  <c r="Y113" i="26" s="1"/>
  <c r="M49" i="26"/>
  <c r="DP49" i="26"/>
  <c r="DD49" i="26"/>
  <c r="CR49" i="26"/>
  <c r="CF49" i="26"/>
  <c r="BT49" i="26"/>
  <c r="BH49" i="26"/>
  <c r="BH113" i="26" s="1"/>
  <c r="AV49" i="26"/>
  <c r="AJ49" i="26"/>
  <c r="AK81" i="26" s="1"/>
  <c r="X49" i="26"/>
  <c r="X113" i="26" s="1"/>
  <c r="L49" i="26"/>
  <c r="M81" i="26" s="1"/>
  <c r="DO49" i="26"/>
  <c r="DC49" i="26"/>
  <c r="CQ49" i="26"/>
  <c r="CE49" i="26"/>
  <c r="BS49" i="26"/>
  <c r="BG49" i="26"/>
  <c r="AU49" i="26"/>
  <c r="AI49" i="26"/>
  <c r="W49" i="26"/>
  <c r="W113" i="26" s="1"/>
  <c r="K49" i="26"/>
  <c r="DN49" i="26"/>
  <c r="DB49" i="26"/>
  <c r="DB113" i="26" s="1"/>
  <c r="CP49" i="26"/>
  <c r="CQ81" i="26" s="1"/>
  <c r="CQ113" i="26" s="1"/>
  <c r="CD49" i="26"/>
  <c r="BR49" i="26"/>
  <c r="BR113" i="26" s="1"/>
  <c r="BF49" i="26"/>
  <c r="AT49" i="26"/>
  <c r="AH49" i="26"/>
  <c r="V49" i="26"/>
  <c r="J49" i="26"/>
  <c r="DA49" i="26"/>
  <c r="CJ49" i="26"/>
  <c r="BN49" i="26"/>
  <c r="AR49" i="26"/>
  <c r="AR113" i="26" s="1"/>
  <c r="AA49" i="26"/>
  <c r="DV49" i="26"/>
  <c r="CZ49" i="26"/>
  <c r="CZ113" i="26" s="1"/>
  <c r="CI49" i="26"/>
  <c r="CJ81" i="26" s="1"/>
  <c r="BM49" i="26"/>
  <c r="AQ49" i="26"/>
  <c r="AR81" i="26" s="1"/>
  <c r="U49" i="26"/>
  <c r="DU49" i="26"/>
  <c r="CY49" i="26"/>
  <c r="CC49" i="26"/>
  <c r="CC113" i="26" s="1"/>
  <c r="BL49" i="26"/>
  <c r="AP49" i="26"/>
  <c r="AQ81" i="26" s="1"/>
  <c r="AQ113" i="26" s="1"/>
  <c r="T49" i="26"/>
  <c r="U81" i="26" s="1"/>
  <c r="U113" i="26" s="1"/>
  <c r="DT49" i="26"/>
  <c r="DU81" i="26" s="1"/>
  <c r="DU113" i="26" s="1"/>
  <c r="CX49" i="26"/>
  <c r="CB49" i="26"/>
  <c r="BK49" i="26"/>
  <c r="AO49" i="26"/>
  <c r="S49" i="26"/>
  <c r="DS49" i="26"/>
  <c r="CW49" i="26"/>
  <c r="CA49" i="26"/>
  <c r="CB81" i="26" s="1"/>
  <c r="BE49" i="26"/>
  <c r="AN49" i="26"/>
  <c r="AN113" i="26" s="1"/>
  <c r="R49" i="26"/>
  <c r="R113" i="26" s="1"/>
  <c r="CN49" i="26"/>
  <c r="BC49" i="26"/>
  <c r="BD81" i="26" s="1"/>
  <c r="AB49" i="26"/>
  <c r="CM49" i="26"/>
  <c r="BB49" i="26"/>
  <c r="Q49" i="26"/>
  <c r="DM49" i="26"/>
  <c r="CL49" i="26"/>
  <c r="BA49" i="26"/>
  <c r="P49" i="26"/>
  <c r="DL49" i="26"/>
  <c r="DL113" i="26" s="1"/>
  <c r="CK49" i="26"/>
  <c r="CL81" i="26" s="1"/>
  <c r="CL113" i="26" s="1"/>
  <c r="AZ49" i="26"/>
  <c r="O49" i="26"/>
  <c r="DK49" i="26"/>
  <c r="DL81" i="26" s="1"/>
  <c r="BZ49" i="26"/>
  <c r="AY49" i="26"/>
  <c r="I49" i="26"/>
  <c r="K66" i="26"/>
  <c r="K130" i="26" s="1"/>
  <c r="BO68" i="26"/>
  <c r="O97" i="26"/>
  <c r="AP42" i="26"/>
  <c r="AW46" i="26"/>
  <c r="H49" i="26"/>
  <c r="H113" i="26" s="1"/>
  <c r="BW49" i="26"/>
  <c r="O50" i="26"/>
  <c r="K54" i="26"/>
  <c r="K118" i="26" s="1"/>
  <c r="W66" i="26"/>
  <c r="CK68" i="26"/>
  <c r="H74" i="26"/>
  <c r="AQ82" i="26"/>
  <c r="N37" i="26"/>
  <c r="Z103" i="26"/>
  <c r="Z37" i="26"/>
  <c r="AL103" i="26"/>
  <c r="AL37" i="26"/>
  <c r="AX37" i="26"/>
  <c r="BJ37" i="26"/>
  <c r="BV37" i="26"/>
  <c r="CH37" i="26"/>
  <c r="CT37" i="26"/>
  <c r="DF37" i="26"/>
  <c r="DR37" i="26"/>
  <c r="AU104" i="26"/>
  <c r="DL105" i="26"/>
  <c r="DT42" i="26"/>
  <c r="DT106" i="26" s="1"/>
  <c r="DH42" i="26"/>
  <c r="DK74" i="26" s="1"/>
  <c r="CV42" i="26"/>
  <c r="CJ42" i="26"/>
  <c r="BX42" i="26"/>
  <c r="BL42" i="26"/>
  <c r="AZ42" i="26"/>
  <c r="AN42" i="26"/>
  <c r="AB42" i="26"/>
  <c r="P42" i="26"/>
  <c r="DS42" i="26"/>
  <c r="DG42" i="26"/>
  <c r="CU42" i="26"/>
  <c r="CI42" i="26"/>
  <c r="CL74" i="26" s="1"/>
  <c r="CL106" i="26" s="1"/>
  <c r="BW42" i="26"/>
  <c r="BK42" i="26"/>
  <c r="AY42" i="26"/>
  <c r="AM42" i="26"/>
  <c r="AA42" i="26"/>
  <c r="AD74" i="26" s="1"/>
  <c r="O42" i="26"/>
  <c r="R74" i="26" s="1"/>
  <c r="DP42" i="26"/>
  <c r="DD42" i="26"/>
  <c r="CR42" i="26"/>
  <c r="DV42" i="26"/>
  <c r="DE42" i="26"/>
  <c r="DH74" i="26" s="1"/>
  <c r="CO42" i="26"/>
  <c r="CO106" i="26" s="1"/>
  <c r="CA42" i="26"/>
  <c r="BM42" i="26"/>
  <c r="AW42" i="26"/>
  <c r="AI42" i="26"/>
  <c r="AI106" i="26" s="1"/>
  <c r="U42" i="26"/>
  <c r="G42" i="26"/>
  <c r="J74" i="26" s="1"/>
  <c r="DU42" i="26"/>
  <c r="DC42" i="26"/>
  <c r="CN42" i="26"/>
  <c r="BZ42" i="26"/>
  <c r="BZ106" i="26" s="1"/>
  <c r="BJ42" i="26"/>
  <c r="BM74" i="26" s="1"/>
  <c r="BM106" i="26" s="1"/>
  <c r="AV42" i="26"/>
  <c r="AH42" i="26"/>
  <c r="AH106" i="26" s="1"/>
  <c r="T42" i="26"/>
  <c r="DR42" i="26"/>
  <c r="DB42" i="26"/>
  <c r="CM42" i="26"/>
  <c r="CP74" i="26" s="1"/>
  <c r="BY42" i="26"/>
  <c r="CB74" i="26" s="1"/>
  <c r="BI42" i="26"/>
  <c r="AU42" i="26"/>
  <c r="AX74" i="26" s="1"/>
  <c r="AG42" i="26"/>
  <c r="S42" i="26"/>
  <c r="DQ42" i="26"/>
  <c r="DQ106" i="26" s="1"/>
  <c r="DA42" i="26"/>
  <c r="DA106" i="26" s="1"/>
  <c r="CL42" i="26"/>
  <c r="BV42" i="26"/>
  <c r="BH42" i="26"/>
  <c r="AT42" i="26"/>
  <c r="AF42" i="26"/>
  <c r="R42" i="26"/>
  <c r="R106" i="26" s="1"/>
  <c r="DO42" i="26"/>
  <c r="DO106" i="26" s="1"/>
  <c r="CZ42" i="26"/>
  <c r="CK42" i="26"/>
  <c r="BU42" i="26"/>
  <c r="BG42" i="26"/>
  <c r="AS42" i="26"/>
  <c r="AV74" i="26" s="1"/>
  <c r="AE42" i="26"/>
  <c r="AE106" i="26" s="1"/>
  <c r="Q42" i="26"/>
  <c r="DI42" i="26"/>
  <c r="CE42" i="26"/>
  <c r="BE42" i="26"/>
  <c r="AJ42" i="26"/>
  <c r="J42" i="26"/>
  <c r="DF42" i="26"/>
  <c r="CD42" i="26"/>
  <c r="BD42" i="26"/>
  <c r="AD42" i="26"/>
  <c r="AG74" i="26" s="1"/>
  <c r="I42" i="26"/>
  <c r="I106" i="26" s="1"/>
  <c r="CY42" i="26"/>
  <c r="CY106" i="26" s="1"/>
  <c r="CC42" i="26"/>
  <c r="CC106" i="26" s="1"/>
  <c r="BC42" i="26"/>
  <c r="BC106" i="26" s="1"/>
  <c r="AC42" i="26"/>
  <c r="H42" i="26"/>
  <c r="CX42" i="26"/>
  <c r="CB42" i="26"/>
  <c r="CB106" i="26" s="1"/>
  <c r="BB42" i="26"/>
  <c r="Z42" i="26"/>
  <c r="CW42" i="26"/>
  <c r="CZ74" i="26" s="1"/>
  <c r="BT42" i="26"/>
  <c r="BW74" i="26" s="1"/>
  <c r="BW106" i="26" s="1"/>
  <c r="BA42" i="26"/>
  <c r="Y42" i="26"/>
  <c r="BY106" i="26"/>
  <c r="CW106" i="26"/>
  <c r="Z107" i="26"/>
  <c r="CT107" i="26"/>
  <c r="DR107" i="26"/>
  <c r="W108" i="26"/>
  <c r="AI108" i="26"/>
  <c r="AU108" i="26"/>
  <c r="DO108" i="26"/>
  <c r="T109" i="26"/>
  <c r="AR109" i="26"/>
  <c r="DL46" i="26"/>
  <c r="CZ46" i="26"/>
  <c r="CN46" i="26"/>
  <c r="CN110" i="26" s="1"/>
  <c r="CB46" i="26"/>
  <c r="CB110" i="26" s="1"/>
  <c r="BP46" i="26"/>
  <c r="BP110" i="26" s="1"/>
  <c r="BD46" i="26"/>
  <c r="AR46" i="26"/>
  <c r="AS78" i="26" s="1"/>
  <c r="AS110" i="26" s="1"/>
  <c r="AF46" i="26"/>
  <c r="T46" i="26"/>
  <c r="H46" i="26"/>
  <c r="DK46" i="26"/>
  <c r="CY46" i="26"/>
  <c r="CM46" i="26"/>
  <c r="CA46" i="26"/>
  <c r="CB78" i="26" s="1"/>
  <c r="BO46" i="26"/>
  <c r="BC46" i="26"/>
  <c r="AQ46" i="26"/>
  <c r="AE46" i="26"/>
  <c r="AE110" i="26" s="1"/>
  <c r="S46" i="26"/>
  <c r="T78" i="26" s="1"/>
  <c r="G46" i="26"/>
  <c r="DV46" i="26"/>
  <c r="DJ46" i="26"/>
  <c r="CX46" i="26"/>
  <c r="CL46" i="26"/>
  <c r="BZ46" i="26"/>
  <c r="BN46" i="26"/>
  <c r="BB46" i="26"/>
  <c r="AP46" i="26"/>
  <c r="AQ78" i="26" s="1"/>
  <c r="AD46" i="26"/>
  <c r="AE78" i="26" s="1"/>
  <c r="R46" i="26"/>
  <c r="S78" i="26" s="1"/>
  <c r="DT46" i="26"/>
  <c r="DU78" i="26" s="1"/>
  <c r="DH46" i="26"/>
  <c r="DI78" i="26" s="1"/>
  <c r="DI110" i="26" s="1"/>
  <c r="CV46" i="26"/>
  <c r="CJ46" i="26"/>
  <c r="BX46" i="26"/>
  <c r="BY78" i="26" s="1"/>
  <c r="BL46" i="26"/>
  <c r="AZ46" i="26"/>
  <c r="AN46" i="26"/>
  <c r="AB46" i="26"/>
  <c r="P46" i="26"/>
  <c r="Q78" i="26" s="1"/>
  <c r="Q110" i="26" s="1"/>
  <c r="DF46" i="26"/>
  <c r="DG78" i="26" s="1"/>
  <c r="CP46" i="26"/>
  <c r="BV46" i="26"/>
  <c r="BV110" i="26" s="1"/>
  <c r="BF46" i="26"/>
  <c r="BG78" i="26" s="1"/>
  <c r="AL46" i="26"/>
  <c r="V46" i="26"/>
  <c r="DE46" i="26"/>
  <c r="CO46" i="26"/>
  <c r="BU46" i="26"/>
  <c r="BE46" i="26"/>
  <c r="AK46" i="26"/>
  <c r="AK110" i="26" s="1"/>
  <c r="U46" i="26"/>
  <c r="V78" i="26" s="1"/>
  <c r="V110" i="26" s="1"/>
  <c r="DU46" i="26"/>
  <c r="DU110" i="26" s="1"/>
  <c r="DD46" i="26"/>
  <c r="DE78" i="26" s="1"/>
  <c r="DE110" i="26" s="1"/>
  <c r="CK46" i="26"/>
  <c r="CK110" i="26" s="1"/>
  <c r="BT46" i="26"/>
  <c r="BT110" i="26" s="1"/>
  <c r="BA46" i="26"/>
  <c r="AJ46" i="26"/>
  <c r="Q46" i="26"/>
  <c r="DS46" i="26"/>
  <c r="DC46" i="26"/>
  <c r="CI46" i="26"/>
  <c r="BS46" i="26"/>
  <c r="BS110" i="26" s="1"/>
  <c r="AY46" i="26"/>
  <c r="AZ78" i="26" s="1"/>
  <c r="AZ110" i="26" s="1"/>
  <c r="AI46" i="26"/>
  <c r="AI110" i="26" s="1"/>
  <c r="O46" i="26"/>
  <c r="O110" i="26" s="1"/>
  <c r="DR46" i="26"/>
  <c r="DS78" i="26" s="1"/>
  <c r="DS110" i="26" s="1"/>
  <c r="DB46" i="26"/>
  <c r="DB110" i="26" s="1"/>
  <c r="CH46" i="26"/>
  <c r="BR46" i="26"/>
  <c r="AX46" i="26"/>
  <c r="AH46" i="26"/>
  <c r="N46" i="26"/>
  <c r="CU46" i="26"/>
  <c r="CV78" i="26" s="1"/>
  <c r="BQ46" i="26"/>
  <c r="AO46" i="26"/>
  <c r="J46" i="26"/>
  <c r="J110" i="26" s="1"/>
  <c r="CT46" i="26"/>
  <c r="CT110" i="26" s="1"/>
  <c r="BM46" i="26"/>
  <c r="BN78" i="26" s="1"/>
  <c r="AM46" i="26"/>
  <c r="AM110" i="26" s="1"/>
  <c r="I46" i="26"/>
  <c r="CS46" i="26"/>
  <c r="BK46" i="26"/>
  <c r="AG46" i="26"/>
  <c r="DQ46" i="26"/>
  <c r="CR46" i="26"/>
  <c r="BJ46" i="26"/>
  <c r="BK78" i="26" s="1"/>
  <c r="AC46" i="26"/>
  <c r="DP46" i="26"/>
  <c r="DP110" i="26" s="1"/>
  <c r="CQ46" i="26"/>
  <c r="BI46" i="26"/>
  <c r="AA46" i="26"/>
  <c r="BY110" i="26"/>
  <c r="Z111" i="26"/>
  <c r="CH111" i="26"/>
  <c r="K112" i="26"/>
  <c r="W112" i="26"/>
  <c r="AI112" i="26"/>
  <c r="DC112" i="26"/>
  <c r="AF113" i="26"/>
  <c r="DP50" i="26"/>
  <c r="DD50" i="26"/>
  <c r="DE82" i="26" s="1"/>
  <c r="DE114" i="26" s="1"/>
  <c r="CR50" i="26"/>
  <c r="CF50" i="26"/>
  <c r="CG82" i="26" s="1"/>
  <c r="CG114" i="26" s="1"/>
  <c r="BT50" i="26"/>
  <c r="BH50" i="26"/>
  <c r="AV50" i="26"/>
  <c r="AV114" i="26" s="1"/>
  <c r="AJ50" i="26"/>
  <c r="X50" i="26"/>
  <c r="L50" i="26"/>
  <c r="DO50" i="26"/>
  <c r="DO114" i="26" s="1"/>
  <c r="DC50" i="26"/>
  <c r="DC114" i="26" s="1"/>
  <c r="CQ50" i="26"/>
  <c r="CE50" i="26"/>
  <c r="CE114" i="26" s="1"/>
  <c r="BS50" i="26"/>
  <c r="BG50" i="26"/>
  <c r="BH82" i="26" s="1"/>
  <c r="AU50" i="26"/>
  <c r="AV82" i="26" s="1"/>
  <c r="AI50" i="26"/>
  <c r="W50" i="26"/>
  <c r="X82" i="26" s="1"/>
  <c r="X114" i="26" s="1"/>
  <c r="K50" i="26"/>
  <c r="DN50" i="26"/>
  <c r="DB50" i="26"/>
  <c r="CP50" i="26"/>
  <c r="CP114" i="26" s="1"/>
  <c r="CD50" i="26"/>
  <c r="BR50" i="26"/>
  <c r="BR114" i="26" s="1"/>
  <c r="BF50" i="26"/>
  <c r="AT50" i="26"/>
  <c r="AT114" i="26" s="1"/>
  <c r="AH50" i="26"/>
  <c r="V50" i="26"/>
  <c r="J50" i="26"/>
  <c r="J114" i="26" s="1"/>
  <c r="DM50" i="26"/>
  <c r="DA50" i="26"/>
  <c r="CO50" i="26"/>
  <c r="CC50" i="26"/>
  <c r="BQ50" i="26"/>
  <c r="BQ114" i="26" s="1"/>
  <c r="BE50" i="26"/>
  <c r="AS50" i="26"/>
  <c r="AG50" i="26"/>
  <c r="AH82" i="26" s="1"/>
  <c r="U50" i="26"/>
  <c r="U114" i="26" s="1"/>
  <c r="I50" i="26"/>
  <c r="J82" i="26" s="1"/>
  <c r="DL50" i="26"/>
  <c r="CZ50" i="26"/>
  <c r="CZ114" i="26" s="1"/>
  <c r="CN50" i="26"/>
  <c r="CN114" i="26" s="1"/>
  <c r="CB50" i="26"/>
  <c r="CB114" i="26" s="1"/>
  <c r="BP50" i="26"/>
  <c r="BD50" i="26"/>
  <c r="AR50" i="26"/>
  <c r="AR114" i="26" s="1"/>
  <c r="AF50" i="26"/>
  <c r="AF114" i="26" s="1"/>
  <c r="T50" i="26"/>
  <c r="T114" i="26" s="1"/>
  <c r="H50" i="26"/>
  <c r="DF50" i="26"/>
  <c r="CJ50" i="26"/>
  <c r="CK82" i="26" s="1"/>
  <c r="CK114" i="26" s="1"/>
  <c r="BN50" i="26"/>
  <c r="BO82" i="26" s="1"/>
  <c r="BO114" i="26" s="1"/>
  <c r="AW50" i="26"/>
  <c r="AA50" i="26"/>
  <c r="AB82" i="26" s="1"/>
  <c r="DV50" i="26"/>
  <c r="DE50" i="26"/>
  <c r="CI50" i="26"/>
  <c r="BM50" i="26"/>
  <c r="AQ50" i="26"/>
  <c r="AQ114" i="26" s="1"/>
  <c r="Z50" i="26"/>
  <c r="DU50" i="26"/>
  <c r="CY50" i="26"/>
  <c r="CH50" i="26"/>
  <c r="CI82" i="26" s="1"/>
  <c r="BL50" i="26"/>
  <c r="AP50" i="26"/>
  <c r="AP114" i="26" s="1"/>
  <c r="Y50" i="26"/>
  <c r="DT50" i="26"/>
  <c r="DU82" i="26" s="1"/>
  <c r="CX50" i="26"/>
  <c r="CY82" i="26" s="1"/>
  <c r="CG50" i="26"/>
  <c r="BK50" i="26"/>
  <c r="AO50" i="26"/>
  <c r="S50" i="26"/>
  <c r="DS50" i="26"/>
  <c r="DS114" i="26" s="1"/>
  <c r="CW50" i="26"/>
  <c r="CX82" i="26" s="1"/>
  <c r="CA50" i="26"/>
  <c r="CB82" i="26" s="1"/>
  <c r="BJ50" i="26"/>
  <c r="AN50" i="26"/>
  <c r="R50" i="26"/>
  <c r="DI50" i="26"/>
  <c r="DI114" i="26" s="1"/>
  <c r="BX50" i="26"/>
  <c r="AM50" i="26"/>
  <c r="G50" i="26"/>
  <c r="DH50" i="26"/>
  <c r="BW50" i="26"/>
  <c r="AL50" i="26"/>
  <c r="AL114" i="26" s="1"/>
  <c r="DG50" i="26"/>
  <c r="BV50" i="26"/>
  <c r="BW82" i="26" s="1"/>
  <c r="BW114" i="26" s="1"/>
  <c r="AK50" i="26"/>
  <c r="CV50" i="26"/>
  <c r="BU50" i="26"/>
  <c r="AE50" i="26"/>
  <c r="AF82" i="26" s="1"/>
  <c r="CU50" i="26"/>
  <c r="BO50" i="26"/>
  <c r="AD50" i="26"/>
  <c r="BM114" i="26"/>
  <c r="BY114" i="26"/>
  <c r="CW114" i="26"/>
  <c r="AL115" i="26"/>
  <c r="BJ115" i="26"/>
  <c r="BV115" i="26"/>
  <c r="CH115" i="26"/>
  <c r="DF115" i="26"/>
  <c r="DR115" i="26"/>
  <c r="K116" i="26"/>
  <c r="CQ116" i="26"/>
  <c r="DC116" i="26"/>
  <c r="T53" i="26"/>
  <c r="CZ117" i="26"/>
  <c r="DL54" i="26"/>
  <c r="DM86" i="26" s="1"/>
  <c r="CZ54" i="26"/>
  <c r="DA86" i="26" s="1"/>
  <c r="CN54" i="26"/>
  <c r="CN118" i="26" s="1"/>
  <c r="CB54" i="26"/>
  <c r="CB118" i="26" s="1"/>
  <c r="BP54" i="26"/>
  <c r="BD54" i="26"/>
  <c r="BD118" i="26" s="1"/>
  <c r="AR54" i="26"/>
  <c r="AR118" i="26" s="1"/>
  <c r="AF54" i="26"/>
  <c r="T54" i="26"/>
  <c r="H54" i="26"/>
  <c r="H118" i="26" s="1"/>
  <c r="DV54" i="26"/>
  <c r="DV118" i="26" s="1"/>
  <c r="DJ54" i="26"/>
  <c r="DK86" i="26" s="1"/>
  <c r="DK118" i="26" s="1"/>
  <c r="CX54" i="26"/>
  <c r="CY86" i="26" s="1"/>
  <c r="CL54" i="26"/>
  <c r="CM86" i="26" s="1"/>
  <c r="BZ54" i="26"/>
  <c r="CA86" i="26" s="1"/>
  <c r="BN54" i="26"/>
  <c r="BB54" i="26"/>
  <c r="AP54" i="26"/>
  <c r="AD54" i="26"/>
  <c r="R54" i="26"/>
  <c r="DP54" i="26"/>
  <c r="DQ86" i="26" s="1"/>
  <c r="DB54" i="26"/>
  <c r="CM54" i="26"/>
  <c r="BX54" i="26"/>
  <c r="BY86" i="26" s="1"/>
  <c r="BJ54" i="26"/>
  <c r="BK86" i="26" s="1"/>
  <c r="BK118" i="26" s="1"/>
  <c r="AV54" i="26"/>
  <c r="AH54" i="26"/>
  <c r="AI86" i="26" s="1"/>
  <c r="S54" i="26"/>
  <c r="DO54" i="26"/>
  <c r="DA54" i="26"/>
  <c r="CK54" i="26"/>
  <c r="BW54" i="26"/>
  <c r="BI54" i="26"/>
  <c r="AU54" i="26"/>
  <c r="AG54" i="26"/>
  <c r="Q54" i="26"/>
  <c r="DN54" i="26"/>
  <c r="DO86" i="26" s="1"/>
  <c r="CY54" i="26"/>
  <c r="CY118" i="26" s="1"/>
  <c r="CJ54" i="26"/>
  <c r="CJ118" i="26" s="1"/>
  <c r="BV54" i="26"/>
  <c r="BH54" i="26"/>
  <c r="AT54" i="26"/>
  <c r="AE54" i="26"/>
  <c r="P54" i="26"/>
  <c r="DM54" i="26"/>
  <c r="CW54" i="26"/>
  <c r="CI54" i="26"/>
  <c r="BU54" i="26"/>
  <c r="BG54" i="26"/>
  <c r="BG118" i="26" s="1"/>
  <c r="AS54" i="26"/>
  <c r="AS118" i="26" s="1"/>
  <c r="AC54" i="26"/>
  <c r="AD86" i="26" s="1"/>
  <c r="AD118" i="26" s="1"/>
  <c r="O54" i="26"/>
  <c r="DK54" i="26"/>
  <c r="CV54" i="26"/>
  <c r="CH54" i="26"/>
  <c r="BT54" i="26"/>
  <c r="BF54" i="26"/>
  <c r="BG86" i="26" s="1"/>
  <c r="AQ54" i="26"/>
  <c r="AB54" i="26"/>
  <c r="AC86" i="26" s="1"/>
  <c r="N54" i="26"/>
  <c r="O86" i="26" s="1"/>
  <c r="O118" i="26" s="1"/>
  <c r="DU54" i="26"/>
  <c r="DU118" i="26" s="1"/>
  <c r="CU54" i="26"/>
  <c r="CU118" i="26" s="1"/>
  <c r="CA54" i="26"/>
  <c r="CB86" i="26" s="1"/>
  <c r="AZ54" i="26"/>
  <c r="Z54" i="26"/>
  <c r="DT54" i="26"/>
  <c r="CT54" i="26"/>
  <c r="BY54" i="26"/>
  <c r="AY54" i="26"/>
  <c r="AZ86" i="26" s="1"/>
  <c r="Y54" i="26"/>
  <c r="DS54" i="26"/>
  <c r="DT86" i="26" s="1"/>
  <c r="DT118" i="26" s="1"/>
  <c r="CS54" i="26"/>
  <c r="CT86" i="26" s="1"/>
  <c r="CT118" i="26" s="1"/>
  <c r="BS54" i="26"/>
  <c r="BT86" i="26" s="1"/>
  <c r="BT118" i="26" s="1"/>
  <c r="AX54" i="26"/>
  <c r="AY86" i="26" s="1"/>
  <c r="AY118" i="26" s="1"/>
  <c r="X54" i="26"/>
  <c r="Y86" i="26" s="1"/>
  <c r="Y118" i="26" s="1"/>
  <c r="DR54" i="26"/>
  <c r="CR54" i="26"/>
  <c r="BR54" i="26"/>
  <c r="AW54" i="26"/>
  <c r="W54" i="26"/>
  <c r="DQ54" i="26"/>
  <c r="CQ54" i="26"/>
  <c r="BQ54" i="26"/>
  <c r="BR86" i="26" s="1"/>
  <c r="BR118" i="26" s="1"/>
  <c r="AO54" i="26"/>
  <c r="V54" i="26"/>
  <c r="W86" i="26" s="1"/>
  <c r="DG54" i="26"/>
  <c r="DG118" i="26" s="1"/>
  <c r="BO54" i="26"/>
  <c r="AI54" i="26"/>
  <c r="AI118" i="26" s="1"/>
  <c r="DF54" i="26"/>
  <c r="BM54" i="26"/>
  <c r="AA54" i="26"/>
  <c r="DE54" i="26"/>
  <c r="BL54" i="26"/>
  <c r="U54" i="26"/>
  <c r="DD54" i="26"/>
  <c r="BK54" i="26"/>
  <c r="BL86" i="26" s="1"/>
  <c r="BL118" i="26" s="1"/>
  <c r="M54" i="26"/>
  <c r="DC54" i="26"/>
  <c r="DD86" i="26" s="1"/>
  <c r="BE54" i="26"/>
  <c r="BF86" i="26" s="1"/>
  <c r="L54" i="26"/>
  <c r="BM118" i="26"/>
  <c r="CW118" i="26"/>
  <c r="DI118" i="26"/>
  <c r="N119" i="26"/>
  <c r="AL119" i="26"/>
  <c r="CH119" i="26"/>
  <c r="K120" i="26"/>
  <c r="AI120" i="26"/>
  <c r="BD121" i="26"/>
  <c r="DP58" i="26"/>
  <c r="DP122" i="26" s="1"/>
  <c r="DD58" i="26"/>
  <c r="CR58" i="26"/>
  <c r="CS90" i="26" s="1"/>
  <c r="CS122" i="26" s="1"/>
  <c r="CF58" i="26"/>
  <c r="CG90" i="26" s="1"/>
  <c r="BT58" i="26"/>
  <c r="BU90" i="26" s="1"/>
  <c r="BH58" i="26"/>
  <c r="BI90" i="26" s="1"/>
  <c r="BI122" i="26" s="1"/>
  <c r="AV58" i="26"/>
  <c r="AJ58" i="26"/>
  <c r="X58" i="26"/>
  <c r="L58" i="26"/>
  <c r="DN58" i="26"/>
  <c r="DB58" i="26"/>
  <c r="CP58" i="26"/>
  <c r="CP122" i="26" s="1"/>
  <c r="CD58" i="26"/>
  <c r="BR58" i="26"/>
  <c r="BS90" i="26" s="1"/>
  <c r="BF58" i="26"/>
  <c r="BF122" i="26" s="1"/>
  <c r="AT58" i="26"/>
  <c r="AH58" i="26"/>
  <c r="V58" i="26"/>
  <c r="V122" i="26" s="1"/>
  <c r="J58" i="26"/>
  <c r="J122" i="26" s="1"/>
  <c r="DL58" i="26"/>
  <c r="CZ58" i="26"/>
  <c r="CN58" i="26"/>
  <c r="CB58" i="26"/>
  <c r="BP58" i="26"/>
  <c r="BD58" i="26"/>
  <c r="BE90" i="26" s="1"/>
  <c r="BE122" i="26" s="1"/>
  <c r="AR58" i="26"/>
  <c r="AF58" i="26"/>
  <c r="T58" i="26"/>
  <c r="H58" i="26"/>
  <c r="DU58" i="26"/>
  <c r="DV90" i="26" s="1"/>
  <c r="DF58" i="26"/>
  <c r="CO58" i="26"/>
  <c r="CO122" i="26" s="1"/>
  <c r="BY58" i="26"/>
  <c r="BJ58" i="26"/>
  <c r="AS58" i="26"/>
  <c r="AC58" i="26"/>
  <c r="N58" i="26"/>
  <c r="DT58" i="26"/>
  <c r="DU90" i="26" s="1"/>
  <c r="DU122" i="26" s="1"/>
  <c r="DE58" i="26"/>
  <c r="CM58" i="26"/>
  <c r="CN90" i="26" s="1"/>
  <c r="CN122" i="26" s="1"/>
  <c r="BX58" i="26"/>
  <c r="BX122" i="26" s="1"/>
  <c r="BI58" i="26"/>
  <c r="AQ58" i="26"/>
  <c r="AB58" i="26"/>
  <c r="M58" i="26"/>
  <c r="DS58" i="26"/>
  <c r="DC58" i="26"/>
  <c r="CL58" i="26"/>
  <c r="CM90" i="26" s="1"/>
  <c r="BW58" i="26"/>
  <c r="BG58" i="26"/>
  <c r="AP58" i="26"/>
  <c r="AA58" i="26"/>
  <c r="K58" i="26"/>
  <c r="DR58" i="26"/>
  <c r="DS90" i="26" s="1"/>
  <c r="DA58" i="26"/>
  <c r="CK58" i="26"/>
  <c r="BV58" i="26"/>
  <c r="BE58" i="26"/>
  <c r="AO58" i="26"/>
  <c r="Z58" i="26"/>
  <c r="I58" i="26"/>
  <c r="DQ58" i="26"/>
  <c r="CY58" i="26"/>
  <c r="CZ90" i="26" s="1"/>
  <c r="CZ122" i="26" s="1"/>
  <c r="CJ58" i="26"/>
  <c r="CJ122" i="26" s="1"/>
  <c r="BU58" i="26"/>
  <c r="BU122" i="26" s="1"/>
  <c r="BC58" i="26"/>
  <c r="AN58" i="26"/>
  <c r="Y58" i="26"/>
  <c r="G58" i="26"/>
  <c r="CU58" i="26"/>
  <c r="BQ58" i="26"/>
  <c r="AU58" i="26"/>
  <c r="Q58" i="26"/>
  <c r="DV58" i="26"/>
  <c r="DV122" i="26" s="1"/>
  <c r="CT58" i="26"/>
  <c r="CU90" i="26" s="1"/>
  <c r="CU122" i="26" s="1"/>
  <c r="BO58" i="26"/>
  <c r="AM58" i="26"/>
  <c r="AN90" i="26" s="1"/>
  <c r="AN122" i="26" s="1"/>
  <c r="P58" i="26"/>
  <c r="DO58" i="26"/>
  <c r="CS58" i="26"/>
  <c r="BN58" i="26"/>
  <c r="AL58" i="26"/>
  <c r="O58" i="26"/>
  <c r="DM58" i="26"/>
  <c r="CQ58" i="26"/>
  <c r="BM58" i="26"/>
  <c r="BM122" i="26" s="1"/>
  <c r="AK58" i="26"/>
  <c r="AL90" i="26" s="1"/>
  <c r="AL122" i="26" s="1"/>
  <c r="DK58" i="26"/>
  <c r="DK122" i="26" s="1"/>
  <c r="CI58" i="26"/>
  <c r="CJ90" i="26" s="1"/>
  <c r="BL58" i="26"/>
  <c r="BM90" i="26" s="1"/>
  <c r="AI58" i="26"/>
  <c r="DG58" i="26"/>
  <c r="BB58" i="26"/>
  <c r="R58" i="26"/>
  <c r="CX58" i="26"/>
  <c r="BA58" i="26"/>
  <c r="CW58" i="26"/>
  <c r="AZ58" i="26"/>
  <c r="AZ122" i="26" s="1"/>
  <c r="CV58" i="26"/>
  <c r="CW90" i="26" s="1"/>
  <c r="CW122" i="26" s="1"/>
  <c r="AY58" i="26"/>
  <c r="AZ90" i="26" s="1"/>
  <c r="CH58" i="26"/>
  <c r="CH122" i="26" s="1"/>
  <c r="AX58" i="26"/>
  <c r="DI122" i="26"/>
  <c r="AQ42" i="26"/>
  <c r="AT74" i="26" s="1"/>
  <c r="CH42" i="26"/>
  <c r="K46" i="26"/>
  <c r="BG46" i="26"/>
  <c r="DI46" i="26"/>
  <c r="AC49" i="26"/>
  <c r="BX49" i="26"/>
  <c r="P50" i="26"/>
  <c r="Q82" i="26" s="1"/>
  <c r="BZ50" i="26"/>
  <c r="AJ54" i="26"/>
  <c r="CO54" i="26"/>
  <c r="AW58" i="26"/>
  <c r="H67" i="26"/>
  <c r="DK67" i="26"/>
  <c r="DL99" i="26" s="1"/>
  <c r="CL68" i="26"/>
  <c r="O37" i="26"/>
  <c r="AA103" i="26"/>
  <c r="AA37" i="26"/>
  <c r="AM37" i="26"/>
  <c r="AY37" i="26"/>
  <c r="BK37" i="26"/>
  <c r="BW103" i="26"/>
  <c r="BW37" i="26"/>
  <c r="CI37" i="26"/>
  <c r="CU103" i="26"/>
  <c r="CU37" i="26"/>
  <c r="DG37" i="26"/>
  <c r="DS103" i="26"/>
  <c r="DS37" i="26"/>
  <c r="I105" i="26"/>
  <c r="AG105" i="26"/>
  <c r="DM105" i="26"/>
  <c r="DS74" i="26"/>
  <c r="DG74" i="26"/>
  <c r="CU74" i="26"/>
  <c r="CI74" i="26"/>
  <c r="BK74" i="26"/>
  <c r="AA74" i="26"/>
  <c r="O74" i="26"/>
  <c r="DM74" i="26"/>
  <c r="DA74" i="26"/>
  <c r="CO74" i="26"/>
  <c r="CC74" i="26"/>
  <c r="BQ74" i="26"/>
  <c r="BE74" i="26"/>
  <c r="AS74" i="26"/>
  <c r="AS106" i="26" s="1"/>
  <c r="CW74" i="26"/>
  <c r="CH74" i="26"/>
  <c r="BT74" i="26"/>
  <c r="BF74" i="26"/>
  <c r="BF106" i="26" s="1"/>
  <c r="AQ74" i="26"/>
  <c r="P74" i="26"/>
  <c r="DJ74" i="26"/>
  <c r="DJ106" i="26" s="1"/>
  <c r="CV74" i="26"/>
  <c r="CV106" i="26" s="1"/>
  <c r="CG74" i="26"/>
  <c r="CG106" i="26" s="1"/>
  <c r="BS74" i="26"/>
  <c r="AP74" i="26"/>
  <c r="AB74" i="26"/>
  <c r="CT74" i="26"/>
  <c r="CT106" i="26" s="1"/>
  <c r="CF74" i="26"/>
  <c r="BR74" i="26"/>
  <c r="BC74" i="26"/>
  <c r="AO74" i="26"/>
  <c r="AO106" i="26" s="1"/>
  <c r="Z74" i="26"/>
  <c r="M74" i="26"/>
  <c r="M106" i="26" s="1"/>
  <c r="CE74" i="26"/>
  <c r="BP74" i="26"/>
  <c r="BP106" i="26" s="1"/>
  <c r="BB74" i="26"/>
  <c r="BB106" i="26" s="1"/>
  <c r="AN74" i="26"/>
  <c r="DU74" i="26"/>
  <c r="DU106" i="26" s="1"/>
  <c r="DF74" i="26"/>
  <c r="CD74" i="26"/>
  <c r="BO74" i="26"/>
  <c r="BO106" i="26" s="1"/>
  <c r="BA74" i="26"/>
  <c r="AL74" i="26"/>
  <c r="X74" i="26"/>
  <c r="K74" i="26"/>
  <c r="DN74" i="26"/>
  <c r="CM74" i="26"/>
  <c r="AR74" i="26"/>
  <c r="S74" i="26"/>
  <c r="DL74" i="26"/>
  <c r="BL74" i="26"/>
  <c r="AK74" i="26"/>
  <c r="AK106" i="26" s="1"/>
  <c r="DE74" i="26"/>
  <c r="CK74" i="26"/>
  <c r="AJ74" i="26"/>
  <c r="Q74" i="26"/>
  <c r="Q106" i="26" s="1"/>
  <c r="DD74" i="26"/>
  <c r="DD106" i="26" s="1"/>
  <c r="CJ74" i="26"/>
  <c r="BI74" i="26"/>
  <c r="AI74" i="26"/>
  <c r="BH74" i="26"/>
  <c r="AH74" i="26"/>
  <c r="I74" i="26"/>
  <c r="CN74" i="26"/>
  <c r="DT74" i="26"/>
  <c r="CA74" i="26"/>
  <c r="CA106" i="26" s="1"/>
  <c r="AU74" i="26"/>
  <c r="DR74" i="26"/>
  <c r="BZ74" i="26"/>
  <c r="BY74" i="26"/>
  <c r="AF74" i="26"/>
  <c r="DP74" i="26"/>
  <c r="AE74" i="26"/>
  <c r="BN74" i="26"/>
  <c r="BN106" i="26" s="1"/>
  <c r="BG74" i="26"/>
  <c r="AZ74" i="26"/>
  <c r="DB74" i="26"/>
  <c r="AW74" i="26"/>
  <c r="AD106" i="26"/>
  <c r="AP106" i="26"/>
  <c r="O107" i="26"/>
  <c r="AA107" i="26"/>
  <c r="AY107" i="26"/>
  <c r="CU107" i="26"/>
  <c r="DS107" i="26"/>
  <c r="U109" i="26"/>
  <c r="DA109" i="26"/>
  <c r="DK78" i="26"/>
  <c r="CY78" i="26"/>
  <c r="CM78" i="26"/>
  <c r="CA78" i="26"/>
  <c r="BC78" i="26"/>
  <c r="G78" i="26"/>
  <c r="DJ78" i="26"/>
  <c r="CX78" i="26"/>
  <c r="CX110" i="26" s="1"/>
  <c r="BZ78" i="26"/>
  <c r="BZ110" i="26" s="1"/>
  <c r="BB78" i="26"/>
  <c r="BB110" i="26" s="1"/>
  <c r="R78" i="26"/>
  <c r="AW78" i="26"/>
  <c r="AK78" i="26"/>
  <c r="Y78" i="26"/>
  <c r="DR78" i="26"/>
  <c r="CJ78" i="26"/>
  <c r="CJ110" i="26" s="1"/>
  <c r="BT78" i="26"/>
  <c r="BE78" i="26"/>
  <c r="X78" i="26"/>
  <c r="I78" i="26"/>
  <c r="I110" i="26" s="1"/>
  <c r="DP78" i="26"/>
  <c r="CZ78" i="26"/>
  <c r="CI78" i="26"/>
  <c r="BS78" i="26"/>
  <c r="AM78" i="26"/>
  <c r="W78" i="26"/>
  <c r="W110" i="26" s="1"/>
  <c r="DO78" i="26"/>
  <c r="DO110" i="26" s="1"/>
  <c r="CW78" i="26"/>
  <c r="CW110" i="26" s="1"/>
  <c r="CH78" i="26"/>
  <c r="CH110" i="26" s="1"/>
  <c r="BR78" i="26"/>
  <c r="BA78" i="26"/>
  <c r="AL78" i="26"/>
  <c r="CF78" i="26"/>
  <c r="U78" i="26"/>
  <c r="DM78" i="26"/>
  <c r="CE78" i="26"/>
  <c r="CE110" i="26" s="1"/>
  <c r="BP78" i="26"/>
  <c r="AY78" i="26"/>
  <c r="AI78" i="26"/>
  <c r="BX78" i="26"/>
  <c r="AU78" i="26"/>
  <c r="CT78" i="26"/>
  <c r="AT78" i="26"/>
  <c r="AT110" i="26" s="1"/>
  <c r="BV78" i="26"/>
  <c r="O78" i="26"/>
  <c r="BM78" i="26"/>
  <c r="N78" i="26"/>
  <c r="N110" i="26" s="1"/>
  <c r="DT78" i="26"/>
  <c r="CP78" i="26"/>
  <c r="BL78" i="26"/>
  <c r="L78" i="26"/>
  <c r="CO78" i="26"/>
  <c r="CN78" i="26"/>
  <c r="CK78" i="26"/>
  <c r="AH78" i="26"/>
  <c r="CC78" i="26"/>
  <c r="DH78" i="26"/>
  <c r="AC78" i="26"/>
  <c r="DF78" i="26"/>
  <c r="AA78" i="26"/>
  <c r="DD78" i="26"/>
  <c r="Z78" i="26"/>
  <c r="K78" i="26"/>
  <c r="K110" i="26" s="1"/>
  <c r="R110" i="26"/>
  <c r="DJ110" i="26"/>
  <c r="AA111" i="26"/>
  <c r="AV112" i="26"/>
  <c r="BH112" i="26"/>
  <c r="CF112" i="26"/>
  <c r="DO82" i="26"/>
  <c r="DC82" i="26"/>
  <c r="CQ82" i="26"/>
  <c r="CE82" i="26"/>
  <c r="BS82" i="26"/>
  <c r="AU82" i="26"/>
  <c r="AU114" i="26" s="1"/>
  <c r="W82" i="26"/>
  <c r="W114" i="26" s="1"/>
  <c r="K82" i="26"/>
  <c r="DN82" i="26"/>
  <c r="DB82" i="26"/>
  <c r="CP82" i="26"/>
  <c r="CD82" i="26"/>
  <c r="BR82" i="26"/>
  <c r="BF82" i="26"/>
  <c r="AT82" i="26"/>
  <c r="V82" i="26"/>
  <c r="DM82" i="26"/>
  <c r="DA82" i="26"/>
  <c r="DA114" i="26" s="1"/>
  <c r="CO82" i="26"/>
  <c r="CO114" i="26" s="1"/>
  <c r="CC82" i="26"/>
  <c r="BQ82" i="26"/>
  <c r="BE82" i="26"/>
  <c r="AS82" i="26"/>
  <c r="AG82" i="26"/>
  <c r="U82" i="26"/>
  <c r="CZ82" i="26"/>
  <c r="CN82" i="26"/>
  <c r="BP82" i="26"/>
  <c r="BD82" i="26"/>
  <c r="BD114" i="26" s="1"/>
  <c r="AR82" i="26"/>
  <c r="T82" i="26"/>
  <c r="H82" i="26"/>
  <c r="DI82" i="26"/>
  <c r="CW82" i="26"/>
  <c r="BY82" i="26"/>
  <c r="BM82" i="26"/>
  <c r="BA82" i="26"/>
  <c r="AO82" i="26"/>
  <c r="AO114" i="26" s="1"/>
  <c r="AC82" i="26"/>
  <c r="AC114" i="26" s="1"/>
  <c r="DQ82" i="26"/>
  <c r="CU82" i="26"/>
  <c r="BZ82" i="26"/>
  <c r="AL82" i="26"/>
  <c r="DP82" i="26"/>
  <c r="CT82" i="26"/>
  <c r="BX82" i="26"/>
  <c r="BC82" i="26"/>
  <c r="AK82" i="26"/>
  <c r="DK82" i="26"/>
  <c r="CS82" i="26"/>
  <c r="AJ82" i="26"/>
  <c r="N82" i="26"/>
  <c r="DJ82" i="26"/>
  <c r="DJ114" i="26" s="1"/>
  <c r="CR82" i="26"/>
  <c r="CR114" i="26" s="1"/>
  <c r="BV82" i="26"/>
  <c r="AZ82" i="26"/>
  <c r="AE82" i="26"/>
  <c r="M82" i="26"/>
  <c r="DH82" i="26"/>
  <c r="CM82" i="26"/>
  <c r="CM114" i="26" s="1"/>
  <c r="AY82" i="26"/>
  <c r="AD82" i="26"/>
  <c r="CV82" i="26"/>
  <c r="BK82" i="26"/>
  <c r="BK114" i="26" s="1"/>
  <c r="Z82" i="26"/>
  <c r="Z114" i="26" s="1"/>
  <c r="CL82" i="26"/>
  <c r="BJ82" i="26"/>
  <c r="Y82" i="26"/>
  <c r="CJ82" i="26"/>
  <c r="AX82" i="26"/>
  <c r="AX114" i="26" s="1"/>
  <c r="S82" i="26"/>
  <c r="S114" i="26" s="1"/>
  <c r="DS82" i="26"/>
  <c r="CH82" i="26"/>
  <c r="AW82" i="26"/>
  <c r="CA82" i="26"/>
  <c r="G82" i="26"/>
  <c r="BT82" i="26"/>
  <c r="DR82" i="26"/>
  <c r="BN82" i="26"/>
  <c r="DG82" i="26"/>
  <c r="DG114" i="26" s="1"/>
  <c r="BL82" i="26"/>
  <c r="AN82" i="26"/>
  <c r="AN114" i="26" s="1"/>
  <c r="DF82" i="26"/>
  <c r="DF114" i="26" s="1"/>
  <c r="AA82" i="26"/>
  <c r="DD82" i="26"/>
  <c r="AD114" i="26"/>
  <c r="BN114" i="26"/>
  <c r="BZ114" i="26"/>
  <c r="CL114" i="26"/>
  <c r="CX114" i="26"/>
  <c r="BW115" i="26"/>
  <c r="CI115" i="26"/>
  <c r="CU115" i="26"/>
  <c r="DS115" i="26"/>
  <c r="BT116" i="26"/>
  <c r="CR116" i="26"/>
  <c r="DD116" i="26"/>
  <c r="U117" i="26"/>
  <c r="DM117" i="26"/>
  <c r="DP86" i="26"/>
  <c r="DP118" i="26" s="1"/>
  <c r="CR86" i="26"/>
  <c r="CR118" i="26" s="1"/>
  <c r="CF86" i="26"/>
  <c r="BO86" i="26"/>
  <c r="BC86" i="26"/>
  <c r="AQ86" i="26"/>
  <c r="AE86" i="26"/>
  <c r="S86" i="26"/>
  <c r="G86" i="26"/>
  <c r="G118" i="26" s="1"/>
  <c r="CL86" i="26"/>
  <c r="BX86" i="26"/>
  <c r="AJ86" i="26"/>
  <c r="J86" i="26"/>
  <c r="DN86" i="26"/>
  <c r="CZ86" i="26"/>
  <c r="CK86" i="26"/>
  <c r="CK118" i="26" s="1"/>
  <c r="BW86" i="26"/>
  <c r="BI86" i="26"/>
  <c r="AV86" i="26"/>
  <c r="V86" i="26"/>
  <c r="I86" i="26"/>
  <c r="CX86" i="26"/>
  <c r="CJ86" i="26"/>
  <c r="BV86" i="26"/>
  <c r="BV118" i="26" s="1"/>
  <c r="BH86" i="26"/>
  <c r="AU86" i="26"/>
  <c r="AH86" i="26"/>
  <c r="H86" i="26"/>
  <c r="DL86" i="26"/>
  <c r="CW86" i="26"/>
  <c r="CI86" i="26"/>
  <c r="BU86" i="26"/>
  <c r="AG86" i="26"/>
  <c r="T86" i="26"/>
  <c r="DV86" i="26"/>
  <c r="DH86" i="26"/>
  <c r="DH118" i="26" s="1"/>
  <c r="BQ86" i="26"/>
  <c r="BD86" i="26"/>
  <c r="P86" i="26"/>
  <c r="DU86" i="26"/>
  <c r="BZ86" i="26"/>
  <c r="BA86" i="26"/>
  <c r="BA118" i="26" s="1"/>
  <c r="K86" i="26"/>
  <c r="CU86" i="26"/>
  <c r="AB86" i="26"/>
  <c r="AB118" i="26" s="1"/>
  <c r="DS86" i="26"/>
  <c r="CS86" i="26"/>
  <c r="CS118" i="26" s="1"/>
  <c r="BS86" i="26"/>
  <c r="AA86" i="26"/>
  <c r="DR86" i="26"/>
  <c r="DR118" i="26" s="1"/>
  <c r="AX86" i="26"/>
  <c r="Z86" i="26"/>
  <c r="CP86" i="26"/>
  <c r="AS86" i="26"/>
  <c r="CD86" i="26"/>
  <c r="AN86" i="26"/>
  <c r="AN118" i="26" s="1"/>
  <c r="DJ86" i="26"/>
  <c r="CC86" i="26"/>
  <c r="AM86" i="26"/>
  <c r="DI86" i="26"/>
  <c r="DG86" i="26"/>
  <c r="BN86" i="26"/>
  <c r="AK86" i="26"/>
  <c r="AK118" i="26" s="1"/>
  <c r="DF86" i="26"/>
  <c r="DF118" i="26" s="1"/>
  <c r="BM86" i="26"/>
  <c r="AF86" i="26"/>
  <c r="CN86" i="26"/>
  <c r="Q86" i="26"/>
  <c r="CH86" i="26"/>
  <c r="CG86" i="26"/>
  <c r="M86" i="26"/>
  <c r="L86" i="26"/>
  <c r="L118" i="26" s="1"/>
  <c r="BE86" i="26"/>
  <c r="BB86" i="26"/>
  <c r="AR86" i="26"/>
  <c r="BB118" i="26"/>
  <c r="BN118" i="26"/>
  <c r="DS119" i="26"/>
  <c r="L120" i="26"/>
  <c r="X120" i="26"/>
  <c r="CR120" i="26"/>
  <c r="DM121" i="26"/>
  <c r="DP90" i="26"/>
  <c r="DD90" i="26"/>
  <c r="DD122" i="26" s="1"/>
  <c r="CR90" i="26"/>
  <c r="CF90" i="26"/>
  <c r="BT90" i="26"/>
  <c r="BH90" i="26"/>
  <c r="AJ90" i="26"/>
  <c r="X90" i="26"/>
  <c r="DB90" i="26"/>
  <c r="DB122" i="26" s="1"/>
  <c r="CP90" i="26"/>
  <c r="CD90" i="26"/>
  <c r="CD122" i="26" s="1"/>
  <c r="CB90" i="26"/>
  <c r="CB122" i="26" s="1"/>
  <c r="AR90" i="26"/>
  <c r="AF90" i="26"/>
  <c r="H90" i="26"/>
  <c r="DJ90" i="26"/>
  <c r="CE90" i="26"/>
  <c r="BO90" i="26"/>
  <c r="AM90" i="26"/>
  <c r="Y90" i="26"/>
  <c r="J90" i="26"/>
  <c r="DI90" i="26"/>
  <c r="CT90" i="26"/>
  <c r="CC90" i="26"/>
  <c r="BN90" i="26"/>
  <c r="W90" i="26"/>
  <c r="W122" i="26" s="1"/>
  <c r="DH90" i="26"/>
  <c r="CA90" i="26"/>
  <c r="AK90" i="26"/>
  <c r="V90" i="26"/>
  <c r="G90" i="26"/>
  <c r="DG90" i="26"/>
  <c r="CQ90" i="26"/>
  <c r="CQ122" i="26" s="1"/>
  <c r="BZ90" i="26"/>
  <c r="BZ122" i="26" s="1"/>
  <c r="BL90" i="26"/>
  <c r="AX90" i="26"/>
  <c r="DC90" i="26"/>
  <c r="CL90" i="26"/>
  <c r="BW90" i="26"/>
  <c r="AT90" i="26"/>
  <c r="AE90" i="26"/>
  <c r="AE122" i="26" s="1"/>
  <c r="Q90" i="26"/>
  <c r="Q122" i="26" s="1"/>
  <c r="DO90" i="26"/>
  <c r="DO122" i="26" s="1"/>
  <c r="BK90" i="26"/>
  <c r="AO90" i="26"/>
  <c r="AO122" i="26" s="1"/>
  <c r="O90" i="26"/>
  <c r="DM90" i="26"/>
  <c r="BJ90" i="26"/>
  <c r="BJ122" i="26" s="1"/>
  <c r="N90" i="26"/>
  <c r="N122" i="26" s="1"/>
  <c r="DK90" i="26"/>
  <c r="AH90" i="26"/>
  <c r="M90" i="26"/>
  <c r="CH90" i="26"/>
  <c r="BF90" i="26"/>
  <c r="K90" i="26"/>
  <c r="CY90" i="26"/>
  <c r="BX90" i="26"/>
  <c r="CV90" i="26"/>
  <c r="AW90" i="26"/>
  <c r="CO90" i="26"/>
  <c r="AP90" i="26"/>
  <c r="DE90" i="26"/>
  <c r="AC90" i="26"/>
  <c r="DA90" i="26"/>
  <c r="CX90" i="26"/>
  <c r="Z90" i="26"/>
  <c r="S90" i="26"/>
  <c r="R90" i="26"/>
  <c r="R122" i="26" s="1"/>
  <c r="P90" i="26"/>
  <c r="DT90" i="26"/>
  <c r="DR90" i="26"/>
  <c r="DR122" i="26" s="1"/>
  <c r="DQ90" i="26"/>
  <c r="BC90" i="26"/>
  <c r="BN122" i="26"/>
  <c r="CX122" i="26"/>
  <c r="DJ122" i="26"/>
  <c r="O123" i="26"/>
  <c r="CI123" i="26"/>
  <c r="DG123" i="26"/>
  <c r="DS123" i="26"/>
  <c r="L124" i="26"/>
  <c r="X124" i="26"/>
  <c r="AJ124" i="26"/>
  <c r="DD124" i="26"/>
  <c r="CO61" i="26"/>
  <c r="DT94" i="26"/>
  <c r="DH94" i="26"/>
  <c r="CV94" i="26"/>
  <c r="CJ94" i="26"/>
  <c r="CJ126" i="26" s="1"/>
  <c r="BX94" i="26"/>
  <c r="BL94" i="26"/>
  <c r="DF94" i="26"/>
  <c r="CT94" i="26"/>
  <c r="CH94" i="26"/>
  <c r="BV94" i="26"/>
  <c r="BJ94" i="26"/>
  <c r="BJ126" i="26" s="1"/>
  <c r="AX94" i="26"/>
  <c r="AL94" i="26"/>
  <c r="AL126" i="26" s="1"/>
  <c r="BH94" i="26"/>
  <c r="BH126" i="26" s="1"/>
  <c r="AV94" i="26"/>
  <c r="AJ94" i="26"/>
  <c r="AJ126" i="26" s="1"/>
  <c r="X94" i="26"/>
  <c r="L94" i="26"/>
  <c r="L126" i="26" s="1"/>
  <c r="CM94" i="26"/>
  <c r="BW94" i="26"/>
  <c r="AQ94" i="26"/>
  <c r="DA94" i="26"/>
  <c r="BU94" i="26"/>
  <c r="BU126" i="26" s="1"/>
  <c r="BE94" i="26"/>
  <c r="I94" i="26"/>
  <c r="DO94" i="26"/>
  <c r="CK94" i="26"/>
  <c r="BS94" i="26"/>
  <c r="W94" i="26"/>
  <c r="CI94" i="26"/>
  <c r="AM94" i="26"/>
  <c r="V94" i="26"/>
  <c r="G94" i="26"/>
  <c r="CU94" i="26"/>
  <c r="CD94" i="26"/>
  <c r="CD126" i="26" s="1"/>
  <c r="AH94" i="26"/>
  <c r="CQ94" i="26"/>
  <c r="BP94" i="26"/>
  <c r="AR94" i="26"/>
  <c r="DU94" i="26"/>
  <c r="CP94" i="26"/>
  <c r="BN94" i="26"/>
  <c r="AK94" i="26"/>
  <c r="M94" i="26"/>
  <c r="CO94" i="26"/>
  <c r="AI94" i="26"/>
  <c r="DL94" i="26"/>
  <c r="BK94" i="26"/>
  <c r="BK126" i="26" s="1"/>
  <c r="DG94" i="26"/>
  <c r="DG126" i="26" s="1"/>
  <c r="CC94" i="26"/>
  <c r="CC126" i="26" s="1"/>
  <c r="BB94" i="26"/>
  <c r="AD94" i="26"/>
  <c r="CA94" i="26"/>
  <c r="AE94" i="26"/>
  <c r="AC94" i="26"/>
  <c r="U94" i="26"/>
  <c r="U126" i="26" s="1"/>
  <c r="DI94" i="26"/>
  <c r="BQ94" i="26"/>
  <c r="BQ126" i="26" s="1"/>
  <c r="T94" i="26"/>
  <c r="T126" i="26" s="1"/>
  <c r="BI94" i="26"/>
  <c r="R94" i="26"/>
  <c r="CX94" i="26"/>
  <c r="AF94" i="26"/>
  <c r="Q94" i="26"/>
  <c r="CS94" i="26"/>
  <c r="CS126" i="26" s="1"/>
  <c r="CG94" i="26"/>
  <c r="CG126" i="26" s="1"/>
  <c r="CE94" i="26"/>
  <c r="AW94" i="26"/>
  <c r="AT94" i="26"/>
  <c r="AD126" i="26"/>
  <c r="AP126" i="26"/>
  <c r="DG127" i="26"/>
  <c r="DS127" i="26"/>
  <c r="L128" i="26"/>
  <c r="CF128" i="26"/>
  <c r="DB98" i="26"/>
  <c r="DB130" i="26" s="1"/>
  <c r="CP98" i="26"/>
  <c r="CD98" i="26"/>
  <c r="J98" i="26"/>
  <c r="AQ98" i="26"/>
  <c r="AE98" i="26"/>
  <c r="S98" i="26"/>
  <c r="S130" i="26" s="1"/>
  <c r="G98" i="26"/>
  <c r="BJ98" i="26"/>
  <c r="M98" i="26"/>
  <c r="CT98" i="26"/>
  <c r="BX98" i="26"/>
  <c r="BH98" i="26"/>
  <c r="Z98" i="26"/>
  <c r="K98" i="26"/>
  <c r="X98" i="26"/>
  <c r="H98" i="26"/>
  <c r="DQ98" i="26"/>
  <c r="CL98" i="26"/>
  <c r="AR98" i="26"/>
  <c r="AR130" i="26" s="1"/>
  <c r="CJ98" i="26"/>
  <c r="T98" i="26"/>
  <c r="T130" i="26" s="1"/>
  <c r="CI98" i="26"/>
  <c r="BK98" i="26"/>
  <c r="CH98" i="26"/>
  <c r="AG98" i="26"/>
  <c r="AG130" i="26" s="1"/>
  <c r="L98" i="26"/>
  <c r="CG98" i="26"/>
  <c r="CG130" i="26" s="1"/>
  <c r="CF98" i="26"/>
  <c r="CF130" i="26" s="1"/>
  <c r="AU98" i="26"/>
  <c r="DT98" i="26"/>
  <c r="AA98" i="26"/>
  <c r="DC98" i="26"/>
  <c r="AF98" i="26"/>
  <c r="Y98" i="26"/>
  <c r="W98" i="26"/>
  <c r="W130" i="26" s="1"/>
  <c r="O98" i="26"/>
  <c r="AY98" i="26"/>
  <c r="AY130" i="26" s="1"/>
  <c r="U37" i="26"/>
  <c r="K42" i="26"/>
  <c r="AR42" i="26"/>
  <c r="CP42" i="26"/>
  <c r="L46" i="26"/>
  <c r="M78" i="26" s="1"/>
  <c r="M110" i="26" s="1"/>
  <c r="BH46" i="26"/>
  <c r="DM46" i="26"/>
  <c r="DN78" i="26" s="1"/>
  <c r="DN110" i="26" s="1"/>
  <c r="AD49" i="26"/>
  <c r="AD113" i="26" s="1"/>
  <c r="BY49" i="26"/>
  <c r="BY113" i="26" s="1"/>
  <c r="Q50" i="26"/>
  <c r="CK50" i="26"/>
  <c r="AK54" i="26"/>
  <c r="AL86" i="26" s="1"/>
  <c r="CP54" i="26"/>
  <c r="CQ86" i="26" s="1"/>
  <c r="CQ118" i="26" s="1"/>
  <c r="BK58" i="26"/>
  <c r="AR63" i="26"/>
  <c r="I68" i="26"/>
  <c r="J100" i="26" s="1"/>
  <c r="J132" i="26" s="1"/>
  <c r="CM68" i="26"/>
  <c r="U74" i="26"/>
  <c r="BH78" i="26"/>
  <c r="CF82" i="26"/>
  <c r="I95" i="26"/>
  <c r="U103" i="26"/>
  <c r="AS103" i="26"/>
  <c r="DD72" i="26"/>
  <c r="DD104" i="26" s="1"/>
  <c r="BH72" i="26"/>
  <c r="BH104" i="26" s="1"/>
  <c r="AV72" i="26"/>
  <c r="AV104" i="26" s="1"/>
  <c r="X72" i="26"/>
  <c r="X104" i="26" s="1"/>
  <c r="BG72" i="26"/>
  <c r="BG104" i="26" s="1"/>
  <c r="AU72" i="26"/>
  <c r="AI72" i="26"/>
  <c r="AI104" i="26" s="1"/>
  <c r="W72" i="26"/>
  <c r="W104" i="26" s="1"/>
  <c r="K72" i="26"/>
  <c r="K104" i="26" s="1"/>
  <c r="DN72" i="26"/>
  <c r="DN104" i="26" s="1"/>
  <c r="DB72" i="26"/>
  <c r="AH72" i="26"/>
  <c r="V72" i="26"/>
  <c r="J72" i="26"/>
  <c r="DM72" i="26"/>
  <c r="DA72" i="26"/>
  <c r="CO72" i="26"/>
  <c r="CC72" i="26"/>
  <c r="I72" i="26"/>
  <c r="DL72" i="26"/>
  <c r="CZ72" i="26"/>
  <c r="CN72" i="26"/>
  <c r="CB72" i="26"/>
  <c r="BP72" i="26"/>
  <c r="BP104" i="26" s="1"/>
  <c r="BD72" i="26"/>
  <c r="BO72" i="26"/>
  <c r="BO104" i="26" s="1"/>
  <c r="AX72" i="26"/>
  <c r="AB72" i="26"/>
  <c r="DF72" i="26"/>
  <c r="CJ72" i="26"/>
  <c r="AW72" i="26"/>
  <c r="AA72" i="26"/>
  <c r="AA104" i="26" s="1"/>
  <c r="DV72" i="26"/>
  <c r="DE72" i="26"/>
  <c r="CI72" i="26"/>
  <c r="CI104" i="26" s="1"/>
  <c r="BM72" i="26"/>
  <c r="Z72" i="26"/>
  <c r="CY72" i="26"/>
  <c r="CH72" i="26"/>
  <c r="BL72" i="26"/>
  <c r="Y72" i="26"/>
  <c r="Y104" i="26" s="1"/>
  <c r="DT72" i="26"/>
  <c r="DT104" i="26" s="1"/>
  <c r="CX72" i="26"/>
  <c r="CX104" i="26" s="1"/>
  <c r="CG72" i="26"/>
  <c r="BK72" i="26"/>
  <c r="AO72" i="26"/>
  <c r="CV72" i="26"/>
  <c r="AE72" i="26"/>
  <c r="AE104" i="26" s="1"/>
  <c r="CU72" i="26"/>
  <c r="BJ72" i="26"/>
  <c r="AD72" i="26"/>
  <c r="AD104" i="26" s="1"/>
  <c r="AC72" i="26"/>
  <c r="CS72" i="26"/>
  <c r="BC72" i="26"/>
  <c r="BC104" i="26" s="1"/>
  <c r="DS72" i="26"/>
  <c r="CM72" i="26"/>
  <c r="BB72" i="26"/>
  <c r="Q72" i="26"/>
  <c r="BN104" i="26"/>
  <c r="BZ104" i="26"/>
  <c r="AA105" i="26"/>
  <c r="AY105" i="26"/>
  <c r="BK105" i="26"/>
  <c r="BW105" i="26"/>
  <c r="CI105" i="26"/>
  <c r="X106" i="26"/>
  <c r="BH106" i="26"/>
  <c r="DP106" i="26"/>
  <c r="I107" i="26"/>
  <c r="U107" i="26"/>
  <c r="DO76" i="26"/>
  <c r="DC76" i="26"/>
  <c r="DC108" i="26" s="1"/>
  <c r="CQ76" i="26"/>
  <c r="CQ108" i="26" s="1"/>
  <c r="CE76" i="26"/>
  <c r="BS76" i="26"/>
  <c r="BS108" i="26" s="1"/>
  <c r="AU76" i="26"/>
  <c r="K76" i="26"/>
  <c r="K108" i="26" s="1"/>
  <c r="DB76" i="26"/>
  <c r="CP76" i="26"/>
  <c r="CP108" i="26" s="1"/>
  <c r="CD76" i="26"/>
  <c r="CD108" i="26" s="1"/>
  <c r="BR76" i="26"/>
  <c r="BF76" i="26"/>
  <c r="AT76" i="26"/>
  <c r="DI76" i="26"/>
  <c r="CK76" i="26"/>
  <c r="BY76" i="26"/>
  <c r="BM76" i="26"/>
  <c r="BM108" i="26" s="1"/>
  <c r="BA76" i="26"/>
  <c r="BA108" i="26" s="1"/>
  <c r="AO76" i="26"/>
  <c r="AO108" i="26" s="1"/>
  <c r="AC76" i="26"/>
  <c r="AC108" i="26" s="1"/>
  <c r="Q76" i="26"/>
  <c r="Q108" i="26" s="1"/>
  <c r="DT76" i="26"/>
  <c r="DT108" i="26" s="1"/>
  <c r="CN76" i="26"/>
  <c r="BX76" i="26"/>
  <c r="AD76" i="26"/>
  <c r="AD108" i="26" s="1"/>
  <c r="O76" i="26"/>
  <c r="DS76" i="26"/>
  <c r="DD76" i="26"/>
  <c r="DD108" i="26" s="1"/>
  <c r="CM76" i="26"/>
  <c r="CM108" i="26" s="1"/>
  <c r="BW76" i="26"/>
  <c r="BW108" i="26" s="1"/>
  <c r="BH76" i="26"/>
  <c r="AQ76" i="26"/>
  <c r="DR76" i="26"/>
  <c r="CL76" i="26"/>
  <c r="CL108" i="26" s="1"/>
  <c r="BV76" i="26"/>
  <c r="BE76" i="26"/>
  <c r="AP76" i="26"/>
  <c r="AP108" i="26" s="1"/>
  <c r="AA76" i="26"/>
  <c r="M76" i="26"/>
  <c r="DQ76" i="26"/>
  <c r="CZ76" i="26"/>
  <c r="AN76" i="26"/>
  <c r="Z76" i="26"/>
  <c r="DP76" i="26"/>
  <c r="DP108" i="26" s="1"/>
  <c r="CY76" i="26"/>
  <c r="CY108" i="26" s="1"/>
  <c r="CI76" i="26"/>
  <c r="CI108" i="26" s="1"/>
  <c r="BT76" i="26"/>
  <c r="BC76" i="26"/>
  <c r="Y76" i="26"/>
  <c r="Y108" i="26" s="1"/>
  <c r="J76" i="26"/>
  <c r="CU76" i="26"/>
  <c r="CU108" i="26" s="1"/>
  <c r="BQ76" i="26"/>
  <c r="AV76" i="26"/>
  <c r="CT76" i="26"/>
  <c r="BP76" i="26"/>
  <c r="AS76" i="26"/>
  <c r="AS108" i="26" s="1"/>
  <c r="S76" i="26"/>
  <c r="DV76" i="26"/>
  <c r="DV108" i="26" s="1"/>
  <c r="CS76" i="26"/>
  <c r="AL76" i="26"/>
  <c r="R76" i="26"/>
  <c r="CR76" i="26"/>
  <c r="CR108" i="26" s="1"/>
  <c r="BN76" i="26"/>
  <c r="P76" i="26"/>
  <c r="P108" i="26" s="1"/>
  <c r="DL76" i="26"/>
  <c r="DL108" i="26" s="1"/>
  <c r="CO76" i="26"/>
  <c r="BL76" i="26"/>
  <c r="DF76" i="26"/>
  <c r="DF108" i="26" s="1"/>
  <c r="BB76" i="26"/>
  <c r="CX76" i="26"/>
  <c r="AZ76" i="26"/>
  <c r="G76" i="26"/>
  <c r="CV76" i="26"/>
  <c r="AY76" i="26"/>
  <c r="AY108" i="26" s="1"/>
  <c r="CH76" i="26"/>
  <c r="AX76" i="26"/>
  <c r="AX108" i="26" s="1"/>
  <c r="R108" i="26"/>
  <c r="BB108" i="26"/>
  <c r="CX108" i="26"/>
  <c r="L110" i="26"/>
  <c r="X110" i="26"/>
  <c r="I111" i="26"/>
  <c r="U111" i="26"/>
  <c r="AS111" i="26"/>
  <c r="DS80" i="26"/>
  <c r="DG80" i="26"/>
  <c r="CU80" i="26"/>
  <c r="CI80" i="26"/>
  <c r="CI112" i="26" s="1"/>
  <c r="BW80" i="26"/>
  <c r="BW112" i="26" s="1"/>
  <c r="BK80" i="26"/>
  <c r="BK112" i="26" s="1"/>
  <c r="AY80" i="26"/>
  <c r="CT80" i="26"/>
  <c r="CH80" i="26"/>
  <c r="BV80" i="26"/>
  <c r="BV112" i="26" s="1"/>
  <c r="BJ80" i="26"/>
  <c r="AX80" i="26"/>
  <c r="AX112" i="26" s="1"/>
  <c r="AL80" i="26"/>
  <c r="N80" i="26"/>
  <c r="DQ80" i="26"/>
  <c r="DE80" i="26"/>
  <c r="CG80" i="26"/>
  <c r="CG112" i="26" s="1"/>
  <c r="BU80" i="26"/>
  <c r="BU112" i="26" s="1"/>
  <c r="AW80" i="26"/>
  <c r="AW112" i="26" s="1"/>
  <c r="AK80" i="26"/>
  <c r="AK112" i="26" s="1"/>
  <c r="Y80" i="26"/>
  <c r="M80" i="26"/>
  <c r="M112" i="26" s="1"/>
  <c r="DD80" i="26"/>
  <c r="DD112" i="26" s="1"/>
  <c r="CF80" i="26"/>
  <c r="BH80" i="26"/>
  <c r="AV80" i="26"/>
  <c r="X80" i="26"/>
  <c r="L80" i="26"/>
  <c r="L112" i="26" s="1"/>
  <c r="DM80" i="26"/>
  <c r="DA80" i="26"/>
  <c r="DA112" i="26" s="1"/>
  <c r="CO80" i="26"/>
  <c r="CO112" i="26" s="1"/>
  <c r="BE80" i="26"/>
  <c r="AS80" i="26"/>
  <c r="AG80" i="26"/>
  <c r="DL80" i="26"/>
  <c r="DL112" i="26" s="1"/>
  <c r="CQ80" i="26"/>
  <c r="BC80" i="26"/>
  <c r="BC112" i="26" s="1"/>
  <c r="AH80" i="26"/>
  <c r="CP80" i="26"/>
  <c r="BX80" i="26"/>
  <c r="BB80" i="26"/>
  <c r="AF80" i="26"/>
  <c r="AF112" i="26" s="1"/>
  <c r="K80" i="26"/>
  <c r="CN80" i="26"/>
  <c r="CN112" i="26" s="1"/>
  <c r="BS80" i="26"/>
  <c r="AE80" i="26"/>
  <c r="AE112" i="26" s="1"/>
  <c r="J80" i="26"/>
  <c r="CM80" i="26"/>
  <c r="AD80" i="26"/>
  <c r="H80" i="26"/>
  <c r="DH80" i="26"/>
  <c r="CL80" i="26"/>
  <c r="CL112" i="26" s="1"/>
  <c r="BP80" i="26"/>
  <c r="AU80" i="26"/>
  <c r="AU112" i="26" s="1"/>
  <c r="AC80" i="26"/>
  <c r="G80" i="26"/>
  <c r="CV80" i="26"/>
  <c r="V80" i="26"/>
  <c r="DV80" i="26"/>
  <c r="CK80" i="26"/>
  <c r="BF80" i="26"/>
  <c r="DU80" i="26"/>
  <c r="CJ80" i="26"/>
  <c r="CJ112" i="26" s="1"/>
  <c r="BD80" i="26"/>
  <c r="DT80" i="26"/>
  <c r="DO80" i="26"/>
  <c r="CD80" i="26"/>
  <c r="AR80" i="26"/>
  <c r="Q80" i="26"/>
  <c r="Q112" i="26" s="1"/>
  <c r="CA80" i="26"/>
  <c r="CA112" i="26" s="1"/>
  <c r="W80" i="26"/>
  <c r="BZ80" i="26"/>
  <c r="BO80" i="26"/>
  <c r="BO112" i="26" s="1"/>
  <c r="DN80" i="26"/>
  <c r="BB112" i="26"/>
  <c r="CU113" i="26"/>
  <c r="DG113" i="26"/>
  <c r="DS113" i="26"/>
  <c r="DP114" i="26"/>
  <c r="I115" i="26"/>
  <c r="AG115" i="26"/>
  <c r="AS115" i="26"/>
  <c r="DK84" i="26"/>
  <c r="CY84" i="26"/>
  <c r="CM84" i="26"/>
  <c r="CM116" i="26" s="1"/>
  <c r="CA84" i="26"/>
  <c r="CA116" i="26" s="1"/>
  <c r="BO84" i="26"/>
  <c r="BC84" i="26"/>
  <c r="AQ84" i="26"/>
  <c r="AE84" i="26"/>
  <c r="G84" i="26"/>
  <c r="DV84" i="26"/>
  <c r="CX84" i="26"/>
  <c r="CL84" i="26"/>
  <c r="BZ84" i="26"/>
  <c r="BZ116" i="26" s="1"/>
  <c r="BN84" i="26"/>
  <c r="BN116" i="26" s="1"/>
  <c r="BB84" i="26"/>
  <c r="BB116" i="26" s="1"/>
  <c r="AP84" i="26"/>
  <c r="AD84" i="26"/>
  <c r="R84" i="26"/>
  <c r="DU84" i="26"/>
  <c r="DU116" i="26" s="1"/>
  <c r="CW84" i="26"/>
  <c r="CW116" i="26" s="1"/>
  <c r="BY84" i="26"/>
  <c r="BM84" i="26"/>
  <c r="BA84" i="26"/>
  <c r="BA116" i="26" s="1"/>
  <c r="AO84" i="26"/>
  <c r="AO116" i="26" s="1"/>
  <c r="AC84" i="26"/>
  <c r="Q84" i="26"/>
  <c r="Q116" i="26" s="1"/>
  <c r="DT84" i="26"/>
  <c r="DH84" i="26"/>
  <c r="AZ84" i="26"/>
  <c r="AN84" i="26"/>
  <c r="AB84" i="26"/>
  <c r="AB116" i="26" s="1"/>
  <c r="P84" i="26"/>
  <c r="DQ84" i="26"/>
  <c r="DE84" i="26"/>
  <c r="CS84" i="26"/>
  <c r="CS116" i="26" s="1"/>
  <c r="CG84" i="26"/>
  <c r="AW84" i="26"/>
  <c r="Y84" i="26"/>
  <c r="Y116" i="26" s="1"/>
  <c r="M84" i="26"/>
  <c r="DR84" i="26"/>
  <c r="CD84" i="26"/>
  <c r="AM84" i="26"/>
  <c r="CU84" i="26"/>
  <c r="CC84" i="26"/>
  <c r="BG84" i="26"/>
  <c r="AL84" i="26"/>
  <c r="T84" i="26"/>
  <c r="T116" i="26" s="1"/>
  <c r="DO84" i="26"/>
  <c r="CT84" i="26"/>
  <c r="CT116" i="26" s="1"/>
  <c r="CB84" i="26"/>
  <c r="CB116" i="26" s="1"/>
  <c r="O84" i="26"/>
  <c r="CR84" i="26"/>
  <c r="BW84" i="26"/>
  <c r="AI84" i="26"/>
  <c r="N84" i="26"/>
  <c r="DM84" i="26"/>
  <c r="CQ84" i="26"/>
  <c r="BV84" i="26"/>
  <c r="BD84" i="26"/>
  <c r="L84" i="26"/>
  <c r="DA84" i="26"/>
  <c r="BP84" i="26"/>
  <c r="AA84" i="26"/>
  <c r="AA116" i="26" s="1"/>
  <c r="CP84" i="26"/>
  <c r="BK84" i="26"/>
  <c r="Z84" i="26"/>
  <c r="CO84" i="26"/>
  <c r="BJ84" i="26"/>
  <c r="BJ116" i="26" s="1"/>
  <c r="X84" i="26"/>
  <c r="CN84" i="26"/>
  <c r="AY84" i="26"/>
  <c r="W84" i="26"/>
  <c r="CI84" i="26"/>
  <c r="V84" i="26"/>
  <c r="BT84" i="26"/>
  <c r="J84" i="26"/>
  <c r="I84" i="26"/>
  <c r="I116" i="26" s="1"/>
  <c r="DS84" i="26"/>
  <c r="DS116" i="26" s="1"/>
  <c r="BR84" i="26"/>
  <c r="BQ84" i="26"/>
  <c r="DG84" i="26"/>
  <c r="R116" i="26"/>
  <c r="AD116" i="26"/>
  <c r="AP116" i="26"/>
  <c r="BW117" i="26"/>
  <c r="DG117" i="26"/>
  <c r="BH118" i="26"/>
  <c r="CF118" i="26"/>
  <c r="DM119" i="26"/>
  <c r="DT88" i="26"/>
  <c r="DH88" i="26"/>
  <c r="DH120" i="26" s="1"/>
  <c r="CV88" i="26"/>
  <c r="CV120" i="26" s="1"/>
  <c r="BX88" i="26"/>
  <c r="CQ88" i="26"/>
  <c r="CQ120" i="26" s="1"/>
  <c r="CD88" i="26"/>
  <c r="BD88" i="26"/>
  <c r="AF88" i="26"/>
  <c r="DP88" i="26"/>
  <c r="DL88" i="26"/>
  <c r="CY88" i="26"/>
  <c r="BY88" i="26"/>
  <c r="BY120" i="26" s="1"/>
  <c r="BK88" i="26"/>
  <c r="AY88" i="26"/>
  <c r="AM88" i="26"/>
  <c r="AM120" i="26" s="1"/>
  <c r="AA88" i="26"/>
  <c r="O88" i="26"/>
  <c r="CP88" i="26"/>
  <c r="S88" i="26"/>
  <c r="BZ88" i="26"/>
  <c r="BI88" i="26"/>
  <c r="AU88" i="26"/>
  <c r="R88" i="26"/>
  <c r="DE88" i="26"/>
  <c r="BW88" i="26"/>
  <c r="AT88" i="26"/>
  <c r="DV88" i="26"/>
  <c r="DB88" i="26"/>
  <c r="CM88" i="26"/>
  <c r="AD88" i="26"/>
  <c r="P88" i="26"/>
  <c r="DR88" i="26"/>
  <c r="CX88" i="26"/>
  <c r="CX120" i="26" s="1"/>
  <c r="CH88" i="26"/>
  <c r="CH120" i="26" s="1"/>
  <c r="BC88" i="26"/>
  <c r="BC120" i="26" s="1"/>
  <c r="AO88" i="26"/>
  <c r="AO120" i="26" s="1"/>
  <c r="Z88" i="26"/>
  <c r="L88" i="26"/>
  <c r="DI88" i="26"/>
  <c r="CE88" i="26"/>
  <c r="CE120" i="26" s="1"/>
  <c r="BB88" i="26"/>
  <c r="AC88" i="26"/>
  <c r="AC120" i="26" s="1"/>
  <c r="G88" i="26"/>
  <c r="DA88" i="26"/>
  <c r="DA120" i="26" s="1"/>
  <c r="CC88" i="26"/>
  <c r="BA88" i="26"/>
  <c r="BA120" i="26" s="1"/>
  <c r="Y88" i="26"/>
  <c r="CW88" i="26"/>
  <c r="BU88" i="26"/>
  <c r="BT88" i="26"/>
  <c r="BT120" i="26" s="1"/>
  <c r="AW88" i="26"/>
  <c r="W88" i="26"/>
  <c r="W120" i="26" s="1"/>
  <c r="CR88" i="26"/>
  <c r="J88" i="26"/>
  <c r="CK88" i="26"/>
  <c r="AP88" i="26"/>
  <c r="I88" i="26"/>
  <c r="CI88" i="26"/>
  <c r="AN88" i="26"/>
  <c r="CG88" i="26"/>
  <c r="AL88" i="26"/>
  <c r="CF88" i="26"/>
  <c r="CF120" i="26" s="1"/>
  <c r="AK88" i="26"/>
  <c r="BM88" i="26"/>
  <c r="DM88" i="26"/>
  <c r="R120" i="26"/>
  <c r="BB120" i="26"/>
  <c r="DV120" i="26"/>
  <c r="AA121" i="26"/>
  <c r="AM121" i="26"/>
  <c r="AY121" i="26"/>
  <c r="X122" i="26"/>
  <c r="AJ122" i="26"/>
  <c r="CR122" i="26"/>
  <c r="AS123" i="26"/>
  <c r="BQ123" i="26"/>
  <c r="CC123" i="26"/>
  <c r="CO123" i="26"/>
  <c r="DM123" i="26"/>
  <c r="BP92" i="26"/>
  <c r="BD92" i="26"/>
  <c r="BD124" i="26" s="1"/>
  <c r="AR92" i="26"/>
  <c r="AF92" i="26"/>
  <c r="T92" i="26"/>
  <c r="T124" i="26" s="1"/>
  <c r="H92" i="26"/>
  <c r="DV92" i="26"/>
  <c r="DV124" i="26" s="1"/>
  <c r="DJ92" i="26"/>
  <c r="BN92" i="26"/>
  <c r="AD92" i="26"/>
  <c r="R92" i="26"/>
  <c r="R124" i="26" s="1"/>
  <c r="DT92" i="26"/>
  <c r="DT124" i="26" s="1"/>
  <c r="CJ92" i="26"/>
  <c r="BX92" i="26"/>
  <c r="AN92" i="26"/>
  <c r="DF92" i="26"/>
  <c r="CQ92" i="26"/>
  <c r="CA92" i="26"/>
  <c r="BJ92" i="26"/>
  <c r="AU92" i="26"/>
  <c r="AE92" i="26"/>
  <c r="AE124" i="26" s="1"/>
  <c r="DU92" i="26"/>
  <c r="DU124" i="26" s="1"/>
  <c r="CP92" i="26"/>
  <c r="BI92" i="26"/>
  <c r="AC92" i="26"/>
  <c r="M92" i="26"/>
  <c r="DS92" i="26"/>
  <c r="DS124" i="26" s="1"/>
  <c r="DD92" i="26"/>
  <c r="CO92" i="26"/>
  <c r="CO124" i="26" s="1"/>
  <c r="BW92" i="26"/>
  <c r="BH92" i="26"/>
  <c r="AS92" i="26"/>
  <c r="AA92" i="26"/>
  <c r="DR92" i="26"/>
  <c r="DC92" i="26"/>
  <c r="CM92" i="26"/>
  <c r="BV92" i="26"/>
  <c r="BV124" i="26" s="1"/>
  <c r="BG92" i="26"/>
  <c r="BG124" i="26" s="1"/>
  <c r="AQ92" i="26"/>
  <c r="AQ124" i="26" s="1"/>
  <c r="Z92" i="26"/>
  <c r="Z124" i="26" s="1"/>
  <c r="CH92" i="26"/>
  <c r="BC92" i="26"/>
  <c r="G92" i="26"/>
  <c r="DP92" i="26"/>
  <c r="BO92" i="26"/>
  <c r="BO124" i="26" s="1"/>
  <c r="J92" i="26"/>
  <c r="DN92" i="26"/>
  <c r="AJ92" i="26"/>
  <c r="DM92" i="26"/>
  <c r="DM124" i="26" s="1"/>
  <c r="CI92" i="26"/>
  <c r="BK92" i="26"/>
  <c r="AI92" i="26"/>
  <c r="BF92" i="26"/>
  <c r="DB92" i="26"/>
  <c r="AY92" i="26"/>
  <c r="X92" i="26"/>
  <c r="CF92" i="26"/>
  <c r="AO92" i="26"/>
  <c r="CE92" i="26"/>
  <c r="CE124" i="26" s="1"/>
  <c r="AM92" i="26"/>
  <c r="AM124" i="26" s="1"/>
  <c r="CC92" i="26"/>
  <c r="BU92" i="26"/>
  <c r="Y92" i="26"/>
  <c r="V92" i="26"/>
  <c r="U92" i="26"/>
  <c r="CW92" i="26"/>
  <c r="S92" i="26"/>
  <c r="S124" i="26" s="1"/>
  <c r="CU92" i="26"/>
  <c r="Q92" i="26"/>
  <c r="O92" i="26"/>
  <c r="CS92" i="26"/>
  <c r="AX92" i="26"/>
  <c r="AW92" i="26"/>
  <c r="AV92" i="26"/>
  <c r="AV124" i="26" s="1"/>
  <c r="AD124" i="26"/>
  <c r="BN124" i="26"/>
  <c r="BZ124" i="26"/>
  <c r="BK125" i="26"/>
  <c r="CI125" i="26"/>
  <c r="CU125" i="26"/>
  <c r="AV126" i="26"/>
  <c r="CR126" i="26"/>
  <c r="BQ127" i="26"/>
  <c r="DP96" i="26"/>
  <c r="DD96" i="26"/>
  <c r="BT96" i="26"/>
  <c r="BT128" i="26" s="1"/>
  <c r="BH96" i="26"/>
  <c r="BH128" i="26" s="1"/>
  <c r="AV96" i="26"/>
  <c r="AV128" i="26" s="1"/>
  <c r="AJ96" i="26"/>
  <c r="X96" i="26"/>
  <c r="X128" i="26" s="1"/>
  <c r="L96" i="26"/>
  <c r="DN96" i="26"/>
  <c r="DB96" i="26"/>
  <c r="CP96" i="26"/>
  <c r="CP128" i="26" s="1"/>
  <c r="CD96" i="26"/>
  <c r="V96" i="26"/>
  <c r="J96" i="26"/>
  <c r="DL96" i="26"/>
  <c r="CN96" i="26"/>
  <c r="BP96" i="26"/>
  <c r="BP128" i="26" s="1"/>
  <c r="BD96" i="26"/>
  <c r="AR96" i="26"/>
  <c r="AF96" i="26"/>
  <c r="T96" i="26"/>
  <c r="DO96" i="26"/>
  <c r="CX96" i="26"/>
  <c r="CX128" i="26" s="1"/>
  <c r="BS96" i="26"/>
  <c r="BS128" i="26" s="1"/>
  <c r="BB96" i="26"/>
  <c r="AM96" i="26"/>
  <c r="W96" i="26"/>
  <c r="DM96" i="26"/>
  <c r="CW96" i="26"/>
  <c r="CW128" i="26" s="1"/>
  <c r="BQ96" i="26"/>
  <c r="DK96" i="26"/>
  <c r="CV96" i="26"/>
  <c r="CV128" i="26" s="1"/>
  <c r="CG96" i="26"/>
  <c r="CG128" i="26" s="1"/>
  <c r="BO96" i="26"/>
  <c r="BO128" i="26" s="1"/>
  <c r="AZ96" i="26"/>
  <c r="AK96" i="26"/>
  <c r="S96" i="26"/>
  <c r="DJ96" i="26"/>
  <c r="BN96" i="26"/>
  <c r="AY96" i="26"/>
  <c r="AI96" i="26"/>
  <c r="R96" i="26"/>
  <c r="R128" i="26" s="1"/>
  <c r="DV96" i="26"/>
  <c r="DV128" i="26" s="1"/>
  <c r="DG96" i="26"/>
  <c r="DG128" i="26" s="1"/>
  <c r="CQ96" i="26"/>
  <c r="BZ96" i="26"/>
  <c r="AU96" i="26"/>
  <c r="AD96" i="26"/>
  <c r="DU96" i="26"/>
  <c r="CT96" i="26"/>
  <c r="BV96" i="26"/>
  <c r="AQ96" i="26"/>
  <c r="DT96" i="26"/>
  <c r="DT128" i="26" s="1"/>
  <c r="CS96" i="26"/>
  <c r="BU96" i="26"/>
  <c r="BU128" i="26" s="1"/>
  <c r="AP96" i="26"/>
  <c r="CO96" i="26"/>
  <c r="BM96" i="26"/>
  <c r="BM128" i="26" s="1"/>
  <c r="AO96" i="26"/>
  <c r="AO128" i="26" s="1"/>
  <c r="DR96" i="26"/>
  <c r="CM96" i="26"/>
  <c r="BL96" i="26"/>
  <c r="K96" i="26"/>
  <c r="DH96" i="26"/>
  <c r="CJ96" i="26"/>
  <c r="CJ128" i="26" s="1"/>
  <c r="AC96" i="26"/>
  <c r="DI96" i="26"/>
  <c r="DI128" i="26" s="1"/>
  <c r="BW96" i="26"/>
  <c r="BW128" i="26" s="1"/>
  <c r="Z96" i="26"/>
  <c r="DF96" i="26"/>
  <c r="DF128" i="26" s="1"/>
  <c r="Y96" i="26"/>
  <c r="BI96" i="26"/>
  <c r="DA96" i="26"/>
  <c r="BC96" i="26"/>
  <c r="BC128" i="26" s="1"/>
  <c r="G96" i="26"/>
  <c r="CY96" i="26"/>
  <c r="AB96" i="26"/>
  <c r="CL96" i="26"/>
  <c r="CL128" i="26" s="1"/>
  <c r="AA96" i="26"/>
  <c r="AA128" i="26" s="1"/>
  <c r="CK96" i="26"/>
  <c r="BX96" i="26"/>
  <c r="AX96" i="26"/>
  <c r="AP128" i="26"/>
  <c r="DJ128" i="26"/>
  <c r="AY129" i="26"/>
  <c r="BW129" i="26"/>
  <c r="X130" i="26"/>
  <c r="BQ131" i="26"/>
  <c r="DJ100" i="26"/>
  <c r="CL100" i="26"/>
  <c r="BB100" i="26"/>
  <c r="AP100" i="26"/>
  <c r="AP132" i="26" s="1"/>
  <c r="R100" i="26"/>
  <c r="R132" i="26" s="1"/>
  <c r="DU100" i="26"/>
  <c r="DI100" i="26"/>
  <c r="CW100" i="26"/>
  <c r="CK100" i="26"/>
  <c r="CK132" i="26" s="1"/>
  <c r="BY100" i="26"/>
  <c r="DT100" i="26"/>
  <c r="DH100" i="26"/>
  <c r="DH132" i="26" s="1"/>
  <c r="CV100" i="26"/>
  <c r="CV132" i="26" s="1"/>
  <c r="CJ100" i="26"/>
  <c r="BX100" i="26"/>
  <c r="BL100" i="26"/>
  <c r="AZ100" i="26"/>
  <c r="DG100" i="26"/>
  <c r="DG132" i="26" s="1"/>
  <c r="CU100" i="26"/>
  <c r="CI100" i="26"/>
  <c r="BW100" i="26"/>
  <c r="BW132" i="26" s="1"/>
  <c r="BK100" i="26"/>
  <c r="AY100" i="26"/>
  <c r="AM100" i="26"/>
  <c r="AA100" i="26"/>
  <c r="DQ100" i="26"/>
  <c r="CG100" i="26"/>
  <c r="BI100" i="26"/>
  <c r="AW100" i="26"/>
  <c r="AK100" i="26"/>
  <c r="AK132" i="26" s="1"/>
  <c r="Y100" i="26"/>
  <c r="Y132" i="26" s="1"/>
  <c r="M100" i="26"/>
  <c r="M132" i="26" s="1"/>
  <c r="CE100" i="26"/>
  <c r="BJ100" i="26"/>
  <c r="DR100" i="26"/>
  <c r="DP100" i="26"/>
  <c r="CY100" i="26"/>
  <c r="CC100" i="26"/>
  <c r="BG100" i="26"/>
  <c r="AL100" i="26"/>
  <c r="AL132" i="26" s="1"/>
  <c r="DN100" i="26"/>
  <c r="CA100" i="26"/>
  <c r="AI100" i="26"/>
  <c r="AI132" i="26" s="1"/>
  <c r="CP100" i="26"/>
  <c r="CP132" i="26" s="1"/>
  <c r="BQ100" i="26"/>
  <c r="BQ132" i="26" s="1"/>
  <c r="AQ100" i="26"/>
  <c r="K100" i="26"/>
  <c r="BP100" i="26"/>
  <c r="AJ100" i="26"/>
  <c r="CN100" i="26"/>
  <c r="BO100" i="26"/>
  <c r="BO132" i="26" s="1"/>
  <c r="I100" i="26"/>
  <c r="DM100" i="26"/>
  <c r="DM132" i="26" s="1"/>
  <c r="CM100" i="26"/>
  <c r="CM132" i="26" s="1"/>
  <c r="BH100" i="26"/>
  <c r="AG100" i="26"/>
  <c r="AG132" i="26" s="1"/>
  <c r="CD100" i="26"/>
  <c r="BC100" i="26"/>
  <c r="Z100" i="26"/>
  <c r="BV100" i="26"/>
  <c r="AE100" i="26"/>
  <c r="BT100" i="26"/>
  <c r="X100" i="26"/>
  <c r="DL100" i="26"/>
  <c r="DL132" i="26" s="1"/>
  <c r="BS100" i="26"/>
  <c r="BS132" i="26" s="1"/>
  <c r="W100" i="26"/>
  <c r="W132" i="26" s="1"/>
  <c r="U100" i="26"/>
  <c r="DB100" i="26"/>
  <c r="AX100" i="26"/>
  <c r="G100" i="26"/>
  <c r="AF100" i="26"/>
  <c r="S100" i="26"/>
  <c r="CQ100" i="26"/>
  <c r="L100" i="26"/>
  <c r="CF100" i="26"/>
  <c r="BF100" i="26"/>
  <c r="BD100" i="26"/>
  <c r="AU100" i="26"/>
  <c r="AU132" i="26" s="1"/>
  <c r="AT100" i="26"/>
  <c r="BB132" i="26"/>
  <c r="BN132" i="26"/>
  <c r="CL132" i="26"/>
  <c r="AS37" i="26"/>
  <c r="K41" i="26"/>
  <c r="AB41" i="26"/>
  <c r="AZ41" i="26"/>
  <c r="BX41" i="26"/>
  <c r="CV41" i="26"/>
  <c r="DQ41" i="26"/>
  <c r="DQ105" i="26" s="1"/>
  <c r="Z45" i="26"/>
  <c r="BH45" i="26"/>
  <c r="BH109" i="26" s="1"/>
  <c r="CM45" i="26"/>
  <c r="DO45" i="26"/>
  <c r="S53" i="26"/>
  <c r="BE53" i="26"/>
  <c r="BE117" i="26" s="1"/>
  <c r="AG57" i="26"/>
  <c r="BU57" i="26"/>
  <c r="BU121" i="26" s="1"/>
  <c r="AA61" i="26"/>
  <c r="AB93" i="26" s="1"/>
  <c r="AS63" i="26"/>
  <c r="AM65" i="26"/>
  <c r="AM129" i="26" s="1"/>
  <c r="AG67" i="26"/>
  <c r="DA67" i="26"/>
  <c r="AL72" i="26"/>
  <c r="CL72" i="26"/>
  <c r="CL104" i="26" s="1"/>
  <c r="V76" i="26"/>
  <c r="DS81" i="26"/>
  <c r="CE84" i="26"/>
  <c r="CE116" i="26" s="1"/>
  <c r="AI88" i="26"/>
  <c r="BH89" i="26"/>
  <c r="AS100" i="26"/>
  <c r="CM112" i="26"/>
  <c r="DK112" i="26"/>
  <c r="CV113" i="26"/>
  <c r="DH113" i="26"/>
  <c r="DT113" i="26"/>
  <c r="M114" i="26"/>
  <c r="Y114" i="26"/>
  <c r="CS114" i="26"/>
  <c r="DQ114" i="26"/>
  <c r="J115" i="26"/>
  <c r="AH115" i="26"/>
  <c r="BR115" i="26"/>
  <c r="S116" i="26"/>
  <c r="AE116" i="26"/>
  <c r="AQ116" i="26"/>
  <c r="BC116" i="26"/>
  <c r="BO116" i="26"/>
  <c r="BL117" i="26"/>
  <c r="BU118" i="26"/>
  <c r="CG118" i="26"/>
  <c r="DQ118" i="26"/>
  <c r="BF119" i="26"/>
  <c r="CY120" i="26"/>
  <c r="DK120" i="26"/>
  <c r="P121" i="26"/>
  <c r="AB121" i="26"/>
  <c r="M122" i="26"/>
  <c r="Y122" i="26"/>
  <c r="AW122" i="26"/>
  <c r="CG122" i="26"/>
  <c r="AH123" i="26"/>
  <c r="BF123" i="26"/>
  <c r="BR123" i="26"/>
  <c r="CD123" i="26"/>
  <c r="CP123" i="26"/>
  <c r="DB123" i="26"/>
  <c r="BC124" i="26"/>
  <c r="CA124" i="26"/>
  <c r="CM124" i="26"/>
  <c r="CJ125" i="26"/>
  <c r="AW126" i="26"/>
  <c r="BI126" i="26"/>
  <c r="V127" i="26"/>
  <c r="AH127" i="26"/>
  <c r="G128" i="26"/>
  <c r="S128" i="26"/>
  <c r="AQ128" i="26"/>
  <c r="DK128" i="26"/>
  <c r="BL129" i="26"/>
  <c r="BX129" i="26"/>
  <c r="CJ129" i="26"/>
  <c r="Y130" i="26"/>
  <c r="DB131" i="26"/>
  <c r="G132" i="26"/>
  <c r="S132" i="26"/>
  <c r="AE132" i="26"/>
  <c r="BC132" i="26"/>
  <c r="CA132" i="26"/>
  <c r="L41" i="26"/>
  <c r="L73" i="26" s="1"/>
  <c r="AI41" i="26"/>
  <c r="AI73" i="26" s="1"/>
  <c r="BB41" i="26"/>
  <c r="BB73" i="26" s="1"/>
  <c r="BB105" i="26" s="1"/>
  <c r="BZ41" i="26"/>
  <c r="CY41" i="26"/>
  <c r="AA45" i="26"/>
  <c r="AA109" i="26" s="1"/>
  <c r="BI45" i="26"/>
  <c r="CQ45" i="26"/>
  <c r="CQ109" i="26" s="1"/>
  <c r="DT57" i="26"/>
  <c r="AN65" i="26"/>
  <c r="DB67" i="26"/>
  <c r="AM72" i="26"/>
  <c r="AM104" i="26" s="1"/>
  <c r="CW72" i="26"/>
  <c r="AJ73" i="26"/>
  <c r="X76" i="26"/>
  <c r="X108" i="26" s="1"/>
  <c r="DG76" i="26"/>
  <c r="DG108" i="26" s="1"/>
  <c r="AP80" i="26"/>
  <c r="CB100" i="26"/>
  <c r="K37" i="26"/>
  <c r="W37" i="26"/>
  <c r="AI37" i="26"/>
  <c r="AU103" i="26"/>
  <c r="AU37" i="26"/>
  <c r="BG37" i="26"/>
  <c r="BS37" i="26"/>
  <c r="CE103" i="26"/>
  <c r="CE37" i="26"/>
  <c r="CQ103" i="26"/>
  <c r="CQ37" i="26"/>
  <c r="DC103" i="26"/>
  <c r="DC37" i="26"/>
  <c r="DO103" i="26"/>
  <c r="DO37" i="26"/>
  <c r="BD104" i="26"/>
  <c r="CB104" i="26"/>
  <c r="CN104" i="26"/>
  <c r="CZ104" i="26"/>
  <c r="DL104" i="26"/>
  <c r="DV41" i="26"/>
  <c r="DJ41" i="26"/>
  <c r="CX41" i="26"/>
  <c r="CX73" i="26" s="1"/>
  <c r="CX105" i="26" s="1"/>
  <c r="DU41" i="26"/>
  <c r="DI41" i="26"/>
  <c r="CW41" i="26"/>
  <c r="CK41" i="26"/>
  <c r="BY41" i="26"/>
  <c r="BM41" i="26"/>
  <c r="BA41" i="26"/>
  <c r="AO41" i="26"/>
  <c r="AO73" i="26" s="1"/>
  <c r="AC41" i="26"/>
  <c r="AC73" i="26" s="1"/>
  <c r="DK41" i="26"/>
  <c r="CU41" i="26"/>
  <c r="CU73" i="26" s="1"/>
  <c r="CH41" i="26"/>
  <c r="BU41" i="26"/>
  <c r="BH41" i="26"/>
  <c r="AU41" i="26"/>
  <c r="AH41" i="26"/>
  <c r="AH105" i="26" s="1"/>
  <c r="U41" i="26"/>
  <c r="U105" i="26" s="1"/>
  <c r="I41" i="26"/>
  <c r="DH41" i="26"/>
  <c r="CT41" i="26"/>
  <c r="CT73" i="26" s="1"/>
  <c r="CG41" i="26"/>
  <c r="CG73" i="26" s="1"/>
  <c r="BT41" i="26"/>
  <c r="BT73" i="26" s="1"/>
  <c r="BG41" i="26"/>
  <c r="AT41" i="26"/>
  <c r="AG41" i="26"/>
  <c r="T41" i="26"/>
  <c r="T105" i="26" s="1"/>
  <c r="H41" i="26"/>
  <c r="H105" i="26" s="1"/>
  <c r="DG41" i="26"/>
  <c r="DG105" i="26" s="1"/>
  <c r="CS41" i="26"/>
  <c r="CF41" i="26"/>
  <c r="CF105" i="26" s="1"/>
  <c r="BS41" i="26"/>
  <c r="BF41" i="26"/>
  <c r="BF73" i="26" s="1"/>
  <c r="AS41" i="26"/>
  <c r="AS73" i="26" s="1"/>
  <c r="AF41" i="26"/>
  <c r="S41" i="26"/>
  <c r="S73" i="26" s="1"/>
  <c r="G41" i="26"/>
  <c r="DT41" i="26"/>
  <c r="DF41" i="26"/>
  <c r="CR41" i="26"/>
  <c r="CE41" i="26"/>
  <c r="CE105" i="26" s="1"/>
  <c r="BR41" i="26"/>
  <c r="BE41" i="26"/>
  <c r="BE105" i="26" s="1"/>
  <c r="AR41" i="26"/>
  <c r="AE41" i="26"/>
  <c r="AE73" i="26" s="1"/>
  <c r="R41" i="26"/>
  <c r="R105" i="26" s="1"/>
  <c r="DS41" i="26"/>
  <c r="DE41" i="26"/>
  <c r="DE105" i="26" s="1"/>
  <c r="CQ41" i="26"/>
  <c r="CD41" i="26"/>
  <c r="BQ41" i="26"/>
  <c r="BD41" i="26"/>
  <c r="AQ41" i="26"/>
  <c r="AD41" i="26"/>
  <c r="Q41" i="26"/>
  <c r="Q73" i="26" s="1"/>
  <c r="Q105" i="26"/>
  <c r="AO105" i="26"/>
  <c r="AL106" i="26"/>
  <c r="AX106" i="26"/>
  <c r="BV106" i="26"/>
  <c r="CH106" i="26"/>
  <c r="DR106" i="26"/>
  <c r="BG107" i="26"/>
  <c r="BS107" i="26"/>
  <c r="DC107" i="26"/>
  <c r="CN108" i="26"/>
  <c r="DN45" i="26"/>
  <c r="DB45" i="26"/>
  <c r="CP45" i="26"/>
  <c r="CD45" i="26"/>
  <c r="BR45" i="26"/>
  <c r="BF45" i="26"/>
  <c r="BF109" i="26" s="1"/>
  <c r="AT45" i="26"/>
  <c r="AT109" i="26" s="1"/>
  <c r="AH45" i="26"/>
  <c r="AH109" i="26" s="1"/>
  <c r="V45" i="26"/>
  <c r="J45" i="26"/>
  <c r="J109" i="26" s="1"/>
  <c r="DM45" i="26"/>
  <c r="DA45" i="26"/>
  <c r="CO45" i="26"/>
  <c r="CC45" i="26"/>
  <c r="BQ45" i="26"/>
  <c r="BQ109" i="26" s="1"/>
  <c r="BE45" i="26"/>
  <c r="BE109" i="26" s="1"/>
  <c r="AS45" i="26"/>
  <c r="AS109" i="26" s="1"/>
  <c r="AG45" i="26"/>
  <c r="U45" i="26"/>
  <c r="I45" i="26"/>
  <c r="J77" i="26" s="1"/>
  <c r="DL45" i="26"/>
  <c r="CZ45" i="26"/>
  <c r="CN45" i="26"/>
  <c r="CB45" i="26"/>
  <c r="BP45" i="26"/>
  <c r="BQ77" i="26" s="1"/>
  <c r="BD45" i="26"/>
  <c r="BE77" i="26" s="1"/>
  <c r="AR45" i="26"/>
  <c r="AF45" i="26"/>
  <c r="T45" i="26"/>
  <c r="H45" i="26"/>
  <c r="H109" i="26" s="1"/>
  <c r="DV45" i="26"/>
  <c r="DJ45" i="26"/>
  <c r="DJ109" i="26" s="1"/>
  <c r="CX45" i="26"/>
  <c r="CL45" i="26"/>
  <c r="CM77" i="26" s="1"/>
  <c r="BZ45" i="26"/>
  <c r="BN45" i="26"/>
  <c r="BO77" i="26" s="1"/>
  <c r="BB45" i="26"/>
  <c r="BC77" i="26" s="1"/>
  <c r="BC109" i="26" s="1"/>
  <c r="AP45" i="26"/>
  <c r="AP109" i="26" s="1"/>
  <c r="AD45" i="26"/>
  <c r="R45" i="26"/>
  <c r="DT45" i="26"/>
  <c r="DD45" i="26"/>
  <c r="CJ45" i="26"/>
  <c r="BT45" i="26"/>
  <c r="AZ45" i="26"/>
  <c r="AJ45" i="26"/>
  <c r="AK77" i="26" s="1"/>
  <c r="P45" i="26"/>
  <c r="P109" i="26" s="1"/>
  <c r="DS45" i="26"/>
  <c r="DT77" i="26" s="1"/>
  <c r="DC45" i="26"/>
  <c r="CI45" i="26"/>
  <c r="CJ77" i="26" s="1"/>
  <c r="BS45" i="26"/>
  <c r="BS109" i="26" s="1"/>
  <c r="AY45" i="26"/>
  <c r="AZ77" i="26" s="1"/>
  <c r="AI45" i="26"/>
  <c r="O45" i="26"/>
  <c r="O109" i="26" s="1"/>
  <c r="DR45" i="26"/>
  <c r="CY45" i="26"/>
  <c r="CH45" i="26"/>
  <c r="BO45" i="26"/>
  <c r="BP77" i="26" s="1"/>
  <c r="AX45" i="26"/>
  <c r="AY77" i="26" s="1"/>
  <c r="AE45" i="26"/>
  <c r="AF77" i="26" s="1"/>
  <c r="AF109" i="26" s="1"/>
  <c r="N45" i="26"/>
  <c r="O77" i="26" s="1"/>
  <c r="DQ45" i="26"/>
  <c r="DR77" i="26" s="1"/>
  <c r="CW45" i="26"/>
  <c r="CX77" i="26" s="1"/>
  <c r="CG45" i="26"/>
  <c r="BM45" i="26"/>
  <c r="AW45" i="26"/>
  <c r="AC45" i="26"/>
  <c r="M45" i="26"/>
  <c r="M109" i="26" s="1"/>
  <c r="DP45" i="26"/>
  <c r="CV45" i="26"/>
  <c r="CW77" i="26" s="1"/>
  <c r="CW109" i="26" s="1"/>
  <c r="CF45" i="26"/>
  <c r="BL45" i="26"/>
  <c r="AV45" i="26"/>
  <c r="AW77" i="26" s="1"/>
  <c r="AW109" i="26" s="1"/>
  <c r="AB45" i="26"/>
  <c r="AC77" i="26" s="1"/>
  <c r="AC109" i="26" s="1"/>
  <c r="L45" i="26"/>
  <c r="AO109" i="26"/>
  <c r="CK109" i="26"/>
  <c r="Z110" i="26"/>
  <c r="AL110" i="26"/>
  <c r="W111" i="26"/>
  <c r="BG111" i="26"/>
  <c r="DO111" i="26"/>
  <c r="AR112" i="26"/>
  <c r="BD112" i="26"/>
  <c r="BM113" i="26"/>
  <c r="CW113" i="26"/>
  <c r="CT114" i="26"/>
  <c r="DR114" i="26"/>
  <c r="AI115" i="26"/>
  <c r="BS115" i="26"/>
  <c r="CQ115" i="26"/>
  <c r="DC115" i="26"/>
  <c r="AR116" i="26"/>
  <c r="BP116" i="26"/>
  <c r="CN116" i="26"/>
  <c r="DN53" i="26"/>
  <c r="DO85" i="26" s="1"/>
  <c r="DB53" i="26"/>
  <c r="CP53" i="26"/>
  <c r="CQ85" i="26" s="1"/>
  <c r="CQ117" i="26" s="1"/>
  <c r="CD53" i="26"/>
  <c r="CE85" i="26" s="1"/>
  <c r="BR53" i="26"/>
  <c r="BR117" i="26" s="1"/>
  <c r="BF53" i="26"/>
  <c r="DL53" i="26"/>
  <c r="CZ53" i="26"/>
  <c r="CN53" i="26"/>
  <c r="CB53" i="26"/>
  <c r="CC85" i="26" s="1"/>
  <c r="BP53" i="26"/>
  <c r="BD53" i="26"/>
  <c r="DV53" i="26"/>
  <c r="DV117" i="26" s="1"/>
  <c r="DH53" i="26"/>
  <c r="DH117" i="26" s="1"/>
  <c r="CT53" i="26"/>
  <c r="CU85" i="26" s="1"/>
  <c r="CU117" i="26" s="1"/>
  <c r="CF53" i="26"/>
  <c r="BQ53" i="26"/>
  <c r="BQ117" i="26" s="1"/>
  <c r="BB53" i="26"/>
  <c r="AP53" i="26"/>
  <c r="AD53" i="26"/>
  <c r="AE85" i="26" s="1"/>
  <c r="R53" i="26"/>
  <c r="DU53" i="26"/>
  <c r="DU117" i="26" s="1"/>
  <c r="DG53" i="26"/>
  <c r="CS53" i="26"/>
  <c r="CE53" i="26"/>
  <c r="BO53" i="26"/>
  <c r="BO117" i="26" s="1"/>
  <c r="BA53" i="26"/>
  <c r="AO53" i="26"/>
  <c r="AP85" i="26" s="1"/>
  <c r="AP117" i="26" s="1"/>
  <c r="AC53" i="26"/>
  <c r="AD85" i="26" s="1"/>
  <c r="Q53" i="26"/>
  <c r="DT53" i="26"/>
  <c r="DF53" i="26"/>
  <c r="DG85" i="26" s="1"/>
  <c r="CR53" i="26"/>
  <c r="CS85" i="26" s="1"/>
  <c r="CC53" i="26"/>
  <c r="CC117" i="26" s="1"/>
  <c r="BN53" i="26"/>
  <c r="AZ53" i="26"/>
  <c r="AZ117" i="26" s="1"/>
  <c r="AN53" i="26"/>
  <c r="AB53" i="26"/>
  <c r="AB117" i="26" s="1"/>
  <c r="P53" i="26"/>
  <c r="DS53" i="26"/>
  <c r="DE53" i="26"/>
  <c r="DE117" i="26" s="1"/>
  <c r="CQ53" i="26"/>
  <c r="CA53" i="26"/>
  <c r="BM53" i="26"/>
  <c r="AY53" i="26"/>
  <c r="AM53" i="26"/>
  <c r="AM117" i="26" s="1"/>
  <c r="AA53" i="26"/>
  <c r="O53" i="26"/>
  <c r="O117" i="26" s="1"/>
  <c r="DR53" i="26"/>
  <c r="DS85" i="26" s="1"/>
  <c r="DD53" i="26"/>
  <c r="CO53" i="26"/>
  <c r="CP85" i="26" s="1"/>
  <c r="BZ53" i="26"/>
  <c r="BZ117" i="26" s="1"/>
  <c r="BL53" i="26"/>
  <c r="AX53" i="26"/>
  <c r="AL53" i="26"/>
  <c r="Z53" i="26"/>
  <c r="N53" i="26"/>
  <c r="CW53" i="26"/>
  <c r="BW53" i="26"/>
  <c r="AW53" i="26"/>
  <c r="AX85" i="26" s="1"/>
  <c r="AX117" i="26" s="1"/>
  <c r="AF53" i="26"/>
  <c r="AF117" i="26" s="1"/>
  <c r="J53" i="26"/>
  <c r="DQ53" i="26"/>
  <c r="DR85" i="26" s="1"/>
  <c r="CV53" i="26"/>
  <c r="CV117" i="26" s="1"/>
  <c r="BV53" i="26"/>
  <c r="AV53" i="26"/>
  <c r="AW85" i="26" s="1"/>
  <c r="AW117" i="26" s="1"/>
  <c r="AE53" i="26"/>
  <c r="AF85" i="26" s="1"/>
  <c r="I53" i="26"/>
  <c r="DP53" i="26"/>
  <c r="CU53" i="26"/>
  <c r="CV85" i="26" s="1"/>
  <c r="BU53" i="26"/>
  <c r="AU53" i="26"/>
  <c r="Y53" i="26"/>
  <c r="Z85" i="26" s="1"/>
  <c r="H53" i="26"/>
  <c r="I85" i="26" s="1"/>
  <c r="I117" i="26" s="1"/>
  <c r="DO53" i="26"/>
  <c r="DP85" i="26" s="1"/>
  <c r="DP117" i="26" s="1"/>
  <c r="CM53" i="26"/>
  <c r="CN85" i="26" s="1"/>
  <c r="BT53" i="26"/>
  <c r="AT53" i="26"/>
  <c r="X53" i="26"/>
  <c r="G53" i="26"/>
  <c r="DM53" i="26"/>
  <c r="CL53" i="26"/>
  <c r="BS53" i="26"/>
  <c r="AS53" i="26"/>
  <c r="W53" i="26"/>
  <c r="Z118" i="26"/>
  <c r="AL118" i="26"/>
  <c r="CH118" i="26"/>
  <c r="BG119" i="26"/>
  <c r="CE119" i="26"/>
  <c r="AF120" i="26"/>
  <c r="DL120" i="26"/>
  <c r="DR57" i="26"/>
  <c r="DF57" i="26"/>
  <c r="CT57" i="26"/>
  <c r="CH57" i="26"/>
  <c r="BV57" i="26"/>
  <c r="BW89" i="26" s="1"/>
  <c r="BW121" i="26" s="1"/>
  <c r="BJ57" i="26"/>
  <c r="AX57" i="26"/>
  <c r="AL57" i="26"/>
  <c r="Z57" i="26"/>
  <c r="N57" i="26"/>
  <c r="DP57" i="26"/>
  <c r="DP121" i="26" s="1"/>
  <c r="DD57" i="26"/>
  <c r="CR57" i="26"/>
  <c r="CF57" i="26"/>
  <c r="BT57" i="26"/>
  <c r="BH57" i="26"/>
  <c r="AV57" i="26"/>
  <c r="AV121" i="26" s="1"/>
  <c r="AJ57" i="26"/>
  <c r="AJ121" i="26" s="1"/>
  <c r="X57" i="26"/>
  <c r="X121" i="26" s="1"/>
  <c r="L57" i="26"/>
  <c r="DN57" i="26"/>
  <c r="DB57" i="26"/>
  <c r="CP57" i="26"/>
  <c r="CD57" i="26"/>
  <c r="BR57" i="26"/>
  <c r="DO57" i="26"/>
  <c r="CY57" i="26"/>
  <c r="CJ57" i="26"/>
  <c r="BS57" i="26"/>
  <c r="BS121" i="26" s="1"/>
  <c r="BD57" i="26"/>
  <c r="AP57" i="26"/>
  <c r="AB57" i="26"/>
  <c r="M57" i="26"/>
  <c r="DM57" i="26"/>
  <c r="CX57" i="26"/>
  <c r="CI57" i="26"/>
  <c r="CI121" i="26" s="1"/>
  <c r="BQ57" i="26"/>
  <c r="BQ121" i="26" s="1"/>
  <c r="BC57" i="26"/>
  <c r="BD89" i="26" s="1"/>
  <c r="AO57" i="26"/>
  <c r="AA57" i="26"/>
  <c r="K57" i="26"/>
  <c r="K121" i="26" s="1"/>
  <c r="DL57" i="26"/>
  <c r="DL121" i="26" s="1"/>
  <c r="CW57" i="26"/>
  <c r="CG57" i="26"/>
  <c r="BP57" i="26"/>
  <c r="BB57" i="26"/>
  <c r="AN57" i="26"/>
  <c r="AO89" i="26" s="1"/>
  <c r="AO121" i="26" s="1"/>
  <c r="Y57" i="26"/>
  <c r="J57" i="26"/>
  <c r="J121" i="26" s="1"/>
  <c r="DK57" i="26"/>
  <c r="CV57" i="26"/>
  <c r="CE57" i="26"/>
  <c r="BO57" i="26"/>
  <c r="BO121" i="26" s="1"/>
  <c r="BA57" i="26"/>
  <c r="AM57" i="26"/>
  <c r="W57" i="26"/>
  <c r="I57" i="26"/>
  <c r="DJ57" i="26"/>
  <c r="CU57" i="26"/>
  <c r="CC57" i="26"/>
  <c r="CC121" i="26" s="1"/>
  <c r="BN57" i="26"/>
  <c r="AZ57" i="26"/>
  <c r="AK57" i="26"/>
  <c r="AK121" i="26" s="1"/>
  <c r="V57" i="26"/>
  <c r="H57" i="26"/>
  <c r="H121" i="26" s="1"/>
  <c r="DG57" i="26"/>
  <c r="DG121" i="26" s="1"/>
  <c r="CB57" i="26"/>
  <c r="BF57" i="26"/>
  <c r="BF121" i="26" s="1"/>
  <c r="AF57" i="26"/>
  <c r="AF121" i="26" s="1"/>
  <c r="DE57" i="26"/>
  <c r="CA57" i="26"/>
  <c r="BE57" i="26"/>
  <c r="BF89" i="26" s="1"/>
  <c r="AE57" i="26"/>
  <c r="DC57" i="26"/>
  <c r="BZ57" i="26"/>
  <c r="AY57" i="26"/>
  <c r="AD57" i="26"/>
  <c r="AE89" i="26" s="1"/>
  <c r="AE121" i="26" s="1"/>
  <c r="DA57" i="26"/>
  <c r="DA121" i="26" s="1"/>
  <c r="BY57" i="26"/>
  <c r="AW57" i="26"/>
  <c r="AC57" i="26"/>
  <c r="CZ57" i="26"/>
  <c r="BX57" i="26"/>
  <c r="AU57" i="26"/>
  <c r="U57" i="26"/>
  <c r="BA121" i="26"/>
  <c r="BY121" i="26"/>
  <c r="CW121" i="26"/>
  <c r="DI121" i="26"/>
  <c r="W123" i="26"/>
  <c r="AU123" i="26"/>
  <c r="BS123" i="26"/>
  <c r="CQ123" i="26"/>
  <c r="H124" i="26"/>
  <c r="AR124" i="26"/>
  <c r="BP124" i="26"/>
  <c r="DV61" i="26"/>
  <c r="DJ61" i="26"/>
  <c r="DK93" i="26" s="1"/>
  <c r="DK125" i="26" s="1"/>
  <c r="CX61" i="26"/>
  <c r="CY93" i="26" s="1"/>
  <c r="CY125" i="26" s="1"/>
  <c r="CL61" i="26"/>
  <c r="CL125" i="26" s="1"/>
  <c r="BZ61" i="26"/>
  <c r="BZ125" i="26" s="1"/>
  <c r="BN61" i="26"/>
  <c r="BB61" i="26"/>
  <c r="AP61" i="26"/>
  <c r="AD61" i="26"/>
  <c r="R61" i="26"/>
  <c r="DU61" i="26"/>
  <c r="DI61" i="26"/>
  <c r="CW61" i="26"/>
  <c r="CK61" i="26"/>
  <c r="BY61" i="26"/>
  <c r="BY125" i="26" s="1"/>
  <c r="BM61" i="26"/>
  <c r="BN93" i="26" s="1"/>
  <c r="BA61" i="26"/>
  <c r="BB93" i="26" s="1"/>
  <c r="BB125" i="26" s="1"/>
  <c r="AO61" i="26"/>
  <c r="AO125" i="26" s="1"/>
  <c r="AC61" i="26"/>
  <c r="Q61" i="26"/>
  <c r="DT61" i="26"/>
  <c r="DH61" i="26"/>
  <c r="CV61" i="26"/>
  <c r="CJ61" i="26"/>
  <c r="CK93" i="26" s="1"/>
  <c r="BX61" i="26"/>
  <c r="BL61" i="26"/>
  <c r="AZ61" i="26"/>
  <c r="BA93" i="26" s="1"/>
  <c r="AN61" i="26"/>
  <c r="AB61" i="26"/>
  <c r="P61" i="26"/>
  <c r="P125" i="26" s="1"/>
  <c r="DR61" i="26"/>
  <c r="DF61" i="26"/>
  <c r="CT61" i="26"/>
  <c r="CH61" i="26"/>
  <c r="BV61" i="26"/>
  <c r="BJ61" i="26"/>
  <c r="BJ125" i="26" s="1"/>
  <c r="AX61" i="26"/>
  <c r="AL61" i="26"/>
  <c r="AL125" i="26" s="1"/>
  <c r="Z61" i="26"/>
  <c r="N61" i="26"/>
  <c r="N125" i="26" s="1"/>
  <c r="DC61" i="26"/>
  <c r="DD93" i="26" s="1"/>
  <c r="DD125" i="26" s="1"/>
  <c r="CM61" i="26"/>
  <c r="CN93" i="26" s="1"/>
  <c r="BS61" i="26"/>
  <c r="BC61" i="26"/>
  <c r="AI61" i="26"/>
  <c r="S61" i="26"/>
  <c r="DS61" i="26"/>
  <c r="DB61" i="26"/>
  <c r="CI61" i="26"/>
  <c r="BR61" i="26"/>
  <c r="BS93" i="26" s="1"/>
  <c r="BS125" i="26" s="1"/>
  <c r="AY61" i="26"/>
  <c r="AY125" i="26" s="1"/>
  <c r="AH61" i="26"/>
  <c r="AI93" i="26" s="1"/>
  <c r="AI125" i="26" s="1"/>
  <c r="O61" i="26"/>
  <c r="P93" i="26" s="1"/>
  <c r="DQ61" i="26"/>
  <c r="DR93" i="26" s="1"/>
  <c r="DA61" i="26"/>
  <c r="DA125" i="26" s="1"/>
  <c r="CG61" i="26"/>
  <c r="BQ61" i="26"/>
  <c r="AW61" i="26"/>
  <c r="AG61" i="26"/>
  <c r="M61" i="26"/>
  <c r="M125" i="26" s="1"/>
  <c r="DP61" i="26"/>
  <c r="CZ61" i="26"/>
  <c r="CZ125" i="26" s="1"/>
  <c r="CF61" i="26"/>
  <c r="CG93" i="26" s="1"/>
  <c r="BP61" i="26"/>
  <c r="BP125" i="26" s="1"/>
  <c r="AV61" i="26"/>
  <c r="AV125" i="26" s="1"/>
  <c r="AF61" i="26"/>
  <c r="AG93" i="26" s="1"/>
  <c r="AG125" i="26" s="1"/>
  <c r="L61" i="26"/>
  <c r="M93" i="26" s="1"/>
  <c r="DO61" i="26"/>
  <c r="CY61" i="26"/>
  <c r="CE61" i="26"/>
  <c r="BO61" i="26"/>
  <c r="AU61" i="26"/>
  <c r="AE61" i="26"/>
  <c r="K61" i="26"/>
  <c r="L93" i="26" s="1"/>
  <c r="L125" i="26" s="1"/>
  <c r="DM61" i="26"/>
  <c r="DM125" i="26" s="1"/>
  <c r="CN61" i="26"/>
  <c r="CN125" i="26" s="1"/>
  <c r="BF61" i="26"/>
  <c r="X61" i="26"/>
  <c r="X125" i="26" s="1"/>
  <c r="DL61" i="26"/>
  <c r="CD61" i="26"/>
  <c r="BE61" i="26"/>
  <c r="W61" i="26"/>
  <c r="DK61" i="26"/>
  <c r="CC61" i="26"/>
  <c r="BD61" i="26"/>
  <c r="V61" i="26"/>
  <c r="W93" i="26" s="1"/>
  <c r="W125" i="26" s="1"/>
  <c r="DG61" i="26"/>
  <c r="DG125" i="26" s="1"/>
  <c r="CB61" i="26"/>
  <c r="CC93" i="26" s="1"/>
  <c r="AT61" i="26"/>
  <c r="U61" i="26"/>
  <c r="U125" i="26" s="1"/>
  <c r="DE61" i="26"/>
  <c r="CA61" i="26"/>
  <c r="AS61" i="26"/>
  <c r="T61" i="26"/>
  <c r="CK125" i="26"/>
  <c r="CW125" i="26"/>
  <c r="AX126" i="26"/>
  <c r="BV126" i="26"/>
  <c r="CH126" i="26"/>
  <c r="CT126" i="26"/>
  <c r="DF126" i="26"/>
  <c r="T128" i="26"/>
  <c r="CN128" i="26"/>
  <c r="DL128" i="26"/>
  <c r="DN65" i="26"/>
  <c r="DO97" i="26" s="1"/>
  <c r="DO129" i="26" s="1"/>
  <c r="DB65" i="26"/>
  <c r="CP65" i="26"/>
  <c r="CD65" i="26"/>
  <c r="BR65" i="26"/>
  <c r="BF65" i="26"/>
  <c r="AT65" i="26"/>
  <c r="AH65" i="26"/>
  <c r="V65" i="26"/>
  <c r="J65" i="26"/>
  <c r="K97" i="26" s="1"/>
  <c r="K129" i="26" s="1"/>
  <c r="DM65" i="26"/>
  <c r="DA65" i="26"/>
  <c r="DB97" i="26" s="1"/>
  <c r="DB129" i="26" s="1"/>
  <c r="CO65" i="26"/>
  <c r="CO129" i="26" s="1"/>
  <c r="CC65" i="26"/>
  <c r="BQ65" i="26"/>
  <c r="BE65" i="26"/>
  <c r="AS65" i="26"/>
  <c r="AG65" i="26"/>
  <c r="U65" i="26"/>
  <c r="I65" i="26"/>
  <c r="DL65" i="26"/>
  <c r="CZ65" i="26"/>
  <c r="DA97" i="26" s="1"/>
  <c r="CN65" i="26"/>
  <c r="CB65" i="26"/>
  <c r="CC97" i="26" s="1"/>
  <c r="BP65" i="26"/>
  <c r="BQ97" i="26" s="1"/>
  <c r="BD65" i="26"/>
  <c r="AR65" i="26"/>
  <c r="AF65" i="26"/>
  <c r="T65" i="26"/>
  <c r="H65" i="26"/>
  <c r="DK65" i="26"/>
  <c r="CY65" i="26"/>
  <c r="CM65" i="26"/>
  <c r="CA65" i="26"/>
  <c r="CB97" i="26" s="1"/>
  <c r="BO65" i="26"/>
  <c r="BC65" i="26"/>
  <c r="BC129" i="26" s="1"/>
  <c r="AQ65" i="26"/>
  <c r="AR97" i="26" s="1"/>
  <c r="AR129" i="26" s="1"/>
  <c r="AE65" i="26"/>
  <c r="S65" i="26"/>
  <c r="G65" i="26"/>
  <c r="DV65" i="26"/>
  <c r="DJ65" i="26"/>
  <c r="CX65" i="26"/>
  <c r="CL65" i="26"/>
  <c r="BZ65" i="26"/>
  <c r="BN65" i="26"/>
  <c r="BO97" i="26" s="1"/>
  <c r="BO129" i="26" s="1"/>
  <c r="BB65" i="26"/>
  <c r="AP65" i="26"/>
  <c r="AQ97" i="26" s="1"/>
  <c r="AQ129" i="26" s="1"/>
  <c r="AD65" i="26"/>
  <c r="AE97" i="26" s="1"/>
  <c r="AE129" i="26" s="1"/>
  <c r="R65" i="26"/>
  <c r="S97" i="26" s="1"/>
  <c r="DQ65" i="26"/>
  <c r="CU65" i="26"/>
  <c r="CU129" i="26" s="1"/>
  <c r="BY65" i="26"/>
  <c r="BH65" i="26"/>
  <c r="AL65" i="26"/>
  <c r="P65" i="26"/>
  <c r="DP65" i="26"/>
  <c r="CT65" i="26"/>
  <c r="CT129" i="26" s="1"/>
  <c r="BX65" i="26"/>
  <c r="BG65" i="26"/>
  <c r="BH97" i="26" s="1"/>
  <c r="BH129" i="26" s="1"/>
  <c r="AK65" i="26"/>
  <c r="AK129" i="26" s="1"/>
  <c r="O65" i="26"/>
  <c r="DO65" i="26"/>
  <c r="CS65" i="26"/>
  <c r="BW65" i="26"/>
  <c r="BA65" i="26"/>
  <c r="AJ65" i="26"/>
  <c r="N65" i="26"/>
  <c r="N129" i="26" s="1"/>
  <c r="DI65" i="26"/>
  <c r="CR65" i="26"/>
  <c r="CR129" i="26" s="1"/>
  <c r="BV65" i="26"/>
  <c r="AZ65" i="26"/>
  <c r="AZ129" i="26" s="1"/>
  <c r="AI65" i="26"/>
  <c r="AJ97" i="26" s="1"/>
  <c r="AJ129" i="26" s="1"/>
  <c r="M65" i="26"/>
  <c r="N97" i="26" s="1"/>
  <c r="DH65" i="26"/>
  <c r="CQ65" i="26"/>
  <c r="BU65" i="26"/>
  <c r="AY65" i="26"/>
  <c r="AC65" i="26"/>
  <c r="L65" i="26"/>
  <c r="DU65" i="26"/>
  <c r="CJ65" i="26"/>
  <c r="CK97" i="26" s="1"/>
  <c r="CK129" i="26" s="1"/>
  <c r="BI65" i="26"/>
  <c r="BI129" i="26" s="1"/>
  <c r="X65" i="26"/>
  <c r="X129" i="26" s="1"/>
  <c r="DT65" i="26"/>
  <c r="DT129" i="26" s="1"/>
  <c r="CI65" i="26"/>
  <c r="CI129" i="26" s="1"/>
  <c r="AX65" i="26"/>
  <c r="W65" i="26"/>
  <c r="DS65" i="26"/>
  <c r="CH65" i="26"/>
  <c r="AW65" i="26"/>
  <c r="AW129" i="26" s="1"/>
  <c r="Q65" i="26"/>
  <c r="DR65" i="26"/>
  <c r="DR129" i="26" s="1"/>
  <c r="CG65" i="26"/>
  <c r="CH97" i="26" s="1"/>
  <c r="AV65" i="26"/>
  <c r="K65" i="26"/>
  <c r="L97" i="26" s="1"/>
  <c r="L129" i="26" s="1"/>
  <c r="DG65" i="26"/>
  <c r="DG129" i="26" s="1"/>
  <c r="CF65" i="26"/>
  <c r="AU65" i="26"/>
  <c r="Z130" i="26"/>
  <c r="BJ130" i="26"/>
  <c r="CH130" i="26"/>
  <c r="H132" i="26"/>
  <c r="AF132" i="26"/>
  <c r="BD132" i="26"/>
  <c r="BP132" i="26"/>
  <c r="CB132" i="26"/>
  <c r="BQ37" i="26"/>
  <c r="M41" i="26"/>
  <c r="AJ41" i="26"/>
  <c r="BC41" i="26"/>
  <c r="CA41" i="26"/>
  <c r="CA73" i="26" s="1"/>
  <c r="CZ41" i="26"/>
  <c r="AK45" i="26"/>
  <c r="BJ45" i="26"/>
  <c r="BJ109" i="26" s="1"/>
  <c r="CR45" i="26"/>
  <c r="CS77" i="26" s="1"/>
  <c r="U53" i="26"/>
  <c r="BH53" i="26"/>
  <c r="CY53" i="26"/>
  <c r="AI57" i="26"/>
  <c r="AI121" i="26" s="1"/>
  <c r="CK57" i="26"/>
  <c r="DU57" i="26"/>
  <c r="DU121" i="26" s="1"/>
  <c r="AK61" i="26"/>
  <c r="CP61" i="26"/>
  <c r="AO65" i="26"/>
  <c r="DD65" i="26"/>
  <c r="DD129" i="26" s="1"/>
  <c r="AV66" i="26"/>
  <c r="AW98" i="26" s="1"/>
  <c r="DF66" i="26"/>
  <c r="DG98" i="26" s="1"/>
  <c r="AS67" i="26"/>
  <c r="DC67" i="26"/>
  <c r="DH72" i="26"/>
  <c r="AE76" i="26"/>
  <c r="CH84" i="26"/>
  <c r="CH116" i="26" s="1"/>
  <c r="BP88" i="26"/>
  <c r="DD100" i="26"/>
  <c r="L37" i="26"/>
  <c r="X37" i="26"/>
  <c r="AJ37" i="26"/>
  <c r="AV103" i="26"/>
  <c r="AV37" i="26"/>
  <c r="BH37" i="26"/>
  <c r="BT103" i="26"/>
  <c r="BT37" i="26"/>
  <c r="CF37" i="26"/>
  <c r="CR37" i="26"/>
  <c r="DD103" i="26"/>
  <c r="DD37" i="26"/>
  <c r="DP103" i="26"/>
  <c r="DP37" i="26"/>
  <c r="I104" i="26"/>
  <c r="CC104" i="26"/>
  <c r="DA104" i="26"/>
  <c r="DM104" i="26"/>
  <c r="DU73" i="26"/>
  <c r="DU105" i="26" s="1"/>
  <c r="DI73" i="26"/>
  <c r="DI105" i="26" s="1"/>
  <c r="CW73" i="26"/>
  <c r="CW105" i="26" s="1"/>
  <c r="CK73" i="26"/>
  <c r="BY73" i="26"/>
  <c r="BM73" i="26"/>
  <c r="BM105" i="26" s="1"/>
  <c r="BA73" i="26"/>
  <c r="BA105" i="26" s="1"/>
  <c r="DT73" i="26"/>
  <c r="DG73" i="26"/>
  <c r="AT73" i="26"/>
  <c r="AT105" i="26" s="1"/>
  <c r="AH73" i="26"/>
  <c r="V73" i="26"/>
  <c r="J73" i="26"/>
  <c r="DF73" i="26"/>
  <c r="CS73" i="26"/>
  <c r="CF73" i="26"/>
  <c r="AG73" i="26"/>
  <c r="U73" i="26"/>
  <c r="I73" i="26"/>
  <c r="DE73" i="26"/>
  <c r="CR73" i="26"/>
  <c r="CE73" i="26"/>
  <c r="BE73" i="26"/>
  <c r="T73" i="26"/>
  <c r="H73" i="26"/>
  <c r="DQ73" i="26"/>
  <c r="DD73" i="26"/>
  <c r="DD105" i="26" s="1"/>
  <c r="CQ73" i="26"/>
  <c r="CD73" i="26"/>
  <c r="CD105" i="26" s="1"/>
  <c r="BQ73" i="26"/>
  <c r="BD73" i="26"/>
  <c r="AQ73" i="26"/>
  <c r="G73" i="26"/>
  <c r="DP73" i="26"/>
  <c r="CP73" i="26"/>
  <c r="CP105" i="26" s="1"/>
  <c r="BP73" i="26"/>
  <c r="BP105" i="26" s="1"/>
  <c r="BC73" i="26"/>
  <c r="BC105" i="26" s="1"/>
  <c r="AP73" i="26"/>
  <c r="AD73" i="26"/>
  <c r="AD105" i="26" s="1"/>
  <c r="R73" i="26"/>
  <c r="DM73" i="26"/>
  <c r="CO73" i="26"/>
  <c r="CO105" i="26" s="1"/>
  <c r="BV73" i="26"/>
  <c r="AX73" i="26"/>
  <c r="AX105" i="26" s="1"/>
  <c r="K73" i="26"/>
  <c r="K105" i="26" s="1"/>
  <c r="DL73" i="26"/>
  <c r="CN73" i="26"/>
  <c r="CN105" i="26" s="1"/>
  <c r="BU73" i="26"/>
  <c r="AW73" i="26"/>
  <c r="AA73" i="26"/>
  <c r="CM73" i="26"/>
  <c r="BO73" i="26"/>
  <c r="Z73" i="26"/>
  <c r="Z105" i="26" s="1"/>
  <c r="CL73" i="26"/>
  <c r="CL105" i="26" s="1"/>
  <c r="BN73" i="26"/>
  <c r="AU73" i="26"/>
  <c r="Y73" i="26"/>
  <c r="BL73" i="26"/>
  <c r="CI73" i="26"/>
  <c r="CH73" i="26"/>
  <c r="AY73" i="26"/>
  <c r="AN73" i="26"/>
  <c r="M73" i="26"/>
  <c r="AM73" i="26"/>
  <c r="AM105" i="26" s="1"/>
  <c r="AP105" i="26"/>
  <c r="BN105" i="26"/>
  <c r="O106" i="26"/>
  <c r="AA106" i="26"/>
  <c r="BK106" i="26"/>
  <c r="BH107" i="26"/>
  <c r="BT107" i="26"/>
  <c r="CF107" i="26"/>
  <c r="CR107" i="26"/>
  <c r="DD107" i="26"/>
  <c r="BE108" i="26"/>
  <c r="CC108" i="26"/>
  <c r="DM108" i="26"/>
  <c r="DM77" i="26"/>
  <c r="DA77" i="26"/>
  <c r="AS77" i="26"/>
  <c r="AG77" i="26"/>
  <c r="AG109" i="26" s="1"/>
  <c r="U77" i="26"/>
  <c r="I77" i="26"/>
  <c r="I109" i="26" s="1"/>
  <c r="DL77" i="26"/>
  <c r="CZ77" i="26"/>
  <c r="CN77" i="26"/>
  <c r="CB77" i="26"/>
  <c r="BD77" i="26"/>
  <c r="AR77" i="26"/>
  <c r="T77" i="26"/>
  <c r="H77" i="26"/>
  <c r="DS77" i="26"/>
  <c r="DG77" i="26"/>
  <c r="DG109" i="26" s="1"/>
  <c r="CU77" i="26"/>
  <c r="CU109" i="26" s="1"/>
  <c r="CI77" i="26"/>
  <c r="BW77" i="26"/>
  <c r="BW109" i="26" s="1"/>
  <c r="AA77" i="26"/>
  <c r="DJ77" i="26"/>
  <c r="CE77" i="26"/>
  <c r="BN77" i="26"/>
  <c r="AX77" i="26"/>
  <c r="AI77" i="26"/>
  <c r="AI109" i="26" s="1"/>
  <c r="R77" i="26"/>
  <c r="R109" i="26" s="1"/>
  <c r="DI77" i="26"/>
  <c r="DI109" i="26" s="1"/>
  <c r="AH77" i="26"/>
  <c r="Q77" i="26"/>
  <c r="Q109" i="26" s="1"/>
  <c r="DH77" i="26"/>
  <c r="CR77" i="26"/>
  <c r="CA77" i="26"/>
  <c r="AE77" i="26"/>
  <c r="P77" i="26"/>
  <c r="DV77" i="26"/>
  <c r="DF77" i="26"/>
  <c r="CQ77" i="26"/>
  <c r="BZ77" i="26"/>
  <c r="BJ77" i="26"/>
  <c r="AU77" i="26"/>
  <c r="AD77" i="26"/>
  <c r="N77" i="26"/>
  <c r="DU77" i="26"/>
  <c r="DU109" i="26" s="1"/>
  <c r="DE77" i="26"/>
  <c r="CP77" i="26"/>
  <c r="BY77" i="26"/>
  <c r="BY109" i="26" s="1"/>
  <c r="BI77" i="26"/>
  <c r="AT77" i="26"/>
  <c r="M77" i="26"/>
  <c r="DN77" i="26"/>
  <c r="BG77" i="26"/>
  <c r="AJ77" i="26"/>
  <c r="DK77" i="26"/>
  <c r="CH77" i="26"/>
  <c r="BF77" i="26"/>
  <c r="AB77" i="26"/>
  <c r="Z77" i="26"/>
  <c r="DC77" i="26"/>
  <c r="BB77" i="26"/>
  <c r="Y77" i="26"/>
  <c r="Y109" i="26" s="1"/>
  <c r="DB77" i="26"/>
  <c r="BX77" i="26"/>
  <c r="BX109" i="26" s="1"/>
  <c r="BA77" i="26"/>
  <c r="BA109" i="26" s="1"/>
  <c r="DQ77" i="26"/>
  <c r="BT77" i="26"/>
  <c r="W77" i="26"/>
  <c r="DP77" i="26"/>
  <c r="BS77" i="26"/>
  <c r="V77" i="26"/>
  <c r="DO77" i="26"/>
  <c r="BR77" i="26"/>
  <c r="S77" i="26"/>
  <c r="CY77" i="26"/>
  <c r="AD109" i="26"/>
  <c r="BZ109" i="26"/>
  <c r="CL109" i="26"/>
  <c r="CX109" i="26"/>
  <c r="DV109" i="26"/>
  <c r="BK110" i="26"/>
  <c r="CI110" i="26"/>
  <c r="DG110" i="26"/>
  <c r="BT111" i="26"/>
  <c r="AG112" i="26"/>
  <c r="BE112" i="26"/>
  <c r="DM112" i="26"/>
  <c r="DQ81" i="26"/>
  <c r="DQ113" i="26" s="1"/>
  <c r="DE81" i="26"/>
  <c r="DE113" i="26" s="1"/>
  <c r="CS81" i="26"/>
  <c r="CG81" i="26"/>
  <c r="BU81" i="26"/>
  <c r="BI81" i="26"/>
  <c r="AW81" i="26"/>
  <c r="Y81" i="26"/>
  <c r="DD81" i="26"/>
  <c r="DD113" i="26" s="1"/>
  <c r="CR81" i="26"/>
  <c r="CR113" i="26" s="1"/>
  <c r="CF81" i="26"/>
  <c r="BT81" i="26"/>
  <c r="BT113" i="26" s="1"/>
  <c r="BH81" i="26"/>
  <c r="AV81" i="26"/>
  <c r="AJ81" i="26"/>
  <c r="X81" i="26"/>
  <c r="DO81" i="26"/>
  <c r="CE81" i="26"/>
  <c r="BS81" i="26"/>
  <c r="BG81" i="26"/>
  <c r="BG113" i="26" s="1"/>
  <c r="AU81" i="26"/>
  <c r="AI81" i="26"/>
  <c r="AI113" i="26" s="1"/>
  <c r="W81" i="26"/>
  <c r="K81" i="26"/>
  <c r="DN81" i="26"/>
  <c r="DB81" i="26"/>
  <c r="CP81" i="26"/>
  <c r="BR81" i="26"/>
  <c r="BF81" i="26"/>
  <c r="AT81" i="26"/>
  <c r="AT113" i="26" s="1"/>
  <c r="AH81" i="26"/>
  <c r="V81" i="26"/>
  <c r="V113" i="26" s="1"/>
  <c r="J81" i="26"/>
  <c r="J113" i="26" s="1"/>
  <c r="DK81" i="26"/>
  <c r="CM81" i="26"/>
  <c r="CA81" i="26"/>
  <c r="BO81" i="26"/>
  <c r="BC81" i="26"/>
  <c r="G81" i="26"/>
  <c r="G113" i="26" s="1"/>
  <c r="CU81" i="26"/>
  <c r="BY81" i="26"/>
  <c r="CT81" i="26"/>
  <c r="BB81" i="26"/>
  <c r="BB113" i="26" s="1"/>
  <c r="AG81" i="26"/>
  <c r="AG113" i="26" s="1"/>
  <c r="O81" i="26"/>
  <c r="CO81" i="26"/>
  <c r="BW81" i="26"/>
  <c r="AF81" i="26"/>
  <c r="DI81" i="26"/>
  <c r="CN81" i="26"/>
  <c r="BV81" i="26"/>
  <c r="AZ81" i="26"/>
  <c r="AD81" i="26"/>
  <c r="I81" i="26"/>
  <c r="I113" i="26" s="1"/>
  <c r="DH81" i="26"/>
  <c r="DG81" i="26"/>
  <c r="AP81" i="26"/>
  <c r="DF81" i="26"/>
  <c r="DA81" i="26"/>
  <c r="DA113" i="26" s="1"/>
  <c r="BP81" i="26"/>
  <c r="BP113" i="26" s="1"/>
  <c r="AN81" i="26"/>
  <c r="CZ81" i="26"/>
  <c r="BN81" i="26"/>
  <c r="CX81" i="26"/>
  <c r="BM81" i="26"/>
  <c r="CH81" i="26"/>
  <c r="T81" i="26"/>
  <c r="CC81" i="26"/>
  <c r="R81" i="26"/>
  <c r="DV81" i="26"/>
  <c r="DV113" i="26" s="1"/>
  <c r="BL81" i="26"/>
  <c r="BL113" i="26" s="1"/>
  <c r="Q81" i="26"/>
  <c r="Q113" i="26" s="1"/>
  <c r="BK81" i="26"/>
  <c r="BK113" i="26" s="1"/>
  <c r="DT81" i="26"/>
  <c r="BN113" i="26"/>
  <c r="AA114" i="26"/>
  <c r="AY114" i="26"/>
  <c r="CI114" i="26"/>
  <c r="CU114" i="26"/>
  <c r="X115" i="26"/>
  <c r="AV115" i="26"/>
  <c r="CR115" i="26"/>
  <c r="DD115" i="26"/>
  <c r="AS116" i="26"/>
  <c r="BQ116" i="26"/>
  <c r="CO116" i="26"/>
  <c r="DA116" i="26"/>
  <c r="DM85" i="26"/>
  <c r="DA85" i="26"/>
  <c r="CO85" i="26"/>
  <c r="BQ85" i="26"/>
  <c r="BE85" i="26"/>
  <c r="DB85" i="26"/>
  <c r="BN85" i="26"/>
  <c r="BN117" i="26" s="1"/>
  <c r="BA85" i="26"/>
  <c r="AO85" i="26"/>
  <c r="AO117" i="26" s="1"/>
  <c r="AC85" i="26"/>
  <c r="AC117" i="26" s="1"/>
  <c r="DN85" i="26"/>
  <c r="CZ85" i="26"/>
  <c r="CM85" i="26"/>
  <c r="BZ85" i="26"/>
  <c r="BM85" i="26"/>
  <c r="AZ85" i="26"/>
  <c r="AN85" i="26"/>
  <c r="AB85" i="26"/>
  <c r="P85" i="26"/>
  <c r="DL85" i="26"/>
  <c r="DL117" i="26" s="1"/>
  <c r="CY85" i="26"/>
  <c r="CY117" i="26" s="1"/>
  <c r="CL85" i="26"/>
  <c r="BY85" i="26"/>
  <c r="BY117" i="26" s="1"/>
  <c r="BL85" i="26"/>
  <c r="AY85" i="26"/>
  <c r="AM85" i="26"/>
  <c r="AA85" i="26"/>
  <c r="O85" i="26"/>
  <c r="DK85" i="26"/>
  <c r="DK117" i="26" s="1"/>
  <c r="CX85" i="26"/>
  <c r="CX117" i="26" s="1"/>
  <c r="CK85" i="26"/>
  <c r="CK117" i="26" s="1"/>
  <c r="BX85" i="26"/>
  <c r="BX117" i="26" s="1"/>
  <c r="N85" i="26"/>
  <c r="DU85" i="26"/>
  <c r="DH85" i="26"/>
  <c r="CH85" i="26"/>
  <c r="BU85" i="26"/>
  <c r="BH85" i="26"/>
  <c r="AU85" i="26"/>
  <c r="AI85" i="26"/>
  <c r="AI117" i="26" s="1"/>
  <c r="DE85" i="26"/>
  <c r="CG85" i="26"/>
  <c r="AQ85" i="26"/>
  <c r="U85" i="26"/>
  <c r="BI85" i="26"/>
  <c r="T85" i="26"/>
  <c r="T117" i="26" s="1"/>
  <c r="DV85" i="26"/>
  <c r="BG85" i="26"/>
  <c r="AK85" i="26"/>
  <c r="S85" i="26"/>
  <c r="S117" i="26" s="1"/>
  <c r="CW85" i="26"/>
  <c r="CD85" i="26"/>
  <c r="AJ85" i="26"/>
  <c r="AJ117" i="26" s="1"/>
  <c r="R85" i="26"/>
  <c r="CB85" i="26"/>
  <c r="BD85" i="26"/>
  <c r="CJ85" i="26"/>
  <c r="CJ117" i="26" s="1"/>
  <c r="AV85" i="26"/>
  <c r="AV117" i="26" s="1"/>
  <c r="J85" i="26"/>
  <c r="DQ85" i="26"/>
  <c r="BW85" i="26"/>
  <c r="AS85" i="26"/>
  <c r="H85" i="26"/>
  <c r="DJ85" i="26"/>
  <c r="BV85" i="26"/>
  <c r="BV117" i="26" s="1"/>
  <c r="AR85" i="26"/>
  <c r="AR117" i="26" s="1"/>
  <c r="G85" i="26"/>
  <c r="G117" i="26" s="1"/>
  <c r="DI85" i="26"/>
  <c r="DI117" i="26" s="1"/>
  <c r="BT85" i="26"/>
  <c r="BS85" i="26"/>
  <c r="V85" i="26"/>
  <c r="BR85" i="26"/>
  <c r="L85" i="26"/>
  <c r="BO85" i="26"/>
  <c r="BC85" i="26"/>
  <c r="BC117" i="26" s="1"/>
  <c r="R117" i="26"/>
  <c r="AD117" i="26"/>
  <c r="CL117" i="26"/>
  <c r="DJ117" i="26"/>
  <c r="AA118" i="26"/>
  <c r="AM118" i="26"/>
  <c r="BW118" i="26"/>
  <c r="CI118" i="26"/>
  <c r="X119" i="26"/>
  <c r="BH119" i="26"/>
  <c r="CF119" i="26"/>
  <c r="I120" i="26"/>
  <c r="U120" i="26"/>
  <c r="CC120" i="26"/>
  <c r="DM120" i="26"/>
  <c r="DF89" i="26"/>
  <c r="DF121" i="26" s="1"/>
  <c r="CT89" i="26"/>
  <c r="CT121" i="26" s="1"/>
  <c r="CH89" i="26"/>
  <c r="CH121" i="26" s="1"/>
  <c r="AX89" i="26"/>
  <c r="AL89" i="26"/>
  <c r="Z89" i="26"/>
  <c r="N89" i="26"/>
  <c r="DN89" i="26"/>
  <c r="DA89" i="26"/>
  <c r="CN89" i="26"/>
  <c r="CN121" i="26" s="1"/>
  <c r="CA89" i="26"/>
  <c r="CA121" i="26" s="1"/>
  <c r="BN89" i="26"/>
  <c r="DM89" i="26"/>
  <c r="CZ89" i="26"/>
  <c r="BZ89" i="26"/>
  <c r="BM89" i="26"/>
  <c r="BM121" i="26" s="1"/>
  <c r="AZ89" i="26"/>
  <c r="AZ121" i="26" s="1"/>
  <c r="AM89" i="26"/>
  <c r="Y89" i="26"/>
  <c r="DL89" i="26"/>
  <c r="CY89" i="26"/>
  <c r="CY121" i="26" s="1"/>
  <c r="CL89" i="26"/>
  <c r="BY89" i="26"/>
  <c r="BL89" i="26"/>
  <c r="BL121" i="26" s="1"/>
  <c r="AY89" i="26"/>
  <c r="AK89" i="26"/>
  <c r="X89" i="26"/>
  <c r="K89" i="26"/>
  <c r="DK89" i="26"/>
  <c r="CX89" i="26"/>
  <c r="CK89" i="26"/>
  <c r="CK121" i="26" s="1"/>
  <c r="BX89" i="26"/>
  <c r="BK89" i="26"/>
  <c r="BK121" i="26" s="1"/>
  <c r="AJ89" i="26"/>
  <c r="W89" i="26"/>
  <c r="J89" i="26"/>
  <c r="DU89" i="26"/>
  <c r="DH89" i="26"/>
  <c r="DH121" i="26" s="1"/>
  <c r="CU89" i="26"/>
  <c r="CG89" i="26"/>
  <c r="CG121" i="26" s="1"/>
  <c r="BG89" i="26"/>
  <c r="BG121" i="26" s="1"/>
  <c r="AT89" i="26"/>
  <c r="AT121" i="26" s="1"/>
  <c r="AG89" i="26"/>
  <c r="AG121" i="26" s="1"/>
  <c r="T89" i="26"/>
  <c r="T121" i="26" s="1"/>
  <c r="G89" i="26"/>
  <c r="DI89" i="26"/>
  <c r="CO89" i="26"/>
  <c r="CO121" i="26" s="1"/>
  <c r="BQ89" i="26"/>
  <c r="AU89" i="26"/>
  <c r="AC89" i="26"/>
  <c r="H89" i="26"/>
  <c r="DG89" i="26"/>
  <c r="CJ89" i="26"/>
  <c r="BP89" i="26"/>
  <c r="AS89" i="26"/>
  <c r="AS121" i="26" s="1"/>
  <c r="AB89" i="26"/>
  <c r="DE89" i="26"/>
  <c r="CI89" i="26"/>
  <c r="BO89" i="26"/>
  <c r="AA89" i="26"/>
  <c r="DD89" i="26"/>
  <c r="CF89" i="26"/>
  <c r="BI89" i="26"/>
  <c r="AQ89" i="26"/>
  <c r="AQ121" i="26" s="1"/>
  <c r="V89" i="26"/>
  <c r="V121" i="26" s="1"/>
  <c r="DT89" i="26"/>
  <c r="CW89" i="26"/>
  <c r="CC89" i="26"/>
  <c r="BE89" i="26"/>
  <c r="AN89" i="26"/>
  <c r="R89" i="26"/>
  <c r="CQ89" i="26"/>
  <c r="BC89" i="26"/>
  <c r="BC121" i="26" s="1"/>
  <c r="S89" i="26"/>
  <c r="S121" i="26" s="1"/>
  <c r="DV89" i="26"/>
  <c r="CP89" i="26"/>
  <c r="BB89" i="26"/>
  <c r="BB121" i="26" s="1"/>
  <c r="Q89" i="26"/>
  <c r="Q121" i="26" s="1"/>
  <c r="DS89" i="26"/>
  <c r="DS121" i="26" s="1"/>
  <c r="CE89" i="26"/>
  <c r="BA89" i="26"/>
  <c r="P89" i="26"/>
  <c r="DQ89" i="26"/>
  <c r="CD89" i="26"/>
  <c r="AV89" i="26"/>
  <c r="O89" i="26"/>
  <c r="O121" i="26" s="1"/>
  <c r="DP89" i="26"/>
  <c r="CB89" i="26"/>
  <c r="AP89" i="26"/>
  <c r="AP121" i="26" s="1"/>
  <c r="M89" i="26"/>
  <c r="AD89" i="26"/>
  <c r="BU89" i="26"/>
  <c r="U89" i="26"/>
  <c r="U121" i="26" s="1"/>
  <c r="BS89" i="26"/>
  <c r="BR89" i="26"/>
  <c r="AH89" i="26"/>
  <c r="DO89" i="26"/>
  <c r="AF89" i="26"/>
  <c r="DJ89" i="26"/>
  <c r="DC89" i="26"/>
  <c r="DB89" i="26"/>
  <c r="R121" i="26"/>
  <c r="BN121" i="26"/>
  <c r="BZ121" i="26"/>
  <c r="CL121" i="26"/>
  <c r="CX121" i="26"/>
  <c r="DJ121" i="26"/>
  <c r="O122" i="26"/>
  <c r="BK122" i="26"/>
  <c r="BW122" i="26"/>
  <c r="DG122" i="26"/>
  <c r="DS122" i="26"/>
  <c r="L123" i="26"/>
  <c r="AV123" i="26"/>
  <c r="BT123" i="26"/>
  <c r="CR123" i="26"/>
  <c r="DD123" i="26"/>
  <c r="DP123" i="26"/>
  <c r="U124" i="26"/>
  <c r="AG124" i="26"/>
  <c r="AS124" i="26"/>
  <c r="BE124" i="26"/>
  <c r="DV93" i="26"/>
  <c r="DJ93" i="26"/>
  <c r="CX93" i="26"/>
  <c r="CX125" i="26" s="1"/>
  <c r="CL93" i="26"/>
  <c r="BZ93" i="26"/>
  <c r="AD93" i="26"/>
  <c r="AD125" i="26" s="1"/>
  <c r="R93" i="26"/>
  <c r="DT93" i="26"/>
  <c r="DT125" i="26" s="1"/>
  <c r="CV93" i="26"/>
  <c r="CJ93" i="26"/>
  <c r="BX93" i="26"/>
  <c r="BL93" i="26"/>
  <c r="AZ93" i="26"/>
  <c r="DF93" i="26"/>
  <c r="CH93" i="26"/>
  <c r="CH125" i="26" s="1"/>
  <c r="BV93" i="26"/>
  <c r="BV125" i="26" s="1"/>
  <c r="BJ93" i="26"/>
  <c r="AX93" i="26"/>
  <c r="AL93" i="26"/>
  <c r="Z93" i="26"/>
  <c r="N93" i="26"/>
  <c r="DM93" i="26"/>
  <c r="CW93" i="26"/>
  <c r="CF93" i="26"/>
  <c r="AJ93" i="26"/>
  <c r="AJ125" i="26" s="1"/>
  <c r="U93" i="26"/>
  <c r="DL93" i="26"/>
  <c r="DL125" i="26" s="1"/>
  <c r="CU93" i="26"/>
  <c r="CE93" i="26"/>
  <c r="CE125" i="26" s="1"/>
  <c r="BP93" i="26"/>
  <c r="AY93" i="26"/>
  <c r="T93" i="26"/>
  <c r="CD93" i="26"/>
  <c r="CD125" i="26" s="1"/>
  <c r="AH93" i="26"/>
  <c r="S93" i="26"/>
  <c r="S125" i="26" s="1"/>
  <c r="DI93" i="26"/>
  <c r="CR93" i="26"/>
  <c r="CR125" i="26" s="1"/>
  <c r="AV93" i="26"/>
  <c r="DU93" i="26"/>
  <c r="BY93" i="26"/>
  <c r="BH93" i="26"/>
  <c r="BH125" i="26" s="1"/>
  <c r="AS93" i="26"/>
  <c r="AS125" i="26" s="1"/>
  <c r="AC93" i="26"/>
  <c r="AC125" i="26" s="1"/>
  <c r="DC93" i="26"/>
  <c r="CB93" i="26"/>
  <c r="BD93" i="26"/>
  <c r="DB93" i="26"/>
  <c r="DB125" i="26" s="1"/>
  <c r="BC93" i="26"/>
  <c r="X93" i="26"/>
  <c r="DA93" i="26"/>
  <c r="BW93" i="26"/>
  <c r="BW125" i="26" s="1"/>
  <c r="AU93" i="26"/>
  <c r="AU125" i="26" s="1"/>
  <c r="CZ93" i="26"/>
  <c r="BU93" i="26"/>
  <c r="AT93" i="26"/>
  <c r="DQ93" i="26"/>
  <c r="CP93" i="26"/>
  <c r="CP125" i="26" s="1"/>
  <c r="BR93" i="26"/>
  <c r="AO93" i="26"/>
  <c r="K93" i="26"/>
  <c r="K125" i="26" s="1"/>
  <c r="DE93" i="26"/>
  <c r="DE125" i="26" s="1"/>
  <c r="BG93" i="26"/>
  <c r="BG125" i="26" s="1"/>
  <c r="J93" i="26"/>
  <c r="BF93" i="26"/>
  <c r="I93" i="26"/>
  <c r="I125" i="26" s="1"/>
  <c r="CQ93" i="26"/>
  <c r="BE93" i="26"/>
  <c r="BE125" i="26" s="1"/>
  <c r="H93" i="26"/>
  <c r="AR93" i="26"/>
  <c r="G93" i="26"/>
  <c r="G125" i="26" s="1"/>
  <c r="CM93" i="26"/>
  <c r="AQ93" i="26"/>
  <c r="AQ125" i="26" s="1"/>
  <c r="BK93" i="26"/>
  <c r="BI93" i="26"/>
  <c r="DS93" i="26"/>
  <c r="DP93" i="26"/>
  <c r="AK93" i="26"/>
  <c r="BT93" i="26"/>
  <c r="AF93" i="26"/>
  <c r="AE93" i="26"/>
  <c r="AE125" i="26" s="1"/>
  <c r="AA93" i="26"/>
  <c r="O93" i="26"/>
  <c r="R125" i="26"/>
  <c r="DJ125" i="26"/>
  <c r="DV125" i="26"/>
  <c r="CI126" i="26"/>
  <c r="CU126" i="26"/>
  <c r="DS126" i="26"/>
  <c r="L127" i="26"/>
  <c r="AJ127" i="26"/>
  <c r="AV127" i="26"/>
  <c r="BQ128" i="26"/>
  <c r="CO128" i="26"/>
  <c r="DA128" i="26"/>
  <c r="DM128" i="26"/>
  <c r="DP97" i="26"/>
  <c r="DD97" i="26"/>
  <c r="CR97" i="26"/>
  <c r="CF97" i="26"/>
  <c r="BT97" i="26"/>
  <c r="AV97" i="26"/>
  <c r="AV129" i="26" s="1"/>
  <c r="DM97" i="26"/>
  <c r="CO97" i="26"/>
  <c r="BE97" i="26"/>
  <c r="AS97" i="26"/>
  <c r="CZ97" i="26"/>
  <c r="CL97" i="26"/>
  <c r="CL129" i="26" s="1"/>
  <c r="BX97" i="26"/>
  <c r="BJ97" i="26"/>
  <c r="AU97" i="26"/>
  <c r="AU129" i="26" s="1"/>
  <c r="AH97" i="26"/>
  <c r="V97" i="26"/>
  <c r="J97" i="26"/>
  <c r="DL97" i="26"/>
  <c r="CX97" i="26"/>
  <c r="CJ97" i="26"/>
  <c r="BV97" i="26"/>
  <c r="BG97" i="26"/>
  <c r="AF97" i="26"/>
  <c r="AF129" i="26" s="1"/>
  <c r="T97" i="26"/>
  <c r="T129" i="26" s="1"/>
  <c r="H97" i="26"/>
  <c r="DJ97" i="26"/>
  <c r="CV97" i="26"/>
  <c r="CV129" i="26" s="1"/>
  <c r="BS97" i="26"/>
  <c r="AP97" i="26"/>
  <c r="AD97" i="26"/>
  <c r="R97" i="26"/>
  <c r="DS97" i="26"/>
  <c r="CY97" i="26"/>
  <c r="CY129" i="26" s="1"/>
  <c r="CE97" i="26"/>
  <c r="CE129" i="26" s="1"/>
  <c r="BM97" i="26"/>
  <c r="BM129" i="26" s="1"/>
  <c r="AT97" i="26"/>
  <c r="AB97" i="26"/>
  <c r="AB129" i="26" s="1"/>
  <c r="M97" i="26"/>
  <c r="DR97" i="26"/>
  <c r="CW97" i="26"/>
  <c r="CW129" i="26" s="1"/>
  <c r="CD97" i="26"/>
  <c r="CD129" i="26" s="1"/>
  <c r="BL97" i="26"/>
  <c r="AA97" i="26"/>
  <c r="AA129" i="26" s="1"/>
  <c r="DQ97" i="26"/>
  <c r="CU97" i="26"/>
  <c r="AO97" i="26"/>
  <c r="Z97" i="26"/>
  <c r="Z129" i="26" s="1"/>
  <c r="DN97" i="26"/>
  <c r="CT97" i="26"/>
  <c r="CA97" i="26"/>
  <c r="BI97" i="26"/>
  <c r="Y97" i="26"/>
  <c r="Y129" i="26" s="1"/>
  <c r="I97" i="26"/>
  <c r="I129" i="26" s="1"/>
  <c r="BW97" i="26"/>
  <c r="BB97" i="26"/>
  <c r="BB129" i="26" s="1"/>
  <c r="AK97" i="26"/>
  <c r="U97" i="26"/>
  <c r="U129" i="26" s="1"/>
  <c r="CQ97" i="26"/>
  <c r="BN97" i="26"/>
  <c r="AG97" i="26"/>
  <c r="AG129" i="26" s="1"/>
  <c r="DV97" i="26"/>
  <c r="DV129" i="26" s="1"/>
  <c r="CN97" i="26"/>
  <c r="CN129" i="26" s="1"/>
  <c r="BF97" i="26"/>
  <c r="BF129" i="26" s="1"/>
  <c r="CM97" i="26"/>
  <c r="BC97" i="26"/>
  <c r="AC97" i="26"/>
  <c r="AC129" i="26" s="1"/>
  <c r="DT97" i="26"/>
  <c r="X97" i="26"/>
  <c r="DG97" i="26"/>
  <c r="BZ97" i="26"/>
  <c r="BZ129" i="26" s="1"/>
  <c r="AX97" i="26"/>
  <c r="AX129" i="26" s="1"/>
  <c r="Q97" i="26"/>
  <c r="Q129" i="26" s="1"/>
  <c r="AM97" i="26"/>
  <c r="CI97" i="26"/>
  <c r="CG97" i="26"/>
  <c r="AI97" i="26"/>
  <c r="BY97" i="26"/>
  <c r="BY129" i="26" s="1"/>
  <c r="W97" i="26"/>
  <c r="W129" i="26" s="1"/>
  <c r="BP97" i="26"/>
  <c r="AZ97" i="26"/>
  <c r="AY97" i="26"/>
  <c r="AW97" i="26"/>
  <c r="DK97" i="26"/>
  <c r="DI97" i="26"/>
  <c r="DI129" i="26" s="1"/>
  <c r="DE97" i="26"/>
  <c r="DC97" i="26"/>
  <c r="DC129" i="26" s="1"/>
  <c r="R129" i="26"/>
  <c r="AP129" i="26"/>
  <c r="CX129" i="26"/>
  <c r="DJ129" i="26"/>
  <c r="BK130" i="26"/>
  <c r="CI130" i="26"/>
  <c r="L131" i="26"/>
  <c r="AV131" i="26"/>
  <c r="BH131" i="26"/>
  <c r="U132" i="26"/>
  <c r="AS132" i="26"/>
  <c r="BE132" i="26"/>
  <c r="CC132" i="26"/>
  <c r="I37" i="26"/>
  <c r="N41" i="26"/>
  <c r="N73" i="26" s="1"/>
  <c r="AK41" i="26"/>
  <c r="BI41" i="26"/>
  <c r="CB41" i="26"/>
  <c r="CB73" i="26" s="1"/>
  <c r="DA41" i="26"/>
  <c r="AL45" i="26"/>
  <c r="AM77" i="26" s="1"/>
  <c r="BK45" i="26"/>
  <c r="BL77" i="26" s="1"/>
  <c r="CS45" i="26"/>
  <c r="CS109" i="26" s="1"/>
  <c r="V53" i="26"/>
  <c r="W85" i="26" s="1"/>
  <c r="BI53" i="26"/>
  <c r="BI117" i="26" s="1"/>
  <c r="DA53" i="26"/>
  <c r="DA117" i="26" s="1"/>
  <c r="AQ57" i="26"/>
  <c r="AR89" i="26" s="1"/>
  <c r="CL57" i="26"/>
  <c r="CM89" i="26" s="1"/>
  <c r="CM121" i="26" s="1"/>
  <c r="DV57" i="26"/>
  <c r="DV121" i="26" s="1"/>
  <c r="AM61" i="26"/>
  <c r="CQ61" i="26"/>
  <c r="CQ125" i="26" s="1"/>
  <c r="I63" i="26"/>
  <c r="J95" i="26" s="1"/>
  <c r="DA63" i="26"/>
  <c r="DA127" i="26" s="1"/>
  <c r="BJ65" i="26"/>
  <c r="BK97" i="26" s="1"/>
  <c r="BK129" i="26" s="1"/>
  <c r="DE65" i="26"/>
  <c r="DF97" i="26" s="1"/>
  <c r="AW66" i="26"/>
  <c r="DG66" i="26"/>
  <c r="DH98" i="26" s="1"/>
  <c r="AT67" i="26"/>
  <c r="DD67" i="26"/>
  <c r="DD131" i="26" s="1"/>
  <c r="AY72" i="26"/>
  <c r="AF76" i="26"/>
  <c r="DJ76" i="26"/>
  <c r="DJ108" i="26" s="1"/>
  <c r="BV77" i="26"/>
  <c r="BV109" i="26" s="1"/>
  <c r="BL80" i="26"/>
  <c r="AS81" i="26"/>
  <c r="AS113" i="26" s="1"/>
  <c r="DB84" i="26"/>
  <c r="DB116" i="26" s="1"/>
  <c r="DG93" i="26"/>
  <c r="BU97" i="26"/>
  <c r="M103" i="26"/>
  <c r="M37" i="26"/>
  <c r="Y103" i="26"/>
  <c r="Y37" i="26"/>
  <c r="AK37" i="26"/>
  <c r="AW103" i="26"/>
  <c r="AW37" i="26"/>
  <c r="BI37" i="26"/>
  <c r="BU37" i="26"/>
  <c r="CG37" i="26"/>
  <c r="CS103" i="26"/>
  <c r="CS37" i="26"/>
  <c r="DE37" i="26"/>
  <c r="DQ103" i="26"/>
  <c r="DQ37" i="26"/>
  <c r="J104" i="26"/>
  <c r="V104" i="26"/>
  <c r="AH104" i="26"/>
  <c r="DB104" i="26"/>
  <c r="G105" i="26"/>
  <c r="S105" i="26"/>
  <c r="AE105" i="26"/>
  <c r="AQ105" i="26"/>
  <c r="BO105" i="26"/>
  <c r="CA105" i="26"/>
  <c r="CM105" i="26"/>
  <c r="P106" i="26"/>
  <c r="AB106" i="26"/>
  <c r="AN106" i="26"/>
  <c r="AZ106" i="26"/>
  <c r="BL106" i="26"/>
  <c r="CJ106" i="26"/>
  <c r="Y107" i="26"/>
  <c r="AK107" i="26"/>
  <c r="AW107" i="26"/>
  <c r="BI107" i="26"/>
  <c r="CG107" i="26"/>
  <c r="CS107" i="26"/>
  <c r="DE107" i="26"/>
  <c r="J108" i="26"/>
  <c r="V108" i="26"/>
  <c r="AH108" i="26"/>
  <c r="AT108" i="26"/>
  <c r="BF108" i="26"/>
  <c r="DB108" i="26"/>
  <c r="DN108" i="26"/>
  <c r="G109" i="26"/>
  <c r="S109" i="26"/>
  <c r="BO109" i="26"/>
  <c r="CA109" i="26"/>
  <c r="CM109" i="26"/>
  <c r="CY109" i="26"/>
  <c r="DK109" i="26"/>
  <c r="BL110" i="26"/>
  <c r="BX110" i="26"/>
  <c r="CV110" i="26"/>
  <c r="M111" i="26"/>
  <c r="Y111" i="26"/>
  <c r="AK111" i="26"/>
  <c r="AW111" i="26"/>
  <c r="J112" i="26"/>
  <c r="BF112" i="26"/>
  <c r="CP112" i="26"/>
  <c r="DB112" i="26"/>
  <c r="DN112" i="26"/>
  <c r="BC113" i="26"/>
  <c r="BO113" i="26"/>
  <c r="CA113" i="26"/>
  <c r="CM113" i="26"/>
  <c r="DK113" i="26"/>
  <c r="AB114" i="26"/>
  <c r="AZ114" i="26"/>
  <c r="BL114" i="26"/>
  <c r="BX114" i="26"/>
  <c r="CV114" i="26"/>
  <c r="DH114" i="26"/>
  <c r="Y115" i="26"/>
  <c r="AK115" i="26"/>
  <c r="AW115" i="26"/>
  <c r="BI115" i="26"/>
  <c r="BU115" i="26"/>
  <c r="CG115" i="26"/>
  <c r="DE115" i="26"/>
  <c r="DQ115" i="26"/>
  <c r="J116" i="26"/>
  <c r="V116" i="26"/>
  <c r="CD116" i="26"/>
  <c r="CP116" i="26"/>
  <c r="DN116" i="26"/>
  <c r="AE117" i="26"/>
  <c r="AQ117" i="26"/>
  <c r="P118" i="26"/>
  <c r="AZ118" i="26"/>
  <c r="BX118" i="26"/>
  <c r="M119" i="26"/>
  <c r="BI119" i="26"/>
  <c r="BU119" i="26"/>
  <c r="CG119" i="26"/>
  <c r="CS119" i="26"/>
  <c r="J120" i="26"/>
  <c r="V120" i="26"/>
  <c r="AT120" i="26"/>
  <c r="CD120" i="26"/>
  <c r="CP120" i="26"/>
  <c r="DB120" i="26"/>
  <c r="DN120" i="26"/>
  <c r="G121" i="26"/>
  <c r="DK121" i="26"/>
  <c r="P122" i="26"/>
  <c r="BL122" i="26"/>
  <c r="DH122" i="26"/>
  <c r="Y123" i="26"/>
  <c r="AK123" i="26"/>
  <c r="AW123" i="26"/>
  <c r="BI123" i="26"/>
  <c r="BU123" i="26"/>
  <c r="CS123" i="26"/>
  <c r="DE123" i="26"/>
  <c r="AT124" i="26"/>
  <c r="BF124" i="26"/>
  <c r="BR124" i="26"/>
  <c r="CP124" i="26"/>
  <c r="DB124" i="26"/>
  <c r="DN124" i="26"/>
  <c r="BC125" i="26"/>
  <c r="CM125" i="26"/>
  <c r="CV126" i="26"/>
  <c r="DH126" i="26"/>
  <c r="DT126" i="26"/>
  <c r="BU127" i="26"/>
  <c r="CS127" i="26"/>
  <c r="J128" i="26"/>
  <c r="V128" i="26"/>
  <c r="DB128" i="26"/>
  <c r="DN128" i="26"/>
  <c r="G129" i="26"/>
  <c r="S129" i="26"/>
  <c r="CM129" i="26"/>
  <c r="DK129" i="26"/>
  <c r="AZ130" i="26"/>
  <c r="BL130" i="26"/>
  <c r="BX130" i="26"/>
  <c r="DT130" i="26"/>
  <c r="CS131" i="26"/>
  <c r="V132" i="26"/>
  <c r="AH132" i="26"/>
  <c r="AT132" i="26"/>
  <c r="BF132" i="26"/>
  <c r="BR132" i="26"/>
  <c r="CD132" i="26"/>
  <c r="DB132" i="26"/>
  <c r="DN132" i="26"/>
  <c r="CO37" i="26"/>
  <c r="O41" i="26"/>
  <c r="AL41" i="26"/>
  <c r="AL73" i="26" s="1"/>
  <c r="BJ41" i="26"/>
  <c r="BJ73" i="26" s="1"/>
  <c r="CC41" i="26"/>
  <c r="DB41" i="26"/>
  <c r="AM45" i="26"/>
  <c r="BU45" i="26"/>
  <c r="CT45" i="26"/>
  <c r="AG53" i="26"/>
  <c r="BJ53" i="26"/>
  <c r="DC53" i="26"/>
  <c r="DD85" i="26" s="1"/>
  <c r="AR57" i="26"/>
  <c r="AR121" i="26" s="1"/>
  <c r="CM57" i="26"/>
  <c r="AQ61" i="26"/>
  <c r="CR61" i="26"/>
  <c r="CS93" i="26" s="1"/>
  <c r="K63" i="26"/>
  <c r="BK65" i="26"/>
  <c r="DF65" i="26"/>
  <c r="AX66" i="26"/>
  <c r="DR66" i="26"/>
  <c r="DE67" i="26"/>
  <c r="DF99" i="26" s="1"/>
  <c r="AZ72" i="26"/>
  <c r="DJ72" i="26"/>
  <c r="DJ104" i="26" s="1"/>
  <c r="BH73" i="26"/>
  <c r="AG76" i="26"/>
  <c r="AG108" i="26" s="1"/>
  <c r="DK76" i="26"/>
  <c r="DK108" i="26" s="1"/>
  <c r="CK77" i="26"/>
  <c r="CB80" i="26"/>
  <c r="AX81" i="26"/>
  <c r="DC84" i="26"/>
  <c r="CR85" i="26"/>
  <c r="CR117" i="26" s="1"/>
  <c r="CS88" i="26"/>
  <c r="DN93" i="26"/>
  <c r="DN125" i="26" s="1"/>
  <c r="BJ123" i="26"/>
  <c r="CH123" i="26"/>
  <c r="CT123" i="26"/>
  <c r="DF123" i="26"/>
  <c r="DR123" i="26"/>
  <c r="K124" i="26"/>
  <c r="AI124" i="26"/>
  <c r="DC124" i="26"/>
  <c r="DO124" i="26"/>
  <c r="H125" i="26"/>
  <c r="T125" i="26"/>
  <c r="AR125" i="26"/>
  <c r="BD125" i="26"/>
  <c r="Q126" i="26"/>
  <c r="AC126" i="26"/>
  <c r="BM126" i="26"/>
  <c r="CK126" i="26"/>
  <c r="BV127" i="26"/>
  <c r="CT127" i="26"/>
  <c r="K128" i="26"/>
  <c r="W128" i="26"/>
  <c r="AI128" i="26"/>
  <c r="AU128" i="26"/>
  <c r="CE128" i="26"/>
  <c r="CQ128" i="26"/>
  <c r="DC128" i="26"/>
  <c r="DO128" i="26"/>
  <c r="H129" i="26"/>
  <c r="DL129" i="26"/>
  <c r="DL66" i="26"/>
  <c r="DM98" i="26" s="1"/>
  <c r="CZ66" i="26"/>
  <c r="DA98" i="26" s="1"/>
  <c r="CN66" i="26"/>
  <c r="CO98" i="26" s="1"/>
  <c r="CO130" i="26" s="1"/>
  <c r="CB66" i="26"/>
  <c r="CC98" i="26" s="1"/>
  <c r="CC130" i="26" s="1"/>
  <c r="BP66" i="26"/>
  <c r="BQ98" i="26" s="1"/>
  <c r="BD66" i="26"/>
  <c r="BE98" i="26" s="1"/>
  <c r="AR66" i="26"/>
  <c r="AS98" i="26" s="1"/>
  <c r="AF66" i="26"/>
  <c r="T66" i="26"/>
  <c r="U98" i="26" s="1"/>
  <c r="U130" i="26" s="1"/>
  <c r="H66" i="26"/>
  <c r="I98" i="26" s="1"/>
  <c r="I130" i="26" s="1"/>
  <c r="DK66" i="26"/>
  <c r="DL98" i="26" s="1"/>
  <c r="CY66" i="26"/>
  <c r="CZ98" i="26" s="1"/>
  <c r="CM66" i="26"/>
  <c r="CN98" i="26" s="1"/>
  <c r="CA66" i="26"/>
  <c r="CB98" i="26" s="1"/>
  <c r="CB130" i="26" s="1"/>
  <c r="BO66" i="26"/>
  <c r="BC66" i="26"/>
  <c r="BD98" i="26" s="1"/>
  <c r="AQ66" i="26"/>
  <c r="AE66" i="26"/>
  <c r="S66" i="26"/>
  <c r="G66" i="26"/>
  <c r="DV66" i="26"/>
  <c r="DJ66" i="26"/>
  <c r="DK98" i="26" s="1"/>
  <c r="CX66" i="26"/>
  <c r="CY98" i="26" s="1"/>
  <c r="CL66" i="26"/>
  <c r="CM98" i="26" s="1"/>
  <c r="BZ66" i="26"/>
  <c r="CA98" i="26" s="1"/>
  <c r="BN66" i="26"/>
  <c r="BO98" i="26" s="1"/>
  <c r="BB66" i="26"/>
  <c r="BC98" i="26" s="1"/>
  <c r="BC130" i="26" s="1"/>
  <c r="AP66" i="26"/>
  <c r="AD66" i="26"/>
  <c r="R66" i="26"/>
  <c r="DU66" i="26"/>
  <c r="DV98" i="26" s="1"/>
  <c r="DI66" i="26"/>
  <c r="DJ98" i="26" s="1"/>
  <c r="CW66" i="26"/>
  <c r="CX98" i="26" s="1"/>
  <c r="CK66" i="26"/>
  <c r="BY66" i="26"/>
  <c r="BZ98" i="26" s="1"/>
  <c r="BM66" i="26"/>
  <c r="BN98" i="26" s="1"/>
  <c r="BA66" i="26"/>
  <c r="BB98" i="26" s="1"/>
  <c r="AO66" i="26"/>
  <c r="AP98" i="26" s="1"/>
  <c r="AP130" i="26" s="1"/>
  <c r="AC66" i="26"/>
  <c r="AD98" i="26" s="1"/>
  <c r="AD130" i="26" s="1"/>
  <c r="Q66" i="26"/>
  <c r="R98" i="26" s="1"/>
  <c r="R130" i="26" s="1"/>
  <c r="DT66" i="26"/>
  <c r="DU98" i="26" s="1"/>
  <c r="DH66" i="26"/>
  <c r="DI98" i="26" s="1"/>
  <c r="DI130" i="26" s="1"/>
  <c r="CV66" i="26"/>
  <c r="CW98" i="26" s="1"/>
  <c r="CJ66" i="26"/>
  <c r="CK98" i="26" s="1"/>
  <c r="BX66" i="26"/>
  <c r="BY98" i="26" s="1"/>
  <c r="BY130" i="26" s="1"/>
  <c r="BL66" i="26"/>
  <c r="BM98" i="26" s="1"/>
  <c r="AZ66" i="26"/>
  <c r="BA98" i="26" s="1"/>
  <c r="AN66" i="26"/>
  <c r="AO98" i="26" s="1"/>
  <c r="AB66" i="26"/>
  <c r="AC98" i="26" s="1"/>
  <c r="P66" i="26"/>
  <c r="P130" i="26" s="1"/>
  <c r="DQ66" i="26"/>
  <c r="DQ130" i="26" s="1"/>
  <c r="CU66" i="26"/>
  <c r="CV98" i="26" s="1"/>
  <c r="CD66" i="26"/>
  <c r="CE98" i="26" s="1"/>
  <c r="CE130" i="26" s="1"/>
  <c r="BH66" i="26"/>
  <c r="AL66" i="26"/>
  <c r="AM98" i="26" s="1"/>
  <c r="AM130" i="26" s="1"/>
  <c r="U66" i="26"/>
  <c r="V98" i="26" s="1"/>
  <c r="V130" i="26" s="1"/>
  <c r="DP66" i="26"/>
  <c r="CT66" i="26"/>
  <c r="CC66" i="26"/>
  <c r="BG66" i="26"/>
  <c r="AK66" i="26"/>
  <c r="AL98" i="26" s="1"/>
  <c r="AL130" i="26" s="1"/>
  <c r="O66" i="26"/>
  <c r="P98" i="26" s="1"/>
  <c r="DO66" i="26"/>
  <c r="CS66" i="26"/>
  <c r="BW66" i="26"/>
  <c r="BF66" i="26"/>
  <c r="AJ66" i="26"/>
  <c r="N66" i="26"/>
  <c r="DN66" i="26"/>
  <c r="DO98" i="26" s="1"/>
  <c r="CR66" i="26"/>
  <c r="CS98" i="26" s="1"/>
  <c r="CS130" i="26" s="1"/>
  <c r="BV66" i="26"/>
  <c r="BE66" i="26"/>
  <c r="BF98" i="26" s="1"/>
  <c r="AI66" i="26"/>
  <c r="M66" i="26"/>
  <c r="M130" i="26" s="1"/>
  <c r="DM66" i="26"/>
  <c r="CQ66" i="26"/>
  <c r="BU66" i="26"/>
  <c r="AY66" i="26"/>
  <c r="AZ98" i="26" s="1"/>
  <c r="AH66" i="26"/>
  <c r="L66" i="26"/>
  <c r="BM130" i="26"/>
  <c r="CK130" i="26"/>
  <c r="CH131" i="26"/>
  <c r="DF131" i="26"/>
  <c r="K132" i="26"/>
  <c r="BG132" i="26"/>
  <c r="CE132" i="26"/>
  <c r="CQ132" i="26"/>
  <c r="DC132" i="26"/>
  <c r="DO132" i="26"/>
  <c r="Q63" i="26"/>
  <c r="R95" i="26" s="1"/>
  <c r="R127" i="26" s="1"/>
  <c r="AY63" i="26"/>
  <c r="CC63" i="26"/>
  <c r="DG63" i="26"/>
  <c r="Z66" i="26"/>
  <c r="BK66" i="26"/>
  <c r="BL98" i="26" s="1"/>
  <c r="DA66" i="26"/>
  <c r="J67" i="26"/>
  <c r="K99" i="26" s="1"/>
  <c r="AU67" i="26"/>
  <c r="AU131" i="26" s="1"/>
  <c r="CF67" i="26"/>
  <c r="CG99" i="26" s="1"/>
  <c r="CG131" i="26" s="1"/>
  <c r="DL67" i="26"/>
  <c r="AG95" i="26"/>
  <c r="AG127" i="26" s="1"/>
  <c r="CF99" i="26"/>
  <c r="CF131" i="26" s="1"/>
  <c r="CX130" i="26"/>
  <c r="DJ130" i="26"/>
  <c r="DV130" i="26"/>
  <c r="L132" i="26"/>
  <c r="X132" i="26"/>
  <c r="AJ132" i="26"/>
  <c r="AV132" i="26"/>
  <c r="CF132" i="26"/>
  <c r="CR132" i="26"/>
  <c r="DD132" i="26"/>
  <c r="DP132" i="26"/>
  <c r="R63" i="26"/>
  <c r="S95" i="26" s="1"/>
  <c r="S127" i="26" s="1"/>
  <c r="AZ63" i="26"/>
  <c r="AZ127" i="26" s="1"/>
  <c r="CE63" i="26"/>
  <c r="DM63" i="26"/>
  <c r="DN95" i="26" s="1"/>
  <c r="AA66" i="26"/>
  <c r="AB98" i="26" s="1"/>
  <c r="BQ66" i="26"/>
  <c r="BR98" i="26" s="1"/>
  <c r="DB66" i="26"/>
  <c r="K67" i="26"/>
  <c r="L99" i="26" s="1"/>
  <c r="AV67" i="26"/>
  <c r="CG67" i="26"/>
  <c r="CH99" i="26"/>
  <c r="J125" i="26"/>
  <c r="AH125" i="26"/>
  <c r="AT125" i="26"/>
  <c r="BF125" i="26"/>
  <c r="BR125" i="26"/>
  <c r="AE126" i="26"/>
  <c r="AQ126" i="26"/>
  <c r="CA126" i="26"/>
  <c r="CM126" i="26"/>
  <c r="DT127" i="26"/>
  <c r="Y128" i="26"/>
  <c r="AW128" i="26"/>
  <c r="CS128" i="26"/>
  <c r="DQ128" i="26"/>
  <c r="J129" i="26"/>
  <c r="V129" i="26"/>
  <c r="AH129" i="26"/>
  <c r="AT129" i="26"/>
  <c r="G130" i="26"/>
  <c r="AE130" i="26"/>
  <c r="AQ130" i="26"/>
  <c r="BL131" i="26"/>
  <c r="AW132" i="26"/>
  <c r="BI132" i="26"/>
  <c r="BU132" i="26"/>
  <c r="CG132" i="26"/>
  <c r="CS132" i="26"/>
  <c r="DE132" i="26"/>
  <c r="DQ132" i="26"/>
  <c r="AB63" i="26"/>
  <c r="BA63" i="26"/>
  <c r="CI63" i="26"/>
  <c r="AG66" i="26"/>
  <c r="AH98" i="26" s="1"/>
  <c r="BR66" i="26"/>
  <c r="DC66" i="26"/>
  <c r="V67" i="26"/>
  <c r="AW67" i="26"/>
  <c r="AW131" i="26" s="1"/>
  <c r="BS95" i="26"/>
  <c r="BS127" i="26" s="1"/>
  <c r="CJ99" i="26"/>
  <c r="AO123" i="26"/>
  <c r="BA123" i="26"/>
  <c r="BM123" i="26"/>
  <c r="CW123" i="26"/>
  <c r="DU123" i="26"/>
  <c r="AX124" i="26"/>
  <c r="BJ124" i="26"/>
  <c r="CH124" i="26"/>
  <c r="DF124" i="26"/>
  <c r="DR124" i="26"/>
  <c r="DO125" i="26"/>
  <c r="AR126" i="26"/>
  <c r="BP126" i="26"/>
  <c r="CB126" i="26"/>
  <c r="DL126" i="26"/>
  <c r="DR63" i="26"/>
  <c r="DR127" i="26" s="1"/>
  <c r="DF63" i="26"/>
  <c r="CT63" i="26"/>
  <c r="CH63" i="26"/>
  <c r="BV63" i="26"/>
  <c r="BW95" i="26" s="1"/>
  <c r="BJ63" i="26"/>
  <c r="BJ127" i="26" s="1"/>
  <c r="AX63" i="26"/>
  <c r="AY95" i="26" s="1"/>
  <c r="AL63" i="26"/>
  <c r="Z63" i="26"/>
  <c r="AA95" i="26" s="1"/>
  <c r="N63" i="26"/>
  <c r="O95" i="26" s="1"/>
  <c r="O127" i="26" s="1"/>
  <c r="DQ63" i="26"/>
  <c r="DE63" i="26"/>
  <c r="CS63" i="26"/>
  <c r="CG63" i="26"/>
  <c r="CH95" i="26" s="1"/>
  <c r="CH127" i="26" s="1"/>
  <c r="BU63" i="26"/>
  <c r="BI63" i="26"/>
  <c r="BJ95" i="26" s="1"/>
  <c r="AW63" i="26"/>
  <c r="AW127" i="26" s="1"/>
  <c r="AK63" i="26"/>
  <c r="AK127" i="26" s="1"/>
  <c r="Y63" i="26"/>
  <c r="Y127" i="26" s="1"/>
  <c r="M63" i="26"/>
  <c r="M127" i="26" s="1"/>
  <c r="DP63" i="26"/>
  <c r="DP127" i="26" s="1"/>
  <c r="DD63" i="26"/>
  <c r="DE95" i="26" s="1"/>
  <c r="DE127" i="26" s="1"/>
  <c r="CR63" i="26"/>
  <c r="CR127" i="26" s="1"/>
  <c r="CF63" i="26"/>
  <c r="CF127" i="26" s="1"/>
  <c r="BT63" i="26"/>
  <c r="BT127" i="26" s="1"/>
  <c r="BH63" i="26"/>
  <c r="AV63" i="26"/>
  <c r="AJ63" i="26"/>
  <c r="AK95" i="26" s="1"/>
  <c r="X63" i="26"/>
  <c r="Y95" i="26" s="1"/>
  <c r="L63" i="26"/>
  <c r="DO63" i="26"/>
  <c r="DC63" i="26"/>
  <c r="DN63" i="26"/>
  <c r="DB63" i="26"/>
  <c r="DB127" i="26" s="1"/>
  <c r="CP63" i="26"/>
  <c r="CD63" i="26"/>
  <c r="BR63" i="26"/>
  <c r="BF63" i="26"/>
  <c r="AT63" i="26"/>
  <c r="AH63" i="26"/>
  <c r="V63" i="26"/>
  <c r="W95" i="26" s="1"/>
  <c r="J63" i="26"/>
  <c r="K95" i="26" s="1"/>
  <c r="DL63" i="26"/>
  <c r="DM95" i="26" s="1"/>
  <c r="CU63" i="26"/>
  <c r="CU127" i="26" s="1"/>
  <c r="CA63" i="26"/>
  <c r="CB95" i="26" s="1"/>
  <c r="CB127" i="26" s="1"/>
  <c r="BK63" i="26"/>
  <c r="BK127" i="26" s="1"/>
  <c r="AQ63" i="26"/>
  <c r="AA63" i="26"/>
  <c r="G63" i="26"/>
  <c r="G127" i="26" s="1"/>
  <c r="DK63" i="26"/>
  <c r="DK127" i="26" s="1"/>
  <c r="CQ63" i="26"/>
  <c r="CQ127" i="26" s="1"/>
  <c r="BZ63" i="26"/>
  <c r="CA95" i="26" s="1"/>
  <c r="BG63" i="26"/>
  <c r="BG127" i="26" s="1"/>
  <c r="AP63" i="26"/>
  <c r="AQ95" i="26" s="1"/>
  <c r="W63" i="26"/>
  <c r="X95" i="26" s="1"/>
  <c r="X127" i="26" s="1"/>
  <c r="DJ63" i="26"/>
  <c r="DK95" i="26" s="1"/>
  <c r="CO63" i="26"/>
  <c r="CP95" i="26" s="1"/>
  <c r="BY63" i="26"/>
  <c r="BY127" i="26" s="1"/>
  <c r="BE63" i="26"/>
  <c r="AO63" i="26"/>
  <c r="U63" i="26"/>
  <c r="DI63" i="26"/>
  <c r="CN63" i="26"/>
  <c r="BX63" i="26"/>
  <c r="BD63" i="26"/>
  <c r="BD127" i="26" s="1"/>
  <c r="AN63" i="26"/>
  <c r="AO95" i="26" s="1"/>
  <c r="AO127" i="26" s="1"/>
  <c r="T63" i="26"/>
  <c r="T127" i="26" s="1"/>
  <c r="DH63" i="26"/>
  <c r="DI95" i="26" s="1"/>
  <c r="DI127" i="26" s="1"/>
  <c r="CM63" i="26"/>
  <c r="CN95" i="26" s="1"/>
  <c r="BW63" i="26"/>
  <c r="BC63" i="26"/>
  <c r="AM63" i="26"/>
  <c r="S63" i="26"/>
  <c r="CK127" i="26"/>
  <c r="CW127" i="26"/>
  <c r="Z128" i="26"/>
  <c r="AX128" i="26"/>
  <c r="BV128" i="26"/>
  <c r="CH128" i="26"/>
  <c r="CT128" i="26"/>
  <c r="DR128" i="26"/>
  <c r="BS129" i="26"/>
  <c r="CQ129" i="26"/>
  <c r="H130" i="26"/>
  <c r="AF130" i="26"/>
  <c r="BD130" i="26"/>
  <c r="DV67" i="26"/>
  <c r="DV131" i="26" s="1"/>
  <c r="DJ67" i="26"/>
  <c r="DJ131" i="26" s="1"/>
  <c r="CX67" i="26"/>
  <c r="CY99" i="26" s="1"/>
  <c r="CL67" i="26"/>
  <c r="CL131" i="26" s="1"/>
  <c r="BZ67" i="26"/>
  <c r="CA99" i="26" s="1"/>
  <c r="BN67" i="26"/>
  <c r="BB67" i="26"/>
  <c r="AP67" i="26"/>
  <c r="AD67" i="26"/>
  <c r="R67" i="26"/>
  <c r="DU67" i="26"/>
  <c r="DU131" i="26" s="1"/>
  <c r="DI67" i="26"/>
  <c r="CW67" i="26"/>
  <c r="CK67" i="26"/>
  <c r="CL99" i="26" s="1"/>
  <c r="BY67" i="26"/>
  <c r="BZ99" i="26" s="1"/>
  <c r="BZ131" i="26" s="1"/>
  <c r="BM67" i="26"/>
  <c r="BM131" i="26" s="1"/>
  <c r="BA67" i="26"/>
  <c r="BB99" i="26" s="1"/>
  <c r="BB131" i="26" s="1"/>
  <c r="AO67" i="26"/>
  <c r="AC67" i="26"/>
  <c r="Q67" i="26"/>
  <c r="DT67" i="26"/>
  <c r="DT131" i="26" s="1"/>
  <c r="DH67" i="26"/>
  <c r="DH131" i="26" s="1"/>
  <c r="CV67" i="26"/>
  <c r="CV131" i="26" s="1"/>
  <c r="CJ67" i="26"/>
  <c r="CJ131" i="26" s="1"/>
  <c r="BX67" i="26"/>
  <c r="BL67" i="26"/>
  <c r="BM99" i="26" s="1"/>
  <c r="AZ67" i="26"/>
  <c r="BA99" i="26" s="1"/>
  <c r="AN67" i="26"/>
  <c r="AB67" i="26"/>
  <c r="AC99" i="26" s="1"/>
  <c r="AC131" i="26" s="1"/>
  <c r="P67" i="26"/>
  <c r="DS67" i="26"/>
  <c r="DG67" i="26"/>
  <c r="CU67" i="26"/>
  <c r="CI67" i="26"/>
  <c r="CI131" i="26" s="1"/>
  <c r="BW67" i="26"/>
  <c r="BX99" i="26" s="1"/>
  <c r="BX131" i="26" s="1"/>
  <c r="BK67" i="26"/>
  <c r="BK131" i="26" s="1"/>
  <c r="AY67" i="26"/>
  <c r="AY131" i="26" s="1"/>
  <c r="AM67" i="26"/>
  <c r="AA67" i="26"/>
  <c r="AB99" i="26" s="1"/>
  <c r="O67" i="26"/>
  <c r="P99" i="26" s="1"/>
  <c r="P131" i="26" s="1"/>
  <c r="DR67" i="26"/>
  <c r="DF67" i="26"/>
  <c r="CT67" i="26"/>
  <c r="CH67" i="26"/>
  <c r="BV67" i="26"/>
  <c r="BJ67" i="26"/>
  <c r="AX67" i="26"/>
  <c r="AL67" i="26"/>
  <c r="AM99" i="26" s="1"/>
  <c r="Z67" i="26"/>
  <c r="AA99" i="26" s="1"/>
  <c r="AA131" i="26" s="1"/>
  <c r="N67" i="26"/>
  <c r="O99" i="26" s="1"/>
  <c r="DQ67" i="26"/>
  <c r="DQ131" i="26" s="1"/>
  <c r="CZ67" i="26"/>
  <c r="CZ131" i="26" s="1"/>
  <c r="CD67" i="26"/>
  <c r="CE99" i="26" s="1"/>
  <c r="CE131" i="26" s="1"/>
  <c r="BH67" i="26"/>
  <c r="AQ67" i="26"/>
  <c r="AQ131" i="26" s="1"/>
  <c r="U67" i="26"/>
  <c r="DP67" i="26"/>
  <c r="DP131" i="26" s="1"/>
  <c r="CY67" i="26"/>
  <c r="CC67" i="26"/>
  <c r="BG67" i="26"/>
  <c r="BG131" i="26" s="1"/>
  <c r="AK67" i="26"/>
  <c r="AL99" i="26" s="1"/>
  <c r="T67" i="26"/>
  <c r="DO67" i="26"/>
  <c r="CS67" i="26"/>
  <c r="CB67" i="26"/>
  <c r="BF67" i="26"/>
  <c r="AJ67" i="26"/>
  <c r="S67" i="26"/>
  <c r="DN67" i="26"/>
  <c r="CR67" i="26"/>
  <c r="CA67" i="26"/>
  <c r="CB99" i="26" s="1"/>
  <c r="BE67" i="26"/>
  <c r="AI67" i="26"/>
  <c r="AJ99" i="26" s="1"/>
  <c r="AJ131" i="26" s="1"/>
  <c r="M67" i="26"/>
  <c r="N99" i="26" s="1"/>
  <c r="DM67" i="26"/>
  <c r="CQ67" i="26"/>
  <c r="CQ131" i="26" s="1"/>
  <c r="BU67" i="26"/>
  <c r="BU131" i="26" s="1"/>
  <c r="BD67" i="26"/>
  <c r="AH67" i="26"/>
  <c r="L67" i="26"/>
  <c r="CW131" i="26"/>
  <c r="DI131" i="26"/>
  <c r="N132" i="26"/>
  <c r="Z132" i="26"/>
  <c r="AX132" i="26"/>
  <c r="BJ132" i="26"/>
  <c r="BV132" i="26"/>
  <c r="CH132" i="26"/>
  <c r="DF132" i="26"/>
  <c r="DR132" i="26"/>
  <c r="AC63" i="26"/>
  <c r="AD95" i="26" s="1"/>
  <c r="AD127" i="26" s="1"/>
  <c r="BB63" i="26"/>
  <c r="CJ63" i="26"/>
  <c r="DT63" i="26"/>
  <c r="AM66" i="26"/>
  <c r="AN98" i="26" s="1"/>
  <c r="BS66" i="26"/>
  <c r="BT98" i="26" s="1"/>
  <c r="DD66" i="26"/>
  <c r="DE98" i="26" s="1"/>
  <c r="W67" i="26"/>
  <c r="W131" i="26" s="1"/>
  <c r="BC67" i="26"/>
  <c r="BC131" i="26" s="1"/>
  <c r="CN67" i="26"/>
  <c r="CN131" i="26" s="1"/>
  <c r="BB123" i="26"/>
  <c r="BN123" i="26"/>
  <c r="BZ123" i="26"/>
  <c r="CL123" i="26"/>
  <c r="CX123" i="26"/>
  <c r="DJ123" i="26"/>
  <c r="DV123" i="26"/>
  <c r="AA124" i="26"/>
  <c r="AY124" i="26"/>
  <c r="BW124" i="26"/>
  <c r="CI124" i="26"/>
  <c r="CU124" i="26"/>
  <c r="BT125" i="26"/>
  <c r="CF125" i="26"/>
  <c r="DP125" i="26"/>
  <c r="AS126" i="26"/>
  <c r="DM126" i="26"/>
  <c r="DR95" i="26"/>
  <c r="DF95" i="26"/>
  <c r="DF127" i="26" s="1"/>
  <c r="CT95" i="26"/>
  <c r="BV95" i="26"/>
  <c r="DP95" i="26"/>
  <c r="DD95" i="26"/>
  <c r="CR95" i="26"/>
  <c r="CF95" i="26"/>
  <c r="BT95" i="26"/>
  <c r="AV95" i="26"/>
  <c r="AJ95" i="26"/>
  <c r="L95" i="26"/>
  <c r="DB95" i="26"/>
  <c r="CD95" i="26"/>
  <c r="BR95" i="26"/>
  <c r="BF95" i="26"/>
  <c r="BF127" i="26" s="1"/>
  <c r="AH95" i="26"/>
  <c r="V95" i="26"/>
  <c r="CS95" i="26"/>
  <c r="BM95" i="26"/>
  <c r="BM127" i="26" s="1"/>
  <c r="AW95" i="26"/>
  <c r="AF95" i="26"/>
  <c r="Q95" i="26"/>
  <c r="DH95" i="26"/>
  <c r="DH127" i="26" s="1"/>
  <c r="CQ95" i="26"/>
  <c r="AU95" i="26"/>
  <c r="AU127" i="26" s="1"/>
  <c r="P95" i="26"/>
  <c r="P127" i="26" s="1"/>
  <c r="DV95" i="26"/>
  <c r="DG95" i="26"/>
  <c r="CO95" i="26"/>
  <c r="BK95" i="26"/>
  <c r="AS95" i="26"/>
  <c r="DU95" i="26"/>
  <c r="BY95" i="26"/>
  <c r="BI95" i="26"/>
  <c r="AR95" i="26"/>
  <c r="AC95" i="26"/>
  <c r="M95" i="26"/>
  <c r="DQ95" i="26"/>
  <c r="DQ127" i="26" s="1"/>
  <c r="CZ95" i="26"/>
  <c r="CZ127" i="26" s="1"/>
  <c r="CK95" i="26"/>
  <c r="BU95" i="26"/>
  <c r="BD95" i="26"/>
  <c r="H95" i="26"/>
  <c r="DJ95" i="26"/>
  <c r="CG95" i="26"/>
  <c r="CG127" i="26" s="1"/>
  <c r="BC95" i="26"/>
  <c r="AB95" i="26"/>
  <c r="AB127" i="26" s="1"/>
  <c r="CE95" i="26"/>
  <c r="BB95" i="26"/>
  <c r="DA95" i="26"/>
  <c r="CC95" i="26"/>
  <c r="CY95" i="26"/>
  <c r="AZ95" i="26"/>
  <c r="U95" i="26"/>
  <c r="DT95" i="26"/>
  <c r="CV95" i="26"/>
  <c r="CV127" i="26" s="1"/>
  <c r="BQ95" i="26"/>
  <c r="AP95" i="26"/>
  <c r="CU95" i="26"/>
  <c r="CM95" i="26"/>
  <c r="CL95" i="26"/>
  <c r="CL127" i="26" s="1"/>
  <c r="AN95" i="26"/>
  <c r="CJ95" i="26"/>
  <c r="CJ127" i="26" s="1"/>
  <c r="AM95" i="26"/>
  <c r="CI95" i="26"/>
  <c r="CI127" i="26" s="1"/>
  <c r="BO95" i="26"/>
  <c r="BN95" i="26"/>
  <c r="BN127" i="26" s="1"/>
  <c r="DS95" i="26"/>
  <c r="BG95" i="26"/>
  <c r="BE95" i="26"/>
  <c r="AI95" i="26"/>
  <c r="AI127" i="26" s="1"/>
  <c r="AP127" i="26"/>
  <c r="BB127" i="26"/>
  <c r="CX127" i="26"/>
  <c r="DV127" i="26"/>
  <c r="O128" i="26"/>
  <c r="AM128" i="26"/>
  <c r="AY128" i="26"/>
  <c r="BK128" i="26"/>
  <c r="CI128" i="26"/>
  <c r="CU128" i="26"/>
  <c r="BT129" i="26"/>
  <c r="CF129" i="26"/>
  <c r="DP129" i="26"/>
  <c r="DA130" i="26"/>
  <c r="CZ99" i="26"/>
  <c r="CN99" i="26"/>
  <c r="AR99" i="26"/>
  <c r="AF99" i="26"/>
  <c r="AF131" i="26" s="1"/>
  <c r="T99" i="26"/>
  <c r="H99" i="26"/>
  <c r="DK99" i="26"/>
  <c r="BO99" i="26"/>
  <c r="BC99" i="26"/>
  <c r="AQ99" i="26"/>
  <c r="AE99" i="26"/>
  <c r="S99" i="26"/>
  <c r="G99" i="26"/>
  <c r="DV99" i="26"/>
  <c r="DJ99" i="26"/>
  <c r="CX99" i="26"/>
  <c r="AP99" i="26"/>
  <c r="AD99" i="26"/>
  <c r="R99" i="26"/>
  <c r="DU99" i="26"/>
  <c r="DI99" i="26"/>
  <c r="CW99" i="26"/>
  <c r="CK99" i="26"/>
  <c r="CK131" i="26" s="1"/>
  <c r="BY99" i="26"/>
  <c r="Q99" i="26"/>
  <c r="Q131" i="26" s="1"/>
  <c r="DG99" i="26"/>
  <c r="DG131" i="26" s="1"/>
  <c r="CU99" i="26"/>
  <c r="CU131" i="26" s="1"/>
  <c r="CI99" i="26"/>
  <c r="BW99" i="26"/>
  <c r="BK99" i="26"/>
  <c r="AY99" i="26"/>
  <c r="BI99" i="26"/>
  <c r="V99" i="26"/>
  <c r="DP99" i="26"/>
  <c r="CT99" i="26"/>
  <c r="CT131" i="26" s="1"/>
  <c r="CC99" i="26"/>
  <c r="BG99" i="26"/>
  <c r="AK99" i="26"/>
  <c r="BE99" i="26"/>
  <c r="AI99" i="26"/>
  <c r="M99" i="26"/>
  <c r="DD99" i="26"/>
  <c r="CD99" i="26"/>
  <c r="AX99" i="26"/>
  <c r="AX131" i="26" s="1"/>
  <c r="DC99" i="26"/>
  <c r="DC131" i="26" s="1"/>
  <c r="AW99" i="26"/>
  <c r="DB99" i="26"/>
  <c r="BU99" i="26"/>
  <c r="AV99" i="26"/>
  <c r="W99" i="26"/>
  <c r="CV99" i="26"/>
  <c r="BT99" i="26"/>
  <c r="BT131" i="26" s="1"/>
  <c r="AU99" i="26"/>
  <c r="DQ99" i="26"/>
  <c r="BQ99" i="26"/>
  <c r="DE99" i="26"/>
  <c r="BH99" i="26"/>
  <c r="J99" i="26"/>
  <c r="J131" i="26" s="1"/>
  <c r="CS99" i="26"/>
  <c r="BF99" i="26"/>
  <c r="I99" i="26"/>
  <c r="I131" i="26" s="1"/>
  <c r="CQ99" i="26"/>
  <c r="AT99" i="26"/>
  <c r="AH99" i="26"/>
  <c r="BR99" i="26"/>
  <c r="BR131" i="26" s="1"/>
  <c r="BL99" i="26"/>
  <c r="DT99" i="26"/>
  <c r="AS99" i="26"/>
  <c r="DO99" i="26"/>
  <c r="BS99" i="26"/>
  <c r="BS131" i="26" s="1"/>
  <c r="AG99" i="26"/>
  <c r="Z99" i="26"/>
  <c r="R131" i="26"/>
  <c r="AD131" i="26"/>
  <c r="AP131" i="26"/>
  <c r="O132" i="26"/>
  <c r="AA132" i="26"/>
  <c r="AM132" i="26"/>
  <c r="AY132" i="26"/>
  <c r="BK132" i="26"/>
  <c r="CI132" i="26"/>
  <c r="CU132" i="26"/>
  <c r="AD63" i="26"/>
  <c r="AE95" i="26" s="1"/>
  <c r="AE127" i="26" s="1"/>
  <c r="BL63" i="26"/>
  <c r="CK63" i="26"/>
  <c r="DU63" i="26"/>
  <c r="DU127" i="26" s="1"/>
  <c r="AS66" i="26"/>
  <c r="AT98" i="26" s="1"/>
  <c r="BT66" i="26"/>
  <c r="BU98" i="26" s="1"/>
  <c r="DE66" i="26"/>
  <c r="DF98" i="26" s="1"/>
  <c r="DF130" i="26" s="1"/>
  <c r="X67" i="26"/>
  <c r="Y99" i="26" s="1"/>
  <c r="Y131" i="26" s="1"/>
  <c r="BI67" i="26"/>
  <c r="BI131" i="26" s="1"/>
  <c r="CO67" i="26"/>
  <c r="CP99" i="26" s="1"/>
  <c r="CP131" i="26" s="1"/>
  <c r="CW95" i="26"/>
  <c r="DH99" i="26"/>
  <c r="BS45" i="23"/>
  <c r="BS64" i="23"/>
  <c r="DD110" i="23"/>
  <c r="AR64" i="23"/>
  <c r="AV64" i="23"/>
  <c r="AT45" i="23"/>
  <c r="AT64" i="23"/>
  <c r="AJ143" i="23"/>
  <c r="AJ40" i="23"/>
  <c r="AJ63" i="23" s="1"/>
  <c r="AJ86" i="23" s="1"/>
  <c r="AJ109" i="23" s="1"/>
  <c r="AJ132" i="23" s="1"/>
  <c r="CR143" i="23"/>
  <c r="CR22" i="23"/>
  <c r="CR40" i="23"/>
  <c r="K144" i="23"/>
  <c r="K22" i="23"/>
  <c r="CE144" i="23"/>
  <c r="CE41" i="23"/>
  <c r="AV40" i="23"/>
  <c r="AV63" i="23" s="1"/>
  <c r="AV86" i="23" s="1"/>
  <c r="AV109" i="23" s="1"/>
  <c r="AV132" i="23" s="1"/>
  <c r="AX64" i="23"/>
  <c r="AX45" i="23"/>
  <c r="BI143" i="23"/>
  <c r="BI40" i="23"/>
  <c r="BI63" i="23" s="1"/>
  <c r="BI86" i="23" s="1"/>
  <c r="BI109" i="23" s="1"/>
  <c r="BI132" i="23" s="1"/>
  <c r="L144" i="23"/>
  <c r="L41" i="23"/>
  <c r="L22" i="23"/>
  <c r="AL143" i="23"/>
  <c r="AL40" i="23"/>
  <c r="AL63" i="23" s="1"/>
  <c r="AL86" i="23" s="1"/>
  <c r="AL109" i="23" s="1"/>
  <c r="AL132" i="23" s="1"/>
  <c r="BV143" i="23"/>
  <c r="BV40" i="23"/>
  <c r="BV63" i="23" s="1"/>
  <c r="BV86" i="23" s="1"/>
  <c r="BV109" i="23" s="1"/>
  <c r="BV132" i="23" s="1"/>
  <c r="M144" i="23"/>
  <c r="M41" i="23"/>
  <c r="M22" i="23"/>
  <c r="BI144" i="23"/>
  <c r="BI41" i="23"/>
  <c r="BI22" i="23"/>
  <c r="DE144" i="23"/>
  <c r="DE22" i="23"/>
  <c r="O143" i="23"/>
  <c r="O40" i="23"/>
  <c r="O63" i="23" s="1"/>
  <c r="O86" i="23" s="1"/>
  <c r="O109" i="23" s="1"/>
  <c r="O132" i="23" s="1"/>
  <c r="AA143" i="23"/>
  <c r="AA40" i="23"/>
  <c r="AA63" i="23" s="1"/>
  <c r="AA86" i="23" s="1"/>
  <c r="AA109" i="23" s="1"/>
  <c r="AA132" i="23" s="1"/>
  <c r="AM143" i="23"/>
  <c r="AM40" i="23"/>
  <c r="AM63" i="23" s="1"/>
  <c r="AM86" i="23" s="1"/>
  <c r="AM109" i="23" s="1"/>
  <c r="AM132" i="23" s="1"/>
  <c r="BW143" i="23"/>
  <c r="BW40" i="23"/>
  <c r="BW63" i="23" s="1"/>
  <c r="BW86" i="23" s="1"/>
  <c r="BW109" i="23" s="1"/>
  <c r="BW132" i="23" s="1"/>
  <c r="AX144" i="23"/>
  <c r="CH144" i="23"/>
  <c r="CH41" i="23"/>
  <c r="CH22" i="23"/>
  <c r="CT22" i="23"/>
  <c r="X40" i="23"/>
  <c r="X63" i="23" s="1"/>
  <c r="X86" i="23" s="1"/>
  <c r="X109" i="23" s="1"/>
  <c r="X132" i="23" s="1"/>
  <c r="W144" i="23"/>
  <c r="W41" i="23"/>
  <c r="W22" i="23"/>
  <c r="M143" i="23"/>
  <c r="M40" i="23"/>
  <c r="M63" i="23" s="1"/>
  <c r="M86" i="23" s="1"/>
  <c r="M109" i="23" s="1"/>
  <c r="M132" i="23" s="1"/>
  <c r="AJ144" i="23"/>
  <c r="AJ41" i="23"/>
  <c r="BJ143" i="23"/>
  <c r="BJ40" i="23"/>
  <c r="BJ63" i="23" s="1"/>
  <c r="BJ86" i="23" s="1"/>
  <c r="BJ109" i="23" s="1"/>
  <c r="BJ132" i="23" s="1"/>
  <c r="BU144" i="23"/>
  <c r="BU22" i="23"/>
  <c r="BU41" i="23"/>
  <c r="CP45" i="23"/>
  <c r="CP64" i="23"/>
  <c r="Y40" i="23"/>
  <c r="Y63" i="23" s="1"/>
  <c r="Y86" i="23" s="1"/>
  <c r="Y109" i="23" s="1"/>
  <c r="Y132" i="23" s="1"/>
  <c r="DD143" i="23"/>
  <c r="DD22" i="23"/>
  <c r="AU41" i="23"/>
  <c r="AU22" i="23"/>
  <c r="AU144" i="23"/>
  <c r="CQ144" i="23"/>
  <c r="CQ22" i="23"/>
  <c r="CQ41" i="23"/>
  <c r="I64" i="23"/>
  <c r="I45" i="23"/>
  <c r="AW143" i="23"/>
  <c r="AW40" i="23"/>
  <c r="AW63" i="23" s="1"/>
  <c r="AW86" i="23" s="1"/>
  <c r="AW109" i="23" s="1"/>
  <c r="AW132" i="23" s="1"/>
  <c r="BU143" i="23"/>
  <c r="BU40" i="23"/>
  <c r="BU63" i="23" s="1"/>
  <c r="BU86" i="23" s="1"/>
  <c r="BU109" i="23" s="1"/>
  <c r="BU132" i="23" s="1"/>
  <c r="DQ143" i="23"/>
  <c r="DQ40" i="23"/>
  <c r="DQ63" i="23" s="1"/>
  <c r="DQ86" i="23" s="1"/>
  <c r="DQ109" i="23" s="1"/>
  <c r="DQ132" i="23" s="1"/>
  <c r="BH144" i="23"/>
  <c r="BH41" i="23"/>
  <c r="BH22" i="23"/>
  <c r="AX143" i="23"/>
  <c r="AX40" i="23"/>
  <c r="AX63" i="23" s="1"/>
  <c r="AX86" i="23" s="1"/>
  <c r="AX109" i="23" s="1"/>
  <c r="AX132" i="23" s="1"/>
  <c r="DF143" i="23"/>
  <c r="DF40" i="23"/>
  <c r="DF63" i="23" s="1"/>
  <c r="DF86" i="23" s="1"/>
  <c r="DF109" i="23" s="1"/>
  <c r="DF132" i="23" s="1"/>
  <c r="AK144" i="23"/>
  <c r="AK41" i="23"/>
  <c r="CS144" i="23"/>
  <c r="CS22" i="23"/>
  <c r="CS41" i="23"/>
  <c r="Z40" i="23"/>
  <c r="Z63" i="23" s="1"/>
  <c r="Z86" i="23" s="1"/>
  <c r="Z109" i="23" s="1"/>
  <c r="Z132" i="23" s="1"/>
  <c r="Z64" i="23"/>
  <c r="Z45" i="23"/>
  <c r="BR45" i="23"/>
  <c r="BR64" i="23"/>
  <c r="CB68" i="23"/>
  <c r="CB87" i="23"/>
  <c r="L143" i="23"/>
  <c r="L40" i="23"/>
  <c r="L63" i="23" s="1"/>
  <c r="L86" i="23" s="1"/>
  <c r="L109" i="23" s="1"/>
  <c r="L132" i="23" s="1"/>
  <c r="BH143" i="23"/>
  <c r="BH40" i="23"/>
  <c r="BH63" i="23" s="1"/>
  <c r="BH86" i="23" s="1"/>
  <c r="BH109" i="23" s="1"/>
  <c r="BH132" i="23" s="1"/>
  <c r="BT143" i="23"/>
  <c r="BT40" i="23"/>
  <c r="BT63" i="23" s="1"/>
  <c r="BT86" i="23" s="1"/>
  <c r="BT109" i="23" s="1"/>
  <c r="BT132" i="23" s="1"/>
  <c r="DP143" i="23"/>
  <c r="DP40" i="23"/>
  <c r="DP63" i="23" s="1"/>
  <c r="DP86" i="23" s="1"/>
  <c r="DP109" i="23" s="1"/>
  <c r="DP132" i="23" s="1"/>
  <c r="DP22" i="23"/>
  <c r="BG144" i="23"/>
  <c r="BG41" i="23"/>
  <c r="BG22" i="23"/>
  <c r="DC144" i="23"/>
  <c r="DC41" i="23"/>
  <c r="DC22" i="23"/>
  <c r="CN64" i="23"/>
  <c r="CN45" i="23"/>
  <c r="AV144" i="23"/>
  <c r="AV22" i="23"/>
  <c r="CO64" i="23"/>
  <c r="CO45" i="23"/>
  <c r="N143" i="23"/>
  <c r="N40" i="23"/>
  <c r="N63" i="23" s="1"/>
  <c r="N86" i="23" s="1"/>
  <c r="N109" i="23" s="1"/>
  <c r="N132" i="23" s="1"/>
  <c r="DR143" i="23"/>
  <c r="DR40" i="23"/>
  <c r="DR63" i="23" s="1"/>
  <c r="DR86" i="23" s="1"/>
  <c r="DR109" i="23" s="1"/>
  <c r="DR132" i="23" s="1"/>
  <c r="Y144" i="23"/>
  <c r="Y41" i="23"/>
  <c r="Y22" i="23"/>
  <c r="CG144" i="23"/>
  <c r="CG41" i="23"/>
  <c r="DD40" i="23"/>
  <c r="AF45" i="23"/>
  <c r="AF64" i="23"/>
  <c r="CD87" i="23"/>
  <c r="CD68" i="23"/>
  <c r="DF64" i="23"/>
  <c r="DL45" i="23"/>
  <c r="DL64" i="23"/>
  <c r="AW64" i="23"/>
  <c r="AW45" i="23"/>
  <c r="CF143" i="23"/>
  <c r="CF40" i="23"/>
  <c r="AI144" i="23"/>
  <c r="AI41" i="23"/>
  <c r="BS144" i="23"/>
  <c r="BS22" i="23"/>
  <c r="DO144" i="23"/>
  <c r="DO41" i="23"/>
  <c r="DO22" i="23"/>
  <c r="AK40" i="23"/>
  <c r="AK63" i="23" s="1"/>
  <c r="AK86" i="23" s="1"/>
  <c r="AK109" i="23" s="1"/>
  <c r="AK132" i="23" s="1"/>
  <c r="AK143" i="23"/>
  <c r="CS143" i="23"/>
  <c r="CS40" i="23"/>
  <c r="CS63" i="23" s="1"/>
  <c r="CS86" i="23" s="1"/>
  <c r="CS109" i="23" s="1"/>
  <c r="CS132" i="23" s="1"/>
  <c r="X144" i="23"/>
  <c r="X41" i="23"/>
  <c r="X22" i="23"/>
  <c r="BT144" i="23"/>
  <c r="BT22" i="23"/>
  <c r="J45" i="23"/>
  <c r="J64" i="23"/>
  <c r="CT143" i="23"/>
  <c r="CT40" i="23"/>
  <c r="CT63" i="23" s="1"/>
  <c r="CT86" i="23" s="1"/>
  <c r="CT109" i="23" s="1"/>
  <c r="CT132" i="23" s="1"/>
  <c r="AW144" i="23"/>
  <c r="AW22" i="23"/>
  <c r="DQ144" i="23"/>
  <c r="DQ41" i="23"/>
  <c r="DQ22" i="23"/>
  <c r="K41" i="23"/>
  <c r="DE40" i="23"/>
  <c r="DE63" i="23" s="1"/>
  <c r="DE86" i="23" s="1"/>
  <c r="DE109" i="23" s="1"/>
  <c r="DE132" i="23" s="1"/>
  <c r="AG45" i="23"/>
  <c r="AG64" i="23"/>
  <c r="BT41" i="23"/>
  <c r="DE41" i="23"/>
  <c r="AY143" i="23"/>
  <c r="AY40" i="23"/>
  <c r="AY63" i="23" s="1"/>
  <c r="AY86" i="23" s="1"/>
  <c r="AY109" i="23" s="1"/>
  <c r="AY132" i="23" s="1"/>
  <c r="CU143" i="23"/>
  <c r="CU40" i="23"/>
  <c r="CU63" i="23" s="1"/>
  <c r="CU86" i="23" s="1"/>
  <c r="CU109" i="23" s="1"/>
  <c r="CU132" i="23" s="1"/>
  <c r="AL22" i="23"/>
  <c r="AH45" i="23"/>
  <c r="AH64" i="23"/>
  <c r="AN143" i="23"/>
  <c r="AN40" i="23"/>
  <c r="AN63" i="23" s="1"/>
  <c r="AN86" i="23" s="1"/>
  <c r="AN109" i="23" s="1"/>
  <c r="AN132" i="23" s="1"/>
  <c r="CJ143" i="23"/>
  <c r="CJ40" i="23"/>
  <c r="CJ63" i="23" s="1"/>
  <c r="CJ86" i="23" s="1"/>
  <c r="CJ109" i="23" s="1"/>
  <c r="CJ132" i="23" s="1"/>
  <c r="O144" i="23"/>
  <c r="O41" i="23"/>
  <c r="BK144" i="23"/>
  <c r="BK41" i="23"/>
  <c r="DS144" i="23"/>
  <c r="DS41" i="23"/>
  <c r="BE45" i="23"/>
  <c r="AO143" i="23"/>
  <c r="AO40" i="23"/>
  <c r="AO63" i="23" s="1"/>
  <c r="AO86" i="23" s="1"/>
  <c r="AO109" i="23" s="1"/>
  <c r="AO132" i="23" s="1"/>
  <c r="BY143" i="23"/>
  <c r="BY40" i="23"/>
  <c r="BY63" i="23" s="1"/>
  <c r="BY86" i="23" s="1"/>
  <c r="BY109" i="23" s="1"/>
  <c r="BY132" i="23" s="1"/>
  <c r="DU143" i="23"/>
  <c r="DU40" i="23"/>
  <c r="DU63" i="23" s="1"/>
  <c r="DU86" i="23" s="1"/>
  <c r="DU109" i="23" s="1"/>
  <c r="DU132" i="23" s="1"/>
  <c r="AN144" i="23"/>
  <c r="AN41" i="23"/>
  <c r="DT144" i="23"/>
  <c r="DT41" i="23"/>
  <c r="N41" i="23"/>
  <c r="AD143" i="23"/>
  <c r="AD40" i="23"/>
  <c r="AD63" i="23" s="1"/>
  <c r="AD86" i="23" s="1"/>
  <c r="AD109" i="23" s="1"/>
  <c r="AD132" i="23" s="1"/>
  <c r="BB143" i="23"/>
  <c r="BB40" i="23"/>
  <c r="BB63" i="23" s="1"/>
  <c r="BB86" i="23" s="1"/>
  <c r="BB109" i="23" s="1"/>
  <c r="BB132" i="23" s="1"/>
  <c r="CL143" i="23"/>
  <c r="CL40" i="23"/>
  <c r="CL63" i="23" s="1"/>
  <c r="CL86" i="23" s="1"/>
  <c r="CL109" i="23" s="1"/>
  <c r="CL132" i="23" s="1"/>
  <c r="DV143" i="23"/>
  <c r="DV40" i="23"/>
  <c r="DV63" i="23" s="1"/>
  <c r="DV86" i="23" s="1"/>
  <c r="DV109" i="23" s="1"/>
  <c r="DV132" i="23" s="1"/>
  <c r="BA144" i="23"/>
  <c r="BA41" i="23"/>
  <c r="BA22" i="23"/>
  <c r="CW144" i="23"/>
  <c r="CW41" i="23"/>
  <c r="CW22" i="23"/>
  <c r="Z22" i="23"/>
  <c r="DR22" i="23"/>
  <c r="CC64" i="23"/>
  <c r="S143" i="23"/>
  <c r="S40" i="23"/>
  <c r="S63" i="23" s="1"/>
  <c r="S86" i="23" s="1"/>
  <c r="S109" i="23" s="1"/>
  <c r="S132" i="23" s="1"/>
  <c r="AE143" i="23"/>
  <c r="AE40" i="23"/>
  <c r="AE63" i="23" s="1"/>
  <c r="AE86" i="23" s="1"/>
  <c r="AE109" i="23" s="1"/>
  <c r="AE132" i="23" s="1"/>
  <c r="AQ143" i="23"/>
  <c r="AQ40" i="23"/>
  <c r="AQ63" i="23" s="1"/>
  <c r="AQ86" i="23" s="1"/>
  <c r="AQ109" i="23" s="1"/>
  <c r="AQ132" i="23" s="1"/>
  <c r="BC143" i="23"/>
  <c r="BC40" i="23"/>
  <c r="BC63" i="23" s="1"/>
  <c r="BC86" i="23" s="1"/>
  <c r="BC109" i="23" s="1"/>
  <c r="BC132" i="23" s="1"/>
  <c r="BO143" i="23"/>
  <c r="BO40" i="23"/>
  <c r="BO63" i="23" s="1"/>
  <c r="BO86" i="23" s="1"/>
  <c r="BO109" i="23" s="1"/>
  <c r="BO132" i="23" s="1"/>
  <c r="CA143" i="23"/>
  <c r="CA40" i="23"/>
  <c r="CA63" i="23" s="1"/>
  <c r="CA86" i="23" s="1"/>
  <c r="CA109" i="23" s="1"/>
  <c r="CA132" i="23" s="1"/>
  <c r="CM143" i="23"/>
  <c r="CM40" i="23"/>
  <c r="CM63" i="23" s="1"/>
  <c r="CM86" i="23" s="1"/>
  <c r="CM109" i="23" s="1"/>
  <c r="CM132" i="23" s="1"/>
  <c r="DK143" i="23"/>
  <c r="DK40" i="23"/>
  <c r="DK63" i="23" s="1"/>
  <c r="DK86" i="23" s="1"/>
  <c r="DK109" i="23" s="1"/>
  <c r="DK132" i="23" s="1"/>
  <c r="DW143" i="23"/>
  <c r="DW40" i="23"/>
  <c r="DW63" i="23" s="1"/>
  <c r="DW86" i="23" s="1"/>
  <c r="DW109" i="23" s="1"/>
  <c r="DW132" i="23" s="1"/>
  <c r="R144" i="23"/>
  <c r="R41" i="23"/>
  <c r="R22" i="23"/>
  <c r="AD144" i="23"/>
  <c r="AD41" i="23"/>
  <c r="AD22" i="23"/>
  <c r="AP144" i="23"/>
  <c r="AP41" i="23"/>
  <c r="AP22" i="23"/>
  <c r="BB144" i="23"/>
  <c r="BB41" i="23"/>
  <c r="BB22" i="23"/>
  <c r="BN144" i="23"/>
  <c r="BN41" i="23"/>
  <c r="BN22" i="23"/>
  <c r="BZ144" i="23"/>
  <c r="BZ41" i="23"/>
  <c r="BZ22" i="23"/>
  <c r="DJ144" i="23"/>
  <c r="DJ41" i="23"/>
  <c r="DJ22" i="23"/>
  <c r="DV144" i="23"/>
  <c r="DV41" i="23"/>
  <c r="DV22" i="23"/>
  <c r="DS22" i="23"/>
  <c r="CD45" i="23"/>
  <c r="DG143" i="23"/>
  <c r="DG40" i="23"/>
  <c r="DG63" i="23" s="1"/>
  <c r="DG86" i="23" s="1"/>
  <c r="DG109" i="23" s="1"/>
  <c r="DG132" i="23" s="1"/>
  <c r="BD45" i="23"/>
  <c r="BD64" i="23"/>
  <c r="CF110" i="23"/>
  <c r="P143" i="23"/>
  <c r="P40" i="23"/>
  <c r="P63" i="23" s="1"/>
  <c r="P86" i="23" s="1"/>
  <c r="P109" i="23" s="1"/>
  <c r="P132" i="23" s="1"/>
  <c r="AZ143" i="23"/>
  <c r="AZ40" i="23"/>
  <c r="AZ63" i="23" s="1"/>
  <c r="AZ86" i="23" s="1"/>
  <c r="AZ109" i="23" s="1"/>
  <c r="AZ132" i="23" s="1"/>
  <c r="BX143" i="23"/>
  <c r="BX40" i="23"/>
  <c r="BX63" i="23" s="1"/>
  <c r="BX86" i="23" s="1"/>
  <c r="BX109" i="23" s="1"/>
  <c r="BX132" i="23" s="1"/>
  <c r="DH143" i="23"/>
  <c r="DH40" i="23"/>
  <c r="DH63" i="23" s="1"/>
  <c r="DH86" i="23" s="1"/>
  <c r="DH109" i="23" s="1"/>
  <c r="DH132" i="23" s="1"/>
  <c r="DT143" i="23"/>
  <c r="DT40" i="23"/>
  <c r="DT63" i="23" s="1"/>
  <c r="DT86" i="23" s="1"/>
  <c r="DT109" i="23" s="1"/>
  <c r="DT132" i="23" s="1"/>
  <c r="AM144" i="23"/>
  <c r="AM41" i="23"/>
  <c r="BW144" i="23"/>
  <c r="BW41" i="23"/>
  <c r="DG144" i="23"/>
  <c r="DG41" i="23"/>
  <c r="AM22" i="23"/>
  <c r="CR87" i="23"/>
  <c r="AC143" i="23"/>
  <c r="AC40" i="23"/>
  <c r="AC63" i="23" s="1"/>
  <c r="AC86" i="23" s="1"/>
  <c r="AC109" i="23" s="1"/>
  <c r="AC132" i="23" s="1"/>
  <c r="BM143" i="23"/>
  <c r="BM40" i="23"/>
  <c r="BM63" i="23" s="1"/>
  <c r="BM86" i="23" s="1"/>
  <c r="BM109" i="23" s="1"/>
  <c r="BM132" i="23" s="1"/>
  <c r="CW143" i="23"/>
  <c r="CW40" i="23"/>
  <c r="CW63" i="23" s="1"/>
  <c r="CW86" i="23" s="1"/>
  <c r="CW109" i="23" s="1"/>
  <c r="CW132" i="23" s="1"/>
  <c r="DI143" i="23"/>
  <c r="DI40" i="23"/>
  <c r="DI63" i="23" s="1"/>
  <c r="DI86" i="23" s="1"/>
  <c r="DI109" i="23" s="1"/>
  <c r="DI132" i="23" s="1"/>
  <c r="P144" i="23"/>
  <c r="P41" i="23"/>
  <c r="AZ144" i="23"/>
  <c r="AZ41" i="23"/>
  <c r="CJ144" i="23"/>
  <c r="CJ41" i="23"/>
  <c r="DH144" i="23"/>
  <c r="DH41" i="23"/>
  <c r="CJ22" i="23"/>
  <c r="BF45" i="23"/>
  <c r="BE64" i="23"/>
  <c r="R143" i="23"/>
  <c r="R40" i="23"/>
  <c r="R63" i="23" s="1"/>
  <c r="R86" i="23" s="1"/>
  <c r="R109" i="23" s="1"/>
  <c r="R132" i="23" s="1"/>
  <c r="AP143" i="23"/>
  <c r="AP40" i="23"/>
  <c r="AP63" i="23" s="1"/>
  <c r="AP86" i="23" s="1"/>
  <c r="AP109" i="23" s="1"/>
  <c r="AP132" i="23" s="1"/>
  <c r="BZ143" i="23"/>
  <c r="BZ40" i="23"/>
  <c r="BZ63" i="23" s="1"/>
  <c r="BZ86" i="23" s="1"/>
  <c r="BZ109" i="23" s="1"/>
  <c r="BZ132" i="23" s="1"/>
  <c r="DJ143" i="23"/>
  <c r="DJ40" i="23"/>
  <c r="DJ63" i="23" s="1"/>
  <c r="DJ86" i="23" s="1"/>
  <c r="DJ109" i="23" s="1"/>
  <c r="DJ132" i="23" s="1"/>
  <c r="Q144" i="23"/>
  <c r="Q41" i="23"/>
  <c r="Q22" i="23"/>
  <c r="AO144" i="23"/>
  <c r="AO41" i="23"/>
  <c r="AO22" i="23"/>
  <c r="BY144" i="23"/>
  <c r="BY41" i="23"/>
  <c r="BY22" i="23"/>
  <c r="DI144" i="23"/>
  <c r="DI41" i="23"/>
  <c r="DI22" i="23"/>
  <c r="T64" i="23"/>
  <c r="CT41" i="23"/>
  <c r="BW22" i="23"/>
  <c r="AL41" i="23"/>
  <c r="S144" i="23"/>
  <c r="S41" i="23"/>
  <c r="AE144" i="23"/>
  <c r="AE41" i="23"/>
  <c r="AQ144" i="23"/>
  <c r="AQ41" i="23"/>
  <c r="BC144" i="23"/>
  <c r="BC41" i="23"/>
  <c r="BO144" i="23"/>
  <c r="BO41" i="23"/>
  <c r="CA144" i="23"/>
  <c r="CA41" i="23"/>
  <c r="CM144" i="23"/>
  <c r="CM41" i="23"/>
  <c r="CY144" i="23"/>
  <c r="CY41" i="23"/>
  <c r="DK144" i="23"/>
  <c r="DK41" i="23"/>
  <c r="DW144" i="23"/>
  <c r="DW41" i="23"/>
  <c r="AT22" i="23"/>
  <c r="CP22" i="23"/>
  <c r="DT22" i="23"/>
  <c r="T40" i="23"/>
  <c r="T63" i="23" s="1"/>
  <c r="T86" i="23" s="1"/>
  <c r="T109" i="23" s="1"/>
  <c r="T132" i="23" s="1"/>
  <c r="BG40" i="23"/>
  <c r="BG63" i="23" s="1"/>
  <c r="BG86" i="23" s="1"/>
  <c r="BG109" i="23" s="1"/>
  <c r="BG132" i="23" s="1"/>
  <c r="CC40" i="23"/>
  <c r="CC63" i="23" s="1"/>
  <c r="CC86" i="23" s="1"/>
  <c r="CC109" i="23" s="1"/>
  <c r="CC132" i="23" s="1"/>
  <c r="V41" i="23"/>
  <c r="DA64" i="23"/>
  <c r="DR41" i="23"/>
  <c r="CL144" i="23"/>
  <c r="CL41" i="23"/>
  <c r="CL22" i="23"/>
  <c r="H144" i="23"/>
  <c r="H22" i="23"/>
  <c r="H24" i="23" s="1"/>
  <c r="H19" i="23"/>
  <c r="H20" i="23" s="1"/>
  <c r="T144" i="23"/>
  <c r="T22" i="23"/>
  <c r="AF144" i="23"/>
  <c r="AF22" i="23"/>
  <c r="AR144" i="23"/>
  <c r="AR22" i="23"/>
  <c r="BD144" i="23"/>
  <c r="BD22" i="23"/>
  <c r="BP144" i="23"/>
  <c r="BP22" i="23"/>
  <c r="CB144" i="23"/>
  <c r="CB22" i="23"/>
  <c r="CN144" i="23"/>
  <c r="CN22" i="23"/>
  <c r="CZ144" i="23"/>
  <c r="CZ22" i="23"/>
  <c r="DL144" i="23"/>
  <c r="DL22" i="23"/>
  <c r="N22" i="23"/>
  <c r="AE22" i="23"/>
  <c r="BJ22" i="23"/>
  <c r="CA22" i="23"/>
  <c r="DF22" i="23"/>
  <c r="DW22" i="23"/>
  <c r="U40" i="23"/>
  <c r="CZ40" i="23"/>
  <c r="CZ63" i="23" s="1"/>
  <c r="CZ86" i="23" s="1"/>
  <c r="CZ109" i="23" s="1"/>
  <c r="CZ132" i="23" s="1"/>
  <c r="BJ41" i="23"/>
  <c r="CF45" i="23"/>
  <c r="DB41" i="23"/>
  <c r="BK143" i="23"/>
  <c r="BK40" i="23"/>
  <c r="BK63" i="23" s="1"/>
  <c r="BK86" i="23" s="1"/>
  <c r="BK109" i="23" s="1"/>
  <c r="BK132" i="23" s="1"/>
  <c r="CI143" i="23"/>
  <c r="CI40" i="23"/>
  <c r="CI63" i="23" s="1"/>
  <c r="CI86" i="23" s="1"/>
  <c r="CI109" i="23" s="1"/>
  <c r="CI132" i="23" s="1"/>
  <c r="DS143" i="23"/>
  <c r="DS40" i="23"/>
  <c r="DS63" i="23" s="1"/>
  <c r="DS86" i="23" s="1"/>
  <c r="DS109" i="23" s="1"/>
  <c r="DS132" i="23" s="1"/>
  <c r="DM45" i="23"/>
  <c r="DM64" i="23"/>
  <c r="AB143" i="23"/>
  <c r="AB40" i="23"/>
  <c r="AB63" i="23" s="1"/>
  <c r="AB86" i="23" s="1"/>
  <c r="AB109" i="23" s="1"/>
  <c r="AB132" i="23" s="1"/>
  <c r="BL143" i="23"/>
  <c r="BL40" i="23"/>
  <c r="BL63" i="23" s="1"/>
  <c r="BL86" i="23" s="1"/>
  <c r="BL109" i="23" s="1"/>
  <c r="BL132" i="23" s="1"/>
  <c r="CV143" i="23"/>
  <c r="CV40" i="23"/>
  <c r="CV63" i="23" s="1"/>
  <c r="CV86" i="23" s="1"/>
  <c r="CV109" i="23" s="1"/>
  <c r="CV132" i="23" s="1"/>
  <c r="AA144" i="23"/>
  <c r="AA41" i="23"/>
  <c r="AY144" i="23"/>
  <c r="AY41" i="23"/>
  <c r="CI144" i="23"/>
  <c r="CI41" i="23"/>
  <c r="CU144" i="23"/>
  <c r="CU41" i="23"/>
  <c r="BV41" i="23"/>
  <c r="DN45" i="23"/>
  <c r="DN64" i="23"/>
  <c r="AS87" i="23"/>
  <c r="BA143" i="23"/>
  <c r="BA40" i="23"/>
  <c r="BA63" i="23" s="1"/>
  <c r="BA86" i="23" s="1"/>
  <c r="BA109" i="23" s="1"/>
  <c r="BA132" i="23" s="1"/>
  <c r="CK143" i="23"/>
  <c r="CK40" i="23"/>
  <c r="CK63" i="23" s="1"/>
  <c r="CK86" i="23" s="1"/>
  <c r="CK109" i="23" s="1"/>
  <c r="CK132" i="23" s="1"/>
  <c r="AB144" i="23"/>
  <c r="AB41" i="23"/>
  <c r="BL144" i="23"/>
  <c r="BL41" i="23"/>
  <c r="BX144" i="23"/>
  <c r="BX41" i="23"/>
  <c r="CV144" i="23"/>
  <c r="CV41" i="23"/>
  <c r="AN22" i="23"/>
  <c r="BN143" i="23"/>
  <c r="BN40" i="23"/>
  <c r="BN63" i="23" s="1"/>
  <c r="BN86" i="23" s="1"/>
  <c r="BN109" i="23" s="1"/>
  <c r="BN132" i="23" s="1"/>
  <c r="CX143" i="23"/>
  <c r="CX40" i="23"/>
  <c r="CX63" i="23" s="1"/>
  <c r="CX86" i="23" s="1"/>
  <c r="CX109" i="23" s="1"/>
  <c r="CX132" i="23" s="1"/>
  <c r="AC144" i="23"/>
  <c r="AC41" i="23"/>
  <c r="AC22" i="23"/>
  <c r="BM144" i="23"/>
  <c r="BM41" i="23"/>
  <c r="BM22" i="23"/>
  <c r="CK144" i="23"/>
  <c r="CK41" i="23"/>
  <c r="CK22" i="23"/>
  <c r="DU144" i="23"/>
  <c r="DU41" i="23"/>
  <c r="DU22" i="23"/>
  <c r="BV22" i="23"/>
  <c r="DP64" i="23"/>
  <c r="BF64" i="23"/>
  <c r="Q40" i="23"/>
  <c r="Q63" i="23" s="1"/>
  <c r="Q86" i="23" s="1"/>
  <c r="Q109" i="23" s="1"/>
  <c r="Q132" i="23" s="1"/>
  <c r="U64" i="23"/>
  <c r="CZ45" i="23"/>
  <c r="O22" i="23"/>
  <c r="AG22" i="23"/>
  <c r="BK22" i="23"/>
  <c r="CC22" i="23"/>
  <c r="DG22" i="23"/>
  <c r="V40" i="23"/>
  <c r="V63" i="23" s="1"/>
  <c r="V86" i="23" s="1"/>
  <c r="V109" i="23" s="1"/>
  <c r="V132" i="23" s="1"/>
  <c r="AR40" i="23"/>
  <c r="AR63" i="23" s="1"/>
  <c r="AR86" i="23" s="1"/>
  <c r="AR109" i="23" s="1"/>
  <c r="AR132" i="23" s="1"/>
  <c r="CE40" i="23"/>
  <c r="CE63" i="23" s="1"/>
  <c r="CE86" i="23" s="1"/>
  <c r="CE109" i="23" s="1"/>
  <c r="CE132" i="23" s="1"/>
  <c r="DA40" i="23"/>
  <c r="DA63" i="23" s="1"/>
  <c r="DA86" i="23" s="1"/>
  <c r="DA109" i="23" s="1"/>
  <c r="DA132" i="23" s="1"/>
  <c r="BP41" i="23"/>
  <c r="CZ64" i="23"/>
  <c r="CX144" i="23"/>
  <c r="CX41" i="23"/>
  <c r="CX22" i="23"/>
  <c r="P22" i="23"/>
  <c r="AH22" i="23"/>
  <c r="BL22" i="23"/>
  <c r="CD22" i="23"/>
  <c r="DH22" i="23"/>
  <c r="W40" i="23"/>
  <c r="W63" i="23" s="1"/>
  <c r="W86" i="23" s="1"/>
  <c r="W109" i="23" s="1"/>
  <c r="W132" i="23" s="1"/>
  <c r="AS40" i="23"/>
  <c r="AS63" i="23" s="1"/>
  <c r="H41" i="23"/>
  <c r="BQ45" i="23"/>
  <c r="BQ64" i="23"/>
  <c r="BC37" i="18"/>
  <c r="BO3" i="18"/>
  <c r="AH3" i="18"/>
  <c r="AI3" i="18"/>
  <c r="AZ37" i="18"/>
  <c r="BL3" i="18"/>
  <c r="BA37" i="18"/>
  <c r="BM3" i="18"/>
  <c r="L2" i="18"/>
  <c r="K36" i="18"/>
  <c r="BB37" i="18"/>
  <c r="BN3" i="18"/>
  <c r="AK37" i="18"/>
  <c r="AW3" i="18"/>
  <c r="J36" i="18"/>
  <c r="AJ3" i="18"/>
  <c r="AN37" i="18"/>
  <c r="AR3" i="18"/>
  <c r="AS3" i="18"/>
  <c r="Y37" i="18"/>
  <c r="AL3" i="18"/>
  <c r="AM3" i="18"/>
  <c r="AN23" i="16"/>
  <c r="BB23" i="16"/>
  <c r="AP23" i="16"/>
  <c r="DJ23" i="16"/>
  <c r="BO23" i="16"/>
  <c r="V23" i="16"/>
  <c r="AH23" i="16"/>
  <c r="CD23" i="16"/>
  <c r="BL23" i="16"/>
  <c r="CL23" i="16"/>
  <c r="AE23" i="16"/>
  <c r="AT23" i="16"/>
  <c r="L23" i="16"/>
  <c r="X23" i="16"/>
  <c r="AV23" i="16"/>
  <c r="BH23" i="16"/>
  <c r="BT18" i="16"/>
  <c r="AJ23" i="16"/>
  <c r="M23" i="16"/>
  <c r="Y23" i="16"/>
  <c r="AW23" i="16"/>
  <c r="BU23" i="16"/>
  <c r="AZ23" i="16"/>
  <c r="G35" i="16"/>
  <c r="G23" i="16"/>
  <c r="G25" i="16" s="1"/>
  <c r="H29" i="16" s="1"/>
  <c r="H36" i="16" s="1"/>
  <c r="G28" i="16"/>
  <c r="N23" i="16"/>
  <c r="BW23" i="16"/>
  <c r="J23" i="16"/>
  <c r="BR23" i="16"/>
  <c r="Z23" i="16"/>
  <c r="AX23" i="16"/>
  <c r="BJ23" i="16"/>
  <c r="BV23" i="16"/>
  <c r="AB23" i="16"/>
  <c r="AD23" i="16"/>
  <c r="DV23" i="16"/>
  <c r="CY23" i="16"/>
  <c r="BF23" i="16"/>
  <c r="AA23" i="16"/>
  <c r="AY23" i="16"/>
  <c r="BK23" i="16"/>
  <c r="DG23" i="16"/>
  <c r="DK23" i="16"/>
  <c r="CQ23" i="16"/>
  <c r="BC23" i="16"/>
  <c r="CF18" i="16"/>
  <c r="DP18" i="16"/>
  <c r="P23" i="16"/>
  <c r="CA23" i="16"/>
  <c r="DN23" i="16"/>
  <c r="CS18" i="16"/>
  <c r="DE18" i="16"/>
  <c r="DQ18" i="16"/>
  <c r="CB23" i="16"/>
  <c r="DO23" i="16"/>
  <c r="DF18" i="16"/>
  <c r="DR18" i="16"/>
  <c r="CX23" i="16"/>
  <c r="AU23" i="16"/>
  <c r="BS23" i="16"/>
  <c r="DS18" i="16"/>
  <c r="G26" i="16"/>
  <c r="H24" i="16" s="1"/>
  <c r="CJ18" i="16"/>
  <c r="AO23" i="16"/>
  <c r="BN23" i="16"/>
  <c r="BZ18" i="16"/>
  <c r="CK23" i="16"/>
  <c r="BY23" i="16"/>
  <c r="CU23" i="16"/>
  <c r="DD18" i="16"/>
  <c r="BX18" i="16"/>
  <c r="DH18" i="16"/>
  <c r="Q23" i="16"/>
  <c r="AC23" i="16"/>
  <c r="BA23" i="16"/>
  <c r="DB23" i="16"/>
  <c r="CM18" i="16"/>
  <c r="CW23" i="16"/>
  <c r="DU23" i="16"/>
  <c r="CV18" i="16"/>
  <c r="BD23" i="16"/>
  <c r="BP23" i="16"/>
  <c r="AI23" i="16"/>
  <c r="BG23" i="16"/>
  <c r="O23" i="16"/>
  <c r="CR18" i="16"/>
  <c r="DT18" i="16"/>
  <c r="BQ23" i="16"/>
  <c r="R23" i="16"/>
  <c r="AK23" i="16"/>
  <c r="CP23" i="16"/>
  <c r="F9" i="13"/>
  <c r="L13" i="10"/>
  <c r="J13" i="10"/>
  <c r="I13" i="10"/>
  <c r="K13" i="10"/>
  <c r="DE43" i="9"/>
  <c r="AU43" i="9"/>
  <c r="BG43" i="9"/>
  <c r="AV43" i="9"/>
  <c r="CF43" i="9"/>
  <c r="DP43" i="9"/>
  <c r="AL41" i="9"/>
  <c r="AL43" i="9" s="1"/>
  <c r="CH41" i="9"/>
  <c r="AY43" i="9"/>
  <c r="Z43" i="9"/>
  <c r="BJ43" i="9"/>
  <c r="AT15" i="9"/>
  <c r="EC24" i="9"/>
  <c r="U43" i="9"/>
  <c r="BA43" i="9"/>
  <c r="CW43" i="9"/>
  <c r="EA10" i="9"/>
  <c r="AN15" i="9"/>
  <c r="BU41" i="9"/>
  <c r="BU43" i="9" s="1"/>
  <c r="DQ41" i="9"/>
  <c r="AP43" i="9"/>
  <c r="BN43" i="9"/>
  <c r="CL43" i="9"/>
  <c r="DJ43" i="9"/>
  <c r="Z41" i="9"/>
  <c r="DR41" i="9"/>
  <c r="EE30" i="9"/>
  <c r="CD15" i="9"/>
  <c r="BF43" i="9"/>
  <c r="AK43" i="9"/>
  <c r="CK43" i="9"/>
  <c r="M41" i="9"/>
  <c r="AW41" i="9"/>
  <c r="CG41" i="9"/>
  <c r="DE41" i="9"/>
  <c r="EG20" i="9"/>
  <c r="R43" i="9"/>
  <c r="CX43" i="9"/>
  <c r="EE9" i="9"/>
  <c r="BE43" i="9"/>
  <c r="BM43" i="9"/>
  <c r="Y41" i="9"/>
  <c r="BI41" i="9"/>
  <c r="CS41" i="9"/>
  <c r="AD43" i="9"/>
  <c r="BB43" i="9"/>
  <c r="CT41" i="9"/>
  <c r="CT43" i="9" s="1"/>
  <c r="DY30" i="9"/>
  <c r="Q41" i="9"/>
  <c r="Q43" i="9" s="1"/>
  <c r="BY41" i="9"/>
  <c r="BY43" i="9" s="1"/>
  <c r="DU41" i="9"/>
  <c r="DU43" i="9" s="1"/>
  <c r="CV41" i="9"/>
  <c r="EF22" i="9"/>
  <c r="BA41" i="9"/>
  <c r="DF43" i="9"/>
  <c r="BC43" i="9"/>
  <c r="CY43" i="9"/>
  <c r="DK43" i="9"/>
  <c r="K41" i="9"/>
  <c r="K43" i="9" s="1"/>
  <c r="W41" i="9"/>
  <c r="W43" i="9" s="1"/>
  <c r="AI41" i="9"/>
  <c r="AI43" i="9" s="1"/>
  <c r="AU41" i="9"/>
  <c r="EB20" i="9"/>
  <c r="BG41" i="9"/>
  <c r="EC20" i="9"/>
  <c r="BS41" i="9"/>
  <c r="BS43" i="9" s="1"/>
  <c r="ED20" i="9"/>
  <c r="CE41" i="9"/>
  <c r="CE43" i="9" s="1"/>
  <c r="CQ41" i="9"/>
  <c r="CQ43" i="9" s="1"/>
  <c r="DC41" i="9"/>
  <c r="DC43" i="9" s="1"/>
  <c r="DO41" i="9"/>
  <c r="DO43" i="9" s="1"/>
  <c r="EH20" i="9"/>
  <c r="EA37" i="9"/>
  <c r="EB37" i="9"/>
  <c r="EC37" i="9"/>
  <c r="ED37" i="9"/>
  <c r="T15" i="9"/>
  <c r="DZ9" i="9"/>
  <c r="AF15" i="9"/>
  <c r="AF43" i="9" s="1"/>
  <c r="EA9" i="9"/>
  <c r="EA15" i="9" s="1"/>
  <c r="AR15" i="9"/>
  <c r="AR43" i="9" s="1"/>
  <c r="EB9" i="9"/>
  <c r="BD15" i="9"/>
  <c r="BD43" i="9" s="1"/>
  <c r="EC9" i="9"/>
  <c r="BP15" i="9"/>
  <c r="BP43" i="9" s="1"/>
  <c r="ED9" i="9"/>
  <c r="CN15" i="9"/>
  <c r="EF9" i="9"/>
  <c r="CZ15" i="9"/>
  <c r="EG9" i="9"/>
  <c r="DL15" i="9"/>
  <c r="EH9" i="9"/>
  <c r="DY9" i="9"/>
  <c r="DY15" i="9" s="1"/>
  <c r="L41" i="9"/>
  <c r="L43" i="9" s="1"/>
  <c r="X41" i="9"/>
  <c r="X43" i="9" s="1"/>
  <c r="AJ41" i="9"/>
  <c r="AJ43" i="9" s="1"/>
  <c r="AV41" i="9"/>
  <c r="BH41" i="9"/>
  <c r="BH43" i="9" s="1"/>
  <c r="BT41" i="9"/>
  <c r="BT43" i="9" s="1"/>
  <c r="CF41" i="9"/>
  <c r="CR41" i="9"/>
  <c r="CR43" i="9" s="1"/>
  <c r="DD41" i="9"/>
  <c r="DD43" i="9" s="1"/>
  <c r="DP41" i="9"/>
  <c r="H41" i="9"/>
  <c r="H43" i="9" s="1"/>
  <c r="DY21" i="9"/>
  <c r="T41" i="9"/>
  <c r="DZ21" i="9"/>
  <c r="EA21" i="9"/>
  <c r="EB21" i="9"/>
  <c r="AR41" i="9"/>
  <c r="EC21" i="9"/>
  <c r="BD41" i="9"/>
  <c r="BP41" i="9"/>
  <c r="ED21" i="9"/>
  <c r="CB41" i="9"/>
  <c r="CB43" i="9" s="1"/>
  <c r="CN41" i="9"/>
  <c r="EF21" i="9"/>
  <c r="EF41" i="9" s="1"/>
  <c r="CZ41" i="9"/>
  <c r="EG21" i="9"/>
  <c r="EE21" i="9"/>
  <c r="EB34" i="9"/>
  <c r="EC34" i="9"/>
  <c r="ED34" i="9"/>
  <c r="EE34" i="9"/>
  <c r="EG34" i="9"/>
  <c r="EH34" i="9"/>
  <c r="DY10" i="9"/>
  <c r="BV41" i="9"/>
  <c r="BV43" i="9" s="1"/>
  <c r="CC15" i="9"/>
  <c r="AZ41" i="9"/>
  <c r="AZ43" i="9" s="1"/>
  <c r="EE27" i="9"/>
  <c r="EB35" i="9"/>
  <c r="EH35" i="9"/>
  <c r="ED38" i="9"/>
  <c r="M15" i="9"/>
  <c r="Y15" i="9"/>
  <c r="Y43" i="9" s="1"/>
  <c r="AW15" i="9"/>
  <c r="AW43" i="9" s="1"/>
  <c r="BI15" i="9"/>
  <c r="BI43" i="9" s="1"/>
  <c r="CG15" i="9"/>
  <c r="CG43" i="9" s="1"/>
  <c r="CS15" i="9"/>
  <c r="CS43" i="9" s="1"/>
  <c r="DQ15" i="9"/>
  <c r="DQ43" i="9" s="1"/>
  <c r="AC41" i="9"/>
  <c r="AC43" i="9" s="1"/>
  <c r="AO41" i="9"/>
  <c r="AO43" i="9" s="1"/>
  <c r="BM41" i="9"/>
  <c r="CK41" i="9"/>
  <c r="CW41" i="9"/>
  <c r="DI41" i="9"/>
  <c r="DI43" i="9" s="1"/>
  <c r="DY23" i="9"/>
  <c r="DZ23" i="9"/>
  <c r="EB23" i="9"/>
  <c r="EC23" i="9"/>
  <c r="EH23" i="9"/>
  <c r="EC36" i="9"/>
  <c r="ED36" i="9"/>
  <c r="EF36" i="9"/>
  <c r="EG36" i="9"/>
  <c r="EH36" i="9"/>
  <c r="DZ10" i="9"/>
  <c r="I15" i="9"/>
  <c r="DA15" i="9"/>
  <c r="DA43" i="9" s="1"/>
  <c r="BK41" i="9"/>
  <c r="CI41" i="9"/>
  <c r="CJ41" i="9"/>
  <c r="CJ43" i="9" s="1"/>
  <c r="DZ35" i="9"/>
  <c r="EC35" i="9"/>
  <c r="EE35" i="9"/>
  <c r="EF38" i="9"/>
  <c r="N15" i="9"/>
  <c r="AX15" i="9"/>
  <c r="CH15" i="9"/>
  <c r="DR15" i="9"/>
  <c r="DR43" i="9" s="1"/>
  <c r="DZ11" i="9"/>
  <c r="EB11" i="9"/>
  <c r="EC11" i="9"/>
  <c r="ED11" i="9"/>
  <c r="EE11" i="9"/>
  <c r="EF11" i="9"/>
  <c r="EG11" i="9"/>
  <c r="EH11" i="9"/>
  <c r="AD41" i="9"/>
  <c r="BN41" i="9"/>
  <c r="CL41" i="9"/>
  <c r="CX41" i="9"/>
  <c r="DV41" i="9"/>
  <c r="DV43" i="9" s="1"/>
  <c r="DY24" i="9"/>
  <c r="DZ24" i="9"/>
  <c r="EA28" i="9"/>
  <c r="EB28" i="9"/>
  <c r="EC28" i="9"/>
  <c r="ED28" i="9"/>
  <c r="EE28" i="9"/>
  <c r="EF28" i="9"/>
  <c r="EH28" i="9"/>
  <c r="N41" i="9"/>
  <c r="BJ41" i="9"/>
  <c r="DF41" i="9"/>
  <c r="H46" i="9"/>
  <c r="I45" i="9" s="1"/>
  <c r="AG15" i="9"/>
  <c r="AA41" i="9"/>
  <c r="DG41" i="9"/>
  <c r="DG43" i="9" s="1"/>
  <c r="AH15" i="9"/>
  <c r="DB15" i="9"/>
  <c r="DB43" i="9" s="1"/>
  <c r="DT41" i="9"/>
  <c r="DT43" i="9" s="1"/>
  <c r="EA35" i="9"/>
  <c r="EF35" i="9"/>
  <c r="EC38" i="9"/>
  <c r="EG38" i="9"/>
  <c r="O43" i="9"/>
  <c r="CI43" i="9"/>
  <c r="DZ30" i="9"/>
  <c r="EA30" i="9"/>
  <c r="EB30" i="9"/>
  <c r="EC30" i="9"/>
  <c r="ED30" i="9"/>
  <c r="EF30" i="9"/>
  <c r="EG30" i="9"/>
  <c r="EH30" i="9"/>
  <c r="AX41" i="9"/>
  <c r="AS15" i="9"/>
  <c r="BQ15" i="9"/>
  <c r="DM15" i="9"/>
  <c r="AY41" i="9"/>
  <c r="DS41" i="9"/>
  <c r="DS43" i="9" s="1"/>
  <c r="BR15" i="9"/>
  <c r="BR43" i="9" s="1"/>
  <c r="AB41" i="9"/>
  <c r="DH41" i="9"/>
  <c r="DH43" i="9" s="1"/>
  <c r="DY27" i="9"/>
  <c r="ED35" i="9"/>
  <c r="EG35" i="9"/>
  <c r="EH38" i="9"/>
  <c r="AB15" i="9"/>
  <c r="BL15" i="9"/>
  <c r="BL43" i="9" s="1"/>
  <c r="CV15" i="9"/>
  <c r="CV43" i="9" s="1"/>
  <c r="DY12" i="9"/>
  <c r="DZ12" i="9"/>
  <c r="AA43" i="9"/>
  <c r="BK43" i="9"/>
  <c r="CU43" i="9"/>
  <c r="EE20" i="9"/>
  <c r="AN41" i="9"/>
  <c r="EE24" i="9"/>
  <c r="AF41" i="9"/>
  <c r="DL41" i="9"/>
  <c r="ED23" i="9"/>
  <c r="EE23" i="9"/>
  <c r="EF23" i="9"/>
  <c r="EG23" i="9"/>
  <c r="DY25" i="9"/>
  <c r="EH25" i="9"/>
  <c r="DZ27" i="9"/>
  <c r="EA27" i="9"/>
  <c r="EB27" i="9"/>
  <c r="EC27" i="9"/>
  <c r="DY37" i="9"/>
  <c r="DY20" i="9"/>
  <c r="DZ20" i="9"/>
  <c r="EA20" i="9"/>
  <c r="EH21" i="9"/>
  <c r="EH37" i="9"/>
  <c r="EB10" i="9"/>
  <c r="EC10" i="9"/>
  <c r="ED10" i="9"/>
  <c r="EE10" i="9"/>
  <c r="EF12" i="9"/>
  <c r="EG12" i="9"/>
  <c r="EH12" i="9"/>
  <c r="I41" i="9"/>
  <c r="U41" i="9"/>
  <c r="AG41" i="9"/>
  <c r="AS41" i="9"/>
  <c r="BE41" i="9"/>
  <c r="BQ41" i="9"/>
  <c r="CC41" i="9"/>
  <c r="CO41" i="9"/>
  <c r="CO43" i="9" s="1"/>
  <c r="DA41" i="9"/>
  <c r="DM41" i="9"/>
  <c r="EB22" i="9"/>
  <c r="EC22" i="9"/>
  <c r="ED22" i="9"/>
  <c r="EE22" i="9"/>
  <c r="EF24" i="9"/>
  <c r="EG24" i="9"/>
  <c r="EH24" i="9"/>
  <c r="J41" i="9"/>
  <c r="J43" i="9" s="1"/>
  <c r="V41" i="9"/>
  <c r="V43" i="9" s="1"/>
  <c r="AH41" i="9"/>
  <c r="AT41" i="9"/>
  <c r="BF41" i="9"/>
  <c r="BR41" i="9"/>
  <c r="CD41" i="9"/>
  <c r="CP41" i="9"/>
  <c r="CP43" i="9" s="1"/>
  <c r="DB41" i="9"/>
  <c r="DN41" i="9"/>
  <c r="DN43" i="9" s="1"/>
  <c r="DY32" i="9"/>
  <c r="DZ32" i="9"/>
  <c r="EA32" i="9"/>
  <c r="AG72" i="8"/>
  <c r="V72" i="8"/>
  <c r="AT72" i="8"/>
  <c r="CP72" i="8"/>
  <c r="CC72" i="8"/>
  <c r="BT18" i="8"/>
  <c r="BT27" i="8" s="1"/>
  <c r="BT31" i="8" s="1"/>
  <c r="BT33" i="8" s="1"/>
  <c r="DZ67" i="8"/>
  <c r="DZ66" i="8" s="1"/>
  <c r="T66" i="8"/>
  <c r="DK70" i="8"/>
  <c r="DK56" i="8"/>
  <c r="EF11" i="8"/>
  <c r="EE16" i="8"/>
  <c r="AR66" i="8"/>
  <c r="EB67" i="8"/>
  <c r="EB66" i="8" s="1"/>
  <c r="EF67" i="8"/>
  <c r="EF66" i="8" s="1"/>
  <c r="CN66" i="8"/>
  <c r="BG18" i="8"/>
  <c r="BG27" i="8" s="1"/>
  <c r="BG31" i="8" s="1"/>
  <c r="BG33" i="8" s="1"/>
  <c r="DY21" i="8"/>
  <c r="CC35" i="8"/>
  <c r="AK54" i="8"/>
  <c r="AK35" i="8"/>
  <c r="CJ70" i="8"/>
  <c r="CJ56" i="8"/>
  <c r="CV56" i="8"/>
  <c r="CV70" i="8"/>
  <c r="S18" i="8"/>
  <c r="S27" i="8" s="1"/>
  <c r="S31" i="8" s="1"/>
  <c r="S33" i="8" s="1"/>
  <c r="W18" i="8"/>
  <c r="W27" i="8" s="1"/>
  <c r="W31" i="8" s="1"/>
  <c r="W33" i="8" s="1"/>
  <c r="CD35" i="8"/>
  <c r="BF70" i="8"/>
  <c r="BF72" i="8" s="1"/>
  <c r="BF56" i="8"/>
  <c r="DB70" i="8"/>
  <c r="DB56" i="8"/>
  <c r="K18" i="8"/>
  <c r="K27" i="8" s="1"/>
  <c r="K31" i="8" s="1"/>
  <c r="K33" i="8" s="1"/>
  <c r="CQ18" i="8"/>
  <c r="CQ27" i="8" s="1"/>
  <c r="CQ31" i="8" s="1"/>
  <c r="CQ33" i="8" s="1"/>
  <c r="DO13" i="8"/>
  <c r="DO18" i="8" s="1"/>
  <c r="DO27" i="8" s="1"/>
  <c r="DO31" i="8" s="1"/>
  <c r="DO33" i="8" s="1"/>
  <c r="EH9" i="8"/>
  <c r="BY29" i="8"/>
  <c r="BY13" i="8"/>
  <c r="BY18" i="8" s="1"/>
  <c r="BY27" i="8" s="1"/>
  <c r="BY31" i="8" s="1"/>
  <c r="BY33" i="8" s="1"/>
  <c r="BY72" i="8" s="1"/>
  <c r="T31" i="8"/>
  <c r="T33" i="8" s="1"/>
  <c r="X18" i="8"/>
  <c r="X27" i="8" s="1"/>
  <c r="X31" i="8" s="1"/>
  <c r="X33" i="8" s="1"/>
  <c r="CE35" i="8"/>
  <c r="L18" i="8"/>
  <c r="L27" i="8" s="1"/>
  <c r="L31" i="8" s="1"/>
  <c r="L33" i="8" s="1"/>
  <c r="DD18" i="8"/>
  <c r="DD27" i="8" s="1"/>
  <c r="DD31" i="8" s="1"/>
  <c r="DD33" i="8" s="1"/>
  <c r="DS13" i="8"/>
  <c r="DS18" i="8" s="1"/>
  <c r="DS27" i="8" s="1"/>
  <c r="DS31" i="8" s="1"/>
  <c r="DS33" i="8" s="1"/>
  <c r="BK29" i="8"/>
  <c r="BK31" i="8" s="1"/>
  <c r="BK33" i="8" s="1"/>
  <c r="DN54" i="8"/>
  <c r="DN35" i="8"/>
  <c r="M13" i="8"/>
  <c r="M18" i="8" s="1"/>
  <c r="M27" i="8" s="1"/>
  <c r="M31" i="8" s="1"/>
  <c r="M33" i="8" s="1"/>
  <c r="Y13" i="8"/>
  <c r="Y18" i="8" s="1"/>
  <c r="Y27" i="8" s="1"/>
  <c r="Y31" i="8" s="1"/>
  <c r="Y33" i="8" s="1"/>
  <c r="Y72" i="8" s="1"/>
  <c r="AK13" i="8"/>
  <c r="AK18" i="8" s="1"/>
  <c r="AK27" i="8" s="1"/>
  <c r="AK31" i="8" s="1"/>
  <c r="AK33" i="8" s="1"/>
  <c r="AW13" i="8"/>
  <c r="AW18" i="8" s="1"/>
  <c r="AW27" i="8" s="1"/>
  <c r="AW31" i="8" s="1"/>
  <c r="AW33" i="8" s="1"/>
  <c r="AW72" i="8" s="1"/>
  <c r="BI13" i="8"/>
  <c r="BI18" i="8" s="1"/>
  <c r="BI27" i="8" s="1"/>
  <c r="BI31" i="8" s="1"/>
  <c r="BI33" i="8" s="1"/>
  <c r="BU13" i="8"/>
  <c r="BU18" i="8" s="1"/>
  <c r="BU27" i="8" s="1"/>
  <c r="BU31" i="8" s="1"/>
  <c r="BU33" i="8" s="1"/>
  <c r="BU72" i="8" s="1"/>
  <c r="CG13" i="8"/>
  <c r="CG18" i="8" s="1"/>
  <c r="CG27" i="8" s="1"/>
  <c r="CG31" i="8" s="1"/>
  <c r="CG33" i="8" s="1"/>
  <c r="CG72" i="8" s="1"/>
  <c r="CS13" i="8"/>
  <c r="CS18" i="8" s="1"/>
  <c r="CS27" i="8" s="1"/>
  <c r="CS31" i="8" s="1"/>
  <c r="CS33" i="8" s="1"/>
  <c r="CS72" i="8" s="1"/>
  <c r="DE13" i="8"/>
  <c r="DE18" i="8" s="1"/>
  <c r="DE27" i="8" s="1"/>
  <c r="DE31" i="8" s="1"/>
  <c r="DE33" i="8" s="1"/>
  <c r="DQ13" i="8"/>
  <c r="DQ18" i="8" s="1"/>
  <c r="DQ27" i="8" s="1"/>
  <c r="DQ31" i="8" s="1"/>
  <c r="DQ33" i="8" s="1"/>
  <c r="EG9" i="8"/>
  <c r="DW18" i="8"/>
  <c r="DW27" i="8" s="1"/>
  <c r="DW31" i="8" s="1"/>
  <c r="DW33" i="8" s="1"/>
  <c r="BN13" i="8"/>
  <c r="BN18" i="8" s="1"/>
  <c r="BN27" i="8" s="1"/>
  <c r="BN31" i="8" s="1"/>
  <c r="BN33" i="8" s="1"/>
  <c r="EF30" i="8"/>
  <c r="BT54" i="8"/>
  <c r="M70" i="8"/>
  <c r="M56" i="8"/>
  <c r="DQ70" i="8"/>
  <c r="DQ56" i="8"/>
  <c r="DB72" i="8"/>
  <c r="EA11" i="8"/>
  <c r="ED16" i="8"/>
  <c r="AZ56" i="8"/>
  <c r="AZ70" i="8"/>
  <c r="EH16" i="8"/>
  <c r="CB54" i="8"/>
  <c r="BB70" i="8"/>
  <c r="BB56" i="8"/>
  <c r="EA67" i="8"/>
  <c r="EA66" i="8" s="1"/>
  <c r="AF66" i="8"/>
  <c r="AF70" i="8" s="1"/>
  <c r="BP66" i="8"/>
  <c r="ED67" i="8"/>
  <c r="ED66" i="8" s="1"/>
  <c r="CB66" i="8"/>
  <c r="EE67" i="8"/>
  <c r="EE66" i="8" s="1"/>
  <c r="DY67" i="8"/>
  <c r="DY66" i="8" s="1"/>
  <c r="EA13" i="8"/>
  <c r="EA18" i="8" s="1"/>
  <c r="Q27" i="8"/>
  <c r="Q31" i="8" s="1"/>
  <c r="Q33" i="8" s="1"/>
  <c r="BC70" i="8"/>
  <c r="BC56" i="8"/>
  <c r="DM72" i="8"/>
  <c r="U31" i="8"/>
  <c r="U33" i="8" s="1"/>
  <c r="ED21" i="8"/>
  <c r="P70" i="8"/>
  <c r="P56" i="8"/>
  <c r="BX56" i="8"/>
  <c r="BX70" i="8"/>
  <c r="DT70" i="8"/>
  <c r="DT56" i="8"/>
  <c r="BR13" i="8"/>
  <c r="BR18" i="8" s="1"/>
  <c r="BR27" i="8" s="1"/>
  <c r="BR31" i="8" s="1"/>
  <c r="BR33" i="8" s="1"/>
  <c r="BR72" i="8" s="1"/>
  <c r="DN13" i="8"/>
  <c r="DN18" i="8" s="1"/>
  <c r="DN27" i="8" s="1"/>
  <c r="DN31" i="8" s="1"/>
  <c r="DN33" i="8" s="1"/>
  <c r="DN72" i="8" s="1"/>
  <c r="BH18" i="8"/>
  <c r="BH27" i="8" s="1"/>
  <c r="BH31" i="8" s="1"/>
  <c r="BH33" i="8" s="1"/>
  <c r="BI54" i="8"/>
  <c r="BI35" i="8"/>
  <c r="AB56" i="8"/>
  <c r="V70" i="8"/>
  <c r="V56" i="8"/>
  <c r="AT70" i="8"/>
  <c r="AT56" i="8"/>
  <c r="CD70" i="8"/>
  <c r="CD72" i="8" s="1"/>
  <c r="CD56" i="8"/>
  <c r="DN70" i="8"/>
  <c r="DN56" i="8"/>
  <c r="AU18" i="8"/>
  <c r="AU27" i="8" s="1"/>
  <c r="AU31" i="8" s="1"/>
  <c r="AU33" i="8" s="1"/>
  <c r="CE18" i="8"/>
  <c r="CE27" i="8" s="1"/>
  <c r="CE31" i="8" s="1"/>
  <c r="CE33" i="8" s="1"/>
  <c r="EE9" i="8"/>
  <c r="DK31" i="8"/>
  <c r="DK33" i="8" s="1"/>
  <c r="CF35" i="8"/>
  <c r="CF54" i="8"/>
  <c r="AC56" i="8"/>
  <c r="CR18" i="8"/>
  <c r="CR27" i="8" s="1"/>
  <c r="CR31" i="8" s="1"/>
  <c r="CR33" i="8" s="1"/>
  <c r="DP18" i="8"/>
  <c r="DP27" i="8" s="1"/>
  <c r="DP31" i="8" s="1"/>
  <c r="DP33" i="8" s="1"/>
  <c r="EF9" i="8"/>
  <c r="EF13" i="8" s="1"/>
  <c r="EF18" i="8" s="1"/>
  <c r="BM13" i="8"/>
  <c r="BM18" i="8" s="1"/>
  <c r="BM27" i="8" s="1"/>
  <c r="BM31" i="8" s="1"/>
  <c r="BM33" i="8" s="1"/>
  <c r="AQ70" i="8"/>
  <c r="AQ56" i="8"/>
  <c r="ED10" i="8"/>
  <c r="ED13" i="8" s="1"/>
  <c r="ED18" i="8" s="1"/>
  <c r="ED27" i="8" s="1"/>
  <c r="EE29" i="8"/>
  <c r="EF10" i="8"/>
  <c r="EH10" i="8"/>
  <c r="EA16" i="8"/>
  <c r="EE17" i="8"/>
  <c r="EF17" i="8"/>
  <c r="EG17" i="8"/>
  <c r="DS35" i="8"/>
  <c r="DS54" i="8"/>
  <c r="CR54" i="8"/>
  <c r="CR35" i="8"/>
  <c r="CM70" i="8"/>
  <c r="EG11" i="8"/>
  <c r="EC67" i="8"/>
  <c r="EC66" i="8" s="1"/>
  <c r="BD66" i="8"/>
  <c r="EH67" i="8"/>
  <c r="DL66" i="8"/>
  <c r="DL56" i="8" s="1"/>
  <c r="BE72" i="8"/>
  <c r="DI27" i="8"/>
  <c r="DI31" i="8" s="1"/>
  <c r="DI33" i="8" s="1"/>
  <c r="EB21" i="8"/>
  <c r="EC29" i="8"/>
  <c r="AN70" i="8"/>
  <c r="AN56" i="8"/>
  <c r="BL70" i="8"/>
  <c r="BL56" i="8"/>
  <c r="DH70" i="8"/>
  <c r="DH56" i="8"/>
  <c r="DJ31" i="8"/>
  <c r="DJ33" i="8" s="1"/>
  <c r="J70" i="8"/>
  <c r="J72" i="8" s="1"/>
  <c r="J56" i="8"/>
  <c r="AH58" i="8"/>
  <c r="EA59" i="8"/>
  <c r="BR70" i="8"/>
  <c r="BR56" i="8"/>
  <c r="CP70" i="8"/>
  <c r="CP56" i="8"/>
  <c r="BY56" i="8"/>
  <c r="BY70" i="8"/>
  <c r="BS18" i="8"/>
  <c r="BS27" i="8" s="1"/>
  <c r="BS31" i="8" s="1"/>
  <c r="BS33" i="8" s="1"/>
  <c r="AC29" i="8"/>
  <c r="AC13" i="8"/>
  <c r="AC18" i="8" s="1"/>
  <c r="AC27" i="8" s="1"/>
  <c r="AC31" i="8" s="1"/>
  <c r="AC33" i="8" s="1"/>
  <c r="AC72" i="8" s="1"/>
  <c r="AV18" i="8"/>
  <c r="AV27" i="8" s="1"/>
  <c r="AV31" i="8" s="1"/>
  <c r="AV33" i="8" s="1"/>
  <c r="CF18" i="8"/>
  <c r="CF27" i="8" s="1"/>
  <c r="CF31" i="8" s="1"/>
  <c r="CF33" i="8" s="1"/>
  <c r="AY13" i="8"/>
  <c r="AY18" i="8" s="1"/>
  <c r="AY27" i="8" s="1"/>
  <c r="AY31" i="8" s="1"/>
  <c r="AY33" i="8" s="1"/>
  <c r="BW13" i="8"/>
  <c r="BW18" i="8" s="1"/>
  <c r="BW27" i="8" s="1"/>
  <c r="BW31" i="8" s="1"/>
  <c r="BW33" i="8" s="1"/>
  <c r="CU13" i="8"/>
  <c r="CU18" i="8" s="1"/>
  <c r="CU27" i="8" s="1"/>
  <c r="CU31" i="8" s="1"/>
  <c r="CU33" i="8" s="1"/>
  <c r="EB11" i="8"/>
  <c r="EC11" i="8"/>
  <c r="ED11" i="8"/>
  <c r="EE11" i="8"/>
  <c r="EH11" i="8"/>
  <c r="DZ16" i="8"/>
  <c r="EB16" i="8"/>
  <c r="EA26" i="8"/>
  <c r="EC26" i="8"/>
  <c r="ED30" i="8"/>
  <c r="AY35" i="8"/>
  <c r="AY54" i="8"/>
  <c r="CJ35" i="8"/>
  <c r="CJ54" i="8"/>
  <c r="DT35" i="8"/>
  <c r="DT54" i="8"/>
  <c r="CN70" i="8"/>
  <c r="CN56" i="8"/>
  <c r="AA58" i="8"/>
  <c r="CN72" i="8"/>
  <c r="CS54" i="8"/>
  <c r="CS35" i="8"/>
  <c r="BA70" i="8"/>
  <c r="BA72" i="8" s="1"/>
  <c r="BA56" i="8"/>
  <c r="EG67" i="8"/>
  <c r="EG66" i="8" s="1"/>
  <c r="CM18" i="8"/>
  <c r="CM27" i="8" s="1"/>
  <c r="CM31" i="8" s="1"/>
  <c r="CM33" i="8" s="1"/>
  <c r="EC16" i="8"/>
  <c r="DZ26" i="8"/>
  <c r="EB26" i="8"/>
  <c r="EF29" i="8"/>
  <c r="BH35" i="8"/>
  <c r="AZ35" i="8"/>
  <c r="AZ54" i="8"/>
  <c r="DU35" i="8"/>
  <c r="CO70" i="8"/>
  <c r="CO56" i="8"/>
  <c r="DZ23" i="8"/>
  <c r="EB23" i="8"/>
  <c r="DV35" i="8"/>
  <c r="DL70" i="8"/>
  <c r="AK56" i="8"/>
  <c r="AK70" i="8"/>
  <c r="BU70" i="8"/>
  <c r="BU56" i="8"/>
  <c r="DE70" i="8"/>
  <c r="DE56" i="8"/>
  <c r="N13" i="8"/>
  <c r="N18" i="8" s="1"/>
  <c r="N27" i="8" s="1"/>
  <c r="N31" i="8" s="1"/>
  <c r="N33" i="8" s="1"/>
  <c r="N72" i="8" s="1"/>
  <c r="BJ13" i="8"/>
  <c r="BJ18" i="8" s="1"/>
  <c r="BJ27" i="8" s="1"/>
  <c r="BJ31" i="8" s="1"/>
  <c r="BJ33" i="8" s="1"/>
  <c r="CH13" i="8"/>
  <c r="CH18" i="8" s="1"/>
  <c r="CH27" i="8" s="1"/>
  <c r="CH31" i="8" s="1"/>
  <c r="CH33" i="8" s="1"/>
  <c r="CH72" i="8" s="1"/>
  <c r="DR13" i="8"/>
  <c r="DR18" i="8" s="1"/>
  <c r="DR27" i="8" s="1"/>
  <c r="DR31" i="8" s="1"/>
  <c r="DR33" i="8" s="1"/>
  <c r="DR72" i="8" s="1"/>
  <c r="CY35" i="8"/>
  <c r="DM70" i="8"/>
  <c r="DM56" i="8"/>
  <c r="BW58" i="8"/>
  <c r="DG58" i="8"/>
  <c r="AA13" i="8"/>
  <c r="AA18" i="8" s="1"/>
  <c r="AA27" i="8" s="1"/>
  <c r="AA31" i="8" s="1"/>
  <c r="AA33" i="8" s="1"/>
  <c r="AF29" i="8"/>
  <c r="EA29" i="8" s="1"/>
  <c r="EA10" i="8"/>
  <c r="CZ29" i="8"/>
  <c r="EG29" i="8" s="1"/>
  <c r="CZ13" i="8"/>
  <c r="CZ18" i="8" s="1"/>
  <c r="CZ27" i="8" s="1"/>
  <c r="CZ31" i="8" s="1"/>
  <c r="CZ33" i="8" s="1"/>
  <c r="DY10" i="8"/>
  <c r="DY13" i="8" s="1"/>
  <c r="DY18" i="8" s="1"/>
  <c r="DY27" i="8" s="1"/>
  <c r="DY31" i="8" s="1"/>
  <c r="DY33" i="8" s="1"/>
  <c r="H13" i="8"/>
  <c r="H18" i="8" s="1"/>
  <c r="H27" i="8" s="1"/>
  <c r="EB17" i="8"/>
  <c r="DZ21" i="8"/>
  <c r="EC21" i="8"/>
  <c r="EE21" i="8"/>
  <c r="EF21" i="8"/>
  <c r="EG21" i="8"/>
  <c r="EH21" i="8"/>
  <c r="P13" i="8"/>
  <c r="P18" i="8" s="1"/>
  <c r="P27" i="8" s="1"/>
  <c r="P31" i="8" s="1"/>
  <c r="P33" i="8" s="1"/>
  <c r="P72" i="8" s="1"/>
  <c r="AB13" i="8"/>
  <c r="AB18" i="8" s="1"/>
  <c r="AB27" i="8" s="1"/>
  <c r="AB31" i="8" s="1"/>
  <c r="AB33" i="8" s="1"/>
  <c r="AN13" i="8"/>
  <c r="AN18" i="8" s="1"/>
  <c r="AN27" i="8" s="1"/>
  <c r="AN31" i="8" s="1"/>
  <c r="AN33" i="8" s="1"/>
  <c r="AN72" i="8" s="1"/>
  <c r="AZ13" i="8"/>
  <c r="AZ18" i="8" s="1"/>
  <c r="AZ27" i="8" s="1"/>
  <c r="AZ31" i="8" s="1"/>
  <c r="AZ33" i="8" s="1"/>
  <c r="AZ72" i="8" s="1"/>
  <c r="BL13" i="8"/>
  <c r="BL18" i="8" s="1"/>
  <c r="BL27" i="8" s="1"/>
  <c r="BL31" i="8" s="1"/>
  <c r="BL33" i="8" s="1"/>
  <c r="BL72" i="8" s="1"/>
  <c r="BX13" i="8"/>
  <c r="BX18" i="8" s="1"/>
  <c r="BX27" i="8" s="1"/>
  <c r="BX31" i="8" s="1"/>
  <c r="BX33" i="8" s="1"/>
  <c r="BX72" i="8" s="1"/>
  <c r="CJ13" i="8"/>
  <c r="CJ18" i="8" s="1"/>
  <c r="CJ27" i="8" s="1"/>
  <c r="CJ31" i="8" s="1"/>
  <c r="CJ33" i="8" s="1"/>
  <c r="CJ72" i="8" s="1"/>
  <c r="CV13" i="8"/>
  <c r="CV18" i="8" s="1"/>
  <c r="CV27" i="8" s="1"/>
  <c r="CV31" i="8" s="1"/>
  <c r="CV33" i="8" s="1"/>
  <c r="CV72" i="8" s="1"/>
  <c r="DH13" i="8"/>
  <c r="DH18" i="8" s="1"/>
  <c r="DH27" i="8" s="1"/>
  <c r="DH31" i="8" s="1"/>
  <c r="DH33" i="8" s="1"/>
  <c r="DH72" i="8" s="1"/>
  <c r="DT13" i="8"/>
  <c r="DT18" i="8" s="1"/>
  <c r="DT27" i="8" s="1"/>
  <c r="DT31" i="8" s="1"/>
  <c r="DT33" i="8" s="1"/>
  <c r="DA35" i="8"/>
  <c r="DA54" i="8"/>
  <c r="DA72" i="8" s="1"/>
  <c r="EA38" i="8"/>
  <c r="EA37" i="8" s="1"/>
  <c r="EA35" i="8" s="1"/>
  <c r="AU54" i="8"/>
  <c r="DK54" i="8"/>
  <c r="K54" i="8"/>
  <c r="AI54" i="8"/>
  <c r="BG54" i="8"/>
  <c r="DC54" i="8"/>
  <c r="DO54" i="8"/>
  <c r="ED42" i="8"/>
  <c r="ED41" i="8" s="1"/>
  <c r="ED54" i="8" s="1"/>
  <c r="CW58" i="8"/>
  <c r="EA23" i="8"/>
  <c r="BU54" i="8"/>
  <c r="BD70" i="8"/>
  <c r="BI70" i="8"/>
  <c r="BI56" i="8"/>
  <c r="AX13" i="8"/>
  <c r="AX18" i="8" s="1"/>
  <c r="AX27" i="8" s="1"/>
  <c r="AX31" i="8" s="1"/>
  <c r="AX33" i="8" s="1"/>
  <c r="AX72" i="8" s="1"/>
  <c r="DF13" i="8"/>
  <c r="DF18" i="8" s="1"/>
  <c r="DF27" i="8" s="1"/>
  <c r="DF31" i="8" s="1"/>
  <c r="DF33" i="8" s="1"/>
  <c r="DF72" i="8" s="1"/>
  <c r="EE24" i="8"/>
  <c r="EG24" i="8"/>
  <c r="O58" i="8"/>
  <c r="AY58" i="8"/>
  <c r="CI58" i="8"/>
  <c r="DS58" i="8"/>
  <c r="O13" i="8"/>
  <c r="O18" i="8" s="1"/>
  <c r="O27" i="8" s="1"/>
  <c r="O31" i="8" s="1"/>
  <c r="O33" i="8" s="1"/>
  <c r="AM13" i="8"/>
  <c r="AM18" i="8" s="1"/>
  <c r="AM27" i="8" s="1"/>
  <c r="AM31" i="8" s="1"/>
  <c r="AM33" i="8" s="1"/>
  <c r="CI13" i="8"/>
  <c r="CI18" i="8" s="1"/>
  <c r="CI27" i="8" s="1"/>
  <c r="CI31" i="8" s="1"/>
  <c r="CI33" i="8" s="1"/>
  <c r="DZ10" i="8"/>
  <c r="DZ13" i="8" s="1"/>
  <c r="DZ18" i="8" s="1"/>
  <c r="DZ27" i="8" s="1"/>
  <c r="EB10" i="8"/>
  <c r="EB13" i="8" s="1"/>
  <c r="EB18" i="8" s="1"/>
  <c r="EB27" i="8" s="1"/>
  <c r="EB31" i="8" s="1"/>
  <c r="EB33" i="8" s="1"/>
  <c r="AR29" i="8"/>
  <c r="EB29" i="8" s="1"/>
  <c r="EC10" i="8"/>
  <c r="EC13" i="8" s="1"/>
  <c r="EC18" i="8" s="1"/>
  <c r="EC27" i="8" s="1"/>
  <c r="EC31" i="8" s="1"/>
  <c r="EC33" i="8" s="1"/>
  <c r="BD13" i="8"/>
  <c r="BD18" i="8" s="1"/>
  <c r="BD27" i="8" s="1"/>
  <c r="BD31" i="8" s="1"/>
  <c r="BD33" i="8" s="1"/>
  <c r="BD72" i="8" s="1"/>
  <c r="BP29" i="8"/>
  <c r="BP13" i="8"/>
  <c r="BP18" i="8" s="1"/>
  <c r="BP27" i="8" s="1"/>
  <c r="DL29" i="8"/>
  <c r="EH29" i="8" s="1"/>
  <c r="DL13" i="8"/>
  <c r="DL18" i="8" s="1"/>
  <c r="DL27" i="8" s="1"/>
  <c r="DL31" i="8" s="1"/>
  <c r="DL33" i="8" s="1"/>
  <c r="EA17" i="8"/>
  <c r="ED17" i="8"/>
  <c r="EA21" i="8"/>
  <c r="EC42" i="8"/>
  <c r="EC41" i="8" s="1"/>
  <c r="BP70" i="8"/>
  <c r="AO13" i="8"/>
  <c r="AO18" i="8" s="1"/>
  <c r="AO27" i="8" s="1"/>
  <c r="AO31" i="8" s="1"/>
  <c r="AO33" i="8" s="1"/>
  <c r="CK13" i="8"/>
  <c r="CK18" i="8" s="1"/>
  <c r="CK27" i="8" s="1"/>
  <c r="CK31" i="8" s="1"/>
  <c r="CK33" i="8" s="1"/>
  <c r="CK72" i="8" s="1"/>
  <c r="CW13" i="8"/>
  <c r="CW18" i="8" s="1"/>
  <c r="CW27" i="8" s="1"/>
  <c r="CW31" i="8" s="1"/>
  <c r="CW33" i="8" s="1"/>
  <c r="EE10" i="8"/>
  <c r="EC17" i="8"/>
  <c r="EA30" i="8"/>
  <c r="EC30" i="8"/>
  <c r="AH35" i="8"/>
  <c r="BR35" i="8"/>
  <c r="DB35" i="8"/>
  <c r="EB38" i="8"/>
  <c r="EB37" i="8" s="1"/>
  <c r="EB35" i="8" s="1"/>
  <c r="AJ54" i="8"/>
  <c r="DD54" i="8"/>
  <c r="DD35" i="8"/>
  <c r="BD56" i="8"/>
  <c r="EB62" i="8"/>
  <c r="EC62" i="8"/>
  <c r="ED62" i="8"/>
  <c r="EE62" i="8"/>
  <c r="EF62" i="8"/>
  <c r="EG62" i="8"/>
  <c r="EH62" i="8"/>
  <c r="AL13" i="8"/>
  <c r="AL18" i="8" s="1"/>
  <c r="AL27" i="8" s="1"/>
  <c r="AL31" i="8" s="1"/>
  <c r="AL33" i="8" s="1"/>
  <c r="BO13" i="8"/>
  <c r="BO18" i="8" s="1"/>
  <c r="BO27" i="8" s="1"/>
  <c r="BO31" i="8" s="1"/>
  <c r="BO33" i="8" s="1"/>
  <c r="BO72" i="8" s="1"/>
  <c r="CX13" i="8"/>
  <c r="CX18" i="8" s="1"/>
  <c r="CX27" i="8" s="1"/>
  <c r="CX31" i="8" s="1"/>
  <c r="CX33" i="8" s="1"/>
  <c r="DY23" i="8"/>
  <c r="EC23" i="8"/>
  <c r="CG54" i="8"/>
  <c r="CG35" i="8"/>
  <c r="EA54" i="8"/>
  <c r="AW70" i="8"/>
  <c r="AW56" i="8"/>
  <c r="CG56" i="8"/>
  <c r="CG70" i="8"/>
  <c r="DY61" i="8"/>
  <c r="Z13" i="8"/>
  <c r="Z18" i="8" s="1"/>
  <c r="Z27" i="8" s="1"/>
  <c r="Z31" i="8" s="1"/>
  <c r="Z33" i="8" s="1"/>
  <c r="BV13" i="8"/>
  <c r="BV18" i="8" s="1"/>
  <c r="BV27" i="8" s="1"/>
  <c r="BV31" i="8" s="1"/>
  <c r="BV33" i="8" s="1"/>
  <c r="CT13" i="8"/>
  <c r="CT18" i="8" s="1"/>
  <c r="CT27" i="8" s="1"/>
  <c r="CT31" i="8" s="1"/>
  <c r="CT33" i="8" s="1"/>
  <c r="CT72" i="8" s="1"/>
  <c r="EF24" i="8"/>
  <c r="EH24" i="8"/>
  <c r="BO70" i="8"/>
  <c r="BO56" i="8"/>
  <c r="AM58" i="8"/>
  <c r="BK58" i="8"/>
  <c r="CU58" i="8"/>
  <c r="AP13" i="8"/>
  <c r="AP18" i="8" s="1"/>
  <c r="AP27" i="8" s="1"/>
  <c r="AP31" i="8" s="1"/>
  <c r="AP33" i="8" s="1"/>
  <c r="BB13" i="8"/>
  <c r="BB18" i="8" s="1"/>
  <c r="BB27" i="8" s="1"/>
  <c r="BB31" i="8" s="1"/>
  <c r="BB33" i="8" s="1"/>
  <c r="BB72" i="8" s="1"/>
  <c r="CL13" i="8"/>
  <c r="CL18" i="8" s="1"/>
  <c r="CL27" i="8" s="1"/>
  <c r="CL31" i="8" s="1"/>
  <c r="CL33" i="8" s="1"/>
  <c r="CL72" i="8" s="1"/>
  <c r="AE13" i="8"/>
  <c r="AE18" i="8" s="1"/>
  <c r="AE27" i="8" s="1"/>
  <c r="AE31" i="8" s="1"/>
  <c r="AE33" i="8" s="1"/>
  <c r="CA13" i="8"/>
  <c r="CA18" i="8" s="1"/>
  <c r="CA27" i="8" s="1"/>
  <c r="CA31" i="8" s="1"/>
  <c r="CA33" i="8" s="1"/>
  <c r="EB22" i="8"/>
  <c r="EC22" i="8"/>
  <c r="EE22" i="8"/>
  <c r="U35" i="8"/>
  <c r="AS35" i="8"/>
  <c r="EF38" i="8"/>
  <c r="EF37" i="8" s="1"/>
  <c r="CQ54" i="8"/>
  <c r="EF42" i="8"/>
  <c r="EF41" i="8" s="1"/>
  <c r="EF54" i="8" s="1"/>
  <c r="BC13" i="8"/>
  <c r="BC18" i="8" s="1"/>
  <c r="BC27" i="8" s="1"/>
  <c r="BC31" i="8" s="1"/>
  <c r="BC33" i="8" s="1"/>
  <c r="BC72" i="8" s="1"/>
  <c r="CY13" i="8"/>
  <c r="CY18" i="8" s="1"/>
  <c r="CY27" i="8" s="1"/>
  <c r="CY31" i="8" s="1"/>
  <c r="CY33" i="8" s="1"/>
  <c r="EG10" i="8"/>
  <c r="AF13" i="8"/>
  <c r="AF18" i="8" s="1"/>
  <c r="AF27" i="8" s="1"/>
  <c r="AF31" i="8" s="1"/>
  <c r="AF33" i="8" s="1"/>
  <c r="CB13" i="8"/>
  <c r="CB18" i="8" s="1"/>
  <c r="CB27" i="8" s="1"/>
  <c r="CB31" i="8" s="1"/>
  <c r="CB33" i="8" s="1"/>
  <c r="DY16" i="8"/>
  <c r="EB30" i="8"/>
  <c r="EE30" i="8"/>
  <c r="EH30" i="8"/>
  <c r="DZ17" i="8"/>
  <c r="T29" i="8"/>
  <c r="EG30" i="8"/>
  <c r="L35" i="8"/>
  <c r="AV35" i="8"/>
  <c r="EG38" i="8"/>
  <c r="EG37" i="8" s="1"/>
  <c r="AL54" i="8"/>
  <c r="BP56" i="8"/>
  <c r="AR56" i="8"/>
  <c r="DY59" i="8"/>
  <c r="DY64" i="8"/>
  <c r="DZ64" i="8"/>
  <c r="EA64" i="8"/>
  <c r="EF64" i="8"/>
  <c r="DY17" i="8"/>
  <c r="ED23" i="8"/>
  <c r="EF23" i="8"/>
  <c r="DW54" i="8"/>
  <c r="BV54" i="8"/>
  <c r="DF54" i="8"/>
  <c r="Q58" i="8"/>
  <c r="BM58" i="8"/>
  <c r="DI58" i="8"/>
  <c r="EC61" i="8"/>
  <c r="DY26" i="8"/>
  <c r="AA54" i="8"/>
  <c r="BW54" i="8"/>
  <c r="BV56" i="8"/>
  <c r="R58" i="8"/>
  <c r="AP58" i="8"/>
  <c r="BN58" i="8"/>
  <c r="BZ58" i="8"/>
  <c r="CX58" i="8"/>
  <c r="DJ58" i="8"/>
  <c r="DV58" i="8"/>
  <c r="EH17" i="8"/>
  <c r="EE23" i="8"/>
  <c r="EG23" i="8"/>
  <c r="CK54" i="8"/>
  <c r="Z54" i="8"/>
  <c r="BJ54" i="8"/>
  <c r="BQ70" i="8"/>
  <c r="BQ72" i="8" s="1"/>
  <c r="BQ56" i="8"/>
  <c r="AO58" i="8"/>
  <c r="DU58" i="8"/>
  <c r="BJ70" i="8"/>
  <c r="BJ56" i="8"/>
  <c r="CH70" i="8"/>
  <c r="CH56" i="8"/>
  <c r="EA61" i="8"/>
  <c r="EB61" i="8"/>
  <c r="EH26" i="8"/>
  <c r="H30" i="8"/>
  <c r="DY30" i="8" s="1"/>
  <c r="CW35" i="8"/>
  <c r="DL35" i="8"/>
  <c r="AB54" i="8"/>
  <c r="BX54" i="8"/>
  <c r="DF56" i="8"/>
  <c r="H58" i="8"/>
  <c r="S58" i="8"/>
  <c r="AE58" i="8"/>
  <c r="CA58" i="8"/>
  <c r="CY58" i="8"/>
  <c r="DW58" i="8"/>
  <c r="BM35" i="8"/>
  <c r="CX35" i="8"/>
  <c r="S35" i="8"/>
  <c r="AE35" i="8"/>
  <c r="BO35" i="8"/>
  <c r="CA35" i="8"/>
  <c r="BB54" i="8"/>
  <c r="BY54" i="8"/>
  <c r="CO54" i="8"/>
  <c r="CO72" i="8" s="1"/>
  <c r="I70" i="8"/>
  <c r="I72" i="8" s="1"/>
  <c r="I56" i="8"/>
  <c r="AR70" i="8"/>
  <c r="T70" i="8"/>
  <c r="T56" i="8"/>
  <c r="EB59" i="8"/>
  <c r="EC59" i="8"/>
  <c r="ED59" i="8"/>
  <c r="ED58" i="8" s="1"/>
  <c r="EE59" i="8"/>
  <c r="EE58" i="8" s="1"/>
  <c r="CB58" i="8"/>
  <c r="EF59" i="8"/>
  <c r="EF58" i="8" s="1"/>
  <c r="EG59" i="8"/>
  <c r="CZ58" i="8"/>
  <c r="EH59" i="8"/>
  <c r="EH58" i="8" s="1"/>
  <c r="EG61" i="8"/>
  <c r="EF16" i="8"/>
  <c r="EG16" i="8"/>
  <c r="AD35" i="8"/>
  <c r="BN35" i="8"/>
  <c r="T35" i="8"/>
  <c r="AF35" i="8"/>
  <c r="AR35" i="8"/>
  <c r="EC38" i="8"/>
  <c r="EC37" i="8" s="1"/>
  <c r="EC35" i="8" s="1"/>
  <c r="BD37" i="8"/>
  <c r="BD35" i="8" s="1"/>
  <c r="ED38" i="8"/>
  <c r="ED37" i="8" s="1"/>
  <c r="BP37" i="8"/>
  <c r="BP35" i="8" s="1"/>
  <c r="EE38" i="8"/>
  <c r="EE37" i="8" s="1"/>
  <c r="EE35" i="8" s="1"/>
  <c r="CB37" i="8"/>
  <c r="CB35" i="8" s="1"/>
  <c r="CN35" i="8"/>
  <c r="DY38" i="8"/>
  <c r="DY37" i="8" s="1"/>
  <c r="DY35" i="8" s="1"/>
  <c r="R54" i="8"/>
  <c r="BC54" i="8"/>
  <c r="BZ54" i="8"/>
  <c r="DJ54" i="8"/>
  <c r="N56" i="8"/>
  <c r="AS70" i="8"/>
  <c r="AS72" i="8" s="1"/>
  <c r="AS56" i="8"/>
  <c r="U70" i="8"/>
  <c r="U56" i="8"/>
  <c r="AG70" i="8"/>
  <c r="AG56" i="8"/>
  <c r="BE70" i="8"/>
  <c r="BE56" i="8"/>
  <c r="CC70" i="8"/>
  <c r="CC56" i="8"/>
  <c r="DA70" i="8"/>
  <c r="DA56" i="8"/>
  <c r="DZ59" i="8"/>
  <c r="DZ58" i="8" s="1"/>
  <c r="H54" i="8"/>
  <c r="BD54" i="8"/>
  <c r="CZ54" i="8"/>
  <c r="K58" i="8"/>
  <c r="W58" i="8"/>
  <c r="AI58" i="8"/>
  <c r="AU58" i="8"/>
  <c r="BG58" i="8"/>
  <c r="BS58" i="8"/>
  <c r="CE58" i="8"/>
  <c r="CQ58" i="8"/>
  <c r="DC58" i="8"/>
  <c r="DO58" i="8"/>
  <c r="EB64" i="8"/>
  <c r="EC64" i="8"/>
  <c r="ED64" i="8"/>
  <c r="EE64" i="8"/>
  <c r="EG64" i="8"/>
  <c r="EH64" i="8"/>
  <c r="AP54" i="8"/>
  <c r="CL54" i="8"/>
  <c r="EF60" i="8"/>
  <c r="EG60" i="8"/>
  <c r="AQ54" i="8"/>
  <c r="AQ72" i="8" s="1"/>
  <c r="CM54" i="8"/>
  <c r="EG42" i="8"/>
  <c r="EG41" i="8" s="1"/>
  <c r="EG54" i="8" s="1"/>
  <c r="EH42" i="8"/>
  <c r="EH41" i="8" s="1"/>
  <c r="EH54" i="8" s="1"/>
  <c r="DY62" i="8"/>
  <c r="EA62" i="8"/>
  <c r="DZ62" i="8"/>
  <c r="X66" i="8"/>
  <c r="BH66" i="8"/>
  <c r="CR66" i="8"/>
  <c r="L58" i="8"/>
  <c r="X58" i="8"/>
  <c r="AJ58" i="8"/>
  <c r="AV58" i="8"/>
  <c r="BH58" i="8"/>
  <c r="BT58" i="8"/>
  <c r="CF58" i="8"/>
  <c r="CR58" i="8"/>
  <c r="DD58" i="8"/>
  <c r="DP58" i="8"/>
  <c r="EH61" i="8"/>
  <c r="EH68" i="8"/>
  <c r="DZ63" i="8"/>
  <c r="EA63" i="8"/>
  <c r="EB63" i="8"/>
  <c r="EC63" i="8"/>
  <c r="E41" i="6"/>
  <c r="E75" i="6"/>
  <c r="CC52" i="5"/>
  <c r="CC59" i="5" s="1"/>
  <c r="CC68" i="5" s="1"/>
  <c r="H52" i="5"/>
  <c r="H59" i="5" s="1"/>
  <c r="H68" i="5" s="1"/>
  <c r="AR52" i="5"/>
  <c r="AR59" i="5" s="1"/>
  <c r="AR68" i="5" s="1"/>
  <c r="P13" i="5"/>
  <c r="P17" i="5" s="1"/>
  <c r="P50" i="5"/>
  <c r="AN50" i="5"/>
  <c r="AN13" i="5"/>
  <c r="AN17" i="5" s="1"/>
  <c r="AN52" i="5" s="1"/>
  <c r="AN59" i="5" s="1"/>
  <c r="AN68" i="5" s="1"/>
  <c r="BX13" i="5"/>
  <c r="BX17" i="5" s="1"/>
  <c r="BX50" i="5"/>
  <c r="DH13" i="5"/>
  <c r="DH17" i="5" s="1"/>
  <c r="DH50" i="5"/>
  <c r="EC35" i="5"/>
  <c r="EG35" i="5"/>
  <c r="U40" i="5"/>
  <c r="CO40" i="5"/>
  <c r="AC40" i="5"/>
  <c r="BA40" i="5"/>
  <c r="BM40" i="5"/>
  <c r="CK40" i="5"/>
  <c r="DI40" i="5"/>
  <c r="AG40" i="5"/>
  <c r="AG52" i="5" s="1"/>
  <c r="AG59" i="5" s="1"/>
  <c r="AG68" i="5" s="1"/>
  <c r="DZ24" i="5"/>
  <c r="AI40" i="5"/>
  <c r="DO40" i="5"/>
  <c r="BO11" i="5"/>
  <c r="BO13" i="5" s="1"/>
  <c r="BO17" i="5" s="1"/>
  <c r="AP40" i="5"/>
  <c r="DV40" i="5"/>
  <c r="AH40" i="5"/>
  <c r="AH52" i="5" s="1"/>
  <c r="AH59" i="5" s="1"/>
  <c r="AH68" i="5" s="1"/>
  <c r="CP40" i="5"/>
  <c r="EA28" i="5"/>
  <c r="ED28" i="5"/>
  <c r="DZ44" i="5"/>
  <c r="EE64" i="5"/>
  <c r="EE7" i="5"/>
  <c r="G40" i="5"/>
  <c r="G52" i="5" s="1"/>
  <c r="G59" i="5" s="1"/>
  <c r="G68" i="5" s="1"/>
  <c r="M50" i="5"/>
  <c r="M13" i="5"/>
  <c r="M17" i="5" s="1"/>
  <c r="BU50" i="5"/>
  <c r="BU13" i="5"/>
  <c r="BU17" i="5" s="1"/>
  <c r="DE50" i="5"/>
  <c r="DE13" i="5"/>
  <c r="DE17" i="5" s="1"/>
  <c r="DE52" i="5" s="1"/>
  <c r="DE59" i="5" s="1"/>
  <c r="DE68" i="5" s="1"/>
  <c r="DX10" i="5"/>
  <c r="CG50" i="5"/>
  <c r="CG13" i="5"/>
  <c r="CG17" i="5" s="1"/>
  <c r="DQ50" i="5"/>
  <c r="EG50" i="5" s="1"/>
  <c r="BV50" i="5"/>
  <c r="BV13" i="5"/>
  <c r="BV17" i="5" s="1"/>
  <c r="DF13" i="5"/>
  <c r="DF17" i="5" s="1"/>
  <c r="DF50" i="5"/>
  <c r="O13" i="5"/>
  <c r="O17" i="5" s="1"/>
  <c r="O50" i="5"/>
  <c r="AA13" i="5"/>
  <c r="AA17" i="5" s="1"/>
  <c r="AA50" i="5"/>
  <c r="DY50" i="5" s="1"/>
  <c r="AM50" i="5"/>
  <c r="AM13" i="5"/>
  <c r="AM17" i="5" s="1"/>
  <c r="BK50" i="5"/>
  <c r="BK13" i="5"/>
  <c r="BK17" i="5" s="1"/>
  <c r="CI50" i="5"/>
  <c r="CI13" i="5"/>
  <c r="CI17" i="5" s="1"/>
  <c r="CI52" i="5" s="1"/>
  <c r="CI59" i="5" s="1"/>
  <c r="CI68" i="5" s="1"/>
  <c r="DG13" i="5"/>
  <c r="DG17" i="5" s="1"/>
  <c r="DG50" i="5"/>
  <c r="AQ11" i="5"/>
  <c r="AQ13" i="5" s="1"/>
  <c r="AQ17" i="5" s="1"/>
  <c r="CS13" i="5"/>
  <c r="CS17" i="5" s="1"/>
  <c r="DY23" i="5"/>
  <c r="EE23" i="5"/>
  <c r="EG23" i="5"/>
  <c r="AB13" i="5"/>
  <c r="AB17" i="5" s="1"/>
  <c r="AB50" i="5"/>
  <c r="AZ13" i="5"/>
  <c r="AZ17" i="5" s="1"/>
  <c r="AZ50" i="5"/>
  <c r="BL50" i="5"/>
  <c r="BL13" i="5"/>
  <c r="BL17" i="5" s="1"/>
  <c r="BL52" i="5" s="1"/>
  <c r="BL59" i="5" s="1"/>
  <c r="BL68" i="5" s="1"/>
  <c r="CV50" i="5"/>
  <c r="CV13" i="5"/>
  <c r="CV17" i="5" s="1"/>
  <c r="AT52" i="5"/>
  <c r="AT59" i="5" s="1"/>
  <c r="AT68" i="5" s="1"/>
  <c r="EB35" i="5"/>
  <c r="EE35" i="5"/>
  <c r="BQ40" i="5"/>
  <c r="BQ52" i="5" s="1"/>
  <c r="BQ59" i="5" s="1"/>
  <c r="BQ68" i="5" s="1"/>
  <c r="Q40" i="5"/>
  <c r="AO40" i="5"/>
  <c r="BY40" i="5"/>
  <c r="CW40" i="5"/>
  <c r="DU40" i="5"/>
  <c r="BE40" i="5"/>
  <c r="K40" i="5"/>
  <c r="K52" i="5" s="1"/>
  <c r="K59" i="5" s="1"/>
  <c r="K68" i="5" s="1"/>
  <c r="AE11" i="5"/>
  <c r="AE13" i="5" s="1"/>
  <c r="AE17" i="5" s="1"/>
  <c r="AE52" i="5" s="1"/>
  <c r="CY11" i="5"/>
  <c r="CY13" i="5" s="1"/>
  <c r="CY17" i="5" s="1"/>
  <c r="BI13" i="5"/>
  <c r="BI17" i="5" s="1"/>
  <c r="BI52" i="5" s="1"/>
  <c r="BI59" i="5" s="1"/>
  <c r="BI68" i="5" s="1"/>
  <c r="R40" i="5"/>
  <c r="BN40" i="5"/>
  <c r="DJ40" i="5"/>
  <c r="BR40" i="5"/>
  <c r="DY28" i="5"/>
  <c r="EB28" i="5"/>
  <c r="BJ13" i="5"/>
  <c r="BJ17" i="5" s="1"/>
  <c r="BJ52" i="5" s="1"/>
  <c r="BJ59" i="5" s="1"/>
  <c r="BJ68" i="5" s="1"/>
  <c r="DY21" i="5"/>
  <c r="S40" i="5"/>
  <c r="EB21" i="5"/>
  <c r="CA40" i="5"/>
  <c r="ED21" i="5"/>
  <c r="EE21" i="5"/>
  <c r="CM40" i="5"/>
  <c r="DK40" i="5"/>
  <c r="EG21" i="5"/>
  <c r="EG7" i="5"/>
  <c r="EG13" i="5" s="1"/>
  <c r="EG17" i="5" s="1"/>
  <c r="AW50" i="5"/>
  <c r="DX9" i="5"/>
  <c r="DX11" i="5" s="1"/>
  <c r="DY9" i="5"/>
  <c r="DY11" i="5" s="1"/>
  <c r="DZ9" i="5"/>
  <c r="DZ11" i="5" s="1"/>
  <c r="EA9" i="5"/>
  <c r="EA11" i="5" s="1"/>
  <c r="EB9" i="5"/>
  <c r="EB11" i="5" s="1"/>
  <c r="EC9" i="5"/>
  <c r="EC11" i="5" s="1"/>
  <c r="ED9" i="5"/>
  <c r="ED11" i="5" s="1"/>
  <c r="EE9" i="5"/>
  <c r="EE11" i="5" s="1"/>
  <c r="DK11" i="5"/>
  <c r="DK13" i="5" s="1"/>
  <c r="DK17" i="5" s="1"/>
  <c r="DK52" i="5" s="1"/>
  <c r="EF9" i="5"/>
  <c r="EF11" i="5" s="1"/>
  <c r="S11" i="5"/>
  <c r="S13" i="5" s="1"/>
  <c r="S17" i="5" s="1"/>
  <c r="S52" i="5" s="1"/>
  <c r="S59" i="5" s="1"/>
  <c r="S68" i="5" s="1"/>
  <c r="BC11" i="5"/>
  <c r="BC13" i="5" s="1"/>
  <c r="BC17" i="5" s="1"/>
  <c r="BC52" i="5" s="1"/>
  <c r="BC59" i="5" s="1"/>
  <c r="BC68" i="5" s="1"/>
  <c r="CM11" i="5"/>
  <c r="CM13" i="5" s="1"/>
  <c r="CM17" i="5" s="1"/>
  <c r="CM52" i="5" s="1"/>
  <c r="CM59" i="5" s="1"/>
  <c r="CM68" i="5" s="1"/>
  <c r="Y13" i="5"/>
  <c r="Y17" i="5" s="1"/>
  <c r="T40" i="5"/>
  <c r="CZ40" i="5"/>
  <c r="CZ52" i="5" s="1"/>
  <c r="CZ59" i="5" s="1"/>
  <c r="CZ68" i="5" s="1"/>
  <c r="DZ26" i="5"/>
  <c r="EA26" i="5"/>
  <c r="EB26" i="5"/>
  <c r="EC26" i="5"/>
  <c r="ED26" i="5"/>
  <c r="EE26" i="5"/>
  <c r="EF26" i="5"/>
  <c r="EG26" i="5"/>
  <c r="AX50" i="5"/>
  <c r="AX52" i="5" s="1"/>
  <c r="AX59" i="5" s="1"/>
  <c r="AX68" i="5" s="1"/>
  <c r="AK50" i="5"/>
  <c r="DZ50" i="5" s="1"/>
  <c r="AK13" i="5"/>
  <c r="AK17" i="5" s="1"/>
  <c r="CQ52" i="5"/>
  <c r="CQ59" i="5" s="1"/>
  <c r="CQ68" i="5" s="1"/>
  <c r="DO52" i="5"/>
  <c r="DO59" i="5" s="1"/>
  <c r="DO68" i="5" s="1"/>
  <c r="N13" i="5"/>
  <c r="N17" i="5" s="1"/>
  <c r="N50" i="5"/>
  <c r="AL50" i="5"/>
  <c r="AL13" i="5"/>
  <c r="AL17" i="5" s="1"/>
  <c r="CH50" i="5"/>
  <c r="CH13" i="5"/>
  <c r="CH17" i="5" s="1"/>
  <c r="CH52" i="5" s="1"/>
  <c r="CH59" i="5" s="1"/>
  <c r="CH68" i="5" s="1"/>
  <c r="DR50" i="5"/>
  <c r="DR13" i="5"/>
  <c r="DR17" i="5" s="1"/>
  <c r="DR52" i="5" s="1"/>
  <c r="DR59" i="5" s="1"/>
  <c r="DR68" i="5" s="1"/>
  <c r="BW13" i="5"/>
  <c r="BW17" i="5" s="1"/>
  <c r="BW50" i="5"/>
  <c r="EC50" i="5" s="1"/>
  <c r="CU50" i="5"/>
  <c r="EE50" i="5" s="1"/>
  <c r="CU13" i="5"/>
  <c r="CU17" i="5" s="1"/>
  <c r="DS50" i="5"/>
  <c r="DS13" i="5"/>
  <c r="DS17" i="5" s="1"/>
  <c r="CA11" i="5"/>
  <c r="CA13" i="5" s="1"/>
  <c r="CA17" i="5" s="1"/>
  <c r="DX23" i="5"/>
  <c r="DZ23" i="5"/>
  <c r="EF23" i="5"/>
  <c r="DT50" i="5"/>
  <c r="DT13" i="5"/>
  <c r="DT17" i="5" s="1"/>
  <c r="DT52" i="5" s="1"/>
  <c r="DT59" i="5" s="1"/>
  <c r="DT68" i="5" s="1"/>
  <c r="CT13" i="5"/>
  <c r="CT17" i="5" s="1"/>
  <c r="CT52" i="5" s="1"/>
  <c r="CT59" i="5" s="1"/>
  <c r="CT68" i="5" s="1"/>
  <c r="EA35" i="5"/>
  <c r="ED35" i="5"/>
  <c r="EF35" i="5"/>
  <c r="CE52" i="5"/>
  <c r="CE59" i="5" s="1"/>
  <c r="CE68" i="5" s="1"/>
  <c r="DA40" i="5"/>
  <c r="CF52" i="5"/>
  <c r="CF59" i="5" s="1"/>
  <c r="CF68" i="5" s="1"/>
  <c r="EB7" i="5"/>
  <c r="EB13" i="5" s="1"/>
  <c r="EB17" i="5" s="1"/>
  <c r="ED7" i="5"/>
  <c r="ED13" i="5" s="1"/>
  <c r="ED17" i="5" s="1"/>
  <c r="AD40" i="5"/>
  <c r="CL40" i="5"/>
  <c r="CX40" i="5"/>
  <c r="BF40" i="5"/>
  <c r="DX28" i="5"/>
  <c r="DZ28" i="5"/>
  <c r="EC28" i="5"/>
  <c r="DX64" i="5"/>
  <c r="DZ21" i="5"/>
  <c r="EA21" i="5"/>
  <c r="AQ40" i="5"/>
  <c r="BO40" i="5"/>
  <c r="EC21" i="5"/>
  <c r="EF21" i="5"/>
  <c r="EF40" i="5" s="1"/>
  <c r="CY40" i="5"/>
  <c r="DX21" i="5"/>
  <c r="EA44" i="5"/>
  <c r="EF7" i="5"/>
  <c r="DA52" i="5"/>
  <c r="DA59" i="5" s="1"/>
  <c r="DA68" i="5" s="1"/>
  <c r="BC40" i="5"/>
  <c r="DL11" i="5"/>
  <c r="DL13" i="5" s="1"/>
  <c r="DL17" i="5" s="1"/>
  <c r="DL52" i="5" s="1"/>
  <c r="DL59" i="5" s="1"/>
  <c r="DL68" i="5" s="1"/>
  <c r="Z13" i="5"/>
  <c r="Z17" i="5" s="1"/>
  <c r="AY50" i="5"/>
  <c r="EA50" i="5" s="1"/>
  <c r="BY13" i="5"/>
  <c r="BY17" i="5" s="1"/>
  <c r="BY52" i="5" s="1"/>
  <c r="BY59" i="5" s="1"/>
  <c r="BY68" i="5" s="1"/>
  <c r="DU50" i="5"/>
  <c r="DU13" i="5"/>
  <c r="DU17" i="5" s="1"/>
  <c r="DX32" i="5"/>
  <c r="BZ13" i="5"/>
  <c r="BZ17" i="5" s="1"/>
  <c r="BZ52" i="5" s="1"/>
  <c r="BZ59" i="5" s="1"/>
  <c r="BZ68" i="5" s="1"/>
  <c r="DV50" i="5"/>
  <c r="DV13" i="5"/>
  <c r="DV17" i="5" s="1"/>
  <c r="DV52" i="5" s="1"/>
  <c r="DV59" i="5" s="1"/>
  <c r="DV68" i="5" s="1"/>
  <c r="CC40" i="5"/>
  <c r="EA23" i="5"/>
  <c r="EF50" i="5"/>
  <c r="J40" i="5"/>
  <c r="J52" i="5" s="1"/>
  <c r="J59" i="5" s="1"/>
  <c r="J68" i="5" s="1"/>
  <c r="DN40" i="5"/>
  <c r="DN52" i="5" s="1"/>
  <c r="DN59" i="5" s="1"/>
  <c r="DN68" i="5" s="1"/>
  <c r="DZ34" i="5"/>
  <c r="EB34" i="5"/>
  <c r="DZ64" i="5"/>
  <c r="AE65" i="5"/>
  <c r="EB64" i="5"/>
  <c r="BC65" i="5"/>
  <c r="DY7" i="5"/>
  <c r="BG40" i="5"/>
  <c r="BG52" i="5" s="1"/>
  <c r="BG59" i="5" s="1"/>
  <c r="BG68" i="5" s="1"/>
  <c r="EC25" i="5"/>
  <c r="DZ38" i="5"/>
  <c r="ED38" i="5"/>
  <c r="BU44" i="5"/>
  <c r="DQ44" i="5"/>
  <c r="DZ7" i="5"/>
  <c r="AI13" i="5"/>
  <c r="AI17" i="5" s="1"/>
  <c r="AI52" i="5" s="1"/>
  <c r="AI59" i="5" s="1"/>
  <c r="AI68" i="5" s="1"/>
  <c r="BS13" i="5"/>
  <c r="BS17" i="5" s="1"/>
  <c r="BS52" i="5" s="1"/>
  <c r="BS59" i="5" s="1"/>
  <c r="BS68" i="5" s="1"/>
  <c r="DC13" i="5"/>
  <c r="DC17" i="5" s="1"/>
  <c r="DC52" i="5" s="1"/>
  <c r="DC59" i="5" s="1"/>
  <c r="DC68" i="5" s="1"/>
  <c r="X40" i="5"/>
  <c r="X52" i="5" s="1"/>
  <c r="X59" i="5" s="1"/>
  <c r="X68" i="5" s="1"/>
  <c r="BH40" i="5"/>
  <c r="BH52" i="5" s="1"/>
  <c r="BH59" i="5" s="1"/>
  <c r="BH68" i="5" s="1"/>
  <c r="CR40" i="5"/>
  <c r="CR52" i="5" s="1"/>
  <c r="CR59" i="5" s="1"/>
  <c r="CR68" i="5" s="1"/>
  <c r="DX31" i="5"/>
  <c r="DZ31" i="5"/>
  <c r="DZ36" i="5"/>
  <c r="EA36" i="5"/>
  <c r="EB36" i="5"/>
  <c r="EC36" i="5"/>
  <c r="EF36" i="5"/>
  <c r="EG36" i="5"/>
  <c r="AL44" i="5"/>
  <c r="BV44" i="5"/>
  <c r="DF44" i="5"/>
  <c r="EB42" i="5"/>
  <c r="EB44" i="5" s="1"/>
  <c r="AC13" i="5"/>
  <c r="AC17" i="5" s="1"/>
  <c r="AC52" i="5" s="1"/>
  <c r="AC59" i="5" s="1"/>
  <c r="AC68" i="5" s="1"/>
  <c r="CK13" i="5"/>
  <c r="CK17" i="5" s="1"/>
  <c r="CK52" i="5" s="1"/>
  <c r="CK59" i="5" s="1"/>
  <c r="CK68" i="5" s="1"/>
  <c r="DX15" i="5"/>
  <c r="CB40" i="5"/>
  <c r="CB52" i="5" s="1"/>
  <c r="CB59" i="5" s="1"/>
  <c r="CB68" i="5" s="1"/>
  <c r="EA32" i="5"/>
  <c r="EC42" i="5"/>
  <c r="EC44" i="5" s="1"/>
  <c r="BB13" i="5"/>
  <c r="BB17" i="5" s="1"/>
  <c r="BB52" i="5" s="1"/>
  <c r="BB59" i="5" s="1"/>
  <c r="BB68" i="5" s="1"/>
  <c r="DJ13" i="5"/>
  <c r="DJ17" i="5" s="1"/>
  <c r="DJ52" i="5" s="1"/>
  <c r="DJ59" i="5" s="1"/>
  <c r="DJ68" i="5" s="1"/>
  <c r="ED23" i="5"/>
  <c r="EF28" i="5"/>
  <c r="DX50" i="5"/>
  <c r="ED50" i="5"/>
  <c r="CD40" i="5"/>
  <c r="CD52" i="5" s="1"/>
  <c r="CD59" i="5" s="1"/>
  <c r="CD68" i="5" s="1"/>
  <c r="DZ32" i="5"/>
  <c r="EC34" i="5"/>
  <c r="BC50" i="5"/>
  <c r="EC64" i="5"/>
  <c r="ED64" i="5"/>
  <c r="CA65" i="5"/>
  <c r="CQ40" i="5"/>
  <c r="ED25" i="5"/>
  <c r="EC38" i="5"/>
  <c r="EG38" i="5"/>
  <c r="AK44" i="5"/>
  <c r="CS44" i="5"/>
  <c r="DY43" i="5"/>
  <c r="EA7" i="5"/>
  <c r="T13" i="5"/>
  <c r="T17" i="5" s="1"/>
  <c r="AJ13" i="5"/>
  <c r="AJ17" i="5" s="1"/>
  <c r="AJ52" i="5" s="1"/>
  <c r="AJ59" i="5" s="1"/>
  <c r="AJ68" i="5" s="1"/>
  <c r="BD13" i="5"/>
  <c r="BD17" i="5" s="1"/>
  <c r="BT13" i="5"/>
  <c r="BT17" i="5" s="1"/>
  <c r="BT52" i="5" s="1"/>
  <c r="BT59" i="5" s="1"/>
  <c r="BT68" i="5" s="1"/>
  <c r="CN13" i="5"/>
  <c r="CN17" i="5" s="1"/>
  <c r="CN52" i="5" s="1"/>
  <c r="CN59" i="5" s="1"/>
  <c r="CN68" i="5" s="1"/>
  <c r="DD13" i="5"/>
  <c r="DD17" i="5" s="1"/>
  <c r="DD52" i="5" s="1"/>
  <c r="DD59" i="5" s="1"/>
  <c r="M40" i="5"/>
  <c r="Y40" i="5"/>
  <c r="AK40" i="5"/>
  <c r="AW40" i="5"/>
  <c r="AW52" i="5" s="1"/>
  <c r="AW59" i="5" s="1"/>
  <c r="AW68" i="5" s="1"/>
  <c r="BI40" i="5"/>
  <c r="BU40" i="5"/>
  <c r="CG40" i="5"/>
  <c r="CS40" i="5"/>
  <c r="DE40" i="5"/>
  <c r="DQ40" i="5"/>
  <c r="EE27" i="5"/>
  <c r="EF27" i="5"/>
  <c r="EG27" i="5"/>
  <c r="DY31" i="5"/>
  <c r="DG44" i="5"/>
  <c r="DS44" i="5"/>
  <c r="EB43" i="5"/>
  <c r="EC43" i="5"/>
  <c r="ED43" i="5"/>
  <c r="EE43" i="5"/>
  <c r="EG46" i="5"/>
  <c r="EG48" i="5" s="1"/>
  <c r="EF64" i="5"/>
  <c r="Q13" i="5"/>
  <c r="Q17" i="5" s="1"/>
  <c r="Q52" i="5" s="1"/>
  <c r="Q59" i="5" s="1"/>
  <c r="Q68" i="5" s="1"/>
  <c r="AO50" i="5"/>
  <c r="AO13" i="5"/>
  <c r="AO17" i="5" s="1"/>
  <c r="AO52" i="5" s="1"/>
  <c r="AO59" i="5" s="1"/>
  <c r="AO68" i="5" s="1"/>
  <c r="BM50" i="5"/>
  <c r="BM13" i="5"/>
  <c r="BM17" i="5" s="1"/>
  <c r="BM52" i="5" s="1"/>
  <c r="BM59" i="5" s="1"/>
  <c r="BM68" i="5" s="1"/>
  <c r="CW50" i="5"/>
  <c r="CW13" i="5"/>
  <c r="CW17" i="5" s="1"/>
  <c r="H40" i="5"/>
  <c r="DY32" i="5"/>
  <c r="R50" i="5"/>
  <c r="R13" i="5"/>
  <c r="R17" i="5" s="1"/>
  <c r="AP50" i="5"/>
  <c r="AP13" i="5"/>
  <c r="AP17" i="5" s="1"/>
  <c r="AP52" i="5" s="1"/>
  <c r="AP59" i="5" s="1"/>
  <c r="AP68" i="5" s="1"/>
  <c r="BN13" i="5"/>
  <c r="BN17" i="5" s="1"/>
  <c r="BN50" i="5"/>
  <c r="CX50" i="5"/>
  <c r="CX13" i="5"/>
  <c r="CX17" i="5" s="1"/>
  <c r="AS40" i="5"/>
  <c r="AS52" i="5" s="1"/>
  <c r="AS59" i="5" s="1"/>
  <c r="AS68" i="5" s="1"/>
  <c r="EB23" i="5"/>
  <c r="EG28" i="5"/>
  <c r="ED42" i="5"/>
  <c r="ED44" i="5" s="1"/>
  <c r="DX7" i="5"/>
  <c r="AT40" i="5"/>
  <c r="EA34" i="5"/>
  <c r="EE42" i="5"/>
  <c r="EE44" i="5" s="1"/>
  <c r="EA64" i="5"/>
  <c r="AQ65" i="5"/>
  <c r="W40" i="5"/>
  <c r="W52" i="5" s="1"/>
  <c r="W59" i="5" s="1"/>
  <c r="W68" i="5" s="1"/>
  <c r="EE25" i="5"/>
  <c r="EB38" i="5"/>
  <c r="EF38" i="5"/>
  <c r="DE44" i="5"/>
  <c r="DE11" i="5"/>
  <c r="DQ11" i="5"/>
  <c r="DQ13" i="5" s="1"/>
  <c r="DQ17" i="5" s="1"/>
  <c r="DQ52" i="5" s="1"/>
  <c r="DQ59" i="5" s="1"/>
  <c r="DQ68" i="5" s="1"/>
  <c r="U13" i="5"/>
  <c r="U17" i="5" s="1"/>
  <c r="U52" i="5" s="1"/>
  <c r="U59" i="5" s="1"/>
  <c r="U68" i="5" s="1"/>
  <c r="BE13" i="5"/>
  <c r="BE17" i="5" s="1"/>
  <c r="BE52" i="5" s="1"/>
  <c r="BE59" i="5" s="1"/>
  <c r="BE68" i="5" s="1"/>
  <c r="CO13" i="5"/>
  <c r="CO17" i="5" s="1"/>
  <c r="CO52" i="5" s="1"/>
  <c r="CO59" i="5" s="1"/>
  <c r="CO68" i="5" s="1"/>
  <c r="N40" i="5"/>
  <c r="Z40" i="5"/>
  <c r="AL40" i="5"/>
  <c r="AX40" i="5"/>
  <c r="BJ40" i="5"/>
  <c r="BV40" i="5"/>
  <c r="CH40" i="5"/>
  <c r="CT40" i="5"/>
  <c r="DF40" i="5"/>
  <c r="DR40" i="5"/>
  <c r="DZ22" i="5"/>
  <c r="EA22" i="5"/>
  <c r="EB22" i="5"/>
  <c r="EC22" i="5"/>
  <c r="EC39" i="5"/>
  <c r="ED39" i="5"/>
  <c r="EE39" i="5"/>
  <c r="EF39" i="5"/>
  <c r="DX47" i="5"/>
  <c r="DY47" i="5"/>
  <c r="DZ47" i="5"/>
  <c r="AC50" i="5"/>
  <c r="BY50" i="5"/>
  <c r="EG64" i="5"/>
  <c r="BA13" i="5"/>
  <c r="BA17" i="5" s="1"/>
  <c r="BA52" i="5" s="1"/>
  <c r="BA59" i="5" s="1"/>
  <c r="BA68" i="5" s="1"/>
  <c r="DI13" i="5"/>
  <c r="DI17" i="5" s="1"/>
  <c r="DI52" i="5" s="1"/>
  <c r="DI59" i="5" s="1"/>
  <c r="DI68" i="5" s="1"/>
  <c r="DY15" i="5"/>
  <c r="AR40" i="5"/>
  <c r="DL40" i="5"/>
  <c r="AD13" i="5"/>
  <c r="AD17" i="5" s="1"/>
  <c r="CL13" i="5"/>
  <c r="CL17" i="5" s="1"/>
  <c r="I40" i="5"/>
  <c r="I52" i="5" s="1"/>
  <c r="I59" i="5" s="1"/>
  <c r="I68" i="5" s="1"/>
  <c r="DM40" i="5"/>
  <c r="DM52" i="5" s="1"/>
  <c r="DM59" i="5" s="1"/>
  <c r="DM68" i="5" s="1"/>
  <c r="EC23" i="5"/>
  <c r="EF25" i="5"/>
  <c r="EA38" i="5"/>
  <c r="EE38" i="5"/>
  <c r="CG44" i="5"/>
  <c r="DX43" i="5"/>
  <c r="DY64" i="5"/>
  <c r="EC7" i="5"/>
  <c r="DR11" i="5"/>
  <c r="V13" i="5"/>
  <c r="V17" i="5" s="1"/>
  <c r="V52" i="5" s="1"/>
  <c r="V59" i="5" s="1"/>
  <c r="V68" i="5" s="1"/>
  <c r="BF13" i="5"/>
  <c r="BF17" i="5" s="1"/>
  <c r="CP13" i="5"/>
  <c r="CP17" i="5" s="1"/>
  <c r="O40" i="5"/>
  <c r="AA40" i="5"/>
  <c r="AM40" i="5"/>
  <c r="AY40" i="5"/>
  <c r="AY52" i="5" s="1"/>
  <c r="AY59" i="5" s="1"/>
  <c r="AY68" i="5" s="1"/>
  <c r="BK40" i="5"/>
  <c r="BW40" i="5"/>
  <c r="CI40" i="5"/>
  <c r="CU40" i="5"/>
  <c r="DG40" i="5"/>
  <c r="DS40" i="5"/>
  <c r="DX30" i="5"/>
  <c r="DY30" i="5"/>
  <c r="DY33" i="5"/>
  <c r="DZ33" i="5"/>
  <c r="EA33" i="5"/>
  <c r="EB33" i="5"/>
  <c r="AD50" i="5"/>
  <c r="BZ50" i="5"/>
  <c r="BT65" i="5"/>
  <c r="EC63" i="5"/>
  <c r="CF65" i="5"/>
  <c r="ED63" i="5"/>
  <c r="ED65" i="5" s="1"/>
  <c r="CR65" i="5"/>
  <c r="EE63" i="5"/>
  <c r="DD65" i="5"/>
  <c r="EF63" i="5"/>
  <c r="EF65" i="5" s="1"/>
  <c r="DP65" i="5"/>
  <c r="DP68" i="5" s="1"/>
  <c r="EG63" i="5"/>
  <c r="EG65" i="5" s="1"/>
  <c r="R48" i="5"/>
  <c r="AD48" i="5"/>
  <c r="DX46" i="5"/>
  <c r="S48" i="5"/>
  <c r="AE48" i="5"/>
  <c r="EF46" i="5"/>
  <c r="EF48" i="5" s="1"/>
  <c r="DY46" i="5"/>
  <c r="DY48" i="5" s="1"/>
  <c r="EF42" i="5"/>
  <c r="EF44" i="5" s="1"/>
  <c r="EG42" i="5"/>
  <c r="EG44" i="5" s="1"/>
  <c r="DX42" i="5"/>
  <c r="DX44" i="5" s="1"/>
  <c r="AR48" i="5"/>
  <c r="EA46" i="5"/>
  <c r="EA48" i="5" s="1"/>
  <c r="BD48" i="5"/>
  <c r="EB46" i="5"/>
  <c r="EB48" i="5" s="1"/>
  <c r="BP48" i="5"/>
  <c r="BP52" i="5" s="1"/>
  <c r="BP59" i="5" s="1"/>
  <c r="BP68" i="5" s="1"/>
  <c r="EC46" i="5"/>
  <c r="EC48" i="5" s="1"/>
  <c r="CB48" i="5"/>
  <c r="ED46" i="5"/>
  <c r="ED48" i="5" s="1"/>
  <c r="DZ46" i="5"/>
  <c r="DZ48" i="5" s="1"/>
  <c r="EA37" i="5"/>
  <c r="EB37" i="5"/>
  <c r="EC37" i="5"/>
  <c r="ED37" i="5"/>
  <c r="DY42" i="5"/>
  <c r="DY44" i="5" s="1"/>
  <c r="EE46" i="5"/>
  <c r="EE48" i="5" s="1"/>
  <c r="DX63" i="5"/>
  <c r="DY63" i="5"/>
  <c r="DY65" i="5" s="1"/>
  <c r="DZ63" i="5"/>
  <c r="DZ65" i="5" s="1"/>
  <c r="EA63" i="5"/>
  <c r="EB63" i="5"/>
  <c r="EB65" i="5" s="1"/>
  <c r="G57" i="5"/>
  <c r="S57" i="5"/>
  <c r="AE57" i="5"/>
  <c r="AQ57" i="5"/>
  <c r="BC57" i="5"/>
  <c r="BO57" i="5"/>
  <c r="EC55" i="5"/>
  <c r="EC57" i="5" s="1"/>
  <c r="CA57" i="5"/>
  <c r="ED55" i="5"/>
  <c r="ED57" i="5" s="1"/>
  <c r="CM57" i="5"/>
  <c r="EE55" i="5"/>
  <c r="EE57" i="5" s="1"/>
  <c r="CY57" i="5"/>
  <c r="EF55" i="5"/>
  <c r="EF57" i="5" s="1"/>
  <c r="DK57" i="5"/>
  <c r="EG55" i="5"/>
  <c r="EG57" i="5" s="1"/>
  <c r="DX55" i="5"/>
  <c r="DX57" i="5" s="1"/>
  <c r="CJ44" i="5"/>
  <c r="CJ52" i="5" s="1"/>
  <c r="CJ59" i="5" s="1"/>
  <c r="CJ68" i="5" s="1"/>
  <c r="CV44" i="5"/>
  <c r="DH44" i="5"/>
  <c r="DT44" i="5"/>
  <c r="J48" i="5"/>
  <c r="V48" i="5"/>
  <c r="AH48" i="5"/>
  <c r="AT48" i="5"/>
  <c r="BF48" i="5"/>
  <c r="BR48" i="5"/>
  <c r="BR52" i="5" s="1"/>
  <c r="BR59" i="5" s="1"/>
  <c r="BR68" i="5" s="1"/>
  <c r="CD48" i="5"/>
  <c r="CP48" i="5"/>
  <c r="DB48" i="5"/>
  <c r="DB52" i="5" s="1"/>
  <c r="DB59" i="5" s="1"/>
  <c r="DB68" i="5" s="1"/>
  <c r="DN48" i="5"/>
  <c r="DY55" i="5"/>
  <c r="DY57" i="5" s="1"/>
  <c r="DZ55" i="5"/>
  <c r="DZ57" i="5" s="1"/>
  <c r="EA55" i="5"/>
  <c r="EA57" i="5" s="1"/>
  <c r="G48" i="5"/>
  <c r="U37" i="4"/>
  <c r="V37" i="4" s="1"/>
  <c r="W37" i="4" s="1"/>
  <c r="X37" i="4" s="1"/>
  <c r="Y37" i="4" s="1"/>
  <c r="Z37" i="4" s="1"/>
  <c r="AA37" i="4" s="1"/>
  <c r="AB37" i="4" s="1"/>
  <c r="AC37" i="4" s="1"/>
  <c r="AD37" i="4" s="1"/>
  <c r="AE37" i="4" s="1"/>
  <c r="AF37" i="4" s="1"/>
  <c r="EA37" i="4"/>
  <c r="EA9" i="4"/>
  <c r="U9" i="4"/>
  <c r="V9" i="4" s="1"/>
  <c r="W9" i="4" s="1"/>
  <c r="X9" i="4" s="1"/>
  <c r="Y9" i="4" s="1"/>
  <c r="Z9" i="4" s="1"/>
  <c r="AA9" i="4" s="1"/>
  <c r="AB9" i="4" s="1"/>
  <c r="AC9" i="4" s="1"/>
  <c r="AD9" i="4" s="1"/>
  <c r="AE9" i="4" s="1"/>
  <c r="AF9" i="4" s="1"/>
  <c r="U55" i="4"/>
  <c r="V55" i="4" s="1"/>
  <c r="W55" i="4" s="1"/>
  <c r="X55" i="4" s="1"/>
  <c r="Y55" i="4" s="1"/>
  <c r="Z55" i="4" s="1"/>
  <c r="AA55" i="4" s="1"/>
  <c r="AB55" i="4" s="1"/>
  <c r="AC55" i="4" s="1"/>
  <c r="AD55" i="4" s="1"/>
  <c r="AE55" i="4" s="1"/>
  <c r="AF55" i="4" s="1"/>
  <c r="EA55" i="4"/>
  <c r="U56" i="4"/>
  <c r="V56" i="4" s="1"/>
  <c r="W56" i="4" s="1"/>
  <c r="X56" i="4" s="1"/>
  <c r="Y56" i="4" s="1"/>
  <c r="Z56" i="4" s="1"/>
  <c r="AA56" i="4" s="1"/>
  <c r="AB56" i="4" s="1"/>
  <c r="AC56" i="4" s="1"/>
  <c r="AD56" i="4" s="1"/>
  <c r="AE56" i="4" s="1"/>
  <c r="AF56" i="4" s="1"/>
  <c r="EA56" i="4"/>
  <c r="J15" i="4"/>
  <c r="K8" i="4"/>
  <c r="EA11" i="4"/>
  <c r="U11" i="4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U65" i="4"/>
  <c r="V65" i="4" s="1"/>
  <c r="W65" i="4" s="1"/>
  <c r="X65" i="4" s="1"/>
  <c r="Y65" i="4" s="1"/>
  <c r="Z65" i="4" s="1"/>
  <c r="AA65" i="4" s="1"/>
  <c r="AB65" i="4" s="1"/>
  <c r="AC65" i="4" s="1"/>
  <c r="AD65" i="4" s="1"/>
  <c r="AE65" i="4" s="1"/>
  <c r="AF65" i="4" s="1"/>
  <c r="EA65" i="4"/>
  <c r="DD12" i="4"/>
  <c r="H15" i="4"/>
  <c r="AV12" i="4"/>
  <c r="CO12" i="4"/>
  <c r="AG12" i="4"/>
  <c r="DN12" i="4"/>
  <c r="L12" i="4"/>
  <c r="AH12" i="4"/>
  <c r="BD12" i="4"/>
  <c r="ED12" i="4" s="1"/>
  <c r="BZ12" i="4"/>
  <c r="CQ12" i="4"/>
  <c r="DO12" i="4"/>
  <c r="I14" i="4"/>
  <c r="J14" i="4" s="1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K21" i="4"/>
  <c r="I12" i="4"/>
  <c r="BS12" i="4"/>
  <c r="K12" i="4"/>
  <c r="CP12" i="4"/>
  <c r="R12" i="4"/>
  <c r="AI12" i="4"/>
  <c r="BE12" i="4"/>
  <c r="CA12" i="4"/>
  <c r="CR12" i="4"/>
  <c r="DP12" i="4"/>
  <c r="U29" i="4"/>
  <c r="V29" i="4" s="1"/>
  <c r="W29" i="4" s="1"/>
  <c r="X29" i="4" s="1"/>
  <c r="Y29" i="4" s="1"/>
  <c r="Z29" i="4" s="1"/>
  <c r="AA29" i="4" s="1"/>
  <c r="AB29" i="4" s="1"/>
  <c r="AC29" i="4" s="1"/>
  <c r="AD29" i="4" s="1"/>
  <c r="AE29" i="4" s="1"/>
  <c r="AF29" i="4" s="1"/>
  <c r="EA29" i="4"/>
  <c r="BQ12" i="4"/>
  <c r="DZ17" i="4"/>
  <c r="I17" i="4"/>
  <c r="J17" i="4" s="1"/>
  <c r="K17" i="4" s="1"/>
  <c r="L17" i="4" s="1"/>
  <c r="M17" i="4" s="1"/>
  <c r="N17" i="4" s="1"/>
  <c r="O17" i="4" s="1"/>
  <c r="P17" i="4" s="1"/>
  <c r="Q17" i="4" s="1"/>
  <c r="R17" i="4" s="1"/>
  <c r="S17" i="4" s="1"/>
  <c r="T17" i="4" s="1"/>
  <c r="BR12" i="4"/>
  <c r="AF12" i="4"/>
  <c r="EB12" i="4" s="1"/>
  <c r="BT12" i="4"/>
  <c r="S12" i="4"/>
  <c r="AJ12" i="4"/>
  <c r="BF12" i="4"/>
  <c r="CB12" i="4"/>
  <c r="EF12" i="4" s="1"/>
  <c r="CX12" i="4"/>
  <c r="Q23" i="4"/>
  <c r="P22" i="4"/>
  <c r="DU12" i="4"/>
  <c r="DT12" i="4"/>
  <c r="DS12" i="4"/>
  <c r="DG12" i="4"/>
  <c r="DR12" i="4"/>
  <c r="DF12" i="4"/>
  <c r="DK12" i="4"/>
  <c r="CW12" i="4"/>
  <c r="CK12" i="4"/>
  <c r="BY12" i="4"/>
  <c r="BM12" i="4"/>
  <c r="BA12" i="4"/>
  <c r="AO12" i="4"/>
  <c r="AC12" i="4"/>
  <c r="Q12" i="4"/>
  <c r="DJ12" i="4"/>
  <c r="CV12" i="4"/>
  <c r="CJ12" i="4"/>
  <c r="BX12" i="4"/>
  <c r="BL12" i="4"/>
  <c r="AZ12" i="4"/>
  <c r="AN12" i="4"/>
  <c r="AB12" i="4"/>
  <c r="P12" i="4"/>
  <c r="DZ12" i="4"/>
  <c r="DZ15" i="4" s="1"/>
  <c r="DI12" i="4"/>
  <c r="CU12" i="4"/>
  <c r="CI12" i="4"/>
  <c r="BW12" i="4"/>
  <c r="BK12" i="4"/>
  <c r="AY12" i="4"/>
  <c r="AM12" i="4"/>
  <c r="AA12" i="4"/>
  <c r="O12" i="4"/>
  <c r="DX12" i="4"/>
  <c r="EJ12" i="4" s="1"/>
  <c r="DH12" i="4"/>
  <c r="CT12" i="4"/>
  <c r="CH12" i="4"/>
  <c r="BV12" i="4"/>
  <c r="BJ12" i="4"/>
  <c r="AX12" i="4"/>
  <c r="AL12" i="4"/>
  <c r="Z12" i="4"/>
  <c r="N12" i="4"/>
  <c r="DW12" i="4"/>
  <c r="DE12" i="4"/>
  <c r="CS12" i="4"/>
  <c r="CG12" i="4"/>
  <c r="BU12" i="4"/>
  <c r="BI12" i="4"/>
  <c r="AW12" i="4"/>
  <c r="AK12" i="4"/>
  <c r="Y12" i="4"/>
  <c r="M12" i="4"/>
  <c r="CM12" i="4"/>
  <c r="CN12" i="4"/>
  <c r="EG12" i="4" s="1"/>
  <c r="J12" i="4"/>
  <c r="DM12" i="4"/>
  <c r="T12" i="4"/>
  <c r="EA12" i="4" s="1"/>
  <c r="AP12" i="4"/>
  <c r="BG12" i="4"/>
  <c r="CC12" i="4"/>
  <c r="CY12" i="4"/>
  <c r="DV12" i="4"/>
  <c r="EA36" i="4"/>
  <c r="U36" i="4"/>
  <c r="V36" i="4" s="1"/>
  <c r="W36" i="4" s="1"/>
  <c r="X36" i="4" s="1"/>
  <c r="Y36" i="4" s="1"/>
  <c r="Z36" i="4" s="1"/>
  <c r="AA36" i="4" s="1"/>
  <c r="AB36" i="4" s="1"/>
  <c r="AC36" i="4" s="1"/>
  <c r="AD36" i="4" s="1"/>
  <c r="AE36" i="4" s="1"/>
  <c r="AF36" i="4" s="1"/>
  <c r="AU12" i="4"/>
  <c r="AE12" i="4"/>
  <c r="DL12" i="4"/>
  <c r="EI12" i="4" s="1"/>
  <c r="I15" i="4"/>
  <c r="BB12" i="4"/>
  <c r="EA45" i="4"/>
  <c r="U45" i="4"/>
  <c r="V45" i="4" s="1"/>
  <c r="W45" i="4" s="1"/>
  <c r="X45" i="4" s="1"/>
  <c r="Y45" i="4" s="1"/>
  <c r="Z45" i="4" s="1"/>
  <c r="AA45" i="4" s="1"/>
  <c r="AB45" i="4" s="1"/>
  <c r="AC45" i="4" s="1"/>
  <c r="AD45" i="4" s="1"/>
  <c r="AE45" i="4" s="1"/>
  <c r="AF45" i="4" s="1"/>
  <c r="BC12" i="4"/>
  <c r="U12" i="4"/>
  <c r="AQ12" i="4"/>
  <c r="BH12" i="4"/>
  <c r="CD12" i="4"/>
  <c r="CZ12" i="4"/>
  <c r="EH12" i="4" s="1"/>
  <c r="EA59" i="4"/>
  <c r="U59" i="4"/>
  <c r="V59" i="4" s="1"/>
  <c r="W59" i="4" s="1"/>
  <c r="X59" i="4" s="1"/>
  <c r="Y59" i="4" s="1"/>
  <c r="Z59" i="4" s="1"/>
  <c r="AA59" i="4" s="1"/>
  <c r="AB59" i="4" s="1"/>
  <c r="AC59" i="4" s="1"/>
  <c r="AD59" i="4" s="1"/>
  <c r="AE59" i="4" s="1"/>
  <c r="AF59" i="4" s="1"/>
  <c r="L25" i="4"/>
  <c r="Q39" i="4"/>
  <c r="DZ66" i="4"/>
  <c r="I66" i="4"/>
  <c r="J66" i="4" s="1"/>
  <c r="K66" i="4" s="1"/>
  <c r="L66" i="4" s="1"/>
  <c r="M66" i="4" s="1"/>
  <c r="N66" i="4" s="1"/>
  <c r="O66" i="4" s="1"/>
  <c r="P66" i="4" s="1"/>
  <c r="Q66" i="4" s="1"/>
  <c r="R66" i="4" s="1"/>
  <c r="S66" i="4" s="1"/>
  <c r="T66" i="4" s="1"/>
  <c r="M40" i="4"/>
  <c r="I26" i="4"/>
  <c r="U72" i="4"/>
  <c r="V72" i="4" s="1"/>
  <c r="W72" i="4" s="1"/>
  <c r="X72" i="4" s="1"/>
  <c r="Y72" i="4" s="1"/>
  <c r="Z72" i="4" s="1"/>
  <c r="AA72" i="4" s="1"/>
  <c r="AB72" i="4" s="1"/>
  <c r="AC72" i="4" s="1"/>
  <c r="AD72" i="4" s="1"/>
  <c r="AE72" i="4" s="1"/>
  <c r="AF72" i="4" s="1"/>
  <c r="EA72" i="4"/>
  <c r="L28" i="4"/>
  <c r="K27" i="4"/>
  <c r="EA57" i="4"/>
  <c r="U57" i="4"/>
  <c r="V57" i="4" s="1"/>
  <c r="W57" i="4" s="1"/>
  <c r="X57" i="4" s="1"/>
  <c r="Y57" i="4" s="1"/>
  <c r="Z57" i="4" s="1"/>
  <c r="AA57" i="4" s="1"/>
  <c r="AB57" i="4" s="1"/>
  <c r="AC57" i="4" s="1"/>
  <c r="AD57" i="4" s="1"/>
  <c r="AE57" i="4" s="1"/>
  <c r="AF57" i="4" s="1"/>
  <c r="U64" i="4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EA64" i="4"/>
  <c r="I34" i="4"/>
  <c r="DZ36" i="4"/>
  <c r="H34" i="4"/>
  <c r="H43" i="4" s="1"/>
  <c r="DU58" i="4"/>
  <c r="DI58" i="4"/>
  <c r="CW58" i="4"/>
  <c r="CK58" i="4"/>
  <c r="BY58" i="4"/>
  <c r="BM58" i="4"/>
  <c r="BA58" i="4"/>
  <c r="AO58" i="4"/>
  <c r="AC58" i="4"/>
  <c r="Q58" i="4"/>
  <c r="DT58" i="4"/>
  <c r="DH58" i="4"/>
  <c r="CV58" i="4"/>
  <c r="CJ58" i="4"/>
  <c r="BX58" i="4"/>
  <c r="BL58" i="4"/>
  <c r="AZ58" i="4"/>
  <c r="AN58" i="4"/>
  <c r="AB58" i="4"/>
  <c r="P58" i="4"/>
  <c r="DQ58" i="4"/>
  <c r="DE58" i="4"/>
  <c r="CS58" i="4"/>
  <c r="CG58" i="4"/>
  <c r="BU58" i="4"/>
  <c r="BI58" i="4"/>
  <c r="AW58" i="4"/>
  <c r="AK58" i="4"/>
  <c r="Y58" i="4"/>
  <c r="M58" i="4"/>
  <c r="DK58" i="4"/>
  <c r="CT58" i="4"/>
  <c r="CD58" i="4"/>
  <c r="BO58" i="4"/>
  <c r="AX58" i="4"/>
  <c r="AH58" i="4"/>
  <c r="S58" i="4"/>
  <c r="DZ58" i="4"/>
  <c r="DJ58" i="4"/>
  <c r="CR58" i="4"/>
  <c r="CC58" i="4"/>
  <c r="BN58" i="4"/>
  <c r="AV58" i="4"/>
  <c r="AG58" i="4"/>
  <c r="R58" i="4"/>
  <c r="DX58" i="4"/>
  <c r="EJ58" i="4" s="1"/>
  <c r="DG58" i="4"/>
  <c r="CQ58" i="4"/>
  <c r="CB58" i="4"/>
  <c r="EF58" i="4" s="1"/>
  <c r="BK58" i="4"/>
  <c r="AU58" i="4"/>
  <c r="AF58" i="4"/>
  <c r="EB58" i="4" s="1"/>
  <c r="O58" i="4"/>
  <c r="DW58" i="4"/>
  <c r="DF58" i="4"/>
  <c r="CP58" i="4"/>
  <c r="CA58" i="4"/>
  <c r="BJ58" i="4"/>
  <c r="AT58" i="4"/>
  <c r="AE58" i="4"/>
  <c r="N58" i="4"/>
  <c r="DV58" i="4"/>
  <c r="DD58" i="4"/>
  <c r="CO58" i="4"/>
  <c r="BZ58" i="4"/>
  <c r="BH58" i="4"/>
  <c r="AS58" i="4"/>
  <c r="AD58" i="4"/>
  <c r="L58" i="4"/>
  <c r="CY58" i="4"/>
  <c r="BT58" i="4"/>
  <c r="AR58" i="4"/>
  <c r="EC58" i="4" s="1"/>
  <c r="U58" i="4"/>
  <c r="DS58" i="4"/>
  <c r="CX58" i="4"/>
  <c r="BS58" i="4"/>
  <c r="AQ58" i="4"/>
  <c r="T58" i="4"/>
  <c r="EA58" i="4" s="1"/>
  <c r="DR58" i="4"/>
  <c r="CU58" i="4"/>
  <c r="BR58" i="4"/>
  <c r="AP58" i="4"/>
  <c r="K58" i="4"/>
  <c r="DP58" i="4"/>
  <c r="CN58" i="4"/>
  <c r="EG58" i="4" s="1"/>
  <c r="BQ58" i="4"/>
  <c r="AM58" i="4"/>
  <c r="J58" i="4"/>
  <c r="DO58" i="4"/>
  <c r="CM58" i="4"/>
  <c r="BP58" i="4"/>
  <c r="EE58" i="4" s="1"/>
  <c r="AL58" i="4"/>
  <c r="I58" i="4"/>
  <c r="CF58" i="4"/>
  <c r="AI58" i="4"/>
  <c r="CE58" i="4"/>
  <c r="AA58" i="4"/>
  <c r="DN58" i="4"/>
  <c r="BW58" i="4"/>
  <c r="Z58" i="4"/>
  <c r="DM58" i="4"/>
  <c r="BV58" i="4"/>
  <c r="X58" i="4"/>
  <c r="DL58" i="4"/>
  <c r="EI58" i="4" s="1"/>
  <c r="BG58" i="4"/>
  <c r="W58" i="4"/>
  <c r="BC58" i="4"/>
  <c r="BB58" i="4"/>
  <c r="DC58" i="4"/>
  <c r="AY58" i="4"/>
  <c r="DB58" i="4"/>
  <c r="AJ58" i="4"/>
  <c r="DA58" i="4"/>
  <c r="V58" i="4"/>
  <c r="K35" i="4"/>
  <c r="J34" i="4"/>
  <c r="U60" i="4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AF60" i="4" s="1"/>
  <c r="EA60" i="4"/>
  <c r="EA73" i="4"/>
  <c r="U73" i="4"/>
  <c r="V73" i="4" s="1"/>
  <c r="W73" i="4" s="1"/>
  <c r="X73" i="4" s="1"/>
  <c r="Y73" i="4" s="1"/>
  <c r="Z73" i="4" s="1"/>
  <c r="AA73" i="4" s="1"/>
  <c r="AB73" i="4" s="1"/>
  <c r="AC73" i="4" s="1"/>
  <c r="AD73" i="4" s="1"/>
  <c r="AE73" i="4" s="1"/>
  <c r="AF73" i="4" s="1"/>
  <c r="J27" i="4"/>
  <c r="I27" i="4"/>
  <c r="DZ34" i="4"/>
  <c r="DZ43" i="4" s="1"/>
  <c r="I41" i="4"/>
  <c r="DZ27" i="4"/>
  <c r="DZ30" i="4" s="1"/>
  <c r="DZ54" i="4"/>
  <c r="DZ53" i="4" s="1"/>
  <c r="DZ61" i="4" s="1"/>
  <c r="I54" i="4"/>
  <c r="DZ74" i="4"/>
  <c r="DZ77" i="4" s="1"/>
  <c r="DZ78" i="4" s="1"/>
  <c r="I74" i="4"/>
  <c r="J74" i="4" s="1"/>
  <c r="K74" i="4" s="1"/>
  <c r="L74" i="4" s="1"/>
  <c r="M74" i="4" s="1"/>
  <c r="N74" i="4" s="1"/>
  <c r="O74" i="4" s="1"/>
  <c r="P74" i="4" s="1"/>
  <c r="Q74" i="4" s="1"/>
  <c r="R74" i="4" s="1"/>
  <c r="S74" i="4" s="1"/>
  <c r="T74" i="4" s="1"/>
  <c r="J77" i="4"/>
  <c r="H68" i="4"/>
  <c r="K77" i="4"/>
  <c r="I63" i="4"/>
  <c r="DZ63" i="4"/>
  <c r="DZ68" i="4" s="1"/>
  <c r="L77" i="4"/>
  <c r="M71" i="4"/>
  <c r="H77" i="4"/>
  <c r="H78" i="4" s="1"/>
  <c r="I77" i="4"/>
  <c r="G9" i="2"/>
  <c r="F50" i="2"/>
  <c r="H54" i="2"/>
  <c r="D101" i="2"/>
  <c r="E101" i="2" s="1"/>
  <c r="F101" i="2" s="1"/>
  <c r="C102" i="2"/>
  <c r="E238" i="2"/>
  <c r="D309" i="2" s="1"/>
  <c r="D100" i="2"/>
  <c r="E100" i="2" s="1"/>
  <c r="F100" i="2" s="1"/>
  <c r="E234" i="2"/>
  <c r="E242" i="2"/>
  <c r="G28" i="2"/>
  <c r="H28" i="2" s="1"/>
  <c r="G76" i="2"/>
  <c r="H76" i="2" s="1"/>
  <c r="E64" i="2"/>
  <c r="G58" i="2"/>
  <c r="H58" i="2" s="1"/>
  <c r="E244" i="2"/>
  <c r="E236" i="2"/>
  <c r="D308" i="2" s="1"/>
  <c r="E233" i="2"/>
  <c r="E237" i="2"/>
  <c r="D307" i="2" s="1"/>
  <c r="E235" i="2"/>
  <c r="D310" i="2" s="1"/>
  <c r="F232" i="2"/>
  <c r="E245" i="2"/>
  <c r="G125" i="2"/>
  <c r="G117" i="2"/>
  <c r="G132" i="2"/>
  <c r="H152" i="2"/>
  <c r="G136" i="2"/>
  <c r="F331" i="2" s="1"/>
  <c r="G126" i="2"/>
  <c r="E33" i="2"/>
  <c r="H114" i="2"/>
  <c r="E255" i="2"/>
  <c r="E252" i="2"/>
  <c r="D305" i="2"/>
  <c r="D326" i="2" s="1"/>
  <c r="D335" i="2" s="1"/>
  <c r="D355" i="2" s="1"/>
  <c r="E257" i="2"/>
  <c r="F255" i="2"/>
  <c r="F252" i="2"/>
  <c r="E305" i="2"/>
  <c r="E326" i="2" s="1"/>
  <c r="E335" i="2" s="1"/>
  <c r="E355" i="2" s="1"/>
  <c r="F293" i="2"/>
  <c r="F256" i="2"/>
  <c r="F259" i="2" s="1"/>
  <c r="F254" i="2"/>
  <c r="E256" i="2"/>
  <c r="G127" i="2"/>
  <c r="E18" i="2"/>
  <c r="E254" i="2"/>
  <c r="F292" i="2"/>
  <c r="E41" i="2"/>
  <c r="E46" i="2" s="1"/>
  <c r="E50" i="2" s="1"/>
  <c r="G116" i="2"/>
  <c r="G119" i="2" s="1"/>
  <c r="G123" i="2" s="1"/>
  <c r="G130" i="2" s="1"/>
  <c r="E136" i="2"/>
  <c r="D331" i="2" s="1"/>
  <c r="E128" i="2"/>
  <c r="E116" i="2"/>
  <c r="E121" i="2"/>
  <c r="G40" i="2"/>
  <c r="H40" i="2" s="1"/>
  <c r="E71" i="2"/>
  <c r="E73" i="2" s="1"/>
  <c r="F136" i="2"/>
  <c r="E331" i="2" s="1"/>
  <c r="F128" i="2"/>
  <c r="F116" i="2"/>
  <c r="F125" i="2"/>
  <c r="F117" i="2"/>
  <c r="F121" i="2"/>
  <c r="E127" i="2"/>
  <c r="K251" i="2"/>
  <c r="K257" i="2"/>
  <c r="K259" i="2" s="1"/>
  <c r="K254" i="2"/>
  <c r="G253" i="2"/>
  <c r="G256" i="2"/>
  <c r="G259" i="2" s="1"/>
  <c r="G292" i="2" s="1"/>
  <c r="H253" i="2"/>
  <c r="I253" i="2"/>
  <c r="J253" i="2"/>
  <c r="F294" i="2"/>
  <c r="Y10" i="1"/>
  <c r="H25" i="16" l="1"/>
  <c r="I29" i="16" s="1"/>
  <c r="H26" i="16"/>
  <c r="I24" i="16" s="1"/>
  <c r="I25" i="16" s="1"/>
  <c r="J29" i="16" s="1"/>
  <c r="H28" i="16"/>
  <c r="H35" i="16"/>
  <c r="EA10" i="4"/>
  <c r="V21" i="35"/>
  <c r="BL26" i="35"/>
  <c r="BO26" i="35"/>
  <c r="BR26" i="35"/>
  <c r="BM26" i="35"/>
  <c r="BR18" i="35"/>
  <c r="BW19" i="35"/>
  <c r="BW21" i="35" s="1"/>
  <c r="BW28" i="35" s="1"/>
  <c r="BR17" i="35"/>
  <c r="BR21" i="35" s="1"/>
  <c r="BR28" i="35" s="1"/>
  <c r="BS26" i="35"/>
  <c r="AT21" i="35"/>
  <c r="AT28" i="35" s="1"/>
  <c r="BN26" i="35"/>
  <c r="DS19" i="35"/>
  <c r="DS21" i="35" s="1"/>
  <c r="DS28" i="35" s="1"/>
  <c r="DN18" i="35"/>
  <c r="DG19" i="35"/>
  <c r="DG21" i="35" s="1"/>
  <c r="DG28" i="35" s="1"/>
  <c r="DB17" i="35"/>
  <c r="DB18" i="35"/>
  <c r="DN17" i="35" s="1"/>
  <c r="DN21" i="35" s="1"/>
  <c r="DN28" i="35" s="1"/>
  <c r="BQ26" i="35"/>
  <c r="DS21" i="34"/>
  <c r="DS23" i="34" s="1"/>
  <c r="DS30" i="34" s="1"/>
  <c r="DN20" i="34"/>
  <c r="BR20" i="34"/>
  <c r="BW21" i="34"/>
  <c r="BW23" i="34" s="1"/>
  <c r="BW30" i="34" s="1"/>
  <c r="BF20" i="34"/>
  <c r="BR19" i="34" s="1"/>
  <c r="BR23" i="34" s="1"/>
  <c r="BR30" i="34" s="1"/>
  <c r="BK21" i="34"/>
  <c r="BK23" i="34" s="1"/>
  <c r="BK30" i="34" s="1"/>
  <c r="BF19" i="34"/>
  <c r="BF23" i="34" s="1"/>
  <c r="BF30" i="34" s="1"/>
  <c r="DG21" i="34"/>
  <c r="DG23" i="34" s="1"/>
  <c r="DG30" i="34" s="1"/>
  <c r="DB19" i="34"/>
  <c r="DB20" i="34"/>
  <c r="DN19" i="34" s="1"/>
  <c r="DN23" i="34" s="1"/>
  <c r="DN30" i="34" s="1"/>
  <c r="CU21" i="34"/>
  <c r="CU23" i="34" s="1"/>
  <c r="CU30" i="34" s="1"/>
  <c r="CP20" i="34"/>
  <c r="CP19" i="34"/>
  <c r="CP23" i="34" s="1"/>
  <c r="CP30" i="34" s="1"/>
  <c r="CD20" i="34"/>
  <c r="CI21" i="34"/>
  <c r="CI23" i="34" s="1"/>
  <c r="CI30" i="34" s="1"/>
  <c r="CD19" i="34"/>
  <c r="CD23" i="34" s="1"/>
  <c r="CD30" i="34" s="1"/>
  <c r="AT20" i="34"/>
  <c r="AY21" i="34"/>
  <c r="AY23" i="34" s="1"/>
  <c r="AY30" i="34" s="1"/>
  <c r="AH19" i="34"/>
  <c r="AM21" i="34"/>
  <c r="AM23" i="34" s="1"/>
  <c r="AM30" i="34" s="1"/>
  <c r="AH20" i="34"/>
  <c r="AT19" i="34" s="1"/>
  <c r="AT23" i="34" s="1"/>
  <c r="AT30" i="34" s="1"/>
  <c r="P28" i="34"/>
  <c r="U28" i="34"/>
  <c r="V19" i="34"/>
  <c r="V20" i="34"/>
  <c r="S29" i="34"/>
  <c r="R29" i="34"/>
  <c r="T28" i="34"/>
  <c r="S28" i="34"/>
  <c r="R28" i="34"/>
  <c r="AA21" i="34"/>
  <c r="AA23" i="34" s="1"/>
  <c r="AA30" i="34" s="1"/>
  <c r="Q28" i="34"/>
  <c r="Q29" i="34"/>
  <c r="CW34" i="33"/>
  <c r="CN33" i="33"/>
  <c r="DK27" i="33"/>
  <c r="DK33" i="33" s="1"/>
  <c r="DF29" i="33"/>
  <c r="DF34" i="33" s="1"/>
  <c r="BP34" i="33"/>
  <c r="DL29" i="33"/>
  <c r="J29" i="33"/>
  <c r="DV33" i="33"/>
  <c r="DJ33" i="33"/>
  <c r="AS34" i="33"/>
  <c r="DP34" i="33"/>
  <c r="DH34" i="33"/>
  <c r="AR33" i="33"/>
  <c r="AF33" i="33"/>
  <c r="CM33" i="33"/>
  <c r="BB33" i="33"/>
  <c r="DK30" i="33"/>
  <c r="DK34" i="33" s="1"/>
  <c r="AS29" i="33"/>
  <c r="CA33" i="33"/>
  <c r="BZ33" i="33"/>
  <c r="AP27" i="33"/>
  <c r="AP33" i="33" s="1"/>
  <c r="CZ34" i="33"/>
  <c r="T33" i="33"/>
  <c r="CX30" i="33"/>
  <c r="CX34" i="33" s="1"/>
  <c r="BV34" i="33"/>
  <c r="DA33" i="33"/>
  <c r="CO33" i="33"/>
  <c r="DG29" i="33"/>
  <c r="BN33" i="33"/>
  <c r="DN34" i="33"/>
  <c r="H33" i="33"/>
  <c r="AV33" i="33"/>
  <c r="BD33" i="33"/>
  <c r="CJ34" i="33"/>
  <c r="DI33" i="33"/>
  <c r="BF33" i="33"/>
  <c r="CH29" i="33"/>
  <c r="DQ34" i="33"/>
  <c r="BP33" i="33"/>
  <c r="J33" i="33"/>
  <c r="CL34" i="33"/>
  <c r="AC29" i="33"/>
  <c r="AC34" i="33" s="1"/>
  <c r="W29" i="33"/>
  <c r="W34" i="33" s="1"/>
  <c r="AQ34" i="33"/>
  <c r="DJ34" i="33"/>
  <c r="AE34" i="33"/>
  <c r="CV33" i="33"/>
  <c r="AS33" i="33"/>
  <c r="AU33" i="33"/>
  <c r="BI34" i="33"/>
  <c r="DR33" i="33"/>
  <c r="CF33" i="33"/>
  <c r="L34" i="33"/>
  <c r="DV34" i="33"/>
  <c r="AF34" i="33"/>
  <c r="BX34" i="33"/>
  <c r="CI33" i="33"/>
  <c r="AU34" i="33"/>
  <c r="AH33" i="33"/>
  <c r="BQ34" i="33"/>
  <c r="DH33" i="33"/>
  <c r="U34" i="33"/>
  <c r="BS33" i="33"/>
  <c r="BD34" i="33"/>
  <c r="DT33" i="33"/>
  <c r="M34" i="33"/>
  <c r="CH34" i="33"/>
  <c r="BJ33" i="33"/>
  <c r="CA34" i="33"/>
  <c r="BY33" i="33"/>
  <c r="CT34" i="33"/>
  <c r="CR33" i="33"/>
  <c r="X34" i="33"/>
  <c r="AY34" i="33"/>
  <c r="V33" i="33"/>
  <c r="AE33" i="33"/>
  <c r="AK34" i="33"/>
  <c r="AY33" i="33"/>
  <c r="BJ34" i="33"/>
  <c r="DC33" i="33"/>
  <c r="AA34" i="33"/>
  <c r="DI34" i="33"/>
  <c r="AR34" i="33"/>
  <c r="BX33" i="33"/>
  <c r="U33" i="33"/>
  <c r="V34" i="33"/>
  <c r="AW33" i="33"/>
  <c r="BG34" i="33"/>
  <c r="BL33" i="33"/>
  <c r="CC34" i="33"/>
  <c r="AM34" i="33"/>
  <c r="DU34" i="33"/>
  <c r="AC33" i="33"/>
  <c r="CS34" i="33"/>
  <c r="BT33" i="33"/>
  <c r="DL34" i="33"/>
  <c r="T34" i="33"/>
  <c r="BR33" i="33"/>
  <c r="BC34" i="33"/>
  <c r="CQ33" i="33"/>
  <c r="CP34" i="33"/>
  <c r="CE33" i="33"/>
  <c r="AI34" i="33"/>
  <c r="DE34" i="33"/>
  <c r="BW33" i="33"/>
  <c r="CQ34" i="33"/>
  <c r="DM34" i="33"/>
  <c r="DD33" i="33"/>
  <c r="AJ34" i="33"/>
  <c r="BK34" i="33"/>
  <c r="I33" i="33"/>
  <c r="BK33" i="33"/>
  <c r="CO34" i="33"/>
  <c r="BF34" i="33"/>
  <c r="AV34" i="33"/>
  <c r="CL33" i="33"/>
  <c r="Y29" i="33"/>
  <c r="CC33" i="33"/>
  <c r="BU33" i="33"/>
  <c r="DO34" i="33"/>
  <c r="CJ33" i="33"/>
  <c r="CM34" i="33"/>
  <c r="DT34" i="33"/>
  <c r="AH34" i="33"/>
  <c r="DC34" i="33"/>
  <c r="AG33" i="33"/>
  <c r="DN33" i="33"/>
  <c r="Z33" i="33"/>
  <c r="AB34" i="33"/>
  <c r="BT34" i="33"/>
  <c r="CU34" i="33"/>
  <c r="AO34" i="33"/>
  <c r="AP34" i="33"/>
  <c r="X33" i="33"/>
  <c r="AT33" i="33"/>
  <c r="AO33" i="33"/>
  <c r="CP33" i="33"/>
  <c r="BW34" i="33"/>
  <c r="Q34" i="33"/>
  <c r="AI33" i="33"/>
  <c r="BI33" i="33"/>
  <c r="DL33" i="33"/>
  <c r="DS33" i="33"/>
  <c r="CG34" i="33"/>
  <c r="M33" i="33"/>
  <c r="CX33" i="33"/>
  <c r="CB33" i="33"/>
  <c r="CD33" i="33"/>
  <c r="AA33" i="33"/>
  <c r="DF33" i="33"/>
  <c r="DR34" i="33"/>
  <c r="BE34" i="33"/>
  <c r="AX33" i="33"/>
  <c r="P34" i="33"/>
  <c r="AM33" i="33"/>
  <c r="AT34" i="33"/>
  <c r="CF34" i="33"/>
  <c r="DG34" i="33"/>
  <c r="BA34" i="33"/>
  <c r="BB34" i="33"/>
  <c r="S34" i="33"/>
  <c r="CK33" i="33"/>
  <c r="DB33" i="33"/>
  <c r="DP33" i="33"/>
  <c r="R34" i="33"/>
  <c r="AX34" i="33"/>
  <c r="K34" i="33"/>
  <c r="P33" i="33"/>
  <c r="CI34" i="33"/>
  <c r="AB33" i="33"/>
  <c r="CB34" i="33"/>
  <c r="DA34" i="33"/>
  <c r="AK33" i="33"/>
  <c r="H34" i="33"/>
  <c r="CE34" i="33"/>
  <c r="O33" i="33"/>
  <c r="BQ33" i="33"/>
  <c r="AL34" i="33"/>
  <c r="AZ33" i="33"/>
  <c r="BL34" i="33"/>
  <c r="CR34" i="33"/>
  <c r="DS34" i="33"/>
  <c r="BM34" i="33"/>
  <c r="BN34" i="33"/>
  <c r="DO33" i="33"/>
  <c r="CU33" i="33"/>
  <c r="DE33" i="33"/>
  <c r="AZ34" i="33"/>
  <c r="BR34" i="33"/>
  <c r="CN34" i="33"/>
  <c r="CZ33" i="33"/>
  <c r="DQ33" i="33"/>
  <c r="J34" i="33"/>
  <c r="BH34" i="33"/>
  <c r="AD34" i="33"/>
  <c r="Y34" i="33"/>
  <c r="AW34" i="33"/>
  <c r="K33" i="33"/>
  <c r="CY34" i="33"/>
  <c r="BE33" i="33"/>
  <c r="BV33" i="33"/>
  <c r="BS34" i="33"/>
  <c r="DB34" i="33"/>
  <c r="CH33" i="33"/>
  <c r="BO34" i="33"/>
  <c r="L33" i="33"/>
  <c r="I34" i="33"/>
  <c r="BM33" i="33"/>
  <c r="CD34" i="33"/>
  <c r="DD34" i="33"/>
  <c r="BY34" i="33"/>
  <c r="BZ34" i="33"/>
  <c r="Z29" i="33"/>
  <c r="Z34" i="33" s="1"/>
  <c r="BS15" i="31"/>
  <c r="BV129" i="31"/>
  <c r="AE150" i="31"/>
  <c r="CW137" i="31"/>
  <c r="CW123" i="31"/>
  <c r="CZ155" i="31"/>
  <c r="CZ162" i="31" s="1"/>
  <c r="CY150" i="31"/>
  <c r="BX128" i="31"/>
  <c r="BW123" i="31"/>
  <c r="AP156" i="31"/>
  <c r="AP163" i="31" s="1"/>
  <c r="BK129" i="31"/>
  <c r="BK136" i="31" s="1"/>
  <c r="CX155" i="31"/>
  <c r="CX162" i="31" s="1"/>
  <c r="CW150" i="31"/>
  <c r="CV155" i="31"/>
  <c r="BL155" i="31"/>
  <c r="BL162" i="31" s="1"/>
  <c r="V101" i="31"/>
  <c r="U96" i="31"/>
  <c r="X128" i="31"/>
  <c r="X135" i="31" s="1"/>
  <c r="W123" i="31"/>
  <c r="DB156" i="31"/>
  <c r="DB163" i="31" s="1"/>
  <c r="CL75" i="31"/>
  <c r="CK69" i="31"/>
  <c r="DI48" i="31"/>
  <c r="DH55" i="31"/>
  <c r="DH174" i="31"/>
  <c r="CJ178" i="31"/>
  <c r="AZ178" i="31"/>
  <c r="CV129" i="31"/>
  <c r="CV136" i="31" s="1"/>
  <c r="CU136" i="31"/>
  <c r="BK175" i="31"/>
  <c r="BK29" i="31"/>
  <c r="BK188" i="31" s="1"/>
  <c r="L178" i="31"/>
  <c r="L25" i="31"/>
  <c r="L185" i="31" s="1"/>
  <c r="CP135" i="31"/>
  <c r="CQ128" i="31"/>
  <c r="CP123" i="31"/>
  <c r="CU101" i="31"/>
  <c r="CU108" i="31" s="1"/>
  <c r="BT48" i="31"/>
  <c r="BQ137" i="31"/>
  <c r="BQ188" i="31" s="1"/>
  <c r="BQ123" i="31"/>
  <c r="BT150" i="31"/>
  <c r="AJ129" i="31"/>
  <c r="AJ136" i="31" s="1"/>
  <c r="AI123" i="31"/>
  <c r="DD75" i="31"/>
  <c r="DC69" i="31"/>
  <c r="AL185" i="31"/>
  <c r="AO27" i="31"/>
  <c r="G185" i="31"/>
  <c r="Z54" i="31"/>
  <c r="AA47" i="31"/>
  <c r="AA54" i="31" s="1"/>
  <c r="Z42" i="31"/>
  <c r="BY102" i="31"/>
  <c r="BX109" i="31"/>
  <c r="AS174" i="31"/>
  <c r="AT21" i="31"/>
  <c r="AS15" i="31"/>
  <c r="BI81" i="31"/>
  <c r="BJ74" i="31"/>
  <c r="BJ81" i="31" s="1"/>
  <c r="BI69" i="31"/>
  <c r="DA175" i="31"/>
  <c r="DA29" i="31"/>
  <c r="DA188" i="31" s="1"/>
  <c r="BE21" i="31"/>
  <c r="BD174" i="31"/>
  <c r="AF174" i="31"/>
  <c r="AG21" i="31"/>
  <c r="AF28" i="31"/>
  <c r="AL128" i="31"/>
  <c r="AL135" i="31" s="1"/>
  <c r="AK123" i="31"/>
  <c r="CY163" i="31"/>
  <c r="CZ156" i="31"/>
  <c r="BX129" i="31"/>
  <c r="BL128" i="31"/>
  <c r="BK123" i="31"/>
  <c r="CL155" i="31"/>
  <c r="CL162" i="31" s="1"/>
  <c r="CK150" i="31"/>
  <c r="BA102" i="31"/>
  <c r="DN101" i="31"/>
  <c r="DM108" i="31"/>
  <c r="DM96" i="31"/>
  <c r="V102" i="31"/>
  <c r="DK75" i="31"/>
  <c r="DJ69" i="31"/>
  <c r="R79" i="31"/>
  <c r="R178" i="31"/>
  <c r="DL156" i="31"/>
  <c r="DP156" i="31"/>
  <c r="DP163" i="31" s="1"/>
  <c r="DJ74" i="31"/>
  <c r="DI69" i="31"/>
  <c r="DI173" i="31"/>
  <c r="H48" i="31"/>
  <c r="G42" i="31"/>
  <c r="AD48" i="31"/>
  <c r="AC42" i="31"/>
  <c r="AC174" i="31"/>
  <c r="G163" i="31"/>
  <c r="H156" i="31"/>
  <c r="G150" i="31"/>
  <c r="BY47" i="31"/>
  <c r="BX42" i="31"/>
  <c r="BK155" i="31"/>
  <c r="BK162" i="31" s="1"/>
  <c r="BJ162" i="31"/>
  <c r="BJ150" i="31"/>
  <c r="CQ75" i="31"/>
  <c r="CQ82" i="31" s="1"/>
  <c r="DD185" i="31"/>
  <c r="BE128" i="31"/>
  <c r="BD123" i="31"/>
  <c r="CF101" i="31"/>
  <c r="CE96" i="31"/>
  <c r="M173" i="31"/>
  <c r="N20" i="31"/>
  <c r="M27" i="31"/>
  <c r="M15" i="31"/>
  <c r="BY101" i="31"/>
  <c r="BX96" i="31"/>
  <c r="AD135" i="31"/>
  <c r="AE128" i="31"/>
  <c r="AE135" i="31" s="1"/>
  <c r="AD123" i="31"/>
  <c r="AR74" i="31"/>
  <c r="AR81" i="31" s="1"/>
  <c r="AQ69" i="31"/>
  <c r="DB47" i="31"/>
  <c r="DB54" i="31" s="1"/>
  <c r="Y69" i="31"/>
  <c r="CB174" i="31"/>
  <c r="CC21" i="31"/>
  <c r="CB28" i="31"/>
  <c r="BD178" i="31"/>
  <c r="BD25" i="31"/>
  <c r="BD185" i="31" s="1"/>
  <c r="AH48" i="31"/>
  <c r="CT128" i="31"/>
  <c r="BU123" i="31"/>
  <c r="AC137" i="31"/>
  <c r="AC123" i="31"/>
  <c r="AN128" i="31"/>
  <c r="AM123" i="31"/>
  <c r="CA155" i="31"/>
  <c r="BZ150" i="31"/>
  <c r="DT156" i="31"/>
  <c r="DT163" i="31" s="1"/>
  <c r="AZ96" i="31"/>
  <c r="BT156" i="31"/>
  <c r="BS150" i="31"/>
  <c r="U110" i="31"/>
  <c r="U175" i="31"/>
  <c r="G74" i="31"/>
  <c r="G81" i="31" s="1"/>
  <c r="DL155" i="31"/>
  <c r="DK173" i="31"/>
  <c r="CO163" i="31"/>
  <c r="CP156" i="31"/>
  <c r="CO150" i="31"/>
  <c r="CA101" i="31"/>
  <c r="BZ96" i="31"/>
  <c r="CW74" i="31"/>
  <c r="CV81" i="31"/>
  <c r="CV69" i="31"/>
  <c r="CP163" i="31"/>
  <c r="CQ156" i="31"/>
  <c r="DH42" i="31"/>
  <c r="CU155" i="31"/>
  <c r="CU162" i="31" s="1"/>
  <c r="CT150" i="31"/>
  <c r="AY156" i="31"/>
  <c r="AX163" i="31"/>
  <c r="AX150" i="31"/>
  <c r="AB102" i="31"/>
  <c r="AB109" i="31" s="1"/>
  <c r="AA109" i="31"/>
  <c r="BG75" i="31"/>
  <c r="BG82" i="31" s="1"/>
  <c r="BQ102" i="31"/>
  <c r="CG74" i="31"/>
  <c r="W47" i="31"/>
  <c r="V42" i="31"/>
  <c r="V74" i="31"/>
  <c r="U69" i="31"/>
  <c r="M175" i="31"/>
  <c r="M29" i="31"/>
  <c r="M188" i="31" s="1"/>
  <c r="F185" i="31"/>
  <c r="N174" i="31"/>
  <c r="O21" i="31"/>
  <c r="N15" i="31"/>
  <c r="AY21" i="31"/>
  <c r="AX174" i="31"/>
  <c r="AX15" i="31"/>
  <c r="AN74" i="31"/>
  <c r="AM69" i="31"/>
  <c r="AE129" i="31"/>
  <c r="AD136" i="31"/>
  <c r="S178" i="31"/>
  <c r="CQ178" i="31"/>
  <c r="CQ25" i="31"/>
  <c r="CQ185" i="31" s="1"/>
  <c r="CR42" i="31"/>
  <c r="CB175" i="31"/>
  <c r="CB29" i="31"/>
  <c r="CB188" i="31" s="1"/>
  <c r="CS48" i="31"/>
  <c r="CR55" i="31"/>
  <c r="CZ25" i="31"/>
  <c r="CZ185" i="31" s="1"/>
  <c r="BU129" i="31"/>
  <c r="BU136" i="31" s="1"/>
  <c r="T155" i="31"/>
  <c r="T162" i="31" s="1"/>
  <c r="S162" i="31"/>
  <c r="CF162" i="31"/>
  <c r="CG155" i="31"/>
  <c r="BN83" i="31"/>
  <c r="BN175" i="31"/>
  <c r="AZ81" i="31"/>
  <c r="BA74" i="31"/>
  <c r="AZ69" i="31"/>
  <c r="CX48" i="31"/>
  <c r="CW42" i="31"/>
  <c r="AU137" i="31"/>
  <c r="AU175" i="31"/>
  <c r="AM156" i="31"/>
  <c r="O156" i="31"/>
  <c r="BR137" i="31"/>
  <c r="BR188" i="31" s="1"/>
  <c r="BR175" i="31"/>
  <c r="CU74" i="31"/>
  <c r="BT55" i="31"/>
  <c r="BU48" i="31"/>
  <c r="BU55" i="31" s="1"/>
  <c r="AL48" i="31"/>
  <c r="AK42" i="31"/>
  <c r="W175" i="31"/>
  <c r="W29" i="31"/>
  <c r="W188" i="31" s="1"/>
  <c r="W15" i="31"/>
  <c r="DD123" i="31"/>
  <c r="AK128" i="31"/>
  <c r="AK135" i="31" s="1"/>
  <c r="AJ123" i="31"/>
  <c r="CF150" i="31"/>
  <c r="BD156" i="31"/>
  <c r="AR155" i="31"/>
  <c r="AQ150" i="31"/>
  <c r="DA96" i="31"/>
  <c r="BN75" i="31"/>
  <c r="BN82" i="31" s="1"/>
  <c r="Q52" i="31"/>
  <c r="Q178" i="31"/>
  <c r="AU123" i="31"/>
  <c r="AB42" i="31"/>
  <c r="BG128" i="31"/>
  <c r="CL175" i="31"/>
  <c r="CL29" i="31"/>
  <c r="CL188" i="31" s="1"/>
  <c r="AI109" i="31"/>
  <c r="AJ102" i="31"/>
  <c r="CT69" i="31"/>
  <c r="AL174" i="31"/>
  <c r="AM21" i="31"/>
  <c r="AT175" i="31"/>
  <c r="AT29" i="31"/>
  <c r="AT188" i="31" s="1"/>
  <c r="BF175" i="31"/>
  <c r="BF29" i="31"/>
  <c r="BF188" i="31" s="1"/>
  <c r="N128" i="31"/>
  <c r="N135" i="31" s="1"/>
  <c r="M123" i="31"/>
  <c r="BG156" i="31"/>
  <c r="BG163" i="31" s="1"/>
  <c r="Q101" i="31"/>
  <c r="P96" i="31"/>
  <c r="BN79" i="31"/>
  <c r="AD74" i="31"/>
  <c r="AD81" i="31" s="1"/>
  <c r="AC69" i="31"/>
  <c r="O174" i="31"/>
  <c r="P21" i="31"/>
  <c r="H53" i="31"/>
  <c r="I53" i="31" s="1"/>
  <c r="BA47" i="31"/>
  <c r="AZ173" i="31"/>
  <c r="AZ42" i="31"/>
  <c r="BH129" i="31"/>
  <c r="BG123" i="31"/>
  <c r="DP175" i="31"/>
  <c r="DP29" i="31"/>
  <c r="DP188" i="31" s="1"/>
  <c r="AI174" i="31"/>
  <c r="AJ21" i="31"/>
  <c r="AQ48" i="31"/>
  <c r="AP42" i="31"/>
  <c r="CU129" i="31"/>
  <c r="CG185" i="31"/>
  <c r="BZ156" i="31"/>
  <c r="BZ163" i="31" s="1"/>
  <c r="BY163" i="31"/>
  <c r="CH48" i="31"/>
  <c r="CQ48" i="31"/>
  <c r="CQ55" i="31" s="1"/>
  <c r="BF178" i="31"/>
  <c r="BF25" i="31"/>
  <c r="DN155" i="31"/>
  <c r="DN162" i="31" s="1"/>
  <c r="DM150" i="31"/>
  <c r="BS178" i="31"/>
  <c r="BS25" i="31"/>
  <c r="BS185" i="31" s="1"/>
  <c r="N129" i="31"/>
  <c r="N136" i="31" s="1"/>
  <c r="CY155" i="31"/>
  <c r="CY162" i="31" s="1"/>
  <c r="BK128" i="31"/>
  <c r="BK135" i="31" s="1"/>
  <c r="BJ123" i="31"/>
  <c r="DS174" i="31"/>
  <c r="DT21" i="31"/>
  <c r="DS15" i="31"/>
  <c r="AP128" i="31"/>
  <c r="AO173" i="31"/>
  <c r="AO123" i="31"/>
  <c r="DP15" i="31"/>
  <c r="AQ175" i="31"/>
  <c r="AQ29" i="31"/>
  <c r="AQ188" i="31" s="1"/>
  <c r="CD175" i="31"/>
  <c r="CD29" i="31"/>
  <c r="CD188" i="31" s="1"/>
  <c r="CD15" i="31"/>
  <c r="U55" i="31"/>
  <c r="V48" i="31"/>
  <c r="CU128" i="31"/>
  <c r="CT135" i="31"/>
  <c r="CT123" i="31"/>
  <c r="DJ27" i="31"/>
  <c r="AK185" i="31"/>
  <c r="CG42" i="31"/>
  <c r="BH181" i="31"/>
  <c r="H175" i="31"/>
  <c r="H29" i="31"/>
  <c r="CS129" i="31"/>
  <c r="CS136" i="31" s="1"/>
  <c r="CR136" i="31"/>
  <c r="CR123" i="31"/>
  <c r="BP162" i="31"/>
  <c r="BQ155" i="31"/>
  <c r="CY156" i="31"/>
  <c r="BG155" i="31"/>
  <c r="BF150" i="31"/>
  <c r="AC101" i="31"/>
  <c r="AB108" i="31"/>
  <c r="AB96" i="31"/>
  <c r="I163" i="31"/>
  <c r="J156" i="31"/>
  <c r="J163" i="31" s="1"/>
  <c r="F48" i="31"/>
  <c r="E55" i="31"/>
  <c r="E42" i="31"/>
  <c r="Q48" i="31"/>
  <c r="P55" i="31"/>
  <c r="P42" i="31"/>
  <c r="S136" i="31"/>
  <c r="T129" i="31"/>
  <c r="AQ178" i="31"/>
  <c r="AQ25" i="31"/>
  <c r="AQ185" i="31" s="1"/>
  <c r="BL174" i="31"/>
  <c r="BM21" i="31"/>
  <c r="BH102" i="31"/>
  <c r="AN174" i="31"/>
  <c r="AO21" i="31"/>
  <c r="AN28" i="31"/>
  <c r="BN188" i="31"/>
  <c r="BF54" i="31"/>
  <c r="BG47" i="31"/>
  <c r="BF42" i="31"/>
  <c r="K47" i="31"/>
  <c r="J42" i="31"/>
  <c r="BE74" i="31"/>
  <c r="DA185" i="31"/>
  <c r="BG174" i="31"/>
  <c r="CT129" i="31"/>
  <c r="CT136" i="31" s="1"/>
  <c r="CK164" i="31"/>
  <c r="CK175" i="31"/>
  <c r="CW156" i="31"/>
  <c r="CV163" i="31"/>
  <c r="AS108" i="31"/>
  <c r="AT101" i="31"/>
  <c r="F82" i="31"/>
  <c r="G75" i="31"/>
  <c r="G82" i="31" s="1"/>
  <c r="CU178" i="31"/>
  <c r="CU25" i="31"/>
  <c r="BC135" i="31"/>
  <c r="BD128" i="31"/>
  <c r="BD135" i="31" s="1"/>
  <c r="BC173" i="31"/>
  <c r="DL129" i="31"/>
  <c r="BB48" i="31"/>
  <c r="BA42" i="31"/>
  <c r="DK174" i="31"/>
  <c r="DL21" i="31"/>
  <c r="DK15" i="31"/>
  <c r="CN128" i="31"/>
  <c r="CM123" i="31"/>
  <c r="DR101" i="31"/>
  <c r="DQ96" i="31"/>
  <c r="DF110" i="31"/>
  <c r="DF96" i="31"/>
  <c r="AV185" i="31"/>
  <c r="X173" i="31"/>
  <c r="X27" i="31"/>
  <c r="Y20" i="31"/>
  <c r="X150" i="31"/>
  <c r="AH55" i="31"/>
  <c r="AI48" i="31"/>
  <c r="CN102" i="31"/>
  <c r="CN109" i="31" s="1"/>
  <c r="DC108" i="31"/>
  <c r="DD101" i="31"/>
  <c r="DC96" i="31"/>
  <c r="AB47" i="31"/>
  <c r="AA42" i="31"/>
  <c r="AB175" i="31"/>
  <c r="AB29" i="31"/>
  <c r="AB188" i="31" s="1"/>
  <c r="BQ79" i="31"/>
  <c r="BQ185" i="31" s="1"/>
  <c r="BQ178" i="31"/>
  <c r="BY108" i="31"/>
  <c r="BZ101" i="31"/>
  <c r="BZ108" i="31" s="1"/>
  <c r="BY96" i="31"/>
  <c r="N175" i="31"/>
  <c r="N29" i="31"/>
  <c r="N188" i="31" s="1"/>
  <c r="AX175" i="31"/>
  <c r="AX29" i="31"/>
  <c r="AX188" i="31" s="1"/>
  <c r="BP74" i="31"/>
  <c r="BO81" i="31"/>
  <c r="BO69" i="31"/>
  <c r="BO173" i="31"/>
  <c r="CK188" i="31"/>
  <c r="DL178" i="31"/>
  <c r="DL25" i="31"/>
  <c r="DL185" i="31" s="1"/>
  <c r="CZ173" i="31"/>
  <c r="DA20" i="31"/>
  <c r="CZ15" i="31"/>
  <c r="BJ128" i="31"/>
  <c r="BJ135" i="31" s="1"/>
  <c r="BI135" i="31"/>
  <c r="BI123" i="31"/>
  <c r="AW129" i="31"/>
  <c r="AV136" i="31"/>
  <c r="BP150" i="31"/>
  <c r="N155" i="31"/>
  <c r="M150" i="31"/>
  <c r="CJ136" i="31"/>
  <c r="CK129" i="31"/>
  <c r="CK136" i="31" s="1"/>
  <c r="BG162" i="31"/>
  <c r="BH155" i="31"/>
  <c r="BH162" i="31" s="1"/>
  <c r="BG150" i="31"/>
  <c r="AD155" i="31"/>
  <c r="CV150" i="31"/>
  <c r="P155" i="31"/>
  <c r="O150" i="31"/>
  <c r="DG129" i="31"/>
  <c r="DI96" i="31"/>
  <c r="DJ101" i="31"/>
  <c r="AT102" i="31"/>
  <c r="AP69" i="31"/>
  <c r="BT128" i="31"/>
  <c r="BT135" i="31" s="1"/>
  <c r="BS123" i="31"/>
  <c r="DI52" i="31"/>
  <c r="DI178" i="31"/>
  <c r="CI174" i="31"/>
  <c r="CJ21" i="31"/>
  <c r="CW47" i="31"/>
  <c r="CV54" i="31"/>
  <c r="CV173" i="31"/>
  <c r="CV42" i="31"/>
  <c r="BO174" i="31"/>
  <c r="BO176" i="31" s="1"/>
  <c r="BP21" i="31"/>
  <c r="BO15" i="31"/>
  <c r="CN129" i="31"/>
  <c r="CI102" i="31"/>
  <c r="CI109" i="31" s="1"/>
  <c r="CH96" i="31"/>
  <c r="W54" i="31"/>
  <c r="X47" i="31"/>
  <c r="W173" i="31"/>
  <c r="W42" i="31"/>
  <c r="AV173" i="31"/>
  <c r="AW20" i="31"/>
  <c r="DO129" i="31"/>
  <c r="DN174" i="31"/>
  <c r="DO21" i="31"/>
  <c r="CC129" i="31"/>
  <c r="CB123" i="31"/>
  <c r="DD96" i="31"/>
  <c r="AG174" i="31"/>
  <c r="AG28" i="31"/>
  <c r="AH21" i="31"/>
  <c r="CN101" i="31"/>
  <c r="AB178" i="31"/>
  <c r="AB25" i="31"/>
  <c r="BR74" i="31"/>
  <c r="BR180" i="31" s="1"/>
  <c r="BQ173" i="31"/>
  <c r="BQ176" i="31" s="1"/>
  <c r="BQ69" i="31"/>
  <c r="BG42" i="31"/>
  <c r="AE173" i="31"/>
  <c r="AF20" i="31"/>
  <c r="AE15" i="31"/>
  <c r="CC178" i="31"/>
  <c r="AI101" i="31"/>
  <c r="AH96" i="31"/>
  <c r="AH173" i="31"/>
  <c r="DH175" i="31"/>
  <c r="DH29" i="31"/>
  <c r="DH15" i="31"/>
  <c r="AK178" i="31"/>
  <c r="BR178" i="31"/>
  <c r="BI174" i="31"/>
  <c r="BI176" i="31" s="1"/>
  <c r="BJ21" i="31"/>
  <c r="BJ181" i="31" s="1"/>
  <c r="CN185" i="31"/>
  <c r="DL174" i="31"/>
  <c r="DM21" i="31"/>
  <c r="DL15" i="31"/>
  <c r="DR69" i="31"/>
  <c r="CS123" i="31"/>
  <c r="M128" i="31"/>
  <c r="M135" i="31" s="1"/>
  <c r="L123" i="31"/>
  <c r="DC164" i="31"/>
  <c r="DC150" i="31"/>
  <c r="L162" i="31"/>
  <c r="M155" i="31"/>
  <c r="M162" i="31" s="1"/>
  <c r="BH156" i="31"/>
  <c r="BE155" i="31"/>
  <c r="P156" i="31"/>
  <c r="O163" i="31"/>
  <c r="BO74" i="31"/>
  <c r="BN81" i="31"/>
  <c r="BN69" i="31"/>
  <c r="F69" i="31"/>
  <c r="BC123" i="31"/>
  <c r="CR163" i="31"/>
  <c r="CS156" i="31"/>
  <c r="AT156" i="31"/>
  <c r="AT163" i="31" s="1"/>
  <c r="AP75" i="31"/>
  <c r="DT81" i="31"/>
  <c r="DT69" i="31"/>
  <c r="BZ48" i="31"/>
  <c r="BY42" i="31"/>
  <c r="BY174" i="31"/>
  <c r="BY176" i="31" s="1"/>
  <c r="CI175" i="31"/>
  <c r="CI29" i="31"/>
  <c r="CI188" i="31" s="1"/>
  <c r="S174" i="31"/>
  <c r="T21" i="31"/>
  <c r="S15" i="31"/>
  <c r="E110" i="31"/>
  <c r="E96" i="31"/>
  <c r="CI155" i="31"/>
  <c r="CI162" i="31" s="1"/>
  <c r="CH150" i="31"/>
  <c r="CI96" i="31"/>
  <c r="AZ75" i="31"/>
  <c r="AZ82" i="31" s="1"/>
  <c r="AY69" i="31"/>
  <c r="BT174" i="31"/>
  <c r="BU21" i="31"/>
  <c r="BT15" i="31"/>
  <c r="BR123" i="31"/>
  <c r="O101" i="31"/>
  <c r="N96" i="31"/>
  <c r="X163" i="31"/>
  <c r="Y156" i="31"/>
  <c r="AF101" i="31"/>
  <c r="AF108" i="31" s="1"/>
  <c r="AE96" i="31"/>
  <c r="BE81" i="31"/>
  <c r="BF74" i="31"/>
  <c r="BE69" i="31"/>
  <c r="L102" i="31"/>
  <c r="L109" i="31" s="1"/>
  <c r="K96" i="31"/>
  <c r="BU75" i="31"/>
  <c r="BU82" i="31" s="1"/>
  <c r="CY185" i="31"/>
  <c r="CP48" i="31"/>
  <c r="CP55" i="31" s="1"/>
  <c r="AE175" i="31"/>
  <c r="AE29" i="31"/>
  <c r="AE188" i="31" s="1"/>
  <c r="CX185" i="31"/>
  <c r="F161" i="31"/>
  <c r="G161" i="31" s="1"/>
  <c r="H161" i="31" s="1"/>
  <c r="I161" i="31" s="1"/>
  <c r="BA175" i="31"/>
  <c r="BA29" i="31"/>
  <c r="BA188" i="31" s="1"/>
  <c r="BA15" i="31"/>
  <c r="CY175" i="31"/>
  <c r="T54" i="31"/>
  <c r="U47" i="31"/>
  <c r="T42" i="31"/>
  <c r="DH178" i="31"/>
  <c r="DH25" i="31"/>
  <c r="M74" i="31"/>
  <c r="DO185" i="31"/>
  <c r="BJ178" i="31"/>
  <c r="BJ25" i="31"/>
  <c r="BJ185" i="31" s="1"/>
  <c r="AS185" i="31"/>
  <c r="AF48" i="31"/>
  <c r="AE55" i="31"/>
  <c r="AE174" i="31"/>
  <c r="BR27" i="31"/>
  <c r="DQ174" i="31"/>
  <c r="DR21" i="31"/>
  <c r="T185" i="31"/>
  <c r="H69" i="31"/>
  <c r="DR129" i="31"/>
  <c r="DR136" i="31" s="1"/>
  <c r="DQ123" i="31"/>
  <c r="DR156" i="31"/>
  <c r="DQ150" i="31"/>
  <c r="AN156" i="31"/>
  <c r="AM163" i="31"/>
  <c r="BX137" i="31"/>
  <c r="BX123" i="31"/>
  <c r="BR101" i="31"/>
  <c r="BR108" i="31" s="1"/>
  <c r="BQ96" i="31"/>
  <c r="AE75" i="31"/>
  <c r="AD69" i="31"/>
  <c r="AD174" i="31"/>
  <c r="AM174" i="31"/>
  <c r="AN21" i="31"/>
  <c r="AM15" i="31"/>
  <c r="BN74" i="31"/>
  <c r="BM173" i="31"/>
  <c r="CQ163" i="31"/>
  <c r="CR156" i="31"/>
  <c r="CQ150" i="31"/>
  <c r="BK108" i="31"/>
  <c r="BL101" i="31"/>
  <c r="BL108" i="31" s="1"/>
  <c r="BK96" i="31"/>
  <c r="CR173" i="31"/>
  <c r="CR27" i="31"/>
  <c r="CS20" i="31"/>
  <c r="CR15" i="31"/>
  <c r="DM83" i="31"/>
  <c r="DM175" i="31"/>
  <c r="DM176" i="31" s="1"/>
  <c r="CL173" i="31"/>
  <c r="CL176" i="31" s="1"/>
  <c r="CL27" i="31"/>
  <c r="CM20" i="31"/>
  <c r="CL15" i="31"/>
  <c r="AI108" i="31"/>
  <c r="AJ101" i="31"/>
  <c r="AI96" i="31"/>
  <c r="R101" i="31"/>
  <c r="R108" i="31" s="1"/>
  <c r="Q108" i="31"/>
  <c r="Q96" i="31"/>
  <c r="Q173" i="31"/>
  <c r="AZ48" i="31"/>
  <c r="AY42" i="31"/>
  <c r="BV175" i="31"/>
  <c r="BV29" i="31"/>
  <c r="BV188" i="31" s="1"/>
  <c r="AL173" i="31"/>
  <c r="AM20" i="31"/>
  <c r="AL27" i="31"/>
  <c r="AL15" i="31"/>
  <c r="DC102" i="31"/>
  <c r="AT173" i="31"/>
  <c r="AU20" i="31"/>
  <c r="AT15" i="31"/>
  <c r="DR185" i="31"/>
  <c r="AT108" i="31"/>
  <c r="AU101" i="31"/>
  <c r="AT96" i="31"/>
  <c r="S150" i="31"/>
  <c r="DF155" i="31"/>
  <c r="DE150" i="31"/>
  <c r="CD150" i="31"/>
  <c r="BM101" i="31"/>
  <c r="BM108" i="31" s="1"/>
  <c r="BL96" i="31"/>
  <c r="O173" i="31"/>
  <c r="P20" i="31"/>
  <c r="BA75" i="31"/>
  <c r="BA82" i="31" s="1"/>
  <c r="Q135" i="31"/>
  <c r="R128" i="31"/>
  <c r="R135" i="31" s="1"/>
  <c r="AL150" i="31"/>
  <c r="CR174" i="31"/>
  <c r="CS21" i="31"/>
  <c r="BZ174" i="31"/>
  <c r="BZ28" i="31"/>
  <c r="CA21" i="31"/>
  <c r="H134" i="31"/>
  <c r="I134" i="31" s="1"/>
  <c r="AH128" i="31"/>
  <c r="AH135" i="31" s="1"/>
  <c r="AG173" i="31"/>
  <c r="AG123" i="31"/>
  <c r="BS175" i="31"/>
  <c r="BS29" i="31"/>
  <c r="BS188" i="31" s="1"/>
  <c r="BT123" i="31"/>
  <c r="CH156" i="31"/>
  <c r="CG163" i="31"/>
  <c r="CB101" i="31"/>
  <c r="CB108" i="31" s="1"/>
  <c r="CA108" i="31"/>
  <c r="CA96" i="31"/>
  <c r="Q123" i="31"/>
  <c r="CM74" i="31"/>
  <c r="CL69" i="31"/>
  <c r="Q75" i="31"/>
  <c r="P69" i="31"/>
  <c r="DR102" i="31"/>
  <c r="DR109" i="31" s="1"/>
  <c r="Q181" i="31"/>
  <c r="Q28" i="31"/>
  <c r="Q187" i="31" s="1"/>
  <c r="BZ173" i="31"/>
  <c r="CA20" i="31"/>
  <c r="BZ15" i="31"/>
  <c r="AT54" i="31"/>
  <c r="AU47" i="31"/>
  <c r="AT42" i="31"/>
  <c r="H174" i="31"/>
  <c r="I21" i="31"/>
  <c r="CO155" i="31"/>
  <c r="CN150" i="31"/>
  <c r="CO156" i="31"/>
  <c r="BH163" i="31"/>
  <c r="BI156" i="31"/>
  <c r="BI163" i="31" s="1"/>
  <c r="BH150" i="31"/>
  <c r="AM129" i="31"/>
  <c r="AM136" i="31" s="1"/>
  <c r="AL136" i="31"/>
  <c r="X129" i="31"/>
  <c r="BQ162" i="31"/>
  <c r="BR155" i="31"/>
  <c r="BQ150" i="31"/>
  <c r="BM69" i="31"/>
  <c r="DJ174" i="31"/>
  <c r="DJ28" i="31"/>
  <c r="DK21" i="31"/>
  <c r="DJ15" i="31"/>
  <c r="AO52" i="31"/>
  <c r="AO178" i="31"/>
  <c r="BA48" i="31"/>
  <c r="BA55" i="31" s="1"/>
  <c r="AZ55" i="31"/>
  <c r="CR178" i="31"/>
  <c r="CR25" i="31"/>
  <c r="CR185" i="31" s="1"/>
  <c r="AI15" i="31"/>
  <c r="BH101" i="31"/>
  <c r="BG96" i="31"/>
  <c r="P174" i="31"/>
  <c r="DB175" i="31"/>
  <c r="DB29" i="31"/>
  <c r="CG174" i="31"/>
  <c r="CH21" i="31"/>
  <c r="Y82" i="31"/>
  <c r="Z75" i="31"/>
  <c r="Z82" i="31" s="1"/>
  <c r="DN156" i="31"/>
  <c r="DN163" i="31" s="1"/>
  <c r="K150" i="31"/>
  <c r="CP102" i="31"/>
  <c r="CP109" i="31" s="1"/>
  <c r="CO109" i="31"/>
  <c r="CO96" i="31"/>
  <c r="DH110" i="31"/>
  <c r="DH96" i="31"/>
  <c r="O15" i="31"/>
  <c r="BY74" i="31"/>
  <c r="BY81" i="31" s="1"/>
  <c r="BX69" i="31"/>
  <c r="AZ56" i="31"/>
  <c r="AZ175" i="31"/>
  <c r="AZ176" i="31" s="1"/>
  <c r="BF123" i="31"/>
  <c r="DH47" i="31"/>
  <c r="DG42" i="31"/>
  <c r="DB178" i="31"/>
  <c r="DB25" i="31"/>
  <c r="DA74" i="31"/>
  <c r="CG15" i="31"/>
  <c r="AC185" i="31"/>
  <c r="T74" i="31"/>
  <c r="S173" i="31"/>
  <c r="S176" i="31" s="1"/>
  <c r="S69" i="31"/>
  <c r="BU128" i="31"/>
  <c r="AN129" i="31"/>
  <c r="BD102" i="31"/>
  <c r="BD109" i="31" s="1"/>
  <c r="BC109" i="31"/>
  <c r="BC156" i="31"/>
  <c r="BC163" i="31" s="1"/>
  <c r="BB150" i="31"/>
  <c r="DG128" i="31"/>
  <c r="DF135" i="31"/>
  <c r="DF123" i="31"/>
  <c r="AS96" i="31"/>
  <c r="BO75" i="31"/>
  <c r="AS150" i="31"/>
  <c r="AO83" i="31"/>
  <c r="AO175" i="31"/>
  <c r="AO176" i="31" s="1"/>
  <c r="F74" i="31"/>
  <c r="F81" i="31" s="1"/>
  <c r="E81" i="31"/>
  <c r="E69" i="31"/>
  <c r="DD128" i="31"/>
  <c r="DC123" i="31"/>
  <c r="DP129" i="31"/>
  <c r="DO136" i="31"/>
  <c r="DG174" i="31"/>
  <c r="DH21" i="31"/>
  <c r="DG15" i="31"/>
  <c r="BT175" i="31"/>
  <c r="BT29" i="31"/>
  <c r="BT188" i="31" s="1"/>
  <c r="X15" i="31"/>
  <c r="DE110" i="31"/>
  <c r="DE96" i="31"/>
  <c r="DM81" i="31"/>
  <c r="DN74" i="31"/>
  <c r="DN180" i="31" s="1"/>
  <c r="DM69" i="31"/>
  <c r="DM173" i="31"/>
  <c r="J128" i="31"/>
  <c r="J135" i="31" s="1"/>
  <c r="I123" i="31"/>
  <c r="CY173" i="31"/>
  <c r="CZ20" i="31"/>
  <c r="CZ27" i="31" s="1"/>
  <c r="CY15" i="31"/>
  <c r="BG101" i="31"/>
  <c r="BG108" i="31" s="1"/>
  <c r="BF96" i="31"/>
  <c r="BT42" i="31"/>
  <c r="DC101" i="31"/>
  <c r="DB96" i="31"/>
  <c r="CF180" i="31"/>
  <c r="U48" i="31"/>
  <c r="BN173" i="31"/>
  <c r="W102" i="31"/>
  <c r="V109" i="31"/>
  <c r="DR48" i="31"/>
  <c r="DQ178" i="31"/>
  <c r="DQ25" i="31"/>
  <c r="DQ185" i="31" s="1"/>
  <c r="BB178" i="31"/>
  <c r="CK173" i="31"/>
  <c r="CK176" i="31" s="1"/>
  <c r="BK178" i="31"/>
  <c r="CM162" i="31"/>
  <c r="CN155" i="31"/>
  <c r="CN162" i="31" s="1"/>
  <c r="CI156" i="31"/>
  <c r="CH163" i="31"/>
  <c r="AM155" i="31"/>
  <c r="AM162" i="31" s="1"/>
  <c r="BU108" i="31"/>
  <c r="BV101" i="31"/>
  <c r="Z102" i="31"/>
  <c r="Z109" i="31" s="1"/>
  <c r="DR108" i="31"/>
  <c r="DS101" i="31"/>
  <c r="DG108" i="31"/>
  <c r="DH101" i="31"/>
  <c r="W75" i="31"/>
  <c r="W82" i="31" s="1"/>
  <c r="DN178" i="31"/>
  <c r="DN25" i="31"/>
  <c r="DP178" i="31"/>
  <c r="DP25" i="31"/>
  <c r="DP185" i="31" s="1"/>
  <c r="CR175" i="31"/>
  <c r="CR29" i="31"/>
  <c r="CR188" i="31" s="1"/>
  <c r="AV174" i="31"/>
  <c r="AV176" i="31" s="1"/>
  <c r="AW21" i="31"/>
  <c r="X174" i="31"/>
  <c r="Y21" i="31"/>
  <c r="X28" i="31"/>
  <c r="BG129" i="31"/>
  <c r="BG136" i="31" s="1"/>
  <c r="O102" i="31"/>
  <c r="P47" i="31"/>
  <c r="BJ156" i="31"/>
  <c r="BR129" i="31"/>
  <c r="CY101" i="31"/>
  <c r="CY108" i="31" s="1"/>
  <c r="V47" i="31"/>
  <c r="V54" i="31" s="1"/>
  <c r="U54" i="31"/>
  <c r="AO174" i="31"/>
  <c r="AP21" i="31"/>
  <c r="V174" i="31"/>
  <c r="W21" i="31"/>
  <c r="BV155" i="31"/>
  <c r="BU162" i="31"/>
  <c r="BU150" i="31"/>
  <c r="DA128" i="31"/>
  <c r="DA135" i="31" s="1"/>
  <c r="CZ135" i="31"/>
  <c r="BD136" i="31"/>
  <c r="BE129" i="31"/>
  <c r="CP74" i="31"/>
  <c r="U42" i="31"/>
  <c r="CL178" i="31"/>
  <c r="DM174" i="31"/>
  <c r="DN21" i="31"/>
  <c r="AG185" i="31"/>
  <c r="BU155" i="31"/>
  <c r="DC109" i="31"/>
  <c r="DD102" i="31"/>
  <c r="DD109" i="31" s="1"/>
  <c r="CF102" i="31"/>
  <c r="AZ101" i="31"/>
  <c r="AZ108" i="31" s="1"/>
  <c r="AE47" i="31"/>
  <c r="AE54" i="31" s="1"/>
  <c r="AD54" i="31"/>
  <c r="AD42" i="31"/>
  <c r="CY178" i="31"/>
  <c r="CG173" i="31"/>
  <c r="CH20" i="31"/>
  <c r="CY174" i="31"/>
  <c r="CZ21" i="31"/>
  <c r="AY129" i="31"/>
  <c r="AX136" i="31"/>
  <c r="M178" i="31"/>
  <c r="BG102" i="31"/>
  <c r="BG109" i="31" s="1"/>
  <c r="BF109" i="31"/>
  <c r="CE74" i="31"/>
  <c r="CT54" i="31"/>
  <c r="CU47" i="31"/>
  <c r="CU54" i="31" s="1"/>
  <c r="BW47" i="31"/>
  <c r="AY47" i="31"/>
  <c r="AX54" i="31"/>
  <c r="AA48" i="31"/>
  <c r="AA55" i="31" s="1"/>
  <c r="CW178" i="31"/>
  <c r="AE178" i="31"/>
  <c r="BZ175" i="31"/>
  <c r="BZ29" i="31"/>
  <c r="BZ188" i="31" s="1"/>
  <c r="AL175" i="31"/>
  <c r="AL29" i="31"/>
  <c r="AL188" i="31" s="1"/>
  <c r="AU75" i="31"/>
  <c r="DL55" i="31"/>
  <c r="DM48" i="31"/>
  <c r="CW188" i="31"/>
  <c r="BZ155" i="31"/>
  <c r="BZ162" i="31" s="1"/>
  <c r="BY162" i="31"/>
  <c r="AY128" i="31"/>
  <c r="AY135" i="31" s="1"/>
  <c r="BJ48" i="31"/>
  <c r="BI55" i="31"/>
  <c r="BA173" i="31"/>
  <c r="BA27" i="31"/>
  <c r="BB20" i="31"/>
  <c r="L48" i="31"/>
  <c r="BX102" i="31"/>
  <c r="BE75" i="31"/>
  <c r="Z185" i="31"/>
  <c r="CO74" i="31"/>
  <c r="CO81" i="31" s="1"/>
  <c r="CQ47" i="31"/>
  <c r="CP54" i="31"/>
  <c r="CP42" i="31"/>
  <c r="AK174" i="31"/>
  <c r="AL21" i="31"/>
  <c r="AT178" i="31"/>
  <c r="BS101" i="31"/>
  <c r="DK128" i="31"/>
  <c r="DJ135" i="31"/>
  <c r="CA129" i="31"/>
  <c r="BC128" i="31"/>
  <c r="BB135" i="31"/>
  <c r="BP75" i="31"/>
  <c r="BP82" i="31" s="1"/>
  <c r="BO82" i="31"/>
  <c r="AR75" i="31"/>
  <c r="T75" i="31"/>
  <c r="DN27" i="31"/>
  <c r="DR173" i="31"/>
  <c r="DS20" i="31"/>
  <c r="DR27" i="31"/>
  <c r="K74" i="31"/>
  <c r="CS82" i="31"/>
  <c r="CT75" i="31"/>
  <c r="CT82" i="31" s="1"/>
  <c r="BU81" i="31"/>
  <c r="BV74" i="31"/>
  <c r="AF47" i="31"/>
  <c r="AF54" i="31" s="1"/>
  <c r="AG75" i="31"/>
  <c r="AG82" i="31" s="1"/>
  <c r="AF82" i="31"/>
  <c r="AO15" i="31"/>
  <c r="DA173" i="31"/>
  <c r="DA27" i="31"/>
  <c r="DB20" i="31"/>
  <c r="DQ173" i="31"/>
  <c r="DQ176" i="31" s="1"/>
  <c r="DR20" i="31"/>
  <c r="BI173" i="31"/>
  <c r="BJ20" i="31"/>
  <c r="CB173" i="31"/>
  <c r="CC20" i="31"/>
  <c r="BD175" i="31"/>
  <c r="BD29" i="31"/>
  <c r="BD188" i="31" s="1"/>
  <c r="AF175" i="31"/>
  <c r="AF29" i="31"/>
  <c r="AF188" i="31" s="1"/>
  <c r="H178" i="31"/>
  <c r="DR82" i="31"/>
  <c r="DS75" i="31"/>
  <c r="DS82" i="31" s="1"/>
  <c r="BV81" i="31"/>
  <c r="BW74" i="31"/>
  <c r="DR128" i="31"/>
  <c r="DR135" i="31" s="1"/>
  <c r="AL129" i="31"/>
  <c r="CS128" i="31"/>
  <c r="CS135" i="31" s="1"/>
  <c r="M129" i="31"/>
  <c r="M136" i="31" s="1"/>
  <c r="L136" i="31"/>
  <c r="DC163" i="31"/>
  <c r="DD156" i="31"/>
  <c r="CK155" i="31"/>
  <c r="CK162" i="31" s="1"/>
  <c r="AF150" i="31"/>
  <c r="BN162" i="31"/>
  <c r="BO155" i="31"/>
  <c r="BO162" i="31" s="1"/>
  <c r="CK128" i="31"/>
  <c r="CK135" i="31" s="1"/>
  <c r="CJ123" i="31"/>
  <c r="DF156" i="31"/>
  <c r="DE163" i="31"/>
  <c r="AM128" i="31"/>
  <c r="AM135" i="31" s="1"/>
  <c r="T102" i="31"/>
  <c r="BE156" i="31"/>
  <c r="BD163" i="31"/>
  <c r="AN155" i="31"/>
  <c r="AN162" i="31" s="1"/>
  <c r="AM150" i="31"/>
  <c r="BT155" i="31"/>
  <c r="BT162" i="31" s="1"/>
  <c r="AS102" i="31"/>
  <c r="AS109" i="31" s="1"/>
  <c r="AR109" i="31"/>
  <c r="AR96" i="31"/>
  <c r="CP101" i="31"/>
  <c r="BQ109" i="31"/>
  <c r="BR102" i="31"/>
  <c r="DK74" i="31"/>
  <c r="DJ81" i="31"/>
  <c r="CL82" i="31"/>
  <c r="CM75" i="31"/>
  <c r="CM82" i="31" s="1"/>
  <c r="CM187" i="31" s="1"/>
  <c r="AE74" i="31"/>
  <c r="BN174" i="31"/>
  <c r="BO21" i="31"/>
  <c r="AN20" i="31"/>
  <c r="AM173" i="31"/>
  <c r="BR156" i="31"/>
  <c r="BQ163" i="31"/>
  <c r="AT155" i="31"/>
  <c r="AT162" i="31" s="1"/>
  <c r="CL74" i="31"/>
  <c r="CL81" i="31" s="1"/>
  <c r="E82" i="31"/>
  <c r="F75" i="31"/>
  <c r="O29" i="31"/>
  <c r="O188" i="31" s="1"/>
  <c r="O175" i="31"/>
  <c r="CW75" i="31"/>
  <c r="BY75" i="31"/>
  <c r="BY82" i="31" s="1"/>
  <c r="BY187" i="31" s="1"/>
  <c r="Q74" i="31"/>
  <c r="P81" i="31"/>
  <c r="CX47" i="31"/>
  <c r="CX54" i="31" s="1"/>
  <c r="CW54" i="31"/>
  <c r="BZ47" i="31"/>
  <c r="BZ54" i="31" s="1"/>
  <c r="BY54" i="31"/>
  <c r="BB47" i="31"/>
  <c r="BA54" i="31"/>
  <c r="AD47" i="31"/>
  <c r="F47" i="31"/>
  <c r="E54" i="31"/>
  <c r="AV129" i="31"/>
  <c r="DS173" i="31"/>
  <c r="DT20" i="31"/>
  <c r="DT180" i="31" s="1"/>
  <c r="DS27" i="31"/>
  <c r="CI178" i="31"/>
  <c r="CB156" i="31"/>
  <c r="BY48" i="31"/>
  <c r="BY55" i="31" s="1"/>
  <c r="BX55" i="31"/>
  <c r="Q47" i="31"/>
  <c r="P54" i="31"/>
  <c r="BH128" i="31"/>
  <c r="BG135" i="31"/>
  <c r="F107" i="31"/>
  <c r="G107" i="31" s="1"/>
  <c r="H107" i="31" s="1"/>
  <c r="I107" i="31" s="1"/>
  <c r="DG173" i="31"/>
  <c r="DH20" i="31"/>
  <c r="P135" i="31"/>
  <c r="Q128" i="31"/>
  <c r="DR162" i="31"/>
  <c r="DS155" i="31"/>
  <c r="DS162" i="31" s="1"/>
  <c r="BP129" i="31"/>
  <c r="BU109" i="31"/>
  <c r="BV102" i="31"/>
  <c r="Y96" i="31"/>
  <c r="DH102" i="31"/>
  <c r="DH109" i="31" s="1"/>
  <c r="DC74" i="31"/>
  <c r="DC81" i="31" s="1"/>
  <c r="CD54" i="31"/>
  <c r="CE47" i="31"/>
  <c r="BO178" i="31"/>
  <c r="BT178" i="31"/>
  <c r="BT25" i="31"/>
  <c r="BT185" i="31" s="1"/>
  <c r="AV175" i="31"/>
  <c r="AV29" i="31"/>
  <c r="AV188" i="31" s="1"/>
  <c r="X175" i="31"/>
  <c r="X29" i="31"/>
  <c r="X188" i="31" s="1"/>
  <c r="CE128" i="31"/>
  <c r="CD123" i="31"/>
  <c r="AI129" i="31"/>
  <c r="AI136" i="31" s="1"/>
  <c r="AY75" i="31"/>
  <c r="AY82" i="31" s="1"/>
  <c r="AI55" i="31"/>
  <c r="AJ48" i="31"/>
  <c r="DJ188" i="31"/>
  <c r="Q185" i="31"/>
  <c r="DB128" i="31"/>
  <c r="DA123" i="31"/>
  <c r="BR128" i="31"/>
  <c r="V129" i="31"/>
  <c r="V136" i="31" s="1"/>
  <c r="CY102" i="31"/>
  <c r="AW109" i="31"/>
  <c r="AX102" i="31"/>
  <c r="W48" i="31"/>
  <c r="V55" i="31"/>
  <c r="CM173" i="31"/>
  <c r="CN20" i="31"/>
  <c r="CM15" i="31"/>
  <c r="CM27" i="31"/>
  <c r="P173" i="31"/>
  <c r="Q20" i="31"/>
  <c r="P27" i="31"/>
  <c r="CD174" i="31"/>
  <c r="CE21" i="31"/>
  <c r="V15" i="31"/>
  <c r="BV156" i="31"/>
  <c r="BA133" i="31"/>
  <c r="DA129" i="31"/>
  <c r="DA136" i="31" s="1"/>
  <c r="CB135" i="31"/>
  <c r="CC128" i="31"/>
  <c r="U129" i="31"/>
  <c r="U136" i="31" s="1"/>
  <c r="T136" i="31"/>
  <c r="CS101" i="31"/>
  <c r="BU101" i="31"/>
  <c r="AW101" i="31"/>
  <c r="Y101" i="31"/>
  <c r="CO69" i="31"/>
  <c r="CL25" i="31"/>
  <c r="CL185" i="31" s="1"/>
  <c r="DM15" i="31"/>
  <c r="AG176" i="31"/>
  <c r="BU156" i="31"/>
  <c r="BU163" i="31" s="1"/>
  <c r="BT163" i="31"/>
  <c r="CZ128" i="31"/>
  <c r="AZ102" i="31"/>
  <c r="AZ109" i="31" s="1"/>
  <c r="CI69" i="31"/>
  <c r="AA82" i="31"/>
  <c r="AB75" i="31"/>
  <c r="DC48" i="31"/>
  <c r="AZ47" i="31"/>
  <c r="AZ54" i="31" s="1"/>
  <c r="AY54" i="31"/>
  <c r="U178" i="31"/>
  <c r="AN173" i="31"/>
  <c r="CP47" i="31"/>
  <c r="CO42" i="31"/>
  <c r="AW175" i="31"/>
  <c r="BB123" i="31"/>
  <c r="CD69" i="31"/>
  <c r="DS47" i="31"/>
  <c r="CU48" i="31"/>
  <c r="BW48" i="31"/>
  <c r="BW55" i="31" s="1"/>
  <c r="BV55" i="31"/>
  <c r="AY48" i="31"/>
  <c r="AY55" i="31" s="1"/>
  <c r="AE176" i="31"/>
  <c r="BB175" i="31"/>
  <c r="BB29" i="31"/>
  <c r="BB188" i="31" s="1"/>
  <c r="L75" i="31"/>
  <c r="BZ178" i="31"/>
  <c r="DJ173" i="31"/>
  <c r="DL42" i="31"/>
  <c r="CW175" i="31"/>
  <c r="CE102" i="31"/>
  <c r="CE109" i="31" s="1"/>
  <c r="BX74" i="31"/>
  <c r="BX81" i="31" s="1"/>
  <c r="BW81" i="31"/>
  <c r="DO29" i="31"/>
  <c r="DO188" i="31" s="1"/>
  <c r="DO175" i="31"/>
  <c r="DO176" i="31" s="1"/>
  <c r="BY150" i="31"/>
  <c r="BK74" i="31"/>
  <c r="BJ47" i="31"/>
  <c r="BI42" i="31"/>
  <c r="AD173" i="31"/>
  <c r="AE20" i="31"/>
  <c r="BA174" i="31"/>
  <c r="BA176" i="31" s="1"/>
  <c r="BB21" i="31"/>
  <c r="AX123" i="31"/>
  <c r="N178" i="31"/>
  <c r="BM175" i="31"/>
  <c r="CQ101" i="31"/>
  <c r="CP108" i="31"/>
  <c r="CP96" i="31"/>
  <c r="BX101" i="31"/>
  <c r="BX108" i="31" s="1"/>
  <c r="CN69" i="31"/>
  <c r="DF185" i="31"/>
  <c r="AX178" i="31"/>
  <c r="W185" i="31"/>
  <c r="AK15" i="31"/>
  <c r="AS48" i="31"/>
  <c r="AS55" i="31" s="1"/>
  <c r="BZ123" i="31"/>
  <c r="BC129" i="31"/>
  <c r="BB136" i="31"/>
  <c r="CN74" i="31"/>
  <c r="CN81" i="31" s="1"/>
  <c r="CM81" i="31"/>
  <c r="DR174" i="31"/>
  <c r="DS21" i="31"/>
  <c r="DR28" i="31"/>
  <c r="DR187" i="31" s="1"/>
  <c r="Z173" i="31"/>
  <c r="AA20" i="31"/>
  <c r="J69" i="31"/>
  <c r="BU69" i="31"/>
  <c r="AW82" i="31"/>
  <c r="AX75" i="31"/>
  <c r="AX82" i="31" s="1"/>
  <c r="CR48" i="31"/>
  <c r="AH27" i="31"/>
  <c r="DQ75" i="31"/>
  <c r="AW75" i="31"/>
  <c r="H173" i="31"/>
  <c r="I20" i="31"/>
  <c r="H27" i="31"/>
  <c r="DA178" i="31"/>
  <c r="DR47" i="31"/>
  <c r="DR54" i="31" s="1"/>
  <c r="CJ188" i="31"/>
  <c r="H15" i="31"/>
  <c r="DQ175" i="31"/>
  <c r="DQ29" i="31"/>
  <c r="DQ188" i="31" s="1"/>
  <c r="BI175" i="31"/>
  <c r="BI29" i="31"/>
  <c r="BI188" i="31" s="1"/>
  <c r="CB185" i="31"/>
  <c r="AF185" i="31"/>
  <c r="H176" i="31"/>
  <c r="CY47" i="31"/>
  <c r="CY54" i="31" s="1"/>
  <c r="G48" i="31"/>
  <c r="G55" i="31" s="1"/>
  <c r="F55" i="31"/>
  <c r="AO188" i="31"/>
  <c r="BO101" i="31"/>
  <c r="BO108" i="31" s="1"/>
  <c r="BN108" i="31"/>
  <c r="BN96" i="31"/>
  <c r="AM101" i="31"/>
  <c r="AL96" i="31"/>
  <c r="Q176" i="31"/>
  <c r="L128" i="31"/>
  <c r="L135" i="31" s="1"/>
  <c r="K135" i="31"/>
  <c r="DB129" i="31"/>
  <c r="AW108" i="31"/>
  <c r="AX101" i="31"/>
  <c r="AW96" i="31"/>
  <c r="CM175" i="31"/>
  <c r="CM29" i="31"/>
  <c r="CM188" i="31" s="1"/>
  <c r="P29" i="31"/>
  <c r="P188" i="31" s="1"/>
  <c r="P175" i="31"/>
  <c r="DQ101" i="31"/>
  <c r="DQ108" i="31" s="1"/>
  <c r="CS102" i="31"/>
  <c r="BU102" i="31"/>
  <c r="AV109" i="31"/>
  <c r="AW102" i="31"/>
  <c r="X109" i="31"/>
  <c r="Y102" i="31"/>
  <c r="Y109" i="31" s="1"/>
  <c r="CP81" i="31"/>
  <c r="CQ74" i="31"/>
  <c r="BE82" i="31"/>
  <c r="BF75" i="31"/>
  <c r="BF82" i="31" s="1"/>
  <c r="V75" i="31"/>
  <c r="V82" i="31" s="1"/>
  <c r="CM54" i="31"/>
  <c r="CN47" i="31"/>
  <c r="CM42" i="31"/>
  <c r="U174" i="31"/>
  <c r="V21" i="31"/>
  <c r="AZ129" i="31"/>
  <c r="AZ136" i="31" s="1"/>
  <c r="AY136" i="31"/>
  <c r="AV74" i="31"/>
  <c r="BO47" i="31"/>
  <c r="BO54" i="31" s="1"/>
  <c r="BN42" i="31"/>
  <c r="AN175" i="31"/>
  <c r="AN29" i="31"/>
  <c r="AN188" i="31" s="1"/>
  <c r="CV174" i="31"/>
  <c r="CW21" i="31"/>
  <c r="AX108" i="31"/>
  <c r="AY101" i="31"/>
  <c r="AY108" i="31" s="1"/>
  <c r="BG48" i="31"/>
  <c r="BG55" i="31" s="1"/>
  <c r="DB75" i="31"/>
  <c r="DA82" i="31"/>
  <c r="DO75" i="31"/>
  <c r="DR55" i="31"/>
  <c r="DS48" i="31"/>
  <c r="DS55" i="31" s="1"/>
  <c r="DM188" i="31"/>
  <c r="I174" i="31"/>
  <c r="J21" i="31"/>
  <c r="BB174" i="31"/>
  <c r="BC21" i="31"/>
  <c r="BZ185" i="31"/>
  <c r="AL178" i="31"/>
  <c r="DO102" i="31"/>
  <c r="DO109" i="31" s="1"/>
  <c r="DO174" i="31"/>
  <c r="DP21" i="31"/>
  <c r="N48" i="31"/>
  <c r="U188" i="31"/>
  <c r="AD175" i="31"/>
  <c r="AD176" i="31" s="1"/>
  <c r="AD29" i="31"/>
  <c r="AD188" i="31" s="1"/>
  <c r="BP54" i="31"/>
  <c r="BQ47" i="31"/>
  <c r="BQ54" i="31" s="1"/>
  <c r="CH185" i="31"/>
  <c r="AU174" i="31"/>
  <c r="AV21" i="31"/>
  <c r="K54" i="31"/>
  <c r="L47" i="31"/>
  <c r="K42" i="31"/>
  <c r="DO178" i="31"/>
  <c r="CW180" i="31"/>
  <c r="DF173" i="31"/>
  <c r="DG20" i="31"/>
  <c r="DF27" i="31"/>
  <c r="AT47" i="31"/>
  <c r="AS47" i="31"/>
  <c r="AS54" i="31" s="1"/>
  <c r="AC108" i="31"/>
  <c r="AD101" i="31"/>
  <c r="CX135" i="31"/>
  <c r="CY128" i="31"/>
  <c r="CY135" i="31" s="1"/>
  <c r="DL74" i="31"/>
  <c r="DK81" i="31"/>
  <c r="CN75" i="31"/>
  <c r="CA185" i="31"/>
  <c r="DR175" i="31"/>
  <c r="DR29" i="31"/>
  <c r="DR188" i="31" s="1"/>
  <c r="Z174" i="31"/>
  <c r="AA21" i="31"/>
  <c r="Z28" i="31"/>
  <c r="AH75" i="31"/>
  <c r="CS81" i="31"/>
  <c r="CT74" i="31"/>
  <c r="CT81" i="31" s="1"/>
  <c r="DR81" i="31"/>
  <c r="DS74" i="31"/>
  <c r="DS81" i="31" s="1"/>
  <c r="CB176" i="31"/>
  <c r="AR174" i="31"/>
  <c r="AS21" i="31"/>
  <c r="AS28" i="31" s="1"/>
  <c r="CY48" i="31"/>
  <c r="CX55" i="31"/>
  <c r="BS173" i="31"/>
  <c r="BT20" i="31"/>
  <c r="BS27" i="31"/>
  <c r="AI81" i="31"/>
  <c r="AJ74" i="31"/>
  <c r="DP135" i="31"/>
  <c r="DQ128" i="31"/>
  <c r="DQ135" i="31" s="1"/>
  <c r="DI135" i="31"/>
  <c r="DJ128" i="31"/>
  <c r="K156" i="31"/>
  <c r="BL129" i="31"/>
  <c r="CW163" i="31"/>
  <c r="CX156" i="31"/>
  <c r="CX163" i="31" s="1"/>
  <c r="DT155" i="31"/>
  <c r="DT162" i="31" s="1"/>
  <c r="DL128" i="31"/>
  <c r="DL135" i="31" s="1"/>
  <c r="DK135" i="31"/>
  <c r="CS155" i="31"/>
  <c r="AN81" i="31"/>
  <c r="AO74" i="31"/>
  <c r="DG175" i="31"/>
  <c r="DG29" i="31"/>
  <c r="DG188" i="31" s="1"/>
  <c r="AF128" i="31"/>
  <c r="P101" i="31"/>
  <c r="P108" i="31" s="1"/>
  <c r="O96" i="31"/>
  <c r="O108" i="31"/>
  <c r="CR176" i="31"/>
  <c r="AI128" i="31"/>
  <c r="CM178" i="31"/>
  <c r="CM25" i="31"/>
  <c r="CM185" i="31" s="1"/>
  <c r="U15" i="31"/>
  <c r="AE102" i="31"/>
  <c r="CH47" i="31"/>
  <c r="CH54" i="31" s="1"/>
  <c r="CG54" i="31"/>
  <c r="DT174" i="31"/>
  <c r="DT28" i="31"/>
  <c r="AU178" i="31"/>
  <c r="CT42" i="31"/>
  <c r="I173" i="31"/>
  <c r="J20" i="31"/>
  <c r="I15" i="31"/>
  <c r="AD28" i="31"/>
  <c r="AD178" i="31"/>
  <c r="AU173" i="31"/>
  <c r="AU176" i="31" s="1"/>
  <c r="AV20" i="31"/>
  <c r="AU27" i="31"/>
  <c r="CN82" i="31"/>
  <c r="CO75" i="31"/>
  <c r="CO82" i="31" s="1"/>
  <c r="BR109" i="31"/>
  <c r="BS102" i="31"/>
  <c r="CX123" i="31"/>
  <c r="BV75" i="31"/>
  <c r="CP174" i="31"/>
  <c r="CP176" i="31" s="1"/>
  <c r="CQ21" i="31"/>
  <c r="T175" i="31"/>
  <c r="T29" i="31"/>
  <c r="T188" i="31" s="1"/>
  <c r="K185" i="31"/>
  <c r="BS174" i="31"/>
  <c r="BT21" i="31"/>
  <c r="BT28" i="31" s="1"/>
  <c r="BV82" i="31"/>
  <c r="BW75" i="31"/>
  <c r="CH128" i="31"/>
  <c r="CH135" i="31" s="1"/>
  <c r="CG135" i="31"/>
  <c r="BN163" i="31"/>
  <c r="BO156" i="31"/>
  <c r="BO163" i="31" s="1"/>
  <c r="AO156" i="31"/>
  <c r="AO163" i="31" s="1"/>
  <c r="AN163" i="31"/>
  <c r="AN150" i="31"/>
  <c r="AH101" i="31"/>
  <c r="AH108" i="31" s="1"/>
  <c r="AG108" i="31"/>
  <c r="AM109" i="31"/>
  <c r="AN102" i="31"/>
  <c r="AG175" i="31"/>
  <c r="AG29" i="31"/>
  <c r="AG188" i="31" s="1"/>
  <c r="X176" i="31"/>
  <c r="P176" i="31"/>
  <c r="CO128" i="31"/>
  <c r="CO135" i="31" s="1"/>
  <c r="CN135" i="31"/>
  <c r="X96" i="31"/>
  <c r="BY173" i="31"/>
  <c r="BZ20" i="31"/>
  <c r="BZ27" i="31" s="1"/>
  <c r="BY15" i="31"/>
  <c r="BC174" i="31"/>
  <c r="BD21" i="31"/>
  <c r="BE55" i="31"/>
  <c r="BF48" i="31"/>
  <c r="BE42" i="31"/>
  <c r="CT173" i="31"/>
  <c r="CU20" i="31"/>
  <c r="CT27" i="31"/>
  <c r="N47" i="31"/>
  <c r="AD25" i="31"/>
  <c r="AD185" i="31" s="1"/>
  <c r="CH174" i="31"/>
  <c r="CI21" i="31"/>
  <c r="CI28" i="31" s="1"/>
  <c r="CH28" i="31"/>
  <c r="AU48" i="31"/>
  <c r="AT55" i="31"/>
  <c r="G173" i="31"/>
  <c r="Y185" i="31"/>
  <c r="CN173" i="31"/>
  <c r="CN176" i="31" s="1"/>
  <c r="CO20" i="31"/>
  <c r="CN27" i="31"/>
  <c r="CH129" i="31"/>
  <c r="CH136" i="31" s="1"/>
  <c r="Z128" i="31"/>
  <c r="Z135" i="31" s="1"/>
  <c r="BH136" i="31"/>
  <c r="BI129" i="31"/>
  <c r="AJ156" i="31"/>
  <c r="AJ163" i="31" s="1"/>
  <c r="CZ150" i="31"/>
  <c r="DO156" i="31"/>
  <c r="DO163" i="31" s="1"/>
  <c r="DN150" i="31"/>
  <c r="AF163" i="31"/>
  <c r="AG156" i="31"/>
  <c r="AQ155" i="31"/>
  <c r="AQ162" i="31" s="1"/>
  <c r="AP150" i="31"/>
  <c r="DD162" i="31"/>
  <c r="DE155" i="31"/>
  <c r="DE162" i="31" s="1"/>
  <c r="DD150" i="31"/>
  <c r="CF156" i="31"/>
  <c r="BV123" i="31"/>
  <c r="DL102" i="31"/>
  <c r="DL109" i="31" s="1"/>
  <c r="DK109" i="31"/>
  <c r="R156" i="31"/>
  <c r="R163" i="31" s="1"/>
  <c r="CJ155" i="31"/>
  <c r="CJ162" i="31" s="1"/>
  <c r="AA162" i="31"/>
  <c r="AB155" i="31"/>
  <c r="AB123" i="31"/>
  <c r="AH102" i="31"/>
  <c r="AH109" i="31" s="1"/>
  <c r="I109" i="31"/>
  <c r="J102" i="31"/>
  <c r="CA74" i="31"/>
  <c r="BO185" i="31"/>
  <c r="AM178" i="31"/>
  <c r="CR150" i="31"/>
  <c r="U163" i="31"/>
  <c r="V156" i="31"/>
  <c r="BB75" i="31"/>
  <c r="CF128" i="31"/>
  <c r="CF135" i="31" s="1"/>
  <c r="CE135" i="31"/>
  <c r="CE123" i="31"/>
  <c r="BW174" i="31"/>
  <c r="BX21" i="31"/>
  <c r="Q156" i="31"/>
  <c r="Q163" i="31" s="1"/>
  <c r="P163" i="31"/>
  <c r="BL136" i="31"/>
  <c r="BM129" i="31"/>
  <c r="BM136" i="31" s="1"/>
  <c r="BM74" i="31"/>
  <c r="BM81" i="31" s="1"/>
  <c r="DS178" i="31"/>
  <c r="AY175" i="31"/>
  <c r="AY29" i="31"/>
  <c r="AY188" i="31" s="1"/>
  <c r="DL163" i="31"/>
  <c r="DM156" i="31"/>
  <c r="DM163" i="31" s="1"/>
  <c r="AK156" i="31"/>
  <c r="BD108" i="31"/>
  <c r="BE101" i="31"/>
  <c r="BE108" i="31" s="1"/>
  <c r="DT55" i="31"/>
  <c r="BM47" i="31"/>
  <c r="DG178" i="31"/>
  <c r="AA175" i="31"/>
  <c r="AA29" i="31"/>
  <c r="AA188" i="31" s="1"/>
  <c r="AA155" i="31"/>
  <c r="BD129" i="31"/>
  <c r="BC136" i="31"/>
  <c r="BJ101" i="31"/>
  <c r="BJ108" i="31" s="1"/>
  <c r="AQ174" i="31"/>
  <c r="AR21" i="31"/>
  <c r="DD175" i="31"/>
  <c r="DD29" i="31"/>
  <c r="DD188" i="31" s="1"/>
  <c r="CF174" i="31"/>
  <c r="CG21" i="31"/>
  <c r="CG28" i="31" s="1"/>
  <c r="BH174" i="31"/>
  <c r="BI21" i="31"/>
  <c r="BI28" i="31" s="1"/>
  <c r="BH28" i="31"/>
  <c r="AJ173" i="31"/>
  <c r="AK20" i="31"/>
  <c r="AJ27" i="31"/>
  <c r="CD136" i="31"/>
  <c r="CE129" i="31"/>
  <c r="AU128" i="31"/>
  <c r="AU135" i="31" s="1"/>
  <c r="W129" i="31"/>
  <c r="W136" i="31" s="1"/>
  <c r="DG102" i="31"/>
  <c r="DG109" i="31" s="1"/>
  <c r="BV108" i="31"/>
  <c r="BW101" i="31"/>
  <c r="BW108" i="31" s="1"/>
  <c r="BV96" i="31"/>
  <c r="AA101" i="31"/>
  <c r="AA108" i="31" s="1"/>
  <c r="DO55" i="31"/>
  <c r="DP48" i="31"/>
  <c r="AP174" i="31"/>
  <c r="AQ21" i="31"/>
  <c r="CP128" i="31"/>
  <c r="BF128" i="31"/>
  <c r="BF135" i="31" s="1"/>
  <c r="BE135" i="31"/>
  <c r="U135" i="31"/>
  <c r="V128" i="31"/>
  <c r="BH74" i="31"/>
  <c r="BH81" i="31" s="1"/>
  <c r="CE48" i="31"/>
  <c r="CD55" i="31"/>
  <c r="BR174" i="31"/>
  <c r="BS21" i="31"/>
  <c r="X156" i="31"/>
  <c r="W163" i="31"/>
  <c r="BQ128" i="31"/>
  <c r="BQ135" i="31" s="1"/>
  <c r="AS128" i="31"/>
  <c r="AR123" i="31"/>
  <c r="I129" i="31"/>
  <c r="DP96" i="31"/>
  <c r="O75" i="31"/>
  <c r="CD75" i="31"/>
  <c r="CC82" i="31"/>
  <c r="AT75" i="31"/>
  <c r="AT82" i="31" s="1"/>
  <c r="AS82" i="31"/>
  <c r="J75" i="31"/>
  <c r="I82" i="31"/>
  <c r="CC175" i="31"/>
  <c r="CC29" i="31"/>
  <c r="CC188" i="31" s="1"/>
  <c r="BL175" i="31"/>
  <c r="BL29" i="31"/>
  <c r="BL188" i="31" s="1"/>
  <c r="CC185" i="31"/>
  <c r="AY123" i="31"/>
  <c r="DP101" i="31"/>
  <c r="DP108" i="31" s="1"/>
  <c r="DO108" i="31"/>
  <c r="CQ109" i="31"/>
  <c r="CR102" i="31"/>
  <c r="CR109" i="31" s="1"/>
  <c r="BS108" i="31"/>
  <c r="BT101" i="31"/>
  <c r="BT108" i="31" s="1"/>
  <c r="AU109" i="31"/>
  <c r="AV102" i="31"/>
  <c r="W109" i="31"/>
  <c r="X102" i="31"/>
  <c r="CC75" i="31"/>
  <c r="CA47" i="31"/>
  <c r="BZ42" i="31"/>
  <c r="BY175" i="31"/>
  <c r="BY29" i="31"/>
  <c r="BY188" i="31" s="1"/>
  <c r="CJ174" i="31"/>
  <c r="CK21" i="31"/>
  <c r="CE81" i="31"/>
  <c r="CF74" i="31"/>
  <c r="CF81" i="31" s="1"/>
  <c r="CU55" i="31"/>
  <c r="CV48" i="31"/>
  <c r="AI188" i="31"/>
  <c r="DT175" i="31"/>
  <c r="DT29" i="31"/>
  <c r="DT188" i="31" s="1"/>
  <c r="J175" i="31"/>
  <c r="J29" i="31"/>
  <c r="J188" i="31" s="1"/>
  <c r="BC15" i="31"/>
  <c r="BE178" i="31"/>
  <c r="BE25" i="31"/>
  <c r="BE185" i="31" s="1"/>
  <c r="CJ75" i="31"/>
  <c r="BX178" i="31"/>
  <c r="AI74" i="31"/>
  <c r="AI180" i="31" s="1"/>
  <c r="DQ47" i="31"/>
  <c r="DQ54" i="31" s="1"/>
  <c r="DP42" i="31"/>
  <c r="DP54" i="31"/>
  <c r="O47" i="31"/>
  <c r="O54" i="31" s="1"/>
  <c r="N54" i="31"/>
  <c r="AH175" i="31"/>
  <c r="I175" i="31"/>
  <c r="I29" i="31"/>
  <c r="I188" i="31" s="1"/>
  <c r="BB176" i="31"/>
  <c r="CT174" i="31"/>
  <c r="CU21" i="31"/>
  <c r="BP55" i="31"/>
  <c r="BQ48" i="31"/>
  <c r="DJ163" i="31"/>
  <c r="DK156" i="31"/>
  <c r="DK163" i="31" s="1"/>
  <c r="E163" i="31"/>
  <c r="F156" i="31"/>
  <c r="F163" i="31" s="1"/>
  <c r="DS109" i="31"/>
  <c r="DT102" i="31"/>
  <c r="DT109" i="31" s="1"/>
  <c r="CT48" i="31"/>
  <c r="CT55" i="31" s="1"/>
  <c r="CS55" i="31"/>
  <c r="AX47" i="31"/>
  <c r="CD173" i="31"/>
  <c r="CD176" i="31" s="1"/>
  <c r="E175" i="31"/>
  <c r="E29" i="31"/>
  <c r="E188" i="31" s="1"/>
  <c r="E135" i="31"/>
  <c r="F128" i="31"/>
  <c r="F135" i="31" s="1"/>
  <c r="CH175" i="31"/>
  <c r="CH29" i="31"/>
  <c r="CH188" i="31" s="1"/>
  <c r="CD128" i="31"/>
  <c r="CD135" i="31" s="1"/>
  <c r="CC135" i="31"/>
  <c r="CN55" i="31"/>
  <c r="CO48" i="31"/>
  <c r="CO55" i="31" s="1"/>
  <c r="DC173" i="31"/>
  <c r="DD20" i="31"/>
  <c r="DC15" i="31"/>
  <c r="AK75" i="31"/>
  <c r="CU82" i="31"/>
  <c r="CV75" i="31"/>
  <c r="CV82" i="31" s="1"/>
  <c r="BG178" i="31"/>
  <c r="BG25" i="31"/>
  <c r="BG185" i="31" s="1"/>
  <c r="DF15" i="31"/>
  <c r="CS175" i="31"/>
  <c r="CS29" i="31"/>
  <c r="CS188" i="31" s="1"/>
  <c r="DC47" i="31"/>
  <c r="H129" i="31"/>
  <c r="H136" i="31" s="1"/>
  <c r="BN136" i="31"/>
  <c r="BO129" i="31"/>
  <c r="BO136" i="31" s="1"/>
  <c r="AQ128" i="31"/>
  <c r="AP135" i="31"/>
  <c r="R136" i="31"/>
  <c r="S129" i="31"/>
  <c r="DK69" i="31"/>
  <c r="BD74" i="31"/>
  <c r="BD81" i="31" s="1"/>
  <c r="AF74" i="31"/>
  <c r="AE81" i="31"/>
  <c r="H74" i="31"/>
  <c r="H81" i="31" s="1"/>
  <c r="BO175" i="31"/>
  <c r="CA178" i="31"/>
  <c r="AU54" i="31"/>
  <c r="AV47" i="31"/>
  <c r="AV54" i="31" s="1"/>
  <c r="DR176" i="31"/>
  <c r="Z178" i="31"/>
  <c r="BV47" i="31"/>
  <c r="BV54" i="31" s="1"/>
  <c r="AF178" i="31"/>
  <c r="CP173" i="31"/>
  <c r="CQ20" i="31"/>
  <c r="V175" i="31"/>
  <c r="DT48" i="31"/>
  <c r="Z48" i="31"/>
  <c r="Z55" i="31" s="1"/>
  <c r="Y55" i="31"/>
  <c r="T109" i="31"/>
  <c r="U102" i="31"/>
  <c r="U109" i="31" s="1"/>
  <c r="BX174" i="31"/>
  <c r="DE173" i="31"/>
  <c r="DF20" i="31"/>
  <c r="CN175" i="31"/>
  <c r="CN29" i="31"/>
  <c r="CN188" i="31" s="1"/>
  <c r="BP175" i="31"/>
  <c r="BP29" i="31"/>
  <c r="BP188" i="31" s="1"/>
  <c r="AR173" i="31"/>
  <c r="AS20" i="31"/>
  <c r="K173" i="31"/>
  <c r="L20" i="31"/>
  <c r="DF181" i="31"/>
  <c r="AJ75" i="31"/>
  <c r="AJ82" i="31" s="1"/>
  <c r="AG47" i="31"/>
  <c r="CO174" i="31"/>
  <c r="CP21" i="31"/>
  <c r="AY173" i="31"/>
  <c r="AZ20" i="31"/>
  <c r="CW48" i="31"/>
  <c r="CW55" i="31" s="1"/>
  <c r="CV55" i="31"/>
  <c r="DL48" i="31"/>
  <c r="DK55" i="31"/>
  <c r="BH185" i="31"/>
  <c r="DO48" i="31"/>
  <c r="DQ102" i="31"/>
  <c r="DQ109" i="31" s="1"/>
  <c r="DP109" i="31"/>
  <c r="J174" i="31"/>
  <c r="J28" i="31"/>
  <c r="K21" i="31"/>
  <c r="BX173" i="31"/>
  <c r="BY20" i="31"/>
  <c r="BB15" i="31"/>
  <c r="DF174" i="31"/>
  <c r="DF176" i="31" s="1"/>
  <c r="DG21" i="31"/>
  <c r="DF28" i="31"/>
  <c r="F188" i="31"/>
  <c r="CA173" i="31"/>
  <c r="CB20" i="31"/>
  <c r="CB27" i="31" s="1"/>
  <c r="CA27" i="31"/>
  <c r="CS69" i="31"/>
  <c r="AG74" i="31"/>
  <c r="AF81" i="31"/>
  <c r="CI135" i="31"/>
  <c r="CJ128" i="31"/>
  <c r="CJ135" i="31" s="1"/>
  <c r="CI123" i="31"/>
  <c r="BX135" i="31"/>
  <c r="BY128" i="31"/>
  <c r="BY135" i="31" s="1"/>
  <c r="F80" i="31"/>
  <c r="G80" i="31" s="1"/>
  <c r="H80" i="31" s="1"/>
  <c r="I80" i="31" s="1"/>
  <c r="BL135" i="31"/>
  <c r="BM128" i="31"/>
  <c r="BM135" i="31" s="1"/>
  <c r="AO48" i="31"/>
  <c r="AN55" i="31"/>
  <c r="AA174" i="31"/>
  <c r="AB21" i="31"/>
  <c r="BH173" i="31"/>
  <c r="BI20" i="31"/>
  <c r="CQ81" i="31"/>
  <c r="CR74" i="31"/>
  <c r="CR81" i="31" s="1"/>
  <c r="AV96" i="31"/>
  <c r="CR101" i="31"/>
  <c r="CR108" i="31" s="1"/>
  <c r="CQ108" i="31"/>
  <c r="AL47" i="31"/>
  <c r="AK54" i="31"/>
  <c r="J173" i="31"/>
  <c r="J176" i="31" s="1"/>
  <c r="K20" i="31"/>
  <c r="J27" i="31"/>
  <c r="J15" i="31"/>
  <c r="DO15" i="31"/>
  <c r="DR42" i="31"/>
  <c r="I178" i="31"/>
  <c r="I25" i="31"/>
  <c r="I185" i="31" s="1"/>
  <c r="BQ74" i="31"/>
  <c r="BQ81" i="31" s="1"/>
  <c r="BP81" i="31"/>
  <c r="AC109" i="31"/>
  <c r="AD102" i="31"/>
  <c r="AD109" i="31" s="1"/>
  <c r="AF69" i="31"/>
  <c r="DM185" i="31"/>
  <c r="DF128" i="31"/>
  <c r="DE135" i="31"/>
  <c r="Y136" i="31"/>
  <c r="Z129" i="31"/>
  <c r="Z136" i="31" s="1"/>
  <c r="DP123" i="31"/>
  <c r="CG128" i="31"/>
  <c r="DB164" i="31"/>
  <c r="DB150" i="31"/>
  <c r="AQ156" i="31"/>
  <c r="AQ163" i="31" s="1"/>
  <c r="AX155" i="31"/>
  <c r="AW162" i="31"/>
  <c r="DD163" i="31"/>
  <c r="DE156" i="31"/>
  <c r="AW155" i="31"/>
  <c r="DJ155" i="31"/>
  <c r="AQ108" i="31"/>
  <c r="AR101" i="31"/>
  <c r="AR108" i="31" s="1"/>
  <c r="CC155" i="31"/>
  <c r="CC162" i="31" s="1"/>
  <c r="Z155" i="31"/>
  <c r="Z162" i="31" s="1"/>
  <c r="AA163" i="31"/>
  <c r="AB156" i="31"/>
  <c r="AB163" i="31" s="1"/>
  <c r="BM110" i="31"/>
  <c r="BM188" i="31" s="1"/>
  <c r="BM96" i="31"/>
  <c r="BF101" i="31"/>
  <c r="BF108" i="31" s="1"/>
  <c r="CY74" i="31"/>
  <c r="CA75" i="31"/>
  <c r="BB69" i="31"/>
  <c r="S74" i="31"/>
  <c r="S185" i="31"/>
  <c r="CU173" i="31"/>
  <c r="CV20" i="31"/>
  <c r="AM176" i="31"/>
  <c r="BE162" i="31"/>
  <c r="BF155" i="31"/>
  <c r="BF162" i="31" s="1"/>
  <c r="U150" i="31"/>
  <c r="CX102" i="31"/>
  <c r="CX109" i="31" s="1"/>
  <c r="BZ74" i="31"/>
  <c r="BZ81" i="31" s="1"/>
  <c r="BW175" i="31"/>
  <c r="BW29" i="31"/>
  <c r="BW188" i="31" s="1"/>
  <c r="P162" i="31"/>
  <c r="Q155" i="31"/>
  <c r="P150" i="31"/>
  <c r="CJ81" i="31"/>
  <c r="CK74" i="31"/>
  <c r="CK81" i="31" s="1"/>
  <c r="BM75" i="31"/>
  <c r="BM82" i="31" s="1"/>
  <c r="BL82" i="31"/>
  <c r="AN69" i="31"/>
  <c r="AY15" i="31"/>
  <c r="DL162" i="31"/>
  <c r="DM155" i="31"/>
  <c r="DM162" i="31" s="1"/>
  <c r="H155" i="31"/>
  <c r="H162" i="31" s="1"/>
  <c r="BM48" i="31"/>
  <c r="DJ185" i="31"/>
  <c r="DG176" i="31"/>
  <c r="DF162" i="31"/>
  <c r="DG155" i="31"/>
  <c r="AY155" i="31"/>
  <c r="AX162" i="31"/>
  <c r="AA156" i="31"/>
  <c r="AT129" i="31"/>
  <c r="CG48" i="31"/>
  <c r="CG55" i="31" s="1"/>
  <c r="CC173" i="31"/>
  <c r="CC27" i="31"/>
  <c r="CD20" i="31"/>
  <c r="CF175" i="31"/>
  <c r="CF29" i="31"/>
  <c r="CF188" i="31" s="1"/>
  <c r="BH175" i="31"/>
  <c r="BH29" i="31"/>
  <c r="BH188" i="31" s="1"/>
  <c r="AJ174" i="31"/>
  <c r="AK21" i="31"/>
  <c r="L173" i="31"/>
  <c r="M20" i="31"/>
  <c r="L27" i="31"/>
  <c r="DH129" i="31"/>
  <c r="DH136" i="31" s="1"/>
  <c r="DG136" i="31"/>
  <c r="BV109" i="31"/>
  <c r="BW102" i="31"/>
  <c r="BW109" i="31" s="1"/>
  <c r="CF82" i="31"/>
  <c r="CG75" i="31"/>
  <c r="CG82" i="31" s="1"/>
  <c r="L129" i="31"/>
  <c r="BE136" i="31"/>
  <c r="BF129" i="31"/>
  <c r="BF136" i="31" s="1"/>
  <c r="BO102" i="31"/>
  <c r="BN109" i="31"/>
  <c r="N102" i="31"/>
  <c r="N109" i="31" s="1"/>
  <c r="X74" i="31"/>
  <c r="X81" i="31" s="1"/>
  <c r="CD42" i="31"/>
  <c r="BM178" i="31"/>
  <c r="DM129" i="31"/>
  <c r="DL136" i="31"/>
  <c r="CO129" i="31"/>
  <c r="CN136" i="31"/>
  <c r="BP123" i="31"/>
  <c r="DN48" i="31"/>
  <c r="DN55" i="31" s="1"/>
  <c r="DM55" i="31"/>
  <c r="BL178" i="31"/>
  <c r="DP102" i="31"/>
  <c r="BS109" i="31"/>
  <c r="BT102" i="31"/>
  <c r="BT109" i="31" s="1"/>
  <c r="AS75" i="31"/>
  <c r="AR82" i="31"/>
  <c r="AR69" i="31"/>
  <c r="DT108" i="31"/>
  <c r="DT96" i="31"/>
  <c r="S101" i="31"/>
  <c r="BY178" i="31"/>
  <c r="DO82" i="31"/>
  <c r="DP75" i="31"/>
  <c r="DP82" i="31" s="1"/>
  <c r="CE69" i="31"/>
  <c r="CU42" i="31"/>
  <c r="AI175" i="31"/>
  <c r="DT178" i="31"/>
  <c r="J178" i="31"/>
  <c r="J25" i="31"/>
  <c r="BX25" i="31"/>
  <c r="DH74" i="31"/>
  <c r="DS108" i="31"/>
  <c r="DT101" i="31"/>
  <c r="BL75" i="31"/>
  <c r="BK82" i="31"/>
  <c r="DN81" i="31"/>
  <c r="DO74" i="31"/>
  <c r="AH69" i="31"/>
  <c r="DG47" i="31"/>
  <c r="DG54" i="31" s="1"/>
  <c r="CI47" i="31"/>
  <c r="BJ54" i="31"/>
  <c r="BK47" i="31"/>
  <c r="AL54" i="31"/>
  <c r="AM47" i="31"/>
  <c r="AM54" i="31" s="1"/>
  <c r="N55" i="31"/>
  <c r="O48" i="31"/>
  <c r="O55" i="31" s="1"/>
  <c r="I176" i="31"/>
  <c r="F173" i="31"/>
  <c r="F176" i="31" s="1"/>
  <c r="F27" i="31"/>
  <c r="G20" i="31"/>
  <c r="CT175" i="31"/>
  <c r="CT29" i="31"/>
  <c r="CT188" i="31" s="1"/>
  <c r="AN135" i="31"/>
  <c r="AO128" i="31"/>
  <c r="AO135" i="31" s="1"/>
  <c r="BP42" i="31"/>
  <c r="R27" i="31"/>
  <c r="DS96" i="31"/>
  <c r="DH75" i="31"/>
  <c r="DH82" i="31" s="1"/>
  <c r="CS42" i="31"/>
  <c r="AX48" i="31"/>
  <c r="AX55" i="31" s="1"/>
  <c r="CW173" i="31"/>
  <c r="CW27" i="31"/>
  <c r="CX20" i="31"/>
  <c r="F21" i="31"/>
  <c r="E28" i="31"/>
  <c r="E174" i="31"/>
  <c r="DC55" i="31"/>
  <c r="DD48" i="31"/>
  <c r="DD55" i="31" s="1"/>
  <c r="CC123" i="31"/>
  <c r="CN54" i="31"/>
  <c r="CO47" i="31"/>
  <c r="CO54" i="31" s="1"/>
  <c r="DC175" i="31"/>
  <c r="DC29" i="31"/>
  <c r="BQ175" i="31"/>
  <c r="DF178" i="31"/>
  <c r="CX188" i="31"/>
  <c r="CS174" i="31"/>
  <c r="CS28" i="31"/>
  <c r="CS187" i="31" s="1"/>
  <c r="CT21" i="31"/>
  <c r="CT181" i="31" s="1"/>
  <c r="AP123" i="31"/>
  <c r="CB74" i="31"/>
  <c r="CB81" i="31" s="1"/>
  <c r="CA81" i="31"/>
  <c r="BC82" i="31"/>
  <c r="BD75" i="31"/>
  <c r="BD82" i="31" s="1"/>
  <c r="AF75" i="31"/>
  <c r="H75" i="31"/>
  <c r="H82" i="31" s="1"/>
  <c r="AW48" i="31"/>
  <c r="AW55" i="31" s="1"/>
  <c r="S188" i="31"/>
  <c r="AW178" i="31"/>
  <c r="BD55" i="31"/>
  <c r="BE48" i="31"/>
  <c r="AT20" i="31"/>
  <c r="AS173" i="31"/>
  <c r="BU185" i="31"/>
  <c r="BT74" i="31"/>
  <c r="BT81" i="31" s="1"/>
  <c r="DF74" i="31"/>
  <c r="AL74" i="31"/>
  <c r="AL81" i="31" s="1"/>
  <c r="CQ175" i="31"/>
  <c r="CQ29" i="31"/>
  <c r="CQ188" i="31" s="1"/>
  <c r="BU174" i="31"/>
  <c r="DD81" i="31"/>
  <c r="DE74" i="31"/>
  <c r="DE81" i="31" s="1"/>
  <c r="X69" i="31"/>
  <c r="CP175" i="31"/>
  <c r="CP29" i="31"/>
  <c r="CP188" i="31" s="1"/>
  <c r="Q188" i="31"/>
  <c r="DT47" i="31"/>
  <c r="DS54" i="31"/>
  <c r="Y54" i="31"/>
  <c r="Z47" i="31"/>
  <c r="BA109" i="31"/>
  <c r="BB102" i="31"/>
  <c r="BB109" i="31" s="1"/>
  <c r="CC48" i="31"/>
  <c r="CC55" i="31" s="1"/>
  <c r="DE175" i="31"/>
  <c r="DE29" i="31"/>
  <c r="DE188" i="31" s="1"/>
  <c r="Y174" i="31"/>
  <c r="Y28" i="31"/>
  <c r="Y187" i="31" s="1"/>
  <c r="Z21" i="31"/>
  <c r="CN178" i="31"/>
  <c r="BP174" i="31"/>
  <c r="BQ21" i="31"/>
  <c r="BQ181" i="31" s="1"/>
  <c r="BP28" i="31"/>
  <c r="AR175" i="31"/>
  <c r="AR29" i="31"/>
  <c r="AR188" i="31" s="1"/>
  <c r="T173" i="31"/>
  <c r="T27" i="31"/>
  <c r="U20" i="31"/>
  <c r="I54" i="31"/>
  <c r="J47" i="31"/>
  <c r="J54" i="31" s="1"/>
  <c r="K175" i="31"/>
  <c r="K29" i="31"/>
  <c r="K188" i="31" s="1"/>
  <c r="AM75" i="31"/>
  <c r="AM82" i="31" s="1"/>
  <c r="CO173" i="31"/>
  <c r="CO27" i="31"/>
  <c r="CP20" i="31"/>
  <c r="DQ82" i="31"/>
  <c r="DR75" i="31"/>
  <c r="CK156" i="31"/>
  <c r="CK163" i="31" s="1"/>
  <c r="H102" i="31"/>
  <c r="H109" i="31" s="1"/>
  <c r="G109" i="31"/>
  <c r="DJ75" i="31"/>
  <c r="DJ82" i="31" s="1"/>
  <c r="CM163" i="31"/>
  <c r="CN156" i="31"/>
  <c r="CN163" i="31" s="1"/>
  <c r="BP128" i="31"/>
  <c r="BP180" i="31" s="1"/>
  <c r="CS108" i="31"/>
  <c r="CT101" i="31"/>
  <c r="CT108" i="31" s="1"/>
  <c r="AV178" i="31"/>
  <c r="U185" i="31"/>
  <c r="CP75" i="31"/>
  <c r="CP82" i="31" s="1"/>
  <c r="AR163" i="31"/>
  <c r="AS156" i="31"/>
  <c r="AS163" i="31" s="1"/>
  <c r="AJ47" i="31"/>
  <c r="AJ54" i="31" s="1"/>
  <c r="AI54" i="31"/>
  <c r="BE173" i="31"/>
  <c r="BE176" i="31" s="1"/>
  <c r="BF20" i="31"/>
  <c r="BE15" i="31"/>
  <c r="AL176" i="31"/>
  <c r="CE101" i="31"/>
  <c r="CE108" i="31" s="1"/>
  <c r="BA185" i="31"/>
  <c r="CA15" i="31"/>
  <c r="AG81" i="31"/>
  <c r="AH74" i="31"/>
  <c r="AH81" i="31" s="1"/>
  <c r="CQ54" i="31"/>
  <c r="CR47" i="31"/>
  <c r="CR180" i="31" s="1"/>
  <c r="DQ74" i="31"/>
  <c r="BP185" i="31"/>
  <c r="AU188" i="31"/>
  <c r="AG48" i="31"/>
  <c r="AG55" i="31" s="1"/>
  <c r="AB162" i="31"/>
  <c r="AC155" i="31"/>
  <c r="AC162" i="31" s="1"/>
  <c r="AZ135" i="31"/>
  <c r="BA128" i="31"/>
  <c r="AY163" i="31"/>
  <c r="AZ156" i="31"/>
  <c r="AZ163" i="31" s="1"/>
  <c r="DK185" i="31"/>
  <c r="O176" i="31"/>
  <c r="AO75" i="31"/>
  <c r="AO82" i="31" s="1"/>
  <c r="BO123" i="31"/>
  <c r="BM174" i="31"/>
  <c r="BM176" i="31" s="1"/>
  <c r="BN21" i="31"/>
  <c r="BM28" i="31"/>
  <c r="BM15" i="31"/>
  <c r="K123" i="31"/>
  <c r="BL47" i="31"/>
  <c r="BL54" i="31" s="1"/>
  <c r="BK54" i="31"/>
  <c r="BK42" i="31"/>
  <c r="DN42" i="31"/>
  <c r="BP136" i="31"/>
  <c r="BQ129" i="31"/>
  <c r="BQ136" i="31" s="1"/>
  <c r="BT96" i="31"/>
  <c r="DL82" i="31"/>
  <c r="DM75" i="31"/>
  <c r="K129" i="31"/>
  <c r="K136" i="31" s="1"/>
  <c r="DT173" i="31"/>
  <c r="DT176" i="31" s="1"/>
  <c r="DT15" i="31"/>
  <c r="BE175" i="31"/>
  <c r="BE29" i="31"/>
  <c r="BE188" i="31" s="1"/>
  <c r="AH188" i="31"/>
  <c r="J123" i="31"/>
  <c r="E178" i="31"/>
  <c r="E183" i="31" s="1"/>
  <c r="AU25" i="31"/>
  <c r="AU185" i="31" s="1"/>
  <c r="CS178" i="31"/>
  <c r="K101" i="31"/>
  <c r="J108" i="31"/>
  <c r="CY129" i="31"/>
  <c r="CY136" i="31" s="1"/>
  <c r="CX136" i="31"/>
  <c r="CA175" i="31"/>
  <c r="CA176" i="31" s="1"/>
  <c r="CA29" i="31"/>
  <c r="CA188" i="31" s="1"/>
  <c r="Z15" i="31"/>
  <c r="DP69" i="31"/>
  <c r="BB101" i="31"/>
  <c r="BA108" i="31"/>
  <c r="AR185" i="31"/>
  <c r="DF129" i="31"/>
  <c r="DF136" i="31" s="1"/>
  <c r="CG123" i="31"/>
  <c r="AX128" i="31"/>
  <c r="AX135" i="31" s="1"/>
  <c r="CF136" i="31"/>
  <c r="CG129" i="31"/>
  <c r="CG136" i="31" s="1"/>
  <c r="Y128" i="31"/>
  <c r="Y135" i="31" s="1"/>
  <c r="BA156" i="31"/>
  <c r="AV155" i="31"/>
  <c r="AV162" i="31" s="1"/>
  <c r="AU162" i="31"/>
  <c r="CK102" i="31"/>
  <c r="CK109" i="31" s="1"/>
  <c r="CJ109" i="31"/>
  <c r="CE150" i="31"/>
  <c r="BW128" i="31"/>
  <c r="BW135" i="31" s="1"/>
  <c r="BV135" i="31"/>
  <c r="BR162" i="31"/>
  <c r="BS155" i="31"/>
  <c r="BS162" i="31" s="1"/>
  <c r="BR150" i="31"/>
  <c r="CZ102" i="31"/>
  <c r="CZ109" i="31" s="1"/>
  <c r="CY109" i="31"/>
  <c r="DI150" i="31"/>
  <c r="BB156" i="31"/>
  <c r="BB163" i="31" s="1"/>
  <c r="BA163" i="31"/>
  <c r="Q162" i="31"/>
  <c r="R155" i="31"/>
  <c r="R162" i="31" s="1"/>
  <c r="CB163" i="31"/>
  <c r="CC156" i="31"/>
  <c r="CC163" i="31" s="1"/>
  <c r="AY162" i="31"/>
  <c r="AZ155" i="31"/>
  <c r="AZ162" i="31" s="1"/>
  <c r="CW102" i="31"/>
  <c r="CW109" i="31" s="1"/>
  <c r="CV109" i="31"/>
  <c r="CD101" i="31"/>
  <c r="CD108" i="31" s="1"/>
  <c r="BE109" i="31"/>
  <c r="BF102" i="31"/>
  <c r="AG96" i="31"/>
  <c r="CY75" i="31"/>
  <c r="S75" i="31"/>
  <c r="S82" i="31" s="1"/>
  <c r="CR128" i="31"/>
  <c r="CR135" i="31" s="1"/>
  <c r="CQ135" i="31"/>
  <c r="CU174" i="31"/>
  <c r="CU28" i="31"/>
  <c r="CV21" i="31"/>
  <c r="DA162" i="31"/>
  <c r="DB155" i="31"/>
  <c r="DB162" i="31" s="1"/>
  <c r="BF156" i="31"/>
  <c r="BF163" i="31" s="1"/>
  <c r="BE163" i="31"/>
  <c r="CC101" i="31"/>
  <c r="CC108" i="31" s="1"/>
  <c r="CX74" i="31"/>
  <c r="CX81" i="31" s="1"/>
  <c r="CW81" i="31"/>
  <c r="BZ75" i="31"/>
  <c r="BZ82" i="31" s="1"/>
  <c r="Q81" i="31"/>
  <c r="R74" i="31"/>
  <c r="R81" i="31" s="1"/>
  <c r="J155" i="31"/>
  <c r="I162" i="31"/>
  <c r="CE136" i="31"/>
  <c r="CF129" i="31"/>
  <c r="DH81" i="31"/>
  <c r="DI74" i="31"/>
  <c r="DI81" i="31" s="1"/>
  <c r="CK75" i="31"/>
  <c r="CK82" i="31" s="1"/>
  <c r="CJ82" i="31"/>
  <c r="DJ47" i="31"/>
  <c r="CL47" i="31"/>
  <c r="BN47" i="31"/>
  <c r="BM54" i="31"/>
  <c r="AP47" i="31"/>
  <c r="AO54" i="31"/>
  <c r="R47" i="31"/>
  <c r="Q54" i="31"/>
  <c r="R174" i="31"/>
  <c r="R176" i="31" s="1"/>
  <c r="R28" i="31"/>
  <c r="S21" i="31"/>
  <c r="CI25" i="31"/>
  <c r="AY178" i="31"/>
  <c r="DL150" i="31"/>
  <c r="CK47" i="31"/>
  <c r="CK54" i="31" s="1"/>
  <c r="DP128" i="31"/>
  <c r="DJ176" i="31"/>
  <c r="BK25" i="31"/>
  <c r="AA178" i="31"/>
  <c r="BW155" i="31"/>
  <c r="BV162" i="31"/>
  <c r="AT128" i="31"/>
  <c r="AT135" i="31" s="1"/>
  <c r="AS135" i="31"/>
  <c r="AS123" i="31"/>
  <c r="V173" i="31"/>
  <c r="V176" i="31" s="1"/>
  <c r="W20" i="31"/>
  <c r="DD178" i="31"/>
  <c r="BH15" i="31"/>
  <c r="AJ175" i="31"/>
  <c r="AJ176" i="31" s="1"/>
  <c r="AJ29" i="31"/>
  <c r="AJ188" i="31" s="1"/>
  <c r="L174" i="31"/>
  <c r="M21" i="31"/>
  <c r="L28" i="31"/>
  <c r="DB135" i="31"/>
  <c r="DC128" i="31"/>
  <c r="DC135" i="31" s="1"/>
  <c r="AT123" i="31"/>
  <c r="Z96" i="31"/>
  <c r="CE55" i="31"/>
  <c r="CF48" i="31"/>
  <c r="CF55" i="31" s="1"/>
  <c r="BA180" i="31"/>
  <c r="CE174" i="31"/>
  <c r="CE176" i="31" s="1"/>
  <c r="CF21" i="31"/>
  <c r="CE28" i="31"/>
  <c r="AL156" i="31"/>
  <c r="AL163" i="31" s="1"/>
  <c r="AK163" i="31"/>
  <c r="DM136" i="31"/>
  <c r="DN129" i="31"/>
  <c r="DN136" i="31" s="1"/>
  <c r="CP129" i="31"/>
  <c r="CP136" i="31" s="1"/>
  <c r="CO136" i="31"/>
  <c r="M108" i="31"/>
  <c r="N101" i="31"/>
  <c r="N108" i="31" s="1"/>
  <c r="M96" i="31"/>
  <c r="O82" i="31"/>
  <c r="P75" i="31"/>
  <c r="P82" i="31" s="1"/>
  <c r="AQ54" i="31"/>
  <c r="AQ42" i="31"/>
  <c r="AR47" i="31"/>
  <c r="AR54" i="31" s="1"/>
  <c r="BS48" i="31"/>
  <c r="BS55" i="31" s="1"/>
  <c r="AH178" i="31"/>
  <c r="AP173" i="31"/>
  <c r="AP176" i="31" s="1"/>
  <c r="AP27" i="31"/>
  <c r="AQ20" i="31"/>
  <c r="AP15" i="31"/>
  <c r="BR176" i="31"/>
  <c r="AG128" i="31"/>
  <c r="AG135" i="31" s="1"/>
  <c r="AF135" i="31"/>
  <c r="CF108" i="31"/>
  <c r="CG101" i="31"/>
  <c r="CG108" i="31" s="1"/>
  <c r="BH108" i="31"/>
  <c r="BI101" i="31"/>
  <c r="BI108" i="31" s="1"/>
  <c r="AK101" i="31"/>
  <c r="AJ108" i="31"/>
  <c r="M101" i="31"/>
  <c r="DN75" i="31"/>
  <c r="DN82" i="31" s="1"/>
  <c r="DM82" i="31"/>
  <c r="CC81" i="31"/>
  <c r="CD74" i="31"/>
  <c r="CD81" i="31" s="1"/>
  <c r="AS69" i="31"/>
  <c r="I81" i="31"/>
  <c r="J74" i="31"/>
  <c r="J81" i="31" s="1"/>
  <c r="DM42" i="31"/>
  <c r="BQ174" i="31"/>
  <c r="BQ28" i="31"/>
  <c r="BR21" i="31"/>
  <c r="AS155" i="31"/>
  <c r="AS162" i="31" s="1"/>
  <c r="AR162" i="31"/>
  <c r="J129" i="31"/>
  <c r="J136" i="31" s="1"/>
  <c r="I136" i="31"/>
  <c r="CQ96" i="31"/>
  <c r="I75" i="31"/>
  <c r="BY185" i="31"/>
  <c r="CE79" i="31"/>
  <c r="CE185" i="31" s="1"/>
  <c r="AN48" i="31"/>
  <c r="DC174" i="31"/>
  <c r="DC28" i="31"/>
  <c r="DD21" i="31"/>
  <c r="DT25" i="31"/>
  <c r="BV25" i="31"/>
  <c r="BV185" i="31" s="1"/>
  <c r="H55" i="31"/>
  <c r="I48" i="31"/>
  <c r="BX176" i="31"/>
  <c r="DG69" i="31"/>
  <c r="BY123" i="31"/>
  <c r="N69" i="31"/>
  <c r="DN69" i="31"/>
  <c r="AH82" i="31"/>
  <c r="AI75" i="31"/>
  <c r="AI82" i="31" s="1"/>
  <c r="DG48" i="31"/>
  <c r="DG55" i="31" s="1"/>
  <c r="DF55" i="31"/>
  <c r="CH55" i="31"/>
  <c r="CI48" i="31"/>
  <c r="BK48" i="31"/>
  <c r="BJ55" i="31"/>
  <c r="AM48" i="31"/>
  <c r="AM55" i="31" s="1"/>
  <c r="AL55" i="31"/>
  <c r="CE173" i="31"/>
  <c r="CX178" i="31"/>
  <c r="F178" i="31"/>
  <c r="CT15" i="31"/>
  <c r="AN136" i="31"/>
  <c r="AO129" i="31"/>
  <c r="R173" i="31"/>
  <c r="AI102" i="31"/>
  <c r="CV175" i="31"/>
  <c r="CV176" i="31" s="1"/>
  <c r="F155" i="31"/>
  <c r="F162" i="31" s="1"/>
  <c r="E162" i="31"/>
  <c r="AN75" i="31"/>
  <c r="AN82" i="31" s="1"/>
  <c r="AU55" i="31"/>
  <c r="AV48" i="31"/>
  <c r="AV55" i="31" s="1"/>
  <c r="AI27" i="31"/>
  <c r="AI173" i="31"/>
  <c r="AI176" i="31" s="1"/>
  <c r="CW174" i="31"/>
  <c r="CX21" i="31"/>
  <c r="CW28" i="31"/>
  <c r="E15" i="31"/>
  <c r="E136" i="31"/>
  <c r="F129" i="31"/>
  <c r="F136" i="31" s="1"/>
  <c r="CH178" i="31"/>
  <c r="DD47" i="31"/>
  <c r="DC54" i="31"/>
  <c r="DC42" i="31"/>
  <c r="CI75" i="31"/>
  <c r="CI82" i="31" s="1"/>
  <c r="DC178" i="31"/>
  <c r="CV74" i="31"/>
  <c r="CU81" i="31"/>
  <c r="T81" i="31"/>
  <c r="U74" i="31"/>
  <c r="U81" i="31" s="1"/>
  <c r="L55" i="31"/>
  <c r="M48" i="31"/>
  <c r="M55" i="31" s="1"/>
  <c r="AT174" i="31"/>
  <c r="AT28" i="31"/>
  <c r="AT187" i="31" s="1"/>
  <c r="AU21" i="31"/>
  <c r="AC173" i="31"/>
  <c r="AD20" i="31"/>
  <c r="AD27" i="31" s="1"/>
  <c r="AC15" i="31"/>
  <c r="CX175" i="31"/>
  <c r="CS15" i="31"/>
  <c r="J109" i="31"/>
  <c r="K102" i="31"/>
  <c r="K109" i="31" s="1"/>
  <c r="CZ74" i="31"/>
  <c r="CZ81" i="31" s="1"/>
  <c r="CY81" i="31"/>
  <c r="CB75" i="31"/>
  <c r="CB82" i="31" s="1"/>
  <c r="CA82" i="31"/>
  <c r="AW47" i="31"/>
  <c r="AW54" i="31" s="1"/>
  <c r="AV42" i="31"/>
  <c r="S175" i="31"/>
  <c r="BJ173" i="31"/>
  <c r="BJ176" i="31" s="1"/>
  <c r="BK20" i="31"/>
  <c r="BK180" i="31" s="1"/>
  <c r="BJ27" i="31"/>
  <c r="AW173" i="31"/>
  <c r="AX20" i="31"/>
  <c r="AW27" i="31"/>
  <c r="AS175" i="31"/>
  <c r="AS29" i="31"/>
  <c r="AS188" i="31" s="1"/>
  <c r="BU178" i="31"/>
  <c r="BS69" i="31"/>
  <c r="DE69" i="31"/>
  <c r="BI82" i="31"/>
  <c r="BJ75" i="31"/>
  <c r="BJ82" i="31" s="1"/>
  <c r="AK69" i="31"/>
  <c r="BI47" i="31"/>
  <c r="BI54" i="31" s="1"/>
  <c r="AK188" i="31"/>
  <c r="BR81" i="31"/>
  <c r="BS74" i="31"/>
  <c r="BS81" i="31" s="1"/>
  <c r="G47" i="31"/>
  <c r="G54" i="31" s="1"/>
  <c r="F54" i="31"/>
  <c r="CP178" i="31"/>
  <c r="Q175" i="31"/>
  <c r="AT109" i="31"/>
  <c r="AU102" i="31"/>
  <c r="U101" i="31"/>
  <c r="U108" i="31" s="1"/>
  <c r="T108" i="31"/>
  <c r="CC47" i="31"/>
  <c r="CC54" i="31" s="1"/>
  <c r="E173" i="31"/>
  <c r="DE178" i="31"/>
  <c r="Y175" i="31"/>
  <c r="Y29" i="31"/>
  <c r="Y188" i="31" s="1"/>
  <c r="DL175" i="31"/>
  <c r="DL29" i="31"/>
  <c r="DL188" i="31" s="1"/>
  <c r="AR178" i="31"/>
  <c r="T174" i="31"/>
  <c r="U21" i="31"/>
  <c r="T28" i="31"/>
  <c r="DL69" i="31"/>
  <c r="BC47" i="31"/>
  <c r="BB54" i="31"/>
  <c r="DI181" i="31"/>
  <c r="K178" i="31"/>
  <c r="AM74" i="31"/>
  <c r="AM81" i="31" s="1"/>
  <c r="CZ174" i="31"/>
  <c r="CZ176" i="31" s="1"/>
  <c r="DA21" i="31"/>
  <c r="DA181" i="31" s="1"/>
  <c r="CZ28" i="31"/>
  <c r="CO175" i="31"/>
  <c r="CO29" i="31"/>
  <c r="CO188" i="31" s="1"/>
  <c r="DQ81" i="31"/>
  <c r="DR74" i="31"/>
  <c r="BJ129" i="31"/>
  <c r="BJ136" i="31" s="1"/>
  <c r="BI136" i="31"/>
  <c r="AK129" i="31"/>
  <c r="AK136" i="31" s="1"/>
  <c r="DQ156" i="31"/>
  <c r="DQ163" i="31" s="1"/>
  <c r="BN156" i="31"/>
  <c r="BM163" i="31"/>
  <c r="AM175" i="31"/>
  <c r="AM29" i="31"/>
  <c r="AM188" i="31" s="1"/>
  <c r="AD75" i="31"/>
  <c r="AD82" i="31" s="1"/>
  <c r="O178" i="31"/>
  <c r="BP48" i="31"/>
  <c r="BO55" i="31"/>
  <c r="BT129" i="31"/>
  <c r="BT136" i="31" s="1"/>
  <c r="DD173" i="31"/>
  <c r="DD176" i="31" s="1"/>
  <c r="DE20" i="31"/>
  <c r="DD27" i="31"/>
  <c r="X178" i="31"/>
  <c r="X25" i="31"/>
  <c r="X185" i="31" s="1"/>
  <c r="P178" i="31"/>
  <c r="T123" i="31"/>
  <c r="BF81" i="31"/>
  <c r="BG74" i="31"/>
  <c r="BG81" i="31" s="1"/>
  <c r="CC174" i="31"/>
  <c r="CC176" i="31" s="1"/>
  <c r="CD21" i="31"/>
  <c r="CC28" i="31"/>
  <c r="CZ129" i="31"/>
  <c r="CZ136" i="31" s="1"/>
  <c r="CJ173" i="31"/>
  <c r="CJ176" i="31" s="1"/>
  <c r="CK20" i="31"/>
  <c r="AX109" i="31"/>
  <c r="AY102" i="31"/>
  <c r="AY109" i="31" s="1"/>
  <c r="CF75" i="31"/>
  <c r="BC175" i="31"/>
  <c r="BC176" i="31" s="1"/>
  <c r="BC29" i="31"/>
  <c r="BC188" i="31" s="1"/>
  <c r="DA55" i="31"/>
  <c r="DB48" i="31"/>
  <c r="DB55" i="31" s="1"/>
  <c r="BV42" i="31"/>
  <c r="K81" i="31"/>
  <c r="L74" i="31"/>
  <c r="L81" i="31" s="1"/>
  <c r="AU74" i="31"/>
  <c r="AU81" i="31" s="1"/>
  <c r="DN108" i="31"/>
  <c r="DO101" i="31"/>
  <c r="BG173" i="31"/>
  <c r="BH20" i="31"/>
  <c r="BG27" i="31"/>
  <c r="BG15" i="31"/>
  <c r="AC96" i="31"/>
  <c r="DR15" i="31"/>
  <c r="AW81" i="31"/>
  <c r="AX74" i="31"/>
  <c r="AX81" i="31" s="1"/>
  <c r="AV81" i="31"/>
  <c r="AW74" i="31"/>
  <c r="CN174" i="31"/>
  <c r="CO21" i="31"/>
  <c r="CN28" i="31"/>
  <c r="CX42" i="31"/>
  <c r="DF81" i="31"/>
  <c r="DG74" i="31"/>
  <c r="DG81" i="31" s="1"/>
  <c r="BI128" i="31"/>
  <c r="BH135" i="31"/>
  <c r="AU163" i="31"/>
  <c r="AV156" i="31"/>
  <c r="AV163" i="31" s="1"/>
  <c r="CH155" i="31"/>
  <c r="CH162" i="31" s="1"/>
  <c r="CG162" i="31"/>
  <c r="CG150" i="31"/>
  <c r="BX136" i="31"/>
  <c r="BY129" i="31"/>
  <c r="BB82" i="31"/>
  <c r="BC75" i="31"/>
  <c r="BC101" i="31"/>
  <c r="BC108" i="31" s="1"/>
  <c r="BB108" i="31"/>
  <c r="BW173" i="31"/>
  <c r="BX20" i="31"/>
  <c r="BX27" i="31" s="1"/>
  <c r="BX186" i="31" s="1"/>
  <c r="AG163" i="31"/>
  <c r="AH156" i="31"/>
  <c r="DG156" i="31"/>
  <c r="DG163" i="31" s="1"/>
  <c r="DF163" i="31"/>
  <c r="CV102" i="31"/>
  <c r="CU109" i="31"/>
  <c r="AA74" i="31"/>
  <c r="AA81" i="31" s="1"/>
  <c r="DC129" i="31"/>
  <c r="DB136" i="31"/>
  <c r="AL155" i="31"/>
  <c r="AL162" i="31" s="1"/>
  <c r="CM176" i="31"/>
  <c r="BB128" i="31"/>
  <c r="BA135" i="31"/>
  <c r="U128" i="31"/>
  <c r="CR96" i="31"/>
  <c r="V81" i="31"/>
  <c r="W74" i="31"/>
  <c r="W81" i="31" s="1"/>
  <c r="BL173" i="31"/>
  <c r="BL176" i="31" s="1"/>
  <c r="BM20" i="31"/>
  <c r="BL15" i="31"/>
  <c r="AU108" i="31"/>
  <c r="AV101" i="31"/>
  <c r="AV108" i="31" s="1"/>
  <c r="DA81" i="31"/>
  <c r="DB74" i="31"/>
  <c r="DB81" i="31" s="1"/>
  <c r="BB185" i="31"/>
  <c r="E123" i="31"/>
  <c r="CC136" i="31"/>
  <c r="CD129" i="31"/>
  <c r="DP55" i="31"/>
  <c r="DQ48" i="31"/>
  <c r="DQ55" i="31" s="1"/>
  <c r="V108" i="31"/>
  <c r="W101" i="31"/>
  <c r="CS47" i="31"/>
  <c r="CS54" i="31" s="1"/>
  <c r="DE185" i="31"/>
  <c r="BP173" i="31"/>
  <c r="BP176" i="31" s="1"/>
  <c r="BQ20" i="31"/>
  <c r="BP27" i="31"/>
  <c r="BS176" i="31"/>
  <c r="AX129" i="31"/>
  <c r="AW136" i="31"/>
  <c r="Y123" i="31"/>
  <c r="DD135" i="31"/>
  <c r="DE128" i="31"/>
  <c r="X136" i="31"/>
  <c r="Y129" i="31"/>
  <c r="AD162" i="31"/>
  <c r="AE155" i="31"/>
  <c r="AE162" i="31" s="1"/>
  <c r="V162" i="31"/>
  <c r="W155" i="31"/>
  <c r="AW150" i="31"/>
  <c r="AN109" i="31"/>
  <c r="AO102" i="31"/>
  <c r="AO109" i="31" s="1"/>
  <c r="DI155" i="31"/>
  <c r="DI162" i="31" s="1"/>
  <c r="AV150" i="31"/>
  <c r="BW129" i="31"/>
  <c r="BW136" i="31" s="1"/>
  <c r="BV136" i="31"/>
  <c r="K155" i="31"/>
  <c r="K162" i="31" s="1"/>
  <c r="J162" i="31"/>
  <c r="BR163" i="31"/>
  <c r="BS156" i="31"/>
  <c r="BS163" i="31" s="1"/>
  <c r="G155" i="31"/>
  <c r="G162" i="31" s="1"/>
  <c r="DK108" i="31"/>
  <c r="DL101" i="31"/>
  <c r="DL108" i="31" s="1"/>
  <c r="CY96" i="31"/>
  <c r="CL156" i="31"/>
  <c r="CL163" i="31" s="1"/>
  <c r="AO162" i="31"/>
  <c r="AP155" i="31"/>
  <c r="AP162" i="31" s="1"/>
  <c r="AO150" i="31"/>
  <c r="Y163" i="31"/>
  <c r="Z156" i="31"/>
  <c r="Z163" i="31" s="1"/>
  <c r="DG162" i="31"/>
  <c r="DH155" i="31"/>
  <c r="DH162" i="31" s="1"/>
  <c r="CV96" i="31"/>
  <c r="CT155" i="31"/>
  <c r="CT162" i="31" s="1"/>
  <c r="CS162" i="31"/>
  <c r="DB101" i="31"/>
  <c r="DB108" i="31" s="1"/>
  <c r="DA108" i="31"/>
  <c r="CC109" i="31"/>
  <c r="CD102" i="31"/>
  <c r="CD109" i="31" s="1"/>
  <c r="BZ69" i="31"/>
  <c r="AQ74" i="31"/>
  <c r="AQ81" i="31" s="1"/>
  <c r="CQ123" i="31"/>
  <c r="CU175" i="31"/>
  <c r="CU176" i="31" s="1"/>
  <c r="CU29" i="31"/>
  <c r="CU188" i="31" s="1"/>
  <c r="BV163" i="31"/>
  <c r="BW156" i="31"/>
  <c r="BW163" i="31" s="1"/>
  <c r="CD156" i="31"/>
  <c r="CD163" i="31" s="1"/>
  <c r="P123" i="31"/>
  <c r="Y108" i="31"/>
  <c r="Z101" i="31"/>
  <c r="Z108" i="31" s="1"/>
  <c r="CW82" i="31"/>
  <c r="CX75" i="31"/>
  <c r="CX82" i="31" s="1"/>
  <c r="Q82" i="31"/>
  <c r="R75" i="31"/>
  <c r="R82" i="31" s="1"/>
  <c r="CZ48" i="31"/>
  <c r="CZ55" i="31" s="1"/>
  <c r="CY55" i="31"/>
  <c r="BW178" i="31"/>
  <c r="AK155" i="31"/>
  <c r="AK162" i="31" s="1"/>
  <c r="AJ162" i="31"/>
  <c r="DI75" i="31"/>
  <c r="DI82" i="31" s="1"/>
  <c r="DI187" i="31" s="1"/>
  <c r="BL69" i="31"/>
  <c r="AC74" i="31"/>
  <c r="AC81" i="31" s="1"/>
  <c r="AB81" i="31"/>
  <c r="DJ48" i="31"/>
  <c r="DI55" i="31"/>
  <c r="CL48" i="31"/>
  <c r="CL55" i="31" s="1"/>
  <c r="BN48" i="31"/>
  <c r="BM55" i="31"/>
  <c r="AP48" i="31"/>
  <c r="AP55" i="31" s="1"/>
  <c r="AO55" i="31"/>
  <c r="R48" i="31"/>
  <c r="R55" i="31" s="1"/>
  <c r="Q55" i="31"/>
  <c r="BN185" i="31"/>
  <c r="CI176" i="31"/>
  <c r="AY176" i="31"/>
  <c r="CA162" i="31"/>
  <c r="CB155" i="31"/>
  <c r="CB162" i="31" s="1"/>
  <c r="DK101" i="31"/>
  <c r="DJ108" i="31"/>
  <c r="CK48" i="31"/>
  <c r="CK55" i="31" s="1"/>
  <c r="BL42" i="31"/>
  <c r="AC47" i="31"/>
  <c r="AC54" i="31" s="1"/>
  <c r="AB54" i="31"/>
  <c r="CX101" i="31"/>
  <c r="CX108" i="31" s="1"/>
  <c r="CW108" i="31"/>
  <c r="R185" i="31"/>
  <c r="BK173" i="31"/>
  <c r="BL20" i="31"/>
  <c r="AA176" i="31"/>
  <c r="CU156" i="31"/>
  <c r="CU163" i="31" s="1"/>
  <c r="BV150" i="31"/>
  <c r="AQ136" i="31"/>
  <c r="AR129" i="31"/>
  <c r="AR136" i="31" s="1"/>
  <c r="T128" i="31"/>
  <c r="T135" i="31" s="1"/>
  <c r="S123" i="31"/>
  <c r="AK108" i="31"/>
  <c r="AL101" i="31"/>
  <c r="AL108" i="31" s="1"/>
  <c r="AM108" i="31"/>
  <c r="AN101" i="31"/>
  <c r="AN108" i="31" s="1"/>
  <c r="AK48" i="31"/>
  <c r="AK55" i="31" s="1"/>
  <c r="AJ55" i="31"/>
  <c r="DQ20" i="31"/>
  <c r="DP27" i="31"/>
  <c r="DP173" i="31"/>
  <c r="DP176" i="31" s="1"/>
  <c r="CF178" i="31"/>
  <c r="CF25" i="31"/>
  <c r="CF185" i="31" s="1"/>
  <c r="BH178" i="31"/>
  <c r="AJ15" i="31"/>
  <c r="L175" i="31"/>
  <c r="L29" i="31"/>
  <c r="L188" i="31" s="1"/>
  <c r="DG135" i="31"/>
  <c r="DH128" i="31"/>
  <c r="DH135" i="31" s="1"/>
  <c r="DO128" i="31"/>
  <c r="DO180" i="31" s="1"/>
  <c r="DN135" i="31"/>
  <c r="BR135" i="31"/>
  <c r="BS128" i="31"/>
  <c r="BS135" i="31" s="1"/>
  <c r="AT136" i="31"/>
  <c r="AU129" i="31"/>
  <c r="AU136" i="31" s="1"/>
  <c r="V135" i="31"/>
  <c r="W128" i="31"/>
  <c r="W135" i="31" s="1"/>
  <c r="CU102" i="31"/>
  <c r="BO48" i="31"/>
  <c r="BN55" i="31"/>
  <c r="CE42" i="31"/>
  <c r="U173" i="31"/>
  <c r="U176" i="31" s="1"/>
  <c r="V20" i="31"/>
  <c r="V180" i="31" s="1"/>
  <c r="U27" i="31"/>
  <c r="CE15" i="31"/>
  <c r="Y155" i="31"/>
  <c r="Y162" i="31" s="1"/>
  <c r="AK150" i="31"/>
  <c r="DF102" i="31"/>
  <c r="DF109" i="31" s="1"/>
  <c r="BR42" i="31"/>
  <c r="P15" i="31"/>
  <c r="AP175" i="31"/>
  <c r="AP29" i="31"/>
  <c r="AP188" i="31" s="1"/>
  <c r="AH174" i="31"/>
  <c r="AH28" i="31"/>
  <c r="AI21" i="31"/>
  <c r="AI181" i="31" s="1"/>
  <c r="DL123" i="31"/>
  <c r="CN123" i="31"/>
  <c r="AF102" i="31"/>
  <c r="AE109" i="31"/>
  <c r="DE101" i="31"/>
  <c r="DE108" i="31" s="1"/>
  <c r="DD108" i="31"/>
  <c r="CF109" i="31"/>
  <c r="CG102" i="31"/>
  <c r="CG109" i="31" s="1"/>
  <c r="BH109" i="31"/>
  <c r="BI102" i="31"/>
  <c r="BI109" i="31" s="1"/>
  <c r="AJ109" i="31"/>
  <c r="AK102" i="31"/>
  <c r="AK109" i="31" s="1"/>
  <c r="M102" i="31"/>
  <c r="M109" i="31" s="1"/>
  <c r="CC69" i="31"/>
  <c r="AS81" i="31"/>
  <c r="AT74" i="31"/>
  <c r="AT81" i="31" s="1"/>
  <c r="I69" i="31"/>
  <c r="BQ55" i="31"/>
  <c r="BR48" i="31"/>
  <c r="BR55" i="31" s="1"/>
  <c r="DI185" i="31"/>
  <c r="AO185" i="31"/>
  <c r="DO96" i="31"/>
  <c r="BS96" i="31"/>
  <c r="DB82" i="31"/>
  <c r="DC75" i="31"/>
  <c r="DC82" i="31" s="1"/>
  <c r="DT75" i="31"/>
  <c r="DT82" i="31" s="1"/>
  <c r="AZ174" i="31"/>
  <c r="BA21" i="31"/>
  <c r="BA28" i="31" s="1"/>
  <c r="BA187" i="31" s="1"/>
  <c r="AZ28" i="31"/>
  <c r="DP74" i="31"/>
  <c r="DP180" i="31" s="1"/>
  <c r="DO81" i="31"/>
  <c r="BG69" i="31"/>
  <c r="CJ47" i="31"/>
  <c r="CJ54" i="31" s="1"/>
  <c r="CI54" i="31"/>
  <c r="AM42" i="31"/>
  <c r="BF174" i="31"/>
  <c r="BF28" i="31"/>
  <c r="BG21" i="31"/>
  <c r="G178" i="31"/>
  <c r="BV173" i="31"/>
  <c r="BV176" i="31" s="1"/>
  <c r="BW20" i="31"/>
  <c r="BW180" i="31" s="1"/>
  <c r="M174" i="31"/>
  <c r="M28" i="31"/>
  <c r="N21" i="31"/>
  <c r="N181" i="31" s="1"/>
  <c r="H42" i="31"/>
  <c r="BZ129" i="31"/>
  <c r="BZ136" i="31" s="1"/>
  <c r="BY136" i="31"/>
  <c r="BZ102" i="31"/>
  <c r="BZ109" i="31" s="1"/>
  <c r="BY109" i="31"/>
  <c r="CP69" i="31"/>
  <c r="N42" i="31"/>
  <c r="AK173" i="31"/>
  <c r="AK176" i="31" s="1"/>
  <c r="AL20" i="31"/>
  <c r="AL180" i="31" s="1"/>
  <c r="AK27" i="31"/>
  <c r="CX173" i="31"/>
  <c r="CX176" i="31" s="1"/>
  <c r="CX27" i="31"/>
  <c r="CX186" i="31" s="1"/>
  <c r="CY20" i="31"/>
  <c r="CY27" i="31" s="1"/>
  <c r="CY186" i="31" s="1"/>
  <c r="F174" i="31"/>
  <c r="F28" i="31"/>
  <c r="G21" i="31"/>
  <c r="CT178" i="31"/>
  <c r="CT25" i="31"/>
  <c r="CT185" i="31" s="1"/>
  <c r="BU47" i="31"/>
  <c r="BU54" i="31" s="1"/>
  <c r="BT54" i="31"/>
  <c r="AZ188" i="31"/>
  <c r="CB129" i="31"/>
  <c r="CB136" i="31" s="1"/>
  <c r="CA136" i="31"/>
  <c r="DB28" i="31"/>
  <c r="DB187" i="31" s="1"/>
  <c r="DB174" i="31"/>
  <c r="DC21" i="31"/>
  <c r="AJ81" i="31"/>
  <c r="AK74" i="31"/>
  <c r="AK81" i="31" s="1"/>
  <c r="AJ69" i="31"/>
  <c r="AW42" i="31"/>
  <c r="CW15" i="31"/>
  <c r="E25" i="31"/>
  <c r="N25" i="31"/>
  <c r="N185" i="31" s="1"/>
  <c r="CG178" i="31"/>
  <c r="DC176" i="31"/>
  <c r="CU69" i="31"/>
  <c r="T69" i="31"/>
  <c r="CB48" i="31"/>
  <c r="CA55" i="31"/>
  <c r="AC175" i="31"/>
  <c r="AC29" i="31"/>
  <c r="AC188" i="31" s="1"/>
  <c r="DE47" i="31"/>
  <c r="DD54" i="31"/>
  <c r="DD42" i="31"/>
  <c r="AX25" i="31"/>
  <c r="AX185" i="31" s="1"/>
  <c r="CS25" i="31"/>
  <c r="CS185" i="31" s="1"/>
  <c r="CZ54" i="31"/>
  <c r="DA47" i="31"/>
  <c r="DA54" i="31" s="1"/>
  <c r="DK129" i="31"/>
  <c r="DK136" i="31" s="1"/>
  <c r="DJ136" i="31"/>
  <c r="CM128" i="31"/>
  <c r="CM135" i="31" s="1"/>
  <c r="CL135" i="31"/>
  <c r="BN135" i="31"/>
  <c r="BO128" i="31"/>
  <c r="BO135" i="31" s="1"/>
  <c r="L82" i="31"/>
  <c r="M75" i="31"/>
  <c r="CZ75" i="31"/>
  <c r="CZ82" i="31" s="1"/>
  <c r="CY82" i="31"/>
  <c r="BC69" i="31"/>
  <c r="AE69" i="31"/>
  <c r="G69" i="31"/>
  <c r="BJ174" i="31"/>
  <c r="BK21" i="31"/>
  <c r="DS69" i="31"/>
  <c r="AX21" i="31"/>
  <c r="AW28" i="31"/>
  <c r="AW174" i="31"/>
  <c r="AS178" i="31"/>
  <c r="CM101" i="31"/>
  <c r="CM108" i="31" s="1"/>
  <c r="CL108" i="31"/>
  <c r="BU175" i="31"/>
  <c r="BU29" i="31"/>
  <c r="BU188" i="31" s="1"/>
  <c r="CH75" i="31"/>
  <c r="CH82" i="31" s="1"/>
  <c r="M82" i="31"/>
  <c r="N75" i="31"/>
  <c r="N82" i="31" s="1"/>
  <c r="AK175" i="31"/>
  <c r="BR69" i="31"/>
  <c r="DD82" i="31"/>
  <c r="DE75" i="31"/>
  <c r="DE82" i="31" s="1"/>
  <c r="DA174" i="31"/>
  <c r="DA176" i="31" s="1"/>
  <c r="DB21" i="31"/>
  <c r="T96" i="31"/>
  <c r="DQ15" i="31"/>
  <c r="DE176" i="31"/>
  <c r="Y178" i="31"/>
  <c r="CB178" i="31"/>
  <c r="AR176" i="31"/>
  <c r="T15" i="31"/>
  <c r="J48" i="31"/>
  <c r="I55" i="31"/>
  <c r="BC48" i="31"/>
  <c r="BB55" i="31"/>
  <c r="DF82" i="31"/>
  <c r="DG75" i="31"/>
  <c r="DG82" i="31" s="1"/>
  <c r="CZ175" i="31"/>
  <c r="CZ29" i="31"/>
  <c r="CZ188" i="31" s="1"/>
  <c r="CO178" i="31"/>
  <c r="DQ69" i="31"/>
  <c r="P129" i="31"/>
  <c r="P136" i="31" s="1"/>
  <c r="O136" i="31"/>
  <c r="O123" i="31"/>
  <c r="CJ156" i="31"/>
  <c r="CJ163" i="31" s="1"/>
  <c r="CI163" i="31"/>
  <c r="DM109" i="31"/>
  <c r="DN102" i="31"/>
  <c r="DN109" i="31" s="1"/>
  <c r="BB81" i="31"/>
  <c r="BC74" i="31"/>
  <c r="BC81" i="31" s="1"/>
  <c r="CS109" i="31"/>
  <c r="CT102" i="31"/>
  <c r="CT109" i="31" s="1"/>
  <c r="DS175" i="31"/>
  <c r="DS176" i="31" s="1"/>
  <c r="DS29" i="31"/>
  <c r="DS188" i="31" s="1"/>
  <c r="AO47" i="31"/>
  <c r="AO180" i="31" s="1"/>
  <c r="AN54" i="31"/>
  <c r="CU135" i="31"/>
  <c r="CV128" i="31"/>
  <c r="CV135" i="31" s="1"/>
  <c r="AA173" i="31"/>
  <c r="AB20" i="31"/>
  <c r="AB180" i="31" s="1"/>
  <c r="AA27" i="31"/>
  <c r="AO136" i="31"/>
  <c r="AP129" i="31"/>
  <c r="AD108" i="31"/>
  <c r="AE101" i="31"/>
  <c r="AE108" i="31" s="1"/>
  <c r="CZ108" i="31"/>
  <c r="DA101" i="31"/>
  <c r="CZ96" i="31"/>
  <c r="CE175" i="31"/>
  <c r="CE29" i="31"/>
  <c r="CE188" i="31" s="1"/>
  <c r="AU82" i="31"/>
  <c r="AV75" i="31"/>
  <c r="AV82" i="31" s="1"/>
  <c r="AU69" i="31"/>
  <c r="S102" i="31"/>
  <c r="S109" i="31" s="1"/>
  <c r="R109" i="31"/>
  <c r="CV15" i="31"/>
  <c r="AB74" i="31"/>
  <c r="G129" i="31"/>
  <c r="G136" i="31" s="1"/>
  <c r="BF69" i="31"/>
  <c r="AX42" i="31"/>
  <c r="BZ176" i="31"/>
  <c r="CH173" i="31"/>
  <c r="CH176" i="31" s="1"/>
  <c r="CH27" i="31"/>
  <c r="CI20" i="31"/>
  <c r="CI180" i="31" s="1"/>
  <c r="G135" i="31"/>
  <c r="H128" i="31"/>
  <c r="AQ129" i="31"/>
  <c r="AP136" i="31"/>
  <c r="DL75" i="31"/>
  <c r="DK82" i="31"/>
  <c r="Z175" i="31"/>
  <c r="Z176" i="31" s="1"/>
  <c r="Z29" i="31"/>
  <c r="Z188" i="31" s="1"/>
  <c r="AG136" i="31"/>
  <c r="AH129" i="31"/>
  <c r="AH136" i="31" s="1"/>
  <c r="Y81" i="31"/>
  <c r="Z74" i="31"/>
  <c r="Z81" i="31" s="1"/>
  <c r="H180" i="31"/>
  <c r="AR15" i="31"/>
  <c r="DQ129" i="31"/>
  <c r="DQ136" i="31" s="1"/>
  <c r="DP136" i="31"/>
  <c r="CA156" i="31"/>
  <c r="CA163" i="31" s="1"/>
  <c r="BA162" i="31"/>
  <c r="BB155" i="31"/>
  <c r="BB162" i="31" s="1"/>
  <c r="I108" i="31"/>
  <c r="J101" i="31"/>
  <c r="CO162" i="31"/>
  <c r="CP155" i="31"/>
  <c r="CP162" i="31" s="1"/>
  <c r="BA81" i="31"/>
  <c r="BB74" i="31"/>
  <c r="AY174" i="31"/>
  <c r="AY28" i="31"/>
  <c r="AZ21" i="31"/>
  <c r="DT54" i="31"/>
  <c r="AE136" i="31"/>
  <c r="AF129" i="31"/>
  <c r="AF136" i="31" s="1"/>
  <c r="O109" i="31"/>
  <c r="P102" i="31"/>
  <c r="P109" i="31" s="1"/>
  <c r="DD174" i="31"/>
  <c r="DE21" i="31"/>
  <c r="DD28" i="31"/>
  <c r="CF173" i="31"/>
  <c r="CF27" i="31"/>
  <c r="CF186" i="31" s="1"/>
  <c r="CG20" i="31"/>
  <c r="AS129" i="31"/>
  <c r="AS136" i="31" s="1"/>
  <c r="X48" i="31"/>
  <c r="X55" i="31" s="1"/>
  <c r="W55" i="31"/>
  <c r="W162" i="31"/>
  <c r="X155" i="31"/>
  <c r="X162" i="31" s="1"/>
  <c r="CN108" i="31"/>
  <c r="CO101" i="31"/>
  <c r="CO108" i="31" s="1"/>
  <c r="W108" i="31"/>
  <c r="X101" i="31"/>
  <c r="X108" i="31" s="1"/>
  <c r="BX175" i="31"/>
  <c r="BX29" i="31"/>
  <c r="BX188" i="31" s="1"/>
  <c r="K69" i="31"/>
  <c r="AT69" i="31"/>
  <c r="BX47" i="31"/>
  <c r="BX54" i="31" s="1"/>
  <c r="BW54" i="31"/>
  <c r="BG175" i="31"/>
  <c r="BG29" i="31"/>
  <c r="BG188" i="31" s="1"/>
  <c r="DF175" i="31"/>
  <c r="DF29" i="31"/>
  <c r="DF188" i="31" s="1"/>
  <c r="F175" i="31"/>
  <c r="S128" i="31"/>
  <c r="S135" i="31" s="1"/>
  <c r="R123" i="31"/>
  <c r="CM69" i="31"/>
  <c r="DF47" i="31"/>
  <c r="DF54" i="31" s="1"/>
  <c r="DE54" i="31"/>
  <c r="DE42" i="31"/>
  <c r="DR178" i="31"/>
  <c r="AG69" i="31"/>
  <c r="AW69" i="31"/>
  <c r="V188" i="31"/>
  <c r="BY181" i="31"/>
  <c r="T178" i="31"/>
  <c r="K174" i="31"/>
  <c r="K176" i="31" s="1"/>
  <c r="L21" i="31"/>
  <c r="AF42" i="31"/>
  <c r="DE123" i="31"/>
  <c r="BV128" i="31"/>
  <c r="BU135" i="31"/>
  <c r="DD136" i="31"/>
  <c r="DE129" i="31"/>
  <c r="DE136" i="31" s="1"/>
  <c r="CF123" i="31"/>
  <c r="AV135" i="31"/>
  <c r="AW128" i="31"/>
  <c r="AW135" i="31" s="1"/>
  <c r="AF155" i="31"/>
  <c r="AF162" i="31" s="1"/>
  <c r="AI156" i="31"/>
  <c r="AI163" i="31" s="1"/>
  <c r="AH163" i="31"/>
  <c r="K163" i="31"/>
  <c r="L156" i="31"/>
  <c r="CZ163" i="31"/>
  <c r="DA156" i="31"/>
  <c r="DA163" i="31" s="1"/>
  <c r="V163" i="31"/>
  <c r="W156" i="31"/>
  <c r="N156" i="31"/>
  <c r="N163" i="31" s="1"/>
  <c r="DH150" i="31"/>
  <c r="CG156" i="31"/>
  <c r="CF163" i="31"/>
  <c r="L163" i="31"/>
  <c r="M156" i="31"/>
  <c r="M163" i="31" s="1"/>
  <c r="CE156" i="31"/>
  <c r="CE163" i="31" s="1"/>
  <c r="H163" i="31"/>
  <c r="I156" i="31"/>
  <c r="S108" i="31"/>
  <c r="T101" i="31"/>
  <c r="BP102" i="31"/>
  <c r="BP109" i="31" s="1"/>
  <c r="BO109" i="31"/>
  <c r="BC162" i="31"/>
  <c r="BD155" i="31"/>
  <c r="BD162" i="31" s="1"/>
  <c r="CB150" i="31"/>
  <c r="CV162" i="31"/>
  <c r="CW155" i="31"/>
  <c r="CW162" i="31" s="1"/>
  <c r="BW162" i="31"/>
  <c r="BX155" i="31"/>
  <c r="BX162" i="31" s="1"/>
  <c r="CT156" i="31"/>
  <c r="CT163" i="31" s="1"/>
  <c r="CS163" i="31"/>
  <c r="AN96" i="31"/>
  <c r="DA109" i="31"/>
  <c r="DB102" i="31"/>
  <c r="DB109" i="31" s="1"/>
  <c r="BE96" i="31"/>
  <c r="CX69" i="31"/>
  <c r="AQ75" i="31"/>
  <c r="AQ82" i="31" s="1"/>
  <c r="AP82" i="31"/>
  <c r="R69" i="31"/>
  <c r="T48" i="31"/>
  <c r="T55" i="31" s="1"/>
  <c r="S55" i="31"/>
  <c r="CU15" i="31"/>
  <c r="DA150" i="31"/>
  <c r="DH108" i="31"/>
  <c r="DI101" i="31"/>
  <c r="DI108" i="31" s="1"/>
  <c r="H110" i="31"/>
  <c r="H96" i="31"/>
  <c r="BY69" i="31"/>
  <c r="AP74" i="31"/>
  <c r="AP81" i="31" s="1"/>
  <c r="AO81" i="31"/>
  <c r="BD48" i="31"/>
  <c r="BC55" i="31"/>
  <c r="BW176" i="31"/>
  <c r="CR155" i="31"/>
  <c r="CR162" i="31" s="1"/>
  <c r="DK123" i="31"/>
  <c r="CJ69" i="31"/>
  <c r="AC75" i="31"/>
  <c r="AC82" i="31" s="1"/>
  <c r="AB82" i="31"/>
  <c r="DD129" i="31"/>
  <c r="DC136" i="31"/>
  <c r="BN176" i="31"/>
  <c r="CI173" i="31"/>
  <c r="CJ20" i="31"/>
  <c r="CJ180" i="31" s="1"/>
  <c r="CI27" i="31"/>
  <c r="CI186" i="31" s="1"/>
  <c r="CQ155" i="31"/>
  <c r="CQ162" i="31" s="1"/>
  <c r="DI47" i="31"/>
  <c r="DI54" i="31" s="1"/>
  <c r="DH54" i="31"/>
  <c r="AC48" i="31"/>
  <c r="AC55" i="31" s="1"/>
  <c r="AB55" i="31"/>
  <c r="DO123" i="31"/>
  <c r="AF109" i="31"/>
  <c r="AG102" i="31"/>
  <c r="AG109" i="31" s="1"/>
  <c r="AF96" i="31"/>
  <c r="BK174" i="31"/>
  <c r="BK28" i="31"/>
  <c r="BL21" i="31"/>
  <c r="CW96" i="31"/>
  <c r="DR163" i="31"/>
  <c r="DS156" i="31"/>
  <c r="DS163" i="31" s="1"/>
  <c r="BK156" i="31"/>
  <c r="BK163" i="31" s="1"/>
  <c r="BJ163" i="31"/>
  <c r="N162" i="31"/>
  <c r="O155" i="31"/>
  <c r="O162" i="31" s="1"/>
  <c r="N150" i="31"/>
  <c r="AR128" i="31"/>
  <c r="AR135" i="31" s="1"/>
  <c r="AQ135" i="31"/>
  <c r="CH102" i="31"/>
  <c r="CH109" i="31" s="1"/>
  <c r="AL102" i="31"/>
  <c r="AL109" i="31" s="1"/>
  <c r="CN96" i="31"/>
  <c r="CJ102" i="31"/>
  <c r="DB69" i="31"/>
  <c r="AJ42" i="31"/>
  <c r="DP174" i="31"/>
  <c r="DQ21" i="31"/>
  <c r="DP28" i="31"/>
  <c r="BT173" i="31"/>
  <c r="BT27" i="31"/>
  <c r="BU20" i="31"/>
  <c r="BU27" i="31" s="1"/>
  <c r="BU186" i="31" s="1"/>
  <c r="BH176" i="31"/>
  <c r="AJ178" i="31"/>
  <c r="AJ25" i="31"/>
  <c r="AJ185" i="31" s="1"/>
  <c r="L15" i="31"/>
  <c r="DG123" i="31"/>
  <c r="BS129" i="31"/>
  <c r="BS136" i="31" s="1"/>
  <c r="BR136" i="31"/>
  <c r="V123" i="31"/>
  <c r="BQ101" i="31"/>
  <c r="BQ108" i="31" s="1"/>
  <c r="BP108" i="31"/>
  <c r="BP96" i="31"/>
  <c r="BJ96" i="31"/>
  <c r="AR48" i="31"/>
  <c r="AR55" i="31" s="1"/>
  <c r="AQ55" i="31"/>
  <c r="DM178" i="31"/>
  <c r="AQ173" i="31"/>
  <c r="AQ176" i="31" s="1"/>
  <c r="AR20" i="31"/>
  <c r="AR180" i="31" s="1"/>
  <c r="AQ15" i="31"/>
  <c r="AQ27" i="31"/>
  <c r="CO123" i="31"/>
  <c r="DF101" i="31"/>
  <c r="DF108" i="31" s="1"/>
  <c r="BK55" i="31"/>
  <c r="BL48" i="31"/>
  <c r="BL55" i="31" s="1"/>
  <c r="DI175" i="31"/>
  <c r="DI29" i="31"/>
  <c r="DI188" i="31" s="1"/>
  <c r="AP178" i="31"/>
  <c r="AH15" i="31"/>
  <c r="AG129" i="31"/>
  <c r="H135" i="31"/>
  <c r="I128" i="31"/>
  <c r="I135" i="31" s="1"/>
  <c r="DE102" i="31"/>
  <c r="DE109" i="31" s="1"/>
  <c r="DI176" i="31"/>
  <c r="K108" i="31"/>
  <c r="L101" i="31"/>
  <c r="L108" i="31" s="1"/>
  <c r="AI135" i="31"/>
  <c r="AJ128" i="31"/>
  <c r="AJ135" i="31" s="1"/>
  <c r="AB173" i="31"/>
  <c r="AB176" i="31" s="1"/>
  <c r="AC20" i="31"/>
  <c r="AC180" i="31" s="1"/>
  <c r="AB15" i="31"/>
  <c r="AZ15" i="31"/>
  <c r="Q109" i="31"/>
  <c r="R102" i="31"/>
  <c r="BR75" i="31"/>
  <c r="BQ82" i="31"/>
  <c r="DO69" i="31"/>
  <c r="BG54" i="31"/>
  <c r="BH47" i="31"/>
  <c r="BH54" i="31" s="1"/>
  <c r="CI55" i="31"/>
  <c r="CJ48" i="31"/>
  <c r="CJ55" i="31" s="1"/>
  <c r="G174" i="31"/>
  <c r="H21" i="31"/>
  <c r="G28" i="31"/>
  <c r="BV174" i="31"/>
  <c r="BW21" i="31"/>
  <c r="BV28" i="31"/>
  <c r="BV187" i="31" s="1"/>
  <c r="M25" i="31"/>
  <c r="M185" i="31" s="1"/>
  <c r="BK81" i="31"/>
  <c r="BL74" i="31"/>
  <c r="BL81" i="31" s="1"/>
  <c r="CD82" i="31"/>
  <c r="CE75" i="31"/>
  <c r="CE82" i="31" s="1"/>
  <c r="DF42" i="31"/>
  <c r="CH42" i="31"/>
  <c r="BJ42" i="31"/>
  <c r="AL42" i="31"/>
  <c r="AE25" i="31"/>
  <c r="AE185" i="31" s="1"/>
  <c r="CX174" i="31"/>
  <c r="CX28" i="31"/>
  <c r="CY21" i="31"/>
  <c r="F15" i="31"/>
  <c r="CT176" i="31"/>
  <c r="DC185" i="31"/>
  <c r="CA123" i="31"/>
  <c r="DB173" i="31"/>
  <c r="DB176" i="31" s="1"/>
  <c r="DC20" i="31"/>
  <c r="DC27" i="31" s="1"/>
  <c r="DB27" i="31"/>
  <c r="DB15" i="31"/>
  <c r="DJ162" i="31"/>
  <c r="DK155" i="31"/>
  <c r="DK162" i="31" s="1"/>
  <c r="E150" i="31"/>
  <c r="CK178" i="31"/>
  <c r="CW25" i="31"/>
  <c r="CW185" i="31" s="1"/>
  <c r="E176" i="31"/>
  <c r="CY188" i="31"/>
  <c r="N173" i="31"/>
  <c r="N176" i="31" s="1"/>
  <c r="O20" i="31"/>
  <c r="O27" i="31" s="1"/>
  <c r="N27" i="31"/>
  <c r="CG175" i="31"/>
  <c r="CG29" i="31"/>
  <c r="CG188" i="31" s="1"/>
  <c r="K48" i="31"/>
  <c r="K55" i="31" s="1"/>
  <c r="J55" i="31"/>
  <c r="T82" i="31"/>
  <c r="U75" i="31"/>
  <c r="U82" i="31" s="1"/>
  <c r="CA54" i="31"/>
  <c r="CB47" i="31"/>
  <c r="CB54" i="31" s="1"/>
  <c r="CA42" i="31"/>
  <c r="L42" i="31"/>
  <c r="L54" i="31"/>
  <c r="M47" i="31"/>
  <c r="M54" i="31" s="1"/>
  <c r="DN173" i="31"/>
  <c r="AC178" i="31"/>
  <c r="DH173" i="31"/>
  <c r="DH176" i="31" s="1"/>
  <c r="DI20" i="31"/>
  <c r="DH27" i="31"/>
  <c r="AX173" i="31"/>
  <c r="AY20" i="31"/>
  <c r="BN27" i="31"/>
  <c r="CS176" i="31"/>
  <c r="DA48" i="31"/>
  <c r="AT25" i="31"/>
  <c r="BW82" i="31"/>
  <c r="BX75" i="31"/>
  <c r="BX82" i="31" s="1"/>
  <c r="DJ123" i="31"/>
  <c r="CL136" i="31"/>
  <c r="CM129" i="31"/>
  <c r="CM136" i="31" s="1"/>
  <c r="BN123" i="31"/>
  <c r="CA69" i="31"/>
  <c r="S42" i="31"/>
  <c r="CL28" i="31"/>
  <c r="BG20" i="31"/>
  <c r="BG180" i="31" s="1"/>
  <c r="BF173" i="31"/>
  <c r="BF176" i="31" s="1"/>
  <c r="BF27" i="31"/>
  <c r="R188" i="31"/>
  <c r="BJ175" i="31"/>
  <c r="BJ29" i="31"/>
  <c r="BJ188" i="31" s="1"/>
  <c r="J82" i="31"/>
  <c r="K75" i="31"/>
  <c r="K82" i="31" s="1"/>
  <c r="AW15" i="31"/>
  <c r="G188" i="31"/>
  <c r="AS176" i="31"/>
  <c r="CL109" i="31"/>
  <c r="CM102" i="31"/>
  <c r="CM109" i="31" s="1"/>
  <c r="BU173" i="31"/>
  <c r="BU176" i="31" s="1"/>
  <c r="BV20" i="31"/>
  <c r="BV180" i="31" s="1"/>
  <c r="BT75" i="31"/>
  <c r="BT82" i="31" s="1"/>
  <c r="DF75" i="31"/>
  <c r="CG81" i="31"/>
  <c r="CH74" i="31"/>
  <c r="CH81" i="31" s="1"/>
  <c r="AK82" i="31"/>
  <c r="AL75" i="31"/>
  <c r="AL82" i="31" s="1"/>
  <c r="M81" i="31"/>
  <c r="N74" i="31"/>
  <c r="N81" i="31" s="1"/>
  <c r="CQ174" i="31"/>
  <c r="CQ176" i="31" s="1"/>
  <c r="CQ28" i="31"/>
  <c r="CR21" i="31"/>
  <c r="BS180" i="31"/>
  <c r="BR82" i="31"/>
  <c r="BS75" i="31"/>
  <c r="BS82" i="31" s="1"/>
  <c r="AX69" i="31"/>
  <c r="DA15" i="31"/>
  <c r="H25" i="31"/>
  <c r="H185" i="31" s="1"/>
  <c r="BI15" i="31"/>
  <c r="Y173" i="31"/>
  <c r="Y176" i="31" s="1"/>
  <c r="Z20" i="31"/>
  <c r="DL173" i="31"/>
  <c r="DL176" i="31" s="1"/>
  <c r="DL27" i="31"/>
  <c r="DM20" i="31"/>
  <c r="CB15" i="31"/>
  <c r="BD173" i="31"/>
  <c r="BD176" i="31" s="1"/>
  <c r="BD27" i="31"/>
  <c r="BE20" i="31"/>
  <c r="BE180" i="31" s="1"/>
  <c r="BD15" i="31"/>
  <c r="AF173" i="31"/>
  <c r="AG20" i="31"/>
  <c r="AF27" i="31"/>
  <c r="T176" i="31"/>
  <c r="BB42" i="31"/>
  <c r="AC181" i="31"/>
  <c r="AH47" i="31"/>
  <c r="AH54" i="31" s="1"/>
  <c r="AG54" i="31"/>
  <c r="W174" i="31"/>
  <c r="CO25" i="31"/>
  <c r="CO185" i="31" s="1"/>
  <c r="DS52" i="30"/>
  <c r="AT89" i="30"/>
  <c r="AV67" i="30"/>
  <c r="AV89" i="30" s="1"/>
  <c r="BX64" i="30"/>
  <c r="BX86" i="30" s="1"/>
  <c r="BV61" i="30"/>
  <c r="BV83" i="30" s="1"/>
  <c r="BT83" i="30"/>
  <c r="CX57" i="30"/>
  <c r="CV79" i="30"/>
  <c r="CC77" i="30"/>
  <c r="CE55" i="30"/>
  <c r="CE77" i="30" s="1"/>
  <c r="CK61" i="30"/>
  <c r="CI83" i="30"/>
  <c r="DO61" i="30"/>
  <c r="DO83" i="30" s="1"/>
  <c r="DM83" i="30"/>
  <c r="AZ83" i="30"/>
  <c r="BB61" i="30"/>
  <c r="BY83" i="30"/>
  <c r="CA61" i="30"/>
  <c r="BP68" i="30"/>
  <c r="BP90" i="30" s="1"/>
  <c r="BN90" i="30"/>
  <c r="AG89" i="30"/>
  <c r="AI67" i="30"/>
  <c r="AI89" i="30" s="1"/>
  <c r="BN67" i="30"/>
  <c r="BL89" i="30"/>
  <c r="DP89" i="30"/>
  <c r="DR67" i="30"/>
  <c r="DR89" i="30" s="1"/>
  <c r="DC81" i="30"/>
  <c r="DE59" i="30"/>
  <c r="DE81" i="30" s="1"/>
  <c r="DR79" i="30"/>
  <c r="CD74" i="30"/>
  <c r="CF52" i="30"/>
  <c r="CF74" i="30" s="1"/>
  <c r="DE52" i="30"/>
  <c r="Z86" i="30"/>
  <c r="AB64" i="30"/>
  <c r="AB86" i="30" s="1"/>
  <c r="AA86" i="30"/>
  <c r="AC64" i="30"/>
  <c r="AC86" i="30" s="1"/>
  <c r="BT64" i="30"/>
  <c r="CA63" i="30"/>
  <c r="BY85" i="30"/>
  <c r="DD85" i="30"/>
  <c r="DF63" i="30"/>
  <c r="AI62" i="30"/>
  <c r="AG84" i="30"/>
  <c r="DA74" i="30"/>
  <c r="DC52" i="30"/>
  <c r="DC74" i="30" s="1"/>
  <c r="DE64" i="30"/>
  <c r="DE86" i="30" s="1"/>
  <c r="DC86" i="30"/>
  <c r="I74" i="30"/>
  <c r="K52" i="30"/>
  <c r="K74" i="30" s="1"/>
  <c r="CR52" i="30"/>
  <c r="CR74" i="30" s="1"/>
  <c r="CP74" i="30"/>
  <c r="BZ63" i="30"/>
  <c r="BX85" i="30"/>
  <c r="BS81" i="30"/>
  <c r="BU59" i="30"/>
  <c r="BU81" i="30" s="1"/>
  <c r="AT90" i="30"/>
  <c r="CO85" i="30"/>
  <c r="CQ63" i="30"/>
  <c r="BR58" i="30"/>
  <c r="W58" i="30"/>
  <c r="W80" i="30" s="1"/>
  <c r="U80" i="30"/>
  <c r="CU58" i="30"/>
  <c r="CU80" i="30" s="1"/>
  <c r="DP58" i="30"/>
  <c r="DP80" i="30" s="1"/>
  <c r="DN80" i="30"/>
  <c r="AA90" i="30"/>
  <c r="AC68" i="30"/>
  <c r="AC90" i="30" s="1"/>
  <c r="CO81" i="30"/>
  <c r="CQ59" i="30"/>
  <c r="CQ81" i="30" s="1"/>
  <c r="DA64" i="30"/>
  <c r="DA86" i="30" s="1"/>
  <c r="CY86" i="30"/>
  <c r="AB68" i="30"/>
  <c r="AB90" i="30" s="1"/>
  <c r="DP78" i="30"/>
  <c r="DR56" i="30"/>
  <c r="DR78" i="30" s="1"/>
  <c r="BZ68" i="30"/>
  <c r="BX90" i="30"/>
  <c r="AZ52" i="30"/>
  <c r="AZ74" i="30" s="1"/>
  <c r="AX74" i="30"/>
  <c r="DF86" i="30"/>
  <c r="AD61" i="30"/>
  <c r="AD83" i="30" s="1"/>
  <c r="AB83" i="30"/>
  <c r="BA83" i="30"/>
  <c r="BC61" i="30"/>
  <c r="BC83" i="30" s="1"/>
  <c r="CZ67" i="30"/>
  <c r="CZ89" i="30" s="1"/>
  <c r="CX89" i="30"/>
  <c r="DC59" i="30"/>
  <c r="DA81" i="30"/>
  <c r="BN64" i="30"/>
  <c r="BN86" i="30" s="1"/>
  <c r="BL86" i="30"/>
  <c r="AL85" i="30"/>
  <c r="AN63" i="30"/>
  <c r="AN85" i="30" s="1"/>
  <c r="AL52" i="30"/>
  <c r="AL74" i="30" s="1"/>
  <c r="BR89" i="30"/>
  <c r="BT67" i="30"/>
  <c r="CO64" i="30"/>
  <c r="CO86" i="30" s="1"/>
  <c r="CP83" i="30"/>
  <c r="CR61" i="30"/>
  <c r="CR83" i="30" s="1"/>
  <c r="L78" i="30"/>
  <c r="N56" i="30"/>
  <c r="S67" i="30"/>
  <c r="S89" i="30" s="1"/>
  <c r="DE67" i="30"/>
  <c r="DC89" i="30"/>
  <c r="U67" i="30"/>
  <c r="U89" i="30" s="1"/>
  <c r="CX79" i="30"/>
  <c r="CZ57" i="30"/>
  <c r="AA57" i="30"/>
  <c r="AA79" i="30" s="1"/>
  <c r="Y79" i="30"/>
  <c r="AQ64" i="30"/>
  <c r="AQ86" i="30" s="1"/>
  <c r="AO86" i="30"/>
  <c r="T65" i="30"/>
  <c r="T87" i="30" s="1"/>
  <c r="R87" i="30"/>
  <c r="U65" i="30"/>
  <c r="U87" i="30" s="1"/>
  <c r="BF65" i="30"/>
  <c r="BF87" i="30" s="1"/>
  <c r="BD87" i="30"/>
  <c r="CC87" i="30"/>
  <c r="CE65" i="30"/>
  <c r="CE87" i="30"/>
  <c r="DA68" i="30"/>
  <c r="DA90" i="30" s="1"/>
  <c r="DQ68" i="30"/>
  <c r="DQ90" i="30" s="1"/>
  <c r="DO90" i="30"/>
  <c r="CN85" i="30"/>
  <c r="CP63" i="30"/>
  <c r="CP85" i="30" s="1"/>
  <c r="BI80" i="30"/>
  <c r="BK58" i="30"/>
  <c r="BK80" i="30" s="1"/>
  <c r="DD80" i="30"/>
  <c r="DF58" i="30"/>
  <c r="DF80" i="30" s="1"/>
  <c r="AU58" i="30"/>
  <c r="AS80" i="30"/>
  <c r="CD58" i="30"/>
  <c r="CB80" i="30"/>
  <c r="CL90" i="30"/>
  <c r="CN68" i="30"/>
  <c r="CN90" i="30" s="1"/>
  <c r="R59" i="30"/>
  <c r="R81" i="30" s="1"/>
  <c r="P81" i="30"/>
  <c r="AE81" i="30"/>
  <c r="AG59" i="30"/>
  <c r="BC85" i="30"/>
  <c r="BE63" i="30"/>
  <c r="BE85" i="30" s="1"/>
  <c r="Q61" i="30"/>
  <c r="O83" i="30"/>
  <c r="BD63" i="30"/>
  <c r="BD85" i="30" s="1"/>
  <c r="BB85" i="30"/>
  <c r="AF59" i="30"/>
  <c r="CB81" i="30"/>
  <c r="CD59" i="30"/>
  <c r="CD81" i="30" s="1"/>
  <c r="BJ65" i="30"/>
  <c r="BH87" i="30"/>
  <c r="CY78" i="30"/>
  <c r="DA56" i="30"/>
  <c r="BP81" i="30"/>
  <c r="CM64" i="30"/>
  <c r="CM86" i="30" s="1"/>
  <c r="CK86" i="30"/>
  <c r="CI90" i="30"/>
  <c r="CK68" i="30"/>
  <c r="CK90" i="30" s="1"/>
  <c r="AY67" i="30"/>
  <c r="AY89" i="30" s="1"/>
  <c r="AW89" i="30"/>
  <c r="CN64" i="30"/>
  <c r="CN86" i="30" s="1"/>
  <c r="DM79" i="30"/>
  <c r="DO57" i="30"/>
  <c r="DO79" i="30" s="1"/>
  <c r="AW56" i="30"/>
  <c r="AW78" i="30" s="1"/>
  <c r="DO74" i="30"/>
  <c r="DQ52" i="30"/>
  <c r="DQ74" i="30" s="1"/>
  <c r="CF64" i="30"/>
  <c r="CF86" i="30" s="1"/>
  <c r="DR63" i="30"/>
  <c r="DR85" i="30" s="1"/>
  <c r="CS64" i="30"/>
  <c r="CS86" i="30" s="1"/>
  <c r="CM85" i="30"/>
  <c r="CO63" i="30"/>
  <c r="AV87" i="30"/>
  <c r="AX65" i="30"/>
  <c r="AX87" i="30" s="1"/>
  <c r="AW87" i="30"/>
  <c r="AY65" i="30"/>
  <c r="AY87" i="30" s="1"/>
  <c r="CD65" i="30"/>
  <c r="CD87" i="30" s="1"/>
  <c r="CB87" i="30"/>
  <c r="DC65" i="30"/>
  <c r="DC87" i="30" s="1"/>
  <c r="DA87" i="30"/>
  <c r="BL63" i="30"/>
  <c r="BL85" i="30" s="1"/>
  <c r="T58" i="30"/>
  <c r="T80" i="30" s="1"/>
  <c r="R80" i="30"/>
  <c r="N58" i="30"/>
  <c r="L80" i="30"/>
  <c r="CM58" i="30"/>
  <c r="CM80" i="30" s="1"/>
  <c r="CK80" i="30"/>
  <c r="DK58" i="30"/>
  <c r="DK80" i="30" s="1"/>
  <c r="BP58" i="30"/>
  <c r="BP80" i="30" s="1"/>
  <c r="CE58" i="30"/>
  <c r="CE80" i="30" s="1"/>
  <c r="DB80" i="30"/>
  <c r="DD58" i="30"/>
  <c r="CG67" i="30"/>
  <c r="CG89" i="30" s="1"/>
  <c r="DN76" i="30"/>
  <c r="DO54" i="30"/>
  <c r="CT76" i="30"/>
  <c r="CU54" i="30"/>
  <c r="CU76" i="30" s="1"/>
  <c r="DQ54" i="30"/>
  <c r="DQ76" i="30" s="1"/>
  <c r="DP76" i="30"/>
  <c r="CI76" i="30"/>
  <c r="CJ54" i="30"/>
  <c r="DG76" i="30"/>
  <c r="DH54" i="30"/>
  <c r="DH76" i="30" s="1"/>
  <c r="AI54" i="30"/>
  <c r="AH76" i="30"/>
  <c r="AY54" i="30"/>
  <c r="AY76" i="30" s="1"/>
  <c r="AX76" i="30"/>
  <c r="AK76" i="30"/>
  <c r="AL54" i="30"/>
  <c r="AL76" i="30" s="1"/>
  <c r="BZ76" i="30"/>
  <c r="CA54" i="30"/>
  <c r="CA76" i="30" s="1"/>
  <c r="CN54" i="30"/>
  <c r="CN76" i="30" s="1"/>
  <c r="CM76" i="30"/>
  <c r="AD78" i="30"/>
  <c r="AF56" i="30"/>
  <c r="AF78" i="30" s="1"/>
  <c r="DF64" i="30"/>
  <c r="BO59" i="30"/>
  <c r="BO81" i="30" s="1"/>
  <c r="AT60" i="30"/>
  <c r="AT82" i="30" s="1"/>
  <c r="BL65" i="30"/>
  <c r="BL87" i="30" s="1"/>
  <c r="BJ87" i="30"/>
  <c r="CM61" i="30"/>
  <c r="CK83" i="30"/>
  <c r="AX67" i="30"/>
  <c r="AX89" i="30" s="1"/>
  <c r="O79" i="30"/>
  <c r="DQ82" i="30"/>
  <c r="DS60" i="30"/>
  <c r="DS82" i="30" s="1"/>
  <c r="AN60" i="30"/>
  <c r="AN82" i="30" s="1"/>
  <c r="AL82" i="30"/>
  <c r="AG83" i="30"/>
  <c r="S60" i="30"/>
  <c r="S82" i="30" s="1"/>
  <c r="DB63" i="30"/>
  <c r="DB85" i="30" s="1"/>
  <c r="CO74" i="30"/>
  <c r="DH77" i="30"/>
  <c r="DJ55" i="30"/>
  <c r="DJ77" i="30" s="1"/>
  <c r="AV82" i="30"/>
  <c r="BI67" i="30"/>
  <c r="BZ89" i="30"/>
  <c r="CB67" i="30"/>
  <c r="CB89" i="30" s="1"/>
  <c r="BF90" i="30"/>
  <c r="AK85" i="30"/>
  <c r="CC79" i="30"/>
  <c r="W74" i="30"/>
  <c r="Y52" i="30"/>
  <c r="Y74" i="30" s="1"/>
  <c r="BP78" i="30"/>
  <c r="BR56" i="30"/>
  <c r="AS89" i="30"/>
  <c r="AU67" i="30"/>
  <c r="CR89" i="30"/>
  <c r="CT67" i="30"/>
  <c r="CT89" i="30" s="1"/>
  <c r="O89" i="30"/>
  <c r="Q67" i="30"/>
  <c r="Q89" i="30" s="1"/>
  <c r="BD89" i="30"/>
  <c r="BF67" i="30"/>
  <c r="BF89" i="30" s="1"/>
  <c r="DK85" i="30"/>
  <c r="DM63" i="30"/>
  <c r="DM85" i="30" s="1"/>
  <c r="BH79" i="30"/>
  <c r="BJ57" i="30"/>
  <c r="BJ79" i="30" s="1"/>
  <c r="DL63" i="30"/>
  <c r="DL85" i="30" s="1"/>
  <c r="AA78" i="30"/>
  <c r="AC56" i="30"/>
  <c r="AC78" i="30" s="1"/>
  <c r="BN89" i="30"/>
  <c r="AO85" i="30"/>
  <c r="BH68" i="30"/>
  <c r="BH90" i="30" s="1"/>
  <c r="BI89" i="30"/>
  <c r="DN86" i="30"/>
  <c r="BH62" i="30"/>
  <c r="BH84" i="30" s="1"/>
  <c r="BF84" i="30"/>
  <c r="AU62" i="30"/>
  <c r="CA62" i="30"/>
  <c r="CA84" i="30" s="1"/>
  <c r="BY84" i="30"/>
  <c r="DA62" i="30"/>
  <c r="DA84" i="30" s="1"/>
  <c r="CS62" i="30"/>
  <c r="CS84" i="30" s="1"/>
  <c r="CQ84" i="30"/>
  <c r="AZ62" i="30"/>
  <c r="AZ84" i="30" s="1"/>
  <c r="BW84" i="30"/>
  <c r="BY62" i="30"/>
  <c r="AE79" i="30"/>
  <c r="BY87" i="30"/>
  <c r="V64" i="30"/>
  <c r="V86" i="30" s="1"/>
  <c r="AI61" i="30"/>
  <c r="AI83" i="30" s="1"/>
  <c r="BU55" i="30"/>
  <c r="BS77" i="30"/>
  <c r="Z82" i="30"/>
  <c r="CR60" i="30"/>
  <c r="CR82" i="30" s="1"/>
  <c r="CP82" i="30"/>
  <c r="AG82" i="30"/>
  <c r="CD82" i="30"/>
  <c r="CE82" i="30"/>
  <c r="CG60" i="30"/>
  <c r="CG82" i="30" s="1"/>
  <c r="CZ60" i="30"/>
  <c r="CZ82" i="30" s="1"/>
  <c r="CX82" i="30"/>
  <c r="CY75" i="30"/>
  <c r="DB53" i="30"/>
  <c r="DB75" i="30" s="1"/>
  <c r="DM87" i="30"/>
  <c r="CT85" i="30"/>
  <c r="AL81" i="30"/>
  <c r="BQ90" i="30"/>
  <c r="BW64" i="30"/>
  <c r="BW86" i="30" s="1"/>
  <c r="BH82" i="30"/>
  <c r="BJ60" i="30"/>
  <c r="BJ82" i="30" s="1"/>
  <c r="BM65" i="30"/>
  <c r="BM69" i="30" s="1"/>
  <c r="BK87" i="30"/>
  <c r="BN61" i="30"/>
  <c r="BL83" i="30"/>
  <c r="K78" i="30"/>
  <c r="DB86" i="30"/>
  <c r="DD64" i="30"/>
  <c r="DD86" i="30" s="1"/>
  <c r="DB65" i="30"/>
  <c r="CA60" i="30"/>
  <c r="CL64" i="30"/>
  <c r="CL86" i="30" s="1"/>
  <c r="CJ86" i="30"/>
  <c r="CI64" i="30"/>
  <c r="CI86" i="30" s="1"/>
  <c r="CI67" i="30"/>
  <c r="CI89" i="30" s="1"/>
  <c r="DH59" i="30"/>
  <c r="DH81" i="30" s="1"/>
  <c r="DF81" i="30"/>
  <c r="DB89" i="30"/>
  <c r="DD59" i="30"/>
  <c r="DB81" i="30"/>
  <c r="BR85" i="30"/>
  <c r="BT63" i="30"/>
  <c r="BT85" i="30" s="1"/>
  <c r="AD62" i="30"/>
  <c r="AD84" i="30" s="1"/>
  <c r="BM62" i="30"/>
  <c r="BK84" i="30"/>
  <c r="U52" i="30"/>
  <c r="DM77" i="30"/>
  <c r="DO55" i="30"/>
  <c r="DO77" i="30" s="1"/>
  <c r="BM74" i="30"/>
  <c r="BO52" i="30"/>
  <c r="BO74" i="30" s="1"/>
  <c r="L52" i="30"/>
  <c r="L74" i="30" s="1"/>
  <c r="AK52" i="30"/>
  <c r="AK74" i="30" s="1"/>
  <c r="R67" i="30"/>
  <c r="R89" i="30" s="1"/>
  <c r="AO81" i="30"/>
  <c r="AD67" i="30"/>
  <c r="AD89" i="30" s="1"/>
  <c r="AB89" i="30"/>
  <c r="CM89" i="30"/>
  <c r="L59" i="30"/>
  <c r="L81" i="30" s="1"/>
  <c r="J81" i="30"/>
  <c r="P79" i="30"/>
  <c r="CS79" i="30"/>
  <c r="CU57" i="30"/>
  <c r="DJ90" i="30"/>
  <c r="CI56" i="30"/>
  <c r="CI78" i="30" s="1"/>
  <c r="CA78" i="30"/>
  <c r="CC56" i="30"/>
  <c r="W56" i="30"/>
  <c r="U78" i="30"/>
  <c r="P56" i="30"/>
  <c r="P78" i="30" s="1"/>
  <c r="N78" i="30"/>
  <c r="AP89" i="30"/>
  <c r="DS74" i="30"/>
  <c r="Q85" i="30"/>
  <c r="Z59" i="30"/>
  <c r="Z81" i="30" s="1"/>
  <c r="J86" i="30"/>
  <c r="AJ63" i="30"/>
  <c r="AJ85" i="30" s="1"/>
  <c r="DM65" i="30"/>
  <c r="DK87" i="30"/>
  <c r="S84" i="30"/>
  <c r="U62" i="30"/>
  <c r="V62" i="30"/>
  <c r="T84" i="30"/>
  <c r="DG62" i="30"/>
  <c r="DE84" i="30"/>
  <c r="K84" i="30"/>
  <c r="M62" i="30"/>
  <c r="M84" i="30" s="1"/>
  <c r="BL62" i="30"/>
  <c r="BL84" i="30" s="1"/>
  <c r="BJ84" i="30"/>
  <c r="CI84" i="30"/>
  <c r="CK62" i="30"/>
  <c r="CK84" i="30" s="1"/>
  <c r="CZ90" i="30"/>
  <c r="BO65" i="30"/>
  <c r="BO87" i="30" s="1"/>
  <c r="Q57" i="30"/>
  <c r="Q79" i="30" s="1"/>
  <c r="DD52" i="30"/>
  <c r="R63" i="30"/>
  <c r="R85" i="30" s="1"/>
  <c r="P85" i="30"/>
  <c r="BD60" i="30"/>
  <c r="BD82" i="30" s="1"/>
  <c r="BI65" i="30"/>
  <c r="BI87" i="30" s="1"/>
  <c r="BG87" i="30"/>
  <c r="F86" i="30"/>
  <c r="H64" i="30"/>
  <c r="BG57" i="30"/>
  <c r="BG79" i="30" s="1"/>
  <c r="BE79" i="30"/>
  <c r="BQ86" i="30"/>
  <c r="BS64" i="30"/>
  <c r="AX82" i="30"/>
  <c r="BN82" i="30"/>
  <c r="BP60" i="30"/>
  <c r="BP82" i="30" s="1"/>
  <c r="R83" i="30"/>
  <c r="AK55" i="30"/>
  <c r="AK77" i="30" s="1"/>
  <c r="AI77" i="30"/>
  <c r="BO89" i="30"/>
  <c r="BQ67" i="30"/>
  <c r="BQ89" i="30" s="1"/>
  <c r="CI79" i="30"/>
  <c r="CK57" i="30"/>
  <c r="DR81" i="30"/>
  <c r="DT59" i="30"/>
  <c r="DT81" i="30" s="1"/>
  <c r="CE62" i="30"/>
  <c r="CE84" i="30" s="1"/>
  <c r="CC84" i="30"/>
  <c r="Q90" i="30"/>
  <c r="DA55" i="30"/>
  <c r="DA77" i="30" s="1"/>
  <c r="CY77" i="30"/>
  <c r="AY74" i="30"/>
  <c r="BA52" i="30"/>
  <c r="BA74" i="30" s="1"/>
  <c r="AC77" i="30"/>
  <c r="AE55" i="30"/>
  <c r="AE77" i="30" s="1"/>
  <c r="DD74" i="30"/>
  <c r="DF52" i="30"/>
  <c r="DF74" i="30" s="1"/>
  <c r="O85" i="30"/>
  <c r="AG81" i="30"/>
  <c r="CU90" i="30"/>
  <c r="N82" i="30"/>
  <c r="Z64" i="30"/>
  <c r="X86" i="30"/>
  <c r="BF63" i="30"/>
  <c r="BF85" i="30" s="1"/>
  <c r="H86" i="30"/>
  <c r="DQ81" i="30"/>
  <c r="CQ56" i="30"/>
  <c r="CO78" i="30"/>
  <c r="AB56" i="30"/>
  <c r="AB78" i="30" s="1"/>
  <c r="Z78" i="30"/>
  <c r="AY78" i="30"/>
  <c r="AK89" i="30"/>
  <c r="CY87" i="30"/>
  <c r="AN84" i="30"/>
  <c r="AI58" i="30"/>
  <c r="AI80" i="30" s="1"/>
  <c r="AG80" i="30"/>
  <c r="J58" i="30"/>
  <c r="Y80" i="30"/>
  <c r="AA58" i="30"/>
  <c r="BF80" i="30"/>
  <c r="BH58" i="30"/>
  <c r="BH80" i="30" s="1"/>
  <c r="CG58" i="30"/>
  <c r="CG80" i="30" s="1"/>
  <c r="DC85" i="30"/>
  <c r="DE63" i="30"/>
  <c r="DE85" i="30" s="1"/>
  <c r="T61" i="30"/>
  <c r="T83" i="30" s="1"/>
  <c r="R57" i="30"/>
  <c r="R79" i="30" s="1"/>
  <c r="F69" i="30"/>
  <c r="DJ83" i="30"/>
  <c r="BD61" i="30"/>
  <c r="BB83" i="30"/>
  <c r="N57" i="30"/>
  <c r="N79" i="30" s="1"/>
  <c r="L79" i="30"/>
  <c r="CF78" i="30"/>
  <c r="CH56" i="30"/>
  <c r="CH78" i="30" s="1"/>
  <c r="CA82" i="30"/>
  <c r="K55" i="30"/>
  <c r="K77" i="30" s="1"/>
  <c r="I77" i="30"/>
  <c r="AI85" i="30"/>
  <c r="AK63" i="30"/>
  <c r="DO59" i="30"/>
  <c r="DO81" i="30" s="1"/>
  <c r="DM81" i="30"/>
  <c r="AQ89" i="30"/>
  <c r="Z57" i="30"/>
  <c r="Z79" i="30" s="1"/>
  <c r="X79" i="30"/>
  <c r="BV64" i="30"/>
  <c r="BV86" i="30" s="1"/>
  <c r="BT86" i="30"/>
  <c r="BP86" i="30"/>
  <c r="BR64" i="30"/>
  <c r="BR86" i="30" s="1"/>
  <c r="AZ68" i="30"/>
  <c r="AZ90" i="30" s="1"/>
  <c r="AX90" i="30"/>
  <c r="DE74" i="30"/>
  <c r="DG52" i="30"/>
  <c r="DG74" i="30" s="1"/>
  <c r="CV77" i="30"/>
  <c r="CX55" i="30"/>
  <c r="CX77" i="30" s="1"/>
  <c r="K83" i="30"/>
  <c r="M61" i="30"/>
  <c r="M83" i="30" s="1"/>
  <c r="DP63" i="30"/>
  <c r="DP85" i="30" s="1"/>
  <c r="DN85" i="30"/>
  <c r="CB82" i="30"/>
  <c r="CD60" i="30"/>
  <c r="CM72" i="30"/>
  <c r="CQ64" i="30"/>
  <c r="CQ86" i="30" s="1"/>
  <c r="CF47" i="30"/>
  <c r="CF50" i="30"/>
  <c r="CO68" i="30"/>
  <c r="AM52" i="30"/>
  <c r="AM74" i="30" s="1"/>
  <c r="BO84" i="30"/>
  <c r="P77" i="30"/>
  <c r="R55" i="30"/>
  <c r="R77" i="30" s="1"/>
  <c r="AO77" i="30"/>
  <c r="AQ55" i="30"/>
  <c r="AQ77" i="30" s="1"/>
  <c r="CP52" i="30"/>
  <c r="CN74" i="30"/>
  <c r="CC60" i="30"/>
  <c r="CC82" i="30" s="1"/>
  <c r="BH63" i="30"/>
  <c r="CM56" i="30"/>
  <c r="CM78" i="30" s="1"/>
  <c r="CK78" i="30"/>
  <c r="Q83" i="30"/>
  <c r="AQ81" i="30"/>
  <c r="T81" i="30"/>
  <c r="V59" i="30"/>
  <c r="V81" i="30" s="1"/>
  <c r="AS81" i="30"/>
  <c r="AU59" i="30"/>
  <c r="AU81" i="30" s="1"/>
  <c r="AD77" i="30"/>
  <c r="DF85" i="30"/>
  <c r="DH63" i="30"/>
  <c r="BB90" i="30"/>
  <c r="AX78" i="30"/>
  <c r="DI63" i="30"/>
  <c r="BH64" i="30"/>
  <c r="BH86" i="30" s="1"/>
  <c r="AP84" i="30"/>
  <c r="AR62" i="30"/>
  <c r="AR84" i="30" s="1"/>
  <c r="DP84" i="30"/>
  <c r="DR62" i="30"/>
  <c r="DR84" i="30" s="1"/>
  <c r="CB62" i="30"/>
  <c r="CB84" i="30" s="1"/>
  <c r="BZ84" i="30"/>
  <c r="AU84" i="30"/>
  <c r="AW62" i="30"/>
  <c r="AW84" i="30" s="1"/>
  <c r="X84" i="30"/>
  <c r="Z62" i="30"/>
  <c r="Z84" i="30" s="1"/>
  <c r="AO84" i="30"/>
  <c r="CH84" i="30"/>
  <c r="CJ62" i="30"/>
  <c r="DG84" i="30"/>
  <c r="DI62" i="30"/>
  <c r="BF82" i="30"/>
  <c r="DA58" i="30"/>
  <c r="DA80" i="30" s="1"/>
  <c r="Z58" i="30"/>
  <c r="Z80" i="30" s="1"/>
  <c r="AO58" i="30"/>
  <c r="AM80" i="30"/>
  <c r="BR80" i="30"/>
  <c r="BT58" i="30"/>
  <c r="BT80" i="30" s="1"/>
  <c r="CQ80" i="30"/>
  <c r="CS58" i="30"/>
  <c r="CS80" i="30" s="1"/>
  <c r="CQ85" i="30"/>
  <c r="AI90" i="30"/>
  <c r="AK68" i="30"/>
  <c r="AK90" i="30" s="1"/>
  <c r="X82" i="30"/>
  <c r="BR75" i="30"/>
  <c r="BU53" i="30"/>
  <c r="AN53" i="30"/>
  <c r="AN75" i="30" s="1"/>
  <c r="BZ75" i="30"/>
  <c r="CC53" i="30"/>
  <c r="CC75" i="30" s="1"/>
  <c r="AS53" i="30"/>
  <c r="AS75" i="30" s="1"/>
  <c r="AT53" i="30"/>
  <c r="AT75" i="30" s="1"/>
  <c r="AQ75" i="30"/>
  <c r="CE53" i="30"/>
  <c r="CE75" i="30" s="1"/>
  <c r="CB75" i="30"/>
  <c r="CM51" i="30"/>
  <c r="CM69" i="30" s="1"/>
  <c r="CL73" i="30"/>
  <c r="O51" i="30"/>
  <c r="P51" i="30"/>
  <c r="P73" i="30" s="1"/>
  <c r="O73" i="30"/>
  <c r="BI51" i="30"/>
  <c r="AF47" i="30"/>
  <c r="AF72" i="30"/>
  <c r="DH47" i="30"/>
  <c r="DH50" i="30"/>
  <c r="DH69" i="30" s="1"/>
  <c r="BF47" i="30"/>
  <c r="BF50" i="30"/>
  <c r="CD47" i="30"/>
  <c r="CD50" i="30"/>
  <c r="CD69" i="30" s="1"/>
  <c r="AP47" i="30"/>
  <c r="AP50" i="30"/>
  <c r="F47" i="30"/>
  <c r="DO47" i="30"/>
  <c r="DO72" i="30"/>
  <c r="DO50" i="30"/>
  <c r="AL47" i="30"/>
  <c r="AL50" i="30"/>
  <c r="BK47" i="30"/>
  <c r="BK50" i="30"/>
  <c r="CQ52" i="30"/>
  <c r="AE89" i="30"/>
  <c r="AG67" i="30"/>
  <c r="AM57" i="30"/>
  <c r="AM79" i="30" s="1"/>
  <c r="AK79" i="30"/>
  <c r="M85" i="30"/>
  <c r="DA61" i="30"/>
  <c r="DA83" i="30" s="1"/>
  <c r="DB88" i="30"/>
  <c r="CB63" i="30"/>
  <c r="CB85" i="30" s="1"/>
  <c r="BZ85" i="30"/>
  <c r="L85" i="30"/>
  <c r="N63" i="30"/>
  <c r="CW60" i="30"/>
  <c r="CW82" i="30" s="1"/>
  <c r="CU82" i="30"/>
  <c r="BB60" i="30"/>
  <c r="BB82" i="30" s="1"/>
  <c r="CY82" i="30"/>
  <c r="DA60" i="30"/>
  <c r="AY52" i="30"/>
  <c r="BX87" i="30"/>
  <c r="CM74" i="30"/>
  <c r="CY57" i="30"/>
  <c r="CY79" i="30" s="1"/>
  <c r="CW79" i="30"/>
  <c r="CB86" i="30"/>
  <c r="H62" i="30"/>
  <c r="H84" i="30" s="1"/>
  <c r="F84" i="30"/>
  <c r="CW87" i="30"/>
  <c r="BA68" i="30"/>
  <c r="BA90" i="30" s="1"/>
  <c r="AY90" i="30"/>
  <c r="Z68" i="30"/>
  <c r="Z90" i="30" s="1"/>
  <c r="CY68" i="30"/>
  <c r="CY90" i="30" s="1"/>
  <c r="CW90" i="30"/>
  <c r="DS64" i="30"/>
  <c r="DS86" i="30" s="1"/>
  <c r="AB77" i="30"/>
  <c r="AD55" i="30"/>
  <c r="BC55" i="30"/>
  <c r="BC77" i="30" s="1"/>
  <c r="BA77" i="30"/>
  <c r="AZ60" i="30"/>
  <c r="AZ82" i="30" s="1"/>
  <c r="AF68" i="30"/>
  <c r="AF90" i="30" s="1"/>
  <c r="AD90" i="30"/>
  <c r="AA87" i="30"/>
  <c r="AC65" i="30"/>
  <c r="AC87" i="30" s="1"/>
  <c r="AX81" i="30"/>
  <c r="BR78" i="30"/>
  <c r="BY65" i="30"/>
  <c r="BW87" i="30"/>
  <c r="CM65" i="30"/>
  <c r="CM87" i="30" s="1"/>
  <c r="CK87" i="30"/>
  <c r="P83" i="30"/>
  <c r="CZ83" i="30"/>
  <c r="DB61" i="30"/>
  <c r="DB83" i="30" s="1"/>
  <c r="DQ61" i="30"/>
  <c r="DQ83" i="30" s="1"/>
  <c r="AE61" i="30"/>
  <c r="AC83" i="30"/>
  <c r="CP59" i="30"/>
  <c r="CP81" i="30" s="1"/>
  <c r="BI59" i="30"/>
  <c r="BI81" i="30" s="1"/>
  <c r="AF81" i="30"/>
  <c r="BG59" i="30"/>
  <c r="BG81" i="30" s="1"/>
  <c r="BE81" i="30"/>
  <c r="AZ64" i="30"/>
  <c r="AZ86" i="30" s="1"/>
  <c r="H78" i="30"/>
  <c r="J56" i="30"/>
  <c r="J78" i="30" s="1"/>
  <c r="I78" i="30"/>
  <c r="BY56" i="30"/>
  <c r="BY78" i="30" s="1"/>
  <c r="BW78" i="30"/>
  <c r="DR86" i="30"/>
  <c r="DP68" i="30"/>
  <c r="DP90" i="30" s="1"/>
  <c r="AH90" i="30"/>
  <c r="AX62" i="30"/>
  <c r="AX84" i="30" s="1"/>
  <c r="AV84" i="30"/>
  <c r="CX62" i="30"/>
  <c r="CV84" i="30"/>
  <c r="BP62" i="30"/>
  <c r="BP84" i="30" s="1"/>
  <c r="BN84" i="30"/>
  <c r="BC84" i="30"/>
  <c r="BE62" i="30"/>
  <c r="BE84" i="30" s="1"/>
  <c r="CT84" i="30"/>
  <c r="CV62" i="30"/>
  <c r="DU62" i="30"/>
  <c r="DU84" i="30" s="1"/>
  <c r="DS84" i="30"/>
  <c r="BJ58" i="30"/>
  <c r="BJ80" i="30" s="1"/>
  <c r="BN58" i="30"/>
  <c r="BN80" i="30" s="1"/>
  <c r="BV80" i="30"/>
  <c r="BX58" i="30"/>
  <c r="BW80" i="30"/>
  <c r="BY58" i="30"/>
  <c r="BY80" i="30" s="1"/>
  <c r="AL80" i="30"/>
  <c r="AN58" i="30"/>
  <c r="AN80" i="30" s="1"/>
  <c r="BC58" i="30"/>
  <c r="BC80" i="30" s="1"/>
  <c r="CD80" i="30"/>
  <c r="CF58" i="30"/>
  <c r="CF80" i="30" s="1"/>
  <c r="DE58" i="30"/>
  <c r="AT58" i="30"/>
  <c r="AT80" i="30" s="1"/>
  <c r="AR80" i="30"/>
  <c r="CL47" i="30"/>
  <c r="CL50" i="30"/>
  <c r="CL72" i="30"/>
  <c r="P47" i="30"/>
  <c r="P50" i="30"/>
  <c r="CB47" i="30"/>
  <c r="CB50" i="30"/>
  <c r="CW47" i="30"/>
  <c r="CW50" i="30"/>
  <c r="H47" i="30"/>
  <c r="H50" i="30"/>
  <c r="T47" i="30"/>
  <c r="T50" i="30"/>
  <c r="T72" i="30"/>
  <c r="G47" i="30"/>
  <c r="AX47" i="30"/>
  <c r="AX50" i="30"/>
  <c r="AX72" i="30"/>
  <c r="BW47" i="30"/>
  <c r="BW50" i="30"/>
  <c r="AQ62" i="30"/>
  <c r="G50" i="30"/>
  <c r="DL79" i="30"/>
  <c r="DN57" i="30"/>
  <c r="DN79" i="30" s="1"/>
  <c r="AA60" i="30"/>
  <c r="AA82" i="30" s="1"/>
  <c r="Y82" i="30"/>
  <c r="CP65" i="30"/>
  <c r="CP87" i="30" s="1"/>
  <c r="AY57" i="30"/>
  <c r="AY79" i="30" s="1"/>
  <c r="AW79" i="30"/>
  <c r="AV81" i="30"/>
  <c r="AX59" i="30"/>
  <c r="Y85" i="30"/>
  <c r="AA63" i="30"/>
  <c r="AA85" i="30" s="1"/>
  <c r="AS61" i="30"/>
  <c r="AS83" i="30" s="1"/>
  <c r="AC79" i="30"/>
  <c r="CW83" i="30"/>
  <c r="CY61" i="30"/>
  <c r="CY83" i="30" s="1"/>
  <c r="AS78" i="30"/>
  <c r="AU56" i="30"/>
  <c r="AU69" i="30" s="1"/>
  <c r="DQ63" i="30"/>
  <c r="DQ85" i="30" s="1"/>
  <c r="S83" i="30"/>
  <c r="BA82" i="30"/>
  <c r="BC60" i="30"/>
  <c r="AN68" i="30"/>
  <c r="AN90" i="30" s="1"/>
  <c r="AL90" i="30"/>
  <c r="BL74" i="30"/>
  <c r="BN52" i="30"/>
  <c r="BN74" i="30" s="1"/>
  <c r="DG67" i="30"/>
  <c r="DG89" i="30" s="1"/>
  <c r="DE89" i="30"/>
  <c r="AB81" i="30"/>
  <c r="AD59" i="30"/>
  <c r="AD81" i="30" s="1"/>
  <c r="AV78" i="30"/>
  <c r="DQ65" i="30"/>
  <c r="DO87" i="30"/>
  <c r="AT65" i="30"/>
  <c r="AT87" i="30" s="1"/>
  <c r="BQ87" i="30"/>
  <c r="BS65" i="30"/>
  <c r="BS87" i="30" s="1"/>
  <c r="AE83" i="30"/>
  <c r="AQ61" i="30"/>
  <c r="AQ83" i="30" s="1"/>
  <c r="AO83" i="30"/>
  <c r="DH85" i="30"/>
  <c r="DJ63" i="30"/>
  <c r="DJ85" i="30" s="1"/>
  <c r="CK59" i="30"/>
  <c r="CK81" i="30" s="1"/>
  <c r="CI81" i="30"/>
  <c r="CW81" i="30"/>
  <c r="CY59" i="30"/>
  <c r="CY81" i="30" s="1"/>
  <c r="AR81" i="30"/>
  <c r="AT59" i="30"/>
  <c r="AT81" i="30" s="1"/>
  <c r="BQ81" i="30"/>
  <c r="O82" i="30"/>
  <c r="CY67" i="30"/>
  <c r="CW89" i="30"/>
  <c r="AO60" i="30"/>
  <c r="AO82" i="30" s="1"/>
  <c r="Y56" i="30"/>
  <c r="Y78" i="30" s="1"/>
  <c r="W78" i="30"/>
  <c r="CK56" i="30"/>
  <c r="CH86" i="30"/>
  <c r="N64" i="30"/>
  <c r="N86" i="30" s="1"/>
  <c r="CE86" i="30"/>
  <c r="CG64" i="30"/>
  <c r="CG86" i="30" s="1"/>
  <c r="AT85" i="30"/>
  <c r="AV63" i="30"/>
  <c r="AV85" i="30" s="1"/>
  <c r="CR85" i="30"/>
  <c r="DS63" i="30"/>
  <c r="DS85" i="30" s="1"/>
  <c r="V90" i="30"/>
  <c r="V84" i="30"/>
  <c r="CD68" i="30"/>
  <c r="CD90" i="30" s="1"/>
  <c r="N80" i="30"/>
  <c r="AS72" i="30"/>
  <c r="BE76" i="30"/>
  <c r="BF54" i="30"/>
  <c r="AO54" i="30"/>
  <c r="AN76" i="30"/>
  <c r="CG54" i="30"/>
  <c r="CG76" i="30" s="1"/>
  <c r="CF76" i="30"/>
  <c r="CL54" i="30"/>
  <c r="CL76" i="30" s="1"/>
  <c r="O76" i="30"/>
  <c r="P54" i="30"/>
  <c r="P76" i="30" s="1"/>
  <c r="W76" i="30"/>
  <c r="BO54" i="30"/>
  <c r="BO76" i="30" s="1"/>
  <c r="BN76" i="30"/>
  <c r="N72" i="30"/>
  <c r="BF76" i="30"/>
  <c r="BG54" i="30"/>
  <c r="AB54" i="30"/>
  <c r="AA76" i="30"/>
  <c r="BJ76" i="30"/>
  <c r="BK54" i="30"/>
  <c r="BK76" i="30" s="1"/>
  <c r="BT89" i="30"/>
  <c r="BZ90" i="30"/>
  <c r="CC52" i="30"/>
  <c r="CA88" i="30"/>
  <c r="CB52" i="30"/>
  <c r="BZ74" i="30"/>
  <c r="DP52" i="30"/>
  <c r="DP74" i="30" s="1"/>
  <c r="DN74" i="30"/>
  <c r="DG83" i="30"/>
  <c r="DI61" i="30"/>
  <c r="DI83" i="30" s="1"/>
  <c r="BR65" i="30"/>
  <c r="BR87" i="30" s="1"/>
  <c r="BP87" i="30"/>
  <c r="AG64" i="30"/>
  <c r="AE86" i="30"/>
  <c r="BS85" i="30"/>
  <c r="DK81" i="30"/>
  <c r="BD81" i="30"/>
  <c r="BD91" i="30" s="1"/>
  <c r="BF59" i="30"/>
  <c r="BF81" i="30" s="1"/>
  <c r="AS86" i="30"/>
  <c r="AU64" i="30"/>
  <c r="AU86" i="30" s="1"/>
  <c r="BC89" i="30"/>
  <c r="AF86" i="30"/>
  <c r="AH64" i="30"/>
  <c r="AH86" i="30" s="1"/>
  <c r="G81" i="30"/>
  <c r="CW56" i="30"/>
  <c r="CW78" i="30" s="1"/>
  <c r="BL78" i="30"/>
  <c r="P86" i="30"/>
  <c r="DC78" i="30"/>
  <c r="CU86" i="30"/>
  <c r="BP59" i="30"/>
  <c r="I59" i="30"/>
  <c r="AI59" i="30"/>
  <c r="AI81" i="30" s="1"/>
  <c r="CE59" i="30"/>
  <c r="CE81" i="30" s="1"/>
  <c r="BB86" i="30"/>
  <c r="BD64" i="30"/>
  <c r="BD86" i="30" s="1"/>
  <c r="DQ78" i="30"/>
  <c r="W63" i="30"/>
  <c r="W85" i="30" s="1"/>
  <c r="BG84" i="30"/>
  <c r="BI62" i="30"/>
  <c r="BI84" i="30" s="1"/>
  <c r="CW80" i="30"/>
  <c r="CY58" i="30"/>
  <c r="CY80" i="30" s="1"/>
  <c r="DR80" i="30"/>
  <c r="DT58" i="30"/>
  <c r="DT80" i="30" s="1"/>
  <c r="CO58" i="30"/>
  <c r="CO80" i="30" s="1"/>
  <c r="CN80" i="30"/>
  <c r="CP58" i="30"/>
  <c r="CP80" i="30" s="1"/>
  <c r="BO80" i="30"/>
  <c r="BQ58" i="30"/>
  <c r="BQ80" i="30" s="1"/>
  <c r="CR58" i="30"/>
  <c r="CR80" i="30" s="1"/>
  <c r="DO80" i="30"/>
  <c r="DQ58" i="30"/>
  <c r="DQ80" i="30" s="1"/>
  <c r="CH88" i="30"/>
  <c r="CZ86" i="30"/>
  <c r="CK47" i="30"/>
  <c r="CK50" i="30"/>
  <c r="BQ47" i="30"/>
  <c r="BQ50" i="30"/>
  <c r="BQ72" i="30" s="1"/>
  <c r="BQ91" i="30" s="1"/>
  <c r="AO47" i="30"/>
  <c r="AO72" i="30"/>
  <c r="AO91" i="30" s="1"/>
  <c r="BH47" i="30"/>
  <c r="BH50" i="30"/>
  <c r="CR47" i="30"/>
  <c r="CR50" i="30"/>
  <c r="CR69" i="30" s="1"/>
  <c r="DA72" i="30"/>
  <c r="DA47" i="30"/>
  <c r="DA50" i="30"/>
  <c r="BY47" i="30"/>
  <c r="BY50" i="30"/>
  <c r="Z47" i="30"/>
  <c r="Z50" i="30"/>
  <c r="AY47" i="30"/>
  <c r="AY50" i="30"/>
  <c r="AY72" i="30" s="1"/>
  <c r="AY91" i="30" s="1"/>
  <c r="L89" i="30"/>
  <c r="BA72" i="30"/>
  <c r="BX56" i="30"/>
  <c r="BX78" i="30" s="1"/>
  <c r="BV78" i="30"/>
  <c r="AE58" i="30"/>
  <c r="AE80" i="30" s="1"/>
  <c r="AC80" i="30"/>
  <c r="M58" i="30"/>
  <c r="M80" i="30" s="1"/>
  <c r="CP47" i="30"/>
  <c r="CP50" i="30"/>
  <c r="CP69" i="30" s="1"/>
  <c r="CI47" i="30"/>
  <c r="CI50" i="30"/>
  <c r="DR76" i="30"/>
  <c r="DS54" i="30"/>
  <c r="DS76" i="30" s="1"/>
  <c r="DP81" i="30"/>
  <c r="BW55" i="30"/>
  <c r="BW77" i="30" s="1"/>
  <c r="BU77" i="30"/>
  <c r="BY74" i="30"/>
  <c r="CA52" i="30"/>
  <c r="CA74" i="30" s="1"/>
  <c r="T74" i="30"/>
  <c r="V52" i="30"/>
  <c r="V69" i="30" s="1"/>
  <c r="CX80" i="30"/>
  <c r="X52" i="30"/>
  <c r="X74" i="30" s="1"/>
  <c r="AU74" i="30"/>
  <c r="AW52" i="30"/>
  <c r="AW74" i="30" s="1"/>
  <c r="AG86" i="30"/>
  <c r="AI64" i="30"/>
  <c r="CL87" i="30"/>
  <c r="CN65" i="30"/>
  <c r="CN87" i="30" s="1"/>
  <c r="AF83" i="30"/>
  <c r="AH61" i="30"/>
  <c r="AH83" i="30" s="1"/>
  <c r="BG83" i="30"/>
  <c r="N89" i="30"/>
  <c r="AF89" i="30"/>
  <c r="CY89" i="30"/>
  <c r="CA85" i="30"/>
  <c r="AD79" i="30"/>
  <c r="AF57" i="30"/>
  <c r="AS79" i="30"/>
  <c r="AU57" i="30"/>
  <c r="AU79" i="30" s="1"/>
  <c r="CC89" i="30"/>
  <c r="BS56" i="30"/>
  <c r="BS69" i="30" s="1"/>
  <c r="AZ78" i="30"/>
  <c r="AI87" i="30"/>
  <c r="I86" i="30"/>
  <c r="CA87" i="30"/>
  <c r="AQ84" i="30"/>
  <c r="AV80" i="30"/>
  <c r="AY80" i="30"/>
  <c r="BA58" i="30"/>
  <c r="BA80" i="30" s="1"/>
  <c r="DA82" i="30"/>
  <c r="DC60" i="30"/>
  <c r="DC82" i="30" s="1"/>
  <c r="DI77" i="30"/>
  <c r="AB52" i="30"/>
  <c r="AB74" i="30" s="1"/>
  <c r="AE66" i="30"/>
  <c r="AE88" i="30" s="1"/>
  <c r="AC88" i="30"/>
  <c r="BT88" i="30"/>
  <c r="CU88" i="30"/>
  <c r="CW66" i="30"/>
  <c r="CW88" i="30" s="1"/>
  <c r="H75" i="30"/>
  <c r="Y77" i="30"/>
  <c r="AA55" i="30"/>
  <c r="AA77" i="30" s="1"/>
  <c r="Z72" i="30"/>
  <c r="AV77" i="30"/>
  <c r="AL56" i="30"/>
  <c r="AL78" i="30" s="1"/>
  <c r="AJ78" i="30"/>
  <c r="CL62" i="30"/>
  <c r="CL84" i="30" s="1"/>
  <c r="CJ84" i="30"/>
  <c r="O80" i="30"/>
  <c r="Q58" i="30"/>
  <c r="DG80" i="30"/>
  <c r="DI58" i="30"/>
  <c r="DI80" i="30" s="1"/>
  <c r="DN72" i="30"/>
  <c r="DN47" i="30"/>
  <c r="U47" i="30"/>
  <c r="U50" i="30"/>
  <c r="CJ76" i="30"/>
  <c r="CK54" i="30"/>
  <c r="CK76" i="30" s="1"/>
  <c r="BZ83" i="30"/>
  <c r="CB61" i="30"/>
  <c r="CB83" i="30" s="1"/>
  <c r="BI55" i="30"/>
  <c r="BG77" i="30"/>
  <c r="AG74" i="30"/>
  <c r="AG91" i="30" s="1"/>
  <c r="AI52" i="30"/>
  <c r="AI74" i="30" s="1"/>
  <c r="AH74" i="30"/>
  <c r="AJ52" i="30"/>
  <c r="AJ74" i="30" s="1"/>
  <c r="AP79" i="30"/>
  <c r="AR57" i="30"/>
  <c r="AR79" i="30" s="1"/>
  <c r="DB87" i="30"/>
  <c r="DD65" i="30"/>
  <c r="DD87" i="30" s="1"/>
  <c r="DU83" i="30"/>
  <c r="BV81" i="30"/>
  <c r="DL81" i="30"/>
  <c r="AT56" i="30"/>
  <c r="AT78" i="30" s="1"/>
  <c r="AR78" i="30"/>
  <c r="BQ84" i="30"/>
  <c r="N85" i="30"/>
  <c r="AW67" i="30"/>
  <c r="AU89" i="30"/>
  <c r="CQ89" i="30"/>
  <c r="AT57" i="30"/>
  <c r="AT79" i="30" s="1"/>
  <c r="DQ79" i="30"/>
  <c r="CU79" i="30"/>
  <c r="BL81" i="30"/>
  <c r="BI78" i="30"/>
  <c r="BK56" i="30"/>
  <c r="BK78" i="30" s="1"/>
  <c r="DS78" i="30"/>
  <c r="DR90" i="30"/>
  <c r="AK64" i="30"/>
  <c r="AK86" i="30" s="1"/>
  <c r="AI86" i="30"/>
  <c r="BW85" i="30"/>
  <c r="AX63" i="30"/>
  <c r="AX85" i="30" s="1"/>
  <c r="CJ88" i="30"/>
  <c r="L64" i="30"/>
  <c r="L86" i="30" s="1"/>
  <c r="BM84" i="30"/>
  <c r="BJ62" i="30"/>
  <c r="O84" i="30"/>
  <c r="Q62" i="30"/>
  <c r="Q84" i="30" s="1"/>
  <c r="CM83" i="30"/>
  <c r="BX80" i="30"/>
  <c r="BL58" i="30"/>
  <c r="BL80" i="30" s="1"/>
  <c r="J80" i="30"/>
  <c r="CA79" i="30"/>
  <c r="BA87" i="30"/>
  <c r="AU85" i="30"/>
  <c r="BG66" i="30"/>
  <c r="BG88" i="30" s="1"/>
  <c r="DF73" i="30"/>
  <c r="CK58" i="30"/>
  <c r="AY88" i="30"/>
  <c r="BA66" i="30"/>
  <c r="BA88" i="30" s="1"/>
  <c r="CK88" i="30"/>
  <c r="CD88" i="30"/>
  <c r="CF66" i="30"/>
  <c r="CF88" i="30" s="1"/>
  <c r="AV88" i="30"/>
  <c r="CG52" i="30"/>
  <c r="CG74" i="30" s="1"/>
  <c r="AA62" i="30"/>
  <c r="AA84" i="30" s="1"/>
  <c r="AA91" i="30" s="1"/>
  <c r="AF79" i="30"/>
  <c r="AH57" i="30"/>
  <c r="AH79" i="30" s="1"/>
  <c r="DU47" i="30"/>
  <c r="DU50" i="30"/>
  <c r="DU69" i="30" s="1"/>
  <c r="AX58" i="30"/>
  <c r="AX80" i="30" s="1"/>
  <c r="H74" i="30"/>
  <c r="J52" i="30"/>
  <c r="J74" i="30" s="1"/>
  <c r="U74" i="30"/>
  <c r="BG73" i="30"/>
  <c r="BH51" i="30"/>
  <c r="BH73" i="30" s="1"/>
  <c r="BB84" i="30"/>
  <c r="BD62" i="30"/>
  <c r="BD84" i="30" s="1"/>
  <c r="AS47" i="30"/>
  <c r="AS50" i="30"/>
  <c r="AH47" i="30"/>
  <c r="AH50" i="30"/>
  <c r="AH72" i="30" s="1"/>
  <c r="CV76" i="30"/>
  <c r="CW54" i="30"/>
  <c r="CW76" i="30" s="1"/>
  <c r="U76" i="30"/>
  <c r="V54" i="30"/>
  <c r="CO90" i="30"/>
  <c r="CE76" i="30"/>
  <c r="BL77" i="30"/>
  <c r="BN55" i="30"/>
  <c r="BN77" i="30" s="1"/>
  <c r="CK77" i="30"/>
  <c r="CM55" i="30"/>
  <c r="CM77" i="30" s="1"/>
  <c r="F88" i="30"/>
  <c r="AT74" i="30"/>
  <c r="AV52" i="30"/>
  <c r="AV74" i="30" s="1"/>
  <c r="CZ65" i="30"/>
  <c r="CZ87" i="30" s="1"/>
  <c r="CX87" i="30"/>
  <c r="DU81" i="30"/>
  <c r="DQ87" i="30"/>
  <c r="DS65" i="30"/>
  <c r="DS87" i="30" s="1"/>
  <c r="CJ81" i="30"/>
  <c r="K59" i="30"/>
  <c r="K81" i="30" s="1"/>
  <c r="I81" i="30"/>
  <c r="U84" i="30"/>
  <c r="BP89" i="30"/>
  <c r="DF67" i="30"/>
  <c r="DD89" i="30"/>
  <c r="BW79" i="30"/>
  <c r="DA78" i="30"/>
  <c r="DI85" i="30"/>
  <c r="AP81" i="30"/>
  <c r="CB78" i="30"/>
  <c r="CC78" i="30"/>
  <c r="AD85" i="30"/>
  <c r="BA86" i="30"/>
  <c r="BC64" i="30"/>
  <c r="BC86" i="30" s="1"/>
  <c r="CY85" i="30"/>
  <c r="DA63" i="30"/>
  <c r="DA85" i="30" s="1"/>
  <c r="BH85" i="30"/>
  <c r="I84" i="30"/>
  <c r="DI84" i="30"/>
  <c r="DK62" i="30"/>
  <c r="DK84" i="30" s="1"/>
  <c r="AC62" i="30"/>
  <c r="AC84" i="30" s="1"/>
  <c r="G80" i="30"/>
  <c r="I58" i="30"/>
  <c r="I69" i="30" s="1"/>
  <c r="V80" i="30"/>
  <c r="X58" i="30"/>
  <c r="X80" i="30" s="1"/>
  <c r="AU80" i="30"/>
  <c r="AW58" i="30"/>
  <c r="AW80" i="30" s="1"/>
  <c r="N88" i="30"/>
  <c r="BO61" i="30"/>
  <c r="BO83" i="30" s="1"/>
  <c r="AQ57" i="30"/>
  <c r="AQ79" i="30" s="1"/>
  <c r="DP79" i="30"/>
  <c r="DQ64" i="30"/>
  <c r="DQ86" i="30" s="1"/>
  <c r="AL89" i="30"/>
  <c r="DS53" i="30"/>
  <c r="DS75" i="30" s="1"/>
  <c r="DP75" i="30"/>
  <c r="DM53" i="30"/>
  <c r="DM75" i="30" s="1"/>
  <c r="DJ75" i="30"/>
  <c r="R51" i="30"/>
  <c r="CH73" i="30"/>
  <c r="CH91" i="30" s="1"/>
  <c r="CI51" i="30"/>
  <c r="CI73" i="30"/>
  <c r="CJ51" i="30"/>
  <c r="CJ73" i="30" s="1"/>
  <c r="DQ51" i="30"/>
  <c r="DQ73" i="30" s="1"/>
  <c r="BL76" i="30"/>
  <c r="AS62" i="30"/>
  <c r="AS84" i="30" s="1"/>
  <c r="DO78" i="30"/>
  <c r="AB76" i="30"/>
  <c r="CU84" i="30"/>
  <c r="CL79" i="30"/>
  <c r="Z55" i="30"/>
  <c r="Z77" i="30" s="1"/>
  <c r="X77" i="30"/>
  <c r="X85" i="30"/>
  <c r="Z63" i="30"/>
  <c r="Z85" i="30" s="1"/>
  <c r="AK80" i="30"/>
  <c r="AM58" i="30"/>
  <c r="BE80" i="30"/>
  <c r="BG58" i="30"/>
  <c r="BG80" i="30" s="1"/>
  <c r="CS47" i="30"/>
  <c r="CS50" i="30"/>
  <c r="CS72" i="30" s="1"/>
  <c r="CS91" i="30" s="1"/>
  <c r="BJ47" i="30"/>
  <c r="BJ50" i="30"/>
  <c r="BJ72" i="30" s="1"/>
  <c r="DT76" i="30"/>
  <c r="DE76" i="30"/>
  <c r="DF54" i="30"/>
  <c r="DF76" i="30" s="1"/>
  <c r="CD64" i="30"/>
  <c r="CD86" i="30" s="1"/>
  <c r="AY64" i="30"/>
  <c r="AY86" i="30" s="1"/>
  <c r="G76" i="30"/>
  <c r="AQ72" i="30"/>
  <c r="BF74" i="30"/>
  <c r="CG87" i="30"/>
  <c r="CI65" i="30"/>
  <c r="CI87" i="30" s="1"/>
  <c r="S90" i="30"/>
  <c r="S65" i="30"/>
  <c r="S87" i="30" s="1"/>
  <c r="Q87" i="30"/>
  <c r="J65" i="30"/>
  <c r="J87" i="30" s="1"/>
  <c r="AX64" i="30"/>
  <c r="AX86" i="30" s="1"/>
  <c r="AV86" i="30"/>
  <c r="CX81" i="30"/>
  <c r="U81" i="30"/>
  <c r="BK79" i="30"/>
  <c r="BM57" i="30"/>
  <c r="BM79" i="30" s="1"/>
  <c r="BV79" i="30"/>
  <c r="CM57" i="30"/>
  <c r="CM79" i="30" s="1"/>
  <c r="CK79" i="30"/>
  <c r="CJ78" i="30"/>
  <c r="CB68" i="30"/>
  <c r="CB90" i="30" s="1"/>
  <c r="BO67" i="30"/>
  <c r="CS56" i="30"/>
  <c r="CS78" i="30" s="1"/>
  <c r="CQ78" i="30"/>
  <c r="DP87" i="30"/>
  <c r="AC81" i="30"/>
  <c r="BX59" i="30"/>
  <c r="BX81" i="30" s="1"/>
  <c r="BD76" i="30"/>
  <c r="CC86" i="30"/>
  <c r="AI84" i="30"/>
  <c r="AK62" i="30"/>
  <c r="AK84" i="30" s="1"/>
  <c r="X68" i="30"/>
  <c r="X90" i="30" s="1"/>
  <c r="BC87" i="30"/>
  <c r="CX84" i="30"/>
  <c r="CY62" i="30"/>
  <c r="CY84" i="30" s="1"/>
  <c r="CW84" i="30"/>
  <c r="AM84" i="30"/>
  <c r="CA83" i="30"/>
  <c r="AZ80" i="30"/>
  <c r="F80" i="30"/>
  <c r="H58" i="30"/>
  <c r="H80" i="30" s="1"/>
  <c r="DE80" i="30"/>
  <c r="CA80" i="30"/>
  <c r="CC58" i="30"/>
  <c r="CC80" i="30" s="1"/>
  <c r="BF68" i="30"/>
  <c r="AO87" i="30"/>
  <c r="AT64" i="30"/>
  <c r="AT86" i="30" s="1"/>
  <c r="BY79" i="30"/>
  <c r="BI57" i="30"/>
  <c r="BI79" i="30" s="1"/>
  <c r="CQ77" i="30"/>
  <c r="CO82" i="30"/>
  <c r="U82" i="30"/>
  <c r="W60" i="30"/>
  <c r="DM82" i="30"/>
  <c r="DO60" i="30"/>
  <c r="DO82" i="30" s="1"/>
  <c r="CQ82" i="30"/>
  <c r="AF60" i="30"/>
  <c r="AF82" i="30" s="1"/>
  <c r="AD82" i="30"/>
  <c r="BC82" i="30"/>
  <c r="DD66" i="30"/>
  <c r="DD88" i="30" s="1"/>
  <c r="DF75" i="30"/>
  <c r="DI53" i="30"/>
  <c r="DI75" i="30" s="1"/>
  <c r="BC53" i="30"/>
  <c r="BC69" i="30" s="1"/>
  <c r="M75" i="30"/>
  <c r="P53" i="30"/>
  <c r="P75" i="30" s="1"/>
  <c r="AO75" i="30"/>
  <c r="DO73" i="30"/>
  <c r="DP51" i="30"/>
  <c r="DP73" i="30" s="1"/>
  <c r="DU73" i="30"/>
  <c r="M47" i="30"/>
  <c r="N51" i="30"/>
  <c r="N69" i="30" s="1"/>
  <c r="CC74" i="30"/>
  <c r="AR53" i="30"/>
  <c r="AR75" i="30" s="1"/>
  <c r="DD81" i="30"/>
  <c r="AK78" i="30"/>
  <c r="AM56" i="30"/>
  <c r="AM78" i="30" s="1"/>
  <c r="AE62" i="30"/>
  <c r="AE84" i="30" s="1"/>
  <c r="T78" i="30"/>
  <c r="V56" i="30"/>
  <c r="V78" i="30" s="1"/>
  <c r="V88" i="30"/>
  <c r="X66" i="30"/>
  <c r="Y47" i="30"/>
  <c r="Y50" i="30"/>
  <c r="BD69" i="30"/>
  <c r="BR74" i="30"/>
  <c r="BT52" i="30"/>
  <c r="BT74" i="30" s="1"/>
  <c r="CQ74" i="30"/>
  <c r="DB78" i="30"/>
  <c r="V65" i="30"/>
  <c r="V87" i="30" s="1"/>
  <c r="AS87" i="30"/>
  <c r="DF89" i="30"/>
  <c r="CP89" i="30"/>
  <c r="M79" i="30"/>
  <c r="O57" i="30"/>
  <c r="BH76" i="30"/>
  <c r="CF81" i="30"/>
  <c r="CH59" i="30"/>
  <c r="CH81" i="30" s="1"/>
  <c r="BV85" i="30"/>
  <c r="CF87" i="30"/>
  <c r="AD64" i="30"/>
  <c r="AD86" i="30" s="1"/>
  <c r="CZ59" i="30"/>
  <c r="CZ81" i="30" s="1"/>
  <c r="CL59" i="30"/>
  <c r="CL81" i="30" s="1"/>
  <c r="W79" i="30"/>
  <c r="DU86" i="30"/>
  <c r="BS86" i="30"/>
  <c r="BU64" i="30"/>
  <c r="BU86" i="30" s="1"/>
  <c r="CF85" i="30"/>
  <c r="BC62" i="30"/>
  <c r="BA84" i="30"/>
  <c r="AB62" i="30"/>
  <c r="AB84" i="30" s="1"/>
  <c r="AY84" i="30"/>
  <c r="DC58" i="30"/>
  <c r="DC80" i="30" s="1"/>
  <c r="Q80" i="30"/>
  <c r="S58" i="30"/>
  <c r="S80" i="30" s="1"/>
  <c r="DS80" i="30"/>
  <c r="DU58" i="30"/>
  <c r="DU80" i="30" s="1"/>
  <c r="K58" i="30"/>
  <c r="K80" i="30" s="1"/>
  <c r="BS80" i="30"/>
  <c r="BW61" i="30"/>
  <c r="BW83" i="30" s="1"/>
  <c r="BA79" i="30"/>
  <c r="BC57" i="30"/>
  <c r="BC79" i="30" s="1"/>
  <c r="BY57" i="30"/>
  <c r="DI82" i="30"/>
  <c r="AP82" i="30"/>
  <c r="AR60" i="30"/>
  <c r="AR82" i="30" s="1"/>
  <c r="BO82" i="30"/>
  <c r="T53" i="30"/>
  <c r="Q75" i="30"/>
  <c r="CP53" i="30"/>
  <c r="CM75" i="30"/>
  <c r="AD53" i="30"/>
  <c r="AA75" i="30"/>
  <c r="W53" i="30"/>
  <c r="W75" i="30" s="1"/>
  <c r="T75" i="30"/>
  <c r="Z73" i="30"/>
  <c r="AA51" i="30"/>
  <c r="J73" i="30"/>
  <c r="J47" i="30"/>
  <c r="K51" i="30"/>
  <c r="DL73" i="30"/>
  <c r="DL91" i="30" s="1"/>
  <c r="DM51" i="30"/>
  <c r="DM73" i="30" s="1"/>
  <c r="Y73" i="30"/>
  <c r="Z51" i="30"/>
  <c r="AY58" i="30"/>
  <c r="CT73" i="30"/>
  <c r="AD69" i="30"/>
  <c r="AR65" i="30"/>
  <c r="AR87" i="30" s="1"/>
  <c r="AP87" i="30"/>
  <c r="AO50" i="30"/>
  <c r="AO69" i="30" s="1"/>
  <c r="DN53" i="30"/>
  <c r="DN75" i="30" s="1"/>
  <c r="AU65" i="30"/>
  <c r="AU87" i="30" s="1"/>
  <c r="CX60" i="30"/>
  <c r="CV82" i="30"/>
  <c r="BQ82" i="30"/>
  <c r="BS60" i="30"/>
  <c r="BS82" i="30" s="1"/>
  <c r="BV89" i="30"/>
  <c r="AJ75" i="30"/>
  <c r="BD53" i="30"/>
  <c r="BD75" i="30" s="1"/>
  <c r="BA75" i="30"/>
  <c r="BF53" i="30"/>
  <c r="BC75" i="30"/>
  <c r="BC91" i="30" s="1"/>
  <c r="AI53" i="30"/>
  <c r="AI75" i="30" s="1"/>
  <c r="CA73" i="30"/>
  <c r="AE73" i="30"/>
  <c r="AF51" i="30"/>
  <c r="AF69" i="30" s="1"/>
  <c r="K73" i="30"/>
  <c r="AA73" i="30"/>
  <c r="L73" i="30"/>
  <c r="M51" i="30"/>
  <c r="M73" i="30" s="1"/>
  <c r="AK73" i="30"/>
  <c r="AL51" i="30"/>
  <c r="AL73" i="30" s="1"/>
  <c r="CZ79" i="30"/>
  <c r="BD83" i="30"/>
  <c r="L82" i="30"/>
  <c r="BT82" i="30"/>
  <c r="BV60" i="30"/>
  <c r="BV82" i="30" s="1"/>
  <c r="I82" i="30"/>
  <c r="CS82" i="30"/>
  <c r="DC73" i="30"/>
  <c r="BI73" i="30"/>
  <c r="BI91" i="30" s="1"/>
  <c r="BP47" i="30"/>
  <c r="BB47" i="30"/>
  <c r="BB50" i="30"/>
  <c r="BB72" i="30" s="1"/>
  <c r="BB91" i="30" s="1"/>
  <c r="R47" i="30"/>
  <c r="R50" i="30"/>
  <c r="BG47" i="30"/>
  <c r="BG50" i="30"/>
  <c r="Q47" i="30"/>
  <c r="Q50" i="30"/>
  <c r="CE47" i="30"/>
  <c r="CE50" i="30"/>
  <c r="BZ47" i="30"/>
  <c r="BZ50" i="30"/>
  <c r="BZ69" i="30" s="1"/>
  <c r="BM47" i="30"/>
  <c r="CT47" i="30"/>
  <c r="CT50" i="30"/>
  <c r="CT72" i="30"/>
  <c r="DS47" i="30"/>
  <c r="DS50" i="30"/>
  <c r="BE90" i="30"/>
  <c r="BG68" i="30"/>
  <c r="BG90" i="30" s="1"/>
  <c r="BR47" i="30"/>
  <c r="BR72" i="30"/>
  <c r="DL69" i="30"/>
  <c r="BP50" i="30"/>
  <c r="CX75" i="30"/>
  <c r="AH53" i="30"/>
  <c r="AH75" i="30" s="1"/>
  <c r="AE75" i="30"/>
  <c r="DH82" i="30"/>
  <c r="G82" i="30"/>
  <c r="I60" i="30"/>
  <c r="AB75" i="30"/>
  <c r="AE53" i="30"/>
  <c r="AE69" i="30" s="1"/>
  <c r="AF53" i="30"/>
  <c r="AF75" i="30" s="1"/>
  <c r="BS53" i="30"/>
  <c r="BS75" i="30" s="1"/>
  <c r="BP75" i="30"/>
  <c r="Q51" i="30"/>
  <c r="Q73" i="30" s="1"/>
  <c r="AF73" i="30"/>
  <c r="CU73" i="30"/>
  <c r="CU91" i="30" s="1"/>
  <c r="AV73" i="30"/>
  <c r="AW51" i="30"/>
  <c r="DL83" i="30"/>
  <c r="O88" i="30"/>
  <c r="CZ88" i="30"/>
  <c r="DB66" i="30"/>
  <c r="T88" i="30"/>
  <c r="CG47" i="30"/>
  <c r="CG50" i="30"/>
  <c r="CZ72" i="30"/>
  <c r="CZ47" i="30"/>
  <c r="CZ50" i="30"/>
  <c r="AN47" i="30"/>
  <c r="AN50" i="30"/>
  <c r="CC47" i="30"/>
  <c r="CC72" i="30"/>
  <c r="AK47" i="30"/>
  <c r="AK50" i="30"/>
  <c r="CX47" i="30"/>
  <c r="CX50" i="30"/>
  <c r="CN47" i="30"/>
  <c r="CA47" i="30"/>
  <c r="CA72" i="30"/>
  <c r="CA50" i="30"/>
  <c r="DF47" i="30"/>
  <c r="DF50" i="30"/>
  <c r="BM72" i="30"/>
  <c r="AA69" i="30"/>
  <c r="F83" i="30"/>
  <c r="AD47" i="30"/>
  <c r="L47" i="30"/>
  <c r="L50" i="30"/>
  <c r="BE47" i="30"/>
  <c r="BE50" i="30"/>
  <c r="CV47" i="30"/>
  <c r="CV50" i="30"/>
  <c r="CV72" i="30" s="1"/>
  <c r="CV91" i="30" s="1"/>
  <c r="BD47" i="30"/>
  <c r="DT47" i="30"/>
  <c r="DT50" i="30"/>
  <c r="DT72" i="30" s="1"/>
  <c r="DT91" i="30" s="1"/>
  <c r="DB47" i="30"/>
  <c r="DB50" i="30"/>
  <c r="DB69" i="30" s="1"/>
  <c r="CO47" i="30"/>
  <c r="DR47" i="30"/>
  <c r="DR50" i="30"/>
  <c r="AX77" i="30"/>
  <c r="AR69" i="30"/>
  <c r="AU60" i="30"/>
  <c r="AU82" i="30" s="1"/>
  <c r="AI82" i="30"/>
  <c r="BE82" i="30"/>
  <c r="W82" i="30"/>
  <c r="AE82" i="30"/>
  <c r="AG60" i="30"/>
  <c r="BB75" i="30"/>
  <c r="CV53" i="30"/>
  <c r="CV75" i="30" s="1"/>
  <c r="BF75" i="30"/>
  <c r="BI53" i="30"/>
  <c r="BI75" i="30" s="1"/>
  <c r="BJ53" i="30"/>
  <c r="BG75" i="30"/>
  <c r="H73" i="30"/>
  <c r="AZ73" i="30"/>
  <c r="BA51" i="30"/>
  <c r="BA73" i="30" s="1"/>
  <c r="CN73" i="30"/>
  <c r="CO51" i="30"/>
  <c r="CO73" i="30" s="1"/>
  <c r="AB73" i="30"/>
  <c r="BT73" i="30"/>
  <c r="BU51" i="30"/>
  <c r="BU73" i="30" s="1"/>
  <c r="AM88" i="30"/>
  <c r="AU88" i="30"/>
  <c r="AW66" i="30"/>
  <c r="AW88" i="30" s="1"/>
  <c r="AO76" i="30"/>
  <c r="AO80" i="30"/>
  <c r="BI77" i="30"/>
  <c r="CH69" i="30"/>
  <c r="J72" i="30"/>
  <c r="CC50" i="30"/>
  <c r="CR81" i="30"/>
  <c r="AA80" i="30"/>
  <c r="AD75" i="30"/>
  <c r="AD91" i="30" s="1"/>
  <c r="AS73" i="30"/>
  <c r="AT51" i="30"/>
  <c r="AT73" i="30" s="1"/>
  <c r="AQ82" i="30"/>
  <c r="AS60" i="30"/>
  <c r="AS82" i="30" s="1"/>
  <c r="I72" i="30"/>
  <c r="I47" i="30"/>
  <c r="CN75" i="30"/>
  <c r="CI88" i="30"/>
  <c r="AG69" i="30"/>
  <c r="CO50" i="30"/>
  <c r="DJ79" i="30"/>
  <c r="F75" i="30"/>
  <c r="F91" i="30" s="1"/>
  <c r="CP75" i="30"/>
  <c r="CS53" i="30"/>
  <c r="CS75" i="30" s="1"/>
  <c r="DR73" i="30"/>
  <c r="BP73" i="30"/>
  <c r="BO73" i="30"/>
  <c r="AW73" i="30"/>
  <c r="BK88" i="30"/>
  <c r="DN88" i="30"/>
  <c r="BF88" i="30"/>
  <c r="BW88" i="30"/>
  <c r="CC88" i="30"/>
  <c r="CY47" i="30"/>
  <c r="CY72" i="30"/>
  <c r="CY50" i="30"/>
  <c r="AJ47" i="30"/>
  <c r="AJ50" i="30"/>
  <c r="DL47" i="30"/>
  <c r="BC47" i="30"/>
  <c r="AR47" i="30"/>
  <c r="AV47" i="30"/>
  <c r="AV50" i="30"/>
  <c r="AI47" i="30"/>
  <c r="AI72" i="30"/>
  <c r="BV47" i="30"/>
  <c r="BV72" i="30"/>
  <c r="BV50" i="30"/>
  <c r="CU47" i="30"/>
  <c r="AL77" i="30"/>
  <c r="BN83" i="30"/>
  <c r="AW75" i="30"/>
  <c r="AZ53" i="30"/>
  <c r="AZ75" i="30" s="1"/>
  <c r="DG75" i="30"/>
  <c r="DJ53" i="30"/>
  <c r="AM75" i="30"/>
  <c r="AP53" i="30"/>
  <c r="AP75" i="30" s="1"/>
  <c r="V53" i="30"/>
  <c r="V75" i="30" s="1"/>
  <c r="S75" i="30"/>
  <c r="N75" i="30"/>
  <c r="Q53" i="30"/>
  <c r="R73" i="30"/>
  <c r="CE73" i="30"/>
  <c r="X88" i="30"/>
  <c r="P88" i="30"/>
  <c r="BA47" i="30"/>
  <c r="K47" i="30"/>
  <c r="K50" i="30"/>
  <c r="K69" i="30" s="1"/>
  <c r="BT47" i="30"/>
  <c r="BT50" i="30"/>
  <c r="W47" i="30"/>
  <c r="W50" i="30"/>
  <c r="DI47" i="30"/>
  <c r="DI50" i="30"/>
  <c r="BN47" i="30"/>
  <c r="BN50" i="30"/>
  <c r="BL47" i="30"/>
  <c r="BL72" i="30"/>
  <c r="AW47" i="30"/>
  <c r="AW50" i="30"/>
  <c r="CH47" i="30"/>
  <c r="DG47" i="30"/>
  <c r="DG50" i="30"/>
  <c r="DL75" i="30"/>
  <c r="AZ47" i="30"/>
  <c r="BT76" i="30"/>
  <c r="BS76" i="30"/>
  <c r="BT54" i="30"/>
  <c r="V76" i="30"/>
  <c r="W54" i="30"/>
  <c r="AU77" i="30"/>
  <c r="CB74" i="30"/>
  <c r="CD52" i="30"/>
  <c r="BV76" i="30"/>
  <c r="BJ75" i="30"/>
  <c r="BU75" i="30"/>
  <c r="AU73" i="30"/>
  <c r="BV73" i="30"/>
  <c r="S73" i="30"/>
  <c r="S91" i="30" s="1"/>
  <c r="T51" i="30"/>
  <c r="T73" i="30" s="1"/>
  <c r="AP73" i="30"/>
  <c r="AQ73" i="30"/>
  <c r="CF73" i="30"/>
  <c r="DE73" i="30"/>
  <c r="DE91" i="30" s="1"/>
  <c r="Q88" i="30"/>
  <c r="W88" i="30"/>
  <c r="CJ47" i="30"/>
  <c r="CJ50" i="30"/>
  <c r="BO47" i="30"/>
  <c r="BO50" i="30"/>
  <c r="BX47" i="30"/>
  <c r="BX50" i="30"/>
  <c r="BX72" i="30"/>
  <c r="DM47" i="30"/>
  <c r="DM50" i="30"/>
  <c r="BU47" i="30"/>
  <c r="BU50" i="30"/>
  <c r="S47" i="30"/>
  <c r="DP47" i="30"/>
  <c r="DP50" i="30"/>
  <c r="DC47" i="30"/>
  <c r="DC50" i="30"/>
  <c r="O47" i="30"/>
  <c r="AZ50" i="30"/>
  <c r="AT47" i="30"/>
  <c r="AT72" i="30"/>
  <c r="I53" i="30"/>
  <c r="CQ73" i="30"/>
  <c r="AG78" i="30"/>
  <c r="Z76" i="30"/>
  <c r="DE75" i="30"/>
  <c r="AK53" i="30"/>
  <c r="AK75" i="30" s="1"/>
  <c r="CA75" i="30"/>
  <c r="CH75" i="30"/>
  <c r="CK53" i="30"/>
  <c r="CK75" i="30" s="1"/>
  <c r="CI75" i="30"/>
  <c r="DA73" i="30"/>
  <c r="CM73" i="30"/>
  <c r="BD73" i="30"/>
  <c r="CR73" i="30"/>
  <c r="BS88" i="30"/>
  <c r="DG88" i="30"/>
  <c r="AC47" i="30"/>
  <c r="AC50" i="30"/>
  <c r="DD47" i="30"/>
  <c r="DD50" i="30"/>
  <c r="DK47" i="30"/>
  <c r="DK72" i="30"/>
  <c r="DK91" i="30" s="1"/>
  <c r="X47" i="30"/>
  <c r="X50" i="30"/>
  <c r="CQ47" i="30"/>
  <c r="CQ50" i="30"/>
  <c r="BI47" i="30"/>
  <c r="AG47" i="30"/>
  <c r="DQ47" i="30"/>
  <c r="DQ50" i="30"/>
  <c r="AA47" i="30"/>
  <c r="T79" i="30"/>
  <c r="BJ73" i="30"/>
  <c r="CT77" i="30"/>
  <c r="AI50" i="30"/>
  <c r="BS47" i="30"/>
  <c r="BM53" i="30"/>
  <c r="CD53" i="30"/>
  <c r="CD75" i="30" s="1"/>
  <c r="BM75" i="30"/>
  <c r="DG72" i="30"/>
  <c r="DM78" i="30"/>
  <c r="DO56" i="30"/>
  <c r="Z75" i="30"/>
  <c r="AC53" i="30"/>
  <c r="AC75" i="30" s="1"/>
  <c r="CL75" i="30"/>
  <c r="CT75" i="30"/>
  <c r="CW53" i="30"/>
  <c r="I75" i="30"/>
  <c r="L53" i="30"/>
  <c r="L75" i="30" s="1"/>
  <c r="W73" i="30"/>
  <c r="AX73" i="30"/>
  <c r="DD73" i="30"/>
  <c r="BD88" i="30"/>
  <c r="U88" i="30"/>
  <c r="AE47" i="30"/>
  <c r="AE72" i="30"/>
  <c r="AB47" i="30"/>
  <c r="AB50" i="30"/>
  <c r="V47" i="30"/>
  <c r="AQ47" i="30"/>
  <c r="DJ47" i="30"/>
  <c r="DJ50" i="30"/>
  <c r="CM47" i="30"/>
  <c r="AU47" i="30"/>
  <c r="AU72" i="30"/>
  <c r="N47" i="30"/>
  <c r="AM47" i="30"/>
  <c r="AM72" i="30"/>
  <c r="AM91" i="30" s="1"/>
  <c r="AM50" i="30"/>
  <c r="BG76" i="30"/>
  <c r="AZ76" i="30"/>
  <c r="DI54" i="30"/>
  <c r="DI76" i="30" s="1"/>
  <c r="DF77" i="30"/>
  <c r="O50" i="30"/>
  <c r="O72" i="30" s="1"/>
  <c r="O91" i="30" s="1"/>
  <c r="CW75" i="30"/>
  <c r="DE88" i="30"/>
  <c r="DO76" i="30"/>
  <c r="M76" i="30"/>
  <c r="M91" i="30" s="1"/>
  <c r="BU76" i="30"/>
  <c r="H65" i="30"/>
  <c r="H87" i="30" s="1"/>
  <c r="CD76" i="30"/>
  <c r="CP76" i="30"/>
  <c r="DJ76" i="30"/>
  <c r="AI76" i="30"/>
  <c r="CR76" i="30"/>
  <c r="AU76" i="30"/>
  <c r="AL59" i="30"/>
  <c r="BP79" i="30"/>
  <c r="R76" i="30"/>
  <c r="DC76" i="30"/>
  <c r="AD76" i="30"/>
  <c r="DE47" i="30"/>
  <c r="CA82" i="28"/>
  <c r="CA114" i="28" s="1"/>
  <c r="BW110" i="28"/>
  <c r="CZ99" i="28"/>
  <c r="CZ131" i="28" s="1"/>
  <c r="AR131" i="28"/>
  <c r="BD108" i="28"/>
  <c r="DO92" i="28"/>
  <c r="DV82" i="28"/>
  <c r="DV114" i="28" s="1"/>
  <c r="DA87" i="28"/>
  <c r="DG126" i="28"/>
  <c r="CN85" i="28"/>
  <c r="CG83" i="28"/>
  <c r="AS111" i="28"/>
  <c r="CQ84" i="28"/>
  <c r="CQ116" i="28" s="1"/>
  <c r="CF110" i="28"/>
  <c r="AH89" i="28"/>
  <c r="U80" i="28"/>
  <c r="CS120" i="28"/>
  <c r="BJ110" i="28"/>
  <c r="CD111" i="28"/>
  <c r="CY84" i="28"/>
  <c r="CY116" i="28" s="1"/>
  <c r="BS98" i="28"/>
  <c r="BS130" i="28" s="1"/>
  <c r="BV120" i="28"/>
  <c r="CZ91" i="28"/>
  <c r="CZ123" i="28" s="1"/>
  <c r="DG83" i="28"/>
  <c r="DG115" i="28" s="1"/>
  <c r="DS120" i="28"/>
  <c r="CP111" i="28"/>
  <c r="S78" i="28"/>
  <c r="DB74" i="28"/>
  <c r="DB100" i="28" s="1"/>
  <c r="BU102" i="28"/>
  <c r="BD82" i="28"/>
  <c r="BD114" i="28" s="1"/>
  <c r="BS75" i="28"/>
  <c r="AQ87" i="28"/>
  <c r="CG75" i="28"/>
  <c r="CG107" i="28" s="1"/>
  <c r="CX88" i="28"/>
  <c r="AQ128" i="28"/>
  <c r="DV123" i="28"/>
  <c r="BC88" i="28"/>
  <c r="BC120" i="28" s="1"/>
  <c r="CF108" i="28"/>
  <c r="AG117" i="28"/>
  <c r="DK82" i="28"/>
  <c r="DK114" i="28" s="1"/>
  <c r="T114" i="28"/>
  <c r="CL82" i="28"/>
  <c r="CL114" i="28" s="1"/>
  <c r="U117" i="28"/>
  <c r="DP97" i="28"/>
  <c r="DP129" i="28" s="1"/>
  <c r="BN131" i="28"/>
  <c r="BT67" i="28"/>
  <c r="BT131" i="28" s="1"/>
  <c r="Q131" i="28"/>
  <c r="U85" i="28"/>
  <c r="R114" i="28"/>
  <c r="R50" i="28"/>
  <c r="Q120" i="28"/>
  <c r="DP64" i="28"/>
  <c r="DP128" i="28" s="1"/>
  <c r="CN118" i="28"/>
  <c r="CN54" i="28"/>
  <c r="CP86" i="28" s="1"/>
  <c r="CP118" i="28" s="1"/>
  <c r="AK76" i="28"/>
  <c r="AK108" i="28" s="1"/>
  <c r="BC73" i="28"/>
  <c r="BC105" i="28" s="1"/>
  <c r="U102" i="28"/>
  <c r="DW116" i="28"/>
  <c r="V82" i="28"/>
  <c r="V114" i="28" s="1"/>
  <c r="DB46" i="28"/>
  <c r="DB110" i="28" s="1"/>
  <c r="BF107" i="28"/>
  <c r="BH75" i="28"/>
  <c r="BH107" i="28" s="1"/>
  <c r="DJ36" i="28"/>
  <c r="DJ38" i="28"/>
  <c r="DJ70" i="28" s="1"/>
  <c r="AQ126" i="28"/>
  <c r="M114" i="28"/>
  <c r="CJ50" i="28"/>
  <c r="DU44" i="28"/>
  <c r="DU108" i="28" s="1"/>
  <c r="AS40" i="28"/>
  <c r="AS104" i="28" s="1"/>
  <c r="AU72" i="28"/>
  <c r="DO120" i="28"/>
  <c r="AS78" i="28"/>
  <c r="AS110" i="28" s="1"/>
  <c r="DD78" i="28"/>
  <c r="DD110" i="28" s="1"/>
  <c r="BL78" i="28"/>
  <c r="BL110" i="28" s="1"/>
  <c r="K106" i="28"/>
  <c r="L74" i="28"/>
  <c r="L106" i="28" s="1"/>
  <c r="CY74" i="28"/>
  <c r="CX106" i="28"/>
  <c r="DB114" i="28"/>
  <c r="BG91" i="28"/>
  <c r="BG123" i="28" s="1"/>
  <c r="J88" i="28"/>
  <c r="J120" i="28" s="1"/>
  <c r="BQ78" i="28"/>
  <c r="CN68" i="28"/>
  <c r="CN102" i="28"/>
  <c r="S106" i="28"/>
  <c r="CR57" i="28"/>
  <c r="CR121" i="28" s="1"/>
  <c r="CT89" i="28"/>
  <c r="CT121" i="28" s="1"/>
  <c r="AC96" i="28"/>
  <c r="BJ94" i="28"/>
  <c r="BB131" i="28"/>
  <c r="CO99" i="28"/>
  <c r="CO131" i="28"/>
  <c r="BH67" i="28"/>
  <c r="BJ99" i="28" s="1"/>
  <c r="DH64" i="28"/>
  <c r="DH128" i="28" s="1"/>
  <c r="X131" i="28"/>
  <c r="AD126" i="28"/>
  <c r="AF94" i="28"/>
  <c r="AF126" i="28" s="1"/>
  <c r="CR94" i="28"/>
  <c r="CR126" i="28" s="1"/>
  <c r="CP126" i="28"/>
  <c r="DV126" i="28"/>
  <c r="AJ94" i="28"/>
  <c r="CL120" i="28"/>
  <c r="CL56" i="28"/>
  <c r="CN88" i="28" s="1"/>
  <c r="CN120" i="28" s="1"/>
  <c r="CC120" i="28"/>
  <c r="AN88" i="28"/>
  <c r="AL120" i="28"/>
  <c r="BF88" i="28"/>
  <c r="BF120" i="28" s="1"/>
  <c r="AP117" i="28"/>
  <c r="AG85" i="28"/>
  <c r="DB117" i="28"/>
  <c r="BA126" i="28"/>
  <c r="BA62" i="28"/>
  <c r="BC94" i="28"/>
  <c r="BC126" i="28" s="1"/>
  <c r="AC59" i="28"/>
  <c r="AC123" i="28" s="1"/>
  <c r="DW85" i="28"/>
  <c r="DW117" i="28" s="1"/>
  <c r="CW114" i="28"/>
  <c r="AB126" i="28"/>
  <c r="AD94" i="28"/>
  <c r="DT120" i="28"/>
  <c r="CV117" i="28"/>
  <c r="BX114" i="28"/>
  <c r="CC94" i="28"/>
  <c r="CC131" i="28"/>
  <c r="DS126" i="28"/>
  <c r="BL128" i="28"/>
  <c r="BN96" i="28"/>
  <c r="BN128" i="28" s="1"/>
  <c r="BQ66" i="28"/>
  <c r="BQ130" i="28" s="1"/>
  <c r="DC129" i="28"/>
  <c r="DE97" i="28"/>
  <c r="BW128" i="28"/>
  <c r="CA128" i="28"/>
  <c r="CC96" i="28"/>
  <c r="AV120" i="28"/>
  <c r="DB128" i="28"/>
  <c r="DP115" i="28"/>
  <c r="Z115" i="28"/>
  <c r="AB83" i="28"/>
  <c r="AB115" i="28" s="1"/>
  <c r="CD79" i="28"/>
  <c r="BG110" i="28"/>
  <c r="CJ76" i="28"/>
  <c r="CJ108" i="28" s="1"/>
  <c r="DN76" i="28"/>
  <c r="DN108" i="28" s="1"/>
  <c r="Y75" i="28"/>
  <c r="Y107" i="28" s="1"/>
  <c r="AG102" i="28"/>
  <c r="CG102" i="28"/>
  <c r="DF102" i="28"/>
  <c r="DR126" i="28"/>
  <c r="DT54" i="28"/>
  <c r="DV86" i="28" s="1"/>
  <c r="DV118" i="28" s="1"/>
  <c r="BD117" i="28"/>
  <c r="AQ116" i="28"/>
  <c r="AS84" i="28"/>
  <c r="U114" i="28"/>
  <c r="O111" i="28"/>
  <c r="CP46" i="28"/>
  <c r="CP110" i="28" s="1"/>
  <c r="BZ44" i="28"/>
  <c r="CB76" i="28" s="1"/>
  <c r="CB108" i="28" s="1"/>
  <c r="AT43" i="28"/>
  <c r="AT107" i="28" s="1"/>
  <c r="AV75" i="28"/>
  <c r="AV107" i="28" s="1"/>
  <c r="R41" i="28"/>
  <c r="U73" i="28" s="1"/>
  <c r="CX36" i="28"/>
  <c r="BU85" i="28"/>
  <c r="AI85" i="28"/>
  <c r="DN114" i="28"/>
  <c r="Y114" i="28"/>
  <c r="BW114" i="28"/>
  <c r="Q111" i="28"/>
  <c r="DI108" i="28"/>
  <c r="DI44" i="28"/>
  <c r="DK76" i="28" s="1"/>
  <c r="DK108" i="28" s="1"/>
  <c r="CC43" i="28"/>
  <c r="CE75" i="28" s="1"/>
  <c r="AG104" i="28"/>
  <c r="AI72" i="28"/>
  <c r="AG40" i="28"/>
  <c r="AG36" i="28"/>
  <c r="Q36" i="28"/>
  <c r="Q38" i="28"/>
  <c r="BQ108" i="28"/>
  <c r="BS76" i="28"/>
  <c r="BS108" i="28" s="1"/>
  <c r="DE108" i="28"/>
  <c r="O108" i="28"/>
  <c r="AN108" i="28"/>
  <c r="CQ131" i="28"/>
  <c r="CD128" i="28"/>
  <c r="DN86" i="28"/>
  <c r="DN118" i="28" s="1"/>
  <c r="DT86" i="28"/>
  <c r="CA84" i="28"/>
  <c r="CA116" i="28" s="1"/>
  <c r="Y84" i="28"/>
  <c r="Y116" i="28" s="1"/>
  <c r="CK124" i="28"/>
  <c r="CK60" i="28"/>
  <c r="CM92" i="28" s="1"/>
  <c r="CM124" i="28" s="1"/>
  <c r="BI78" i="28"/>
  <c r="DR78" i="28"/>
  <c r="DR110" i="28" s="1"/>
  <c r="Q74" i="28"/>
  <c r="Q106" i="28" s="1"/>
  <c r="BZ74" i="28"/>
  <c r="BY106" i="28"/>
  <c r="DK74" i="28"/>
  <c r="DK106" i="28" s="1"/>
  <c r="AG74" i="28"/>
  <c r="AG106" i="28" s="1"/>
  <c r="AF106" i="28"/>
  <c r="DD113" i="28"/>
  <c r="DF81" i="28"/>
  <c r="DS88" i="28"/>
  <c r="AP116" i="28"/>
  <c r="BA51" i="28"/>
  <c r="DW115" i="28"/>
  <c r="AU115" i="28"/>
  <c r="CI110" i="28"/>
  <c r="CK78" i="28"/>
  <c r="BQ106" i="28"/>
  <c r="BQ42" i="28"/>
  <c r="BR74" i="28" s="1"/>
  <c r="BR106" i="28" s="1"/>
  <c r="CR106" i="28"/>
  <c r="CS74" i="28"/>
  <c r="CR36" i="28"/>
  <c r="DQ36" i="28"/>
  <c r="DQ42" i="28"/>
  <c r="DQ68" i="28" s="1"/>
  <c r="AA42" i="28"/>
  <c r="AB74" i="28" s="1"/>
  <c r="AB106" i="28" s="1"/>
  <c r="AW102" i="28"/>
  <c r="BR123" i="28"/>
  <c r="BT91" i="28"/>
  <c r="BT123" i="28" s="1"/>
  <c r="AR90" i="28"/>
  <c r="DK122" i="28"/>
  <c r="DM90" i="28"/>
  <c r="DI89" i="28"/>
  <c r="DI121" i="28" s="1"/>
  <c r="BI49" i="28"/>
  <c r="BK81" i="28" s="1"/>
  <c r="BF109" i="28"/>
  <c r="BH77" i="28"/>
  <c r="AA122" i="28"/>
  <c r="DR122" i="28"/>
  <c r="CK122" i="28"/>
  <c r="CK58" i="28"/>
  <c r="CM90" i="28" s="1"/>
  <c r="CM122" i="28" s="1"/>
  <c r="AN58" i="28"/>
  <c r="AP90" i="28" s="1"/>
  <c r="BD122" i="28"/>
  <c r="BF90" i="28"/>
  <c r="BF122" i="28" s="1"/>
  <c r="CC122" i="28"/>
  <c r="CC58" i="28"/>
  <c r="CE90" i="28" s="1"/>
  <c r="DB58" i="28"/>
  <c r="DD90" i="28" s="1"/>
  <c r="DF105" i="28"/>
  <c r="AO130" i="28"/>
  <c r="CY55" i="28"/>
  <c r="CY119" i="28" s="1"/>
  <c r="BC124" i="28"/>
  <c r="AI102" i="28"/>
  <c r="AK68" i="28"/>
  <c r="AK102" i="28"/>
  <c r="DC96" i="28"/>
  <c r="AO125" i="28"/>
  <c r="DP86" i="28"/>
  <c r="CI123" i="28"/>
  <c r="DI94" i="28"/>
  <c r="DI126" i="28" s="1"/>
  <c r="BA131" i="28"/>
  <c r="BC99" i="28"/>
  <c r="BC131" i="28" s="1"/>
  <c r="AN131" i="28"/>
  <c r="AP99" i="28"/>
  <c r="AP131" i="28" s="1"/>
  <c r="U88" i="28"/>
  <c r="AD59" i="28"/>
  <c r="CL130" i="28"/>
  <c r="CN98" i="28"/>
  <c r="CN130" i="28" s="1"/>
  <c r="O128" i="28"/>
  <c r="Q96" i="28"/>
  <c r="Q128" i="28" s="1"/>
  <c r="DC46" i="28"/>
  <c r="DC110" i="28" s="1"/>
  <c r="BS43" i="28"/>
  <c r="BS107" i="28" s="1"/>
  <c r="CP102" i="28"/>
  <c r="CF116" i="28"/>
  <c r="CH84" i="28"/>
  <c r="BD111" i="28"/>
  <c r="CP107" i="28"/>
  <c r="CP43" i="28"/>
  <c r="CR75" i="28"/>
  <c r="AH40" i="28"/>
  <c r="AH104" i="28" s="1"/>
  <c r="U116" i="28"/>
  <c r="CN108" i="28"/>
  <c r="AO107" i="28"/>
  <c r="AQ75" i="28"/>
  <c r="AQ107" i="28" s="1"/>
  <c r="AS63" i="28"/>
  <c r="AS127" i="28" s="1"/>
  <c r="AE115" i="28"/>
  <c r="AG83" i="28"/>
  <c r="CP130" i="28"/>
  <c r="BH63" i="28"/>
  <c r="BH127" i="28" s="1"/>
  <c r="BJ95" i="28"/>
  <c r="BH57" i="28"/>
  <c r="BH121" i="28" s="1"/>
  <c r="BJ89" i="28"/>
  <c r="BJ121" i="28" s="1"/>
  <c r="AO131" i="28"/>
  <c r="AQ99" i="28"/>
  <c r="AQ131" i="28" s="1"/>
  <c r="BP94" i="28"/>
  <c r="BP126" i="28" s="1"/>
  <c r="CF88" i="28"/>
  <c r="CF120" i="28" s="1"/>
  <c r="CD120" i="28"/>
  <c r="AN59" i="28"/>
  <c r="AP91" i="28" s="1"/>
  <c r="AP123" i="28" s="1"/>
  <c r="CP66" i="28"/>
  <c r="AG96" i="28"/>
  <c r="AG128" i="28" s="1"/>
  <c r="CF36" i="28"/>
  <c r="AV108" i="28"/>
  <c r="DE131" i="28"/>
  <c r="CH54" i="28"/>
  <c r="CH118" i="28" s="1"/>
  <c r="CJ86" i="28"/>
  <c r="CJ118" i="28" s="1"/>
  <c r="AC107" i="28"/>
  <c r="AE75" i="28"/>
  <c r="AE107" i="28" s="1"/>
  <c r="AE109" i="28"/>
  <c r="AE45" i="28"/>
  <c r="AG77" i="28" s="1"/>
  <c r="AG109" i="28" s="1"/>
  <c r="AS57" i="28"/>
  <c r="AS121" i="28" s="1"/>
  <c r="DR57" i="28"/>
  <c r="DR121" i="28" s="1"/>
  <c r="AP55" i="28"/>
  <c r="AR87" i="28" s="1"/>
  <c r="CD72" i="28"/>
  <c r="CB104" i="28"/>
  <c r="BV75" i="28"/>
  <c r="BV107" i="28" s="1"/>
  <c r="AO43" i="28"/>
  <c r="BZ67" i="28"/>
  <c r="BZ131" i="28" s="1"/>
  <c r="CB99" i="28"/>
  <c r="CB131" i="28" s="1"/>
  <c r="DC131" i="28"/>
  <c r="DE99" i="28"/>
  <c r="O131" i="28"/>
  <c r="AN67" i="28"/>
  <c r="CX67" i="28"/>
  <c r="P131" i="28"/>
  <c r="R99" i="28"/>
  <c r="R131" i="28" s="1"/>
  <c r="AV131" i="28"/>
  <c r="AX99" i="28"/>
  <c r="BB126" i="28"/>
  <c r="BB62" i="28"/>
  <c r="BD94" i="28"/>
  <c r="BD126" i="28"/>
  <c r="BF94" i="28"/>
  <c r="BF126" i="28" s="1"/>
  <c r="H126" i="28"/>
  <c r="J94" i="28"/>
  <c r="J126" i="28" s="1"/>
  <c r="DJ56" i="28"/>
  <c r="DJ120" i="28" s="1"/>
  <c r="AH88" i="28"/>
  <c r="BP85" i="28"/>
  <c r="BP117" i="28" s="1"/>
  <c r="CF85" i="28"/>
  <c r="CF117" i="28" s="1"/>
  <c r="AD50" i="28"/>
  <c r="AD114" i="28" s="1"/>
  <c r="DO128" i="28"/>
  <c r="BY62" i="28"/>
  <c r="BY126" i="28" s="1"/>
  <c r="CA94" i="28"/>
  <c r="CA126" i="28" s="1"/>
  <c r="BA123" i="28"/>
  <c r="BC91" i="28"/>
  <c r="BC123" i="28" s="1"/>
  <c r="AC120" i="28"/>
  <c r="AC56" i="28"/>
  <c r="AE88" i="28" s="1"/>
  <c r="DU50" i="28"/>
  <c r="DU114" i="28" s="1"/>
  <c r="AZ62" i="28"/>
  <c r="AZ126" i="28" s="1"/>
  <c r="BB94" i="28"/>
  <c r="AB59" i="28"/>
  <c r="AD91" i="28" s="1"/>
  <c r="AD123" i="28" s="1"/>
  <c r="DT53" i="28"/>
  <c r="DV85" i="28" s="1"/>
  <c r="DV117" i="28" s="1"/>
  <c r="CV114" i="28"/>
  <c r="CV36" i="28"/>
  <c r="DG129" i="28"/>
  <c r="DI97" i="28"/>
  <c r="DE128" i="28"/>
  <c r="DG96" i="28"/>
  <c r="DG128" i="28" s="1"/>
  <c r="DC54" i="28"/>
  <c r="DC118" i="28" s="1"/>
  <c r="CR115" i="28"/>
  <c r="BF79" i="28"/>
  <c r="BF111" i="28" s="1"/>
  <c r="CE79" i="28"/>
  <c r="DD79" i="28"/>
  <c r="CE46" i="28"/>
  <c r="AU43" i="28"/>
  <c r="AU107" i="28" s="1"/>
  <c r="K40" i="28"/>
  <c r="K68" i="28" s="1"/>
  <c r="M72" i="28"/>
  <c r="M104" i="28" s="1"/>
  <c r="DG102" i="28"/>
  <c r="CP123" i="28"/>
  <c r="AZ116" i="28"/>
  <c r="BB84" i="28"/>
  <c r="BB116" i="28" s="1"/>
  <c r="CE116" i="28"/>
  <c r="CG84" i="28"/>
  <c r="CG116" i="28" s="1"/>
  <c r="DF84" i="28"/>
  <c r="DF116" i="28" s="1"/>
  <c r="DA111" i="28"/>
  <c r="DN46" i="28"/>
  <c r="DN110" i="28" s="1"/>
  <c r="BR43" i="28"/>
  <c r="BR68" i="28" s="1"/>
  <c r="AP105" i="28"/>
  <c r="AP41" i="28"/>
  <c r="J40" i="28"/>
  <c r="J104" i="28" s="1"/>
  <c r="J36" i="28"/>
  <c r="K86" i="28"/>
  <c r="CY114" i="28"/>
  <c r="Z114" i="28"/>
  <c r="AY114" i="28"/>
  <c r="I110" i="28"/>
  <c r="K78" i="28"/>
  <c r="DA43" i="28"/>
  <c r="DC75" i="28" s="1"/>
  <c r="CK105" i="28"/>
  <c r="CK41" i="28"/>
  <c r="BE104" i="28"/>
  <c r="BG72" i="28"/>
  <c r="BE40" i="28"/>
  <c r="AO36" i="28"/>
  <c r="AO38" i="28"/>
  <c r="AO102" i="28" s="1"/>
  <c r="AO70" i="28"/>
  <c r="AH108" i="28"/>
  <c r="Q107" i="28"/>
  <c r="Q43" i="28"/>
  <c r="S75" i="28"/>
  <c r="S107" i="28" s="1"/>
  <c r="AQ83" i="28"/>
  <c r="AQ115" i="28" s="1"/>
  <c r="AO115" i="28"/>
  <c r="S57" i="28"/>
  <c r="S121" i="28" s="1"/>
  <c r="CQ111" i="28"/>
  <c r="CT78" i="28"/>
  <c r="CT110" i="28" s="1"/>
  <c r="CL106" i="28"/>
  <c r="CM74" i="28"/>
  <c r="CM106" i="28" s="1"/>
  <c r="AY60" i="28"/>
  <c r="BA92" i="28" s="1"/>
  <c r="BA124" i="28" s="1"/>
  <c r="DL88" i="28"/>
  <c r="DL120" i="28" s="1"/>
  <c r="DE55" i="28"/>
  <c r="DG87" i="28" s="1"/>
  <c r="DG119" i="28" s="1"/>
  <c r="BN83" i="28"/>
  <c r="DM115" i="28"/>
  <c r="DO83" i="28"/>
  <c r="I46" i="28"/>
  <c r="DT104" i="28"/>
  <c r="AZ49" i="28"/>
  <c r="AZ113" i="28" s="1"/>
  <c r="BB81" i="28"/>
  <c r="BB113" i="28" s="1"/>
  <c r="AZ36" i="28"/>
  <c r="I124" i="28"/>
  <c r="K92" i="28"/>
  <c r="L55" i="28"/>
  <c r="L119" i="28" s="1"/>
  <c r="AD49" i="28"/>
  <c r="AD113" i="28" s="1"/>
  <c r="AW98" i="28"/>
  <c r="AP130" i="28"/>
  <c r="M130" i="28"/>
  <c r="DA98" i="28"/>
  <c r="DA130" i="28" s="1"/>
  <c r="AZ130" i="28"/>
  <c r="BP130" i="28"/>
  <c r="BR98" i="28"/>
  <c r="CQ98" i="28"/>
  <c r="BC63" i="28"/>
  <c r="BC127" i="28" s="1"/>
  <c r="BE95" i="28"/>
  <c r="BF127" i="28"/>
  <c r="AF127" i="28"/>
  <c r="BG63" i="28"/>
  <c r="BG127" i="28" s="1"/>
  <c r="BI95" i="28"/>
  <c r="DF63" i="28"/>
  <c r="DF127" i="28" s="1"/>
  <c r="AW122" i="28"/>
  <c r="AY90" i="28"/>
  <c r="AY122" i="28" s="1"/>
  <c r="CH90" i="28"/>
  <c r="CH122" i="28" s="1"/>
  <c r="CF122" i="28"/>
  <c r="DF113" i="28"/>
  <c r="DF49" i="28"/>
  <c r="DH81" i="28"/>
  <c r="AH109" i="28"/>
  <c r="BG116" i="28"/>
  <c r="BV55" i="28"/>
  <c r="BX87" i="28" s="1"/>
  <c r="BX119" i="28" s="1"/>
  <c r="BP96" i="28"/>
  <c r="DQ75" i="28"/>
  <c r="DQ107" i="28" s="1"/>
  <c r="CH75" i="28"/>
  <c r="CH107" i="28" s="1"/>
  <c r="DH75" i="28"/>
  <c r="DH107" i="28" s="1"/>
  <c r="DF107" i="28"/>
  <c r="CH73" i="28"/>
  <c r="CH105" i="28" s="1"/>
  <c r="CE105" i="28"/>
  <c r="AF96" i="28"/>
  <c r="DT128" i="28"/>
  <c r="DV96" i="28"/>
  <c r="DV128" i="28" s="1"/>
  <c r="AJ67" i="28"/>
  <c r="AL99" i="28" s="1"/>
  <c r="AL131" i="28" s="1"/>
  <c r="CI128" i="28"/>
  <c r="AP126" i="28"/>
  <c r="AR94" i="28"/>
  <c r="O94" i="28"/>
  <c r="O126" i="28" s="1"/>
  <c r="M126" i="28"/>
  <c r="BS94" i="28"/>
  <c r="W94" i="28"/>
  <c r="W126" i="28" s="1"/>
  <c r="CX120" i="28"/>
  <c r="CU117" i="28"/>
  <c r="CW85" i="28"/>
  <c r="BM126" i="28"/>
  <c r="AO123" i="28"/>
  <c r="AO59" i="28"/>
  <c r="AQ91" i="28" s="1"/>
  <c r="AQ123" i="28" s="1"/>
  <c r="AP94" i="28"/>
  <c r="DH117" i="28"/>
  <c r="DJ85" i="28"/>
  <c r="CJ114" i="28"/>
  <c r="CW66" i="28"/>
  <c r="CW130" i="28" s="1"/>
  <c r="DV130" i="28"/>
  <c r="DT64" i="28"/>
  <c r="BM116" i="28"/>
  <c r="BO84" i="28"/>
  <c r="BO116" i="28" s="1"/>
  <c r="DD115" i="28"/>
  <c r="BR79" i="28"/>
  <c r="BR111" i="28" s="1"/>
  <c r="DP79" i="28"/>
  <c r="P76" i="28"/>
  <c r="P108" i="28" s="1"/>
  <c r="AI43" i="28"/>
  <c r="AI68" i="28" s="1"/>
  <c r="AK75" i="28"/>
  <c r="AK107" i="28" s="1"/>
  <c r="AB102" i="28"/>
  <c r="AH102" i="28"/>
  <c r="BU70" i="28"/>
  <c r="DS102" i="28"/>
  <c r="BG111" i="28"/>
  <c r="BX116" i="28"/>
  <c r="BZ84" i="28"/>
  <c r="BZ116" i="28" s="1"/>
  <c r="AD41" i="28"/>
  <c r="AD105" i="28" s="1"/>
  <c r="AN102" i="28"/>
  <c r="AC111" i="28"/>
  <c r="CO43" i="28"/>
  <c r="CO107" i="28" s="1"/>
  <c r="CQ75" i="28"/>
  <c r="CQ107" i="28" s="1"/>
  <c r="BY41" i="28"/>
  <c r="BY105" i="28" s="1"/>
  <c r="AC36" i="28"/>
  <c r="AC38" i="28"/>
  <c r="CZ110" i="28"/>
  <c r="CT128" i="28"/>
  <c r="DN60" i="28"/>
  <c r="DP92" i="28" s="1"/>
  <c r="BU83" i="28"/>
  <c r="BU115" i="28" s="1"/>
  <c r="I74" i="28"/>
  <c r="H106" i="28"/>
  <c r="J124" i="28"/>
  <c r="J60" i="28"/>
  <c r="L92" i="28"/>
  <c r="S88" i="28"/>
  <c r="S120" i="28" s="1"/>
  <c r="BW55" i="28"/>
  <c r="BY87" i="28"/>
  <c r="CU110" i="28"/>
  <c r="CW78" i="28"/>
  <c r="BS46" i="28"/>
  <c r="BU78" i="28" s="1"/>
  <c r="BU110" i="28" s="1"/>
  <c r="O88" i="28"/>
  <c r="M120" i="28"/>
  <c r="CY90" i="28"/>
  <c r="DH113" i="28"/>
  <c r="DH49" i="28"/>
  <c r="DJ81" i="28" s="1"/>
  <c r="DH36" i="28"/>
  <c r="AE120" i="28"/>
  <c r="X122" i="28"/>
  <c r="Z90" i="28"/>
  <c r="Z122" i="28" s="1"/>
  <c r="CE49" i="28"/>
  <c r="CG81" i="28" s="1"/>
  <c r="CG113" i="28" s="1"/>
  <c r="AT45" i="28"/>
  <c r="AT109" i="28" s="1"/>
  <c r="CW97" i="28"/>
  <c r="CW129" i="28" s="1"/>
  <c r="CE89" i="28"/>
  <c r="CE121" i="28" s="1"/>
  <c r="AZ121" i="28"/>
  <c r="AZ57" i="28"/>
  <c r="BB89" i="28"/>
  <c r="BP121" i="28"/>
  <c r="BP57" i="28"/>
  <c r="BR89" i="28" s="1"/>
  <c r="DQ57" i="28"/>
  <c r="DQ121" i="28" s="1"/>
  <c r="DS89" i="28"/>
  <c r="DK68" i="28"/>
  <c r="J71" i="28"/>
  <c r="CW94" i="28"/>
  <c r="AP67" i="28"/>
  <c r="AY131" i="28"/>
  <c r="BA99" i="28"/>
  <c r="DI128" i="28"/>
  <c r="DT131" i="28"/>
  <c r="DV99" i="28"/>
  <c r="DV131" i="28" s="1"/>
  <c r="L131" i="28"/>
  <c r="L67" i="28"/>
  <c r="N99" i="28"/>
  <c r="AC53" i="28"/>
  <c r="AC117" i="28" s="1"/>
  <c r="T94" i="28"/>
  <c r="BN62" i="28"/>
  <c r="BN126" i="28" s="1"/>
  <c r="CS94" i="28"/>
  <c r="CQ126" i="28"/>
  <c r="V94" i="28"/>
  <c r="T126" i="28"/>
  <c r="AW94" i="28"/>
  <c r="AU126" i="28"/>
  <c r="DC94" i="28"/>
  <c r="DC126" i="28" s="1"/>
  <c r="DA126" i="28"/>
  <c r="DL91" i="28"/>
  <c r="DL123" i="28" s="1"/>
  <c r="BZ120" i="28"/>
  <c r="CB88" i="28"/>
  <c r="DC88" i="28"/>
  <c r="DA120" i="28"/>
  <c r="AY120" i="28"/>
  <c r="BA88" i="28"/>
  <c r="AD117" i="28"/>
  <c r="AO126" i="28"/>
  <c r="AQ94" i="28"/>
  <c r="Q123" i="28"/>
  <c r="S91" i="28"/>
  <c r="S123" i="28" s="1"/>
  <c r="DI117" i="28"/>
  <c r="CK114" i="28"/>
  <c r="CK50" i="28"/>
  <c r="CM82" i="28" s="1"/>
  <c r="CM114" i="28" s="1"/>
  <c r="V96" i="28"/>
  <c r="V128" i="28" s="1"/>
  <c r="T128" i="28"/>
  <c r="P126" i="28"/>
  <c r="R94" i="28"/>
  <c r="R126" i="28" s="1"/>
  <c r="DH120" i="28"/>
  <c r="CJ117" i="28"/>
  <c r="CL85" i="28"/>
  <c r="DP94" i="28"/>
  <c r="DP126" i="28" s="1"/>
  <c r="DN126" i="28"/>
  <c r="DG131" i="28"/>
  <c r="CQ130" i="28"/>
  <c r="CO66" i="28"/>
  <c r="CO130" i="28" s="1"/>
  <c r="CW98" i="28"/>
  <c r="CU130" i="28"/>
  <c r="DW98" i="28"/>
  <c r="DU130" i="28"/>
  <c r="J96" i="28"/>
  <c r="J128" i="28" s="1"/>
  <c r="H128" i="28"/>
  <c r="AD64" i="28"/>
  <c r="AD128" i="28" s="1"/>
  <c r="DU64" i="28"/>
  <c r="DU128" i="28" s="1"/>
  <c r="CF126" i="28"/>
  <c r="DI50" i="28"/>
  <c r="DI114" i="28" s="1"/>
  <c r="CM128" i="28"/>
  <c r="AU123" i="28"/>
  <c r="BG54" i="28"/>
  <c r="BG118" i="28" s="1"/>
  <c r="BI86" i="28"/>
  <c r="BI118" i="28" s="1"/>
  <c r="DQ116" i="28"/>
  <c r="DQ52" i="28"/>
  <c r="DS84" i="28" s="1"/>
  <c r="AI51" i="28"/>
  <c r="M51" i="28"/>
  <c r="M68" i="28" s="1"/>
  <c r="AL51" i="28"/>
  <c r="AL115" i="28" s="1"/>
  <c r="AE79" i="28"/>
  <c r="AE111" i="28" s="1"/>
  <c r="AN79" i="28"/>
  <c r="AN111" i="28" s="1"/>
  <c r="CP79" i="28"/>
  <c r="DO79" i="28"/>
  <c r="DO111" i="28" s="1"/>
  <c r="AU110" i="28"/>
  <c r="AW78" i="28"/>
  <c r="AW110" i="28" s="1"/>
  <c r="AO76" i="28"/>
  <c r="K43" i="28"/>
  <c r="K107" i="28" s="1"/>
  <c r="BA73" i="28"/>
  <c r="CN73" i="28"/>
  <c r="CN105" i="28" s="1"/>
  <c r="CY36" i="28"/>
  <c r="CD102" i="28"/>
  <c r="CS70" i="28"/>
  <c r="AT123" i="28"/>
  <c r="DB54" i="28"/>
  <c r="DD86" i="28" s="1"/>
  <c r="DV84" i="28"/>
  <c r="DT116" i="28"/>
  <c r="CD115" i="28"/>
  <c r="CD51" i="28"/>
  <c r="Y82" i="28"/>
  <c r="DA82" i="28"/>
  <c r="DA114" i="28" s="1"/>
  <c r="CX111" i="28"/>
  <c r="AO79" i="28"/>
  <c r="AO111" i="28" s="1"/>
  <c r="AM111" i="28"/>
  <c r="AZ111" i="28"/>
  <c r="V111" i="28"/>
  <c r="CD110" i="28"/>
  <c r="CD46" i="28"/>
  <c r="CF78" i="28" s="1"/>
  <c r="BN44" i="28"/>
  <c r="BP76" i="28" s="1"/>
  <c r="BP108" i="28" s="1"/>
  <c r="AH43" i="28"/>
  <c r="AH68" i="28" s="1"/>
  <c r="DN40" i="28"/>
  <c r="DN104" i="28" s="1"/>
  <c r="DP72" i="28"/>
  <c r="DP104" i="28" s="1"/>
  <c r="CL36" i="28"/>
  <c r="CL38" i="28"/>
  <c r="Y120" i="28"/>
  <c r="BR117" i="28"/>
  <c r="CR85" i="28"/>
  <c r="CR117" i="28" s="1"/>
  <c r="CE114" i="28"/>
  <c r="L114" i="28"/>
  <c r="CI114" i="28"/>
  <c r="DH50" i="28"/>
  <c r="DH68" i="28" s="1"/>
  <c r="CW108" i="28"/>
  <c r="BQ107" i="28"/>
  <c r="BQ43" i="28"/>
  <c r="BA41" i="28"/>
  <c r="BD73" i="28" s="1"/>
  <c r="BD105" i="28" s="1"/>
  <c r="U40" i="28"/>
  <c r="U68" i="28" s="1"/>
  <c r="W72" i="28"/>
  <c r="CR108" i="28"/>
  <c r="DQ108" i="28"/>
  <c r="AA108" i="28"/>
  <c r="AZ108" i="28"/>
  <c r="AC99" i="28"/>
  <c r="Q99" i="28"/>
  <c r="BQ117" i="28"/>
  <c r="BD107" i="28"/>
  <c r="U120" i="28"/>
  <c r="BJ87" i="28"/>
  <c r="CY86" i="28"/>
  <c r="CY118" i="28" s="1"/>
  <c r="CC117" i="28"/>
  <c r="BC83" i="28"/>
  <c r="BA78" i="28"/>
  <c r="BA110" i="28" s="1"/>
  <c r="CN78" i="28"/>
  <c r="AC74" i="28"/>
  <c r="CB120" i="28"/>
  <c r="DP102" i="28"/>
  <c r="CY98" i="28"/>
  <c r="AK120" i="28"/>
  <c r="Y88" i="28"/>
  <c r="BX88" i="28"/>
  <c r="Q55" i="28"/>
  <c r="Q119" i="28" s="1"/>
  <c r="S87" i="28"/>
  <c r="S119" i="28" s="1"/>
  <c r="BG115" i="28"/>
  <c r="CS51" i="28"/>
  <c r="CS115" i="28" s="1"/>
  <c r="DS110" i="28"/>
  <c r="DM78" i="28"/>
  <c r="T110" i="28"/>
  <c r="V78" i="28"/>
  <c r="DM46" i="28"/>
  <c r="DO78" i="28" s="1"/>
  <c r="DO110" i="28"/>
  <c r="DW106" i="28"/>
  <c r="CC106" i="28"/>
  <c r="CD74" i="28"/>
  <c r="CC42" i="28"/>
  <c r="DD42" i="28"/>
  <c r="DD68" i="28" s="1"/>
  <c r="DE74" i="28"/>
  <c r="DE106" i="28" s="1"/>
  <c r="DD36" i="28"/>
  <c r="N36" i="28"/>
  <c r="O74" i="28"/>
  <c r="AN74" i="28"/>
  <c r="BC92" i="28"/>
  <c r="BJ49" i="28"/>
  <c r="BL81" i="28" s="1"/>
  <c r="CY77" i="28"/>
  <c r="CY109" i="28" s="1"/>
  <c r="CG77" i="28"/>
  <c r="CG109" i="28" s="1"/>
  <c r="DA74" i="28"/>
  <c r="CT123" i="28"/>
  <c r="AC122" i="28"/>
  <c r="AE90" i="28"/>
  <c r="AD122" i="28"/>
  <c r="AF90" i="28"/>
  <c r="AF122" i="28" s="1"/>
  <c r="CR122" i="28"/>
  <c r="CT90" i="28"/>
  <c r="CT122" i="28" s="1"/>
  <c r="BU119" i="28"/>
  <c r="BU55" i="28"/>
  <c r="BW87" i="28" s="1"/>
  <c r="AI49" i="28"/>
  <c r="AK81" i="28" s="1"/>
  <c r="AP109" i="28"/>
  <c r="AR77" i="28"/>
  <c r="DK60" i="28"/>
  <c r="DK124" i="28" s="1"/>
  <c r="DM92" i="28"/>
  <c r="DT60" i="28"/>
  <c r="DV92" i="28" s="1"/>
  <c r="DV124" i="28"/>
  <c r="DV60" i="28"/>
  <c r="BU60" i="28"/>
  <c r="BW92" i="28" s="1"/>
  <c r="CT124" i="28"/>
  <c r="CT60" i="28"/>
  <c r="CV92" i="28"/>
  <c r="CV124" i="28" s="1"/>
  <c r="AV60" i="28"/>
  <c r="AX92" i="28" s="1"/>
  <c r="AX124" i="28" s="1"/>
  <c r="BS68" i="28"/>
  <c r="BS102" i="28"/>
  <c r="CQ96" i="28"/>
  <c r="CQ128" i="28" s="1"/>
  <c r="T113" i="28"/>
  <c r="V81" i="28"/>
  <c r="CG80" i="28"/>
  <c r="CE48" i="28"/>
  <c r="BD48" i="28"/>
  <c r="BF80" i="28" s="1"/>
  <c r="BD36" i="28"/>
  <c r="BP112" i="28"/>
  <c r="BR80" i="28"/>
  <c r="BP48" i="28"/>
  <c r="CM112" i="28"/>
  <c r="CM48" i="28"/>
  <c r="CO80" i="28" s="1"/>
  <c r="X112" i="28"/>
  <c r="Z80" i="28"/>
  <c r="BM48" i="28"/>
  <c r="BO80" i="28" s="1"/>
  <c r="BO112" i="28" s="1"/>
  <c r="DD48" i="28"/>
  <c r="DF80" i="28" s="1"/>
  <c r="DF112" i="28" s="1"/>
  <c r="BI48" i="28"/>
  <c r="BI112" i="28" s="1"/>
  <c r="BI36" i="28"/>
  <c r="DR112" i="28"/>
  <c r="DR48" i="28"/>
  <c r="DT80" i="28" s="1"/>
  <c r="BG128" i="28"/>
  <c r="AV122" i="28"/>
  <c r="AU71" i="28"/>
  <c r="DG105" i="28"/>
  <c r="BO94" i="28"/>
  <c r="BZ117" i="28"/>
  <c r="AT120" i="28"/>
  <c r="AV88" i="28"/>
  <c r="Q117" i="28"/>
  <c r="S85" i="28"/>
  <c r="S117" i="28" s="1"/>
  <c r="BK130" i="28"/>
  <c r="DW130" i="28"/>
  <c r="DE115" i="28"/>
  <c r="V104" i="28"/>
  <c r="V40" i="28"/>
  <c r="X72" i="28" s="1"/>
  <c r="V36" i="28"/>
  <c r="DD114" i="28"/>
  <c r="CN99" i="28"/>
  <c r="CH78" i="28"/>
  <c r="CH110" i="28" s="1"/>
  <c r="CA74" i="28"/>
  <c r="CA106" i="28" s="1"/>
  <c r="BZ106" i="28"/>
  <c r="AU95" i="28"/>
  <c r="CJ60" i="28"/>
  <c r="CJ124" i="28" s="1"/>
  <c r="P57" i="28"/>
  <c r="P121" i="28" s="1"/>
  <c r="CS57" i="28"/>
  <c r="CS121" i="28" s="1"/>
  <c r="CD87" i="28"/>
  <c r="DU75" i="28"/>
  <c r="DS107" i="28"/>
  <c r="DO131" i="28"/>
  <c r="CJ56" i="28"/>
  <c r="CL88" i="28" s="1"/>
  <c r="I131" i="28"/>
  <c r="M66" i="28"/>
  <c r="L51" i="28"/>
  <c r="L115" i="28" s="1"/>
  <c r="N83" i="28"/>
  <c r="CJ79" i="28"/>
  <c r="CJ111" i="28" s="1"/>
  <c r="BW76" i="28"/>
  <c r="DD102" i="28"/>
  <c r="BB52" i="28"/>
  <c r="BX111" i="28"/>
  <c r="U111" i="28"/>
  <c r="J107" i="28"/>
  <c r="L75" i="28"/>
  <c r="L107" i="28" s="1"/>
  <c r="BM50" i="28"/>
  <c r="BM114" i="28" s="1"/>
  <c r="CB116" i="28"/>
  <c r="CD84" i="28"/>
  <c r="CD116" i="28" s="1"/>
  <c r="BM99" i="28"/>
  <c r="BP54" i="28"/>
  <c r="BP118" i="28" s="1"/>
  <c r="BM46" i="28"/>
  <c r="BO78" i="28" s="1"/>
  <c r="BO110" i="28" s="1"/>
  <c r="N85" i="28"/>
  <c r="N117" i="28" s="1"/>
  <c r="L117" i="28"/>
  <c r="DJ74" i="28"/>
  <c r="DJ106" i="28" s="1"/>
  <c r="DI106" i="28"/>
  <c r="V109" i="28"/>
  <c r="CE51" i="28"/>
  <c r="CJ36" i="28"/>
  <c r="CJ42" i="28"/>
  <c r="CJ106" i="28" s="1"/>
  <c r="BK36" i="28"/>
  <c r="BL74" i="28"/>
  <c r="BK123" i="28"/>
  <c r="BM91" i="28"/>
  <c r="BM123" i="28" s="1"/>
  <c r="K113" i="28"/>
  <c r="K49" i="28"/>
  <c r="M81" i="28"/>
  <c r="AN60" i="28"/>
  <c r="AN124" i="28" s="1"/>
  <c r="T60" i="28"/>
  <c r="T124" i="28" s="1"/>
  <c r="AW92" i="28"/>
  <c r="DR124" i="28"/>
  <c r="DT92" i="28"/>
  <c r="AE103" i="28"/>
  <c r="AE36" i="28"/>
  <c r="AE39" i="28"/>
  <c r="AF71" i="28"/>
  <c r="AF100" i="28" s="1"/>
  <c r="AI48" i="28"/>
  <c r="AI112" i="28" s="1"/>
  <c r="AK80" i="28"/>
  <c r="AK112" i="28" s="1"/>
  <c r="I48" i="28"/>
  <c r="I68" i="28" s="1"/>
  <c r="CG48" i="28"/>
  <c r="CG112" i="28" s="1"/>
  <c r="BH129" i="28"/>
  <c r="BH65" i="28"/>
  <c r="BJ97" i="28"/>
  <c r="BJ129" i="28" s="1"/>
  <c r="DM102" i="28"/>
  <c r="U131" i="28"/>
  <c r="W99" i="28"/>
  <c r="W131" i="28" s="1"/>
  <c r="AX131" i="28"/>
  <c r="AI131" i="28"/>
  <c r="AK99" i="28"/>
  <c r="CI131" i="28"/>
  <c r="CK99" i="28"/>
  <c r="DJ64" i="28"/>
  <c r="CW131" i="28"/>
  <c r="CY99" i="28"/>
  <c r="CY131" i="28" s="1"/>
  <c r="BY128" i="28"/>
  <c r="CJ131" i="28"/>
  <c r="CL99" i="28"/>
  <c r="DP67" i="28"/>
  <c r="DR99" i="28" s="1"/>
  <c r="DR131" i="28" s="1"/>
  <c r="CT96" i="28"/>
  <c r="AM94" i="28"/>
  <c r="L128" i="28"/>
  <c r="CG94" i="28"/>
  <c r="CG126" i="28" s="1"/>
  <c r="CE126" i="28"/>
  <c r="BR126" i="28"/>
  <c r="BT94" i="28"/>
  <c r="BT126" i="28" s="1"/>
  <c r="U94" i="28"/>
  <c r="U126" i="28" s="1"/>
  <c r="CJ94" i="28"/>
  <c r="CH126" i="28"/>
  <c r="CB91" i="28"/>
  <c r="CB123" i="28" s="1"/>
  <c r="AP120" i="28"/>
  <c r="AP56" i="28"/>
  <c r="AR88" i="28"/>
  <c r="AR120" i="28" s="1"/>
  <c r="BB53" i="28"/>
  <c r="BD85" i="28" s="1"/>
  <c r="CA117" i="28"/>
  <c r="CX114" i="28"/>
  <c r="DU123" i="28"/>
  <c r="DU59" i="28"/>
  <c r="DW91" i="28" s="1"/>
  <c r="DW123" i="28" s="1"/>
  <c r="CW120" i="28"/>
  <c r="CY88" i="28"/>
  <c r="BY117" i="28"/>
  <c r="BA50" i="28"/>
  <c r="CX56" i="28"/>
  <c r="CZ88" i="28" s="1"/>
  <c r="CZ120" i="28" s="1"/>
  <c r="DT126" i="28"/>
  <c r="DV94" i="28"/>
  <c r="CV123" i="28"/>
  <c r="BX120" i="28"/>
  <c r="BZ88" i="28"/>
  <c r="BW126" i="28"/>
  <c r="AU66" i="28"/>
  <c r="AU130" i="28" s="1"/>
  <c r="AJ130" i="28"/>
  <c r="AP66" i="28"/>
  <c r="AR98" i="28" s="1"/>
  <c r="CU111" i="28"/>
  <c r="K54" i="28"/>
  <c r="M86" i="28" s="1"/>
  <c r="X115" i="28"/>
  <c r="X51" i="28"/>
  <c r="Z83" i="28"/>
  <c r="AW115" i="28"/>
  <c r="AW51" i="28"/>
  <c r="AY83" i="28"/>
  <c r="BV51" i="28"/>
  <c r="DK111" i="28"/>
  <c r="K79" i="28"/>
  <c r="K111" i="28" s="1"/>
  <c r="BI79" i="28"/>
  <c r="BI111" i="28" s="1"/>
  <c r="K110" i="28"/>
  <c r="K46" i="28"/>
  <c r="M78" i="28"/>
  <c r="CG76" i="28"/>
  <c r="CG108" i="28" s="1"/>
  <c r="AX76" i="28"/>
  <c r="R76" i="28"/>
  <c r="CV73" i="28"/>
  <c r="CV105" i="28" s="1"/>
  <c r="CG72" i="28"/>
  <c r="CG104" i="28" s="1"/>
  <c r="H100" i="28"/>
  <c r="H102" i="28"/>
  <c r="CC102" i="28"/>
  <c r="DC102" i="28"/>
  <c r="DH84" i="28"/>
  <c r="DH116" i="28" s="1"/>
  <c r="BG126" i="28"/>
  <c r="DR120" i="28"/>
  <c r="BF118" i="28"/>
  <c r="BF54" i="28"/>
  <c r="BH86" i="28" s="1"/>
  <c r="AA116" i="28"/>
  <c r="CB52" i="28"/>
  <c r="DA52" i="28"/>
  <c r="DC84" i="28" s="1"/>
  <c r="DC116" i="28" s="1"/>
  <c r="AH115" i="28"/>
  <c r="AF82" i="28"/>
  <c r="AF114" i="28" s="1"/>
  <c r="AB82" i="28"/>
  <c r="AB114" i="28" s="1"/>
  <c r="BA82" i="28"/>
  <c r="BA114" i="28" s="1"/>
  <c r="DJ47" i="28"/>
  <c r="DL79" i="28" s="1"/>
  <c r="DL111" i="28" s="1"/>
  <c r="H111" i="28"/>
  <c r="AD44" i="28"/>
  <c r="AF76" i="28" s="1"/>
  <c r="AF108" i="28" s="1"/>
  <c r="DJ41" i="28"/>
  <c r="DM73" i="28" s="1"/>
  <c r="DM105" i="28" s="1"/>
  <c r="CD40" i="28"/>
  <c r="CF72" i="28" s="1"/>
  <c r="CF104" i="28" s="1"/>
  <c r="CD36" i="28"/>
  <c r="BB36" i="28"/>
  <c r="DA54" i="28"/>
  <c r="DA118" i="28" s="1"/>
  <c r="DC86" i="28"/>
  <c r="V117" i="28"/>
  <c r="AR85" i="28"/>
  <c r="AR117" i="28" s="1"/>
  <c r="CH52" i="28"/>
  <c r="CH116" i="28" s="1"/>
  <c r="CJ84" i="28"/>
  <c r="CJ116" i="28" s="1"/>
  <c r="CN116" i="28"/>
  <c r="DM116" i="28"/>
  <c r="CU51" i="28"/>
  <c r="DS114" i="28"/>
  <c r="DI111" i="28"/>
  <c r="CC46" i="28"/>
  <c r="CC110" i="28" s="1"/>
  <c r="CE78" i="28"/>
  <c r="CE110" i="28" s="1"/>
  <c r="BM44" i="28"/>
  <c r="BO76" i="28" s="1"/>
  <c r="BO108" i="28" s="1"/>
  <c r="AG43" i="28"/>
  <c r="AG107" i="28" s="1"/>
  <c r="Q41" i="28"/>
  <c r="T73" i="28" s="1"/>
  <c r="T105" i="28" s="1"/>
  <c r="DI36" i="28"/>
  <c r="DI38" i="28"/>
  <c r="DW102" i="28"/>
  <c r="AL108" i="28"/>
  <c r="Z99" i="28"/>
  <c r="Z131" i="28" s="1"/>
  <c r="AY99" i="28"/>
  <c r="BS99" i="28"/>
  <c r="AM120" i="28"/>
  <c r="P102" i="28"/>
  <c r="DR111" i="28"/>
  <c r="CC126" i="28"/>
  <c r="BA118" i="28"/>
  <c r="DP54" i="28"/>
  <c r="DR86" i="28" s="1"/>
  <c r="Z54" i="28"/>
  <c r="Z68" i="28" s="1"/>
  <c r="AB86" i="28"/>
  <c r="DK72" i="28"/>
  <c r="DK104" i="28" s="1"/>
  <c r="DI40" i="28"/>
  <c r="DI104" i="28" s="1"/>
  <c r="AF84" i="28"/>
  <c r="AU55" i="28"/>
  <c r="AW87" i="28" s="1"/>
  <c r="AW119" i="28" s="1"/>
  <c r="Z116" i="28"/>
  <c r="DA83" i="28"/>
  <c r="DE78" i="28"/>
  <c r="DE110" i="28" s="1"/>
  <c r="CC128" i="28"/>
  <c r="BG109" i="28"/>
  <c r="BE98" i="28"/>
  <c r="BE130" i="28" s="1"/>
  <c r="L122" i="28"/>
  <c r="DH88" i="28"/>
  <c r="DR117" i="28"/>
  <c r="AV83" i="28"/>
  <c r="AT115" i="28"/>
  <c r="N51" i="28"/>
  <c r="N115" i="28" s="1"/>
  <c r="AL113" i="28"/>
  <c r="AZ78" i="28"/>
  <c r="AG78" i="28"/>
  <c r="BN106" i="28"/>
  <c r="BO74" i="28"/>
  <c r="BO106" i="28" s="1"/>
  <c r="DM42" i="28"/>
  <c r="DM106" i="28" s="1"/>
  <c r="Z74" i="28"/>
  <c r="Z106" i="28" s="1"/>
  <c r="AY74" i="28"/>
  <c r="BX74" i="28"/>
  <c r="BX106" i="28" s="1"/>
  <c r="U36" i="28"/>
  <c r="AI117" i="28"/>
  <c r="DK95" i="28"/>
  <c r="DK127" i="28" s="1"/>
  <c r="CS126" i="28"/>
  <c r="AS91" i="28"/>
  <c r="AS123" i="28" s="1"/>
  <c r="P59" i="28"/>
  <c r="P123" i="28" s="1"/>
  <c r="DN91" i="28"/>
  <c r="DN123" i="28" s="1"/>
  <c r="Y123" i="28"/>
  <c r="J117" i="28"/>
  <c r="AR74" i="28"/>
  <c r="AQ42" i="28"/>
  <c r="CT130" i="28"/>
  <c r="CV98" i="28"/>
  <c r="CV130" i="28" s="1"/>
  <c r="DG130" i="28"/>
  <c r="AC130" i="28"/>
  <c r="DQ130" i="28"/>
  <c r="DS98" i="28"/>
  <c r="CI130" i="28"/>
  <c r="DT130" i="28"/>
  <c r="DV98" i="28"/>
  <c r="U130" i="28"/>
  <c r="W98" i="28"/>
  <c r="AV98" i="28"/>
  <c r="AZ63" i="28"/>
  <c r="BB95" i="28" s="1"/>
  <c r="BB127" i="28" s="1"/>
  <c r="BE127" i="28"/>
  <c r="BG95" i="28"/>
  <c r="BM95" i="28"/>
  <c r="CZ63" i="28"/>
  <c r="CZ127" i="28" s="1"/>
  <c r="DB95" i="28"/>
  <c r="DB127" i="28" s="1"/>
  <c r="L127" i="28"/>
  <c r="AM95" i="28"/>
  <c r="AM127" i="28" s="1"/>
  <c r="BJ63" i="28"/>
  <c r="BJ127" i="28" s="1"/>
  <c r="BL95" i="28"/>
  <c r="BL127" i="28" s="1"/>
  <c r="DG110" i="28"/>
  <c r="BD109" i="28"/>
  <c r="BF77" i="28"/>
  <c r="CY106" i="28"/>
  <c r="CZ74" i="28"/>
  <c r="CZ106" i="28" s="1"/>
  <c r="BH109" i="28"/>
  <c r="DF109" i="28"/>
  <c r="CT108" i="28"/>
  <c r="CB36" i="28"/>
  <c r="AV119" i="28"/>
  <c r="AX87" i="28"/>
  <c r="O55" i="28"/>
  <c r="Q87" i="28" s="1"/>
  <c r="DC55" i="28"/>
  <c r="DE87" i="28" s="1"/>
  <c r="T55" i="28"/>
  <c r="V87" i="28" s="1"/>
  <c r="AS119" i="28"/>
  <c r="AU87" i="28"/>
  <c r="BR119" i="28"/>
  <c r="CR49" i="28"/>
  <c r="CR113" i="28" s="1"/>
  <c r="AA49" i="28"/>
  <c r="AC81" i="28" s="1"/>
  <c r="CH49" i="28"/>
  <c r="CJ81" i="28" s="1"/>
  <c r="CJ113" i="28" s="1"/>
  <c r="CZ49" i="28"/>
  <c r="CZ113" i="28" s="1"/>
  <c r="DB81" i="28"/>
  <c r="DB113" i="28" s="1"/>
  <c r="L81" i="28"/>
  <c r="CD109" i="28"/>
  <c r="BF48" i="28"/>
  <c r="BH80" i="28"/>
  <c r="BK48" i="28"/>
  <c r="BC48" i="28"/>
  <c r="BE80" i="28" s="1"/>
  <c r="BE100" i="28" s="1"/>
  <c r="U112" i="28"/>
  <c r="W80" i="28"/>
  <c r="U48" i="28"/>
  <c r="BL48" i="28"/>
  <c r="BN80" i="28" s="1"/>
  <c r="BN112" i="28" s="1"/>
  <c r="DC48" i="28"/>
  <c r="DC112" i="28" s="1"/>
  <c r="AA48" i="28"/>
  <c r="AA112" i="28" s="1"/>
  <c r="CS112" i="28"/>
  <c r="CS48" i="28"/>
  <c r="CU80" i="28" s="1"/>
  <c r="CU112" i="28" s="1"/>
  <c r="CR111" i="28"/>
  <c r="BY54" i="28"/>
  <c r="AX96" i="28"/>
  <c r="AX128" i="28" s="1"/>
  <c r="BZ62" i="28"/>
  <c r="CB94" i="28"/>
  <c r="BU94" i="28"/>
  <c r="BU126" i="28" s="1"/>
  <c r="BS126" i="28"/>
  <c r="BB114" i="28"/>
  <c r="BB50" i="28"/>
  <c r="AB120" i="28"/>
  <c r="AB56" i="28"/>
  <c r="AD88" i="28" s="1"/>
  <c r="CX97" i="28"/>
  <c r="CX129" i="28" s="1"/>
  <c r="R111" i="28"/>
  <c r="BN41" i="28"/>
  <c r="BN105" i="28" s="1"/>
  <c r="BI108" i="28"/>
  <c r="Q49" i="28"/>
  <c r="S81" i="28"/>
  <c r="S113" i="28" s="1"/>
  <c r="BA109" i="28"/>
  <c r="K57" i="28"/>
  <c r="K121" i="28" s="1"/>
  <c r="BV119" i="28"/>
  <c r="R95" i="28"/>
  <c r="R127" i="28" s="1"/>
  <c r="P63" i="28"/>
  <c r="P127" i="28" s="1"/>
  <c r="AI63" i="28"/>
  <c r="AK95" i="28" s="1"/>
  <c r="AK127" i="28" s="1"/>
  <c r="CK45" i="28"/>
  <c r="CK109" i="28" s="1"/>
  <c r="DS57" i="28"/>
  <c r="DU89" i="28" s="1"/>
  <c r="DU121" i="28" s="1"/>
  <c r="DF121" i="28"/>
  <c r="DF57" i="28"/>
  <c r="DH89" i="28"/>
  <c r="S96" i="28"/>
  <c r="S128" i="28" s="1"/>
  <c r="BX62" i="28"/>
  <c r="BX126" i="28" s="1"/>
  <c r="BN94" i="28"/>
  <c r="AW117" i="28"/>
  <c r="AY85" i="28"/>
  <c r="AY117" i="28" s="1"/>
  <c r="T79" i="28"/>
  <c r="T111" i="28" s="1"/>
  <c r="BG43" i="28"/>
  <c r="BI75" i="28"/>
  <c r="AM52" i="28"/>
  <c r="AO84" i="28" s="1"/>
  <c r="AO116" i="28" s="1"/>
  <c r="U52" i="28"/>
  <c r="BB41" i="28"/>
  <c r="BE73" i="28" s="1"/>
  <c r="BE105" i="28" s="1"/>
  <c r="DT102" i="28"/>
  <c r="AJ54" i="28"/>
  <c r="AJ118" i="28" s="1"/>
  <c r="AL86" i="28"/>
  <c r="BC115" i="28"/>
  <c r="BE83" i="28"/>
  <c r="BE115" i="28" s="1"/>
  <c r="AV92" i="28"/>
  <c r="AO119" i="28"/>
  <c r="AO55" i="28"/>
  <c r="DB121" i="28"/>
  <c r="DB57" i="28"/>
  <c r="BL55" i="28"/>
  <c r="BL119" i="28" s="1"/>
  <c r="DB131" i="28"/>
  <c r="DD99" i="28"/>
  <c r="DD131" i="28" s="1"/>
  <c r="AK131" i="28"/>
  <c r="AM99" i="28"/>
  <c r="AM131" i="28" s="1"/>
  <c r="DU131" i="28"/>
  <c r="DQ131" i="28"/>
  <c r="AG126" i="28"/>
  <c r="DO94" i="28"/>
  <c r="DO126" i="28" s="1"/>
  <c r="DM126" i="28"/>
  <c r="BN120" i="28"/>
  <c r="BP88" i="28"/>
  <c r="BP120" i="28" s="1"/>
  <c r="CW117" i="28"/>
  <c r="DT123" i="28"/>
  <c r="DV91" i="28"/>
  <c r="BL62" i="28"/>
  <c r="X130" i="28"/>
  <c r="Z98" i="28"/>
  <c r="Z130" i="28" s="1"/>
  <c r="AK78" i="28"/>
  <c r="AK110" i="28" s="1"/>
  <c r="BM73" i="28"/>
  <c r="BM105" i="28" s="1"/>
  <c r="V70" i="28"/>
  <c r="CE102" i="28"/>
  <c r="CK88" i="28"/>
  <c r="CI120" i="28"/>
  <c r="CL47" i="28"/>
  <c r="CL111" i="28" s="1"/>
  <c r="BB108" i="28"/>
  <c r="DB104" i="28"/>
  <c r="DD72" i="28"/>
  <c r="DD104" i="28" s="1"/>
  <c r="DB40" i="28"/>
  <c r="DB36" i="28"/>
  <c r="BC117" i="28"/>
  <c r="DU85" i="28"/>
  <c r="DU117" i="28" s="1"/>
  <c r="BP116" i="28"/>
  <c r="DN116" i="28"/>
  <c r="X114" i="28"/>
  <c r="CK44" i="28"/>
  <c r="CK108" i="28" s="1"/>
  <c r="AO105" i="28"/>
  <c r="CD108" i="28"/>
  <c r="CG99" i="28"/>
  <c r="CG131" i="28" s="1"/>
  <c r="BY110" i="28"/>
  <c r="DL78" i="28"/>
  <c r="DL110" i="28" s="1"/>
  <c r="CQ55" i="28"/>
  <c r="CS87" i="28" s="1"/>
  <c r="CS119" i="28" s="1"/>
  <c r="O98" i="28"/>
  <c r="BY90" i="28"/>
  <c r="BI110" i="28"/>
  <c r="BK78" i="28"/>
  <c r="BK110" i="28" s="1"/>
  <c r="DB42" i="28"/>
  <c r="DB68" i="28" s="1"/>
  <c r="DC74" i="28"/>
  <c r="DC106" i="28" s="1"/>
  <c r="DP106" i="28"/>
  <c r="DQ74" i="28"/>
  <c r="AY42" i="28"/>
  <c r="AY106" i="28" s="1"/>
  <c r="BF63" i="28"/>
  <c r="BH95" i="28" s="1"/>
  <c r="DN95" i="28"/>
  <c r="DN127" i="28" s="1"/>
  <c r="CC123" i="28"/>
  <c r="CE91" i="28"/>
  <c r="CE123" i="28" s="1"/>
  <c r="AA85" i="28"/>
  <c r="AA117" i="28" s="1"/>
  <c r="DA77" i="28"/>
  <c r="DA109" i="28" s="1"/>
  <c r="CF74" i="28"/>
  <c r="CF106" i="28" s="1"/>
  <c r="S122" i="28"/>
  <c r="U90" i="28"/>
  <c r="U122" i="28" s="1"/>
  <c r="H49" i="28"/>
  <c r="H68" i="28" s="1"/>
  <c r="P107" i="28"/>
  <c r="AF36" i="28"/>
  <c r="AH81" i="28"/>
  <c r="CG68" i="28"/>
  <c r="S80" i="28"/>
  <c r="Q48" i="28"/>
  <c r="CL112" i="28"/>
  <c r="CN80" i="28"/>
  <c r="CL48" i="28"/>
  <c r="AJ48" i="28"/>
  <c r="AL80" i="28" s="1"/>
  <c r="CA112" i="28"/>
  <c r="CC80" i="28"/>
  <c r="CA48" i="28"/>
  <c r="DV80" i="28"/>
  <c r="DT48" i="28"/>
  <c r="DT112" i="28" s="1"/>
  <c r="DT36" i="28"/>
  <c r="Y99" i="28"/>
  <c r="Y131" i="28" s="1"/>
  <c r="CK128" i="28"/>
  <c r="DD128" i="28"/>
  <c r="BO117" i="28"/>
  <c r="BQ85" i="28"/>
  <c r="DJ50" i="28"/>
  <c r="DL82" i="28" s="1"/>
  <c r="DL114" i="28" s="1"/>
  <c r="AL128" i="28"/>
  <c r="CK117" i="28"/>
  <c r="DH123" i="28"/>
  <c r="DH59" i="28"/>
  <c r="DJ91" i="28"/>
  <c r="DJ123" i="28" s="1"/>
  <c r="BW131" i="28"/>
  <c r="BJ51" i="28"/>
  <c r="BJ115" i="28" s="1"/>
  <c r="CN79" i="28"/>
  <c r="CN111" i="28" s="1"/>
  <c r="BF76" i="28"/>
  <c r="BF108" i="28" s="1"/>
  <c r="CQ102" i="28"/>
  <c r="I108" i="28"/>
  <c r="H117" i="28"/>
  <c r="DN52" i="28"/>
  <c r="DP84" i="28" s="1"/>
  <c r="DP116" i="28" s="1"/>
  <c r="X52" i="28"/>
  <c r="Z84" i="28" s="1"/>
  <c r="BZ111" i="28"/>
  <c r="BF46" i="28"/>
  <c r="BH78" i="28" s="1"/>
  <c r="BH110" i="28" s="1"/>
  <c r="CP40" i="28"/>
  <c r="CR72" i="28" s="1"/>
  <c r="CR104" i="28" s="1"/>
  <c r="CP36" i="28"/>
  <c r="AZ85" i="28"/>
  <c r="CW116" i="28"/>
  <c r="J114" i="28"/>
  <c r="DU40" i="28"/>
  <c r="DU104" i="28" s="1"/>
  <c r="CS78" i="28"/>
  <c r="CS110" i="28" s="1"/>
  <c r="DA115" i="28"/>
  <c r="DC83" i="28"/>
  <c r="DC115" i="28" s="1"/>
  <c r="X110" i="28"/>
  <c r="DA42" i="28"/>
  <c r="DA106" i="28" s="1"/>
  <c r="BC122" i="28"/>
  <c r="DV74" i="28"/>
  <c r="DV106" i="28" s="1"/>
  <c r="DU42" i="28"/>
  <c r="BI126" i="28"/>
  <c r="CS60" i="28"/>
  <c r="CS124" i="28" s="1"/>
  <c r="CU92" i="28"/>
  <c r="CU124" i="28" s="1"/>
  <c r="W119" i="28"/>
  <c r="Y87" i="28"/>
  <c r="BQ124" i="28"/>
  <c r="CN49" i="28"/>
  <c r="CN113" i="28" s="1"/>
  <c r="CP81" i="28"/>
  <c r="AV48" i="28"/>
  <c r="AV112" i="28" s="1"/>
  <c r="AX80" i="28"/>
  <c r="DW129" i="28"/>
  <c r="DN129" i="28"/>
  <c r="AF129" i="28"/>
  <c r="AH97" i="28"/>
  <c r="BB74" i="28"/>
  <c r="BN67" i="28"/>
  <c r="BP99" i="28" s="1"/>
  <c r="AS99" i="28"/>
  <c r="AS131" i="28" s="1"/>
  <c r="BR131" i="28"/>
  <c r="BU131" i="28"/>
  <c r="CX128" i="28"/>
  <c r="CZ96" i="28"/>
  <c r="CZ128" i="28" s="1"/>
  <c r="CK131" i="28"/>
  <c r="CM99" i="28"/>
  <c r="CM131" i="28" s="1"/>
  <c r="BM128" i="28"/>
  <c r="BO96" i="28"/>
  <c r="BO128" i="28" s="1"/>
  <c r="BX131" i="28"/>
  <c r="BZ99" i="28"/>
  <c r="BD131" i="28"/>
  <c r="DF99" i="28"/>
  <c r="DF131" i="28" s="1"/>
  <c r="CF128" i="28"/>
  <c r="BP131" i="28"/>
  <c r="DJ126" i="28"/>
  <c r="DL94" i="28"/>
  <c r="DL126" i="28" s="1"/>
  <c r="DH94" i="28"/>
  <c r="DH126" i="28" s="1"/>
  <c r="DF126" i="28"/>
  <c r="AH94" i="28"/>
  <c r="AH126" i="28" s="1"/>
  <c r="Y94" i="28"/>
  <c r="Y126" i="28" s="1"/>
  <c r="BN123" i="28"/>
  <c r="BN59" i="28"/>
  <c r="BP91" i="28" s="1"/>
  <c r="BP123" i="28" s="1"/>
  <c r="AD56" i="28"/>
  <c r="AF88" i="28"/>
  <c r="AF120" i="28" s="1"/>
  <c r="AW120" i="28"/>
  <c r="BQ120" i="28"/>
  <c r="BS88" i="28"/>
  <c r="BS120" i="28" s="1"/>
  <c r="CT120" i="28"/>
  <c r="BN53" i="28"/>
  <c r="CM117" i="28"/>
  <c r="CL50" i="28"/>
  <c r="CN82" i="28" s="1"/>
  <c r="CN114" i="28" s="1"/>
  <c r="DI59" i="28"/>
  <c r="DK91" i="28" s="1"/>
  <c r="DK123" i="28" s="1"/>
  <c r="CK56" i="28"/>
  <c r="CK120" i="28" s="1"/>
  <c r="CM88" i="28"/>
  <c r="CM120" i="28" s="1"/>
  <c r="BM117" i="28"/>
  <c r="AO50" i="28"/>
  <c r="AO114" i="28" s="1"/>
  <c r="AT131" i="28"/>
  <c r="CJ59" i="28"/>
  <c r="CJ123" i="28" s="1"/>
  <c r="BL120" i="28"/>
  <c r="AN117" i="28"/>
  <c r="AN36" i="28"/>
  <c r="O120" i="28"/>
  <c r="Q88" i="28"/>
  <c r="BK126" i="28"/>
  <c r="AK130" i="28"/>
  <c r="DW65" i="28"/>
  <c r="U65" i="28"/>
  <c r="U129" i="28" s="1"/>
  <c r="BK128" i="28"/>
  <c r="AB128" i="28"/>
  <c r="AD96" i="28"/>
  <c r="AC64" i="28"/>
  <c r="AC128" i="28" s="1"/>
  <c r="AT128" i="28"/>
  <c r="AV96" i="28"/>
  <c r="AV128" i="28" s="1"/>
  <c r="AJ126" i="28"/>
  <c r="CO120" i="28"/>
  <c r="BC116" i="28"/>
  <c r="AJ115" i="28"/>
  <c r="AJ51" i="28"/>
  <c r="AL83" i="28"/>
  <c r="BI115" i="28"/>
  <c r="BI51" i="28"/>
  <c r="BK83" i="28"/>
  <c r="BK115" i="28" s="1"/>
  <c r="CH51" i="28"/>
  <c r="CH68" i="28" s="1"/>
  <c r="CJ83" i="28"/>
  <c r="CJ115" i="28" s="1"/>
  <c r="CY111" i="28"/>
  <c r="BM79" i="28"/>
  <c r="BZ79" i="28"/>
  <c r="W79" i="28"/>
  <c r="W111" i="28" s="1"/>
  <c r="DH76" i="28"/>
  <c r="DH108" i="28" s="1"/>
  <c r="J76" i="28"/>
  <c r="AD76" i="28"/>
  <c r="DC43" i="28"/>
  <c r="DC107" i="28" s="1"/>
  <c r="DE75" i="28"/>
  <c r="DE107" i="28" s="1"/>
  <c r="BU72" i="28"/>
  <c r="BU104" i="28" s="1"/>
  <c r="CO70" i="28"/>
  <c r="Z102" i="28"/>
  <c r="BN84" i="28"/>
  <c r="BN116" i="28" s="1"/>
  <c r="BL116" i="28"/>
  <c r="AR126" i="28"/>
  <c r="DC120" i="28"/>
  <c r="AQ118" i="28"/>
  <c r="CW52" i="28"/>
  <c r="CB84" i="28"/>
  <c r="AX84" i="28"/>
  <c r="AX116" i="28" s="1"/>
  <c r="S51" i="28"/>
  <c r="U83" i="28" s="1"/>
  <c r="BC82" i="28"/>
  <c r="BC114" i="28" s="1"/>
  <c r="O82" i="28"/>
  <c r="O114" i="28" s="1"/>
  <c r="AN82" i="28"/>
  <c r="AN114" i="28" s="1"/>
  <c r="BB111" i="28"/>
  <c r="CV111" i="28"/>
  <c r="DV47" i="28"/>
  <c r="DV111" i="28" s="1"/>
  <c r="AH110" i="28"/>
  <c r="AJ78" i="28"/>
  <c r="AJ110" i="28" s="1"/>
  <c r="R44" i="28"/>
  <c r="T76" i="28" s="1"/>
  <c r="CX41" i="28"/>
  <c r="DA73" i="28" s="1"/>
  <c r="BR104" i="28"/>
  <c r="BR40" i="28"/>
  <c r="BT72" i="28" s="1"/>
  <c r="BT104" i="28" s="1"/>
  <c r="AP36" i="28"/>
  <c r="H131" i="28"/>
  <c r="CL118" i="28"/>
  <c r="CL54" i="28"/>
  <c r="CN86" i="28" s="1"/>
  <c r="AP85" i="28"/>
  <c r="CB85" i="28"/>
  <c r="CB117" i="28" s="1"/>
  <c r="BS116" i="28"/>
  <c r="J116" i="28"/>
  <c r="CC51" i="28"/>
  <c r="CC115" i="28" s="1"/>
  <c r="CE83" i="28"/>
  <c r="CE115" i="28" s="1"/>
  <c r="I114" i="28"/>
  <c r="I120" i="28"/>
  <c r="CE111" i="28"/>
  <c r="AI54" i="28"/>
  <c r="AK86" i="28" s="1"/>
  <c r="M54" i="28"/>
  <c r="M118" i="28" s="1"/>
  <c r="O86" i="28"/>
  <c r="O118" i="28" s="1"/>
  <c r="AL54" i="28"/>
  <c r="AN86" i="28" s="1"/>
  <c r="AN118" i="28" s="1"/>
  <c r="AO110" i="28"/>
  <c r="AO46" i="28"/>
  <c r="AQ78" i="28"/>
  <c r="AQ110" i="28" s="1"/>
  <c r="CW40" i="28"/>
  <c r="CW104" i="28" s="1"/>
  <c r="BD84" i="28"/>
  <c r="DA131" i="28"/>
  <c r="AS90" i="28"/>
  <c r="AS122" i="28" s="1"/>
  <c r="R55" i="28"/>
  <c r="R119" i="28" s="1"/>
  <c r="CH83" i="28"/>
  <c r="AO78" i="28"/>
  <c r="DJ109" i="28"/>
  <c r="CV106" i="28"/>
  <c r="CT102" i="28"/>
  <c r="CC108" i="28"/>
  <c r="AD98" i="28"/>
  <c r="AD130" i="28" s="1"/>
  <c r="AH95" i="28"/>
  <c r="AH127" i="28" s="1"/>
  <c r="CT126" i="28"/>
  <c r="BO91" i="28"/>
  <c r="BO123" i="28" s="1"/>
  <c r="DG121" i="28"/>
  <c r="CP88" i="28"/>
  <c r="CP120" i="28" s="1"/>
  <c r="BU88" i="28"/>
  <c r="BU120" i="28" s="1"/>
  <c r="T51" i="28"/>
  <c r="V83" i="28" s="1"/>
  <c r="V115" i="28" s="1"/>
  <c r="Z51" i="28"/>
  <c r="P36" i="28"/>
  <c r="P49" i="28"/>
  <c r="P113" i="28" s="1"/>
  <c r="R81" i="28"/>
  <c r="R113" i="28" s="1"/>
  <c r="AT46" i="28"/>
  <c r="AV78" i="28" s="1"/>
  <c r="AV110" i="28" s="1"/>
  <c r="AX78" i="28"/>
  <c r="AX110" i="28" s="1"/>
  <c r="H109" i="28"/>
  <c r="H36" i="28"/>
  <c r="J77" i="28"/>
  <c r="CA86" i="28"/>
  <c r="CA118" i="28" s="1"/>
  <c r="CO127" i="28"/>
  <c r="BA127" i="28"/>
  <c r="DA63" i="28"/>
  <c r="DC95" i="28" s="1"/>
  <c r="DC127" i="28" s="1"/>
  <c r="CF63" i="28"/>
  <c r="CF127" i="28" s="1"/>
  <c r="CD126" i="28"/>
  <c r="K123" i="28"/>
  <c r="AK123" i="28"/>
  <c r="AM91" i="28"/>
  <c r="AM123" i="28" s="1"/>
  <c r="N90" i="28"/>
  <c r="DS90" i="28"/>
  <c r="X102" i="28"/>
  <c r="AU120" i="28"/>
  <c r="Q130" i="28"/>
  <c r="S98" i="28"/>
  <c r="S130" i="28" s="1"/>
  <c r="W130" i="28"/>
  <c r="Y98" i="28"/>
  <c r="Y130" i="28" s="1"/>
  <c r="AV130" i="28"/>
  <c r="AX98" i="28"/>
  <c r="AX130" i="28" s="1"/>
  <c r="N130" i="28"/>
  <c r="DC130" i="28"/>
  <c r="H130" i="28"/>
  <c r="H66" i="28"/>
  <c r="J98" i="28"/>
  <c r="AG130" i="28"/>
  <c r="BF130" i="28"/>
  <c r="BR127" i="28"/>
  <c r="BT95" i="28"/>
  <c r="BZ63" i="28"/>
  <c r="CB95" i="28" s="1"/>
  <c r="CC127" i="28"/>
  <c r="CE95" i="28"/>
  <c r="DP95" i="28"/>
  <c r="X63" i="28"/>
  <c r="X127" i="28" s="1"/>
  <c r="Z95" i="28"/>
  <c r="AW63" i="28"/>
  <c r="AY95" i="28" s="1"/>
  <c r="AY127" i="28" s="1"/>
  <c r="BV127" i="28"/>
  <c r="CL92" i="28"/>
  <c r="CL124" i="28" s="1"/>
  <c r="CD42" i="28"/>
  <c r="CE74" i="28" s="1"/>
  <c r="CE106" i="28" s="1"/>
  <c r="BE89" i="28"/>
  <c r="BE121" i="28" s="1"/>
  <c r="AC121" i="28"/>
  <c r="DN121" i="28"/>
  <c r="R57" i="28"/>
  <c r="AS45" i="28"/>
  <c r="AU77" i="28" s="1"/>
  <c r="AU109" i="28" s="1"/>
  <c r="BT109" i="28"/>
  <c r="BV77" i="28"/>
  <c r="BV109" i="28" s="1"/>
  <c r="CS109" i="28"/>
  <c r="CU77" i="28"/>
  <c r="DR109" i="28"/>
  <c r="DT77" i="28"/>
  <c r="DT109" i="28" s="1"/>
  <c r="BM57" i="28"/>
  <c r="BO89" i="28" s="1"/>
  <c r="BO121" i="28" s="1"/>
  <c r="AH57" i="28"/>
  <c r="AH121" i="28" s="1"/>
  <c r="AJ89" i="28"/>
  <c r="AJ121" i="28" s="1"/>
  <c r="DV57" i="28"/>
  <c r="DV121" i="28" s="1"/>
  <c r="X57" i="28"/>
  <c r="Z89" i="28" s="1"/>
  <c r="AW121" i="28"/>
  <c r="AW57" i="28"/>
  <c r="AY89" i="28"/>
  <c r="BV121" i="28"/>
  <c r="BV57" i="28"/>
  <c r="BX89" i="28"/>
  <c r="DA55" i="28"/>
  <c r="DA119" i="28" s="1"/>
  <c r="CB55" i="28"/>
  <c r="CB119" i="28" s="1"/>
  <c r="DO119" i="28"/>
  <c r="CQ120" i="28"/>
  <c r="AE55" i="28"/>
  <c r="AE119" i="28" s="1"/>
  <c r="DS55" i="28"/>
  <c r="DU87" i="28" s="1"/>
  <c r="AF55" i="28"/>
  <c r="AF119" i="28" s="1"/>
  <c r="BE55" i="28"/>
  <c r="BG87" i="28" s="1"/>
  <c r="BG119" i="28" s="1"/>
  <c r="CD119" i="28"/>
  <c r="CD55" i="28"/>
  <c r="CF87" i="28"/>
  <c r="DG49" i="28"/>
  <c r="DI81" i="28"/>
  <c r="AO49" i="28"/>
  <c r="AQ81" i="28"/>
  <c r="CW49" i="28"/>
  <c r="CW113" i="28" s="1"/>
  <c r="CY81" i="28"/>
  <c r="CY113" i="28" s="1"/>
  <c r="DL49" i="28"/>
  <c r="DN81" i="28" s="1"/>
  <c r="T109" i="28"/>
  <c r="CZ102" i="28"/>
  <c r="BK102" i="28"/>
  <c r="CJ68" i="28"/>
  <c r="CL96" i="28"/>
  <c r="CL128" i="28" s="1"/>
  <c r="CL127" i="28"/>
  <c r="M49" i="28"/>
  <c r="M113" i="28" s="1"/>
  <c r="CH102" i="28"/>
  <c r="BG102" i="28"/>
  <c r="Q124" i="28"/>
  <c r="DJ94" i="28"/>
  <c r="AV71" i="28"/>
  <c r="AU36" i="28"/>
  <c r="BJ126" i="28"/>
  <c r="BL94" i="28"/>
  <c r="BL126" i="28" s="1"/>
  <c r="BF117" i="28"/>
  <c r="BH85" i="28"/>
  <c r="BH117" i="28" s="1"/>
  <c r="BY59" i="28"/>
  <c r="BY123" i="28" s="1"/>
  <c r="AZ59" i="28"/>
  <c r="AZ123" i="28" s="1"/>
  <c r="BU117" i="28"/>
  <c r="BW85" i="28"/>
  <c r="BW117" i="28" s="1"/>
  <c r="BU130" i="28"/>
  <c r="BW98" i="28"/>
  <c r="AI104" i="28"/>
  <c r="AI40" i="28"/>
  <c r="AK72" i="28"/>
  <c r="AK104" i="28" s="1"/>
  <c r="AI36" i="28"/>
  <c r="DV44" i="28"/>
  <c r="DV108" i="28" s="1"/>
  <c r="AJ108" i="28"/>
  <c r="BM40" i="28"/>
  <c r="BM104" i="28" s="1"/>
  <c r="BO72" i="28"/>
  <c r="BO104" i="28" s="1"/>
  <c r="BZ57" i="28"/>
  <c r="BZ121" i="28" s="1"/>
  <c r="CB89" i="28"/>
  <c r="CB121" i="28" s="1"/>
  <c r="DM60" i="28"/>
  <c r="DM124" i="28" s="1"/>
  <c r="BU123" i="28"/>
  <c r="BW91" i="28"/>
  <c r="BW123" i="28" s="1"/>
  <c r="BI116" i="28"/>
  <c r="DI130" i="28"/>
  <c r="BO130" i="28"/>
  <c r="BQ98" i="28"/>
  <c r="AR130" i="28"/>
  <c r="T95" i="28"/>
  <c r="DG127" i="28"/>
  <c r="DI95" i="28"/>
  <c r="DI127" i="28" s="1"/>
  <c r="AF121" i="28"/>
  <c r="AF57" i="28"/>
  <c r="BV102" i="28"/>
  <c r="CU68" i="28"/>
  <c r="CU102" i="28"/>
  <c r="BA67" i="28"/>
  <c r="BH131" i="28"/>
  <c r="R59" i="28"/>
  <c r="AP50" i="28"/>
  <c r="AR82" i="28" s="1"/>
  <c r="AR114" i="28" s="1"/>
  <c r="AO56" i="28"/>
  <c r="AQ88" i="28" s="1"/>
  <c r="AQ120" i="28" s="1"/>
  <c r="CR96" i="28"/>
  <c r="CR128" i="28" s="1"/>
  <c r="CP128" i="28"/>
  <c r="CW51" i="28"/>
  <c r="CY83" i="28" s="1"/>
  <c r="CY115" i="28" s="1"/>
  <c r="AB116" i="28"/>
  <c r="AD84" i="28"/>
  <c r="AD116" i="28" s="1"/>
  <c r="AT52" i="28"/>
  <c r="AT116" i="28" s="1"/>
  <c r="BP111" i="28"/>
  <c r="CD43" i="28"/>
  <c r="CF75" i="28" s="1"/>
  <c r="CF107" i="28" s="1"/>
  <c r="BI54" i="28"/>
  <c r="BK86" i="28"/>
  <c r="BK118" i="28" s="1"/>
  <c r="DL74" i="28"/>
  <c r="DL106" i="28" s="1"/>
  <c r="BO127" i="28"/>
  <c r="BQ95" i="28"/>
  <c r="Q109" i="28"/>
  <c r="S77" i="28"/>
  <c r="S109" i="28" s="1"/>
  <c r="N55" i="28"/>
  <c r="BP72" i="28"/>
  <c r="BP104" i="28" s="1"/>
  <c r="BN104" i="28"/>
  <c r="CV75" i="28"/>
  <c r="CV107" i="28" s="1"/>
  <c r="CT107" i="28"/>
  <c r="AD131" i="28"/>
  <c r="CW128" i="28"/>
  <c r="CY96" i="28"/>
  <c r="CY128" i="28" s="1"/>
  <c r="DE120" i="28"/>
  <c r="DG88" i="28"/>
  <c r="DG120" i="28" s="1"/>
  <c r="CD85" i="28"/>
  <c r="CD117" i="28" s="1"/>
  <c r="DU120" i="28"/>
  <c r="DW88" i="28"/>
  <c r="DW120" i="28" s="1"/>
  <c r="CD94" i="28"/>
  <c r="CB126" i="28"/>
  <c r="CV120" i="28"/>
  <c r="CV56" i="28"/>
  <c r="AS128" i="28"/>
  <c r="AK96" i="28"/>
  <c r="AK128" i="28" s="1"/>
  <c r="AI128" i="28"/>
  <c r="Y115" i="28"/>
  <c r="BL79" i="28"/>
  <c r="DC40" i="28"/>
  <c r="DC104" i="28" s="1"/>
  <c r="CN126" i="28"/>
  <c r="DT50" i="28"/>
  <c r="DI131" i="28"/>
  <c r="DK99" i="28"/>
  <c r="DK131" i="28" s="1"/>
  <c r="R67" i="28"/>
  <c r="BG94" i="28"/>
  <c r="BE126" i="28"/>
  <c r="AT126" i="28"/>
  <c r="BD88" i="28"/>
  <c r="BD120" i="28" s="1"/>
  <c r="DI120" i="28"/>
  <c r="DI56" i="28"/>
  <c r="DK88" i="28"/>
  <c r="DK120" i="28" s="1"/>
  <c r="AB66" i="28"/>
  <c r="AB130" i="28" s="1"/>
  <c r="AC54" i="28"/>
  <c r="AE86" i="28" s="1"/>
  <c r="AE118" i="28" s="1"/>
  <c r="AJ76" i="28"/>
  <c r="BX118" i="28"/>
  <c r="BZ86" i="28"/>
  <c r="BZ118" i="28" s="1"/>
  <c r="BP52" i="28"/>
  <c r="BR84" i="28" s="1"/>
  <c r="AZ51" i="28"/>
  <c r="AZ115" i="28" s="1"/>
  <c r="CR82" i="28"/>
  <c r="CR114" i="28" s="1"/>
  <c r="AT111" i="28"/>
  <c r="BN36" i="28"/>
  <c r="BN38" i="28"/>
  <c r="BN102" i="28" s="1"/>
  <c r="DS54" i="28"/>
  <c r="DA116" i="28"/>
  <c r="Z108" i="28"/>
  <c r="DD54" i="28"/>
  <c r="DD118" i="28" s="1"/>
  <c r="BA74" i="28"/>
  <c r="BA106" i="28" s="1"/>
  <c r="AV36" i="28"/>
  <c r="CR98" i="28"/>
  <c r="CR130" i="28" s="1"/>
  <c r="AP122" i="28"/>
  <c r="DQ51" i="28"/>
  <c r="DQ115" i="28" s="1"/>
  <c r="M106" i="28"/>
  <c r="N74" i="28"/>
  <c r="N106" i="28" s="1"/>
  <c r="M42" i="28"/>
  <c r="U127" i="28"/>
  <c r="DK126" i="28"/>
  <c r="AY36" i="28"/>
  <c r="BT60" i="28"/>
  <c r="BT124" i="28" s="1"/>
  <c r="CA49" i="28"/>
  <c r="CA113" i="28" s="1"/>
  <c r="CC81" i="28"/>
  <c r="CC113" i="28" s="1"/>
  <c r="BT49" i="28"/>
  <c r="BV81" i="28" s="1"/>
  <c r="BV113" i="28" s="1"/>
  <c r="AR70" i="28"/>
  <c r="DK112" i="28"/>
  <c r="DM80" i="28"/>
  <c r="W65" i="28"/>
  <c r="Y97" i="28"/>
  <c r="Y129" i="28" s="1"/>
  <c r="CG129" i="28"/>
  <c r="CI97" i="28"/>
  <c r="CI129" i="28" s="1"/>
  <c r="CL67" i="28"/>
  <c r="CL131" i="28" s="1"/>
  <c r="CN131" i="28"/>
  <c r="CP99" i="28"/>
  <c r="CP131" i="28" s="1"/>
  <c r="BI99" i="28"/>
  <c r="BI131" i="28" s="1"/>
  <c r="BG131" i="28"/>
  <c r="Q67" i="28"/>
  <c r="S99" i="28" s="1"/>
  <c r="S131" i="28" s="1"/>
  <c r="CN96" i="28"/>
  <c r="CN128" i="28" s="1"/>
  <c r="BY131" i="28"/>
  <c r="CA99" i="28"/>
  <c r="CA131" i="28" s="1"/>
  <c r="BA128" i="28"/>
  <c r="BL131" i="28"/>
  <c r="BN99" i="28"/>
  <c r="P99" i="28"/>
  <c r="N131" i="28"/>
  <c r="CR131" i="28"/>
  <c r="BT128" i="28"/>
  <c r="BV96" i="28"/>
  <c r="BV128" i="28" s="1"/>
  <c r="CX126" i="28"/>
  <c r="CZ94" i="28"/>
  <c r="CZ126" i="28" s="1"/>
  <c r="BQ94" i="28"/>
  <c r="BQ126" i="28" s="1"/>
  <c r="BO126" i="28"/>
  <c r="CI94" i="28"/>
  <c r="DJ62" i="28"/>
  <c r="BB59" i="28"/>
  <c r="BD91" i="28"/>
  <c r="BD123" i="28" s="1"/>
  <c r="T88" i="28"/>
  <c r="T120" i="28" s="1"/>
  <c r="CE120" i="28"/>
  <c r="CG88" i="28"/>
  <c r="CG120" i="28" s="1"/>
  <c r="DJ117" i="28"/>
  <c r="AZ53" i="28"/>
  <c r="AZ117" i="28" s="1"/>
  <c r="BZ53" i="28"/>
  <c r="CY117" i="28"/>
  <c r="AJ85" i="28"/>
  <c r="AJ117" i="28" s="1"/>
  <c r="BZ50" i="28"/>
  <c r="BZ114" i="28" s="1"/>
  <c r="DU126" i="28"/>
  <c r="DW94" i="28"/>
  <c r="DW126" i="28" s="1"/>
  <c r="CW59" i="28"/>
  <c r="CY91" i="28" s="1"/>
  <c r="CY123" i="28" s="1"/>
  <c r="BY120" i="28"/>
  <c r="CA88" i="28"/>
  <c r="CA120" i="28" s="1"/>
  <c r="BA117" i="28"/>
  <c r="BC85" i="28"/>
  <c r="AC50" i="28"/>
  <c r="AE82" i="28" s="1"/>
  <c r="CV126" i="28"/>
  <c r="CX94" i="28"/>
  <c r="BX59" i="28"/>
  <c r="BX123" i="28" s="1"/>
  <c r="AZ120" i="28"/>
  <c r="BB88" i="28"/>
  <c r="BB120" i="28" s="1"/>
  <c r="AB117" i="28"/>
  <c r="AB36" i="28"/>
  <c r="DN66" i="28"/>
  <c r="DN130" i="28" s="1"/>
  <c r="DS85" i="28"/>
  <c r="DS117" i="28" s="1"/>
  <c r="DQ117" i="28"/>
  <c r="AY126" i="28"/>
  <c r="BK120" i="28"/>
  <c r="BM88" i="28"/>
  <c r="BM120" i="28" s="1"/>
  <c r="V131" i="28"/>
  <c r="CM130" i="28"/>
  <c r="CO98" i="28"/>
  <c r="BM97" i="28"/>
  <c r="BM129" i="28" s="1"/>
  <c r="AU128" i="28"/>
  <c r="AT96" i="28"/>
  <c r="DH96" i="28"/>
  <c r="DP120" i="28"/>
  <c r="X111" i="28"/>
  <c r="N128" i="28"/>
  <c r="BW120" i="28"/>
  <c r="DA117" i="28"/>
  <c r="AV115" i="28"/>
  <c r="AV51" i="28"/>
  <c r="AX83" i="28"/>
  <c r="BU51" i="28"/>
  <c r="BW83" i="28"/>
  <c r="BW115" i="28" s="1"/>
  <c r="CT51" i="28"/>
  <c r="CV83" i="28" s="1"/>
  <c r="CV115" i="28" s="1"/>
  <c r="CM111" i="28"/>
  <c r="CO79" i="28"/>
  <c r="CO111" i="28" s="1"/>
  <c r="DT76" i="28"/>
  <c r="DT108" i="28" s="1"/>
  <c r="X76" i="28"/>
  <c r="X108" i="28" s="1"/>
  <c r="DW76" i="28"/>
  <c r="DW108" i="28" s="1"/>
  <c r="CS75" i="28"/>
  <c r="CS107" i="28" s="1"/>
  <c r="P73" i="28"/>
  <c r="P105" i="28" s="1"/>
  <c r="BG36" i="28"/>
  <c r="BG40" i="28"/>
  <c r="BG104" i="28" s="1"/>
  <c r="BC102" i="28"/>
  <c r="BN70" i="28"/>
  <c r="BB70" i="28"/>
  <c r="BD102" i="28"/>
  <c r="M102" i="28"/>
  <c r="AB54" i="28"/>
  <c r="AD86" i="28" s="1"/>
  <c r="AD118" i="28" s="1"/>
  <c r="CI52" i="28"/>
  <c r="CK84" i="28" s="1"/>
  <c r="CK116" i="28" s="1"/>
  <c r="DU116" i="28"/>
  <c r="CL116" i="28"/>
  <c r="CN84" i="28"/>
  <c r="T82" i="28"/>
  <c r="DB82" i="28"/>
  <c r="AA82" i="28"/>
  <c r="BY82" i="28"/>
  <c r="AP111" i="28"/>
  <c r="AO47" i="28"/>
  <c r="AQ79" i="28" s="1"/>
  <c r="AQ111" i="28" s="1"/>
  <c r="AF111" i="28"/>
  <c r="V110" i="28"/>
  <c r="DN107" i="28"/>
  <c r="DP75" i="28"/>
  <c r="DP107" i="28" s="1"/>
  <c r="CL41" i="28"/>
  <c r="CO73" i="28" s="1"/>
  <c r="CO105" i="28" s="1"/>
  <c r="BF104" i="28"/>
  <c r="BF40" i="28"/>
  <c r="BH72" i="28" s="1"/>
  <c r="BH104" i="28" s="1"/>
  <c r="AD36" i="28"/>
  <c r="AD38" i="28"/>
  <c r="DQ126" i="28"/>
  <c r="AA123" i="28"/>
  <c r="BW54" i="28"/>
  <c r="BY86" i="28" s="1"/>
  <c r="DL85" i="28"/>
  <c r="DL117" i="28" s="1"/>
  <c r="BA116" i="28"/>
  <c r="DL116" i="28"/>
  <c r="DN84" i="28"/>
  <c r="V116" i="28"/>
  <c r="BN51" i="28"/>
  <c r="BP83" i="28" s="1"/>
  <c r="BP115" i="28" s="1"/>
  <c r="CO114" i="28"/>
  <c r="L108" i="28"/>
  <c r="BJ108" i="28"/>
  <c r="AZ99" i="28"/>
  <c r="T99" i="28"/>
  <c r="T131" i="28" s="1"/>
  <c r="CQ99" i="28"/>
  <c r="S116" i="28"/>
  <c r="AU111" i="28"/>
  <c r="T118" i="28"/>
  <c r="V86" i="28"/>
  <c r="V118" i="28" s="1"/>
  <c r="Y118" i="28"/>
  <c r="AA86" i="28"/>
  <c r="AX54" i="28"/>
  <c r="AZ86" i="28" s="1"/>
  <c r="AZ118" i="28" s="1"/>
  <c r="CM72" i="28"/>
  <c r="CK40" i="28"/>
  <c r="CK104" i="28" s="1"/>
  <c r="BI102" i="28"/>
  <c r="CX84" i="28"/>
  <c r="DO84" i="28"/>
  <c r="CX83" i="28"/>
  <c r="CX115" i="28" s="1"/>
  <c r="CQ83" i="28"/>
  <c r="CQ115" i="28" s="1"/>
  <c r="CT83" i="28"/>
  <c r="CT115" i="28" s="1"/>
  <c r="BL49" i="28"/>
  <c r="BL113" i="28" s="1"/>
  <c r="BN81" i="28"/>
  <c r="BN113" i="28" s="1"/>
  <c r="CN45" i="28"/>
  <c r="CN109" i="28" s="1"/>
  <c r="CP77" i="28"/>
  <c r="CQ74" i="28"/>
  <c r="DH106" i="28"/>
  <c r="BY49" i="28"/>
  <c r="CA81" i="28" s="1"/>
  <c r="BJ130" i="28"/>
  <c r="BL98" i="28"/>
  <c r="CM98" i="28"/>
  <c r="AC95" i="28"/>
  <c r="BY57" i="28"/>
  <c r="CA89" i="28" s="1"/>
  <c r="CA121" i="28" s="1"/>
  <c r="DC117" i="28"/>
  <c r="CK115" i="28"/>
  <c r="U115" i="28"/>
  <c r="W83" i="28"/>
  <c r="W115" i="28" s="1"/>
  <c r="DO115" i="28"/>
  <c r="AZ110" i="28"/>
  <c r="BR46" i="28"/>
  <c r="BT78" i="28" s="1"/>
  <c r="BT110" i="28" s="1"/>
  <c r="BJ78" i="28"/>
  <c r="X74" i="28"/>
  <c r="X42" i="28"/>
  <c r="Y74" i="28" s="1"/>
  <c r="Y106" i="28" s="1"/>
  <c r="AW106" i="28"/>
  <c r="AX74" i="28"/>
  <c r="AX106" i="28" s="1"/>
  <c r="AW42" i="28"/>
  <c r="BW74" i="28"/>
  <c r="BW106" i="28" s="1"/>
  <c r="BV42" i="28"/>
  <c r="BV106" i="28" s="1"/>
  <c r="BC36" i="28"/>
  <c r="BZ115" i="28"/>
  <c r="AQ63" i="28"/>
  <c r="AQ127" i="28" s="1"/>
  <c r="AS95" i="28"/>
  <c r="AW126" i="28"/>
  <c r="DM91" i="28"/>
  <c r="DM123" i="28" s="1"/>
  <c r="AY91" i="28"/>
  <c r="AY123" i="28" s="1"/>
  <c r="AW123" i="28"/>
  <c r="L89" i="28"/>
  <c r="BC77" i="28"/>
  <c r="BC109" i="28" s="1"/>
  <c r="J102" i="28"/>
  <c r="DV55" i="28"/>
  <c r="DV119" i="28" s="1"/>
  <c r="CS128" i="28"/>
  <c r="Z111" i="28"/>
  <c r="AQ130" i="28"/>
  <c r="BB130" i="28"/>
  <c r="BM130" i="28"/>
  <c r="BO98" i="28"/>
  <c r="AE130" i="28"/>
  <c r="DS130" i="28"/>
  <c r="T130" i="28"/>
  <c r="V98" i="28"/>
  <c r="AS130" i="28"/>
  <c r="BR130" i="28"/>
  <c r="CM127" i="28"/>
  <c r="CV127" i="28"/>
  <c r="CX127" i="28"/>
  <c r="K127" i="28"/>
  <c r="AL95" i="28"/>
  <c r="AL127" i="28" s="1"/>
  <c r="AJ63" i="28"/>
  <c r="AJ127" i="28" s="1"/>
  <c r="BI63" i="28"/>
  <c r="BI127" i="28" s="1"/>
  <c r="CJ95" i="28"/>
  <c r="CJ127" i="28" s="1"/>
  <c r="AP92" i="28"/>
  <c r="AP124" i="28" s="1"/>
  <c r="DD89" i="28"/>
  <c r="DD121" i="28" s="1"/>
  <c r="U89" i="28"/>
  <c r="U121" i="28" s="1"/>
  <c r="BA45" i="28"/>
  <c r="BM74" i="28"/>
  <c r="BL42" i="28"/>
  <c r="BL106" i="28" s="1"/>
  <c r="W102" i="28"/>
  <c r="N122" i="28"/>
  <c r="N58" i="28"/>
  <c r="P90" i="28"/>
  <c r="P122" i="28" s="1"/>
  <c r="DC58" i="28"/>
  <c r="DC122" i="28" s="1"/>
  <c r="DE90" i="28"/>
  <c r="DE122" i="28" s="1"/>
  <c r="BU122" i="28"/>
  <c r="BU58" i="28"/>
  <c r="BW90" i="28" s="1"/>
  <c r="BW122" i="28" s="1"/>
  <c r="DH122" i="28"/>
  <c r="DH58" i="28"/>
  <c r="DJ90" i="28" s="1"/>
  <c r="DJ122" i="28" s="1"/>
  <c r="I122" i="28"/>
  <c r="AH122" i="28"/>
  <c r="AJ90" i="28"/>
  <c r="AX36" i="28"/>
  <c r="AM121" i="28"/>
  <c r="CI57" i="28"/>
  <c r="CK89" i="28" s="1"/>
  <c r="BA57" i="28"/>
  <c r="BC89" i="28" s="1"/>
  <c r="BC121" i="28" s="1"/>
  <c r="H57" i="28"/>
  <c r="H121" i="28" s="1"/>
  <c r="J89" i="28"/>
  <c r="J121" i="28" s="1"/>
  <c r="BI121" i="28"/>
  <c r="CH57" i="28"/>
  <c r="CJ89" i="28" s="1"/>
  <c r="AM60" i="28"/>
  <c r="AM124" i="28" s="1"/>
  <c r="BJ120" i="28"/>
  <c r="CF119" i="28"/>
  <c r="CF55" i="28"/>
  <c r="CH87" i="28"/>
  <c r="AX55" i="28"/>
  <c r="AZ87" i="28" s="1"/>
  <c r="AB119" i="28"/>
  <c r="AR55" i="28"/>
  <c r="AT87" i="28" s="1"/>
  <c r="AT119" i="28" s="1"/>
  <c r="BQ55" i="28"/>
  <c r="BQ119" i="28" s="1"/>
  <c r="BS87" i="28"/>
  <c r="BS119" i="28" s="1"/>
  <c r="CP119" i="28"/>
  <c r="CR87" i="28"/>
  <c r="DV49" i="28"/>
  <c r="DV113" i="28" s="1"/>
  <c r="BC49" i="28"/>
  <c r="BC113" i="28" s="1"/>
  <c r="BE81" i="28"/>
  <c r="DO49" i="28"/>
  <c r="DQ81" i="28" s="1"/>
  <c r="I49" i="28"/>
  <c r="I113" i="28" s="1"/>
  <c r="K81" i="28"/>
  <c r="AH113" i="28"/>
  <c r="AJ81" i="28"/>
  <c r="CB70" i="28"/>
  <c r="DV70" i="28"/>
  <c r="DV102" i="28"/>
  <c r="BW102" i="28"/>
  <c r="CV68" i="28"/>
  <c r="CV102" i="28"/>
  <c r="V49" i="28"/>
  <c r="X81" i="28" s="1"/>
  <c r="BJ117" i="28"/>
  <c r="BB112" i="28"/>
  <c r="BD80" i="28"/>
  <c r="BB48" i="28"/>
  <c r="AV94" i="28"/>
  <c r="AV126" i="28" s="1"/>
  <c r="V126" i="28"/>
  <c r="X94" i="28"/>
  <c r="X126" i="28" s="1"/>
  <c r="AG120" i="28"/>
  <c r="AI88" i="28"/>
  <c r="AI120" i="28" s="1"/>
  <c r="CL117" i="28"/>
  <c r="DT114" i="28"/>
  <c r="BX128" i="28"/>
  <c r="BZ96" i="28"/>
  <c r="DC128" i="28"/>
  <c r="DL51" i="28"/>
  <c r="DL115" i="28" s="1"/>
  <c r="DN83" i="28"/>
  <c r="DN115" i="28" s="1"/>
  <c r="DR115" i="28"/>
  <c r="DS116" i="28"/>
  <c r="AG51" i="28"/>
  <c r="AG115" i="28" s="1"/>
  <c r="J108" i="28"/>
  <c r="DE130" i="28"/>
  <c r="DG98" i="28"/>
  <c r="H127" i="28"/>
  <c r="J95" i="28"/>
  <c r="J127" i="28" s="1"/>
  <c r="CG63" i="28"/>
  <c r="CG127" i="28" s="1"/>
  <c r="T36" i="28"/>
  <c r="T42" i="28"/>
  <c r="T68" i="28" s="1"/>
  <c r="DJ116" i="28"/>
  <c r="AB57" i="28"/>
  <c r="AB121" i="28" s="1"/>
  <c r="AD89" i="28"/>
  <c r="AD121" i="28" s="1"/>
  <c r="CK121" i="28"/>
  <c r="CM89" i="28"/>
  <c r="CG57" i="28"/>
  <c r="CG121" i="28" s="1"/>
  <c r="AV102" i="28"/>
  <c r="BT36" i="28"/>
  <c r="BB128" i="28"/>
  <c r="BB64" i="28"/>
  <c r="BD96" i="28" s="1"/>
  <c r="BD128" i="28" s="1"/>
  <c r="AB131" i="28"/>
  <c r="AD99" i="28"/>
  <c r="AK94" i="28"/>
  <c r="AK126" i="28" s="1"/>
  <c r="AI126" i="28"/>
  <c r="CK126" i="28"/>
  <c r="CM94" i="28"/>
  <c r="CM126" i="28" s="1"/>
  <c r="DU54" i="28"/>
  <c r="DW86" i="28"/>
  <c r="W40" i="28"/>
  <c r="W68" i="28" s="1"/>
  <c r="CU70" i="28"/>
  <c r="DV116" i="28"/>
  <c r="DJ44" i="28"/>
  <c r="DJ108" i="28" s="1"/>
  <c r="AT57" i="28"/>
  <c r="AV89" i="28"/>
  <c r="K102" i="28"/>
  <c r="CM77" i="28"/>
  <c r="CM109" i="28" s="1"/>
  <c r="CR116" i="28"/>
  <c r="AR121" i="28"/>
  <c r="AR57" i="28"/>
  <c r="AT89" i="28" s="1"/>
  <c r="AT121" i="28" s="1"/>
  <c r="T102" i="28"/>
  <c r="BI105" i="28"/>
  <c r="DH131" i="28"/>
  <c r="DJ99" i="28"/>
  <c r="AF128" i="28"/>
  <c r="DG94" i="28"/>
  <c r="DE126" i="28"/>
  <c r="CW62" i="28"/>
  <c r="CW126" i="28" s="1"/>
  <c r="CX123" i="28"/>
  <c r="CX59" i="28"/>
  <c r="BY50" i="28"/>
  <c r="BY114" i="28" s="1"/>
  <c r="BX117" i="28"/>
  <c r="BZ85" i="28"/>
  <c r="AP64" i="28"/>
  <c r="AP128" i="28" s="1"/>
  <c r="AR54" i="28"/>
  <c r="AT86" i="28" s="1"/>
  <c r="AT118" i="28" s="1"/>
  <c r="AX115" i="28"/>
  <c r="CI76" i="28"/>
  <c r="CI108" i="28" s="1"/>
  <c r="CR102" i="28"/>
  <c r="CM54" i="28"/>
  <c r="CM68" i="28" s="1"/>
  <c r="BO51" i="28"/>
  <c r="BQ83" i="28" s="1"/>
  <c r="BQ115" i="28" s="1"/>
  <c r="DW82" i="28"/>
  <c r="DW114" i="28" s="1"/>
  <c r="BL111" i="28"/>
  <c r="AH111" i="28"/>
  <c r="V43" i="28"/>
  <c r="V107" i="28" s="1"/>
  <c r="BZ36" i="28"/>
  <c r="BZ38" i="28"/>
  <c r="DO116" i="28"/>
  <c r="DQ84" i="28"/>
  <c r="CO116" i="28"/>
  <c r="DC114" i="28"/>
  <c r="DA110" i="28"/>
  <c r="DA46" i="28"/>
  <c r="BE43" i="28"/>
  <c r="BE107" i="28" s="1"/>
  <c r="I40" i="28"/>
  <c r="K72" i="28" s="1"/>
  <c r="CY120" i="28"/>
  <c r="DA88" i="28"/>
  <c r="AF81" i="28"/>
  <c r="AF113" i="28" s="1"/>
  <c r="DI43" i="28"/>
  <c r="DI107" i="28" s="1"/>
  <c r="DI84" i="28"/>
  <c r="DI116" i="28" s="1"/>
  <c r="P60" i="28"/>
  <c r="P124" i="28" s="1"/>
  <c r="DF55" i="28"/>
  <c r="DF119" i="28" s="1"/>
  <c r="AS117" i="28"/>
  <c r="CA78" i="28"/>
  <c r="CA110" i="28" s="1"/>
  <c r="CG78" i="28"/>
  <c r="CG110" i="28" s="1"/>
  <c r="AO74" i="28"/>
  <c r="AO106" i="28" s="1"/>
  <c r="AN106" i="28"/>
  <c r="DP36" i="28"/>
  <c r="AC98" i="28"/>
  <c r="X83" i="28"/>
  <c r="DE51" i="28"/>
  <c r="CO106" i="28"/>
  <c r="CO42" i="28"/>
  <c r="CO68" i="28" s="1"/>
  <c r="CP74" i="28"/>
  <c r="AA74" i="28"/>
  <c r="Z36" i="28"/>
  <c r="DK130" i="28"/>
  <c r="DM98" i="28"/>
  <c r="AC45" i="28"/>
  <c r="AE77" i="28"/>
  <c r="P110" i="28"/>
  <c r="AS60" i="28"/>
  <c r="AU92" i="28" s="1"/>
  <c r="AU124" i="28" s="1"/>
  <c r="AF109" i="28"/>
  <c r="BO120" i="28"/>
  <c r="BB119" i="28"/>
  <c r="S112" i="28"/>
  <c r="S48" i="28"/>
  <c r="DN80" i="28"/>
  <c r="DL48" i="28"/>
  <c r="DL112" i="28" s="1"/>
  <c r="DL36" i="28"/>
  <c r="BU48" i="28"/>
  <c r="BW80" i="28"/>
  <c r="DU67" i="28"/>
  <c r="DW99" i="28" s="1"/>
  <c r="DW131" i="28" s="1"/>
  <c r="CV131" i="28"/>
  <c r="CX99" i="28"/>
  <c r="CX131" i="28" s="1"/>
  <c r="DO85" i="28"/>
  <c r="DO117" i="28" s="1"/>
  <c r="DM117" i="28"/>
  <c r="CI126" i="28"/>
  <c r="AK36" i="28"/>
  <c r="AK51" i="28"/>
  <c r="AM83" i="28"/>
  <c r="AM115" i="28" s="1"/>
  <c r="W110" i="28"/>
  <c r="Y78" i="28"/>
  <c r="Y110" i="28" s="1"/>
  <c r="BV76" i="28"/>
  <c r="CQ104" i="28"/>
  <c r="CQ40" i="28"/>
  <c r="CS72" i="28"/>
  <c r="CS104" i="28" s="1"/>
  <c r="DQ70" i="28"/>
  <c r="CO52" i="28"/>
  <c r="AP44" i="28"/>
  <c r="AR76" i="28" s="1"/>
  <c r="AR108" i="28" s="1"/>
  <c r="DJ115" i="28"/>
  <c r="DL83" i="28"/>
  <c r="BX108" i="28"/>
  <c r="BG99" i="28"/>
  <c r="N54" i="28"/>
  <c r="N118" i="28" s="1"/>
  <c r="P86" i="28"/>
  <c r="P118" i="28" s="1"/>
  <c r="CS36" i="28"/>
  <c r="W84" i="28"/>
  <c r="W116" i="28" s="1"/>
  <c r="BY55" i="28"/>
  <c r="BY119" i="28" s="1"/>
  <c r="AZ83" i="28"/>
  <c r="AL42" i="28"/>
  <c r="AL106" i="28" s="1"/>
  <c r="BH130" i="28"/>
  <c r="BJ98" i="28"/>
  <c r="DH124" i="28"/>
  <c r="AR92" i="28"/>
  <c r="DM49" i="28"/>
  <c r="DO81" i="28" s="1"/>
  <c r="DF96" i="28"/>
  <c r="DF128" i="28" s="1"/>
  <c r="DQ72" i="28"/>
  <c r="AO48" i="28"/>
  <c r="AO112" i="28" s="1"/>
  <c r="AQ80" i="28"/>
  <c r="AQ112" i="28" s="1"/>
  <c r="CO48" i="28"/>
  <c r="CO112" i="28" s="1"/>
  <c r="CQ80" i="28"/>
  <c r="CQ112" i="28" s="1"/>
  <c r="Q129" i="28"/>
  <c r="CK97" i="28"/>
  <c r="DJ131" i="28"/>
  <c r="DJ67" i="28"/>
  <c r="DL99" i="28" s="1"/>
  <c r="DL131" i="28" s="1"/>
  <c r="BS131" i="28"/>
  <c r="BU99" i="28"/>
  <c r="DS131" i="28"/>
  <c r="DU99" i="28"/>
  <c r="AC67" i="28"/>
  <c r="AE99" i="28" s="1"/>
  <c r="AE131" i="28" s="1"/>
  <c r="BZ128" i="28"/>
  <c r="BM131" i="28"/>
  <c r="BO99" i="28"/>
  <c r="BO131" i="28" s="1"/>
  <c r="AO128" i="28"/>
  <c r="AQ96" i="28"/>
  <c r="AZ131" i="28"/>
  <c r="BB99" i="28"/>
  <c r="CF131" i="28"/>
  <c r="BH128" i="28"/>
  <c r="BJ96" i="28"/>
  <c r="BJ128" i="28" s="1"/>
  <c r="CL126" i="28"/>
  <c r="CN94" i="28"/>
  <c r="AN94" i="28"/>
  <c r="AN126" i="28" s="1"/>
  <c r="AL126" i="28"/>
  <c r="Q62" i="28"/>
  <c r="Q126" i="28" s="1"/>
  <c r="AP59" i="28"/>
  <c r="AR91" i="28" s="1"/>
  <c r="AR123" i="28" s="1"/>
  <c r="BA56" i="28"/>
  <c r="BA120" i="28" s="1"/>
  <c r="CX117" i="28"/>
  <c r="CZ85" i="28"/>
  <c r="CZ117" i="28" s="1"/>
  <c r="BL53" i="28"/>
  <c r="BL117" i="28" s="1"/>
  <c r="CL53" i="28"/>
  <c r="DK117" i="28"/>
  <c r="AT117" i="28"/>
  <c r="BN114" i="28"/>
  <c r="AC62" i="28"/>
  <c r="AC126" i="28" s="1"/>
  <c r="AU131" i="28"/>
  <c r="DK94" i="28"/>
  <c r="CK123" i="28"/>
  <c r="CK59" i="28"/>
  <c r="AO117" i="28"/>
  <c r="AQ85" i="28"/>
  <c r="AQ117" i="28" s="1"/>
  <c r="Q50" i="28"/>
  <c r="S82" i="28" s="1"/>
  <c r="S114" i="28" s="1"/>
  <c r="P56" i="28"/>
  <c r="R88" i="28" s="1"/>
  <c r="R120" i="28" s="1"/>
  <c r="J131" i="28"/>
  <c r="CJ126" i="28"/>
  <c r="CL94" i="28"/>
  <c r="BL123" i="28"/>
  <c r="AN120" i="28"/>
  <c r="P117" i="28"/>
  <c r="R85" i="28"/>
  <c r="R117" i="28" s="1"/>
  <c r="AR66" i="28"/>
  <c r="AT98" i="28" s="1"/>
  <c r="AT130" i="28" s="1"/>
  <c r="BP128" i="28"/>
  <c r="AM126" i="28"/>
  <c r="AH120" i="28"/>
  <c r="AJ88" i="28"/>
  <c r="AJ120" i="28" s="1"/>
  <c r="CY66" i="28"/>
  <c r="CY130" i="28" s="1"/>
  <c r="DF65" i="28"/>
  <c r="DF129" i="28" s="1"/>
  <c r="DN65" i="28"/>
  <c r="AS129" i="28"/>
  <c r="AU97" i="28"/>
  <c r="AU129" i="28" s="1"/>
  <c r="BI128" i="28"/>
  <c r="BK96" i="28"/>
  <c r="BA64" i="28"/>
  <c r="BC96" i="28" s="1"/>
  <c r="BC128" i="28" s="1"/>
  <c r="L126" i="28"/>
  <c r="DD120" i="28"/>
  <c r="AP70" i="28"/>
  <c r="CX44" i="28"/>
  <c r="CX108" i="28" s="1"/>
  <c r="CO126" i="28"/>
  <c r="BH51" i="28"/>
  <c r="BH115" i="28" s="1"/>
  <c r="BJ83" i="28"/>
  <c r="CG51" i="28"/>
  <c r="CG115" i="28" s="1"/>
  <c r="CI83" i="28"/>
  <c r="CI115" i="28" s="1"/>
  <c r="DF51" i="28"/>
  <c r="DF115" i="28" s="1"/>
  <c r="DH83" i="28"/>
  <c r="DH115" i="28" s="1"/>
  <c r="CA111" i="28"/>
  <c r="BN79" i="28"/>
  <c r="BN111" i="28" s="1"/>
  <c r="DM79" i="28"/>
  <c r="DM111" i="28" s="1"/>
  <c r="CS79" i="28"/>
  <c r="CS111" i="28" s="1"/>
  <c r="AL76" i="28"/>
  <c r="CE107" i="28"/>
  <c r="CE43" i="28"/>
  <c r="AS73" i="28"/>
  <c r="AS105" i="28" s="1"/>
  <c r="AU104" i="28"/>
  <c r="AU40" i="28"/>
  <c r="AW72" i="28" s="1"/>
  <c r="AW104" i="28" s="1"/>
  <c r="BR102" i="28"/>
  <c r="BZ70" i="28"/>
  <c r="BZ102" i="28" s="1"/>
  <c r="DM70" i="28"/>
  <c r="Y102" i="28"/>
  <c r="CX50" i="28"/>
  <c r="CZ82" i="28" s="1"/>
  <c r="CZ114" i="28" s="1"/>
  <c r="BU128" i="28"/>
  <c r="K126" i="28"/>
  <c r="J118" i="28"/>
  <c r="BT116" i="28"/>
  <c r="BV84" i="28"/>
  <c r="BV116" i="28" s="1"/>
  <c r="CU116" i="28"/>
  <c r="AE116" i="28"/>
  <c r="AG84" i="28"/>
  <c r="CX52" i="28"/>
  <c r="CZ84" i="28" s="1"/>
  <c r="CZ116" i="28" s="1"/>
  <c r="BT52" i="28"/>
  <c r="M82" i="28"/>
  <c r="AD111" i="28"/>
  <c r="N111" i="28"/>
  <c r="DV79" i="28"/>
  <c r="DT111" i="28"/>
  <c r="AR111" i="28"/>
  <c r="BQ111" i="28"/>
  <c r="J110" i="28"/>
  <c r="L78" i="28"/>
  <c r="L110" i="28" s="1"/>
  <c r="DB43" i="28"/>
  <c r="DB107" i="28" s="1"/>
  <c r="DD75" i="28"/>
  <c r="DD107" i="28" s="1"/>
  <c r="BZ41" i="28"/>
  <c r="CC73" i="28" s="1"/>
  <c r="CC105" i="28" s="1"/>
  <c r="AT36" i="28"/>
  <c r="AT40" i="28"/>
  <c r="AT104" i="28" s="1"/>
  <c r="R36" i="28"/>
  <c r="R38" i="28"/>
  <c r="CL44" i="28"/>
  <c r="CN76" i="28" s="1"/>
  <c r="BE54" i="28"/>
  <c r="BE118" i="28" s="1"/>
  <c r="BG86" i="28"/>
  <c r="AD85" i="28"/>
  <c r="AF85" i="28"/>
  <c r="AF117" i="28" s="1"/>
  <c r="T85" i="28"/>
  <c r="T117" i="28" s="1"/>
  <c r="AH85" i="28"/>
  <c r="AH117" i="28" s="1"/>
  <c r="BE114" i="28"/>
  <c r="CF114" i="28"/>
  <c r="BV108" i="28"/>
  <c r="AR99" i="28"/>
  <c r="V99" i="28"/>
  <c r="L118" i="28"/>
  <c r="N86" i="28"/>
  <c r="AK54" i="28"/>
  <c r="AK118" i="28" s="1"/>
  <c r="AM86" i="28"/>
  <c r="AM118" i="28" s="1"/>
  <c r="BJ118" i="28"/>
  <c r="BJ54" i="28"/>
  <c r="BL86" i="28" s="1"/>
  <c r="BL118" i="28" s="1"/>
  <c r="CV81" i="28"/>
  <c r="Q110" i="28"/>
  <c r="Q46" i="28"/>
  <c r="BJ84" i="28"/>
  <c r="BJ116" i="28" s="1"/>
  <c r="L84" i="28"/>
  <c r="L116" i="28" s="1"/>
  <c r="CF83" i="28"/>
  <c r="CF115" i="28" s="1"/>
  <c r="DF83" i="28"/>
  <c r="AM49" i="28"/>
  <c r="AM113" i="28" s="1"/>
  <c r="AO81" i="28"/>
  <c r="AO113" i="28" s="1"/>
  <c r="DC78" i="28"/>
  <c r="BU77" i="28"/>
  <c r="DM74" i="28"/>
  <c r="L36" i="28"/>
  <c r="BF123" i="28"/>
  <c r="BH91" i="28"/>
  <c r="BH123" i="28" s="1"/>
  <c r="DK98" i="28"/>
  <c r="CS98" i="28"/>
  <c r="CS130" i="28" s="1"/>
  <c r="CD127" i="28"/>
  <c r="CF95" i="28"/>
  <c r="AX126" i="28"/>
  <c r="CX91" i="28"/>
  <c r="CM91" i="28"/>
  <c r="AF91" i="28"/>
  <c r="AF123" i="28" s="1"/>
  <c r="BR88" i="28"/>
  <c r="BR120" i="28" s="1"/>
  <c r="AY88" i="28"/>
  <c r="CN117" i="28"/>
  <c r="AU83" i="28"/>
  <c r="AS115" i="28"/>
  <c r="CP115" i="28"/>
  <c r="BT51" i="28"/>
  <c r="BV83" i="28" s="1"/>
  <c r="DR51" i="28"/>
  <c r="DT83" i="28" s="1"/>
  <c r="DT115" i="28" s="1"/>
  <c r="CK46" i="28"/>
  <c r="CM78" i="28" s="1"/>
  <c r="CM110" i="28" s="1"/>
  <c r="BZ110" i="28"/>
  <c r="CP78" i="28"/>
  <c r="CN110" i="28"/>
  <c r="W46" i="28"/>
  <c r="AJ36" i="28"/>
  <c r="AM36" i="28"/>
  <c r="CP127" i="28"/>
  <c r="DD111" i="28"/>
  <c r="BM127" i="28"/>
  <c r="H123" i="28"/>
  <c r="J91" i="28"/>
  <c r="J123" i="28" s="1"/>
  <c r="BJ55" i="28"/>
  <c r="BJ119" i="28" s="1"/>
  <c r="BL87" i="28"/>
  <c r="AH128" i="28"/>
  <c r="BW78" i="28"/>
  <c r="BW66" i="28"/>
  <c r="BW130" i="28" s="1"/>
  <c r="BY98" i="28"/>
  <c r="BY130" i="28" s="1"/>
  <c r="CE130" i="28"/>
  <c r="CF130" i="28"/>
  <c r="CH98" i="28"/>
  <c r="CH130" i="28" s="1"/>
  <c r="P130" i="28"/>
  <c r="AF130" i="28"/>
  <c r="CD66" i="28"/>
  <c r="CF98" i="28" s="1"/>
  <c r="DJ63" i="28"/>
  <c r="DL95" i="28" s="1"/>
  <c r="DL127" i="28" s="1"/>
  <c r="DP127" i="28"/>
  <c r="DR95" i="28"/>
  <c r="DR127" i="28" s="1"/>
  <c r="DV63" i="28"/>
  <c r="DV127" i="28" s="1"/>
  <c r="W63" i="28"/>
  <c r="Y95" i="28" s="1"/>
  <c r="AV127" i="28"/>
  <c r="AV63" i="28"/>
  <c r="AX95" i="28" s="1"/>
  <c r="BU63" i="28"/>
  <c r="BU127" i="28" s="1"/>
  <c r="CT63" i="28"/>
  <c r="CV95" i="28" s="1"/>
  <c r="DC109" i="28"/>
  <c r="AI109" i="28"/>
  <c r="AK77" i="28"/>
  <c r="I102" i="28"/>
  <c r="AH123" i="28"/>
  <c r="S110" i="28"/>
  <c r="BQ45" i="28"/>
  <c r="BS77" i="28" s="1"/>
  <c r="BS109" i="28" s="1"/>
  <c r="CR109" i="28"/>
  <c r="DQ109" i="28"/>
  <c r="DS77" i="28"/>
  <c r="AA109" i="28"/>
  <c r="AC77" i="28"/>
  <c r="AC109" i="28" s="1"/>
  <c r="AX102" i="28"/>
  <c r="I121" i="28"/>
  <c r="I57" i="28"/>
  <c r="K89" i="28"/>
  <c r="CY121" i="28"/>
  <c r="CY57" i="28"/>
  <c r="DA89" i="28"/>
  <c r="BR121" i="28"/>
  <c r="BR57" i="28"/>
  <c r="BT89" i="28"/>
  <c r="BT121" i="28" s="1"/>
  <c r="V89" i="28"/>
  <c r="V121" i="28" s="1"/>
  <c r="AV121" i="28"/>
  <c r="AX89" i="28"/>
  <c r="BU57" i="28"/>
  <c r="BU121" i="28" s="1"/>
  <c r="BW89" i="28"/>
  <c r="N120" i="28"/>
  <c r="CW55" i="28"/>
  <c r="CY87" i="28" s="1"/>
  <c r="BO55" i="28"/>
  <c r="BQ87" i="28" s="1"/>
  <c r="AN119" i="28"/>
  <c r="BD119" i="28"/>
  <c r="BD55" i="28"/>
  <c r="BF87" i="28"/>
  <c r="CC119" i="28"/>
  <c r="CC55" i="28"/>
  <c r="CE87" i="28" s="1"/>
  <c r="DB55" i="28"/>
  <c r="DB119" i="28" s="1"/>
  <c r="CX38" i="28"/>
  <c r="J68" i="28"/>
  <c r="BJ102" i="28"/>
  <c r="CI102" i="28"/>
  <c r="DH102" i="28"/>
  <c r="DE116" i="28"/>
  <c r="AF49" i="28"/>
  <c r="O48" i="28"/>
  <c r="O112" i="28" s="1"/>
  <c r="DN43" i="28"/>
  <c r="DJ107" i="28"/>
  <c r="BS36" i="28"/>
  <c r="BX109" i="28"/>
  <c r="BN39" i="28"/>
  <c r="AU105" i="28"/>
  <c r="AL52" i="28"/>
  <c r="AN84" i="28" s="1"/>
  <c r="AN116" i="28" s="1"/>
  <c r="I116" i="28"/>
  <c r="AH116" i="28"/>
  <c r="AY51" i="28"/>
  <c r="BA83" i="28" s="1"/>
  <c r="BA115" i="28" s="1"/>
  <c r="DU111" i="28"/>
  <c r="CO110" i="28"/>
  <c r="BY44" i="28"/>
  <c r="CA76" i="28" s="1"/>
  <c r="CA108" i="28" s="1"/>
  <c r="AS107" i="28"/>
  <c r="AU75" i="28"/>
  <c r="AS43" i="28"/>
  <c r="AC105" i="28"/>
  <c r="DU36" i="28"/>
  <c r="DU38" i="28"/>
  <c r="DU70" i="28" s="1"/>
  <c r="CO108" i="28"/>
  <c r="X118" i="28"/>
  <c r="X54" i="28"/>
  <c r="Z86" i="28" s="1"/>
  <c r="AW54" i="28"/>
  <c r="AW118" i="28" s="1"/>
  <c r="BV54" i="28"/>
  <c r="BX86" i="28" s="1"/>
  <c r="AC110" i="28"/>
  <c r="AC46" i="28"/>
  <c r="DU43" i="28"/>
  <c r="DW75" i="28" s="1"/>
  <c r="DW107" i="28" s="1"/>
  <c r="BY104" i="28"/>
  <c r="CA72" i="28"/>
  <c r="CA104" i="28" s="1"/>
  <c r="K84" i="28"/>
  <c r="K116" i="28" s="1"/>
  <c r="AJ84" i="28"/>
  <c r="AJ116" i="28" s="1"/>
  <c r="J109" i="28"/>
  <c r="AQ55" i="28"/>
  <c r="AS87" i="28" s="1"/>
  <c r="CA115" i="28"/>
  <c r="BD115" i="28"/>
  <c r="CV110" i="28"/>
  <c r="AG46" i="28"/>
  <c r="AG110" i="28" s="1"/>
  <c r="AR106" i="28"/>
  <c r="AS74" i="28"/>
  <c r="M74" i="28"/>
  <c r="AL74" i="28"/>
  <c r="BJ106" i="28"/>
  <c r="BK74" i="28"/>
  <c r="BK106" i="28" s="1"/>
  <c r="CI106" i="28"/>
  <c r="CJ74" i="28"/>
  <c r="BX127" i="28"/>
  <c r="BQ127" i="28"/>
  <c r="CK127" i="28"/>
  <c r="DW127" i="28"/>
  <c r="AJ113" i="28"/>
  <c r="AJ49" i="28"/>
  <c r="AL81" i="28" s="1"/>
  <c r="BR77" i="28"/>
  <c r="BM106" i="28"/>
  <c r="AZ60" i="28"/>
  <c r="BB92" i="28" s="1"/>
  <c r="R130" i="28"/>
  <c r="AN130" i="28"/>
  <c r="AN66" i="28"/>
  <c r="AP98" i="28" s="1"/>
  <c r="BD130" i="28"/>
  <c r="CC130" i="28"/>
  <c r="CC66" i="28"/>
  <c r="CE98" i="28" s="1"/>
  <c r="DB130" i="28"/>
  <c r="AN127" i="28"/>
  <c r="T127" i="28"/>
  <c r="AU63" i="28"/>
  <c r="AW95" i="28" s="1"/>
  <c r="BT127" i="28"/>
  <c r="CS127" i="28"/>
  <c r="DT127" i="28"/>
  <c r="CU119" i="28"/>
  <c r="BO109" i="28"/>
  <c r="CQ109" i="28"/>
  <c r="AP106" i="28"/>
  <c r="AQ74" i="28"/>
  <c r="AQ106" i="28" s="1"/>
  <c r="AW128" i="28"/>
  <c r="AY96" i="28"/>
  <c r="AY128" i="28" s="1"/>
  <c r="DO122" i="28"/>
  <c r="CI122" i="28"/>
  <c r="BB122" i="28"/>
  <c r="CV122" i="28"/>
  <c r="DL122" i="28"/>
  <c r="V122" i="28"/>
  <c r="BE109" i="28"/>
  <c r="CF109" i="28"/>
  <c r="DE109" i="28"/>
  <c r="O109" i="28"/>
  <c r="R60" i="28"/>
  <c r="T92" i="28" s="1"/>
  <c r="U60" i="28"/>
  <c r="W92" i="28" s="1"/>
  <c r="W124" i="28" s="1"/>
  <c r="H124" i="28"/>
  <c r="AI124" i="28"/>
  <c r="CG124" i="28"/>
  <c r="CK119" i="28"/>
  <c r="DO106" i="28"/>
  <c r="CO124" i="28"/>
  <c r="Y119" i="28"/>
  <c r="DP119" i="28"/>
  <c r="CH55" i="28"/>
  <c r="CJ87" i="28" s="1"/>
  <c r="CJ119" i="28" s="1"/>
  <c r="AZ119" i="28"/>
  <c r="BP119" i="28"/>
  <c r="CO55" i="28"/>
  <c r="CQ87" i="28" s="1"/>
  <c r="DN119" i="28"/>
  <c r="DN55" i="28"/>
  <c r="DP87" i="28" s="1"/>
  <c r="DU113" i="28"/>
  <c r="AI125" i="28"/>
  <c r="AD112" i="28"/>
  <c r="AA72" i="28"/>
  <c r="AA104" i="28" s="1"/>
  <c r="AU106" i="28"/>
  <c r="AL105" i="28"/>
  <c r="DW68" i="28"/>
  <c r="AP54" i="28"/>
  <c r="AR86" i="28" s="1"/>
  <c r="H116" i="28"/>
  <c r="AG116" i="28"/>
  <c r="BF116" i="28"/>
  <c r="R115" i="28"/>
  <c r="CG114" i="28"/>
  <c r="CW111" i="28"/>
  <c r="BQ110" i="28"/>
  <c r="U43" i="28"/>
  <c r="U107" i="28" s="1"/>
  <c r="DO72" i="28"/>
  <c r="DO104" i="28" s="1"/>
  <c r="CW36" i="28"/>
  <c r="CW38" i="28"/>
  <c r="W108" i="28"/>
  <c r="CP108" i="28"/>
  <c r="DP108" i="28"/>
  <c r="AY108" i="28"/>
  <c r="AV54" i="28"/>
  <c r="AX86" i="28" s="1"/>
  <c r="BU54" i="28"/>
  <c r="BU118" i="28" s="1"/>
  <c r="CW107" i="28"/>
  <c r="BA104" i="28"/>
  <c r="BC72" i="28"/>
  <c r="BC104" i="28" s="1"/>
  <c r="AI84" i="28"/>
  <c r="AI116" i="28" s="1"/>
  <c r="BH84" i="28"/>
  <c r="BH116" i="28" s="1"/>
  <c r="DP111" i="28"/>
  <c r="DF58" i="28"/>
  <c r="DH90" i="28" s="1"/>
  <c r="BA49" i="28"/>
  <c r="BC81" i="28" s="1"/>
  <c r="R106" i="28"/>
  <c r="AJ119" i="28"/>
  <c r="M110" i="28"/>
  <c r="R110" i="28"/>
  <c r="DI109" i="28"/>
  <c r="I106" i="28"/>
  <c r="J74" i="28"/>
  <c r="J106" i="28" s="1"/>
  <c r="AJ106" i="28"/>
  <c r="AJ42" i="28"/>
  <c r="AK74" i="28"/>
  <c r="AK106" i="28" s="1"/>
  <c r="BJ74" i="28"/>
  <c r="CI74" i="28"/>
  <c r="DH74" i="28"/>
  <c r="CD123" i="28"/>
  <c r="AG123" i="28"/>
  <c r="CW122" i="28"/>
  <c r="CO77" i="28"/>
  <c r="V42" i="28"/>
  <c r="V106" i="28" s="1"/>
  <c r="BI130" i="28"/>
  <c r="DR130" i="28"/>
  <c r="BL130" i="28"/>
  <c r="CB66" i="28"/>
  <c r="CD98" i="28" s="1"/>
  <c r="BY127" i="28"/>
  <c r="CA127" i="28"/>
  <c r="AR127" i="28"/>
  <c r="BS127" i="28"/>
  <c r="CR127" i="28"/>
  <c r="DS127" i="28"/>
  <c r="DM127" i="28"/>
  <c r="AQ58" i="28"/>
  <c r="AQ122" i="28" s="1"/>
  <c r="BJ122" i="28"/>
  <c r="W122" i="28"/>
  <c r="DG122" i="28"/>
  <c r="CW121" i="28"/>
  <c r="AB109" i="28"/>
  <c r="CP109" i="28"/>
  <c r="DO109" i="28"/>
  <c r="AE122" i="28"/>
  <c r="DS122" i="28"/>
  <c r="CL122" i="28"/>
  <c r="DT122" i="28"/>
  <c r="AT122" i="28"/>
  <c r="CM121" i="28"/>
  <c r="DW109" i="28"/>
  <c r="CC109" i="28"/>
  <c r="DD109" i="28"/>
  <c r="N109" i="28"/>
  <c r="AM109" i="28"/>
  <c r="BL60" i="28"/>
  <c r="BN92" i="28" s="1"/>
  <c r="BN124" i="28" s="1"/>
  <c r="AF60" i="28"/>
  <c r="AH92" i="28" s="1"/>
  <c r="BG124" i="28"/>
  <c r="BA119" i="28"/>
  <c r="DE60" i="28"/>
  <c r="DG92" i="28" s="1"/>
  <c r="BH60" i="28"/>
  <c r="BJ92" i="28" s="1"/>
  <c r="BJ36" i="28"/>
  <c r="CE96" i="28"/>
  <c r="CE128" i="28" s="1"/>
  <c r="DR113" i="28"/>
  <c r="CQ106" i="28"/>
  <c r="DQ104" i="28"/>
  <c r="DS72" i="28"/>
  <c r="DS104" i="28" s="1"/>
  <c r="DF104" i="28"/>
  <c r="DH72" i="28"/>
  <c r="DH104" i="28" s="1"/>
  <c r="CQ36" i="28"/>
  <c r="CQ39" i="28"/>
  <c r="CQ103" i="28" s="1"/>
  <c r="CR71" i="28"/>
  <c r="DO39" i="28"/>
  <c r="DO103" i="28" s="1"/>
  <c r="DO36" i="28"/>
  <c r="BL103" i="28"/>
  <c r="BM71" i="28"/>
  <c r="CE36" i="28"/>
  <c r="CF71" i="28"/>
  <c r="DM36" i="28"/>
  <c r="DN71" i="28"/>
  <c r="Y39" i="28"/>
  <c r="Y68" i="28" s="1"/>
  <c r="AX103" i="28"/>
  <c r="AY71" i="28"/>
  <c r="BW36" i="28"/>
  <c r="BX71" i="28"/>
  <c r="DM114" i="28"/>
  <c r="CM104" i="28"/>
  <c r="AU102" i="28"/>
  <c r="X105" i="28"/>
  <c r="AA54" i="28"/>
  <c r="AC86" i="28" s="1"/>
  <c r="AC118" i="28" s="1"/>
  <c r="T116" i="28"/>
  <c r="AS116" i="28"/>
  <c r="BR116" i="28"/>
  <c r="DO114" i="28"/>
  <c r="CK111" i="28"/>
  <c r="BE110" i="28"/>
  <c r="AO44" i="28"/>
  <c r="AQ76" i="28" s="1"/>
  <c r="AQ108" i="28" s="1"/>
  <c r="I43" i="28"/>
  <c r="I107" i="28" s="1"/>
  <c r="K75" i="28"/>
  <c r="DA104" i="28"/>
  <c r="DA36" i="28"/>
  <c r="DC72" i="28"/>
  <c r="CK36" i="28"/>
  <c r="CK38" i="28"/>
  <c r="AU108" i="28"/>
  <c r="DB108" i="28"/>
  <c r="BK108" i="28"/>
  <c r="BH54" i="28"/>
  <c r="BJ86" i="28" s="1"/>
  <c r="CG54" i="28"/>
  <c r="CI86" i="28" s="1"/>
  <c r="CI118" i="28" s="1"/>
  <c r="DF54" i="28"/>
  <c r="DH86" i="28" s="1"/>
  <c r="DH118" i="28" s="1"/>
  <c r="CK43" i="28"/>
  <c r="CK107" i="28" s="1"/>
  <c r="CM75" i="28"/>
  <c r="CM107" i="28" s="1"/>
  <c r="AO40" i="28"/>
  <c r="AO104" i="28" s="1"/>
  <c r="AQ72" i="28"/>
  <c r="AQ104" i="28" s="1"/>
  <c r="AU84" i="28"/>
  <c r="AU116" i="28" s="1"/>
  <c r="BT84" i="28"/>
  <c r="BY122" i="28"/>
  <c r="T83" i="28"/>
  <c r="I115" i="28"/>
  <c r="AD110" i="28"/>
  <c r="BQ46" i="28"/>
  <c r="BS78" i="28" s="1"/>
  <c r="CM36" i="28"/>
  <c r="U42" i="28"/>
  <c r="V74" i="28"/>
  <c r="AV106" i="28"/>
  <c r="BU106" i="28"/>
  <c r="CT106" i="28"/>
  <c r="CU74" i="28"/>
  <c r="CU106" i="28" s="1"/>
  <c r="DS106" i="28"/>
  <c r="DT74" i="28"/>
  <c r="DT106" i="28" s="1"/>
  <c r="CV86" i="28"/>
  <c r="CV118" i="28" s="1"/>
  <c r="BX63" i="28"/>
  <c r="BZ95" i="28" s="1"/>
  <c r="O127" i="28"/>
  <c r="CM123" i="28"/>
  <c r="DQ123" i="28"/>
  <c r="BV122" i="28"/>
  <c r="BX90" i="28"/>
  <c r="CX121" i="28"/>
  <c r="DK77" i="28"/>
  <c r="AM130" i="28"/>
  <c r="DU119" i="28"/>
  <c r="DD130" i="28"/>
  <c r="DF130" i="28"/>
  <c r="AW130" i="28"/>
  <c r="O130" i="28"/>
  <c r="BX66" i="28"/>
  <c r="BZ98" i="28" s="1"/>
  <c r="BZ130" i="28" s="1"/>
  <c r="DM66" i="28"/>
  <c r="DO98" i="28" s="1"/>
  <c r="DO130" i="28" s="1"/>
  <c r="CU127" i="28"/>
  <c r="CW127" i="28"/>
  <c r="BD127" i="28"/>
  <c r="CE127" i="28"/>
  <c r="DE127" i="28"/>
  <c r="N127" i="28"/>
  <c r="BZ122" i="28"/>
  <c r="BW121" i="28"/>
  <c r="AR89" i="28"/>
  <c r="K119" i="28"/>
  <c r="CV109" i="28"/>
  <c r="DK109" i="28"/>
  <c r="CS122" i="28"/>
  <c r="AX122" i="28"/>
  <c r="H122" i="28"/>
  <c r="AG122" i="28"/>
  <c r="DB109" i="28"/>
  <c r="CO109" i="28"/>
  <c r="DP109" i="28"/>
  <c r="Z109" i="28"/>
  <c r="AY109" i="28"/>
  <c r="DG124" i="28"/>
  <c r="CA124" i="28"/>
  <c r="CD124" i="28"/>
  <c r="CD60" i="28"/>
  <c r="CF92" i="28" s="1"/>
  <c r="AR60" i="28"/>
  <c r="AT92" i="28" s="1"/>
  <c r="BS124" i="28"/>
  <c r="CR124" i="28"/>
  <c r="DQ60" i="28"/>
  <c r="DS92" i="28" s="1"/>
  <c r="DS124" i="28" s="1"/>
  <c r="BK55" i="28"/>
  <c r="BM87" i="28" s="1"/>
  <c r="BM119" i="28" s="1"/>
  <c r="AA124" i="28"/>
  <c r="BA40" i="28"/>
  <c r="BA68" i="28" s="1"/>
  <c r="DM40" i="28"/>
  <c r="DM104" i="28" s="1"/>
  <c r="Q39" i="28"/>
  <c r="Q103" i="28" s="1"/>
  <c r="BX39" i="28"/>
  <c r="BX103" i="28" s="1"/>
  <c r="CD39" i="28"/>
  <c r="CE71" i="28" s="1"/>
  <c r="CZ36" i="28"/>
  <c r="CZ39" i="28"/>
  <c r="CZ103" i="28" s="1"/>
  <c r="L103" i="28"/>
  <c r="L39" i="28"/>
  <c r="M71" i="28"/>
  <c r="AK39" i="28"/>
  <c r="AK103" i="28" s="1"/>
  <c r="AL71" i="28"/>
  <c r="BJ39" i="28"/>
  <c r="BJ103" i="28" s="1"/>
  <c r="CI39" i="28"/>
  <c r="CI68" i="28" s="1"/>
  <c r="CJ71" i="28"/>
  <c r="CJ103" i="28" s="1"/>
  <c r="CI36" i="28"/>
  <c r="I118" i="28"/>
  <c r="I54" i="28"/>
  <c r="AF116" i="28"/>
  <c r="BE116" i="28"/>
  <c r="AE114" i="28"/>
  <c r="BY111" i="28"/>
  <c r="AC44" i="28"/>
  <c r="AE76" i="28" s="1"/>
  <c r="AE108" i="28" s="1"/>
  <c r="DU105" i="28"/>
  <c r="DU41" i="28"/>
  <c r="CO104" i="28"/>
  <c r="CQ72" i="28"/>
  <c r="BY102" i="28"/>
  <c r="BY36" i="28"/>
  <c r="T108" i="28"/>
  <c r="AX108" i="28"/>
  <c r="BW108" i="28"/>
  <c r="DL54" i="28"/>
  <c r="DL118" i="28" s="1"/>
  <c r="BT118" i="28"/>
  <c r="BT54" i="28"/>
  <c r="CS54" i="28"/>
  <c r="CU86" i="28" s="1"/>
  <c r="CU118" i="28" s="1"/>
  <c r="DR54" i="28"/>
  <c r="DR118" i="28" s="1"/>
  <c r="DU110" i="28"/>
  <c r="BY43" i="28"/>
  <c r="CA75" i="28" s="1"/>
  <c r="CA107" i="28" s="1"/>
  <c r="AC104" i="28"/>
  <c r="BG84" i="28"/>
  <c r="CF84" i="28"/>
  <c r="BD74" i="28"/>
  <c r="BQ74" i="28"/>
  <c r="BP106" i="28"/>
  <c r="DL102" i="28"/>
  <c r="DI113" i="28"/>
  <c r="CY110" i="28"/>
  <c r="BR109" i="28"/>
  <c r="AG42" i="28"/>
  <c r="AH74" i="28" s="1"/>
  <c r="AH106" i="28" s="1"/>
  <c r="BH42" i="28"/>
  <c r="BI74" i="28" s="1"/>
  <c r="BI106" i="28" s="1"/>
  <c r="BH36" i="28"/>
  <c r="CG106" i="28"/>
  <c r="CH74" i="28"/>
  <c r="CH106" i="28" s="1"/>
  <c r="DF106" i="28"/>
  <c r="DG74" i="28"/>
  <c r="DG106" i="28" s="1"/>
  <c r="DG36" i="28"/>
  <c r="V127" i="28"/>
  <c r="DJ124" i="28"/>
  <c r="I123" i="28"/>
  <c r="AO122" i="28"/>
  <c r="BX57" i="28"/>
  <c r="BZ89" i="28" s="1"/>
  <c r="DH109" i="28"/>
  <c r="BT77" i="28"/>
  <c r="BD106" i="28"/>
  <c r="BG130" i="28"/>
  <c r="BN130" i="28"/>
  <c r="AI130" i="28"/>
  <c r="CJ130" i="28"/>
  <c r="CZ130" i="28"/>
  <c r="J66" i="28"/>
  <c r="L98" i="28" s="1"/>
  <c r="L130" i="28" s="1"/>
  <c r="AP127" i="28"/>
  <c r="DO127" i="28"/>
  <c r="DU127" i="28"/>
  <c r="BP127" i="28"/>
  <c r="CQ127" i="28"/>
  <c r="Z127" i="28"/>
  <c r="AM122" i="28"/>
  <c r="AO57" i="28"/>
  <c r="AQ89" i="28" s="1"/>
  <c r="AQ121" i="28" s="1"/>
  <c r="BZ109" i="28"/>
  <c r="DN109" i="28"/>
  <c r="BM122" i="28"/>
  <c r="BO122" i="28"/>
  <c r="BQ90" i="28"/>
  <c r="AJ122" i="28"/>
  <c r="DV122" i="28"/>
  <c r="BR122" i="28"/>
  <c r="BR124" i="28"/>
  <c r="BR60" i="28"/>
  <c r="BT92" i="28" s="1"/>
  <c r="CW124" i="28"/>
  <c r="CY60" i="28"/>
  <c r="DA92" i="28" s="1"/>
  <c r="DA124" i="28" s="1"/>
  <c r="BD60" i="28"/>
  <c r="BF92" i="28" s="1"/>
  <c r="BF124" i="28" s="1"/>
  <c r="H60" i="28"/>
  <c r="J92" i="28" s="1"/>
  <c r="AT60" i="28"/>
  <c r="CF60" i="28"/>
  <c r="CH92" i="28" s="1"/>
  <c r="CH124" i="28" s="1"/>
  <c r="DE49" i="28"/>
  <c r="DG81" i="28" s="1"/>
  <c r="DG113" i="28" s="1"/>
  <c r="BZ49" i="28"/>
  <c r="CB81" i="28" s="1"/>
  <c r="AE80" i="28"/>
  <c r="DA40" i="28"/>
  <c r="AI39" i="28"/>
  <c r="AI103" i="28" s="1"/>
  <c r="S39" i="28"/>
  <c r="T71" i="28" s="1"/>
  <c r="CY39" i="28"/>
  <c r="CZ71" i="28" s="1"/>
  <c r="DV39" i="28"/>
  <c r="DV103" i="28" s="1"/>
  <c r="DV36" i="28"/>
  <c r="X103" i="28"/>
  <c r="X39" i="28"/>
  <c r="X68" i="28" s="1"/>
  <c r="Y71" i="28"/>
  <c r="AW39" i="28"/>
  <c r="AW68" i="28" s="1"/>
  <c r="AX71" i="28"/>
  <c r="AX100" i="28" s="1"/>
  <c r="BV39" i="28"/>
  <c r="BV36" i="28"/>
  <c r="BW71" i="28"/>
  <c r="BW103" i="28" s="1"/>
  <c r="CU39" i="28"/>
  <c r="BQ114" i="28"/>
  <c r="BL129" i="28"/>
  <c r="BA129" i="28"/>
  <c r="AE129" i="28"/>
  <c r="DT129" i="28"/>
  <c r="X65" i="28"/>
  <c r="Z97" i="28" s="1"/>
  <c r="AW129" i="28"/>
  <c r="BV129" i="28"/>
  <c r="CW74" i="28"/>
  <c r="CW106" i="28" s="1"/>
  <c r="AH105" i="28"/>
  <c r="AR116" i="28"/>
  <c r="BQ116" i="28"/>
  <c r="CP116" i="28"/>
  <c r="BR114" i="28"/>
  <c r="AA114" i="28"/>
  <c r="BM111" i="28"/>
  <c r="Q108" i="28"/>
  <c r="DI41" i="28"/>
  <c r="DL73" i="28" s="1"/>
  <c r="DL105" i="28" s="1"/>
  <c r="CC40" i="28"/>
  <c r="CC104" i="28" s="1"/>
  <c r="CE72" i="28"/>
  <c r="CE104" i="28" s="1"/>
  <c r="BM36" i="28"/>
  <c r="BA44" i="28"/>
  <c r="BC76" i="28" s="1"/>
  <c r="BC108" i="28" s="1"/>
  <c r="CQ108" i="28"/>
  <c r="M116" i="28"/>
  <c r="CW118" i="28"/>
  <c r="CF118" i="28"/>
  <c r="CF54" i="28"/>
  <c r="CH86" i="28" s="1"/>
  <c r="AW116" i="28"/>
  <c r="DI110" i="28"/>
  <c r="BM43" i="28"/>
  <c r="BO75" i="28" s="1"/>
  <c r="BO107" i="28" s="1"/>
  <c r="Q40" i="28"/>
  <c r="Q104" i="28" s="1"/>
  <c r="BS84" i="28"/>
  <c r="CR84" i="28"/>
  <c r="M58" i="28"/>
  <c r="M122" i="28" s="1"/>
  <c r="DQ49" i="28"/>
  <c r="DS81" i="28" s="1"/>
  <c r="DS113" i="28" s="1"/>
  <c r="DK78" i="28"/>
  <c r="DK110" i="28" s="1"/>
  <c r="CK49" i="28"/>
  <c r="CM81" i="28" s="1"/>
  <c r="DW110" i="28"/>
  <c r="CO46" i="28"/>
  <c r="CQ78" i="28" s="1"/>
  <c r="CQ110" i="28" s="1"/>
  <c r="AS106" i="28"/>
  <c r="AT74" i="28"/>
  <c r="AT106" i="28" s="1"/>
  <c r="BT106" i="28"/>
  <c r="CS106" i="28"/>
  <c r="DS74" i="28"/>
  <c r="DR36" i="28"/>
  <c r="DK128" i="28"/>
  <c r="BV86" i="28"/>
  <c r="BW86" i="28"/>
  <c r="AC127" i="28"/>
  <c r="BZ124" i="28"/>
  <c r="AP121" i="28"/>
  <c r="CL109" i="28"/>
  <c r="AL130" i="28"/>
  <c r="BA130" i="28"/>
  <c r="DJ130" i="28"/>
  <c r="CG130" i="28"/>
  <c r="AY130" i="28"/>
  <c r="DL66" i="28"/>
  <c r="DN98" i="28" s="1"/>
  <c r="V130" i="28"/>
  <c r="I127" i="28"/>
  <c r="Q127" i="28"/>
  <c r="S127" i="28"/>
  <c r="CB127" i="28"/>
  <c r="DD127" i="28"/>
  <c r="M127" i="28"/>
  <c r="DI124" i="28"/>
  <c r="DL92" i="28"/>
  <c r="BN58" i="28"/>
  <c r="BN122" i="28" s="1"/>
  <c r="CC89" i="28"/>
  <c r="CC121" i="28" s="1"/>
  <c r="DI45" i="28"/>
  <c r="CC36" i="28"/>
  <c r="AL122" i="28"/>
  <c r="BA122" i="28"/>
  <c r="BE122" i="28"/>
  <c r="CD122" i="28"/>
  <c r="CB49" i="28"/>
  <c r="CD81" i="28" s="1"/>
  <c r="BN109" i="28"/>
  <c r="DM109" i="28"/>
  <c r="Y109" i="28"/>
  <c r="AX109" i="28"/>
  <c r="BW45" i="28"/>
  <c r="BY77" i="28" s="1"/>
  <c r="BY109" i="28" s="1"/>
  <c r="AK55" i="28"/>
  <c r="AM87" i="28" s="1"/>
  <c r="AM119" i="28" s="1"/>
  <c r="CL119" i="28"/>
  <c r="BF60" i="28"/>
  <c r="BH92" i="28" s="1"/>
  <c r="AY49" i="28"/>
  <c r="BA81" i="28" s="1"/>
  <c r="BA113" i="28" s="1"/>
  <c r="CU49" i="28"/>
  <c r="CW81" i="28" s="1"/>
  <c r="AP49" i="28"/>
  <c r="AR81" i="28" s="1"/>
  <c r="AR113" i="28" s="1"/>
  <c r="CX49" i="28"/>
  <c r="CZ81" i="28" s="1"/>
  <c r="CO113" i="28"/>
  <c r="DN49" i="28"/>
  <c r="DP81" i="28" s="1"/>
  <c r="BM38" i="28"/>
  <c r="N102" i="28"/>
  <c r="AW113" i="28"/>
  <c r="AY81" i="28"/>
  <c r="AC40" i="28"/>
  <c r="AE72" i="28" s="1"/>
  <c r="BY40" i="28"/>
  <c r="BY68" i="28" s="1"/>
  <c r="Z75" i="28"/>
  <c r="Z107" i="28" s="1"/>
  <c r="CX75" i="28"/>
  <c r="CX107" i="28" s="1"/>
  <c r="AW125" i="28"/>
  <c r="Y125" i="28"/>
  <c r="BM61" i="28"/>
  <c r="BO93" i="28" s="1"/>
  <c r="BO125" i="28" s="1"/>
  <c r="CS61" i="28"/>
  <c r="CU93" i="28" s="1"/>
  <c r="CU125" i="28"/>
  <c r="CU61" i="28"/>
  <c r="CW93" i="28" s="1"/>
  <c r="BL61" i="28"/>
  <c r="BN93" i="28" s="1"/>
  <c r="BN125" i="28" s="1"/>
  <c r="CM61" i="28"/>
  <c r="CO93" i="28" s="1"/>
  <c r="CZ61" i="28"/>
  <c r="DB93" i="28" s="1"/>
  <c r="J125" i="28"/>
  <c r="DC103" i="28"/>
  <c r="DC39" i="28"/>
  <c r="DD71" i="28" s="1"/>
  <c r="R129" i="28"/>
  <c r="AM129" i="28"/>
  <c r="CA129" i="28"/>
  <c r="CL129" i="28"/>
  <c r="CL65" i="28"/>
  <c r="CN97" i="28" s="1"/>
  <c r="CD129" i="28"/>
  <c r="AY129" i="28"/>
  <c r="H129" i="28"/>
  <c r="AJ129" i="28"/>
  <c r="AL97" i="28"/>
  <c r="AL129" i="28" s="1"/>
  <c r="BK97" i="28"/>
  <c r="BK129" i="28" s="1"/>
  <c r="CH129" i="28"/>
  <c r="CJ97" i="28"/>
  <c r="DI74" i="28"/>
  <c r="U105" i="28"/>
  <c r="CF111" i="28"/>
  <c r="BD116" i="28"/>
  <c r="CC116" i="28"/>
  <c r="DB116" i="28"/>
  <c r="AM114" i="28"/>
  <c r="BA111" i="28"/>
  <c r="U110" i="28"/>
  <c r="DM43" i="28"/>
  <c r="DM107" i="28" s="1"/>
  <c r="CW41" i="28"/>
  <c r="CZ73" i="28" s="1"/>
  <c r="CZ105" i="28" s="1"/>
  <c r="BQ40" i="28"/>
  <c r="BS72" i="28" s="1"/>
  <c r="BS104" i="28" s="1"/>
  <c r="BA102" i="28"/>
  <c r="BA36" i="28"/>
  <c r="DO108" i="28"/>
  <c r="DQ76" i="28"/>
  <c r="CE118" i="28"/>
  <c r="CR54" i="28"/>
  <c r="CT86" i="28" s="1"/>
  <c r="CT118" i="28" s="1"/>
  <c r="DQ54" i="28"/>
  <c r="DQ118" i="28" s="1"/>
  <c r="CW46" i="28"/>
  <c r="CY78" i="28" s="1"/>
  <c r="BA43" i="28"/>
  <c r="BC75" i="28" s="1"/>
  <c r="AH84" i="28"/>
  <c r="CE84" i="28"/>
  <c r="DD84" i="28"/>
  <c r="DD116" i="28" s="1"/>
  <c r="DH57" i="28"/>
  <c r="DJ89" i="28" s="1"/>
  <c r="CL49" i="28"/>
  <c r="CN81" i="28" s="1"/>
  <c r="AE78" i="28"/>
  <c r="AE110" i="28" s="1"/>
  <c r="AC106" i="28"/>
  <c r="AD74" i="28"/>
  <c r="AD106" i="28" s="1"/>
  <c r="BB106" i="28"/>
  <c r="BC74" i="28"/>
  <c r="BC106" i="28" s="1"/>
  <c r="CN106" i="28"/>
  <c r="CX122" i="28"/>
  <c r="J115" i="28"/>
  <c r="BK49" i="28"/>
  <c r="BM81" i="28" s="1"/>
  <c r="N110" i="28"/>
  <c r="BN110" i="28"/>
  <c r="AD109" i="28"/>
  <c r="BE106" i="28"/>
  <c r="BF74" i="28"/>
  <c r="BF106" i="28" s="1"/>
  <c r="DE42" i="28"/>
  <c r="DF74" i="28" s="1"/>
  <c r="O106" i="28"/>
  <c r="P74" i="28"/>
  <c r="P106" i="28" s="1"/>
  <c r="O36" i="28"/>
  <c r="AY86" i="28"/>
  <c r="AY118" i="28" s="1"/>
  <c r="DA68" i="28"/>
  <c r="DA102" i="28"/>
  <c r="AT124" i="28"/>
  <c r="DA123" i="28"/>
  <c r="BP109" i="28"/>
  <c r="AF77" i="28"/>
  <c r="K108" i="28"/>
  <c r="BT130" i="28"/>
  <c r="CA130" i="28"/>
  <c r="CX130" i="28"/>
  <c r="DH130" i="28"/>
  <c r="I66" i="28"/>
  <c r="K98" i="28" s="1"/>
  <c r="K130" i="28" s="1"/>
  <c r="AH130" i="28"/>
  <c r="AD127" i="28"/>
  <c r="AO127" i="28"/>
  <c r="CN127" i="28"/>
  <c r="DQ127" i="28"/>
  <c r="Y127" i="28"/>
  <c r="AX127" i="28"/>
  <c r="Y122" i="28"/>
  <c r="CZ89" i="28"/>
  <c r="CZ121" i="28" s="1"/>
  <c r="AZ45" i="28"/>
  <c r="AZ109" i="28" s="1"/>
  <c r="R109" i="28"/>
  <c r="DL109" i="28"/>
  <c r="BT55" i="28"/>
  <c r="BV87" i="28" s="1"/>
  <c r="BH49" i="28"/>
  <c r="BJ81" i="28" s="1"/>
  <c r="O124" i="28"/>
  <c r="S60" i="28"/>
  <c r="U92" i="28" s="1"/>
  <c r="V60" i="28"/>
  <c r="X92" i="28" s="1"/>
  <c r="CB124" i="28"/>
  <c r="DC124" i="28"/>
  <c r="DC60" i="28"/>
  <c r="DE92" i="28" s="1"/>
  <c r="M60" i="28"/>
  <c r="O92" i="28" s="1"/>
  <c r="AL60" i="28"/>
  <c r="AN92" i="28" s="1"/>
  <c r="CQ121" i="28"/>
  <c r="AY121" i="28"/>
  <c r="Q57" i="28"/>
  <c r="S89" i="28" s="1"/>
  <c r="DC121" i="28"/>
  <c r="L121" i="28"/>
  <c r="AK121" i="28"/>
  <c r="BJ57" i="28"/>
  <c r="BL89" i="28" s="1"/>
  <c r="DI119" i="28"/>
  <c r="DF60" i="28"/>
  <c r="DH92" i="28" s="1"/>
  <c r="DD60" i="28"/>
  <c r="DF92" i="28" s="1"/>
  <c r="DF124" i="28" s="1"/>
  <c r="BM49" i="28"/>
  <c r="BO81" i="28" s="1"/>
  <c r="BO113" i="28" s="1"/>
  <c r="DJ49" i="28"/>
  <c r="DL81" i="28" s="1"/>
  <c r="DL113" i="28" s="1"/>
  <c r="BD49" i="28"/>
  <c r="BF81" i="28" s="1"/>
  <c r="DP113" i="28"/>
  <c r="DP49" i="28"/>
  <c r="DR81" i="28" s="1"/>
  <c r="DA113" i="28"/>
  <c r="DN102" i="28"/>
  <c r="AY68" i="28"/>
  <c r="BX68" i="28"/>
  <c r="X113" i="28"/>
  <c r="BL75" i="28"/>
  <c r="BL107" i="28" s="1"/>
  <c r="BJ107" i="28"/>
  <c r="DJ75" i="28"/>
  <c r="CH125" i="28"/>
  <c r="BJ61" i="28"/>
  <c r="BL93" i="28" s="1"/>
  <c r="CX61" i="28"/>
  <c r="CZ93" i="28" s="1"/>
  <c r="DO125" i="28"/>
  <c r="DQ125" i="28"/>
  <c r="DQ61" i="28"/>
  <c r="DS93" i="28" s="1"/>
  <c r="BX61" i="28"/>
  <c r="BZ93" i="28" s="1"/>
  <c r="CY61" i="28"/>
  <c r="DA93" i="28" s="1"/>
  <c r="DL125" i="28"/>
  <c r="DL61" i="28"/>
  <c r="DN93" i="28" s="1"/>
  <c r="V61" i="28"/>
  <c r="X93" i="28" s="1"/>
  <c r="X125" i="28" s="1"/>
  <c r="BS129" i="28"/>
  <c r="CO129" i="28"/>
  <c r="DM129" i="28"/>
  <c r="BO129" i="28"/>
  <c r="T129" i="28"/>
  <c r="AV129" i="28"/>
  <c r="AX97" i="28"/>
  <c r="BU129" i="28"/>
  <c r="BW97" i="28"/>
  <c r="CT129" i="28"/>
  <c r="CV97" i="28"/>
  <c r="CV129" i="28" s="1"/>
  <c r="W74" i="28"/>
  <c r="W106" i="28" s="1"/>
  <c r="DU74" i="28"/>
  <c r="DU106" i="28" s="1"/>
  <c r="DI71" i="28"/>
  <c r="DH39" i="28"/>
  <c r="DH103" i="28" s="1"/>
  <c r="K122" i="28"/>
  <c r="CY122" i="28"/>
  <c r="BT122" i="28"/>
  <c r="AB122" i="28"/>
  <c r="AR122" i="28"/>
  <c r="BQ122" i="28"/>
  <c r="CP122" i="28"/>
  <c r="CT119" i="28"/>
  <c r="CJ109" i="28"/>
  <c r="M109" i="28"/>
  <c r="AL109" i="28"/>
  <c r="BK109" i="28"/>
  <c r="BK45" i="28"/>
  <c r="BM77" i="28" s="1"/>
  <c r="BM109" i="28" s="1"/>
  <c r="AH124" i="28"/>
  <c r="DU124" i="28"/>
  <c r="BP124" i="28"/>
  <c r="BL121" i="28"/>
  <c r="AG121" i="28"/>
  <c r="BD121" i="28"/>
  <c r="CF121" i="28"/>
  <c r="DE121" i="28"/>
  <c r="CE119" i="28"/>
  <c r="Z60" i="28"/>
  <c r="AB92" i="28" s="1"/>
  <c r="AB124" i="28" s="1"/>
  <c r="BW60" i="28"/>
  <c r="BY92" i="28" s="1"/>
  <c r="BY124" i="28" s="1"/>
  <c r="CQ60" i="28"/>
  <c r="CS92" i="28" s="1"/>
  <c r="DP60" i="28"/>
  <c r="DR92" i="28" s="1"/>
  <c r="BI119" i="28"/>
  <c r="AD119" i="28"/>
  <c r="DR119" i="28"/>
  <c r="CN119" i="28"/>
  <c r="DM119" i="28"/>
  <c r="L113" i="28"/>
  <c r="U113" i="28"/>
  <c r="AT113" i="28"/>
  <c r="AT49" i="28"/>
  <c r="AV81" i="28" s="1"/>
  <c r="AV113" i="28" s="1"/>
  <c r="BE102" i="28"/>
  <c r="BH102" i="28"/>
  <c r="DG68" i="28"/>
  <c r="DA108" i="28"/>
  <c r="AB107" i="28"/>
  <c r="AZ39" i="28"/>
  <c r="BA71" i="28" s="1"/>
  <c r="BD103" i="28"/>
  <c r="BD39" i="28"/>
  <c r="DU39" i="28"/>
  <c r="DV71" i="28"/>
  <c r="I103" i="28"/>
  <c r="I36" i="28"/>
  <c r="AJ39" i="28"/>
  <c r="AK71" i="28" s="1"/>
  <c r="BI39" i="28"/>
  <c r="BJ71" i="28" s="1"/>
  <c r="CH103" i="28"/>
  <c r="CH39" i="28"/>
  <c r="CH36" i="28"/>
  <c r="DG39" i="28"/>
  <c r="BT39" i="28"/>
  <c r="DR39" i="28"/>
  <c r="DR68" i="28" s="1"/>
  <c r="DI103" i="28"/>
  <c r="DJ71" i="28"/>
  <c r="DJ103" i="28" s="1"/>
  <c r="DB105" i="28"/>
  <c r="CI71" i="28"/>
  <c r="BZ55" i="28"/>
  <c r="CB87" i="28" s="1"/>
  <c r="CZ119" i="28"/>
  <c r="J119" i="28"/>
  <c r="Z113" i="28"/>
  <c r="CG49" i="28"/>
  <c r="CI81" i="28" s="1"/>
  <c r="BF113" i="28"/>
  <c r="AS102" i="28"/>
  <c r="CA70" i="28"/>
  <c r="CA102" i="28" s="1"/>
  <c r="BT68" i="28"/>
  <c r="BT102" i="28"/>
  <c r="AC49" i="28"/>
  <c r="AE81" i="28" s="1"/>
  <c r="AE113" i="28" s="1"/>
  <c r="CR112" i="28"/>
  <c r="AL104" i="28"/>
  <c r="AN72" i="28"/>
  <c r="BI107" i="28"/>
  <c r="DU61" i="28"/>
  <c r="DW93" i="28" s="1"/>
  <c r="DW125" i="28" s="1"/>
  <c r="Z61" i="28"/>
  <c r="AB93" i="28" s="1"/>
  <c r="AB125" i="28" s="1"/>
  <c r="CL61" i="28"/>
  <c r="CN93" i="28" s="1"/>
  <c r="CT125" i="28"/>
  <c r="CW125" i="28"/>
  <c r="S125" i="28"/>
  <c r="AF125" i="28"/>
  <c r="CD125" i="28"/>
  <c r="R112" i="28"/>
  <c r="T80" i="28"/>
  <c r="T112" i="28" s="1"/>
  <c r="AE48" i="28"/>
  <c r="AG80" i="28" s="1"/>
  <c r="AG112" i="28" s="1"/>
  <c r="P48" i="28"/>
  <c r="R80" i="28" s="1"/>
  <c r="BG112" i="28"/>
  <c r="DB48" i="28"/>
  <c r="DB112" i="28" s="1"/>
  <c r="Z112" i="28"/>
  <c r="AB80" i="28"/>
  <c r="AB112" i="28" s="1"/>
  <c r="AX48" i="28"/>
  <c r="AZ80" i="28" s="1"/>
  <c r="AZ112" i="28" s="1"/>
  <c r="AJ111" i="28"/>
  <c r="AH129" i="28"/>
  <c r="CP129" i="28"/>
  <c r="DI129" i="28"/>
  <c r="BZ129" i="28"/>
  <c r="P129" i="28"/>
  <c r="BP129" i="28"/>
  <c r="CR129" i="28"/>
  <c r="DQ129" i="28"/>
  <c r="DW118" i="28"/>
  <c r="AU112" i="28"/>
  <c r="AW80" i="28"/>
  <c r="BR36" i="28"/>
  <c r="BO36" i="28"/>
  <c r="DN105" i="28"/>
  <c r="DB103" i="28"/>
  <c r="DC71" i="28"/>
  <c r="AU122" i="28"/>
  <c r="O58" i="28"/>
  <c r="Q90" i="28" s="1"/>
  <c r="Q122" i="28" s="1"/>
  <c r="DD58" i="28"/>
  <c r="DF90" i="28" s="1"/>
  <c r="AZ122" i="28"/>
  <c r="CO122" i="28"/>
  <c r="DN122" i="28"/>
  <c r="DJ121" i="28"/>
  <c r="AL119" i="28"/>
  <c r="AR109" i="28"/>
  <c r="L109" i="28"/>
  <c r="AK109" i="28"/>
  <c r="BJ109" i="28"/>
  <c r="CI109" i="28"/>
  <c r="AG124" i="28"/>
  <c r="AQ124" i="28"/>
  <c r="CN124" i="28"/>
  <c r="Y124" i="28"/>
  <c r="CV121" i="28"/>
  <c r="BQ121" i="28"/>
  <c r="AI121" i="28"/>
  <c r="AI57" i="28"/>
  <c r="AK89" i="28" s="1"/>
  <c r="N121" i="28"/>
  <c r="DO60" i="28"/>
  <c r="DQ92" i="28" s="1"/>
  <c r="AI119" i="28"/>
  <c r="CV119" i="28"/>
  <c r="DL119" i="28"/>
  <c r="V119" i="28"/>
  <c r="AN113" i="28"/>
  <c r="CV49" i="28"/>
  <c r="CX81" i="28" s="1"/>
  <c r="CX113" i="28" s="1"/>
  <c r="BR113" i="28"/>
  <c r="BR49" i="28"/>
  <c r="BT81" i="28" s="1"/>
  <c r="CF68" i="28"/>
  <c r="DF68" i="28"/>
  <c r="AQ49" i="28"/>
  <c r="AS81" i="28" s="1"/>
  <c r="O49" i="28"/>
  <c r="Q81" i="28" s="1"/>
  <c r="Q113" i="28" s="1"/>
  <c r="BT48" i="28"/>
  <c r="BT112" i="28" s="1"/>
  <c r="BS112" i="28"/>
  <c r="BX112" i="28"/>
  <c r="BK61" i="28"/>
  <c r="BM93" i="28" s="1"/>
  <c r="DG125" i="28"/>
  <c r="DP125" i="28"/>
  <c r="DR61" i="28"/>
  <c r="DT93" i="28" s="1"/>
  <c r="AE125" i="28"/>
  <c r="AR125" i="28"/>
  <c r="BQ125" i="28"/>
  <c r="CP125" i="28"/>
  <c r="BI117" i="28"/>
  <c r="AP80" i="28"/>
  <c r="BY112" i="28"/>
  <c r="BE112" i="28"/>
  <c r="BW112" i="28"/>
  <c r="DP112" i="28"/>
  <c r="AL48" i="28"/>
  <c r="CC48" i="28"/>
  <c r="CC112" i="28" s="1"/>
  <c r="BJ48" i="28"/>
  <c r="BJ112" i="28" s="1"/>
  <c r="BL80" i="28"/>
  <c r="BL112" i="28" s="1"/>
  <c r="BY129" i="28"/>
  <c r="I129" i="28"/>
  <c r="V129" i="28"/>
  <c r="CQ129" i="28"/>
  <c r="BN129" i="28"/>
  <c r="AG129" i="28"/>
  <c r="CB129" i="28"/>
  <c r="DD129" i="28"/>
  <c r="N129" i="28"/>
  <c r="BK75" i="28"/>
  <c r="BK107" i="28" s="1"/>
  <c r="AC71" i="28"/>
  <c r="DA105" i="28"/>
  <c r="BO39" i="28"/>
  <c r="BK122" i="28"/>
  <c r="AI122" i="28"/>
  <c r="DU122" i="28"/>
  <c r="DU58" i="28"/>
  <c r="DW90" i="28" s="1"/>
  <c r="DW122" i="28" s="1"/>
  <c r="BL122" i="28"/>
  <c r="CB122" i="28"/>
  <c r="DA122" i="28"/>
  <c r="BF121" i="28"/>
  <c r="W109" i="28"/>
  <c r="X109" i="28"/>
  <c r="AW109" i="28"/>
  <c r="CU109" i="28"/>
  <c r="BB124" i="28"/>
  <c r="BK124" i="28"/>
  <c r="BM124" i="28"/>
  <c r="CZ124" i="28"/>
  <c r="AK124" i="28"/>
  <c r="BJ124" i="28"/>
  <c r="BL92" i="28"/>
  <c r="DM121" i="28"/>
  <c r="CJ121" i="28"/>
  <c r="BB121" i="28"/>
  <c r="CN121" i="28"/>
  <c r="DP121" i="28"/>
  <c r="Z121" i="28"/>
  <c r="Z119" i="28"/>
  <c r="DW124" i="28"/>
  <c r="BE124" i="28"/>
  <c r="L60" i="28"/>
  <c r="N92" i="28" s="1"/>
  <c r="N124" i="28" s="1"/>
  <c r="DJ119" i="28"/>
  <c r="CG119" i="28"/>
  <c r="AY119" i="28"/>
  <c r="I119" i="28"/>
  <c r="DK113" i="28"/>
  <c r="CD113" i="28"/>
  <c r="DO68" i="28"/>
  <c r="U49" i="28"/>
  <c r="W81" i="28" s="1"/>
  <c r="BG49" i="28"/>
  <c r="BI81" i="28" s="1"/>
  <c r="DF117" i="28"/>
  <c r="DO112" i="28"/>
  <c r="DN103" i="28"/>
  <c r="DN36" i="28"/>
  <c r="DO71" i="28"/>
  <c r="CX39" i="28"/>
  <c r="CX103" i="28" s="1"/>
  <c r="P39" i="28"/>
  <c r="Q71" i="28" s="1"/>
  <c r="AS36" i="28"/>
  <c r="AS39" i="28"/>
  <c r="AS103" i="28" s="1"/>
  <c r="BU71" i="28"/>
  <c r="CS103" i="28"/>
  <c r="CT71" i="28"/>
  <c r="BA125" i="28"/>
  <c r="CR125" i="28"/>
  <c r="N125" i="28"/>
  <c r="Q125" i="28"/>
  <c r="P125" i="28"/>
  <c r="AQ125" i="28"/>
  <c r="BD125" i="28"/>
  <c r="CC125" i="28"/>
  <c r="DB125" i="28"/>
  <c r="AO39" i="28"/>
  <c r="AP71" i="28" s="1"/>
  <c r="AP103" i="28" s="1"/>
  <c r="DO102" i="28"/>
  <c r="DH71" i="28"/>
  <c r="CE122" i="28"/>
  <c r="R58" i="28"/>
  <c r="T90" i="28" s="1"/>
  <c r="T122" i="28" s="1"/>
  <c r="BX122" i="28"/>
  <c r="CN122" i="28"/>
  <c r="DM122" i="28"/>
  <c r="BN121" i="28"/>
  <c r="I109" i="28"/>
  <c r="AJ109" i="28"/>
  <c r="BI109" i="28"/>
  <c r="CH109" i="28"/>
  <c r="DG109" i="28"/>
  <c r="BX124" i="28"/>
  <c r="CI124" i="28"/>
  <c r="DL124" i="28"/>
  <c r="AW124" i="28"/>
  <c r="O121" i="28"/>
  <c r="DA121" i="28"/>
  <c r="BS121" i="28"/>
  <c r="AL121" i="28"/>
  <c r="DW119" i="28"/>
  <c r="BC119" i="28"/>
  <c r="AW60" i="28"/>
  <c r="AY92" i="28" s="1"/>
  <c r="X60" i="28"/>
  <c r="Z92" i="28" s="1"/>
  <c r="M119" i="28"/>
  <c r="CX119" i="28"/>
  <c r="DT119" i="28"/>
  <c r="U119" i="28"/>
  <c r="W113" i="28"/>
  <c r="BP113" i="28"/>
  <c r="N49" i="28"/>
  <c r="P81" i="28" s="1"/>
  <c r="BU113" i="28"/>
  <c r="BQ49" i="28"/>
  <c r="BS81" i="28" s="1"/>
  <c r="BS113" i="28" s="1"/>
  <c r="CP113" i="28"/>
  <c r="O102" i="28"/>
  <c r="AS49" i="28"/>
  <c r="AU81" i="28" s="1"/>
  <c r="AU113" i="28" s="1"/>
  <c r="AG49" i="28"/>
  <c r="AI81" i="28" s="1"/>
  <c r="AI113" i="28" s="1"/>
  <c r="BU80" i="28"/>
  <c r="BU112" i="28" s="1"/>
  <c r="AR103" i="28"/>
  <c r="AR36" i="28"/>
  <c r="AD125" i="28"/>
  <c r="R48" i="28"/>
  <c r="BO48" i="28"/>
  <c r="BQ80" i="28" s="1"/>
  <c r="DM75" i="28"/>
  <c r="BZ75" i="28"/>
  <c r="BZ107" i="28" s="1"/>
  <c r="BX107" i="28"/>
  <c r="DT39" i="28"/>
  <c r="DU71" i="28" s="1"/>
  <c r="DU103" i="28" s="1"/>
  <c r="BC39" i="28"/>
  <c r="BC103" i="28" s="1"/>
  <c r="CF103" i="28"/>
  <c r="CG71" i="28"/>
  <c r="CG100" i="28" s="1"/>
  <c r="DE103" i="28"/>
  <c r="DE36" i="28"/>
  <c r="DF71" i="28"/>
  <c r="O103" i="28"/>
  <c r="DD61" i="28"/>
  <c r="DF93" i="28" s="1"/>
  <c r="DF125" i="28" s="1"/>
  <c r="CK61" i="28"/>
  <c r="CM93" i="28" s="1"/>
  <c r="DI125" i="28"/>
  <c r="DI61" i="28"/>
  <c r="DK93" i="28" s="1"/>
  <c r="AJ125" i="28"/>
  <c r="AL125" i="28"/>
  <c r="AL61" i="28"/>
  <c r="AN93" i="28" s="1"/>
  <c r="BC61" i="28"/>
  <c r="BE93" i="28" s="1"/>
  <c r="BE125" i="28" s="1"/>
  <c r="BP125" i="28"/>
  <c r="CO125" i="28"/>
  <c r="DN61" i="28"/>
  <c r="DP93" i="28" s="1"/>
  <c r="BS103" i="28"/>
  <c r="BS39" i="28"/>
  <c r="BT71" i="28" s="1"/>
  <c r="BB118" i="28"/>
  <c r="AB39" i="28"/>
  <c r="AB68" i="28" s="1"/>
  <c r="AT102" i="28"/>
  <c r="DP105" i="28"/>
  <c r="AS71" i="28"/>
  <c r="AS100" i="28" s="1"/>
  <c r="CU122" i="28"/>
  <c r="BS122" i="28"/>
  <c r="AK122" i="28"/>
  <c r="CJ122" i="28"/>
  <c r="CZ122" i="28"/>
  <c r="J122" i="28"/>
  <c r="AN121" i="28"/>
  <c r="U109" i="28"/>
  <c r="BU109" i="28"/>
  <c r="CT109" i="28"/>
  <c r="DS109" i="28"/>
  <c r="CP124" i="28"/>
  <c r="CX124" i="28"/>
  <c r="BI124" i="28"/>
  <c r="AE121" i="28"/>
  <c r="CL121" i="28"/>
  <c r="DL121" i="28"/>
  <c r="Y57" i="28"/>
  <c r="AA89" i="28" s="1"/>
  <c r="AA121" i="28" s="1"/>
  <c r="AX57" i="28"/>
  <c r="AZ89" i="28" s="1"/>
  <c r="CR119" i="28"/>
  <c r="AC124" i="28"/>
  <c r="CC60" i="28"/>
  <c r="CE92" i="28" s="1"/>
  <c r="CE124" i="28" s="1"/>
  <c r="K60" i="28"/>
  <c r="M92" i="28" s="1"/>
  <c r="AJ60" i="28"/>
  <c r="AL92" i="28" s="1"/>
  <c r="AC119" i="28"/>
  <c r="DQ55" i="28"/>
  <c r="DS87" i="28" s="1"/>
  <c r="CI119" i="28"/>
  <c r="H119" i="28"/>
  <c r="AI87" i="28"/>
  <c r="BF119" i="28"/>
  <c r="AK113" i="28"/>
  <c r="CF113" i="28"/>
  <c r="AB113" i="28"/>
  <c r="CI49" i="28"/>
  <c r="CK81" i="28" s="1"/>
  <c r="CK113" i="28" s="1"/>
  <c r="AF68" i="28"/>
  <c r="AF102" i="28"/>
  <c r="AQ70" i="28"/>
  <c r="AA102" i="28"/>
  <c r="AQ129" i="28"/>
  <c r="CM113" i="28"/>
  <c r="BE49" i="28"/>
  <c r="BG81" i="28" s="1"/>
  <c r="BG113" i="28" s="1"/>
  <c r="DC49" i="28"/>
  <c r="DE81" i="28" s="1"/>
  <c r="BV80" i="28"/>
  <c r="AP125" i="28"/>
  <c r="Y80" i="28"/>
  <c r="W112" i="28"/>
  <c r="BW104" i="28"/>
  <c r="N75" i="28"/>
  <c r="N107" i="28" s="1"/>
  <c r="BF102" i="28"/>
  <c r="AC103" i="28"/>
  <c r="BE39" i="28"/>
  <c r="BE68" i="28" s="1"/>
  <c r="BD71" i="28"/>
  <c r="BD100" i="28" s="1"/>
  <c r="BE71" i="28"/>
  <c r="BG103" i="28"/>
  <c r="BU36" i="28"/>
  <c r="CT103" i="28"/>
  <c r="AU125" i="28"/>
  <c r="AV125" i="28"/>
  <c r="BB125" i="28"/>
  <c r="BH125" i="28"/>
  <c r="AN125" i="28"/>
  <c r="CB125" i="28"/>
  <c r="DA125" i="28"/>
  <c r="CF112" i="28"/>
  <c r="CJ112" i="28"/>
  <c r="CX112" i="28"/>
  <c r="BZ112" i="28"/>
  <c r="DS112" i="28"/>
  <c r="AM112" i="28"/>
  <c r="AB129" i="28"/>
  <c r="DV65" i="28"/>
  <c r="DV129" i="28" s="1"/>
  <c r="BB65" i="28"/>
  <c r="BD97" i="28" s="1"/>
  <c r="BD129" i="28" s="1"/>
  <c r="AP129" i="28"/>
  <c r="K129" i="28"/>
  <c r="CY129" i="28"/>
  <c r="AR129" i="28"/>
  <c r="BT129" i="28"/>
  <c r="CS129" i="28"/>
  <c r="DR129" i="28"/>
  <c r="J103" i="28"/>
  <c r="CK71" i="28"/>
  <c r="CB103" i="28"/>
  <c r="AG103" i="28"/>
  <c r="CG36" i="28"/>
  <c r="M125" i="28"/>
  <c r="CG125" i="28"/>
  <c r="AA125" i="28"/>
  <c r="BW125" i="28"/>
  <c r="BZ125" i="28"/>
  <c r="AZ125" i="28"/>
  <c r="CA125" i="28"/>
  <c r="CN125" i="28"/>
  <c r="DM125" i="28"/>
  <c r="DH112" i="28"/>
  <c r="DJ112" i="28"/>
  <c r="CZ112" i="28"/>
  <c r="AS112" i="28"/>
  <c r="CN112" i="28"/>
  <c r="N112" i="28"/>
  <c r="BA112" i="28"/>
  <c r="DQ112" i="28"/>
  <c r="BX129" i="28"/>
  <c r="AN129" i="28"/>
  <c r="CC129" i="28"/>
  <c r="BG129" i="28"/>
  <c r="BG65" i="28"/>
  <c r="BI97" i="28" s="1"/>
  <c r="BI129" i="28" s="1"/>
  <c r="AD129" i="28"/>
  <c r="DS129" i="28"/>
  <c r="CF129" i="28"/>
  <c r="DE129" i="28"/>
  <c r="CR107" i="28"/>
  <c r="DV112" i="28"/>
  <c r="DS39" i="28"/>
  <c r="DT71" i="28" s="1"/>
  <c r="CP39" i="28"/>
  <c r="CQ71" i="28" s="1"/>
  <c r="CQ100" i="28" s="1"/>
  <c r="CH71" i="28"/>
  <c r="DG71" i="28"/>
  <c r="DG100" i="28" s="1"/>
  <c r="CA71" i="28"/>
  <c r="CN103" i="28"/>
  <c r="AN103" i="28"/>
  <c r="BQ36" i="28"/>
  <c r="CR103" i="28"/>
  <c r="DQ103" i="28"/>
  <c r="DS125" i="28"/>
  <c r="CQ125" i="28"/>
  <c r="K125" i="28"/>
  <c r="O125" i="28"/>
  <c r="R125" i="28"/>
  <c r="CJ125" i="28"/>
  <c r="DK125" i="28"/>
  <c r="I125" i="28"/>
  <c r="AH125" i="28"/>
  <c r="BH112" i="28"/>
  <c r="DA112" i="28"/>
  <c r="CK112" i="28"/>
  <c r="M112" i="28"/>
  <c r="BV112" i="28"/>
  <c r="AD103" i="28"/>
  <c r="DU65" i="28"/>
  <c r="DW97" i="28" s="1"/>
  <c r="AO129" i="28"/>
  <c r="BC65" i="28"/>
  <c r="BE97" i="28" s="1"/>
  <c r="BE129" i="28" s="1"/>
  <c r="DJ129" i="28"/>
  <c r="CE129" i="28"/>
  <c r="AZ129" i="28"/>
  <c r="CN129" i="28"/>
  <c r="Z129" i="28"/>
  <c r="BB39" i="28"/>
  <c r="BC71" i="28" s="1"/>
  <c r="BM39" i="28"/>
  <c r="BN71" i="28" s="1"/>
  <c r="DN112" i="28"/>
  <c r="BQ39" i="28"/>
  <c r="BQ68" i="28" s="1"/>
  <c r="H103" i="28"/>
  <c r="DK71" i="28"/>
  <c r="K71" i="28"/>
  <c r="BI71" i="28"/>
  <c r="BA103" i="28"/>
  <c r="DE125" i="28"/>
  <c r="K103" i="28"/>
  <c r="K36" i="28"/>
  <c r="V103" i="28"/>
  <c r="N103" i="28"/>
  <c r="AM103" i="28"/>
  <c r="W125" i="28"/>
  <c r="CF125" i="28"/>
  <c r="AC125" i="28"/>
  <c r="AK125" i="28"/>
  <c r="AM125" i="28"/>
  <c r="CV125" i="28"/>
  <c r="U125" i="28"/>
  <c r="AT125" i="28"/>
  <c r="BR112" i="28"/>
  <c r="CD112" i="28"/>
  <c r="V112" i="28"/>
  <c r="CY112" i="28"/>
  <c r="Y48" i="28"/>
  <c r="AA80" i="28" s="1"/>
  <c r="DG112" i="28"/>
  <c r="CH112" i="28"/>
  <c r="AP107" i="28"/>
  <c r="BR129" i="28"/>
  <c r="BW129" i="28"/>
  <c r="CK65" i="28"/>
  <c r="CM97" i="28" s="1"/>
  <c r="J129" i="28"/>
  <c r="BQ129" i="28"/>
  <c r="CZ129" i="28"/>
  <c r="M129" i="28"/>
  <c r="W103" i="28"/>
  <c r="AA39" i="28"/>
  <c r="AB71" i="28" s="1"/>
  <c r="AB100" i="28" s="1"/>
  <c r="CC39" i="28"/>
  <c r="CD71" i="28" s="1"/>
  <c r="CD100" i="28" s="1"/>
  <c r="DL39" i="28"/>
  <c r="DM71" i="28" s="1"/>
  <c r="DM103" i="28" s="1"/>
  <c r="AA36" i="28"/>
  <c r="AR112" i="28"/>
  <c r="AO71" i="28"/>
  <c r="BZ71" i="28"/>
  <c r="BZ103" i="28" s="1"/>
  <c r="W71" i="28"/>
  <c r="DK103" i="28"/>
  <c r="CA103" i="28"/>
  <c r="AQ103" i="28"/>
  <c r="CO103" i="28"/>
  <c r="AY103" i="28"/>
  <c r="AY125" i="28"/>
  <c r="L125" i="28"/>
  <c r="AX125" i="28"/>
  <c r="BG125" i="28"/>
  <c r="BI125" i="28"/>
  <c r="DH125" i="28"/>
  <c r="H125" i="28"/>
  <c r="AG125" i="28"/>
  <c r="BF125" i="28"/>
  <c r="AF112" i="28"/>
  <c r="DI112" i="28"/>
  <c r="DM112" i="28"/>
  <c r="DM48" i="28"/>
  <c r="DO80" i="28" s="1"/>
  <c r="CB112" i="28"/>
  <c r="DU112" i="28"/>
  <c r="CT112" i="28"/>
  <c r="AI129" i="28"/>
  <c r="DB129" i="28"/>
  <c r="DK129" i="28"/>
  <c r="AC129" i="28"/>
  <c r="DO129" i="28"/>
  <c r="CJ129" i="28"/>
  <c r="DL129" i="28"/>
  <c r="AX129" i="28"/>
  <c r="AH36" i="28"/>
  <c r="BP36" i="28"/>
  <c r="CK39" i="28"/>
  <c r="CK103" i="28" s="1"/>
  <c r="CB71" i="28"/>
  <c r="I71" i="28"/>
  <c r="I100" i="28" s="1"/>
  <c r="BH71" i="28"/>
  <c r="AH103" i="28"/>
  <c r="CW103" i="28"/>
  <c r="M103" i="28"/>
  <c r="AL103" i="28"/>
  <c r="CI125" i="28"/>
  <c r="DJ125" i="28"/>
  <c r="BT125" i="28"/>
  <c r="BY125" i="28"/>
  <c r="CE125" i="28"/>
  <c r="DT61" i="28"/>
  <c r="DV93" i="28" s="1"/>
  <c r="DV125" i="28" s="1"/>
  <c r="T125" i="28"/>
  <c r="AS125" i="28"/>
  <c r="BR125" i="28"/>
  <c r="AH112" i="28"/>
  <c r="J112" i="28"/>
  <c r="AP112" i="28"/>
  <c r="BQ112" i="28"/>
  <c r="L112" i="28"/>
  <c r="AY112" i="28"/>
  <c r="CP112" i="28"/>
  <c r="AW112" i="28"/>
  <c r="BF36" i="28"/>
  <c r="CM129" i="28"/>
  <c r="S129" i="28"/>
  <c r="AA129" i="28"/>
  <c r="AT129" i="28"/>
  <c r="O129" i="28"/>
  <c r="DA129" i="28"/>
  <c r="L129" i="28"/>
  <c r="AK129" i="28"/>
  <c r="DK39" i="28"/>
  <c r="V39" i="28"/>
  <c r="V68" i="28" s="1"/>
  <c r="AV39" i="28"/>
  <c r="AW71" i="28" s="1"/>
  <c r="BU39" i="28"/>
  <c r="BU103" i="28" s="1"/>
  <c r="CT39" i="28"/>
  <c r="CT68" i="28" s="1"/>
  <c r="BR71" i="28"/>
  <c r="BR103" i="28" s="1"/>
  <c r="DL71" i="28"/>
  <c r="DR71" i="28"/>
  <c r="U71" i="28"/>
  <c r="U103" i="28" s="1"/>
  <c r="CS71" i="28"/>
  <c r="AI36" i="27"/>
  <c r="AU36" i="27"/>
  <c r="BU36" i="27"/>
  <c r="CT36" i="27"/>
  <c r="AO36" i="27"/>
  <c r="U36" i="27"/>
  <c r="T36" i="27"/>
  <c r="N36" i="27"/>
  <c r="BC36" i="27"/>
  <c r="CY36" i="27"/>
  <c r="AP36" i="27"/>
  <c r="Y36" i="27"/>
  <c r="CI36" i="27"/>
  <c r="AN36" i="27"/>
  <c r="BQ36" i="27"/>
  <c r="BP36" i="27"/>
  <c r="AW36" i="27"/>
  <c r="BA36" i="27"/>
  <c r="BI36" i="27"/>
  <c r="BD36" i="27"/>
  <c r="BG36" i="27"/>
  <c r="CG36" i="27"/>
  <c r="DF36" i="27"/>
  <c r="X36" i="27"/>
  <c r="CL36" i="27"/>
  <c r="DN36" i="27"/>
  <c r="DM36" i="27"/>
  <c r="M36" i="27"/>
  <c r="V36" i="27"/>
  <c r="BR36" i="27"/>
  <c r="BJ36" i="27"/>
  <c r="I36" i="27"/>
  <c r="BV36" i="27"/>
  <c r="BT36" i="27"/>
  <c r="BB36" i="27"/>
  <c r="CH36" i="27"/>
  <c r="AJ36" i="27"/>
  <c r="BS36" i="27"/>
  <c r="CS36" i="27"/>
  <c r="DR36" i="27"/>
  <c r="H36" i="27"/>
  <c r="AK36" i="27"/>
  <c r="DS36" i="27"/>
  <c r="CE36" i="27"/>
  <c r="DE36" i="27"/>
  <c r="DC36" i="27"/>
  <c r="BW36" i="27"/>
  <c r="DO36" i="27"/>
  <c r="DL36" i="27"/>
  <c r="AL36" i="27"/>
  <c r="CX36" i="27"/>
  <c r="CW36" i="27"/>
  <c r="AX36" i="27"/>
  <c r="CF36" i="27"/>
  <c r="AA36" i="27"/>
  <c r="K36" i="27"/>
  <c r="CK36" i="27"/>
  <c r="W36" i="27"/>
  <c r="AM36" i="27"/>
  <c r="DA36" i="27"/>
  <c r="CQ36" i="27"/>
  <c r="DQ36" i="27"/>
  <c r="CZ128" i="29"/>
  <c r="DA165" i="29"/>
  <c r="BO128" i="29"/>
  <c r="S122" i="29"/>
  <c r="S154" i="29" s="1"/>
  <c r="CX163" i="29"/>
  <c r="AB147" i="29"/>
  <c r="DE155" i="29"/>
  <c r="W138" i="29"/>
  <c r="DL163" i="29"/>
  <c r="DA164" i="29"/>
  <c r="CZ167" i="29"/>
  <c r="CM116" i="29"/>
  <c r="AU109" i="29"/>
  <c r="AU141" i="29" s="1"/>
  <c r="DB82" i="29"/>
  <c r="CA164" i="29"/>
  <c r="AW130" i="29"/>
  <c r="AW162" i="29" s="1"/>
  <c r="CG125" i="29"/>
  <c r="CG157" i="29" s="1"/>
  <c r="CF109" i="29"/>
  <c r="CF141" i="29" s="1"/>
  <c r="BO123" i="29"/>
  <c r="BO155" i="29" s="1"/>
  <c r="AQ98" i="29"/>
  <c r="AQ162" i="29" s="1"/>
  <c r="DK42" i="29"/>
  <c r="DK36" i="29"/>
  <c r="DQ134" i="29"/>
  <c r="DQ166" i="29" s="1"/>
  <c r="DQ102" i="29"/>
  <c r="BK143" i="29"/>
  <c r="AH125" i="29"/>
  <c r="AH157" i="29" s="1"/>
  <c r="BT109" i="29"/>
  <c r="BT141" i="29" s="1"/>
  <c r="DR123" i="29"/>
  <c r="DR155" i="29" s="1"/>
  <c r="BC162" i="29"/>
  <c r="BC98" i="29"/>
  <c r="BC130" i="29"/>
  <c r="CA86" i="29"/>
  <c r="CE116" i="29"/>
  <c r="CE148" i="29" s="1"/>
  <c r="CE84" i="29"/>
  <c r="CE72" i="29"/>
  <c r="BG102" i="29"/>
  <c r="DE102" i="29"/>
  <c r="DE134" i="29" s="1"/>
  <c r="DE166" i="29" s="1"/>
  <c r="BF113" i="29"/>
  <c r="BF145" i="29" s="1"/>
  <c r="BZ155" i="29"/>
  <c r="DN91" i="29"/>
  <c r="AM85" i="29"/>
  <c r="AM149" i="29" s="1"/>
  <c r="Q115" i="29"/>
  <c r="Q147" i="29" s="1"/>
  <c r="BM135" i="29"/>
  <c r="BM167" i="29"/>
  <c r="O123" i="29"/>
  <c r="O155" i="29" s="1"/>
  <c r="CW87" i="29"/>
  <c r="CQ152" i="29"/>
  <c r="N149" i="29"/>
  <c r="CR102" i="29"/>
  <c r="AU101" i="29"/>
  <c r="AU165" i="29" s="1"/>
  <c r="AU133" i="29"/>
  <c r="Y85" i="29"/>
  <c r="Y149" i="29" s="1"/>
  <c r="AN131" i="29"/>
  <c r="AN163" i="29" s="1"/>
  <c r="BM85" i="29"/>
  <c r="BM117" i="29" s="1"/>
  <c r="BM83" i="29"/>
  <c r="BM115" i="29" s="1"/>
  <c r="BM147" i="29" s="1"/>
  <c r="CS106" i="29"/>
  <c r="CQ114" i="29"/>
  <c r="CQ146" i="29" s="1"/>
  <c r="BB89" i="29"/>
  <c r="BH89" i="29"/>
  <c r="BH153" i="29" s="1"/>
  <c r="BH121" i="29"/>
  <c r="BI89" i="29"/>
  <c r="BI153" i="29" s="1"/>
  <c r="BI121" i="29"/>
  <c r="AS115" i="29"/>
  <c r="AS147" i="29" s="1"/>
  <c r="BX74" i="29"/>
  <c r="BX106" i="29" s="1"/>
  <c r="BX72" i="29"/>
  <c r="DI144" i="29"/>
  <c r="BP163" i="29"/>
  <c r="AE93" i="29"/>
  <c r="BM163" i="29"/>
  <c r="BM99" i="29"/>
  <c r="CK87" i="29"/>
  <c r="CK151" i="29" s="1"/>
  <c r="Y100" i="29"/>
  <c r="Y164" i="29" s="1"/>
  <c r="Y132" i="29"/>
  <c r="CZ44" i="29"/>
  <c r="CZ36" i="29"/>
  <c r="CY76" i="29"/>
  <c r="CY108" i="29" s="1"/>
  <c r="CP103" i="29"/>
  <c r="CP150" i="29"/>
  <c r="AR138" i="29"/>
  <c r="DM85" i="29"/>
  <c r="DM117" i="29" s="1"/>
  <c r="DQ83" i="29"/>
  <c r="DQ115" i="29" s="1"/>
  <c r="R166" i="29"/>
  <c r="Y152" i="29"/>
  <c r="O128" i="29"/>
  <c r="O160" i="29"/>
  <c r="AO162" i="29"/>
  <c r="CZ144" i="29"/>
  <c r="DW144" i="29"/>
  <c r="DW112" i="29"/>
  <c r="BK125" i="29"/>
  <c r="BK157" i="29" s="1"/>
  <c r="S93" i="29"/>
  <c r="S157" i="29" s="1"/>
  <c r="S125" i="29"/>
  <c r="AM155" i="29"/>
  <c r="BB163" i="29"/>
  <c r="BS147" i="29"/>
  <c r="CC113" i="29"/>
  <c r="CC145" i="29" s="1"/>
  <c r="L103" i="29"/>
  <c r="AK79" i="29"/>
  <c r="AK143" i="29" s="1"/>
  <c r="AK111" i="29"/>
  <c r="DG109" i="29"/>
  <c r="DG141" i="29" s="1"/>
  <c r="DG77" i="29"/>
  <c r="AK85" i="29"/>
  <c r="O115" i="29"/>
  <c r="O147" i="29" s="1"/>
  <c r="O83" i="29"/>
  <c r="CY158" i="29"/>
  <c r="AY131" i="29"/>
  <c r="AY163" i="29" s="1"/>
  <c r="BQ95" i="29"/>
  <c r="BQ127" i="29" s="1"/>
  <c r="AV90" i="29"/>
  <c r="AV122" i="29" s="1"/>
  <c r="AV154" i="29" s="1"/>
  <c r="AC88" i="29"/>
  <c r="AE101" i="29"/>
  <c r="CM133" i="29"/>
  <c r="CM165" i="29" s="1"/>
  <c r="I79" i="29"/>
  <c r="I111" i="29" s="1"/>
  <c r="I143" i="29" s="1"/>
  <c r="CX44" i="29"/>
  <c r="CX36" i="29"/>
  <c r="AA128" i="29"/>
  <c r="AA160" i="29" s="1"/>
  <c r="W106" i="29"/>
  <c r="K78" i="29"/>
  <c r="BW121" i="29"/>
  <c r="AQ141" i="29"/>
  <c r="DW149" i="29"/>
  <c r="W151" i="29"/>
  <c r="R152" i="29"/>
  <c r="CS124" i="29"/>
  <c r="CS156" i="29" s="1"/>
  <c r="M118" i="29"/>
  <c r="M150" i="29"/>
  <c r="AU107" i="29"/>
  <c r="AU139" i="29" s="1"/>
  <c r="BT112" i="29"/>
  <c r="BT144" i="29" s="1"/>
  <c r="AA82" i="29"/>
  <c r="AA114" i="29" s="1"/>
  <c r="I158" i="29"/>
  <c r="I94" i="29"/>
  <c r="I126" i="29"/>
  <c r="CP102" i="29"/>
  <c r="O88" i="29"/>
  <c r="AE103" i="29"/>
  <c r="AE135" i="29" s="1"/>
  <c r="CP161" i="29"/>
  <c r="CP129" i="29"/>
  <c r="AK128" i="29"/>
  <c r="AK160" i="29" s="1"/>
  <c r="BV95" i="29"/>
  <c r="AP94" i="29"/>
  <c r="AP126" i="29" s="1"/>
  <c r="AP158" i="29" s="1"/>
  <c r="U72" i="29"/>
  <c r="AW103" i="29"/>
  <c r="AW110" i="29"/>
  <c r="DL141" i="29"/>
  <c r="AU115" i="29"/>
  <c r="AU147" i="29"/>
  <c r="AU153" i="29"/>
  <c r="DA133" i="29"/>
  <c r="CY133" i="29"/>
  <c r="CY165" i="29" s="1"/>
  <c r="DW135" i="29"/>
  <c r="DW167" i="29"/>
  <c r="AF121" i="29"/>
  <c r="AF153" i="29" s="1"/>
  <c r="BL135" i="29"/>
  <c r="BL167" i="29" s="1"/>
  <c r="CF131" i="29"/>
  <c r="CF163" i="29" s="1"/>
  <c r="BN151" i="29"/>
  <c r="AI119" i="29"/>
  <c r="AI151" i="29" s="1"/>
  <c r="BH119" i="29"/>
  <c r="BH151" i="29" s="1"/>
  <c r="CZ149" i="29"/>
  <c r="DH163" i="29"/>
  <c r="DH131" i="29"/>
  <c r="CI131" i="29"/>
  <c r="CI163" i="29"/>
  <c r="DJ131" i="29"/>
  <c r="DJ163" i="29" s="1"/>
  <c r="AM150" i="29"/>
  <c r="CF156" i="29"/>
  <c r="CF124" i="29"/>
  <c r="DE124" i="29"/>
  <c r="DE156" i="29" s="1"/>
  <c r="DW120" i="29"/>
  <c r="DW152" i="29" s="1"/>
  <c r="Y118" i="29"/>
  <c r="Y150" i="29"/>
  <c r="AX150" i="29"/>
  <c r="AQ149" i="29"/>
  <c r="CA142" i="29"/>
  <c r="BN143" i="29"/>
  <c r="AT139" i="29"/>
  <c r="AU162" i="29"/>
  <c r="BA162" i="29"/>
  <c r="AZ146" i="29"/>
  <c r="AZ114" i="29"/>
  <c r="BI111" i="29"/>
  <c r="BI143" i="29" s="1"/>
  <c r="DP111" i="29"/>
  <c r="DP143" i="29" s="1"/>
  <c r="AN111" i="29"/>
  <c r="AN143" i="29" s="1"/>
  <c r="AQ108" i="29"/>
  <c r="AQ140" i="29" s="1"/>
  <c r="U144" i="29"/>
  <c r="AV144" i="29"/>
  <c r="DW158" i="29"/>
  <c r="CP109" i="29"/>
  <c r="CP141" i="29" s="1"/>
  <c r="BA141" i="29"/>
  <c r="AL141" i="29"/>
  <c r="BE72" i="29"/>
  <c r="BE74" i="29"/>
  <c r="BE106" i="29"/>
  <c r="CO159" i="29"/>
  <c r="CX151" i="29"/>
  <c r="BY102" i="29"/>
  <c r="BY134" i="29" s="1"/>
  <c r="BU164" i="29"/>
  <c r="DI161" i="29"/>
  <c r="DI97" i="29"/>
  <c r="DI129" i="29"/>
  <c r="DJ95" i="29"/>
  <c r="CH149" i="29"/>
  <c r="W127" i="29"/>
  <c r="W159" i="29" s="1"/>
  <c r="DD149" i="29"/>
  <c r="BJ145" i="29"/>
  <c r="R145" i="29"/>
  <c r="AX113" i="29"/>
  <c r="AX145" i="29" s="1"/>
  <c r="CE145" i="29"/>
  <c r="DD113" i="29"/>
  <c r="DD145" i="29" s="1"/>
  <c r="M103" i="29"/>
  <c r="M135" i="29" s="1"/>
  <c r="BN97" i="29"/>
  <c r="BN129" i="29" s="1"/>
  <c r="CC97" i="29"/>
  <c r="CC129" i="29" s="1"/>
  <c r="DB97" i="29"/>
  <c r="DB129" i="29" s="1"/>
  <c r="L97" i="29"/>
  <c r="BQ128" i="29"/>
  <c r="BQ160" i="29"/>
  <c r="DL128" i="29"/>
  <c r="DL160" i="29" s="1"/>
  <c r="X96" i="29"/>
  <c r="X128" i="29" s="1"/>
  <c r="X160" i="29" s="1"/>
  <c r="AW96" i="29"/>
  <c r="BV160" i="29"/>
  <c r="BV96" i="29"/>
  <c r="BV128" i="29"/>
  <c r="AH63" i="29"/>
  <c r="AH36" i="29"/>
  <c r="BI127" i="29"/>
  <c r="BI159" i="29" s="1"/>
  <c r="BI95" i="29"/>
  <c r="CH95" i="29"/>
  <c r="DG127" i="29"/>
  <c r="DG159" i="29" s="1"/>
  <c r="DG95" i="29"/>
  <c r="DC94" i="29"/>
  <c r="DC158" i="29" s="1"/>
  <c r="DC126" i="29"/>
  <c r="CR126" i="29"/>
  <c r="CR158" i="29" s="1"/>
  <c r="DS94" i="29"/>
  <c r="AC94" i="29"/>
  <c r="BB126" i="29"/>
  <c r="BB158" i="29" s="1"/>
  <c r="R82" i="29"/>
  <c r="R146" i="29" s="1"/>
  <c r="R114" i="29"/>
  <c r="AT96" i="29"/>
  <c r="AX143" i="29"/>
  <c r="AA167" i="29"/>
  <c r="AA135" i="29"/>
  <c r="CG100" i="29"/>
  <c r="CG132" i="29" s="1"/>
  <c r="CH97" i="29"/>
  <c r="CE95" i="29"/>
  <c r="Z146" i="29"/>
  <c r="AG151" i="29"/>
  <c r="CP163" i="29"/>
  <c r="AL122" i="29"/>
  <c r="AL154" i="29" s="1"/>
  <c r="CN104" i="29"/>
  <c r="DV133" i="29"/>
  <c r="DV165" i="29"/>
  <c r="BN78" i="29"/>
  <c r="DL109" i="29"/>
  <c r="CZ135" i="29"/>
  <c r="CR142" i="29"/>
  <c r="BN145" i="29"/>
  <c r="X148" i="29"/>
  <c r="P143" i="29"/>
  <c r="BT150" i="29"/>
  <c r="CF152" i="29"/>
  <c r="BG141" i="29"/>
  <c r="BG109" i="29"/>
  <c r="Q93" i="29"/>
  <c r="CA148" i="29"/>
  <c r="CA84" i="29"/>
  <c r="BS102" i="29"/>
  <c r="BS166" i="29" s="1"/>
  <c r="BS134" i="29"/>
  <c r="BZ123" i="29"/>
  <c r="CS97" i="29"/>
  <c r="CS129" i="29" s="1"/>
  <c r="CS161" i="29" s="1"/>
  <c r="BB160" i="29"/>
  <c r="CH156" i="29"/>
  <c r="DW130" i="29"/>
  <c r="DW162" i="29"/>
  <c r="CX107" i="29"/>
  <c r="CX139" i="29" s="1"/>
  <c r="AN144" i="29"/>
  <c r="AN112" i="29"/>
  <c r="CL44" i="29"/>
  <c r="CL36" i="29"/>
  <c r="CA116" i="29"/>
  <c r="DA125" i="29"/>
  <c r="DA157" i="29" s="1"/>
  <c r="BN121" i="29"/>
  <c r="BN153" i="29" s="1"/>
  <c r="BH165" i="29"/>
  <c r="J120" i="29"/>
  <c r="J152" i="29" s="1"/>
  <c r="AN149" i="29"/>
  <c r="AN117" i="29"/>
  <c r="AB111" i="29"/>
  <c r="AB143" i="29"/>
  <c r="BE102" i="29"/>
  <c r="BE166" i="29" s="1"/>
  <c r="BE134" i="29"/>
  <c r="L96" i="29"/>
  <c r="CM101" i="29"/>
  <c r="AN134" i="29"/>
  <c r="AN166" i="29" s="1"/>
  <c r="O120" i="29"/>
  <c r="O152" i="29" s="1"/>
  <c r="Y117" i="29"/>
  <c r="BK106" i="29"/>
  <c r="BK138" i="29" s="1"/>
  <c r="T121" i="29"/>
  <c r="T153" i="29" s="1"/>
  <c r="AY151" i="29"/>
  <c r="BT151" i="29"/>
  <c r="O117" i="29"/>
  <c r="O149" i="29" s="1"/>
  <c r="CO119" i="29"/>
  <c r="CO151" i="29"/>
  <c r="CL149" i="29"/>
  <c r="CL117" i="29"/>
  <c r="CJ124" i="29"/>
  <c r="CJ156" i="29" s="1"/>
  <c r="CR124" i="29"/>
  <c r="CR156" i="29" s="1"/>
  <c r="DQ124" i="29"/>
  <c r="DQ156" i="29" s="1"/>
  <c r="DH120" i="29"/>
  <c r="DH152" i="29" s="1"/>
  <c r="AC149" i="29"/>
  <c r="AD148" i="29"/>
  <c r="BO142" i="29"/>
  <c r="BO110" i="29"/>
  <c r="CZ112" i="29"/>
  <c r="AJ162" i="29"/>
  <c r="Z162" i="29"/>
  <c r="BN114" i="29"/>
  <c r="BN146" i="29" s="1"/>
  <c r="AP143" i="29"/>
  <c r="BY111" i="29"/>
  <c r="BY143" i="29" s="1"/>
  <c r="O111" i="29"/>
  <c r="O143" i="29" s="1"/>
  <c r="BR144" i="29"/>
  <c r="DM158" i="29"/>
  <c r="CT157" i="29"/>
  <c r="CH157" i="29"/>
  <c r="AJ157" i="29"/>
  <c r="BY141" i="29"/>
  <c r="BY109" i="29"/>
  <c r="CM81" i="29"/>
  <c r="CM145" i="29" s="1"/>
  <c r="CM113" i="29"/>
  <c r="H156" i="29"/>
  <c r="AC155" i="29"/>
  <c r="BP123" i="29"/>
  <c r="BP155" i="29"/>
  <c r="AI106" i="29"/>
  <c r="AI72" i="29"/>
  <c r="AI74" i="29"/>
  <c r="BT127" i="29"/>
  <c r="BT159" i="29"/>
  <c r="CI151" i="29"/>
  <c r="AC147" i="29"/>
  <c r="BP156" i="29"/>
  <c r="CN97" i="29"/>
  <c r="CN129" i="29" s="1"/>
  <c r="CN95" i="29"/>
  <c r="CN159" i="29" s="1"/>
  <c r="CN127" i="29"/>
  <c r="CT76" i="29"/>
  <c r="CD145" i="29"/>
  <c r="CO145" i="29"/>
  <c r="BL145" i="29"/>
  <c r="CQ145" i="29"/>
  <c r="DP113" i="29"/>
  <c r="DP145" i="29" s="1"/>
  <c r="DI147" i="29"/>
  <c r="DA114" i="29"/>
  <c r="DA146" i="29" s="1"/>
  <c r="DA82" i="29"/>
  <c r="J101" i="29"/>
  <c r="J133" i="29" s="1"/>
  <c r="AK101" i="29"/>
  <c r="BJ101" i="29"/>
  <c r="CI101" i="29"/>
  <c r="DH101" i="29"/>
  <c r="DH165" i="29" s="1"/>
  <c r="DH133" i="29"/>
  <c r="O100" i="29"/>
  <c r="AN100" i="29"/>
  <c r="BM100" i="29"/>
  <c r="CL100" i="29"/>
  <c r="BZ129" i="29"/>
  <c r="BZ161" i="29" s="1"/>
  <c r="CO161" i="29"/>
  <c r="CO97" i="29"/>
  <c r="CO129" i="29"/>
  <c r="DN161" i="29"/>
  <c r="X97" i="29"/>
  <c r="X161" i="29" s="1"/>
  <c r="X129" i="29"/>
  <c r="AY96" i="29"/>
  <c r="K96" i="29"/>
  <c r="AJ96" i="29"/>
  <c r="AJ160" i="29" s="1"/>
  <c r="AJ128" i="29"/>
  <c r="BI96" i="29"/>
  <c r="CH96" i="29"/>
  <c r="CH160" i="29" s="1"/>
  <c r="CH128" i="29"/>
  <c r="AT95" i="29"/>
  <c r="AT159" i="29" s="1"/>
  <c r="AT127" i="29"/>
  <c r="BU95" i="29"/>
  <c r="CT95" i="29"/>
  <c r="DS95" i="29"/>
  <c r="CH94" i="29"/>
  <c r="DD94" i="29"/>
  <c r="DD158" i="29" s="1"/>
  <c r="DD126" i="29"/>
  <c r="P94" i="29"/>
  <c r="AO94" i="29"/>
  <c r="BN94" i="29"/>
  <c r="BN158" i="29" s="1"/>
  <c r="BN126" i="29"/>
  <c r="DW155" i="29"/>
  <c r="DS72" i="29"/>
  <c r="DG102" i="29"/>
  <c r="DG134" i="29" s="1"/>
  <c r="BO100" i="29"/>
  <c r="BO132" i="29" s="1"/>
  <c r="H151" i="29"/>
  <c r="BX145" i="29"/>
  <c r="CC89" i="29"/>
  <c r="CC153" i="29" s="1"/>
  <c r="CC121" i="29"/>
  <c r="CO122" i="29"/>
  <c r="CO154" i="29" s="1"/>
  <c r="Z122" i="29"/>
  <c r="Z154" i="29" s="1"/>
  <c r="V110" i="29"/>
  <c r="V142" i="29"/>
  <c r="V78" i="29"/>
  <c r="AX153" i="29"/>
  <c r="BP148" i="29"/>
  <c r="BP116" i="29"/>
  <c r="AO165" i="29"/>
  <c r="DW43" i="29"/>
  <c r="DW36" i="29"/>
  <c r="Y43" i="29"/>
  <c r="Y36" i="29"/>
  <c r="BB43" i="29"/>
  <c r="BB72" i="29" s="1"/>
  <c r="BB36" i="29"/>
  <c r="BC139" i="29"/>
  <c r="BC75" i="29"/>
  <c r="BC107" i="29" s="1"/>
  <c r="BD43" i="29"/>
  <c r="BD36" i="29"/>
  <c r="R43" i="29"/>
  <c r="R36" i="29"/>
  <c r="DA75" i="29"/>
  <c r="DA107" i="29" s="1"/>
  <c r="DA72" i="29"/>
  <c r="AO43" i="29"/>
  <c r="AO36" i="29"/>
  <c r="BU106" i="29"/>
  <c r="BU138" i="29"/>
  <c r="J106" i="29"/>
  <c r="AN120" i="29"/>
  <c r="AN152" i="29" s="1"/>
  <c r="BU117" i="29"/>
  <c r="BU149" i="29"/>
  <c r="DQ132" i="29"/>
  <c r="DQ164" i="29" s="1"/>
  <c r="CO144" i="29"/>
  <c r="CO112" i="29"/>
  <c r="DJ157" i="29"/>
  <c r="BG157" i="29"/>
  <c r="BG125" i="29"/>
  <c r="I109" i="29"/>
  <c r="I141" i="29" s="1"/>
  <c r="DF109" i="29"/>
  <c r="DF141" i="29"/>
  <c r="BA113" i="29"/>
  <c r="BA145" i="29" s="1"/>
  <c r="CO116" i="29"/>
  <c r="CO148" i="29" s="1"/>
  <c r="CO84" i="29"/>
  <c r="DJ106" i="29"/>
  <c r="DJ72" i="29"/>
  <c r="CF134" i="29"/>
  <c r="CF166" i="29" s="1"/>
  <c r="CF102" i="29"/>
  <c r="DF83" i="29"/>
  <c r="BH44" i="29"/>
  <c r="BH36" i="29"/>
  <c r="DH151" i="29"/>
  <c r="CW153" i="29"/>
  <c r="CW121" i="29"/>
  <c r="S164" i="29"/>
  <c r="S132" i="29"/>
  <c r="DS161" i="29"/>
  <c r="DN128" i="29"/>
  <c r="DN160" i="29" s="1"/>
  <c r="O130" i="29"/>
  <c r="O162" i="29"/>
  <c r="BQ146" i="29"/>
  <c r="BQ114" i="29"/>
  <c r="BY99" i="29"/>
  <c r="AO81" i="29"/>
  <c r="AO113" i="29" s="1"/>
  <c r="CQ84" i="29"/>
  <c r="AR102" i="29"/>
  <c r="DM44" i="29"/>
  <c r="DM36" i="29"/>
  <c r="AP103" i="29"/>
  <c r="AP135" i="29" s="1"/>
  <c r="AP167" i="29" s="1"/>
  <c r="DC135" i="29"/>
  <c r="DC167" i="29" s="1"/>
  <c r="BZ157" i="29"/>
  <c r="CQ83" i="29"/>
  <c r="CQ115" i="29" s="1"/>
  <c r="CQ147" i="29" s="1"/>
  <c r="DK84" i="29"/>
  <c r="DK116" i="29" s="1"/>
  <c r="DK148" i="29" s="1"/>
  <c r="DK114" i="29"/>
  <c r="DK146" i="29" s="1"/>
  <c r="DK82" i="29"/>
  <c r="P122" i="29"/>
  <c r="P154" i="29" s="1"/>
  <c r="DD89" i="29"/>
  <c r="DD153" i="29" s="1"/>
  <c r="DD121" i="29"/>
  <c r="AA89" i="29"/>
  <c r="BF140" i="29"/>
  <c r="BC159" i="29"/>
  <c r="AG128" i="29"/>
  <c r="AG160" i="29" s="1"/>
  <c r="DG130" i="29"/>
  <c r="DG162" i="29" s="1"/>
  <c r="BJ130" i="29"/>
  <c r="BJ162" i="29" s="1"/>
  <c r="CZ162" i="29"/>
  <c r="CZ130" i="29"/>
  <c r="CI143" i="29"/>
  <c r="BP112" i="29"/>
  <c r="BP144" i="29"/>
  <c r="AK112" i="29"/>
  <c r="AK144" i="29" s="1"/>
  <c r="DD157" i="29"/>
  <c r="BB141" i="29"/>
  <c r="H155" i="29"/>
  <c r="AE98" i="29"/>
  <c r="AE130" i="29" s="1"/>
  <c r="BC86" i="29"/>
  <c r="CY42" i="29"/>
  <c r="CY36" i="29"/>
  <c r="DK109" i="29"/>
  <c r="DK141" i="29" s="1"/>
  <c r="CW147" i="29"/>
  <c r="BV152" i="29"/>
  <c r="O113" i="29"/>
  <c r="O145" i="29" s="1"/>
  <c r="AB115" i="29"/>
  <c r="BQ103" i="29"/>
  <c r="AT132" i="29"/>
  <c r="AT164" i="29" s="1"/>
  <c r="AT100" i="29"/>
  <c r="AY85" i="29"/>
  <c r="AY117" i="29" s="1"/>
  <c r="AX115" i="29"/>
  <c r="AX147" i="29" s="1"/>
  <c r="AX83" i="29"/>
  <c r="CC163" i="29"/>
  <c r="CP106" i="29"/>
  <c r="CP138" i="29"/>
  <c r="DB74" i="29"/>
  <c r="DB106" i="29" s="1"/>
  <c r="AZ151" i="29"/>
  <c r="L150" i="29"/>
  <c r="DM147" i="29"/>
  <c r="DM115" i="29"/>
  <c r="BF164" i="29"/>
  <c r="CC162" i="29"/>
  <c r="DK140" i="29"/>
  <c r="DS125" i="29"/>
  <c r="DS157" i="29"/>
  <c r="DN109" i="29"/>
  <c r="DN141" i="29"/>
  <c r="DC36" i="29"/>
  <c r="CG151" i="29"/>
  <c r="CC103" i="29"/>
  <c r="CC167" i="29" s="1"/>
  <c r="CC135" i="29"/>
  <c r="I102" i="29"/>
  <c r="I166" i="29" s="1"/>
  <c r="I134" i="29"/>
  <c r="CG77" i="29"/>
  <c r="K85" i="29"/>
  <c r="AI83" i="29"/>
  <c r="T118" i="29"/>
  <c r="T150" i="29"/>
  <c r="DB147" i="29"/>
  <c r="DA122" i="29"/>
  <c r="DA154" i="29" s="1"/>
  <c r="CO74" i="29"/>
  <c r="CO106" i="29" s="1"/>
  <c r="AF112" i="29"/>
  <c r="AF144" i="29"/>
  <c r="BB146" i="29"/>
  <c r="DF149" i="29"/>
  <c r="CF121" i="29"/>
  <c r="CF153" i="29"/>
  <c r="AM117" i="29"/>
  <c r="CT156" i="29"/>
  <c r="H130" i="29"/>
  <c r="H162" i="29" s="1"/>
  <c r="AR143" i="29"/>
  <c r="J112" i="29"/>
  <c r="J144" i="29" s="1"/>
  <c r="BK112" i="29"/>
  <c r="BK144" i="29"/>
  <c r="AZ112" i="29"/>
  <c r="AZ144" i="29" s="1"/>
  <c r="L112" i="29"/>
  <c r="L144" i="29" s="1"/>
  <c r="DB126" i="29"/>
  <c r="DB158" i="29"/>
  <c r="O125" i="29"/>
  <c r="O157" i="29" s="1"/>
  <c r="BD131" i="29"/>
  <c r="BD163" i="29" s="1"/>
  <c r="CX131" i="29"/>
  <c r="M155" i="29"/>
  <c r="CV134" i="29"/>
  <c r="CV166" i="29" s="1"/>
  <c r="CV102" i="29"/>
  <c r="U82" i="29"/>
  <c r="H120" i="29"/>
  <c r="H152" i="29" s="1"/>
  <c r="H88" i="29"/>
  <c r="DB160" i="29"/>
  <c r="DE113" i="29"/>
  <c r="DE145" i="29"/>
  <c r="K101" i="29"/>
  <c r="K165" i="29" s="1"/>
  <c r="CM95" i="29"/>
  <c r="CM159" i="29" s="1"/>
  <c r="CM127" i="29"/>
  <c r="K90" i="29"/>
  <c r="K122" i="29" s="1"/>
  <c r="K154" i="29" s="1"/>
  <c r="BI90" i="29"/>
  <c r="BI122" i="29" s="1"/>
  <c r="Q88" i="29"/>
  <c r="Q120" i="29" s="1"/>
  <c r="Q152" i="29" s="1"/>
  <c r="BI44" i="29"/>
  <c r="BI36" i="29"/>
  <c r="DI165" i="29"/>
  <c r="DI101" i="29"/>
  <c r="DI133" i="29"/>
  <c r="AU120" i="29"/>
  <c r="W79" i="29"/>
  <c r="CS45" i="29"/>
  <c r="CS36" i="29"/>
  <c r="CF36" i="29"/>
  <c r="CW46" i="29"/>
  <c r="CW36" i="29"/>
  <c r="DV110" i="29"/>
  <c r="DV142" i="29" s="1"/>
  <c r="Y78" i="29"/>
  <c r="Y142" i="29" s="1"/>
  <c r="Y110" i="29"/>
  <c r="DM159" i="29"/>
  <c r="BS152" i="29"/>
  <c r="AH139" i="29"/>
  <c r="DN115" i="29"/>
  <c r="DN147" i="29"/>
  <c r="AY36" i="29"/>
  <c r="CY166" i="29"/>
  <c r="BZ128" i="29"/>
  <c r="BZ160" i="29"/>
  <c r="CU151" i="29"/>
  <c r="DW134" i="29"/>
  <c r="DW166" i="29" s="1"/>
  <c r="CJ131" i="29"/>
  <c r="CJ163" i="29" s="1"/>
  <c r="U150" i="29"/>
  <c r="Z118" i="29"/>
  <c r="Z150" i="29" s="1"/>
  <c r="DI112" i="29"/>
  <c r="BV112" i="29"/>
  <c r="BV144" i="29" s="1"/>
  <c r="CW162" i="29"/>
  <c r="DO144" i="29"/>
  <c r="AR126" i="29"/>
  <c r="AR158" i="29" s="1"/>
  <c r="CC158" i="29"/>
  <c r="CC126" i="29"/>
  <c r="DQ125" i="29"/>
  <c r="DQ157" i="29" s="1"/>
  <c r="U130" i="29"/>
  <c r="U162" i="29"/>
  <c r="BZ91" i="29"/>
  <c r="BZ102" i="29"/>
  <c r="BZ166" i="29" s="1"/>
  <c r="AO82" i="29"/>
  <c r="AO114" i="29" s="1"/>
  <c r="DL100" i="29"/>
  <c r="DL119" i="29"/>
  <c r="DL151" i="29" s="1"/>
  <c r="N135" i="29"/>
  <c r="N167" i="29" s="1"/>
  <c r="BU97" i="29"/>
  <c r="BU161" i="29" s="1"/>
  <c r="BU129" i="29"/>
  <c r="W90" i="29"/>
  <c r="W122" i="29" s="1"/>
  <c r="W154" i="29" s="1"/>
  <c r="U120" i="29"/>
  <c r="U152" i="29" s="1"/>
  <c r="AT146" i="29"/>
  <c r="AT82" i="29"/>
  <c r="AT114" i="29" s="1"/>
  <c r="CE36" i="29"/>
  <c r="DE77" i="29"/>
  <c r="DE109" i="29" s="1"/>
  <c r="AP36" i="29"/>
  <c r="Y163" i="29"/>
  <c r="DK78" i="29"/>
  <c r="AP78" i="29"/>
  <c r="AB120" i="29"/>
  <c r="AB152" i="29" s="1"/>
  <c r="DV152" i="29"/>
  <c r="AT138" i="29"/>
  <c r="AV151" i="29"/>
  <c r="AV119" i="29"/>
  <c r="BV163" i="29"/>
  <c r="DN124" i="29"/>
  <c r="DN156" i="29" s="1"/>
  <c r="U157" i="29"/>
  <c r="DB157" i="29"/>
  <c r="CC141" i="29"/>
  <c r="BD132" i="29"/>
  <c r="BD164" i="29" s="1"/>
  <c r="BD100" i="29"/>
  <c r="J96" i="29"/>
  <c r="DW145" i="29"/>
  <c r="BS145" i="29"/>
  <c r="BS113" i="29"/>
  <c r="AV95" i="29"/>
  <c r="AV127" i="29" s="1"/>
  <c r="AV159" i="29" s="1"/>
  <c r="BH122" i="29"/>
  <c r="BH154" i="29"/>
  <c r="BH90" i="29"/>
  <c r="I101" i="29"/>
  <c r="I165" i="29" s="1"/>
  <c r="I133" i="29"/>
  <c r="DO97" i="29"/>
  <c r="V95" i="29"/>
  <c r="V159" i="29" s="1"/>
  <c r="V127" i="29"/>
  <c r="CU95" i="29"/>
  <c r="CU127" i="29" s="1"/>
  <c r="DG94" i="29"/>
  <c r="DG158" i="29" s="1"/>
  <c r="BO96" i="29"/>
  <c r="BO160" i="29" s="1"/>
  <c r="CZ95" i="29"/>
  <c r="CZ159" i="29" s="1"/>
  <c r="CZ127" i="29"/>
  <c r="AT72" i="29"/>
  <c r="BB149" i="29"/>
  <c r="DG142" i="29"/>
  <c r="CY134" i="29"/>
  <c r="BM131" i="29"/>
  <c r="W107" i="29"/>
  <c r="W139" i="29" s="1"/>
  <c r="AB130" i="29"/>
  <c r="AB162" i="29" s="1"/>
  <c r="K117" i="29"/>
  <c r="K149" i="29" s="1"/>
  <c r="BD159" i="29"/>
  <c r="CZ120" i="29"/>
  <c r="CZ152" i="29" s="1"/>
  <c r="AT152" i="29"/>
  <c r="AK151" i="29"/>
  <c r="BG119" i="29"/>
  <c r="BG151" i="29" s="1"/>
  <c r="CF119" i="29"/>
  <c r="CF151" i="29" s="1"/>
  <c r="DN163" i="29"/>
  <c r="CB151" i="29"/>
  <c r="CB119" i="29"/>
  <c r="BZ119" i="29"/>
  <c r="BZ151" i="29" s="1"/>
  <c r="J163" i="29"/>
  <c r="S161" i="29"/>
  <c r="N156" i="29"/>
  <c r="AP116" i="29"/>
  <c r="AP148" i="29" s="1"/>
  <c r="BR114" i="29"/>
  <c r="BR146" i="29" s="1"/>
  <c r="BD111" i="29"/>
  <c r="BD143" i="29"/>
  <c r="DT144" i="29"/>
  <c r="CQ126" i="29"/>
  <c r="CQ158" i="29"/>
  <c r="AX158" i="29"/>
  <c r="AX126" i="29"/>
  <c r="J158" i="29"/>
  <c r="DL157" i="29"/>
  <c r="DL131" i="29"/>
  <c r="BZ131" i="29"/>
  <c r="BZ163" i="29" s="1"/>
  <c r="DI109" i="29"/>
  <c r="DI141" i="29" s="1"/>
  <c r="DK87" i="29"/>
  <c r="DK151" i="29" s="1"/>
  <c r="DK119" i="29"/>
  <c r="CA81" i="29"/>
  <c r="CA113" i="29" s="1"/>
  <c r="CA145" i="29" s="1"/>
  <c r="BD162" i="29"/>
  <c r="DH130" i="29"/>
  <c r="DH162" i="29"/>
  <c r="DB163" i="29"/>
  <c r="Q138" i="29"/>
  <c r="CQ106" i="29"/>
  <c r="CQ72" i="29"/>
  <c r="CQ74" i="29"/>
  <c r="DG156" i="29"/>
  <c r="AG76" i="29"/>
  <c r="AG140" i="29" s="1"/>
  <c r="AG108" i="29"/>
  <c r="AT156" i="29"/>
  <c r="BR149" i="29"/>
  <c r="CM82" i="29"/>
  <c r="CM146" i="29" s="1"/>
  <c r="CM114" i="29"/>
  <c r="V101" i="29"/>
  <c r="V133" i="29" s="1"/>
  <c r="AW165" i="29"/>
  <c r="AW133" i="29"/>
  <c r="AW101" i="29"/>
  <c r="BV101" i="29"/>
  <c r="CU101" i="29"/>
  <c r="CU165" i="29" s="1"/>
  <c r="CU133" i="29"/>
  <c r="DT101" i="29"/>
  <c r="DT133" i="29" s="1"/>
  <c r="AA132" i="29"/>
  <c r="AA164" i="29" s="1"/>
  <c r="AZ100" i="29"/>
  <c r="BY100" i="29"/>
  <c r="CX100" i="29"/>
  <c r="CX132" i="29" s="1"/>
  <c r="BG130" i="29"/>
  <c r="BG162" i="29" s="1"/>
  <c r="DE123" i="29"/>
  <c r="CD147" i="29"/>
  <c r="CL152" i="29"/>
  <c r="DH44" i="29"/>
  <c r="DH36" i="29"/>
  <c r="DU76" i="29"/>
  <c r="DU140" i="29" s="1"/>
  <c r="DU108" i="29"/>
  <c r="CE111" i="29"/>
  <c r="BB109" i="29"/>
  <c r="CV72" i="29"/>
  <c r="DB166" i="29"/>
  <c r="DA132" i="29"/>
  <c r="CK130" i="29"/>
  <c r="CK162" i="29" s="1"/>
  <c r="CZ150" i="29"/>
  <c r="K159" i="29"/>
  <c r="R133" i="29"/>
  <c r="R165" i="29" s="1"/>
  <c r="CP140" i="29"/>
  <c r="CX144" i="29"/>
  <c r="BW107" i="29"/>
  <c r="BW72" i="29"/>
  <c r="BW75" i="29"/>
  <c r="BW139" i="29" s="1"/>
  <c r="P129" i="29"/>
  <c r="P161" i="29"/>
  <c r="DW156" i="29"/>
  <c r="BG147" i="29"/>
  <c r="V157" i="29"/>
  <c r="J43" i="29"/>
  <c r="J36" i="29"/>
  <c r="AL75" i="29"/>
  <c r="AL107" i="29" s="1"/>
  <c r="AL139" i="29" s="1"/>
  <c r="BO139" i="29"/>
  <c r="BP43" i="29"/>
  <c r="BP36" i="29"/>
  <c r="BQ43" i="29"/>
  <c r="BQ36" i="29"/>
  <c r="AE75" i="29"/>
  <c r="AE139" i="29" s="1"/>
  <c r="AE107" i="29"/>
  <c r="S75" i="29"/>
  <c r="S107" i="29" s="1"/>
  <c r="BA43" i="29"/>
  <c r="BA36" i="29"/>
  <c r="AX36" i="29"/>
  <c r="DT163" i="29"/>
  <c r="BD116" i="29"/>
  <c r="BD148" i="29" s="1"/>
  <c r="DC163" i="29"/>
  <c r="BH123" i="29"/>
  <c r="BH155" i="29" s="1"/>
  <c r="DF130" i="29"/>
  <c r="DF162" i="29" s="1"/>
  <c r="Q128" i="29"/>
  <c r="Q160" i="29" s="1"/>
  <c r="AN129" i="29"/>
  <c r="AN161" i="29" s="1"/>
  <c r="CU143" i="29"/>
  <c r="BB157" i="29"/>
  <c r="BB125" i="29"/>
  <c r="AC93" i="29"/>
  <c r="W152" i="29"/>
  <c r="CG163" i="29"/>
  <c r="CC90" i="29"/>
  <c r="CC122" i="29" s="1"/>
  <c r="CC154" i="29" s="1"/>
  <c r="BN103" i="29"/>
  <c r="CO45" i="29"/>
  <c r="CO36" i="29"/>
  <c r="CY88" i="29"/>
  <c r="CY120" i="29" s="1"/>
  <c r="CG82" i="29"/>
  <c r="CG114" i="29" s="1"/>
  <c r="DU150" i="29"/>
  <c r="CZ141" i="29"/>
  <c r="CM103" i="29"/>
  <c r="CM167" i="29" s="1"/>
  <c r="CM135" i="29"/>
  <c r="DH157" i="29"/>
  <c r="BM77" i="29"/>
  <c r="BM109" i="29" s="1"/>
  <c r="DV95" i="29"/>
  <c r="DV127" i="29" s="1"/>
  <c r="CF133" i="29"/>
  <c r="CF165" i="29"/>
  <c r="CV78" i="29"/>
  <c r="CV104" i="29" s="1"/>
  <c r="AK142" i="29"/>
  <c r="AK78" i="29"/>
  <c r="AK110" i="29"/>
  <c r="AY138" i="29"/>
  <c r="AY72" i="29"/>
  <c r="BZ134" i="29"/>
  <c r="Z138" i="29"/>
  <c r="CK119" i="29"/>
  <c r="P128" i="29"/>
  <c r="P160" i="29"/>
  <c r="W163" i="29"/>
  <c r="W131" i="29"/>
  <c r="BG132" i="29"/>
  <c r="BG164" i="29" s="1"/>
  <c r="DR124" i="29"/>
  <c r="DR156" i="29"/>
  <c r="CI138" i="29"/>
  <c r="DB111" i="29"/>
  <c r="DB143" i="29"/>
  <c r="CO158" i="29"/>
  <c r="CL131" i="29"/>
  <c r="CL163" i="29"/>
  <c r="CR72" i="29"/>
  <c r="CR74" i="29"/>
  <c r="CR104" i="29" s="1"/>
  <c r="CU102" i="29"/>
  <c r="CU134" i="29" s="1"/>
  <c r="AH113" i="29"/>
  <c r="AH145" i="29" s="1"/>
  <c r="CR113" i="29"/>
  <c r="CR145" i="29"/>
  <c r="AY97" i="29"/>
  <c r="AY161" i="29" s="1"/>
  <c r="AY129" i="29"/>
  <c r="CG90" i="29"/>
  <c r="CG122" i="29" s="1"/>
  <c r="CG154" i="29" s="1"/>
  <c r="BB97" i="29"/>
  <c r="BB129" i="29" s="1"/>
  <c r="CL128" i="29"/>
  <c r="CL160" i="29" s="1"/>
  <c r="CL96" i="29"/>
  <c r="BJ64" i="29"/>
  <c r="BJ36" i="29"/>
  <c r="DT95" i="29"/>
  <c r="Q158" i="29"/>
  <c r="Q126" i="29"/>
  <c r="Q94" i="29"/>
  <c r="DB100" i="29"/>
  <c r="BZ150" i="29"/>
  <c r="Z147" i="29"/>
  <c r="DA156" i="29"/>
  <c r="CR147" i="29"/>
  <c r="DJ124" i="29"/>
  <c r="DJ156" i="29" s="1"/>
  <c r="AN145" i="29"/>
  <c r="S127" i="29"/>
  <c r="S159" i="29" s="1"/>
  <c r="DG126" i="29"/>
  <c r="CO126" i="29"/>
  <c r="AQ130" i="29"/>
  <c r="AH119" i="29"/>
  <c r="AH151" i="29" s="1"/>
  <c r="AR159" i="29"/>
  <c r="CZ115" i="29"/>
  <c r="CZ147" i="29" s="1"/>
  <c r="DL120" i="29"/>
  <c r="DL152" i="29" s="1"/>
  <c r="BS151" i="29"/>
  <c r="BK149" i="29"/>
  <c r="CU163" i="29"/>
  <c r="BF156" i="29"/>
  <c r="BK119" i="29"/>
  <c r="BK151" i="29" s="1"/>
  <c r="BH117" i="29"/>
  <c r="BH149" i="29"/>
  <c r="BH163" i="29"/>
  <c r="DV163" i="29"/>
  <c r="BJ151" i="29"/>
  <c r="I116" i="29"/>
  <c r="I148" i="29" s="1"/>
  <c r="AL114" i="29"/>
  <c r="AL146" i="29" s="1"/>
  <c r="CB164" i="29"/>
  <c r="CB132" i="29"/>
  <c r="CI161" i="29"/>
  <c r="CI129" i="29"/>
  <c r="O151" i="29"/>
  <c r="BB148" i="29"/>
  <c r="CD114" i="29"/>
  <c r="CD146" i="29" s="1"/>
  <c r="BR111" i="29"/>
  <c r="BR143" i="29" s="1"/>
  <c r="J125" i="29"/>
  <c r="J157" i="29" s="1"/>
  <c r="AI125" i="29"/>
  <c r="AI157" i="29" s="1"/>
  <c r="BH125" i="29"/>
  <c r="BH157" i="29" s="1"/>
  <c r="BH91" i="29"/>
  <c r="AP109" i="29"/>
  <c r="AP141" i="29" s="1"/>
  <c r="CH141" i="29"/>
  <c r="CH109" i="29"/>
  <c r="S99" i="29"/>
  <c r="CY119" i="29"/>
  <c r="CY151" i="29" s="1"/>
  <c r="CY87" i="29"/>
  <c r="BO81" i="29"/>
  <c r="BO145" i="29" s="1"/>
  <c r="BO113" i="29"/>
  <c r="AF130" i="29"/>
  <c r="AF162" i="29" s="1"/>
  <c r="AV131" i="29"/>
  <c r="AV163" i="29" s="1"/>
  <c r="Q72" i="29"/>
  <c r="CP36" i="29"/>
  <c r="BP113" i="29"/>
  <c r="BP145" i="29" s="1"/>
  <c r="AD145" i="29"/>
  <c r="AD113" i="29"/>
  <c r="DM113" i="29"/>
  <c r="DM145" i="29" s="1"/>
  <c r="BX82" i="29"/>
  <c r="AH101" i="29"/>
  <c r="AH133" i="29" s="1"/>
  <c r="AH165" i="29" s="1"/>
  <c r="BI101" i="29"/>
  <c r="CH101" i="29"/>
  <c r="CH165" i="29" s="1"/>
  <c r="CH133" i="29"/>
  <c r="DG101" i="29"/>
  <c r="DG165" i="29" s="1"/>
  <c r="DG133" i="29"/>
  <c r="L100" i="29"/>
  <c r="L132" i="29" s="1"/>
  <c r="L164" i="29" s="1"/>
  <c r="AM100" i="29"/>
  <c r="BL100" i="29"/>
  <c r="CK100" i="29"/>
  <c r="CK132" i="29" s="1"/>
  <c r="DJ100" i="29"/>
  <c r="DJ132" i="29" s="1"/>
  <c r="DJ164" i="29" s="1"/>
  <c r="BG76" i="29"/>
  <c r="BG104" i="29" s="1"/>
  <c r="BG108" i="29"/>
  <c r="BP138" i="29"/>
  <c r="BB91" i="29"/>
  <c r="BB123" i="29" s="1"/>
  <c r="BQ123" i="29"/>
  <c r="BQ155" i="29" s="1"/>
  <c r="BQ91" i="29"/>
  <c r="CP155" i="29"/>
  <c r="CP123" i="29"/>
  <c r="DO91" i="29"/>
  <c r="DO155" i="29" s="1"/>
  <c r="DO123" i="29"/>
  <c r="BQ151" i="29"/>
  <c r="AO90" i="29"/>
  <c r="BN117" i="29"/>
  <c r="BN149" i="29" s="1"/>
  <c r="CB142" i="29"/>
  <c r="CB110" i="29"/>
  <c r="CB78" i="29"/>
  <c r="AC140" i="29"/>
  <c r="BR106" i="29"/>
  <c r="H43" i="29"/>
  <c r="H36" i="29"/>
  <c r="AP147" i="29"/>
  <c r="AI159" i="29"/>
  <c r="CT148" i="29"/>
  <c r="AW149" i="29"/>
  <c r="S121" i="29"/>
  <c r="S153" i="29" s="1"/>
  <c r="CU160" i="29"/>
  <c r="CU128" i="29"/>
  <c r="DJ152" i="29"/>
  <c r="R130" i="29"/>
  <c r="R162" i="29" s="1"/>
  <c r="CF125" i="29"/>
  <c r="CF157" i="29"/>
  <c r="CK99" i="29"/>
  <c r="CK131" i="29" s="1"/>
  <c r="CK163" i="29" s="1"/>
  <c r="DI87" i="29"/>
  <c r="DI151" i="29" s="1"/>
  <c r="DI119" i="29"/>
  <c r="S80" i="29"/>
  <c r="S144" i="29" s="1"/>
  <c r="S112" i="29"/>
  <c r="DE84" i="29"/>
  <c r="DE148" i="29" s="1"/>
  <c r="DE116" i="29"/>
  <c r="AF102" i="29"/>
  <c r="BP132" i="29"/>
  <c r="BP164" i="29" s="1"/>
  <c r="DN145" i="29"/>
  <c r="AF128" i="29"/>
  <c r="CO91" i="29"/>
  <c r="CO123" i="29" s="1"/>
  <c r="DA152" i="29"/>
  <c r="DA120" i="29"/>
  <c r="DA88" i="29"/>
  <c r="BG82" i="29"/>
  <c r="BG146" i="29" s="1"/>
  <c r="CO156" i="29"/>
  <c r="H116" i="29"/>
  <c r="H148" i="29" s="1"/>
  <c r="CX118" i="29"/>
  <c r="CX150" i="29"/>
  <c r="DW147" i="29"/>
  <c r="BX161" i="29"/>
  <c r="DW146" i="29"/>
  <c r="AS112" i="29"/>
  <c r="AS144" i="29" s="1"/>
  <c r="AN155" i="29"/>
  <c r="BO86" i="29"/>
  <c r="DK97" i="29"/>
  <c r="DK161" i="29" s="1"/>
  <c r="DK129" i="29"/>
  <c r="DQ84" i="29"/>
  <c r="DQ116" i="29" s="1"/>
  <c r="DQ148" i="29" s="1"/>
  <c r="DV138" i="29"/>
  <c r="DV106" i="29"/>
  <c r="DV72" i="29"/>
  <c r="P131" i="29"/>
  <c r="P163" i="29" s="1"/>
  <c r="DL76" i="29"/>
  <c r="DL140" i="29" s="1"/>
  <c r="DL108" i="29"/>
  <c r="BE135" i="29"/>
  <c r="BE167" i="29" s="1"/>
  <c r="BE103" i="29"/>
  <c r="CD135" i="29"/>
  <c r="CD167" i="29" s="1"/>
  <c r="S90" i="29"/>
  <c r="DA85" i="29"/>
  <c r="DA149" i="29" s="1"/>
  <c r="DA117" i="29"/>
  <c r="DE115" i="29"/>
  <c r="DE147" i="29" s="1"/>
  <c r="DE83" i="29"/>
  <c r="AV150" i="29"/>
  <c r="BE133" i="29"/>
  <c r="BE165" i="29" s="1"/>
  <c r="DG148" i="29"/>
  <c r="DG116" i="29"/>
  <c r="AZ89" i="29"/>
  <c r="AZ153" i="29" s="1"/>
  <c r="AZ121" i="29"/>
  <c r="DH89" i="29"/>
  <c r="DH121" i="29" s="1"/>
  <c r="DK89" i="29"/>
  <c r="DK121" i="29" s="1"/>
  <c r="DK153" i="29" s="1"/>
  <c r="BP119" i="29"/>
  <c r="BP151" i="29" s="1"/>
  <c r="M158" i="29"/>
  <c r="AM135" i="29"/>
  <c r="AM167" i="29" s="1"/>
  <c r="DK147" i="29"/>
  <c r="BX163" i="29"/>
  <c r="AV162" i="29"/>
  <c r="BI162" i="29"/>
  <c r="BI130" i="29"/>
  <c r="DC108" i="29"/>
  <c r="DC140" i="29"/>
  <c r="P144" i="29"/>
  <c r="V112" i="29"/>
  <c r="V144" i="29" s="1"/>
  <c r="Y125" i="29"/>
  <c r="Y157" i="29" s="1"/>
  <c r="CJ109" i="29"/>
  <c r="CJ141" i="29" s="1"/>
  <c r="AG141" i="29"/>
  <c r="AG109" i="29"/>
  <c r="AA155" i="29"/>
  <c r="AA123" i="29"/>
  <c r="DK124" i="29"/>
  <c r="DK156" i="29" s="1"/>
  <c r="DK92" i="29"/>
  <c r="AC49" i="29"/>
  <c r="AC36" i="29"/>
  <c r="CU156" i="29"/>
  <c r="BT44" i="29"/>
  <c r="BT36" i="29"/>
  <c r="DB84" i="29"/>
  <c r="DB116" i="29" s="1"/>
  <c r="DB148" i="29" s="1"/>
  <c r="CM84" i="29"/>
  <c r="CM148" i="29" s="1"/>
  <c r="BB103" i="29"/>
  <c r="DO135" i="29"/>
  <c r="DO167" i="29" s="1"/>
  <c r="DM88" i="29"/>
  <c r="DM120" i="29" s="1"/>
  <c r="DM152" i="29" s="1"/>
  <c r="CW84" i="29"/>
  <c r="CW148" i="29" s="1"/>
  <c r="CW116" i="29"/>
  <c r="CV82" i="29"/>
  <c r="CD164" i="29"/>
  <c r="AK146" i="29"/>
  <c r="BZ121" i="29"/>
  <c r="CD156" i="29"/>
  <c r="CC140" i="29"/>
  <c r="CY135" i="29"/>
  <c r="CY167" i="29" s="1"/>
  <c r="DS151" i="29"/>
  <c r="BY106" i="29"/>
  <c r="BP130" i="29"/>
  <c r="BP162" i="29" s="1"/>
  <c r="AW144" i="29"/>
  <c r="DW125" i="29"/>
  <c r="DW157" i="29" s="1"/>
  <c r="X149" i="29"/>
  <c r="V152" i="29"/>
  <c r="V120" i="29"/>
  <c r="BY84" i="29"/>
  <c r="BY116" i="29" s="1"/>
  <c r="V44" i="29"/>
  <c r="V36" i="29"/>
  <c r="DB103" i="29"/>
  <c r="DB135" i="29" s="1"/>
  <c r="DB167" i="29" s="1"/>
  <c r="H100" i="29"/>
  <c r="K79" i="29"/>
  <c r="K143" i="29" s="1"/>
  <c r="K111" i="29"/>
  <c r="BA156" i="29"/>
  <c r="CI116" i="29"/>
  <c r="CI148" i="29" s="1"/>
  <c r="CI84" i="29"/>
  <c r="CP72" i="29"/>
  <c r="BR140" i="29"/>
  <c r="BR108" i="29"/>
  <c r="BS156" i="29"/>
  <c r="CT164" i="29"/>
  <c r="DW115" i="29"/>
  <c r="BU130" i="29"/>
  <c r="BU162" i="29" s="1"/>
  <c r="BJ138" i="29"/>
  <c r="BN128" i="29"/>
  <c r="BN160" i="29" s="1"/>
  <c r="P149" i="29"/>
  <c r="P117" i="29"/>
  <c r="BW131" i="29"/>
  <c r="BW163" i="29" s="1"/>
  <c r="DS156" i="29"/>
  <c r="CQ150" i="29"/>
  <c r="CQ118" i="29"/>
  <c r="N150" i="29"/>
  <c r="BS162" i="29"/>
  <c r="CT162" i="29"/>
  <c r="CE146" i="29"/>
  <c r="CE114" i="29"/>
  <c r="DM112" i="29"/>
  <c r="DM144" i="29" s="1"/>
  <c r="CQ112" i="29"/>
  <c r="CQ144" i="29" s="1"/>
  <c r="BI144" i="29"/>
  <c r="CL157" i="29"/>
  <c r="AR125" i="29"/>
  <c r="AR157" i="29"/>
  <c r="DT109" i="29"/>
  <c r="DT141" i="29"/>
  <c r="CL141" i="29"/>
  <c r="CL109" i="29"/>
  <c r="DM156" i="29"/>
  <c r="DM124" i="29"/>
  <c r="AO155" i="29"/>
  <c r="BB131" i="29"/>
  <c r="CQ100" i="29"/>
  <c r="AC82" i="29"/>
  <c r="AC146" i="29" s="1"/>
  <c r="AC114" i="29"/>
  <c r="CG131" i="29"/>
  <c r="BL90" i="29"/>
  <c r="AI76" i="29"/>
  <c r="AF103" i="29"/>
  <c r="AF135" i="29" s="1"/>
  <c r="CM97" i="29"/>
  <c r="AQ90" i="29"/>
  <c r="AQ122" i="29" s="1"/>
  <c r="AQ154" i="29" s="1"/>
  <c r="AJ90" i="29"/>
  <c r="AI152" i="29"/>
  <c r="AI88" i="29"/>
  <c r="AI120" i="29"/>
  <c r="BK84" i="29"/>
  <c r="CS157" i="29"/>
  <c r="AS163" i="29"/>
  <c r="AS131" i="29"/>
  <c r="AP150" i="29"/>
  <c r="AF36" i="29"/>
  <c r="AU123" i="29"/>
  <c r="AU155" i="29" s="1"/>
  <c r="V143" i="29"/>
  <c r="V79" i="29"/>
  <c r="V111" i="29" s="1"/>
  <c r="CA77" i="29"/>
  <c r="CA141" i="29" s="1"/>
  <c r="CA109" i="29"/>
  <c r="DS109" i="29"/>
  <c r="DS141" i="29" s="1"/>
  <c r="DS77" i="29"/>
  <c r="DU159" i="29"/>
  <c r="CF78" i="29"/>
  <c r="BD78" i="29"/>
  <c r="CT78" i="29"/>
  <c r="CT104" i="29" s="1"/>
  <c r="DP46" i="29"/>
  <c r="DP36" i="29"/>
  <c r="DN106" i="29"/>
  <c r="DN138" i="29" s="1"/>
  <c r="DN74" i="29"/>
  <c r="CD138" i="29"/>
  <c r="BK134" i="29"/>
  <c r="BK166" i="29"/>
  <c r="AZ155" i="29"/>
  <c r="BS124" i="29"/>
  <c r="BB128" i="29"/>
  <c r="DT167" i="29"/>
  <c r="AO160" i="29"/>
  <c r="AO128" i="29"/>
  <c r="K151" i="29"/>
  <c r="AB117" i="29"/>
  <c r="AB149" i="29" s="1"/>
  <c r="K163" i="29"/>
  <c r="CL151" i="29"/>
  <c r="DV78" i="29"/>
  <c r="BW138" i="29"/>
  <c r="CW138" i="29"/>
  <c r="DF163" i="29"/>
  <c r="DF131" i="29"/>
  <c r="BN144" i="29"/>
  <c r="DN158" i="29"/>
  <c r="AE141" i="29"/>
  <c r="BD155" i="29"/>
  <c r="BD123" i="29"/>
  <c r="BV100" i="29"/>
  <c r="O82" i="29"/>
  <c r="O114" i="29" s="1"/>
  <c r="O146" i="29" s="1"/>
  <c r="DM102" i="29"/>
  <c r="DM166" i="29" s="1"/>
  <c r="DM134" i="29"/>
  <c r="AS154" i="29"/>
  <c r="AS122" i="29"/>
  <c r="AS90" i="29"/>
  <c r="R150" i="29"/>
  <c r="BE36" i="29"/>
  <c r="CB113" i="29"/>
  <c r="CB145" i="29" s="1"/>
  <c r="J113" i="29"/>
  <c r="J145" i="29"/>
  <c r="DK100" i="29"/>
  <c r="AA122" i="29"/>
  <c r="AA154" i="29"/>
  <c r="AA90" i="29"/>
  <c r="BU90" i="29"/>
  <c r="AZ135" i="29"/>
  <c r="AZ167" i="29" s="1"/>
  <c r="AZ103" i="29"/>
  <c r="CK96" i="29"/>
  <c r="CK128" i="29" s="1"/>
  <c r="AI79" i="29"/>
  <c r="DU161" i="29"/>
  <c r="DU97" i="29"/>
  <c r="DU129" i="29" s="1"/>
  <c r="CU78" i="29"/>
  <c r="CU110" i="29" s="1"/>
  <c r="N78" i="29"/>
  <c r="N110" i="29" s="1"/>
  <c r="N142" i="29" s="1"/>
  <c r="DA36" i="29"/>
  <c r="DW148" i="29"/>
  <c r="CV110" i="29"/>
  <c r="BG114" i="29"/>
  <c r="BI161" i="29"/>
  <c r="BI129" i="29"/>
  <c r="BT124" i="29"/>
  <c r="BT156" i="29" s="1"/>
  <c r="BW119" i="29"/>
  <c r="BW151" i="29" s="1"/>
  <c r="BD126" i="29"/>
  <c r="BD158" i="29" s="1"/>
  <c r="L157" i="29"/>
  <c r="BA82" i="29"/>
  <c r="BA114" i="29" s="1"/>
  <c r="BA146" i="29" s="1"/>
  <c r="CP100" i="29"/>
  <c r="AZ145" i="29"/>
  <c r="AZ113" i="29"/>
  <c r="CO132" i="29"/>
  <c r="CO164" i="29" s="1"/>
  <c r="AI90" i="29"/>
  <c r="AO88" i="29"/>
  <c r="AO120" i="29" s="1"/>
  <c r="AO152" i="29" s="1"/>
  <c r="BQ97" i="29"/>
  <c r="CZ96" i="29"/>
  <c r="CZ160" i="29" s="1"/>
  <c r="AW95" i="29"/>
  <c r="CF158" i="29"/>
  <c r="CF126" i="29"/>
  <c r="AF146" i="29"/>
  <c r="AF114" i="29"/>
  <c r="CZ129" i="29"/>
  <c r="CZ161" i="29" s="1"/>
  <c r="CZ97" i="29"/>
  <c r="AP72" i="29"/>
  <c r="AP74" i="29"/>
  <c r="AP104" i="29" s="1"/>
  <c r="BY161" i="29"/>
  <c r="DF154" i="29"/>
  <c r="CE124" i="29"/>
  <c r="CE156" i="29" s="1"/>
  <c r="K133" i="29"/>
  <c r="AR127" i="29"/>
  <c r="CA110" i="29"/>
  <c r="DU134" i="29"/>
  <c r="DU166" i="29" s="1"/>
  <c r="AB123" i="29"/>
  <c r="AB155" i="29" s="1"/>
  <c r="AO130" i="29"/>
  <c r="DR167" i="29"/>
  <c r="DR135" i="29"/>
  <c r="AO135" i="29"/>
  <c r="AO167" i="29" s="1"/>
  <c r="AF159" i="29"/>
  <c r="CN147" i="29"/>
  <c r="BC152" i="29"/>
  <c r="I120" i="29"/>
  <c r="I152" i="29" s="1"/>
  <c r="BR152" i="29"/>
  <c r="BF151" i="29"/>
  <c r="BW149" i="29"/>
  <c r="CW161" i="29"/>
  <c r="CW129" i="29"/>
  <c r="AX119" i="29"/>
  <c r="AX151" i="29" s="1"/>
  <c r="DK120" i="29"/>
  <c r="DK152" i="29" s="1"/>
  <c r="AT151" i="29"/>
  <c r="AT117" i="29"/>
  <c r="AT149" i="29" s="1"/>
  <c r="CE163" i="29"/>
  <c r="CN100" i="29"/>
  <c r="DQ161" i="29"/>
  <c r="DQ129" i="29"/>
  <c r="CU161" i="29"/>
  <c r="BN148" i="29"/>
  <c r="AT130" i="29"/>
  <c r="AT162" i="29" s="1"/>
  <c r="CZ138" i="29"/>
  <c r="AJ112" i="29"/>
  <c r="AJ144" i="29" s="1"/>
  <c r="DL162" i="29"/>
  <c r="BM162" i="29"/>
  <c r="AS82" i="29"/>
  <c r="AS104" i="29" s="1"/>
  <c r="CP114" i="29"/>
  <c r="CP146" i="29" s="1"/>
  <c r="CF143" i="29"/>
  <c r="CR94" i="29"/>
  <c r="AZ157" i="29"/>
  <c r="AU125" i="29"/>
  <c r="AU157" i="29" s="1"/>
  <c r="CZ131" i="29"/>
  <c r="CZ163" i="29" s="1"/>
  <c r="AC141" i="29"/>
  <c r="BH109" i="29"/>
  <c r="BH141" i="29" s="1"/>
  <c r="CT109" i="29"/>
  <c r="CT141" i="29" s="1"/>
  <c r="DM162" i="29"/>
  <c r="P156" i="29"/>
  <c r="DD84" i="29"/>
  <c r="DD116" i="29" s="1"/>
  <c r="BS52" i="29"/>
  <c r="BS72" i="29" s="1"/>
  <c r="BS36" i="29"/>
  <c r="CS84" i="29"/>
  <c r="CS116" i="29" s="1"/>
  <c r="CS148" i="29" s="1"/>
  <c r="DJ36" i="29"/>
  <c r="M44" i="29"/>
  <c r="M72" i="29" s="1"/>
  <c r="M36" i="29"/>
  <c r="T102" i="29"/>
  <c r="T166" i="29" s="1"/>
  <c r="T134" i="29"/>
  <c r="AU134" i="29"/>
  <c r="AU166" i="29" s="1"/>
  <c r="AU102" i="29"/>
  <c r="BT102" i="29"/>
  <c r="BT166" i="29" s="1"/>
  <c r="BT134" i="29"/>
  <c r="CS134" i="29"/>
  <c r="CS166" i="29" s="1"/>
  <c r="CS102" i="29"/>
  <c r="DR70" i="29"/>
  <c r="DR36" i="29"/>
  <c r="CP145" i="29"/>
  <c r="AR113" i="29"/>
  <c r="AR145" i="29" s="1"/>
  <c r="DB145" i="29"/>
  <c r="BQ147" i="29"/>
  <c r="CH138" i="29"/>
  <c r="BF116" i="29"/>
  <c r="BF148" i="29"/>
  <c r="BG36" i="29"/>
  <c r="O44" i="29"/>
  <c r="O36" i="29"/>
  <c r="BN91" i="29"/>
  <c r="BN123" i="29" s="1"/>
  <c r="CC91" i="29"/>
  <c r="DB91" i="29"/>
  <c r="DB155" i="29" s="1"/>
  <c r="DB123" i="29"/>
  <c r="AV91" i="29"/>
  <c r="AV123" i="29" s="1"/>
  <c r="V90" i="29"/>
  <c r="AM151" i="29"/>
  <c r="BA85" i="29"/>
  <c r="DU83" i="29"/>
  <c r="BU82" i="29"/>
  <c r="BU146" i="29" s="1"/>
  <c r="BU114" i="29"/>
  <c r="BR163" i="29"/>
  <c r="BU44" i="29"/>
  <c r="BU36" i="29"/>
  <c r="H90" i="29"/>
  <c r="H122" i="29" s="1"/>
  <c r="H154" i="29" s="1"/>
  <c r="DR154" i="29"/>
  <c r="AL78" i="29"/>
  <c r="M74" i="29"/>
  <c r="DM160" i="29"/>
  <c r="DI155" i="29"/>
  <c r="R121" i="29"/>
  <c r="R153" i="29" s="1"/>
  <c r="BR138" i="29"/>
  <c r="BL113" i="29"/>
  <c r="BL153" i="29"/>
  <c r="AI127" i="29"/>
  <c r="AJ146" i="29"/>
  <c r="CM87" i="29"/>
  <c r="CY156" i="29"/>
  <c r="CY124" i="29"/>
  <c r="CM42" i="29"/>
  <c r="CM36" i="29"/>
  <c r="BS95" i="29"/>
  <c r="BS127" i="29" s="1"/>
  <c r="BV145" i="29"/>
  <c r="BA120" i="29"/>
  <c r="BA152" i="29" s="1"/>
  <c r="BA88" i="29"/>
  <c r="CM76" i="29"/>
  <c r="CM140" i="29" s="1"/>
  <c r="CT101" i="29"/>
  <c r="X132" i="29"/>
  <c r="X164" i="29" s="1"/>
  <c r="CL97" i="29"/>
  <c r="CL129" i="29" s="1"/>
  <c r="CL161" i="29" s="1"/>
  <c r="W96" i="29"/>
  <c r="CG95" i="29"/>
  <c r="CG127" i="29" s="1"/>
  <c r="CG159" i="29" s="1"/>
  <c r="X135" i="29"/>
  <c r="X167" i="29" s="1"/>
  <c r="AB160" i="29"/>
  <c r="AB128" i="29"/>
  <c r="J85" i="29"/>
  <c r="AU143" i="29"/>
  <c r="CK76" i="29"/>
  <c r="CK108" i="29" s="1"/>
  <c r="BL97" i="29"/>
  <c r="V150" i="29"/>
  <c r="Q78" i="29"/>
  <c r="Q142" i="29" s="1"/>
  <c r="BR78" i="29"/>
  <c r="BR142" i="29" s="1"/>
  <c r="BR110" i="29"/>
  <c r="H153" i="29"/>
  <c r="N89" i="29"/>
  <c r="N153" i="29" s="1"/>
  <c r="N121" i="29"/>
  <c r="BU89" i="29"/>
  <c r="BU121" i="29" s="1"/>
  <c r="BC134" i="29"/>
  <c r="CA133" i="29"/>
  <c r="CA165" i="29" s="1"/>
  <c r="BA129" i="29"/>
  <c r="BA161" i="29" s="1"/>
  <c r="AW150" i="29"/>
  <c r="CN157" i="29"/>
  <c r="BO141" i="29"/>
  <c r="BE141" i="29"/>
  <c r="BE109" i="29"/>
  <c r="DK163" i="29"/>
  <c r="DK131" i="29"/>
  <c r="CN155" i="29"/>
  <c r="CM156" i="29"/>
  <c r="BM151" i="29"/>
  <c r="AE86" i="29"/>
  <c r="AE118" i="29" s="1"/>
  <c r="AE150" i="29" s="1"/>
  <c r="DK144" i="29"/>
  <c r="CA42" i="29"/>
  <c r="CA36" i="29"/>
  <c r="AZ156" i="29"/>
  <c r="Q134" i="29"/>
  <c r="Q166" i="29" s="1"/>
  <c r="M100" i="29"/>
  <c r="DJ162" i="29"/>
  <c r="AT157" i="29"/>
  <c r="U124" i="29"/>
  <c r="U156" i="29" s="1"/>
  <c r="DO84" i="29"/>
  <c r="AY82" i="29"/>
  <c r="AY114" i="29" s="1"/>
  <c r="BY82" i="29"/>
  <c r="BY146" i="29" s="1"/>
  <c r="DB76" i="29"/>
  <c r="DB108" i="29" s="1"/>
  <c r="DP156" i="29"/>
  <c r="AH102" i="29"/>
  <c r="AG163" i="29"/>
  <c r="AZ97" i="29"/>
  <c r="AZ129" i="29" s="1"/>
  <c r="BA127" i="29"/>
  <c r="BA159" i="29" s="1"/>
  <c r="BA95" i="29"/>
  <c r="I90" i="29"/>
  <c r="BZ116" i="29"/>
  <c r="BZ148" i="29" s="1"/>
  <c r="DN76" i="29"/>
  <c r="DN108" i="29" s="1"/>
  <c r="DI138" i="29"/>
  <c r="BP166" i="29"/>
  <c r="BP102" i="29"/>
  <c r="BP134" i="29" s="1"/>
  <c r="CQ102" i="29"/>
  <c r="DP134" i="29"/>
  <c r="DP166" i="29" s="1"/>
  <c r="DP102" i="29"/>
  <c r="Z102" i="29"/>
  <c r="Z134" i="29" s="1"/>
  <c r="CX146" i="29"/>
  <c r="AB145" i="29"/>
  <c r="CJ145" i="29"/>
  <c r="CJ113" i="29"/>
  <c r="DO145" i="29"/>
  <c r="BB102" i="29"/>
  <c r="BB134" i="29" s="1"/>
  <c r="H97" i="29"/>
  <c r="H129" i="29" s="1"/>
  <c r="AF90" i="29"/>
  <c r="AF122" i="29" s="1"/>
  <c r="BG90" i="29"/>
  <c r="BG122" i="29" s="1"/>
  <c r="BG154" i="29" s="1"/>
  <c r="DE90" i="29"/>
  <c r="DE122" i="29" s="1"/>
  <c r="DE154" i="29" s="1"/>
  <c r="AM152" i="29"/>
  <c r="BM88" i="29"/>
  <c r="AA151" i="29"/>
  <c r="AR150" i="29"/>
  <c r="BC149" i="29"/>
  <c r="AG84" i="29"/>
  <c r="AU82" i="29"/>
  <c r="AU114" i="29" s="1"/>
  <c r="BZ76" i="29"/>
  <c r="BZ140" i="29" s="1"/>
  <c r="P133" i="29"/>
  <c r="P165" i="29" s="1"/>
  <c r="P101" i="29"/>
  <c r="AJ132" i="29"/>
  <c r="AJ100" i="29"/>
  <c r="AJ164" i="29" s="1"/>
  <c r="BK132" i="29"/>
  <c r="BK164" i="29" s="1"/>
  <c r="BK100" i="29"/>
  <c r="DI100" i="29"/>
  <c r="DI132" i="29" s="1"/>
  <c r="AP146" i="29"/>
  <c r="CO102" i="29"/>
  <c r="CO134" i="29" s="1"/>
  <c r="AW100" i="29"/>
  <c r="AW132" i="29" s="1"/>
  <c r="DG161" i="29"/>
  <c r="DG129" i="29"/>
  <c r="W129" i="29"/>
  <c r="W161" i="29" s="1"/>
  <c r="AV161" i="29"/>
  <c r="AV97" i="29"/>
  <c r="AV129" i="29" s="1"/>
  <c r="H96" i="29"/>
  <c r="H160" i="29" s="1"/>
  <c r="AI96" i="29"/>
  <c r="BH96" i="29"/>
  <c r="DF160" i="29"/>
  <c r="DF96" i="29"/>
  <c r="BR95" i="29"/>
  <c r="BR127" i="29" s="1"/>
  <c r="CS95" i="29"/>
  <c r="CS159" i="29" s="1"/>
  <c r="CS127" i="29"/>
  <c r="DR95" i="29"/>
  <c r="AB95" i="29"/>
  <c r="AB159" i="29" s="1"/>
  <c r="AN126" i="29"/>
  <c r="AN158" i="29" s="1"/>
  <c r="BM126" i="29"/>
  <c r="BM158" i="29" s="1"/>
  <c r="BM94" i="29"/>
  <c r="AC150" i="29"/>
  <c r="CZ84" i="29"/>
  <c r="CZ116" i="29" s="1"/>
  <c r="BL140" i="29"/>
  <c r="CL103" i="29"/>
  <c r="DA135" i="29"/>
  <c r="DA167" i="29" s="1"/>
  <c r="AJ103" i="29"/>
  <c r="AJ135" i="29" s="1"/>
  <c r="AM140" i="29"/>
  <c r="AM76" i="29"/>
  <c r="AM108" i="29" s="1"/>
  <c r="AY135" i="29"/>
  <c r="AY167" i="29" s="1"/>
  <c r="AV101" i="29"/>
  <c r="BT131" i="29"/>
  <c r="BT163" i="29" s="1"/>
  <c r="CS162" i="29"/>
  <c r="CK95" i="29"/>
  <c r="CF155" i="29"/>
  <c r="BX88" i="29"/>
  <c r="DM84" i="29"/>
  <c r="P82" i="29"/>
  <c r="P114" i="29" s="1"/>
  <c r="AI109" i="29"/>
  <c r="AI141" i="29" s="1"/>
  <c r="O109" i="29"/>
  <c r="O141" i="29" s="1"/>
  <c r="BX108" i="29"/>
  <c r="BX140" i="29" s="1"/>
  <c r="BF36" i="29"/>
  <c r="CS131" i="29"/>
  <c r="CS163" i="29" s="1"/>
  <c r="BO166" i="29"/>
  <c r="W100" i="29"/>
  <c r="W132" i="29" s="1"/>
  <c r="W164" i="29" s="1"/>
  <c r="L131" i="29"/>
  <c r="L163" i="29" s="1"/>
  <c r="AQ161" i="29"/>
  <c r="AQ159" i="29"/>
  <c r="BU152" i="29"/>
  <c r="BU120" i="29"/>
  <c r="I85" i="29"/>
  <c r="AI117" i="29"/>
  <c r="AI149" i="29" s="1"/>
  <c r="BE84" i="29"/>
  <c r="BE148" i="29" s="1"/>
  <c r="BE116" i="29"/>
  <c r="M83" i="29"/>
  <c r="AM83" i="29"/>
  <c r="AM115" i="29" s="1"/>
  <c r="AM147" i="29" s="1"/>
  <c r="BE146" i="29"/>
  <c r="CC159" i="29"/>
  <c r="CY126" i="29"/>
  <c r="Z148" i="29"/>
  <c r="DW78" i="29"/>
  <c r="DW110" i="29" s="1"/>
  <c r="DH78" i="29"/>
  <c r="DH110" i="29" s="1"/>
  <c r="AF78" i="29"/>
  <c r="CH110" i="29"/>
  <c r="CH142" i="29" s="1"/>
  <c r="CH78" i="29"/>
  <c r="AI78" i="29"/>
  <c r="AI110" i="29" s="1"/>
  <c r="BI78" i="29"/>
  <c r="BI110" i="29" s="1"/>
  <c r="AK164" i="29"/>
  <c r="L130" i="29"/>
  <c r="L162" i="29" s="1"/>
  <c r="O154" i="29"/>
  <c r="O122" i="29"/>
  <c r="DB154" i="29"/>
  <c r="AI164" i="29"/>
  <c r="AI132" i="29"/>
  <c r="CB36" i="29"/>
  <c r="BZ141" i="29"/>
  <c r="BZ36" i="29"/>
  <c r="CW156" i="29"/>
  <c r="CW124" i="29"/>
  <c r="V89" i="29"/>
  <c r="V153" i="29" s="1"/>
  <c r="CK89" i="29"/>
  <c r="CK153" i="29" s="1"/>
  <c r="AN89" i="29"/>
  <c r="AC89" i="29"/>
  <c r="AC153" i="29" s="1"/>
  <c r="CQ89" i="29"/>
  <c r="CQ121" i="29" s="1"/>
  <c r="BF153" i="29"/>
  <c r="BF89" i="29"/>
  <c r="CG89" i="29"/>
  <c r="CG121" i="29" s="1"/>
  <c r="AY89" i="29"/>
  <c r="AY153" i="29" s="1"/>
  <c r="AZ119" i="29"/>
  <c r="CJ150" i="29"/>
  <c r="U133" i="29"/>
  <c r="U165" i="29" s="1"/>
  <c r="BC108" i="29"/>
  <c r="BC140" i="29" s="1"/>
  <c r="CK144" i="29"/>
  <c r="AU121" i="29"/>
  <c r="AP134" i="29"/>
  <c r="AP166" i="29" s="1"/>
  <c r="BQ116" i="29"/>
  <c r="BQ148" i="29" s="1"/>
  <c r="AM123" i="29"/>
  <c r="CL156" i="29"/>
  <c r="T43" i="29"/>
  <c r="T36" i="29"/>
  <c r="BZ107" i="29"/>
  <c r="BZ139" i="29" s="1"/>
  <c r="DB43" i="29"/>
  <c r="DB72" i="29" s="1"/>
  <c r="DB36" i="29"/>
  <c r="DC75" i="29"/>
  <c r="DC107" i="29" s="1"/>
  <c r="DD75" i="29"/>
  <c r="DD107" i="29" s="1"/>
  <c r="DD139" i="29" s="1"/>
  <c r="BR75" i="29"/>
  <c r="BR107" i="29" s="1"/>
  <c r="BF139" i="29"/>
  <c r="BF75" i="29"/>
  <c r="BF107" i="29" s="1"/>
  <c r="CK75" i="29"/>
  <c r="CK104" i="29" s="1"/>
  <c r="P72" i="29"/>
  <c r="BA142" i="29"/>
  <c r="AL148" i="29"/>
  <c r="AO143" i="29"/>
  <c r="W120" i="29"/>
  <c r="BS130" i="29"/>
  <c r="CW130" i="29"/>
  <c r="CX129" i="29"/>
  <c r="CX161" i="29" s="1"/>
  <c r="K103" i="29"/>
  <c r="BK167" i="29"/>
  <c r="BK135" i="29"/>
  <c r="H95" i="29"/>
  <c r="H127" i="29" s="1"/>
  <c r="H159" i="29" s="1"/>
  <c r="X103" i="29"/>
  <c r="CG161" i="29"/>
  <c r="BY160" i="29"/>
  <c r="BY128" i="29"/>
  <c r="BL149" i="29"/>
  <c r="CG152" i="29"/>
  <c r="R151" i="29"/>
  <c r="R149" i="29"/>
  <c r="BW156" i="29"/>
  <c r="DO164" i="29"/>
  <c r="DG138" i="29"/>
  <c r="Q162" i="29"/>
  <c r="DP162" i="29"/>
  <c r="BI139" i="29"/>
  <c r="DF146" i="29"/>
  <c r="DW143" i="29"/>
  <c r="BG79" i="29"/>
  <c r="BG111" i="29" s="1"/>
  <c r="BS144" i="29"/>
  <c r="BS112" i="29"/>
  <c r="O94" i="29"/>
  <c r="DP157" i="29"/>
  <c r="CY163" i="29"/>
  <c r="DK157" i="29"/>
  <c r="DK125" i="29"/>
  <c r="BO87" i="29"/>
  <c r="BO151" i="29" s="1"/>
  <c r="BO119" i="29"/>
  <c r="AE145" i="29"/>
  <c r="AF155" i="29"/>
  <c r="AJ155" i="29"/>
  <c r="CZ91" i="29"/>
  <c r="CZ123" i="29" s="1"/>
  <c r="CZ155" i="29" s="1"/>
  <c r="AL123" i="29"/>
  <c r="AL155" i="29" s="1"/>
  <c r="BK155" i="29"/>
  <c r="AC99" i="29"/>
  <c r="AC131" i="29" s="1"/>
  <c r="AC163" i="29" s="1"/>
  <c r="DI157" i="29"/>
  <c r="CA92" i="29"/>
  <c r="CA156" i="29" s="1"/>
  <c r="CA124" i="29"/>
  <c r="BA151" i="29"/>
  <c r="BA87" i="29"/>
  <c r="BA119" i="29" s="1"/>
  <c r="S86" i="29"/>
  <c r="S118" i="29" s="1"/>
  <c r="CY144" i="29"/>
  <c r="BO42" i="29"/>
  <c r="BO36" i="29"/>
  <c r="DQ103" i="29"/>
  <c r="DQ135" i="29" s="1"/>
  <c r="DM101" i="29"/>
  <c r="DM133" i="29" s="1"/>
  <c r="DK126" i="29"/>
  <c r="DK158" i="29" s="1"/>
  <c r="BG150" i="29"/>
  <c r="AJ84" i="29"/>
  <c r="M84" i="29"/>
  <c r="M116" i="29" s="1"/>
  <c r="CW115" i="29"/>
  <c r="DQ82" i="29"/>
  <c r="DQ146" i="29" s="1"/>
  <c r="DQ114" i="29"/>
  <c r="BK82" i="29"/>
  <c r="BK114" i="29" s="1"/>
  <c r="CK146" i="29"/>
  <c r="CK82" i="29"/>
  <c r="CK114" i="29" s="1"/>
  <c r="CO76" i="29"/>
  <c r="CO108" i="29" s="1"/>
  <c r="DG167" i="29"/>
  <c r="DG135" i="29"/>
  <c r="M131" i="29"/>
  <c r="M163" i="29" s="1"/>
  <c r="Q36" i="29"/>
  <c r="P134" i="29"/>
  <c r="P166" i="29" s="1"/>
  <c r="K164" i="29"/>
  <c r="K132" i="29"/>
  <c r="DV162" i="29"/>
  <c r="AE161" i="29"/>
  <c r="AE159" i="29"/>
  <c r="AX123" i="29"/>
  <c r="AX155" i="29" s="1"/>
  <c r="DR88" i="29"/>
  <c r="DR120" i="29" s="1"/>
  <c r="DR152" i="29" s="1"/>
  <c r="CV151" i="29"/>
  <c r="BS150" i="29"/>
  <c r="BL84" i="29"/>
  <c r="BL116" i="29" s="1"/>
  <c r="BL148" i="29"/>
  <c r="BJ146" i="29"/>
  <c r="BJ82" i="29"/>
  <c r="BJ114" i="29" s="1"/>
  <c r="DA76" i="29"/>
  <c r="DA108" i="29" s="1"/>
  <c r="BV106" i="29"/>
  <c r="CB166" i="29"/>
  <c r="CB102" i="29"/>
  <c r="CB134" i="29" s="1"/>
  <c r="DC102" i="29"/>
  <c r="DC134" i="29" s="1"/>
  <c r="M134" i="29"/>
  <c r="M166" i="29" s="1"/>
  <c r="AL102" i="29"/>
  <c r="AL134" i="29" s="1"/>
  <c r="AL166" i="29" s="1"/>
  <c r="CE157" i="29"/>
  <c r="BT74" i="29"/>
  <c r="AG102" i="29"/>
  <c r="AG134" i="29" s="1"/>
  <c r="AF132" i="29"/>
  <c r="AF164" i="29" s="1"/>
  <c r="DI160" i="29"/>
  <c r="DI128" i="29"/>
  <c r="DE126" i="29"/>
  <c r="DE158" i="29" s="1"/>
  <c r="AR90" i="29"/>
  <c r="AR122" i="29" s="1"/>
  <c r="BS154" i="29"/>
  <c r="BS122" i="29"/>
  <c r="CR122" i="29"/>
  <c r="CR154" i="29" s="1"/>
  <c r="DQ90" i="29"/>
  <c r="AY152" i="29"/>
  <c r="BY88" i="29"/>
  <c r="S84" i="29"/>
  <c r="S116" i="29" s="1"/>
  <c r="AG146" i="29"/>
  <c r="BM44" i="29"/>
  <c r="BM36" i="29"/>
  <c r="AU36" i="29"/>
  <c r="J141" i="29"/>
  <c r="BR165" i="29"/>
  <c r="BR101" i="29"/>
  <c r="BR133" i="29" s="1"/>
  <c r="CS101" i="29"/>
  <c r="DR101" i="29"/>
  <c r="DR133" i="29" s="1"/>
  <c r="AB101" i="29"/>
  <c r="AV132" i="29"/>
  <c r="AV164" i="29" s="1"/>
  <c r="BW164" i="29"/>
  <c r="BW132" i="29"/>
  <c r="CV100" i="29"/>
  <c r="DU132" i="29"/>
  <c r="DU164" i="29" s="1"/>
  <c r="AR162" i="29"/>
  <c r="Y155" i="29"/>
  <c r="BW102" i="29"/>
  <c r="BW134" i="29" s="1"/>
  <c r="AE164" i="29"/>
  <c r="AD131" i="29"/>
  <c r="AD163" i="29" s="1"/>
  <c r="CK97" i="29"/>
  <c r="DJ161" i="29"/>
  <c r="J161" i="29"/>
  <c r="AI97" i="29"/>
  <c r="AI129" i="29" s="1"/>
  <c r="AI161" i="29" s="1"/>
  <c r="BH97" i="29"/>
  <c r="BH129" i="29" s="1"/>
  <c r="T96" i="29"/>
  <c r="T128" i="29" s="1"/>
  <c r="AU96" i="29"/>
  <c r="BT96" i="29"/>
  <c r="CS128" i="29"/>
  <c r="CS160" i="29" s="1"/>
  <c r="DR96" i="29"/>
  <c r="DR128" i="29" s="1"/>
  <c r="CD95" i="29"/>
  <c r="CD127" i="29" s="1"/>
  <c r="DE95" i="29"/>
  <c r="O95" i="29"/>
  <c r="AN95" i="29"/>
  <c r="AN127" i="29" s="1"/>
  <c r="Y126" i="29"/>
  <c r="Y158" i="29" s="1"/>
  <c r="AA126" i="29"/>
  <c r="AA158" i="29" s="1"/>
  <c r="AZ126" i="29"/>
  <c r="AZ158" i="29" s="1"/>
  <c r="BY94" i="29"/>
  <c r="CX158" i="29"/>
  <c r="CL116" i="29"/>
  <c r="CL148" i="29" s="1"/>
  <c r="J115" i="29"/>
  <c r="J147" i="29" s="1"/>
  <c r="AX108" i="29"/>
  <c r="AX140" i="29" s="1"/>
  <c r="CX167" i="29"/>
  <c r="CX103" i="29"/>
  <c r="CX135" i="29" s="1"/>
  <c r="DM103" i="29"/>
  <c r="W135" i="29"/>
  <c r="W167" i="29" s="1"/>
  <c r="AV135" i="29"/>
  <c r="AV167" i="29" s="1"/>
  <c r="V115" i="29"/>
  <c r="V147" i="29" s="1"/>
  <c r="AY108" i="29"/>
  <c r="AY140" i="29" s="1"/>
  <c r="DR162" i="29"/>
  <c r="AC167" i="29"/>
  <c r="AC135" i="29"/>
  <c r="AD101" i="29"/>
  <c r="BO159" i="29"/>
  <c r="CH123" i="29"/>
  <c r="CH155" i="29" s="1"/>
  <c r="DJ155" i="29"/>
  <c r="J155" i="29"/>
  <c r="AI123" i="29"/>
  <c r="AI155" i="29" s="1"/>
  <c r="CR155" i="29"/>
  <c r="BI88" i="29"/>
  <c r="AM119" i="29"/>
  <c r="CY148" i="29"/>
  <c r="CY84" i="29"/>
  <c r="CY116" i="29" s="1"/>
  <c r="BA83" i="29"/>
  <c r="BA115" i="29" s="1"/>
  <c r="AS143" i="29"/>
  <c r="BS143" i="29"/>
  <c r="BS79" i="29"/>
  <c r="BS111" i="29" s="1"/>
  <c r="U109" i="29"/>
  <c r="U141" i="29" s="1"/>
  <c r="AA77" i="29"/>
  <c r="AA109" i="29" s="1"/>
  <c r="BJ140" i="29"/>
  <c r="AS36" i="29"/>
  <c r="AC134" i="29"/>
  <c r="AC166" i="29" s="1"/>
  <c r="AT134" i="29"/>
  <c r="AT166" i="29" s="1"/>
  <c r="AT102" i="29"/>
  <c r="Y161" i="29"/>
  <c r="Y129" i="29"/>
  <c r="U95" i="29"/>
  <c r="U127" i="29" s="1"/>
  <c r="BN156" i="29"/>
  <c r="BG88" i="29"/>
  <c r="BG120" i="29" s="1"/>
  <c r="U76" i="29"/>
  <c r="U108" i="29" s="1"/>
  <c r="CT163" i="29"/>
  <c r="DT138" i="29"/>
  <c r="BN165" i="29"/>
  <c r="BN133" i="29"/>
  <c r="V132" i="29"/>
  <c r="V164" i="29" s="1"/>
  <c r="BB162" i="29"/>
  <c r="N152" i="29"/>
  <c r="DV76" i="29"/>
  <c r="DV104" i="29" s="1"/>
  <c r="AY144" i="29"/>
  <c r="DV147" i="29"/>
  <c r="AG113" i="29"/>
  <c r="AG145" i="29" s="1"/>
  <c r="BB110" i="29"/>
  <c r="BB78" i="29"/>
  <c r="BB142" i="29" s="1"/>
  <c r="P36" i="29"/>
  <c r="CZ151" i="29"/>
  <c r="AU150" i="29"/>
  <c r="AH144" i="29"/>
  <c r="CC109" i="29"/>
  <c r="CF90" i="29"/>
  <c r="AE154" i="29"/>
  <c r="AV138" i="29"/>
  <c r="AN74" i="29"/>
  <c r="AN72" i="29"/>
  <c r="CX145" i="29"/>
  <c r="CB138" i="29"/>
  <c r="CB72" i="29"/>
  <c r="CB106" i="29"/>
  <c r="DO115" i="29"/>
  <c r="DO147" i="29" s="1"/>
  <c r="CB133" i="29"/>
  <c r="CB165" i="29" s="1"/>
  <c r="AL113" i="29"/>
  <c r="AL145" i="29" s="1"/>
  <c r="BJ150" i="29"/>
  <c r="BJ113" i="29"/>
  <c r="CR110" i="29"/>
  <c r="H150" i="29"/>
  <c r="AF123" i="29"/>
  <c r="BG127" i="29"/>
  <c r="BG159" i="29" s="1"/>
  <c r="U138" i="29"/>
  <c r="BY124" i="29"/>
  <c r="BY156" i="29" s="1"/>
  <c r="BU139" i="29"/>
  <c r="BG139" i="29"/>
  <c r="BG72" i="29"/>
  <c r="CM75" i="29"/>
  <c r="CM107" i="29" s="1"/>
  <c r="DO139" i="29"/>
  <c r="DO72" i="29"/>
  <c r="DP75" i="29"/>
  <c r="DQ43" i="29"/>
  <c r="DQ36" i="29"/>
  <c r="CE139" i="29"/>
  <c r="BS139" i="29"/>
  <c r="BS75" i="29"/>
  <c r="BS107" i="29" s="1"/>
  <c r="CW107" i="29"/>
  <c r="CW139" i="29"/>
  <c r="AZ142" i="29"/>
  <c r="N126" i="29"/>
  <c r="N158" i="29" s="1"/>
  <c r="CL143" i="29"/>
  <c r="X150" i="29"/>
  <c r="AV147" i="29"/>
  <c r="DC157" i="29"/>
  <c r="AZ143" i="29"/>
  <c r="AS141" i="29"/>
  <c r="AS109" i="29"/>
  <c r="AM102" i="29"/>
  <c r="AM166" i="29" s="1"/>
  <c r="DO140" i="29"/>
  <c r="BC100" i="29"/>
  <c r="BC132" i="29" s="1"/>
  <c r="CN84" i="29"/>
  <c r="CE166" i="29"/>
  <c r="CE134" i="29"/>
  <c r="CE102" i="29"/>
  <c r="AV116" i="29"/>
  <c r="AV148" i="29" s="1"/>
  <c r="AV84" i="29"/>
  <c r="AY132" i="29"/>
  <c r="AY164" i="29" s="1"/>
  <c r="DJ102" i="29"/>
  <c r="DJ134" i="29" s="1"/>
  <c r="AC160" i="29"/>
  <c r="AC128" i="29"/>
  <c r="DN84" i="29"/>
  <c r="DN103" i="29"/>
  <c r="DN135" i="29" s="1"/>
  <c r="DN167" i="29" s="1"/>
  <c r="BU103" i="29"/>
  <c r="BU135" i="29" s="1"/>
  <c r="BT155" i="29"/>
  <c r="AE146" i="29"/>
  <c r="AE114" i="29"/>
  <c r="AE82" i="29"/>
  <c r="AS132" i="29"/>
  <c r="AS164" i="29" s="1"/>
  <c r="W78" i="29"/>
  <c r="W104" i="29" s="1"/>
  <c r="CB116" i="29"/>
  <c r="CB148" i="29"/>
  <c r="AT89" i="29"/>
  <c r="AT153" i="29" s="1"/>
  <c r="AQ143" i="29"/>
  <c r="BR72" i="29"/>
  <c r="BZ159" i="29"/>
  <c r="AL72" i="29"/>
  <c r="AL74" i="29"/>
  <c r="AL104" i="29" s="1"/>
  <c r="AL106" i="29"/>
  <c r="CJ43" i="29"/>
  <c r="CJ36" i="29"/>
  <c r="BL43" i="29"/>
  <c r="BL36" i="29"/>
  <c r="CO107" i="29"/>
  <c r="CP75" i="29"/>
  <c r="CP139" i="29" s="1"/>
  <c r="BE107" i="29"/>
  <c r="BE139" i="29" s="1"/>
  <c r="BY43" i="29"/>
  <c r="BY36" i="29"/>
  <c r="AX106" i="29"/>
  <c r="AX138" i="29" s="1"/>
  <c r="AX74" i="29"/>
  <c r="AX72" i="29"/>
  <c r="P106" i="29"/>
  <c r="P138" i="29" s="1"/>
  <c r="K156" i="29"/>
  <c r="AI156" i="29"/>
  <c r="BP126" i="29"/>
  <c r="BP158" i="29" s="1"/>
  <c r="T151" i="29"/>
  <c r="AE149" i="29"/>
  <c r="BN112" i="29"/>
  <c r="CA87" i="29"/>
  <c r="CA119" i="29" s="1"/>
  <c r="BF101" i="29"/>
  <c r="BF165" i="29" s="1"/>
  <c r="AT126" i="29"/>
  <c r="AT158" i="29" s="1"/>
  <c r="BX149" i="29"/>
  <c r="BA150" i="29"/>
  <c r="U164" i="29"/>
  <c r="DT107" i="29"/>
  <c r="DU93" i="29"/>
  <c r="BC151" i="29"/>
  <c r="BC87" i="29"/>
  <c r="BC42" i="29"/>
  <c r="BC36" i="29"/>
  <c r="Y148" i="29"/>
  <c r="Y84" i="29"/>
  <c r="DL101" i="29"/>
  <c r="DL133" i="29" s="1"/>
  <c r="DD88" i="29"/>
  <c r="CN102" i="29"/>
  <c r="CN134" i="29" s="1"/>
  <c r="AG74" i="29"/>
  <c r="AG72" i="29"/>
  <c r="BD154" i="29"/>
  <c r="BD90" i="29"/>
  <c r="BD122" i="29" s="1"/>
  <c r="BK88" i="29"/>
  <c r="BK120" i="29" s="1"/>
  <c r="DE101" i="29"/>
  <c r="DE133" i="29" s="1"/>
  <c r="DH100" i="29"/>
  <c r="I132" i="29"/>
  <c r="I164" i="29" s="1"/>
  <c r="AU161" i="29"/>
  <c r="AU97" i="29"/>
  <c r="AU129" i="29" s="1"/>
  <c r="DE128" i="29"/>
  <c r="DE160" i="29" s="1"/>
  <c r="L158" i="29"/>
  <c r="BE124" i="29"/>
  <c r="BE156" i="29" s="1"/>
  <c r="AK140" i="29"/>
  <c r="AU72" i="29"/>
  <c r="AF120" i="29"/>
  <c r="AF152" i="29" s="1"/>
  <c r="AS95" i="29"/>
  <c r="AS127" i="29" s="1"/>
  <c r="V123" i="29"/>
  <c r="V155" i="29" s="1"/>
  <c r="BP101" i="29"/>
  <c r="DD130" i="29"/>
  <c r="DD162" i="29" s="1"/>
  <c r="AG149" i="29"/>
  <c r="AG117" i="29"/>
  <c r="AG85" i="29"/>
  <c r="DU89" i="29"/>
  <c r="DU121" i="29" s="1"/>
  <c r="CD89" i="29"/>
  <c r="CD121" i="29" s="1"/>
  <c r="BS119" i="29"/>
  <c r="AH122" i="29"/>
  <c r="AH154" i="29" s="1"/>
  <c r="DS138" i="29"/>
  <c r="AI139" i="29"/>
  <c r="AI75" i="29"/>
  <c r="AI107" i="29" s="1"/>
  <c r="AK43" i="29"/>
  <c r="AK36" i="29"/>
  <c r="X43" i="29"/>
  <c r="X36" i="29"/>
  <c r="K36" i="29"/>
  <c r="CU145" i="29"/>
  <c r="CR131" i="29"/>
  <c r="CR163" i="29" s="1"/>
  <c r="BF133" i="29"/>
  <c r="AE110" i="29"/>
  <c r="AE142" i="29" s="1"/>
  <c r="BS125" i="29"/>
  <c r="BS157" i="29" s="1"/>
  <c r="N124" i="29"/>
  <c r="Q110" i="29"/>
  <c r="AQ133" i="29"/>
  <c r="AQ165" i="29" s="1"/>
  <c r="DH102" i="29"/>
  <c r="CJ119" i="29"/>
  <c r="CJ151" i="29" s="1"/>
  <c r="BU111" i="29"/>
  <c r="BU143" i="29" s="1"/>
  <c r="BJ167" i="29"/>
  <c r="BJ135" i="29"/>
  <c r="AQ111" i="29"/>
  <c r="BO83" i="29"/>
  <c r="AX100" i="29"/>
  <c r="AX132" i="29" s="1"/>
  <c r="AX164" i="29" s="1"/>
  <c r="BT152" i="29"/>
  <c r="DG160" i="29"/>
  <c r="DG128" i="29"/>
  <c r="CN151" i="29"/>
  <c r="AG100" i="29"/>
  <c r="CA160" i="29"/>
  <c r="AK156" i="29"/>
  <c r="BJ156" i="29"/>
  <c r="BD106" i="29"/>
  <c r="AW118" i="29"/>
  <c r="AL162" i="29"/>
  <c r="DK139" i="29"/>
  <c r="AN121" i="29"/>
  <c r="AN153" i="29" s="1"/>
  <c r="CN82" i="29"/>
  <c r="CB143" i="29"/>
  <c r="AD111" i="29"/>
  <c r="AD143" i="29" s="1"/>
  <c r="CK143" i="29"/>
  <c r="BW143" i="29"/>
  <c r="CV143" i="29"/>
  <c r="AU76" i="29"/>
  <c r="AU108" i="29" s="1"/>
  <c r="AU140" i="29" s="1"/>
  <c r="CU119" i="29"/>
  <c r="CP125" i="29"/>
  <c r="CP157" i="29" s="1"/>
  <c r="DO157" i="29"/>
  <c r="CA163" i="29"/>
  <c r="CM157" i="29"/>
  <c r="AQ151" i="29"/>
  <c r="DJ125" i="29"/>
  <c r="AU91" i="29"/>
  <c r="AK123" i="29"/>
  <c r="AK155" i="29" s="1"/>
  <c r="DK162" i="29"/>
  <c r="DK98" i="29"/>
  <c r="DK130" i="29" s="1"/>
  <c r="CK93" i="29"/>
  <c r="CK125" i="29" s="1"/>
  <c r="BC124" i="29"/>
  <c r="BC156" i="29" s="1"/>
  <c r="AC151" i="29"/>
  <c r="DI145" i="29"/>
  <c r="DI113" i="29"/>
  <c r="CA112" i="29"/>
  <c r="CA144" i="29" s="1"/>
  <c r="AQ42" i="29"/>
  <c r="AQ36" i="29"/>
  <c r="BY135" i="29"/>
  <c r="BY167" i="29" s="1"/>
  <c r="BZ101" i="29"/>
  <c r="BZ165" i="29" s="1"/>
  <c r="BZ133" i="29"/>
  <c r="N129" i="29"/>
  <c r="N161" i="29" s="1"/>
  <c r="DT120" i="29"/>
  <c r="DT152" i="29" s="1"/>
  <c r="K84" i="29"/>
  <c r="AK148" i="29"/>
  <c r="CO146" i="29"/>
  <c r="CI82" i="29"/>
  <c r="CI114" i="29" s="1"/>
  <c r="DI146" i="29"/>
  <c r="CE109" i="29"/>
  <c r="BO76" i="29"/>
  <c r="BO108" i="29" s="1"/>
  <c r="AB103" i="29"/>
  <c r="CT135" i="29"/>
  <c r="CT167" i="29" s="1"/>
  <c r="CQ101" i="29"/>
  <c r="CQ133" i="29" s="1"/>
  <c r="DJ160" i="29"/>
  <c r="DF126" i="29"/>
  <c r="DF158" i="29" s="1"/>
  <c r="CP152" i="29"/>
  <c r="AH84" i="29"/>
  <c r="AH116" i="29" s="1"/>
  <c r="AH148" i="29" s="1"/>
  <c r="AH146" i="29"/>
  <c r="CA140" i="29"/>
  <c r="DD72" i="29"/>
  <c r="CZ102" i="29"/>
  <c r="CZ134" i="29" s="1"/>
  <c r="L102" i="29"/>
  <c r="AK166" i="29"/>
  <c r="AK134" i="29"/>
  <c r="BJ102" i="29"/>
  <c r="T115" i="29"/>
  <c r="T147" i="29" s="1"/>
  <c r="DK133" i="29"/>
  <c r="DK165" i="29" s="1"/>
  <c r="BR128" i="29"/>
  <c r="BR160" i="29" s="1"/>
  <c r="BQ158" i="29"/>
  <c r="BP154" i="29"/>
  <c r="BP90" i="29"/>
  <c r="BP122" i="29" s="1"/>
  <c r="CQ90" i="29"/>
  <c r="DP122" i="29"/>
  <c r="DP154" i="29" s="1"/>
  <c r="DC88" i="29"/>
  <c r="DC120" i="29" s="1"/>
  <c r="BW88" i="29"/>
  <c r="BW120" i="29" s="1"/>
  <c r="CW120" i="29"/>
  <c r="CW88" i="29"/>
  <c r="CW152" i="29" s="1"/>
  <c r="DR150" i="29"/>
  <c r="AA149" i="29"/>
  <c r="CS145" i="29"/>
  <c r="BA109" i="29"/>
  <c r="AL140" i="29"/>
  <c r="U36" i="29"/>
  <c r="CP101" i="29"/>
  <c r="CP133" i="29" s="1"/>
  <c r="DQ165" i="29"/>
  <c r="DQ133" i="29"/>
  <c r="DQ101" i="29"/>
  <c r="AA101" i="29"/>
  <c r="AZ101" i="29"/>
  <c r="BT100" i="29"/>
  <c r="BT132" i="29" s="1"/>
  <c r="CU164" i="29"/>
  <c r="CU132" i="29"/>
  <c r="DT100" i="29"/>
  <c r="AD132" i="29"/>
  <c r="AD164" i="29" s="1"/>
  <c r="CG108" i="29"/>
  <c r="CG140" i="29" s="1"/>
  <c r="BS74" i="29"/>
  <c r="AE166" i="29"/>
  <c r="AX97" i="29"/>
  <c r="AX129" i="29" s="1"/>
  <c r="I161" i="29"/>
  <c r="AH97" i="29"/>
  <c r="BG129" i="29"/>
  <c r="BG161" i="29" s="1"/>
  <c r="CF129" i="29"/>
  <c r="CF161" i="29" s="1"/>
  <c r="AR160" i="29"/>
  <c r="AR96" i="29"/>
  <c r="AR128" i="29" s="1"/>
  <c r="BS96" i="29"/>
  <c r="CR128" i="29"/>
  <c r="CR160" i="29" s="1"/>
  <c r="DQ96" i="29"/>
  <c r="CL95" i="29"/>
  <c r="DB159" i="29"/>
  <c r="DB95" i="29"/>
  <c r="DB127" i="29" s="1"/>
  <c r="N95" i="29"/>
  <c r="AM95" i="29"/>
  <c r="BL95" i="29"/>
  <c r="BL127" i="29" s="1"/>
  <c r="X158" i="29"/>
  <c r="AY158" i="29"/>
  <c r="AY126" i="29"/>
  <c r="BX126" i="29"/>
  <c r="BX158" i="29" s="1"/>
  <c r="CW126" i="29"/>
  <c r="CW158" i="29" s="1"/>
  <c r="DV158" i="29"/>
  <c r="H123" i="29"/>
  <c r="Z151" i="29"/>
  <c r="BJ84" i="29"/>
  <c r="BJ116" i="29" s="1"/>
  <c r="DN146" i="29"/>
  <c r="X145" i="29"/>
  <c r="X108" i="29"/>
  <c r="X140" i="29" s="1"/>
  <c r="DV167" i="29"/>
  <c r="V103" i="29"/>
  <c r="AU135" i="29"/>
  <c r="AU167" i="29" s="1"/>
  <c r="BT135" i="29"/>
  <c r="BT167" i="29" s="1"/>
  <c r="BT103" i="29"/>
  <c r="DW126" i="29"/>
  <c r="CN115" i="29"/>
  <c r="BW76" i="29"/>
  <c r="BW104" i="29" s="1"/>
  <c r="DI134" i="29"/>
  <c r="DI166" i="29" s="1"/>
  <c r="DE100" i="29"/>
  <c r="DE132" i="29" s="1"/>
  <c r="BF131" i="29"/>
  <c r="BF163" i="29" s="1"/>
  <c r="X159" i="29"/>
  <c r="X127" i="29"/>
  <c r="X95" i="29"/>
  <c r="DD156" i="29"/>
  <c r="AQ155" i="29"/>
  <c r="I123" i="29"/>
  <c r="I155" i="29" s="1"/>
  <c r="AH123" i="29"/>
  <c r="AH155" i="29" s="1"/>
  <c r="BG155" i="29"/>
  <c r="DP155" i="29"/>
  <c r="AG120" i="29"/>
  <c r="AG152" i="29" s="1"/>
  <c r="DU149" i="29"/>
  <c r="DU85" i="29"/>
  <c r="DU117" i="29" s="1"/>
  <c r="BW84" i="29"/>
  <c r="W83" i="29"/>
  <c r="DE79" i="29"/>
  <c r="DE111" i="29" s="1"/>
  <c r="BQ111" i="29"/>
  <c r="BQ143" i="29" s="1"/>
  <c r="BQ79" i="29"/>
  <c r="CQ79" i="29"/>
  <c r="CQ111" i="29" s="1"/>
  <c r="Y109" i="29"/>
  <c r="Y141" i="29" s="1"/>
  <c r="AY141" i="29"/>
  <c r="AY109" i="29"/>
  <c r="AJ76" i="29"/>
  <c r="AJ108" i="29" s="1"/>
  <c r="AF106" i="29"/>
  <c r="DC132" i="29"/>
  <c r="DC164" i="29" s="1"/>
  <c r="AM125" i="29"/>
  <c r="AM157" i="29" s="1"/>
  <c r="DC101" i="29"/>
  <c r="DC133" i="29" s="1"/>
  <c r="DA96" i="29"/>
  <c r="DA128" i="29" s="1"/>
  <c r="CZ126" i="29"/>
  <c r="CZ158" i="29" s="1"/>
  <c r="BA124" i="29"/>
  <c r="DG122" i="29"/>
  <c r="DG154" i="29" s="1"/>
  <c r="AE152" i="29"/>
  <c r="AS149" i="29"/>
  <c r="BS149" i="29"/>
  <c r="O84" i="29"/>
  <c r="AW83" i="29"/>
  <c r="AW115" i="29"/>
  <c r="AW147" i="29" s="1"/>
  <c r="BW83" i="29"/>
  <c r="BW115" i="29" s="1"/>
  <c r="M146" i="29"/>
  <c r="DD36" i="29"/>
  <c r="Z115" i="29"/>
  <c r="CI135" i="29"/>
  <c r="CI167" i="29" s="1"/>
  <c r="AR133" i="29"/>
  <c r="AR165" i="29" s="1"/>
  <c r="CE131" i="29"/>
  <c r="AL158" i="29"/>
  <c r="AM156" i="29"/>
  <c r="DR151" i="29"/>
  <c r="DD109" i="29"/>
  <c r="DD141" i="29" s="1"/>
  <c r="V166" i="29"/>
  <c r="AL164" i="29"/>
  <c r="BK117" i="29"/>
  <c r="R113" i="29"/>
  <c r="AY78" i="29"/>
  <c r="O78" i="29"/>
  <c r="AR78" i="29"/>
  <c r="AR110" i="29" s="1"/>
  <c r="BW78" i="29"/>
  <c r="BW110" i="29" s="1"/>
  <c r="BW142" i="29" s="1"/>
  <c r="BX78" i="29"/>
  <c r="BX110" i="29" s="1"/>
  <c r="AG110" i="29"/>
  <c r="AG142" i="29" s="1"/>
  <c r="BS78" i="29"/>
  <c r="BS142" i="29" s="1"/>
  <c r="BS110" i="29"/>
  <c r="DA115" i="29"/>
  <c r="DA147" i="29" s="1"/>
  <c r="AV109" i="29"/>
  <c r="AV141" i="29" s="1"/>
  <c r="BQ154" i="29"/>
  <c r="BQ122" i="29"/>
  <c r="DC131" i="29"/>
  <c r="X162" i="29"/>
  <c r="DC156" i="29"/>
  <c r="CC142" i="29"/>
  <c r="CC110" i="29"/>
  <c r="CC72" i="29"/>
  <c r="AM138" i="29"/>
  <c r="AM72" i="29"/>
  <c r="AD154" i="29"/>
  <c r="BT113" i="29"/>
  <c r="BT145" i="29" s="1"/>
  <c r="P141" i="29"/>
  <c r="AZ72" i="29"/>
  <c r="AZ74" i="29"/>
  <c r="BP153" i="29"/>
  <c r="X89" i="29"/>
  <c r="X121" i="29" s="1"/>
  <c r="DV89" i="29"/>
  <c r="DV121" i="29" s="1"/>
  <c r="BY89" i="29"/>
  <c r="BY121" i="29" s="1"/>
  <c r="DC89" i="29"/>
  <c r="DC121" i="29" s="1"/>
  <c r="DC153" i="29" s="1"/>
  <c r="CP89" i="29"/>
  <c r="CP121" i="29" s="1"/>
  <c r="DQ153" i="29"/>
  <c r="DQ89" i="29"/>
  <c r="DQ121" i="29" s="1"/>
  <c r="CI89" i="29"/>
  <c r="CI121" i="29" s="1"/>
  <c r="DD142" i="29"/>
  <c r="U119" i="29"/>
  <c r="U151" i="29" s="1"/>
  <c r="DV139" i="29"/>
  <c r="CV106" i="29"/>
  <c r="J148" i="29"/>
  <c r="CB158" i="29"/>
  <c r="CS126" i="29"/>
  <c r="CS158" i="29" s="1"/>
  <c r="X116" i="29"/>
  <c r="AP115" i="29"/>
  <c r="BC158" i="29"/>
  <c r="BF72" i="29"/>
  <c r="BW144" i="29"/>
  <c r="AN115" i="29"/>
  <c r="AN147" i="29" s="1"/>
  <c r="CN145" i="29"/>
  <c r="X110" i="29"/>
  <c r="X142" i="29" s="1"/>
  <c r="BR109" i="29"/>
  <c r="BR141" i="29" s="1"/>
  <c r="S167" i="29"/>
  <c r="U125" i="29"/>
  <c r="CZ164" i="29"/>
  <c r="BQ120" i="29"/>
  <c r="BQ152" i="29" s="1"/>
  <c r="DG145" i="29"/>
  <c r="AK138" i="29"/>
  <c r="DE138" i="29"/>
  <c r="AI153" i="29"/>
  <c r="AO148" i="29"/>
  <c r="T144" i="29"/>
  <c r="AD109" i="29"/>
  <c r="AD141" i="29"/>
  <c r="CR141" i="29"/>
  <c r="AQ86" i="29"/>
  <c r="AQ118" i="29" s="1"/>
  <c r="BV97" i="29"/>
  <c r="BV129" i="29" s="1"/>
  <c r="N102" i="29"/>
  <c r="N134" i="29" s="1"/>
  <c r="N166" i="29" s="1"/>
  <c r="AD127" i="29"/>
  <c r="AD159" i="29" s="1"/>
  <c r="AD95" i="29"/>
  <c r="BT122" i="29"/>
  <c r="BT154" i="29" s="1"/>
  <c r="BI82" i="29"/>
  <c r="BI114" i="29" s="1"/>
  <c r="AT165" i="29"/>
  <c r="AT101" i="29"/>
  <c r="BR132" i="29"/>
  <c r="BR164" i="29" s="1"/>
  <c r="K97" i="29"/>
  <c r="AV128" i="29"/>
  <c r="AV160" i="29" s="1"/>
  <c r="BF95" i="29"/>
  <c r="BF127" i="29" s="1"/>
  <c r="DP158" i="29"/>
  <c r="CO103" i="29"/>
  <c r="AD72" i="29"/>
  <c r="DA155" i="29"/>
  <c r="U79" i="29"/>
  <c r="U111" i="29" s="1"/>
  <c r="CJ120" i="29"/>
  <c r="CJ152" i="29" s="1"/>
  <c r="AW142" i="29"/>
  <c r="AW78" i="29"/>
  <c r="DW89" i="29"/>
  <c r="DW131" i="29"/>
  <c r="DW163" i="29" s="1"/>
  <c r="CU138" i="29"/>
  <c r="AA162" i="29"/>
  <c r="CV107" i="29"/>
  <c r="CV139" i="29" s="1"/>
  <c r="AX146" i="29"/>
  <c r="CG101" i="29"/>
  <c r="DF128" i="29"/>
  <c r="DE125" i="29"/>
  <c r="DE157" i="29" s="1"/>
  <c r="CN149" i="29"/>
  <c r="BZ82" i="29"/>
  <c r="BB144" i="29"/>
  <c r="CL94" i="29"/>
  <c r="CL126" i="29" s="1"/>
  <c r="CM163" i="29"/>
  <c r="CM131" i="29"/>
  <c r="CM99" i="29"/>
  <c r="K91" i="29"/>
  <c r="K155" i="29" s="1"/>
  <c r="AO87" i="29"/>
  <c r="AO151" i="29" s="1"/>
  <c r="CR101" i="29"/>
  <c r="DC146" i="29"/>
  <c r="CB76" i="29"/>
  <c r="CB108" i="29" s="1"/>
  <c r="M129" i="29"/>
  <c r="M161" i="29" s="1"/>
  <c r="M97" i="29"/>
  <c r="CN76" i="29"/>
  <c r="CN108" i="29" s="1"/>
  <c r="Y134" i="29"/>
  <c r="Y166" i="29" s="1"/>
  <c r="CM160" i="29"/>
  <c r="CM96" i="29"/>
  <c r="CM128" i="29" s="1"/>
  <c r="CE122" i="29"/>
  <c r="CE154" i="29" s="1"/>
  <c r="BH132" i="29"/>
  <c r="BH164" i="29" s="1"/>
  <c r="BT161" i="29"/>
  <c r="BT97" i="29"/>
  <c r="BT129" i="29" s="1"/>
  <c r="DD95" i="29"/>
  <c r="AZ95" i="29"/>
  <c r="AZ159" i="29" s="1"/>
  <c r="DJ158" i="29"/>
  <c r="J103" i="29"/>
  <c r="J135" i="29" s="1"/>
  <c r="BK108" i="29"/>
  <c r="BK140" i="29" s="1"/>
  <c r="BK76" i="29"/>
  <c r="BL155" i="29"/>
  <c r="CE79" i="29"/>
  <c r="CE143" i="29" s="1"/>
  <c r="AF72" i="29"/>
  <c r="DR126" i="29"/>
  <c r="DR158" i="29" s="1"/>
  <c r="AS120" i="29"/>
  <c r="AS152" i="29" s="1"/>
  <c r="AK115" i="29"/>
  <c r="AK147" i="29" s="1"/>
  <c r="AK83" i="29"/>
  <c r="AT76" i="29"/>
  <c r="AT104" i="29" s="1"/>
  <c r="AZ36" i="29"/>
  <c r="BA89" i="29"/>
  <c r="BA153" i="29" s="1"/>
  <c r="AB144" i="29"/>
  <c r="CT107" i="29"/>
  <c r="CT139" i="29" s="1"/>
  <c r="CT72" i="29"/>
  <c r="CF75" i="29"/>
  <c r="AM134" i="29"/>
  <c r="AQ166" i="29"/>
  <c r="DD125" i="29"/>
  <c r="Z124" i="29"/>
  <c r="Z156" i="29" s="1"/>
  <c r="DP126" i="29"/>
  <c r="CK116" i="29"/>
  <c r="CK148" i="29" s="1"/>
  <c r="V113" i="29"/>
  <c r="V145" i="29" s="1"/>
  <c r="CV123" i="29"/>
  <c r="CV155" i="29" s="1"/>
  <c r="BM119" i="29"/>
  <c r="Y167" i="29"/>
  <c r="DU135" i="29"/>
  <c r="DU167" i="29" s="1"/>
  <c r="AR147" i="29"/>
  <c r="AZ111" i="29"/>
  <c r="BZ108" i="29"/>
  <c r="AT108" i="29"/>
  <c r="AY100" i="29"/>
  <c r="BB152" i="29"/>
  <c r="AH128" i="29"/>
  <c r="AH160" i="29" s="1"/>
  <c r="X100" i="29"/>
  <c r="BH100" i="29"/>
  <c r="AS100" i="29"/>
  <c r="BV156" i="29"/>
  <c r="DI78" i="29"/>
  <c r="DI110" i="29" s="1"/>
  <c r="DI143" i="29"/>
  <c r="AC106" i="29"/>
  <c r="BA118" i="29"/>
  <c r="AM162" i="29"/>
  <c r="DO162" i="29"/>
  <c r="CQ75" i="29"/>
  <c r="BA121" i="29"/>
  <c r="V121" i="29"/>
  <c r="DD146" i="29"/>
  <c r="BB111" i="29"/>
  <c r="BB143" i="29" s="1"/>
  <c r="AV143" i="29"/>
  <c r="CO75" i="29"/>
  <c r="CO139" i="29" s="1"/>
  <c r="CV144" i="29"/>
  <c r="DW165" i="29"/>
  <c r="AT94" i="29"/>
  <c r="BW157" i="29"/>
  <c r="BW125" i="29"/>
  <c r="DQ77" i="29"/>
  <c r="DB141" i="29"/>
  <c r="L109" i="29"/>
  <c r="L141" i="29" s="1"/>
  <c r="BO163" i="29"/>
  <c r="CA157" i="29"/>
  <c r="CA125" i="29"/>
  <c r="AE151" i="29"/>
  <c r="DV131" i="29"/>
  <c r="CF91" i="29"/>
  <c r="CF123" i="29" s="1"/>
  <c r="BV155" i="29"/>
  <c r="BV123" i="29"/>
  <c r="CY162" i="29"/>
  <c r="BY125" i="29"/>
  <c r="BY157" i="29" s="1"/>
  <c r="AQ124" i="29"/>
  <c r="AQ156" i="29" s="1"/>
  <c r="AQ92" i="29"/>
  <c r="Q151" i="29"/>
  <c r="CW113" i="29"/>
  <c r="CW145" i="29" s="1"/>
  <c r="BO144" i="29"/>
  <c r="AE42" i="29"/>
  <c r="AE36" i="29"/>
  <c r="Z131" i="29"/>
  <c r="Z163" i="29" s="1"/>
  <c r="BD103" i="29"/>
  <c r="BD167" i="29" s="1"/>
  <c r="BD135" i="29"/>
  <c r="BD165" i="29"/>
  <c r="BD101" i="29"/>
  <c r="BD133" i="29" s="1"/>
  <c r="DB131" i="29"/>
  <c r="W148" i="29"/>
  <c r="W116" i="29"/>
  <c r="AW148" i="29"/>
  <c r="BS115" i="29"/>
  <c r="CA82" i="29"/>
  <c r="CA114" i="29" s="1"/>
  <c r="CU146" i="29"/>
  <c r="DU146" i="29"/>
  <c r="BB108" i="29"/>
  <c r="BB140" i="29" s="1"/>
  <c r="BB76" i="29"/>
  <c r="AJ36" i="29"/>
  <c r="AY102" i="29"/>
  <c r="AY134" i="29" s="1"/>
  <c r="AV108" i="29"/>
  <c r="AV140" i="29" s="1"/>
  <c r="AV76" i="29"/>
  <c r="AV72" i="29"/>
  <c r="L114" i="29"/>
  <c r="L146" i="29" s="1"/>
  <c r="BX103" i="29"/>
  <c r="BX135" i="29" s="1"/>
  <c r="BY101" i="29"/>
  <c r="BY133" i="29" s="1"/>
  <c r="CO96" i="29"/>
  <c r="CN158" i="29"/>
  <c r="CN126" i="29"/>
  <c r="M123" i="29"/>
  <c r="CB120" i="29"/>
  <c r="CB152" i="29" s="1"/>
  <c r="T116" i="29"/>
  <c r="T148" i="29" s="1"/>
  <c r="T84" i="29"/>
  <c r="T146" i="29"/>
  <c r="BN44" i="29"/>
  <c r="BN36" i="29"/>
  <c r="DL102" i="29"/>
  <c r="DL134" i="29" s="1"/>
  <c r="X102" i="29"/>
  <c r="AW134" i="29"/>
  <c r="AW166" i="29" s="1"/>
  <c r="BV102" i="29"/>
  <c r="BV134" i="29" s="1"/>
  <c r="BV166" i="29" s="1"/>
  <c r="DB128" i="29"/>
  <c r="CT113" i="29"/>
  <c r="CT145" i="29" s="1"/>
  <c r="AM145" i="29"/>
  <c r="AM113" i="29"/>
  <c r="CH113" i="29"/>
  <c r="CH145" i="29" s="1"/>
  <c r="AE81" i="29"/>
  <c r="AE113" i="29" s="1"/>
  <c r="DK103" i="29"/>
  <c r="DK135" i="29" s="1"/>
  <c r="CO101" i="29"/>
  <c r="CO133" i="29" s="1"/>
  <c r="AZ128" i="29"/>
  <c r="AZ160" i="29" s="1"/>
  <c r="AU158" i="29"/>
  <c r="DK154" i="29"/>
  <c r="DK90" i="29"/>
  <c r="DK122" i="29" s="1"/>
  <c r="CB154" i="29"/>
  <c r="DC122" i="29"/>
  <c r="DC154" i="29" s="1"/>
  <c r="M122" i="29"/>
  <c r="M154" i="29" s="1"/>
  <c r="CO120" i="29"/>
  <c r="CO152" i="29" s="1"/>
  <c r="CI152" i="29"/>
  <c r="DI88" i="29"/>
  <c r="CR150" i="29"/>
  <c r="M117" i="29"/>
  <c r="M149" i="29" s="1"/>
  <c r="DI115" i="29"/>
  <c r="CS111" i="29"/>
  <c r="CS143" i="29" s="1"/>
  <c r="Y108" i="29"/>
  <c r="Y140" i="29" s="1"/>
  <c r="BQ138" i="29"/>
  <c r="DB101" i="29"/>
  <c r="DB133" i="29" s="1"/>
  <c r="N101" i="29"/>
  <c r="AM101" i="29"/>
  <c r="AM133" i="29" s="1"/>
  <c r="BL101" i="29"/>
  <c r="CF164" i="29"/>
  <c r="CF132" i="29"/>
  <c r="DG132" i="29"/>
  <c r="DG164" i="29" s="1"/>
  <c r="Q132" i="29"/>
  <c r="Q164" i="29" s="1"/>
  <c r="AP164" i="29"/>
  <c r="AP132" i="29"/>
  <c r="CT36" i="29"/>
  <c r="J102" i="29"/>
  <c r="J134" i="29" s="1"/>
  <c r="AB161" i="29"/>
  <c r="AB97" i="29"/>
  <c r="AB129" i="29" s="1"/>
  <c r="U97" i="29"/>
  <c r="AT129" i="29"/>
  <c r="AT161" i="29" s="1"/>
  <c r="BS161" i="29"/>
  <c r="CR161" i="29"/>
  <c r="BD96" i="29"/>
  <c r="BD128" i="29" s="1"/>
  <c r="CE128" i="29"/>
  <c r="CE160" i="29" s="1"/>
  <c r="CE96" i="29"/>
  <c r="DD96" i="29"/>
  <c r="N96" i="29"/>
  <c r="N128" i="29" s="1"/>
  <c r="BP159" i="29"/>
  <c r="DN95" i="29"/>
  <c r="DN127" i="29" s="1"/>
  <c r="Z95" i="29"/>
  <c r="Z127" i="29" s="1"/>
  <c r="AY95" i="29"/>
  <c r="AY127" i="29" s="1"/>
  <c r="AY159" i="29" s="1"/>
  <c r="BX95" i="29"/>
  <c r="BX127" i="29" s="1"/>
  <c r="AJ158" i="29"/>
  <c r="BK94" i="29"/>
  <c r="CJ126" i="29"/>
  <c r="CJ158" i="29" s="1"/>
  <c r="DI158" i="29"/>
  <c r="DI126" i="29"/>
  <c r="CU125" i="29"/>
  <c r="CU157" i="29" s="1"/>
  <c r="BJ120" i="29"/>
  <c r="BJ152" i="29" s="1"/>
  <c r="AT84" i="29"/>
  <c r="CZ82" i="29"/>
  <c r="CZ114" i="29" s="1"/>
  <c r="K140" i="29"/>
  <c r="DW106" i="29"/>
  <c r="AU106" i="29"/>
  <c r="AU138" i="29" s="1"/>
  <c r="I167" i="29"/>
  <c r="I135" i="29"/>
  <c r="I103" i="29"/>
  <c r="AH103" i="29"/>
  <c r="BG167" i="29"/>
  <c r="BG135" i="29"/>
  <c r="CF135" i="29"/>
  <c r="CF167" i="29" s="1"/>
  <c r="CI108" i="29"/>
  <c r="CI140" i="29" s="1"/>
  <c r="AP131" i="29"/>
  <c r="AP163" i="29" s="1"/>
  <c r="CM166" i="29"/>
  <c r="CM100" i="29"/>
  <c r="CM132" i="29" s="1"/>
  <c r="CJ97" i="29"/>
  <c r="CJ129" i="29" s="1"/>
  <c r="CG158" i="29"/>
  <c r="CG126" i="29"/>
  <c r="Z123" i="29"/>
  <c r="Z155" i="29"/>
  <c r="U123" i="29"/>
  <c r="U155" i="29" s="1"/>
  <c r="AT155" i="29"/>
  <c r="BS155" i="29"/>
  <c r="BS123" i="29"/>
  <c r="DI154" i="29"/>
  <c r="DI122" i="29"/>
  <c r="S152" i="29"/>
  <c r="DG149" i="29"/>
  <c r="BH84" i="29"/>
  <c r="I83" i="29"/>
  <c r="CP79" i="29"/>
  <c r="CP111" i="29" s="1"/>
  <c r="CP143" i="29" s="1"/>
  <c r="CC79" i="29"/>
  <c r="CC111" i="29" s="1"/>
  <c r="DC143" i="29"/>
  <c r="DC79" i="29"/>
  <c r="DC111" i="29" s="1"/>
  <c r="AK109" i="29"/>
  <c r="AK141" i="29" s="1"/>
  <c r="BK109" i="29"/>
  <c r="BK141" i="29" s="1"/>
  <c r="W140" i="29"/>
  <c r="W72" i="29"/>
  <c r="DJ76" i="29"/>
  <c r="DJ104" i="29" s="1"/>
  <c r="CK165" i="29"/>
  <c r="CK101" i="29"/>
  <c r="CK133" i="29" s="1"/>
  <c r="CI96" i="29"/>
  <c r="CI128" i="29" s="1"/>
  <c r="CD158" i="29"/>
  <c r="CM154" i="29"/>
  <c r="P152" i="29"/>
  <c r="P120" i="29"/>
  <c r="DS149" i="29"/>
  <c r="BE117" i="29"/>
  <c r="BE149" i="29" s="1"/>
  <c r="CE149" i="29"/>
  <c r="CE85" i="29"/>
  <c r="CE117" i="29" s="1"/>
  <c r="DR83" i="29"/>
  <c r="BI115" i="29"/>
  <c r="BI147" i="29" s="1"/>
  <c r="BI83" i="29"/>
  <c r="CI83" i="29"/>
  <c r="CQ36" i="29"/>
  <c r="CF72" i="29"/>
  <c r="BL160" i="29"/>
  <c r="T126" i="29"/>
  <c r="T158" i="29" s="1"/>
  <c r="V134" i="29"/>
  <c r="DO151" i="29"/>
  <c r="AN135" i="29"/>
  <c r="AN167" i="29" s="1"/>
  <c r="CJ122" i="29"/>
  <c r="CJ154" i="29" s="1"/>
  <c r="CK115" i="29"/>
  <c r="CK147" i="29" s="1"/>
  <c r="BT90" i="29"/>
  <c r="DP90" i="29"/>
  <c r="T90" i="29"/>
  <c r="T122" i="29" s="1"/>
  <c r="BU145" i="29"/>
  <c r="AM78" i="29"/>
  <c r="AN36" i="29"/>
  <c r="DP89" i="29"/>
  <c r="DP121" i="29" s="1"/>
  <c r="CH115" i="29"/>
  <c r="CH147" i="29" s="1"/>
  <c r="AM36" i="29"/>
  <c r="CJ89" i="29"/>
  <c r="CJ121" i="29" s="1"/>
  <c r="K153" i="29"/>
  <c r="K89" i="29"/>
  <c r="K121" i="29" s="1"/>
  <c r="L89" i="29"/>
  <c r="L121" i="29" s="1"/>
  <c r="CO89" i="29"/>
  <c r="CO121" i="29" s="1"/>
  <c r="Q153" i="29"/>
  <c r="Q89" i="29"/>
  <c r="Q121" i="29" s="1"/>
  <c r="DB89" i="29"/>
  <c r="DB121" i="29" s="1"/>
  <c r="BV89" i="29"/>
  <c r="BV121" i="29" s="1"/>
  <c r="CU153" i="29"/>
  <c r="CU89" i="29"/>
  <c r="CU121" i="29" s="1"/>
  <c r="CM149" i="29"/>
  <c r="AG157" i="29"/>
  <c r="BB113" i="29"/>
  <c r="BB145" i="29" s="1"/>
  <c r="DH107" i="29"/>
  <c r="DH139" i="29" s="1"/>
  <c r="BK150" i="29"/>
  <c r="BN115" i="29"/>
  <c r="BN147" i="29" s="1"/>
  <c r="CG43" i="29"/>
  <c r="CG36" i="29"/>
  <c r="DP109" i="29"/>
  <c r="DP141" i="29" s="1"/>
  <c r="CK150" i="29"/>
  <c r="CC138" i="29"/>
  <c r="U132" i="29"/>
  <c r="DG110" i="29"/>
  <c r="CU36" i="29"/>
  <c r="AN148" i="29"/>
  <c r="AD140" i="29"/>
  <c r="Y156" i="29"/>
  <c r="DF148" i="29"/>
  <c r="DV166" i="29"/>
  <c r="CN123" i="29"/>
  <c r="CJ106" i="29"/>
  <c r="AM128" i="29"/>
  <c r="AM160" i="29" s="1"/>
  <c r="AZ148" i="29"/>
  <c r="CU116" i="29"/>
  <c r="CU148" i="29" s="1"/>
  <c r="CS120" i="29"/>
  <c r="CS152" i="29" s="1"/>
  <c r="BY151" i="29"/>
  <c r="BC166" i="29"/>
  <c r="DD102" i="29"/>
  <c r="BS100" i="29"/>
  <c r="CS90" i="29"/>
  <c r="CS122" i="29" s="1"/>
  <c r="BU133" i="29"/>
  <c r="BU165" i="29" s="1"/>
  <c r="BU101" i="29"/>
  <c r="BX100" i="29"/>
  <c r="DA97" i="29"/>
  <c r="BU96" i="29"/>
  <c r="DF159" i="29"/>
  <c r="DF127" i="29"/>
  <c r="DF95" i="29"/>
  <c r="BZ158" i="29"/>
  <c r="AA76" i="29"/>
  <c r="DU155" i="29"/>
  <c r="CC36" i="29"/>
  <c r="CR151" i="29"/>
  <c r="AF151" i="29"/>
  <c r="DF101" i="29"/>
  <c r="DF133" i="29" s="1"/>
  <c r="DF165" i="29" s="1"/>
  <c r="R120" i="29"/>
  <c r="AF125" i="29"/>
  <c r="AF157" i="29" s="1"/>
  <c r="CW135" i="29"/>
  <c r="CW167" i="29" s="1"/>
  <c r="BE152" i="29"/>
  <c r="BU150" i="29"/>
  <c r="AD74" i="29"/>
  <c r="AD104" i="29" s="1"/>
  <c r="DQ162" i="29"/>
  <c r="CU135" i="29"/>
  <c r="CU167" i="29" s="1"/>
  <c r="CW82" i="29"/>
  <c r="CW114" i="29" s="1"/>
  <c r="AV82" i="29"/>
  <c r="O166" i="29"/>
  <c r="O102" i="29"/>
  <c r="CU162" i="29"/>
  <c r="CK88" i="29"/>
  <c r="CD165" i="29"/>
  <c r="CD101" i="29"/>
  <c r="AN101" i="29"/>
  <c r="AN133" i="29" s="1"/>
  <c r="DV97" i="29"/>
  <c r="DV129" i="29" s="1"/>
  <c r="CF160" i="29"/>
  <c r="CF128" i="29"/>
  <c r="AA95" i="29"/>
  <c r="BL126" i="29"/>
  <c r="BL158" i="29" s="1"/>
  <c r="AI135" i="29"/>
  <c r="AI167" i="29" s="1"/>
  <c r="H101" i="29"/>
  <c r="H133" i="29" s="1"/>
  <c r="DD155" i="29"/>
  <c r="BE143" i="29"/>
  <c r="BE111" i="29"/>
  <c r="BE79" i="29"/>
  <c r="AW108" i="29"/>
  <c r="AW140" i="29" s="1"/>
  <c r="BG117" i="29"/>
  <c r="BG149" i="29" s="1"/>
  <c r="H76" i="29"/>
  <c r="H140" i="29" s="1"/>
  <c r="CL89" i="29"/>
  <c r="CL121" i="29" s="1"/>
  <c r="DE153" i="29"/>
  <c r="DE89" i="29"/>
  <c r="DE121" i="29" s="1"/>
  <c r="K139" i="29"/>
  <c r="DI43" i="29"/>
  <c r="DI36" i="29"/>
  <c r="CD133" i="29"/>
  <c r="AZ127" i="29"/>
  <c r="S133" i="29"/>
  <c r="S165" i="29" s="1"/>
  <c r="CD120" i="29"/>
  <c r="CD152" i="29" s="1"/>
  <c r="W123" i="29"/>
  <c r="W155" i="29" s="1"/>
  <c r="DS129" i="29"/>
  <c r="BY119" i="29"/>
  <c r="AF147" i="29"/>
  <c r="N111" i="29"/>
  <c r="N143" i="29" s="1"/>
  <c r="AM111" i="29"/>
  <c r="AM143" i="29" s="1"/>
  <c r="H108" i="29"/>
  <c r="AH100" i="29"/>
  <c r="CG96" i="29"/>
  <c r="CG128" i="29" s="1"/>
  <c r="CV160" i="29"/>
  <c r="DW160" i="29"/>
  <c r="BP152" i="29"/>
  <c r="AM88" i="29"/>
  <c r="AM120" i="29" s="1"/>
  <c r="AV149" i="29"/>
  <c r="S160" i="29"/>
  <c r="CW100" i="29"/>
  <c r="CQ163" i="29"/>
  <c r="CC128" i="29"/>
  <c r="CC160" i="29" s="1"/>
  <c r="BE164" i="29"/>
  <c r="AO99" i="29"/>
  <c r="DR161" i="29"/>
  <c r="BI156" i="29"/>
  <c r="S98" i="29"/>
  <c r="O138" i="29"/>
  <c r="BJ107" i="29"/>
  <c r="CN162" i="29"/>
  <c r="AM82" i="29"/>
  <c r="AC143" i="29"/>
  <c r="BF143" i="29"/>
  <c r="DT143" i="29"/>
  <c r="CS108" i="29"/>
  <c r="CS140" i="29" s="1"/>
  <c r="BF112" i="29"/>
  <c r="BF144" i="29" s="1"/>
  <c r="BH144" i="29"/>
  <c r="DJ144" i="29"/>
  <c r="BU158" i="29"/>
  <c r="BV158" i="29"/>
  <c r="AW157" i="29"/>
  <c r="CY93" i="29"/>
  <c r="BP131" i="29"/>
  <c r="BR156" i="29"/>
  <c r="T109" i="29"/>
  <c r="T141" i="29" s="1"/>
  <c r="AF109" i="29"/>
  <c r="AF141" i="29"/>
  <c r="X109" i="29"/>
  <c r="X141" i="29" s="1"/>
  <c r="BC99" i="29"/>
  <c r="BO157" i="29"/>
  <c r="S87" i="29"/>
  <c r="S119" i="29" s="1"/>
  <c r="S151" i="29" s="1"/>
  <c r="BD156" i="29"/>
  <c r="CX91" i="29"/>
  <c r="CX123" i="29" s="1"/>
  <c r="DU163" i="29"/>
  <c r="DU99" i="29"/>
  <c r="DU131" i="29" s="1"/>
  <c r="CM162" i="29"/>
  <c r="BM125" i="29"/>
  <c r="BM157" i="29" s="1"/>
  <c r="AE124" i="29"/>
  <c r="AE156" i="29" s="1"/>
  <c r="AE92" i="29"/>
  <c r="DK86" i="29"/>
  <c r="DK118" i="29" s="1"/>
  <c r="DK150" i="29" s="1"/>
  <c r="CK113" i="29"/>
  <c r="CK145" i="29" s="1"/>
  <c r="BC144" i="29"/>
  <c r="S42" i="29"/>
  <c r="S36" i="29"/>
  <c r="AL135" i="29"/>
  <c r="AL167" i="29" s="1"/>
  <c r="AI101" i="29"/>
  <c r="AI133" i="29" s="1"/>
  <c r="DK160" i="29"/>
  <c r="AF126" i="29"/>
  <c r="AF158" i="29" s="1"/>
  <c r="AI116" i="29"/>
  <c r="AI148" i="29" s="1"/>
  <c r="BI84" i="29"/>
  <c r="BI116" i="29" s="1"/>
  <c r="BL146" i="29"/>
  <c r="DG146" i="29"/>
  <c r="AO109" i="29"/>
  <c r="AO141" i="29" s="1"/>
  <c r="AO76" i="29"/>
  <c r="AO108" i="29" s="1"/>
  <c r="W36" i="29"/>
  <c r="CL101" i="29"/>
  <c r="CL133" i="29" s="1"/>
  <c r="CL165" i="29" s="1"/>
  <c r="BC103" i="29"/>
  <c r="BC135" i="29" s="1"/>
  <c r="BC165" i="29"/>
  <c r="BW96" i="29"/>
  <c r="BW128" i="29" s="1"/>
  <c r="BR158" i="29"/>
  <c r="BN152" i="29"/>
  <c r="BA140" i="29"/>
  <c r="BA76" i="29"/>
  <c r="BA108" i="29" s="1"/>
  <c r="AV36" i="29"/>
  <c r="BP103" i="29"/>
  <c r="K102" i="29"/>
  <c r="AJ102" i="29"/>
  <c r="AJ134" i="29" s="1"/>
  <c r="BI166" i="29"/>
  <c r="BI134" i="29"/>
  <c r="CH102" i="29"/>
  <c r="AR148" i="29"/>
  <c r="H145" i="29"/>
  <c r="CV113" i="29"/>
  <c r="CV145" i="29" s="1"/>
  <c r="AS113" i="29"/>
  <c r="AS145" i="29" s="1"/>
  <c r="DA145" i="29"/>
  <c r="BH145" i="29"/>
  <c r="BH113" i="29"/>
  <c r="CS103" i="29"/>
  <c r="CS135" i="29" s="1"/>
  <c r="BT133" i="29"/>
  <c r="BT165" i="29" s="1"/>
  <c r="BT101" i="29"/>
  <c r="AD128" i="29"/>
  <c r="AD160" i="29" s="1"/>
  <c r="Z126" i="29"/>
  <c r="Z158" i="29" s="1"/>
  <c r="CU122" i="29"/>
  <c r="CU154" i="29" s="1"/>
  <c r="CU90" i="29"/>
  <c r="CN90" i="29"/>
  <c r="CN122" i="29" s="1"/>
  <c r="DO122" i="29"/>
  <c r="DO154" i="29"/>
  <c r="DO90" i="29"/>
  <c r="Y90" i="29"/>
  <c r="Y122" i="29" s="1"/>
  <c r="CA152" i="29"/>
  <c r="CU152" i="29"/>
  <c r="DU88" i="29"/>
  <c r="DU120" i="29" s="1"/>
  <c r="DU152" i="29" s="1"/>
  <c r="AL109" i="29"/>
  <c r="L76" i="29"/>
  <c r="L108" i="29" s="1"/>
  <c r="H106" i="29"/>
  <c r="CK135" i="29"/>
  <c r="CK167" i="29" s="1"/>
  <c r="DN101" i="29"/>
  <c r="DN133" i="29" s="1"/>
  <c r="Z165" i="29"/>
  <c r="Z101" i="29"/>
  <c r="Z133" i="29" s="1"/>
  <c r="AY101" i="29"/>
  <c r="BX101" i="29"/>
  <c r="BX133" i="29" s="1"/>
  <c r="CR100" i="29"/>
  <c r="DS132" i="29"/>
  <c r="DS164" i="29" s="1"/>
  <c r="AC164" i="29"/>
  <c r="AC132" i="29"/>
  <c r="BB100" i="29"/>
  <c r="BB106" i="29"/>
  <c r="BB138" i="29" s="1"/>
  <c r="DI135" i="29"/>
  <c r="DI167" i="29" s="1"/>
  <c r="CN101" i="29"/>
  <c r="CN133" i="29" s="1"/>
  <c r="R161" i="29"/>
  <c r="AG97" i="29"/>
  <c r="AG129" i="29" s="1"/>
  <c r="AG161" i="29" s="1"/>
  <c r="BF129" i="29"/>
  <c r="BF161" i="29" s="1"/>
  <c r="CE161" i="29"/>
  <c r="DD161" i="29"/>
  <c r="BP96" i="29"/>
  <c r="BP128" i="29" s="1"/>
  <c r="CQ96" i="29"/>
  <c r="DP96" i="29"/>
  <c r="DP128" i="29" s="1"/>
  <c r="DP160" i="29" s="1"/>
  <c r="Z96" i="29"/>
  <c r="Z128" i="29" s="1"/>
  <c r="AU127" i="29"/>
  <c r="AU159" i="29" s="1"/>
  <c r="AU95" i="29"/>
  <c r="M95" i="29"/>
  <c r="AL127" i="29"/>
  <c r="AL159" i="29" s="1"/>
  <c r="AL95" i="29"/>
  <c r="BK95" i="29"/>
  <c r="CJ95" i="29"/>
  <c r="CJ127" i="29" s="1"/>
  <c r="AV158" i="29"/>
  <c r="BW126" i="29"/>
  <c r="BW158" i="29" s="1"/>
  <c r="CV126" i="29"/>
  <c r="CV158" i="29" s="1"/>
  <c r="DU158" i="29"/>
  <c r="DU126" i="29"/>
  <c r="CT154" i="29"/>
  <c r="AF84" i="29"/>
  <c r="AF116" i="29" s="1"/>
  <c r="CL82" i="29"/>
  <c r="U135" i="29"/>
  <c r="U167" i="29" s="1"/>
  <c r="U103" i="29"/>
  <c r="AT103" i="29"/>
  <c r="BS135" i="29"/>
  <c r="BS167" i="29" s="1"/>
  <c r="CR103" i="29"/>
  <c r="CU76" i="29"/>
  <c r="CU108" i="29" s="1"/>
  <c r="BR102" i="29"/>
  <c r="BR134" i="29" s="1"/>
  <c r="BR166" i="29" s="1"/>
  <c r="BQ164" i="29"/>
  <c r="BQ132" i="29"/>
  <c r="BO97" i="29"/>
  <c r="BO129" i="29" s="1"/>
  <c r="BO126" i="29"/>
  <c r="BO158" i="29" s="1"/>
  <c r="R155" i="29"/>
  <c r="AG123" i="29"/>
  <c r="AG155" i="29" s="1"/>
  <c r="BF123" i="29"/>
  <c r="BF155" i="29" s="1"/>
  <c r="CE155" i="29"/>
  <c r="K119" i="29"/>
  <c r="CS149" i="29"/>
  <c r="CS85" i="29"/>
  <c r="CS117" i="29" s="1"/>
  <c r="AS84" i="29"/>
  <c r="AS116" i="29" s="1"/>
  <c r="DM146" i="29"/>
  <c r="AK113" i="29"/>
  <c r="AK145" i="29" s="1"/>
  <c r="CA79" i="29"/>
  <c r="CA111" i="29" s="1"/>
  <c r="CA143" i="29" s="1"/>
  <c r="CO79" i="29"/>
  <c r="CO111" i="29" s="1"/>
  <c r="DO143" i="29"/>
  <c r="AW109" i="29"/>
  <c r="AW141" i="29" s="1"/>
  <c r="BW109" i="29"/>
  <c r="BW141" i="29" s="1"/>
  <c r="J140" i="29"/>
  <c r="J76" i="29"/>
  <c r="J108" i="29" s="1"/>
  <c r="DE130" i="29"/>
  <c r="DE162" i="29" s="1"/>
  <c r="CJ108" i="29"/>
  <c r="CJ140" i="29" s="1"/>
  <c r="DF135" i="29"/>
  <c r="DF167" i="29" s="1"/>
  <c r="BO165" i="29"/>
  <c r="BR131" i="29"/>
  <c r="BM128" i="29"/>
  <c r="BM160" i="29" s="1"/>
  <c r="BI126" i="29"/>
  <c r="BI158" i="29" s="1"/>
  <c r="BW154" i="29"/>
  <c r="BW122" i="29"/>
  <c r="DS119" i="29"/>
  <c r="CO113" i="29"/>
  <c r="DW108" i="29"/>
  <c r="DW140" i="29" s="1"/>
  <c r="DW76" i="29"/>
  <c r="CD36" i="29"/>
  <c r="CF138" i="29"/>
  <c r="BN109" i="29"/>
  <c r="BN141" i="29" s="1"/>
  <c r="CE89" i="29"/>
  <c r="CE121" i="29" s="1"/>
  <c r="AA78" i="29"/>
  <c r="AQ142" i="29"/>
  <c r="BV110" i="29"/>
  <c r="BV142" i="29" s="1"/>
  <c r="BV78" i="29"/>
  <c r="CY78" i="29"/>
  <c r="CY110" i="29" s="1"/>
  <c r="CZ78" i="29"/>
  <c r="BK78" i="29"/>
  <c r="CQ78" i="29"/>
  <c r="CQ142" i="29" s="1"/>
  <c r="CQ110" i="29"/>
  <c r="DQ78" i="29"/>
  <c r="DQ110" i="29" s="1"/>
  <c r="DE150" i="29"/>
  <c r="AF113" i="29"/>
  <c r="AF145" i="29" s="1"/>
  <c r="CP90" i="29"/>
  <c r="BM166" i="29"/>
  <c r="BO153" i="29"/>
  <c r="BO121" i="29"/>
  <c r="BD161" i="29"/>
  <c r="CZ153" i="29"/>
  <c r="Z153" i="29"/>
  <c r="Z89" i="29"/>
  <c r="Z121" i="29" s="1"/>
  <c r="AB89" i="29"/>
  <c r="AB121" i="29" s="1"/>
  <c r="DI89" i="29"/>
  <c r="DI121" i="29" s="1"/>
  <c r="AE153" i="29"/>
  <c r="DN89" i="29"/>
  <c r="DN121" i="29" s="1"/>
  <c r="CH89" i="29"/>
  <c r="CH121" i="29" s="1"/>
  <c r="DG89" i="29"/>
  <c r="DG121" i="29" s="1"/>
  <c r="CZ117" i="29"/>
  <c r="CV36" i="29"/>
  <c r="J150" i="29"/>
  <c r="CH36" i="29"/>
  <c r="DF120" i="29"/>
  <c r="DF152" i="29" s="1"/>
  <c r="CG117" i="29"/>
  <c r="CG149" i="29" s="1"/>
  <c r="CL119" i="29"/>
  <c r="V75" i="29"/>
  <c r="V107" i="29" s="1"/>
  <c r="CV138" i="29"/>
  <c r="AC109" i="29"/>
  <c r="DT135" i="29"/>
  <c r="BV113" i="29"/>
  <c r="BX128" i="29"/>
  <c r="BX160" i="29" s="1"/>
  <c r="L124" i="29"/>
  <c r="L156" i="29" s="1"/>
  <c r="CX138" i="29"/>
  <c r="CX106" i="29"/>
  <c r="CX72" i="29"/>
  <c r="DL147" i="29"/>
  <c r="CT132" i="29"/>
  <c r="BZ143" i="29"/>
  <c r="DP165" i="29"/>
  <c r="BX144" i="29"/>
  <c r="AW151" i="29"/>
  <c r="K129" i="29"/>
  <c r="K161" i="29" s="1"/>
  <c r="CI106" i="29"/>
  <c r="DF164" i="29"/>
  <c r="AI163" i="29"/>
  <c r="BV150" i="29"/>
  <c r="BP140" i="29"/>
  <c r="K162" i="29"/>
  <c r="DU144" i="29"/>
  <c r="AB94" i="29"/>
  <c r="AB126" i="29" s="1"/>
  <c r="AB158" i="29" s="1"/>
  <c r="DP94" i="29"/>
  <c r="CX141" i="29"/>
  <c r="DT134" i="29"/>
  <c r="DT166" i="29" s="1"/>
  <c r="BX123" i="29"/>
  <c r="BX155" i="29" s="1"/>
  <c r="CG106" i="29"/>
  <c r="BJ164" i="29"/>
  <c r="AQ97" i="29"/>
  <c r="AQ129" i="29" s="1"/>
  <c r="AK118" i="29"/>
  <c r="AK150" i="29" s="1"/>
  <c r="BY162" i="29"/>
  <c r="T143" i="29"/>
  <c r="BL144" i="29"/>
  <c r="S145" i="29"/>
  <c r="BO92" i="29"/>
  <c r="BO124" i="29" s="1"/>
  <c r="U116" i="29"/>
  <c r="U148" i="29" s="1"/>
  <c r="AX135" i="29"/>
  <c r="AX167" i="29" s="1"/>
  <c r="DL135" i="29"/>
  <c r="DL167" i="29" s="1"/>
  <c r="DL103" i="29"/>
  <c r="AX84" i="29"/>
  <c r="AX116" i="29" s="1"/>
  <c r="DO102" i="29"/>
  <c r="DO134" i="29" s="1"/>
  <c r="BK113" i="29"/>
  <c r="BK145" i="29" s="1"/>
  <c r="J132" i="29"/>
  <c r="J164" i="29" s="1"/>
  <c r="DD154" i="29"/>
  <c r="DD122" i="29"/>
  <c r="AZ108" i="29"/>
  <c r="AZ140" i="29"/>
  <c r="CI132" i="29"/>
  <c r="CI164" i="29" s="1"/>
  <c r="BP97" i="29"/>
  <c r="BP129" i="29" s="1"/>
  <c r="BP161" i="29" s="1"/>
  <c r="AF96" i="29"/>
  <c r="AF160" i="29" s="1"/>
  <c r="CP95" i="29"/>
  <c r="CP127" i="29" s="1"/>
  <c r="AM126" i="29"/>
  <c r="BX84" i="29"/>
  <c r="BX116" i="29" s="1"/>
  <c r="BH167" i="29"/>
  <c r="BH135" i="29"/>
  <c r="BH103" i="29"/>
  <c r="AL83" i="29"/>
  <c r="AM109" i="29"/>
  <c r="AM141" i="29" s="1"/>
  <c r="AB134" i="29"/>
  <c r="AB166" i="29" s="1"/>
  <c r="DW90" i="29"/>
  <c r="DW122" i="29" s="1"/>
  <c r="BK83" i="29"/>
  <c r="X147" i="29"/>
  <c r="AJ114" i="29"/>
  <c r="BG153" i="29"/>
  <c r="BG89" i="29"/>
  <c r="BG121" i="29" s="1"/>
  <c r="BW89" i="29"/>
  <c r="BW153" i="29" s="1"/>
  <c r="CZ75" i="29"/>
  <c r="CR107" i="29"/>
  <c r="CR139" i="29" s="1"/>
  <c r="O134" i="29"/>
  <c r="H128" i="29"/>
  <c r="AX124" i="29"/>
  <c r="AX156" i="29" s="1"/>
  <c r="K123" i="29"/>
  <c r="BM116" i="29"/>
  <c r="BM148" i="29" s="1"/>
  <c r="AO166" i="29"/>
  <c r="CP107" i="29"/>
  <c r="BX102" i="29"/>
  <c r="S113" i="29"/>
  <c r="DD106" i="29"/>
  <c r="DD138" i="29" s="1"/>
  <c r="AJ130" i="29"/>
  <c r="BF106" i="29"/>
  <c r="BC119" i="29"/>
  <c r="CR119" i="29"/>
  <c r="AL119" i="29"/>
  <c r="AL151" i="29" s="1"/>
  <c r="BC89" i="29"/>
  <c r="AE147" i="29"/>
  <c r="X151" i="29"/>
  <c r="DT149" i="29"/>
  <c r="X152" i="29"/>
  <c r="AB114" i="29"/>
  <c r="AB146" i="29" s="1"/>
  <c r="CB114" i="29"/>
  <c r="CB146" i="29" s="1"/>
  <c r="CA161" i="29"/>
  <c r="DV151" i="29"/>
  <c r="U163" i="29"/>
  <c r="BK128" i="29"/>
  <c r="BK160" i="29" s="1"/>
  <c r="BO148" i="29"/>
  <c r="CJ100" i="29"/>
  <c r="CJ132" i="29" s="1"/>
  <c r="AR164" i="29"/>
  <c r="DA151" i="29"/>
  <c r="AY150" i="29"/>
  <c r="DQ150" i="29"/>
  <c r="DC118" i="29"/>
  <c r="DC150" i="29" s="1"/>
  <c r="AS75" i="29"/>
  <c r="BG112" i="29"/>
  <c r="BG144" i="29" s="1"/>
  <c r="CK121" i="29"/>
  <c r="AT121" i="29"/>
  <c r="DC82" i="29"/>
  <c r="DC114" i="29" s="1"/>
  <c r="H146" i="29"/>
  <c r="S143" i="29"/>
  <c r="P140" i="29"/>
  <c r="BE75" i="29"/>
  <c r="CJ144" i="29"/>
  <c r="AT144" i="29"/>
  <c r="BL125" i="29"/>
  <c r="BL157" i="29" s="1"/>
  <c r="CW93" i="29"/>
  <c r="AH130" i="29"/>
  <c r="AH162" i="29" s="1"/>
  <c r="CD141" i="29"/>
  <c r="CD109" i="29"/>
  <c r="R109" i="29"/>
  <c r="R141" i="29" s="1"/>
  <c r="AQ131" i="29"/>
  <c r="AQ163" i="29" s="1"/>
  <c r="BC157" i="29"/>
  <c r="BC125" i="29"/>
  <c r="DK145" i="29"/>
  <c r="DD91" i="29"/>
  <c r="DD123" i="29" s="1"/>
  <c r="DM91" i="29"/>
  <c r="DI131" i="29"/>
  <c r="DI163" i="29" s="1"/>
  <c r="CA130" i="29"/>
  <c r="CA162" i="29" s="1"/>
  <c r="BA125" i="29"/>
  <c r="BA157" i="29" s="1"/>
  <c r="S92" i="29"/>
  <c r="S124" i="29" s="1"/>
  <c r="CY86" i="29"/>
  <c r="CY118" i="29" s="1"/>
  <c r="BY113" i="29"/>
  <c r="BY145" i="29" s="1"/>
  <c r="AQ144" i="29"/>
  <c r="DL159" i="29"/>
  <c r="P103" i="29"/>
  <c r="P135" i="29" s="1"/>
  <c r="Q101" i="29"/>
  <c r="Q133" i="29" s="1"/>
  <c r="BX131" i="29"/>
  <c r="CP128" i="29"/>
  <c r="CP160" i="29" s="1"/>
  <c r="DK149" i="29"/>
  <c r="AU84" i="29"/>
  <c r="BU148" i="29"/>
  <c r="BU84" i="29"/>
  <c r="BU116" i="29" s="1"/>
  <c r="AW82" i="29"/>
  <c r="AW114" i="29" s="1"/>
  <c r="DS82" i="29"/>
  <c r="DS114" i="29" s="1"/>
  <c r="AB44" i="29"/>
  <c r="AB36" i="29"/>
  <c r="AC101" i="29"/>
  <c r="AC133" i="29" s="1"/>
  <c r="AK103" i="29"/>
  <c r="AK135" i="29" s="1"/>
  <c r="AG101" i="29"/>
  <c r="AG133" i="29" s="1"/>
  <c r="AG165" i="29" s="1"/>
  <c r="BA160" i="29"/>
  <c r="BA128" i="29"/>
  <c r="AW126" i="29"/>
  <c r="AW158" i="29" s="1"/>
  <c r="AW94" i="29"/>
  <c r="DM122" i="29"/>
  <c r="DM154" i="29" s="1"/>
  <c r="AX88" i="29"/>
  <c r="AX152" i="29" s="1"/>
  <c r="AX120" i="29"/>
  <c r="L111" i="29"/>
  <c r="L143" i="29" s="1"/>
  <c r="AN140" i="29"/>
  <c r="AI36" i="29"/>
  <c r="BQ102" i="29"/>
  <c r="BQ134" i="29" s="1"/>
  <c r="W102" i="29"/>
  <c r="AV102" i="29"/>
  <c r="AV134" i="29" s="1"/>
  <c r="BU166" i="29"/>
  <c r="BU134" i="29"/>
  <c r="CT134" i="29"/>
  <c r="CT166" i="29" s="1"/>
  <c r="CT102" i="29"/>
  <c r="DU81" i="29"/>
  <c r="BI145" i="29"/>
  <c r="BW135" i="29"/>
  <c r="BW167" i="29" s="1"/>
  <c r="BB101" i="29"/>
  <c r="I96" i="29"/>
  <c r="I128" i="29" s="1"/>
  <c r="I160" i="29" s="1"/>
  <c r="H158" i="29"/>
  <c r="H126" i="29"/>
  <c r="CA154" i="29"/>
  <c r="CZ154" i="29"/>
  <c r="L122" i="29"/>
  <c r="L154" i="29" s="1"/>
  <c r="AK90" i="29"/>
  <c r="BL152" i="29"/>
  <c r="BL120" i="29"/>
  <c r="DG88" i="29"/>
  <c r="DG120" i="29" s="1"/>
  <c r="DP84" i="29"/>
  <c r="H138" i="29"/>
  <c r="CL102" i="29"/>
  <c r="CL134" i="29" s="1"/>
  <c r="M101" i="29"/>
  <c r="AL101" i="29"/>
  <c r="BK101" i="29"/>
  <c r="BK165" i="29" s="1"/>
  <c r="BK133" i="29"/>
  <c r="CJ101" i="29"/>
  <c r="CJ165" i="29" s="1"/>
  <c r="CJ133" i="29"/>
  <c r="DD132" i="29"/>
  <c r="DD164" i="29" s="1"/>
  <c r="P100" i="29"/>
  <c r="P132" i="29" s="1"/>
  <c r="P164" i="29" s="1"/>
  <c r="AO100" i="29"/>
  <c r="BN100" i="29"/>
  <c r="CO150" i="29"/>
  <c r="BZ112" i="29"/>
  <c r="BZ144" i="29" s="1"/>
  <c r="CN135" i="29"/>
  <c r="CN167" i="29" s="1"/>
  <c r="CN103" i="29"/>
  <c r="BS101" i="29"/>
  <c r="BS133" i="29" s="1"/>
  <c r="AD161" i="29"/>
  <c r="AS129" i="29"/>
  <c r="AS161" i="29" s="1"/>
  <c r="BR161" i="29"/>
  <c r="CQ161" i="29"/>
  <c r="DP97" i="29"/>
  <c r="DP129" i="29" s="1"/>
  <c r="CB96" i="29"/>
  <c r="CB128" i="29" s="1"/>
  <c r="DC96" i="29"/>
  <c r="DC128" i="29"/>
  <c r="DC160" i="29" s="1"/>
  <c r="M128" i="29"/>
  <c r="M160" i="29" s="1"/>
  <c r="AL160" i="29"/>
  <c r="AL96" i="29"/>
  <c r="AL128" i="29" s="1"/>
  <c r="AC95" i="29"/>
  <c r="AC127" i="29" s="1"/>
  <c r="Y127" i="29"/>
  <c r="Y159" i="29" s="1"/>
  <c r="Y95" i="29"/>
  <c r="AX95" i="29"/>
  <c r="BW127" i="29"/>
  <c r="BW159" i="29" s="1"/>
  <c r="BW95" i="29"/>
  <c r="CV95" i="29"/>
  <c r="CV127" i="29" s="1"/>
  <c r="BH158" i="29"/>
  <c r="CI126" i="29"/>
  <c r="CI158" i="29" s="1"/>
  <c r="DH158" i="29"/>
  <c r="DH126" i="29"/>
  <c r="R158" i="29"/>
  <c r="R116" i="29"/>
  <c r="R148" i="29" s="1"/>
  <c r="BV82" i="29"/>
  <c r="BV114" i="29"/>
  <c r="BV146" i="29" s="1"/>
  <c r="AZ109" i="29"/>
  <c r="AZ141" i="29" s="1"/>
  <c r="DG163" i="29"/>
  <c r="R135" i="29"/>
  <c r="R167" i="29" s="1"/>
  <c r="R103" i="29"/>
  <c r="AG103" i="29"/>
  <c r="BF135" i="29"/>
  <c r="BF167" i="29" s="1"/>
  <c r="BF103" i="29"/>
  <c r="CE135" i="29"/>
  <c r="CE167" i="29" s="1"/>
  <c r="DD103" i="29"/>
  <c r="DD111" i="29"/>
  <c r="DD143" i="29" s="1"/>
  <c r="DG44" i="29"/>
  <c r="DG36" i="29"/>
  <c r="BZ125" i="29"/>
  <c r="AZ134" i="29"/>
  <c r="AZ166" i="29" s="1"/>
  <c r="AU132" i="29"/>
  <c r="AU164" i="29" s="1"/>
  <c r="AW97" i="29"/>
  <c r="AW129" i="29" s="1"/>
  <c r="AS158" i="29"/>
  <c r="AD155" i="29"/>
  <c r="AS123" i="29"/>
  <c r="AS155" i="29" s="1"/>
  <c r="BR155" i="29"/>
  <c r="BR123" i="29"/>
  <c r="CQ123" i="29"/>
  <c r="CQ155" i="29" s="1"/>
  <c r="BY90" i="29"/>
  <c r="BY122" i="29" s="1"/>
  <c r="CD85" i="29"/>
  <c r="CD117" i="29" s="1"/>
  <c r="AE148" i="29"/>
  <c r="AE84" i="29"/>
  <c r="AE116" i="29" s="1"/>
  <c r="CY82" i="29"/>
  <c r="CY114" i="29" s="1"/>
  <c r="BM79" i="29"/>
  <c r="BM111" i="29" s="1"/>
  <c r="DA143" i="29"/>
  <c r="DR109" i="29"/>
  <c r="DR141" i="29" s="1"/>
  <c r="BI109" i="29"/>
  <c r="BI141" i="29" s="1"/>
  <c r="CI109" i="29"/>
  <c r="CI141" i="29"/>
  <c r="R72" i="29"/>
  <c r="R106" i="29"/>
  <c r="BV108" i="29"/>
  <c r="BV140" i="29" s="1"/>
  <c r="CJ103" i="29"/>
  <c r="AS101" i="29"/>
  <c r="AS165" i="29" s="1"/>
  <c r="AS133" i="29"/>
  <c r="AQ96" i="29"/>
  <c r="AQ128" i="29" s="1"/>
  <c r="AQ160" i="29" s="1"/>
  <c r="AQ158" i="29"/>
  <c r="AQ126" i="29"/>
  <c r="BC154" i="29"/>
  <c r="CP149" i="29"/>
  <c r="CP85" i="29"/>
  <c r="CP117" i="29" s="1"/>
  <c r="CC85" i="29"/>
  <c r="CC117" i="29" s="1"/>
  <c r="DC117" i="29"/>
  <c r="DC149" i="29" s="1"/>
  <c r="CO83" i="29"/>
  <c r="CO115" i="29" s="1"/>
  <c r="CO147" i="29" s="1"/>
  <c r="CG83" i="29"/>
  <c r="DG83" i="29"/>
  <c r="BB159" i="29"/>
  <c r="AS72" i="29"/>
  <c r="AR167" i="29"/>
  <c r="BL151" i="29"/>
  <c r="CZ165" i="29"/>
  <c r="R159" i="29"/>
  <c r="AO142" i="29"/>
  <c r="AO78" i="29"/>
  <c r="AO110" i="29" s="1"/>
  <c r="BE110" i="29"/>
  <c r="BE142" i="29" s="1"/>
  <c r="CJ78" i="29"/>
  <c r="CJ110" i="29" s="1"/>
  <c r="CJ142" i="29"/>
  <c r="DM78" i="29"/>
  <c r="DN78" i="29"/>
  <c r="DN110" i="29" s="1"/>
  <c r="DN142" i="29" s="1"/>
  <c r="BY78" i="29"/>
  <c r="BY110" i="29" s="1"/>
  <c r="BY142" i="29" s="1"/>
  <c r="DC110" i="29"/>
  <c r="DC142" i="29" s="1"/>
  <c r="DC78" i="29"/>
  <c r="DJ109" i="29"/>
  <c r="DJ141" i="29" s="1"/>
  <c r="AM118" i="29"/>
  <c r="BL163" i="29"/>
  <c r="CV128" i="29"/>
  <c r="AG154" i="29"/>
  <c r="DC106" i="29"/>
  <c r="CY154" i="29"/>
  <c r="BR122" i="29"/>
  <c r="BR154" i="29" s="1"/>
  <c r="DG90" i="29"/>
  <c r="N154" i="29"/>
  <c r="AX154" i="29"/>
  <c r="Q122" i="29"/>
  <c r="Q154" i="29" s="1"/>
  <c r="AW131" i="29"/>
  <c r="AW163" i="29" s="1"/>
  <c r="BC123" i="29"/>
  <c r="BC155" i="29" s="1"/>
  <c r="BY149" i="29"/>
  <c r="CB109" i="29"/>
  <c r="CB141" i="29" s="1"/>
  <c r="AA138" i="29"/>
  <c r="N145" i="29"/>
  <c r="V106" i="29"/>
  <c r="S129" i="29"/>
  <c r="AJ138" i="29"/>
  <c r="CH75" i="29"/>
  <c r="CH104" i="29" s="1"/>
  <c r="CH72" i="29"/>
  <c r="R119" i="29"/>
  <c r="AB141" i="29"/>
  <c r="DQ155" i="29"/>
  <c r="BM142" i="29"/>
  <c r="BL138" i="29"/>
  <c r="BI138" i="29"/>
  <c r="DL126" i="29"/>
  <c r="DL158" i="29" s="1"/>
  <c r="DL123" i="29"/>
  <c r="DL155" i="29" s="1"/>
  <c r="CK36" i="29"/>
  <c r="L148" i="29"/>
  <c r="BP109" i="29"/>
  <c r="BP141" i="29" s="1"/>
  <c r="BW117" i="29"/>
  <c r="CA158" i="29"/>
  <c r="DL150" i="29"/>
  <c r="N162" i="29"/>
  <c r="CM143" i="29"/>
  <c r="CM111" i="29"/>
  <c r="Q141" i="29"/>
  <c r="BA99" i="29"/>
  <c r="BA131" i="29" s="1"/>
  <c r="Q145" i="29"/>
  <c r="Q113" i="29"/>
  <c r="DC116" i="29"/>
  <c r="DC148" i="29" s="1"/>
  <c r="BM82" i="29"/>
  <c r="AH74" i="29"/>
  <c r="AH106" i="29" s="1"/>
  <c r="AB90" i="29"/>
  <c r="BD102" i="29"/>
  <c r="BD134" i="29" s="1"/>
  <c r="BD166" i="29" s="1"/>
  <c r="DC145" i="29"/>
  <c r="AC97" i="29"/>
  <c r="AC129" i="29" s="1"/>
  <c r="AA88" i="29"/>
  <c r="AA120" i="29"/>
  <c r="AA152" i="29" s="1"/>
  <c r="DS101" i="29"/>
  <c r="DS165" i="29" s="1"/>
  <c r="DS133" i="29"/>
  <c r="DV164" i="29"/>
  <c r="DV132" i="29"/>
  <c r="AJ97" i="29"/>
  <c r="AJ129" i="29" s="1"/>
  <c r="CT96" i="29"/>
  <c r="CT128" i="29" s="1"/>
  <c r="P159" i="29"/>
  <c r="P95" i="29"/>
  <c r="P127" i="29" s="1"/>
  <c r="BA126" i="29"/>
  <c r="BA158" i="29" s="1"/>
  <c r="BY76" i="29"/>
  <c r="BY108" i="29" s="1"/>
  <c r="BZ167" i="29"/>
  <c r="BZ135" i="29"/>
  <c r="BZ103" i="29"/>
  <c r="BQ101" i="29"/>
  <c r="BQ133" i="29" s="1"/>
  <c r="BQ165" i="29" s="1"/>
  <c r="CL155" i="29"/>
  <c r="CM88" i="29"/>
  <c r="CC83" i="29"/>
  <c r="CC115" i="29" s="1"/>
  <c r="AX141" i="29"/>
  <c r="AX109" i="29"/>
  <c r="CK134" i="29"/>
  <c r="CK166" i="29" s="1"/>
  <c r="BM95" i="29"/>
  <c r="BM127" i="29" s="1"/>
  <c r="Z78" i="29"/>
  <c r="R78" i="29"/>
  <c r="CW165" i="29"/>
  <c r="CN72" i="29"/>
  <c r="CN106" i="29"/>
  <c r="CX159" i="29"/>
  <c r="BQ153" i="29"/>
  <c r="BQ89" i="29"/>
  <c r="BQ121" i="29" s="1"/>
  <c r="BZ89" i="29"/>
  <c r="BZ153" i="29" s="1"/>
  <c r="AM89" i="29"/>
  <c r="AZ131" i="29"/>
  <c r="AZ163" i="29" s="1"/>
  <c r="AT133" i="29"/>
  <c r="CM124" i="29"/>
  <c r="CO163" i="29"/>
  <c r="BH138" i="29"/>
  <c r="BS158" i="29"/>
  <c r="CY141" i="29"/>
  <c r="N109" i="29"/>
  <c r="N141" i="29" s="1"/>
  <c r="Q99" i="29"/>
  <c r="Q131" i="29" s="1"/>
  <c r="CM144" i="29"/>
  <c r="BW82" i="29"/>
  <c r="I95" i="29"/>
  <c r="I127" i="29" s="1"/>
  <c r="AX102" i="29"/>
  <c r="DR113" i="29"/>
  <c r="DR145" i="29" s="1"/>
  <c r="CM94" i="29"/>
  <c r="CM126" i="29" s="1"/>
  <c r="CM158" i="29" s="1"/>
  <c r="DQ152" i="29"/>
  <c r="DQ120" i="29"/>
  <c r="S82" i="29"/>
  <c r="S114" i="29" s="1"/>
  <c r="O101" i="29"/>
  <c r="R132" i="29"/>
  <c r="R164" i="29" s="1"/>
  <c r="BA166" i="29"/>
  <c r="BA134" i="29"/>
  <c r="V97" i="29"/>
  <c r="BG96" i="29"/>
  <c r="BG128" i="29" s="1"/>
  <c r="DQ95" i="29"/>
  <c r="DQ127" i="29" s="1"/>
  <c r="CK158" i="29"/>
  <c r="DJ103" i="29"/>
  <c r="DJ135" i="29" s="1"/>
  <c r="H103" i="29"/>
  <c r="DV155" i="29"/>
  <c r="AU88" i="29"/>
  <c r="AU152" i="29" s="1"/>
  <c r="M109" i="29"/>
  <c r="M141" i="29" s="1"/>
  <c r="DV160" i="29"/>
  <c r="AC148" i="29"/>
  <c r="CR133" i="29"/>
  <c r="CR165" i="29" s="1"/>
  <c r="AB127" i="29"/>
  <c r="L126" i="29"/>
  <c r="BA116" i="29"/>
  <c r="BA148" i="29" s="1"/>
  <c r="Y116" i="29"/>
  <c r="AO119" i="29"/>
  <c r="CM108" i="29"/>
  <c r="BK111" i="29"/>
  <c r="AF108" i="29"/>
  <c r="AF140" i="29" s="1"/>
  <c r="S147" i="29"/>
  <c r="DV96" i="29"/>
  <c r="DV128" i="29" s="1"/>
  <c r="CJ88" i="29"/>
  <c r="AJ151" i="29"/>
  <c r="DM97" i="29"/>
  <c r="DM129" i="29" s="1"/>
  <c r="DM161" i="29" s="1"/>
  <c r="T117" i="29"/>
  <c r="T149" i="29" s="1"/>
  <c r="BY114" i="29"/>
  <c r="CN114" i="29"/>
  <c r="CN146" i="29" s="1"/>
  <c r="BJ161" i="29"/>
  <c r="AV96" i="29"/>
  <c r="CY117" i="29"/>
  <c r="CY149" i="29" s="1"/>
  <c r="AY84" i="29"/>
  <c r="U142" i="29"/>
  <c r="AQ164" i="29"/>
  <c r="CY164" i="29"/>
  <c r="CN110" i="29"/>
  <c r="CN142" i="29" s="1"/>
  <c r="BM138" i="29"/>
  <c r="BM106" i="29"/>
  <c r="BI118" i="29"/>
  <c r="BI150" i="29" s="1"/>
  <c r="BB112" i="29"/>
  <c r="CB112" i="29"/>
  <c r="CB144" i="29" s="1"/>
  <c r="P162" i="29"/>
  <c r="AY121" i="29"/>
  <c r="AC121" i="29"/>
  <c r="BF121" i="29"/>
  <c r="AG79" i="29"/>
  <c r="CN143" i="29"/>
  <c r="DS79" i="29"/>
  <c r="DS111" i="29" s="1"/>
  <c r="CR140" i="29"/>
  <c r="DQ140" i="29"/>
  <c r="BA144" i="29"/>
  <c r="AM94" i="29"/>
  <c r="AM158" i="29" s="1"/>
  <c r="CO157" i="29"/>
  <c r="CO125" i="29"/>
  <c r="AV157" i="29"/>
  <c r="CW109" i="29"/>
  <c r="CW141" i="29" s="1"/>
  <c r="BV141" i="29"/>
  <c r="AE163" i="29"/>
  <c r="AE99" i="29"/>
  <c r="AE131" i="29" s="1"/>
  <c r="AQ125" i="29"/>
  <c r="AQ157" i="29" s="1"/>
  <c r="CY145" i="29"/>
  <c r="BA155" i="29"/>
  <c r="BT91" i="29"/>
  <c r="BT123" i="29" s="1"/>
  <c r="DF123" i="29"/>
  <c r="DF155" i="29" s="1"/>
  <c r="P155" i="29"/>
  <c r="CW131" i="29"/>
  <c r="CW163" i="29" s="1"/>
  <c r="BO162" i="29"/>
  <c r="AO157" i="29"/>
  <c r="DU151" i="29"/>
  <c r="CM86" i="29"/>
  <c r="CM118" i="29" s="1"/>
  <c r="CM150" i="29" s="1"/>
  <c r="BM113" i="29"/>
  <c r="BM145" i="29" s="1"/>
  <c r="AE144" i="29"/>
  <c r="Z113" i="29"/>
  <c r="Z145" i="29"/>
  <c r="DN102" i="29"/>
  <c r="DN166" i="29" s="1"/>
  <c r="DN134" i="29"/>
  <c r="DM132" i="29"/>
  <c r="DM164" i="29" s="1"/>
  <c r="DS116" i="29"/>
  <c r="DS148" i="29" s="1"/>
  <c r="BG116" i="29"/>
  <c r="BG148" i="29" s="1"/>
  <c r="BG84" i="29"/>
  <c r="CG84" i="29"/>
  <c r="CG116" i="29" s="1"/>
  <c r="AI82" i="29"/>
  <c r="AI114" i="29" s="1"/>
  <c r="Q146" i="29"/>
  <c r="Q82" i="29"/>
  <c r="Q114" i="29" s="1"/>
  <c r="N44" i="29"/>
  <c r="N36" i="29"/>
  <c r="CH132" i="29"/>
  <c r="CH164" i="29" s="1"/>
  <c r="DR106" i="29"/>
  <c r="O135" i="29"/>
  <c r="O167" i="29" s="1"/>
  <c r="L101" i="29"/>
  <c r="L133" i="29" s="1"/>
  <c r="AE160" i="29"/>
  <c r="AE126" i="29"/>
  <c r="AE158" i="29" s="1"/>
  <c r="CV154" i="29"/>
  <c r="CV122" i="29"/>
  <c r="AJ152" i="29"/>
  <c r="Z140" i="29"/>
  <c r="Z108" i="29"/>
  <c r="H102" i="29"/>
  <c r="H134" i="29" s="1"/>
  <c r="AI102" i="29"/>
  <c r="BH102" i="29"/>
  <c r="CG134" i="29"/>
  <c r="CG166" i="29" s="1"/>
  <c r="DF102" i="29"/>
  <c r="CW76" i="29"/>
  <c r="CW108" i="29" s="1"/>
  <c r="BC81" i="29"/>
  <c r="AQ81" i="29"/>
  <c r="AQ113" i="29" s="1"/>
  <c r="BW145" i="29"/>
  <c r="BG145" i="29"/>
  <c r="BA167" i="29"/>
  <c r="BA135" i="29"/>
  <c r="AF101" i="29"/>
  <c r="DH129" i="29"/>
  <c r="DH161" i="29" s="1"/>
  <c r="DI95" i="29"/>
  <c r="BK122" i="29"/>
  <c r="BK154" i="29" s="1"/>
  <c r="DL154" i="29"/>
  <c r="X122" i="29"/>
  <c r="X154" i="29"/>
  <c r="AW154" i="29"/>
  <c r="AW122" i="29"/>
  <c r="AW120" i="29"/>
  <c r="AW152" i="29" s="1"/>
  <c r="DS88" i="29"/>
  <c r="DA84" i="29"/>
  <c r="DO146" i="29"/>
  <c r="DU106" i="29"/>
  <c r="DD101" i="29"/>
  <c r="Y101" i="29"/>
  <c r="Y133" i="29" s="1"/>
  <c r="AX101" i="29"/>
  <c r="AX133" i="29" s="1"/>
  <c r="BW101" i="29"/>
  <c r="BW133" i="29" s="1"/>
  <c r="CV101" i="29"/>
  <c r="DP164" i="29"/>
  <c r="DP132" i="29"/>
  <c r="AB100" i="29"/>
  <c r="BA132" i="29"/>
  <c r="BA164" i="29" s="1"/>
  <c r="BA100" i="29"/>
  <c r="BZ132" i="29"/>
  <c r="BZ100" i="29"/>
  <c r="BZ164" i="29" s="1"/>
  <c r="BV135" i="29"/>
  <c r="BV167" i="29" s="1"/>
  <c r="BA101" i="29"/>
  <c r="BA133" i="29" s="1"/>
  <c r="AP161" i="29"/>
  <c r="BE129" i="29"/>
  <c r="BE161" i="29" s="1"/>
  <c r="CD161" i="29"/>
  <c r="DC97" i="29"/>
  <c r="DC129" i="29" s="1"/>
  <c r="DH160" i="29"/>
  <c r="DH128" i="29"/>
  <c r="CN96" i="29"/>
  <c r="CN128" i="29" s="1"/>
  <c r="DO128" i="29"/>
  <c r="DO160" i="29" s="1"/>
  <c r="Y96" i="29"/>
  <c r="AX160" i="29"/>
  <c r="AX96" i="29"/>
  <c r="AX128" i="29" s="1"/>
  <c r="J95" i="29"/>
  <c r="J127" i="29" s="1"/>
  <c r="AK95" i="29"/>
  <c r="AK127" i="29" s="1"/>
  <c r="BJ95" i="29"/>
  <c r="CI95" i="29"/>
  <c r="CI127" i="29" s="1"/>
  <c r="DH95" i="29"/>
  <c r="DH127" i="29" s="1"/>
  <c r="BT158" i="29"/>
  <c r="CU126" i="29"/>
  <c r="CU158" i="29" s="1"/>
  <c r="DT94" i="29"/>
  <c r="AD158" i="29"/>
  <c r="BH146" i="29"/>
  <c r="AD135" i="29"/>
  <c r="AD167" i="29" s="1"/>
  <c r="AD103" i="29"/>
  <c r="AS135" i="29"/>
  <c r="AS167" i="29" s="1"/>
  <c r="BR103" i="29"/>
  <c r="CQ135" i="29"/>
  <c r="CQ167" i="29" s="1"/>
  <c r="DP135" i="29"/>
  <c r="DP167" i="29" s="1"/>
  <c r="DS140" i="29"/>
  <c r="AD102" i="29"/>
  <c r="AD134" i="29" s="1"/>
  <c r="AD166" i="29" s="1"/>
  <c r="Z164" i="29"/>
  <c r="Z132" i="29"/>
  <c r="AA161" i="29"/>
  <c r="W158" i="29"/>
  <c r="AP155" i="29"/>
  <c r="BE123" i="29"/>
  <c r="BE155" i="29" s="1"/>
  <c r="CD123" i="29"/>
  <c r="CD155" i="29" s="1"/>
  <c r="DC155" i="29"/>
  <c r="DC123" i="29"/>
  <c r="BF122" i="29"/>
  <c r="BF154" i="29" s="1"/>
  <c r="BO85" i="29"/>
  <c r="BO117" i="29" s="1"/>
  <c r="Q148" i="29"/>
  <c r="CJ82" i="29"/>
  <c r="CJ114" i="29" s="1"/>
  <c r="AY143" i="29"/>
  <c r="DM111" i="29"/>
  <c r="DM143" i="29" s="1"/>
  <c r="DC141" i="29"/>
  <c r="DC109" i="29"/>
  <c r="BU109" i="29"/>
  <c r="BU141" i="29" s="1"/>
  <c r="CU77" i="29"/>
  <c r="CU109" i="29" s="1"/>
  <c r="DF106" i="29"/>
  <c r="I76" i="29"/>
  <c r="I108" i="29" s="1"/>
  <c r="I72" i="29"/>
  <c r="BO167" i="29"/>
  <c r="X165" i="29"/>
  <c r="X101" i="29"/>
  <c r="X133" i="29" s="1"/>
  <c r="V128" i="29"/>
  <c r="V160" i="29" s="1"/>
  <c r="U158" i="29"/>
  <c r="AM122" i="29"/>
  <c r="AM154" i="29" s="1"/>
  <c r="AM90" i="29"/>
  <c r="DE151" i="29"/>
  <c r="CA117" i="29"/>
  <c r="CA149" i="29" s="1"/>
  <c r="CO149" i="29"/>
  <c r="DO149" i="29"/>
  <c r="DO85" i="29"/>
  <c r="DO117" i="29" s="1"/>
  <c r="CA147" i="29"/>
  <c r="CS83" i="29"/>
  <c r="DS83" i="29"/>
  <c r="CV140" i="29"/>
  <c r="BD138" i="29"/>
  <c r="AS138" i="29"/>
  <c r="AM163" i="29"/>
  <c r="BI151" i="29"/>
  <c r="BC142" i="29"/>
  <c r="BT78" i="29"/>
  <c r="BT142" i="29" s="1"/>
  <c r="BT110" i="29"/>
  <c r="CX110" i="29"/>
  <c r="CX142" i="29" s="1"/>
  <c r="AN78" i="29"/>
  <c r="AN110" i="29" s="1"/>
  <c r="J78" i="29"/>
  <c r="J110" i="29" s="1"/>
  <c r="CM78" i="29"/>
  <c r="CM110" i="29" s="1"/>
  <c r="DO78" i="29"/>
  <c r="DO104" i="29" s="1"/>
  <c r="AJ115" i="29"/>
  <c r="AJ147" i="29" s="1"/>
  <c r="P145" i="29"/>
  <c r="DC72" i="29"/>
  <c r="CH154" i="29"/>
  <c r="AU90" i="29"/>
  <c r="CE90" i="29"/>
  <c r="BP149" i="29"/>
  <c r="Q109" i="29"/>
  <c r="N106" i="29"/>
  <c r="N72" i="29"/>
  <c r="N74" i="29"/>
  <c r="BL134" i="29"/>
  <c r="BL166" i="29" s="1"/>
  <c r="BE128" i="29"/>
  <c r="BE160" i="29" s="1"/>
  <c r="Q167" i="29"/>
  <c r="CJ149" i="29"/>
  <c r="AJ72" i="29"/>
  <c r="AB148" i="29"/>
  <c r="DR148" i="29"/>
  <c r="CA167" i="29"/>
  <c r="BE159" i="29"/>
  <c r="CI43" i="29"/>
  <c r="CI36" i="29"/>
  <c r="L43" i="29"/>
  <c r="L36" i="29"/>
  <c r="AN139" i="29"/>
  <c r="AN107" i="29"/>
  <c r="AP107" i="29"/>
  <c r="AP139" i="29" s="1"/>
  <c r="AQ139" i="29"/>
  <c r="DN43" i="29"/>
  <c r="DN72" i="29" s="1"/>
  <c r="DN36" i="29"/>
  <c r="AZ107" i="29"/>
  <c r="AZ139" i="29" s="1"/>
  <c r="AC107" i="29"/>
  <c r="AC139" i="29"/>
  <c r="CK138" i="29"/>
  <c r="CK72" i="29"/>
  <c r="CK106" i="29"/>
  <c r="DH167" i="29"/>
  <c r="AN160" i="29"/>
  <c r="L147" i="29"/>
  <c r="AJ107" i="29"/>
  <c r="AJ139" i="29" s="1"/>
  <c r="DE85" i="29"/>
  <c r="DE117" i="29" s="1"/>
  <c r="BQ85" i="29"/>
  <c r="BQ117" i="29" s="1"/>
  <c r="CQ85" i="29"/>
  <c r="CQ117" i="29" s="1"/>
  <c r="DC83" i="29"/>
  <c r="DC115" i="29" s="1"/>
  <c r="DC147" i="29" s="1"/>
  <c r="BU83" i="29"/>
  <c r="BU115" i="29" s="1"/>
  <c r="CU83" i="29"/>
  <c r="CU115" i="29" s="1"/>
  <c r="AH76" i="29"/>
  <c r="AH108" i="29" s="1"/>
  <c r="BQ142" i="29"/>
  <c r="BQ110" i="29"/>
  <c r="CI78" i="29"/>
  <c r="DL110" i="29"/>
  <c r="DL142" i="29" s="1"/>
  <c r="DL78" i="29"/>
  <c r="CD78" i="29"/>
  <c r="CD104" i="29" s="1"/>
  <c r="BP110" i="29"/>
  <c r="BP142" i="29" s="1"/>
  <c r="BP78" i="29"/>
  <c r="DA78" i="29"/>
  <c r="M78" i="29"/>
  <c r="M110" i="29" s="1"/>
  <c r="U89" i="29"/>
  <c r="U121" i="29" s="1"/>
  <c r="AJ89" i="29"/>
  <c r="AJ121" i="29" s="1"/>
  <c r="DA153" i="29"/>
  <c r="DA89" i="29"/>
  <c r="DA121" i="29" s="1"/>
  <c r="BS89" i="29"/>
  <c r="AQ153" i="29"/>
  <c r="DJ89" i="29"/>
  <c r="DJ121" i="29" s="1"/>
  <c r="BR89" i="29"/>
  <c r="BR121" i="29" s="1"/>
  <c r="CS89" i="29"/>
  <c r="CS121" i="29" s="1"/>
  <c r="BK153" i="29"/>
  <c r="BK89" i="29"/>
  <c r="BK121" i="29" s="1"/>
  <c r="DF78" i="29"/>
  <c r="CD72" i="29"/>
  <c r="DM74" i="29"/>
  <c r="DM72" i="29"/>
  <c r="AW43" i="29"/>
  <c r="AW36" i="29"/>
  <c r="AY139" i="29"/>
  <c r="AY107" i="29"/>
  <c r="CB107" i="29"/>
  <c r="CB139" i="29" s="1"/>
  <c r="CC107" i="29"/>
  <c r="CD139" i="29"/>
  <c r="AR36" i="29"/>
  <c r="AR43" i="29"/>
  <c r="AF75" i="29"/>
  <c r="BM139" i="29"/>
  <c r="BM107" i="29"/>
  <c r="BX36" i="29"/>
  <c r="P78" i="29"/>
  <c r="P110" i="29" s="1"/>
  <c r="AS110" i="29"/>
  <c r="AS142" i="29" s="1"/>
  <c r="AT78" i="29"/>
  <c r="AT110" i="29" s="1"/>
  <c r="DJ142" i="29"/>
  <c r="DJ110" i="29"/>
  <c r="AU110" i="29"/>
  <c r="AU78" i="29"/>
  <c r="AU142" i="29" s="1"/>
  <c r="BU78" i="29"/>
  <c r="BU110" i="29" s="1"/>
  <c r="AG89" i="29"/>
  <c r="AG121" i="29" s="1"/>
  <c r="BZ106" i="29"/>
  <c r="BZ138" i="29" s="1"/>
  <c r="BZ72" i="29"/>
  <c r="DT153" i="29"/>
  <c r="DT89" i="29"/>
  <c r="DT121" i="29" s="1"/>
  <c r="AO153" i="29"/>
  <c r="AO89" i="29"/>
  <c r="AO121" i="29" s="1"/>
  <c r="AP89" i="29"/>
  <c r="AP121" i="29" s="1"/>
  <c r="J89" i="29"/>
  <c r="J121" i="29" s="1"/>
  <c r="AS89" i="29"/>
  <c r="AS121" i="29" s="1"/>
  <c r="M89" i="29"/>
  <c r="M121" i="29" s="1"/>
  <c r="CT153" i="29"/>
  <c r="CT89" i="29"/>
  <c r="CT121" i="29" s="1"/>
  <c r="DS153" i="29"/>
  <c r="DS89" i="29"/>
  <c r="DS121" i="29" s="1"/>
  <c r="BA122" i="29"/>
  <c r="BA154" i="29" s="1"/>
  <c r="BV43" i="29"/>
  <c r="BV36" i="29"/>
  <c r="U107" i="29"/>
  <c r="DM107" i="29"/>
  <c r="DM139" i="29" s="1"/>
  <c r="M139" i="29"/>
  <c r="M107" i="29"/>
  <c r="CL139" i="29"/>
  <c r="CL107" i="29"/>
  <c r="BK43" i="29"/>
  <c r="BK36" i="29"/>
  <c r="DE43" i="29"/>
  <c r="DE36" i="29"/>
  <c r="CS139" i="29"/>
  <c r="DU43" i="29"/>
  <c r="DU36" i="29"/>
  <c r="DA104" i="29"/>
  <c r="V85" i="29"/>
  <c r="V117" i="29" s="1"/>
  <c r="W85" i="29"/>
  <c r="W117" i="29" s="1"/>
  <c r="BT84" i="29"/>
  <c r="U83" i="29"/>
  <c r="AA147" i="29"/>
  <c r="AA115" i="29"/>
  <c r="AA83" i="29"/>
  <c r="BS146" i="29"/>
  <c r="DI76" i="29"/>
  <c r="DI108" i="29" s="1"/>
  <c r="CO78" i="29"/>
  <c r="AB78" i="29"/>
  <c r="AB110" i="29" s="1"/>
  <c r="AD110" i="29"/>
  <c r="AD142" i="29" s="1"/>
  <c r="AD78" i="29"/>
  <c r="BH78" i="29"/>
  <c r="BH110" i="29" s="1"/>
  <c r="BJ110" i="29"/>
  <c r="BJ142" i="29" s="1"/>
  <c r="BJ78" i="29"/>
  <c r="S142" i="29"/>
  <c r="BG78" i="29"/>
  <c r="CG142" i="29"/>
  <c r="CG78" i="29"/>
  <c r="CG110" i="29" s="1"/>
  <c r="CR115" i="29"/>
  <c r="AK114" i="29"/>
  <c r="BN106" i="29"/>
  <c r="BN138" i="29" s="1"/>
  <c r="BN72" i="29"/>
  <c r="I89" i="29"/>
  <c r="I121" i="29" s="1"/>
  <c r="BD153" i="29"/>
  <c r="BE89" i="29"/>
  <c r="BE121" i="29" s="1"/>
  <c r="P153" i="29"/>
  <c r="P89" i="29"/>
  <c r="P121" i="29" s="1"/>
  <c r="BJ89" i="29"/>
  <c r="BJ121" i="29" s="1"/>
  <c r="Y89" i="29"/>
  <c r="Y121" i="29" s="1"/>
  <c r="DF153" i="29"/>
  <c r="DF89" i="29"/>
  <c r="DF121" i="29" s="1"/>
  <c r="DO106" i="29"/>
  <c r="BK118" i="29"/>
  <c r="K118" i="29"/>
  <c r="K150" i="29" s="1"/>
  <c r="CL106" i="29"/>
  <c r="CL138" i="29" s="1"/>
  <c r="Y74" i="29"/>
  <c r="DJ107" i="29"/>
  <c r="DJ139" i="29" s="1"/>
  <c r="BH107" i="29"/>
  <c r="BN107" i="29"/>
  <c r="BN139" i="29" s="1"/>
  <c r="CN107" i="29"/>
  <c r="CN139" i="29" s="1"/>
  <c r="CN75" i="29"/>
  <c r="Z43" i="29"/>
  <c r="Z36" i="29"/>
  <c r="CY139" i="29"/>
  <c r="DR107" i="29"/>
  <c r="DR139" i="29" s="1"/>
  <c r="DR75" i="29"/>
  <c r="DF43" i="29"/>
  <c r="DF36" i="29"/>
  <c r="DL36" i="29"/>
  <c r="X72" i="29"/>
  <c r="X138" i="29"/>
  <c r="DA138" i="29"/>
  <c r="DH106" i="29"/>
  <c r="CS78" i="29"/>
  <c r="CS110" i="29" s="1"/>
  <c r="W89" i="29"/>
  <c r="W121" i="29" s="1"/>
  <c r="BT89" i="29"/>
  <c r="BT121" i="29" s="1"/>
  <c r="BX89" i="29"/>
  <c r="BX121" i="29" s="1"/>
  <c r="AD153" i="29"/>
  <c r="AD89" i="29"/>
  <c r="AD121" i="29" s="1"/>
  <c r="CA153" i="29"/>
  <c r="AK89" i="29"/>
  <c r="AK121" i="29" s="1"/>
  <c r="DR153" i="29"/>
  <c r="DR89" i="29"/>
  <c r="DR121" i="29" s="1"/>
  <c r="DG107" i="29"/>
  <c r="DG139" i="29" s="1"/>
  <c r="L74" i="29"/>
  <c r="L72" i="29"/>
  <c r="DB122" i="29"/>
  <c r="I139" i="29"/>
  <c r="I107" i="29"/>
  <c r="CU107" i="29"/>
  <c r="N75" i="29"/>
  <c r="N107" i="29" s="1"/>
  <c r="O107" i="29"/>
  <c r="O139" i="29" s="1"/>
  <c r="P139" i="29"/>
  <c r="P107" i="29"/>
  <c r="AM107" i="29"/>
  <c r="AM139" i="29" s="1"/>
  <c r="AX75" i="29"/>
  <c r="AX139" i="29" s="1"/>
  <c r="AX107" i="29"/>
  <c r="DS107" i="29"/>
  <c r="DL72" i="29"/>
  <c r="DL106" i="29"/>
  <c r="DL138" i="29" s="1"/>
  <c r="U149" i="29"/>
  <c r="AU149" i="29"/>
  <c r="AU85" i="29"/>
  <c r="AU117" i="29" s="1"/>
  <c r="AQ148" i="29"/>
  <c r="AQ84" i="29"/>
  <c r="AQ116" i="29" s="1"/>
  <c r="Y115" i="29"/>
  <c r="Y147" i="29" s="1"/>
  <c r="Y83" i="29"/>
  <c r="AY83" i="29"/>
  <c r="AQ82" i="29"/>
  <c r="AQ114" i="29" s="1"/>
  <c r="CH140" i="29"/>
  <c r="CH108" i="29"/>
  <c r="AH153" i="29"/>
  <c r="AH89" i="29"/>
  <c r="AH121" i="29" s="1"/>
  <c r="L110" i="29"/>
  <c r="L142" i="29" s="1"/>
  <c r="L78" i="29"/>
  <c r="AC78" i="29"/>
  <c r="AC110" i="29" s="1"/>
  <c r="BF78" i="29"/>
  <c r="BF104" i="29" s="1"/>
  <c r="CK142" i="29"/>
  <c r="CL110" i="29"/>
  <c r="CL142" i="29"/>
  <c r="CL78" i="29"/>
  <c r="AV78" i="29"/>
  <c r="CE78" i="29"/>
  <c r="CE110" i="29" s="1"/>
  <c r="DE78" i="29"/>
  <c r="DE110" i="29" s="1"/>
  <c r="DE142" i="29"/>
  <c r="AB138" i="29"/>
  <c r="BA138" i="29"/>
  <c r="BA72" i="29"/>
  <c r="BA106" i="29"/>
  <c r="DT46" i="29"/>
  <c r="DT36" i="29"/>
  <c r="CY153" i="29"/>
  <c r="AL89" i="29"/>
  <c r="AL121" i="29" s="1"/>
  <c r="CM153" i="29"/>
  <c r="CN153" i="29"/>
  <c r="AR153" i="29"/>
  <c r="CR153" i="29"/>
  <c r="CR89" i="29"/>
  <c r="CR121" i="29" s="1"/>
  <c r="AW153" i="29"/>
  <c r="AW89" i="29"/>
  <c r="AW121" i="29" s="1"/>
  <c r="O89" i="29"/>
  <c r="DO138" i="29"/>
  <c r="BY138" i="29"/>
  <c r="BY72" i="29"/>
  <c r="AV75" i="29"/>
  <c r="AV107" i="29" s="1"/>
  <c r="BX107" i="29"/>
  <c r="BX139" i="29" s="1"/>
  <c r="AA43" i="29"/>
  <c r="AA36" i="29"/>
  <c r="AB107" i="29"/>
  <c r="AB139" i="29"/>
  <c r="AD107" i="29"/>
  <c r="AD139" i="29" s="1"/>
  <c r="CA139" i="29"/>
  <c r="DL139" i="29"/>
  <c r="DL107" i="29"/>
  <c r="Q75" i="29"/>
  <c r="Q104" i="29" s="1"/>
  <c r="K74" i="29"/>
  <c r="K72" i="29"/>
  <c r="AW138" i="29"/>
  <c r="DS36" i="29"/>
  <c r="DC104" i="26"/>
  <c r="BN125" i="26"/>
  <c r="AN110" i="26"/>
  <c r="CD113" i="26"/>
  <c r="J126" i="26"/>
  <c r="CE117" i="26"/>
  <c r="DD118" i="26"/>
  <c r="CB131" i="26"/>
  <c r="DR131" i="26"/>
  <c r="BJ113" i="26"/>
  <c r="CZ126" i="26"/>
  <c r="AN131" i="26"/>
  <c r="DM131" i="26"/>
  <c r="AI103" i="26"/>
  <c r="BH103" i="26"/>
  <c r="BH127" i="26"/>
  <c r="CS125" i="26"/>
  <c r="AM131" i="26"/>
  <c r="DM130" i="26"/>
  <c r="BO130" i="26"/>
  <c r="BI104" i="26"/>
  <c r="AT104" i="26"/>
  <c r="DH129" i="26"/>
  <c r="CR104" i="26"/>
  <c r="DO118" i="26"/>
  <c r="AB78" i="26"/>
  <c r="AB110" i="26" s="1"/>
  <c r="AA110" i="26"/>
  <c r="BC69" i="26"/>
  <c r="DU83" i="26"/>
  <c r="DT115" i="26"/>
  <c r="DL83" i="26"/>
  <c r="DL115" i="26" s="1"/>
  <c r="DK115" i="26"/>
  <c r="BJ117" i="26"/>
  <c r="BK85" i="26"/>
  <c r="BK117" i="26" s="1"/>
  <c r="CD118" i="26"/>
  <c r="CE86" i="26"/>
  <c r="CE118" i="26" s="1"/>
  <c r="DJ124" i="26"/>
  <c r="BG120" i="26"/>
  <c r="BH88" i="26"/>
  <c r="BH120" i="26" s="1"/>
  <c r="BC123" i="26"/>
  <c r="BD91" i="26"/>
  <c r="CE123" i="26"/>
  <c r="U87" i="26"/>
  <c r="U119" i="26" s="1"/>
  <c r="BW87" i="26"/>
  <c r="BW119" i="26" s="1"/>
  <c r="BV119" i="26"/>
  <c r="DG111" i="26"/>
  <c r="DO131" i="26"/>
  <c r="AZ73" i="26"/>
  <c r="AZ105" i="26" s="1"/>
  <c r="BI72" i="26"/>
  <c r="DF90" i="26"/>
  <c r="DF122" i="26" s="1"/>
  <c r="DE122" i="26"/>
  <c r="DE112" i="26"/>
  <c r="CM127" i="26"/>
  <c r="Q101" i="26"/>
  <c r="Q103" i="26"/>
  <c r="BC71" i="26"/>
  <c r="CI103" i="26"/>
  <c r="DR103" i="26"/>
  <c r="AU87" i="26"/>
  <c r="AU119" i="26" s="1"/>
  <c r="AT119" i="26"/>
  <c r="CW119" i="26"/>
  <c r="CX87" i="26"/>
  <c r="CX119" i="26" s="1"/>
  <c r="DE69" i="26"/>
  <c r="DE71" i="26"/>
  <c r="BJ99" i="26"/>
  <c r="BJ131" i="26" s="1"/>
  <c r="BQ130" i="26"/>
  <c r="DS98" i="26"/>
  <c r="DS130" i="26" s="1"/>
  <c r="DR130" i="26"/>
  <c r="AH112" i="26"/>
  <c r="Q85" i="26"/>
  <c r="Q117" i="26" s="1"/>
  <c r="P117" i="26"/>
  <c r="DK124" i="26"/>
  <c r="AB105" i="26"/>
  <c r="AB73" i="26"/>
  <c r="DM127" i="26"/>
  <c r="AG94" i="26"/>
  <c r="AG126" i="26" s="1"/>
  <c r="CF94" i="26"/>
  <c r="CF126" i="26" s="1"/>
  <c r="CU78" i="26"/>
  <c r="CU110" i="26" s="1"/>
  <c r="DR111" i="26"/>
  <c r="AY74" i="26"/>
  <c r="AY106" i="26" s="1"/>
  <c r="AV106" i="26"/>
  <c r="CJ105" i="26"/>
  <c r="DQ72" i="26"/>
  <c r="DQ104" i="26" s="1"/>
  <c r="DQ133" i="26" s="1"/>
  <c r="DI120" i="26"/>
  <c r="DJ88" i="26"/>
  <c r="DJ120" i="26" s="1"/>
  <c r="DR120" i="26"/>
  <c r="DS88" i="26"/>
  <c r="DS120" i="26" s="1"/>
  <c r="BA83" i="26"/>
  <c r="BA115" i="26" s="1"/>
  <c r="AP111" i="26"/>
  <c r="DM101" i="26"/>
  <c r="CQ121" i="26"/>
  <c r="DR125" i="26"/>
  <c r="AA113" i="26"/>
  <c r="AB81" i="26"/>
  <c r="DO113" i="26"/>
  <c r="DP81" i="26"/>
  <c r="CV73" i="26"/>
  <c r="CV105" i="26" s="1"/>
  <c r="CS112" i="26"/>
  <c r="V103" i="26"/>
  <c r="AB83" i="26"/>
  <c r="AB115" i="26" s="1"/>
  <c r="AA115" i="26"/>
  <c r="CX115" i="26"/>
  <c r="CY83" i="26"/>
  <c r="CY115" i="26" s="1"/>
  <c r="CN111" i="26"/>
  <c r="CO79" i="26"/>
  <c r="AN69" i="26"/>
  <c r="O131" i="26"/>
  <c r="O126" i="26"/>
  <c r="DR89" i="26"/>
  <c r="DR101" i="26" s="1"/>
  <c r="AG78" i="26"/>
  <c r="AG110" i="26" s="1"/>
  <c r="AU90" i="26"/>
  <c r="AT122" i="26"/>
  <c r="BJ78" i="26"/>
  <c r="BJ110" i="26" s="1"/>
  <c r="BI110" i="26"/>
  <c r="AU130" i="26"/>
  <c r="AU94" i="26"/>
  <c r="AU126" i="26" s="1"/>
  <c r="AT126" i="26"/>
  <c r="BS126" i="26"/>
  <c r="BT94" i="26"/>
  <c r="BT126" i="26" s="1"/>
  <c r="BX104" i="26"/>
  <c r="CT92" i="26"/>
  <c r="CT124" i="26" s="1"/>
  <c r="CS124" i="26"/>
  <c r="CK92" i="26"/>
  <c r="CJ124" i="26"/>
  <c r="AX116" i="26"/>
  <c r="CC80" i="26"/>
  <c r="CC112" i="26" s="1"/>
  <c r="CB112" i="26"/>
  <c r="AF125" i="26"/>
  <c r="AN97" i="26"/>
  <c r="AN129" i="26" s="1"/>
  <c r="DM129" i="26"/>
  <c r="CG109" i="26"/>
  <c r="CK90" i="26"/>
  <c r="CK122" i="26" s="1"/>
  <c r="BO118" i="26"/>
  <c r="BP86" i="26"/>
  <c r="BP118" i="26" s="1"/>
  <c r="H114" i="26"/>
  <c r="I82" i="26"/>
  <c r="Y106" i="26"/>
  <c r="AO124" i="26"/>
  <c r="BY112" i="26"/>
  <c r="DR80" i="26"/>
  <c r="DQ112" i="26"/>
  <c r="BO119" i="26"/>
  <c r="DV69" i="26"/>
  <c r="CZ69" i="26"/>
  <c r="N69" i="26"/>
  <c r="N71" i="26"/>
  <c r="N103" i="26"/>
  <c r="AH69" i="26"/>
  <c r="AH71" i="26"/>
  <c r="AW120" i="26"/>
  <c r="DA126" i="26"/>
  <c r="BY131" i="26"/>
  <c r="V131" i="26"/>
  <c r="BC126" i="26"/>
  <c r="AN130" i="26"/>
  <c r="M123" i="26"/>
  <c r="CJ114" i="26"/>
  <c r="BT89" i="26"/>
  <c r="BT121" i="26" s="1"/>
  <c r="M85" i="26"/>
  <c r="M117" i="26" s="1"/>
  <c r="BB85" i="26"/>
  <c r="BB117" i="26" s="1"/>
  <c r="BA117" i="26"/>
  <c r="DR110" i="26"/>
  <c r="BS73" i="26"/>
  <c r="BS105" i="26" s="1"/>
  <c r="CU88" i="26"/>
  <c r="CU120" i="26" s="1"/>
  <c r="AP72" i="26"/>
  <c r="AP101" i="26" s="1"/>
  <c r="CR72" i="26"/>
  <c r="BH110" i="26"/>
  <c r="BY90" i="26"/>
  <c r="BY122" i="26" s="1"/>
  <c r="DQ122" i="26"/>
  <c r="AW86" i="26"/>
  <c r="AW118" i="26" s="1"/>
  <c r="AV118" i="26"/>
  <c r="AQ110" i="26"/>
  <c r="AR78" i="26"/>
  <c r="K113" i="26"/>
  <c r="L81" i="26"/>
  <c r="L113" i="26" s="1"/>
  <c r="DD94" i="26"/>
  <c r="DD101" i="26" s="1"/>
  <c r="DC126" i="26"/>
  <c r="Z126" i="26"/>
  <c r="AA94" i="26"/>
  <c r="AA126" i="26" s="1"/>
  <c r="AD91" i="26"/>
  <c r="AD123" i="26" s="1"/>
  <c r="DH124" i="26"/>
  <c r="CR80" i="26"/>
  <c r="CQ112" i="26"/>
  <c r="BL108" i="26"/>
  <c r="V83" i="26"/>
  <c r="V115" i="26" s="1"/>
  <c r="CZ71" i="26"/>
  <c r="CD117" i="26"/>
  <c r="AC111" i="26"/>
  <c r="DM79" i="26"/>
  <c r="DL111" i="26"/>
  <c r="CA79" i="26"/>
  <c r="BZ111" i="26"/>
  <c r="AN99" i="26"/>
  <c r="BE130" i="26"/>
  <c r="N95" i="26"/>
  <c r="AB131" i="26"/>
  <c r="AB130" i="26"/>
  <c r="BX126" i="26"/>
  <c r="CS115" i="26"/>
  <c r="DE103" i="26"/>
  <c r="BA97" i="26"/>
  <c r="BA129" i="26" s="1"/>
  <c r="CA85" i="26"/>
  <c r="CA117" i="26" s="1"/>
  <c r="DM81" i="26"/>
  <c r="DM113" i="26" s="1"/>
  <c r="K85" i="26"/>
  <c r="K117" i="26" s="1"/>
  <c r="J117" i="26"/>
  <c r="DB109" i="26"/>
  <c r="Z81" i="26"/>
  <c r="Z113" i="26" s="1"/>
  <c r="P78" i="26"/>
  <c r="P110" i="26" s="1"/>
  <c r="BC110" i="26"/>
  <c r="BD78" i="26"/>
  <c r="BD110" i="26" s="1"/>
  <c r="CT113" i="26"/>
  <c r="CP117" i="26"/>
  <c r="CW87" i="26"/>
  <c r="CK104" i="26"/>
  <c r="DT69" i="26"/>
  <c r="AJ120" i="26"/>
  <c r="CH117" i="26"/>
  <c r="AL116" i="26"/>
  <c r="AK117" i="26"/>
  <c r="BC103" i="26"/>
  <c r="AD101" i="26"/>
  <c r="DV71" i="26"/>
  <c r="DV103" i="26" s="1"/>
  <c r="DV133" i="26" s="1"/>
  <c r="AD87" i="26"/>
  <c r="AD119" i="26" s="1"/>
  <c r="AC119" i="26"/>
  <c r="CZ118" i="26"/>
  <c r="CF111" i="26"/>
  <c r="AN111" i="26"/>
  <c r="AO79" i="26"/>
  <c r="AO111" i="26" s="1"/>
  <c r="CM79" i="26"/>
  <c r="CM111" i="26" s="1"/>
  <c r="CL111" i="26"/>
  <c r="AH107" i="26"/>
  <c r="AI75" i="26"/>
  <c r="AI107" i="26" s="1"/>
  <c r="CJ119" i="26"/>
  <c r="BE131" i="26"/>
  <c r="AC130" i="26"/>
  <c r="DF129" i="26"/>
  <c r="AK131" i="26"/>
  <c r="BO93" i="26"/>
  <c r="BO125" i="26" s="1"/>
  <c r="AY110" i="26"/>
  <c r="CI106" i="26"/>
  <c r="P129" i="26"/>
  <c r="DE130" i="26"/>
  <c r="G120" i="26"/>
  <c r="AO80" i="26"/>
  <c r="AO112" i="26" s="1"/>
  <c r="DF88" i="26"/>
  <c r="AM82" i="26"/>
  <c r="AM114" i="26" s="1"/>
  <c r="AD90" i="26"/>
  <c r="AD122" i="26" s="1"/>
  <c r="AC122" i="26"/>
  <c r="BD106" i="26"/>
  <c r="V117" i="26"/>
  <c r="DR94" i="26"/>
  <c r="DR126" i="26" s="1"/>
  <c r="DQ126" i="26"/>
  <c r="BC94" i="26"/>
  <c r="BB126" i="26"/>
  <c r="J111" i="26"/>
  <c r="CR87" i="26"/>
  <c r="CR119" i="26" s="1"/>
  <c r="BJ104" i="26"/>
  <c r="S104" i="26"/>
  <c r="S72" i="26"/>
  <c r="X116" i="26"/>
  <c r="BC108" i="26"/>
  <c r="BD76" i="26"/>
  <c r="BD108" i="26" s="1"/>
  <c r="BO76" i="26"/>
  <c r="BO108" i="26" s="1"/>
  <c r="BN108" i="26"/>
  <c r="AE131" i="26"/>
  <c r="BI121" i="26"/>
  <c r="Y117" i="26"/>
  <c r="BX112" i="26"/>
  <c r="AA120" i="26"/>
  <c r="AU109" i="26"/>
  <c r="L75" i="26"/>
  <c r="L107" i="26" s="1"/>
  <c r="K107" i="26"/>
  <c r="BW75" i="26"/>
  <c r="BW107" i="26" s="1"/>
  <c r="BV107" i="26"/>
  <c r="DC105" i="26"/>
  <c r="DC73" i="26"/>
  <c r="N104" i="26"/>
  <c r="BV99" i="26"/>
  <c r="BV131" i="26" s="1"/>
  <c r="AL95" i="26"/>
  <c r="AL127" i="26" s="1"/>
  <c r="CZ130" i="26"/>
  <c r="BZ130" i="26"/>
  <c r="AL131" i="26"/>
  <c r="CB129" i="26"/>
  <c r="DA73" i="26"/>
  <c r="DA105" i="26" s="1"/>
  <c r="BQ120" i="26"/>
  <c r="AX125" i="26"/>
  <c r="CD121" i="26"/>
  <c r="AK122" i="26"/>
  <c r="T88" i="26"/>
  <c r="T120" i="26" s="1"/>
  <c r="J94" i="26"/>
  <c r="AT86" i="26"/>
  <c r="AT118" i="26" s="1"/>
  <c r="H131" i="26"/>
  <c r="AS122" i="26"/>
  <c r="BF78" i="26"/>
  <c r="BF101" i="26" s="1"/>
  <c r="BE110" i="26"/>
  <c r="DV74" i="26"/>
  <c r="DV106" i="26" s="1"/>
  <c r="DS106" i="26"/>
  <c r="AB109" i="26"/>
  <c r="BF79" i="26"/>
  <c r="BF111" i="26" s="1"/>
  <c r="BR79" i="26"/>
  <c r="CJ107" i="26"/>
  <c r="DQ124" i="26"/>
  <c r="BM120" i="26"/>
  <c r="BD119" i="26"/>
  <c r="DL84" i="26"/>
  <c r="DL116" i="26" s="1"/>
  <c r="DK116" i="26"/>
  <c r="DT120" i="26"/>
  <c r="BL112" i="26"/>
  <c r="BE101" i="26"/>
  <c r="AO119" i="26"/>
  <c r="AD115" i="26"/>
  <c r="CO111" i="26"/>
  <c r="AM79" i="26"/>
  <c r="AM111" i="26" s="1"/>
  <c r="AL111" i="26"/>
  <c r="DO107" i="26"/>
  <c r="DP75" i="26"/>
  <c r="DP107" i="26" s="1"/>
  <c r="BL75" i="26"/>
  <c r="BL107" i="26" s="1"/>
  <c r="BK107" i="26"/>
  <c r="DE86" i="26"/>
  <c r="DE118" i="26" s="1"/>
  <c r="X99" i="26"/>
  <c r="CR99" i="26"/>
  <c r="CR131" i="26" s="1"/>
  <c r="DA99" i="26"/>
  <c r="DA131" i="26" s="1"/>
  <c r="BA95" i="26"/>
  <c r="BA127" i="26" s="1"/>
  <c r="AX95" i="26"/>
  <c r="AX127" i="26" s="1"/>
  <c r="BE126" i="26"/>
  <c r="O124" i="26"/>
  <c r="CY131" i="26"/>
  <c r="CN130" i="26"/>
  <c r="AC127" i="26"/>
  <c r="CN127" i="26"/>
  <c r="CY130" i="26"/>
  <c r="BI128" i="26"/>
  <c r="AN127" i="26"/>
  <c r="G126" i="26"/>
  <c r="BP95" i="26"/>
  <c r="BP127" i="26" s="1"/>
  <c r="BN130" i="26"/>
  <c r="Z131" i="26"/>
  <c r="L130" i="26"/>
  <c r="BP129" i="26"/>
  <c r="Z127" i="26"/>
  <c r="CQ124" i="26"/>
  <c r="K127" i="26"/>
  <c r="CC73" i="26"/>
  <c r="CC105" i="26" s="1"/>
  <c r="M131" i="26"/>
  <c r="CD128" i="26"/>
  <c r="BI127" i="26"/>
  <c r="AN126" i="26"/>
  <c r="BR104" i="26"/>
  <c r="AM125" i="26"/>
  <c r="BI73" i="26"/>
  <c r="BI101" i="26" s="1"/>
  <c r="BI105" i="26"/>
  <c r="AL97" i="26"/>
  <c r="AL129" i="26" s="1"/>
  <c r="BD97" i="26"/>
  <c r="BD129" i="26" s="1"/>
  <c r="DD127" i="26"/>
  <c r="AM93" i="26"/>
  <c r="V93" i="26"/>
  <c r="V125" i="26" s="1"/>
  <c r="Y93" i="26"/>
  <c r="Y125" i="26" s="1"/>
  <c r="Q93" i="26"/>
  <c r="Q125" i="26" s="1"/>
  <c r="BQ93" i="26"/>
  <c r="AD121" i="26"/>
  <c r="BE120" i="26"/>
  <c r="AJ119" i="26"/>
  <c r="AE81" i="26"/>
  <c r="AE113" i="26" s="1"/>
  <c r="AE133" i="26" s="1"/>
  <c r="CD81" i="26"/>
  <c r="DP111" i="26"/>
  <c r="CT77" i="26"/>
  <c r="AO129" i="26"/>
  <c r="CH129" i="26"/>
  <c r="BA125" i="26"/>
  <c r="CC125" i="26"/>
  <c r="DI125" i="26"/>
  <c r="BX121" i="26"/>
  <c r="CU121" i="26"/>
  <c r="CV89" i="26"/>
  <c r="CV121" i="26" s="1"/>
  <c r="CP121" i="26"/>
  <c r="CP133" i="26" s="1"/>
  <c r="BU117" i="26"/>
  <c r="AA117" i="26"/>
  <c r="CG77" i="26"/>
  <c r="CO77" i="26"/>
  <c r="CN109" i="26"/>
  <c r="DM109" i="26"/>
  <c r="CZ108" i="26"/>
  <c r="BJ106" i="26"/>
  <c r="BD105" i="26"/>
  <c r="BD133" i="26" s="1"/>
  <c r="BT130" i="26"/>
  <c r="DP126" i="26"/>
  <c r="DH92" i="26"/>
  <c r="AV88" i="26"/>
  <c r="AV120" i="26" s="1"/>
  <c r="CC119" i="26"/>
  <c r="DS109" i="26"/>
  <c r="AT72" i="26"/>
  <c r="AT101" i="26" s="1"/>
  <c r="K106" i="26"/>
  <c r="BP98" i="26"/>
  <c r="BP130" i="26" s="1"/>
  <c r="DJ126" i="26"/>
  <c r="K94" i="26"/>
  <c r="K126" i="26" s="1"/>
  <c r="BV90" i="26"/>
  <c r="BV122" i="26" s="1"/>
  <c r="BA90" i="26"/>
  <c r="BA122" i="26" s="1"/>
  <c r="CO117" i="26"/>
  <c r="DT82" i="26"/>
  <c r="DT114" i="26" s="1"/>
  <c r="BQ78" i="26"/>
  <c r="BI78" i="26"/>
  <c r="DV78" i="26"/>
  <c r="DV110" i="26" s="1"/>
  <c r="BX74" i="26"/>
  <c r="BX106" i="26" s="1"/>
  <c r="CR74" i="26"/>
  <c r="CR106" i="26" s="1"/>
  <c r="CB117" i="26"/>
  <c r="BP114" i="26"/>
  <c r="N111" i="26"/>
  <c r="CM110" i="26"/>
  <c r="DF106" i="26"/>
  <c r="DI74" i="26"/>
  <c r="DI106" i="26" s="1"/>
  <c r="CZ106" i="26"/>
  <c r="DC74" i="26"/>
  <c r="DC106" i="26"/>
  <c r="CT103" i="26"/>
  <c r="AH113" i="26"/>
  <c r="CF113" i="26"/>
  <c r="O82" i="26"/>
  <c r="O114" i="26" s="1"/>
  <c r="N114" i="26"/>
  <c r="BQ90" i="26"/>
  <c r="AO100" i="26"/>
  <c r="AN132" i="26"/>
  <c r="AR131" i="26"/>
  <c r="AN128" i="26"/>
  <c r="AS96" i="26"/>
  <c r="AS128" i="26" s="1"/>
  <c r="AR128" i="26"/>
  <c r="CG120" i="26"/>
  <c r="CW103" i="26"/>
  <c r="DE106" i="26"/>
  <c r="T87" i="26"/>
  <c r="T119" i="26" s="1"/>
  <c r="BS106" i="26"/>
  <c r="AN72" i="26"/>
  <c r="AN104" i="26" s="1"/>
  <c r="R69" i="26"/>
  <c r="R72" i="26"/>
  <c r="DV104" i="26"/>
  <c r="BU72" i="26"/>
  <c r="BU101" i="26" s="1"/>
  <c r="BU104" i="26"/>
  <c r="AQ72" i="26"/>
  <c r="AQ104" i="26" s="1"/>
  <c r="CO104" i="26"/>
  <c r="AC79" i="26"/>
  <c r="BT105" i="26"/>
  <c r="BS122" i="26"/>
  <c r="BO88" i="26"/>
  <c r="BO120" i="26" s="1"/>
  <c r="BN120" i="26"/>
  <c r="AK120" i="26"/>
  <c r="AZ88" i="26"/>
  <c r="AZ120" i="26" s="1"/>
  <c r="AY120" i="26"/>
  <c r="CN88" i="26"/>
  <c r="CN120" i="26" s="1"/>
  <c r="CM120" i="26"/>
  <c r="DC118" i="26"/>
  <c r="DQ116" i="26"/>
  <c r="BK116" i="26"/>
  <c r="BL84" i="26"/>
  <c r="BL116" i="26" s="1"/>
  <c r="CI116" i="26"/>
  <c r="CJ84" i="26"/>
  <c r="CK112" i="26"/>
  <c r="CW112" i="26"/>
  <c r="CX80" i="26"/>
  <c r="CX112" i="26" s="1"/>
  <c r="AD112" i="26"/>
  <c r="CR112" i="26"/>
  <c r="CS80" i="26"/>
  <c r="DI80" i="26"/>
  <c r="DH112" i="26"/>
  <c r="AQ108" i="26"/>
  <c r="AR76" i="26"/>
  <c r="AR108" i="26" s="1"/>
  <c r="BH108" i="26"/>
  <c r="BI76" i="26"/>
  <c r="BI108" i="26" s="1"/>
  <c r="BJ105" i="26"/>
  <c r="CD130" i="26"/>
  <c r="BF118" i="26"/>
  <c r="CZ75" i="26"/>
  <c r="CZ107" i="26" s="1"/>
  <c r="CB101" i="26"/>
  <c r="CB103" i="26"/>
  <c r="BH71" i="26"/>
  <c r="BP91" i="26"/>
  <c r="BP123" i="26" s="1"/>
  <c r="BO123" i="26"/>
  <c r="AG119" i="26"/>
  <c r="AH87" i="26"/>
  <c r="AH119" i="26" s="1"/>
  <c r="CY119" i="26"/>
  <c r="CZ87" i="26"/>
  <c r="CZ119" i="26" s="1"/>
  <c r="BR87" i="26"/>
  <c r="BQ119" i="26"/>
  <c r="AP119" i="26"/>
  <c r="DO117" i="26"/>
  <c r="AY83" i="26"/>
  <c r="AY115" i="26" s="1"/>
  <c r="AX115" i="26"/>
  <c r="Z115" i="26"/>
  <c r="AA83" i="26"/>
  <c r="BC115" i="26"/>
  <c r="CW111" i="26"/>
  <c r="X77" i="26"/>
  <c r="X109" i="26" s="1"/>
  <c r="W109" i="26"/>
  <c r="Q107" i="26"/>
  <c r="DA75" i="26"/>
  <c r="BR75" i="26"/>
  <c r="BR107" i="26" s="1"/>
  <c r="BQ107" i="26"/>
  <c r="BZ107" i="26"/>
  <c r="CA75" i="26"/>
  <c r="CA107" i="26" s="1"/>
  <c r="AV107" i="26"/>
  <c r="AI105" i="26"/>
  <c r="CA114" i="26"/>
  <c r="BD99" i="26"/>
  <c r="BD131" i="26" s="1"/>
  <c r="BA131" i="26"/>
  <c r="BS98" i="26"/>
  <c r="BR130" i="26"/>
  <c r="CL130" i="26"/>
  <c r="AN77" i="26"/>
  <c r="AN109" i="26" s="1"/>
  <c r="AM109" i="26"/>
  <c r="BL126" i="26"/>
  <c r="DH110" i="26"/>
  <c r="CA93" i="26"/>
  <c r="CA125" i="26" s="1"/>
  <c r="BZ73" i="26"/>
  <c r="BZ105" i="26" s="1"/>
  <c r="BZ133" i="26" s="1"/>
  <c r="DS73" i="26"/>
  <c r="DS101" i="26" s="1"/>
  <c r="BR121" i="26"/>
  <c r="BP112" i="26"/>
  <c r="BZ128" i="26"/>
  <c r="DP72" i="26"/>
  <c r="DP104" i="26" s="1"/>
  <c r="DP133" i="26" s="1"/>
  <c r="DR98" i="26"/>
  <c r="DM122" i="26"/>
  <c r="DN90" i="26"/>
  <c r="DN122" i="26" s="1"/>
  <c r="BL105" i="26"/>
  <c r="I114" i="26"/>
  <c r="AC104" i="26"/>
  <c r="CI81" i="26"/>
  <c r="CI113" i="26" s="1"/>
  <c r="BF84" i="26"/>
  <c r="BF116" i="26" s="1"/>
  <c r="BF133" i="26" s="1"/>
  <c r="CV108" i="26"/>
  <c r="CW76" i="26"/>
  <c r="CW108" i="26" s="1"/>
  <c r="BP99" i="26"/>
  <c r="BP131" i="26" s="1"/>
  <c r="CT93" i="26"/>
  <c r="CT125" i="26" s="1"/>
  <c r="Y121" i="26"/>
  <c r="AS117" i="26"/>
  <c r="BD117" i="26"/>
  <c r="CB109" i="26"/>
  <c r="CC77" i="26"/>
  <c r="CC109" i="26" s="1"/>
  <c r="BH122" i="26"/>
  <c r="DA129" i="26"/>
  <c r="CI90" i="26"/>
  <c r="CI122" i="26" s="1"/>
  <c r="CO86" i="26"/>
  <c r="CO118" i="26" s="1"/>
  <c r="BK111" i="26"/>
  <c r="CN106" i="26"/>
  <c r="CN133" i="26" s="1"/>
  <c r="CQ74" i="26"/>
  <c r="CQ106" i="26" s="1"/>
  <c r="AU113" i="26"/>
  <c r="DH123" i="26"/>
  <c r="AI116" i="26"/>
  <c r="AJ84" i="26"/>
  <c r="AJ116" i="26" s="1"/>
  <c r="CX116" i="26"/>
  <c r="CH108" i="26"/>
  <c r="CP130" i="26"/>
  <c r="CQ98" i="26"/>
  <c r="DN99" i="26"/>
  <c r="DN131" i="26" s="1"/>
  <c r="DR99" i="26"/>
  <c r="BG129" i="26"/>
  <c r="Q127" i="26"/>
  <c r="CM130" i="26"/>
  <c r="BW131" i="26"/>
  <c r="BB130" i="26"/>
  <c r="N131" i="26"/>
  <c r="AH130" i="26"/>
  <c r="AI98" i="26"/>
  <c r="AK98" i="26"/>
  <c r="N127" i="26"/>
  <c r="CM117" i="26"/>
  <c r="BR116" i="26"/>
  <c r="DH106" i="26"/>
  <c r="BF104" i="26"/>
  <c r="DI72" i="26"/>
  <c r="DI104" i="26" s="1"/>
  <c r="DI133" i="26" s="1"/>
  <c r="AK73" i="26"/>
  <c r="AK105" i="26" s="1"/>
  <c r="I132" i="26"/>
  <c r="DG130" i="26"/>
  <c r="CS97" i="26"/>
  <c r="CC124" i="26"/>
  <c r="AM122" i="26"/>
  <c r="BJ89" i="26"/>
  <c r="BJ121" i="26" s="1"/>
  <c r="DD111" i="26"/>
  <c r="DS129" i="26"/>
  <c r="BU129" i="26"/>
  <c r="AS129" i="26"/>
  <c r="DS125" i="26"/>
  <c r="CV125" i="26"/>
  <c r="DU125" i="26"/>
  <c r="CZ121" i="26"/>
  <c r="DB121" i="26"/>
  <c r="N121" i="26"/>
  <c r="CW117" i="26"/>
  <c r="CH114" i="26"/>
  <c r="CZ109" i="26"/>
  <c r="BQ105" i="26"/>
  <c r="DF105" i="26"/>
  <c r="BH105" i="26"/>
  <c r="AV130" i="26"/>
  <c r="AE88" i="26"/>
  <c r="AE120" i="26" s="1"/>
  <c r="AR88" i="26"/>
  <c r="AR120" i="26" s="1"/>
  <c r="Z80" i="26"/>
  <c r="Z101" i="26" s="1"/>
  <c r="CU105" i="26"/>
  <c r="H72" i="26"/>
  <c r="H104" i="26" s="1"/>
  <c r="CX126" i="26"/>
  <c r="BO94" i="26"/>
  <c r="BO126" i="26" s="1"/>
  <c r="AB90" i="26"/>
  <c r="AB122" i="26" s="1"/>
  <c r="DJ118" i="26"/>
  <c r="CV86" i="26"/>
  <c r="CV118" i="26" s="1"/>
  <c r="AO78" i="26"/>
  <c r="BU78" i="26"/>
  <c r="BU110" i="26" s="1"/>
  <c r="G122" i="26"/>
  <c r="DM118" i="26"/>
  <c r="BJ86" i="26"/>
  <c r="BJ118" i="26" s="1"/>
  <c r="BI118" i="26"/>
  <c r="U86" i="26"/>
  <c r="U101" i="26" s="1"/>
  <c r="T118" i="26"/>
  <c r="DV114" i="26"/>
  <c r="K114" i="26"/>
  <c r="L82" i="26"/>
  <c r="L114" i="26" s="1"/>
  <c r="AJ114" i="26"/>
  <c r="T113" i="26"/>
  <c r="CY110" i="26"/>
  <c r="BP109" i="26"/>
  <c r="BI106" i="26"/>
  <c r="BQ106" i="26"/>
  <c r="AO132" i="26"/>
  <c r="AQ132" i="26"/>
  <c r="AR100" i="26"/>
  <c r="AR132" i="26" s="1"/>
  <c r="DO126" i="26"/>
  <c r="CM128" i="26"/>
  <c r="BE96" i="26"/>
  <c r="BE128" i="26" s="1"/>
  <c r="BD128" i="26"/>
  <c r="DM110" i="26"/>
  <c r="W126" i="26"/>
  <c r="DD87" i="26"/>
  <c r="DD119" i="26" s="1"/>
  <c r="AU106" i="26"/>
  <c r="BN111" i="26"/>
  <c r="CQ79" i="26"/>
  <c r="CQ111" i="26" s="1"/>
  <c r="BL120" i="26"/>
  <c r="M116" i="26"/>
  <c r="CU116" i="26"/>
  <c r="CU133" i="26" s="1"/>
  <c r="CV84" i="26"/>
  <c r="CV101" i="26" s="1"/>
  <c r="DV116" i="26"/>
  <c r="CU112" i="26"/>
  <c r="BY108" i="26"/>
  <c r="BZ76" i="26"/>
  <c r="BZ108" i="26" s="1"/>
  <c r="AE108" i="26"/>
  <c r="BU76" i="26"/>
  <c r="BU108" i="26" s="1"/>
  <c r="BT108" i="26"/>
  <c r="AL105" i="26"/>
  <c r="AN80" i="26"/>
  <c r="AN112" i="26" s="1"/>
  <c r="CY122" i="26"/>
  <c r="M108" i="26"/>
  <c r="CE79" i="26"/>
  <c r="AT130" i="26"/>
  <c r="CA111" i="26"/>
  <c r="DQ109" i="26"/>
  <c r="DK107" i="26"/>
  <c r="DK103" i="26"/>
  <c r="AN71" i="26"/>
  <c r="AN103" i="26" s="1"/>
  <c r="BO101" i="26"/>
  <c r="W101" i="26"/>
  <c r="AE123" i="26"/>
  <c r="AF91" i="26"/>
  <c r="DF120" i="26"/>
  <c r="DC117" i="26"/>
  <c r="DH115" i="26"/>
  <c r="BG115" i="26"/>
  <c r="DN83" i="26"/>
  <c r="DN115" i="26" s="1"/>
  <c r="DM115" i="26"/>
  <c r="L77" i="26"/>
  <c r="L109" i="26" s="1"/>
  <c r="K109" i="26"/>
  <c r="CO75" i="26"/>
  <c r="CO107" i="26" s="1"/>
  <c r="CN107" i="26"/>
  <c r="BM107" i="26"/>
  <c r="BN75" i="26"/>
  <c r="BN107" i="26" s="1"/>
  <c r="CE75" i="26"/>
  <c r="CE107" i="26" s="1"/>
  <c r="CD107" i="26"/>
  <c r="DG75" i="26"/>
  <c r="DG107" i="26" s="1"/>
  <c r="DF107" i="26"/>
  <c r="W73" i="26"/>
  <c r="W105" i="26" s="1"/>
  <c r="BD69" i="26"/>
  <c r="AM69" i="26"/>
  <c r="AM71" i="26"/>
  <c r="AM101" i="26" s="1"/>
  <c r="AM103" i="26"/>
  <c r="AM133" i="26" s="1"/>
  <c r="DL69" i="26"/>
  <c r="DL71" i="26"/>
  <c r="H69" i="26"/>
  <c r="H71" i="26"/>
  <c r="H103" i="26"/>
  <c r="O69" i="26"/>
  <c r="O71" i="26"/>
  <c r="CC69" i="26"/>
  <c r="CC71" i="26"/>
  <c r="DB69" i="26"/>
  <c r="DB71" i="26"/>
  <c r="L69" i="26"/>
  <c r="L71" i="26"/>
  <c r="AK69" i="26"/>
  <c r="AK71" i="26"/>
  <c r="AB123" i="26"/>
  <c r="AE114" i="26"/>
  <c r="BW127" i="26"/>
  <c r="H122" i="26"/>
  <c r="CC110" i="26"/>
  <c r="BX124" i="26"/>
  <c r="BY92" i="26"/>
  <c r="AI69" i="26"/>
  <c r="DC95" i="26"/>
  <c r="DC127" i="26" s="1"/>
  <c r="AW130" i="26"/>
  <c r="DK73" i="26"/>
  <c r="DK101" i="26" s="1"/>
  <c r="AW110" i="26"/>
  <c r="AX78" i="26"/>
  <c r="AX110" i="26" s="1"/>
  <c r="AK113" i="26"/>
  <c r="AL81" i="26"/>
  <c r="AL113" i="26" s="1"/>
  <c r="BV104" i="26"/>
  <c r="BV72" i="26"/>
  <c r="CH69" i="26"/>
  <c r="AB125" i="26"/>
  <c r="DS117" i="26"/>
  <c r="DT85" i="26"/>
  <c r="AC105" i="26"/>
  <c r="CL87" i="26"/>
  <c r="CL119" i="26" s="1"/>
  <c r="CF69" i="26"/>
  <c r="CF71" i="26"/>
  <c r="CF103" i="26" s="1"/>
  <c r="CF133" i="26" s="1"/>
  <c r="W127" i="26"/>
  <c r="DT122" i="26"/>
  <c r="O130" i="26"/>
  <c r="CO93" i="26"/>
  <c r="CO125" i="26" s="1"/>
  <c r="I89" i="26"/>
  <c r="I121" i="26" s="1"/>
  <c r="AS105" i="26"/>
  <c r="M118" i="26"/>
  <c r="N86" i="26"/>
  <c r="N118" i="26" s="1"/>
  <c r="AC110" i="26"/>
  <c r="AD78" i="26"/>
  <c r="AD110" i="26" s="1"/>
  <c r="BX73" i="26"/>
  <c r="BX105" i="26" s="1"/>
  <c r="CK120" i="26"/>
  <c r="AY112" i="26"/>
  <c r="AZ80" i="26"/>
  <c r="BZ81" i="26"/>
  <c r="BZ113" i="26" s="1"/>
  <c r="AN117" i="26"/>
  <c r="DN109" i="26"/>
  <c r="BY105" i="26"/>
  <c r="CO127" i="26"/>
  <c r="BT122" i="26"/>
  <c r="V74" i="26"/>
  <c r="V101" i="26" s="1"/>
  <c r="S106" i="26"/>
  <c r="BZ100" i="26"/>
  <c r="BZ132" i="26" s="1"/>
  <c r="BY132" i="26"/>
  <c r="CH104" i="26"/>
  <c r="DJ127" i="26"/>
  <c r="CD104" i="26"/>
  <c r="CD133" i="26" s="1"/>
  <c r="BR73" i="26"/>
  <c r="BR105" i="26" s="1"/>
  <c r="BR133" i="26" s="1"/>
  <c r="AU117" i="26"/>
  <c r="CT85" i="26"/>
  <c r="CT117" i="26" s="1"/>
  <c r="CS117" i="26"/>
  <c r="BL109" i="26"/>
  <c r="BM77" i="26"/>
  <c r="BM109" i="26" s="1"/>
  <c r="BM133" i="26" s="1"/>
  <c r="DM103" i="26"/>
  <c r="Q98" i="26"/>
  <c r="Q130" i="26" s="1"/>
  <c r="AC74" i="26"/>
  <c r="AC106" i="26" s="1"/>
  <c r="Z106" i="26"/>
  <c r="CO99" i="26"/>
  <c r="CO131" i="26" s="1"/>
  <c r="AO99" i="26"/>
  <c r="AO131" i="26" s="1"/>
  <c r="BN99" i="26"/>
  <c r="BN131" i="26" s="1"/>
  <c r="BZ127" i="26"/>
  <c r="BL95" i="26"/>
  <c r="BL127" i="26" s="1"/>
  <c r="S131" i="26"/>
  <c r="U131" i="26"/>
  <c r="U127" i="26"/>
  <c r="BR127" i="26"/>
  <c r="DC125" i="26"/>
  <c r="CA130" i="26"/>
  <c r="AK128" i="26"/>
  <c r="DU130" i="26"/>
  <c r="BG98" i="26"/>
  <c r="BG130" i="26" s="1"/>
  <c r="BF130" i="26"/>
  <c r="BI98" i="26"/>
  <c r="BI130" i="26" s="1"/>
  <c r="BH130" i="26"/>
  <c r="DU126" i="26"/>
  <c r="BS124" i="26"/>
  <c r="DH130" i="26"/>
  <c r="CA129" i="26"/>
  <c r="BF128" i="26"/>
  <c r="AE109" i="26"/>
  <c r="CU130" i="26"/>
  <c r="AP93" i="26"/>
  <c r="AP125" i="26" s="1"/>
  <c r="BQ124" i="26"/>
  <c r="BV89" i="26"/>
  <c r="BV121" i="26" s="1"/>
  <c r="AG120" i="26"/>
  <c r="AT85" i="26"/>
  <c r="AT117" i="26" s="1"/>
  <c r="CF85" i="26"/>
  <c r="CF117" i="26" s="1"/>
  <c r="AP113" i="26"/>
  <c r="DJ81" i="26"/>
  <c r="DJ113" i="26" s="1"/>
  <c r="CR111" i="26"/>
  <c r="AK125" i="26"/>
  <c r="AI131" i="26"/>
  <c r="CS129" i="26"/>
  <c r="BE129" i="26"/>
  <c r="AW125" i="26"/>
  <c r="CT122" i="26"/>
  <c r="AC121" i="26"/>
  <c r="BP121" i="26"/>
  <c r="M121" i="26"/>
  <c r="DN121" i="26"/>
  <c r="Z121" i="26"/>
  <c r="AX118" i="26"/>
  <c r="N117" i="26"/>
  <c r="AY117" i="26"/>
  <c r="CN117" i="26"/>
  <c r="BV114" i="26"/>
  <c r="T112" i="26"/>
  <c r="DP109" i="26"/>
  <c r="CH109" i="26"/>
  <c r="AZ109" i="26"/>
  <c r="DL109" i="26"/>
  <c r="DT105" i="26"/>
  <c r="BU105" i="26"/>
  <c r="DT121" i="26"/>
  <c r="BR119" i="26"/>
  <c r="CO100" i="26"/>
  <c r="CO132" i="26" s="1"/>
  <c r="AD128" i="26"/>
  <c r="DE96" i="26"/>
  <c r="DE128" i="26" s="1"/>
  <c r="DD114" i="26"/>
  <c r="CI109" i="26"/>
  <c r="AS72" i="26"/>
  <c r="AS104" i="26" s="1"/>
  <c r="AS133" i="26" s="1"/>
  <c r="CQ72" i="26"/>
  <c r="CQ104" i="26" s="1"/>
  <c r="CQ133" i="26" s="1"/>
  <c r="N98" i="26"/>
  <c r="N130" i="26" s="1"/>
  <c r="BB90" i="26"/>
  <c r="BB122" i="26" s="1"/>
  <c r="I90" i="26"/>
  <c r="CX118" i="26"/>
  <c r="CG78" i="26"/>
  <c r="CG110" i="26" s="1"/>
  <c r="BK103" i="26"/>
  <c r="AJ118" i="26"/>
  <c r="W118" i="26"/>
  <c r="BY118" i="26"/>
  <c r="AF118" i="26"/>
  <c r="BU114" i="26"/>
  <c r="R114" i="26"/>
  <c r="DM114" i="26"/>
  <c r="DO112" i="26"/>
  <c r="DK110" i="26"/>
  <c r="BD109" i="26"/>
  <c r="AM74" i="26"/>
  <c r="AM106" i="26" s="1"/>
  <c r="AJ106" i="26"/>
  <c r="DO104" i="26"/>
  <c r="AB113" i="26"/>
  <c r="AC81" i="26"/>
  <c r="AC113" i="26" s="1"/>
  <c r="CB113" i="26"/>
  <c r="N113" i="26"/>
  <c r="CA120" i="26"/>
  <c r="CA133" i="26" s="1"/>
  <c r="DK104" i="26"/>
  <c r="AQ91" i="26"/>
  <c r="AQ123" i="26" s="1"/>
  <c r="AD103" i="26"/>
  <c r="N88" i="26"/>
  <c r="M120" i="26"/>
  <c r="CL79" i="26"/>
  <c r="X105" i="26"/>
  <c r="AH84" i="26"/>
  <c r="AH116" i="26" s="1"/>
  <c r="AG116" i="26"/>
  <c r="CG92" i="26"/>
  <c r="CG124" i="26" s="1"/>
  <c r="CF124" i="26"/>
  <c r="CZ124" i="26"/>
  <c r="DA92" i="26"/>
  <c r="DA124" i="26" s="1"/>
  <c r="AX120" i="26"/>
  <c r="BI84" i="26"/>
  <c r="BI116" i="26" s="1"/>
  <c r="AK84" i="26"/>
  <c r="AK116" i="26" s="1"/>
  <c r="CC116" i="26"/>
  <c r="CJ116" i="26"/>
  <c r="CK84" i="26"/>
  <c r="CK116" i="26" s="1"/>
  <c r="DI116" i="26"/>
  <c r="DJ84" i="26"/>
  <c r="DJ116" i="26" s="1"/>
  <c r="H84" i="26"/>
  <c r="H116" i="26" s="1"/>
  <c r="G116" i="26"/>
  <c r="AG84" i="26"/>
  <c r="AF116" i="26"/>
  <c r="BP115" i="26"/>
  <c r="AX113" i="26"/>
  <c r="I76" i="26"/>
  <c r="I108" i="26" s="1"/>
  <c r="H108" i="26"/>
  <c r="BG108" i="26"/>
  <c r="N105" i="26"/>
  <c r="AV109" i="26"/>
  <c r="BX128" i="26"/>
  <c r="AH118" i="26"/>
  <c r="DE109" i="26"/>
  <c r="CG105" i="26"/>
  <c r="R75" i="26"/>
  <c r="R107" i="26" s="1"/>
  <c r="BY101" i="26"/>
  <c r="DT101" i="26"/>
  <c r="DT103" i="26"/>
  <c r="AI71" i="26"/>
  <c r="CR101" i="26"/>
  <c r="CR103" i="26"/>
  <c r="I123" i="26"/>
  <c r="BG123" i="26"/>
  <c r="BH91" i="26"/>
  <c r="BH123" i="26" s="1"/>
  <c r="H123" i="26"/>
  <c r="I91" i="26"/>
  <c r="J123" i="26"/>
  <c r="AN119" i="26"/>
  <c r="CF83" i="26"/>
  <c r="CF115" i="26" s="1"/>
  <c r="CE115" i="26"/>
  <c r="CA115" i="26"/>
  <c r="CJ69" i="26"/>
  <c r="CJ71" i="26"/>
  <c r="BN69" i="26"/>
  <c r="BN103" i="26"/>
  <c r="BN133" i="26" s="1"/>
  <c r="BN71" i="26"/>
  <c r="AB69" i="26"/>
  <c r="AB71" i="26"/>
  <c r="AB103" i="26"/>
  <c r="AD69" i="26"/>
  <c r="AF69" i="26"/>
  <c r="AF71" i="26"/>
  <c r="CO69" i="26"/>
  <c r="CO71" i="26"/>
  <c r="CO103" i="26"/>
  <c r="DN69" i="26"/>
  <c r="X69" i="26"/>
  <c r="X103" i="26"/>
  <c r="AW69" i="26"/>
  <c r="CM122" i="26"/>
  <c r="CP113" i="26"/>
  <c r="AI90" i="26"/>
  <c r="AH122" i="26"/>
  <c r="AH114" i="26"/>
  <c r="AI82" i="26"/>
  <c r="AI114" i="26" s="1"/>
  <c r="G110" i="26"/>
  <c r="H78" i="26"/>
  <c r="H110" i="26" s="1"/>
  <c r="CY92" i="26"/>
  <c r="CY124" i="26" s="1"/>
  <c r="DR112" i="26"/>
  <c r="DG79" i="26"/>
  <c r="DF111" i="26"/>
  <c r="BJ69" i="26"/>
  <c r="BJ71" i="26"/>
  <c r="BJ103" i="26"/>
  <c r="CK69" i="26"/>
  <c r="CK103" i="26"/>
  <c r="J69" i="26"/>
  <c r="CA127" i="26"/>
  <c r="AD129" i="26"/>
  <c r="BJ85" i="26"/>
  <c r="BP90" i="26"/>
  <c r="BP122" i="26" s="1"/>
  <c r="BO122" i="26"/>
  <c r="U90" i="26"/>
  <c r="U122" i="26" s="1"/>
  <c r="T122" i="26"/>
  <c r="BM110" i="26"/>
  <c r="BT72" i="26"/>
  <c r="BT101" i="26" s="1"/>
  <c r="BT104" i="26"/>
  <c r="BT133" i="26" s="1"/>
  <c r="BS112" i="26"/>
  <c r="BT80" i="26"/>
  <c r="BT112" i="26" s="1"/>
  <c r="AS112" i="26"/>
  <c r="AT80" i="26"/>
  <c r="AT112" i="26" s="1"/>
  <c r="P80" i="26"/>
  <c r="O112" i="26"/>
  <c r="DN106" i="26"/>
  <c r="BD123" i="26"/>
  <c r="W87" i="26"/>
  <c r="W119" i="26" s="1"/>
  <c r="V119" i="26"/>
  <c r="CB111" i="26"/>
  <c r="DM99" i="26"/>
  <c r="DL131" i="26"/>
  <c r="AJ98" i="26"/>
  <c r="AJ130" i="26" s="1"/>
  <c r="AI130" i="26"/>
  <c r="L89" i="26"/>
  <c r="L121" i="26" s="1"/>
  <c r="CJ121" i="26"/>
  <c r="AF122" i="26"/>
  <c r="AG90" i="26"/>
  <c r="AG122" i="26" s="1"/>
  <c r="DU114" i="26"/>
  <c r="DV82" i="26"/>
  <c r="BF114" i="26"/>
  <c r="BG82" i="26"/>
  <c r="BG114" i="26" s="1"/>
  <c r="CR78" i="26"/>
  <c r="CR110" i="26" s="1"/>
  <c r="CQ110" i="26"/>
  <c r="CF72" i="26"/>
  <c r="CF104" i="26"/>
  <c r="AQ69" i="26"/>
  <c r="BZ120" i="26"/>
  <c r="CA88" i="26"/>
  <c r="CA101" i="26" s="1"/>
  <c r="DI112" i="26"/>
  <c r="AZ112" i="26"/>
  <c r="BJ119" i="26"/>
  <c r="DV87" i="26"/>
  <c r="DU119" i="26"/>
  <c r="DV119" i="26"/>
  <c r="CE111" i="26"/>
  <c r="G69" i="26"/>
  <c r="G71" i="26"/>
  <c r="G101" i="26" s="1"/>
  <c r="G103" i="26"/>
  <c r="G133" i="26" s="1"/>
  <c r="I69" i="26"/>
  <c r="BK124" i="26"/>
  <c r="CE127" i="26"/>
  <c r="BA130" i="26"/>
  <c r="CT109" i="26"/>
  <c r="AA130" i="26"/>
  <c r="AS131" i="26"/>
  <c r="AN125" i="26"/>
  <c r="AR73" i="26"/>
  <c r="AR105" i="26"/>
  <c r="CY73" i="26"/>
  <c r="CY105" i="26" s="1"/>
  <c r="DD110" i="26"/>
  <c r="BG110" i="26"/>
  <c r="AS90" i="26"/>
  <c r="AR122" i="26"/>
  <c r="BD74" i="26"/>
  <c r="BA106" i="26"/>
  <c r="BA133" i="26" s="1"/>
  <c r="CK81" i="26"/>
  <c r="CK113" i="26" s="1"/>
  <c r="CJ113" i="26"/>
  <c r="S94" i="26"/>
  <c r="S126" i="26" s="1"/>
  <c r="R126" i="26"/>
  <c r="DN79" i="26"/>
  <c r="DN111" i="26" s="1"/>
  <c r="DM111" i="26"/>
  <c r="AM91" i="26"/>
  <c r="AM123" i="26" s="1"/>
  <c r="BK120" i="26"/>
  <c r="DG104" i="26"/>
  <c r="T104" i="26"/>
  <c r="CD79" i="26"/>
  <c r="CD111" i="26" s="1"/>
  <c r="AX119" i="26"/>
  <c r="AO130" i="26"/>
  <c r="V124" i="26"/>
  <c r="BR120" i="26"/>
  <c r="AW93" i="26"/>
  <c r="BT119" i="26"/>
  <c r="AH85" i="26"/>
  <c r="AH117" i="26" s="1"/>
  <c r="Z125" i="26"/>
  <c r="DD117" i="26"/>
  <c r="DC85" i="26"/>
  <c r="DB117" i="26"/>
  <c r="DF110" i="26"/>
  <c r="CD77" i="26"/>
  <c r="CD109" i="26" s="1"/>
  <c r="J127" i="26"/>
  <c r="CF122" i="26"/>
  <c r="CL78" i="26"/>
  <c r="CL110" i="26" s="1"/>
  <c r="I122" i="26"/>
  <c r="BG106" i="26"/>
  <c r="BJ74" i="26"/>
  <c r="CX74" i="26"/>
  <c r="CX106" i="26" s="1"/>
  <c r="CU106" i="26"/>
  <c r="BJ129" i="26"/>
  <c r="CM71" i="26"/>
  <c r="CM101" i="26" s="1"/>
  <c r="AG79" i="26"/>
  <c r="AG111" i="26" s="1"/>
  <c r="AS88" i="26"/>
  <c r="AS120" i="26" s="1"/>
  <c r="P120" i="26"/>
  <c r="I80" i="26"/>
  <c r="I112" i="26" s="1"/>
  <c r="H112" i="26"/>
  <c r="AA80" i="26"/>
  <c r="AA112" i="26" s="1"/>
  <c r="S110" i="26"/>
  <c r="AQ119" i="26"/>
  <c r="AG103" i="26"/>
  <c r="Q111" i="26"/>
  <c r="CD75" i="26"/>
  <c r="CC107" i="26"/>
  <c r="DO73" i="26"/>
  <c r="DO105" i="26"/>
  <c r="Z95" i="26"/>
  <c r="J124" i="26"/>
  <c r="I127" i="26"/>
  <c r="X131" i="26"/>
  <c r="BP85" i="26"/>
  <c r="BP117" i="26" s="1"/>
  <c r="DH73" i="26"/>
  <c r="DH101" i="26" s="1"/>
  <c r="BL125" i="26"/>
  <c r="AI119" i="26"/>
  <c r="DR117" i="26"/>
  <c r="DD77" i="26"/>
  <c r="DD109" i="26" s="1"/>
  <c r="DC109" i="26"/>
  <c r="AP120" i="26"/>
  <c r="BT106" i="26"/>
  <c r="CS74" i="26"/>
  <c r="CS106" i="26" s="1"/>
  <c r="CP106" i="26"/>
  <c r="DL82" i="26"/>
  <c r="DL114" i="26" s="1"/>
  <c r="AA90" i="26"/>
  <c r="AA122" i="26" s="1"/>
  <c r="Z122" i="26"/>
  <c r="AO118" i="26"/>
  <c r="AO133" i="26" s="1"/>
  <c r="AP86" i="26"/>
  <c r="AP118" i="26" s="1"/>
  <c r="BD113" i="26"/>
  <c r="DF103" i="26"/>
  <c r="AJ72" i="26"/>
  <c r="AJ104" i="26" s="1"/>
  <c r="AR69" i="26"/>
  <c r="DH79" i="26"/>
  <c r="BJ88" i="26"/>
  <c r="BJ120" i="26" s="1"/>
  <c r="BI120" i="26"/>
  <c r="AB120" i="26"/>
  <c r="CY116" i="26"/>
  <c r="BR80" i="26"/>
  <c r="BR112" i="26" s="1"/>
  <c r="BQ112" i="26"/>
  <c r="AU110" i="26"/>
  <c r="AQ103" i="26"/>
  <c r="AV105" i="26"/>
  <c r="AV133" i="26" s="1"/>
  <c r="AO101" i="26"/>
  <c r="CG71" i="26"/>
  <c r="CG101" i="26" s="1"/>
  <c r="DO119" i="26"/>
  <c r="DP87" i="26"/>
  <c r="DP119" i="26" s="1"/>
  <c r="CU87" i="26"/>
  <c r="CU119" i="26" s="1"/>
  <c r="CT119" i="26"/>
  <c r="CK107" i="26"/>
  <c r="CL75" i="26"/>
  <c r="CL107" i="26" s="1"/>
  <c r="AS107" i="26"/>
  <c r="AT75" i="26"/>
  <c r="AT107" i="26"/>
  <c r="DS99" i="26"/>
  <c r="DS131" i="26" s="1"/>
  <c r="CA131" i="26"/>
  <c r="BJ128" i="26"/>
  <c r="DK130" i="26"/>
  <c r="S81" i="26"/>
  <c r="S113" i="26" s="1"/>
  <c r="AU121" i="26"/>
  <c r="DD121" i="26"/>
  <c r="AQ77" i="26"/>
  <c r="AQ109" i="26" s="1"/>
  <c r="AA125" i="26"/>
  <c r="AK76" i="26"/>
  <c r="AK108" i="26" s="1"/>
  <c r="AR127" i="26"/>
  <c r="DL90" i="26"/>
  <c r="DL122" i="26" s="1"/>
  <c r="AJ78" i="26"/>
  <c r="AJ110" i="26" s="1"/>
  <c r="BQ122" i="26"/>
  <c r="BN110" i="26"/>
  <c r="CK106" i="26"/>
  <c r="AZ128" i="26"/>
  <c r="BA96" i="26"/>
  <c r="BA128" i="26" s="1"/>
  <c r="DF87" i="26"/>
  <c r="DF119" i="26" s="1"/>
  <c r="DS69" i="26"/>
  <c r="AJ113" i="26"/>
  <c r="N120" i="26"/>
  <c r="AW76" i="26"/>
  <c r="AW101" i="26" s="1"/>
  <c r="AV108" i="26"/>
  <c r="L105" i="26"/>
  <c r="BY83" i="26"/>
  <c r="BY115" i="26" s="1"/>
  <c r="BX115" i="26"/>
  <c r="DU115" i="26"/>
  <c r="DV83" i="26"/>
  <c r="DV115" i="26" s="1"/>
  <c r="AQ115" i="26"/>
  <c r="AT111" i="26"/>
  <c r="AU79" i="26"/>
  <c r="AU111" i="26" s="1"/>
  <c r="BS79" i="26"/>
  <c r="BS111" i="26" s="1"/>
  <c r="BR111" i="26"/>
  <c r="BD75" i="26"/>
  <c r="BD107" i="26" s="1"/>
  <c r="BC107" i="26"/>
  <c r="CH107" i="26"/>
  <c r="CX131" i="26"/>
  <c r="AZ99" i="26"/>
  <c r="AZ131" i="26" s="1"/>
  <c r="CM99" i="26"/>
  <c r="CM131" i="26" s="1"/>
  <c r="BH95" i="26"/>
  <c r="AH131" i="26"/>
  <c r="AI129" i="26"/>
  <c r="AM127" i="26"/>
  <c r="AA127" i="26"/>
  <c r="CD127" i="26"/>
  <c r="BT132" i="26"/>
  <c r="CC127" i="26"/>
  <c r="BV98" i="26"/>
  <c r="BU130" i="26"/>
  <c r="DI126" i="26"/>
  <c r="CB125" i="26"/>
  <c r="DB73" i="26"/>
  <c r="DB105" i="26" s="1"/>
  <c r="O73" i="26"/>
  <c r="O105" i="26" s="1"/>
  <c r="CV130" i="26"/>
  <c r="DQ119" i="26"/>
  <c r="AT116" i="26"/>
  <c r="BN129" i="26"/>
  <c r="DU97" i="26"/>
  <c r="DU129" i="26" s="1"/>
  <c r="CP97" i="26"/>
  <c r="CP129" i="26" s="1"/>
  <c r="AY126" i="26"/>
  <c r="BM93" i="26"/>
  <c r="BM125" i="26" s="1"/>
  <c r="DS118" i="26"/>
  <c r="AG85" i="26"/>
  <c r="AG117" i="26" s="1"/>
  <c r="BF85" i="26"/>
  <c r="BF117" i="26" s="1"/>
  <c r="BN109" i="26"/>
  <c r="BK77" i="26"/>
  <c r="BK101" i="26" s="1"/>
  <c r="DV73" i="26"/>
  <c r="DV105" i="26" s="1"/>
  <c r="BQ104" i="26"/>
  <c r="AJ105" i="26"/>
  <c r="BQ129" i="26"/>
  <c r="BQ125" i="26"/>
  <c r="AF124" i="26"/>
  <c r="AW121" i="26"/>
  <c r="W121" i="26"/>
  <c r="BP120" i="26"/>
  <c r="Z117" i="26"/>
  <c r="BM117" i="26"/>
  <c r="BU77" i="26"/>
  <c r="BU109" i="26" s="1"/>
  <c r="BT109" i="26"/>
  <c r="CQ105" i="26"/>
  <c r="CH105" i="26"/>
  <c r="M126" i="26"/>
  <c r="DV100" i="26"/>
  <c r="DV132" i="26" s="1"/>
  <c r="DK92" i="26"/>
  <c r="BE88" i="26"/>
  <c r="BX84" i="26"/>
  <c r="BX116" i="26" s="1"/>
  <c r="CF114" i="26"/>
  <c r="S80" i="26"/>
  <c r="S112" i="26" s="1"/>
  <c r="DJ80" i="26"/>
  <c r="DJ112" i="26" s="1"/>
  <c r="AF72" i="26"/>
  <c r="AF104" i="26" s="1"/>
  <c r="BE72" i="26"/>
  <c r="BE104" i="26" s="1"/>
  <c r="DC72" i="26"/>
  <c r="DP128" i="26"/>
  <c r="CZ94" i="26"/>
  <c r="CL118" i="26"/>
  <c r="CS78" i="26"/>
  <c r="CS110" i="26" s="1"/>
  <c r="CS133" i="26" s="1"/>
  <c r="BO78" i="26"/>
  <c r="BO110" i="26" s="1"/>
  <c r="L74" i="26"/>
  <c r="L106" i="26" s="1"/>
  <c r="AI122" i="26"/>
  <c r="H117" i="26"/>
  <c r="AW114" i="26"/>
  <c r="BI82" i="26"/>
  <c r="BI114" i="26" s="1"/>
  <c r="BH114" i="26"/>
  <c r="BE106" i="26"/>
  <c r="P82" i="26"/>
  <c r="P114" i="26" s="1"/>
  <c r="O113" i="26"/>
  <c r="P81" i="26"/>
  <c r="P113" i="26" s="1"/>
  <c r="CY81" i="26"/>
  <c r="CY113" i="26" s="1"/>
  <c r="CX113" i="26"/>
  <c r="DP113" i="26"/>
  <c r="AV110" i="26"/>
  <c r="AC132" i="26"/>
  <c r="AD100" i="26"/>
  <c r="AD132" i="26" s="1"/>
  <c r="BS130" i="26"/>
  <c r="CK128" i="26"/>
  <c r="P128" i="26"/>
  <c r="Q96" i="26"/>
  <c r="Q128" i="26" s="1"/>
  <c r="CC96" i="26"/>
  <c r="CC128" i="26" s="1"/>
  <c r="CB128" i="26"/>
  <c r="AJ128" i="26"/>
  <c r="BE118" i="26"/>
  <c r="P111" i="26"/>
  <c r="CP126" i="26"/>
  <c r="BX72" i="26"/>
  <c r="BE91" i="26"/>
  <c r="BE123" i="26" s="1"/>
  <c r="S87" i="26"/>
  <c r="S119" i="26" s="1"/>
  <c r="M124" i="26"/>
  <c r="BL111" i="26"/>
  <c r="M104" i="26"/>
  <c r="M133" i="26" s="1"/>
  <c r="O104" i="26"/>
  <c r="CK124" i="26"/>
  <c r="CW124" i="26"/>
  <c r="CX92" i="26"/>
  <c r="CX124" i="26" s="1"/>
  <c r="AZ124" i="26"/>
  <c r="BA92" i="26"/>
  <c r="BA124" i="26" s="1"/>
  <c r="BW120" i="26"/>
  <c r="CT112" i="26"/>
  <c r="BR106" i="26"/>
  <c r="BU74" i="26"/>
  <c r="BU106" i="26" s="1"/>
  <c r="DL95" i="26"/>
  <c r="DL127" i="26" s="1"/>
  <c r="DI92" i="26"/>
  <c r="DI124" i="26" s="1"/>
  <c r="V118" i="26"/>
  <c r="AW105" i="26"/>
  <c r="CL103" i="26"/>
  <c r="DG103" i="26"/>
  <c r="CN91" i="26"/>
  <c r="CN123" i="26" s="1"/>
  <c r="CM123" i="26"/>
  <c r="BK123" i="26"/>
  <c r="BL91" i="26"/>
  <c r="BL123" i="26" s="1"/>
  <c r="AI123" i="26"/>
  <c r="AJ91" i="26"/>
  <c r="AJ123" i="26" s="1"/>
  <c r="U91" i="26"/>
  <c r="U123" i="26" s="1"/>
  <c r="T123" i="26"/>
  <c r="V123" i="26"/>
  <c r="K115" i="26"/>
  <c r="L83" i="26"/>
  <c r="L115" i="26" s="1"/>
  <c r="CM115" i="26"/>
  <c r="CN83" i="26"/>
  <c r="CN115" i="26" s="1"/>
  <c r="AL112" i="26"/>
  <c r="DH111" i="26"/>
  <c r="AR110" i="26"/>
  <c r="DA107" i="26"/>
  <c r="M75" i="26"/>
  <c r="M107" i="26" s="1"/>
  <c r="P107" i="26"/>
  <c r="BP75" i="26"/>
  <c r="BP107" i="26" s="1"/>
  <c r="BO107" i="26"/>
  <c r="DL106" i="26"/>
  <c r="DU69" i="26"/>
  <c r="DU71" i="26"/>
  <c r="CY69" i="26"/>
  <c r="CY71" i="26"/>
  <c r="AX69" i="26"/>
  <c r="AX71" i="26"/>
  <c r="AZ69" i="26"/>
  <c r="AZ71" i="26"/>
  <c r="AZ103" i="26" s="1"/>
  <c r="BB69" i="26"/>
  <c r="BB103" i="26"/>
  <c r="DA69" i="26"/>
  <c r="DA71" i="26"/>
  <c r="K69" i="26"/>
  <c r="K103" i="26"/>
  <c r="AJ69" i="26"/>
  <c r="AJ103" i="26"/>
  <c r="BI69" i="26"/>
  <c r="S122" i="26"/>
  <c r="T90" i="26"/>
  <c r="DF84" i="26"/>
  <c r="DF116" i="26" s="1"/>
  <c r="DO130" i="26"/>
  <c r="DP98" i="26"/>
  <c r="DP130" i="26" s="1"/>
  <c r="AF73" i="26"/>
  <c r="AF105" i="26" s="1"/>
  <c r="K122" i="26"/>
  <c r="L90" i="26"/>
  <c r="L122" i="26" s="1"/>
  <c r="BH69" i="26"/>
  <c r="DN127" i="26"/>
  <c r="AS127" i="26"/>
  <c r="BF126" i="26"/>
  <c r="BZ95" i="26"/>
  <c r="AK130" i="26"/>
  <c r="O125" i="26"/>
  <c r="CD131" i="26"/>
  <c r="AP122" i="26"/>
  <c r="AC118" i="26"/>
  <c r="CP110" i="26"/>
  <c r="CQ78" i="26"/>
  <c r="BB82" i="26"/>
  <c r="BB114" i="26" s="1"/>
  <c r="BA114" i="26"/>
  <c r="N126" i="26"/>
  <c r="CT104" i="26"/>
  <c r="BG69" i="26"/>
  <c r="BG71" i="26"/>
  <c r="BG101" i="26" s="1"/>
  <c r="T131" i="26"/>
  <c r="BX95" i="26"/>
  <c r="BX127" i="26" s="1"/>
  <c r="DC130" i="26"/>
  <c r="DD98" i="26"/>
  <c r="DD130" i="26" s="1"/>
  <c r="DN129" i="26"/>
  <c r="BW98" i="26"/>
  <c r="BW130" i="26" s="1"/>
  <c r="BV130" i="26"/>
  <c r="CZ129" i="26"/>
  <c r="DT110" i="26"/>
  <c r="AO81" i="26"/>
  <c r="AO113" i="26" s="1"/>
  <c r="H128" i="26"/>
  <c r="AZ125" i="26"/>
  <c r="DO121" i="26"/>
  <c r="BA94" i="26"/>
  <c r="BA126" i="26" s="1"/>
  <c r="AQ90" i="26"/>
  <c r="AQ122" i="26" s="1"/>
  <c r="DC78" i="26"/>
  <c r="DC110" i="26" s="1"/>
  <c r="DN118" i="26"/>
  <c r="AP78" i="26"/>
  <c r="AP110" i="26" s="1"/>
  <c r="AO110" i="26"/>
  <c r="DN105" i="26"/>
  <c r="DN133" i="26" s="1"/>
  <c r="AT103" i="26"/>
  <c r="AW104" i="26"/>
  <c r="AG114" i="26"/>
  <c r="BI79" i="26"/>
  <c r="BF110" i="26"/>
  <c r="AS130" i="26"/>
  <c r="DL130" i="26"/>
  <c r="CU98" i="26"/>
  <c r="CT130" i="26"/>
  <c r="DH93" i="26"/>
  <c r="DH125" i="26" s="1"/>
  <c r="W117" i="26"/>
  <c r="X85" i="26"/>
  <c r="X117" i="26" s="1"/>
  <c r="CO109" i="26"/>
  <c r="CS105" i="26"/>
  <c r="DN98" i="26"/>
  <c r="DN130" i="26" s="1"/>
  <c r="BG90" i="26"/>
  <c r="BG122" i="26" s="1"/>
  <c r="DK131" i="26"/>
  <c r="AV90" i="26"/>
  <c r="AV122" i="26" s="1"/>
  <c r="AU122" i="26"/>
  <c r="AU133" i="26" s="1"/>
  <c r="R86" i="26"/>
  <c r="R118" i="26" s="1"/>
  <c r="Q118" i="26"/>
  <c r="BQ110" i="26"/>
  <c r="DG106" i="26"/>
  <c r="J118" i="26"/>
  <c r="BG126" i="26"/>
  <c r="Y94" i="26"/>
  <c r="Y126" i="26" s="1"/>
  <c r="X126" i="26"/>
  <c r="AH103" i="26"/>
  <c r="DO95" i="26"/>
  <c r="DO101" i="26" s="1"/>
  <c r="CC131" i="26"/>
  <c r="CV122" i="26"/>
  <c r="DQ111" i="26"/>
  <c r="CB105" i="26"/>
  <c r="DC81" i="26"/>
  <c r="DC113" i="26" s="1"/>
  <c r="BX125" i="26"/>
  <c r="CK105" i="26"/>
  <c r="CY132" i="26"/>
  <c r="AT115" i="26"/>
  <c r="BW78" i="26"/>
  <c r="BW110" i="26" s="1"/>
  <c r="CZ110" i="26"/>
  <c r="DA78" i="26"/>
  <c r="DA110" i="26" s="1"/>
  <c r="AG106" i="26"/>
  <c r="DR105" i="26"/>
  <c r="DK100" i="26"/>
  <c r="DJ132" i="26"/>
  <c r="CY128" i="26"/>
  <c r="AG96" i="26"/>
  <c r="AG128" i="26" s="1"/>
  <c r="AF128" i="26"/>
  <c r="AC124" i="26"/>
  <c r="U99" i="26"/>
  <c r="AT95" i="26"/>
  <c r="AT127" i="26" s="1"/>
  <c r="BF131" i="26"/>
  <c r="BC127" i="26"/>
  <c r="BE127" i="26"/>
  <c r="AQ127" i="26"/>
  <c r="CP127" i="26"/>
  <c r="M128" i="26"/>
  <c r="AY127" i="26"/>
  <c r="CW130" i="26"/>
  <c r="CQ130" i="26"/>
  <c r="CR98" i="26"/>
  <c r="CR130" i="26" s="1"/>
  <c r="DE131" i="26"/>
  <c r="CJ130" i="26"/>
  <c r="CD112" i="26"/>
  <c r="BI111" i="26"/>
  <c r="BI103" i="26"/>
  <c r="AT131" i="26"/>
  <c r="DH97" i="26"/>
  <c r="AM126" i="26"/>
  <c r="AN93" i="26"/>
  <c r="AW89" i="26"/>
  <c r="DM116" i="26"/>
  <c r="BJ81" i="26"/>
  <c r="BB109" i="26"/>
  <c r="AQ80" i="26"/>
  <c r="AQ112" i="26" s="1"/>
  <c r="K131" i="26"/>
  <c r="O129" i="26"/>
  <c r="P97" i="26"/>
  <c r="CC129" i="26"/>
  <c r="CG125" i="26"/>
  <c r="DF125" i="26"/>
  <c r="CB121" i="26"/>
  <c r="AX121" i="26"/>
  <c r="AL117" i="26"/>
  <c r="DT117" i="26"/>
  <c r="DR109" i="26"/>
  <c r="CJ109" i="26"/>
  <c r="BG105" i="26"/>
  <c r="BG73" i="26"/>
  <c r="DJ105" i="26"/>
  <c r="DJ73" i="26"/>
  <c r="DJ101" i="26" s="1"/>
  <c r="AN121" i="26"/>
  <c r="AG131" i="26"/>
  <c r="Q100" i="26"/>
  <c r="Q132" i="26" s="1"/>
  <c r="CZ96" i="26"/>
  <c r="CZ128" i="26" s="1"/>
  <c r="AR72" i="26"/>
  <c r="AR101" i="26" s="1"/>
  <c r="R82" i="26"/>
  <c r="Q114" i="26"/>
  <c r="AX98" i="26"/>
  <c r="AX130" i="26" s="1"/>
  <c r="CL122" i="26"/>
  <c r="DP120" i="26"/>
  <c r="BZ118" i="26"/>
  <c r="AF78" i="26"/>
  <c r="AF110" i="26" s="1"/>
  <c r="AN78" i="26"/>
  <c r="DQ78" i="26"/>
  <c r="DQ110" i="26" s="1"/>
  <c r="L104" i="26"/>
  <c r="AY103" i="26"/>
  <c r="AY90" i="26"/>
  <c r="AY122" i="26" s="1"/>
  <c r="AX122" i="26"/>
  <c r="BD90" i="26"/>
  <c r="BD122" i="26" s="1"/>
  <c r="BC122" i="26"/>
  <c r="DC120" i="26"/>
  <c r="DA118" i="26"/>
  <c r="DO116" i="26"/>
  <c r="AK114" i="26"/>
  <c r="BJ114" i="26"/>
  <c r="V114" i="26"/>
  <c r="BU82" i="26"/>
  <c r="BT114" i="26"/>
  <c r="BA110" i="26"/>
  <c r="AT106" i="26"/>
  <c r="BW113" i="26"/>
  <c r="BX81" i="26"/>
  <c r="BX113" i="26" s="1"/>
  <c r="BA81" i="26"/>
  <c r="BA113" i="26" s="1"/>
  <c r="AZ113" i="26"/>
  <c r="CN113" i="26"/>
  <c r="M113" i="26"/>
  <c r="N81" i="26"/>
  <c r="DK132" i="26"/>
  <c r="CX132" i="26"/>
  <c r="DA100" i="26"/>
  <c r="DA132" i="26" s="1"/>
  <c r="CZ132" i="26"/>
  <c r="BL128" i="26"/>
  <c r="S108" i="26"/>
  <c r="BK87" i="26"/>
  <c r="BK119" i="26" s="1"/>
  <c r="DK87" i="26"/>
  <c r="DK119" i="26" s="1"/>
  <c r="AG87" i="26"/>
  <c r="CP87" i="26"/>
  <c r="CP119" i="26" s="1"/>
  <c r="CR109" i="26"/>
  <c r="DC111" i="26"/>
  <c r="CT105" i="26"/>
  <c r="AK104" i="26"/>
  <c r="CZ79" i="26"/>
  <c r="CZ111" i="26" s="1"/>
  <c r="CE109" i="26"/>
  <c r="CF77" i="26"/>
  <c r="CF109" i="26" s="1"/>
  <c r="BY124" i="26"/>
  <c r="AK124" i="26"/>
  <c r="AL92" i="26"/>
  <c r="AL124" i="26" s="1"/>
  <c r="BI124" i="26"/>
  <c r="DQ92" i="26"/>
  <c r="DP124" i="26"/>
  <c r="BL124" i="26"/>
  <c r="BM92" i="26"/>
  <c r="BM124" i="26" s="1"/>
  <c r="CL124" i="26"/>
  <c r="BS118" i="26"/>
  <c r="BH84" i="26"/>
  <c r="BH116" i="26" s="1"/>
  <c r="BG116" i="26"/>
  <c r="AU116" i="26"/>
  <c r="AV84" i="26"/>
  <c r="AV116" i="26" s="1"/>
  <c r="AW116" i="26"/>
  <c r="AX84" i="26"/>
  <c r="DH116" i="26"/>
  <c r="DI84" i="26"/>
  <c r="BD116" i="26"/>
  <c r="BE84" i="26"/>
  <c r="BE116" i="26" s="1"/>
  <c r="DF112" i="26"/>
  <c r="P112" i="26"/>
  <c r="AF108" i="26"/>
  <c r="CE108" i="26"/>
  <c r="CE133" i="26" s="1"/>
  <c r="CF76" i="26"/>
  <c r="CF108" i="26" s="1"/>
  <c r="CI120" i="26"/>
  <c r="CA118" i="26"/>
  <c r="DQ117" i="26"/>
  <c r="AQ111" i="26"/>
  <c r="AR83" i="26"/>
  <c r="AR115" i="26" s="1"/>
  <c r="AU75" i="26"/>
  <c r="AU107" i="26" s="1"/>
  <c r="I71" i="26"/>
  <c r="I101" i="26" s="1"/>
  <c r="J71" i="26"/>
  <c r="J101" i="26" s="1"/>
  <c r="BS103" i="26"/>
  <c r="CH71" i="26"/>
  <c r="CH101" i="26" s="1"/>
  <c r="R123" i="26"/>
  <c r="S91" i="26"/>
  <c r="S123" i="26" s="1"/>
  <c r="AF123" i="26"/>
  <c r="AG91" i="26"/>
  <c r="AG123" i="26" s="1"/>
  <c r="N112" i="26"/>
  <c r="BY103" i="26"/>
  <c r="T69" i="26"/>
  <c r="T71" i="26"/>
  <c r="BM69" i="26"/>
  <c r="BO69" i="26"/>
  <c r="BO103" i="26"/>
  <c r="BV69" i="26"/>
  <c r="BV103" i="26"/>
  <c r="BX69" i="26"/>
  <c r="BX71" i="26"/>
  <c r="BX103" i="26"/>
  <c r="DM69" i="26"/>
  <c r="W69" i="26"/>
  <c r="W103" i="26"/>
  <c r="AV69" i="26"/>
  <c r="BU69" i="26"/>
  <c r="BU103" i="26"/>
  <c r="X86" i="26"/>
  <c r="X118" i="26" s="1"/>
  <c r="DF85" i="26"/>
  <c r="DF117" i="26" s="1"/>
  <c r="CU69" i="26"/>
  <c r="BY69" i="26"/>
  <c r="DG69" i="26"/>
  <c r="DI69" i="26"/>
  <c r="DK69" i="26"/>
  <c r="V69" i="26"/>
  <c r="AU69" i="26"/>
  <c r="BT69" i="26"/>
  <c r="CS69" i="26"/>
  <c r="CM106" i="26"/>
  <c r="CI69" i="26"/>
  <c r="DL78" i="26"/>
  <c r="DL110" i="26" s="1"/>
  <c r="BR108" i="26"/>
  <c r="BL69" i="26"/>
  <c r="BL71" i="26"/>
  <c r="Z69" i="26"/>
  <c r="AO69" i="26"/>
  <c r="AC69" i="26"/>
  <c r="AE69" i="26"/>
  <c r="U69" i="26"/>
  <c r="AT69" i="26"/>
  <c r="BS69" i="26"/>
  <c r="CR69" i="26"/>
  <c r="DQ69" i="26"/>
  <c r="BR90" i="26"/>
  <c r="BR122" i="26" s="1"/>
  <c r="N74" i="26"/>
  <c r="N106" i="26" s="1"/>
  <c r="DS104" i="26"/>
  <c r="CB69" i="26"/>
  <c r="BR101" i="26"/>
  <c r="CQ101" i="26"/>
  <c r="AC103" i="26"/>
  <c r="BK69" i="26"/>
  <c r="BZ69" i="26"/>
  <c r="AY69" i="26"/>
  <c r="BA69" i="26"/>
  <c r="AG69" i="26"/>
  <c r="BF69" i="26"/>
  <c r="CE69" i="26"/>
  <c r="DD69" i="26"/>
  <c r="AY109" i="26"/>
  <c r="DR69" i="26"/>
  <c r="AA69" i="26"/>
  <c r="BP108" i="26"/>
  <c r="DC101" i="26"/>
  <c r="M101" i="26"/>
  <c r="AL101" i="26"/>
  <c r="CI107" i="26"/>
  <c r="CV69" i="26"/>
  <c r="DF69" i="26"/>
  <c r="BP69" i="26"/>
  <c r="BW69" i="26"/>
  <c r="AS69" i="26"/>
  <c r="BR69" i="26"/>
  <c r="CQ69" i="26"/>
  <c r="DP69" i="26"/>
  <c r="P69" i="26"/>
  <c r="DB86" i="26"/>
  <c r="DB118" i="26" s="1"/>
  <c r="CW69" i="26"/>
  <c r="O72" i="26"/>
  <c r="CP118" i="26"/>
  <c r="P71" i="26"/>
  <c r="P103" i="26" s="1"/>
  <c r="P133" i="26" s="1"/>
  <c r="CP101" i="26"/>
  <c r="Y101" i="26"/>
  <c r="AL69" i="26"/>
  <c r="AP69" i="26"/>
  <c r="CL69" i="26"/>
  <c r="CN69" i="26"/>
  <c r="BE69" i="26"/>
  <c r="BE103" i="26"/>
  <c r="CD69" i="26"/>
  <c r="DC69" i="26"/>
  <c r="M69" i="26"/>
  <c r="BE121" i="26"/>
  <c r="BB104" i="26"/>
  <c r="S69" i="26"/>
  <c r="CX69" i="26"/>
  <c r="CA69" i="26"/>
  <c r="DH69" i="26"/>
  <c r="DJ69" i="26"/>
  <c r="BQ69" i="26"/>
  <c r="BQ71" i="26"/>
  <c r="CP69" i="26"/>
  <c r="DO69" i="26"/>
  <c r="Y69" i="26"/>
  <c r="AH121" i="26"/>
  <c r="BL103" i="26"/>
  <c r="AC64" i="23"/>
  <c r="AC45" i="23"/>
  <c r="V45" i="23"/>
  <c r="V64" i="23"/>
  <c r="BE87" i="23"/>
  <c r="BE68" i="23"/>
  <c r="AU64" i="23"/>
  <c r="AU45" i="23"/>
  <c r="AR87" i="23"/>
  <c r="AR68" i="23"/>
  <c r="H45" i="23"/>
  <c r="H64" i="23"/>
  <c r="H42" i="23"/>
  <c r="DO64" i="23"/>
  <c r="DO45" i="23"/>
  <c r="AS86" i="23"/>
  <c r="AS68" i="23"/>
  <c r="Q64" i="23"/>
  <c r="Q45" i="23"/>
  <c r="DG45" i="23"/>
  <c r="DG64" i="23"/>
  <c r="AD64" i="23"/>
  <c r="AD45" i="23"/>
  <c r="CC45" i="23"/>
  <c r="DQ64" i="23"/>
  <c r="DQ45" i="23"/>
  <c r="I21" i="23"/>
  <c r="H21" i="23"/>
  <c r="AE64" i="23"/>
  <c r="AE45" i="23"/>
  <c r="DC64" i="23"/>
  <c r="DC45" i="23"/>
  <c r="Z87" i="23"/>
  <c r="Z68" i="23"/>
  <c r="BL64" i="23"/>
  <c r="BL45" i="23"/>
  <c r="BW64" i="23"/>
  <c r="BW45" i="23"/>
  <c r="DE64" i="23"/>
  <c r="DE45" i="23"/>
  <c r="DL87" i="23"/>
  <c r="DL68" i="23"/>
  <c r="DD63" i="23"/>
  <c r="DD45" i="23"/>
  <c r="AJ45" i="23"/>
  <c r="AJ64" i="23"/>
  <c r="AX87" i="23"/>
  <c r="AX68" i="23"/>
  <c r="CX64" i="23"/>
  <c r="CX45" i="23"/>
  <c r="BV64" i="23"/>
  <c r="BV45" i="23"/>
  <c r="CM64" i="23"/>
  <c r="CM45" i="23"/>
  <c r="S64" i="23"/>
  <c r="S45" i="23"/>
  <c r="DI64" i="23"/>
  <c r="DI45" i="23"/>
  <c r="DH45" i="23"/>
  <c r="DH64" i="23"/>
  <c r="BN45" i="23"/>
  <c r="BN64" i="23"/>
  <c r="R45" i="23"/>
  <c r="R64" i="23"/>
  <c r="BT64" i="23"/>
  <c r="BT45" i="23"/>
  <c r="X64" i="23"/>
  <c r="X45" i="23"/>
  <c r="I87" i="23"/>
  <c r="I68" i="23"/>
  <c r="CH64" i="23"/>
  <c r="CH45" i="23"/>
  <c r="DD133" i="23"/>
  <c r="U63" i="23"/>
  <c r="U86" i="23" s="1"/>
  <c r="U109" i="23" s="1"/>
  <c r="U132" i="23" s="1"/>
  <c r="DN68" i="23"/>
  <c r="DN87" i="23"/>
  <c r="CK64" i="23"/>
  <c r="CK45" i="23"/>
  <c r="AM64" i="23"/>
  <c r="AM45" i="23"/>
  <c r="AG68" i="23"/>
  <c r="AG87" i="23"/>
  <c r="CS64" i="23"/>
  <c r="CS45" i="23"/>
  <c r="CO68" i="23"/>
  <c r="CO87" i="23"/>
  <c r="BS87" i="23"/>
  <c r="BS68" i="23"/>
  <c r="DP45" i="23"/>
  <c r="BJ64" i="23"/>
  <c r="BJ45" i="23"/>
  <c r="DR64" i="23"/>
  <c r="DR45" i="23"/>
  <c r="BY64" i="23"/>
  <c r="BY45" i="23"/>
  <c r="CF133" i="23"/>
  <c r="DV45" i="23"/>
  <c r="DV64" i="23"/>
  <c r="BB64" i="23"/>
  <c r="BB45" i="23"/>
  <c r="N64" i="23"/>
  <c r="N45" i="23"/>
  <c r="AH68" i="23"/>
  <c r="AH87" i="23"/>
  <c r="CB110" i="23"/>
  <c r="CB91" i="23"/>
  <c r="AS110" i="23"/>
  <c r="BI64" i="23"/>
  <c r="BI45" i="23"/>
  <c r="AA64" i="23"/>
  <c r="AA45" i="23"/>
  <c r="BX64" i="23"/>
  <c r="BX45" i="23"/>
  <c r="O64" i="23"/>
  <c r="O45" i="23"/>
  <c r="AW87" i="23"/>
  <c r="AW68" i="23"/>
  <c r="AR45" i="23"/>
  <c r="M64" i="23"/>
  <c r="M45" i="23"/>
  <c r="DF45" i="23"/>
  <c r="BH45" i="23"/>
  <c r="BH64" i="23"/>
  <c r="CE45" i="23"/>
  <c r="CE64" i="23"/>
  <c r="CZ68" i="23"/>
  <c r="CZ87" i="23"/>
  <c r="CU64" i="23"/>
  <c r="CU45" i="23"/>
  <c r="AL64" i="23"/>
  <c r="AL45" i="23"/>
  <c r="AI64" i="23"/>
  <c r="AI45" i="23"/>
  <c r="CG45" i="23"/>
  <c r="CG64" i="23"/>
  <c r="CP68" i="23"/>
  <c r="CP87" i="23"/>
  <c r="BF87" i="23"/>
  <c r="BF68" i="23"/>
  <c r="BM64" i="23"/>
  <c r="BM45" i="23"/>
  <c r="CI64" i="23"/>
  <c r="CI45" i="23"/>
  <c r="DM68" i="23"/>
  <c r="DM87" i="23"/>
  <c r="DA68" i="23"/>
  <c r="DA87" i="23"/>
  <c r="BO64" i="23"/>
  <c r="BO45" i="23"/>
  <c r="CT64" i="23"/>
  <c r="CT45" i="23"/>
  <c r="AZ64" i="23"/>
  <c r="AZ45" i="23"/>
  <c r="BD87" i="23"/>
  <c r="BD68" i="23"/>
  <c r="DT64" i="23"/>
  <c r="DT45" i="23"/>
  <c r="AV45" i="23"/>
  <c r="T68" i="23"/>
  <c r="T87" i="23"/>
  <c r="BK64" i="23"/>
  <c r="BK45" i="23"/>
  <c r="CR63" i="23"/>
  <c r="CR45" i="23"/>
  <c r="DK45" i="23"/>
  <c r="DK64" i="23"/>
  <c r="CN68" i="23"/>
  <c r="CN87" i="23"/>
  <c r="BZ64" i="23"/>
  <c r="BZ45" i="23"/>
  <c r="AF87" i="23"/>
  <c r="AF68" i="23"/>
  <c r="I19" i="23"/>
  <c r="U45" i="23"/>
  <c r="AB64" i="23"/>
  <c r="AB45" i="23"/>
  <c r="DB45" i="23"/>
  <c r="DB64" i="23"/>
  <c r="AT87" i="23"/>
  <c r="AT68" i="23"/>
  <c r="CA64" i="23"/>
  <c r="CA45" i="23"/>
  <c r="CJ45" i="23"/>
  <c r="CJ64" i="23"/>
  <c r="CW64" i="23"/>
  <c r="CW45" i="23"/>
  <c r="BG45" i="23"/>
  <c r="BG64" i="23"/>
  <c r="BQ87" i="23"/>
  <c r="BQ68" i="23"/>
  <c r="AS45" i="23"/>
  <c r="BA64" i="23"/>
  <c r="BA45" i="23"/>
  <c r="DS64" i="23"/>
  <c r="DS45" i="23"/>
  <c r="K64" i="23"/>
  <c r="K45" i="23"/>
  <c r="J87" i="23"/>
  <c r="J68" i="23"/>
  <c r="CF63" i="23"/>
  <c r="CD91" i="23"/>
  <c r="CD110" i="23"/>
  <c r="BR87" i="23"/>
  <c r="BR68" i="23"/>
  <c r="AK64" i="23"/>
  <c r="AK45" i="23"/>
  <c r="BU64" i="23"/>
  <c r="BU45" i="23"/>
  <c r="W64" i="23"/>
  <c r="W45" i="23"/>
  <c r="L64" i="23"/>
  <c r="L45" i="23"/>
  <c r="CV45" i="23"/>
  <c r="CV64" i="23"/>
  <c r="AQ45" i="23"/>
  <c r="AQ64" i="23"/>
  <c r="DU64" i="23"/>
  <c r="DU45" i="23"/>
  <c r="CY64" i="23"/>
  <c r="CY45" i="23"/>
  <c r="CC87" i="23"/>
  <c r="CC68" i="23"/>
  <c r="CL64" i="23"/>
  <c r="CL45" i="23"/>
  <c r="CQ64" i="23"/>
  <c r="CQ45" i="23"/>
  <c r="U68" i="23"/>
  <c r="U87" i="23"/>
  <c r="DF87" i="23"/>
  <c r="DF68" i="23"/>
  <c r="BP45" i="23"/>
  <c r="BP64" i="23"/>
  <c r="DP87" i="23"/>
  <c r="DP68" i="23"/>
  <c r="AY45" i="23"/>
  <c r="AY64" i="23"/>
  <c r="DA45" i="23"/>
  <c r="DW45" i="23"/>
  <c r="DW64" i="23"/>
  <c r="BC64" i="23"/>
  <c r="BC45" i="23"/>
  <c r="T45" i="23"/>
  <c r="AO64" i="23"/>
  <c r="AO45" i="23"/>
  <c r="P45" i="23"/>
  <c r="P64" i="23"/>
  <c r="CR110" i="23"/>
  <c r="DJ45" i="23"/>
  <c r="DJ64" i="23"/>
  <c r="AP64" i="23"/>
  <c r="AP45" i="23"/>
  <c r="AN45" i="23"/>
  <c r="AN64" i="23"/>
  <c r="Y64" i="23"/>
  <c r="Y45" i="23"/>
  <c r="AV87" i="23"/>
  <c r="AV68" i="23"/>
  <c r="AM37" i="18"/>
  <c r="AY3" i="18"/>
  <c r="AL37" i="18"/>
  <c r="AX3" i="18"/>
  <c r="AJ37" i="18"/>
  <c r="AV3" i="18"/>
  <c r="AT3" i="18"/>
  <c r="AH37" i="18"/>
  <c r="AS37" i="18"/>
  <c r="BE3" i="18"/>
  <c r="BL37" i="18"/>
  <c r="BX3" i="18"/>
  <c r="AU3" i="18"/>
  <c r="AI37" i="18"/>
  <c r="BI3" i="18"/>
  <c r="AW37" i="18"/>
  <c r="BO37" i="18"/>
  <c r="CA3" i="18"/>
  <c r="BN37" i="18"/>
  <c r="BZ3" i="18"/>
  <c r="M2" i="18"/>
  <c r="L36" i="18"/>
  <c r="BM37" i="18"/>
  <c r="BY3" i="18"/>
  <c r="AR37" i="18"/>
  <c r="BD3" i="18"/>
  <c r="J36" i="16"/>
  <c r="I28" i="16"/>
  <c r="DQ23" i="16"/>
  <c r="DE23" i="16"/>
  <c r="BT23" i="16"/>
  <c r="CV23" i="16"/>
  <c r="CS23" i="16"/>
  <c r="I26" i="16"/>
  <c r="DH23" i="16"/>
  <c r="DP23" i="16"/>
  <c r="DS23" i="16"/>
  <c r="I36" i="16"/>
  <c r="I35" i="16"/>
  <c r="J35" i="16" s="1"/>
  <c r="DT23" i="16"/>
  <c r="DR23" i="16"/>
  <c r="CF23" i="16"/>
  <c r="BZ23" i="16"/>
  <c r="CJ23" i="16"/>
  <c r="CR23" i="16"/>
  <c r="CM23" i="16"/>
  <c r="BX23" i="16"/>
  <c r="DD23" i="16"/>
  <c r="DF23" i="16"/>
  <c r="EC15" i="9"/>
  <c r="AH43" i="9"/>
  <c r="DY43" i="9"/>
  <c r="DY46" i="9" s="1"/>
  <c r="DZ45" i="9" s="1"/>
  <c r="EH15" i="9"/>
  <c r="EA41" i="9"/>
  <c r="DM43" i="9"/>
  <c r="AG43" i="9"/>
  <c r="DL43" i="9"/>
  <c r="EA43" i="9"/>
  <c r="EE15" i="9"/>
  <c r="EE43" i="9" s="1"/>
  <c r="CC43" i="9"/>
  <c r="EB15" i="9"/>
  <c r="EB43" i="9" s="1"/>
  <c r="EG15" i="9"/>
  <c r="DY41" i="9"/>
  <c r="DZ15" i="9"/>
  <c r="I43" i="9"/>
  <c r="M43" i="9"/>
  <c r="EF15" i="9"/>
  <c r="EF43" i="9" s="1"/>
  <c r="T43" i="9"/>
  <c r="EC41" i="9"/>
  <c r="EG41" i="9"/>
  <c r="CD43" i="9"/>
  <c r="EH41" i="9"/>
  <c r="I46" i="9"/>
  <c r="J45" i="9" s="1"/>
  <c r="J46" i="9" s="1"/>
  <c r="K45" i="9" s="1"/>
  <c r="K46" i="9" s="1"/>
  <c r="L45" i="9" s="1"/>
  <c r="L46" i="9" s="1"/>
  <c r="M45" i="9" s="1"/>
  <c r="M46" i="9" s="1"/>
  <c r="N45" i="9" s="1"/>
  <c r="N46" i="9" s="1"/>
  <c r="O45" i="9" s="1"/>
  <c r="O46" i="9" s="1"/>
  <c r="P45" i="9" s="1"/>
  <c r="P46" i="9" s="1"/>
  <c r="Q45" i="9" s="1"/>
  <c r="Q46" i="9" s="1"/>
  <c r="R45" i="9" s="1"/>
  <c r="R46" i="9" s="1"/>
  <c r="S45" i="9" s="1"/>
  <c r="S46" i="9" s="1"/>
  <c r="T45" i="9" s="1"/>
  <c r="T46" i="9" s="1"/>
  <c r="U45" i="9" s="1"/>
  <c r="U46" i="9" s="1"/>
  <c r="V45" i="9" s="1"/>
  <c r="V46" i="9" s="1"/>
  <c r="W45" i="9" s="1"/>
  <c r="W46" i="9" s="1"/>
  <c r="X45" i="9" s="1"/>
  <c r="X46" i="9" s="1"/>
  <c r="Y45" i="9" s="1"/>
  <c r="Y46" i="9" s="1"/>
  <c r="Z45" i="9" s="1"/>
  <c r="Z46" i="9" s="1"/>
  <c r="AA45" i="9" s="1"/>
  <c r="AA46" i="9" s="1"/>
  <c r="AB45" i="9" s="1"/>
  <c r="AB46" i="9" s="1"/>
  <c r="AC45" i="9" s="1"/>
  <c r="AC46" i="9" s="1"/>
  <c r="AD45" i="9" s="1"/>
  <c r="AD46" i="9" s="1"/>
  <c r="AE45" i="9" s="1"/>
  <c r="AE46" i="9" s="1"/>
  <c r="AF45" i="9" s="1"/>
  <c r="AF46" i="9" s="1"/>
  <c r="AG45" i="9" s="1"/>
  <c r="AG46" i="9" s="1"/>
  <c r="AH45" i="9" s="1"/>
  <c r="AH46" i="9" s="1"/>
  <c r="AI45" i="9" s="1"/>
  <c r="AI46" i="9" s="1"/>
  <c r="AJ45" i="9" s="1"/>
  <c r="AJ46" i="9" s="1"/>
  <c r="AK45" i="9" s="1"/>
  <c r="AK46" i="9" s="1"/>
  <c r="AL45" i="9" s="1"/>
  <c r="AL46" i="9" s="1"/>
  <c r="AM45" i="9" s="1"/>
  <c r="AM46" i="9" s="1"/>
  <c r="AN45" i="9" s="1"/>
  <c r="AN46" i="9" s="1"/>
  <c r="AO45" i="9" s="1"/>
  <c r="AO46" i="9" s="1"/>
  <c r="AP45" i="9" s="1"/>
  <c r="AP46" i="9" s="1"/>
  <c r="AQ45" i="9" s="1"/>
  <c r="AQ46" i="9" s="1"/>
  <c r="AR45" i="9" s="1"/>
  <c r="AR46" i="9" s="1"/>
  <c r="AS45" i="9" s="1"/>
  <c r="AS46" i="9" s="1"/>
  <c r="AT45" i="9" s="1"/>
  <c r="AT46" i="9" s="1"/>
  <c r="AU45" i="9" s="1"/>
  <c r="AU46" i="9" s="1"/>
  <c r="AV45" i="9" s="1"/>
  <c r="AV46" i="9" s="1"/>
  <c r="AW45" i="9" s="1"/>
  <c r="AW46" i="9" s="1"/>
  <c r="AX45" i="9" s="1"/>
  <c r="AX46" i="9" s="1"/>
  <c r="AY45" i="9" s="1"/>
  <c r="AY46" i="9" s="1"/>
  <c r="AZ45" i="9" s="1"/>
  <c r="AZ46" i="9" s="1"/>
  <c r="BA45" i="9" s="1"/>
  <c r="BA46" i="9" s="1"/>
  <c r="BB45" i="9" s="1"/>
  <c r="BB46" i="9" s="1"/>
  <c r="BC45" i="9" s="1"/>
  <c r="BC46" i="9" s="1"/>
  <c r="BD45" i="9" s="1"/>
  <c r="BD46" i="9" s="1"/>
  <c r="BE45" i="9" s="1"/>
  <c r="BE46" i="9" s="1"/>
  <c r="BF45" i="9" s="1"/>
  <c r="BF46" i="9" s="1"/>
  <c r="BG45" i="9" s="1"/>
  <c r="BG46" i="9" s="1"/>
  <c r="BH45" i="9" s="1"/>
  <c r="BH46" i="9" s="1"/>
  <c r="BI45" i="9" s="1"/>
  <c r="BI46" i="9" s="1"/>
  <c r="BJ45" i="9" s="1"/>
  <c r="BJ46" i="9" s="1"/>
  <c r="BK45" i="9" s="1"/>
  <c r="BK46" i="9" s="1"/>
  <c r="BL45" i="9" s="1"/>
  <c r="BL46" i="9" s="1"/>
  <c r="BM45" i="9" s="1"/>
  <c r="BM46" i="9" s="1"/>
  <c r="BN45" i="9" s="1"/>
  <c r="BN46" i="9" s="1"/>
  <c r="BO45" i="9" s="1"/>
  <c r="BO46" i="9" s="1"/>
  <c r="BP45" i="9" s="1"/>
  <c r="BP46" i="9" s="1"/>
  <c r="BQ45" i="9" s="1"/>
  <c r="BQ46" i="9" s="1"/>
  <c r="BR45" i="9" s="1"/>
  <c r="BR46" i="9" s="1"/>
  <c r="BS45" i="9" s="1"/>
  <c r="BS46" i="9" s="1"/>
  <c r="BT45" i="9" s="1"/>
  <c r="BT46" i="9" s="1"/>
  <c r="BU45" i="9" s="1"/>
  <c r="BU46" i="9" s="1"/>
  <c r="BV45" i="9" s="1"/>
  <c r="BV46" i="9" s="1"/>
  <c r="BW45" i="9" s="1"/>
  <c r="BW46" i="9" s="1"/>
  <c r="BX45" i="9" s="1"/>
  <c r="BX46" i="9" s="1"/>
  <c r="BY45" i="9" s="1"/>
  <c r="BY46" i="9" s="1"/>
  <c r="BZ45" i="9" s="1"/>
  <c r="BZ46" i="9" s="1"/>
  <c r="CA45" i="9" s="1"/>
  <c r="CA46" i="9" s="1"/>
  <c r="CB45" i="9" s="1"/>
  <c r="CB46" i="9" s="1"/>
  <c r="CC45" i="9" s="1"/>
  <c r="CC46" i="9" s="1"/>
  <c r="CD45" i="9" s="1"/>
  <c r="CD46" i="9" s="1"/>
  <c r="CE45" i="9" s="1"/>
  <c r="CE46" i="9" s="1"/>
  <c r="CF45" i="9" s="1"/>
  <c r="CF46" i="9" s="1"/>
  <c r="CG45" i="9" s="1"/>
  <c r="CG46" i="9" s="1"/>
  <c r="CH45" i="9" s="1"/>
  <c r="CH46" i="9" s="1"/>
  <c r="CI45" i="9" s="1"/>
  <c r="CI46" i="9" s="1"/>
  <c r="CJ45" i="9" s="1"/>
  <c r="CJ46" i="9" s="1"/>
  <c r="CK45" i="9" s="1"/>
  <c r="CK46" i="9" s="1"/>
  <c r="CL45" i="9" s="1"/>
  <c r="CL46" i="9" s="1"/>
  <c r="CM45" i="9" s="1"/>
  <c r="CM46" i="9" s="1"/>
  <c r="CN45" i="9" s="1"/>
  <c r="CN46" i="9" s="1"/>
  <c r="CO45" i="9" s="1"/>
  <c r="CO46" i="9" s="1"/>
  <c r="CP45" i="9" s="1"/>
  <c r="CP46" i="9" s="1"/>
  <c r="CQ45" i="9" s="1"/>
  <c r="CQ46" i="9" s="1"/>
  <c r="CR45" i="9" s="1"/>
  <c r="CR46" i="9" s="1"/>
  <c r="CS45" i="9" s="1"/>
  <c r="CS46" i="9" s="1"/>
  <c r="CT45" i="9" s="1"/>
  <c r="CT46" i="9" s="1"/>
  <c r="CU45" i="9" s="1"/>
  <c r="CU46" i="9" s="1"/>
  <c r="CV45" i="9" s="1"/>
  <c r="CV46" i="9" s="1"/>
  <c r="CW45" i="9" s="1"/>
  <c r="CW46" i="9" s="1"/>
  <c r="CX45" i="9" s="1"/>
  <c r="CX46" i="9" s="1"/>
  <c r="CY45" i="9" s="1"/>
  <c r="CY46" i="9" s="1"/>
  <c r="CZ45" i="9" s="1"/>
  <c r="CZ46" i="9" s="1"/>
  <c r="DA45" i="9" s="1"/>
  <c r="DA46" i="9" s="1"/>
  <c r="DB45" i="9" s="1"/>
  <c r="DB46" i="9" s="1"/>
  <c r="DC45" i="9" s="1"/>
  <c r="DC46" i="9" s="1"/>
  <c r="DD45" i="9" s="1"/>
  <c r="DD46" i="9" s="1"/>
  <c r="DE45" i="9" s="1"/>
  <c r="DE46" i="9" s="1"/>
  <c r="DF45" i="9" s="1"/>
  <c r="DF46" i="9" s="1"/>
  <c r="DG45" i="9" s="1"/>
  <c r="DG46" i="9" s="1"/>
  <c r="DH45" i="9" s="1"/>
  <c r="DH46" i="9" s="1"/>
  <c r="DI45" i="9" s="1"/>
  <c r="DI46" i="9" s="1"/>
  <c r="DJ45" i="9" s="1"/>
  <c r="DJ46" i="9" s="1"/>
  <c r="DK45" i="9" s="1"/>
  <c r="DK46" i="9" s="1"/>
  <c r="DL45" i="9" s="1"/>
  <c r="DL46" i="9" s="1"/>
  <c r="DM45" i="9" s="1"/>
  <c r="DM46" i="9" s="1"/>
  <c r="DN45" i="9" s="1"/>
  <c r="DN46" i="9" s="1"/>
  <c r="DO45" i="9" s="1"/>
  <c r="DO46" i="9" s="1"/>
  <c r="DP45" i="9" s="1"/>
  <c r="DP46" i="9" s="1"/>
  <c r="DQ45" i="9" s="1"/>
  <c r="DQ46" i="9" s="1"/>
  <c r="DR45" i="9" s="1"/>
  <c r="DR46" i="9" s="1"/>
  <c r="DS45" i="9" s="1"/>
  <c r="DS46" i="9" s="1"/>
  <c r="DT45" i="9" s="1"/>
  <c r="DT46" i="9" s="1"/>
  <c r="DU45" i="9" s="1"/>
  <c r="DU46" i="9" s="1"/>
  <c r="DV45" i="9" s="1"/>
  <c r="DV46" i="9" s="1"/>
  <c r="DW45" i="9" s="1"/>
  <c r="DW46" i="9" s="1"/>
  <c r="AS43" i="9"/>
  <c r="CH43" i="9"/>
  <c r="CN43" i="9"/>
  <c r="AN43" i="9"/>
  <c r="DZ41" i="9"/>
  <c r="ED41" i="9"/>
  <c r="CZ43" i="9"/>
  <c r="AX43" i="9"/>
  <c r="EB41" i="9"/>
  <c r="AT43" i="9"/>
  <c r="BQ43" i="9"/>
  <c r="AB43" i="9"/>
  <c r="EE41" i="9"/>
  <c r="N43" i="9"/>
  <c r="ED15" i="9"/>
  <c r="DZ31" i="8"/>
  <c r="DZ33" i="8" s="1"/>
  <c r="DZ72" i="8" s="1"/>
  <c r="CE72" i="8"/>
  <c r="AV72" i="8"/>
  <c r="L72" i="8"/>
  <c r="AV56" i="8"/>
  <c r="AV70" i="8"/>
  <c r="CZ70" i="8"/>
  <c r="CZ56" i="8"/>
  <c r="EF70" i="8"/>
  <c r="EF56" i="8"/>
  <c r="EC54" i="8"/>
  <c r="CM72" i="8"/>
  <c r="EH35" i="8"/>
  <c r="DZ29" i="8"/>
  <c r="S70" i="8"/>
  <c r="S72" i="8" s="1"/>
  <c r="S56" i="8"/>
  <c r="CZ72" i="8"/>
  <c r="EA27" i="8"/>
  <c r="EA31" i="8" s="1"/>
  <c r="EA33" i="8" s="1"/>
  <c r="BG56" i="8"/>
  <c r="BG70" i="8"/>
  <c r="ED56" i="8"/>
  <c r="ED70" i="8"/>
  <c r="H70" i="8"/>
  <c r="H56" i="8"/>
  <c r="AM70" i="8"/>
  <c r="AM72" i="8" s="1"/>
  <c r="AM56" i="8"/>
  <c r="O72" i="8"/>
  <c r="AB72" i="8"/>
  <c r="BN72" i="8"/>
  <c r="M72" i="8"/>
  <c r="EH13" i="8"/>
  <c r="EH18" i="8" s="1"/>
  <c r="EH27" i="8" s="1"/>
  <c r="EH31" i="8" s="1"/>
  <c r="EH33" i="8" s="1"/>
  <c r="BT56" i="8"/>
  <c r="BT70" i="8"/>
  <c r="BN56" i="8"/>
  <c r="BN70" i="8"/>
  <c r="EG35" i="8"/>
  <c r="AA70" i="8"/>
  <c r="AA72" i="8" s="1"/>
  <c r="AA56" i="8"/>
  <c r="DW70" i="8"/>
  <c r="DW56" i="8"/>
  <c r="BV72" i="8"/>
  <c r="DJ72" i="8"/>
  <c r="BI72" i="8"/>
  <c r="X56" i="8"/>
  <c r="X70" i="8"/>
  <c r="X72" i="8" s="1"/>
  <c r="BS72" i="8"/>
  <c r="CE56" i="8"/>
  <c r="CE70" i="8"/>
  <c r="AK72" i="8"/>
  <c r="AR31" i="8"/>
  <c r="AR33" i="8" s="1"/>
  <c r="AR72" i="8" s="1"/>
  <c r="DP56" i="8"/>
  <c r="DP70" i="8"/>
  <c r="DP72" i="8" s="1"/>
  <c r="AU56" i="8"/>
  <c r="AU70" i="8"/>
  <c r="AU72" i="8" s="1"/>
  <c r="EC58" i="8"/>
  <c r="DV70" i="8"/>
  <c r="DV72" i="8" s="1"/>
  <c r="DV56" i="8"/>
  <c r="DI56" i="8"/>
  <c r="DI70" i="8"/>
  <c r="DL72" i="8"/>
  <c r="DS70" i="8"/>
  <c r="DS72" i="8" s="1"/>
  <c r="DS56" i="8"/>
  <c r="DY54" i="8"/>
  <c r="CU72" i="8"/>
  <c r="DW72" i="8"/>
  <c r="DO72" i="8"/>
  <c r="AF72" i="8"/>
  <c r="BW56" i="8"/>
  <c r="BW70" i="8"/>
  <c r="AH70" i="8"/>
  <c r="AH72" i="8" s="1"/>
  <c r="AH56" i="8"/>
  <c r="BH56" i="8"/>
  <c r="BH70" i="8"/>
  <c r="BH72" i="8"/>
  <c r="DO70" i="8"/>
  <c r="DO56" i="8"/>
  <c r="DC56" i="8"/>
  <c r="DC70" i="8"/>
  <c r="DC72" i="8" s="1"/>
  <c r="CA70" i="8"/>
  <c r="CA72" i="8" s="1"/>
  <c r="CA56" i="8"/>
  <c r="H31" i="8"/>
  <c r="H33" i="8" s="1"/>
  <c r="H72" i="8" s="1"/>
  <c r="H74" i="8" s="1"/>
  <c r="I73" i="8" s="1"/>
  <c r="I74" i="8" s="1"/>
  <c r="J73" i="8" s="1"/>
  <c r="J74" i="8" s="1"/>
  <c r="K73" i="8" s="1"/>
  <c r="EF27" i="8"/>
  <c r="EF31" i="8" s="1"/>
  <c r="EF33" i="8" s="1"/>
  <c r="EF72" i="8" s="1"/>
  <c r="AE70" i="8"/>
  <c r="AE56" i="8"/>
  <c r="CU56" i="8"/>
  <c r="CU70" i="8"/>
  <c r="Q72" i="8"/>
  <c r="BT72" i="8"/>
  <c r="EH66" i="8"/>
  <c r="EH70" i="8" s="1"/>
  <c r="DD56" i="8"/>
  <c r="DD70" i="8"/>
  <c r="DD72" i="8" s="1"/>
  <c r="AI56" i="8"/>
  <c r="AI70" i="8"/>
  <c r="AI72" i="8" s="1"/>
  <c r="EB58" i="8"/>
  <c r="DU70" i="8"/>
  <c r="DU72" i="8" s="1"/>
  <c r="DU56" i="8"/>
  <c r="DJ56" i="8"/>
  <c r="DJ70" i="8"/>
  <c r="BM56" i="8"/>
  <c r="BM70" i="8"/>
  <c r="BM72" i="8" s="1"/>
  <c r="DY58" i="8"/>
  <c r="CI70" i="8"/>
  <c r="CI72" i="8" s="1"/>
  <c r="CI56" i="8"/>
  <c r="BW72" i="8"/>
  <c r="EG13" i="8"/>
  <c r="EG18" i="8" s="1"/>
  <c r="EG27" i="8" s="1"/>
  <c r="EG31" i="8" s="1"/>
  <c r="EG33" i="8" s="1"/>
  <c r="AP56" i="8"/>
  <c r="AP70" i="8"/>
  <c r="AP72" i="8" s="1"/>
  <c r="DI72" i="8"/>
  <c r="R70" i="8"/>
  <c r="R72" i="8" s="1"/>
  <c r="R56" i="8"/>
  <c r="AJ56" i="8"/>
  <c r="AJ70" i="8"/>
  <c r="AJ72" i="8" s="1"/>
  <c r="EG58" i="8"/>
  <c r="CQ56" i="8"/>
  <c r="CQ70" i="8"/>
  <c r="CQ72" i="8" s="1"/>
  <c r="BP54" i="8"/>
  <c r="AL72" i="8"/>
  <c r="EF35" i="8"/>
  <c r="BJ72" i="8"/>
  <c r="CR56" i="8"/>
  <c r="CR70" i="8"/>
  <c r="CR72" i="8" s="1"/>
  <c r="W56" i="8"/>
  <c r="W70" i="8"/>
  <c r="W72" i="8" s="1"/>
  <c r="AF56" i="8"/>
  <c r="AO70" i="8"/>
  <c r="AO72" i="8" s="1"/>
  <c r="AO56" i="8"/>
  <c r="CX70" i="8"/>
  <c r="CX72" i="8" s="1"/>
  <c r="CX56" i="8"/>
  <c r="Q70" i="8"/>
  <c r="Q56" i="8"/>
  <c r="EB54" i="8"/>
  <c r="BP31" i="8"/>
  <c r="BP33" i="8" s="1"/>
  <c r="AY56" i="8"/>
  <c r="AY70" i="8"/>
  <c r="AY72" i="8" s="1"/>
  <c r="CW56" i="8"/>
  <c r="CW70" i="8"/>
  <c r="CW72" i="8" s="1"/>
  <c r="DK72" i="8"/>
  <c r="DQ72" i="8"/>
  <c r="AE72" i="8"/>
  <c r="ED35" i="8"/>
  <c r="BG72" i="8"/>
  <c r="DZ70" i="8"/>
  <c r="DZ56" i="8"/>
  <c r="CY70" i="8"/>
  <c r="CY72" i="8" s="1"/>
  <c r="CY56" i="8"/>
  <c r="Z72" i="8"/>
  <c r="T72" i="8"/>
  <c r="L56" i="8"/>
  <c r="L70" i="8"/>
  <c r="CB70" i="8"/>
  <c r="CB72" i="8" s="1"/>
  <c r="CB56" i="8"/>
  <c r="BS70" i="8"/>
  <c r="BS56" i="8"/>
  <c r="EE70" i="8"/>
  <c r="EE56" i="8"/>
  <c r="BK70" i="8"/>
  <c r="BK72" i="8" s="1"/>
  <c r="BK56" i="8"/>
  <c r="CF56" i="8"/>
  <c r="CF70" i="8"/>
  <c r="CF72" i="8" s="1"/>
  <c r="K70" i="8"/>
  <c r="K72" i="8" s="1"/>
  <c r="K56" i="8"/>
  <c r="BZ70" i="8"/>
  <c r="BZ72" i="8" s="1"/>
  <c r="BZ56" i="8"/>
  <c r="ED29" i="8"/>
  <c r="ED31" i="8" s="1"/>
  <c r="ED33" i="8" s="1"/>
  <c r="ED72" i="8" s="1"/>
  <c r="O70" i="8"/>
  <c r="O56" i="8"/>
  <c r="DT72" i="8"/>
  <c r="DG70" i="8"/>
  <c r="DG72" i="8" s="1"/>
  <c r="DG56" i="8"/>
  <c r="EE54" i="8"/>
  <c r="EA58" i="8"/>
  <c r="EE13" i="8"/>
  <c r="EE18" i="8" s="1"/>
  <c r="EE27" i="8" s="1"/>
  <c r="EE31" i="8" s="1"/>
  <c r="EE33" i="8" s="1"/>
  <c r="EE72" i="8" s="1"/>
  <c r="U72" i="8"/>
  <c r="DE72" i="8"/>
  <c r="E77" i="6"/>
  <c r="CX52" i="5"/>
  <c r="CX59" i="5" s="1"/>
  <c r="CX68" i="5" s="1"/>
  <c r="Y52" i="5"/>
  <c r="Y59" i="5" s="1"/>
  <c r="Y68" i="5" s="1"/>
  <c r="ED40" i="5"/>
  <c r="AA52" i="5"/>
  <c r="AA59" i="5" s="1"/>
  <c r="AA68" i="5" s="1"/>
  <c r="BX52" i="5"/>
  <c r="BX59" i="5" s="1"/>
  <c r="BX68" i="5" s="1"/>
  <c r="DD68" i="5"/>
  <c r="EB40" i="5"/>
  <c r="AQ52" i="5"/>
  <c r="AQ59" i="5" s="1"/>
  <c r="AQ68" i="5" s="1"/>
  <c r="O52" i="5"/>
  <c r="O59" i="5" s="1"/>
  <c r="O68" i="5" s="1"/>
  <c r="BF52" i="5"/>
  <c r="BF59" i="5" s="1"/>
  <c r="BF68" i="5" s="1"/>
  <c r="DY40" i="5"/>
  <c r="DG52" i="5"/>
  <c r="DG59" i="5" s="1"/>
  <c r="DG68" i="5" s="1"/>
  <c r="P52" i="5"/>
  <c r="P59" i="5" s="1"/>
  <c r="P68" i="5" s="1"/>
  <c r="CL52" i="5"/>
  <c r="CL59" i="5" s="1"/>
  <c r="CL68" i="5" s="1"/>
  <c r="R52" i="5"/>
  <c r="R59" i="5" s="1"/>
  <c r="R68" i="5" s="1"/>
  <c r="AL52" i="5"/>
  <c r="AL59" i="5" s="1"/>
  <c r="AL68" i="5" s="1"/>
  <c r="EG52" i="5"/>
  <c r="EG59" i="5" s="1"/>
  <c r="EG68" i="5" s="1"/>
  <c r="DF52" i="5"/>
  <c r="DF59" i="5" s="1"/>
  <c r="DF68" i="5" s="1"/>
  <c r="AD52" i="5"/>
  <c r="AD59" i="5" s="1"/>
  <c r="AD68" i="5" s="1"/>
  <c r="CA52" i="5"/>
  <c r="CA59" i="5" s="1"/>
  <c r="CA68" i="5" s="1"/>
  <c r="BV52" i="5"/>
  <c r="BV59" i="5" s="1"/>
  <c r="BV68" i="5" s="1"/>
  <c r="M52" i="5"/>
  <c r="M59" i="5" s="1"/>
  <c r="M68" i="5" s="1"/>
  <c r="BO52" i="5"/>
  <c r="BO59" i="5" s="1"/>
  <c r="BO68" i="5" s="1"/>
  <c r="EC65" i="5"/>
  <c r="EC13" i="5"/>
  <c r="EC17" i="5" s="1"/>
  <c r="T52" i="5"/>
  <c r="T59" i="5" s="1"/>
  <c r="T68" i="5" s="1"/>
  <c r="EB50" i="5"/>
  <c r="EF13" i="5"/>
  <c r="EF17" i="5" s="1"/>
  <c r="EF52" i="5" s="1"/>
  <c r="EF59" i="5" s="1"/>
  <c r="EF68" i="5" s="1"/>
  <c r="DS52" i="5"/>
  <c r="DS59" i="5" s="1"/>
  <c r="DS68" i="5" s="1"/>
  <c r="AZ52" i="5"/>
  <c r="AZ59" i="5" s="1"/>
  <c r="AZ68" i="5" s="1"/>
  <c r="BK52" i="5"/>
  <c r="BK59" i="5" s="1"/>
  <c r="BK68" i="5" s="1"/>
  <c r="AK52" i="5"/>
  <c r="AK59" i="5" s="1"/>
  <c r="AK68" i="5" s="1"/>
  <c r="EC40" i="5"/>
  <c r="EE65" i="5"/>
  <c r="EB52" i="5"/>
  <c r="EB59" i="5" s="1"/>
  <c r="EB68" i="5" s="1"/>
  <c r="DZ40" i="5"/>
  <c r="DH52" i="5"/>
  <c r="DH59" i="5" s="1"/>
  <c r="DH68" i="5" s="1"/>
  <c r="EE40" i="5"/>
  <c r="CG52" i="5"/>
  <c r="CG59" i="5" s="1"/>
  <c r="CG68" i="5" s="1"/>
  <c r="Z52" i="5"/>
  <c r="Z59" i="5" s="1"/>
  <c r="Z68" i="5" s="1"/>
  <c r="BW52" i="5"/>
  <c r="BW59" i="5" s="1"/>
  <c r="BW68" i="5" s="1"/>
  <c r="ED52" i="5"/>
  <c r="ED59" i="5" s="1"/>
  <c r="ED68" i="5" s="1"/>
  <c r="CY52" i="5"/>
  <c r="CY59" i="5" s="1"/>
  <c r="CY68" i="5" s="1"/>
  <c r="CS52" i="5"/>
  <c r="CS59" i="5" s="1"/>
  <c r="CS68" i="5" s="1"/>
  <c r="BN52" i="5"/>
  <c r="BN59" i="5" s="1"/>
  <c r="BN68" i="5" s="1"/>
  <c r="AE59" i="5"/>
  <c r="AE68" i="5" s="1"/>
  <c r="CV52" i="5"/>
  <c r="CV59" i="5" s="1"/>
  <c r="CV68" i="5" s="1"/>
  <c r="CP52" i="5"/>
  <c r="CP59" i="5" s="1"/>
  <c r="CP68" i="5" s="1"/>
  <c r="DY13" i="5"/>
  <c r="DY17" i="5" s="1"/>
  <c r="EA40" i="5"/>
  <c r="DX13" i="5"/>
  <c r="DX17" i="5" s="1"/>
  <c r="BU52" i="5"/>
  <c r="BU59" i="5" s="1"/>
  <c r="BU68" i="5" s="1"/>
  <c r="BD52" i="5"/>
  <c r="BD59" i="5" s="1"/>
  <c r="BD68" i="5" s="1"/>
  <c r="DK59" i="5"/>
  <c r="DK68" i="5" s="1"/>
  <c r="EA65" i="5"/>
  <c r="DX48" i="5"/>
  <c r="EA13" i="5"/>
  <c r="EA17" i="5" s="1"/>
  <c r="EA52" i="5" s="1"/>
  <c r="EA59" i="5" s="1"/>
  <c r="EA68" i="5" s="1"/>
  <c r="DZ13" i="5"/>
  <c r="DZ17" i="5" s="1"/>
  <c r="DU52" i="5"/>
  <c r="DU59" i="5" s="1"/>
  <c r="DU68" i="5" s="1"/>
  <c r="N52" i="5"/>
  <c r="N59" i="5" s="1"/>
  <c r="N68" i="5" s="1"/>
  <c r="EG40" i="5"/>
  <c r="DX65" i="5"/>
  <c r="CW52" i="5"/>
  <c r="CW59" i="5" s="1"/>
  <c r="CW68" i="5" s="1"/>
  <c r="DX40" i="5"/>
  <c r="CU52" i="5"/>
  <c r="CU59" i="5" s="1"/>
  <c r="CU68" i="5" s="1"/>
  <c r="AB52" i="5"/>
  <c r="AB59" i="5" s="1"/>
  <c r="AB68" i="5" s="1"/>
  <c r="AM52" i="5"/>
  <c r="AM59" i="5" s="1"/>
  <c r="AM68" i="5" s="1"/>
  <c r="EE13" i="5"/>
  <c r="EE17" i="5" s="1"/>
  <c r="EE52" i="5" s="1"/>
  <c r="EE59" i="5" s="1"/>
  <c r="AG57" i="4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EB57" i="4"/>
  <c r="N71" i="4"/>
  <c r="M77" i="4"/>
  <c r="EB45" i="4"/>
  <c r="AG45" i="4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45" i="4" s="1"/>
  <c r="I68" i="4"/>
  <c r="I78" i="4" s="1"/>
  <c r="J63" i="4"/>
  <c r="R39" i="4"/>
  <c r="EA17" i="4"/>
  <c r="U17" i="4"/>
  <c r="V17" i="4" s="1"/>
  <c r="W17" i="4" s="1"/>
  <c r="X17" i="4" s="1"/>
  <c r="Y17" i="4" s="1"/>
  <c r="Z17" i="4" s="1"/>
  <c r="AA17" i="4" s="1"/>
  <c r="AB17" i="4" s="1"/>
  <c r="AC17" i="4" s="1"/>
  <c r="AD17" i="4" s="1"/>
  <c r="AE17" i="4" s="1"/>
  <c r="AF17" i="4" s="1"/>
  <c r="J41" i="4"/>
  <c r="I38" i="4"/>
  <c r="DZ47" i="4"/>
  <c r="DZ80" i="4" s="1"/>
  <c r="M28" i="4"/>
  <c r="L27" i="4"/>
  <c r="Q22" i="4"/>
  <c r="R23" i="4"/>
  <c r="AG72" i="4"/>
  <c r="AH72" i="4" s="1"/>
  <c r="AI72" i="4" s="1"/>
  <c r="AJ72" i="4" s="1"/>
  <c r="AK72" i="4" s="1"/>
  <c r="AL72" i="4" s="1"/>
  <c r="AM72" i="4" s="1"/>
  <c r="AN72" i="4" s="1"/>
  <c r="AO72" i="4" s="1"/>
  <c r="AP72" i="4" s="1"/>
  <c r="AQ72" i="4" s="1"/>
  <c r="AR72" i="4" s="1"/>
  <c r="EB72" i="4"/>
  <c r="K20" i="4"/>
  <c r="L21" i="4"/>
  <c r="EB29" i="4"/>
  <c r="AG29" i="4"/>
  <c r="AH29" i="4" s="1"/>
  <c r="AI29" i="4" s="1"/>
  <c r="AJ29" i="4" s="1"/>
  <c r="AK29" i="4" s="1"/>
  <c r="AL29" i="4" s="1"/>
  <c r="AM29" i="4" s="1"/>
  <c r="AN29" i="4" s="1"/>
  <c r="AO29" i="4" s="1"/>
  <c r="AP29" i="4" s="1"/>
  <c r="AQ29" i="4" s="1"/>
  <c r="AR29" i="4" s="1"/>
  <c r="H47" i="4"/>
  <c r="H80" i="4" s="1"/>
  <c r="AG10" i="4"/>
  <c r="AH10" i="4" s="1"/>
  <c r="AI10" i="4" s="1"/>
  <c r="AJ10" i="4" s="1"/>
  <c r="AK10" i="4" s="1"/>
  <c r="AL10" i="4" s="1"/>
  <c r="AM10" i="4" s="1"/>
  <c r="AN10" i="4" s="1"/>
  <c r="AO10" i="4" s="1"/>
  <c r="AP10" i="4" s="1"/>
  <c r="AQ10" i="4" s="1"/>
  <c r="AR10" i="4" s="1"/>
  <c r="EB10" i="4"/>
  <c r="U74" i="4"/>
  <c r="V74" i="4" s="1"/>
  <c r="W74" i="4" s="1"/>
  <c r="X74" i="4" s="1"/>
  <c r="Y74" i="4" s="1"/>
  <c r="Z74" i="4" s="1"/>
  <c r="AA74" i="4" s="1"/>
  <c r="AB74" i="4" s="1"/>
  <c r="AC74" i="4" s="1"/>
  <c r="AD74" i="4" s="1"/>
  <c r="AE74" i="4" s="1"/>
  <c r="AF74" i="4" s="1"/>
  <c r="EA74" i="4"/>
  <c r="N40" i="4"/>
  <c r="AG36" i="4"/>
  <c r="AH36" i="4" s="1"/>
  <c r="AI36" i="4" s="1"/>
  <c r="AJ36" i="4" s="1"/>
  <c r="AK36" i="4" s="1"/>
  <c r="AL36" i="4" s="1"/>
  <c r="AM36" i="4" s="1"/>
  <c r="AN36" i="4" s="1"/>
  <c r="AO36" i="4" s="1"/>
  <c r="AP36" i="4" s="1"/>
  <c r="AQ36" i="4" s="1"/>
  <c r="AR36" i="4" s="1"/>
  <c r="EB36" i="4"/>
  <c r="EB9" i="4"/>
  <c r="AG9" i="4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AR9" i="4" s="1"/>
  <c r="EB56" i="4"/>
  <c r="AG56" i="4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 s="1"/>
  <c r="EB73" i="4"/>
  <c r="AG73" i="4"/>
  <c r="AH73" i="4" s="1"/>
  <c r="AI73" i="4" s="1"/>
  <c r="AJ73" i="4" s="1"/>
  <c r="AK73" i="4" s="1"/>
  <c r="AL73" i="4" s="1"/>
  <c r="AM73" i="4" s="1"/>
  <c r="AN73" i="4" s="1"/>
  <c r="AO73" i="4" s="1"/>
  <c r="AP73" i="4" s="1"/>
  <c r="AQ73" i="4" s="1"/>
  <c r="AR73" i="4" s="1"/>
  <c r="J26" i="4"/>
  <c r="I24" i="4"/>
  <c r="I30" i="4" s="1"/>
  <c r="EB60" i="4"/>
  <c r="AG60" i="4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I43" i="4"/>
  <c r="I47" i="4" s="1"/>
  <c r="U66" i="4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EA66" i="4"/>
  <c r="AG65" i="4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EB65" i="4"/>
  <c r="K15" i="4"/>
  <c r="L8" i="4"/>
  <c r="AG59" i="4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AR59" i="4" s="1"/>
  <c r="EB59" i="4"/>
  <c r="U14" i="4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AF14" i="4" s="1"/>
  <c r="EA14" i="4"/>
  <c r="AG11" i="4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EB11" i="4"/>
  <c r="M25" i="4"/>
  <c r="AG55" i="4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EB55" i="4"/>
  <c r="J54" i="4"/>
  <c r="I53" i="4"/>
  <c r="I61" i="4" s="1"/>
  <c r="L35" i="4"/>
  <c r="K34" i="4"/>
  <c r="AG64" i="4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EB64" i="4"/>
  <c r="AG37" i="4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R37" i="4" s="1"/>
  <c r="EB37" i="4"/>
  <c r="D311" i="2"/>
  <c r="F119" i="2"/>
  <c r="F123" i="2" s="1"/>
  <c r="F130" i="2" s="1"/>
  <c r="E240" i="2"/>
  <c r="G296" i="2"/>
  <c r="E259" i="2"/>
  <c r="H73" i="2"/>
  <c r="D399" i="2"/>
  <c r="D402" i="2" s="1"/>
  <c r="D434" i="2" s="1"/>
  <c r="E119" i="2"/>
  <c r="H125" i="2"/>
  <c r="H117" i="2"/>
  <c r="I152" i="2"/>
  <c r="H136" i="2"/>
  <c r="G331" i="2" s="1"/>
  <c r="H132" i="2"/>
  <c r="H126" i="2"/>
  <c r="H128" i="2"/>
  <c r="I114" i="2"/>
  <c r="H127" i="2"/>
  <c r="H116" i="2"/>
  <c r="H119" i="2" s="1"/>
  <c r="H121" i="2"/>
  <c r="F328" i="2"/>
  <c r="F330" i="2" s="1"/>
  <c r="F332" i="2" s="1"/>
  <c r="F357" i="2" s="1"/>
  <c r="G134" i="2"/>
  <c r="G138" i="2" s="1"/>
  <c r="H155" i="2" s="1"/>
  <c r="H160" i="2" s="1"/>
  <c r="C103" i="2"/>
  <c r="D102" i="2"/>
  <c r="E102" i="2" s="1"/>
  <c r="F102" i="2" s="1"/>
  <c r="D313" i="2"/>
  <c r="G73" i="2"/>
  <c r="F236" i="2"/>
  <c r="E308" i="2" s="1"/>
  <c r="F233" i="2"/>
  <c r="F240" i="2" s="1"/>
  <c r="F244" i="2"/>
  <c r="F235" i="2"/>
  <c r="F245" i="2"/>
  <c r="F243" i="2"/>
  <c r="G232" i="2"/>
  <c r="F238" i="2"/>
  <c r="E309" i="2" s="1"/>
  <c r="F237" i="2"/>
  <c r="E307" i="2" s="1"/>
  <c r="F242" i="2"/>
  <c r="F234" i="2"/>
  <c r="E247" i="2"/>
  <c r="H9" i="2"/>
  <c r="H50" i="2" s="1"/>
  <c r="G50" i="2"/>
  <c r="F81" i="2" s="1"/>
  <c r="F82" i="2" s="1"/>
  <c r="F84" i="2" s="1"/>
  <c r="E107" i="2" s="1"/>
  <c r="DB21" i="35" l="1"/>
  <c r="DB28" i="35" s="1"/>
  <c r="DD26" i="35"/>
  <c r="CB26" i="35"/>
  <c r="CJ26" i="35"/>
  <c r="CD17" i="35"/>
  <c r="CD21" i="35" s="1"/>
  <c r="CD26" i="35"/>
  <c r="CO26" i="35"/>
  <c r="DI26" i="35"/>
  <c r="CS26" i="35"/>
  <c r="CH26" i="35"/>
  <c r="BY26" i="35"/>
  <c r="DB26" i="35"/>
  <c r="BV26" i="35"/>
  <c r="DH26" i="35"/>
  <c r="CZ26" i="35"/>
  <c r="DS26" i="35"/>
  <c r="CF26" i="35"/>
  <c r="CP26" i="35"/>
  <c r="DT26" i="35"/>
  <c r="DA26" i="35"/>
  <c r="CM26" i="35"/>
  <c r="CV26" i="35"/>
  <c r="CQ26" i="35"/>
  <c r="DC26" i="35"/>
  <c r="V28" i="35"/>
  <c r="AI27" i="35"/>
  <c r="BZ27" i="35"/>
  <c r="BD27" i="35"/>
  <c r="BC27" i="35"/>
  <c r="CX27" i="35"/>
  <c r="AG27" i="35"/>
  <c r="CA27" i="35"/>
  <c r="CW27" i="35"/>
  <c r="AY26" i="35"/>
  <c r="AW26" i="35"/>
  <c r="BG26" i="35"/>
  <c r="AC26" i="35"/>
  <c r="AN27" i="35"/>
  <c r="AW27" i="35"/>
  <c r="AM27" i="35"/>
  <c r="AK27" i="35"/>
  <c r="V27" i="35"/>
  <c r="BN27" i="35"/>
  <c r="DK27" i="35"/>
  <c r="BM27" i="35"/>
  <c r="AP26" i="35"/>
  <c r="BV27" i="35"/>
  <c r="CO27" i="35"/>
  <c r="CU27" i="35"/>
  <c r="AL27" i="35"/>
  <c r="CD27" i="35"/>
  <c r="AV27" i="35"/>
  <c r="DM27" i="35"/>
  <c r="DO27" i="35"/>
  <c r="CJ27" i="35"/>
  <c r="CI27" i="35"/>
  <c r="Z27" i="35"/>
  <c r="DA27" i="35"/>
  <c r="X27" i="35"/>
  <c r="CM27" i="35"/>
  <c r="BW27" i="35"/>
  <c r="BF27" i="35"/>
  <c r="CN27" i="35"/>
  <c r="BG27" i="35"/>
  <c r="CR26" i="35"/>
  <c r="CG27" i="35"/>
  <c r="AP27" i="35"/>
  <c r="BK26" i="35"/>
  <c r="AL26" i="35"/>
  <c r="AM26" i="35"/>
  <c r="Y26" i="35"/>
  <c r="AJ26" i="35"/>
  <c r="AB27" i="35"/>
  <c r="Y27" i="35"/>
  <c r="AA27" i="35"/>
  <c r="BO27" i="35"/>
  <c r="CZ27" i="35"/>
  <c r="AI26" i="35"/>
  <c r="CP27" i="35"/>
  <c r="CL27" i="35"/>
  <c r="AE26" i="35"/>
  <c r="AT26" i="35"/>
  <c r="V26" i="35"/>
  <c r="BK27" i="35"/>
  <c r="CE27" i="35"/>
  <c r="CF27" i="35"/>
  <c r="AA26" i="35"/>
  <c r="AV26" i="35"/>
  <c r="AG26" i="35"/>
  <c r="BD26" i="35"/>
  <c r="DD27" i="35"/>
  <c r="AR27" i="35"/>
  <c r="AX26" i="35"/>
  <c r="AX27" i="35"/>
  <c r="CY27" i="35"/>
  <c r="CQ27" i="35"/>
  <c r="BF26" i="35"/>
  <c r="BH26" i="35"/>
  <c r="CS27" i="35"/>
  <c r="DL27" i="35"/>
  <c r="BU26" i="35"/>
  <c r="AZ27" i="35"/>
  <c r="BI27" i="35"/>
  <c r="AD26" i="35"/>
  <c r="BE26" i="35"/>
  <c r="BB26" i="35"/>
  <c r="AF26" i="35"/>
  <c r="DR27" i="35"/>
  <c r="CR27" i="35"/>
  <c r="DP27" i="35"/>
  <c r="BP27" i="35"/>
  <c r="BH27" i="35"/>
  <c r="AE27" i="35"/>
  <c r="DI27" i="35"/>
  <c r="AF27" i="35"/>
  <c r="AZ26" i="35"/>
  <c r="DH27" i="35"/>
  <c r="AD27" i="35"/>
  <c r="AN26" i="35"/>
  <c r="AS26" i="35"/>
  <c r="CV27" i="35"/>
  <c r="AO27" i="35"/>
  <c r="CK27" i="35"/>
  <c r="AU27" i="35"/>
  <c r="AB26" i="35"/>
  <c r="X26" i="35"/>
  <c r="BR27" i="35"/>
  <c r="BQ27" i="35"/>
  <c r="CB27" i="35"/>
  <c r="AO26" i="35"/>
  <c r="BX27" i="35"/>
  <c r="DQ27" i="35"/>
  <c r="DE27" i="35"/>
  <c r="CC27" i="35"/>
  <c r="DJ27" i="35"/>
  <c r="BW26" i="35"/>
  <c r="W26" i="35"/>
  <c r="BL27" i="35"/>
  <c r="AT27" i="35"/>
  <c r="CT26" i="35"/>
  <c r="BC26" i="35"/>
  <c r="AY27" i="35"/>
  <c r="AC27" i="35"/>
  <c r="BI26" i="35"/>
  <c r="CH27" i="35"/>
  <c r="BT27" i="35"/>
  <c r="DF27" i="35"/>
  <c r="DN27" i="35"/>
  <c r="BE27" i="35"/>
  <c r="AQ27" i="35"/>
  <c r="BA27" i="35"/>
  <c r="BB27" i="35"/>
  <c r="DG27" i="35"/>
  <c r="W27" i="35"/>
  <c r="Z26" i="35"/>
  <c r="AU26" i="35"/>
  <c r="AK26" i="35"/>
  <c r="BJ26" i="35"/>
  <c r="AR26" i="35"/>
  <c r="BA26" i="35"/>
  <c r="DT27" i="35"/>
  <c r="BJ27" i="35"/>
  <c r="DS27" i="35"/>
  <c r="CT27" i="35"/>
  <c r="DB27" i="35"/>
  <c r="AJ27" i="35"/>
  <c r="DC27" i="35"/>
  <c r="BS27" i="35"/>
  <c r="AS27" i="35"/>
  <c r="BY27" i="35"/>
  <c r="AQ26" i="35"/>
  <c r="AH26" i="35"/>
  <c r="CG26" i="35"/>
  <c r="BP26" i="35"/>
  <c r="CA26" i="35"/>
  <c r="BU27" i="35"/>
  <c r="AH27" i="35"/>
  <c r="DO26" i="35"/>
  <c r="BZ26" i="35"/>
  <c r="DQ26" i="35"/>
  <c r="DK26" i="35"/>
  <c r="BX26" i="35"/>
  <c r="DM26" i="35"/>
  <c r="CC26" i="35"/>
  <c r="CK26" i="35"/>
  <c r="BT26" i="35"/>
  <c r="DJ26" i="35"/>
  <c r="DN26" i="35"/>
  <c r="CI26" i="35"/>
  <c r="CN26" i="35"/>
  <c r="DP26" i="35"/>
  <c r="DB23" i="34"/>
  <c r="DB30" i="34" s="1"/>
  <c r="V23" i="34"/>
  <c r="AH23" i="34"/>
  <c r="AH30" i="34" s="1"/>
  <c r="AD186" i="31"/>
  <c r="DC186" i="31"/>
  <c r="BO186" i="31"/>
  <c r="O186" i="31"/>
  <c r="AS183" i="31"/>
  <c r="BK176" i="31"/>
  <c r="X183" i="31"/>
  <c r="AX180" i="31"/>
  <c r="DC187" i="31"/>
  <c r="DC189" i="31" s="1"/>
  <c r="DK181" i="31"/>
  <c r="DK28" i="31"/>
  <c r="DK187" i="31" s="1"/>
  <c r="CS180" i="31"/>
  <c r="CS27" i="31"/>
  <c r="CS186" i="31" s="1"/>
  <c r="DQ181" i="31"/>
  <c r="DQ28" i="31"/>
  <c r="DQ187" i="31" s="1"/>
  <c r="CO183" i="31"/>
  <c r="BO180" i="31"/>
  <c r="M187" i="31"/>
  <c r="R189" i="31"/>
  <c r="DD186" i="31"/>
  <c r="DD189" i="31" s="1"/>
  <c r="BI180" i="31"/>
  <c r="BI27" i="31"/>
  <c r="BI186" i="31" s="1"/>
  <c r="DK186" i="31"/>
  <c r="CO189" i="31"/>
  <c r="BD186" i="31"/>
  <c r="AX27" i="31"/>
  <c r="AX186" i="31" s="1"/>
  <c r="AX189" i="31" s="1"/>
  <c r="AQ186" i="31"/>
  <c r="AW187" i="31"/>
  <c r="AK186" i="31"/>
  <c r="M176" i="31"/>
  <c r="AH187" i="31"/>
  <c r="U186" i="31"/>
  <c r="DJ55" i="31"/>
  <c r="DJ181" i="31"/>
  <c r="DE180" i="31"/>
  <c r="DE183" i="31" s="1"/>
  <c r="DE27" i="31"/>
  <c r="DE186" i="31" s="1"/>
  <c r="DE189" i="31" s="1"/>
  <c r="U181" i="31"/>
  <c r="BR181" i="31"/>
  <c r="BR28" i="31"/>
  <c r="BR187" i="31" s="1"/>
  <c r="AQ180" i="31"/>
  <c r="R54" i="31"/>
  <c r="R180" i="31"/>
  <c r="R183" i="31" s="1"/>
  <c r="BF180" i="31"/>
  <c r="U180" i="31"/>
  <c r="U183" i="31" s="1"/>
  <c r="G176" i="31"/>
  <c r="BF181" i="31"/>
  <c r="BF55" i="31"/>
  <c r="DL81" i="31"/>
  <c r="DL180" i="31"/>
  <c r="H186" i="31"/>
  <c r="H189" i="31" s="1"/>
  <c r="AN176" i="31"/>
  <c r="AM180" i="31"/>
  <c r="AM27" i="31"/>
  <c r="AM186" i="31" s="1"/>
  <c r="BQ189" i="31"/>
  <c r="BN186" i="31"/>
  <c r="BN189" i="31" s="1"/>
  <c r="DP187" i="31"/>
  <c r="DE181" i="31"/>
  <c r="DE28" i="31"/>
  <c r="DE187" i="31" s="1"/>
  <c r="CS189" i="31"/>
  <c r="BM180" i="31"/>
  <c r="BM27" i="31"/>
  <c r="BM186" i="31" s="1"/>
  <c r="BX180" i="31"/>
  <c r="CK180" i="31"/>
  <c r="CK27" i="31"/>
  <c r="CK186" i="31" s="1"/>
  <c r="CL181" i="31"/>
  <c r="CG187" i="31"/>
  <c r="AO181" i="31"/>
  <c r="AY180" i="31"/>
  <c r="AY27" i="31"/>
  <c r="AY186" i="31" s="1"/>
  <c r="CH186" i="31"/>
  <c r="CH189" i="31" s="1"/>
  <c r="CF183" i="31"/>
  <c r="T187" i="31"/>
  <c r="T189" i="31" s="1"/>
  <c r="AW176" i="31"/>
  <c r="BP135" i="31"/>
  <c r="CT180" i="31"/>
  <c r="DJ187" i="31"/>
  <c r="AL186" i="31"/>
  <c r="AF181" i="31"/>
  <c r="DT181" i="31"/>
  <c r="AM181" i="31"/>
  <c r="AM28" i="31"/>
  <c r="AM187" i="31" s="1"/>
  <c r="AX176" i="31"/>
  <c r="AX181" i="31"/>
  <c r="AX28" i="31"/>
  <c r="AX187" i="31" s="1"/>
  <c r="N189" i="31"/>
  <c r="BV27" i="31"/>
  <c r="BV186" i="31" s="1"/>
  <c r="BV189" i="31" s="1"/>
  <c r="DO186" i="31"/>
  <c r="AO189" i="31"/>
  <c r="BP186" i="31"/>
  <c r="BP189" i="31" s="1"/>
  <c r="CZ187" i="31"/>
  <c r="BJ186" i="31"/>
  <c r="BQ187" i="31"/>
  <c r="AP186" i="31"/>
  <c r="V27" i="31"/>
  <c r="V186" i="31" s="1"/>
  <c r="DO135" i="31"/>
  <c r="DT27" i="31"/>
  <c r="DT186" i="31" s="1"/>
  <c r="DK189" i="31"/>
  <c r="DP81" i="31"/>
  <c r="BE27" i="31"/>
  <c r="BE186" i="31" s="1"/>
  <c r="AB181" i="31"/>
  <c r="AB28" i="31"/>
  <c r="AB187" i="31" s="1"/>
  <c r="AR27" i="31"/>
  <c r="AR186" i="31" s="1"/>
  <c r="BS186" i="31"/>
  <c r="I180" i="31"/>
  <c r="I27" i="31"/>
  <c r="I186" i="31" s="1"/>
  <c r="DO181" i="31"/>
  <c r="DO183" i="31" s="1"/>
  <c r="DO28" i="31"/>
  <c r="DO187" i="31" s="1"/>
  <c r="DA189" i="31"/>
  <c r="DP186" i="31"/>
  <c r="DP189" i="31" s="1"/>
  <c r="CE189" i="31"/>
  <c r="AP54" i="31"/>
  <c r="AP180" i="31"/>
  <c r="AR181" i="31"/>
  <c r="AR183" i="31" s="1"/>
  <c r="I181" i="31"/>
  <c r="I28" i="31"/>
  <c r="I187" i="31" s="1"/>
  <c r="Y180" i="31"/>
  <c r="Y183" i="31" s="1"/>
  <c r="DI180" i="31"/>
  <c r="DI27" i="31"/>
  <c r="DI186" i="31" s="1"/>
  <c r="DI189" i="31" s="1"/>
  <c r="CP180" i="31"/>
  <c r="CP27" i="31"/>
  <c r="CP186" i="31" s="1"/>
  <c r="BS181" i="31"/>
  <c r="BS28" i="31"/>
  <c r="BS187" i="31" s="1"/>
  <c r="BT187" i="31"/>
  <c r="CE180" i="31"/>
  <c r="CE54" i="31"/>
  <c r="CE186" i="31" s="1"/>
  <c r="DL186" i="31"/>
  <c r="CR181" i="31"/>
  <c r="CR28" i="31"/>
  <c r="CR187" i="31" s="1"/>
  <c r="BW181" i="31"/>
  <c r="BW28" i="31"/>
  <c r="BW187" i="31" s="1"/>
  <c r="L181" i="31"/>
  <c r="X181" i="31"/>
  <c r="BK181" i="31"/>
  <c r="BA181" i="31"/>
  <c r="BA183" i="31" s="1"/>
  <c r="CN187" i="31"/>
  <c r="BH180" i="31"/>
  <c r="BH183" i="31" s="1"/>
  <c r="BH27" i="31"/>
  <c r="BH186" i="31" s="1"/>
  <c r="BH189" i="31" s="1"/>
  <c r="CW187" i="31"/>
  <c r="BN180" i="31"/>
  <c r="BN54" i="31"/>
  <c r="CO186" i="31"/>
  <c r="CC186" i="31"/>
  <c r="AK180" i="31"/>
  <c r="CI187" i="31"/>
  <c r="Z187" i="31"/>
  <c r="DS181" i="31"/>
  <c r="DS28" i="31"/>
  <c r="DS187" i="31" s="1"/>
  <c r="AE180" i="31"/>
  <c r="AE183" i="31" s="1"/>
  <c r="AE27" i="31"/>
  <c r="AE186" i="31" s="1"/>
  <c r="CE181" i="31"/>
  <c r="T180" i="31"/>
  <c r="BZ55" i="31"/>
  <c r="BZ181" i="31"/>
  <c r="AQ183" i="31"/>
  <c r="AY181" i="31"/>
  <c r="E185" i="31"/>
  <c r="E189" i="31" s="1"/>
  <c r="E26" i="31"/>
  <c r="F26" i="31" s="1"/>
  <c r="G26" i="31" s="1"/>
  <c r="H26" i="31" s="1"/>
  <c r="I26" i="31" s="1"/>
  <c r="J26" i="31" s="1"/>
  <c r="K26" i="31" s="1"/>
  <c r="L26" i="31" s="1"/>
  <c r="M26" i="31" s="1"/>
  <c r="N26" i="31" s="1"/>
  <c r="O26" i="31" s="1"/>
  <c r="P26" i="31" s="1"/>
  <c r="Q26" i="31" s="1"/>
  <c r="R26" i="31" s="1"/>
  <c r="S26" i="31" s="1"/>
  <c r="T26" i="31" s="1"/>
  <c r="U26" i="31" s="1"/>
  <c r="V26" i="31" s="1"/>
  <c r="W26" i="31" s="1"/>
  <c r="X26" i="31" s="1"/>
  <c r="Y26" i="31" s="1"/>
  <c r="Z26" i="31" s="1"/>
  <c r="AA26" i="31" s="1"/>
  <c r="AB26" i="31" s="1"/>
  <c r="AC26" i="31" s="1"/>
  <c r="AD26" i="31" s="1"/>
  <c r="AE26" i="31" s="1"/>
  <c r="AF26" i="31" s="1"/>
  <c r="AG26" i="31" s="1"/>
  <c r="AH26" i="31" s="1"/>
  <c r="AI26" i="31" s="1"/>
  <c r="AJ26" i="31" s="1"/>
  <c r="AK26" i="31" s="1"/>
  <c r="AL26" i="31" s="1"/>
  <c r="AM26" i="31" s="1"/>
  <c r="AN26" i="31" s="1"/>
  <c r="AO26" i="31" s="1"/>
  <c r="AP26" i="31" s="1"/>
  <c r="AQ26" i="31" s="1"/>
  <c r="AR26" i="31" s="1"/>
  <c r="AS26" i="31" s="1"/>
  <c r="AT26" i="31" s="1"/>
  <c r="AU26" i="31" s="1"/>
  <c r="AV26" i="31" s="1"/>
  <c r="AW26" i="31" s="1"/>
  <c r="AX26" i="31" s="1"/>
  <c r="AY26" i="31" s="1"/>
  <c r="AZ26" i="31" s="1"/>
  <c r="BA26" i="31" s="1"/>
  <c r="BB26" i="31" s="1"/>
  <c r="BC26" i="31" s="1"/>
  <c r="BD26" i="31" s="1"/>
  <c r="BE26" i="31" s="1"/>
  <c r="BF26" i="31" s="1"/>
  <c r="BG26" i="31" s="1"/>
  <c r="BH26" i="31" s="1"/>
  <c r="BI26" i="31" s="1"/>
  <c r="BJ26" i="31" s="1"/>
  <c r="BK26" i="31" s="1"/>
  <c r="BL26" i="31" s="1"/>
  <c r="BM26" i="31" s="1"/>
  <c r="BN26" i="31" s="1"/>
  <c r="BO26" i="31" s="1"/>
  <c r="BP26" i="31" s="1"/>
  <c r="BQ26" i="31" s="1"/>
  <c r="BR26" i="31" s="1"/>
  <c r="BS26" i="31" s="1"/>
  <c r="BT26" i="31" s="1"/>
  <c r="BU26" i="31" s="1"/>
  <c r="BV26" i="31" s="1"/>
  <c r="BW26" i="31" s="1"/>
  <c r="BX26" i="31" s="1"/>
  <c r="BY26" i="31" s="1"/>
  <c r="BZ26" i="31" s="1"/>
  <c r="CA26" i="31" s="1"/>
  <c r="CB26" i="31" s="1"/>
  <c r="CC26" i="31" s="1"/>
  <c r="CD26" i="31" s="1"/>
  <c r="CE26" i="31" s="1"/>
  <c r="CF26" i="31" s="1"/>
  <c r="CG26" i="31" s="1"/>
  <c r="CH26" i="31" s="1"/>
  <c r="CI26" i="31" s="1"/>
  <c r="CJ26" i="31" s="1"/>
  <c r="CK26" i="31" s="1"/>
  <c r="CL26" i="31" s="1"/>
  <c r="CM26" i="31" s="1"/>
  <c r="CN26" i="31" s="1"/>
  <c r="CO26" i="31" s="1"/>
  <c r="CP26" i="31" s="1"/>
  <c r="CQ26" i="31" s="1"/>
  <c r="CR26" i="31" s="1"/>
  <c r="CS26" i="31" s="1"/>
  <c r="CT26" i="31" s="1"/>
  <c r="CU26" i="31" s="1"/>
  <c r="CV26" i="31" s="1"/>
  <c r="CW26" i="31" s="1"/>
  <c r="CX26" i="31" s="1"/>
  <c r="CY26" i="31" s="1"/>
  <c r="CZ26" i="31" s="1"/>
  <c r="DA26" i="31" s="1"/>
  <c r="DB26" i="31" s="1"/>
  <c r="DC26" i="31" s="1"/>
  <c r="DD26" i="31" s="1"/>
  <c r="DE26" i="31" s="1"/>
  <c r="DF26" i="31" s="1"/>
  <c r="DG26" i="31" s="1"/>
  <c r="DH26" i="31" s="1"/>
  <c r="DI26" i="31" s="1"/>
  <c r="DJ26" i="31" s="1"/>
  <c r="DK26" i="31" s="1"/>
  <c r="DL26" i="31" s="1"/>
  <c r="DM26" i="31" s="1"/>
  <c r="DN26" i="31" s="1"/>
  <c r="DO26" i="31" s="1"/>
  <c r="DP26" i="31" s="1"/>
  <c r="DQ26" i="31" s="1"/>
  <c r="DR26" i="31" s="1"/>
  <c r="DS26" i="31" s="1"/>
  <c r="DT26" i="31" s="1"/>
  <c r="AE82" i="31"/>
  <c r="AE187" i="31" s="1"/>
  <c r="AE181" i="31"/>
  <c r="BE181" i="31"/>
  <c r="BE28" i="31"/>
  <c r="BE187" i="31" s="1"/>
  <c r="DM180" i="31"/>
  <c r="DM183" i="31" s="1"/>
  <c r="DM27" i="31"/>
  <c r="DM186" i="31" s="1"/>
  <c r="DM189" i="31" s="1"/>
  <c r="BJ28" i="31"/>
  <c r="BJ187" i="31" s="1"/>
  <c r="AZ187" i="31"/>
  <c r="DQ180" i="31"/>
  <c r="DQ183" i="31" s="1"/>
  <c r="DQ27" i="31"/>
  <c r="DQ186" i="31" s="1"/>
  <c r="DQ189" i="31" s="1"/>
  <c r="CD180" i="31"/>
  <c r="CD27" i="31"/>
  <c r="CD186" i="31" s="1"/>
  <c r="K181" i="31"/>
  <c r="CQ187" i="31"/>
  <c r="AC183" i="31"/>
  <c r="AE189" i="31"/>
  <c r="AC187" i="31"/>
  <c r="K28" i="31"/>
  <c r="K187" i="31" s="1"/>
  <c r="AZ181" i="31"/>
  <c r="CT183" i="31"/>
  <c r="CO181" i="31"/>
  <c r="CO28" i="31"/>
  <c r="CO187" i="31" s="1"/>
  <c r="BG176" i="31"/>
  <c r="CX181" i="31"/>
  <c r="CV181" i="31"/>
  <c r="R181" i="31"/>
  <c r="BM187" i="31"/>
  <c r="CO176" i="31"/>
  <c r="F181" i="31"/>
  <c r="F183" i="31" s="1"/>
  <c r="S81" i="31"/>
  <c r="S186" i="31" s="1"/>
  <c r="S189" i="31" s="1"/>
  <c r="S180" i="31"/>
  <c r="CB186" i="31"/>
  <c r="CP181" i="31"/>
  <c r="BZ186" i="31"/>
  <c r="AA181" i="31"/>
  <c r="AA28" i="31"/>
  <c r="AA187" i="31" s="1"/>
  <c r="AH180" i="31"/>
  <c r="J100" i="31"/>
  <c r="J106" i="31" s="1"/>
  <c r="J107" i="31" s="1"/>
  <c r="K107" i="31" s="1"/>
  <c r="L107" i="31" s="1"/>
  <c r="M107" i="31" s="1"/>
  <c r="N107" i="31" s="1"/>
  <c r="AG189" i="31"/>
  <c r="AH176" i="31"/>
  <c r="AD55" i="31"/>
  <c r="AD181" i="31"/>
  <c r="CY181" i="31"/>
  <c r="CY28" i="31"/>
  <c r="CY187" i="31" s="1"/>
  <c r="AQ181" i="31"/>
  <c r="AQ28" i="31"/>
  <c r="AQ187" i="31" s="1"/>
  <c r="DO189" i="31"/>
  <c r="AQ189" i="31"/>
  <c r="Y27" i="31"/>
  <c r="Y186" i="31" s="1"/>
  <c r="Y189" i="31" s="1"/>
  <c r="BF186" i="31"/>
  <c r="DN176" i="31"/>
  <c r="G187" i="31"/>
  <c r="CG180" i="31"/>
  <c r="CG183" i="31" s="1"/>
  <c r="CG27" i="31"/>
  <c r="CG186" i="31" s="1"/>
  <c r="AY187" i="31"/>
  <c r="DA28" i="31"/>
  <c r="DA187" i="31" s="1"/>
  <c r="CM181" i="31"/>
  <c r="G181" i="31"/>
  <c r="BG181" i="31"/>
  <c r="BG183" i="31" s="1"/>
  <c r="BG28" i="31"/>
  <c r="BG187" i="31" s="1"/>
  <c r="AD180" i="31"/>
  <c r="L187" i="31"/>
  <c r="CL54" i="31"/>
  <c r="CL180" i="31"/>
  <c r="CU187" i="31"/>
  <c r="AR189" i="31"/>
  <c r="BN181" i="31"/>
  <c r="BN28" i="31"/>
  <c r="BN187" i="31" s="1"/>
  <c r="CQ180" i="31"/>
  <c r="CQ27" i="31"/>
  <c r="CQ186" i="31" s="1"/>
  <c r="CQ189" i="31" s="1"/>
  <c r="DD180" i="31"/>
  <c r="DD183" i="31" s="1"/>
  <c r="BH187" i="31"/>
  <c r="AS187" i="31"/>
  <c r="AS189" i="31" s="1"/>
  <c r="V181" i="31"/>
  <c r="V28" i="31"/>
  <c r="V187" i="31" s="1"/>
  <c r="DN186" i="31"/>
  <c r="CH180" i="31"/>
  <c r="CH183" i="31" s="1"/>
  <c r="DN181" i="31"/>
  <c r="DN28" i="31"/>
  <c r="DN187" i="31" s="1"/>
  <c r="BS183" i="31"/>
  <c r="J46" i="31"/>
  <c r="N28" i="31"/>
  <c r="N187" i="31" s="1"/>
  <c r="DK176" i="31"/>
  <c r="AA186" i="31"/>
  <c r="BQ180" i="31"/>
  <c r="BQ27" i="31"/>
  <c r="BQ186" i="31" s="1"/>
  <c r="W180" i="31"/>
  <c r="W27" i="31"/>
  <c r="W186" i="31" s="1"/>
  <c r="W189" i="31" s="1"/>
  <c r="CA183" i="31"/>
  <c r="AU183" i="31"/>
  <c r="AX183" i="31"/>
  <c r="DS186" i="31"/>
  <c r="DR186" i="31"/>
  <c r="J154" i="31"/>
  <c r="J160" i="31" s="1"/>
  <c r="J161" i="31" s="1"/>
  <c r="K161" i="31" s="1"/>
  <c r="L161" i="31" s="1"/>
  <c r="M161" i="31" s="1"/>
  <c r="N161" i="31" s="1"/>
  <c r="CX187" i="31"/>
  <c r="BG186" i="31"/>
  <c r="BG189" i="31" s="1"/>
  <c r="CD181" i="31"/>
  <c r="CD28" i="31"/>
  <c r="CD187" i="31" s="1"/>
  <c r="DT187" i="31"/>
  <c r="AF186" i="31"/>
  <c r="Z180" i="31"/>
  <c r="Z183" i="31" s="1"/>
  <c r="Z27" i="31"/>
  <c r="Z186" i="31" s="1"/>
  <c r="Z189" i="31" s="1"/>
  <c r="N186" i="31"/>
  <c r="DB186" i="31"/>
  <c r="H181" i="31"/>
  <c r="H28" i="31"/>
  <c r="H187" i="31" s="1"/>
  <c r="BU180" i="31"/>
  <c r="DB181" i="31"/>
  <c r="F187" i="31"/>
  <c r="BF187" i="31"/>
  <c r="CR54" i="31"/>
  <c r="CR186" i="31" s="1"/>
  <c r="CR189" i="31" s="1"/>
  <c r="AC27" i="31"/>
  <c r="AC186" i="31" s="1"/>
  <c r="AC189" i="31" s="1"/>
  <c r="M181" i="31"/>
  <c r="J80" i="31"/>
  <c r="K80" i="31" s="1"/>
  <c r="L80" i="31" s="1"/>
  <c r="M80" i="31" s="1"/>
  <c r="N80" i="31" s="1"/>
  <c r="J73" i="31"/>
  <c r="J79" i="31" s="1"/>
  <c r="CT28" i="31"/>
  <c r="CT187" i="31" s="1"/>
  <c r="AI183" i="31"/>
  <c r="BI187" i="31"/>
  <c r="AR28" i="31"/>
  <c r="AR187" i="31" s="1"/>
  <c r="DF186" i="31"/>
  <c r="DF189" i="31" s="1"/>
  <c r="BC181" i="31"/>
  <c r="BC28" i="31"/>
  <c r="BC187" i="31" s="1"/>
  <c r="U28" i="31"/>
  <c r="U187" i="31" s="1"/>
  <c r="E186" i="31"/>
  <c r="BJ180" i="31"/>
  <c r="BB180" i="31"/>
  <c r="BB27" i="31"/>
  <c r="BB186" i="31" s="1"/>
  <c r="BB189" i="31" s="1"/>
  <c r="CG176" i="31"/>
  <c r="CZ186" i="31"/>
  <c r="CZ189" i="31" s="1"/>
  <c r="AO183" i="31"/>
  <c r="J127" i="31"/>
  <c r="J133" i="31" s="1"/>
  <c r="J134" i="31" s="1"/>
  <c r="K134" i="31" s="1"/>
  <c r="L134" i="31" s="1"/>
  <c r="M134" i="31" s="1"/>
  <c r="N134" i="31" s="1"/>
  <c r="DM181" i="31"/>
  <c r="DM28" i="31"/>
  <c r="DM187" i="31" s="1"/>
  <c r="W176" i="31"/>
  <c r="P181" i="31"/>
  <c r="P28" i="31"/>
  <c r="P187" i="31" s="1"/>
  <c r="O181" i="31"/>
  <c r="O28" i="31"/>
  <c r="O187" i="31" s="1"/>
  <c r="DH186" i="31"/>
  <c r="CC187" i="31"/>
  <c r="CC189" i="31" s="1"/>
  <c r="K180" i="31"/>
  <c r="K183" i="31" s="1"/>
  <c r="K27" i="31"/>
  <c r="K186" i="31" s="1"/>
  <c r="K189" i="31" s="1"/>
  <c r="AS180" i="31"/>
  <c r="AS27" i="31"/>
  <c r="AS186" i="31" s="1"/>
  <c r="AG180" i="31"/>
  <c r="AG183" i="31" s="1"/>
  <c r="AG27" i="31"/>
  <c r="AG186" i="31" s="1"/>
  <c r="O180" i="31"/>
  <c r="DC180" i="31"/>
  <c r="DC183" i="31" s="1"/>
  <c r="BT186" i="31"/>
  <c r="BT189" i="31" s="1"/>
  <c r="BL181" i="31"/>
  <c r="BL28" i="31"/>
  <c r="BL187" i="31" s="1"/>
  <c r="CF176" i="31"/>
  <c r="CB181" i="31"/>
  <c r="CB55" i="31"/>
  <c r="DC181" i="31"/>
  <c r="BK27" i="31"/>
  <c r="BK186" i="31" s="1"/>
  <c r="AC176" i="31"/>
  <c r="AI186" i="31"/>
  <c r="CE187" i="31"/>
  <c r="S181" i="31"/>
  <c r="S183" i="31" s="1"/>
  <c r="S28" i="31"/>
  <c r="S187" i="31" s="1"/>
  <c r="DJ54" i="31"/>
  <c r="DJ180" i="31"/>
  <c r="CW176" i="31"/>
  <c r="L176" i="31"/>
  <c r="DF187" i="31"/>
  <c r="DF180" i="31"/>
  <c r="DF183" i="31" s="1"/>
  <c r="CT186" i="31"/>
  <c r="CT189" i="31" s="1"/>
  <c r="AD183" i="31"/>
  <c r="DG180" i="31"/>
  <c r="DG27" i="31"/>
  <c r="DG186" i="31" s="1"/>
  <c r="CV28" i="31"/>
  <c r="CV187" i="31" s="1"/>
  <c r="AO28" i="31"/>
  <c r="AO187" i="31" s="1"/>
  <c r="CA181" i="31"/>
  <c r="CA28" i="31"/>
  <c r="CA187" i="31" s="1"/>
  <c r="AT176" i="31"/>
  <c r="X54" i="31"/>
  <c r="X186" i="31" s="1"/>
  <c r="X189" i="31" s="1"/>
  <c r="X180" i="31"/>
  <c r="AI28" i="31"/>
  <c r="AI187" i="31" s="1"/>
  <c r="M186" i="31"/>
  <c r="M189" i="31" s="1"/>
  <c r="AF176" i="31"/>
  <c r="CL187" i="31"/>
  <c r="CN181" i="31"/>
  <c r="AB27" i="31"/>
  <c r="AB186" i="31" s="1"/>
  <c r="BT176" i="31"/>
  <c r="BK187" i="31"/>
  <c r="DD187" i="31"/>
  <c r="CY180" i="31"/>
  <c r="BL180" i="31"/>
  <c r="BL27" i="31"/>
  <c r="BL186" i="31" s="1"/>
  <c r="BW27" i="31"/>
  <c r="BW186" i="31" s="1"/>
  <c r="CJ27" i="31"/>
  <c r="CJ186" i="31" s="1"/>
  <c r="BC180" i="31"/>
  <c r="BC54" i="31"/>
  <c r="BC186" i="31" s="1"/>
  <c r="AW186" i="31"/>
  <c r="AW189" i="31" s="1"/>
  <c r="AU181" i="31"/>
  <c r="AU28" i="31"/>
  <c r="AU187" i="31" s="1"/>
  <c r="DD181" i="31"/>
  <c r="CF181" i="31"/>
  <c r="R187" i="31"/>
  <c r="AF55" i="31"/>
  <c r="AF187" i="31" s="1"/>
  <c r="U189" i="31"/>
  <c r="AJ180" i="31"/>
  <c r="AJ183" i="31" s="1"/>
  <c r="G180" i="31"/>
  <c r="G183" i="31" s="1"/>
  <c r="G27" i="31"/>
  <c r="G186" i="31" s="1"/>
  <c r="CF28" i="31"/>
  <c r="CF187" i="31" s="1"/>
  <c r="CF189" i="31" s="1"/>
  <c r="CO180" i="31"/>
  <c r="CU180" i="31"/>
  <c r="CU27" i="31"/>
  <c r="CU186" i="31" s="1"/>
  <c r="CP28" i="31"/>
  <c r="CP187" i="31" s="1"/>
  <c r="CW181" i="31"/>
  <c r="CM186" i="31"/>
  <c r="CM189" i="31" s="1"/>
  <c r="AP181" i="31"/>
  <c r="AP183" i="31" s="1"/>
  <c r="AP28" i="31"/>
  <c r="AP187" i="31" s="1"/>
  <c r="CY176" i="31"/>
  <c r="CJ181" i="31"/>
  <c r="CJ28" i="31"/>
  <c r="CJ187" i="31" s="1"/>
  <c r="AN187" i="31"/>
  <c r="AJ181" i="31"/>
  <c r="AJ28" i="31"/>
  <c r="AJ187" i="31" s="1"/>
  <c r="Q183" i="31"/>
  <c r="Z181" i="31"/>
  <c r="F186" i="31"/>
  <c r="F189" i="31" s="1"/>
  <c r="J186" i="31"/>
  <c r="DG181" i="31"/>
  <c r="AJ186" i="31"/>
  <c r="AJ189" i="31" s="1"/>
  <c r="AU186" i="31"/>
  <c r="AU189" i="31" s="1"/>
  <c r="BB181" i="31"/>
  <c r="P186" i="31"/>
  <c r="DS180" i="31"/>
  <c r="CW183" i="31"/>
  <c r="CY183" i="31"/>
  <c r="BB183" i="31"/>
  <c r="BJ189" i="31"/>
  <c r="N180" i="31"/>
  <c r="CQ181" i="31"/>
  <c r="CQ183" i="31" s="1"/>
  <c r="AV180" i="31"/>
  <c r="AV183" i="31" s="1"/>
  <c r="AL183" i="31"/>
  <c r="Q180" i="31"/>
  <c r="Q27" i="31"/>
  <c r="Q186" i="31" s="1"/>
  <c r="H183" i="31"/>
  <c r="DR180" i="31"/>
  <c r="DR183" i="31" s="1"/>
  <c r="BJ183" i="31"/>
  <c r="DL181" i="31"/>
  <c r="DL183" i="31" s="1"/>
  <c r="H188" i="31"/>
  <c r="BS189" i="31"/>
  <c r="T186" i="31"/>
  <c r="L186" i="31"/>
  <c r="BY180" i="31"/>
  <c r="BY183" i="31" s="1"/>
  <c r="CU181" i="31"/>
  <c r="BI181" i="31"/>
  <c r="CH187" i="31"/>
  <c r="BV181" i="31"/>
  <c r="BV183" i="31" s="1"/>
  <c r="AD187" i="31"/>
  <c r="BT180" i="31"/>
  <c r="BB28" i="31"/>
  <c r="BB187" i="31" s="1"/>
  <c r="F180" i="31"/>
  <c r="DK180" i="31"/>
  <c r="DK183" i="31" s="1"/>
  <c r="BA186" i="31"/>
  <c r="BA189" i="31" s="1"/>
  <c r="DH181" i="31"/>
  <c r="DH28" i="31"/>
  <c r="DH187" i="31" s="1"/>
  <c r="BZ187" i="31"/>
  <c r="BZ189" i="31" s="1"/>
  <c r="P180" i="31"/>
  <c r="AN181" i="31"/>
  <c r="DR181" i="31"/>
  <c r="CX189" i="31"/>
  <c r="CG189" i="31"/>
  <c r="L189" i="31"/>
  <c r="E187" i="31"/>
  <c r="R186" i="31"/>
  <c r="M180" i="31"/>
  <c r="M183" i="31" s="1"/>
  <c r="CI181" i="31"/>
  <c r="BD181" i="31"/>
  <c r="CN180" i="31"/>
  <c r="CN183" i="31" s="1"/>
  <c r="X187" i="31"/>
  <c r="DG28" i="31"/>
  <c r="DG187" i="31" s="1"/>
  <c r="AF180" i="31"/>
  <c r="AF183" i="31" s="1"/>
  <c r="CB187" i="31"/>
  <c r="CB189" i="31" s="1"/>
  <c r="G189" i="31"/>
  <c r="BX181" i="31"/>
  <c r="BX28" i="31"/>
  <c r="BX187" i="31" s="1"/>
  <c r="DB180" i="31"/>
  <c r="CZ181" i="31"/>
  <c r="CL183" i="31"/>
  <c r="W181" i="31"/>
  <c r="W28" i="31"/>
  <c r="W187" i="31" s="1"/>
  <c r="Y181" i="31"/>
  <c r="CA180" i="31"/>
  <c r="CS181" i="31"/>
  <c r="CS183" i="31" s="1"/>
  <c r="DR189" i="31"/>
  <c r="BU181" i="31"/>
  <c r="BU183" i="31" s="1"/>
  <c r="BU28" i="31"/>
  <c r="BU187" i="31" s="1"/>
  <c r="BU189" i="31" s="1"/>
  <c r="T181" i="31"/>
  <c r="T183" i="31" s="1"/>
  <c r="AH181" i="31"/>
  <c r="AW180" i="31"/>
  <c r="AW183" i="31" s="1"/>
  <c r="DI183" i="31"/>
  <c r="DA180" i="31"/>
  <c r="DA183" i="31" s="1"/>
  <c r="BQ183" i="31"/>
  <c r="CC181" i="31"/>
  <c r="AG181" i="31"/>
  <c r="AT181" i="31"/>
  <c r="AO186" i="31"/>
  <c r="AT180" i="31"/>
  <c r="CX180" i="31"/>
  <c r="CX183" i="31" s="1"/>
  <c r="AK181" i="31"/>
  <c r="AK183" i="31" s="1"/>
  <c r="I189" i="31"/>
  <c r="CA186" i="31"/>
  <c r="CA189" i="31" s="1"/>
  <c r="J187" i="31"/>
  <c r="CG181" i="31"/>
  <c r="AD189" i="31"/>
  <c r="J180" i="31"/>
  <c r="AV181" i="31"/>
  <c r="J181" i="31"/>
  <c r="AN180" i="31"/>
  <c r="AN27" i="31"/>
  <c r="AN186" i="31" s="1"/>
  <c r="CC180" i="31"/>
  <c r="CC183" i="31" s="1"/>
  <c r="DA186" i="31"/>
  <c r="CH181" i="31"/>
  <c r="BR186" i="31"/>
  <c r="DH188" i="31"/>
  <c r="AG187" i="31"/>
  <c r="AV27" i="31"/>
  <c r="AV186" i="31" s="1"/>
  <c r="AV189" i="31" s="1"/>
  <c r="BP187" i="31"/>
  <c r="CW186" i="31"/>
  <c r="CW189" i="31" s="1"/>
  <c r="CV180" i="31"/>
  <c r="CV27" i="31"/>
  <c r="CV186" i="31" s="1"/>
  <c r="I183" i="31"/>
  <c r="CB180" i="31"/>
  <c r="CB183" i="31" s="1"/>
  <c r="AZ180" i="31"/>
  <c r="AZ27" i="31"/>
  <c r="AZ186" i="31" s="1"/>
  <c r="L180" i="31"/>
  <c r="L183" i="31" s="1"/>
  <c r="BE189" i="31"/>
  <c r="BZ180" i="31"/>
  <c r="BT181" i="31"/>
  <c r="BT183" i="31" s="1"/>
  <c r="DP181" i="31"/>
  <c r="DP183" i="31" s="1"/>
  <c r="AA180" i="31"/>
  <c r="BZ183" i="31"/>
  <c r="Q189" i="31"/>
  <c r="DH180" i="31"/>
  <c r="BO181" i="31"/>
  <c r="BO183" i="31" s="1"/>
  <c r="AK28" i="31"/>
  <c r="AK187" i="31" s="1"/>
  <c r="AK189" i="31" s="1"/>
  <c r="AW181" i="31"/>
  <c r="CR183" i="31"/>
  <c r="AT27" i="31"/>
  <c r="AT186" i="31" s="1"/>
  <c r="CM180" i="31"/>
  <c r="CM183" i="31" s="1"/>
  <c r="BP181" i="31"/>
  <c r="BP183" i="31" s="1"/>
  <c r="DL189" i="31"/>
  <c r="BM181" i="31"/>
  <c r="BM183" i="31" s="1"/>
  <c r="DJ186" i="31"/>
  <c r="DJ189" i="31" s="1"/>
  <c r="DC188" i="31"/>
  <c r="BD180" i="31"/>
  <c r="BD183" i="31" s="1"/>
  <c r="BE183" i="31"/>
  <c r="CK181" i="31"/>
  <c r="CK183" i="31" s="1"/>
  <c r="CK28" i="31"/>
  <c r="CK187" i="31" s="1"/>
  <c r="CN186" i="31"/>
  <c r="CN189" i="31" s="1"/>
  <c r="BY27" i="31"/>
  <c r="BY186" i="31" s="1"/>
  <c r="BY189" i="31" s="1"/>
  <c r="AS181" i="31"/>
  <c r="AH186" i="31"/>
  <c r="N183" i="31"/>
  <c r="AL181" i="31"/>
  <c r="AV28" i="31"/>
  <c r="AV187" i="31" s="1"/>
  <c r="CZ180" i="31"/>
  <c r="CZ183" i="31" s="1"/>
  <c r="DB188" i="31"/>
  <c r="AU180" i="31"/>
  <c r="CL186" i="31"/>
  <c r="CL189" i="31" s="1"/>
  <c r="CY189" i="31"/>
  <c r="DL28" i="31"/>
  <c r="DL187" i="31" s="1"/>
  <c r="BO28" i="31"/>
  <c r="BO187" i="31" s="1"/>
  <c r="BO189" i="31" s="1"/>
  <c r="AL28" i="31"/>
  <c r="AL187" i="31" s="1"/>
  <c r="AL189" i="31" s="1"/>
  <c r="BD28" i="31"/>
  <c r="BD187" i="31" s="1"/>
  <c r="BD189" i="31" s="1"/>
  <c r="AR91" i="30"/>
  <c r="AH91" i="30"/>
  <c r="BJ91" i="30"/>
  <c r="CN91" i="30"/>
  <c r="CA91" i="30"/>
  <c r="BA69" i="30"/>
  <c r="BK69" i="30"/>
  <c r="BK72" i="30"/>
  <c r="BK91" i="30" s="1"/>
  <c r="AW69" i="30"/>
  <c r="AW72" i="30"/>
  <c r="AW91" i="30" s="1"/>
  <c r="AI91" i="30"/>
  <c r="BX91" i="30"/>
  <c r="K72" i="30"/>
  <c r="K91" i="30" s="1"/>
  <c r="AS91" i="30"/>
  <c r="AL69" i="30"/>
  <c r="AU91" i="30"/>
  <c r="DQ69" i="30"/>
  <c r="DQ72" i="30"/>
  <c r="DQ91" i="30" s="1"/>
  <c r="BX69" i="30"/>
  <c r="BL91" i="30"/>
  <c r="AV69" i="30"/>
  <c r="AV72" i="30"/>
  <c r="AV91" i="30" s="1"/>
  <c r="DB72" i="30"/>
  <c r="DB91" i="30" s="1"/>
  <c r="CX69" i="30"/>
  <c r="CX72" i="30"/>
  <c r="CX91" i="30" s="1"/>
  <c r="CT91" i="30"/>
  <c r="BG69" i="30"/>
  <c r="I80" i="30"/>
  <c r="I91" i="30" s="1"/>
  <c r="BH69" i="30"/>
  <c r="AX91" i="30"/>
  <c r="AL72" i="30"/>
  <c r="AL91" i="30" s="1"/>
  <c r="BF69" i="30"/>
  <c r="BF72" i="30"/>
  <c r="BF91" i="30" s="1"/>
  <c r="N73" i="30"/>
  <c r="N91" i="30" s="1"/>
  <c r="DM69" i="30"/>
  <c r="DM72" i="30"/>
  <c r="DM91" i="30" s="1"/>
  <c r="CY91" i="30"/>
  <c r="CK69" i="30"/>
  <c r="AE91" i="30"/>
  <c r="CZ91" i="30"/>
  <c r="DS69" i="30"/>
  <c r="DS72" i="30"/>
  <c r="DS91" i="30" s="1"/>
  <c r="CP72" i="30"/>
  <c r="CP91" i="30" s="1"/>
  <c r="CW69" i="30"/>
  <c r="CG69" i="30"/>
  <c r="CG72" i="30"/>
  <c r="CG91" i="30" s="1"/>
  <c r="AY69" i="30"/>
  <c r="DE69" i="30"/>
  <c r="AC69" i="30"/>
  <c r="AC72" i="30"/>
  <c r="AC91" i="30" s="1"/>
  <c r="DC69" i="30"/>
  <c r="CO69" i="30"/>
  <c r="CO72" i="30"/>
  <c r="CO91" i="30" s="1"/>
  <c r="BP69" i="30"/>
  <c r="CT69" i="30"/>
  <c r="BG72" i="30"/>
  <c r="BG91" i="30" s="1"/>
  <c r="CR72" i="30"/>
  <c r="CR91" i="30" s="1"/>
  <c r="BJ69" i="30"/>
  <c r="BH72" i="30"/>
  <c r="BH91" i="30" s="1"/>
  <c r="AX69" i="30"/>
  <c r="CB69" i="30"/>
  <c r="CB72" i="30"/>
  <c r="CB91" i="30" s="1"/>
  <c r="DA91" i="30"/>
  <c r="BW69" i="30"/>
  <c r="BR69" i="30"/>
  <c r="BS78" i="30"/>
  <c r="BS91" i="30" s="1"/>
  <c r="L69" i="30"/>
  <c r="Q69" i="30"/>
  <c r="Q72" i="30"/>
  <c r="Q91" i="30" s="1"/>
  <c r="BW72" i="30"/>
  <c r="BW91" i="30" s="1"/>
  <c r="CD72" i="30"/>
  <c r="CD91" i="30" s="1"/>
  <c r="BM87" i="30"/>
  <c r="DD69" i="30"/>
  <c r="DD72" i="30"/>
  <c r="DD91" i="30" s="1"/>
  <c r="AZ69" i="30"/>
  <c r="AZ72" i="30"/>
  <c r="AZ91" i="30" s="1"/>
  <c r="L72" i="30"/>
  <c r="L91" i="30" s="1"/>
  <c r="BL69" i="30"/>
  <c r="CW72" i="30"/>
  <c r="CW91" i="30" s="1"/>
  <c r="O69" i="30"/>
  <c r="DG91" i="30"/>
  <c r="DC72" i="30"/>
  <c r="DC91" i="30" s="1"/>
  <c r="BO69" i="30"/>
  <c r="BO72" i="30"/>
  <c r="BO91" i="30" s="1"/>
  <c r="BN69" i="30"/>
  <c r="BN72" i="30"/>
  <c r="BN91" i="30" s="1"/>
  <c r="AT69" i="30"/>
  <c r="DT69" i="30"/>
  <c r="AK69" i="30"/>
  <c r="AK72" i="30"/>
  <c r="AK91" i="30" s="1"/>
  <c r="Z69" i="30"/>
  <c r="DO69" i="30"/>
  <c r="DH72" i="30"/>
  <c r="DH91" i="30" s="1"/>
  <c r="CF69" i="30"/>
  <c r="CF72" i="30"/>
  <c r="CF91" i="30" s="1"/>
  <c r="R69" i="30"/>
  <c r="R72" i="30"/>
  <c r="R91" i="30" s="1"/>
  <c r="CS69" i="30"/>
  <c r="P69" i="30"/>
  <c r="P72" i="30"/>
  <c r="P91" i="30" s="1"/>
  <c r="BM91" i="30"/>
  <c r="BY69" i="30"/>
  <c r="DF69" i="30"/>
  <c r="BZ72" i="30"/>
  <c r="BZ91" i="30" s="1"/>
  <c r="X69" i="30"/>
  <c r="W69" i="30"/>
  <c r="W72" i="30"/>
  <c r="W91" i="30" s="1"/>
  <c r="DK69" i="30"/>
  <c r="CC69" i="30"/>
  <c r="DR69" i="30"/>
  <c r="DF72" i="30"/>
  <c r="DF91" i="30" s="1"/>
  <c r="AN69" i="30"/>
  <c r="AN72" i="30"/>
  <c r="AN91" i="30" s="1"/>
  <c r="DU72" i="30"/>
  <c r="DU91" i="30" s="1"/>
  <c r="Z91" i="30"/>
  <c r="V74" i="30"/>
  <c r="V91" i="30" s="1"/>
  <c r="CI69" i="30"/>
  <c r="S69" i="30"/>
  <c r="AQ69" i="30"/>
  <c r="CL69" i="30"/>
  <c r="AP69" i="30"/>
  <c r="CJ69" i="30"/>
  <c r="CC91" i="30"/>
  <c r="Y69" i="30"/>
  <c r="Y72" i="30"/>
  <c r="Y91" i="30" s="1"/>
  <c r="AH69" i="30"/>
  <c r="T91" i="30"/>
  <c r="AJ69" i="30"/>
  <c r="BY72" i="30"/>
  <c r="BY91" i="30" s="1"/>
  <c r="CL91" i="30"/>
  <c r="AF91" i="30"/>
  <c r="CM91" i="30"/>
  <c r="AU78" i="30"/>
  <c r="AB69" i="30"/>
  <c r="AI69" i="30"/>
  <c r="BU69" i="30"/>
  <c r="BU72" i="30"/>
  <c r="BU91" i="30" s="1"/>
  <c r="DG69" i="30"/>
  <c r="BV69" i="30"/>
  <c r="AJ72" i="30"/>
  <c r="AJ91" i="30" s="1"/>
  <c r="J91" i="30"/>
  <c r="DR72" i="30"/>
  <c r="DR91" i="30" s="1"/>
  <c r="CE69" i="30"/>
  <c r="AS69" i="30"/>
  <c r="CI72" i="30"/>
  <c r="CI91" i="30" s="1"/>
  <c r="DA69" i="30"/>
  <c r="G69" i="30"/>
  <c r="G72" i="30"/>
  <c r="G91" i="30" s="1"/>
  <c r="H69" i="30"/>
  <c r="CN69" i="30"/>
  <c r="DJ69" i="30"/>
  <c r="DJ72" i="30"/>
  <c r="DJ91" i="30" s="1"/>
  <c r="BR91" i="30"/>
  <c r="DO91" i="30"/>
  <c r="CQ69" i="30"/>
  <c r="CQ72" i="30"/>
  <c r="CQ91" i="30" s="1"/>
  <c r="DP69" i="30"/>
  <c r="DP72" i="30"/>
  <c r="DP91" i="30" s="1"/>
  <c r="DI69" i="30"/>
  <c r="DI72" i="30"/>
  <c r="DI91" i="30" s="1"/>
  <c r="CJ72" i="30"/>
  <c r="CJ91" i="30" s="1"/>
  <c r="BI69" i="30"/>
  <c r="CV69" i="30"/>
  <c r="BB69" i="30"/>
  <c r="AQ91" i="30"/>
  <c r="U69" i="30"/>
  <c r="BQ69" i="30"/>
  <c r="T69" i="30"/>
  <c r="AM69" i="30"/>
  <c r="AB72" i="30"/>
  <c r="AB91" i="30" s="1"/>
  <c r="X72" i="30"/>
  <c r="X91" i="30" s="1"/>
  <c r="AT91" i="30"/>
  <c r="BT69" i="30"/>
  <c r="BT72" i="30"/>
  <c r="BT91" i="30" s="1"/>
  <c r="BV91" i="30"/>
  <c r="CY69" i="30"/>
  <c r="J69" i="30"/>
  <c r="BE69" i="30"/>
  <c r="BE72" i="30"/>
  <c r="BE91" i="30" s="1"/>
  <c r="CA69" i="30"/>
  <c r="CZ69" i="30"/>
  <c r="CE72" i="30"/>
  <c r="CE91" i="30" s="1"/>
  <c r="BP72" i="30"/>
  <c r="BP91" i="30" s="1"/>
  <c r="M69" i="30"/>
  <c r="U72" i="30"/>
  <c r="U91" i="30" s="1"/>
  <c r="DN91" i="30"/>
  <c r="BA91" i="30"/>
  <c r="CK72" i="30"/>
  <c r="CK91" i="30" s="1"/>
  <c r="DN69" i="30"/>
  <c r="H72" i="30"/>
  <c r="H91" i="30" s="1"/>
  <c r="CU69" i="30"/>
  <c r="AP72" i="30"/>
  <c r="AP91" i="30" s="1"/>
  <c r="AD120" i="28"/>
  <c r="AE104" i="28"/>
  <c r="DU118" i="28"/>
  <c r="BV115" i="28"/>
  <c r="BJ131" i="28"/>
  <c r="BJ100" i="28"/>
  <c r="Q112" i="28"/>
  <c r="X104" i="28"/>
  <c r="X132" i="28" s="1"/>
  <c r="BA100" i="28"/>
  <c r="DL100" i="28"/>
  <c r="DD103" i="28"/>
  <c r="AL100" i="28"/>
  <c r="CF132" i="28"/>
  <c r="BC107" i="28"/>
  <c r="BC100" i="28"/>
  <c r="BN103" i="28"/>
  <c r="R121" i="28"/>
  <c r="BI100" i="28"/>
  <c r="CA132" i="28"/>
  <c r="BZ126" i="28"/>
  <c r="BK112" i="28"/>
  <c r="BL100" i="28"/>
  <c r="AY132" i="28"/>
  <c r="CE103" i="28"/>
  <c r="DK100" i="28"/>
  <c r="BT103" i="28"/>
  <c r="AL112" i="28"/>
  <c r="CP100" i="28"/>
  <c r="DS118" i="28"/>
  <c r="BY118" i="28"/>
  <c r="BW119" i="28"/>
  <c r="CZ100" i="28"/>
  <c r="T103" i="28"/>
  <c r="BH100" i="28"/>
  <c r="DO100" i="28"/>
  <c r="CF100" i="28"/>
  <c r="BZ132" i="28"/>
  <c r="BF112" i="28"/>
  <c r="BO68" i="28"/>
  <c r="BP71" i="28"/>
  <c r="BB77" i="28"/>
  <c r="BB109" i="28" s="1"/>
  <c r="CN132" i="28"/>
  <c r="BC129" i="28"/>
  <c r="AT68" i="28"/>
  <c r="DJ113" i="28"/>
  <c r="BW109" i="28"/>
  <c r="BW132" i="28" s="1"/>
  <c r="BL124" i="28"/>
  <c r="BL132" i="28" s="1"/>
  <c r="BJ68" i="28"/>
  <c r="BT113" i="28"/>
  <c r="AM116" i="28"/>
  <c r="BM108" i="28"/>
  <c r="K80" i="28"/>
  <c r="K112" i="28" s="1"/>
  <c r="DB118" i="28"/>
  <c r="AO100" i="28"/>
  <c r="BY107" i="28"/>
  <c r="Z71" i="28"/>
  <c r="AJ68" i="28"/>
  <c r="AP100" i="28"/>
  <c r="AR118" i="28"/>
  <c r="BY113" i="28"/>
  <c r="CI116" i="28"/>
  <c r="CW123" i="28"/>
  <c r="DS121" i="28"/>
  <c r="AC80" i="28"/>
  <c r="AC112" i="28" s="1"/>
  <c r="Z118" i="28"/>
  <c r="DT124" i="28"/>
  <c r="DS83" i="28"/>
  <c r="DS115" i="28" s="1"/>
  <c r="DQ119" i="28"/>
  <c r="BE113" i="28"/>
  <c r="AB103" i="28"/>
  <c r="BK125" i="28"/>
  <c r="DU125" i="28"/>
  <c r="DL68" i="28"/>
  <c r="Y103" i="28"/>
  <c r="Y132" i="28" s="1"/>
  <c r="CW68" i="28"/>
  <c r="CW70" i="28"/>
  <c r="U124" i="28"/>
  <c r="AV68" i="28"/>
  <c r="CZ76" i="28"/>
  <c r="CZ108" i="28" s="1"/>
  <c r="DE72" i="28"/>
  <c r="CH115" i="28"/>
  <c r="BO82" i="28"/>
  <c r="BO114" i="28" s="1"/>
  <c r="AN83" i="28"/>
  <c r="AN115" i="28" s="1"/>
  <c r="CE113" i="28"/>
  <c r="DU129" i="28"/>
  <c r="DL103" i="28"/>
  <c r="CU71" i="28"/>
  <c r="CU103" i="28" s="1"/>
  <c r="AV103" i="28"/>
  <c r="AZ68" i="28"/>
  <c r="CQ68" i="28"/>
  <c r="CA68" i="28"/>
  <c r="V125" i="28"/>
  <c r="DN68" i="28"/>
  <c r="CW105" i="28"/>
  <c r="BY71" i="28"/>
  <c r="N68" i="28"/>
  <c r="S103" i="28"/>
  <c r="DM130" i="28"/>
  <c r="DU107" i="28"/>
  <c r="CX68" i="28"/>
  <c r="CX70" i="28"/>
  <c r="CX100" i="28" s="1"/>
  <c r="CT127" i="28"/>
  <c r="Q114" i="28"/>
  <c r="T106" i="28"/>
  <c r="AX68" i="28"/>
  <c r="X106" i="28"/>
  <c r="CP106" i="28"/>
  <c r="O90" i="28"/>
  <c r="O122" i="28" s="1"/>
  <c r="BN115" i="28"/>
  <c r="AD68" i="28"/>
  <c r="AD70" i="28"/>
  <c r="AD100" i="28" s="1"/>
  <c r="AB118" i="28"/>
  <c r="BB68" i="28"/>
  <c r="AI78" i="28"/>
  <c r="AI110" i="28" s="1"/>
  <c r="BK68" i="28"/>
  <c r="AH87" i="28"/>
  <c r="AH119" i="28" s="1"/>
  <c r="CY72" i="28"/>
  <c r="CY104" i="28" s="1"/>
  <c r="AI118" i="28"/>
  <c r="R108" i="28"/>
  <c r="AY100" i="28"/>
  <c r="DI123" i="28"/>
  <c r="DW72" i="28"/>
  <c r="DW104" i="28" s="1"/>
  <c r="AJ112" i="28"/>
  <c r="DB106" i="28"/>
  <c r="DB132" i="28" s="1"/>
  <c r="DS86" i="28"/>
  <c r="BM80" i="28"/>
  <c r="BM112" i="28" s="1"/>
  <c r="DN74" i="28"/>
  <c r="AU119" i="28"/>
  <c r="DP118" i="28"/>
  <c r="DI68" i="28"/>
  <c r="DI70" i="28"/>
  <c r="DI100" i="28" s="1"/>
  <c r="CU89" i="28"/>
  <c r="CU121" i="28" s="1"/>
  <c r="P120" i="28"/>
  <c r="BD112" i="28"/>
  <c r="BJ113" i="28"/>
  <c r="DD106" i="28"/>
  <c r="AJ75" i="28"/>
  <c r="AJ107" i="28" s="1"/>
  <c r="CS100" i="28"/>
  <c r="BS110" i="28"/>
  <c r="DA127" i="28"/>
  <c r="K104" i="28"/>
  <c r="K132" i="28" s="1"/>
  <c r="BZ94" i="28"/>
  <c r="AN122" i="28"/>
  <c r="BZ108" i="28"/>
  <c r="DT118" i="28"/>
  <c r="DJ102" i="28"/>
  <c r="CH95" i="28"/>
  <c r="CH127" i="28" s="1"/>
  <c r="DU86" i="28"/>
  <c r="DU100" i="28" s="1"/>
  <c r="AQ82" i="28"/>
  <c r="AQ114" i="28" s="1"/>
  <c r="BM103" i="28"/>
  <c r="AF103" i="28"/>
  <c r="CI113" i="28"/>
  <c r="O68" i="28"/>
  <c r="N113" i="28"/>
  <c r="CC124" i="28"/>
  <c r="R122" i="28"/>
  <c r="L124" i="28"/>
  <c r="CE80" i="28"/>
  <c r="CE112" i="28" s="1"/>
  <c r="DO124" i="28"/>
  <c r="DD80" i="28"/>
  <c r="DD100" i="28" s="1"/>
  <c r="BH68" i="28"/>
  <c r="BJ125" i="28"/>
  <c r="CE68" i="28"/>
  <c r="AL124" i="28"/>
  <c r="AL132" i="28" s="1"/>
  <c r="BH113" i="28"/>
  <c r="BK113" i="28"/>
  <c r="CL113" i="28"/>
  <c r="DO75" i="28"/>
  <c r="DO107" i="28" s="1"/>
  <c r="CM125" i="28"/>
  <c r="AY113" i="28"/>
  <c r="DI105" i="28"/>
  <c r="AJ71" i="28"/>
  <c r="AJ100" i="28" s="1"/>
  <c r="J130" i="28"/>
  <c r="BX121" i="28"/>
  <c r="R71" i="28"/>
  <c r="R103" i="28" s="1"/>
  <c r="BH118" i="28"/>
  <c r="DU102" i="28"/>
  <c r="DD87" i="28"/>
  <c r="DD119" i="28" s="1"/>
  <c r="CW119" i="28"/>
  <c r="BW95" i="28"/>
  <c r="BW127" i="28" s="1"/>
  <c r="DJ127" i="28"/>
  <c r="BZ105" i="28"/>
  <c r="CB82" i="28"/>
  <c r="CB114" i="28" s="1"/>
  <c r="M89" i="28"/>
  <c r="M121" i="28" s="1"/>
  <c r="DQ100" i="28"/>
  <c r="AS124" i="28"/>
  <c r="DH87" i="28"/>
  <c r="DH119" i="28" s="1"/>
  <c r="BZ68" i="28"/>
  <c r="CM118" i="28"/>
  <c r="CI89" i="28"/>
  <c r="CI121" i="28" s="1"/>
  <c r="CI95" i="28"/>
  <c r="CI127" i="28" s="1"/>
  <c r="AI83" i="28"/>
  <c r="AI115" i="28" s="1"/>
  <c r="DO113" i="28"/>
  <c r="DO132" i="28" s="1"/>
  <c r="AR119" i="28"/>
  <c r="BK95" i="28"/>
  <c r="BK127" i="28" s="1"/>
  <c r="BY121" i="28"/>
  <c r="BI72" i="28"/>
  <c r="BI104" i="28" s="1"/>
  <c r="Q80" i="28"/>
  <c r="BV92" i="28"/>
  <c r="BV124" i="28" s="1"/>
  <c r="AP114" i="28"/>
  <c r="BB91" i="28"/>
  <c r="BB123" i="28" s="1"/>
  <c r="AL68" i="28"/>
  <c r="AW127" i="28"/>
  <c r="CL91" i="28"/>
  <c r="CL123" i="28" s="1"/>
  <c r="J81" i="28"/>
  <c r="BN87" i="28"/>
  <c r="BN119" i="28" s="1"/>
  <c r="DE80" i="28"/>
  <c r="DE112" i="28" s="1"/>
  <c r="CH113" i="28"/>
  <c r="BC68" i="28"/>
  <c r="AD108" i="28"/>
  <c r="BX83" i="28"/>
  <c r="DL96" i="28"/>
  <c r="DL128" i="28" s="1"/>
  <c r="V92" i="28"/>
  <c r="V124" i="28" s="1"/>
  <c r="DM68" i="28"/>
  <c r="U104" i="28"/>
  <c r="AH107" i="28"/>
  <c r="AH132" i="28" s="1"/>
  <c r="BS100" i="28"/>
  <c r="M75" i="28"/>
  <c r="M107" i="28" s="1"/>
  <c r="M132" i="28" s="1"/>
  <c r="O83" i="28"/>
  <c r="O115" i="28" s="1"/>
  <c r="DN124" i="28"/>
  <c r="Y72" i="28"/>
  <c r="Y104" i="28" s="1"/>
  <c r="AV77" i="28"/>
  <c r="AV109" i="28" s="1"/>
  <c r="DH95" i="28"/>
  <c r="DH127" i="28" s="1"/>
  <c r="DP98" i="28"/>
  <c r="DP130" i="28" s="1"/>
  <c r="AY124" i="28"/>
  <c r="DP78" i="28"/>
  <c r="DP110" i="28" s="1"/>
  <c r="AW75" i="28"/>
  <c r="AW107" i="28" s="1"/>
  <c r="DE86" i="28"/>
  <c r="DE118" i="28" s="1"/>
  <c r="AB123" i="28"/>
  <c r="AB132" i="28" s="1"/>
  <c r="AU89" i="28"/>
  <c r="AU121" i="28" s="1"/>
  <c r="AJ72" i="28"/>
  <c r="AJ104" i="28" s="1"/>
  <c r="DR74" i="28"/>
  <c r="CR78" i="28"/>
  <c r="CR110" i="28" s="1"/>
  <c r="AE91" i="28"/>
  <c r="AE123" i="28" s="1"/>
  <c r="DL76" i="28"/>
  <c r="DL108" i="28" s="1"/>
  <c r="DQ102" i="28"/>
  <c r="DQ132" i="28" s="1"/>
  <c r="AT71" i="28"/>
  <c r="DG103" i="28"/>
  <c r="DG132" i="28" s="1"/>
  <c r="BM68" i="28"/>
  <c r="BM70" i="28"/>
  <c r="BP90" i="28"/>
  <c r="BP122" i="28" s="1"/>
  <c r="DV132" i="28"/>
  <c r="BZ91" i="28"/>
  <c r="BZ123" i="28" s="1"/>
  <c r="AU103" i="28"/>
  <c r="AU132" i="28" s="1"/>
  <c r="AT110" i="28"/>
  <c r="AE85" i="28"/>
  <c r="AE117" i="28" s="1"/>
  <c r="CB73" i="28"/>
  <c r="CB105" i="28" s="1"/>
  <c r="DT125" i="28"/>
  <c r="CL71" i="28"/>
  <c r="CL103" i="28" s="1"/>
  <c r="Y112" i="28"/>
  <c r="DP68" i="28"/>
  <c r="CD68" i="28"/>
  <c r="DC113" i="28"/>
  <c r="AS113" i="28"/>
  <c r="BO103" i="28"/>
  <c r="AS68" i="28"/>
  <c r="AO103" i="28"/>
  <c r="AO132" i="28" s="1"/>
  <c r="BI68" i="28"/>
  <c r="BW124" i="28"/>
  <c r="M124" i="28"/>
  <c r="BT119" i="28"/>
  <c r="DH121" i="28"/>
  <c r="CR118" i="28"/>
  <c r="CR132" i="28" s="1"/>
  <c r="BL125" i="28"/>
  <c r="CB113" i="28"/>
  <c r="DL130" i="28"/>
  <c r="CV71" i="28"/>
  <c r="BZ113" i="28"/>
  <c r="DE113" i="28"/>
  <c r="AO121" i="28"/>
  <c r="BH106" i="28"/>
  <c r="CS118" i="28"/>
  <c r="AR124" i="28"/>
  <c r="BX130" i="28"/>
  <c r="AO108" i="28"/>
  <c r="DE124" i="28"/>
  <c r="AU68" i="28"/>
  <c r="DE68" i="28"/>
  <c r="AQ119" i="28"/>
  <c r="AL116" i="28"/>
  <c r="DJ96" i="28"/>
  <c r="DJ128" i="28" s="1"/>
  <c r="CD130" i="28"/>
  <c r="BW100" i="28"/>
  <c r="BN85" i="28"/>
  <c r="BN117" i="28" s="1"/>
  <c r="I104" i="28"/>
  <c r="DV100" i="28"/>
  <c r="AC114" i="28"/>
  <c r="BU68" i="28"/>
  <c r="T91" i="28"/>
  <c r="T123" i="28" s="1"/>
  <c r="DS119" i="28"/>
  <c r="BM121" i="28"/>
  <c r="H113" i="28"/>
  <c r="H132" i="28" s="1"/>
  <c r="DS71" i="28"/>
  <c r="AI127" i="28"/>
  <c r="AE96" i="28"/>
  <c r="AE128" i="28" s="1"/>
  <c r="AA113" i="28"/>
  <c r="O119" i="28"/>
  <c r="CS102" i="28"/>
  <c r="CS132" i="28" s="1"/>
  <c r="W97" i="28"/>
  <c r="W129" i="28" s="1"/>
  <c r="BM110" i="28"/>
  <c r="R89" i="28"/>
  <c r="BA105" i="28"/>
  <c r="BA132" i="28" s="1"/>
  <c r="BN108" i="28"/>
  <c r="BN132" i="28" s="1"/>
  <c r="M115" i="28"/>
  <c r="AR96" i="28"/>
  <c r="AR128" i="28" s="1"/>
  <c r="BU75" i="28"/>
  <c r="BU107" i="28" s="1"/>
  <c r="BU132" i="28" s="1"/>
  <c r="P83" i="28"/>
  <c r="P115" i="28" s="1"/>
  <c r="DR96" i="28"/>
  <c r="DR128" i="28" s="1"/>
  <c r="BV71" i="28"/>
  <c r="DF103" i="28"/>
  <c r="BB103" i="28"/>
  <c r="AA68" i="28"/>
  <c r="BG68" i="28"/>
  <c r="CA87" i="28"/>
  <c r="CA119" i="28" s="1"/>
  <c r="AD102" i="28"/>
  <c r="AV84" i="28"/>
  <c r="AV116" i="28" s="1"/>
  <c r="L68" i="28"/>
  <c r="BU100" i="28"/>
  <c r="CS68" i="28"/>
  <c r="AC131" i="28"/>
  <c r="DQ106" i="28"/>
  <c r="BP68" i="28"/>
  <c r="AV72" i="28"/>
  <c r="CG103" i="28"/>
  <c r="CG132" i="28" s="1"/>
  <c r="CP68" i="28"/>
  <c r="AJ124" i="28"/>
  <c r="BF71" i="28"/>
  <c r="P103" i="28"/>
  <c r="AN80" i="28"/>
  <c r="AN112" i="28" s="1"/>
  <c r="AQ113" i="28"/>
  <c r="BZ119" i="28"/>
  <c r="BD68" i="28"/>
  <c r="CY125" i="28"/>
  <c r="AN104" i="28"/>
  <c r="AN132" i="28" s="1"/>
  <c r="DN113" i="28"/>
  <c r="S72" i="28"/>
  <c r="DW71" i="28"/>
  <c r="AK119" i="28"/>
  <c r="CF124" i="28"/>
  <c r="W75" i="28"/>
  <c r="W107" i="28" s="1"/>
  <c r="AP118" i="28"/>
  <c r="BV118" i="28"/>
  <c r="DH132" i="28"/>
  <c r="BQ109" i="28"/>
  <c r="R92" i="28"/>
  <c r="R124" i="28" s="1"/>
  <c r="BG75" i="28"/>
  <c r="BG107" i="28" s="1"/>
  <c r="BG132" i="28" s="1"/>
  <c r="X75" i="28"/>
  <c r="X107" i="28" s="1"/>
  <c r="DV68" i="28"/>
  <c r="AX119" i="28"/>
  <c r="AG73" i="28"/>
  <c r="DF86" i="28"/>
  <c r="DF100" i="28" s="1"/>
  <c r="BB83" i="28"/>
  <c r="BB115" i="28" s="1"/>
  <c r="P87" i="28"/>
  <c r="P119" i="28" s="1"/>
  <c r="P132" i="28" s="1"/>
  <c r="BQ73" i="28"/>
  <c r="CA91" i="28"/>
  <c r="CA123" i="28" s="1"/>
  <c r="CZ68" i="28"/>
  <c r="AG87" i="28"/>
  <c r="AG119" i="28" s="1"/>
  <c r="CO100" i="28"/>
  <c r="DT89" i="28"/>
  <c r="DT121" i="28" s="1"/>
  <c r="BB105" i="28"/>
  <c r="DT68" i="28"/>
  <c r="CY94" i="28"/>
  <c r="CY126" i="28" s="1"/>
  <c r="CT81" i="28"/>
  <c r="Q105" i="28"/>
  <c r="CW83" i="28"/>
  <c r="CW115" i="28" s="1"/>
  <c r="CK74" i="28"/>
  <c r="CK106" i="28" s="1"/>
  <c r="BR86" i="28"/>
  <c r="BR118" i="28" s="1"/>
  <c r="AA100" i="28"/>
  <c r="CJ120" i="28"/>
  <c r="CJ132" i="28" s="1"/>
  <c r="BK80" i="28"/>
  <c r="BU124" i="28"/>
  <c r="AK83" i="28"/>
  <c r="AK100" i="28" s="1"/>
  <c r="L72" i="28"/>
  <c r="CQ124" i="28"/>
  <c r="CQ132" i="28" s="1"/>
  <c r="BJ132" i="28"/>
  <c r="BS132" i="28"/>
  <c r="CK110" i="28"/>
  <c r="CC103" i="28"/>
  <c r="CC132" i="28" s="1"/>
  <c r="Y121" i="28"/>
  <c r="Z125" i="28"/>
  <c r="Q121" i="28"/>
  <c r="BL68" i="28"/>
  <c r="BM107" i="28"/>
  <c r="CD103" i="28"/>
  <c r="DF118" i="28"/>
  <c r="DF132" i="28" s="1"/>
  <c r="CB130" i="28"/>
  <c r="DM113" i="28"/>
  <c r="DK75" i="28"/>
  <c r="DK107" i="28" s="1"/>
  <c r="DK132" i="28" s="1"/>
  <c r="DE119" i="28"/>
  <c r="BV99" i="28"/>
  <c r="BV131" i="28" s="1"/>
  <c r="BQ113" i="28"/>
  <c r="X124" i="28"/>
  <c r="BF68" i="28"/>
  <c r="CC68" i="28"/>
  <c r="AA106" i="28"/>
  <c r="BQ103" i="28"/>
  <c r="BC125" i="28"/>
  <c r="BM113" i="28"/>
  <c r="CW110" i="28"/>
  <c r="DP71" i="28"/>
  <c r="CU113" i="28"/>
  <c r="AW103" i="28"/>
  <c r="AW132" i="28" s="1"/>
  <c r="CG118" i="28"/>
  <c r="AA118" i="28"/>
  <c r="CH119" i="28"/>
  <c r="AY115" i="28"/>
  <c r="BO119" i="28"/>
  <c r="BR100" i="28"/>
  <c r="BO115" i="28"/>
  <c r="U74" i="28"/>
  <c r="U100" i="28" s="1"/>
  <c r="BW68" i="28"/>
  <c r="BL83" i="28"/>
  <c r="BL115" i="28" s="1"/>
  <c r="AO120" i="28"/>
  <c r="AS109" i="28"/>
  <c r="AS132" i="28" s="1"/>
  <c r="S115" i="28"/>
  <c r="X116" i="28"/>
  <c r="DT117" i="28"/>
  <c r="BZ100" i="28"/>
  <c r="DC68" i="28"/>
  <c r="AG68" i="28"/>
  <c r="AE112" i="28"/>
  <c r="BM125" i="28"/>
  <c r="CY103" i="28"/>
  <c r="CY132" i="28" s="1"/>
  <c r="BK71" i="28"/>
  <c r="BK119" i="28"/>
  <c r="W104" i="28"/>
  <c r="W132" i="28" s="1"/>
  <c r="AX118" i="28"/>
  <c r="DH114" i="28"/>
  <c r="BF110" i="28"/>
  <c r="CQ119" i="28"/>
  <c r="CD104" i="28"/>
  <c r="AJ131" i="28"/>
  <c r="AP119" i="28"/>
  <c r="S124" i="28"/>
  <c r="BQ104" i="28"/>
  <c r="DQ113" i="28"/>
  <c r="DU68" i="28"/>
  <c r="BR132" i="28"/>
  <c r="BZ127" i="28"/>
  <c r="CX105" i="28"/>
  <c r="BT115" i="28"/>
  <c r="AZ127" i="28"/>
  <c r="K118" i="28"/>
  <c r="I112" i="28"/>
  <c r="I132" i="28" s="1"/>
  <c r="BT75" i="28"/>
  <c r="BT107" i="28" s="1"/>
  <c r="BT132" i="28" s="1"/>
  <c r="DQ124" i="28"/>
  <c r="BH103" i="28"/>
  <c r="BH132" i="28" s="1"/>
  <c r="BE103" i="28"/>
  <c r="BE132" i="28" s="1"/>
  <c r="S68" i="28"/>
  <c r="DS68" i="28"/>
  <c r="CK68" i="28"/>
  <c r="CK70" i="28"/>
  <c r="S94" i="28"/>
  <c r="S126" i="28" s="1"/>
  <c r="AE94" i="28"/>
  <c r="AE126" i="28" s="1"/>
  <c r="AO92" i="28"/>
  <c r="AO124" i="28" s="1"/>
  <c r="BB85" i="28"/>
  <c r="BB117" i="28" s="1"/>
  <c r="CL68" i="28"/>
  <c r="CL70" i="28"/>
  <c r="CL100" i="28" s="1"/>
  <c r="AP68" i="28"/>
  <c r="DC87" i="28"/>
  <c r="DC119" i="28" s="1"/>
  <c r="DC132" i="28" s="1"/>
  <c r="CY71" i="28"/>
  <c r="AE68" i="28"/>
  <c r="R91" i="28"/>
  <c r="R123" i="28" s="1"/>
  <c r="CX102" i="28"/>
  <c r="DJ111" i="28"/>
  <c r="DW96" i="28"/>
  <c r="DW128" i="28" s="1"/>
  <c r="T89" i="28"/>
  <c r="T121" i="28" s="1"/>
  <c r="CO86" i="28"/>
  <c r="CO118" i="28" s="1"/>
  <c r="AQ68" i="28"/>
  <c r="DR103" i="28"/>
  <c r="CR68" i="28"/>
  <c r="CV113" i="28"/>
  <c r="P112" i="28"/>
  <c r="AC113" i="28"/>
  <c r="Z124" i="28"/>
  <c r="BX125" i="28"/>
  <c r="X129" i="28"/>
  <c r="DD124" i="28"/>
  <c r="AC108" i="28"/>
  <c r="AV118" i="28"/>
  <c r="AZ124" i="28"/>
  <c r="BO71" i="28"/>
  <c r="BO100" i="28" s="1"/>
  <c r="R68" i="28"/>
  <c r="R70" i="28"/>
  <c r="DH97" i="28"/>
  <c r="DH129" i="28" s="1"/>
  <c r="AM74" i="28"/>
  <c r="CM76" i="28"/>
  <c r="CM108" i="28" s="1"/>
  <c r="CM132" i="28" s="1"/>
  <c r="CB68" i="28"/>
  <c r="BA121" i="28"/>
  <c r="BD132" i="28"/>
  <c r="AR100" i="28"/>
  <c r="AR102" i="28"/>
  <c r="V113" i="28"/>
  <c r="T87" i="28"/>
  <c r="T100" i="28" s="1"/>
  <c r="CX116" i="28"/>
  <c r="CJ100" i="28"/>
  <c r="AZ74" i="28"/>
  <c r="T115" i="28"/>
  <c r="AI75" i="28"/>
  <c r="AI100" i="28" s="1"/>
  <c r="BB102" i="28"/>
  <c r="CI80" i="28"/>
  <c r="CI112" i="28" s="1"/>
  <c r="O81" i="28"/>
  <c r="CO102" i="28"/>
  <c r="CO132" i="28" s="1"/>
  <c r="N87" i="28"/>
  <c r="N100" i="28" s="1"/>
  <c r="V102" i="28"/>
  <c r="V132" i="28" s="1"/>
  <c r="DB122" i="28"/>
  <c r="CC107" i="28"/>
  <c r="DJ82" i="28"/>
  <c r="DJ100" i="28" s="1"/>
  <c r="DS103" i="28"/>
  <c r="DS132" i="28" s="1"/>
  <c r="DD125" i="28"/>
  <c r="DT103" i="28"/>
  <c r="DT132" i="28" s="1"/>
  <c r="AX112" i="28"/>
  <c r="AX132" i="28" s="1"/>
  <c r="I130" i="28"/>
  <c r="BA107" i="28"/>
  <c r="AP113" i="28"/>
  <c r="BD124" i="28"/>
  <c r="BW118" i="28"/>
  <c r="CD107" i="28"/>
  <c r="CD106" i="28"/>
  <c r="CE132" i="28"/>
  <c r="AN123" i="28"/>
  <c r="Q68" i="28"/>
  <c r="Q70" i="28"/>
  <c r="Q100" i="28" s="1"/>
  <c r="AM68" i="28"/>
  <c r="DL132" i="28"/>
  <c r="BE119" i="28"/>
  <c r="BC112" i="28"/>
  <c r="BC132" i="28" s="1"/>
  <c r="AO68" i="28"/>
  <c r="BI113" i="28"/>
  <c r="DJ68" i="28"/>
  <c r="BB129" i="28"/>
  <c r="AN68" i="28"/>
  <c r="CY68" i="28"/>
  <c r="CA100" i="28"/>
  <c r="CX125" i="28"/>
  <c r="CZ125" i="28"/>
  <c r="CZ132" i="28" s="1"/>
  <c r="CY124" i="28"/>
  <c r="AU127" i="28"/>
  <c r="AP108" i="28"/>
  <c r="CH121" i="28"/>
  <c r="CH132" i="28" s="1"/>
  <c r="BN68" i="28"/>
  <c r="BV68" i="28"/>
  <c r="DJ105" i="28"/>
  <c r="BR107" i="28"/>
  <c r="Q102" i="28"/>
  <c r="Q132" i="28" s="1"/>
  <c r="AQ102" i="28"/>
  <c r="K124" i="28"/>
  <c r="AG113" i="28"/>
  <c r="CN100" i="28"/>
  <c r="CB102" i="28"/>
  <c r="DA71" i="28"/>
  <c r="AP102" i="28"/>
  <c r="AV124" i="28"/>
  <c r="AC68" i="28"/>
  <c r="AC70" i="28"/>
  <c r="CK129" i="28"/>
  <c r="AA103" i="28"/>
  <c r="AA132" i="28" s="1"/>
  <c r="CP103" i="28"/>
  <c r="CP132" i="28" s="1"/>
  <c r="AX121" i="28"/>
  <c r="DN125" i="28"/>
  <c r="CK125" i="28"/>
  <c r="DR125" i="28"/>
  <c r="P68" i="28"/>
  <c r="DD122" i="28"/>
  <c r="CL125" i="28"/>
  <c r="BI103" i="28"/>
  <c r="BI132" i="28" s="1"/>
  <c r="AZ103" i="28"/>
  <c r="DP124" i="28"/>
  <c r="BD113" i="28"/>
  <c r="CS125" i="28"/>
  <c r="CI103" i="28"/>
  <c r="CI132" i="28" s="1"/>
  <c r="CK102" i="28"/>
  <c r="CK132" i="28" s="1"/>
  <c r="AF124" i="28"/>
  <c r="AF132" i="28" s="1"/>
  <c r="DF122" i="28"/>
  <c r="BA108" i="28"/>
  <c r="CO119" i="28"/>
  <c r="BH124" i="28"/>
  <c r="BY108" i="28"/>
  <c r="W127" i="28"/>
  <c r="DM100" i="28"/>
  <c r="CL105" i="28"/>
  <c r="AR68" i="28"/>
  <c r="BR110" i="28"/>
  <c r="X121" i="28"/>
  <c r="AL118" i="28"/>
  <c r="CP104" i="28"/>
  <c r="CC100" i="28"/>
  <c r="DP131" i="28"/>
  <c r="DM110" i="28"/>
  <c r="DM132" i="28" s="1"/>
  <c r="CL102" i="28"/>
  <c r="CD132" i="28"/>
  <c r="AC102" i="28"/>
  <c r="CL108" i="28"/>
  <c r="CU83" i="28"/>
  <c r="CU115" i="28" s="1"/>
  <c r="DA107" i="28"/>
  <c r="R105" i="28"/>
  <c r="AG143" i="29"/>
  <c r="U147" i="29"/>
  <c r="CJ167" i="29"/>
  <c r="CZ139" i="29"/>
  <c r="CK152" i="29"/>
  <c r="BY163" i="29"/>
  <c r="AU148" i="29"/>
  <c r="DW153" i="29"/>
  <c r="BT160" i="29"/>
  <c r="BX164" i="29"/>
  <c r="Q157" i="29"/>
  <c r="BR167" i="29"/>
  <c r="R142" i="29"/>
  <c r="AT160" i="29"/>
  <c r="AE157" i="29"/>
  <c r="AU154" i="29"/>
  <c r="Z142" i="29"/>
  <c r="W166" i="29"/>
  <c r="BJ166" i="29"/>
  <c r="CP164" i="29"/>
  <c r="BV164" i="29"/>
  <c r="AF166" i="29"/>
  <c r="DL164" i="29"/>
  <c r="DL168" i="29" s="1"/>
  <c r="AM159" i="29"/>
  <c r="H164" i="29"/>
  <c r="AK149" i="29"/>
  <c r="CO142" i="29"/>
  <c r="DQ141" i="29"/>
  <c r="DD159" i="29"/>
  <c r="N159" i="29"/>
  <c r="AB167" i="29"/>
  <c r="CT159" i="29"/>
  <c r="CI165" i="29"/>
  <c r="CT140" i="29"/>
  <c r="CF139" i="29"/>
  <c r="CF168" i="29" s="1"/>
  <c r="L160" i="29"/>
  <c r="O165" i="29"/>
  <c r="AK154" i="29"/>
  <c r="BP167" i="29"/>
  <c r="CL164" i="29"/>
  <c r="O153" i="29"/>
  <c r="AS139" i="29"/>
  <c r="AS168" i="29" s="1"/>
  <c r="P158" i="29"/>
  <c r="BM164" i="29"/>
  <c r="BN142" i="29"/>
  <c r="AF142" i="29"/>
  <c r="AG148" i="29"/>
  <c r="AN164" i="29"/>
  <c r="CH159" i="29"/>
  <c r="AW167" i="29"/>
  <c r="W147" i="29"/>
  <c r="CL167" i="29"/>
  <c r="AJ154" i="29"/>
  <c r="BI165" i="29"/>
  <c r="W143" i="29"/>
  <c r="DA139" i="29"/>
  <c r="AG164" i="29"/>
  <c r="BI152" i="29"/>
  <c r="AJ148" i="29"/>
  <c r="BX152" i="29"/>
  <c r="Y160" i="29"/>
  <c r="AM153" i="29"/>
  <c r="AB154" i="29"/>
  <c r="BB165" i="29"/>
  <c r="BC153" i="29"/>
  <c r="DR147" i="29"/>
  <c r="U161" i="29"/>
  <c r="CG165" i="29"/>
  <c r="O148" i="29"/>
  <c r="L166" i="29"/>
  <c r="BU159" i="29"/>
  <c r="BJ165" i="29"/>
  <c r="AC158" i="29"/>
  <c r="BX136" i="29"/>
  <c r="BX138" i="29"/>
  <c r="CW151" i="29"/>
  <c r="AM142" i="29"/>
  <c r="BX166" i="29"/>
  <c r="AA165" i="29"/>
  <c r="AV142" i="29"/>
  <c r="DA148" i="29"/>
  <c r="V161" i="29"/>
  <c r="CO167" i="29"/>
  <c r="CE136" i="29"/>
  <c r="DM167" i="29"/>
  <c r="O159" i="29"/>
  <c r="AI143" i="29"/>
  <c r="AI140" i="29"/>
  <c r="AA153" i="29"/>
  <c r="CU136" i="29"/>
  <c r="AV139" i="29"/>
  <c r="AV136" i="29"/>
  <c r="DT158" i="29"/>
  <c r="BM146" i="29"/>
  <c r="CQ160" i="29"/>
  <c r="CQ166" i="29"/>
  <c r="BL161" i="29"/>
  <c r="BD142" i="29"/>
  <c r="BL154" i="29"/>
  <c r="DG147" i="29"/>
  <c r="AX159" i="29"/>
  <c r="BK142" i="29"/>
  <c r="BU160" i="29"/>
  <c r="DA142" i="29"/>
  <c r="H167" i="29"/>
  <c r="M159" i="29"/>
  <c r="BK158" i="29"/>
  <c r="AA159" i="29"/>
  <c r="BH148" i="29"/>
  <c r="M164" i="29"/>
  <c r="AY147" i="29"/>
  <c r="DM138" i="29"/>
  <c r="DS147" i="29"/>
  <c r="AV165" i="29"/>
  <c r="BQ161" i="29"/>
  <c r="CF142" i="29"/>
  <c r="BO150" i="29"/>
  <c r="AM164" i="29"/>
  <c r="CO138" i="29"/>
  <c r="CH161" i="29"/>
  <c r="AC152" i="29"/>
  <c r="L167" i="29"/>
  <c r="CR166" i="29"/>
  <c r="AQ146" i="29"/>
  <c r="L104" i="29"/>
  <c r="L106" i="29"/>
  <c r="M153" i="29"/>
  <c r="AF107" i="29"/>
  <c r="AF139" i="29" s="1"/>
  <c r="AJ153" i="29"/>
  <c r="CQ149" i="29"/>
  <c r="J142" i="29"/>
  <c r="DI127" i="29"/>
  <c r="DI159" i="29" s="1"/>
  <c r="AB122" i="29"/>
  <c r="DD135" i="29"/>
  <c r="DD167" i="29" s="1"/>
  <c r="CB160" i="29"/>
  <c r="CZ110" i="29"/>
  <c r="CZ142" i="29" s="1"/>
  <c r="BY153" i="29"/>
  <c r="CL127" i="29"/>
  <c r="CL159" i="29" s="1"/>
  <c r="DE165" i="29"/>
  <c r="DM116" i="29"/>
  <c r="DM148" i="29" s="1"/>
  <c r="AF154" i="29"/>
  <c r="BN155" i="29"/>
  <c r="CT110" i="29"/>
  <c r="CR106" i="29"/>
  <c r="DV159" i="29"/>
  <c r="S139" i="29"/>
  <c r="V165" i="29"/>
  <c r="CT127" i="29"/>
  <c r="L128" i="29"/>
  <c r="CH129" i="29"/>
  <c r="BV127" i="29"/>
  <c r="BV159" i="29" s="1"/>
  <c r="BQ159" i="29"/>
  <c r="DQ147" i="29"/>
  <c r="BE153" i="29"/>
  <c r="Q163" i="29"/>
  <c r="BY140" i="29"/>
  <c r="BA163" i="29"/>
  <c r="DM110" i="29"/>
  <c r="DM142" i="29" s="1"/>
  <c r="BB133" i="29"/>
  <c r="AJ166" i="29"/>
  <c r="CL153" i="29"/>
  <c r="BU128" i="29"/>
  <c r="CO153" i="29"/>
  <c r="I115" i="29"/>
  <c r="I136" i="29" s="1"/>
  <c r="BX167" i="29"/>
  <c r="BF159" i="29"/>
  <c r="L134" i="29"/>
  <c r="CN116" i="29"/>
  <c r="CN148" i="29" s="1"/>
  <c r="CK127" i="29"/>
  <c r="CK159" i="29" s="1"/>
  <c r="DU125" i="29"/>
  <c r="DU157" i="29" s="1"/>
  <c r="V122" i="29"/>
  <c r="V154" i="29" s="1"/>
  <c r="CG146" i="29"/>
  <c r="BI154" i="29"/>
  <c r="AI138" i="29"/>
  <c r="Q125" i="29"/>
  <c r="CP134" i="29"/>
  <c r="CP166" i="29" s="1"/>
  <c r="BR153" i="29"/>
  <c r="BQ149" i="29"/>
  <c r="AB132" i="29"/>
  <c r="AB164" i="29" s="1"/>
  <c r="AW161" i="29"/>
  <c r="DP161" i="29"/>
  <c r="M127" i="29"/>
  <c r="DR115" i="29"/>
  <c r="AR142" i="29"/>
  <c r="BJ148" i="29"/>
  <c r="BT164" i="29"/>
  <c r="BP133" i="29"/>
  <c r="BP165" i="29" s="1"/>
  <c r="BP168" i="29" s="1"/>
  <c r="W110" i="29"/>
  <c r="W142" i="29" s="1"/>
  <c r="CK107" i="29"/>
  <c r="CK136" i="29" s="1"/>
  <c r="DW142" i="29"/>
  <c r="AJ167" i="29"/>
  <c r="AZ161" i="29"/>
  <c r="AP106" i="29"/>
  <c r="BC121" i="29"/>
  <c r="CE141" i="29"/>
  <c r="AH95" i="29"/>
  <c r="AH159" i="29" s="1"/>
  <c r="AH127" i="29"/>
  <c r="AH136" i="29" s="1"/>
  <c r="K110" i="29"/>
  <c r="K142" i="29" s="1"/>
  <c r="CZ108" i="29"/>
  <c r="CZ140" i="29" s="1"/>
  <c r="CZ72" i="29"/>
  <c r="CZ76" i="29"/>
  <c r="DK132" i="29"/>
  <c r="DK164" i="29" s="1"/>
  <c r="K104" i="29"/>
  <c r="AC142" i="29"/>
  <c r="CD142" i="29"/>
  <c r="CD168" i="29" s="1"/>
  <c r="CI72" i="29"/>
  <c r="CI75" i="29"/>
  <c r="CI104" i="29" s="1"/>
  <c r="I140" i="29"/>
  <c r="BJ127" i="29"/>
  <c r="BJ159" i="29" s="1"/>
  <c r="H166" i="29"/>
  <c r="CG148" i="29"/>
  <c r="DQ159" i="29"/>
  <c r="O133" i="29"/>
  <c r="AX134" i="29"/>
  <c r="AX166" i="29" s="1"/>
  <c r="Z110" i="29"/>
  <c r="AH72" i="29"/>
  <c r="CJ135" i="29"/>
  <c r="CV159" i="29"/>
  <c r="AC159" i="29"/>
  <c r="CL166" i="29"/>
  <c r="AC165" i="29"/>
  <c r="AX148" i="29"/>
  <c r="AX168" i="29" s="1"/>
  <c r="AB153" i="29"/>
  <c r="CY142" i="29"/>
  <c r="AS148" i="29"/>
  <c r="CR135" i="29"/>
  <c r="CR167" i="29" s="1"/>
  <c r="CR132" i="29"/>
  <c r="CR164" i="29" s="1"/>
  <c r="Y154" i="29"/>
  <c r="K134" i="29"/>
  <c r="K166" i="29" s="1"/>
  <c r="BW160" i="29"/>
  <c r="BJ139" i="29"/>
  <c r="AN165" i="29"/>
  <c r="L153" i="29"/>
  <c r="CI160" i="29"/>
  <c r="BH116" i="29"/>
  <c r="BK126" i="29"/>
  <c r="DN159" i="29"/>
  <c r="X134" i="29"/>
  <c r="X166" i="29" s="1"/>
  <c r="J167" i="29"/>
  <c r="CU104" i="29"/>
  <c r="U143" i="29"/>
  <c r="AQ150" i="29"/>
  <c r="CI153" i="29"/>
  <c r="AJ140" i="29"/>
  <c r="DQ128" i="29"/>
  <c r="DQ160" i="29" s="1"/>
  <c r="CK157" i="29"/>
  <c r="BK152" i="29"/>
  <c r="DL165" i="29"/>
  <c r="DT139" i="29"/>
  <c r="CA151" i="29"/>
  <c r="CB136" i="29"/>
  <c r="DV108" i="29"/>
  <c r="DV136" i="29" s="1"/>
  <c r="BA147" i="29"/>
  <c r="AB133" i="29"/>
  <c r="AB165" i="29" s="1"/>
  <c r="BM76" i="29"/>
  <c r="BM104" i="29" s="1"/>
  <c r="BM72" i="29"/>
  <c r="AG166" i="29"/>
  <c r="DC166" i="29"/>
  <c r="DQ167" i="29"/>
  <c r="AI142" i="29"/>
  <c r="BX120" i="29"/>
  <c r="K135" i="29"/>
  <c r="K167" i="29" s="1"/>
  <c r="CL158" i="29"/>
  <c r="DR127" i="29"/>
  <c r="DR159" i="29" s="1"/>
  <c r="BH128" i="29"/>
  <c r="BH160" i="29" s="1"/>
  <c r="CJ164" i="29"/>
  <c r="H161" i="29"/>
  <c r="Z166" i="29"/>
  <c r="BZ114" i="29"/>
  <c r="BZ146" i="29" s="1"/>
  <c r="BZ168" i="29" s="1"/>
  <c r="AO131" i="29"/>
  <c r="AO163" i="29" s="1"/>
  <c r="CK140" i="29"/>
  <c r="CT133" i="29"/>
  <c r="CT165" i="29" s="1"/>
  <c r="BS159" i="29"/>
  <c r="DR134" i="29"/>
  <c r="DR166" i="29" s="1"/>
  <c r="DR102" i="29"/>
  <c r="DR104" i="29" s="1"/>
  <c r="DD148" i="29"/>
  <c r="DD168" i="29" s="1"/>
  <c r="AP138" i="29"/>
  <c r="CK160" i="29"/>
  <c r="BD110" i="29"/>
  <c r="AF167" i="29"/>
  <c r="CQ132" i="29"/>
  <c r="CQ164" i="29" s="1"/>
  <c r="BY148" i="29"/>
  <c r="CV114" i="29"/>
  <c r="CV136" i="29" s="1"/>
  <c r="BB135" i="29"/>
  <c r="BB167" i="29" s="1"/>
  <c r="AC81" i="29"/>
  <c r="AC104" i="29" s="1"/>
  <c r="AC72" i="29"/>
  <c r="BO118" i="29"/>
  <c r="H72" i="29"/>
  <c r="H75" i="29"/>
  <c r="H104" i="29" s="1"/>
  <c r="AO122" i="29"/>
  <c r="AO154" i="29" s="1"/>
  <c r="BL132" i="29"/>
  <c r="BL164" i="29" s="1"/>
  <c r="BJ96" i="29"/>
  <c r="BJ128" i="29" s="1"/>
  <c r="BJ160" i="29" s="1"/>
  <c r="BJ72" i="29"/>
  <c r="BM141" i="29"/>
  <c r="CY152" i="29"/>
  <c r="BY132" i="29"/>
  <c r="BY164" i="29" s="1"/>
  <c r="W111" i="29"/>
  <c r="AV114" i="29"/>
  <c r="AV146" i="29" s="1"/>
  <c r="AY149" i="29"/>
  <c r="AO145" i="29"/>
  <c r="DF115" i="29"/>
  <c r="DF147" i="29" s="1"/>
  <c r="DJ138" i="29"/>
  <c r="Y107" i="29"/>
  <c r="Y139" i="29" s="1"/>
  <c r="Y75" i="29"/>
  <c r="BU127" i="29"/>
  <c r="AN132" i="29"/>
  <c r="BJ133" i="29"/>
  <c r="CN161" i="29"/>
  <c r="CA118" i="29"/>
  <c r="CA150" i="29" s="1"/>
  <c r="CG164" i="29"/>
  <c r="BY166" i="29"/>
  <c r="AE133" i="29"/>
  <c r="AE165" i="29" s="1"/>
  <c r="CR134" i="29"/>
  <c r="K106" i="29"/>
  <c r="K138" i="29" s="1"/>
  <c r="O121" i="29"/>
  <c r="AV110" i="29"/>
  <c r="DS139" i="29"/>
  <c r="N139" i="29"/>
  <c r="W153" i="29"/>
  <c r="BH139" i="29"/>
  <c r="I153" i="29"/>
  <c r="CO110" i="29"/>
  <c r="BT116" i="29"/>
  <c r="BT148" i="29" s="1"/>
  <c r="DE139" i="29"/>
  <c r="DE168" i="29" s="1"/>
  <c r="DE75" i="29"/>
  <c r="DE104" i="29" s="1"/>
  <c r="DE107" i="29"/>
  <c r="DE72" i="29"/>
  <c r="BV75" i="29"/>
  <c r="BV104" i="29" s="1"/>
  <c r="BV72" i="29"/>
  <c r="J153" i="29"/>
  <c r="AG153" i="29"/>
  <c r="DJ153" i="29"/>
  <c r="CE104" i="29"/>
  <c r="CU147" i="29"/>
  <c r="DE149" i="29"/>
  <c r="N104" i="29"/>
  <c r="DS115" i="29"/>
  <c r="DF138" i="29"/>
  <c r="CJ146" i="29"/>
  <c r="DT126" i="29"/>
  <c r="BA165" i="29"/>
  <c r="DD133" i="29"/>
  <c r="DD165" i="29" s="1"/>
  <c r="AF133" i="29"/>
  <c r="AF136" i="29" s="1"/>
  <c r="DF134" i="29"/>
  <c r="DF166" i="29" s="1"/>
  <c r="CM120" i="29"/>
  <c r="CM152" i="29" s="1"/>
  <c r="AJ104" i="29"/>
  <c r="DG115" i="29"/>
  <c r="BY154" i="29"/>
  <c r="BN132" i="29"/>
  <c r="BN164" i="29" s="1"/>
  <c r="W134" i="29"/>
  <c r="CY150" i="29"/>
  <c r="BZ104" i="29"/>
  <c r="DQ142" i="29"/>
  <c r="CL114" i="29"/>
  <c r="CL146" i="29" s="1"/>
  <c r="BP160" i="29"/>
  <c r="S72" i="29"/>
  <c r="S74" i="29"/>
  <c r="S104" i="29" s="1"/>
  <c r="CB104" i="29"/>
  <c r="CW146" i="29"/>
  <c r="DA129" i="29"/>
  <c r="DA161" i="29" s="1"/>
  <c r="BS132" i="29"/>
  <c r="BS164" i="29" s="1"/>
  <c r="AM110" i="29"/>
  <c r="AM136" i="29" s="1"/>
  <c r="CZ146" i="29"/>
  <c r="AM165" i="29"/>
  <c r="CA146" i="29"/>
  <c r="X153" i="29"/>
  <c r="O110" i="29"/>
  <c r="O142" i="29" s="1"/>
  <c r="W115" i="29"/>
  <c r="V135" i="29"/>
  <c r="V167" i="29" s="1"/>
  <c r="AM127" i="29"/>
  <c r="AH129" i="29"/>
  <c r="AH161" i="29" s="1"/>
  <c r="AZ133" i="29"/>
  <c r="AZ165" i="29" s="1"/>
  <c r="DC152" i="29"/>
  <c r="CZ166" i="29"/>
  <c r="CQ165" i="29"/>
  <c r="CI146" i="29"/>
  <c r="CD153" i="29"/>
  <c r="DS143" i="29"/>
  <c r="AX104" i="29"/>
  <c r="DI142" i="29"/>
  <c r="BC164" i="29"/>
  <c r="DP107" i="29"/>
  <c r="BG152" i="29"/>
  <c r="AN159" i="29"/>
  <c r="BT104" i="29"/>
  <c r="BT106" i="29"/>
  <c r="AU146" i="29"/>
  <c r="AG132" i="29"/>
  <c r="AY146" i="29"/>
  <c r="AM114" i="29"/>
  <c r="AM146" i="29" s="1"/>
  <c r="AV155" i="29"/>
  <c r="AI108" i="29"/>
  <c r="DH76" i="29"/>
  <c r="DH104" i="29" s="1"/>
  <c r="DH72" i="29"/>
  <c r="BV133" i="29"/>
  <c r="BV165" i="29" s="1"/>
  <c r="DO129" i="29"/>
  <c r="DO161" i="29" s="1"/>
  <c r="L129" i="29"/>
  <c r="L161" i="29" s="1"/>
  <c r="M167" i="29"/>
  <c r="BM114" i="29"/>
  <c r="AW135" i="29"/>
  <c r="U114" i="29"/>
  <c r="U146" i="29" s="1"/>
  <c r="CM129" i="29"/>
  <c r="CM161" i="29" s="1"/>
  <c r="DT127" i="29"/>
  <c r="DT159" i="29" s="1"/>
  <c r="CG136" i="29"/>
  <c r="DS120" i="29"/>
  <c r="DS152" i="29" s="1"/>
  <c r="DJ167" i="29"/>
  <c r="M133" i="29"/>
  <c r="M165" i="29" s="1"/>
  <c r="AK167" i="29"/>
  <c r="DD104" i="29"/>
  <c r="BO140" i="29"/>
  <c r="AV104" i="29"/>
  <c r="BM120" i="29"/>
  <c r="BM152" i="29" s="1"/>
  <c r="DB140" i="29"/>
  <c r="BS148" i="29"/>
  <c r="BS84" i="29"/>
  <c r="BS104" i="29" s="1"/>
  <c r="BS116" i="29"/>
  <c r="AI122" i="29"/>
  <c r="AI154" i="29" s="1"/>
  <c r="BT76" i="29"/>
  <c r="BT140" i="29" s="1"/>
  <c r="BT108" i="29"/>
  <c r="DT165" i="29"/>
  <c r="CU159" i="29"/>
  <c r="CG109" i="29"/>
  <c r="CG141" i="29" s="1"/>
  <c r="CI159" i="29"/>
  <c r="AM104" i="29"/>
  <c r="AK122" i="29"/>
  <c r="AU116" i="29"/>
  <c r="AU136" i="29" s="1"/>
  <c r="DI153" i="29"/>
  <c r="CQ128" i="29"/>
  <c r="Z159" i="29"/>
  <c r="DJ166" i="29"/>
  <c r="DM165" i="29"/>
  <c r="DI164" i="29"/>
  <c r="BK116" i="29"/>
  <c r="BK148" i="29" s="1"/>
  <c r="J75" i="29"/>
  <c r="J104" i="29" s="1"/>
  <c r="J72" i="29"/>
  <c r="DL104" i="29"/>
  <c r="AY115" i="29"/>
  <c r="BT153" i="29"/>
  <c r="AB142" i="29"/>
  <c r="AR75" i="29"/>
  <c r="AR104" i="29" s="1"/>
  <c r="AR72" i="29"/>
  <c r="AN142" i="29"/>
  <c r="AH104" i="29"/>
  <c r="AV166" i="29"/>
  <c r="CS154" i="29"/>
  <c r="J166" i="29"/>
  <c r="DE143" i="29"/>
  <c r="P104" i="29"/>
  <c r="DR160" i="29"/>
  <c r="DB75" i="29"/>
  <c r="DB139" i="29" s="1"/>
  <c r="DB107" i="29"/>
  <c r="DB136" i="29" s="1"/>
  <c r="O108" i="29"/>
  <c r="O136" i="29" s="1"/>
  <c r="O72" i="29"/>
  <c r="O76" i="29"/>
  <c r="O104" i="29" s="1"/>
  <c r="CO155" i="29"/>
  <c r="CE142" i="29"/>
  <c r="AA72" i="29"/>
  <c r="AA75" i="29"/>
  <c r="AA104" i="29" s="1"/>
  <c r="DD120" i="29"/>
  <c r="DD152" i="29" s="1"/>
  <c r="BO106" i="29"/>
  <c r="BO136" i="29" s="1"/>
  <c r="BO72" i="29"/>
  <c r="BO74" i="29"/>
  <c r="BO104" i="29" s="1"/>
  <c r="M76" i="29"/>
  <c r="BK75" i="29"/>
  <c r="BK104" i="29" s="1"/>
  <c r="BK72" i="29"/>
  <c r="CC139" i="29"/>
  <c r="CC168" i="29" s="1"/>
  <c r="BR135" i="29"/>
  <c r="BR136" i="29" s="1"/>
  <c r="S156" i="29"/>
  <c r="AL115" i="29"/>
  <c r="AL147" i="29" s="1"/>
  <c r="DG153" i="29"/>
  <c r="CJ159" i="29"/>
  <c r="L140" i="29"/>
  <c r="BP135" i="29"/>
  <c r="BC167" i="29"/>
  <c r="BI148" i="29"/>
  <c r="AA108" i="29"/>
  <c r="AA140" i="29" s="1"/>
  <c r="CJ136" i="29"/>
  <c r="AT116" i="29"/>
  <c r="AT148" i="29" s="1"/>
  <c r="N160" i="29"/>
  <c r="N133" i="29"/>
  <c r="N165" i="29" s="1"/>
  <c r="DI120" i="29"/>
  <c r="DI152" i="29" s="1"/>
  <c r="DL166" i="29"/>
  <c r="CC104" i="29"/>
  <c r="AZ104" i="29"/>
  <c r="BW108" i="29"/>
  <c r="AQ72" i="29"/>
  <c r="AQ74" i="29"/>
  <c r="AQ104" i="29" s="1"/>
  <c r="AQ106" i="29"/>
  <c r="AQ136" i="29" s="1"/>
  <c r="DU153" i="29"/>
  <c r="BL107" i="29"/>
  <c r="BL136" i="29" s="1"/>
  <c r="BL72" i="29"/>
  <c r="BL75" i="29"/>
  <c r="BL104" i="29" s="1"/>
  <c r="AA141" i="29"/>
  <c r="O127" i="29"/>
  <c r="BT128" i="29"/>
  <c r="DR165" i="29"/>
  <c r="S148" i="29"/>
  <c r="BJ104" i="29"/>
  <c r="M148" i="29"/>
  <c r="AF104" i="29"/>
  <c r="T75" i="29"/>
  <c r="T104" i="29" s="1"/>
  <c r="T72" i="29"/>
  <c r="AG111" i="29"/>
  <c r="AV133" i="29"/>
  <c r="AI128" i="29"/>
  <c r="AI160" i="29" s="1"/>
  <c r="AG116" i="29"/>
  <c r="CF122" i="29"/>
  <c r="CF154" i="29" s="1"/>
  <c r="DO116" i="29"/>
  <c r="DO148" i="29" s="1"/>
  <c r="J117" i="29"/>
  <c r="J149" i="29" s="1"/>
  <c r="AH132" i="29"/>
  <c r="AH164" i="29" s="1"/>
  <c r="AL110" i="29"/>
  <c r="AL136" i="29" s="1"/>
  <c r="DU115" i="29"/>
  <c r="DU147" i="29" s="1"/>
  <c r="BC113" i="29"/>
  <c r="BC145" i="29" s="1"/>
  <c r="BQ129" i="29"/>
  <c r="CF110" i="29"/>
  <c r="H132" i="29"/>
  <c r="AS114" i="29"/>
  <c r="AM132" i="29"/>
  <c r="BI133" i="29"/>
  <c r="DB132" i="29"/>
  <c r="DB164" i="29" s="1"/>
  <c r="AZ132" i="29"/>
  <c r="AZ164" i="29" s="1"/>
  <c r="AP110" i="29"/>
  <c r="AP142" i="29" s="1"/>
  <c r="AI115" i="29"/>
  <c r="AI136" i="29" s="1"/>
  <c r="CY72" i="29"/>
  <c r="CY74" i="29"/>
  <c r="CY104" i="29" s="1"/>
  <c r="BY131" i="29"/>
  <c r="CH126" i="29"/>
  <c r="CH158" i="29" s="1"/>
  <c r="K128" i="29"/>
  <c r="K160" i="29" s="1"/>
  <c r="O132" i="29"/>
  <c r="O164" i="29" s="1"/>
  <c r="AK133" i="29"/>
  <c r="AK165" i="29" s="1"/>
  <c r="CL76" i="29"/>
  <c r="CL104" i="29" s="1"/>
  <c r="AC126" i="29"/>
  <c r="AC120" i="29"/>
  <c r="L135" i="29"/>
  <c r="AW107" i="29"/>
  <c r="AW139" i="29" s="1"/>
  <c r="AW72" i="29"/>
  <c r="AW75" i="29"/>
  <c r="AW104" i="29" s="1"/>
  <c r="AI134" i="29"/>
  <c r="AI166" i="29" s="1"/>
  <c r="DW154" i="29"/>
  <c r="DO166" i="29"/>
  <c r="DK167" i="29"/>
  <c r="T160" i="29"/>
  <c r="DH142" i="29"/>
  <c r="CZ148" i="29"/>
  <c r="DH153" i="29"/>
  <c r="BX114" i="29"/>
  <c r="BX146" i="29" s="1"/>
  <c r="AO146" i="29"/>
  <c r="BO164" i="29"/>
  <c r="P126" i="29"/>
  <c r="P136" i="29" s="1"/>
  <c r="BI128" i="29"/>
  <c r="BI160" i="29" s="1"/>
  <c r="CI133" i="29"/>
  <c r="BN161" i="29"/>
  <c r="CY140" i="29"/>
  <c r="BG110" i="29"/>
  <c r="BG136" i="29" s="1"/>
  <c r="U104" i="29"/>
  <c r="CD149" i="29"/>
  <c r="BC131" i="29"/>
  <c r="BC163" i="29" s="1"/>
  <c r="BL133" i="29"/>
  <c r="BL165" i="29" s="1"/>
  <c r="BI146" i="29"/>
  <c r="CG160" i="29"/>
  <c r="BH76" i="29"/>
  <c r="BH104" i="29" s="1"/>
  <c r="BH72" i="29"/>
  <c r="AO75" i="29"/>
  <c r="AO104" i="29" s="1"/>
  <c r="AO72" i="29"/>
  <c r="CN132" i="29"/>
  <c r="CN164" i="29" s="1"/>
  <c r="AY104" i="29"/>
  <c r="AE125" i="29"/>
  <c r="U139" i="29"/>
  <c r="AT142" i="29"/>
  <c r="CD110" i="29"/>
  <c r="CD136" i="29" s="1"/>
  <c r="L165" i="29"/>
  <c r="CC147" i="29"/>
  <c r="CH139" i="29"/>
  <c r="H165" i="29"/>
  <c r="BW147" i="29"/>
  <c r="DE164" i="29"/>
  <c r="BS106" i="29"/>
  <c r="DQ75" i="29"/>
  <c r="DQ104" i="29" s="1"/>
  <c r="DQ72" i="29"/>
  <c r="M104" i="29"/>
  <c r="M106" i="29"/>
  <c r="DM149" i="29"/>
  <c r="AL153" i="29"/>
  <c r="DO136" i="29"/>
  <c r="AJ168" i="29"/>
  <c r="BT72" i="29"/>
  <c r="BG143" i="29"/>
  <c r="BR104" i="29"/>
  <c r="CO77" i="29"/>
  <c r="P142" i="29"/>
  <c r="P168" i="29" s="1"/>
  <c r="M142" i="29"/>
  <c r="CN160" i="29"/>
  <c r="DP116" i="29"/>
  <c r="DP148" i="29" s="1"/>
  <c r="CP159" i="29"/>
  <c r="DS104" i="29"/>
  <c r="BO161" i="29"/>
  <c r="BX165" i="29"/>
  <c r="Q107" i="29"/>
  <c r="Q136" i="29" s="1"/>
  <c r="AK153" i="29"/>
  <c r="CS142" i="29"/>
  <c r="Y72" i="29"/>
  <c r="Y153" i="29"/>
  <c r="BH142" i="29"/>
  <c r="DI140" i="29"/>
  <c r="W149" i="29"/>
  <c r="DF110" i="29"/>
  <c r="DF142" i="29" s="1"/>
  <c r="BS121" i="29"/>
  <c r="BS153" i="29" s="1"/>
  <c r="BU147" i="29"/>
  <c r="N138" i="29"/>
  <c r="DO142" i="29"/>
  <c r="CS115" i="29"/>
  <c r="CS147" i="29" s="1"/>
  <c r="CU141" i="29"/>
  <c r="CU168" i="29" s="1"/>
  <c r="BO149" i="29"/>
  <c r="AK159" i="29"/>
  <c r="CV133" i="29"/>
  <c r="CV165" i="29" s="1"/>
  <c r="BG160" i="29"/>
  <c r="I159" i="29"/>
  <c r="BM159" i="29"/>
  <c r="CT160" i="29"/>
  <c r="AC161" i="29"/>
  <c r="CG115" i="29"/>
  <c r="CG147" i="29" s="1"/>
  <c r="BM143" i="29"/>
  <c r="AO132" i="29"/>
  <c r="AO164" i="29" s="1"/>
  <c r="BQ166" i="29"/>
  <c r="DS146" i="29"/>
  <c r="Q165" i="29"/>
  <c r="CO143" i="29"/>
  <c r="CP122" i="29"/>
  <c r="CP154" i="29" s="1"/>
  <c r="AF148" i="29"/>
  <c r="BK127" i="29"/>
  <c r="BK159" i="29" s="1"/>
  <c r="CH134" i="29"/>
  <c r="CH166" i="29" s="1"/>
  <c r="DR72" i="29"/>
  <c r="DI107" i="29"/>
  <c r="DI136" i="29" s="1"/>
  <c r="DI75" i="29"/>
  <c r="DI104" i="29" s="1"/>
  <c r="DI72" i="29"/>
  <c r="CK120" i="29"/>
  <c r="DU113" i="29"/>
  <c r="DU145" i="29" s="1"/>
  <c r="BX132" i="29"/>
  <c r="DD134" i="29"/>
  <c r="DD166" i="29" s="1"/>
  <c r="BV153" i="29"/>
  <c r="CJ153" i="29"/>
  <c r="DJ108" i="29"/>
  <c r="DJ136" i="29" s="1"/>
  <c r="CC143" i="29"/>
  <c r="CJ161" i="29"/>
  <c r="AH135" i="29"/>
  <c r="AH167" i="29" s="1"/>
  <c r="BX159" i="29"/>
  <c r="CO128" i="29"/>
  <c r="CO160" i="29" s="1"/>
  <c r="M132" i="29"/>
  <c r="AD106" i="29"/>
  <c r="BX134" i="29"/>
  <c r="CP153" i="29"/>
  <c r="AY110" i="29"/>
  <c r="AY142" i="29" s="1"/>
  <c r="O116" i="29"/>
  <c r="DA160" i="29"/>
  <c r="BW116" i="29"/>
  <c r="BW148" i="29" s="1"/>
  <c r="BW140" i="29"/>
  <c r="AU104" i="29"/>
  <c r="N127" i="29"/>
  <c r="AA133" i="29"/>
  <c r="K116" i="29"/>
  <c r="K148" i="29" s="1"/>
  <c r="X75" i="29"/>
  <c r="X104" i="29" s="1"/>
  <c r="AG104" i="29"/>
  <c r="AG106" i="29"/>
  <c r="AG138" i="29" s="1"/>
  <c r="BC138" i="29"/>
  <c r="BC106" i="29"/>
  <c r="BC72" i="29"/>
  <c r="BC74" i="29"/>
  <c r="BC104" i="29" s="1"/>
  <c r="DQ109" i="29"/>
  <c r="DN116" i="29"/>
  <c r="DN148" i="29" s="1"/>
  <c r="AU122" i="29"/>
  <c r="U159" i="29"/>
  <c r="AD133" i="29"/>
  <c r="AD165" i="29" s="1"/>
  <c r="BY126" i="29"/>
  <c r="BY158" i="29" s="1"/>
  <c r="BY120" i="29"/>
  <c r="BY152" i="29" s="1"/>
  <c r="AR154" i="29"/>
  <c r="BR139" i="29"/>
  <c r="BR168" i="29" s="1"/>
  <c r="I117" i="29"/>
  <c r="I149" i="29" s="1"/>
  <c r="DM123" i="29"/>
  <c r="DM155" i="29" s="1"/>
  <c r="AW164" i="29"/>
  <c r="BB166" i="29"/>
  <c r="AH134" i="29"/>
  <c r="AH166" i="29" s="1"/>
  <c r="CA72" i="29"/>
  <c r="CA74" i="29"/>
  <c r="CA104" i="29" s="1"/>
  <c r="CA106" i="29"/>
  <c r="CA136" i="29" s="1"/>
  <c r="AQ145" i="29"/>
  <c r="W128" i="29"/>
  <c r="W160" i="29" s="1"/>
  <c r="CQ107" i="29"/>
  <c r="CQ136" i="29" s="1"/>
  <c r="CP132" i="29"/>
  <c r="CU142" i="29"/>
  <c r="BV132" i="29"/>
  <c r="AJ122" i="29"/>
  <c r="BV138" i="29"/>
  <c r="AS146" i="29"/>
  <c r="AF134" i="29"/>
  <c r="BG140" i="29"/>
  <c r="CV142" i="29"/>
  <c r="BN135" i="29"/>
  <c r="BN167" i="29" s="1"/>
  <c r="BP139" i="29"/>
  <c r="BP107" i="29"/>
  <c r="BP75" i="29"/>
  <c r="BP104" i="29" s="1"/>
  <c r="BP72" i="29"/>
  <c r="DL132" i="29"/>
  <c r="BI72" i="29"/>
  <c r="BI76" i="29"/>
  <c r="BI104" i="29" s="1"/>
  <c r="BI108" i="29"/>
  <c r="BI136" i="29" s="1"/>
  <c r="BC118" i="29"/>
  <c r="BC150" i="29" s="1"/>
  <c r="DM76" i="29"/>
  <c r="V129" i="29"/>
  <c r="J138" i="29"/>
  <c r="R75" i="29"/>
  <c r="R104" i="29" s="1"/>
  <c r="BN110" i="29"/>
  <c r="AW128" i="29"/>
  <c r="AW160" i="29" s="1"/>
  <c r="DJ127" i="29"/>
  <c r="DJ159" i="29" s="1"/>
  <c r="BE136" i="29"/>
  <c r="AE167" i="29"/>
  <c r="AA146" i="29"/>
  <c r="AM121" i="29"/>
  <c r="BM149" i="29"/>
  <c r="BG134" i="29"/>
  <c r="BG166" i="29" s="1"/>
  <c r="DK110" i="29"/>
  <c r="DK142" i="29" s="1"/>
  <c r="CS72" i="29"/>
  <c r="CS77" i="29"/>
  <c r="CS104" i="29" s="1"/>
  <c r="DL136" i="29"/>
  <c r="BZ136" i="29"/>
  <c r="CE153" i="29"/>
  <c r="BU153" i="29"/>
  <c r="BU76" i="29"/>
  <c r="BU104" i="29" s="1"/>
  <c r="BU72" i="29"/>
  <c r="AE162" i="29"/>
  <c r="L138" i="29"/>
  <c r="L107" i="29"/>
  <c r="L139" i="29" s="1"/>
  <c r="L75" i="29"/>
  <c r="Y128" i="29"/>
  <c r="R110" i="29"/>
  <c r="CH107" i="29"/>
  <c r="CU140" i="29"/>
  <c r="DN165" i="29"/>
  <c r="CP165" i="29"/>
  <c r="AW127" i="29"/>
  <c r="AW159" i="29" s="1"/>
  <c r="CT142" i="29"/>
  <c r="CT168" i="29" s="1"/>
  <c r="CK164" i="29"/>
  <c r="CX164" i="29"/>
  <c r="AS153" i="29"/>
  <c r="Y165" i="29"/>
  <c r="BL159" i="29"/>
  <c r="BW152" i="29"/>
  <c r="BU167" i="29"/>
  <c r="U140" i="29"/>
  <c r="BB155" i="29"/>
  <c r="DE141" i="29"/>
  <c r="DB104" i="29"/>
  <c r="I104" i="29"/>
  <c r="DF107" i="29"/>
  <c r="DF139" i="29" s="1"/>
  <c r="DF75" i="29"/>
  <c r="DF104" i="29" s="1"/>
  <c r="DF72" i="29"/>
  <c r="U153" i="29"/>
  <c r="AH138" i="29"/>
  <c r="AE72" i="29"/>
  <c r="AE74" i="29"/>
  <c r="AE104" i="29" s="1"/>
  <c r="AD138" i="29"/>
  <c r="DB138" i="29"/>
  <c r="DT78" i="29"/>
  <c r="DT104" i="29" s="1"/>
  <c r="DT110" i="29"/>
  <c r="DT136" i="29" s="1"/>
  <c r="DT72" i="29"/>
  <c r="CU139" i="29"/>
  <c r="BN136" i="29"/>
  <c r="BU142" i="29"/>
  <c r="DN75" i="29"/>
  <c r="DN107" i="29" s="1"/>
  <c r="DN136" i="29" s="1"/>
  <c r="S146" i="29"/>
  <c r="DH138" i="29"/>
  <c r="Y104" i="29"/>
  <c r="Y106" i="29"/>
  <c r="DA110" i="29"/>
  <c r="DA136" i="29" s="1"/>
  <c r="CI110" i="29"/>
  <c r="CI142" i="29" s="1"/>
  <c r="CZ104" i="29"/>
  <c r="AG135" i="29"/>
  <c r="AG167" i="29" s="1"/>
  <c r="AX127" i="29"/>
  <c r="AX136" i="29" s="1"/>
  <c r="CH153" i="29"/>
  <c r="AT135" i="29"/>
  <c r="AT167" i="29" s="1"/>
  <c r="Z160" i="29"/>
  <c r="BB132" i="29"/>
  <c r="BB164" i="29" s="1"/>
  <c r="AY133" i="29"/>
  <c r="AY165" i="29" s="1"/>
  <c r="CN154" i="29"/>
  <c r="CS167" i="29"/>
  <c r="AA127" i="29"/>
  <c r="V138" i="29"/>
  <c r="CI115" i="29"/>
  <c r="CI147" i="29" s="1"/>
  <c r="DJ140" i="29"/>
  <c r="DD128" i="29"/>
  <c r="DD160" i="29" s="1"/>
  <c r="U129" i="29"/>
  <c r="BN76" i="29"/>
  <c r="BN104" i="29" s="1"/>
  <c r="BN108" i="29"/>
  <c r="AY166" i="29"/>
  <c r="DD127" i="29"/>
  <c r="CG133" i="29"/>
  <c r="CW132" i="29"/>
  <c r="CW164" i="29" s="1"/>
  <c r="AZ106" i="29"/>
  <c r="BX142" i="29"/>
  <c r="CF104" i="29"/>
  <c r="BS128" i="29"/>
  <c r="BS160" i="29" s="1"/>
  <c r="DT132" i="29"/>
  <c r="DT164" i="29" s="1"/>
  <c r="CQ122" i="29"/>
  <c r="CQ154" i="29" s="1"/>
  <c r="BJ134" i="29"/>
  <c r="AB135" i="29"/>
  <c r="BO115" i="29"/>
  <c r="BO147" i="29" s="1"/>
  <c r="AS159" i="29"/>
  <c r="CW125" i="29"/>
  <c r="CW157" i="29" s="1"/>
  <c r="BY75" i="29"/>
  <c r="BY104" i="29" s="1"/>
  <c r="CJ107" i="29"/>
  <c r="CJ139" i="29" s="1"/>
  <c r="CJ75" i="29"/>
  <c r="CJ104" i="29" s="1"/>
  <c r="CJ72" i="29"/>
  <c r="S130" i="29"/>
  <c r="S162" i="29" s="1"/>
  <c r="AN104" i="29"/>
  <c r="BI120" i="29"/>
  <c r="DM135" i="29"/>
  <c r="CV132" i="29"/>
  <c r="CV164" i="29" s="1"/>
  <c r="CS133" i="29"/>
  <c r="CS165" i="29" s="1"/>
  <c r="DA140" i="29"/>
  <c r="CO140" i="29"/>
  <c r="AJ116" i="29"/>
  <c r="AJ136" i="29" s="1"/>
  <c r="S150" i="29"/>
  <c r="AF110" i="29"/>
  <c r="DH134" i="29"/>
  <c r="DH166" i="29" s="1"/>
  <c r="CL135" i="29"/>
  <c r="CQ134" i="29"/>
  <c r="I122" i="29"/>
  <c r="I154" i="29" s="1"/>
  <c r="AY116" i="29"/>
  <c r="AY148" i="29" s="1"/>
  <c r="BA117" i="29"/>
  <c r="BA149" i="29" s="1"/>
  <c r="BU122" i="29"/>
  <c r="BU154" i="29" s="1"/>
  <c r="BL122" i="29"/>
  <c r="S131" i="29"/>
  <c r="S163" i="29" s="1"/>
  <c r="BB161" i="29"/>
  <c r="J128" i="29"/>
  <c r="J160" i="29" s="1"/>
  <c r="CW72" i="29"/>
  <c r="CW78" i="29"/>
  <c r="CW142" i="29" s="1"/>
  <c r="CW110" i="29"/>
  <c r="CW136" i="29" s="1"/>
  <c r="AC125" i="29"/>
  <c r="AC157" i="29" s="1"/>
  <c r="CP104" i="29"/>
  <c r="BQ135" i="29"/>
  <c r="BQ167" i="29" s="1"/>
  <c r="AA121" i="29"/>
  <c r="AR134" i="29"/>
  <c r="AR166" i="29" s="1"/>
  <c r="AT128" i="29"/>
  <c r="CH127" i="29"/>
  <c r="DB161" i="29"/>
  <c r="BE104" i="29"/>
  <c r="CX76" i="29"/>
  <c r="CX104" i="29" s="1"/>
  <c r="CX108" i="29"/>
  <c r="AK117" i="29"/>
  <c r="DW138" i="29"/>
  <c r="CP135" i="29"/>
  <c r="CP167" i="29" s="1"/>
  <c r="BB121" i="29"/>
  <c r="BB153" i="29" s="1"/>
  <c r="CW119" i="29"/>
  <c r="DK72" i="29"/>
  <c r="DK74" i="29"/>
  <c r="DK104" i="29" s="1"/>
  <c r="AI111" i="29"/>
  <c r="BF110" i="29"/>
  <c r="BF136" i="29" s="1"/>
  <c r="BX153" i="29"/>
  <c r="AI165" i="29"/>
  <c r="M115" i="29"/>
  <c r="M147" i="29" s="1"/>
  <c r="V76" i="29"/>
  <c r="V72" i="29"/>
  <c r="U115" i="29"/>
  <c r="AH140" i="29"/>
  <c r="AI146" i="29"/>
  <c r="BV161" i="29"/>
  <c r="CQ153" i="29"/>
  <c r="CM119" i="29"/>
  <c r="CM151" i="29" s="1"/>
  <c r="BB107" i="29"/>
  <c r="BB75" i="29"/>
  <c r="BB104" i="29" s="1"/>
  <c r="BD160" i="29"/>
  <c r="AL138" i="29"/>
  <c r="BW166" i="29"/>
  <c r="DN140" i="29"/>
  <c r="CR138" i="29"/>
  <c r="DR138" i="29"/>
  <c r="AB72" i="29"/>
  <c r="AB76" i="29"/>
  <c r="AB104" i="29" s="1"/>
  <c r="BQ75" i="29"/>
  <c r="BQ104" i="29" s="1"/>
  <c r="BQ72" i="29"/>
  <c r="AP153" i="29"/>
  <c r="DO110" i="29"/>
  <c r="Z72" i="29"/>
  <c r="Z75" i="29"/>
  <c r="Z104" i="29" s="1"/>
  <c r="Y138" i="29"/>
  <c r="BJ153" i="29"/>
  <c r="V149" i="29"/>
  <c r="CM142" i="29"/>
  <c r="J159" i="29"/>
  <c r="DA116" i="29"/>
  <c r="BH134" i="29"/>
  <c r="BH166" i="29" s="1"/>
  <c r="N76" i="29"/>
  <c r="H135" i="29"/>
  <c r="BW114" i="29"/>
  <c r="BW146" i="29" s="1"/>
  <c r="BW168" i="29" s="1"/>
  <c r="CN138" i="29"/>
  <c r="AJ161" i="29"/>
  <c r="DC136" i="29"/>
  <c r="DC138" i="29"/>
  <c r="DC168" i="29" s="1"/>
  <c r="R138" i="29"/>
  <c r="CY146" i="29"/>
  <c r="DG76" i="29"/>
  <c r="DG104" i="29" s="1"/>
  <c r="DG72" i="29"/>
  <c r="BS165" i="29"/>
  <c r="AL133" i="29"/>
  <c r="AL165" i="29" s="1"/>
  <c r="DG152" i="29"/>
  <c r="AW146" i="29"/>
  <c r="P167" i="29"/>
  <c r="BK115" i="29"/>
  <c r="BK147" i="29" s="1"/>
  <c r="V139" i="29"/>
  <c r="BK110" i="29"/>
  <c r="AA110" i="29"/>
  <c r="AA142" i="29" s="1"/>
  <c r="CY125" i="29"/>
  <c r="CY157" i="29" s="1"/>
  <c r="CG107" i="29"/>
  <c r="CG75" i="29"/>
  <c r="CG104" i="29" s="1"/>
  <c r="CG72" i="29"/>
  <c r="DB153" i="29"/>
  <c r="V104" i="29"/>
  <c r="AF138" i="29"/>
  <c r="CM164" i="29"/>
  <c r="DB165" i="29"/>
  <c r="BL129" i="29"/>
  <c r="CF107" i="29"/>
  <c r="AT140" i="29"/>
  <c r="CN140" i="29"/>
  <c r="CO135" i="29"/>
  <c r="DC165" i="29"/>
  <c r="CQ143" i="29"/>
  <c r="AX161" i="29"/>
  <c r="AK139" i="29"/>
  <c r="AK168" i="29" s="1"/>
  <c r="AK107" i="29"/>
  <c r="AK72" i="29"/>
  <c r="AK75" i="29"/>
  <c r="AK104" i="29" s="1"/>
  <c r="DH132" i="29"/>
  <c r="DH164" i="29" s="1"/>
  <c r="AS107" i="29"/>
  <c r="AS136" i="29" s="1"/>
  <c r="CG138" i="29"/>
  <c r="DW121" i="29"/>
  <c r="CM139" i="29"/>
  <c r="AN106" i="29"/>
  <c r="DE127" i="29"/>
  <c r="DE159" i="29" s="1"/>
  <c r="AU128" i="29"/>
  <c r="AU160" i="29" s="1"/>
  <c r="CK129" i="29"/>
  <c r="CK161" i="29" s="1"/>
  <c r="CG153" i="29"/>
  <c r="P146" i="29"/>
  <c r="CX155" i="29"/>
  <c r="O126" i="29"/>
  <c r="O158" i="29" s="1"/>
  <c r="BR159" i="29"/>
  <c r="CO166" i="29"/>
  <c r="CM72" i="29"/>
  <c r="CM74" i="29"/>
  <c r="CM104" i="29" s="1"/>
  <c r="CC123" i="29"/>
  <c r="CC155" i="29" s="1"/>
  <c r="CU166" i="29"/>
  <c r="BA75" i="29"/>
  <c r="BA104" i="29" s="1"/>
  <c r="BD75" i="29"/>
  <c r="BD104" i="29" s="1"/>
  <c r="BD72" i="29"/>
  <c r="AO126" i="29"/>
  <c r="AO158" i="29" s="1"/>
  <c r="DS127" i="29"/>
  <c r="DS159" i="29" s="1"/>
  <c r="AY128" i="29"/>
  <c r="AY160" i="29" s="1"/>
  <c r="CL132" i="29"/>
  <c r="J165" i="29"/>
  <c r="CT108" i="29"/>
  <c r="CT136" i="29" s="1"/>
  <c r="CE127" i="29"/>
  <c r="CE159" i="29" s="1"/>
  <c r="DS126" i="29"/>
  <c r="DS158" i="29" s="1"/>
  <c r="CS138" i="29"/>
  <c r="DN123" i="29"/>
  <c r="DN155" i="29" s="1"/>
  <c r="DB114" i="29"/>
  <c r="DB146" i="29" s="1"/>
  <c r="CS153" i="29"/>
  <c r="AX165" i="29"/>
  <c r="CZ107" i="29"/>
  <c r="BO156" i="29"/>
  <c r="CD159" i="29"/>
  <c r="DQ122" i="29"/>
  <c r="DQ154" i="29" s="1"/>
  <c r="BK146" i="29"/>
  <c r="DC139" i="29"/>
  <c r="BI142" i="29"/>
  <c r="CQ116" i="29"/>
  <c r="CQ148" i="29" s="1"/>
  <c r="BM132" i="29"/>
  <c r="DU75" i="29"/>
  <c r="DU104" i="29" s="1"/>
  <c r="DU72" i="29"/>
  <c r="CN165" i="29"/>
  <c r="AO140" i="29"/>
  <c r="DV161" i="29"/>
  <c r="DP153" i="29"/>
  <c r="CQ138" i="29"/>
  <c r="CW140" i="29"/>
  <c r="CW168" i="29" s="1"/>
  <c r="BX148" i="29"/>
  <c r="CB140" i="29"/>
  <c r="CB168" i="29" s="1"/>
  <c r="DV153" i="29"/>
  <c r="BH161" i="29"/>
  <c r="DG166" i="29"/>
  <c r="DM104" i="29"/>
  <c r="DM106" i="29"/>
  <c r="CC149" i="29"/>
  <c r="DW75" i="29"/>
  <c r="DW104" i="29" s="1"/>
  <c r="DW107" i="29"/>
  <c r="DW136" i="29" s="1"/>
  <c r="DW72" i="29"/>
  <c r="DU138" i="29"/>
  <c r="CL72" i="29"/>
  <c r="DH159" i="29"/>
  <c r="DC161" i="29"/>
  <c r="BW165" i="29"/>
  <c r="CJ138" i="29"/>
  <c r="DC104" i="29"/>
  <c r="CX136" i="29"/>
  <c r="DN153" i="29"/>
  <c r="CO165" i="29"/>
  <c r="BY165" i="29"/>
  <c r="AC138" i="29"/>
  <c r="CN166" i="29"/>
  <c r="T154" i="29"/>
  <c r="DP110" i="29"/>
  <c r="DP142" i="29" s="1"/>
  <c r="DP78" i="29"/>
  <c r="DP104" i="29" s="1"/>
  <c r="DP72" i="29"/>
  <c r="CQ104" i="29"/>
  <c r="BF138" i="29"/>
  <c r="CO72" i="29"/>
  <c r="AI104" i="29"/>
  <c r="CC161" i="29"/>
  <c r="BE138" i="29"/>
  <c r="BX104" i="29"/>
  <c r="BW133" i="26"/>
  <c r="DJ133" i="26"/>
  <c r="AZ133" i="26"/>
  <c r="S133" i="26"/>
  <c r="AL133" i="26"/>
  <c r="AN133" i="26"/>
  <c r="AA133" i="26"/>
  <c r="DD133" i="26"/>
  <c r="BP133" i="26"/>
  <c r="Y133" i="26"/>
  <c r="CX133" i="26"/>
  <c r="DC133" i="26"/>
  <c r="DB101" i="26"/>
  <c r="CR133" i="26"/>
  <c r="DA101" i="26"/>
  <c r="DA103" i="26"/>
  <c r="DA133" i="26" s="1"/>
  <c r="T101" i="26"/>
  <c r="T103" i="26"/>
  <c r="T133" i="26" s="1"/>
  <c r="BG103" i="26"/>
  <c r="BG133" i="26" s="1"/>
  <c r="V106" i="26"/>
  <c r="V133" i="26" s="1"/>
  <c r="AR104" i="26"/>
  <c r="AR133" i="26" s="1"/>
  <c r="BM101" i="26"/>
  <c r="BJ101" i="26"/>
  <c r="AI101" i="26"/>
  <c r="O101" i="26"/>
  <c r="AE101" i="26"/>
  <c r="R101" i="26"/>
  <c r="R104" i="26"/>
  <c r="R133" i="26" s="1"/>
  <c r="U118" i="26"/>
  <c r="U133" i="26" s="1"/>
  <c r="DS105" i="26"/>
  <c r="DS133" i="26" s="1"/>
  <c r="CK101" i="26"/>
  <c r="DI101" i="26"/>
  <c r="CU101" i="26"/>
  <c r="W133" i="26"/>
  <c r="AY133" i="26"/>
  <c r="BB133" i="26"/>
  <c r="BV101" i="26"/>
  <c r="Z112" i="26"/>
  <c r="Z133" i="26" s="1"/>
  <c r="AC101" i="26"/>
  <c r="AF101" i="26"/>
  <c r="AF103" i="26"/>
  <c r="AF133" i="26" s="1"/>
  <c r="DT133" i="26"/>
  <c r="O103" i="26"/>
  <c r="O133" i="26" s="1"/>
  <c r="AJ101" i="26"/>
  <c r="AW108" i="26"/>
  <c r="AW133" i="26" s="1"/>
  <c r="BQ101" i="26"/>
  <c r="BQ103" i="26"/>
  <c r="BQ133" i="26" s="1"/>
  <c r="AQ101" i="26"/>
  <c r="CY101" i="26"/>
  <c r="CY103" i="26"/>
  <c r="CY133" i="26" s="1"/>
  <c r="CX101" i="26"/>
  <c r="BH133" i="26"/>
  <c r="CD101" i="26"/>
  <c r="DU101" i="26"/>
  <c r="DU103" i="26"/>
  <c r="DU133" i="26" s="1"/>
  <c r="CG103" i="26"/>
  <c r="CG133" i="26" s="1"/>
  <c r="AP104" i="26"/>
  <c r="AP133" i="26" s="1"/>
  <c r="BA101" i="26"/>
  <c r="AA101" i="26"/>
  <c r="AS101" i="26"/>
  <c r="CM103" i="26"/>
  <c r="CM133" i="26" s="1"/>
  <c r="AK101" i="26"/>
  <c r="AK103" i="26"/>
  <c r="AK133" i="26" s="1"/>
  <c r="BE133" i="26"/>
  <c r="CE101" i="26"/>
  <c r="BW101" i="26"/>
  <c r="BX133" i="26"/>
  <c r="DG101" i="26"/>
  <c r="CV116" i="26"/>
  <c r="CV133" i="26" s="1"/>
  <c r="CL101" i="26"/>
  <c r="AB133" i="26"/>
  <c r="AD133" i="26"/>
  <c r="H101" i="26"/>
  <c r="K101" i="26"/>
  <c r="N133" i="26"/>
  <c r="CW101" i="26"/>
  <c r="CI133" i="26"/>
  <c r="DK105" i="26"/>
  <c r="DK133" i="26" s="1"/>
  <c r="BO133" i="26"/>
  <c r="BU133" i="26"/>
  <c r="AG101" i="26"/>
  <c r="CO133" i="26"/>
  <c r="AH133" i="26"/>
  <c r="BJ133" i="26"/>
  <c r="AN101" i="26"/>
  <c r="CT133" i="26"/>
  <c r="AI133" i="26"/>
  <c r="BY133" i="26"/>
  <c r="H133" i="26"/>
  <c r="BH101" i="26"/>
  <c r="S101" i="26"/>
  <c r="AC133" i="26"/>
  <c r="BP101" i="26"/>
  <c r="BX101" i="26"/>
  <c r="AV101" i="26"/>
  <c r="DF133" i="26"/>
  <c r="CT101" i="26"/>
  <c r="AB101" i="26"/>
  <c r="CH103" i="26"/>
  <c r="CH133" i="26" s="1"/>
  <c r="L101" i="26"/>
  <c r="L103" i="26"/>
  <c r="L133" i="26" s="1"/>
  <c r="DD126" i="26"/>
  <c r="CB133" i="26"/>
  <c r="CS101" i="26"/>
  <c r="N101" i="26"/>
  <c r="CI101" i="26"/>
  <c r="DF101" i="26"/>
  <c r="X101" i="26"/>
  <c r="DV101" i="26"/>
  <c r="K133" i="26"/>
  <c r="CK133" i="26"/>
  <c r="CF101" i="26"/>
  <c r="CC101" i="26"/>
  <c r="CC103" i="26"/>
  <c r="CC133" i="26" s="1"/>
  <c r="BC133" i="26"/>
  <c r="DQ101" i="26"/>
  <c r="AH101" i="26"/>
  <c r="BB101" i="26"/>
  <c r="P101" i="26"/>
  <c r="AZ101" i="26"/>
  <c r="DR121" i="26"/>
  <c r="DR133" i="26" s="1"/>
  <c r="BL101" i="26"/>
  <c r="AX101" i="26"/>
  <c r="AY101" i="26"/>
  <c r="DM133" i="26"/>
  <c r="DL101" i="26"/>
  <c r="DL103" i="26"/>
  <c r="DL133" i="26" s="1"/>
  <c r="DN101" i="26"/>
  <c r="DO127" i="26"/>
  <c r="DO133" i="26" s="1"/>
  <c r="BI133" i="26"/>
  <c r="Q133" i="26"/>
  <c r="BS133" i="26"/>
  <c r="AG133" i="26"/>
  <c r="CW133" i="26"/>
  <c r="BS101" i="26"/>
  <c r="CJ101" i="26"/>
  <c r="CJ103" i="26"/>
  <c r="CJ133" i="26" s="1"/>
  <c r="CZ101" i="26"/>
  <c r="DH105" i="26"/>
  <c r="DH133" i="26" s="1"/>
  <c r="AQ133" i="26"/>
  <c r="CO101" i="26"/>
  <c r="CN101" i="26"/>
  <c r="AT133" i="26"/>
  <c r="AU101" i="26"/>
  <c r="BK109" i="26"/>
  <c r="BK133" i="26" s="1"/>
  <c r="BD101" i="26"/>
  <c r="BL133" i="26"/>
  <c r="BZ101" i="26"/>
  <c r="DG133" i="26"/>
  <c r="DP101" i="26"/>
  <c r="BV133" i="26"/>
  <c r="AJ133" i="26"/>
  <c r="AX103" i="26"/>
  <c r="AX133" i="26" s="1"/>
  <c r="CL133" i="26"/>
  <c r="I103" i="26"/>
  <c r="I133" i="26" s="1"/>
  <c r="J103" i="26"/>
  <c r="J133" i="26" s="1"/>
  <c r="X133" i="26"/>
  <c r="BN101" i="26"/>
  <c r="DB103" i="26"/>
  <c r="DB133" i="26" s="1"/>
  <c r="DE133" i="26"/>
  <c r="CZ103" i="26"/>
  <c r="CZ133" i="26" s="1"/>
  <c r="DE101" i="26"/>
  <c r="BC101" i="26"/>
  <c r="AO87" i="23"/>
  <c r="AO68" i="23"/>
  <c r="BM87" i="23"/>
  <c r="BM68" i="23"/>
  <c r="CY68" i="23"/>
  <c r="CY87" i="23"/>
  <c r="BZ68" i="23"/>
  <c r="BZ87" i="23"/>
  <c r="BO68" i="23"/>
  <c r="BO87" i="23"/>
  <c r="CE87" i="23"/>
  <c r="CE68" i="23"/>
  <c r="DE87" i="23"/>
  <c r="DE68" i="23"/>
  <c r="DR87" i="23"/>
  <c r="DR68" i="23"/>
  <c r="AX110" i="23"/>
  <c r="AX91" i="23"/>
  <c r="CK87" i="23"/>
  <c r="CK68" i="23"/>
  <c r="J110" i="23"/>
  <c r="J91" i="23"/>
  <c r="BN68" i="23"/>
  <c r="BN87" i="23"/>
  <c r="U91" i="23"/>
  <c r="U110" i="23"/>
  <c r="AS109" i="23"/>
  <c r="AS132" i="23" s="1"/>
  <c r="AS91" i="23"/>
  <c r="AY68" i="23"/>
  <c r="AY87" i="23"/>
  <c r="AK87" i="23"/>
  <c r="AK68" i="23"/>
  <c r="CW87" i="23"/>
  <c r="CW68" i="23"/>
  <c r="CR86" i="23"/>
  <c r="CR68" i="23"/>
  <c r="DQ87" i="23"/>
  <c r="DQ68" i="23"/>
  <c r="BB87" i="23"/>
  <c r="BB68" i="23"/>
  <c r="S68" i="23"/>
  <c r="S87" i="23"/>
  <c r="DN110" i="23"/>
  <c r="DN91" i="23"/>
  <c r="AP87" i="23"/>
  <c r="AP68" i="23"/>
  <c r="DB68" i="23"/>
  <c r="DB87" i="23"/>
  <c r="AW91" i="23"/>
  <c r="AW110" i="23"/>
  <c r="AU87" i="23"/>
  <c r="AU68" i="23"/>
  <c r="CB114" i="23"/>
  <c r="CB133" i="23"/>
  <c r="DT87" i="23"/>
  <c r="DT68" i="23"/>
  <c r="CJ68" i="23"/>
  <c r="CJ87" i="23"/>
  <c r="AA87" i="23"/>
  <c r="AA68" i="23"/>
  <c r="I91" i="23"/>
  <c r="I110" i="23"/>
  <c r="DC87" i="23"/>
  <c r="DC68" i="23"/>
  <c r="DA110" i="23"/>
  <c r="DA91" i="23"/>
  <c r="BI68" i="23"/>
  <c r="BI87" i="23"/>
  <c r="CM68" i="23"/>
  <c r="CM87" i="23"/>
  <c r="CN110" i="23"/>
  <c r="CN91" i="23"/>
  <c r="BH68" i="23"/>
  <c r="BH87" i="23"/>
  <c r="BJ87" i="23"/>
  <c r="BJ68" i="23"/>
  <c r="AG91" i="23"/>
  <c r="AG110" i="23"/>
  <c r="DO68" i="23"/>
  <c r="DO87" i="23"/>
  <c r="CQ87" i="23"/>
  <c r="CQ68" i="23"/>
  <c r="L87" i="23"/>
  <c r="L68" i="23"/>
  <c r="V68" i="23"/>
  <c r="V87" i="23"/>
  <c r="X87" i="23"/>
  <c r="X68" i="23"/>
  <c r="AJ68" i="23"/>
  <c r="AJ87" i="23"/>
  <c r="AI68" i="23"/>
  <c r="AI87" i="23"/>
  <c r="DP110" i="23"/>
  <c r="DP91" i="23"/>
  <c r="BK68" i="23"/>
  <c r="BK87" i="23"/>
  <c r="O68" i="23"/>
  <c r="O87" i="23"/>
  <c r="T91" i="23"/>
  <c r="T110" i="23"/>
  <c r="BF91" i="23"/>
  <c r="BF110" i="23"/>
  <c r="H43" i="23"/>
  <c r="DV87" i="23"/>
  <c r="DV68" i="23"/>
  <c r="CS87" i="23"/>
  <c r="CS68" i="23"/>
  <c r="DJ87" i="23"/>
  <c r="DJ68" i="23"/>
  <c r="K87" i="23"/>
  <c r="K68" i="23"/>
  <c r="BD110" i="23"/>
  <c r="BD91" i="23"/>
  <c r="BW87" i="23"/>
  <c r="BW68" i="23"/>
  <c r="BE91" i="23"/>
  <c r="BE110" i="23"/>
  <c r="AV91" i="23"/>
  <c r="AV110" i="23"/>
  <c r="DU87" i="23"/>
  <c r="DU68" i="23"/>
  <c r="BR110" i="23"/>
  <c r="BR91" i="23"/>
  <c r="AB87" i="23"/>
  <c r="AB68" i="23"/>
  <c r="AH91" i="23"/>
  <c r="AH110" i="23"/>
  <c r="DH87" i="23"/>
  <c r="DH68" i="23"/>
  <c r="AD87" i="23"/>
  <c r="AD68" i="23"/>
  <c r="BC68" i="23"/>
  <c r="BC87" i="23"/>
  <c r="DM91" i="23"/>
  <c r="DM110" i="23"/>
  <c r="AL87" i="23"/>
  <c r="AL68" i="23"/>
  <c r="AS133" i="23"/>
  <c r="AS114" i="23"/>
  <c r="BV87" i="23"/>
  <c r="BV68" i="23"/>
  <c r="AE87" i="23"/>
  <c r="AE68" i="23"/>
  <c r="H87" i="23"/>
  <c r="H68" i="23"/>
  <c r="H70" i="23" s="1"/>
  <c r="H65" i="23"/>
  <c r="CR133" i="23"/>
  <c r="DW68" i="23"/>
  <c r="DW87" i="23"/>
  <c r="BP87" i="23"/>
  <c r="BP68" i="23"/>
  <c r="CL68" i="23"/>
  <c r="CL87" i="23"/>
  <c r="AQ87" i="23"/>
  <c r="AQ68" i="23"/>
  <c r="CD133" i="23"/>
  <c r="CD114" i="23"/>
  <c r="DS87" i="23"/>
  <c r="DS68" i="23"/>
  <c r="BQ91" i="23"/>
  <c r="BQ110" i="23"/>
  <c r="CA68" i="23"/>
  <c r="CA87" i="23"/>
  <c r="AZ87" i="23"/>
  <c r="AZ68" i="23"/>
  <c r="CP91" i="23"/>
  <c r="CP110" i="23"/>
  <c r="DD86" i="23"/>
  <c r="DD68" i="23"/>
  <c r="DG87" i="23"/>
  <c r="DG68" i="23"/>
  <c r="H47" i="23"/>
  <c r="Y87" i="23"/>
  <c r="Y68" i="23"/>
  <c r="W87" i="23"/>
  <c r="W68" i="23"/>
  <c r="BG68" i="23"/>
  <c r="BG87" i="23"/>
  <c r="I20" i="23"/>
  <c r="I24" i="23" s="1"/>
  <c r="J19" i="23"/>
  <c r="BS110" i="23"/>
  <c r="BS91" i="23"/>
  <c r="BL68" i="23"/>
  <c r="BL87" i="23"/>
  <c r="AN87" i="23"/>
  <c r="AN68" i="23"/>
  <c r="P87" i="23"/>
  <c r="P68" i="23"/>
  <c r="AT91" i="23"/>
  <c r="AT110" i="23"/>
  <c r="DK68" i="23"/>
  <c r="DK87" i="23"/>
  <c r="CU87" i="23"/>
  <c r="CU68" i="23"/>
  <c r="BX68" i="23"/>
  <c r="BX87" i="23"/>
  <c r="CO110" i="23"/>
  <c r="CO91" i="23"/>
  <c r="AM87" i="23"/>
  <c r="AM68" i="23"/>
  <c r="BT68" i="23"/>
  <c r="BT87" i="23"/>
  <c r="DI87" i="23"/>
  <c r="DI68" i="23"/>
  <c r="CX68" i="23"/>
  <c r="CX87" i="23"/>
  <c r="AR91" i="23"/>
  <c r="AR110" i="23"/>
  <c r="CF86" i="23"/>
  <c r="CF68" i="23"/>
  <c r="CT87" i="23"/>
  <c r="CT68" i="23"/>
  <c r="CI68" i="23"/>
  <c r="CI87" i="23"/>
  <c r="M87" i="23"/>
  <c r="M68" i="23"/>
  <c r="N87" i="23"/>
  <c r="N68" i="23"/>
  <c r="BY87" i="23"/>
  <c r="BY68" i="23"/>
  <c r="R68" i="23"/>
  <c r="R87" i="23"/>
  <c r="DL110" i="23"/>
  <c r="DL91" i="23"/>
  <c r="H23" i="23"/>
  <c r="AC87" i="23"/>
  <c r="AC68" i="23"/>
  <c r="DF91" i="23"/>
  <c r="DF110" i="23"/>
  <c r="CC91" i="23"/>
  <c r="CC110" i="23"/>
  <c r="CV87" i="23"/>
  <c r="CV68" i="23"/>
  <c r="BU68" i="23"/>
  <c r="BU87" i="23"/>
  <c r="BA87" i="23"/>
  <c r="BA68" i="23"/>
  <c r="AF91" i="23"/>
  <c r="AF110" i="23"/>
  <c r="CG87" i="23"/>
  <c r="CG68" i="23"/>
  <c r="CZ110" i="23"/>
  <c r="CZ91" i="23"/>
  <c r="CH87" i="23"/>
  <c r="CH68" i="23"/>
  <c r="Z110" i="23"/>
  <c r="Z91" i="23"/>
  <c r="Q87" i="23"/>
  <c r="Q68" i="23"/>
  <c r="BY37" i="18"/>
  <c r="CK3" i="18"/>
  <c r="M36" i="18"/>
  <c r="N2" i="18"/>
  <c r="CL3" i="18"/>
  <c r="BZ37" i="18"/>
  <c r="AT37" i="18"/>
  <c r="BF3" i="18"/>
  <c r="AV37" i="18"/>
  <c r="BH3" i="18"/>
  <c r="BD37" i="18"/>
  <c r="BP3" i="18"/>
  <c r="AY37" i="18"/>
  <c r="BK3" i="18"/>
  <c r="CJ3" i="18"/>
  <c r="BX37" i="18"/>
  <c r="BE37" i="18"/>
  <c r="BQ3" i="18"/>
  <c r="CA37" i="18"/>
  <c r="CM3" i="18"/>
  <c r="AX37" i="18"/>
  <c r="BJ3" i="18"/>
  <c r="BI37" i="18"/>
  <c r="BU3" i="18"/>
  <c r="BG3" i="18"/>
  <c r="AU37" i="18"/>
  <c r="J24" i="16"/>
  <c r="J25" i="16" s="1"/>
  <c r="K29" i="16" s="1"/>
  <c r="EH43" i="9"/>
  <c r="ED43" i="9"/>
  <c r="DZ43" i="9"/>
  <c r="DZ46" i="9" s="1"/>
  <c r="EA45" i="9" s="1"/>
  <c r="EA46" i="9" s="1"/>
  <c r="EB45" i="9" s="1"/>
  <c r="EB46" i="9" s="1"/>
  <c r="EC45" i="9" s="1"/>
  <c r="EC46" i="9" s="1"/>
  <c r="ED45" i="9" s="1"/>
  <c r="ED46" i="9" s="1"/>
  <c r="EE45" i="9" s="1"/>
  <c r="EE46" i="9" s="1"/>
  <c r="EF45" i="9" s="1"/>
  <c r="EF46" i="9" s="1"/>
  <c r="EG45" i="9" s="1"/>
  <c r="EG46" i="9" s="1"/>
  <c r="EH45" i="9" s="1"/>
  <c r="EH46" i="9" s="1"/>
  <c r="EG43" i="9"/>
  <c r="EC43" i="9"/>
  <c r="K74" i="8"/>
  <c r="L73" i="8" s="1"/>
  <c r="L74" i="8" s="1"/>
  <c r="M73" i="8" s="1"/>
  <c r="M74" i="8" s="1"/>
  <c r="N73" i="8" s="1"/>
  <c r="N74" i="8" s="1"/>
  <c r="O73" i="8" s="1"/>
  <c r="O74" i="8" s="1"/>
  <c r="P73" i="8" s="1"/>
  <c r="P74" i="8" s="1"/>
  <c r="Q73" i="8" s="1"/>
  <c r="Q74" i="8" s="1"/>
  <c r="R73" i="8" s="1"/>
  <c r="R74" i="8" s="1"/>
  <c r="S73" i="8" s="1"/>
  <c r="S74" i="8" s="1"/>
  <c r="T73" i="8" s="1"/>
  <c r="T74" i="8" s="1"/>
  <c r="U73" i="8" s="1"/>
  <c r="U74" i="8" s="1"/>
  <c r="V73" i="8" s="1"/>
  <c r="V74" i="8" s="1"/>
  <c r="W73" i="8" s="1"/>
  <c r="W74" i="8" s="1"/>
  <c r="X73" i="8" s="1"/>
  <c r="X74" i="8" s="1"/>
  <c r="Y73" i="8" s="1"/>
  <c r="Y74" i="8" s="1"/>
  <c r="Z73" i="8" s="1"/>
  <c r="Z74" i="8" s="1"/>
  <c r="AA73" i="8" s="1"/>
  <c r="AA74" i="8" s="1"/>
  <c r="AB73" i="8" s="1"/>
  <c r="AB74" i="8" s="1"/>
  <c r="AC73" i="8" s="1"/>
  <c r="AC74" i="8" s="1"/>
  <c r="AD73" i="8" s="1"/>
  <c r="AD74" i="8" s="1"/>
  <c r="AE73" i="8" s="1"/>
  <c r="AE74" i="8" s="1"/>
  <c r="AF73" i="8" s="1"/>
  <c r="AF74" i="8" s="1"/>
  <c r="AG73" i="8" s="1"/>
  <c r="AG74" i="8" s="1"/>
  <c r="AH73" i="8" s="1"/>
  <c r="AH74" i="8" s="1"/>
  <c r="AI73" i="8" s="1"/>
  <c r="AI74" i="8" s="1"/>
  <c r="AJ73" i="8" s="1"/>
  <c r="AJ74" i="8" s="1"/>
  <c r="AK73" i="8" s="1"/>
  <c r="AK74" i="8" s="1"/>
  <c r="AL73" i="8" s="1"/>
  <c r="AL74" i="8" s="1"/>
  <c r="AM73" i="8" s="1"/>
  <c r="AM74" i="8" s="1"/>
  <c r="AN73" i="8" s="1"/>
  <c r="AN74" i="8" s="1"/>
  <c r="AO73" i="8" s="1"/>
  <c r="AO74" i="8" s="1"/>
  <c r="AP73" i="8" s="1"/>
  <c r="AP74" i="8" s="1"/>
  <c r="AQ73" i="8" s="1"/>
  <c r="AQ74" i="8" s="1"/>
  <c r="AR73" i="8" s="1"/>
  <c r="AR74" i="8" s="1"/>
  <c r="AS73" i="8" s="1"/>
  <c r="AS74" i="8" s="1"/>
  <c r="AT73" i="8" s="1"/>
  <c r="AT74" i="8" s="1"/>
  <c r="AU73" i="8" s="1"/>
  <c r="AU74" i="8" s="1"/>
  <c r="AV73" i="8" s="1"/>
  <c r="AV74" i="8" s="1"/>
  <c r="AW73" i="8" s="1"/>
  <c r="AW74" i="8" s="1"/>
  <c r="AX73" i="8" s="1"/>
  <c r="AX74" i="8" s="1"/>
  <c r="AY73" i="8" s="1"/>
  <c r="AY74" i="8" s="1"/>
  <c r="AZ73" i="8" s="1"/>
  <c r="AZ74" i="8" s="1"/>
  <c r="BA73" i="8" s="1"/>
  <c r="BA74" i="8" s="1"/>
  <c r="BB73" i="8" s="1"/>
  <c r="BB74" i="8" s="1"/>
  <c r="BC73" i="8" s="1"/>
  <c r="BC74" i="8" s="1"/>
  <c r="BD73" i="8" s="1"/>
  <c r="BD74" i="8" s="1"/>
  <c r="BE73" i="8" s="1"/>
  <c r="BE74" i="8" s="1"/>
  <c r="BF73" i="8" s="1"/>
  <c r="BF74" i="8" s="1"/>
  <c r="BG73" i="8" s="1"/>
  <c r="BG74" i="8" s="1"/>
  <c r="BH73" i="8" s="1"/>
  <c r="BH74" i="8" s="1"/>
  <c r="BI73" i="8" s="1"/>
  <c r="BI74" i="8" s="1"/>
  <c r="BJ73" i="8" s="1"/>
  <c r="BJ74" i="8" s="1"/>
  <c r="BK73" i="8" s="1"/>
  <c r="BK74" i="8" s="1"/>
  <c r="BL73" i="8" s="1"/>
  <c r="BL74" i="8" s="1"/>
  <c r="BM73" i="8" s="1"/>
  <c r="BM74" i="8" s="1"/>
  <c r="BN73" i="8" s="1"/>
  <c r="BN74" i="8" s="1"/>
  <c r="BO73" i="8" s="1"/>
  <c r="BO74" i="8" s="1"/>
  <c r="BP73" i="8" s="1"/>
  <c r="EB72" i="8"/>
  <c r="EC56" i="8"/>
  <c r="EC70" i="8"/>
  <c r="EC72" i="8" s="1"/>
  <c r="EA70" i="8"/>
  <c r="EA72" i="8" s="1"/>
  <c r="EA56" i="8"/>
  <c r="BP72" i="8"/>
  <c r="EG70" i="8"/>
  <c r="EG56" i="8"/>
  <c r="EH56" i="8"/>
  <c r="DY70" i="8"/>
  <c r="DY72" i="8" s="1"/>
  <c r="DY74" i="8" s="1"/>
  <c r="DZ73" i="8" s="1"/>
  <c r="DZ74" i="8" s="1"/>
  <c r="EA73" i="8" s="1"/>
  <c r="EA74" i="8" s="1"/>
  <c r="EB73" i="8" s="1"/>
  <c r="EB74" i="8" s="1"/>
  <c r="EC73" i="8" s="1"/>
  <c r="EC74" i="8" s="1"/>
  <c r="ED73" i="8" s="1"/>
  <c r="ED74" i="8" s="1"/>
  <c r="EE73" i="8" s="1"/>
  <c r="EE74" i="8" s="1"/>
  <c r="EF73" i="8" s="1"/>
  <c r="EF74" i="8" s="1"/>
  <c r="EG73" i="8" s="1"/>
  <c r="EG74" i="8" s="1"/>
  <c r="EH73" i="8" s="1"/>
  <c r="EH74" i="8" s="1"/>
  <c r="DY56" i="8"/>
  <c r="EB56" i="8"/>
  <c r="EB70" i="8"/>
  <c r="EH72" i="8"/>
  <c r="EG72" i="8"/>
  <c r="EE68" i="5"/>
  <c r="DX52" i="5"/>
  <c r="DX59" i="5" s="1"/>
  <c r="DX68" i="5" s="1"/>
  <c r="DZ52" i="5"/>
  <c r="DZ59" i="5" s="1"/>
  <c r="DZ68" i="5" s="1"/>
  <c r="DY52" i="5"/>
  <c r="DY59" i="5" s="1"/>
  <c r="DY68" i="5" s="1"/>
  <c r="EC52" i="5"/>
  <c r="EC59" i="5" s="1"/>
  <c r="EC68" i="5" s="1"/>
  <c r="AS64" i="4"/>
  <c r="AT64" i="4" s="1"/>
  <c r="AU64" i="4" s="1"/>
  <c r="AV64" i="4" s="1"/>
  <c r="AW64" i="4" s="1"/>
  <c r="AX64" i="4" s="1"/>
  <c r="AY64" i="4" s="1"/>
  <c r="AZ64" i="4" s="1"/>
  <c r="BA64" i="4" s="1"/>
  <c r="BB64" i="4" s="1"/>
  <c r="BC64" i="4" s="1"/>
  <c r="BD64" i="4" s="1"/>
  <c r="EC64" i="4"/>
  <c r="EC59" i="4"/>
  <c r="AS59" i="4"/>
  <c r="AT59" i="4" s="1"/>
  <c r="AU59" i="4" s="1"/>
  <c r="AV59" i="4" s="1"/>
  <c r="AW59" i="4" s="1"/>
  <c r="AX59" i="4" s="1"/>
  <c r="AY59" i="4" s="1"/>
  <c r="AZ59" i="4" s="1"/>
  <c r="BA59" i="4" s="1"/>
  <c r="BB59" i="4" s="1"/>
  <c r="BC59" i="4" s="1"/>
  <c r="BD59" i="4" s="1"/>
  <c r="L15" i="4"/>
  <c r="M8" i="4"/>
  <c r="AS10" i="4"/>
  <c r="AT10" i="4" s="1"/>
  <c r="AU10" i="4" s="1"/>
  <c r="AV10" i="4" s="1"/>
  <c r="AW10" i="4" s="1"/>
  <c r="AX10" i="4" s="1"/>
  <c r="AY10" i="4" s="1"/>
  <c r="AZ10" i="4" s="1"/>
  <c r="BA10" i="4" s="1"/>
  <c r="BB10" i="4" s="1"/>
  <c r="BC10" i="4" s="1"/>
  <c r="BD10" i="4" s="1"/>
  <c r="EC10" i="4"/>
  <c r="M27" i="4"/>
  <c r="N28" i="4"/>
  <c r="AS36" i="4"/>
  <c r="AT36" i="4" s="1"/>
  <c r="AU36" i="4" s="1"/>
  <c r="AV36" i="4" s="1"/>
  <c r="AW36" i="4" s="1"/>
  <c r="AX36" i="4" s="1"/>
  <c r="AY36" i="4" s="1"/>
  <c r="AZ36" i="4" s="1"/>
  <c r="BA36" i="4" s="1"/>
  <c r="BB36" i="4" s="1"/>
  <c r="BC36" i="4" s="1"/>
  <c r="BD36" i="4" s="1"/>
  <c r="EC36" i="4"/>
  <c r="AG14" i="4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R14" i="4" s="1"/>
  <c r="EB14" i="4"/>
  <c r="R22" i="4"/>
  <c r="S23" i="4"/>
  <c r="AS45" i="4"/>
  <c r="AT45" i="4" s="1"/>
  <c r="AU45" i="4" s="1"/>
  <c r="AV45" i="4" s="1"/>
  <c r="AW45" i="4" s="1"/>
  <c r="AX45" i="4" s="1"/>
  <c r="AY45" i="4" s="1"/>
  <c r="AZ45" i="4" s="1"/>
  <c r="BA45" i="4" s="1"/>
  <c r="BB45" i="4" s="1"/>
  <c r="BC45" i="4" s="1"/>
  <c r="BD45" i="4" s="1"/>
  <c r="EC45" i="4"/>
  <c r="EC56" i="4"/>
  <c r="AS56" i="4"/>
  <c r="AT56" i="4" s="1"/>
  <c r="AU56" i="4" s="1"/>
  <c r="AV56" i="4" s="1"/>
  <c r="AW56" i="4" s="1"/>
  <c r="AX56" i="4" s="1"/>
  <c r="AY56" i="4" s="1"/>
  <c r="AZ56" i="4" s="1"/>
  <c r="BA56" i="4" s="1"/>
  <c r="BB56" i="4" s="1"/>
  <c r="BC56" i="4" s="1"/>
  <c r="BD56" i="4" s="1"/>
  <c r="EB66" i="4"/>
  <c r="AG66" i="4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EC60" i="4"/>
  <c r="AS60" i="4"/>
  <c r="AT60" i="4" s="1"/>
  <c r="AU60" i="4" s="1"/>
  <c r="AV60" i="4" s="1"/>
  <c r="AW60" i="4" s="1"/>
  <c r="AX60" i="4" s="1"/>
  <c r="AY60" i="4" s="1"/>
  <c r="AZ60" i="4" s="1"/>
  <c r="BA60" i="4" s="1"/>
  <c r="BB60" i="4" s="1"/>
  <c r="BC60" i="4" s="1"/>
  <c r="BD60" i="4" s="1"/>
  <c r="L34" i="4"/>
  <c r="M35" i="4"/>
  <c r="O40" i="4"/>
  <c r="J53" i="4"/>
  <c r="J61" i="4" s="1"/>
  <c r="K54" i="4"/>
  <c r="K26" i="4"/>
  <c r="J24" i="4"/>
  <c r="J30" i="4" s="1"/>
  <c r="EC55" i="4"/>
  <c r="AS55" i="4"/>
  <c r="AT55" i="4" s="1"/>
  <c r="AU55" i="4" s="1"/>
  <c r="AV55" i="4" s="1"/>
  <c r="AW55" i="4" s="1"/>
  <c r="AX55" i="4" s="1"/>
  <c r="AY55" i="4" s="1"/>
  <c r="AZ55" i="4" s="1"/>
  <c r="BA55" i="4" s="1"/>
  <c r="BB55" i="4" s="1"/>
  <c r="BC55" i="4" s="1"/>
  <c r="BD55" i="4" s="1"/>
  <c r="N77" i="4"/>
  <c r="O71" i="4"/>
  <c r="EC11" i="4"/>
  <c r="AS11" i="4"/>
  <c r="AT11" i="4" s="1"/>
  <c r="AU11" i="4" s="1"/>
  <c r="AV11" i="4" s="1"/>
  <c r="AW11" i="4" s="1"/>
  <c r="AX11" i="4" s="1"/>
  <c r="AY11" i="4" s="1"/>
  <c r="AZ11" i="4" s="1"/>
  <c r="BA11" i="4" s="1"/>
  <c r="BB11" i="4" s="1"/>
  <c r="BC11" i="4" s="1"/>
  <c r="BD11" i="4" s="1"/>
  <c r="S39" i="4"/>
  <c r="EC72" i="4"/>
  <c r="AS72" i="4"/>
  <c r="AT72" i="4" s="1"/>
  <c r="AU72" i="4" s="1"/>
  <c r="AV72" i="4" s="1"/>
  <c r="AW72" i="4" s="1"/>
  <c r="AX72" i="4" s="1"/>
  <c r="AY72" i="4" s="1"/>
  <c r="AZ72" i="4" s="1"/>
  <c r="BA72" i="4" s="1"/>
  <c r="BB72" i="4" s="1"/>
  <c r="BC72" i="4" s="1"/>
  <c r="BD72" i="4" s="1"/>
  <c r="EC73" i="4"/>
  <c r="AS73" i="4"/>
  <c r="AT73" i="4" s="1"/>
  <c r="AU73" i="4" s="1"/>
  <c r="AV73" i="4" s="1"/>
  <c r="AW73" i="4" s="1"/>
  <c r="AX73" i="4" s="1"/>
  <c r="AY73" i="4" s="1"/>
  <c r="AZ73" i="4" s="1"/>
  <c r="BA73" i="4" s="1"/>
  <c r="BB73" i="4" s="1"/>
  <c r="BC73" i="4" s="1"/>
  <c r="BD73" i="4" s="1"/>
  <c r="EC65" i="4"/>
  <c r="AS65" i="4"/>
  <c r="AT65" i="4" s="1"/>
  <c r="AU65" i="4" s="1"/>
  <c r="AV65" i="4" s="1"/>
  <c r="AW65" i="4" s="1"/>
  <c r="AX65" i="4" s="1"/>
  <c r="AY65" i="4" s="1"/>
  <c r="AZ65" i="4" s="1"/>
  <c r="BA65" i="4" s="1"/>
  <c r="BB65" i="4" s="1"/>
  <c r="BC65" i="4" s="1"/>
  <c r="BD65" i="4" s="1"/>
  <c r="EC9" i="4"/>
  <c r="AS9" i="4"/>
  <c r="AT9" i="4" s="1"/>
  <c r="AU9" i="4" s="1"/>
  <c r="AV9" i="4" s="1"/>
  <c r="AW9" i="4" s="1"/>
  <c r="AX9" i="4" s="1"/>
  <c r="AY9" i="4" s="1"/>
  <c r="AZ9" i="4" s="1"/>
  <c r="BA9" i="4" s="1"/>
  <c r="BB9" i="4" s="1"/>
  <c r="BC9" i="4" s="1"/>
  <c r="BD9" i="4" s="1"/>
  <c r="EC29" i="4"/>
  <c r="AS29" i="4"/>
  <c r="AT29" i="4" s="1"/>
  <c r="AU29" i="4" s="1"/>
  <c r="AV29" i="4" s="1"/>
  <c r="AW29" i="4" s="1"/>
  <c r="AX29" i="4" s="1"/>
  <c r="AY29" i="4" s="1"/>
  <c r="AZ29" i="4" s="1"/>
  <c r="BA29" i="4" s="1"/>
  <c r="BB29" i="4" s="1"/>
  <c r="BC29" i="4" s="1"/>
  <c r="BD29" i="4" s="1"/>
  <c r="K41" i="4"/>
  <c r="J38" i="4"/>
  <c r="J43" i="4" s="1"/>
  <c r="L20" i="4"/>
  <c r="M21" i="4"/>
  <c r="I80" i="4"/>
  <c r="K63" i="4"/>
  <c r="J68" i="4"/>
  <c r="J78" i="4" s="1"/>
  <c r="EB74" i="4"/>
  <c r="AG74" i="4"/>
  <c r="AH74" i="4" s="1"/>
  <c r="AI74" i="4" s="1"/>
  <c r="AJ74" i="4" s="1"/>
  <c r="AK74" i="4" s="1"/>
  <c r="AL74" i="4" s="1"/>
  <c r="AM74" i="4" s="1"/>
  <c r="AN74" i="4" s="1"/>
  <c r="AO74" i="4" s="1"/>
  <c r="AP74" i="4" s="1"/>
  <c r="AQ74" i="4" s="1"/>
  <c r="AR74" i="4" s="1"/>
  <c r="EC37" i="4"/>
  <c r="AS37" i="4"/>
  <c r="AT37" i="4" s="1"/>
  <c r="AU37" i="4" s="1"/>
  <c r="AV37" i="4" s="1"/>
  <c r="AW37" i="4" s="1"/>
  <c r="AX37" i="4" s="1"/>
  <c r="AY37" i="4" s="1"/>
  <c r="AZ37" i="4" s="1"/>
  <c r="BA37" i="4" s="1"/>
  <c r="BB37" i="4" s="1"/>
  <c r="BC37" i="4" s="1"/>
  <c r="BD37" i="4" s="1"/>
  <c r="N25" i="4"/>
  <c r="EB17" i="4"/>
  <c r="AG17" i="4"/>
  <c r="AH17" i="4" s="1"/>
  <c r="AI17" i="4" s="1"/>
  <c r="AJ17" i="4" s="1"/>
  <c r="AK17" i="4" s="1"/>
  <c r="AL17" i="4" s="1"/>
  <c r="AM17" i="4" s="1"/>
  <c r="AN17" i="4" s="1"/>
  <c r="AO17" i="4" s="1"/>
  <c r="AP17" i="4" s="1"/>
  <c r="AQ17" i="4" s="1"/>
  <c r="AR17" i="4" s="1"/>
  <c r="EC57" i="4"/>
  <c r="AS57" i="4"/>
  <c r="AT57" i="4" s="1"/>
  <c r="AU57" i="4" s="1"/>
  <c r="AV57" i="4" s="1"/>
  <c r="AW57" i="4" s="1"/>
  <c r="AX57" i="4" s="1"/>
  <c r="AY57" i="4" s="1"/>
  <c r="AZ57" i="4" s="1"/>
  <c r="BA57" i="4" s="1"/>
  <c r="BB57" i="4" s="1"/>
  <c r="BC57" i="4" s="1"/>
  <c r="BD57" i="4" s="1"/>
  <c r="E313" i="2"/>
  <c r="G288" i="2"/>
  <c r="G298" i="2" s="1"/>
  <c r="D417" i="2" s="1"/>
  <c r="E123" i="2"/>
  <c r="G434" i="2"/>
  <c r="F434" i="2"/>
  <c r="H123" i="2"/>
  <c r="H130" i="2" s="1"/>
  <c r="I125" i="2"/>
  <c r="I117" i="2"/>
  <c r="I126" i="2"/>
  <c r="I132" i="2"/>
  <c r="I128" i="2"/>
  <c r="J152" i="2"/>
  <c r="I136" i="2"/>
  <c r="H331" i="2" s="1"/>
  <c r="I127" i="2"/>
  <c r="J114" i="2"/>
  <c r="I116" i="2"/>
  <c r="I119" i="2" s="1"/>
  <c r="I121" i="2"/>
  <c r="F247" i="2"/>
  <c r="D383" i="2"/>
  <c r="G236" i="2"/>
  <c r="F308" i="2" s="1"/>
  <c r="G233" i="2"/>
  <c r="G244" i="2"/>
  <c r="G245" i="2"/>
  <c r="E315" i="2" s="1"/>
  <c r="G243" i="2"/>
  <c r="G234" i="2"/>
  <c r="H232" i="2"/>
  <c r="G238" i="2"/>
  <c r="F309" i="2" s="1"/>
  <c r="G235" i="2"/>
  <c r="G242" i="2"/>
  <c r="G237" i="2"/>
  <c r="F307" i="2" s="1"/>
  <c r="D103" i="2"/>
  <c r="E103" i="2" s="1"/>
  <c r="F103" i="2" s="1"/>
  <c r="C104" i="2"/>
  <c r="D315" i="2"/>
  <c r="D316" i="2" s="1"/>
  <c r="G287" i="2"/>
  <c r="E328" i="2"/>
  <c r="E330" i="2" s="1"/>
  <c r="E332" i="2" s="1"/>
  <c r="E357" i="2" s="1"/>
  <c r="F134" i="2"/>
  <c r="F138" i="2" s="1"/>
  <c r="G155" i="2" s="1"/>
  <c r="G160" i="2" s="1"/>
  <c r="E310" i="2"/>
  <c r="E311" i="2" s="1"/>
  <c r="E358" i="2" s="1"/>
  <c r="D376" i="2"/>
  <c r="D358" i="2"/>
  <c r="J28" i="16" l="1"/>
  <c r="CD28" i="35"/>
  <c r="CL26" i="35"/>
  <c r="CX26" i="35"/>
  <c r="DG26" i="35"/>
  <c r="DL26" i="35"/>
  <c r="DE26" i="35"/>
  <c r="CW26" i="35"/>
  <c r="CE26" i="35"/>
  <c r="DF26" i="35"/>
  <c r="DR26" i="35"/>
  <c r="CU26" i="35"/>
  <c r="CY26" i="35"/>
  <c r="V30" i="34"/>
  <c r="BY29" i="34"/>
  <c r="BA29" i="34"/>
  <c r="DK29" i="34"/>
  <c r="BO29" i="34"/>
  <c r="BN29" i="34"/>
  <c r="BZ29" i="34"/>
  <c r="AD29" i="34"/>
  <c r="AC29" i="34"/>
  <c r="DJ29" i="34"/>
  <c r="CW29" i="34"/>
  <c r="DI29" i="34"/>
  <c r="BM29" i="34"/>
  <c r="CY29" i="34"/>
  <c r="BC29" i="34"/>
  <c r="CX29" i="34"/>
  <c r="BB29" i="34"/>
  <c r="CV29" i="34"/>
  <c r="DA29" i="34"/>
  <c r="AM29" i="34"/>
  <c r="DO29" i="34"/>
  <c r="BU29" i="34"/>
  <c r="CA29" i="34"/>
  <c r="BV29" i="34"/>
  <c r="BE29" i="34"/>
  <c r="AQ29" i="34"/>
  <c r="CU29" i="34"/>
  <c r="CJ29" i="34"/>
  <c r="AG29" i="34"/>
  <c r="AA29" i="34"/>
  <c r="DR29" i="34"/>
  <c r="AI29" i="34"/>
  <c r="BI29" i="34"/>
  <c r="BP29" i="34"/>
  <c r="AO29" i="34"/>
  <c r="BF29" i="34"/>
  <c r="DG29" i="34"/>
  <c r="AR29" i="34"/>
  <c r="BT29" i="34"/>
  <c r="BX29" i="34"/>
  <c r="DF29" i="34"/>
  <c r="CD29" i="34"/>
  <c r="AW29" i="34"/>
  <c r="CQ29" i="34"/>
  <c r="CK29" i="34"/>
  <c r="DL29" i="34"/>
  <c r="CF29" i="34"/>
  <c r="CM29" i="34"/>
  <c r="CE29" i="34"/>
  <c r="BQ29" i="34"/>
  <c r="BL29" i="34"/>
  <c r="CN29" i="34"/>
  <c r="CT29" i="34"/>
  <c r="AT29" i="34"/>
  <c r="AK29" i="34"/>
  <c r="DP29" i="34"/>
  <c r="AU29" i="34"/>
  <c r="AP29" i="34"/>
  <c r="DS29" i="34"/>
  <c r="CR29" i="34"/>
  <c r="BJ29" i="34"/>
  <c r="DB29" i="34"/>
  <c r="AZ29" i="34"/>
  <c r="BD29" i="34"/>
  <c r="BS29" i="34"/>
  <c r="CH29" i="34"/>
  <c r="CO29" i="34"/>
  <c r="Y29" i="34"/>
  <c r="DD29" i="34"/>
  <c r="BR29" i="34"/>
  <c r="CL29" i="34"/>
  <c r="AN29" i="34"/>
  <c r="AB29" i="34"/>
  <c r="AX29" i="34"/>
  <c r="DC29" i="34"/>
  <c r="CI29" i="34"/>
  <c r="V29" i="34"/>
  <c r="AL29" i="34"/>
  <c r="DQ29" i="34"/>
  <c r="BG29" i="34"/>
  <c r="BH29" i="34"/>
  <c r="AS29" i="34"/>
  <c r="W29" i="34"/>
  <c r="BW29" i="34"/>
  <c r="CC29" i="34"/>
  <c r="Z29" i="34"/>
  <c r="DE29" i="34"/>
  <c r="DN29" i="34"/>
  <c r="AV29" i="34"/>
  <c r="CZ29" i="34"/>
  <c r="DT29" i="34"/>
  <c r="CP29" i="34"/>
  <c r="BK29" i="34"/>
  <c r="CS29" i="34"/>
  <c r="AH29" i="34"/>
  <c r="AJ29" i="34"/>
  <c r="AF29" i="34"/>
  <c r="DH29" i="34"/>
  <c r="AY29" i="34"/>
  <c r="CB29" i="34"/>
  <c r="CG29" i="34"/>
  <c r="DM29" i="34"/>
  <c r="X29" i="34"/>
  <c r="AE29" i="34"/>
  <c r="DT28" i="34"/>
  <c r="CD28" i="34"/>
  <c r="AM28" i="34"/>
  <c r="AX28" i="34"/>
  <c r="DE28" i="34"/>
  <c r="BQ28" i="34"/>
  <c r="X28" i="34"/>
  <c r="BM28" i="34"/>
  <c r="CK28" i="34"/>
  <c r="CV28" i="34"/>
  <c r="CC28" i="34"/>
  <c r="BS28" i="34"/>
  <c r="Z28" i="34"/>
  <c r="CG28" i="34"/>
  <c r="BG28" i="34"/>
  <c r="DJ28" i="34"/>
  <c r="BB28" i="34"/>
  <c r="AK28" i="34"/>
  <c r="CR28" i="34"/>
  <c r="BN28" i="34"/>
  <c r="AE28" i="34"/>
  <c r="CU28" i="34"/>
  <c r="DO28" i="34"/>
  <c r="CN28" i="34"/>
  <c r="AU28" i="34"/>
  <c r="CM28" i="34"/>
  <c r="BV28" i="34"/>
  <c r="CP28" i="34"/>
  <c r="BP28" i="34"/>
  <c r="AQ28" i="34"/>
  <c r="AJ28" i="34"/>
  <c r="DH28" i="34"/>
  <c r="V28" i="34"/>
  <c r="AA28" i="34"/>
  <c r="AL28" i="34"/>
  <c r="CS28" i="34"/>
  <c r="AG28" i="34"/>
  <c r="DC28" i="34"/>
  <c r="AP28" i="34"/>
  <c r="CB28" i="34"/>
  <c r="CA28" i="34"/>
  <c r="DR28" i="34"/>
  <c r="DF28" i="34"/>
  <c r="CT28" i="34"/>
  <c r="BJ28" i="34"/>
  <c r="CJ28" i="34"/>
  <c r="DL28" i="34"/>
  <c r="BR28" i="34"/>
  <c r="BU28" i="34"/>
  <c r="AR28" i="34"/>
  <c r="BO28" i="34"/>
  <c r="BA28" i="34"/>
  <c r="AO28" i="34"/>
  <c r="DG28" i="34"/>
  <c r="CF28" i="34"/>
  <c r="AB28" i="34"/>
  <c r="BW28" i="34"/>
  <c r="AS28" i="34"/>
  <c r="DK28" i="34"/>
  <c r="CE28" i="34"/>
  <c r="W28" i="34"/>
  <c r="AH28" i="34"/>
  <c r="CY28" i="34"/>
  <c r="BX28" i="34"/>
  <c r="BD28" i="34"/>
  <c r="CO28" i="34"/>
  <c r="CQ28" i="34"/>
  <c r="BI28" i="34"/>
  <c r="DP28" i="34"/>
  <c r="DN28" i="34"/>
  <c r="AC28" i="34"/>
  <c r="CX28" i="34"/>
  <c r="BZ28" i="34"/>
  <c r="DB28" i="34"/>
  <c r="DM28" i="34"/>
  <c r="AN28" i="34"/>
  <c r="BE28" i="34"/>
  <c r="DA28" i="34"/>
  <c r="BT28" i="34"/>
  <c r="CW28" i="34"/>
  <c r="CH28" i="34"/>
  <c r="CL28" i="34"/>
  <c r="CZ28" i="34"/>
  <c r="AV28" i="34"/>
  <c r="BY28" i="34"/>
  <c r="AD28" i="34"/>
  <c r="BL28" i="34"/>
  <c r="DS28" i="34"/>
  <c r="AI28" i="34"/>
  <c r="AW28" i="34"/>
  <c r="DD28" i="34"/>
  <c r="BF28" i="34"/>
  <c r="DI28" i="34"/>
  <c r="BC28" i="34"/>
  <c r="AF28" i="34"/>
  <c r="AZ28" i="34"/>
  <c r="AT28" i="34"/>
  <c r="Y28" i="34"/>
  <c r="CI28" i="34"/>
  <c r="BH28" i="34"/>
  <c r="BK28" i="34"/>
  <c r="AY28" i="34"/>
  <c r="DQ28" i="34"/>
  <c r="O154" i="31"/>
  <c r="O160" i="31" s="1"/>
  <c r="O161" i="31" s="1"/>
  <c r="P161" i="31" s="1"/>
  <c r="Q161" i="31" s="1"/>
  <c r="R161" i="31" s="1"/>
  <c r="S161" i="31" s="1"/>
  <c r="T161" i="31" s="1"/>
  <c r="U161" i="31" s="1"/>
  <c r="O134" i="31"/>
  <c r="P134" i="31" s="1"/>
  <c r="Q134" i="31" s="1"/>
  <c r="R134" i="31" s="1"/>
  <c r="S134" i="31" s="1"/>
  <c r="T134" i="31" s="1"/>
  <c r="U134" i="31" s="1"/>
  <c r="O127" i="31"/>
  <c r="O133" i="31" s="1"/>
  <c r="AF189" i="31"/>
  <c r="O100" i="31"/>
  <c r="O106" i="31" s="1"/>
  <c r="O107" i="31" s="1"/>
  <c r="P107" i="31" s="1"/>
  <c r="Q107" i="31" s="1"/>
  <c r="R107" i="31" s="1"/>
  <c r="S107" i="31" s="1"/>
  <c r="T107" i="31" s="1"/>
  <c r="U107" i="31" s="1"/>
  <c r="CK189" i="31"/>
  <c r="AI189" i="31"/>
  <c r="BM189" i="31"/>
  <c r="J179" i="31"/>
  <c r="J183" i="31" s="1"/>
  <c r="J52" i="31"/>
  <c r="CE183" i="31"/>
  <c r="W183" i="31"/>
  <c r="O73" i="31"/>
  <c r="AP189" i="31"/>
  <c r="BI189" i="31"/>
  <c r="BC189" i="31"/>
  <c r="DJ183" i="31"/>
  <c r="BN183" i="31"/>
  <c r="BI183" i="31"/>
  <c r="BC183" i="31"/>
  <c r="CU132" i="28"/>
  <c r="BM100" i="28"/>
  <c r="BM102" i="28"/>
  <c r="BM132" i="28" s="1"/>
  <c r="AQ132" i="28"/>
  <c r="AZ106" i="28"/>
  <c r="AZ100" i="28"/>
  <c r="J100" i="28"/>
  <c r="J113" i="28"/>
  <c r="J132" i="28" s="1"/>
  <c r="CW100" i="28"/>
  <c r="DT100" i="28"/>
  <c r="CE100" i="28"/>
  <c r="AK115" i="28"/>
  <c r="AK132" i="28" s="1"/>
  <c r="AU100" i="28"/>
  <c r="CL132" i="28"/>
  <c r="AZ132" i="28"/>
  <c r="AI107" i="28"/>
  <c r="AI132" i="28" s="1"/>
  <c r="AV104" i="28"/>
  <c r="AV132" i="28" s="1"/>
  <c r="AV100" i="28"/>
  <c r="S132" i="28"/>
  <c r="Z103" i="28"/>
  <c r="Z132" i="28" s="1"/>
  <c r="Z100" i="28"/>
  <c r="N119" i="28"/>
  <c r="N132" i="28" s="1"/>
  <c r="AH100" i="28"/>
  <c r="AC100" i="28"/>
  <c r="AQ100" i="28"/>
  <c r="DJ114" i="28"/>
  <c r="DJ132" i="28" s="1"/>
  <c r="CU100" i="28"/>
  <c r="T119" i="28"/>
  <c r="T132" i="28" s="1"/>
  <c r="BY103" i="28"/>
  <c r="BY132" i="28" s="1"/>
  <c r="BY100" i="28"/>
  <c r="DH100" i="28"/>
  <c r="AJ103" i="28"/>
  <c r="AJ132" i="28" s="1"/>
  <c r="CM100" i="28"/>
  <c r="BG100" i="28"/>
  <c r="Y100" i="28"/>
  <c r="X100" i="28"/>
  <c r="AE100" i="28"/>
  <c r="P100" i="28"/>
  <c r="R100" i="28"/>
  <c r="R102" i="28"/>
  <c r="R132" i="28" s="1"/>
  <c r="CX132" i="28"/>
  <c r="DD112" i="28"/>
  <c r="DD132" i="28" s="1"/>
  <c r="CT113" i="28"/>
  <c r="CT132" i="28" s="1"/>
  <c r="CT100" i="28"/>
  <c r="DI102" i="28"/>
  <c r="DI132" i="28" s="1"/>
  <c r="BX115" i="28"/>
  <c r="BX132" i="28" s="1"/>
  <c r="BX100" i="28"/>
  <c r="AE132" i="28"/>
  <c r="DA100" i="28"/>
  <c r="DA103" i="28"/>
  <c r="DA132" i="28" s="1"/>
  <c r="O113" i="28"/>
  <c r="O132" i="28" s="1"/>
  <c r="O100" i="28"/>
  <c r="AG105" i="28"/>
  <c r="AG132" i="28" s="1"/>
  <c r="AG100" i="28"/>
  <c r="CV103" i="28"/>
  <c r="CV132" i="28" s="1"/>
  <c r="CV100" i="28"/>
  <c r="BO132" i="28"/>
  <c r="DU132" i="28"/>
  <c r="U106" i="28"/>
  <c r="U132" i="28" s="1"/>
  <c r="M100" i="28"/>
  <c r="CI100" i="28"/>
  <c r="BK103" i="28"/>
  <c r="BK132" i="28" s="1"/>
  <c r="BK100" i="28"/>
  <c r="CB132" i="28"/>
  <c r="CK100" i="28"/>
  <c r="DP103" i="28"/>
  <c r="DP132" i="28" s="1"/>
  <c r="DP100" i="28"/>
  <c r="BF100" i="28"/>
  <c r="BF103" i="28"/>
  <c r="BF132" i="28" s="1"/>
  <c r="DR106" i="28"/>
  <c r="DR100" i="28"/>
  <c r="DE104" i="28"/>
  <c r="DE132" i="28" s="1"/>
  <c r="DE100" i="28"/>
  <c r="AW100" i="28"/>
  <c r="K100" i="28"/>
  <c r="DC100" i="28"/>
  <c r="BQ105" i="28"/>
  <c r="BQ132" i="28" s="1"/>
  <c r="BQ100" i="28"/>
  <c r="AT103" i="28"/>
  <c r="AT132" i="28" s="1"/>
  <c r="AT100" i="28"/>
  <c r="AM106" i="28"/>
  <c r="AM132" i="28" s="1"/>
  <c r="AM100" i="28"/>
  <c r="AP132" i="28"/>
  <c r="L104" i="28"/>
  <c r="L132" i="28" s="1"/>
  <c r="L100" i="28"/>
  <c r="CB100" i="28"/>
  <c r="AR132" i="28"/>
  <c r="DR132" i="28"/>
  <c r="CY100" i="28"/>
  <c r="DW100" i="28"/>
  <c r="DW103" i="28"/>
  <c r="DW132" i="28" s="1"/>
  <c r="AD132" i="28"/>
  <c r="CW102" i="28"/>
  <c r="CW132" i="28" s="1"/>
  <c r="BT100" i="28"/>
  <c r="CR100" i="28"/>
  <c r="BV100" i="28"/>
  <c r="BV103" i="28"/>
  <c r="BV132" i="28" s="1"/>
  <c r="DN106" i="28"/>
  <c r="DN132" i="28" s="1"/>
  <c r="DN100" i="28"/>
  <c r="BN100" i="28"/>
  <c r="V100" i="28"/>
  <c r="AC132" i="28"/>
  <c r="BB132" i="28"/>
  <c r="BB100" i="28"/>
  <c r="S104" i="28"/>
  <c r="S100" i="28"/>
  <c r="DS100" i="28"/>
  <c r="BP103" i="28"/>
  <c r="BP132" i="28" s="1"/>
  <c r="BP100" i="28"/>
  <c r="AN100" i="28"/>
  <c r="CH100" i="28"/>
  <c r="W100" i="28"/>
  <c r="DO168" i="29"/>
  <c r="AT168" i="29"/>
  <c r="W168" i="29"/>
  <c r="AV168" i="29"/>
  <c r="CH168" i="29"/>
  <c r="AW168" i="29"/>
  <c r="M140" i="29"/>
  <c r="AY168" i="29"/>
  <c r="CP168" i="29"/>
  <c r="CZ168" i="29"/>
  <c r="BG168" i="29"/>
  <c r="AG168" i="29"/>
  <c r="AU168" i="29"/>
  <c r="BJ168" i="29"/>
  <c r="CE168" i="29"/>
  <c r="AM168" i="29"/>
  <c r="U168" i="29"/>
  <c r="DA168" i="29"/>
  <c r="K168" i="29"/>
  <c r="CV168" i="29"/>
  <c r="DM140" i="29"/>
  <c r="DM168" i="29" s="1"/>
  <c r="DS168" i="29"/>
  <c r="AF165" i="29"/>
  <c r="CQ139" i="29"/>
  <c r="BE168" i="29"/>
  <c r="Y168" i="29"/>
  <c r="BF142" i="29"/>
  <c r="CV146" i="29"/>
  <c r="BU108" i="29"/>
  <c r="BU136" i="29" s="1"/>
  <c r="X107" i="29"/>
  <c r="X136" i="29" s="1"/>
  <c r="AO107" i="29"/>
  <c r="AO136" i="29" s="1"/>
  <c r="DV140" i="29"/>
  <c r="DV168" i="29" s="1"/>
  <c r="CK139" i="29"/>
  <c r="CK168" i="29" s="1"/>
  <c r="CI107" i="29"/>
  <c r="CI136" i="29" s="1"/>
  <c r="CR136" i="29"/>
  <c r="I147" i="29"/>
  <c r="AL142" i="29"/>
  <c r="DW139" i="29"/>
  <c r="CQ168" i="29"/>
  <c r="BD139" i="29"/>
  <c r="BD168" i="29" s="1"/>
  <c r="CM138" i="29"/>
  <c r="CM168" i="29" s="1"/>
  <c r="CX140" i="29"/>
  <c r="CX168" i="29" s="1"/>
  <c r="Y136" i="29"/>
  <c r="AH168" i="29"/>
  <c r="R107" i="29"/>
  <c r="R136" i="29" s="1"/>
  <c r="BI140" i="29"/>
  <c r="BI168" i="29" s="1"/>
  <c r="CO109" i="29"/>
  <c r="CO136" i="29" s="1"/>
  <c r="M136" i="29"/>
  <c r="BK107" i="29"/>
  <c r="BK136" i="29" s="1"/>
  <c r="W136" i="29"/>
  <c r="DP139" i="29"/>
  <c r="DP168" i="29" s="1"/>
  <c r="DP136" i="29"/>
  <c r="CI139" i="29"/>
  <c r="CI168" i="29" s="1"/>
  <c r="BG142" i="29"/>
  <c r="BJ136" i="29"/>
  <c r="DJ168" i="29"/>
  <c r="DN139" i="29"/>
  <c r="DN168" i="29" s="1"/>
  <c r="CP136" i="29"/>
  <c r="CJ168" i="29"/>
  <c r="DU139" i="29"/>
  <c r="DU168" i="29" s="1"/>
  <c r="DH108" i="29"/>
  <c r="DH136" i="29" s="1"/>
  <c r="CN168" i="29"/>
  <c r="AE106" i="29"/>
  <c r="AE136" i="29" s="1"/>
  <c r="AT136" i="29"/>
  <c r="BB136" i="29"/>
  <c r="CG168" i="29"/>
  <c r="Z107" i="29"/>
  <c r="Z136" i="29" s="1"/>
  <c r="CH136" i="29"/>
  <c r="R139" i="29"/>
  <c r="R168" i="29" s="1"/>
  <c r="AQ138" i="29"/>
  <c r="AQ168" i="29" s="1"/>
  <c r="DN104" i="29"/>
  <c r="AI147" i="29"/>
  <c r="AI168" i="29" s="1"/>
  <c r="CO104" i="29"/>
  <c r="CG139" i="29"/>
  <c r="DG108" i="29"/>
  <c r="DG136" i="29" s="1"/>
  <c r="N108" i="29"/>
  <c r="N136" i="29" s="1"/>
  <c r="Z139" i="29"/>
  <c r="Z168" i="29" s="1"/>
  <c r="BB139" i="29"/>
  <c r="BB168" i="29" s="1"/>
  <c r="V108" i="29"/>
  <c r="V136" i="29" s="1"/>
  <c r="DK106" i="29"/>
  <c r="DK136" i="29" s="1"/>
  <c r="CW104" i="29"/>
  <c r="CN136" i="29"/>
  <c r="BW136" i="29"/>
  <c r="S106" i="29"/>
  <c r="S136" i="29" s="1"/>
  <c r="DF168" i="29"/>
  <c r="BV107" i="29"/>
  <c r="BV136" i="29" s="1"/>
  <c r="CC136" i="29"/>
  <c r="AG136" i="29"/>
  <c r="BO138" i="29"/>
  <c r="BO168" i="29" s="1"/>
  <c r="DS136" i="29"/>
  <c r="AZ136" i="29"/>
  <c r="AN136" i="29"/>
  <c r="AN138" i="29"/>
  <c r="AN168" i="29" s="1"/>
  <c r="AR107" i="29"/>
  <c r="AR136" i="29" s="1"/>
  <c r="CA138" i="29"/>
  <c r="CA168" i="29" s="1"/>
  <c r="BF168" i="29"/>
  <c r="DR168" i="29"/>
  <c r="DT142" i="29"/>
  <c r="DT168" i="29" s="1"/>
  <c r="DD136" i="29"/>
  <c r="DQ107" i="29"/>
  <c r="BH108" i="29"/>
  <c r="BH136" i="29" s="1"/>
  <c r="CY106" i="29"/>
  <c r="CY136" i="29" s="1"/>
  <c r="M108" i="29"/>
  <c r="DF136" i="29"/>
  <c r="AP168" i="29"/>
  <c r="BM108" i="29"/>
  <c r="BM136" i="29" s="1"/>
  <c r="U136" i="29"/>
  <c r="L168" i="29"/>
  <c r="AE138" i="29"/>
  <c r="AE168" i="29" s="1"/>
  <c r="O140" i="29"/>
  <c r="O168" i="29" s="1"/>
  <c r="AL168" i="29"/>
  <c r="CM106" i="29"/>
  <c r="CM136" i="29" s="1"/>
  <c r="AY136" i="29"/>
  <c r="BD107" i="29"/>
  <c r="BD136" i="29" s="1"/>
  <c r="AZ138" i="29"/>
  <c r="AZ168" i="29" s="1"/>
  <c r="AB108" i="29"/>
  <c r="AB136" i="29" s="1"/>
  <c r="AD136" i="29"/>
  <c r="AA107" i="29"/>
  <c r="AA136" i="29" s="1"/>
  <c r="H107" i="29"/>
  <c r="H136" i="29" s="1"/>
  <c r="BA107" i="29"/>
  <c r="CF136" i="29"/>
  <c r="DR136" i="29"/>
  <c r="BN140" i="29"/>
  <c r="BN168" i="29" s="1"/>
  <c r="Q139" i="29"/>
  <c r="Q168" i="29" s="1"/>
  <c r="DB168" i="29"/>
  <c r="DM108" i="29"/>
  <c r="DM136" i="29" s="1"/>
  <c r="BP136" i="29"/>
  <c r="BH140" i="29"/>
  <c r="BH168" i="29" s="1"/>
  <c r="CL108" i="29"/>
  <c r="CL136" i="29" s="1"/>
  <c r="CY138" i="29"/>
  <c r="CY168" i="29" s="1"/>
  <c r="AP136" i="29"/>
  <c r="M138" i="29"/>
  <c r="BT136" i="29"/>
  <c r="BT138" i="29"/>
  <c r="BT168" i="29" s="1"/>
  <c r="DU107" i="29"/>
  <c r="DU136" i="29" s="1"/>
  <c r="DW168" i="29"/>
  <c r="BY139" i="29"/>
  <c r="BY168" i="29" s="1"/>
  <c r="I168" i="29"/>
  <c r="BQ107" i="29"/>
  <c r="BQ136" i="29" s="1"/>
  <c r="CS109" i="29"/>
  <c r="CS136" i="29" s="1"/>
  <c r="DE136" i="29"/>
  <c r="K136" i="29"/>
  <c r="L136" i="29"/>
  <c r="BC168" i="29"/>
  <c r="AF168" i="29"/>
  <c r="AW136" i="29"/>
  <c r="BL139" i="29"/>
  <c r="BL168" i="29" s="1"/>
  <c r="BY107" i="29"/>
  <c r="BY136" i="29" s="1"/>
  <c r="CZ136" i="29"/>
  <c r="AK136" i="29"/>
  <c r="CR168" i="29"/>
  <c r="AD168" i="29"/>
  <c r="BC136" i="29"/>
  <c r="DI139" i="29"/>
  <c r="DI168" i="29" s="1"/>
  <c r="BS136" i="29"/>
  <c r="BS138" i="29"/>
  <c r="BS168" i="29" s="1"/>
  <c r="CL140" i="29"/>
  <c r="CL168" i="29" s="1"/>
  <c r="T107" i="29"/>
  <c r="J107" i="29"/>
  <c r="AC113" i="29"/>
  <c r="BM140" i="29"/>
  <c r="BM168" i="29" s="1"/>
  <c r="BX168" i="29"/>
  <c r="CZ114" i="23"/>
  <c r="CZ133" i="23"/>
  <c r="CA110" i="23"/>
  <c r="CA91" i="23"/>
  <c r="AG133" i="23"/>
  <c r="AG114" i="23"/>
  <c r="AA110" i="23"/>
  <c r="AA91" i="23"/>
  <c r="L110" i="23"/>
  <c r="L91" i="23"/>
  <c r="AQ110" i="23"/>
  <c r="AQ91" i="23"/>
  <c r="BC110" i="23"/>
  <c r="BC91" i="23"/>
  <c r="AC110" i="23"/>
  <c r="AC91" i="23"/>
  <c r="T114" i="23"/>
  <c r="T133" i="23"/>
  <c r="AU91" i="23"/>
  <c r="AU110" i="23"/>
  <c r="H66" i="23"/>
  <c r="I65" i="23"/>
  <c r="AB110" i="23"/>
  <c r="AB91" i="23"/>
  <c r="CQ91" i="23"/>
  <c r="CQ110" i="23"/>
  <c r="BO110" i="23"/>
  <c r="BO91" i="23"/>
  <c r="CX110" i="23"/>
  <c r="CX91" i="23"/>
  <c r="CP133" i="23"/>
  <c r="CP114" i="23"/>
  <c r="BI91" i="23"/>
  <c r="BI110" i="23"/>
  <c r="DQ110" i="23"/>
  <c r="DQ91" i="23"/>
  <c r="H91" i="23"/>
  <c r="H110" i="23"/>
  <c r="H88" i="23"/>
  <c r="AD91" i="23"/>
  <c r="AD110" i="23"/>
  <c r="AI91" i="23"/>
  <c r="AI110" i="23"/>
  <c r="CC133" i="23"/>
  <c r="CC114" i="23"/>
  <c r="S110" i="23"/>
  <c r="S91" i="23"/>
  <c r="DE110" i="23"/>
  <c r="DE91" i="23"/>
  <c r="AO110" i="23"/>
  <c r="AO91" i="23"/>
  <c r="AR133" i="23"/>
  <c r="AR114" i="23"/>
  <c r="AV133" i="23"/>
  <c r="AV114" i="23"/>
  <c r="DP133" i="23"/>
  <c r="DP114" i="23"/>
  <c r="U133" i="23"/>
  <c r="U114" i="23"/>
  <c r="I44" i="23"/>
  <c r="H44" i="23"/>
  <c r="P110" i="23"/>
  <c r="P91" i="23"/>
  <c r="BQ133" i="23"/>
  <c r="BQ114" i="23"/>
  <c r="K110" i="23"/>
  <c r="K91" i="23"/>
  <c r="BY110" i="23"/>
  <c r="BY91" i="23"/>
  <c r="X110" i="23"/>
  <c r="X91" i="23"/>
  <c r="BJ110" i="23"/>
  <c r="BJ91" i="23"/>
  <c r="CK110" i="23"/>
  <c r="CK91" i="23"/>
  <c r="I67" i="23"/>
  <c r="H67" i="23"/>
  <c r="H69" i="23" s="1"/>
  <c r="BH91" i="23"/>
  <c r="BH110" i="23"/>
  <c r="DN133" i="23"/>
  <c r="DN114" i="23"/>
  <c r="CO133" i="23"/>
  <c r="CO114" i="23"/>
  <c r="DG91" i="23"/>
  <c r="DG110" i="23"/>
  <c r="BW110" i="23"/>
  <c r="BW91" i="23"/>
  <c r="O110" i="23"/>
  <c r="O91" i="23"/>
  <c r="AW133" i="23"/>
  <c r="AW114" i="23"/>
  <c r="DS110" i="23"/>
  <c r="DS91" i="23"/>
  <c r="BR133" i="23"/>
  <c r="BR114" i="23"/>
  <c r="AY110" i="23"/>
  <c r="AY91" i="23"/>
  <c r="DL114" i="23"/>
  <c r="DL133" i="23"/>
  <c r="BS133" i="23"/>
  <c r="BS114" i="23"/>
  <c r="I42" i="23"/>
  <c r="DF133" i="23"/>
  <c r="DF114" i="23"/>
  <c r="R91" i="23"/>
  <c r="R110" i="23"/>
  <c r="CF109" i="23"/>
  <c r="CF91" i="23"/>
  <c r="DI91" i="23"/>
  <c r="DI110" i="23"/>
  <c r="BX110" i="23"/>
  <c r="BX91" i="23"/>
  <c r="AT133" i="23"/>
  <c r="AT114" i="23"/>
  <c r="CD145" i="23"/>
  <c r="AE110" i="23"/>
  <c r="AE91" i="23"/>
  <c r="DH91" i="23"/>
  <c r="DH110" i="23"/>
  <c r="CS91" i="23"/>
  <c r="CS110" i="23"/>
  <c r="BK91" i="23"/>
  <c r="BK110" i="23"/>
  <c r="DT110" i="23"/>
  <c r="DT91" i="23"/>
  <c r="J20" i="23"/>
  <c r="BF133" i="23"/>
  <c r="BF114" i="23"/>
  <c r="I23" i="23"/>
  <c r="J21" i="23"/>
  <c r="J24" i="23"/>
  <c r="K19" i="23" s="1"/>
  <c r="BB110" i="23"/>
  <c r="BB91" i="23"/>
  <c r="DR110" i="23"/>
  <c r="DR91" i="23"/>
  <c r="CU91" i="23"/>
  <c r="CU110" i="23"/>
  <c r="CJ110" i="23"/>
  <c r="CJ91" i="23"/>
  <c r="CW110" i="23"/>
  <c r="CW91" i="23"/>
  <c r="CG110" i="23"/>
  <c r="CG91" i="23"/>
  <c r="AM110" i="23"/>
  <c r="AM91" i="23"/>
  <c r="CL91" i="23"/>
  <c r="CL110" i="23"/>
  <c r="DC110" i="23"/>
  <c r="DC91" i="23"/>
  <c r="BM110" i="23"/>
  <c r="BM91" i="23"/>
  <c r="DJ110" i="23"/>
  <c r="DJ91" i="23"/>
  <c r="DO110" i="23"/>
  <c r="DO91" i="23"/>
  <c r="W110" i="23"/>
  <c r="W91" i="23"/>
  <c r="BP110" i="23"/>
  <c r="BP91" i="23"/>
  <c r="I133" i="23"/>
  <c r="I114" i="23"/>
  <c r="DB110" i="23"/>
  <c r="DB91" i="23"/>
  <c r="M110" i="23"/>
  <c r="M91" i="23"/>
  <c r="BT110" i="23"/>
  <c r="BT91" i="23"/>
  <c r="BL110" i="23"/>
  <c r="BL91" i="23"/>
  <c r="AZ110" i="23"/>
  <c r="AZ91" i="23"/>
  <c r="CD137" i="23"/>
  <c r="DW110" i="23"/>
  <c r="DW91" i="23"/>
  <c r="AH114" i="23"/>
  <c r="AH133" i="23"/>
  <c r="DU110" i="23"/>
  <c r="DU91" i="23"/>
  <c r="CN114" i="23"/>
  <c r="CN133" i="23"/>
  <c r="J114" i="23"/>
  <c r="J133" i="23"/>
  <c r="AX133" i="23"/>
  <c r="AX114" i="23"/>
  <c r="CY110" i="23"/>
  <c r="CY91" i="23"/>
  <c r="BU91" i="23"/>
  <c r="BU110" i="23"/>
  <c r="Y91" i="23"/>
  <c r="Y110" i="23"/>
  <c r="BV91" i="23"/>
  <c r="BV110" i="23"/>
  <c r="BD114" i="23"/>
  <c r="BD133" i="23"/>
  <c r="AP91" i="23"/>
  <c r="AP110" i="23"/>
  <c r="BG91" i="23"/>
  <c r="BG110" i="23"/>
  <c r="CM110" i="23"/>
  <c r="CM91" i="23"/>
  <c r="BE133" i="23"/>
  <c r="BE114" i="23"/>
  <c r="CT91" i="23"/>
  <c r="CT110" i="23"/>
  <c r="AS137" i="23"/>
  <c r="AS145" i="23" s="1"/>
  <c r="BN91" i="23"/>
  <c r="BN110" i="23"/>
  <c r="CH110" i="23"/>
  <c r="CH91" i="23"/>
  <c r="CV91" i="23"/>
  <c r="CV110" i="23"/>
  <c r="AK110" i="23"/>
  <c r="AK91" i="23"/>
  <c r="DK110" i="23"/>
  <c r="DK91" i="23"/>
  <c r="AF133" i="23"/>
  <c r="AF114" i="23"/>
  <c r="N110" i="23"/>
  <c r="N91" i="23"/>
  <c r="AN110" i="23"/>
  <c r="AN91" i="23"/>
  <c r="AL110" i="23"/>
  <c r="AL91" i="23"/>
  <c r="V91" i="23"/>
  <c r="V110" i="23"/>
  <c r="BZ110" i="23"/>
  <c r="BZ91" i="23"/>
  <c r="Q110" i="23"/>
  <c r="Q91" i="23"/>
  <c r="DM133" i="23"/>
  <c r="DM114" i="23"/>
  <c r="Z133" i="23"/>
  <c r="Z114" i="23"/>
  <c r="BA110" i="23"/>
  <c r="BA91" i="23"/>
  <c r="CI110" i="23"/>
  <c r="CI91" i="23"/>
  <c r="DD109" i="23"/>
  <c r="DD91" i="23"/>
  <c r="DV110" i="23"/>
  <c r="DV91" i="23"/>
  <c r="AJ110" i="23"/>
  <c r="AJ91" i="23"/>
  <c r="DA133" i="23"/>
  <c r="DA114" i="23"/>
  <c r="CB137" i="23"/>
  <c r="CB145" i="23" s="1"/>
  <c r="CR109" i="23"/>
  <c r="CR91" i="23"/>
  <c r="CE110" i="23"/>
  <c r="CE91" i="23"/>
  <c r="BU37" i="18"/>
  <c r="CG3" i="18"/>
  <c r="CM37" i="18"/>
  <c r="CY3" i="18"/>
  <c r="BR3" i="18"/>
  <c r="BF37" i="18"/>
  <c r="BH37" i="18"/>
  <c r="BT3" i="18"/>
  <c r="BQ37" i="18"/>
  <c r="CC3" i="18"/>
  <c r="O2" i="18"/>
  <c r="N36" i="18"/>
  <c r="CV3" i="18"/>
  <c r="CJ37" i="18"/>
  <c r="CX3" i="18"/>
  <c r="CL37" i="18"/>
  <c r="BK37" i="18"/>
  <c r="BW3" i="18"/>
  <c r="CW3" i="18"/>
  <c r="CK37" i="18"/>
  <c r="BP37" i="18"/>
  <c r="CB3" i="18"/>
  <c r="BJ37" i="18"/>
  <c r="BV3" i="18"/>
  <c r="BS3" i="18"/>
  <c r="BG37" i="18"/>
  <c r="K36" i="16"/>
  <c r="K35" i="16"/>
  <c r="J26" i="16"/>
  <c r="BP74" i="8"/>
  <c r="BQ73" i="8" s="1"/>
  <c r="BQ74" i="8" s="1"/>
  <c r="BR73" i="8" s="1"/>
  <c r="BR74" i="8" s="1"/>
  <c r="BS73" i="8" s="1"/>
  <c r="BS74" i="8" s="1"/>
  <c r="BT73" i="8" s="1"/>
  <c r="BT74" i="8" s="1"/>
  <c r="BU73" i="8" s="1"/>
  <c r="BU74" i="8" s="1"/>
  <c r="BV73" i="8" s="1"/>
  <c r="BV74" i="8" s="1"/>
  <c r="BW73" i="8" s="1"/>
  <c r="BW74" i="8" s="1"/>
  <c r="BX73" i="8" s="1"/>
  <c r="BX74" i="8" s="1"/>
  <c r="BY73" i="8" s="1"/>
  <c r="BY74" i="8" s="1"/>
  <c r="BZ73" i="8" s="1"/>
  <c r="BZ74" i="8" s="1"/>
  <c r="CA73" i="8" s="1"/>
  <c r="CA74" i="8" s="1"/>
  <c r="CB73" i="8" s="1"/>
  <c r="CB74" i="8" s="1"/>
  <c r="CC73" i="8" s="1"/>
  <c r="CC74" i="8" s="1"/>
  <c r="CD73" i="8" s="1"/>
  <c r="CD74" i="8" s="1"/>
  <c r="CE73" i="8" s="1"/>
  <c r="CE74" i="8" s="1"/>
  <c r="CF73" i="8" s="1"/>
  <c r="CF74" i="8" s="1"/>
  <c r="CG73" i="8" s="1"/>
  <c r="CG74" i="8" s="1"/>
  <c r="CH73" i="8" s="1"/>
  <c r="CH74" i="8" s="1"/>
  <c r="CI73" i="8" s="1"/>
  <c r="CI74" i="8" s="1"/>
  <c r="CJ73" i="8" s="1"/>
  <c r="CJ74" i="8" s="1"/>
  <c r="CK73" i="8" s="1"/>
  <c r="CK74" i="8" s="1"/>
  <c r="CL73" i="8" s="1"/>
  <c r="CL74" i="8" s="1"/>
  <c r="CM73" i="8" s="1"/>
  <c r="CM74" i="8" s="1"/>
  <c r="CN73" i="8" s="1"/>
  <c r="CN74" i="8" s="1"/>
  <c r="CO73" i="8" s="1"/>
  <c r="CO74" i="8" s="1"/>
  <c r="CP73" i="8" s="1"/>
  <c r="CP74" i="8" s="1"/>
  <c r="CQ73" i="8" s="1"/>
  <c r="CQ74" i="8" s="1"/>
  <c r="CR73" i="8" s="1"/>
  <c r="CR74" i="8" s="1"/>
  <c r="CS73" i="8" s="1"/>
  <c r="CS74" i="8" s="1"/>
  <c r="CT73" i="8" s="1"/>
  <c r="CT74" i="8" s="1"/>
  <c r="CU73" i="8" s="1"/>
  <c r="CU74" i="8" s="1"/>
  <c r="CV73" i="8" s="1"/>
  <c r="CV74" i="8" s="1"/>
  <c r="CW73" i="8" s="1"/>
  <c r="CW74" i="8" s="1"/>
  <c r="CX73" i="8" s="1"/>
  <c r="CX74" i="8" s="1"/>
  <c r="CY73" i="8" s="1"/>
  <c r="CY74" i="8" s="1"/>
  <c r="CZ73" i="8" s="1"/>
  <c r="CZ74" i="8" s="1"/>
  <c r="DA73" i="8" s="1"/>
  <c r="DA74" i="8" s="1"/>
  <c r="DB73" i="8" s="1"/>
  <c r="DB74" i="8" s="1"/>
  <c r="DC73" i="8" s="1"/>
  <c r="DC74" i="8" s="1"/>
  <c r="DD73" i="8" s="1"/>
  <c r="DD74" i="8" s="1"/>
  <c r="DE73" i="8" s="1"/>
  <c r="DE74" i="8" s="1"/>
  <c r="DF73" i="8" s="1"/>
  <c r="DF74" i="8" s="1"/>
  <c r="DG73" i="8" s="1"/>
  <c r="DG74" i="8" s="1"/>
  <c r="DH73" i="8" s="1"/>
  <c r="DH74" i="8" s="1"/>
  <c r="DI73" i="8" s="1"/>
  <c r="DI74" i="8" s="1"/>
  <c r="DJ73" i="8" s="1"/>
  <c r="DJ74" i="8" s="1"/>
  <c r="DK73" i="8" s="1"/>
  <c r="DK74" i="8" s="1"/>
  <c r="DL73" i="8" s="1"/>
  <c r="DL74" i="8" s="1"/>
  <c r="DM73" i="8" s="1"/>
  <c r="DM74" i="8" s="1"/>
  <c r="DN73" i="8" s="1"/>
  <c r="DN74" i="8" s="1"/>
  <c r="DO73" i="8" s="1"/>
  <c r="DO74" i="8" s="1"/>
  <c r="DP73" i="8" s="1"/>
  <c r="DP74" i="8" s="1"/>
  <c r="DQ73" i="8" s="1"/>
  <c r="DQ74" i="8" s="1"/>
  <c r="DR73" i="8" s="1"/>
  <c r="DR74" i="8" s="1"/>
  <c r="DS73" i="8" s="1"/>
  <c r="DS74" i="8" s="1"/>
  <c r="DT73" i="8" s="1"/>
  <c r="DT74" i="8" s="1"/>
  <c r="DU73" i="8" s="1"/>
  <c r="DU74" i="8" s="1"/>
  <c r="DV73" i="8" s="1"/>
  <c r="DV74" i="8" s="1"/>
  <c r="DW73" i="8" s="1"/>
  <c r="DW74" i="8" s="1"/>
  <c r="BE36" i="4"/>
  <c r="BF36" i="4" s="1"/>
  <c r="BG36" i="4" s="1"/>
  <c r="BH36" i="4" s="1"/>
  <c r="BI36" i="4" s="1"/>
  <c r="BJ36" i="4" s="1"/>
  <c r="BK36" i="4" s="1"/>
  <c r="BL36" i="4" s="1"/>
  <c r="BM36" i="4" s="1"/>
  <c r="BN36" i="4" s="1"/>
  <c r="BO36" i="4" s="1"/>
  <c r="BP36" i="4" s="1"/>
  <c r="ED36" i="4"/>
  <c r="ED56" i="4"/>
  <c r="BE56" i="4"/>
  <c r="BF56" i="4" s="1"/>
  <c r="BG56" i="4" s="1"/>
  <c r="BH56" i="4" s="1"/>
  <c r="BI56" i="4" s="1"/>
  <c r="BJ56" i="4" s="1"/>
  <c r="BK56" i="4" s="1"/>
  <c r="BL56" i="4" s="1"/>
  <c r="BM56" i="4" s="1"/>
  <c r="BN56" i="4" s="1"/>
  <c r="BO56" i="4" s="1"/>
  <c r="BP56" i="4" s="1"/>
  <c r="L54" i="4"/>
  <c r="K53" i="4"/>
  <c r="K61" i="4" s="1"/>
  <c r="M15" i="4"/>
  <c r="N8" i="4"/>
  <c r="BE59" i="4"/>
  <c r="BF59" i="4" s="1"/>
  <c r="BG59" i="4" s="1"/>
  <c r="BH59" i="4" s="1"/>
  <c r="BI59" i="4" s="1"/>
  <c r="BJ59" i="4" s="1"/>
  <c r="BK59" i="4" s="1"/>
  <c r="BL59" i="4" s="1"/>
  <c r="BM59" i="4" s="1"/>
  <c r="BN59" i="4" s="1"/>
  <c r="BO59" i="4" s="1"/>
  <c r="BP59" i="4" s="1"/>
  <c r="ED59" i="4"/>
  <c r="ED65" i="4"/>
  <c r="BE65" i="4"/>
  <c r="BF65" i="4" s="1"/>
  <c r="BG65" i="4" s="1"/>
  <c r="BH65" i="4" s="1"/>
  <c r="BI65" i="4" s="1"/>
  <c r="BJ65" i="4" s="1"/>
  <c r="BK65" i="4" s="1"/>
  <c r="BL65" i="4" s="1"/>
  <c r="BM65" i="4" s="1"/>
  <c r="BN65" i="4" s="1"/>
  <c r="BO65" i="4" s="1"/>
  <c r="BP65" i="4" s="1"/>
  <c r="K68" i="4"/>
  <c r="L63" i="4"/>
  <c r="ED73" i="4"/>
  <c r="BE73" i="4"/>
  <c r="BF73" i="4" s="1"/>
  <c r="BG73" i="4" s="1"/>
  <c r="BH73" i="4" s="1"/>
  <c r="BI73" i="4" s="1"/>
  <c r="BJ73" i="4" s="1"/>
  <c r="BK73" i="4" s="1"/>
  <c r="BL73" i="4" s="1"/>
  <c r="BM73" i="4" s="1"/>
  <c r="BN73" i="4" s="1"/>
  <c r="BO73" i="4" s="1"/>
  <c r="BP73" i="4" s="1"/>
  <c r="L26" i="4"/>
  <c r="K24" i="4"/>
  <c r="K30" i="4" s="1"/>
  <c r="M20" i="4"/>
  <c r="N21" i="4"/>
  <c r="BE11" i="4"/>
  <c r="BF11" i="4" s="1"/>
  <c r="BG11" i="4" s="1"/>
  <c r="BH11" i="4" s="1"/>
  <c r="BI11" i="4" s="1"/>
  <c r="BJ11" i="4" s="1"/>
  <c r="BK11" i="4" s="1"/>
  <c r="BL11" i="4" s="1"/>
  <c r="BM11" i="4" s="1"/>
  <c r="BN11" i="4" s="1"/>
  <c r="BO11" i="4" s="1"/>
  <c r="BP11" i="4" s="1"/>
  <c r="ED11" i="4"/>
  <c r="M34" i="4"/>
  <c r="N35" i="4"/>
  <c r="ED55" i="4"/>
  <c r="BE55" i="4"/>
  <c r="BF55" i="4" s="1"/>
  <c r="BG55" i="4" s="1"/>
  <c r="BH55" i="4" s="1"/>
  <c r="BI55" i="4" s="1"/>
  <c r="BJ55" i="4" s="1"/>
  <c r="BK55" i="4" s="1"/>
  <c r="BL55" i="4" s="1"/>
  <c r="BM55" i="4" s="1"/>
  <c r="BN55" i="4" s="1"/>
  <c r="BO55" i="4" s="1"/>
  <c r="BP55" i="4" s="1"/>
  <c r="N27" i="4"/>
  <c r="O28" i="4"/>
  <c r="EC17" i="4"/>
  <c r="AS17" i="4"/>
  <c r="AT17" i="4" s="1"/>
  <c r="AU17" i="4" s="1"/>
  <c r="AV17" i="4" s="1"/>
  <c r="AW17" i="4" s="1"/>
  <c r="AX17" i="4" s="1"/>
  <c r="AY17" i="4" s="1"/>
  <c r="AZ17" i="4" s="1"/>
  <c r="BA17" i="4" s="1"/>
  <c r="BB17" i="4" s="1"/>
  <c r="BC17" i="4" s="1"/>
  <c r="BD17" i="4" s="1"/>
  <c r="J47" i="4"/>
  <c r="J80" i="4" s="1"/>
  <c r="ED37" i="4"/>
  <c r="BE37" i="4"/>
  <c r="BF37" i="4" s="1"/>
  <c r="BG37" i="4" s="1"/>
  <c r="BH37" i="4" s="1"/>
  <c r="BI37" i="4" s="1"/>
  <c r="BJ37" i="4" s="1"/>
  <c r="BK37" i="4" s="1"/>
  <c r="BL37" i="4" s="1"/>
  <c r="BM37" i="4" s="1"/>
  <c r="BN37" i="4" s="1"/>
  <c r="BO37" i="4" s="1"/>
  <c r="BP37" i="4" s="1"/>
  <c r="BE29" i="4"/>
  <c r="BF29" i="4" s="1"/>
  <c r="BG29" i="4" s="1"/>
  <c r="BH29" i="4" s="1"/>
  <c r="BI29" i="4" s="1"/>
  <c r="BJ29" i="4" s="1"/>
  <c r="BK29" i="4" s="1"/>
  <c r="BL29" i="4" s="1"/>
  <c r="BM29" i="4" s="1"/>
  <c r="BN29" i="4" s="1"/>
  <c r="BO29" i="4" s="1"/>
  <c r="BP29" i="4" s="1"/>
  <c r="ED29" i="4"/>
  <c r="ED57" i="4"/>
  <c r="BE57" i="4"/>
  <c r="BF57" i="4" s="1"/>
  <c r="BG57" i="4" s="1"/>
  <c r="BH57" i="4" s="1"/>
  <c r="BI57" i="4" s="1"/>
  <c r="BJ57" i="4" s="1"/>
  <c r="BK57" i="4" s="1"/>
  <c r="BL57" i="4" s="1"/>
  <c r="BM57" i="4" s="1"/>
  <c r="BN57" i="4" s="1"/>
  <c r="BO57" i="4" s="1"/>
  <c r="BP57" i="4" s="1"/>
  <c r="ED72" i="4"/>
  <c r="BE72" i="4"/>
  <c r="BF72" i="4" s="1"/>
  <c r="BG72" i="4" s="1"/>
  <c r="BH72" i="4" s="1"/>
  <c r="BI72" i="4" s="1"/>
  <c r="BJ72" i="4" s="1"/>
  <c r="BK72" i="4" s="1"/>
  <c r="BL72" i="4" s="1"/>
  <c r="BM72" i="4" s="1"/>
  <c r="BN72" i="4" s="1"/>
  <c r="BO72" i="4" s="1"/>
  <c r="BP72" i="4" s="1"/>
  <c r="T39" i="4"/>
  <c r="O25" i="4"/>
  <c r="P40" i="4"/>
  <c r="ED60" i="4"/>
  <c r="BE60" i="4"/>
  <c r="BF60" i="4" s="1"/>
  <c r="BG60" i="4" s="1"/>
  <c r="BH60" i="4" s="1"/>
  <c r="BI60" i="4" s="1"/>
  <c r="BJ60" i="4" s="1"/>
  <c r="BK60" i="4" s="1"/>
  <c r="BL60" i="4" s="1"/>
  <c r="BM60" i="4" s="1"/>
  <c r="BN60" i="4" s="1"/>
  <c r="BO60" i="4" s="1"/>
  <c r="BP60" i="4" s="1"/>
  <c r="AS14" i="4"/>
  <c r="AT14" i="4" s="1"/>
  <c r="AU14" i="4" s="1"/>
  <c r="AV14" i="4" s="1"/>
  <c r="AW14" i="4" s="1"/>
  <c r="AX14" i="4" s="1"/>
  <c r="AY14" i="4" s="1"/>
  <c r="AZ14" i="4" s="1"/>
  <c r="BA14" i="4" s="1"/>
  <c r="BB14" i="4" s="1"/>
  <c r="BC14" i="4" s="1"/>
  <c r="BD14" i="4" s="1"/>
  <c r="EC14" i="4"/>
  <c r="EC66" i="4"/>
  <c r="AS66" i="4"/>
  <c r="AT66" i="4" s="1"/>
  <c r="AU66" i="4" s="1"/>
  <c r="AV66" i="4" s="1"/>
  <c r="AW66" i="4" s="1"/>
  <c r="AX66" i="4" s="1"/>
  <c r="AY66" i="4" s="1"/>
  <c r="AZ66" i="4" s="1"/>
  <c r="BA66" i="4" s="1"/>
  <c r="BB66" i="4" s="1"/>
  <c r="BC66" i="4" s="1"/>
  <c r="BD66" i="4" s="1"/>
  <c r="BE10" i="4"/>
  <c r="BF10" i="4" s="1"/>
  <c r="BG10" i="4" s="1"/>
  <c r="BH10" i="4" s="1"/>
  <c r="BI10" i="4" s="1"/>
  <c r="BJ10" i="4" s="1"/>
  <c r="BK10" i="4" s="1"/>
  <c r="BL10" i="4" s="1"/>
  <c r="BM10" i="4" s="1"/>
  <c r="BN10" i="4" s="1"/>
  <c r="BO10" i="4" s="1"/>
  <c r="BP10" i="4" s="1"/>
  <c r="ED10" i="4"/>
  <c r="BE45" i="4"/>
  <c r="BF45" i="4" s="1"/>
  <c r="BG45" i="4" s="1"/>
  <c r="BH45" i="4" s="1"/>
  <c r="BI45" i="4" s="1"/>
  <c r="BJ45" i="4" s="1"/>
  <c r="BK45" i="4" s="1"/>
  <c r="BL45" i="4" s="1"/>
  <c r="BM45" i="4" s="1"/>
  <c r="BN45" i="4" s="1"/>
  <c r="BO45" i="4" s="1"/>
  <c r="BP45" i="4" s="1"/>
  <c r="ED45" i="4"/>
  <c r="L41" i="4"/>
  <c r="K38" i="4"/>
  <c r="K43" i="4" s="1"/>
  <c r="K47" i="4" s="1"/>
  <c r="S22" i="4"/>
  <c r="T23" i="4"/>
  <c r="EC74" i="4"/>
  <c r="AS74" i="4"/>
  <c r="AT74" i="4" s="1"/>
  <c r="AU74" i="4" s="1"/>
  <c r="AV74" i="4" s="1"/>
  <c r="AW74" i="4" s="1"/>
  <c r="AX74" i="4" s="1"/>
  <c r="AY74" i="4" s="1"/>
  <c r="AZ74" i="4" s="1"/>
  <c r="BA74" i="4" s="1"/>
  <c r="BB74" i="4" s="1"/>
  <c r="BC74" i="4" s="1"/>
  <c r="BD74" i="4" s="1"/>
  <c r="BE9" i="4"/>
  <c r="BF9" i="4" s="1"/>
  <c r="BG9" i="4" s="1"/>
  <c r="BH9" i="4" s="1"/>
  <c r="BI9" i="4" s="1"/>
  <c r="BJ9" i="4" s="1"/>
  <c r="BK9" i="4" s="1"/>
  <c r="BL9" i="4" s="1"/>
  <c r="BM9" i="4" s="1"/>
  <c r="BN9" i="4" s="1"/>
  <c r="BO9" i="4" s="1"/>
  <c r="BP9" i="4" s="1"/>
  <c r="ED9" i="4"/>
  <c r="O77" i="4"/>
  <c r="P71" i="4"/>
  <c r="ED64" i="4"/>
  <c r="BE64" i="4"/>
  <c r="BF64" i="4" s="1"/>
  <c r="BG64" i="4" s="1"/>
  <c r="BH64" i="4" s="1"/>
  <c r="BI64" i="4" s="1"/>
  <c r="BJ64" i="4" s="1"/>
  <c r="BK64" i="4" s="1"/>
  <c r="BL64" i="4" s="1"/>
  <c r="BM64" i="4" s="1"/>
  <c r="BN64" i="4" s="1"/>
  <c r="BO64" i="4" s="1"/>
  <c r="BP64" i="4" s="1"/>
  <c r="D322" i="2"/>
  <c r="D338" i="2" s="1"/>
  <c r="D339" i="2" s="1"/>
  <c r="D320" i="2"/>
  <c r="D321" i="2"/>
  <c r="D349" i="2" s="1"/>
  <c r="D350" i="2" s="1"/>
  <c r="G328" i="2"/>
  <c r="G330" i="2" s="1"/>
  <c r="G332" i="2" s="1"/>
  <c r="G357" i="2" s="1"/>
  <c r="H134" i="2"/>
  <c r="H138" i="2" s="1"/>
  <c r="I155" i="2" s="1"/>
  <c r="I160" i="2" s="1"/>
  <c r="E130" i="2"/>
  <c r="G290" i="2"/>
  <c r="G297" i="2" s="1"/>
  <c r="G300" i="2" s="1"/>
  <c r="D431" i="2" s="1"/>
  <c r="F313" i="2"/>
  <c r="H244" i="2"/>
  <c r="H237" i="2"/>
  <c r="G307" i="2" s="1"/>
  <c r="H234" i="2"/>
  <c r="I232" i="2"/>
  <c r="H245" i="2"/>
  <c r="F315" i="2" s="1"/>
  <c r="H243" i="2"/>
  <c r="H236" i="2"/>
  <c r="G308" i="2" s="1"/>
  <c r="H235" i="2"/>
  <c r="G310" i="2" s="1"/>
  <c r="H233" i="2"/>
  <c r="H238" i="2"/>
  <c r="G309" i="2" s="1"/>
  <c r="H242" i="2"/>
  <c r="K114" i="2"/>
  <c r="J132" i="2"/>
  <c r="J126" i="2"/>
  <c r="J136" i="2"/>
  <c r="I331" i="2" s="1"/>
  <c r="J128" i="2"/>
  <c r="J116" i="2"/>
  <c r="J125" i="2"/>
  <c r="J127" i="2"/>
  <c r="J117" i="2"/>
  <c r="J121" i="2"/>
  <c r="D104" i="2"/>
  <c r="E104" i="2" s="1"/>
  <c r="F104" i="2" s="1"/>
  <c r="E108" i="2" s="1"/>
  <c r="E110" i="2" s="1"/>
  <c r="C105" i="2"/>
  <c r="D105" i="2" s="1"/>
  <c r="E105" i="2" s="1"/>
  <c r="F105" i="2" s="1"/>
  <c r="E316" i="2"/>
  <c r="G247" i="2"/>
  <c r="I123" i="2"/>
  <c r="I130" i="2" s="1"/>
  <c r="G240" i="2"/>
  <c r="F310" i="2"/>
  <c r="F311" i="2" s="1"/>
  <c r="F358" i="2" s="1"/>
  <c r="V100" i="31" l="1"/>
  <c r="V106" i="31" s="1"/>
  <c r="V107" i="31" s="1"/>
  <c r="W107" i="31" s="1"/>
  <c r="X107" i="31" s="1"/>
  <c r="Y107" i="31" s="1"/>
  <c r="Z107" i="31" s="1"/>
  <c r="V154" i="31"/>
  <c r="V160" i="31" s="1"/>
  <c r="V161" i="31" s="1"/>
  <c r="W161" i="31" s="1"/>
  <c r="X161" i="31" s="1"/>
  <c r="Y161" i="31" s="1"/>
  <c r="Z161" i="31" s="1"/>
  <c r="O79" i="31"/>
  <c r="O179" i="31"/>
  <c r="O183" i="31" s="1"/>
  <c r="V127" i="31"/>
  <c r="V133" i="31" s="1"/>
  <c r="V134" i="31" s="1"/>
  <c r="W134" i="31" s="1"/>
  <c r="X134" i="31" s="1"/>
  <c r="Y134" i="31" s="1"/>
  <c r="Z134" i="31" s="1"/>
  <c r="J185" i="31"/>
  <c r="J189" i="31" s="1"/>
  <c r="J53" i="31"/>
  <c r="K53" i="31" s="1"/>
  <c r="L53" i="31" s="1"/>
  <c r="M53" i="31" s="1"/>
  <c r="N53" i="31" s="1"/>
  <c r="O53" i="31" s="1"/>
  <c r="BK139" i="29"/>
  <c r="BK168" i="29" s="1"/>
  <c r="AB140" i="29"/>
  <c r="AB168" i="29" s="1"/>
  <c r="X139" i="29"/>
  <c r="X168" i="29" s="1"/>
  <c r="AO139" i="29"/>
  <c r="AO168" i="29" s="1"/>
  <c r="T136" i="29"/>
  <c r="T139" i="29"/>
  <c r="T168" i="29" s="1"/>
  <c r="M168" i="29"/>
  <c r="AA139" i="29"/>
  <c r="AA168" i="29" s="1"/>
  <c r="DK138" i="29"/>
  <c r="DK168" i="29" s="1"/>
  <c r="DG140" i="29"/>
  <c r="DG168" i="29" s="1"/>
  <c r="BQ139" i="29"/>
  <c r="BQ168" i="29" s="1"/>
  <c r="BU140" i="29"/>
  <c r="BU168" i="29" s="1"/>
  <c r="AC145" i="29"/>
  <c r="AC168" i="29" s="1"/>
  <c r="AC136" i="29"/>
  <c r="S138" i="29"/>
  <c r="S168" i="29" s="1"/>
  <c r="CS141" i="29"/>
  <c r="CS168" i="29" s="1"/>
  <c r="V140" i="29"/>
  <c r="V168" i="29" s="1"/>
  <c r="J139" i="29"/>
  <c r="J168" i="29" s="1"/>
  <c r="J136" i="29"/>
  <c r="H139" i="29"/>
  <c r="H168" i="29" s="1"/>
  <c r="DH140" i="29"/>
  <c r="DH168" i="29" s="1"/>
  <c r="BA139" i="29"/>
  <c r="BA168" i="29" s="1"/>
  <c r="BA136" i="29"/>
  <c r="BV139" i="29"/>
  <c r="BV168" i="29" s="1"/>
  <c r="DQ136" i="29"/>
  <c r="DQ139" i="29"/>
  <c r="DQ168" i="29" s="1"/>
  <c r="AR139" i="29"/>
  <c r="AR168" i="29" s="1"/>
  <c r="CO141" i="29"/>
  <c r="CO168" i="29" s="1"/>
  <c r="N140" i="29"/>
  <c r="N168" i="29" s="1"/>
  <c r="BF145" i="23"/>
  <c r="AG145" i="23"/>
  <c r="K20" i="23"/>
  <c r="K24" i="23" s="1"/>
  <c r="CP145" i="23"/>
  <c r="AV145" i="23"/>
  <c r="AR145" i="23"/>
  <c r="BN114" i="23"/>
  <c r="BN133" i="23"/>
  <c r="DU114" i="23"/>
  <c r="DU133" i="23"/>
  <c r="DC133" i="23"/>
  <c r="DC114" i="23"/>
  <c r="X133" i="23"/>
  <c r="X114" i="23"/>
  <c r="AH137" i="23"/>
  <c r="AH145" i="23" s="1"/>
  <c r="AV137" i="23"/>
  <c r="AG137" i="23"/>
  <c r="BL114" i="23"/>
  <c r="BL133" i="23"/>
  <c r="AQ133" i="23"/>
  <c r="AQ114" i="23"/>
  <c r="Q133" i="23"/>
  <c r="Q114" i="23"/>
  <c r="BO133" i="23"/>
  <c r="BO114" i="23"/>
  <c r="CT133" i="23"/>
  <c r="CT114" i="23"/>
  <c r="DJ114" i="23"/>
  <c r="DJ133" i="23"/>
  <c r="AW137" i="23"/>
  <c r="K114" i="23"/>
  <c r="K133" i="23"/>
  <c r="BI133" i="23"/>
  <c r="BI114" i="23"/>
  <c r="CN137" i="23"/>
  <c r="CN145" i="23" s="1"/>
  <c r="BZ114" i="23"/>
  <c r="BZ133" i="23"/>
  <c r="M114" i="23"/>
  <c r="M133" i="23"/>
  <c r="AO133" i="23"/>
  <c r="AO114" i="23"/>
  <c r="BM114" i="23"/>
  <c r="BM133" i="23"/>
  <c r="BF137" i="23"/>
  <c r="DF145" i="23"/>
  <c r="DN137" i="23"/>
  <c r="DN145" i="23" s="1"/>
  <c r="BJ114" i="23"/>
  <c r="BJ133" i="23"/>
  <c r="BQ145" i="23"/>
  <c r="CZ145" i="23"/>
  <c r="DD132" i="23"/>
  <c r="DD114" i="23"/>
  <c r="P133" i="23"/>
  <c r="P114" i="23"/>
  <c r="H114" i="23"/>
  <c r="H116" i="23" s="1"/>
  <c r="H111" i="23"/>
  <c r="H133" i="23"/>
  <c r="BC133" i="23"/>
  <c r="BC114" i="23"/>
  <c r="DM137" i="23"/>
  <c r="DM145" i="23" s="1"/>
  <c r="BS137" i="23"/>
  <c r="BS145" i="23" s="1"/>
  <c r="S133" i="23"/>
  <c r="S114" i="23"/>
  <c r="DO133" i="23"/>
  <c r="DO114" i="23"/>
  <c r="BK114" i="23"/>
  <c r="BK133" i="23"/>
  <c r="DL137" i="23"/>
  <c r="DL145" i="23" s="1"/>
  <c r="AU133" i="23"/>
  <c r="AU114" i="23"/>
  <c r="CJ114" i="23"/>
  <c r="CJ133" i="23"/>
  <c r="H46" i="23"/>
  <c r="DQ133" i="23"/>
  <c r="DQ114" i="23"/>
  <c r="J137" i="23"/>
  <c r="J145" i="23" s="1"/>
  <c r="AR137" i="23"/>
  <c r="T137" i="23"/>
  <c r="AK133" i="23"/>
  <c r="AK114" i="23"/>
  <c r="AP133" i="23"/>
  <c r="AP114" i="23"/>
  <c r="BT133" i="23"/>
  <c r="BT114" i="23"/>
  <c r="R133" i="23"/>
  <c r="R114" i="23"/>
  <c r="L114" i="23"/>
  <c r="L133" i="23"/>
  <c r="CE133" i="23"/>
  <c r="CE114" i="23"/>
  <c r="N114" i="23"/>
  <c r="N133" i="23"/>
  <c r="DW114" i="23"/>
  <c r="DW133" i="23"/>
  <c r="CU133" i="23"/>
  <c r="CU114" i="23"/>
  <c r="T145" i="23"/>
  <c r="CV114" i="23"/>
  <c r="CV133" i="23"/>
  <c r="AY133" i="23"/>
  <c r="AY114" i="23"/>
  <c r="U137" i="23"/>
  <c r="U145" i="23" s="1"/>
  <c r="DV133" i="23"/>
  <c r="DV114" i="23"/>
  <c r="CR132" i="23"/>
  <c r="CR114" i="23"/>
  <c r="Z137" i="23"/>
  <c r="Z145" i="23" s="1"/>
  <c r="V114" i="23"/>
  <c r="V133" i="23"/>
  <c r="BE145" i="23"/>
  <c r="BD137" i="23"/>
  <c r="BD145" i="23" s="1"/>
  <c r="CG133" i="23"/>
  <c r="CG114" i="23"/>
  <c r="BX133" i="23"/>
  <c r="BX114" i="23"/>
  <c r="DF137" i="23"/>
  <c r="BH133" i="23"/>
  <c r="BH114" i="23"/>
  <c r="BQ137" i="23"/>
  <c r="AD133" i="23"/>
  <c r="AD114" i="23"/>
  <c r="AC133" i="23"/>
  <c r="AC114" i="23"/>
  <c r="AA133" i="23"/>
  <c r="AA114" i="23"/>
  <c r="BV133" i="23"/>
  <c r="BV114" i="23"/>
  <c r="CW114" i="23"/>
  <c r="CW133" i="23"/>
  <c r="AX145" i="23"/>
  <c r="CL114" i="23"/>
  <c r="CL133" i="23"/>
  <c r="DT133" i="23"/>
  <c r="DT114" i="23"/>
  <c r="DS133" i="23"/>
  <c r="DS114" i="23"/>
  <c r="CX114" i="23"/>
  <c r="CX133" i="23"/>
  <c r="DA137" i="23"/>
  <c r="DA145" i="23" s="1"/>
  <c r="BG133" i="23"/>
  <c r="BG114" i="23"/>
  <c r="AE133" i="23"/>
  <c r="AE114" i="23"/>
  <c r="CI114" i="23"/>
  <c r="CI133" i="23"/>
  <c r="Y133" i="23"/>
  <c r="Y114" i="23"/>
  <c r="I137" i="23"/>
  <c r="I145" i="23" s="1"/>
  <c r="J23" i="23"/>
  <c r="K21" i="23"/>
  <c r="CF132" i="23"/>
  <c r="CF114" i="23"/>
  <c r="BY114" i="23"/>
  <c r="BY133" i="23"/>
  <c r="AN114" i="23"/>
  <c r="AN133" i="23"/>
  <c r="AW145" i="23"/>
  <c r="BA114" i="23"/>
  <c r="BA133" i="23"/>
  <c r="BP114" i="23"/>
  <c r="BP133" i="23"/>
  <c r="CK114" i="23"/>
  <c r="CK133" i="23"/>
  <c r="AI114" i="23"/>
  <c r="AI133" i="23"/>
  <c r="CZ137" i="23"/>
  <c r="CS133" i="23"/>
  <c r="CS114" i="23"/>
  <c r="AF137" i="23"/>
  <c r="AF145" i="23" s="1"/>
  <c r="BE137" i="23"/>
  <c r="DH114" i="23"/>
  <c r="DH133" i="23"/>
  <c r="DI114" i="23"/>
  <c r="DI133" i="23"/>
  <c r="I43" i="23"/>
  <c r="BR137" i="23"/>
  <c r="BR145" i="23" s="1"/>
  <c r="BW133" i="23"/>
  <c r="BW114" i="23"/>
  <c r="DP137" i="23"/>
  <c r="DP145" i="23" s="1"/>
  <c r="DE133" i="23"/>
  <c r="DE114" i="23"/>
  <c r="CP137" i="23"/>
  <c r="AB133" i="23"/>
  <c r="AB114" i="23"/>
  <c r="DB133" i="23"/>
  <c r="DB114" i="23"/>
  <c r="DG133" i="23"/>
  <c r="DG114" i="23"/>
  <c r="AL133" i="23"/>
  <c r="AL114" i="23"/>
  <c r="CM133" i="23"/>
  <c r="CM114" i="23"/>
  <c r="H93" i="23"/>
  <c r="DK114" i="23"/>
  <c r="DK133" i="23"/>
  <c r="AX137" i="23"/>
  <c r="BB114" i="23"/>
  <c r="BB133" i="23"/>
  <c r="CC137" i="23"/>
  <c r="CC145" i="23" s="1"/>
  <c r="AJ114" i="23"/>
  <c r="AJ133" i="23"/>
  <c r="CO137" i="23"/>
  <c r="CO145" i="23" s="1"/>
  <c r="CQ133" i="23"/>
  <c r="CQ114" i="23"/>
  <c r="CA114" i="23"/>
  <c r="CA133" i="23"/>
  <c r="BU133" i="23"/>
  <c r="BU114" i="23"/>
  <c r="AM114" i="23"/>
  <c r="AM133" i="23"/>
  <c r="AT137" i="23"/>
  <c r="AT145" i="23" s="1"/>
  <c r="O133" i="23"/>
  <c r="O114" i="23"/>
  <c r="CH114" i="23"/>
  <c r="CH133" i="23"/>
  <c r="CY114" i="23"/>
  <c r="CY133" i="23"/>
  <c r="AZ114" i="23"/>
  <c r="AZ133" i="23"/>
  <c r="W133" i="23"/>
  <c r="W114" i="23"/>
  <c r="DR133" i="23"/>
  <c r="DR114" i="23"/>
  <c r="H89" i="23"/>
  <c r="I88" i="23"/>
  <c r="I66" i="23"/>
  <c r="I70" i="23" s="1"/>
  <c r="O36" i="18"/>
  <c r="P2" i="18"/>
  <c r="CB37" i="18"/>
  <c r="CN3" i="18"/>
  <c r="CC37" i="18"/>
  <c r="CO3" i="18"/>
  <c r="BT37" i="18"/>
  <c r="CF3" i="18"/>
  <c r="DI3" i="18"/>
  <c r="CW37" i="18"/>
  <c r="BV37" i="18"/>
  <c r="CH3" i="18"/>
  <c r="BW37" i="18"/>
  <c r="CI3" i="18"/>
  <c r="BR37" i="18"/>
  <c r="CD3" i="18"/>
  <c r="CY37" i="18"/>
  <c r="DK3" i="18"/>
  <c r="CX37" i="18"/>
  <c r="DJ3" i="18"/>
  <c r="CS3" i="18"/>
  <c r="CG37" i="18"/>
  <c r="BS37" i="18"/>
  <c r="CE3" i="18"/>
  <c r="DH3" i="18"/>
  <c r="CV37" i="18"/>
  <c r="K24" i="16"/>
  <c r="K26" i="16"/>
  <c r="EE65" i="4"/>
  <c r="BQ65" i="4"/>
  <c r="BR65" i="4" s="1"/>
  <c r="BS65" i="4" s="1"/>
  <c r="BT65" i="4" s="1"/>
  <c r="BU65" i="4" s="1"/>
  <c r="BV65" i="4" s="1"/>
  <c r="BW65" i="4" s="1"/>
  <c r="BX65" i="4" s="1"/>
  <c r="BY65" i="4" s="1"/>
  <c r="BZ65" i="4" s="1"/>
  <c r="CA65" i="4" s="1"/>
  <c r="CB65" i="4" s="1"/>
  <c r="EE29" i="4"/>
  <c r="BQ29" i="4"/>
  <c r="BR29" i="4" s="1"/>
  <c r="BS29" i="4" s="1"/>
  <c r="BT29" i="4" s="1"/>
  <c r="BU29" i="4" s="1"/>
  <c r="BV29" i="4" s="1"/>
  <c r="BW29" i="4" s="1"/>
  <c r="BX29" i="4" s="1"/>
  <c r="BY29" i="4" s="1"/>
  <c r="BZ29" i="4" s="1"/>
  <c r="CA29" i="4" s="1"/>
  <c r="CB29" i="4" s="1"/>
  <c r="N15" i="4"/>
  <c r="O8" i="4"/>
  <c r="Q71" i="4"/>
  <c r="P77" i="4"/>
  <c r="EE10" i="4"/>
  <c r="BQ10" i="4"/>
  <c r="BR10" i="4" s="1"/>
  <c r="BS10" i="4" s="1"/>
  <c r="BT10" i="4" s="1"/>
  <c r="BU10" i="4" s="1"/>
  <c r="BV10" i="4" s="1"/>
  <c r="BW10" i="4" s="1"/>
  <c r="BX10" i="4" s="1"/>
  <c r="BY10" i="4" s="1"/>
  <c r="BZ10" i="4" s="1"/>
  <c r="CA10" i="4" s="1"/>
  <c r="CB10" i="4" s="1"/>
  <c r="M26" i="4"/>
  <c r="L24" i="4"/>
  <c r="L30" i="4" s="1"/>
  <c r="M54" i="4"/>
  <c r="L53" i="4"/>
  <c r="L61" i="4" s="1"/>
  <c r="EE11" i="4"/>
  <c r="BQ11" i="4"/>
  <c r="BR11" i="4" s="1"/>
  <c r="BS11" i="4" s="1"/>
  <c r="BT11" i="4" s="1"/>
  <c r="BU11" i="4" s="1"/>
  <c r="BV11" i="4" s="1"/>
  <c r="BW11" i="4" s="1"/>
  <c r="BX11" i="4" s="1"/>
  <c r="BY11" i="4" s="1"/>
  <c r="BZ11" i="4" s="1"/>
  <c r="CA11" i="4" s="1"/>
  <c r="CB11" i="4" s="1"/>
  <c r="P25" i="4"/>
  <c r="U39" i="4"/>
  <c r="EA39" i="4"/>
  <c r="ED17" i="4"/>
  <c r="BE17" i="4"/>
  <c r="BF17" i="4" s="1"/>
  <c r="BG17" i="4" s="1"/>
  <c r="BH17" i="4" s="1"/>
  <c r="BI17" i="4" s="1"/>
  <c r="BJ17" i="4" s="1"/>
  <c r="BK17" i="4" s="1"/>
  <c r="BL17" i="4" s="1"/>
  <c r="BM17" i="4" s="1"/>
  <c r="BN17" i="4" s="1"/>
  <c r="BO17" i="4" s="1"/>
  <c r="BP17" i="4" s="1"/>
  <c r="EE72" i="4"/>
  <c r="BQ72" i="4"/>
  <c r="BR72" i="4" s="1"/>
  <c r="BS72" i="4" s="1"/>
  <c r="BT72" i="4" s="1"/>
  <c r="BU72" i="4" s="1"/>
  <c r="BV72" i="4" s="1"/>
  <c r="BW72" i="4" s="1"/>
  <c r="BX72" i="4" s="1"/>
  <c r="BY72" i="4" s="1"/>
  <c r="BZ72" i="4" s="1"/>
  <c r="CA72" i="4" s="1"/>
  <c r="CB72" i="4" s="1"/>
  <c r="P28" i="4"/>
  <c r="O27" i="4"/>
  <c r="EE56" i="4"/>
  <c r="BQ56" i="4"/>
  <c r="BR56" i="4" s="1"/>
  <c r="BS56" i="4" s="1"/>
  <c r="BT56" i="4" s="1"/>
  <c r="BU56" i="4" s="1"/>
  <c r="BV56" i="4" s="1"/>
  <c r="BW56" i="4" s="1"/>
  <c r="BX56" i="4" s="1"/>
  <c r="BY56" i="4" s="1"/>
  <c r="BZ56" i="4" s="1"/>
  <c r="CA56" i="4" s="1"/>
  <c r="CB56" i="4" s="1"/>
  <c r="N34" i="4"/>
  <c r="O35" i="4"/>
  <c r="M41" i="4"/>
  <c r="L38" i="4"/>
  <c r="L43" i="4" s="1"/>
  <c r="Q40" i="4"/>
  <c r="BQ45" i="4"/>
  <c r="BR45" i="4" s="1"/>
  <c r="BS45" i="4" s="1"/>
  <c r="BT45" i="4" s="1"/>
  <c r="BU45" i="4" s="1"/>
  <c r="BV45" i="4" s="1"/>
  <c r="BW45" i="4" s="1"/>
  <c r="BX45" i="4" s="1"/>
  <c r="BY45" i="4" s="1"/>
  <c r="BZ45" i="4" s="1"/>
  <c r="CA45" i="4" s="1"/>
  <c r="CB45" i="4" s="1"/>
  <c r="EE45" i="4"/>
  <c r="BE66" i="4"/>
  <c r="BF66" i="4" s="1"/>
  <c r="BG66" i="4" s="1"/>
  <c r="BH66" i="4" s="1"/>
  <c r="BI66" i="4" s="1"/>
  <c r="BJ66" i="4" s="1"/>
  <c r="BK66" i="4" s="1"/>
  <c r="BL66" i="4" s="1"/>
  <c r="BM66" i="4" s="1"/>
  <c r="BN66" i="4" s="1"/>
  <c r="BO66" i="4" s="1"/>
  <c r="BP66" i="4" s="1"/>
  <c r="ED66" i="4"/>
  <c r="BQ9" i="4"/>
  <c r="BR9" i="4" s="1"/>
  <c r="BS9" i="4" s="1"/>
  <c r="BT9" i="4" s="1"/>
  <c r="BU9" i="4" s="1"/>
  <c r="BV9" i="4" s="1"/>
  <c r="BW9" i="4" s="1"/>
  <c r="BX9" i="4" s="1"/>
  <c r="BY9" i="4" s="1"/>
  <c r="BZ9" i="4" s="1"/>
  <c r="CA9" i="4" s="1"/>
  <c r="CB9" i="4" s="1"/>
  <c r="EE9" i="4"/>
  <c r="EE73" i="4"/>
  <c r="BQ73" i="4"/>
  <c r="BR73" i="4" s="1"/>
  <c r="BS73" i="4" s="1"/>
  <c r="BT73" i="4" s="1"/>
  <c r="BU73" i="4" s="1"/>
  <c r="BV73" i="4" s="1"/>
  <c r="BW73" i="4" s="1"/>
  <c r="BX73" i="4" s="1"/>
  <c r="BY73" i="4" s="1"/>
  <c r="BZ73" i="4" s="1"/>
  <c r="CA73" i="4" s="1"/>
  <c r="CB73" i="4" s="1"/>
  <c r="ED74" i="4"/>
  <c r="BE74" i="4"/>
  <c r="BF74" i="4" s="1"/>
  <c r="BG74" i="4" s="1"/>
  <c r="BH74" i="4" s="1"/>
  <c r="BI74" i="4" s="1"/>
  <c r="BJ74" i="4" s="1"/>
  <c r="BK74" i="4" s="1"/>
  <c r="BL74" i="4" s="1"/>
  <c r="BM74" i="4" s="1"/>
  <c r="BN74" i="4" s="1"/>
  <c r="BO74" i="4" s="1"/>
  <c r="BP74" i="4" s="1"/>
  <c r="EE64" i="4"/>
  <c r="BQ64" i="4"/>
  <c r="BR64" i="4" s="1"/>
  <c r="BS64" i="4" s="1"/>
  <c r="BT64" i="4" s="1"/>
  <c r="BU64" i="4" s="1"/>
  <c r="BV64" i="4" s="1"/>
  <c r="BW64" i="4" s="1"/>
  <c r="BX64" i="4" s="1"/>
  <c r="BY64" i="4" s="1"/>
  <c r="BZ64" i="4" s="1"/>
  <c r="CA64" i="4" s="1"/>
  <c r="CB64" i="4" s="1"/>
  <c r="EE37" i="4"/>
  <c r="BQ37" i="4"/>
  <c r="BR37" i="4" s="1"/>
  <c r="BS37" i="4" s="1"/>
  <c r="BT37" i="4" s="1"/>
  <c r="BU37" i="4" s="1"/>
  <c r="BV37" i="4" s="1"/>
  <c r="BW37" i="4" s="1"/>
  <c r="BX37" i="4" s="1"/>
  <c r="BY37" i="4" s="1"/>
  <c r="BZ37" i="4" s="1"/>
  <c r="CA37" i="4" s="1"/>
  <c r="CB37" i="4" s="1"/>
  <c r="O21" i="4"/>
  <c r="N20" i="4"/>
  <c r="EE57" i="4"/>
  <c r="BQ57" i="4"/>
  <c r="BR57" i="4" s="1"/>
  <c r="BS57" i="4" s="1"/>
  <c r="BT57" i="4" s="1"/>
  <c r="BU57" i="4" s="1"/>
  <c r="BV57" i="4" s="1"/>
  <c r="BW57" i="4" s="1"/>
  <c r="BX57" i="4" s="1"/>
  <c r="BY57" i="4" s="1"/>
  <c r="BZ57" i="4" s="1"/>
  <c r="CA57" i="4" s="1"/>
  <c r="CB57" i="4" s="1"/>
  <c r="BQ55" i="4"/>
  <c r="BR55" i="4" s="1"/>
  <c r="BS55" i="4" s="1"/>
  <c r="BT55" i="4" s="1"/>
  <c r="BU55" i="4" s="1"/>
  <c r="BV55" i="4" s="1"/>
  <c r="BW55" i="4" s="1"/>
  <c r="BX55" i="4" s="1"/>
  <c r="BY55" i="4" s="1"/>
  <c r="BZ55" i="4" s="1"/>
  <c r="CA55" i="4" s="1"/>
  <c r="CB55" i="4" s="1"/>
  <c r="EE55" i="4"/>
  <c r="L68" i="4"/>
  <c r="L78" i="4" s="1"/>
  <c r="M63" i="4"/>
  <c r="BQ59" i="4"/>
  <c r="BR59" i="4" s="1"/>
  <c r="BS59" i="4" s="1"/>
  <c r="BT59" i="4" s="1"/>
  <c r="BU59" i="4" s="1"/>
  <c r="BV59" i="4" s="1"/>
  <c r="BW59" i="4" s="1"/>
  <c r="BX59" i="4" s="1"/>
  <c r="BY59" i="4" s="1"/>
  <c r="BZ59" i="4" s="1"/>
  <c r="CA59" i="4" s="1"/>
  <c r="CB59" i="4" s="1"/>
  <c r="EE59" i="4"/>
  <c r="ED14" i="4"/>
  <c r="BE14" i="4"/>
  <c r="BF14" i="4" s="1"/>
  <c r="BG14" i="4" s="1"/>
  <c r="BH14" i="4" s="1"/>
  <c r="BI14" i="4" s="1"/>
  <c r="BJ14" i="4" s="1"/>
  <c r="BK14" i="4" s="1"/>
  <c r="BL14" i="4" s="1"/>
  <c r="BM14" i="4" s="1"/>
  <c r="BN14" i="4" s="1"/>
  <c r="BO14" i="4" s="1"/>
  <c r="BP14" i="4" s="1"/>
  <c r="T22" i="4"/>
  <c r="U23" i="4"/>
  <c r="EA23" i="4"/>
  <c r="EA22" i="4" s="1"/>
  <c r="EE60" i="4"/>
  <c r="BQ60" i="4"/>
  <c r="BR60" i="4" s="1"/>
  <c r="BS60" i="4" s="1"/>
  <c r="BT60" i="4" s="1"/>
  <c r="BU60" i="4" s="1"/>
  <c r="BV60" i="4" s="1"/>
  <c r="BW60" i="4" s="1"/>
  <c r="BX60" i="4" s="1"/>
  <c r="BY60" i="4" s="1"/>
  <c r="BZ60" i="4" s="1"/>
  <c r="CA60" i="4" s="1"/>
  <c r="CB60" i="4" s="1"/>
  <c r="K78" i="4"/>
  <c r="K80" i="4" s="1"/>
  <c r="BQ36" i="4"/>
  <c r="BR36" i="4" s="1"/>
  <c r="BS36" i="4" s="1"/>
  <c r="BT36" i="4" s="1"/>
  <c r="BU36" i="4" s="1"/>
  <c r="BV36" i="4" s="1"/>
  <c r="BW36" i="4" s="1"/>
  <c r="BX36" i="4" s="1"/>
  <c r="BY36" i="4" s="1"/>
  <c r="BZ36" i="4" s="1"/>
  <c r="CA36" i="4" s="1"/>
  <c r="CB36" i="4" s="1"/>
  <c r="EE36" i="4"/>
  <c r="D428" i="2"/>
  <c r="F199" i="2"/>
  <c r="H328" i="2"/>
  <c r="H330" i="2" s="1"/>
  <c r="H332" i="2" s="1"/>
  <c r="H357" i="2" s="1"/>
  <c r="I134" i="2"/>
  <c r="I138" i="2" s="1"/>
  <c r="J155" i="2" s="1"/>
  <c r="J160" i="2" s="1"/>
  <c r="I237" i="2"/>
  <c r="H307" i="2" s="1"/>
  <c r="I234" i="2"/>
  <c r="I245" i="2"/>
  <c r="G315" i="2" s="1"/>
  <c r="I242" i="2"/>
  <c r="I247" i="2" s="1"/>
  <c r="I243" i="2"/>
  <c r="J232" i="2"/>
  <c r="I244" i="2"/>
  <c r="I233" i="2"/>
  <c r="I238" i="2"/>
  <c r="H309" i="2" s="1"/>
  <c r="I235" i="2"/>
  <c r="I236" i="2"/>
  <c r="H308" i="2" s="1"/>
  <c r="E322" i="2"/>
  <c r="E338" i="2" s="1"/>
  <c r="E339" i="2" s="1"/>
  <c r="E320" i="2"/>
  <c r="E321" i="2"/>
  <c r="E349" i="2" s="1"/>
  <c r="E350" i="2" s="1"/>
  <c r="G311" i="2"/>
  <c r="G358" i="2" s="1"/>
  <c r="D345" i="2"/>
  <c r="D346" i="2" s="1"/>
  <c r="D352" i="2" s="1"/>
  <c r="D359" i="2" s="1"/>
  <c r="D361" i="2" s="1"/>
  <c r="D323" i="2"/>
  <c r="D328" i="2"/>
  <c r="D330" i="2" s="1"/>
  <c r="D332" i="2" s="1"/>
  <c r="D357" i="2" s="1"/>
  <c r="E134" i="2"/>
  <c r="D415" i="2"/>
  <c r="D419" i="2" s="1"/>
  <c r="D436" i="2" s="1"/>
  <c r="H240" i="2"/>
  <c r="J119" i="2"/>
  <c r="K132" i="2"/>
  <c r="L132" i="2" s="1"/>
  <c r="K126" i="2"/>
  <c r="L126" i="2" s="1"/>
  <c r="K128" i="2"/>
  <c r="L128" i="2" s="1"/>
  <c r="K116" i="2"/>
  <c r="K119" i="2" s="1"/>
  <c r="K123" i="2" s="1"/>
  <c r="K125" i="2"/>
  <c r="L125" i="2" s="1"/>
  <c r="K136" i="2"/>
  <c r="K127" i="2"/>
  <c r="L127" i="2" s="1"/>
  <c r="K117" i="2"/>
  <c r="L117" i="2" s="1"/>
  <c r="K121" i="2"/>
  <c r="L121" i="2" s="1"/>
  <c r="G313" i="2"/>
  <c r="F316" i="2"/>
  <c r="H247" i="2"/>
  <c r="G431" i="2"/>
  <c r="F431" i="2"/>
  <c r="AA127" i="31" l="1"/>
  <c r="AA133" i="31" s="1"/>
  <c r="AA134" i="31" s="1"/>
  <c r="AB134" i="31" s="1"/>
  <c r="AC134" i="31" s="1"/>
  <c r="AD134" i="31" s="1"/>
  <c r="AE134" i="31" s="1"/>
  <c r="AF134" i="31" s="1"/>
  <c r="AG134" i="31" s="1"/>
  <c r="AA154" i="31"/>
  <c r="AA160" i="31" s="1"/>
  <c r="AA161" i="31" s="1"/>
  <c r="AB161" i="31" s="1"/>
  <c r="AC161" i="31" s="1"/>
  <c r="AD161" i="31" s="1"/>
  <c r="AE161" i="31" s="1"/>
  <c r="AF161" i="31" s="1"/>
  <c r="AG161" i="31" s="1"/>
  <c r="AA100" i="31"/>
  <c r="AA106" i="31" s="1"/>
  <c r="AA107" i="31" s="1"/>
  <c r="AB107" i="31" s="1"/>
  <c r="AC107" i="31" s="1"/>
  <c r="AD107" i="31" s="1"/>
  <c r="AE107" i="31" s="1"/>
  <c r="AF107" i="31" s="1"/>
  <c r="AG107" i="31" s="1"/>
  <c r="P46" i="31"/>
  <c r="O185" i="31"/>
  <c r="O189" i="31" s="1"/>
  <c r="O80" i="31"/>
  <c r="P80" i="31" s="1"/>
  <c r="Q80" i="31" s="1"/>
  <c r="R80" i="31" s="1"/>
  <c r="S80" i="31" s="1"/>
  <c r="T80" i="31" s="1"/>
  <c r="U80" i="31" s="1"/>
  <c r="CE145" i="23"/>
  <c r="DD145" i="23"/>
  <c r="DJ145" i="23"/>
  <c r="AN145" i="23"/>
  <c r="O145" i="23"/>
  <c r="AQ145" i="23"/>
  <c r="AJ145" i="23"/>
  <c r="DQ145" i="23"/>
  <c r="L21" i="23"/>
  <c r="K23" i="23"/>
  <c r="L19" i="23"/>
  <c r="AY145" i="23"/>
  <c r="DK145" i="23"/>
  <c r="DT145" i="23"/>
  <c r="M145" i="23"/>
  <c r="BN145" i="23"/>
  <c r="BB145" i="23"/>
  <c r="AA145" i="23"/>
  <c r="CA145" i="23"/>
  <c r="AZ137" i="23"/>
  <c r="AZ145" i="23" s="1"/>
  <c r="CK137" i="23"/>
  <c r="CK145" i="23" s="1"/>
  <c r="CA137" i="23"/>
  <c r="DG137" i="23"/>
  <c r="DG145" i="23" s="1"/>
  <c r="DU137" i="23"/>
  <c r="DU145" i="23" s="1"/>
  <c r="BH137" i="23"/>
  <c r="BH145" i="23" s="1"/>
  <c r="L137" i="23"/>
  <c r="L145" i="23" s="1"/>
  <c r="AQ137" i="23"/>
  <c r="CY137" i="23"/>
  <c r="CY145" i="23" s="1"/>
  <c r="BP137" i="23"/>
  <c r="BP145" i="23" s="1"/>
  <c r="Y137" i="23"/>
  <c r="Y145" i="23" s="1"/>
  <c r="CU137" i="23"/>
  <c r="CU145" i="23" s="1"/>
  <c r="K137" i="23"/>
  <c r="K145" i="23" s="1"/>
  <c r="DH137" i="23"/>
  <c r="DH145" i="23" s="1"/>
  <c r="DW137" i="23"/>
  <c r="DW145" i="23" s="1"/>
  <c r="BL137" i="23"/>
  <c r="BL145" i="23" s="1"/>
  <c r="DO137" i="23"/>
  <c r="DO145" i="23" s="1"/>
  <c r="BO145" i="23"/>
  <c r="CW137" i="23"/>
  <c r="CW145" i="23" s="1"/>
  <c r="R137" i="23"/>
  <c r="R145" i="23" s="1"/>
  <c r="BO137" i="23"/>
  <c r="X137" i="23"/>
  <c r="DR137" i="23"/>
  <c r="DR145" i="23" s="1"/>
  <c r="AL137" i="23"/>
  <c r="AL145" i="23" s="1"/>
  <c r="BW137" i="23"/>
  <c r="BW145" i="23" s="1"/>
  <c r="BA137" i="23"/>
  <c r="BA145" i="23" s="1"/>
  <c r="AY137" i="23"/>
  <c r="N137" i="23"/>
  <c r="N145" i="23" s="1"/>
  <c r="H113" i="23"/>
  <c r="H115" i="23" s="1"/>
  <c r="I113" i="23"/>
  <c r="BJ137" i="23"/>
  <c r="BJ145" i="23" s="1"/>
  <c r="CR137" i="23"/>
  <c r="CR145" i="23" s="1"/>
  <c r="DC137" i="23"/>
  <c r="I89" i="23"/>
  <c r="DT137" i="23"/>
  <c r="BK137" i="23"/>
  <c r="BK145" i="23" s="1"/>
  <c r="M137" i="23"/>
  <c r="CL137" i="23"/>
  <c r="CL145" i="23" s="1"/>
  <c r="BI137" i="23"/>
  <c r="BI145" i="23" s="1"/>
  <c r="CX137" i="23"/>
  <c r="CX145" i="23" s="1"/>
  <c r="V137" i="23"/>
  <c r="V145" i="23" s="1"/>
  <c r="BC137" i="23"/>
  <c r="BC145" i="23" s="1"/>
  <c r="BZ137" i="23"/>
  <c r="BZ145" i="23" s="1"/>
  <c r="BN137" i="23"/>
  <c r="BB137" i="23"/>
  <c r="AB137" i="23"/>
  <c r="AB145" i="23" s="1"/>
  <c r="AI137" i="23"/>
  <c r="AI145" i="23" s="1"/>
  <c r="CF137" i="23"/>
  <c r="CF145" i="23" s="1"/>
  <c r="AD137" i="23"/>
  <c r="AD145" i="23" s="1"/>
  <c r="CV137" i="23"/>
  <c r="I69" i="23"/>
  <c r="J67" i="23"/>
  <c r="BV137" i="23"/>
  <c r="BV145" i="23" s="1"/>
  <c r="AO137" i="23"/>
  <c r="CE137" i="23"/>
  <c r="O137" i="23"/>
  <c r="I93" i="23"/>
  <c r="I90" i="23"/>
  <c r="H90" i="23"/>
  <c r="H92" i="23"/>
  <c r="DE137" i="23"/>
  <c r="DE145" i="23" s="1"/>
  <c r="AA137" i="23"/>
  <c r="DV137" i="23"/>
  <c r="DV145" i="23" s="1"/>
  <c r="DQ137" i="23"/>
  <c r="DB137" i="23"/>
  <c r="DB145" i="23" s="1"/>
  <c r="BY137" i="23"/>
  <c r="BY145" i="23" s="1"/>
  <c r="DD137" i="23"/>
  <c r="CS137" i="23"/>
  <c r="CS145" i="23" s="1"/>
  <c r="CH137" i="23"/>
  <c r="CH145" i="23" s="1"/>
  <c r="BX137" i="23"/>
  <c r="BX145" i="23" s="1"/>
  <c r="H112" i="23"/>
  <c r="I111" i="23"/>
  <c r="H146" i="23"/>
  <c r="AJ137" i="23"/>
  <c r="DK137" i="23"/>
  <c r="DS137" i="23"/>
  <c r="DS145" i="23" s="1"/>
  <c r="CV145" i="23"/>
  <c r="AU137" i="23"/>
  <c r="AU145" i="23" s="1"/>
  <c r="S137" i="23"/>
  <c r="S145" i="23" s="1"/>
  <c r="DJ137" i="23"/>
  <c r="I47" i="23"/>
  <c r="AN137" i="23"/>
  <c r="DI137" i="23"/>
  <c r="DI145" i="23" s="1"/>
  <c r="BG137" i="23"/>
  <c r="BG145" i="23" s="1"/>
  <c r="AP137" i="23"/>
  <c r="AP145" i="23" s="1"/>
  <c r="AK137" i="23"/>
  <c r="AK145" i="23" s="1"/>
  <c r="CT137" i="23"/>
  <c r="CT145" i="23" s="1"/>
  <c r="CQ137" i="23"/>
  <c r="CQ145" i="23" s="1"/>
  <c r="AC145" i="23"/>
  <c r="CJ137" i="23"/>
  <c r="CJ145" i="23" s="1"/>
  <c r="CM137" i="23"/>
  <c r="CM145" i="23" s="1"/>
  <c r="CI137" i="23"/>
  <c r="CI145" i="23" s="1"/>
  <c r="AC137" i="23"/>
  <c r="H137" i="23"/>
  <c r="H134" i="23"/>
  <c r="BM137" i="23"/>
  <c r="BM145" i="23" s="1"/>
  <c r="X145" i="23"/>
  <c r="AM137" i="23"/>
  <c r="AM145" i="23" s="1"/>
  <c r="J65" i="23"/>
  <c r="W137" i="23"/>
  <c r="W145" i="23" s="1"/>
  <c r="BU137" i="23"/>
  <c r="BU145" i="23" s="1"/>
  <c r="AE137" i="23"/>
  <c r="AE145" i="23" s="1"/>
  <c r="CG137" i="23"/>
  <c r="CG145" i="23" s="1"/>
  <c r="BT137" i="23"/>
  <c r="BT145" i="23" s="1"/>
  <c r="P137" i="23"/>
  <c r="P145" i="23" s="1"/>
  <c r="AO145" i="23"/>
  <c r="Q137" i="23"/>
  <c r="Q145" i="23" s="1"/>
  <c r="DC145" i="23"/>
  <c r="CN37" i="18"/>
  <c r="CZ3" i="18"/>
  <c r="CE37" i="18"/>
  <c r="CQ3" i="18"/>
  <c r="DI37" i="18"/>
  <c r="DU3" i="18"/>
  <c r="DU37" i="18" s="1"/>
  <c r="CF37" i="18"/>
  <c r="CR3" i="18"/>
  <c r="DK37" i="18"/>
  <c r="DW3" i="18"/>
  <c r="DW37" i="18" s="1"/>
  <c r="CO37" i="18"/>
  <c r="DA3" i="18"/>
  <c r="CD37" i="18"/>
  <c r="CP3" i="18"/>
  <c r="CH37" i="18"/>
  <c r="CT3" i="18"/>
  <c r="CS37" i="18"/>
  <c r="DE3" i="18"/>
  <c r="DV3" i="18"/>
  <c r="DV37" i="18" s="1"/>
  <c r="DJ37" i="18"/>
  <c r="CI37" i="18"/>
  <c r="CU3" i="18"/>
  <c r="Q2" i="18"/>
  <c r="P36" i="18"/>
  <c r="DT3" i="18"/>
  <c r="DT37" i="18" s="1"/>
  <c r="DH37" i="18"/>
  <c r="L24" i="16"/>
  <c r="L25" i="16" s="1"/>
  <c r="M29" i="16" s="1"/>
  <c r="K25" i="16"/>
  <c r="L29" i="16" s="1"/>
  <c r="K28" i="16"/>
  <c r="CC36" i="4"/>
  <c r="CD36" i="4" s="1"/>
  <c r="CE36" i="4" s="1"/>
  <c r="CF36" i="4" s="1"/>
  <c r="CG36" i="4" s="1"/>
  <c r="CH36" i="4" s="1"/>
  <c r="CI36" i="4" s="1"/>
  <c r="CJ36" i="4" s="1"/>
  <c r="CK36" i="4" s="1"/>
  <c r="CL36" i="4" s="1"/>
  <c r="CM36" i="4" s="1"/>
  <c r="CN36" i="4" s="1"/>
  <c r="EF36" i="4"/>
  <c r="EF60" i="4"/>
  <c r="CC60" i="4"/>
  <c r="CD60" i="4" s="1"/>
  <c r="CE60" i="4" s="1"/>
  <c r="CF60" i="4" s="1"/>
  <c r="CG60" i="4" s="1"/>
  <c r="CH60" i="4" s="1"/>
  <c r="CI60" i="4" s="1"/>
  <c r="CJ60" i="4" s="1"/>
  <c r="CK60" i="4" s="1"/>
  <c r="CL60" i="4" s="1"/>
  <c r="CM60" i="4" s="1"/>
  <c r="CN60" i="4" s="1"/>
  <c r="V39" i="4"/>
  <c r="V23" i="4"/>
  <c r="U22" i="4"/>
  <c r="P35" i="4"/>
  <c r="O34" i="4"/>
  <c r="P21" i="4"/>
  <c r="O20" i="4"/>
  <c r="O15" i="4"/>
  <c r="P8" i="4"/>
  <c r="CC37" i="4"/>
  <c r="CD37" i="4" s="1"/>
  <c r="CE37" i="4" s="1"/>
  <c r="CF37" i="4" s="1"/>
  <c r="CG37" i="4" s="1"/>
  <c r="CH37" i="4" s="1"/>
  <c r="CI37" i="4" s="1"/>
  <c r="CJ37" i="4" s="1"/>
  <c r="CK37" i="4" s="1"/>
  <c r="CL37" i="4" s="1"/>
  <c r="CM37" i="4" s="1"/>
  <c r="CN37" i="4" s="1"/>
  <c r="EF37" i="4"/>
  <c r="EF56" i="4"/>
  <c r="CC56" i="4"/>
  <c r="CD56" i="4" s="1"/>
  <c r="CE56" i="4" s="1"/>
  <c r="CF56" i="4" s="1"/>
  <c r="CG56" i="4" s="1"/>
  <c r="CH56" i="4" s="1"/>
  <c r="CI56" i="4" s="1"/>
  <c r="CJ56" i="4" s="1"/>
  <c r="CK56" i="4" s="1"/>
  <c r="CL56" i="4" s="1"/>
  <c r="CM56" i="4" s="1"/>
  <c r="CN56" i="4" s="1"/>
  <c r="Q25" i="4"/>
  <c r="R40" i="4"/>
  <c r="EF57" i="4"/>
  <c r="CC57" i="4"/>
  <c r="CD57" i="4" s="1"/>
  <c r="CE57" i="4" s="1"/>
  <c r="CF57" i="4" s="1"/>
  <c r="CG57" i="4" s="1"/>
  <c r="CH57" i="4" s="1"/>
  <c r="CI57" i="4" s="1"/>
  <c r="CJ57" i="4" s="1"/>
  <c r="CK57" i="4" s="1"/>
  <c r="CL57" i="4" s="1"/>
  <c r="CM57" i="4" s="1"/>
  <c r="CN57" i="4" s="1"/>
  <c r="EE66" i="4"/>
  <c r="BQ66" i="4"/>
  <c r="BR66" i="4" s="1"/>
  <c r="BS66" i="4" s="1"/>
  <c r="BT66" i="4" s="1"/>
  <c r="BU66" i="4" s="1"/>
  <c r="BV66" i="4" s="1"/>
  <c r="BW66" i="4" s="1"/>
  <c r="BX66" i="4" s="1"/>
  <c r="BY66" i="4" s="1"/>
  <c r="BZ66" i="4" s="1"/>
  <c r="CA66" i="4" s="1"/>
  <c r="CB66" i="4" s="1"/>
  <c r="EF11" i="4"/>
  <c r="CC11" i="4"/>
  <c r="CD11" i="4" s="1"/>
  <c r="CE11" i="4" s="1"/>
  <c r="CF11" i="4" s="1"/>
  <c r="CG11" i="4" s="1"/>
  <c r="CH11" i="4" s="1"/>
  <c r="CI11" i="4" s="1"/>
  <c r="CJ11" i="4" s="1"/>
  <c r="CK11" i="4" s="1"/>
  <c r="CL11" i="4" s="1"/>
  <c r="CM11" i="4" s="1"/>
  <c r="CN11" i="4" s="1"/>
  <c r="EF29" i="4"/>
  <c r="CC29" i="4"/>
  <c r="CD29" i="4" s="1"/>
  <c r="CE29" i="4" s="1"/>
  <c r="CF29" i="4" s="1"/>
  <c r="CG29" i="4" s="1"/>
  <c r="CH29" i="4" s="1"/>
  <c r="CI29" i="4" s="1"/>
  <c r="CJ29" i="4" s="1"/>
  <c r="CK29" i="4" s="1"/>
  <c r="CL29" i="4" s="1"/>
  <c r="CM29" i="4" s="1"/>
  <c r="CN29" i="4" s="1"/>
  <c r="EF73" i="4"/>
  <c r="CC73" i="4"/>
  <c r="CD73" i="4" s="1"/>
  <c r="CE73" i="4" s="1"/>
  <c r="CF73" i="4" s="1"/>
  <c r="CG73" i="4" s="1"/>
  <c r="CH73" i="4" s="1"/>
  <c r="CI73" i="4" s="1"/>
  <c r="CJ73" i="4" s="1"/>
  <c r="CK73" i="4" s="1"/>
  <c r="CL73" i="4" s="1"/>
  <c r="CM73" i="4" s="1"/>
  <c r="CN73" i="4" s="1"/>
  <c r="EF10" i="4"/>
  <c r="CC10" i="4"/>
  <c r="CD10" i="4" s="1"/>
  <c r="CE10" i="4" s="1"/>
  <c r="CF10" i="4" s="1"/>
  <c r="CG10" i="4" s="1"/>
  <c r="CH10" i="4" s="1"/>
  <c r="CI10" i="4" s="1"/>
  <c r="CJ10" i="4" s="1"/>
  <c r="CK10" i="4" s="1"/>
  <c r="CL10" i="4" s="1"/>
  <c r="CM10" i="4" s="1"/>
  <c r="CN10" i="4" s="1"/>
  <c r="EF9" i="4"/>
  <c r="CC9" i="4"/>
  <c r="CD9" i="4" s="1"/>
  <c r="CE9" i="4" s="1"/>
  <c r="CF9" i="4" s="1"/>
  <c r="CG9" i="4" s="1"/>
  <c r="CH9" i="4" s="1"/>
  <c r="CI9" i="4" s="1"/>
  <c r="CJ9" i="4" s="1"/>
  <c r="CK9" i="4" s="1"/>
  <c r="CL9" i="4" s="1"/>
  <c r="CM9" i="4" s="1"/>
  <c r="CN9" i="4" s="1"/>
  <c r="CC64" i="4"/>
  <c r="CD64" i="4" s="1"/>
  <c r="CE64" i="4" s="1"/>
  <c r="CF64" i="4" s="1"/>
  <c r="CG64" i="4" s="1"/>
  <c r="CH64" i="4" s="1"/>
  <c r="CI64" i="4" s="1"/>
  <c r="CJ64" i="4" s="1"/>
  <c r="CK64" i="4" s="1"/>
  <c r="CL64" i="4" s="1"/>
  <c r="CM64" i="4" s="1"/>
  <c r="CN64" i="4" s="1"/>
  <c r="EF64" i="4"/>
  <c r="L47" i="4"/>
  <c r="L80" i="4" s="1"/>
  <c r="BQ17" i="4"/>
  <c r="BR17" i="4" s="1"/>
  <c r="BS17" i="4" s="1"/>
  <c r="BT17" i="4" s="1"/>
  <c r="BU17" i="4" s="1"/>
  <c r="BV17" i="4" s="1"/>
  <c r="BW17" i="4" s="1"/>
  <c r="BX17" i="4" s="1"/>
  <c r="BY17" i="4" s="1"/>
  <c r="BZ17" i="4" s="1"/>
  <c r="CA17" i="4" s="1"/>
  <c r="CB17" i="4" s="1"/>
  <c r="EE17" i="4"/>
  <c r="N26" i="4"/>
  <c r="M24" i="4"/>
  <c r="M30" i="4" s="1"/>
  <c r="N41" i="4"/>
  <c r="M38" i="4"/>
  <c r="M43" i="4" s="1"/>
  <c r="M47" i="4" s="1"/>
  <c r="R71" i="4"/>
  <c r="Q77" i="4"/>
  <c r="EE14" i="4"/>
  <c r="BQ14" i="4"/>
  <c r="BR14" i="4" s="1"/>
  <c r="BS14" i="4" s="1"/>
  <c r="BT14" i="4" s="1"/>
  <c r="BU14" i="4" s="1"/>
  <c r="BV14" i="4" s="1"/>
  <c r="BW14" i="4" s="1"/>
  <c r="BX14" i="4" s="1"/>
  <c r="BY14" i="4" s="1"/>
  <c r="BZ14" i="4" s="1"/>
  <c r="CA14" i="4" s="1"/>
  <c r="CB14" i="4" s="1"/>
  <c r="CC45" i="4"/>
  <c r="CD45" i="4" s="1"/>
  <c r="CE45" i="4" s="1"/>
  <c r="CF45" i="4" s="1"/>
  <c r="CG45" i="4" s="1"/>
  <c r="CH45" i="4" s="1"/>
  <c r="CI45" i="4" s="1"/>
  <c r="CJ45" i="4" s="1"/>
  <c r="CK45" i="4" s="1"/>
  <c r="CL45" i="4" s="1"/>
  <c r="CM45" i="4" s="1"/>
  <c r="CN45" i="4" s="1"/>
  <c r="EF45" i="4"/>
  <c r="P27" i="4"/>
  <c r="Q28" i="4"/>
  <c r="EF65" i="4"/>
  <c r="CC65" i="4"/>
  <c r="CD65" i="4" s="1"/>
  <c r="CE65" i="4" s="1"/>
  <c r="CF65" i="4" s="1"/>
  <c r="CG65" i="4" s="1"/>
  <c r="CH65" i="4" s="1"/>
  <c r="CI65" i="4" s="1"/>
  <c r="CJ65" i="4" s="1"/>
  <c r="CK65" i="4" s="1"/>
  <c r="CL65" i="4" s="1"/>
  <c r="CM65" i="4" s="1"/>
  <c r="CN65" i="4" s="1"/>
  <c r="CC55" i="4"/>
  <c r="CD55" i="4" s="1"/>
  <c r="CE55" i="4" s="1"/>
  <c r="CF55" i="4" s="1"/>
  <c r="CG55" i="4" s="1"/>
  <c r="CH55" i="4" s="1"/>
  <c r="CI55" i="4" s="1"/>
  <c r="CJ55" i="4" s="1"/>
  <c r="CK55" i="4" s="1"/>
  <c r="CL55" i="4" s="1"/>
  <c r="CM55" i="4" s="1"/>
  <c r="CN55" i="4" s="1"/>
  <c r="EF55" i="4"/>
  <c r="EF59" i="4"/>
  <c r="CC59" i="4"/>
  <c r="CD59" i="4" s="1"/>
  <c r="CE59" i="4" s="1"/>
  <c r="CF59" i="4" s="1"/>
  <c r="CG59" i="4" s="1"/>
  <c r="CH59" i="4" s="1"/>
  <c r="CI59" i="4" s="1"/>
  <c r="CJ59" i="4" s="1"/>
  <c r="CK59" i="4" s="1"/>
  <c r="CL59" i="4" s="1"/>
  <c r="CM59" i="4" s="1"/>
  <c r="CN59" i="4" s="1"/>
  <c r="M68" i="4"/>
  <c r="N63" i="4"/>
  <c r="EE74" i="4"/>
  <c r="BQ74" i="4"/>
  <c r="BR74" i="4" s="1"/>
  <c r="BS74" i="4" s="1"/>
  <c r="BT74" i="4" s="1"/>
  <c r="BU74" i="4" s="1"/>
  <c r="BV74" i="4" s="1"/>
  <c r="BW74" i="4" s="1"/>
  <c r="BX74" i="4" s="1"/>
  <c r="BY74" i="4" s="1"/>
  <c r="BZ74" i="4" s="1"/>
  <c r="CA74" i="4" s="1"/>
  <c r="CB74" i="4" s="1"/>
  <c r="EF72" i="4"/>
  <c r="CC72" i="4"/>
  <c r="CD72" i="4" s="1"/>
  <c r="CE72" i="4" s="1"/>
  <c r="CF72" i="4" s="1"/>
  <c r="CG72" i="4" s="1"/>
  <c r="CH72" i="4" s="1"/>
  <c r="CI72" i="4" s="1"/>
  <c r="CJ72" i="4" s="1"/>
  <c r="CK72" i="4" s="1"/>
  <c r="CL72" i="4" s="1"/>
  <c r="CM72" i="4" s="1"/>
  <c r="CN72" i="4" s="1"/>
  <c r="M53" i="4"/>
  <c r="M61" i="4" s="1"/>
  <c r="N54" i="4"/>
  <c r="K130" i="2"/>
  <c r="K134" i="2" s="1"/>
  <c r="K138" i="2" s="1"/>
  <c r="L155" i="2" s="1"/>
  <c r="L160" i="2" s="1"/>
  <c r="F322" i="2"/>
  <c r="F338" i="2" s="1"/>
  <c r="F339" i="2" s="1"/>
  <c r="F320" i="2"/>
  <c r="F321" i="2"/>
  <c r="F349" i="2" s="1"/>
  <c r="F350" i="2" s="1"/>
  <c r="H310" i="2"/>
  <c r="E352" i="2"/>
  <c r="E359" i="2" s="1"/>
  <c r="E361" i="2" s="1"/>
  <c r="E363" i="2" s="1"/>
  <c r="D378" i="2" s="1"/>
  <c r="G436" i="2"/>
  <c r="F436" i="2"/>
  <c r="F222" i="2"/>
  <c r="E345" i="2"/>
  <c r="E346" i="2" s="1"/>
  <c r="E323" i="2"/>
  <c r="J123" i="2"/>
  <c r="L119" i="2"/>
  <c r="G428" i="2"/>
  <c r="F428" i="2"/>
  <c r="L116" i="2"/>
  <c r="G316" i="2"/>
  <c r="H313" i="2"/>
  <c r="H316" i="2" s="1"/>
  <c r="H311" i="2"/>
  <c r="H358" i="2" s="1"/>
  <c r="I240" i="2"/>
  <c r="E138" i="2"/>
  <c r="D363" i="2"/>
  <c r="D377" i="2" s="1"/>
  <c r="J237" i="2"/>
  <c r="I307" i="2" s="1"/>
  <c r="J234" i="2"/>
  <c r="J245" i="2"/>
  <c r="H315" i="2" s="1"/>
  <c r="J242" i="2"/>
  <c r="K232" i="2"/>
  <c r="J238" i="2"/>
  <c r="I309" i="2" s="1"/>
  <c r="J236" i="2"/>
  <c r="I308" i="2" s="1"/>
  <c r="J233" i="2"/>
  <c r="J240" i="2" s="1"/>
  <c r="J243" i="2"/>
  <c r="J244" i="2"/>
  <c r="I313" i="2" s="1"/>
  <c r="J235" i="2"/>
  <c r="AH100" i="31" l="1"/>
  <c r="AH106" i="31" s="1"/>
  <c r="AH107" i="31" s="1"/>
  <c r="AI107" i="31" s="1"/>
  <c r="AJ107" i="31" s="1"/>
  <c r="AK107" i="31" s="1"/>
  <c r="AL107" i="31" s="1"/>
  <c r="AH154" i="31"/>
  <c r="AH160" i="31" s="1"/>
  <c r="AH161" i="31" s="1"/>
  <c r="AI161" i="31" s="1"/>
  <c r="AJ161" i="31" s="1"/>
  <c r="AK161" i="31" s="1"/>
  <c r="AL161" i="31" s="1"/>
  <c r="AH127" i="31"/>
  <c r="AH133" i="31" s="1"/>
  <c r="AH134" i="31" s="1"/>
  <c r="AI134" i="31" s="1"/>
  <c r="AJ134" i="31" s="1"/>
  <c r="AK134" i="31" s="1"/>
  <c r="AL134" i="31" s="1"/>
  <c r="P179" i="31"/>
  <c r="P183" i="31" s="1"/>
  <c r="P52" i="31"/>
  <c r="V73" i="31"/>
  <c r="V79" i="31" s="1"/>
  <c r="V80" i="31" s="1"/>
  <c r="W80" i="31" s="1"/>
  <c r="X80" i="31" s="1"/>
  <c r="Y80" i="31" s="1"/>
  <c r="Z80" i="31" s="1"/>
  <c r="J44" i="23"/>
  <c r="I46" i="23"/>
  <c r="J42" i="23"/>
  <c r="I92" i="23"/>
  <c r="J90" i="23"/>
  <c r="J66" i="23"/>
  <c r="J70" i="23" s="1"/>
  <c r="K65" i="23" s="1"/>
  <c r="L20" i="23"/>
  <c r="L24" i="23" s="1"/>
  <c r="M19" i="23"/>
  <c r="H135" i="23"/>
  <c r="H149" i="23" s="1"/>
  <c r="H139" i="23"/>
  <c r="H145" i="23"/>
  <c r="I112" i="23"/>
  <c r="I116" i="23" s="1"/>
  <c r="J111" i="23"/>
  <c r="J88" i="23"/>
  <c r="CR37" i="18"/>
  <c r="DD3" i="18"/>
  <c r="DA37" i="18"/>
  <c r="DM3" i="18"/>
  <c r="CU37" i="18"/>
  <c r="DG3" i="18"/>
  <c r="DE37" i="18"/>
  <c r="DQ3" i="18"/>
  <c r="DQ37" i="18" s="1"/>
  <c r="CT37" i="18"/>
  <c r="DF3" i="18"/>
  <c r="DB3" i="18"/>
  <c r="CP37" i="18"/>
  <c r="CZ37" i="18"/>
  <c r="DL3" i="18"/>
  <c r="R2" i="18"/>
  <c r="Q36" i="18"/>
  <c r="CQ37" i="18"/>
  <c r="DC3" i="18"/>
  <c r="L28" i="16"/>
  <c r="L36" i="16"/>
  <c r="L35" i="16"/>
  <c r="M36" i="16"/>
  <c r="M35" i="16"/>
  <c r="L26" i="16"/>
  <c r="EG10" i="4"/>
  <c r="CO10" i="4"/>
  <c r="CP10" i="4" s="1"/>
  <c r="CQ10" i="4" s="1"/>
  <c r="CR10" i="4" s="1"/>
  <c r="CS10" i="4" s="1"/>
  <c r="CT10" i="4" s="1"/>
  <c r="CU10" i="4" s="1"/>
  <c r="CV10" i="4" s="1"/>
  <c r="CW10" i="4" s="1"/>
  <c r="CX10" i="4" s="1"/>
  <c r="CY10" i="4" s="1"/>
  <c r="CZ10" i="4" s="1"/>
  <c r="O41" i="4"/>
  <c r="N38" i="4"/>
  <c r="N43" i="4" s="1"/>
  <c r="EG29" i="4"/>
  <c r="CO29" i="4"/>
  <c r="CP29" i="4" s="1"/>
  <c r="CQ29" i="4" s="1"/>
  <c r="CR29" i="4" s="1"/>
  <c r="CS29" i="4" s="1"/>
  <c r="CT29" i="4" s="1"/>
  <c r="CU29" i="4" s="1"/>
  <c r="CV29" i="4" s="1"/>
  <c r="CW29" i="4" s="1"/>
  <c r="CX29" i="4" s="1"/>
  <c r="CY29" i="4" s="1"/>
  <c r="CZ29" i="4" s="1"/>
  <c r="W23" i="4"/>
  <c r="V22" i="4"/>
  <c r="EG11" i="4"/>
  <c r="CO11" i="4"/>
  <c r="CP11" i="4" s="1"/>
  <c r="CQ11" i="4" s="1"/>
  <c r="CR11" i="4" s="1"/>
  <c r="CS11" i="4" s="1"/>
  <c r="CT11" i="4" s="1"/>
  <c r="CU11" i="4" s="1"/>
  <c r="CV11" i="4" s="1"/>
  <c r="CW11" i="4" s="1"/>
  <c r="CX11" i="4" s="1"/>
  <c r="CY11" i="4" s="1"/>
  <c r="CZ11" i="4" s="1"/>
  <c r="M80" i="4"/>
  <c r="EG56" i="4"/>
  <c r="CO56" i="4"/>
  <c r="CP56" i="4" s="1"/>
  <c r="CQ56" i="4" s="1"/>
  <c r="CR56" i="4" s="1"/>
  <c r="CS56" i="4" s="1"/>
  <c r="CT56" i="4" s="1"/>
  <c r="CU56" i="4" s="1"/>
  <c r="CV56" i="4" s="1"/>
  <c r="CW56" i="4" s="1"/>
  <c r="CX56" i="4" s="1"/>
  <c r="CY56" i="4" s="1"/>
  <c r="CZ56" i="4" s="1"/>
  <c r="EF14" i="4"/>
  <c r="CC14" i="4"/>
  <c r="CD14" i="4" s="1"/>
  <c r="CE14" i="4" s="1"/>
  <c r="CF14" i="4" s="1"/>
  <c r="CG14" i="4" s="1"/>
  <c r="CH14" i="4" s="1"/>
  <c r="CI14" i="4" s="1"/>
  <c r="CJ14" i="4" s="1"/>
  <c r="CK14" i="4" s="1"/>
  <c r="CL14" i="4" s="1"/>
  <c r="CM14" i="4" s="1"/>
  <c r="CN14" i="4" s="1"/>
  <c r="M78" i="4"/>
  <c r="EG37" i="4"/>
  <c r="CO37" i="4"/>
  <c r="CP37" i="4" s="1"/>
  <c r="CQ37" i="4" s="1"/>
  <c r="CR37" i="4" s="1"/>
  <c r="CS37" i="4" s="1"/>
  <c r="CT37" i="4" s="1"/>
  <c r="CU37" i="4" s="1"/>
  <c r="CV37" i="4" s="1"/>
  <c r="CW37" i="4" s="1"/>
  <c r="CX37" i="4" s="1"/>
  <c r="CY37" i="4" s="1"/>
  <c r="CZ37" i="4" s="1"/>
  <c r="EG60" i="4"/>
  <c r="CO60" i="4"/>
  <c r="CP60" i="4" s="1"/>
  <c r="CQ60" i="4" s="1"/>
  <c r="CR60" i="4" s="1"/>
  <c r="CS60" i="4" s="1"/>
  <c r="CT60" i="4" s="1"/>
  <c r="CU60" i="4" s="1"/>
  <c r="CV60" i="4" s="1"/>
  <c r="CW60" i="4" s="1"/>
  <c r="CX60" i="4" s="1"/>
  <c r="CY60" i="4" s="1"/>
  <c r="CZ60" i="4" s="1"/>
  <c r="CO65" i="4"/>
  <c r="CP65" i="4" s="1"/>
  <c r="CQ65" i="4" s="1"/>
  <c r="CR65" i="4" s="1"/>
  <c r="CS65" i="4" s="1"/>
  <c r="CT65" i="4" s="1"/>
  <c r="CU65" i="4" s="1"/>
  <c r="CV65" i="4" s="1"/>
  <c r="CW65" i="4" s="1"/>
  <c r="CX65" i="4" s="1"/>
  <c r="CY65" i="4" s="1"/>
  <c r="CZ65" i="4" s="1"/>
  <c r="EG65" i="4"/>
  <c r="Q21" i="4"/>
  <c r="P20" i="4"/>
  <c r="EG72" i="4"/>
  <c r="CO72" i="4"/>
  <c r="CP72" i="4" s="1"/>
  <c r="CQ72" i="4" s="1"/>
  <c r="CR72" i="4" s="1"/>
  <c r="CS72" i="4" s="1"/>
  <c r="CT72" i="4" s="1"/>
  <c r="CU72" i="4" s="1"/>
  <c r="CV72" i="4" s="1"/>
  <c r="CW72" i="4" s="1"/>
  <c r="CX72" i="4" s="1"/>
  <c r="CY72" i="4" s="1"/>
  <c r="CZ72" i="4" s="1"/>
  <c r="R25" i="4"/>
  <c r="CC17" i="4"/>
  <c r="CD17" i="4" s="1"/>
  <c r="CE17" i="4" s="1"/>
  <c r="CF17" i="4" s="1"/>
  <c r="CG17" i="4" s="1"/>
  <c r="CH17" i="4" s="1"/>
  <c r="CI17" i="4" s="1"/>
  <c r="CJ17" i="4" s="1"/>
  <c r="CK17" i="4" s="1"/>
  <c r="CL17" i="4" s="1"/>
  <c r="CM17" i="4" s="1"/>
  <c r="CN17" i="4" s="1"/>
  <c r="EF17" i="4"/>
  <c r="W39" i="4"/>
  <c r="N68" i="4"/>
  <c r="N78" i="4" s="1"/>
  <c r="O63" i="4"/>
  <c r="EF66" i="4"/>
  <c r="CC66" i="4"/>
  <c r="CD66" i="4" s="1"/>
  <c r="CE66" i="4" s="1"/>
  <c r="CF66" i="4" s="1"/>
  <c r="CG66" i="4" s="1"/>
  <c r="CH66" i="4" s="1"/>
  <c r="CI66" i="4" s="1"/>
  <c r="CJ66" i="4" s="1"/>
  <c r="CK66" i="4" s="1"/>
  <c r="CL66" i="4" s="1"/>
  <c r="CM66" i="4" s="1"/>
  <c r="CN66" i="4" s="1"/>
  <c r="P15" i="4"/>
  <c r="Q8" i="4"/>
  <c r="N53" i="4"/>
  <c r="N61" i="4" s="1"/>
  <c r="O54" i="4"/>
  <c r="EG73" i="4"/>
  <c r="CO73" i="4"/>
  <c r="CP73" i="4" s="1"/>
  <c r="CQ73" i="4" s="1"/>
  <c r="CR73" i="4" s="1"/>
  <c r="CS73" i="4" s="1"/>
  <c r="CT73" i="4" s="1"/>
  <c r="CU73" i="4" s="1"/>
  <c r="CV73" i="4" s="1"/>
  <c r="CW73" i="4" s="1"/>
  <c r="CX73" i="4" s="1"/>
  <c r="CY73" i="4" s="1"/>
  <c r="CZ73" i="4" s="1"/>
  <c r="EF74" i="4"/>
  <c r="CC74" i="4"/>
  <c r="CD74" i="4" s="1"/>
  <c r="CE74" i="4" s="1"/>
  <c r="CF74" i="4" s="1"/>
  <c r="CG74" i="4" s="1"/>
  <c r="CH74" i="4" s="1"/>
  <c r="CI74" i="4" s="1"/>
  <c r="CJ74" i="4" s="1"/>
  <c r="CK74" i="4" s="1"/>
  <c r="CL74" i="4" s="1"/>
  <c r="CM74" i="4" s="1"/>
  <c r="CN74" i="4" s="1"/>
  <c r="EG59" i="4"/>
  <c r="CO59" i="4"/>
  <c r="CP59" i="4" s="1"/>
  <c r="CQ59" i="4" s="1"/>
  <c r="CR59" i="4" s="1"/>
  <c r="CS59" i="4" s="1"/>
  <c r="CT59" i="4" s="1"/>
  <c r="CU59" i="4" s="1"/>
  <c r="CV59" i="4" s="1"/>
  <c r="CW59" i="4" s="1"/>
  <c r="CX59" i="4" s="1"/>
  <c r="CY59" i="4" s="1"/>
  <c r="CZ59" i="4" s="1"/>
  <c r="CO64" i="4"/>
  <c r="CP64" i="4" s="1"/>
  <c r="CQ64" i="4" s="1"/>
  <c r="CR64" i="4" s="1"/>
  <c r="CS64" i="4" s="1"/>
  <c r="CT64" i="4" s="1"/>
  <c r="CU64" i="4" s="1"/>
  <c r="CV64" i="4" s="1"/>
  <c r="CW64" i="4" s="1"/>
  <c r="CX64" i="4" s="1"/>
  <c r="CY64" i="4" s="1"/>
  <c r="CZ64" i="4" s="1"/>
  <c r="EG64" i="4"/>
  <c r="R77" i="4"/>
  <c r="S71" i="4"/>
  <c r="CO55" i="4"/>
  <c r="CP55" i="4" s="1"/>
  <c r="CQ55" i="4" s="1"/>
  <c r="CR55" i="4" s="1"/>
  <c r="CS55" i="4" s="1"/>
  <c r="CT55" i="4" s="1"/>
  <c r="CU55" i="4" s="1"/>
  <c r="CV55" i="4" s="1"/>
  <c r="CW55" i="4" s="1"/>
  <c r="CX55" i="4" s="1"/>
  <c r="CY55" i="4" s="1"/>
  <c r="CZ55" i="4" s="1"/>
  <c r="EG55" i="4"/>
  <c r="S40" i="4"/>
  <c r="Q27" i="4"/>
  <c r="R28" i="4"/>
  <c r="Q35" i="4"/>
  <c r="P34" i="4"/>
  <c r="O26" i="4"/>
  <c r="N24" i="4"/>
  <c r="N30" i="4" s="1"/>
  <c r="CO45" i="4"/>
  <c r="CP45" i="4" s="1"/>
  <c r="CQ45" i="4" s="1"/>
  <c r="CR45" i="4" s="1"/>
  <c r="CS45" i="4" s="1"/>
  <c r="CT45" i="4" s="1"/>
  <c r="CU45" i="4" s="1"/>
  <c r="CV45" i="4" s="1"/>
  <c r="CW45" i="4" s="1"/>
  <c r="CX45" i="4" s="1"/>
  <c r="CY45" i="4" s="1"/>
  <c r="CZ45" i="4" s="1"/>
  <c r="EG45" i="4"/>
  <c r="EG9" i="4"/>
  <c r="CO9" i="4"/>
  <c r="CP9" i="4" s="1"/>
  <c r="CQ9" i="4" s="1"/>
  <c r="CR9" i="4" s="1"/>
  <c r="CS9" i="4" s="1"/>
  <c r="CT9" i="4" s="1"/>
  <c r="CU9" i="4" s="1"/>
  <c r="CV9" i="4" s="1"/>
  <c r="CW9" i="4" s="1"/>
  <c r="CX9" i="4" s="1"/>
  <c r="CY9" i="4" s="1"/>
  <c r="CZ9" i="4" s="1"/>
  <c r="CO57" i="4"/>
  <c r="CP57" i="4" s="1"/>
  <c r="CQ57" i="4" s="1"/>
  <c r="CR57" i="4" s="1"/>
  <c r="CS57" i="4" s="1"/>
  <c r="CT57" i="4" s="1"/>
  <c r="CU57" i="4" s="1"/>
  <c r="CV57" i="4" s="1"/>
  <c r="CW57" i="4" s="1"/>
  <c r="CX57" i="4" s="1"/>
  <c r="CY57" i="4" s="1"/>
  <c r="CZ57" i="4" s="1"/>
  <c r="EG57" i="4"/>
  <c r="CO36" i="4"/>
  <c r="CP36" i="4" s="1"/>
  <c r="CQ36" i="4" s="1"/>
  <c r="CR36" i="4" s="1"/>
  <c r="CS36" i="4" s="1"/>
  <c r="CT36" i="4" s="1"/>
  <c r="CU36" i="4" s="1"/>
  <c r="CV36" i="4" s="1"/>
  <c r="CW36" i="4" s="1"/>
  <c r="CX36" i="4" s="1"/>
  <c r="CY36" i="4" s="1"/>
  <c r="CZ36" i="4" s="1"/>
  <c r="EG36" i="4"/>
  <c r="J247" i="2"/>
  <c r="J130" i="2"/>
  <c r="L123" i="2"/>
  <c r="F345" i="2"/>
  <c r="F346" i="2" s="1"/>
  <c r="F352" i="2" s="1"/>
  <c r="F359" i="2" s="1"/>
  <c r="F361" i="2" s="1"/>
  <c r="F363" i="2" s="1"/>
  <c r="D379" i="2" s="1"/>
  <c r="F323" i="2"/>
  <c r="I316" i="2"/>
  <c r="H322" i="2"/>
  <c r="H338" i="2" s="1"/>
  <c r="H339" i="2" s="1"/>
  <c r="H321" i="2"/>
  <c r="H349" i="2" s="1"/>
  <c r="H350" i="2" s="1"/>
  <c r="H320" i="2"/>
  <c r="G322" i="2"/>
  <c r="G338" i="2" s="1"/>
  <c r="G339" i="2" s="1"/>
  <c r="G321" i="2"/>
  <c r="G349" i="2" s="1"/>
  <c r="G350" i="2" s="1"/>
  <c r="G320" i="2"/>
  <c r="K237" i="2"/>
  <c r="K234" i="2"/>
  <c r="K245" i="2"/>
  <c r="I315" i="2" s="1"/>
  <c r="K242" i="2"/>
  <c r="K238" i="2"/>
  <c r="K236" i="2"/>
  <c r="K244" i="2"/>
  <c r="K235" i="2"/>
  <c r="K243" i="2"/>
  <c r="K233" i="2"/>
  <c r="I310" i="2"/>
  <c r="I311" i="2" s="1"/>
  <c r="I358" i="2" s="1"/>
  <c r="F155" i="2"/>
  <c r="F160" i="2" s="1"/>
  <c r="F162" i="2" s="1"/>
  <c r="D408" i="2"/>
  <c r="D410" i="2" s="1"/>
  <c r="D435" i="2" s="1"/>
  <c r="AA73" i="31" l="1"/>
  <c r="AM127" i="31"/>
  <c r="AM133" i="31" s="1"/>
  <c r="AM134" i="31" s="1"/>
  <c r="AN134" i="31" s="1"/>
  <c r="AO134" i="31" s="1"/>
  <c r="AP134" i="31" s="1"/>
  <c r="AQ134" i="31" s="1"/>
  <c r="AR134" i="31" s="1"/>
  <c r="AS134" i="31" s="1"/>
  <c r="AM154" i="31"/>
  <c r="AM160" i="31" s="1"/>
  <c r="AM161" i="31" s="1"/>
  <c r="AN161" i="31" s="1"/>
  <c r="AO161" i="31" s="1"/>
  <c r="AP161" i="31" s="1"/>
  <c r="AQ161" i="31" s="1"/>
  <c r="AR161" i="31" s="1"/>
  <c r="AS161" i="31" s="1"/>
  <c r="AM100" i="31"/>
  <c r="AM106" i="31" s="1"/>
  <c r="AM107" i="31" s="1"/>
  <c r="AN107" i="31" s="1"/>
  <c r="AO107" i="31" s="1"/>
  <c r="AP107" i="31" s="1"/>
  <c r="AQ107" i="31" s="1"/>
  <c r="AR107" i="31" s="1"/>
  <c r="AS107" i="31" s="1"/>
  <c r="P185" i="31"/>
  <c r="P189" i="31" s="1"/>
  <c r="P53" i="31"/>
  <c r="Q53" i="31" s="1"/>
  <c r="R53" i="31" s="1"/>
  <c r="S53" i="31" s="1"/>
  <c r="T53" i="31" s="1"/>
  <c r="U53" i="31" s="1"/>
  <c r="K66" i="23"/>
  <c r="J43" i="23"/>
  <c r="I136" i="23"/>
  <c r="H136" i="23"/>
  <c r="H138" i="23"/>
  <c r="H147" i="23" s="1"/>
  <c r="M21" i="23"/>
  <c r="M24" i="23"/>
  <c r="L23" i="23"/>
  <c r="J112" i="23"/>
  <c r="J116" i="23"/>
  <c r="J113" i="23"/>
  <c r="I115" i="23"/>
  <c r="M20" i="23"/>
  <c r="J69" i="23"/>
  <c r="K70" i="23"/>
  <c r="K67" i="23"/>
  <c r="I134" i="23"/>
  <c r="J89" i="23"/>
  <c r="J93" i="23" s="1"/>
  <c r="K88" i="23"/>
  <c r="DF37" i="18"/>
  <c r="DR3" i="18"/>
  <c r="DR37" i="18" s="1"/>
  <c r="DB37" i="18"/>
  <c r="DN3" i="18"/>
  <c r="DN37" i="18" s="1"/>
  <c r="DG37" i="18"/>
  <c r="DS3" i="18"/>
  <c r="DS37" i="18" s="1"/>
  <c r="DM37" i="18"/>
  <c r="DY3" i="18"/>
  <c r="DY37" i="18" s="1"/>
  <c r="S2" i="18"/>
  <c r="R36" i="18"/>
  <c r="DL37" i="18"/>
  <c r="DX3" i="18"/>
  <c r="DX37" i="18" s="1"/>
  <c r="DD37" i="18"/>
  <c r="DP3" i="18"/>
  <c r="DP37" i="18" s="1"/>
  <c r="DC37" i="18"/>
  <c r="DO3" i="18"/>
  <c r="DO37" i="18" s="1"/>
  <c r="M24" i="16"/>
  <c r="M25" i="16" s="1"/>
  <c r="N29" i="16" s="1"/>
  <c r="M26" i="16"/>
  <c r="M28" i="16"/>
  <c r="EH65" i="4"/>
  <c r="DA65" i="4"/>
  <c r="DB65" i="4" s="1"/>
  <c r="DC65" i="4" s="1"/>
  <c r="DD65" i="4" s="1"/>
  <c r="DE65" i="4" s="1"/>
  <c r="DF65" i="4" s="1"/>
  <c r="DG65" i="4" s="1"/>
  <c r="DH65" i="4" s="1"/>
  <c r="DI65" i="4" s="1"/>
  <c r="DJ65" i="4" s="1"/>
  <c r="DK65" i="4" s="1"/>
  <c r="DL65" i="4" s="1"/>
  <c r="X39" i="4"/>
  <c r="EH9" i="4"/>
  <c r="DA9" i="4"/>
  <c r="DB9" i="4" s="1"/>
  <c r="DC9" i="4" s="1"/>
  <c r="DD9" i="4" s="1"/>
  <c r="DE9" i="4" s="1"/>
  <c r="DF9" i="4" s="1"/>
  <c r="DG9" i="4" s="1"/>
  <c r="DH9" i="4" s="1"/>
  <c r="DI9" i="4" s="1"/>
  <c r="DJ9" i="4" s="1"/>
  <c r="DK9" i="4" s="1"/>
  <c r="DL9" i="4" s="1"/>
  <c r="EH29" i="4"/>
  <c r="DA29" i="4"/>
  <c r="DB29" i="4" s="1"/>
  <c r="DC29" i="4" s="1"/>
  <c r="DD29" i="4" s="1"/>
  <c r="DE29" i="4" s="1"/>
  <c r="DF29" i="4" s="1"/>
  <c r="DG29" i="4" s="1"/>
  <c r="DH29" i="4" s="1"/>
  <c r="DI29" i="4" s="1"/>
  <c r="DJ29" i="4" s="1"/>
  <c r="DK29" i="4" s="1"/>
  <c r="DL29" i="4" s="1"/>
  <c r="S77" i="4"/>
  <c r="T71" i="4"/>
  <c r="R35" i="4"/>
  <c r="Q34" i="4"/>
  <c r="DA36" i="4"/>
  <c r="DB36" i="4" s="1"/>
  <c r="DC36" i="4" s="1"/>
  <c r="DD36" i="4" s="1"/>
  <c r="DE36" i="4" s="1"/>
  <c r="DF36" i="4" s="1"/>
  <c r="DG36" i="4" s="1"/>
  <c r="DH36" i="4" s="1"/>
  <c r="DI36" i="4" s="1"/>
  <c r="DJ36" i="4" s="1"/>
  <c r="DK36" i="4" s="1"/>
  <c r="DL36" i="4" s="1"/>
  <c r="EH36" i="4"/>
  <c r="DA73" i="4"/>
  <c r="DB73" i="4" s="1"/>
  <c r="DC73" i="4" s="1"/>
  <c r="DD73" i="4" s="1"/>
  <c r="DE73" i="4" s="1"/>
  <c r="DF73" i="4" s="1"/>
  <c r="DG73" i="4" s="1"/>
  <c r="DH73" i="4" s="1"/>
  <c r="DI73" i="4" s="1"/>
  <c r="DJ73" i="4" s="1"/>
  <c r="DK73" i="4" s="1"/>
  <c r="DL73" i="4" s="1"/>
  <c r="EH73" i="4"/>
  <c r="EH37" i="4"/>
  <c r="DA37" i="4"/>
  <c r="DB37" i="4" s="1"/>
  <c r="DC37" i="4" s="1"/>
  <c r="DD37" i="4" s="1"/>
  <c r="DE37" i="4" s="1"/>
  <c r="DF37" i="4" s="1"/>
  <c r="DG37" i="4" s="1"/>
  <c r="DH37" i="4" s="1"/>
  <c r="DI37" i="4" s="1"/>
  <c r="DJ37" i="4" s="1"/>
  <c r="DK37" i="4" s="1"/>
  <c r="DL37" i="4" s="1"/>
  <c r="CO17" i="4"/>
  <c r="CP17" i="4" s="1"/>
  <c r="CQ17" i="4" s="1"/>
  <c r="CR17" i="4" s="1"/>
  <c r="CS17" i="4" s="1"/>
  <c r="CT17" i="4" s="1"/>
  <c r="CU17" i="4" s="1"/>
  <c r="CV17" i="4" s="1"/>
  <c r="CW17" i="4" s="1"/>
  <c r="CX17" i="4" s="1"/>
  <c r="CY17" i="4" s="1"/>
  <c r="CZ17" i="4" s="1"/>
  <c r="EG17" i="4"/>
  <c r="EG14" i="4"/>
  <c r="CO14" i="4"/>
  <c r="CP14" i="4" s="1"/>
  <c r="CQ14" i="4" s="1"/>
  <c r="CR14" i="4" s="1"/>
  <c r="CS14" i="4" s="1"/>
  <c r="CT14" i="4" s="1"/>
  <c r="CU14" i="4" s="1"/>
  <c r="CV14" i="4" s="1"/>
  <c r="CW14" i="4" s="1"/>
  <c r="CX14" i="4" s="1"/>
  <c r="CY14" i="4" s="1"/>
  <c r="CZ14" i="4" s="1"/>
  <c r="N47" i="4"/>
  <c r="N80" i="4" s="1"/>
  <c r="EH11" i="4"/>
  <c r="DA11" i="4"/>
  <c r="DB11" i="4" s="1"/>
  <c r="DC11" i="4" s="1"/>
  <c r="DD11" i="4" s="1"/>
  <c r="DE11" i="4" s="1"/>
  <c r="DF11" i="4" s="1"/>
  <c r="DG11" i="4" s="1"/>
  <c r="DH11" i="4" s="1"/>
  <c r="DI11" i="4" s="1"/>
  <c r="DJ11" i="4" s="1"/>
  <c r="DK11" i="4" s="1"/>
  <c r="DL11" i="4" s="1"/>
  <c r="EH55" i="4"/>
  <c r="DA55" i="4"/>
  <c r="DB55" i="4" s="1"/>
  <c r="DC55" i="4" s="1"/>
  <c r="DD55" i="4" s="1"/>
  <c r="DE55" i="4" s="1"/>
  <c r="DF55" i="4" s="1"/>
  <c r="DG55" i="4" s="1"/>
  <c r="DH55" i="4" s="1"/>
  <c r="DI55" i="4" s="1"/>
  <c r="DJ55" i="4" s="1"/>
  <c r="DK55" i="4" s="1"/>
  <c r="DL55" i="4" s="1"/>
  <c r="EH45" i="4"/>
  <c r="DA45" i="4"/>
  <c r="DB45" i="4" s="1"/>
  <c r="DC45" i="4" s="1"/>
  <c r="DD45" i="4" s="1"/>
  <c r="DE45" i="4" s="1"/>
  <c r="DF45" i="4" s="1"/>
  <c r="DG45" i="4" s="1"/>
  <c r="DH45" i="4" s="1"/>
  <c r="DI45" i="4" s="1"/>
  <c r="DJ45" i="4" s="1"/>
  <c r="DK45" i="4" s="1"/>
  <c r="DL45" i="4" s="1"/>
  <c r="Q15" i="4"/>
  <c r="R8" i="4"/>
  <c r="S25" i="4"/>
  <c r="EH72" i="4"/>
  <c r="DA72" i="4"/>
  <c r="DB72" i="4" s="1"/>
  <c r="DC72" i="4" s="1"/>
  <c r="DD72" i="4" s="1"/>
  <c r="DE72" i="4" s="1"/>
  <c r="DF72" i="4" s="1"/>
  <c r="DG72" i="4" s="1"/>
  <c r="DH72" i="4" s="1"/>
  <c r="DI72" i="4" s="1"/>
  <c r="DJ72" i="4" s="1"/>
  <c r="DK72" i="4" s="1"/>
  <c r="DL72" i="4" s="1"/>
  <c r="P41" i="4"/>
  <c r="O38" i="4"/>
  <c r="O43" i="4" s="1"/>
  <c r="R21" i="4"/>
  <c r="Q20" i="4"/>
  <c r="S28" i="4"/>
  <c r="R27" i="4"/>
  <c r="EH57" i="4"/>
  <c r="DA57" i="4"/>
  <c r="DB57" i="4" s="1"/>
  <c r="DC57" i="4" s="1"/>
  <c r="DD57" i="4" s="1"/>
  <c r="DE57" i="4" s="1"/>
  <c r="DF57" i="4" s="1"/>
  <c r="DG57" i="4" s="1"/>
  <c r="DH57" i="4" s="1"/>
  <c r="DI57" i="4" s="1"/>
  <c r="DJ57" i="4" s="1"/>
  <c r="DK57" i="4" s="1"/>
  <c r="DL57" i="4" s="1"/>
  <c r="O53" i="4"/>
  <c r="O61" i="4" s="1"/>
  <c r="P54" i="4"/>
  <c r="X23" i="4"/>
  <c r="W22" i="4"/>
  <c r="P26" i="4"/>
  <c r="O24" i="4"/>
  <c r="O30" i="4" s="1"/>
  <c r="EG66" i="4"/>
  <c r="CO66" i="4"/>
  <c r="CP66" i="4" s="1"/>
  <c r="CQ66" i="4" s="1"/>
  <c r="CR66" i="4" s="1"/>
  <c r="CS66" i="4" s="1"/>
  <c r="CT66" i="4" s="1"/>
  <c r="CU66" i="4" s="1"/>
  <c r="CV66" i="4" s="1"/>
  <c r="CW66" i="4" s="1"/>
  <c r="CX66" i="4" s="1"/>
  <c r="CY66" i="4" s="1"/>
  <c r="CZ66" i="4" s="1"/>
  <c r="DA56" i="4"/>
  <c r="DB56" i="4" s="1"/>
  <c r="DC56" i="4" s="1"/>
  <c r="DD56" i="4" s="1"/>
  <c r="DE56" i="4" s="1"/>
  <c r="DF56" i="4" s="1"/>
  <c r="DG56" i="4" s="1"/>
  <c r="DH56" i="4" s="1"/>
  <c r="DI56" i="4" s="1"/>
  <c r="DJ56" i="4" s="1"/>
  <c r="DK56" i="4" s="1"/>
  <c r="DL56" i="4" s="1"/>
  <c r="EH56" i="4"/>
  <c r="EH10" i="4"/>
  <c r="DA10" i="4"/>
  <c r="DB10" i="4" s="1"/>
  <c r="DC10" i="4" s="1"/>
  <c r="DD10" i="4" s="1"/>
  <c r="DE10" i="4" s="1"/>
  <c r="DF10" i="4" s="1"/>
  <c r="DG10" i="4" s="1"/>
  <c r="DH10" i="4" s="1"/>
  <c r="DI10" i="4" s="1"/>
  <c r="DJ10" i="4" s="1"/>
  <c r="DK10" i="4" s="1"/>
  <c r="DL10" i="4" s="1"/>
  <c r="CO74" i="4"/>
  <c r="CP74" i="4" s="1"/>
  <c r="CQ74" i="4" s="1"/>
  <c r="CR74" i="4" s="1"/>
  <c r="CS74" i="4" s="1"/>
  <c r="CT74" i="4" s="1"/>
  <c r="CU74" i="4" s="1"/>
  <c r="CV74" i="4" s="1"/>
  <c r="CW74" i="4" s="1"/>
  <c r="CX74" i="4" s="1"/>
  <c r="CY74" i="4" s="1"/>
  <c r="CZ74" i="4" s="1"/>
  <c r="EG74" i="4"/>
  <c r="O68" i="4"/>
  <c r="O78" i="4" s="1"/>
  <c r="P63" i="4"/>
  <c r="EH60" i="4"/>
  <c r="DA60" i="4"/>
  <c r="DB60" i="4" s="1"/>
  <c r="DC60" i="4" s="1"/>
  <c r="DD60" i="4" s="1"/>
  <c r="DE60" i="4" s="1"/>
  <c r="DF60" i="4" s="1"/>
  <c r="DG60" i="4" s="1"/>
  <c r="DH60" i="4" s="1"/>
  <c r="DI60" i="4" s="1"/>
  <c r="DJ60" i="4" s="1"/>
  <c r="DK60" i="4" s="1"/>
  <c r="DL60" i="4" s="1"/>
  <c r="T40" i="4"/>
  <c r="EH64" i="4"/>
  <c r="DA64" i="4"/>
  <c r="DB64" i="4" s="1"/>
  <c r="DC64" i="4" s="1"/>
  <c r="DD64" i="4" s="1"/>
  <c r="DE64" i="4" s="1"/>
  <c r="DF64" i="4" s="1"/>
  <c r="DG64" i="4" s="1"/>
  <c r="DH64" i="4" s="1"/>
  <c r="DI64" i="4" s="1"/>
  <c r="DJ64" i="4" s="1"/>
  <c r="DK64" i="4" s="1"/>
  <c r="DL64" i="4" s="1"/>
  <c r="DA59" i="4"/>
  <c r="DB59" i="4" s="1"/>
  <c r="DC59" i="4" s="1"/>
  <c r="DD59" i="4" s="1"/>
  <c r="DE59" i="4" s="1"/>
  <c r="DF59" i="4" s="1"/>
  <c r="DG59" i="4" s="1"/>
  <c r="DH59" i="4" s="1"/>
  <c r="DI59" i="4" s="1"/>
  <c r="DJ59" i="4" s="1"/>
  <c r="DK59" i="4" s="1"/>
  <c r="DL59" i="4" s="1"/>
  <c r="EH59" i="4"/>
  <c r="H345" i="2"/>
  <c r="H346" i="2" s="1"/>
  <c r="H352" i="2" s="1"/>
  <c r="H359" i="2" s="1"/>
  <c r="H361" i="2" s="1"/>
  <c r="H363" i="2" s="1"/>
  <c r="D381" i="2" s="1"/>
  <c r="H323" i="2"/>
  <c r="I328" i="2"/>
  <c r="I330" i="2" s="1"/>
  <c r="I332" i="2" s="1"/>
  <c r="I357" i="2" s="1"/>
  <c r="J134" i="2"/>
  <c r="L130" i="2"/>
  <c r="K240" i="2"/>
  <c r="G435" i="2"/>
  <c r="F435" i="2"/>
  <c r="K247" i="2"/>
  <c r="G345" i="2"/>
  <c r="G346" i="2" s="1"/>
  <c r="G323" i="2"/>
  <c r="G352" i="2"/>
  <c r="G359" i="2" s="1"/>
  <c r="G361" i="2" s="1"/>
  <c r="G363" i="2" s="1"/>
  <c r="D380" i="2" s="1"/>
  <c r="I321" i="2"/>
  <c r="I349" i="2" s="1"/>
  <c r="I350" i="2" s="1"/>
  <c r="I320" i="2"/>
  <c r="I322" i="2"/>
  <c r="I338" i="2" s="1"/>
  <c r="I339" i="2" s="1"/>
  <c r="AT100" i="31" l="1"/>
  <c r="AT106" i="31" s="1"/>
  <c r="AT107" i="31" s="1"/>
  <c r="AU107" i="31" s="1"/>
  <c r="AV107" i="31" s="1"/>
  <c r="AW107" i="31" s="1"/>
  <c r="AX107" i="31" s="1"/>
  <c r="AT127" i="31"/>
  <c r="AT133" i="31" s="1"/>
  <c r="AT134" i="31" s="1"/>
  <c r="AU134" i="31" s="1"/>
  <c r="AV134" i="31" s="1"/>
  <c r="AW134" i="31" s="1"/>
  <c r="AX134" i="31" s="1"/>
  <c r="AT154" i="31"/>
  <c r="AT160" i="31" s="1"/>
  <c r="AT161" i="31" s="1"/>
  <c r="AU161" i="31" s="1"/>
  <c r="AV161" i="31" s="1"/>
  <c r="AW161" i="31" s="1"/>
  <c r="AX161" i="31" s="1"/>
  <c r="V46" i="31"/>
  <c r="AA179" i="31"/>
  <c r="AA183" i="31" s="1"/>
  <c r="AA79" i="31"/>
  <c r="H148" i="23"/>
  <c r="K69" i="23"/>
  <c r="L67" i="23"/>
  <c r="J47" i="23"/>
  <c r="I135" i="23"/>
  <c r="I146" i="23"/>
  <c r="M23" i="23"/>
  <c r="N21" i="23"/>
  <c r="K89" i="23"/>
  <c r="L88" i="23"/>
  <c r="K90" i="23"/>
  <c r="J92" i="23"/>
  <c r="K93" i="23"/>
  <c r="L65" i="23"/>
  <c r="N19" i="23"/>
  <c r="K113" i="23"/>
  <c r="J115" i="23"/>
  <c r="K111" i="23"/>
  <c r="T2" i="18"/>
  <c r="S36" i="18"/>
  <c r="N24" i="16"/>
  <c r="N25" i="16" s="1"/>
  <c r="O29" i="16" s="1"/>
  <c r="N36" i="16"/>
  <c r="N35" i="16"/>
  <c r="EI59" i="4"/>
  <c r="DM59" i="4"/>
  <c r="DN59" i="4" s="1"/>
  <c r="DO59" i="4" s="1"/>
  <c r="DP59" i="4" s="1"/>
  <c r="DQ59" i="4" s="1"/>
  <c r="DR59" i="4" s="1"/>
  <c r="DS59" i="4" s="1"/>
  <c r="DT59" i="4" s="1"/>
  <c r="DU59" i="4" s="1"/>
  <c r="DV59" i="4" s="1"/>
  <c r="DW59" i="4" s="1"/>
  <c r="DX59" i="4" s="1"/>
  <c r="EJ59" i="4" s="1"/>
  <c r="DA17" i="4"/>
  <c r="DB17" i="4" s="1"/>
  <c r="DC17" i="4" s="1"/>
  <c r="DD17" i="4" s="1"/>
  <c r="DE17" i="4" s="1"/>
  <c r="DF17" i="4" s="1"/>
  <c r="DG17" i="4" s="1"/>
  <c r="DH17" i="4" s="1"/>
  <c r="DI17" i="4" s="1"/>
  <c r="DJ17" i="4" s="1"/>
  <c r="DK17" i="4" s="1"/>
  <c r="DL17" i="4" s="1"/>
  <c r="EH17" i="4"/>
  <c r="EI56" i="4"/>
  <c r="DM56" i="4"/>
  <c r="DN56" i="4" s="1"/>
  <c r="DO56" i="4" s="1"/>
  <c r="DP56" i="4" s="1"/>
  <c r="DQ56" i="4" s="1"/>
  <c r="DR56" i="4" s="1"/>
  <c r="DS56" i="4" s="1"/>
  <c r="DT56" i="4" s="1"/>
  <c r="DU56" i="4" s="1"/>
  <c r="DV56" i="4" s="1"/>
  <c r="DW56" i="4" s="1"/>
  <c r="DX56" i="4" s="1"/>
  <c r="EJ56" i="4" s="1"/>
  <c r="T28" i="4"/>
  <c r="S27" i="4"/>
  <c r="Y23" i="4"/>
  <c r="X22" i="4"/>
  <c r="EH74" i="4"/>
  <c r="DA74" i="4"/>
  <c r="DB74" i="4" s="1"/>
  <c r="DC74" i="4" s="1"/>
  <c r="DD74" i="4" s="1"/>
  <c r="DE74" i="4" s="1"/>
  <c r="DF74" i="4" s="1"/>
  <c r="DG74" i="4" s="1"/>
  <c r="DH74" i="4" s="1"/>
  <c r="DI74" i="4" s="1"/>
  <c r="DJ74" i="4" s="1"/>
  <c r="DK74" i="4" s="1"/>
  <c r="DL74" i="4" s="1"/>
  <c r="EI64" i="4"/>
  <c r="DM64" i="4"/>
  <c r="DN64" i="4" s="1"/>
  <c r="DO64" i="4" s="1"/>
  <c r="DP64" i="4" s="1"/>
  <c r="DQ64" i="4" s="1"/>
  <c r="DR64" i="4" s="1"/>
  <c r="DS64" i="4" s="1"/>
  <c r="DT64" i="4" s="1"/>
  <c r="DU64" i="4" s="1"/>
  <c r="DV64" i="4" s="1"/>
  <c r="DW64" i="4" s="1"/>
  <c r="DX64" i="4" s="1"/>
  <c r="EJ64" i="4" s="1"/>
  <c r="EI9" i="4"/>
  <c r="DM9" i="4"/>
  <c r="DN9" i="4" s="1"/>
  <c r="DO9" i="4" s="1"/>
  <c r="DP9" i="4" s="1"/>
  <c r="DQ9" i="4" s="1"/>
  <c r="DR9" i="4" s="1"/>
  <c r="DS9" i="4" s="1"/>
  <c r="DT9" i="4" s="1"/>
  <c r="DU9" i="4" s="1"/>
  <c r="DV9" i="4" s="1"/>
  <c r="DW9" i="4" s="1"/>
  <c r="DX9" i="4" s="1"/>
  <c r="EJ9" i="4" s="1"/>
  <c r="EI55" i="4"/>
  <c r="DM55" i="4"/>
  <c r="DN55" i="4" s="1"/>
  <c r="DO55" i="4" s="1"/>
  <c r="DP55" i="4" s="1"/>
  <c r="DQ55" i="4" s="1"/>
  <c r="DR55" i="4" s="1"/>
  <c r="DS55" i="4" s="1"/>
  <c r="DT55" i="4" s="1"/>
  <c r="DU55" i="4" s="1"/>
  <c r="DV55" i="4" s="1"/>
  <c r="DW55" i="4" s="1"/>
  <c r="DX55" i="4" s="1"/>
  <c r="EJ55" i="4" s="1"/>
  <c r="EH14" i="4"/>
  <c r="DA14" i="4"/>
  <c r="DB14" i="4" s="1"/>
  <c r="DC14" i="4" s="1"/>
  <c r="DD14" i="4" s="1"/>
  <c r="DE14" i="4" s="1"/>
  <c r="DF14" i="4" s="1"/>
  <c r="DG14" i="4" s="1"/>
  <c r="DH14" i="4" s="1"/>
  <c r="DI14" i="4" s="1"/>
  <c r="DJ14" i="4" s="1"/>
  <c r="DK14" i="4" s="1"/>
  <c r="DL14" i="4" s="1"/>
  <c r="EI57" i="4"/>
  <c r="DM57" i="4"/>
  <c r="DN57" i="4" s="1"/>
  <c r="DO57" i="4" s="1"/>
  <c r="DP57" i="4" s="1"/>
  <c r="DQ57" i="4" s="1"/>
  <c r="DR57" i="4" s="1"/>
  <c r="DS57" i="4" s="1"/>
  <c r="DT57" i="4" s="1"/>
  <c r="DU57" i="4" s="1"/>
  <c r="DV57" i="4" s="1"/>
  <c r="DW57" i="4" s="1"/>
  <c r="DX57" i="4" s="1"/>
  <c r="EJ57" i="4" s="1"/>
  <c r="EI45" i="4"/>
  <c r="DM45" i="4"/>
  <c r="DN45" i="4" s="1"/>
  <c r="DO45" i="4" s="1"/>
  <c r="DP45" i="4" s="1"/>
  <c r="DQ45" i="4" s="1"/>
  <c r="DR45" i="4" s="1"/>
  <c r="DS45" i="4" s="1"/>
  <c r="DT45" i="4" s="1"/>
  <c r="DU45" i="4" s="1"/>
  <c r="DV45" i="4" s="1"/>
  <c r="DW45" i="4" s="1"/>
  <c r="DX45" i="4" s="1"/>
  <c r="EJ45" i="4" s="1"/>
  <c r="EH66" i="4"/>
  <c r="DA66" i="4"/>
  <c r="DB66" i="4" s="1"/>
  <c r="DC66" i="4" s="1"/>
  <c r="DD66" i="4" s="1"/>
  <c r="DE66" i="4" s="1"/>
  <c r="DF66" i="4" s="1"/>
  <c r="DG66" i="4" s="1"/>
  <c r="DH66" i="4" s="1"/>
  <c r="DI66" i="4" s="1"/>
  <c r="DJ66" i="4" s="1"/>
  <c r="DK66" i="4" s="1"/>
  <c r="DL66" i="4" s="1"/>
  <c r="U40" i="4"/>
  <c r="EA40" i="4"/>
  <c r="S21" i="4"/>
  <c r="R20" i="4"/>
  <c r="DM73" i="4"/>
  <c r="DN73" i="4" s="1"/>
  <c r="DO73" i="4" s="1"/>
  <c r="DP73" i="4" s="1"/>
  <c r="DQ73" i="4" s="1"/>
  <c r="DR73" i="4" s="1"/>
  <c r="DS73" i="4" s="1"/>
  <c r="DT73" i="4" s="1"/>
  <c r="DU73" i="4" s="1"/>
  <c r="DV73" i="4" s="1"/>
  <c r="DW73" i="4" s="1"/>
  <c r="DX73" i="4" s="1"/>
  <c r="EJ73" i="4" s="1"/>
  <c r="EI73" i="4"/>
  <c r="Y39" i="4"/>
  <c r="P68" i="4"/>
  <c r="Q63" i="4"/>
  <c r="P53" i="4"/>
  <c r="P61" i="4" s="1"/>
  <c r="Q54" i="4"/>
  <c r="EI29" i="4"/>
  <c r="DM29" i="4"/>
  <c r="DN29" i="4" s="1"/>
  <c r="DO29" i="4" s="1"/>
  <c r="DP29" i="4" s="1"/>
  <c r="DQ29" i="4" s="1"/>
  <c r="DR29" i="4" s="1"/>
  <c r="DS29" i="4" s="1"/>
  <c r="DT29" i="4" s="1"/>
  <c r="DU29" i="4" s="1"/>
  <c r="DV29" i="4" s="1"/>
  <c r="DW29" i="4" s="1"/>
  <c r="DX29" i="4" s="1"/>
  <c r="EJ29" i="4" s="1"/>
  <c r="EI37" i="4"/>
  <c r="DM37" i="4"/>
  <c r="DN37" i="4" s="1"/>
  <c r="DO37" i="4" s="1"/>
  <c r="DP37" i="4" s="1"/>
  <c r="DQ37" i="4" s="1"/>
  <c r="DR37" i="4" s="1"/>
  <c r="DS37" i="4" s="1"/>
  <c r="DT37" i="4" s="1"/>
  <c r="DU37" i="4" s="1"/>
  <c r="DV37" i="4" s="1"/>
  <c r="DW37" i="4" s="1"/>
  <c r="DX37" i="4" s="1"/>
  <c r="EJ37" i="4" s="1"/>
  <c r="DM60" i="4"/>
  <c r="DN60" i="4" s="1"/>
  <c r="DO60" i="4" s="1"/>
  <c r="DP60" i="4" s="1"/>
  <c r="DQ60" i="4" s="1"/>
  <c r="DR60" i="4" s="1"/>
  <c r="DS60" i="4" s="1"/>
  <c r="DT60" i="4" s="1"/>
  <c r="DU60" i="4" s="1"/>
  <c r="DV60" i="4" s="1"/>
  <c r="DW60" i="4" s="1"/>
  <c r="DX60" i="4" s="1"/>
  <c r="EJ60" i="4" s="1"/>
  <c r="EI60" i="4"/>
  <c r="O47" i="4"/>
  <c r="O80" i="4" s="1"/>
  <c r="DM65" i="4"/>
  <c r="DN65" i="4" s="1"/>
  <c r="DO65" i="4" s="1"/>
  <c r="DP65" i="4" s="1"/>
  <c r="DQ65" i="4" s="1"/>
  <c r="DR65" i="4" s="1"/>
  <c r="DS65" i="4" s="1"/>
  <c r="DT65" i="4" s="1"/>
  <c r="DU65" i="4" s="1"/>
  <c r="DV65" i="4" s="1"/>
  <c r="DW65" i="4" s="1"/>
  <c r="DX65" i="4" s="1"/>
  <c r="EJ65" i="4" s="1"/>
  <c r="EI65" i="4"/>
  <c r="DM72" i="4"/>
  <c r="DN72" i="4" s="1"/>
  <c r="DO72" i="4" s="1"/>
  <c r="DP72" i="4" s="1"/>
  <c r="DQ72" i="4" s="1"/>
  <c r="DR72" i="4" s="1"/>
  <c r="DS72" i="4" s="1"/>
  <c r="DT72" i="4" s="1"/>
  <c r="DU72" i="4" s="1"/>
  <c r="DV72" i="4" s="1"/>
  <c r="DW72" i="4" s="1"/>
  <c r="DX72" i="4" s="1"/>
  <c r="EJ72" i="4" s="1"/>
  <c r="EI72" i="4"/>
  <c r="S35" i="4"/>
  <c r="R34" i="4"/>
  <c r="T77" i="4"/>
  <c r="EA71" i="4"/>
  <c r="EA77" i="4" s="1"/>
  <c r="U71" i="4"/>
  <c r="T25" i="4"/>
  <c r="EI10" i="4"/>
  <c r="DM10" i="4"/>
  <c r="DN10" i="4" s="1"/>
  <c r="DO10" i="4" s="1"/>
  <c r="DP10" i="4" s="1"/>
  <c r="DQ10" i="4" s="1"/>
  <c r="DR10" i="4" s="1"/>
  <c r="DS10" i="4" s="1"/>
  <c r="DT10" i="4" s="1"/>
  <c r="DU10" i="4" s="1"/>
  <c r="DV10" i="4" s="1"/>
  <c r="DW10" i="4" s="1"/>
  <c r="DX10" i="4" s="1"/>
  <c r="EJ10" i="4" s="1"/>
  <c r="S8" i="4"/>
  <c r="R15" i="4"/>
  <c r="EI11" i="4"/>
  <c r="DM11" i="4"/>
  <c r="DN11" i="4" s="1"/>
  <c r="DO11" i="4" s="1"/>
  <c r="DP11" i="4" s="1"/>
  <c r="DQ11" i="4" s="1"/>
  <c r="DR11" i="4" s="1"/>
  <c r="DS11" i="4" s="1"/>
  <c r="DT11" i="4" s="1"/>
  <c r="DU11" i="4" s="1"/>
  <c r="DV11" i="4" s="1"/>
  <c r="DW11" i="4" s="1"/>
  <c r="DX11" i="4" s="1"/>
  <c r="EJ11" i="4" s="1"/>
  <c r="Q26" i="4"/>
  <c r="P24" i="4"/>
  <c r="P30" i="4" s="1"/>
  <c r="Q41" i="4"/>
  <c r="P38" i="4"/>
  <c r="P43" i="4" s="1"/>
  <c r="P47" i="4" s="1"/>
  <c r="DM36" i="4"/>
  <c r="DN36" i="4" s="1"/>
  <c r="DO36" i="4" s="1"/>
  <c r="DP36" i="4" s="1"/>
  <c r="DQ36" i="4" s="1"/>
  <c r="DR36" i="4" s="1"/>
  <c r="DS36" i="4" s="1"/>
  <c r="DT36" i="4" s="1"/>
  <c r="DU36" i="4" s="1"/>
  <c r="DV36" i="4" s="1"/>
  <c r="DW36" i="4" s="1"/>
  <c r="DX36" i="4" s="1"/>
  <c r="EJ36" i="4" s="1"/>
  <c r="EI36" i="4"/>
  <c r="J138" i="2"/>
  <c r="L138" i="2" s="1"/>
  <c r="L134" i="2"/>
  <c r="I323" i="2"/>
  <c r="I345" i="2"/>
  <c r="I346" i="2" s="1"/>
  <c r="I352" i="2" s="1"/>
  <c r="I359" i="2" s="1"/>
  <c r="I361" i="2" s="1"/>
  <c r="I363" i="2" s="1"/>
  <c r="D382" i="2" s="1"/>
  <c r="D385" i="2" s="1"/>
  <c r="D432" i="2" s="1"/>
  <c r="AY154" i="31" l="1"/>
  <c r="AY160" i="31" s="1"/>
  <c r="AY161" i="31" s="1"/>
  <c r="AZ161" i="31" s="1"/>
  <c r="BA161" i="31" s="1"/>
  <c r="BB161" i="31" s="1"/>
  <c r="BC161" i="31" s="1"/>
  <c r="BD161" i="31" s="1"/>
  <c r="BE161" i="31" s="1"/>
  <c r="AY127" i="31"/>
  <c r="AY133" i="31" s="1"/>
  <c r="AY134" i="31" s="1"/>
  <c r="AZ134" i="31" s="1"/>
  <c r="BA134" i="31" s="1"/>
  <c r="BB134" i="31" s="1"/>
  <c r="BC134" i="31" s="1"/>
  <c r="BD134" i="31" s="1"/>
  <c r="BE134" i="31" s="1"/>
  <c r="AY100" i="31"/>
  <c r="AY106" i="31" s="1"/>
  <c r="AY107" i="31" s="1"/>
  <c r="AZ107" i="31" s="1"/>
  <c r="BA107" i="31" s="1"/>
  <c r="BB107" i="31" s="1"/>
  <c r="BC107" i="31" s="1"/>
  <c r="BD107" i="31" s="1"/>
  <c r="BE107" i="31" s="1"/>
  <c r="V179" i="31"/>
  <c r="V183" i="31" s="1"/>
  <c r="V52" i="31"/>
  <c r="AA185" i="31"/>
  <c r="AA189" i="31" s="1"/>
  <c r="AA80" i="31"/>
  <c r="AB80" i="31" s="1"/>
  <c r="AC80" i="31" s="1"/>
  <c r="AD80" i="31" s="1"/>
  <c r="AE80" i="31" s="1"/>
  <c r="AF80" i="31" s="1"/>
  <c r="AG80" i="31" s="1"/>
  <c r="I149" i="23"/>
  <c r="I139" i="23"/>
  <c r="J46" i="23"/>
  <c r="K44" i="23"/>
  <c r="K42" i="23"/>
  <c r="L90" i="23"/>
  <c r="K92" i="23"/>
  <c r="L66" i="23"/>
  <c r="L70" i="23" s="1"/>
  <c r="M65" i="23"/>
  <c r="L89" i="23"/>
  <c r="L93" i="23" s="1"/>
  <c r="K112" i="23"/>
  <c r="K116" i="23" s="1"/>
  <c r="L111" i="23"/>
  <c r="N20" i="23"/>
  <c r="N24" i="23" s="1"/>
  <c r="O19" i="23"/>
  <c r="U2" i="18"/>
  <c r="T36" i="18"/>
  <c r="N26" i="16"/>
  <c r="O36" i="16"/>
  <c r="O35" i="16"/>
  <c r="N28" i="16"/>
  <c r="DM74" i="4"/>
  <c r="DN74" i="4" s="1"/>
  <c r="DO74" i="4" s="1"/>
  <c r="DP74" i="4" s="1"/>
  <c r="DQ74" i="4" s="1"/>
  <c r="DR74" i="4" s="1"/>
  <c r="DS74" i="4" s="1"/>
  <c r="DT74" i="4" s="1"/>
  <c r="DU74" i="4" s="1"/>
  <c r="DV74" i="4" s="1"/>
  <c r="DW74" i="4" s="1"/>
  <c r="DX74" i="4" s="1"/>
  <c r="EJ74" i="4" s="1"/>
  <c r="EI74" i="4"/>
  <c r="EA25" i="4"/>
  <c r="U25" i="4"/>
  <c r="Z39" i="4"/>
  <c r="U77" i="4"/>
  <c r="V71" i="4"/>
  <c r="Z23" i="4"/>
  <c r="Y22" i="4"/>
  <c r="T35" i="4"/>
  <c r="S34" i="4"/>
  <c r="R26" i="4"/>
  <c r="Q24" i="4"/>
  <c r="Q30" i="4" s="1"/>
  <c r="U28" i="4"/>
  <c r="T27" i="4"/>
  <c r="EA28" i="4"/>
  <c r="EA27" i="4" s="1"/>
  <c r="V40" i="4"/>
  <c r="P80" i="4"/>
  <c r="DM14" i="4"/>
  <c r="DN14" i="4" s="1"/>
  <c r="DO14" i="4" s="1"/>
  <c r="DP14" i="4" s="1"/>
  <c r="DQ14" i="4" s="1"/>
  <c r="DR14" i="4" s="1"/>
  <c r="DS14" i="4" s="1"/>
  <c r="DT14" i="4" s="1"/>
  <c r="DU14" i="4" s="1"/>
  <c r="DV14" i="4" s="1"/>
  <c r="DW14" i="4" s="1"/>
  <c r="DX14" i="4" s="1"/>
  <c r="EJ14" i="4" s="1"/>
  <c r="EI14" i="4"/>
  <c r="T21" i="4"/>
  <c r="S20" i="4"/>
  <c r="Q53" i="4"/>
  <c r="Q61" i="4" s="1"/>
  <c r="R54" i="4"/>
  <c r="T8" i="4"/>
  <c r="S15" i="4"/>
  <c r="DM17" i="4"/>
  <c r="DN17" i="4" s="1"/>
  <c r="DO17" i="4" s="1"/>
  <c r="DP17" i="4" s="1"/>
  <c r="DQ17" i="4" s="1"/>
  <c r="DR17" i="4" s="1"/>
  <c r="DS17" i="4" s="1"/>
  <c r="DT17" i="4" s="1"/>
  <c r="DU17" i="4" s="1"/>
  <c r="DV17" i="4" s="1"/>
  <c r="DW17" i="4" s="1"/>
  <c r="DX17" i="4" s="1"/>
  <c r="EJ17" i="4" s="1"/>
  <c r="EI17" i="4"/>
  <c r="R41" i="4"/>
  <c r="Q38" i="4"/>
  <c r="Q43" i="4" s="1"/>
  <c r="Q68" i="4"/>
  <c r="R63" i="4"/>
  <c r="EI66" i="4"/>
  <c r="DM66" i="4"/>
  <c r="DN66" i="4" s="1"/>
  <c r="DO66" i="4" s="1"/>
  <c r="DP66" i="4" s="1"/>
  <c r="DQ66" i="4" s="1"/>
  <c r="DR66" i="4" s="1"/>
  <c r="DS66" i="4" s="1"/>
  <c r="DT66" i="4" s="1"/>
  <c r="DU66" i="4" s="1"/>
  <c r="DV66" i="4" s="1"/>
  <c r="DW66" i="4" s="1"/>
  <c r="DX66" i="4" s="1"/>
  <c r="EJ66" i="4" s="1"/>
  <c r="P78" i="4"/>
  <c r="G432" i="2"/>
  <c r="F432" i="2"/>
  <c r="E174" i="2"/>
  <c r="E179" i="2" s="1"/>
  <c r="D429" i="2" s="1"/>
  <c r="F198" i="2"/>
  <c r="BF100" i="31" l="1"/>
  <c r="BF106" i="31" s="1"/>
  <c r="BF107" i="31" s="1"/>
  <c r="BG107" i="31" s="1"/>
  <c r="BH107" i="31" s="1"/>
  <c r="BI107" i="31" s="1"/>
  <c r="BJ107" i="31" s="1"/>
  <c r="BF127" i="31"/>
  <c r="BF133" i="31" s="1"/>
  <c r="BF134" i="31" s="1"/>
  <c r="BG134" i="31" s="1"/>
  <c r="BH134" i="31" s="1"/>
  <c r="BI134" i="31" s="1"/>
  <c r="BJ134" i="31" s="1"/>
  <c r="BF154" i="31"/>
  <c r="BF160" i="31" s="1"/>
  <c r="BF161" i="31" s="1"/>
  <c r="BG161" i="31" s="1"/>
  <c r="BH161" i="31" s="1"/>
  <c r="BI161" i="31" s="1"/>
  <c r="BJ161" i="31" s="1"/>
  <c r="AH73" i="31"/>
  <c r="AH79" i="31" s="1"/>
  <c r="AH80" i="31" s="1"/>
  <c r="AI80" i="31" s="1"/>
  <c r="AJ80" i="31" s="1"/>
  <c r="AK80" i="31" s="1"/>
  <c r="AL80" i="31" s="1"/>
  <c r="V185" i="31"/>
  <c r="V189" i="31" s="1"/>
  <c r="V53" i="31"/>
  <c r="W53" i="31" s="1"/>
  <c r="X53" i="31" s="1"/>
  <c r="Y53" i="31" s="1"/>
  <c r="Z53" i="31" s="1"/>
  <c r="AA53" i="31" s="1"/>
  <c r="L92" i="23"/>
  <c r="M90" i="23"/>
  <c r="M88" i="23"/>
  <c r="L69" i="23"/>
  <c r="M67" i="23"/>
  <c r="M70" i="23"/>
  <c r="N65" i="23" s="1"/>
  <c r="O24" i="23"/>
  <c r="N23" i="23"/>
  <c r="O21" i="23"/>
  <c r="L112" i="23"/>
  <c r="L116" i="23" s="1"/>
  <c r="M66" i="23"/>
  <c r="O20" i="23"/>
  <c r="P19" i="23"/>
  <c r="L113" i="23"/>
  <c r="K115" i="23"/>
  <c r="J136" i="23"/>
  <c r="I138" i="23"/>
  <c r="J134" i="23"/>
  <c r="K43" i="23"/>
  <c r="U36" i="18"/>
  <c r="V2" i="18"/>
  <c r="O24" i="16"/>
  <c r="O25" i="16" s="1"/>
  <c r="P29" i="16" s="1"/>
  <c r="U21" i="4"/>
  <c r="T20" i="4"/>
  <c r="EA21" i="4"/>
  <c r="EA20" i="4" s="1"/>
  <c r="V25" i="4"/>
  <c r="R53" i="4"/>
  <c r="R61" i="4" s="1"/>
  <c r="S54" i="4"/>
  <c r="S26" i="4"/>
  <c r="R24" i="4"/>
  <c r="R30" i="4" s="1"/>
  <c r="Z22" i="4"/>
  <c r="AA23" i="4"/>
  <c r="V77" i="4"/>
  <c r="W71" i="4"/>
  <c r="U27" i="4"/>
  <c r="V28" i="4"/>
  <c r="AA39" i="4"/>
  <c r="R68" i="4"/>
  <c r="R78" i="4" s="1"/>
  <c r="S63" i="4"/>
  <c r="Q78" i="4"/>
  <c r="S41" i="4"/>
  <c r="R38" i="4"/>
  <c r="R43" i="4" s="1"/>
  <c r="W40" i="4"/>
  <c r="U8" i="4"/>
  <c r="EA8" i="4"/>
  <c r="EA15" i="4" s="1"/>
  <c r="T15" i="4"/>
  <c r="Q47" i="4"/>
  <c r="U35" i="4"/>
  <c r="EA35" i="4"/>
  <c r="EA34" i="4" s="1"/>
  <c r="T34" i="4"/>
  <c r="F221" i="2"/>
  <c r="F225" i="2" s="1"/>
  <c r="F227" i="2" s="1"/>
  <c r="D430" i="2" s="1"/>
  <c r="F203" i="2"/>
  <c r="F205" i="2" s="1"/>
  <c r="G429" i="2"/>
  <c r="F429" i="2"/>
  <c r="O26" i="16" l="1"/>
  <c r="BK154" i="31"/>
  <c r="BK160" i="31" s="1"/>
  <c r="BK161" i="31" s="1"/>
  <c r="BL161" i="31" s="1"/>
  <c r="BM161" i="31" s="1"/>
  <c r="BN161" i="31" s="1"/>
  <c r="BO161" i="31" s="1"/>
  <c r="BP161" i="31" s="1"/>
  <c r="BQ161" i="31" s="1"/>
  <c r="AM73" i="31"/>
  <c r="BK127" i="31"/>
  <c r="BK133" i="31" s="1"/>
  <c r="BK134" i="31" s="1"/>
  <c r="BL134" i="31" s="1"/>
  <c r="BM134" i="31" s="1"/>
  <c r="BN134" i="31" s="1"/>
  <c r="BO134" i="31" s="1"/>
  <c r="BP134" i="31" s="1"/>
  <c r="BQ134" i="31" s="1"/>
  <c r="BK100" i="31"/>
  <c r="BK106" i="31" s="1"/>
  <c r="BK107" i="31" s="1"/>
  <c r="BL107" i="31" s="1"/>
  <c r="BM107" i="31" s="1"/>
  <c r="BN107" i="31" s="1"/>
  <c r="BO107" i="31" s="1"/>
  <c r="BP107" i="31" s="1"/>
  <c r="BQ107" i="31" s="1"/>
  <c r="AB46" i="31"/>
  <c r="N66" i="23"/>
  <c r="L115" i="23"/>
  <c r="M113" i="23"/>
  <c r="M111" i="23"/>
  <c r="P20" i="23"/>
  <c r="P24" i="23" s="1"/>
  <c r="K47" i="23"/>
  <c r="M89" i="23"/>
  <c r="M93" i="23" s="1"/>
  <c r="O23" i="23"/>
  <c r="P21" i="23"/>
  <c r="I147" i="23"/>
  <c r="I148" i="23"/>
  <c r="J135" i="23"/>
  <c r="J146" i="23"/>
  <c r="N67" i="23"/>
  <c r="M69" i="23"/>
  <c r="N70" i="23"/>
  <c r="W2" i="18"/>
  <c r="V36" i="18"/>
  <c r="P36" i="16"/>
  <c r="P35" i="16"/>
  <c r="P24" i="16"/>
  <c r="P25" i="16" s="1"/>
  <c r="Q29" i="16" s="1"/>
  <c r="P26" i="16"/>
  <c r="O28" i="16"/>
  <c r="P28" i="16" s="1"/>
  <c r="U34" i="4"/>
  <c r="V35" i="4"/>
  <c r="S68" i="4"/>
  <c r="T63" i="4"/>
  <c r="Q80" i="4"/>
  <c r="W25" i="4"/>
  <c r="T26" i="4"/>
  <c r="S24" i="4"/>
  <c r="S30" i="4" s="1"/>
  <c r="W28" i="4"/>
  <c r="V27" i="4"/>
  <c r="U20" i="4"/>
  <c r="V21" i="4"/>
  <c r="V8" i="4"/>
  <c r="U15" i="4"/>
  <c r="X40" i="4"/>
  <c r="AB23" i="4"/>
  <c r="AA22" i="4"/>
  <c r="S53" i="4"/>
  <c r="S61" i="4" s="1"/>
  <c r="T54" i="4"/>
  <c r="AB39" i="4"/>
  <c r="W77" i="4"/>
  <c r="X71" i="4"/>
  <c r="R47" i="4"/>
  <c r="R80" i="4" s="1"/>
  <c r="T41" i="4"/>
  <c r="S38" i="4"/>
  <c r="S43" i="4" s="1"/>
  <c r="F430" i="2"/>
  <c r="G430" i="2"/>
  <c r="F438" i="2" s="1"/>
  <c r="BR127" i="31" l="1"/>
  <c r="BR133" i="31" s="1"/>
  <c r="BR134" i="31" s="1"/>
  <c r="BS134" i="31" s="1"/>
  <c r="BT134" i="31" s="1"/>
  <c r="BU134" i="31" s="1"/>
  <c r="BV134" i="31" s="1"/>
  <c r="BR100" i="31"/>
  <c r="BR106" i="31" s="1"/>
  <c r="BR107" i="31" s="1"/>
  <c r="BS107" i="31" s="1"/>
  <c r="BT107" i="31" s="1"/>
  <c r="BU107" i="31" s="1"/>
  <c r="BV107" i="31" s="1"/>
  <c r="BR154" i="31"/>
  <c r="BR160" i="31" s="1"/>
  <c r="BR161" i="31" s="1"/>
  <c r="BS161" i="31" s="1"/>
  <c r="BT161" i="31" s="1"/>
  <c r="BU161" i="31" s="1"/>
  <c r="BV161" i="31" s="1"/>
  <c r="AM179" i="31"/>
  <c r="AM183" i="31" s="1"/>
  <c r="AM79" i="31"/>
  <c r="AB179" i="31"/>
  <c r="AB183" i="31" s="1"/>
  <c r="AB52" i="31"/>
  <c r="Q21" i="23"/>
  <c r="P23" i="23"/>
  <c r="Q19" i="23"/>
  <c r="J149" i="23"/>
  <c r="J139" i="23"/>
  <c r="M92" i="23"/>
  <c r="N90" i="23"/>
  <c r="L44" i="23"/>
  <c r="K46" i="23"/>
  <c r="L42" i="23"/>
  <c r="O67" i="23"/>
  <c r="N69" i="23"/>
  <c r="O65" i="23"/>
  <c r="M112" i="23"/>
  <c r="M116" i="23" s="1"/>
  <c r="N111" i="23"/>
  <c r="N88" i="23"/>
  <c r="W36" i="18"/>
  <c r="X2" i="18"/>
  <c r="Q24" i="16"/>
  <c r="Q25" i="16" s="1"/>
  <c r="R29" i="16" s="1"/>
  <c r="Q36" i="16"/>
  <c r="Q35" i="16"/>
  <c r="X28" i="4"/>
  <c r="W27" i="4"/>
  <c r="S47" i="4"/>
  <c r="V20" i="4"/>
  <c r="W21" i="4"/>
  <c r="S78" i="4"/>
  <c r="EA26" i="4"/>
  <c r="EA24" i="4" s="1"/>
  <c r="EA30" i="4" s="1"/>
  <c r="U26" i="4"/>
  <c r="T24" i="4"/>
  <c r="T30" i="4" s="1"/>
  <c r="EA41" i="4"/>
  <c r="EA38" i="4" s="1"/>
  <c r="EA43" i="4" s="1"/>
  <c r="EA47" i="4" s="1"/>
  <c r="EA80" i="4" s="1"/>
  <c r="U41" i="4"/>
  <c r="T38" i="4"/>
  <c r="T43" i="4" s="1"/>
  <c r="Y40" i="4"/>
  <c r="X77" i="4"/>
  <c r="Y71" i="4"/>
  <c r="T68" i="4"/>
  <c r="T78" i="4" s="1"/>
  <c r="EA63" i="4"/>
  <c r="EA68" i="4" s="1"/>
  <c r="EA78" i="4" s="1"/>
  <c r="U63" i="4"/>
  <c r="W35" i="4"/>
  <c r="V34" i="4"/>
  <c r="U54" i="4"/>
  <c r="EA54" i="4"/>
  <c r="EA53" i="4" s="1"/>
  <c r="EA61" i="4" s="1"/>
  <c r="T53" i="4"/>
  <c r="T61" i="4" s="1"/>
  <c r="AC23" i="4"/>
  <c r="AB22" i="4"/>
  <c r="X25" i="4"/>
  <c r="V15" i="4"/>
  <c r="W8" i="4"/>
  <c r="AC39" i="4"/>
  <c r="BW154" i="31" l="1"/>
  <c r="BW160" i="31" s="1"/>
  <c r="BW161" i="31" s="1"/>
  <c r="BX161" i="31" s="1"/>
  <c r="BY161" i="31" s="1"/>
  <c r="BZ161" i="31" s="1"/>
  <c r="CA161" i="31" s="1"/>
  <c r="CB161" i="31" s="1"/>
  <c r="CC161" i="31" s="1"/>
  <c r="BW100" i="31"/>
  <c r="BW106" i="31" s="1"/>
  <c r="BW107" i="31" s="1"/>
  <c r="BX107" i="31" s="1"/>
  <c r="BY107" i="31" s="1"/>
  <c r="BZ107" i="31" s="1"/>
  <c r="CA107" i="31" s="1"/>
  <c r="CB107" i="31" s="1"/>
  <c r="CC107" i="31" s="1"/>
  <c r="BW127" i="31"/>
  <c r="BW133" i="31" s="1"/>
  <c r="BW134" i="31" s="1"/>
  <c r="BX134" i="31" s="1"/>
  <c r="BY134" i="31" s="1"/>
  <c r="BZ134" i="31" s="1"/>
  <c r="CA134" i="31" s="1"/>
  <c r="CB134" i="31" s="1"/>
  <c r="CC134" i="31" s="1"/>
  <c r="AB185" i="31"/>
  <c r="AB189" i="31" s="1"/>
  <c r="AB53" i="31"/>
  <c r="AC53" i="31" s="1"/>
  <c r="AD53" i="31" s="1"/>
  <c r="AE53" i="31" s="1"/>
  <c r="AF53" i="31" s="1"/>
  <c r="AG53" i="31" s="1"/>
  <c r="AM185" i="31"/>
  <c r="AM189" i="31" s="1"/>
  <c r="AM80" i="31"/>
  <c r="AN80" i="31" s="1"/>
  <c r="AO80" i="31" s="1"/>
  <c r="AP80" i="31" s="1"/>
  <c r="AQ80" i="31" s="1"/>
  <c r="AR80" i="31" s="1"/>
  <c r="AS80" i="31" s="1"/>
  <c r="N112" i="23"/>
  <c r="M115" i="23"/>
  <c r="N116" i="23"/>
  <c r="N113" i="23"/>
  <c r="Q20" i="23"/>
  <c r="Q24" i="23" s="1"/>
  <c r="R19" i="23"/>
  <c r="N89" i="23"/>
  <c r="N93" i="23" s="1"/>
  <c r="O88" i="23"/>
  <c r="J138" i="23"/>
  <c r="K136" i="23"/>
  <c r="K134" i="23"/>
  <c r="L43" i="23"/>
  <c r="O66" i="23"/>
  <c r="O70" i="23" s="1"/>
  <c r="P65" i="23"/>
  <c r="Y2" i="18"/>
  <c r="X36" i="18"/>
  <c r="R36" i="16"/>
  <c r="R35" i="16"/>
  <c r="Q26" i="16"/>
  <c r="Q28" i="16"/>
  <c r="V41" i="4"/>
  <c r="U38" i="4"/>
  <c r="U43" i="4" s="1"/>
  <c r="AD39" i="4"/>
  <c r="W20" i="4"/>
  <c r="X21" i="4"/>
  <c r="V54" i="4"/>
  <c r="U53" i="4"/>
  <c r="U61" i="4" s="1"/>
  <c r="U68" i="4"/>
  <c r="U78" i="4" s="1"/>
  <c r="V63" i="4"/>
  <c r="Y25" i="4"/>
  <c r="AC22" i="4"/>
  <c r="AD23" i="4"/>
  <c r="S80" i="4"/>
  <c r="X35" i="4"/>
  <c r="W34" i="4"/>
  <c r="V26" i="4"/>
  <c r="U24" i="4"/>
  <c r="U30" i="4" s="1"/>
  <c r="Z40" i="4"/>
  <c r="W15" i="4"/>
  <c r="X8" i="4"/>
  <c r="Z71" i="4"/>
  <c r="Y77" i="4"/>
  <c r="T47" i="4"/>
  <c r="T80" i="4" s="1"/>
  <c r="Y28" i="4"/>
  <c r="X27" i="4"/>
  <c r="CD134" i="31" l="1"/>
  <c r="CE134" i="31" s="1"/>
  <c r="CF134" i="31" s="1"/>
  <c r="CG134" i="31" s="1"/>
  <c r="CH134" i="31" s="1"/>
  <c r="CD127" i="31"/>
  <c r="CD133" i="31" s="1"/>
  <c r="CD100" i="31"/>
  <c r="CD106" i="31" s="1"/>
  <c r="CD107" i="31" s="1"/>
  <c r="CE107" i="31" s="1"/>
  <c r="CF107" i="31" s="1"/>
  <c r="CG107" i="31" s="1"/>
  <c r="CH107" i="31" s="1"/>
  <c r="CD154" i="31"/>
  <c r="CD160" i="31" s="1"/>
  <c r="CD161" i="31" s="1"/>
  <c r="CE161" i="31" s="1"/>
  <c r="CF161" i="31" s="1"/>
  <c r="CG161" i="31" s="1"/>
  <c r="CH161" i="31" s="1"/>
  <c r="AT73" i="31"/>
  <c r="AT79" i="31" s="1"/>
  <c r="AT80" i="31" s="1"/>
  <c r="AU80" i="31" s="1"/>
  <c r="AV80" i="31" s="1"/>
  <c r="AW80" i="31" s="1"/>
  <c r="AX80" i="31" s="1"/>
  <c r="AH46" i="31"/>
  <c r="R20" i="23"/>
  <c r="O69" i="23"/>
  <c r="P67" i="23"/>
  <c r="P70" i="23"/>
  <c r="R24" i="23"/>
  <c r="S19" i="23" s="1"/>
  <c r="Q23" i="23"/>
  <c r="R21" i="23"/>
  <c r="L47" i="23"/>
  <c r="N115" i="23"/>
  <c r="O113" i="23"/>
  <c r="O89" i="23"/>
  <c r="O93" i="23" s="1"/>
  <c r="P66" i="23"/>
  <c r="Q65" i="23"/>
  <c r="K135" i="23"/>
  <c r="K146" i="23"/>
  <c r="O111" i="23"/>
  <c r="J147" i="23"/>
  <c r="J148" i="23"/>
  <c r="N92" i="23"/>
  <c r="O90" i="23"/>
  <c r="Z2" i="18"/>
  <c r="Y36" i="18"/>
  <c r="R24" i="16"/>
  <c r="R25" i="16" s="1"/>
  <c r="S29" i="16" s="1"/>
  <c r="W26" i="4"/>
  <c r="V24" i="4"/>
  <c r="V30" i="4" s="1"/>
  <c r="Z28" i="4"/>
  <c r="Y27" i="4"/>
  <c r="X34" i="4"/>
  <c r="Y35" i="4"/>
  <c r="AA71" i="4"/>
  <c r="Z77" i="4"/>
  <c r="AD22" i="4"/>
  <c r="AE23" i="4"/>
  <c r="AE39" i="4"/>
  <c r="Z25" i="4"/>
  <c r="AA40" i="4"/>
  <c r="Y21" i="4"/>
  <c r="X20" i="4"/>
  <c r="U47" i="4"/>
  <c r="U80" i="4" s="1"/>
  <c r="W63" i="4"/>
  <c r="V68" i="4"/>
  <c r="V53" i="4"/>
  <c r="V61" i="4" s="1"/>
  <c r="W54" i="4"/>
  <c r="X15" i="4"/>
  <c r="Y8" i="4"/>
  <c r="W41" i="4"/>
  <c r="V38" i="4"/>
  <c r="V43" i="4" s="1"/>
  <c r="V47" i="4" s="1"/>
  <c r="R26" i="16" l="1"/>
  <c r="R28" i="16"/>
  <c r="CI100" i="31"/>
  <c r="CI106" i="31" s="1"/>
  <c r="CI107" i="31" s="1"/>
  <c r="CJ107" i="31" s="1"/>
  <c r="CK107" i="31" s="1"/>
  <c r="CL107" i="31" s="1"/>
  <c r="CM107" i="31" s="1"/>
  <c r="CN107" i="31" s="1"/>
  <c r="CO107" i="31" s="1"/>
  <c r="AY73" i="31"/>
  <c r="CI154" i="31"/>
  <c r="CI160" i="31" s="1"/>
  <c r="CI161" i="31" s="1"/>
  <c r="CJ161" i="31" s="1"/>
  <c r="CK161" i="31" s="1"/>
  <c r="CL161" i="31" s="1"/>
  <c r="CM161" i="31" s="1"/>
  <c r="CN161" i="31" s="1"/>
  <c r="CO161" i="31" s="1"/>
  <c r="CI127" i="31"/>
  <c r="CI133" i="31" s="1"/>
  <c r="CI134" i="31" s="1"/>
  <c r="CJ134" i="31" s="1"/>
  <c r="CK134" i="31" s="1"/>
  <c r="CL134" i="31" s="1"/>
  <c r="CM134" i="31" s="1"/>
  <c r="CN134" i="31" s="1"/>
  <c r="CO134" i="31" s="1"/>
  <c r="AH179" i="31"/>
  <c r="AH183" i="31" s="1"/>
  <c r="AH52" i="31"/>
  <c r="S20" i="23"/>
  <c r="O92" i="23"/>
  <c r="P90" i="23"/>
  <c r="P88" i="23"/>
  <c r="M44" i="23"/>
  <c r="L46" i="23"/>
  <c r="M42" i="23"/>
  <c r="Q67" i="23"/>
  <c r="P69" i="23"/>
  <c r="Q66" i="23"/>
  <c r="Q70" i="23" s="1"/>
  <c r="K149" i="23"/>
  <c r="K139" i="23"/>
  <c r="O112" i="23"/>
  <c r="O116" i="23" s="1"/>
  <c r="P111" i="23"/>
  <c r="R23" i="23"/>
  <c r="S21" i="23"/>
  <c r="S24" i="23"/>
  <c r="AA2" i="18"/>
  <c r="Z36" i="18"/>
  <c r="S24" i="16"/>
  <c r="S25" i="16" s="1"/>
  <c r="T29" i="16" s="1"/>
  <c r="S36" i="16"/>
  <c r="S35" i="16"/>
  <c r="V78" i="4"/>
  <c r="Y34" i="4"/>
  <c r="Z35" i="4"/>
  <c r="AA28" i="4"/>
  <c r="Z27" i="4"/>
  <c r="AE22" i="4"/>
  <c r="AF23" i="4"/>
  <c r="X63" i="4"/>
  <c r="W68" i="4"/>
  <c r="W78" i="4" s="1"/>
  <c r="V80" i="4"/>
  <c r="X41" i="4"/>
  <c r="W38" i="4"/>
  <c r="W43" i="4" s="1"/>
  <c r="W47" i="4" s="1"/>
  <c r="W80" i="4" s="1"/>
  <c r="AB40" i="4"/>
  <c r="AA25" i="4"/>
  <c r="AF39" i="4"/>
  <c r="AA77" i="4"/>
  <c r="AB71" i="4"/>
  <c r="Y20" i="4"/>
  <c r="Z21" i="4"/>
  <c r="Y15" i="4"/>
  <c r="Z8" i="4"/>
  <c r="X54" i="4"/>
  <c r="W53" i="4"/>
  <c r="W61" i="4" s="1"/>
  <c r="X26" i="4"/>
  <c r="W24" i="4"/>
  <c r="W30" i="4" s="1"/>
  <c r="CP154" i="31" l="1"/>
  <c r="CP160" i="31" s="1"/>
  <c r="CP161" i="31" s="1"/>
  <c r="CQ161" i="31" s="1"/>
  <c r="CR161" i="31" s="1"/>
  <c r="CS161" i="31" s="1"/>
  <c r="CT161" i="31" s="1"/>
  <c r="CP127" i="31"/>
  <c r="CP133" i="31" s="1"/>
  <c r="CP134" i="31" s="1"/>
  <c r="CQ134" i="31" s="1"/>
  <c r="CR134" i="31" s="1"/>
  <c r="CS134" i="31" s="1"/>
  <c r="CT134" i="31" s="1"/>
  <c r="CP100" i="31"/>
  <c r="CP106" i="31" s="1"/>
  <c r="CP107" i="31" s="1"/>
  <c r="CQ107" i="31" s="1"/>
  <c r="CR107" i="31" s="1"/>
  <c r="CS107" i="31" s="1"/>
  <c r="CT107" i="31" s="1"/>
  <c r="AH185" i="31"/>
  <c r="AH189" i="31" s="1"/>
  <c r="AH53" i="31"/>
  <c r="AI53" i="31" s="1"/>
  <c r="AJ53" i="31" s="1"/>
  <c r="AK53" i="31" s="1"/>
  <c r="AL53" i="31" s="1"/>
  <c r="AM53" i="31" s="1"/>
  <c r="AY179" i="31"/>
  <c r="AY183" i="31" s="1"/>
  <c r="AY79" i="31"/>
  <c r="Q69" i="23"/>
  <c r="R67" i="23"/>
  <c r="R65" i="23"/>
  <c r="P112" i="23"/>
  <c r="P116" i="23" s="1"/>
  <c r="K138" i="23"/>
  <c r="L136" i="23"/>
  <c r="L134" i="23"/>
  <c r="O115" i="23"/>
  <c r="P113" i="23"/>
  <c r="S23" i="23"/>
  <c r="T21" i="23"/>
  <c r="M43" i="23"/>
  <c r="P89" i="23"/>
  <c r="P93" i="23" s="1"/>
  <c r="Q88" i="23"/>
  <c r="T19" i="23"/>
  <c r="AA36" i="18"/>
  <c r="AB2" i="18"/>
  <c r="T36" i="16"/>
  <c r="T35" i="16"/>
  <c r="S26" i="16"/>
  <c r="S28" i="16"/>
  <c r="Y63" i="4"/>
  <c r="X68" i="4"/>
  <c r="X78" i="4" s="1"/>
  <c r="Y26" i="4"/>
  <c r="X24" i="4"/>
  <c r="X30" i="4" s="1"/>
  <c r="Z20" i="4"/>
  <c r="AA21" i="4"/>
  <c r="AC71" i="4"/>
  <c r="AB77" i="4"/>
  <c r="AF22" i="4"/>
  <c r="AG23" i="4"/>
  <c r="EB23" i="4"/>
  <c r="EB22" i="4" s="1"/>
  <c r="Y54" i="4"/>
  <c r="X53" i="4"/>
  <c r="X61" i="4" s="1"/>
  <c r="Z15" i="4"/>
  <c r="AA8" i="4"/>
  <c r="AB25" i="4"/>
  <c r="Z34" i="4"/>
  <c r="AA35" i="4"/>
  <c r="Y41" i="4"/>
  <c r="X38" i="4"/>
  <c r="X43" i="4" s="1"/>
  <c r="X47" i="4" s="1"/>
  <c r="X80" i="4" s="1"/>
  <c r="AG39" i="4"/>
  <c r="EB39" i="4"/>
  <c r="AA27" i="4"/>
  <c r="AB28" i="4"/>
  <c r="AC40" i="4"/>
  <c r="CU100" i="31" l="1"/>
  <c r="CU106" i="31" s="1"/>
  <c r="CU107" i="31" s="1"/>
  <c r="CV107" i="31" s="1"/>
  <c r="CW107" i="31" s="1"/>
  <c r="CX107" i="31" s="1"/>
  <c r="CY107" i="31" s="1"/>
  <c r="CZ107" i="31" s="1"/>
  <c r="DA107" i="31" s="1"/>
  <c r="CU127" i="31"/>
  <c r="CU133" i="31" s="1"/>
  <c r="CU134" i="31" s="1"/>
  <c r="CV134" i="31" s="1"/>
  <c r="CW134" i="31" s="1"/>
  <c r="CX134" i="31" s="1"/>
  <c r="CY134" i="31" s="1"/>
  <c r="CZ134" i="31" s="1"/>
  <c r="DA134" i="31" s="1"/>
  <c r="CU154" i="31"/>
  <c r="CU160" i="31" s="1"/>
  <c r="CU161" i="31" s="1"/>
  <c r="CV161" i="31" s="1"/>
  <c r="CW161" i="31" s="1"/>
  <c r="CX161" i="31" s="1"/>
  <c r="CY161" i="31" s="1"/>
  <c r="CZ161" i="31" s="1"/>
  <c r="DA161" i="31" s="1"/>
  <c r="AN46" i="31"/>
  <c r="AY185" i="31"/>
  <c r="AY189" i="31" s="1"/>
  <c r="AY80" i="31"/>
  <c r="AZ80" i="31" s="1"/>
  <c r="BA80" i="31" s="1"/>
  <c r="BB80" i="31" s="1"/>
  <c r="BC80" i="31" s="1"/>
  <c r="BD80" i="31" s="1"/>
  <c r="BE80" i="31" s="1"/>
  <c r="Q113" i="23"/>
  <c r="P115" i="23"/>
  <c r="Q111" i="23"/>
  <c r="K147" i="23"/>
  <c r="K148" i="23"/>
  <c r="Q93" i="23"/>
  <c r="P92" i="23"/>
  <c r="Q90" i="23"/>
  <c r="R66" i="23"/>
  <c r="R70" i="23" s="1"/>
  <c r="Q89" i="23"/>
  <c r="M47" i="23"/>
  <c r="L135" i="23"/>
  <c r="L146" i="23"/>
  <c r="T20" i="23"/>
  <c r="T24" i="23" s="1"/>
  <c r="U19" i="23"/>
  <c r="AB36" i="18"/>
  <c r="AC2" i="18"/>
  <c r="T24" i="16"/>
  <c r="T25" i="16" s="1"/>
  <c r="U29" i="16" s="1"/>
  <c r="Z41" i="4"/>
  <c r="Y38" i="4"/>
  <c r="Y43" i="4" s="1"/>
  <c r="AA15" i="4"/>
  <c r="AB8" i="4"/>
  <c r="Z26" i="4"/>
  <c r="Y24" i="4"/>
  <c r="Y30" i="4" s="1"/>
  <c r="AH23" i="4"/>
  <c r="AG22" i="4"/>
  <c r="AD40" i="4"/>
  <c r="AA20" i="4"/>
  <c r="AB21" i="4"/>
  <c r="Y53" i="4"/>
  <c r="Y61" i="4" s="1"/>
  <c r="Z54" i="4"/>
  <c r="AA34" i="4"/>
  <c r="AB35" i="4"/>
  <c r="AD71" i="4"/>
  <c r="AC77" i="4"/>
  <c r="AC25" i="4"/>
  <c r="AC28" i="4"/>
  <c r="AB27" i="4"/>
  <c r="AH39" i="4"/>
  <c r="Y68" i="4"/>
  <c r="Y78" i="4" s="1"/>
  <c r="Z63" i="4"/>
  <c r="DB161" i="31" l="1"/>
  <c r="DC161" i="31" s="1"/>
  <c r="DD161" i="31" s="1"/>
  <c r="DE161" i="31" s="1"/>
  <c r="DF161" i="31" s="1"/>
  <c r="DB154" i="31"/>
  <c r="DB160" i="31" s="1"/>
  <c r="DB127" i="31"/>
  <c r="DB133" i="31" s="1"/>
  <c r="DB134" i="31" s="1"/>
  <c r="DC134" i="31" s="1"/>
  <c r="DD134" i="31" s="1"/>
  <c r="DE134" i="31" s="1"/>
  <c r="DF134" i="31" s="1"/>
  <c r="DB100" i="31"/>
  <c r="DB106" i="31" s="1"/>
  <c r="DB107" i="31" s="1"/>
  <c r="DC107" i="31" s="1"/>
  <c r="DD107" i="31" s="1"/>
  <c r="DE107" i="31" s="1"/>
  <c r="DF107" i="31" s="1"/>
  <c r="BF73" i="31"/>
  <c r="BF79" i="31" s="1"/>
  <c r="BF80" i="31" s="1"/>
  <c r="BG80" i="31" s="1"/>
  <c r="BH80" i="31" s="1"/>
  <c r="BI80" i="31" s="1"/>
  <c r="BJ80" i="31" s="1"/>
  <c r="AN179" i="31"/>
  <c r="AN183" i="31" s="1"/>
  <c r="AN52" i="31"/>
  <c r="Q92" i="23"/>
  <c r="R90" i="23"/>
  <c r="Q112" i="23"/>
  <c r="Q116" i="23" s="1"/>
  <c r="R111" i="23"/>
  <c r="N44" i="23"/>
  <c r="M46" i="23"/>
  <c r="N42" i="23"/>
  <c r="U20" i="23"/>
  <c r="U24" i="23" s="1"/>
  <c r="L149" i="23"/>
  <c r="L139" i="23"/>
  <c r="R88" i="23"/>
  <c r="T23" i="23"/>
  <c r="U21" i="23"/>
  <c r="S67" i="23"/>
  <c r="R69" i="23"/>
  <c r="S65" i="23"/>
  <c r="AC36" i="18"/>
  <c r="AD2" i="18"/>
  <c r="U36" i="16"/>
  <c r="U35" i="16"/>
  <c r="T26" i="16"/>
  <c r="T28" i="16"/>
  <c r="AD28" i="4"/>
  <c r="AC27" i="4"/>
  <c r="AD25" i="4"/>
  <c r="AA26" i="4"/>
  <c r="Z24" i="4"/>
  <c r="Z30" i="4" s="1"/>
  <c r="AI39" i="4"/>
  <c r="AE40" i="4"/>
  <c r="AD77" i="4"/>
  <c r="AE71" i="4"/>
  <c r="Z68" i="4"/>
  <c r="AA63" i="4"/>
  <c r="AC8" i="4"/>
  <c r="AB15" i="4"/>
  <c r="Y47" i="4"/>
  <c r="Y80" i="4" s="1"/>
  <c r="AI23" i="4"/>
  <c r="AH22" i="4"/>
  <c r="AB34" i="4"/>
  <c r="AC35" i="4"/>
  <c r="Z53" i="4"/>
  <c r="Z61" i="4" s="1"/>
  <c r="AA54" i="4"/>
  <c r="AC21" i="4"/>
  <c r="AB20" i="4"/>
  <c r="AA41" i="4"/>
  <c r="Z38" i="4"/>
  <c r="Z43" i="4" s="1"/>
  <c r="Z47" i="4" s="1"/>
  <c r="BK73" i="31" l="1"/>
  <c r="DG100" i="31"/>
  <c r="DG106" i="31" s="1"/>
  <c r="DG107" i="31" s="1"/>
  <c r="DH107" i="31" s="1"/>
  <c r="DI107" i="31" s="1"/>
  <c r="DJ107" i="31" s="1"/>
  <c r="DK107" i="31" s="1"/>
  <c r="DL107" i="31" s="1"/>
  <c r="DM107" i="31" s="1"/>
  <c r="DG127" i="31"/>
  <c r="DG133" i="31" s="1"/>
  <c r="DG134" i="31" s="1"/>
  <c r="DH134" i="31" s="1"/>
  <c r="DI134" i="31" s="1"/>
  <c r="DJ134" i="31" s="1"/>
  <c r="DK134" i="31" s="1"/>
  <c r="DL134" i="31" s="1"/>
  <c r="DM134" i="31" s="1"/>
  <c r="AN185" i="31"/>
  <c r="AN189" i="31" s="1"/>
  <c r="AN53" i="31"/>
  <c r="AO53" i="31" s="1"/>
  <c r="AP53" i="31" s="1"/>
  <c r="AQ53" i="31" s="1"/>
  <c r="AR53" i="31" s="1"/>
  <c r="AS53" i="31" s="1"/>
  <c r="DG154" i="31"/>
  <c r="DG160" i="31" s="1"/>
  <c r="DG161" i="31" s="1"/>
  <c r="DH161" i="31" s="1"/>
  <c r="DI161" i="31" s="1"/>
  <c r="DJ161" i="31" s="1"/>
  <c r="DK161" i="31" s="1"/>
  <c r="DL161" i="31" s="1"/>
  <c r="DM161" i="31" s="1"/>
  <c r="U23" i="23"/>
  <c r="V21" i="23"/>
  <c r="V19" i="23"/>
  <c r="S66" i="23"/>
  <c r="S70" i="23" s="1"/>
  <c r="T65" i="23"/>
  <c r="R112" i="23"/>
  <c r="R116" i="23"/>
  <c r="R113" i="23"/>
  <c r="Q115" i="23"/>
  <c r="R89" i="23"/>
  <c r="R93" i="23" s="1"/>
  <c r="S88" i="23"/>
  <c r="N43" i="23"/>
  <c r="L138" i="23"/>
  <c r="M136" i="23"/>
  <c r="M134" i="23"/>
  <c r="AD36" i="18"/>
  <c r="AE2" i="18"/>
  <c r="U24" i="16"/>
  <c r="U25" i="16" s="1"/>
  <c r="V29" i="16" s="1"/>
  <c r="AC34" i="4"/>
  <c r="AD35" i="4"/>
  <c r="AB41" i="4"/>
  <c r="AA38" i="4"/>
  <c r="AA43" i="4" s="1"/>
  <c r="AF40" i="4"/>
  <c r="Z80" i="4"/>
  <c r="AD8" i="4"/>
  <c r="AC15" i="4"/>
  <c r="AE25" i="4"/>
  <c r="AA68" i="4"/>
  <c r="AB63" i="4"/>
  <c r="AD21" i="4"/>
  <c r="AC20" i="4"/>
  <c r="Z78" i="4"/>
  <c r="AJ39" i="4"/>
  <c r="AJ23" i="4"/>
  <c r="AI22" i="4"/>
  <c r="AB26" i="4"/>
  <c r="AA24" i="4"/>
  <c r="AA30" i="4" s="1"/>
  <c r="AB54" i="4"/>
  <c r="AA53" i="4"/>
  <c r="AA61" i="4" s="1"/>
  <c r="AE77" i="4"/>
  <c r="AF71" i="4"/>
  <c r="AE28" i="4"/>
  <c r="AD27" i="4"/>
  <c r="U28" i="16" l="1"/>
  <c r="U26" i="16"/>
  <c r="DN127" i="31"/>
  <c r="DN133" i="31" s="1"/>
  <c r="DN134" i="31" s="1"/>
  <c r="DO134" i="31" s="1"/>
  <c r="DP134" i="31" s="1"/>
  <c r="DQ134" i="31" s="1"/>
  <c r="DR134" i="31" s="1"/>
  <c r="DN154" i="31"/>
  <c r="DN160" i="31" s="1"/>
  <c r="DN161" i="31" s="1"/>
  <c r="DO161" i="31" s="1"/>
  <c r="DP161" i="31" s="1"/>
  <c r="DQ161" i="31" s="1"/>
  <c r="DR161" i="31" s="1"/>
  <c r="DN100" i="31"/>
  <c r="DN106" i="31" s="1"/>
  <c r="DN107" i="31" s="1"/>
  <c r="DO107" i="31" s="1"/>
  <c r="DP107" i="31" s="1"/>
  <c r="DQ107" i="31" s="1"/>
  <c r="DR107" i="31" s="1"/>
  <c r="AT46" i="31"/>
  <c r="BK179" i="31"/>
  <c r="BK183" i="31" s="1"/>
  <c r="BK79" i="31"/>
  <c r="N47" i="23"/>
  <c r="S69" i="23"/>
  <c r="T67" i="23"/>
  <c r="R92" i="23"/>
  <c r="S90" i="23"/>
  <c r="V20" i="23"/>
  <c r="V24" i="23" s="1"/>
  <c r="S89" i="23"/>
  <c r="S93" i="23" s="1"/>
  <c r="R115" i="23"/>
  <c r="S113" i="23"/>
  <c r="S111" i="23"/>
  <c r="L147" i="23"/>
  <c r="L148" i="23"/>
  <c r="T66" i="23"/>
  <c r="T70" i="23" s="1"/>
  <c r="M135" i="23"/>
  <c r="M146" i="23"/>
  <c r="AF2" i="18"/>
  <c r="AE36" i="18"/>
  <c r="V24" i="16"/>
  <c r="V25" i="16" s="1"/>
  <c r="W29" i="16" s="1"/>
  <c r="V26" i="16"/>
  <c r="V36" i="16"/>
  <c r="V35" i="16"/>
  <c r="AC26" i="4"/>
  <c r="AB24" i="4"/>
  <c r="AB30" i="4" s="1"/>
  <c r="AE8" i="4"/>
  <c r="AD15" i="4"/>
  <c r="AK39" i="4"/>
  <c r="AF28" i="4"/>
  <c r="AE27" i="4"/>
  <c r="AC41" i="4"/>
  <c r="AB38" i="4"/>
  <c r="AB43" i="4" s="1"/>
  <c r="AB47" i="4" s="1"/>
  <c r="AC63" i="4"/>
  <c r="AB68" i="4"/>
  <c r="AC54" i="4"/>
  <c r="AB53" i="4"/>
  <c r="AB61" i="4" s="1"/>
  <c r="AA78" i="4"/>
  <c r="AE35" i="4"/>
  <c r="AD34" i="4"/>
  <c r="AK23" i="4"/>
  <c r="AJ22" i="4"/>
  <c r="EB40" i="4"/>
  <c r="AG40" i="4"/>
  <c r="AF77" i="4"/>
  <c r="AG71" i="4"/>
  <c r="EB71" i="4"/>
  <c r="EB77" i="4" s="1"/>
  <c r="AA47" i="4"/>
  <c r="AE21" i="4"/>
  <c r="AD20" i="4"/>
  <c r="AF25" i="4"/>
  <c r="DS161" i="31" l="1"/>
  <c r="DT161" i="31" s="1"/>
  <c r="DS154" i="31"/>
  <c r="DS160" i="31" s="1"/>
  <c r="DS100" i="31"/>
  <c r="DS106" i="31" s="1"/>
  <c r="DS107" i="31" s="1"/>
  <c r="DT107" i="31" s="1"/>
  <c r="DS127" i="31"/>
  <c r="DS133" i="31" s="1"/>
  <c r="DS134" i="31" s="1"/>
  <c r="DT134" i="31" s="1"/>
  <c r="BK185" i="31"/>
  <c r="BK189" i="31" s="1"/>
  <c r="BK80" i="31"/>
  <c r="BL80" i="31" s="1"/>
  <c r="BM80" i="31" s="1"/>
  <c r="BN80" i="31" s="1"/>
  <c r="BO80" i="31" s="1"/>
  <c r="BP80" i="31" s="1"/>
  <c r="BQ80" i="31" s="1"/>
  <c r="AT179" i="31"/>
  <c r="AT183" i="31" s="1"/>
  <c r="AT52" i="31"/>
  <c r="S92" i="23"/>
  <c r="T90" i="23"/>
  <c r="T88" i="23"/>
  <c r="U67" i="23"/>
  <c r="T69" i="23"/>
  <c r="U65" i="23"/>
  <c r="V23" i="23"/>
  <c r="W21" i="23"/>
  <c r="M149" i="23"/>
  <c r="M139" i="23"/>
  <c r="W19" i="23"/>
  <c r="S112" i="23"/>
  <c r="S116" i="23" s="1"/>
  <c r="T111" i="23"/>
  <c r="N46" i="23"/>
  <c r="O44" i="23"/>
  <c r="O42" i="23"/>
  <c r="AG2" i="18"/>
  <c r="AF36" i="18"/>
  <c r="W24" i="16"/>
  <c r="W25" i="16" s="1"/>
  <c r="X29" i="16" s="1"/>
  <c r="W36" i="16"/>
  <c r="W35" i="16"/>
  <c r="V28" i="16"/>
  <c r="W28" i="16" s="1"/>
  <c r="AL39" i="4"/>
  <c r="AC53" i="4"/>
  <c r="AC61" i="4" s="1"/>
  <c r="AD54" i="4"/>
  <c r="AF8" i="4"/>
  <c r="AE15" i="4"/>
  <c r="AD41" i="4"/>
  <c r="AC38" i="4"/>
  <c r="AC43" i="4" s="1"/>
  <c r="EB25" i="4"/>
  <c r="AG25" i="4"/>
  <c r="AF21" i="4"/>
  <c r="AE20" i="4"/>
  <c r="AA80" i="4"/>
  <c r="AH40" i="4"/>
  <c r="AL23" i="4"/>
  <c r="AK22" i="4"/>
  <c r="AF27" i="4"/>
  <c r="EB28" i="4"/>
  <c r="EB27" i="4" s="1"/>
  <c r="AG28" i="4"/>
  <c r="AF35" i="4"/>
  <c r="AE34" i="4"/>
  <c r="AG77" i="4"/>
  <c r="AH71" i="4"/>
  <c r="AB78" i="4"/>
  <c r="AB80" i="4" s="1"/>
  <c r="AC68" i="4"/>
  <c r="AC78" i="4" s="1"/>
  <c r="AD63" i="4"/>
  <c r="AD26" i="4"/>
  <c r="AC24" i="4"/>
  <c r="AC30" i="4" s="1"/>
  <c r="W26" i="16" l="1"/>
  <c r="AT185" i="31"/>
  <c r="AT189" i="31" s="1"/>
  <c r="AT53" i="31"/>
  <c r="AU53" i="31" s="1"/>
  <c r="AV53" i="31" s="1"/>
  <c r="AW53" i="31" s="1"/>
  <c r="AX53" i="31" s="1"/>
  <c r="AY53" i="31" s="1"/>
  <c r="BR73" i="31"/>
  <c r="BR79" i="31" s="1"/>
  <c r="BR80" i="31" s="1"/>
  <c r="BS80" i="31" s="1"/>
  <c r="BT80" i="31" s="1"/>
  <c r="BU80" i="31" s="1"/>
  <c r="BV80" i="31" s="1"/>
  <c r="O43" i="23"/>
  <c r="T89" i="23"/>
  <c r="T93" i="23" s="1"/>
  <c r="U88" i="23"/>
  <c r="T116" i="23"/>
  <c r="U111" i="23" s="1"/>
  <c r="T113" i="23"/>
  <c r="S115" i="23"/>
  <c r="T112" i="23"/>
  <c r="W20" i="23"/>
  <c r="W24" i="23" s="1"/>
  <c r="X19" i="23"/>
  <c r="U66" i="23"/>
  <c r="U70" i="23" s="1"/>
  <c r="V65" i="23"/>
  <c r="M138" i="23"/>
  <c r="N136" i="23"/>
  <c r="N134" i="23"/>
  <c r="AG36" i="18"/>
  <c r="AH2" i="18"/>
  <c r="X24" i="16"/>
  <c r="X25" i="16" s="1"/>
  <c r="Y29" i="16" s="1"/>
  <c r="X36" i="16"/>
  <c r="X35" i="16"/>
  <c r="AC47" i="4"/>
  <c r="AC80" i="4" s="1"/>
  <c r="AI40" i="4"/>
  <c r="AH77" i="4"/>
  <c r="AI71" i="4"/>
  <c r="EB35" i="4"/>
  <c r="EB34" i="4" s="1"/>
  <c r="AG35" i="4"/>
  <c r="AF34" i="4"/>
  <c r="AM39" i="4"/>
  <c r="AE26" i="4"/>
  <c r="AD24" i="4"/>
  <c r="AD30" i="4" s="1"/>
  <c r="AM23" i="4"/>
  <c r="AL22" i="4"/>
  <c r="AD53" i="4"/>
  <c r="AD61" i="4" s="1"/>
  <c r="AE54" i="4"/>
  <c r="AG21" i="4"/>
  <c r="AF20" i="4"/>
  <c r="EB21" i="4"/>
  <c r="EB20" i="4" s="1"/>
  <c r="AH25" i="4"/>
  <c r="AD68" i="4"/>
  <c r="AE63" i="4"/>
  <c r="AE41" i="4"/>
  <c r="AD38" i="4"/>
  <c r="AD43" i="4" s="1"/>
  <c r="AD47" i="4" s="1"/>
  <c r="AF15" i="4"/>
  <c r="AG8" i="4"/>
  <c r="EB8" i="4"/>
  <c r="EB15" i="4" s="1"/>
  <c r="AG27" i="4"/>
  <c r="AH28" i="4"/>
  <c r="X26" i="16" l="1"/>
  <c r="BW73" i="31"/>
  <c r="AZ46" i="31"/>
  <c r="U112" i="23"/>
  <c r="U89" i="23"/>
  <c r="U69" i="23"/>
  <c r="V67" i="23"/>
  <c r="X24" i="23"/>
  <c r="W23" i="23"/>
  <c r="X21" i="23"/>
  <c r="V66" i="23"/>
  <c r="V70" i="23" s="1"/>
  <c r="O47" i="23"/>
  <c r="N135" i="23"/>
  <c r="N146" i="23"/>
  <c r="U116" i="23"/>
  <c r="T115" i="23"/>
  <c r="U113" i="23"/>
  <c r="U93" i="23"/>
  <c r="V88" i="23" s="1"/>
  <c r="U90" i="23"/>
  <c r="T92" i="23"/>
  <c r="M147" i="23"/>
  <c r="M148" i="23"/>
  <c r="X20" i="23"/>
  <c r="AH36" i="18"/>
  <c r="AI2" i="18"/>
  <c r="Y24" i="16"/>
  <c r="Y25" i="16" s="1"/>
  <c r="Z29" i="16" s="1"/>
  <c r="Y26" i="16"/>
  <c r="Y36" i="16"/>
  <c r="Y35" i="16"/>
  <c r="X28" i="16"/>
  <c r="Y28" i="16" s="1"/>
  <c r="AI25" i="4"/>
  <c r="AD80" i="4"/>
  <c r="AF41" i="4"/>
  <c r="AE38" i="4"/>
  <c r="AE43" i="4" s="1"/>
  <c r="AE68" i="4"/>
  <c r="AE78" i="4" s="1"/>
  <c r="AF63" i="4"/>
  <c r="AG15" i="4"/>
  <c r="AH8" i="4"/>
  <c r="AI77" i="4"/>
  <c r="AJ71" i="4"/>
  <c r="AD78" i="4"/>
  <c r="AN39" i="4"/>
  <c r="AI28" i="4"/>
  <c r="AH27" i="4"/>
  <c r="AG20" i="4"/>
  <c r="AH21" i="4"/>
  <c r="AG34" i="4"/>
  <c r="AH35" i="4"/>
  <c r="AE53" i="4"/>
  <c r="AE61" i="4" s="1"/>
  <c r="AF54" i="4"/>
  <c r="AN23" i="4"/>
  <c r="AM22" i="4"/>
  <c r="AF26" i="4"/>
  <c r="AE24" i="4"/>
  <c r="AE30" i="4" s="1"/>
  <c r="AJ40" i="4"/>
  <c r="AZ179" i="31" l="1"/>
  <c r="AZ183" i="31" s="1"/>
  <c r="AZ52" i="31"/>
  <c r="BW179" i="31"/>
  <c r="BW183" i="31" s="1"/>
  <c r="BW79" i="31"/>
  <c r="V69" i="23"/>
  <c r="W67" i="23"/>
  <c r="W65" i="23"/>
  <c r="V89" i="23"/>
  <c r="V93" i="23" s="1"/>
  <c r="X23" i="23"/>
  <c r="Y21" i="23"/>
  <c r="V113" i="23"/>
  <c r="U115" i="23"/>
  <c r="U92" i="23"/>
  <c r="V90" i="23"/>
  <c r="N149" i="23"/>
  <c r="N139" i="23"/>
  <c r="O46" i="23"/>
  <c r="P44" i="23"/>
  <c r="P42" i="23"/>
  <c r="Y19" i="23"/>
  <c r="V111" i="23"/>
  <c r="AJ2" i="18"/>
  <c r="AI36" i="18"/>
  <c r="Z24" i="16"/>
  <c r="Z25" i="16" s="1"/>
  <c r="AA29" i="16" s="1"/>
  <c r="Z36" i="16"/>
  <c r="Z35" i="16"/>
  <c r="AJ28" i="4"/>
  <c r="AI27" i="4"/>
  <c r="EB26" i="4"/>
  <c r="EB24" i="4" s="1"/>
  <c r="EB30" i="4" s="1"/>
  <c r="AG26" i="4"/>
  <c r="AF24" i="4"/>
  <c r="AF30" i="4" s="1"/>
  <c r="AO39" i="4"/>
  <c r="AO23" i="4"/>
  <c r="AN22" i="4"/>
  <c r="EB54" i="4"/>
  <c r="EB53" i="4" s="1"/>
  <c r="EB61" i="4" s="1"/>
  <c r="AG54" i="4"/>
  <c r="AF53" i="4"/>
  <c r="AF61" i="4" s="1"/>
  <c r="AJ77" i="4"/>
  <c r="AK71" i="4"/>
  <c r="AH20" i="4"/>
  <c r="AI21" i="4"/>
  <c r="AF68" i="4"/>
  <c r="AF78" i="4" s="1"/>
  <c r="EB63" i="4"/>
  <c r="EB68" i="4" s="1"/>
  <c r="AG63" i="4"/>
  <c r="AK40" i="4"/>
  <c r="AE47" i="4"/>
  <c r="AE80" i="4" s="1"/>
  <c r="EB41" i="4"/>
  <c r="EB38" i="4" s="1"/>
  <c r="EB43" i="4" s="1"/>
  <c r="AG41" i="4"/>
  <c r="AF38" i="4"/>
  <c r="AF43" i="4" s="1"/>
  <c r="AI35" i="4"/>
  <c r="AH34" i="4"/>
  <c r="AH15" i="4"/>
  <c r="AI8" i="4"/>
  <c r="AJ25" i="4"/>
  <c r="BW185" i="31" l="1"/>
  <c r="BW189" i="31" s="1"/>
  <c r="BW80" i="31"/>
  <c r="BX80" i="31" s="1"/>
  <c r="BY80" i="31" s="1"/>
  <c r="BZ80" i="31" s="1"/>
  <c r="CA80" i="31" s="1"/>
  <c r="CB80" i="31" s="1"/>
  <c r="CC80" i="31" s="1"/>
  <c r="AZ185" i="31"/>
  <c r="AZ189" i="31" s="1"/>
  <c r="AZ53" i="31"/>
  <c r="BA53" i="31" s="1"/>
  <c r="BB53" i="31" s="1"/>
  <c r="BC53" i="31" s="1"/>
  <c r="BD53" i="31" s="1"/>
  <c r="BE53" i="31" s="1"/>
  <c r="W90" i="23"/>
  <c r="V92" i="23"/>
  <c r="W88" i="23"/>
  <c r="V112" i="23"/>
  <c r="V116" i="23" s="1"/>
  <c r="W111" i="23"/>
  <c r="P43" i="23"/>
  <c r="W66" i="23"/>
  <c r="W70" i="23" s="1"/>
  <c r="O136" i="23"/>
  <c r="N138" i="23"/>
  <c r="O134" i="23"/>
  <c r="Y20" i="23"/>
  <c r="Y24" i="23" s="1"/>
  <c r="Z19" i="23"/>
  <c r="AK2" i="18"/>
  <c r="AJ36" i="18"/>
  <c r="AA36" i="16"/>
  <c r="AA35" i="16"/>
  <c r="Z26" i="16"/>
  <c r="Z28" i="16"/>
  <c r="AL40" i="4"/>
  <c r="AG68" i="4"/>
  <c r="AH63" i="4"/>
  <c r="AI15" i="4"/>
  <c r="AJ8" i="4"/>
  <c r="AP39" i="4"/>
  <c r="AI20" i="4"/>
  <c r="AJ21" i="4"/>
  <c r="AL71" i="4"/>
  <c r="AK77" i="4"/>
  <c r="AK28" i="4"/>
  <c r="AJ27" i="4"/>
  <c r="AK25" i="4"/>
  <c r="AO22" i="4"/>
  <c r="AP23" i="4"/>
  <c r="EB78" i="4"/>
  <c r="AH26" i="4"/>
  <c r="AG24" i="4"/>
  <c r="AG30" i="4" s="1"/>
  <c r="AJ35" i="4"/>
  <c r="AI34" i="4"/>
  <c r="AF47" i="4"/>
  <c r="AF80" i="4" s="1"/>
  <c r="AH41" i="4"/>
  <c r="AG38" i="4"/>
  <c r="AG43" i="4" s="1"/>
  <c r="EB47" i="4"/>
  <c r="AG53" i="4"/>
  <c r="AG61" i="4" s="1"/>
  <c r="AH54" i="4"/>
  <c r="CD73" i="31" l="1"/>
  <c r="CD79" i="31" s="1"/>
  <c r="CD80" i="31" s="1"/>
  <c r="CE80" i="31" s="1"/>
  <c r="CF80" i="31" s="1"/>
  <c r="CG80" i="31" s="1"/>
  <c r="CH80" i="31" s="1"/>
  <c r="BF46" i="31"/>
  <c r="Z20" i="23"/>
  <c r="N147" i="23"/>
  <c r="N148" i="23"/>
  <c r="W116" i="23"/>
  <c r="W113" i="23"/>
  <c r="V115" i="23"/>
  <c r="W89" i="23"/>
  <c r="W93" i="23" s="1"/>
  <c r="Y23" i="23"/>
  <c r="Z21" i="23"/>
  <c r="Z24" i="23"/>
  <c r="W112" i="23"/>
  <c r="W69" i="23"/>
  <c r="X67" i="23"/>
  <c r="P47" i="23"/>
  <c r="O135" i="23"/>
  <c r="O146" i="23"/>
  <c r="X65" i="23"/>
  <c r="AL2" i="18"/>
  <c r="AK36" i="18"/>
  <c r="AA24" i="16"/>
  <c r="AA25" i="16" s="1"/>
  <c r="AB29" i="16" s="1"/>
  <c r="AJ34" i="4"/>
  <c r="AK35" i="4"/>
  <c r="AI26" i="4"/>
  <c r="AH24" i="4"/>
  <c r="AH30" i="4" s="1"/>
  <c r="AH53" i="4"/>
  <c r="AH61" i="4" s="1"/>
  <c r="AI54" i="4"/>
  <c r="EB80" i="4"/>
  <c r="AP22" i="4"/>
  <c r="AQ23" i="4"/>
  <c r="AG47" i="4"/>
  <c r="AG80" i="4" s="1"/>
  <c r="AI41" i="4"/>
  <c r="AH38" i="4"/>
  <c r="AH43" i="4" s="1"/>
  <c r="AI63" i="4"/>
  <c r="AH68" i="4"/>
  <c r="AL25" i="4"/>
  <c r="AM71" i="4"/>
  <c r="AL77" i="4"/>
  <c r="AK21" i="4"/>
  <c r="AJ20" i="4"/>
  <c r="AQ39" i="4"/>
  <c r="AJ15" i="4"/>
  <c r="AK8" i="4"/>
  <c r="AG78" i="4"/>
  <c r="AL28" i="4"/>
  <c r="AK27" i="4"/>
  <c r="AM40" i="4"/>
  <c r="CI73" i="31" l="1"/>
  <c r="BF179" i="31"/>
  <c r="BF183" i="31" s="1"/>
  <c r="BF52" i="31"/>
  <c r="X90" i="23"/>
  <c r="W92" i="23"/>
  <c r="X66" i="23"/>
  <c r="X70" i="23" s="1"/>
  <c r="Y65" i="23"/>
  <c r="O149" i="23"/>
  <c r="O139" i="23"/>
  <c r="Q44" i="23"/>
  <c r="P46" i="23"/>
  <c r="Q42" i="23"/>
  <c r="AA21" i="23"/>
  <c r="Z23" i="23"/>
  <c r="X113" i="23"/>
  <c r="W115" i="23"/>
  <c r="X111" i="23"/>
  <c r="AA19" i="23"/>
  <c r="X88" i="23"/>
  <c r="AM2" i="18"/>
  <c r="AL36" i="18"/>
  <c r="AB36" i="16"/>
  <c r="AB35" i="16"/>
  <c r="AA26" i="16"/>
  <c r="AA28" i="16"/>
  <c r="AQ22" i="4"/>
  <c r="AR23" i="4"/>
  <c r="AL21" i="4"/>
  <c r="AK20" i="4"/>
  <c r="AN71" i="4"/>
  <c r="AM77" i="4"/>
  <c r="AJ54" i="4"/>
  <c r="AI53" i="4"/>
  <c r="AI61" i="4" s="1"/>
  <c r="AN40" i="4"/>
  <c r="AM28" i="4"/>
  <c r="AL27" i="4"/>
  <c r="AM25" i="4"/>
  <c r="AH78" i="4"/>
  <c r="AJ26" i="4"/>
  <c r="AI24" i="4"/>
  <c r="AI30" i="4" s="1"/>
  <c r="AK15" i="4"/>
  <c r="AL8" i="4"/>
  <c r="AI68" i="4"/>
  <c r="AJ63" i="4"/>
  <c r="AK34" i="4"/>
  <c r="AL35" i="4"/>
  <c r="AH47" i="4"/>
  <c r="AR39" i="4"/>
  <c r="AJ41" i="4"/>
  <c r="AI38" i="4"/>
  <c r="AI43" i="4" s="1"/>
  <c r="AI47" i="4" s="1"/>
  <c r="BF185" i="31" l="1"/>
  <c r="BF189" i="31" s="1"/>
  <c r="BF53" i="31"/>
  <c r="BG53" i="31" s="1"/>
  <c r="BH53" i="31" s="1"/>
  <c r="BI53" i="31" s="1"/>
  <c r="BJ53" i="31" s="1"/>
  <c r="BK53" i="31" s="1"/>
  <c r="CI179" i="31"/>
  <c r="CI183" i="31" s="1"/>
  <c r="CI79" i="31"/>
  <c r="Q43" i="23"/>
  <c r="X112" i="23"/>
  <c r="X116" i="23" s="1"/>
  <c r="Y111" i="23"/>
  <c r="P136" i="23"/>
  <c r="O138" i="23"/>
  <c r="P134" i="23"/>
  <c r="Y66" i="23"/>
  <c r="Y70" i="23" s="1"/>
  <c r="X69" i="23"/>
  <c r="Y67" i="23"/>
  <c r="AA20" i="23"/>
  <c r="AA24" i="23" s="1"/>
  <c r="AB19" i="23"/>
  <c r="X89" i="23"/>
  <c r="X93" i="23" s="1"/>
  <c r="Y88" i="23" s="1"/>
  <c r="AM36" i="18"/>
  <c r="AN2" i="18"/>
  <c r="AB24" i="16"/>
  <c r="AB25" i="16" s="1"/>
  <c r="AC29" i="16" s="1"/>
  <c r="AO40" i="4"/>
  <c r="AI78" i="4"/>
  <c r="AL15" i="4"/>
  <c r="AM8" i="4"/>
  <c r="AI80" i="4"/>
  <c r="AK41" i="4"/>
  <c r="AJ38" i="4"/>
  <c r="AJ43" i="4" s="1"/>
  <c r="AJ47" i="4" s="1"/>
  <c r="AN25" i="4"/>
  <c r="AJ68" i="4"/>
  <c r="AJ78" i="4" s="1"/>
  <c r="AK63" i="4"/>
  <c r="AK54" i="4"/>
  <c r="AJ53" i="4"/>
  <c r="AJ61" i="4" s="1"/>
  <c r="AO71" i="4"/>
  <c r="AN77" i="4"/>
  <c r="AK26" i="4"/>
  <c r="AJ24" i="4"/>
  <c r="AJ30" i="4" s="1"/>
  <c r="AS39" i="4"/>
  <c r="EC39" i="4"/>
  <c r="AM21" i="4"/>
  <c r="AL20" i="4"/>
  <c r="AH80" i="4"/>
  <c r="AR22" i="4"/>
  <c r="AS23" i="4"/>
  <c r="EC23" i="4"/>
  <c r="EC22" i="4" s="1"/>
  <c r="AM35" i="4"/>
  <c r="AL34" i="4"/>
  <c r="AN28" i="4"/>
  <c r="AM27" i="4"/>
  <c r="CI185" i="31" l="1"/>
  <c r="CI189" i="31" s="1"/>
  <c r="CI80" i="31"/>
  <c r="CJ80" i="31" s="1"/>
  <c r="CK80" i="31" s="1"/>
  <c r="CL80" i="31" s="1"/>
  <c r="CM80" i="31" s="1"/>
  <c r="CN80" i="31" s="1"/>
  <c r="CO80" i="31" s="1"/>
  <c r="BL46" i="31"/>
  <c r="Y89" i="23"/>
  <c r="Y69" i="23"/>
  <c r="Z67" i="23"/>
  <c r="Z65" i="23"/>
  <c r="O148" i="23"/>
  <c r="O147" i="23"/>
  <c r="P135" i="23"/>
  <c r="P146" i="23"/>
  <c r="Y93" i="23"/>
  <c r="X92" i="23"/>
  <c r="Y90" i="23"/>
  <c r="AB21" i="23"/>
  <c r="AA23" i="23"/>
  <c r="AB20" i="23"/>
  <c r="AB24" i="23" s="1"/>
  <c r="Y116" i="23"/>
  <c r="Y113" i="23"/>
  <c r="X115" i="23"/>
  <c r="Q47" i="23"/>
  <c r="Y112" i="23"/>
  <c r="AO2" i="18"/>
  <c r="AN36" i="18"/>
  <c r="AC36" i="16"/>
  <c r="AC35" i="16"/>
  <c r="AB26" i="16"/>
  <c r="AB28" i="16"/>
  <c r="AO25" i="4"/>
  <c r="AJ80" i="4"/>
  <c r="AL26" i="4"/>
  <c r="AK24" i="4"/>
  <c r="AK30" i="4" s="1"/>
  <c r="AL41" i="4"/>
  <c r="AK38" i="4"/>
  <c r="AK43" i="4" s="1"/>
  <c r="AK47" i="4" s="1"/>
  <c r="AK80" i="4" s="1"/>
  <c r="AN35" i="4"/>
  <c r="AM34" i="4"/>
  <c r="AS22" i="4"/>
  <c r="AT23" i="4"/>
  <c r="AP71" i="4"/>
  <c r="AO77" i="4"/>
  <c r="AK53" i="4"/>
  <c r="AK61" i="4" s="1"/>
  <c r="AL54" i="4"/>
  <c r="AP40" i="4"/>
  <c r="AO28" i="4"/>
  <c r="AN27" i="4"/>
  <c r="AT39" i="4"/>
  <c r="AM15" i="4"/>
  <c r="AN8" i="4"/>
  <c r="AM20" i="4"/>
  <c r="AN21" i="4"/>
  <c r="AL63" i="4"/>
  <c r="AK68" i="4"/>
  <c r="AK78" i="4" s="1"/>
  <c r="BL179" i="31" l="1"/>
  <c r="BL183" i="31" s="1"/>
  <c r="BL52" i="31"/>
  <c r="CP73" i="31"/>
  <c r="CP79" i="31" s="1"/>
  <c r="CP80" i="31" s="1"/>
  <c r="CQ80" i="31" s="1"/>
  <c r="CR80" i="31" s="1"/>
  <c r="CS80" i="31" s="1"/>
  <c r="CT80" i="31" s="1"/>
  <c r="AC21" i="23"/>
  <c r="AB23" i="23"/>
  <c r="AC19" i="23"/>
  <c r="P149" i="23"/>
  <c r="P139" i="23"/>
  <c r="R44" i="23"/>
  <c r="Q46" i="23"/>
  <c r="R42" i="23"/>
  <c r="Z90" i="23"/>
  <c r="Y92" i="23"/>
  <c r="Z113" i="23"/>
  <c r="Y115" i="23"/>
  <c r="Z111" i="23"/>
  <c r="Z88" i="23"/>
  <c r="Z66" i="23"/>
  <c r="Z70" i="23" s="1"/>
  <c r="AA65" i="23"/>
  <c r="AP2" i="18"/>
  <c r="AO36" i="18"/>
  <c r="AC24" i="16"/>
  <c r="AC25" i="16" s="1"/>
  <c r="AD29" i="16" s="1"/>
  <c r="AQ40" i="4"/>
  <c r="AL53" i="4"/>
  <c r="AL61" i="4" s="1"/>
  <c r="AM54" i="4"/>
  <c r="AO21" i="4"/>
  <c r="AN20" i="4"/>
  <c r="AM26" i="4"/>
  <c r="AL24" i="4"/>
  <c r="AL30" i="4" s="1"/>
  <c r="AN34" i="4"/>
  <c r="AO35" i="4"/>
  <c r="AP28" i="4"/>
  <c r="AO27" i="4"/>
  <c r="AM41" i="4"/>
  <c r="AL38" i="4"/>
  <c r="AL43" i="4" s="1"/>
  <c r="AO8" i="4"/>
  <c r="AN15" i="4"/>
  <c r="AT22" i="4"/>
  <c r="AU23" i="4"/>
  <c r="AP25" i="4"/>
  <c r="AU39" i="4"/>
  <c r="AL68" i="4"/>
  <c r="AM63" i="4"/>
  <c r="AP77" i="4"/>
  <c r="AQ71" i="4"/>
  <c r="AC28" i="16" l="1"/>
  <c r="AC26" i="16"/>
  <c r="CU73" i="31"/>
  <c r="BL185" i="31"/>
  <c r="BL189" i="31" s="1"/>
  <c r="BL53" i="31"/>
  <c r="BM53" i="31" s="1"/>
  <c r="BN53" i="31" s="1"/>
  <c r="BO53" i="31" s="1"/>
  <c r="BP53" i="31" s="1"/>
  <c r="BQ53" i="31" s="1"/>
  <c r="R43" i="23"/>
  <c r="Z112" i="23"/>
  <c r="Z116" i="23" s="1"/>
  <c r="AA111" i="23"/>
  <c r="AC20" i="23"/>
  <c r="AC24" i="23" s="1"/>
  <c r="AD19" i="23"/>
  <c r="Z89" i="23"/>
  <c r="Z93" i="23" s="1"/>
  <c r="AA88" i="23"/>
  <c r="AA66" i="23"/>
  <c r="AA70" i="23" s="1"/>
  <c r="AA67" i="23"/>
  <c r="Z69" i="23"/>
  <c r="P138" i="23"/>
  <c r="Q136" i="23"/>
  <c r="Q134" i="23"/>
  <c r="AQ2" i="18"/>
  <c r="AP36" i="18"/>
  <c r="AD24" i="16"/>
  <c r="AD25" i="16" s="1"/>
  <c r="AE29" i="16" s="1"/>
  <c r="AD36" i="16"/>
  <c r="AD35" i="16"/>
  <c r="AQ28" i="4"/>
  <c r="AP27" i="4"/>
  <c r="AQ25" i="4"/>
  <c r="AU22" i="4"/>
  <c r="AV23" i="4"/>
  <c r="AP21" i="4"/>
  <c r="AO20" i="4"/>
  <c r="AN54" i="4"/>
  <c r="AM53" i="4"/>
  <c r="AM61" i="4" s="1"/>
  <c r="AM68" i="4"/>
  <c r="AN63" i="4"/>
  <c r="AN41" i="4"/>
  <c r="AM38" i="4"/>
  <c r="AM43" i="4" s="1"/>
  <c r="AM47" i="4" s="1"/>
  <c r="AR40" i="4"/>
  <c r="AV39" i="4"/>
  <c r="AO34" i="4"/>
  <c r="AP35" i="4"/>
  <c r="AN26" i="4"/>
  <c r="AM24" i="4"/>
  <c r="AM30" i="4" s="1"/>
  <c r="AQ77" i="4"/>
  <c r="AR71" i="4"/>
  <c r="AP8" i="4"/>
  <c r="AO15" i="4"/>
  <c r="AL47" i="4"/>
  <c r="AL78" i="4"/>
  <c r="AD26" i="16" l="1"/>
  <c r="BR46" i="31"/>
  <c r="CU179" i="31"/>
  <c r="CU183" i="31" s="1"/>
  <c r="CU79" i="31"/>
  <c r="AB67" i="23"/>
  <c r="AA69" i="23"/>
  <c r="AB65" i="23"/>
  <c r="AD20" i="23"/>
  <c r="AA89" i="23"/>
  <c r="AA93" i="23" s="1"/>
  <c r="AD24" i="23"/>
  <c r="AC23" i="23"/>
  <c r="AD21" i="23"/>
  <c r="AA112" i="23"/>
  <c r="AA116" i="23" s="1"/>
  <c r="AA90" i="23"/>
  <c r="Z92" i="23"/>
  <c r="P147" i="23"/>
  <c r="P148" i="23"/>
  <c r="R47" i="23"/>
  <c r="Q135" i="23"/>
  <c r="Q146" i="23"/>
  <c r="AA113" i="23"/>
  <c r="Z115" i="23"/>
  <c r="AR2" i="18"/>
  <c r="AQ36" i="18"/>
  <c r="AE24" i="16"/>
  <c r="AE25" i="16" s="1"/>
  <c r="AF29" i="16" s="1"/>
  <c r="AE36" i="16"/>
  <c r="AE35" i="16"/>
  <c r="AD28" i="16"/>
  <c r="AE28" i="16" s="1"/>
  <c r="AO54" i="4"/>
  <c r="AN53" i="4"/>
  <c r="AN61" i="4" s="1"/>
  <c r="AQ21" i="4"/>
  <c r="AP20" i="4"/>
  <c r="AL80" i="4"/>
  <c r="AR25" i="4"/>
  <c r="AQ8" i="4"/>
  <c r="AP15" i="4"/>
  <c r="AR77" i="4"/>
  <c r="EC71" i="4"/>
  <c r="EC77" i="4" s="1"/>
  <c r="AS71" i="4"/>
  <c r="AR28" i="4"/>
  <c r="AQ27" i="4"/>
  <c r="AW39" i="4"/>
  <c r="EC40" i="4"/>
  <c r="AS40" i="4"/>
  <c r="AO41" i="4"/>
  <c r="AN38" i="4"/>
  <c r="AN43" i="4" s="1"/>
  <c r="AN47" i="4" s="1"/>
  <c r="AN80" i="4" s="1"/>
  <c r="AM78" i="4"/>
  <c r="AM80" i="4" s="1"/>
  <c r="AO26" i="4"/>
  <c r="AN24" i="4"/>
  <c r="AN30" i="4" s="1"/>
  <c r="AP34" i="4"/>
  <c r="AQ35" i="4"/>
  <c r="AW23" i="4"/>
  <c r="AV22" i="4"/>
  <c r="AN68" i="4"/>
  <c r="AN78" i="4" s="1"/>
  <c r="AO63" i="4"/>
  <c r="AE26" i="16" l="1"/>
  <c r="CU185" i="31"/>
  <c r="CU189" i="31" s="1"/>
  <c r="CU80" i="31"/>
  <c r="CV80" i="31" s="1"/>
  <c r="CW80" i="31" s="1"/>
  <c r="CX80" i="31" s="1"/>
  <c r="CY80" i="31" s="1"/>
  <c r="CZ80" i="31" s="1"/>
  <c r="DA80" i="31" s="1"/>
  <c r="BR52" i="31"/>
  <c r="BR179" i="31"/>
  <c r="BR183" i="31" s="1"/>
  <c r="AA115" i="23"/>
  <c r="AB113" i="23"/>
  <c r="AB111" i="23"/>
  <c r="AB90" i="23"/>
  <c r="AA92" i="23"/>
  <c r="AB88" i="23"/>
  <c r="AB66" i="23"/>
  <c r="AB70" i="23" s="1"/>
  <c r="AC65" i="23"/>
  <c r="AD23" i="23"/>
  <c r="AE21" i="23"/>
  <c r="AE19" i="23"/>
  <c r="Q149" i="23"/>
  <c r="Q139" i="23"/>
  <c r="R46" i="23"/>
  <c r="S44" i="23"/>
  <c r="S42" i="23"/>
  <c r="AS2" i="18"/>
  <c r="AR36" i="18"/>
  <c r="AF24" i="16"/>
  <c r="AF25" i="16" s="1"/>
  <c r="AG29" i="16" s="1"/>
  <c r="AF36" i="16"/>
  <c r="AF35" i="16"/>
  <c r="EC25" i="4"/>
  <c r="AS25" i="4"/>
  <c r="AO68" i="4"/>
  <c r="AP63" i="4"/>
  <c r="AT40" i="4"/>
  <c r="AX39" i="4"/>
  <c r="AP41" i="4"/>
  <c r="AO38" i="4"/>
  <c r="AO43" i="4" s="1"/>
  <c r="AO47" i="4" s="1"/>
  <c r="AR8" i="4"/>
  <c r="AQ15" i="4"/>
  <c r="AP54" i="4"/>
  <c r="AO53" i="4"/>
  <c r="AO61" i="4" s="1"/>
  <c r="AX23" i="4"/>
  <c r="AW22" i="4"/>
  <c r="AR35" i="4"/>
  <c r="AQ34" i="4"/>
  <c r="AR21" i="4"/>
  <c r="AQ20" i="4"/>
  <c r="EC28" i="4"/>
  <c r="EC27" i="4" s="1"/>
  <c r="AR27" i="4"/>
  <c r="AS28" i="4"/>
  <c r="AP26" i="4"/>
  <c r="AO24" i="4"/>
  <c r="AO30" i="4" s="1"/>
  <c r="AS77" i="4"/>
  <c r="AT71" i="4"/>
  <c r="DB73" i="31" l="1"/>
  <c r="DB79" i="31" s="1"/>
  <c r="DB80" i="31" s="1"/>
  <c r="DC80" i="31" s="1"/>
  <c r="DD80" i="31" s="1"/>
  <c r="DE80" i="31" s="1"/>
  <c r="DF80" i="31" s="1"/>
  <c r="BR185" i="31"/>
  <c r="BR189" i="31" s="1"/>
  <c r="BR53" i="31"/>
  <c r="BS53" i="31" s="1"/>
  <c r="BT53" i="31" s="1"/>
  <c r="BU53" i="31" s="1"/>
  <c r="BV53" i="31" s="1"/>
  <c r="BW53" i="31" s="1"/>
  <c r="AC66" i="23"/>
  <c r="AD65" i="23"/>
  <c r="S43" i="23"/>
  <c r="AB112" i="23"/>
  <c r="AB116" i="23" s="1"/>
  <c r="AC111" i="23"/>
  <c r="AE20" i="23"/>
  <c r="AE24" i="23" s="1"/>
  <c r="AF19" i="23"/>
  <c r="AC67" i="23"/>
  <c r="AC70" i="23"/>
  <c r="AB69" i="23"/>
  <c r="R136" i="23"/>
  <c r="Q138" i="23"/>
  <c r="R134" i="23"/>
  <c r="AB89" i="23"/>
  <c r="AB93" i="23" s="1"/>
  <c r="AC88" i="23"/>
  <c r="AS36" i="18"/>
  <c r="AT2" i="18"/>
  <c r="AG36" i="16"/>
  <c r="AG35" i="16"/>
  <c r="AF26" i="16"/>
  <c r="AF28" i="16"/>
  <c r="AU40" i="4"/>
  <c r="AQ41" i="4"/>
  <c r="AP38" i="4"/>
  <c r="AP43" i="4" s="1"/>
  <c r="AQ54" i="4"/>
  <c r="AP53" i="4"/>
  <c r="AP61" i="4" s="1"/>
  <c r="EC35" i="4"/>
  <c r="EC34" i="4" s="1"/>
  <c r="AR34" i="4"/>
  <c r="AS35" i="4"/>
  <c r="AQ63" i="4"/>
  <c r="AP68" i="4"/>
  <c r="AP78" i="4" s="1"/>
  <c r="AT25" i="4"/>
  <c r="AY23" i="4"/>
  <c r="AX22" i="4"/>
  <c r="AQ26" i="4"/>
  <c r="AP24" i="4"/>
  <c r="AP30" i="4" s="1"/>
  <c r="AO78" i="4"/>
  <c r="AO80" i="4"/>
  <c r="AT77" i="4"/>
  <c r="AU71" i="4"/>
  <c r="AY39" i="4"/>
  <c r="AS27" i="4"/>
  <c r="AT28" i="4"/>
  <c r="AS21" i="4"/>
  <c r="AR20" i="4"/>
  <c r="EC21" i="4"/>
  <c r="EC20" i="4" s="1"/>
  <c r="AR15" i="4"/>
  <c r="EC8" i="4"/>
  <c r="EC15" i="4" s="1"/>
  <c r="AS8" i="4"/>
  <c r="DG73" i="31" l="1"/>
  <c r="BX46" i="31"/>
  <c r="AE23" i="23"/>
  <c r="AF21" i="23"/>
  <c r="AC113" i="23"/>
  <c r="AB115" i="23"/>
  <c r="AF20" i="23"/>
  <c r="AF24" i="23" s="1"/>
  <c r="AC89" i="23"/>
  <c r="AC93" i="23" s="1"/>
  <c r="R135" i="23"/>
  <c r="R146" i="23"/>
  <c r="AD66" i="23"/>
  <c r="AB92" i="23"/>
  <c r="AC90" i="23"/>
  <c r="Q147" i="23"/>
  <c r="Q148" i="23"/>
  <c r="S47" i="23"/>
  <c r="AC112" i="23"/>
  <c r="AC116" i="23" s="1"/>
  <c r="AD67" i="23"/>
  <c r="AC69" i="23"/>
  <c r="AD70" i="23"/>
  <c r="AE65" i="23" s="1"/>
  <c r="AT36" i="18"/>
  <c r="AU2" i="18"/>
  <c r="AG24" i="16"/>
  <c r="AG25" i="16" s="1"/>
  <c r="AH29" i="16" s="1"/>
  <c r="AT8" i="4"/>
  <c r="AS15" i="4"/>
  <c r="AU77" i="4"/>
  <c r="AV71" i="4"/>
  <c r="AR63" i="4"/>
  <c r="AQ68" i="4"/>
  <c r="AR54" i="4"/>
  <c r="AQ53" i="4"/>
  <c r="AQ61" i="4" s="1"/>
  <c r="AR41" i="4"/>
  <c r="AQ38" i="4"/>
  <c r="AQ43" i="4" s="1"/>
  <c r="AQ47" i="4" s="1"/>
  <c r="AS34" i="4"/>
  <c r="AT35" i="4"/>
  <c r="AT27" i="4"/>
  <c r="AU28" i="4"/>
  <c r="AS20" i="4"/>
  <c r="AT21" i="4"/>
  <c r="AR26" i="4"/>
  <c r="AQ24" i="4"/>
  <c r="AQ30" i="4" s="1"/>
  <c r="AP47" i="4"/>
  <c r="AP80" i="4" s="1"/>
  <c r="AZ23" i="4"/>
  <c r="AY22" i="4"/>
  <c r="AZ39" i="4"/>
  <c r="AU25" i="4"/>
  <c r="AV40" i="4"/>
  <c r="AG26" i="16" l="1"/>
  <c r="AG28" i="16"/>
  <c r="BX179" i="31"/>
  <c r="BX183" i="31" s="1"/>
  <c r="BX52" i="31"/>
  <c r="DG79" i="31"/>
  <c r="DG179" i="31"/>
  <c r="DG183" i="31" s="1"/>
  <c r="AC92" i="23"/>
  <c r="AD90" i="23"/>
  <c r="AD88" i="23"/>
  <c r="AE66" i="23"/>
  <c r="AF23" i="23"/>
  <c r="AG21" i="23"/>
  <c r="AG19" i="23"/>
  <c r="AD113" i="23"/>
  <c r="AC115" i="23"/>
  <c r="AD111" i="23"/>
  <c r="R149" i="23"/>
  <c r="R139" i="23"/>
  <c r="T44" i="23"/>
  <c r="S46" i="23"/>
  <c r="T42" i="23"/>
  <c r="AE70" i="23"/>
  <c r="AE67" i="23"/>
  <c r="AD69" i="23"/>
  <c r="AU36" i="18"/>
  <c r="AV2" i="18"/>
  <c r="AH24" i="16"/>
  <c r="AH25" i="16" s="1"/>
  <c r="AI29" i="16" s="1"/>
  <c r="AH36" i="16"/>
  <c r="AH35" i="16"/>
  <c r="EC26" i="4"/>
  <c r="EC24" i="4" s="1"/>
  <c r="EC30" i="4" s="1"/>
  <c r="AS26" i="4"/>
  <c r="AR24" i="4"/>
  <c r="AR30" i="4" s="1"/>
  <c r="AQ78" i="4"/>
  <c r="EC41" i="4"/>
  <c r="EC38" i="4" s="1"/>
  <c r="EC43" i="4" s="1"/>
  <c r="EC47" i="4" s="1"/>
  <c r="AS41" i="4"/>
  <c r="AR38" i="4"/>
  <c r="AR43" i="4" s="1"/>
  <c r="AR47" i="4" s="1"/>
  <c r="AT20" i="4"/>
  <c r="AU21" i="4"/>
  <c r="AW40" i="4"/>
  <c r="AU27" i="4"/>
  <c r="AV28" i="4"/>
  <c r="AQ80" i="4"/>
  <c r="AR68" i="4"/>
  <c r="AS63" i="4"/>
  <c r="EC63" i="4"/>
  <c r="EC68" i="4" s="1"/>
  <c r="EC78" i="4" s="1"/>
  <c r="AV25" i="4"/>
  <c r="AV77" i="4"/>
  <c r="AW71" i="4"/>
  <c r="BA39" i="4"/>
  <c r="AU35" i="4"/>
  <c r="AT34" i="4"/>
  <c r="EC54" i="4"/>
  <c r="EC53" i="4" s="1"/>
  <c r="EC61" i="4" s="1"/>
  <c r="AS54" i="4"/>
  <c r="AR53" i="4"/>
  <c r="AR61" i="4" s="1"/>
  <c r="BA23" i="4"/>
  <c r="AZ22" i="4"/>
  <c r="AT15" i="4"/>
  <c r="AU8" i="4"/>
  <c r="AH26" i="16" l="1"/>
  <c r="DG185" i="31"/>
  <c r="DG189" i="31" s="1"/>
  <c r="DG80" i="31"/>
  <c r="DH80" i="31" s="1"/>
  <c r="DI80" i="31" s="1"/>
  <c r="DJ80" i="31" s="1"/>
  <c r="DK80" i="31" s="1"/>
  <c r="DL80" i="31" s="1"/>
  <c r="DM80" i="31" s="1"/>
  <c r="BX185" i="31"/>
  <c r="BX189" i="31" s="1"/>
  <c r="BX53" i="31"/>
  <c r="BY53" i="31" s="1"/>
  <c r="BZ53" i="31" s="1"/>
  <c r="CA53" i="31" s="1"/>
  <c r="CB53" i="31" s="1"/>
  <c r="CC53" i="31" s="1"/>
  <c r="AD89" i="23"/>
  <c r="AD93" i="23" s="1"/>
  <c r="AE88" i="23"/>
  <c r="AG20" i="23"/>
  <c r="AG24" i="23" s="1"/>
  <c r="AH19" i="23"/>
  <c r="AE69" i="23"/>
  <c r="AF67" i="23"/>
  <c r="AD112" i="23"/>
  <c r="AD116" i="23" s="1"/>
  <c r="AE111" i="23"/>
  <c r="T43" i="23"/>
  <c r="AF65" i="23"/>
  <c r="R138" i="23"/>
  <c r="S136" i="23"/>
  <c r="S134" i="23"/>
  <c r="AW2" i="18"/>
  <c r="AV36" i="18"/>
  <c r="AI24" i="16"/>
  <c r="AI25" i="16" s="1"/>
  <c r="AJ29" i="16" s="1"/>
  <c r="AI26" i="16"/>
  <c r="AI36" i="16"/>
  <c r="AI35" i="16"/>
  <c r="AH28" i="16"/>
  <c r="BB39" i="4"/>
  <c r="AU15" i="4"/>
  <c r="AV8" i="4"/>
  <c r="AS53" i="4"/>
  <c r="AS61" i="4" s="1"/>
  <c r="AT54" i="4"/>
  <c r="AR78" i="4"/>
  <c r="AR80" i="4" s="1"/>
  <c r="BB23" i="4"/>
  <c r="BA22" i="4"/>
  <c r="AX40" i="4"/>
  <c r="AU20" i="4"/>
  <c r="AV21" i="4"/>
  <c r="AS68" i="4"/>
  <c r="AT63" i="4"/>
  <c r="AT41" i="4"/>
  <c r="AS38" i="4"/>
  <c r="AS43" i="4" s="1"/>
  <c r="AS47" i="4" s="1"/>
  <c r="AV35" i="4"/>
  <c r="AU34" i="4"/>
  <c r="AV27" i="4"/>
  <c r="AW28" i="4"/>
  <c r="AT26" i="4"/>
  <c r="AS24" i="4"/>
  <c r="AS30" i="4" s="1"/>
  <c r="AX71" i="4"/>
  <c r="AW77" i="4"/>
  <c r="AW25" i="4"/>
  <c r="EC80" i="4"/>
  <c r="AI28" i="16" l="1"/>
  <c r="CD46" i="31"/>
  <c r="DN73" i="31"/>
  <c r="DN79" i="31" s="1"/>
  <c r="DN80" i="31" s="1"/>
  <c r="DO80" i="31" s="1"/>
  <c r="DP80" i="31" s="1"/>
  <c r="DQ80" i="31" s="1"/>
  <c r="DR80" i="31" s="1"/>
  <c r="AE112" i="23"/>
  <c r="R147" i="23"/>
  <c r="R148" i="23"/>
  <c r="AF66" i="23"/>
  <c r="AF70" i="23" s="1"/>
  <c r="AG65" i="23"/>
  <c r="AE89" i="23"/>
  <c r="AE93" i="23" s="1"/>
  <c r="AD115" i="23"/>
  <c r="AE113" i="23"/>
  <c r="AE116" i="23"/>
  <c r="AD92" i="23"/>
  <c r="AE90" i="23"/>
  <c r="S135" i="23"/>
  <c r="S146" i="23"/>
  <c r="AH21" i="23"/>
  <c r="AG23" i="23"/>
  <c r="T47" i="23"/>
  <c r="AH20" i="23"/>
  <c r="AH24" i="23" s="1"/>
  <c r="AX2" i="18"/>
  <c r="AW36" i="18"/>
  <c r="AJ24" i="16"/>
  <c r="AJ25" i="16" s="1"/>
  <c r="AK29" i="16" s="1"/>
  <c r="AJ36" i="16"/>
  <c r="AJ35" i="16"/>
  <c r="BC23" i="4"/>
  <c r="BB22" i="4"/>
  <c r="AT53" i="4"/>
  <c r="AT61" i="4" s="1"/>
  <c r="AU54" i="4"/>
  <c r="AU26" i="4"/>
  <c r="AT24" i="4"/>
  <c r="AT30" i="4" s="1"/>
  <c r="AS80" i="4"/>
  <c r="AY40" i="4"/>
  <c r="AV34" i="4"/>
  <c r="AW35" i="4"/>
  <c r="AV15" i="4"/>
  <c r="AW8" i="4"/>
  <c r="AS78" i="4"/>
  <c r="AX25" i="4"/>
  <c r="AW27" i="4"/>
  <c r="AX28" i="4"/>
  <c r="AU41" i="4"/>
  <c r="AT38" i="4"/>
  <c r="AT43" i="4" s="1"/>
  <c r="AT47" i="4" s="1"/>
  <c r="AU63" i="4"/>
  <c r="AT68" i="4"/>
  <c r="AT78" i="4" s="1"/>
  <c r="AX77" i="4"/>
  <c r="AY71" i="4"/>
  <c r="AV20" i="4"/>
  <c r="AW21" i="4"/>
  <c r="BC39" i="4"/>
  <c r="AJ26" i="16" l="1"/>
  <c r="AJ28" i="16"/>
  <c r="DS73" i="31"/>
  <c r="CD179" i="31"/>
  <c r="CD183" i="31" s="1"/>
  <c r="CD52" i="31"/>
  <c r="AH23" i="23"/>
  <c r="AI21" i="23"/>
  <c r="AI19" i="23"/>
  <c r="AE92" i="23"/>
  <c r="AF90" i="23"/>
  <c r="AF88" i="23"/>
  <c r="AF113" i="23"/>
  <c r="AE115" i="23"/>
  <c r="U44" i="23"/>
  <c r="T46" i="23"/>
  <c r="U42" i="23"/>
  <c r="S149" i="23"/>
  <c r="S139" i="23"/>
  <c r="AF111" i="23"/>
  <c r="AG66" i="23"/>
  <c r="AG70" i="23"/>
  <c r="AH65" i="23" s="1"/>
  <c r="AF69" i="23"/>
  <c r="AG67" i="23"/>
  <c r="AY2" i="18"/>
  <c r="AX36" i="18"/>
  <c r="AK24" i="16"/>
  <c r="AK25" i="16" s="1"/>
  <c r="AL29" i="16" s="1"/>
  <c r="AK28" i="16"/>
  <c r="AK36" i="16"/>
  <c r="AK35" i="16"/>
  <c r="AT80" i="4"/>
  <c r="AU68" i="4"/>
  <c r="AV63" i="4"/>
  <c r="AV41" i="4"/>
  <c r="AU38" i="4"/>
  <c r="AU43" i="4" s="1"/>
  <c r="AX27" i="4"/>
  <c r="AY28" i="4"/>
  <c r="AV26" i="4"/>
  <c r="AU24" i="4"/>
  <c r="AU30" i="4" s="1"/>
  <c r="AY25" i="4"/>
  <c r="AZ40" i="4"/>
  <c r="AV54" i="4"/>
  <c r="AU53" i="4"/>
  <c r="AU61" i="4" s="1"/>
  <c r="AY77" i="4"/>
  <c r="AZ71" i="4"/>
  <c r="AW34" i="4"/>
  <c r="AX35" i="4"/>
  <c r="BD39" i="4"/>
  <c r="AW20" i="4"/>
  <c r="AX21" i="4"/>
  <c r="AW15" i="4"/>
  <c r="AX8" i="4"/>
  <c r="BC22" i="4"/>
  <c r="BD23" i="4"/>
  <c r="CD185" i="31" l="1"/>
  <c r="CD189" i="31" s="1"/>
  <c r="CD53" i="31"/>
  <c r="CE53" i="31" s="1"/>
  <c r="CF53" i="31" s="1"/>
  <c r="CG53" i="31" s="1"/>
  <c r="CH53" i="31" s="1"/>
  <c r="CI53" i="31" s="1"/>
  <c r="DS179" i="31"/>
  <c r="DS183" i="31" s="1"/>
  <c r="DS79" i="31"/>
  <c r="AH66" i="23"/>
  <c r="AF112" i="23"/>
  <c r="AF116" i="23" s="1"/>
  <c r="AG111" i="23"/>
  <c r="AI20" i="23"/>
  <c r="AI24" i="23" s="1"/>
  <c r="AJ19" i="23" s="1"/>
  <c r="U43" i="23"/>
  <c r="AH70" i="23"/>
  <c r="AH67" i="23"/>
  <c r="AG69" i="23"/>
  <c r="AF89" i="23"/>
  <c r="AF93" i="23" s="1"/>
  <c r="AG88" i="23"/>
  <c r="S138" i="23"/>
  <c r="T136" i="23"/>
  <c r="T134" i="23"/>
  <c r="AY36" i="18"/>
  <c r="AZ2" i="18"/>
  <c r="AL36" i="16"/>
  <c r="AL35" i="16"/>
  <c r="AK26" i="16"/>
  <c r="BE39" i="4"/>
  <c r="ED39" i="4"/>
  <c r="AX15" i="4"/>
  <c r="AY8" i="4"/>
  <c r="AZ25" i="4"/>
  <c r="AY27" i="4"/>
  <c r="AZ28" i="4"/>
  <c r="AW54" i="4"/>
  <c r="AV53" i="4"/>
  <c r="AV61" i="4" s="1"/>
  <c r="AV68" i="4"/>
  <c r="AV78" i="4" s="1"/>
  <c r="AW63" i="4"/>
  <c r="AW26" i="4"/>
  <c r="AV24" i="4"/>
  <c r="AV30" i="4" s="1"/>
  <c r="BA71" i="4"/>
  <c r="AZ77" i="4"/>
  <c r="ED23" i="4"/>
  <c r="ED22" i="4" s="1"/>
  <c r="BD22" i="4"/>
  <c r="BE23" i="4"/>
  <c r="AU47" i="4"/>
  <c r="AU80" i="4" s="1"/>
  <c r="AW41" i="4"/>
  <c r="AV38" i="4"/>
  <c r="AV43" i="4" s="1"/>
  <c r="AU78" i="4"/>
  <c r="AY35" i="4"/>
  <c r="AX34" i="4"/>
  <c r="AY21" i="4"/>
  <c r="AX20" i="4"/>
  <c r="BA40" i="4"/>
  <c r="DS185" i="31" l="1"/>
  <c r="DS189" i="31" s="1"/>
  <c r="DS80" i="31"/>
  <c r="DT80" i="31" s="1"/>
  <c r="CJ46" i="31"/>
  <c r="AJ20" i="23"/>
  <c r="AG89" i="23"/>
  <c r="AG93" i="23" s="1"/>
  <c r="AG116" i="23"/>
  <c r="AF115" i="23"/>
  <c r="AG113" i="23"/>
  <c r="AI67" i="23"/>
  <c r="AH69" i="23"/>
  <c r="S147" i="23"/>
  <c r="S148" i="23"/>
  <c r="AG90" i="23"/>
  <c r="AF92" i="23"/>
  <c r="T135" i="23"/>
  <c r="T146" i="23"/>
  <c r="AI23" i="23"/>
  <c r="AJ21" i="23"/>
  <c r="AJ24" i="23"/>
  <c r="AI65" i="23"/>
  <c r="U47" i="23"/>
  <c r="AG112" i="23"/>
  <c r="AZ36" i="18"/>
  <c r="BA2" i="18"/>
  <c r="AL24" i="16"/>
  <c r="AZ27" i="4"/>
  <c r="BA28" i="4"/>
  <c r="AY15" i="4"/>
  <c r="AZ8" i="4"/>
  <c r="BB40" i="4"/>
  <c r="AW68" i="4"/>
  <c r="AX63" i="4"/>
  <c r="AW53" i="4"/>
  <c r="AW61" i="4" s="1"/>
  <c r="AX54" i="4"/>
  <c r="AY20" i="4"/>
  <c r="AZ21" i="4"/>
  <c r="BB71" i="4"/>
  <c r="BA77" i="4"/>
  <c r="AX26" i="4"/>
  <c r="AW24" i="4"/>
  <c r="AW30" i="4" s="1"/>
  <c r="BF39" i="4"/>
  <c r="AX41" i="4"/>
  <c r="AW38" i="4"/>
  <c r="AW43" i="4" s="1"/>
  <c r="AW47" i="4" s="1"/>
  <c r="BF23" i="4"/>
  <c r="BE22" i="4"/>
  <c r="BA25" i="4"/>
  <c r="AZ35" i="4"/>
  <c r="AY34" i="4"/>
  <c r="AV47" i="4"/>
  <c r="AV80" i="4" s="1"/>
  <c r="CJ179" i="31" l="1"/>
  <c r="CJ183" i="31" s="1"/>
  <c r="CJ52" i="31"/>
  <c r="AG92" i="23"/>
  <c r="AH90" i="23"/>
  <c r="AH88" i="23"/>
  <c r="T149" i="23"/>
  <c r="T139" i="23"/>
  <c r="V44" i="23"/>
  <c r="U46" i="23"/>
  <c r="V42" i="23"/>
  <c r="AJ23" i="23"/>
  <c r="AK21" i="23"/>
  <c r="AI66" i="23"/>
  <c r="AI70" i="23" s="1"/>
  <c r="AJ65" i="23"/>
  <c r="AG115" i="23"/>
  <c r="AH113" i="23"/>
  <c r="AH111" i="23"/>
  <c r="AK19" i="23"/>
  <c r="BA36" i="18"/>
  <c r="BB2" i="18"/>
  <c r="AL25" i="16"/>
  <c r="AM29" i="16" s="1"/>
  <c r="AL28" i="16"/>
  <c r="AL26" i="16"/>
  <c r="BG23" i="4"/>
  <c r="BF22" i="4"/>
  <c r="AX68" i="4"/>
  <c r="AY63" i="4"/>
  <c r="BG39" i="4"/>
  <c r="BC71" i="4"/>
  <c r="BB77" i="4"/>
  <c r="BB25" i="4"/>
  <c r="BA21" i="4"/>
  <c r="AZ20" i="4"/>
  <c r="AY26" i="4"/>
  <c r="AX24" i="4"/>
  <c r="AX30" i="4" s="1"/>
  <c r="BA8" i="4"/>
  <c r="AZ15" i="4"/>
  <c r="BA27" i="4"/>
  <c r="BB28" i="4"/>
  <c r="AY41" i="4"/>
  <c r="AX38" i="4"/>
  <c r="AX43" i="4" s="1"/>
  <c r="AX47" i="4" s="1"/>
  <c r="AW78" i="4"/>
  <c r="AW80" i="4" s="1"/>
  <c r="BC40" i="4"/>
  <c r="BA35" i="4"/>
  <c r="AZ34" i="4"/>
  <c r="AX53" i="4"/>
  <c r="AX61" i="4" s="1"/>
  <c r="AY54" i="4"/>
  <c r="CJ185" i="31" l="1"/>
  <c r="CJ189" i="31" s="1"/>
  <c r="CJ53" i="31"/>
  <c r="CK53" i="31" s="1"/>
  <c r="CL53" i="31" s="1"/>
  <c r="CM53" i="31" s="1"/>
  <c r="CN53" i="31" s="1"/>
  <c r="CO53" i="31" s="1"/>
  <c r="AH112" i="23"/>
  <c r="AH116" i="23" s="1"/>
  <c r="AI111" i="23"/>
  <c r="U136" i="23"/>
  <c r="T138" i="23"/>
  <c r="U134" i="23"/>
  <c r="V43" i="23"/>
  <c r="AJ66" i="23"/>
  <c r="AJ70" i="23" s="1"/>
  <c r="AH89" i="23"/>
  <c r="AH93" i="23" s="1"/>
  <c r="AI88" i="23"/>
  <c r="AI69" i="23"/>
  <c r="AJ67" i="23"/>
  <c r="AK20" i="23"/>
  <c r="AK24" i="23" s="1"/>
  <c r="AL19" i="23"/>
  <c r="BB36" i="18"/>
  <c r="BC2" i="18"/>
  <c r="AM24" i="16"/>
  <c r="AM25" i="16" s="1"/>
  <c r="AN29" i="16" s="1"/>
  <c r="AM36" i="16"/>
  <c r="AM35" i="16"/>
  <c r="AY53" i="4"/>
  <c r="AY61" i="4" s="1"/>
  <c r="AZ54" i="4"/>
  <c r="AZ41" i="4"/>
  <c r="AY38" i="4"/>
  <c r="AY43" i="4" s="1"/>
  <c r="BB8" i="4"/>
  <c r="BA15" i="4"/>
  <c r="BB35" i="4"/>
  <c r="BA34" i="4"/>
  <c r="AX78" i="4"/>
  <c r="AX80" i="4" s="1"/>
  <c r="BC77" i="4"/>
  <c r="BD71" i="4"/>
  <c r="BH39" i="4"/>
  <c r="AZ26" i="4"/>
  <c r="AY24" i="4"/>
  <c r="AY30" i="4" s="1"/>
  <c r="BD40" i="4"/>
  <c r="BC25" i="4"/>
  <c r="BC28" i="4"/>
  <c r="BB27" i="4"/>
  <c r="AY68" i="4"/>
  <c r="AY78" i="4" s="1"/>
  <c r="AZ63" i="4"/>
  <c r="BB21" i="4"/>
  <c r="BA20" i="4"/>
  <c r="BH23" i="4"/>
  <c r="BG22" i="4"/>
  <c r="AM28" i="16" l="1"/>
  <c r="CP46" i="31"/>
  <c r="AJ69" i="23"/>
  <c r="AK67" i="23"/>
  <c r="AK65" i="23"/>
  <c r="U135" i="23"/>
  <c r="U146" i="23"/>
  <c r="AK23" i="23"/>
  <c r="AL21" i="23"/>
  <c r="AL24" i="23"/>
  <c r="V47" i="23"/>
  <c r="AI112" i="23"/>
  <c r="AL20" i="23"/>
  <c r="T147" i="23"/>
  <c r="T148" i="23"/>
  <c r="AI89" i="23"/>
  <c r="AI93" i="23" s="1"/>
  <c r="AI116" i="23"/>
  <c r="AJ111" i="23" s="1"/>
  <c r="AH115" i="23"/>
  <c r="AI113" i="23"/>
  <c r="AI90" i="23"/>
  <c r="AH92" i="23"/>
  <c r="BD2" i="18"/>
  <c r="BC36" i="18"/>
  <c r="AN36" i="16"/>
  <c r="AN35" i="16"/>
  <c r="AM26" i="16"/>
  <c r="BB34" i="4"/>
  <c r="BC35" i="4"/>
  <c r="ED40" i="4"/>
  <c r="BE40" i="4"/>
  <c r="BC8" i="4"/>
  <c r="BB15" i="4"/>
  <c r="BD25" i="4"/>
  <c r="BD28" i="4"/>
  <c r="BC27" i="4"/>
  <c r="AY47" i="4"/>
  <c r="AY80" i="4" s="1"/>
  <c r="BI39" i="4"/>
  <c r="BA26" i="4"/>
  <c r="AZ24" i="4"/>
  <c r="AZ30" i="4" s="1"/>
  <c r="BA54" i="4"/>
  <c r="AZ53" i="4"/>
  <c r="AZ61" i="4" s="1"/>
  <c r="BI23" i="4"/>
  <c r="BH22" i="4"/>
  <c r="BC21" i="4"/>
  <c r="BB20" i="4"/>
  <c r="BA41" i="4"/>
  <c r="AZ38" i="4"/>
  <c r="AZ43" i="4" s="1"/>
  <c r="BA63" i="4"/>
  <c r="AZ68" i="4"/>
  <c r="BD77" i="4"/>
  <c r="BE71" i="4"/>
  <c r="ED71" i="4"/>
  <c r="ED77" i="4" s="1"/>
  <c r="CP179" i="31" l="1"/>
  <c r="CP183" i="31" s="1"/>
  <c r="CP52" i="31"/>
  <c r="AJ90" i="23"/>
  <c r="AI92" i="23"/>
  <c r="AJ88" i="23"/>
  <c r="AJ112" i="23"/>
  <c r="AL23" i="23"/>
  <c r="AM21" i="23"/>
  <c r="U149" i="23"/>
  <c r="U139" i="23"/>
  <c r="AK66" i="23"/>
  <c r="AK70" i="23" s="1"/>
  <c r="AL65" i="23" s="1"/>
  <c r="AI115" i="23"/>
  <c r="AJ113" i="23"/>
  <c r="AJ116" i="23"/>
  <c r="AK111" i="23" s="1"/>
  <c r="AM19" i="23"/>
  <c r="V46" i="23"/>
  <c r="W44" i="23"/>
  <c r="W42" i="23"/>
  <c r="BE2" i="18"/>
  <c r="BD36" i="18"/>
  <c r="AN24" i="16"/>
  <c r="ED25" i="4"/>
  <c r="BE25" i="4"/>
  <c r="BJ23" i="4"/>
  <c r="BI22" i="4"/>
  <c r="BB54" i="4"/>
  <c r="BA53" i="4"/>
  <c r="BA61" i="4" s="1"/>
  <c r="BA68" i="4"/>
  <c r="BA78" i="4" s="1"/>
  <c r="BB63" i="4"/>
  <c r="BB26" i="4"/>
  <c r="BA24" i="4"/>
  <c r="BA30" i="4" s="1"/>
  <c r="BD8" i="4"/>
  <c r="BC15" i="4"/>
  <c r="AZ78" i="4"/>
  <c r="AZ47" i="4"/>
  <c r="AZ80" i="4" s="1"/>
  <c r="BD35" i="4"/>
  <c r="BC34" i="4"/>
  <c r="BE28" i="4"/>
  <c r="ED28" i="4"/>
  <c r="ED27" i="4" s="1"/>
  <c r="BD27" i="4"/>
  <c r="BJ39" i="4"/>
  <c r="BD21" i="4"/>
  <c r="BC20" i="4"/>
  <c r="BE77" i="4"/>
  <c r="BF71" i="4"/>
  <c r="BF40" i="4"/>
  <c r="BB41" i="4"/>
  <c r="BA38" i="4"/>
  <c r="BA43" i="4" s="1"/>
  <c r="CP185" i="31" l="1"/>
  <c r="CP189" i="31" s="1"/>
  <c r="CP53" i="31"/>
  <c r="CQ53" i="31" s="1"/>
  <c r="CR53" i="31" s="1"/>
  <c r="CS53" i="31" s="1"/>
  <c r="CT53" i="31" s="1"/>
  <c r="CU53" i="31" s="1"/>
  <c r="AL66" i="23"/>
  <c r="AK112" i="23"/>
  <c r="V136" i="23"/>
  <c r="U138" i="23"/>
  <c r="V134" i="23"/>
  <c r="AM20" i="23"/>
  <c r="AM24" i="23" s="1"/>
  <c r="AN19" i="23"/>
  <c r="AJ89" i="23"/>
  <c r="AJ93" i="23" s="1"/>
  <c r="AK88" i="23"/>
  <c r="W43" i="23"/>
  <c r="AJ115" i="23"/>
  <c r="AK113" i="23"/>
  <c r="AK116" i="23"/>
  <c r="AK69" i="23"/>
  <c r="AL67" i="23"/>
  <c r="AL70" i="23"/>
  <c r="BE36" i="18"/>
  <c r="BF2" i="18"/>
  <c r="AN25" i="16"/>
  <c r="AO29" i="16" s="1"/>
  <c r="AN28" i="16"/>
  <c r="AN26" i="16"/>
  <c r="BK39" i="4"/>
  <c r="BA47" i="4"/>
  <c r="BA80" i="4" s="1"/>
  <c r="BC41" i="4"/>
  <c r="BB38" i="4"/>
  <c r="BB43" i="4" s="1"/>
  <c r="BE27" i="4"/>
  <c r="BF28" i="4"/>
  <c r="BG40" i="4"/>
  <c r="BF77" i="4"/>
  <c r="BG71" i="4"/>
  <c r="ED35" i="4"/>
  <c r="ED34" i="4" s="1"/>
  <c r="BD34" i="4"/>
  <c r="BE35" i="4"/>
  <c r="BK23" i="4"/>
  <c r="BJ22" i="4"/>
  <c r="BC26" i="4"/>
  <c r="BB24" i="4"/>
  <c r="BB30" i="4" s="1"/>
  <c r="BE21" i="4"/>
  <c r="BD20" i="4"/>
  <c r="ED21" i="4"/>
  <c r="ED20" i="4" s="1"/>
  <c r="BF25" i="4"/>
  <c r="BC63" i="4"/>
  <c r="BB68" i="4"/>
  <c r="BD15" i="4"/>
  <c r="BE8" i="4"/>
  <c r="ED8" i="4"/>
  <c r="ED15" i="4" s="1"/>
  <c r="BC54" i="4"/>
  <c r="BB53" i="4"/>
  <c r="BB61" i="4" s="1"/>
  <c r="CV46" i="31" l="1"/>
  <c r="AL113" i="23"/>
  <c r="AK115" i="23"/>
  <c r="V135" i="23"/>
  <c r="V146" i="23"/>
  <c r="AL111" i="23"/>
  <c r="AM23" i="23"/>
  <c r="AN21" i="23"/>
  <c r="AN24" i="23"/>
  <c r="W47" i="23"/>
  <c r="AL69" i="23"/>
  <c r="AM67" i="23"/>
  <c r="AK89" i="23"/>
  <c r="AK93" i="23" s="1"/>
  <c r="AM65" i="23"/>
  <c r="AN20" i="23"/>
  <c r="U147" i="23"/>
  <c r="U148" i="23"/>
  <c r="AK90" i="23"/>
  <c r="AJ92" i="23"/>
  <c r="BF36" i="18"/>
  <c r="BG2" i="18"/>
  <c r="AO24" i="16"/>
  <c r="AO25" i="16" s="1"/>
  <c r="AP29" i="16" s="1"/>
  <c r="AO36" i="16"/>
  <c r="AO35" i="16"/>
  <c r="BD41" i="4"/>
  <c r="BC38" i="4"/>
  <c r="BC43" i="4" s="1"/>
  <c r="BC47" i="4" s="1"/>
  <c r="BD54" i="4"/>
  <c r="BC53" i="4"/>
  <c r="BC61" i="4" s="1"/>
  <c r="BF27" i="4"/>
  <c r="BG28" i="4"/>
  <c r="BB78" i="4"/>
  <c r="BG77" i="4"/>
  <c r="BH71" i="4"/>
  <c r="BE20" i="4"/>
  <c r="BF21" i="4"/>
  <c r="BD26" i="4"/>
  <c r="BC24" i="4"/>
  <c r="BC30" i="4" s="1"/>
  <c r="BL23" i="4"/>
  <c r="BK22" i="4"/>
  <c r="BE34" i="4"/>
  <c r="BF35" i="4"/>
  <c r="BH40" i="4"/>
  <c r="BF8" i="4"/>
  <c r="BE15" i="4"/>
  <c r="BB47" i="4"/>
  <c r="BD63" i="4"/>
  <c r="BC68" i="4"/>
  <c r="BG25" i="4"/>
  <c r="BL39" i="4"/>
  <c r="AO28" i="16" l="1"/>
  <c r="CV179" i="31"/>
  <c r="CV183" i="31" s="1"/>
  <c r="CV52" i="31"/>
  <c r="AK92" i="23"/>
  <c r="AL90" i="23"/>
  <c r="AL88" i="23"/>
  <c r="AL112" i="23"/>
  <c r="AL116" i="23" s="1"/>
  <c r="AM111" i="23" s="1"/>
  <c r="AM66" i="23"/>
  <c r="AM70" i="23" s="1"/>
  <c r="AN65" i="23"/>
  <c r="AN23" i="23"/>
  <c r="AO21" i="23"/>
  <c r="AO19" i="23"/>
  <c r="V149" i="23"/>
  <c r="V139" i="23"/>
  <c r="W46" i="23"/>
  <c r="X44" i="23"/>
  <c r="X42" i="23"/>
  <c r="BH2" i="18"/>
  <c r="BG36" i="18"/>
  <c r="AP36" i="16"/>
  <c r="AP35" i="16"/>
  <c r="AO26" i="16"/>
  <c r="ED26" i="4"/>
  <c r="ED24" i="4" s="1"/>
  <c r="ED30" i="4" s="1"/>
  <c r="BE26" i="4"/>
  <c r="BD24" i="4"/>
  <c r="BD30" i="4" s="1"/>
  <c r="ED41" i="4"/>
  <c r="ED38" i="4" s="1"/>
  <c r="ED43" i="4" s="1"/>
  <c r="ED47" i="4" s="1"/>
  <c r="BE41" i="4"/>
  <c r="BD38" i="4"/>
  <c r="BD43" i="4" s="1"/>
  <c r="BD47" i="4" s="1"/>
  <c r="BD80" i="4" s="1"/>
  <c r="BG8" i="4"/>
  <c r="BF15" i="4"/>
  <c r="BM39" i="4"/>
  <c r="ED54" i="4"/>
  <c r="ED53" i="4" s="1"/>
  <c r="ED61" i="4" s="1"/>
  <c r="BE54" i="4"/>
  <c r="BD53" i="4"/>
  <c r="BD61" i="4" s="1"/>
  <c r="BH25" i="4"/>
  <c r="BD68" i="4"/>
  <c r="BD78" i="4" s="1"/>
  <c r="BE63" i="4"/>
  <c r="ED63" i="4"/>
  <c r="ED68" i="4" s="1"/>
  <c r="ED78" i="4" s="1"/>
  <c r="BF20" i="4"/>
  <c r="BG21" i="4"/>
  <c r="BI40" i="4"/>
  <c r="BG35" i="4"/>
  <c r="BF34" i="4"/>
  <c r="BM23" i="4"/>
  <c r="BL22" i="4"/>
  <c r="BG27" i="4"/>
  <c r="BH28" i="4"/>
  <c r="BC78" i="4"/>
  <c r="BC80" i="4" s="1"/>
  <c r="BB80" i="4"/>
  <c r="BI71" i="4"/>
  <c r="BH77" i="4"/>
  <c r="CV185" i="31" l="1"/>
  <c r="CV189" i="31" s="1"/>
  <c r="CV53" i="31"/>
  <c r="CW53" i="31" s="1"/>
  <c r="CX53" i="31" s="1"/>
  <c r="CY53" i="31" s="1"/>
  <c r="CZ53" i="31" s="1"/>
  <c r="DA53" i="31" s="1"/>
  <c r="AM112" i="23"/>
  <c r="AN66" i="23"/>
  <c r="AO65" i="23"/>
  <c r="V138" i="23"/>
  <c r="W136" i="23"/>
  <c r="W134" i="23"/>
  <c r="AL89" i="23"/>
  <c r="AL93" i="23" s="1"/>
  <c r="AM88" i="23"/>
  <c r="AN67" i="23"/>
  <c r="AN70" i="23"/>
  <c r="AM69" i="23"/>
  <c r="X43" i="23"/>
  <c r="AM116" i="23"/>
  <c r="AN111" i="23" s="1"/>
  <c r="AM113" i="23"/>
  <c r="AL115" i="23"/>
  <c r="AO20" i="23"/>
  <c r="AO24" i="23" s="1"/>
  <c r="AP19" i="23"/>
  <c r="BI2" i="18"/>
  <c r="BH36" i="18"/>
  <c r="AP24" i="16"/>
  <c r="AP26" i="16" s="1"/>
  <c r="BN39" i="4"/>
  <c r="BF26" i="4"/>
  <c r="BE24" i="4"/>
  <c r="BE30" i="4" s="1"/>
  <c r="BH21" i="4"/>
  <c r="BG20" i="4"/>
  <c r="BF41" i="4"/>
  <c r="BE38" i="4"/>
  <c r="BE43" i="4" s="1"/>
  <c r="BE47" i="4" s="1"/>
  <c r="BF54" i="4"/>
  <c r="BE53" i="4"/>
  <c r="BE61" i="4" s="1"/>
  <c r="BE68" i="4"/>
  <c r="BF63" i="4"/>
  <c r="BH27" i="4"/>
  <c r="BI28" i="4"/>
  <c r="BH35" i="4"/>
  <c r="BG34" i="4"/>
  <c r="BJ40" i="4"/>
  <c r="BJ71" i="4"/>
  <c r="BI77" i="4"/>
  <c r="BG15" i="4"/>
  <c r="BH8" i="4"/>
  <c r="ED80" i="4"/>
  <c r="BI25" i="4"/>
  <c r="BN23" i="4"/>
  <c r="BM22" i="4"/>
  <c r="DB46" i="31" l="1"/>
  <c r="AN112" i="23"/>
  <c r="X47" i="23"/>
  <c r="AO66" i="23"/>
  <c r="AM89" i="23"/>
  <c r="AM93" i="23" s="1"/>
  <c r="AN116" i="23"/>
  <c r="AN113" i="23"/>
  <c r="AM115" i="23"/>
  <c r="AP20" i="23"/>
  <c r="AL92" i="23"/>
  <c r="AM90" i="23"/>
  <c r="V147" i="23"/>
  <c r="V148" i="23"/>
  <c r="AO67" i="23"/>
  <c r="AN69" i="23"/>
  <c r="AO70" i="23"/>
  <c r="AP65" i="23" s="1"/>
  <c r="AP24" i="23"/>
  <c r="AO23" i="23"/>
  <c r="AP21" i="23"/>
  <c r="W135" i="23"/>
  <c r="W146" i="23"/>
  <c r="BJ2" i="18"/>
  <c r="BI36" i="18"/>
  <c r="AQ24" i="16"/>
  <c r="AQ25" i="16" s="1"/>
  <c r="AR29" i="16" s="1"/>
  <c r="AP25" i="16"/>
  <c r="AQ29" i="16" s="1"/>
  <c r="AP28" i="16"/>
  <c r="BH15" i="4"/>
  <c r="BI8" i="4"/>
  <c r="BI21" i="4"/>
  <c r="BH20" i="4"/>
  <c r="BO23" i="4"/>
  <c r="BN22" i="4"/>
  <c r="BF53" i="4"/>
  <c r="BF61" i="4" s="1"/>
  <c r="BG54" i="4"/>
  <c r="BK71" i="4"/>
  <c r="BJ77" i="4"/>
  <c r="BJ28" i="4"/>
  <c r="BI27" i="4"/>
  <c r="BG26" i="4"/>
  <c r="BF24" i="4"/>
  <c r="BF30" i="4" s="1"/>
  <c r="BK40" i="4"/>
  <c r="BG41" i="4"/>
  <c r="BF38" i="4"/>
  <c r="BF43" i="4" s="1"/>
  <c r="BF47" i="4" s="1"/>
  <c r="BH34" i="4"/>
  <c r="BI35" i="4"/>
  <c r="BJ25" i="4"/>
  <c r="BG63" i="4"/>
  <c r="BF68" i="4"/>
  <c r="BE78" i="4"/>
  <c r="BE80" i="4" s="1"/>
  <c r="BO39" i="4"/>
  <c r="AQ28" i="16" l="1"/>
  <c r="DB179" i="31"/>
  <c r="DB183" i="31" s="1"/>
  <c r="DB52" i="31"/>
  <c r="AN90" i="23"/>
  <c r="AM92" i="23"/>
  <c r="AN88" i="23"/>
  <c r="AP66" i="23"/>
  <c r="AP70" i="23" s="1"/>
  <c r="AP23" i="23"/>
  <c r="AQ21" i="23"/>
  <c r="AO113" i="23"/>
  <c r="AN115" i="23"/>
  <c r="AO111" i="23"/>
  <c r="W149" i="23"/>
  <c r="W139" i="23"/>
  <c r="AP67" i="23"/>
  <c r="AO69" i="23"/>
  <c r="Y44" i="23"/>
  <c r="X46" i="23"/>
  <c r="Y42" i="23"/>
  <c r="AQ19" i="23"/>
  <c r="BK2" i="18"/>
  <c r="BJ36" i="18"/>
  <c r="AQ36" i="16"/>
  <c r="AQ35" i="16"/>
  <c r="AR35" i="16" s="1"/>
  <c r="AR36" i="16"/>
  <c r="AQ26" i="16"/>
  <c r="BH54" i="4"/>
  <c r="BG53" i="4"/>
  <c r="BG61" i="4" s="1"/>
  <c r="BI34" i="4"/>
  <c r="BJ35" i="4"/>
  <c r="BF80" i="4"/>
  <c r="BH41" i="4"/>
  <c r="BG38" i="4"/>
  <c r="BG43" i="4" s="1"/>
  <c r="BG47" i="4" s="1"/>
  <c r="BG80" i="4" s="1"/>
  <c r="BP39" i="4"/>
  <c r="BP23" i="4"/>
  <c r="BO22" i="4"/>
  <c r="BF78" i="4"/>
  <c r="BH63" i="4"/>
  <c r="BG68" i="4"/>
  <c r="BG78" i="4" s="1"/>
  <c r="BH26" i="4"/>
  <c r="BG24" i="4"/>
  <c r="BG30" i="4" s="1"/>
  <c r="BL71" i="4"/>
  <c r="BK77" i="4"/>
  <c r="BL40" i="4"/>
  <c r="BI20" i="4"/>
  <c r="BJ21" i="4"/>
  <c r="BI15" i="4"/>
  <c r="BJ8" i="4"/>
  <c r="BK25" i="4"/>
  <c r="BJ27" i="4"/>
  <c r="BK28" i="4"/>
  <c r="DB185" i="31" l="1"/>
  <c r="DB189" i="31" s="1"/>
  <c r="DB53" i="31"/>
  <c r="DC53" i="31" s="1"/>
  <c r="DD53" i="31" s="1"/>
  <c r="DE53" i="31" s="1"/>
  <c r="DF53" i="31" s="1"/>
  <c r="DG53" i="31" s="1"/>
  <c r="AQ67" i="23"/>
  <c r="AP69" i="23"/>
  <c r="AQ65" i="23"/>
  <c r="W138" i="23"/>
  <c r="X136" i="23"/>
  <c r="X134" i="23"/>
  <c r="AN89" i="23"/>
  <c r="AN93" i="23" s="1"/>
  <c r="AO88" i="23"/>
  <c r="Y43" i="23"/>
  <c r="AO112" i="23"/>
  <c r="AO116" i="23" s="1"/>
  <c r="AP111" i="23"/>
  <c r="AQ20" i="23"/>
  <c r="AQ24" i="23" s="1"/>
  <c r="AR19" i="23"/>
  <c r="BK36" i="18"/>
  <c r="BL2" i="18"/>
  <c r="AR24" i="16"/>
  <c r="AR26" i="16" s="1"/>
  <c r="EE39" i="4"/>
  <c r="BQ39" i="4"/>
  <c r="BM40" i="4"/>
  <c r="BI41" i="4"/>
  <c r="BH38" i="4"/>
  <c r="BH43" i="4" s="1"/>
  <c r="BL25" i="4"/>
  <c r="BJ15" i="4"/>
  <c r="BK8" i="4"/>
  <c r="BQ23" i="4"/>
  <c r="BP22" i="4"/>
  <c r="EE23" i="4"/>
  <c r="EE22" i="4" s="1"/>
  <c r="BK27" i="4"/>
  <c r="BL28" i="4"/>
  <c r="BM71" i="4"/>
  <c r="BL77" i="4"/>
  <c r="BI26" i="4"/>
  <c r="BH24" i="4"/>
  <c r="BH30" i="4" s="1"/>
  <c r="BJ34" i="4"/>
  <c r="BK35" i="4"/>
  <c r="BH68" i="4"/>
  <c r="BI63" i="4"/>
  <c r="BJ20" i="4"/>
  <c r="BK21" i="4"/>
  <c r="BI54" i="4"/>
  <c r="BH53" i="4"/>
  <c r="BH61" i="4" s="1"/>
  <c r="DH46" i="31" l="1"/>
  <c r="AR20" i="23"/>
  <c r="AO93" i="23"/>
  <c r="AO90" i="23"/>
  <c r="AN92" i="23"/>
  <c r="W147" i="23"/>
  <c r="W148" i="23"/>
  <c r="AQ66" i="23"/>
  <c r="AQ70" i="23" s="1"/>
  <c r="AR65" i="23"/>
  <c r="X135" i="23"/>
  <c r="X146" i="23"/>
  <c r="AO89" i="23"/>
  <c r="AP88" i="23"/>
  <c r="AR24" i="23"/>
  <c r="AQ23" i="23"/>
  <c r="AR21" i="23"/>
  <c r="AP113" i="23"/>
  <c r="AO115" i="23"/>
  <c r="AP112" i="23"/>
  <c r="AP116" i="23" s="1"/>
  <c r="Y47" i="23"/>
  <c r="BM2" i="18"/>
  <c r="BL36" i="18"/>
  <c r="AS24" i="16"/>
  <c r="AS25" i="16" s="1"/>
  <c r="AT29" i="16" s="1"/>
  <c r="AR25" i="16"/>
  <c r="AS29" i="16" s="1"/>
  <c r="AR28" i="16"/>
  <c r="BJ26" i="4"/>
  <c r="BI24" i="4"/>
  <c r="BI30" i="4" s="1"/>
  <c r="BM25" i="4"/>
  <c r="BH47" i="4"/>
  <c r="BK20" i="4"/>
  <c r="BL21" i="4"/>
  <c r="BN40" i="4"/>
  <c r="BI53" i="4"/>
  <c r="BI61" i="4" s="1"/>
  <c r="BJ54" i="4"/>
  <c r="BI68" i="4"/>
  <c r="BJ63" i="4"/>
  <c r="BR39" i="4"/>
  <c r="BK15" i="4"/>
  <c r="BL8" i="4"/>
  <c r="BJ41" i="4"/>
  <c r="BI38" i="4"/>
  <c r="BI43" i="4" s="1"/>
  <c r="BI47" i="4" s="1"/>
  <c r="BH78" i="4"/>
  <c r="BR23" i="4"/>
  <c r="BQ22" i="4"/>
  <c r="BN71" i="4"/>
  <c r="BM77" i="4"/>
  <c r="BL27" i="4"/>
  <c r="BM28" i="4"/>
  <c r="BK34" i="4"/>
  <c r="BL35" i="4"/>
  <c r="AS26" i="16" l="1"/>
  <c r="AS28" i="16"/>
  <c r="DH179" i="31"/>
  <c r="DH183" i="31" s="1"/>
  <c r="DH52" i="31"/>
  <c r="AP115" i="23"/>
  <c r="AQ113" i="23"/>
  <c r="AQ111" i="23"/>
  <c r="AQ69" i="23"/>
  <c r="AR67" i="23"/>
  <c r="AR66" i="23"/>
  <c r="AR70" i="23" s="1"/>
  <c r="AR23" i="23"/>
  <c r="AS21" i="23"/>
  <c r="AO92" i="23"/>
  <c r="AP90" i="23"/>
  <c r="AP89" i="23"/>
  <c r="AP93" i="23" s="1"/>
  <c r="AS19" i="23"/>
  <c r="X149" i="23"/>
  <c r="X139" i="23"/>
  <c r="Z44" i="23"/>
  <c r="Y46" i="23"/>
  <c r="Z42" i="23"/>
  <c r="BM36" i="18"/>
  <c r="BN2" i="18"/>
  <c r="AS36" i="16"/>
  <c r="AS35" i="16"/>
  <c r="AT35" i="16" s="1"/>
  <c r="AT24" i="16"/>
  <c r="AT25" i="16" s="1"/>
  <c r="AU29" i="16" s="1"/>
  <c r="AT36" i="16"/>
  <c r="BM35" i="4"/>
  <c r="BL34" i="4"/>
  <c r="BM27" i="4"/>
  <c r="BN28" i="4"/>
  <c r="BS23" i="4"/>
  <c r="BR22" i="4"/>
  <c r="BK41" i="4"/>
  <c r="BJ38" i="4"/>
  <c r="BJ43" i="4" s="1"/>
  <c r="BJ47" i="4" s="1"/>
  <c r="BH80" i="4"/>
  <c r="BO40" i="4"/>
  <c r="BM8" i="4"/>
  <c r="BL15" i="4"/>
  <c r="BN25" i="4"/>
  <c r="BI78" i="4"/>
  <c r="BI80" i="4" s="1"/>
  <c r="BK26" i="4"/>
  <c r="BJ24" i="4"/>
  <c r="BJ30" i="4" s="1"/>
  <c r="BM21" i="4"/>
  <c r="BL20" i="4"/>
  <c r="BS39" i="4"/>
  <c r="BJ68" i="4"/>
  <c r="BK63" i="4"/>
  <c r="BN77" i="4"/>
  <c r="BO71" i="4"/>
  <c r="BJ53" i="4"/>
  <c r="BJ61" i="4" s="1"/>
  <c r="BK54" i="4"/>
  <c r="DH185" i="31" l="1"/>
  <c r="DH189" i="31" s="1"/>
  <c r="DH53" i="31"/>
  <c r="DI53" i="31" s="1"/>
  <c r="DJ53" i="31" s="1"/>
  <c r="DK53" i="31" s="1"/>
  <c r="DL53" i="31" s="1"/>
  <c r="DM53" i="31" s="1"/>
  <c r="AP92" i="23"/>
  <c r="AQ90" i="23"/>
  <c r="AQ88" i="23"/>
  <c r="AS67" i="23"/>
  <c r="AR69" i="23"/>
  <c r="AS65" i="23"/>
  <c r="X138" i="23"/>
  <c r="Y136" i="23"/>
  <c r="Y134" i="23"/>
  <c r="AQ112" i="23"/>
  <c r="AQ116" i="23" s="1"/>
  <c r="AR111" i="23"/>
  <c r="AS20" i="23"/>
  <c r="AS24" i="23" s="1"/>
  <c r="AT19" i="23" s="1"/>
  <c r="Z43" i="23"/>
  <c r="BN36" i="18"/>
  <c r="BO2" i="18"/>
  <c r="AU36" i="16"/>
  <c r="AU35" i="16"/>
  <c r="AT26" i="16"/>
  <c r="AT28" i="16"/>
  <c r="BT23" i="4"/>
  <c r="BS22" i="4"/>
  <c r="BK53" i="4"/>
  <c r="BK61" i="4" s="1"/>
  <c r="BL54" i="4"/>
  <c r="BL41" i="4"/>
  <c r="BK38" i="4"/>
  <c r="BK43" i="4" s="1"/>
  <c r="BK47" i="4" s="1"/>
  <c r="BK80" i="4" s="1"/>
  <c r="BK68" i="4"/>
  <c r="BK78" i="4" s="1"/>
  <c r="BL63" i="4"/>
  <c r="BP40" i="4"/>
  <c r="BL26" i="4"/>
  <c r="BK24" i="4"/>
  <c r="BK30" i="4" s="1"/>
  <c r="BO77" i="4"/>
  <c r="BP71" i="4"/>
  <c r="BO25" i="4"/>
  <c r="BJ78" i="4"/>
  <c r="BJ80" i="4" s="1"/>
  <c r="BN35" i="4"/>
  <c r="BM34" i="4"/>
  <c r="BT39" i="4"/>
  <c r="BN21" i="4"/>
  <c r="BM20" i="4"/>
  <c r="BO28" i="4"/>
  <c r="BN27" i="4"/>
  <c r="BN8" i="4"/>
  <c r="BM15" i="4"/>
  <c r="DN46" i="31" l="1"/>
  <c r="AT20" i="23"/>
  <c r="AS66" i="23"/>
  <c r="AS70" i="23" s="1"/>
  <c r="AT65" i="23"/>
  <c r="X147" i="23"/>
  <c r="X148" i="23"/>
  <c r="AR116" i="23"/>
  <c r="AS111" i="23" s="1"/>
  <c r="AR113" i="23"/>
  <c r="AQ115" i="23"/>
  <c r="AQ89" i="23"/>
  <c r="AQ93" i="23" s="1"/>
  <c r="AR88" i="23"/>
  <c r="Z47" i="23"/>
  <c r="AR112" i="23"/>
  <c r="AT24" i="23"/>
  <c r="AS23" i="23"/>
  <c r="AT21" i="23"/>
  <c r="Y135" i="23"/>
  <c r="Y146" i="23"/>
  <c r="BP2" i="18"/>
  <c r="BO36" i="18"/>
  <c r="AU24" i="16"/>
  <c r="AU25" i="16" s="1"/>
  <c r="AV29" i="16" s="1"/>
  <c r="BU39" i="4"/>
  <c r="EE40" i="4"/>
  <c r="BQ40" i="4"/>
  <c r="BM41" i="4"/>
  <c r="BL38" i="4"/>
  <c r="BL43" i="4" s="1"/>
  <c r="BL68" i="4"/>
  <c r="BL78" i="4" s="1"/>
  <c r="BM63" i="4"/>
  <c r="BP25" i="4"/>
  <c r="BL53" i="4"/>
  <c r="BL61" i="4" s="1"/>
  <c r="BM54" i="4"/>
  <c r="BO21" i="4"/>
  <c r="BN20" i="4"/>
  <c r="BU23" i="4"/>
  <c r="BT22" i="4"/>
  <c r="BO35" i="4"/>
  <c r="BN34" i="4"/>
  <c r="BO8" i="4"/>
  <c r="BN15" i="4"/>
  <c r="BP28" i="4"/>
  <c r="BO27" i="4"/>
  <c r="BP77" i="4"/>
  <c r="EE71" i="4"/>
  <c r="EE77" i="4" s="1"/>
  <c r="BQ71" i="4"/>
  <c r="BM26" i="4"/>
  <c r="BL24" i="4"/>
  <c r="BL30" i="4" s="1"/>
  <c r="DN52" i="31" l="1"/>
  <c r="DN179" i="31"/>
  <c r="DN183" i="31" s="1"/>
  <c r="AS112" i="23"/>
  <c r="Y149" i="23"/>
  <c r="Y139" i="23"/>
  <c r="AU21" i="23"/>
  <c r="AT23" i="23"/>
  <c r="AT66" i="23"/>
  <c r="AT70" i="23"/>
  <c r="AU65" i="23" s="1"/>
  <c r="AT67" i="23"/>
  <c r="AS69" i="23"/>
  <c r="AR89" i="23"/>
  <c r="AS116" i="23"/>
  <c r="AR115" i="23"/>
  <c r="AS113" i="23"/>
  <c r="AU19" i="23"/>
  <c r="AQ92" i="23"/>
  <c r="AR90" i="23"/>
  <c r="AR93" i="23"/>
  <c r="AA44" i="23"/>
  <c r="Z46" i="23"/>
  <c r="AA42" i="23"/>
  <c r="BQ2" i="18"/>
  <c r="BP36" i="18"/>
  <c r="AV36" i="16"/>
  <c r="AV35" i="16"/>
  <c r="AU26" i="16"/>
  <c r="AU28" i="16"/>
  <c r="EE25" i="4"/>
  <c r="BQ25" i="4"/>
  <c r="BQ28" i="4"/>
  <c r="EE28" i="4"/>
  <c r="EE27" i="4" s="1"/>
  <c r="BP27" i="4"/>
  <c r="BP8" i="4"/>
  <c r="BO15" i="4"/>
  <c r="BL47" i="4"/>
  <c r="BL80" i="4" s="1"/>
  <c r="BV23" i="4"/>
  <c r="BU22" i="4"/>
  <c r="BR40" i="4"/>
  <c r="BM68" i="4"/>
  <c r="BN63" i="4"/>
  <c r="BN26" i="4"/>
  <c r="BM24" i="4"/>
  <c r="BM30" i="4" s="1"/>
  <c r="BQ77" i="4"/>
  <c r="BR71" i="4"/>
  <c r="BP21" i="4"/>
  <c r="BO20" i="4"/>
  <c r="BM53" i="4"/>
  <c r="BM61" i="4" s="1"/>
  <c r="BN54" i="4"/>
  <c r="BP35" i="4"/>
  <c r="BO34" i="4"/>
  <c r="BN41" i="4"/>
  <c r="BM38" i="4"/>
  <c r="BM43" i="4" s="1"/>
  <c r="BV39" i="4"/>
  <c r="DN185" i="31" l="1"/>
  <c r="DN189" i="31" s="1"/>
  <c r="DN53" i="31"/>
  <c r="DO53" i="31" s="1"/>
  <c r="DP53" i="31" s="1"/>
  <c r="DQ53" i="31" s="1"/>
  <c r="DR53" i="31" s="1"/>
  <c r="DS53" i="31" s="1"/>
  <c r="AU66" i="23"/>
  <c r="AS90" i="23"/>
  <c r="AR92" i="23"/>
  <c r="AU70" i="23"/>
  <c r="AT69" i="23"/>
  <c r="AU67" i="23"/>
  <c r="Y138" i="23"/>
  <c r="Z136" i="23"/>
  <c r="Z134" i="23"/>
  <c r="AA43" i="23"/>
  <c r="AS115" i="23"/>
  <c r="AT113" i="23"/>
  <c r="AS88" i="23"/>
  <c r="AT111" i="23"/>
  <c r="AU20" i="23"/>
  <c r="AU24" i="23" s="1"/>
  <c r="BQ36" i="18"/>
  <c r="BR2" i="18"/>
  <c r="AV24" i="16"/>
  <c r="AV25" i="16" s="1"/>
  <c r="AW29" i="16" s="1"/>
  <c r="BS40" i="4"/>
  <c r="BQ21" i="4"/>
  <c r="BP20" i="4"/>
  <c r="EE21" i="4"/>
  <c r="EE20" i="4" s="1"/>
  <c r="BR77" i="4"/>
  <c r="BS71" i="4"/>
  <c r="BO26" i="4"/>
  <c r="BN24" i="4"/>
  <c r="BN30" i="4" s="1"/>
  <c r="BQ27" i="4"/>
  <c r="BR28" i="4"/>
  <c r="BW23" i="4"/>
  <c r="BV22" i="4"/>
  <c r="BM47" i="4"/>
  <c r="BM80" i="4" s="1"/>
  <c r="BO41" i="4"/>
  <c r="BN38" i="4"/>
  <c r="BN43" i="4" s="1"/>
  <c r="BN68" i="4"/>
  <c r="BO63" i="4"/>
  <c r="BR25" i="4"/>
  <c r="BP15" i="4"/>
  <c r="BQ8" i="4"/>
  <c r="EE8" i="4"/>
  <c r="EE15" i="4" s="1"/>
  <c r="BM78" i="4"/>
  <c r="BW39" i="4"/>
  <c r="EE35" i="4"/>
  <c r="EE34" i="4" s="1"/>
  <c r="BQ35" i="4"/>
  <c r="BP34" i="4"/>
  <c r="BN53" i="4"/>
  <c r="BN61" i="4" s="1"/>
  <c r="BO54" i="4"/>
  <c r="DT46" i="31" l="1"/>
  <c r="AU23" i="23"/>
  <c r="AV21" i="23"/>
  <c r="Y148" i="23"/>
  <c r="Y147" i="23"/>
  <c r="AS89" i="23"/>
  <c r="AS93" i="23" s="1"/>
  <c r="AT88" i="23"/>
  <c r="AU69" i="23"/>
  <c r="AV67" i="23"/>
  <c r="AT112" i="23"/>
  <c r="AT116" i="23" s="1"/>
  <c r="AA47" i="23"/>
  <c r="AV65" i="23"/>
  <c r="Z135" i="23"/>
  <c r="Z146" i="23"/>
  <c r="AV19" i="23"/>
  <c r="BS2" i="18"/>
  <c r="BR36" i="18"/>
  <c r="AW36" i="16"/>
  <c r="AW35" i="16"/>
  <c r="AV26" i="16"/>
  <c r="AV28" i="16"/>
  <c r="BS28" i="4"/>
  <c r="BR27" i="4"/>
  <c r="BS77" i="4"/>
  <c r="BT71" i="4"/>
  <c r="BO53" i="4"/>
  <c r="BO61" i="4" s="1"/>
  <c r="BP54" i="4"/>
  <c r="BP26" i="4"/>
  <c r="BO24" i="4"/>
  <c r="BO30" i="4" s="1"/>
  <c r="BQ34" i="4"/>
  <c r="BR35" i="4"/>
  <c r="BN47" i="4"/>
  <c r="BN80" i="4" s="1"/>
  <c r="BP41" i="4"/>
  <c r="BO38" i="4"/>
  <c r="BO43" i="4" s="1"/>
  <c r="BX39" i="4"/>
  <c r="BQ20" i="4"/>
  <c r="BR21" i="4"/>
  <c r="BS25" i="4"/>
  <c r="BO68" i="4"/>
  <c r="BO78" i="4" s="1"/>
  <c r="BP63" i="4"/>
  <c r="BX23" i="4"/>
  <c r="BW22" i="4"/>
  <c r="BQ15" i="4"/>
  <c r="BR8" i="4"/>
  <c r="BN78" i="4"/>
  <c r="BT40" i="4"/>
  <c r="DT179" i="31" l="1"/>
  <c r="DT183" i="31" s="1"/>
  <c r="DT52" i="31"/>
  <c r="AS92" i="23"/>
  <c r="AT90" i="23"/>
  <c r="AU113" i="23"/>
  <c r="AT115" i="23"/>
  <c r="AV66" i="23"/>
  <c r="AV70" i="23" s="1"/>
  <c r="AW65" i="23"/>
  <c r="AT89" i="23"/>
  <c r="AT93" i="23" s="1"/>
  <c r="AB44" i="23"/>
  <c r="AA46" i="23"/>
  <c r="AB42" i="23"/>
  <c r="AV20" i="23"/>
  <c r="AV24" i="23" s="1"/>
  <c r="AW19" i="23"/>
  <c r="Z149" i="23"/>
  <c r="Z139" i="23"/>
  <c r="AU111" i="23"/>
  <c r="BT2" i="18"/>
  <c r="BS36" i="18"/>
  <c r="AW24" i="16"/>
  <c r="AW25" i="16" s="1"/>
  <c r="AX29" i="16" s="1"/>
  <c r="BP68" i="4"/>
  <c r="BQ63" i="4"/>
  <c r="EE63" i="4"/>
  <c r="EE68" i="4" s="1"/>
  <c r="EE26" i="4"/>
  <c r="EE24" i="4" s="1"/>
  <c r="EE30" i="4" s="1"/>
  <c r="BQ26" i="4"/>
  <c r="BP24" i="4"/>
  <c r="BP30" i="4" s="1"/>
  <c r="BR20" i="4"/>
  <c r="BS21" i="4"/>
  <c r="BS35" i="4"/>
  <c r="BR34" i="4"/>
  <c r="BR15" i="4"/>
  <c r="BS8" i="4"/>
  <c r="BO47" i="4"/>
  <c r="BO80" i="4" s="1"/>
  <c r="BU40" i="4"/>
  <c r="BT25" i="4"/>
  <c r="BQ54" i="4"/>
  <c r="EE54" i="4"/>
  <c r="EE53" i="4" s="1"/>
  <c r="EE61" i="4" s="1"/>
  <c r="BP53" i="4"/>
  <c r="BP61" i="4" s="1"/>
  <c r="BY39" i="4"/>
  <c r="BT77" i="4"/>
  <c r="BU71" i="4"/>
  <c r="BY23" i="4"/>
  <c r="BX22" i="4"/>
  <c r="EE41" i="4"/>
  <c r="EE38" i="4" s="1"/>
  <c r="EE43" i="4" s="1"/>
  <c r="EE47" i="4" s="1"/>
  <c r="BQ41" i="4"/>
  <c r="BP38" i="4"/>
  <c r="BP43" i="4" s="1"/>
  <c r="BP47" i="4" s="1"/>
  <c r="BT28" i="4"/>
  <c r="BS27" i="4"/>
  <c r="DT185" i="31" l="1"/>
  <c r="DT189" i="31" s="1"/>
  <c r="DT53" i="31"/>
  <c r="AT92" i="23"/>
  <c r="AU90" i="23"/>
  <c r="AU88" i="23"/>
  <c r="AV69" i="23"/>
  <c r="AW67" i="23"/>
  <c r="AU112" i="23"/>
  <c r="AU116" i="23" s="1"/>
  <c r="AV111" i="23" s="1"/>
  <c r="Z138" i="23"/>
  <c r="AA136" i="23"/>
  <c r="AA134" i="23"/>
  <c r="AV23" i="23"/>
  <c r="AW21" i="23"/>
  <c r="AB43" i="23"/>
  <c r="AW20" i="23"/>
  <c r="AW24" i="23" s="1"/>
  <c r="AW66" i="23"/>
  <c r="AW70" i="23" s="1"/>
  <c r="BU2" i="18"/>
  <c r="BT36" i="18"/>
  <c r="AX36" i="16"/>
  <c r="AX35" i="16"/>
  <c r="AW26" i="16"/>
  <c r="AW28" i="16"/>
  <c r="BS20" i="4"/>
  <c r="BT21" i="4"/>
  <c r="BU25" i="4"/>
  <c r="BV40" i="4"/>
  <c r="BZ39" i="4"/>
  <c r="BU28" i="4"/>
  <c r="BT27" i="4"/>
  <c r="BR41" i="4"/>
  <c r="BQ38" i="4"/>
  <c r="BQ43" i="4" s="1"/>
  <c r="EE78" i="4"/>
  <c r="EE80" i="4" s="1"/>
  <c r="BT35" i="4"/>
  <c r="BS34" i="4"/>
  <c r="BR54" i="4"/>
  <c r="BQ53" i="4"/>
  <c r="BQ61" i="4" s="1"/>
  <c r="BY22" i="4"/>
  <c r="BZ23" i="4"/>
  <c r="BQ68" i="4"/>
  <c r="BQ78" i="4" s="1"/>
  <c r="BR63" i="4"/>
  <c r="BR26" i="4"/>
  <c r="BQ24" i="4"/>
  <c r="BQ30" i="4" s="1"/>
  <c r="BV71" i="4"/>
  <c r="BU77" i="4"/>
  <c r="BS15" i="4"/>
  <c r="BT8" i="4"/>
  <c r="BP78" i="4"/>
  <c r="BP80" i="4" s="1"/>
  <c r="AV112" i="23" l="1"/>
  <c r="AW69" i="23"/>
  <c r="AX67" i="23"/>
  <c r="AX65" i="23"/>
  <c r="AX21" i="23"/>
  <c r="AW23" i="23"/>
  <c r="AX19" i="23"/>
  <c r="AV113" i="23"/>
  <c r="AU115" i="23"/>
  <c r="AV116" i="23"/>
  <c r="AW111" i="23" s="1"/>
  <c r="AB47" i="23"/>
  <c r="AU89" i="23"/>
  <c r="AU93" i="23" s="1"/>
  <c r="AV88" i="23"/>
  <c r="Z147" i="23"/>
  <c r="Z148" i="23"/>
  <c r="AA135" i="23"/>
  <c r="AA146" i="23"/>
  <c r="BV2" i="18"/>
  <c r="BU36" i="18"/>
  <c r="AX24" i="16"/>
  <c r="AX25" i="16" s="1"/>
  <c r="AY29" i="16" s="1"/>
  <c r="BV28" i="4"/>
  <c r="BU27" i="4"/>
  <c r="BT15" i="4"/>
  <c r="BU8" i="4"/>
  <c r="BT34" i="4"/>
  <c r="BU35" i="4"/>
  <c r="BV25" i="4"/>
  <c r="BR68" i="4"/>
  <c r="BS63" i="4"/>
  <c r="BR53" i="4"/>
  <c r="BR61" i="4" s="1"/>
  <c r="BS54" i="4"/>
  <c r="BT20" i="4"/>
  <c r="BU21" i="4"/>
  <c r="BZ22" i="4"/>
  <c r="CA23" i="4"/>
  <c r="CA39" i="4"/>
  <c r="BW40" i="4"/>
  <c r="BQ47" i="4"/>
  <c r="BQ80" i="4" s="1"/>
  <c r="BV77" i="4"/>
  <c r="BW71" i="4"/>
  <c r="BS26" i="4"/>
  <c r="BR24" i="4"/>
  <c r="BR30" i="4" s="1"/>
  <c r="BS41" i="4"/>
  <c r="BR38" i="4"/>
  <c r="BR43" i="4" s="1"/>
  <c r="BR47" i="4" s="1"/>
  <c r="AW112" i="23" l="1"/>
  <c r="AV89" i="23"/>
  <c r="AW88" i="23"/>
  <c r="AA149" i="23"/>
  <c r="AA139" i="23"/>
  <c r="AX66" i="23"/>
  <c r="AX70" i="23" s="1"/>
  <c r="AY65" i="23"/>
  <c r="AC44" i="23"/>
  <c r="AB46" i="23"/>
  <c r="AC42" i="23"/>
  <c r="AX20" i="23"/>
  <c r="AX24" i="23" s="1"/>
  <c r="AY19" i="23"/>
  <c r="AV90" i="23"/>
  <c r="AV93" i="23"/>
  <c r="AU92" i="23"/>
  <c r="AW113" i="23"/>
  <c r="AW116" i="23"/>
  <c r="AV115" i="23"/>
  <c r="BW2" i="18"/>
  <c r="BV36" i="18"/>
  <c r="AX28" i="16"/>
  <c r="AY36" i="16"/>
  <c r="AY35" i="16"/>
  <c r="AX26" i="16"/>
  <c r="BU34" i="4"/>
  <c r="BV35" i="4"/>
  <c r="BU15" i="4"/>
  <c r="BV8" i="4"/>
  <c r="BS68" i="4"/>
  <c r="BT63" i="4"/>
  <c r="BW25" i="4"/>
  <c r="CA22" i="4"/>
  <c r="CB23" i="4"/>
  <c r="BR80" i="4"/>
  <c r="BU20" i="4"/>
  <c r="BV21" i="4"/>
  <c r="BW77" i="4"/>
  <c r="BX71" i="4"/>
  <c r="BR78" i="4"/>
  <c r="BX40" i="4"/>
  <c r="CB39" i="4"/>
  <c r="BT41" i="4"/>
  <c r="BS38" i="4"/>
  <c r="BS43" i="4" s="1"/>
  <c r="BS47" i="4" s="1"/>
  <c r="BT26" i="4"/>
  <c r="BS24" i="4"/>
  <c r="BS30" i="4" s="1"/>
  <c r="BT54" i="4"/>
  <c r="BS53" i="4"/>
  <c r="BS61" i="4" s="1"/>
  <c r="BV27" i="4"/>
  <c r="BW28" i="4"/>
  <c r="AX113" i="23" l="1"/>
  <c r="AW115" i="23"/>
  <c r="AY20" i="23"/>
  <c r="AY24" i="23" s="1"/>
  <c r="AW89" i="23"/>
  <c r="AW93" i="23" s="1"/>
  <c r="AX23" i="23"/>
  <c r="AY21" i="23"/>
  <c r="AX69" i="23"/>
  <c r="AY67" i="23"/>
  <c r="AW90" i="23"/>
  <c r="AV92" i="23"/>
  <c r="AC43" i="23"/>
  <c r="AX111" i="23"/>
  <c r="AY66" i="23"/>
  <c r="AY70" i="23" s="1"/>
  <c r="AA138" i="23"/>
  <c r="AB136" i="23"/>
  <c r="AB134" i="23"/>
  <c r="BW36" i="18"/>
  <c r="BX2" i="18"/>
  <c r="AY24" i="16"/>
  <c r="AY25" i="16" s="1"/>
  <c r="AZ29" i="16" s="1"/>
  <c r="BU41" i="4"/>
  <c r="BT38" i="4"/>
  <c r="BT43" i="4" s="1"/>
  <c r="BW27" i="4"/>
  <c r="BX28" i="4"/>
  <c r="BV15" i="4"/>
  <c r="BW8" i="4"/>
  <c r="EF39" i="4"/>
  <c r="CC39" i="4"/>
  <c r="BY40" i="4"/>
  <c r="EF23" i="4"/>
  <c r="EF22" i="4" s="1"/>
  <c r="CB22" i="4"/>
  <c r="CC23" i="4"/>
  <c r="BX25" i="4"/>
  <c r="BS78" i="4"/>
  <c r="BS80" i="4" s="1"/>
  <c r="BY71" i="4"/>
  <c r="BX77" i="4"/>
  <c r="BV34" i="4"/>
  <c r="BW35" i="4"/>
  <c r="BT68" i="4"/>
  <c r="BT78" i="4" s="1"/>
  <c r="BU63" i="4"/>
  <c r="BU54" i="4"/>
  <c r="BT53" i="4"/>
  <c r="BT61" i="4" s="1"/>
  <c r="BV20" i="4"/>
  <c r="BW21" i="4"/>
  <c r="BU26" i="4"/>
  <c r="BT24" i="4"/>
  <c r="BT30" i="4" s="1"/>
  <c r="AY28" i="16" l="1"/>
  <c r="AX90" i="23"/>
  <c r="AW92" i="23"/>
  <c r="AX88" i="23"/>
  <c r="AY23" i="23"/>
  <c r="AZ21" i="23"/>
  <c r="AZ19" i="23"/>
  <c r="AY69" i="23"/>
  <c r="AZ67" i="23"/>
  <c r="AZ65" i="23"/>
  <c r="AX112" i="23"/>
  <c r="AX116" i="23" s="1"/>
  <c r="AY111" i="23"/>
  <c r="AC47" i="23"/>
  <c r="AB135" i="23"/>
  <c r="AB146" i="23"/>
  <c r="AA148" i="23"/>
  <c r="AA147" i="23"/>
  <c r="BX36" i="18"/>
  <c r="BY2" i="18"/>
  <c r="AZ36" i="16"/>
  <c r="AZ35" i="16"/>
  <c r="AY26" i="16"/>
  <c r="BU68" i="4"/>
  <c r="BV63" i="4"/>
  <c r="BZ71" i="4"/>
  <c r="BY77" i="4"/>
  <c r="CD39" i="4"/>
  <c r="BV26" i="4"/>
  <c r="BU24" i="4"/>
  <c r="BU30" i="4" s="1"/>
  <c r="BX21" i="4"/>
  <c r="BW20" i="4"/>
  <c r="CD23" i="4"/>
  <c r="CC22" i="4"/>
  <c r="BW34" i="4"/>
  <c r="BX35" i="4"/>
  <c r="BX27" i="4"/>
  <c r="BY28" i="4"/>
  <c r="BT47" i="4"/>
  <c r="BT80" i="4" s="1"/>
  <c r="BZ40" i="4"/>
  <c r="BW15" i="4"/>
  <c r="BX8" i="4"/>
  <c r="BY25" i="4"/>
  <c r="BU53" i="4"/>
  <c r="BU61" i="4" s="1"/>
  <c r="BV54" i="4"/>
  <c r="BV41" i="4"/>
  <c r="BU38" i="4"/>
  <c r="BU43" i="4" s="1"/>
  <c r="BU47" i="4" s="1"/>
  <c r="AZ20" i="23" l="1"/>
  <c r="AZ24" i="23" s="1"/>
  <c r="BA19" i="23"/>
  <c r="AB149" i="23"/>
  <c r="AB139" i="23"/>
  <c r="AC46" i="23"/>
  <c r="AD44" i="23"/>
  <c r="AD42" i="23"/>
  <c r="AY112" i="23"/>
  <c r="AY116" i="23" s="1"/>
  <c r="AX89" i="23"/>
  <c r="AX93" i="23" s="1"/>
  <c r="AY113" i="23"/>
  <c r="AX115" i="23"/>
  <c r="AZ66" i="23"/>
  <c r="AZ70" i="23" s="1"/>
  <c r="BA65" i="23"/>
  <c r="BY36" i="18"/>
  <c r="BZ2" i="18"/>
  <c r="AZ24" i="16"/>
  <c r="AZ26" i="16"/>
  <c r="CA40" i="4"/>
  <c r="BY27" i="4"/>
  <c r="BZ28" i="4"/>
  <c r="BW26" i="4"/>
  <c r="BV24" i="4"/>
  <c r="BV30" i="4" s="1"/>
  <c r="CE39" i="4"/>
  <c r="BZ25" i="4"/>
  <c r="BX34" i="4"/>
  <c r="BY35" i="4"/>
  <c r="BZ77" i="4"/>
  <c r="CA71" i="4"/>
  <c r="BV53" i="4"/>
  <c r="BV61" i="4" s="1"/>
  <c r="BW54" i="4"/>
  <c r="BW63" i="4"/>
  <c r="BV68" i="4"/>
  <c r="BV78" i="4" s="1"/>
  <c r="CE23" i="4"/>
  <c r="CD22" i="4"/>
  <c r="BY21" i="4"/>
  <c r="BX20" i="4"/>
  <c r="BW41" i="4"/>
  <c r="BV38" i="4"/>
  <c r="BV43" i="4" s="1"/>
  <c r="BX15" i="4"/>
  <c r="BY8" i="4"/>
  <c r="BU78" i="4"/>
  <c r="BU80" i="4" s="1"/>
  <c r="AZ113" i="23" l="1"/>
  <c r="AY115" i="23"/>
  <c r="AZ111" i="23"/>
  <c r="AD43" i="23"/>
  <c r="AY90" i="23"/>
  <c r="AX92" i="23"/>
  <c r="BA20" i="23"/>
  <c r="BA67" i="23"/>
  <c r="AZ69" i="23"/>
  <c r="BA24" i="23"/>
  <c r="AZ23" i="23"/>
  <c r="BA21" i="23"/>
  <c r="BA66" i="23"/>
  <c r="BA70" i="23" s="1"/>
  <c r="AB138" i="23"/>
  <c r="AC136" i="23"/>
  <c r="AC134" i="23"/>
  <c r="AY88" i="23"/>
  <c r="CA2" i="18"/>
  <c r="BZ36" i="18"/>
  <c r="BA24" i="16"/>
  <c r="BA25" i="16" s="1"/>
  <c r="BB29" i="16" s="1"/>
  <c r="AZ25" i="16"/>
  <c r="BA29" i="16" s="1"/>
  <c r="AZ28" i="16"/>
  <c r="CE22" i="4"/>
  <c r="CF23" i="4"/>
  <c r="BY15" i="4"/>
  <c r="BZ8" i="4"/>
  <c r="CA77" i="4"/>
  <c r="CB71" i="4"/>
  <c r="BZ21" i="4"/>
  <c r="BY20" i="4"/>
  <c r="CF39" i="4"/>
  <c r="CA25" i="4"/>
  <c r="BX63" i="4"/>
  <c r="BW68" i="4"/>
  <c r="BV47" i="4"/>
  <c r="BV80" i="4" s="1"/>
  <c r="BY34" i="4"/>
  <c r="BZ35" i="4"/>
  <c r="BX54" i="4"/>
  <c r="BW53" i="4"/>
  <c r="BW61" i="4" s="1"/>
  <c r="BX26" i="4"/>
  <c r="BW24" i="4"/>
  <c r="BW30" i="4" s="1"/>
  <c r="CA28" i="4"/>
  <c r="BZ27" i="4"/>
  <c r="BX41" i="4"/>
  <c r="BW38" i="4"/>
  <c r="BW43" i="4" s="1"/>
  <c r="CB40" i="4"/>
  <c r="BA26" i="16" l="1"/>
  <c r="BA69" i="23"/>
  <c r="BB67" i="23"/>
  <c r="BB65" i="23"/>
  <c r="BA23" i="23"/>
  <c r="BB21" i="23"/>
  <c r="AZ112" i="23"/>
  <c r="AZ116" i="23" s="1"/>
  <c r="BA111" i="23"/>
  <c r="AC135" i="23"/>
  <c r="AC146" i="23"/>
  <c r="AY89" i="23"/>
  <c r="AY93" i="23" s="1"/>
  <c r="AZ88" i="23"/>
  <c r="BB19" i="23"/>
  <c r="AD47" i="23"/>
  <c r="AB147" i="23"/>
  <c r="AB148" i="23"/>
  <c r="CB2" i="18"/>
  <c r="CA36" i="18"/>
  <c r="BA36" i="16"/>
  <c r="BA35" i="16"/>
  <c r="BB35" i="16" s="1"/>
  <c r="BA28" i="16"/>
  <c r="BB24" i="16"/>
  <c r="BB25" i="16" s="1"/>
  <c r="BC29" i="16" s="1"/>
  <c r="BB36" i="16"/>
  <c r="CB25" i="4"/>
  <c r="CB28" i="4"/>
  <c r="CA27" i="4"/>
  <c r="EF40" i="4"/>
  <c r="CC40" i="4"/>
  <c r="CG39" i="4"/>
  <c r="BY54" i="4"/>
  <c r="BX53" i="4"/>
  <c r="BX61" i="4" s="1"/>
  <c r="CB77" i="4"/>
  <c r="EF71" i="4"/>
  <c r="EF77" i="4" s="1"/>
  <c r="CC71" i="4"/>
  <c r="BW47" i="4"/>
  <c r="BW80" i="4" s="1"/>
  <c r="CG23" i="4"/>
  <c r="CF22" i="4"/>
  <c r="BY26" i="4"/>
  <c r="BX24" i="4"/>
  <c r="BX30" i="4" s="1"/>
  <c r="CA21" i="4"/>
  <c r="BZ20" i="4"/>
  <c r="CA35" i="4"/>
  <c r="BZ34" i="4"/>
  <c r="BZ15" i="4"/>
  <c r="CA8" i="4"/>
  <c r="BW78" i="4"/>
  <c r="BY63" i="4"/>
  <c r="BX68" i="4"/>
  <c r="BY41" i="4"/>
  <c r="BX38" i="4"/>
  <c r="BX43" i="4" s="1"/>
  <c r="BX47" i="4" s="1"/>
  <c r="BB26" i="16" l="1"/>
  <c r="BB28" i="16"/>
  <c r="BA112" i="23"/>
  <c r="AE44" i="23"/>
  <c r="AD46" i="23"/>
  <c r="AE42" i="23"/>
  <c r="BB20" i="23"/>
  <c r="BB24" i="23" s="1"/>
  <c r="BC19" i="23"/>
  <c r="BB66" i="23"/>
  <c r="BB70" i="23" s="1"/>
  <c r="BC65" i="23"/>
  <c r="BA116" i="23"/>
  <c r="BA113" i="23"/>
  <c r="AZ115" i="23"/>
  <c r="AZ89" i="23"/>
  <c r="AC149" i="23"/>
  <c r="AC139" i="23"/>
  <c r="AZ93" i="23"/>
  <c r="BA88" i="23" s="1"/>
  <c r="AZ90" i="23"/>
  <c r="AY92" i="23"/>
  <c r="CC2" i="18"/>
  <c r="CB36" i="18"/>
  <c r="BC24" i="16"/>
  <c r="BC25" i="16" s="1"/>
  <c r="BD29" i="16" s="1"/>
  <c r="BC26" i="16"/>
  <c r="BC36" i="16"/>
  <c r="BC35" i="16"/>
  <c r="CB35" i="4"/>
  <c r="CA34" i="4"/>
  <c r="CB21" i="4"/>
  <c r="CA20" i="4"/>
  <c r="CH39" i="4"/>
  <c r="BX78" i="4"/>
  <c r="BX80" i="4" s="1"/>
  <c r="CH23" i="4"/>
  <c r="CG22" i="4"/>
  <c r="CB8" i="4"/>
  <c r="CA15" i="4"/>
  <c r="CC77" i="4"/>
  <c r="CD71" i="4"/>
  <c r="BZ41" i="4"/>
  <c r="BY38" i="4"/>
  <c r="BY43" i="4" s="1"/>
  <c r="BY68" i="4"/>
  <c r="BZ63" i="4"/>
  <c r="BY53" i="4"/>
  <c r="BY61" i="4" s="1"/>
  <c r="BZ54" i="4"/>
  <c r="BZ26" i="4"/>
  <c r="BY24" i="4"/>
  <c r="BY30" i="4" s="1"/>
  <c r="CD40" i="4"/>
  <c r="CC28" i="4"/>
  <c r="EF28" i="4"/>
  <c r="EF27" i="4" s="1"/>
  <c r="CB27" i="4"/>
  <c r="EF25" i="4"/>
  <c r="CC25" i="4"/>
  <c r="BA89" i="23" l="1"/>
  <c r="AE43" i="23"/>
  <c r="BC20" i="23"/>
  <c r="BC24" i="23" s="1"/>
  <c r="BB69" i="23"/>
  <c r="BC67" i="23"/>
  <c r="BA93" i="23"/>
  <c r="BB88" i="23" s="1"/>
  <c r="BA90" i="23"/>
  <c r="AZ92" i="23"/>
  <c r="BB113" i="23"/>
  <c r="BA115" i="23"/>
  <c r="AD136" i="23"/>
  <c r="AC138" i="23"/>
  <c r="AD134" i="23"/>
  <c r="BB111" i="23"/>
  <c r="BC66" i="23"/>
  <c r="BC70" i="23" s="1"/>
  <c r="BB23" i="23"/>
  <c r="BC21" i="23"/>
  <c r="CC36" i="18"/>
  <c r="CD2" i="18"/>
  <c r="BD24" i="16"/>
  <c r="BD25" i="16" s="1"/>
  <c r="BE29" i="16" s="1"/>
  <c r="BD36" i="16"/>
  <c r="BD35" i="16"/>
  <c r="BC28" i="16"/>
  <c r="BD28" i="16" s="1"/>
  <c r="CA26" i="4"/>
  <c r="BZ24" i="4"/>
  <c r="BZ30" i="4" s="1"/>
  <c r="CD25" i="4"/>
  <c r="CA63" i="4"/>
  <c r="BZ68" i="4"/>
  <c r="CI39" i="4"/>
  <c r="CC27" i="4"/>
  <c r="CD28" i="4"/>
  <c r="BZ53" i="4"/>
  <c r="BZ61" i="4" s="1"/>
  <c r="CA54" i="4"/>
  <c r="CH22" i="4"/>
  <c r="CI23" i="4"/>
  <c r="BY78" i="4"/>
  <c r="BY47" i="4"/>
  <c r="BY80" i="4" s="1"/>
  <c r="CC21" i="4"/>
  <c r="CB20" i="4"/>
  <c r="EF21" i="4"/>
  <c r="EF20" i="4" s="1"/>
  <c r="CD77" i="4"/>
  <c r="CE71" i="4"/>
  <c r="CC8" i="4"/>
  <c r="EF8" i="4"/>
  <c r="EF15" i="4" s="1"/>
  <c r="CB15" i="4"/>
  <c r="CA41" i="4"/>
  <c r="BZ38" i="4"/>
  <c r="BZ43" i="4" s="1"/>
  <c r="BZ47" i="4" s="1"/>
  <c r="CE40" i="4"/>
  <c r="EF35" i="4"/>
  <c r="EF34" i="4" s="1"/>
  <c r="CC35" i="4"/>
  <c r="CB34" i="4"/>
  <c r="BC69" i="23" l="1"/>
  <c r="BD67" i="23"/>
  <c r="BD65" i="23"/>
  <c r="BB89" i="23"/>
  <c r="BC23" i="23"/>
  <c r="BD21" i="23"/>
  <c r="BD19" i="23"/>
  <c r="AC147" i="23"/>
  <c r="AC148" i="23"/>
  <c r="BB112" i="23"/>
  <c r="BB116" i="23" s="1"/>
  <c r="BC111" i="23"/>
  <c r="AE47" i="23"/>
  <c r="AD135" i="23"/>
  <c r="AD146" i="23"/>
  <c r="BB93" i="23"/>
  <c r="BC88" i="23" s="1"/>
  <c r="BB90" i="23"/>
  <c r="BA92" i="23"/>
  <c r="CD36" i="18"/>
  <c r="CE2" i="18"/>
  <c r="BE36" i="16"/>
  <c r="BE35" i="16"/>
  <c r="BD26" i="16"/>
  <c r="CE28" i="4"/>
  <c r="CD27" i="4"/>
  <c r="CE77" i="4"/>
  <c r="CF71" i="4"/>
  <c r="CJ39" i="4"/>
  <c r="CF40" i="4"/>
  <c r="BZ80" i="4"/>
  <c r="CA68" i="4"/>
  <c r="CB63" i="4"/>
  <c r="CB41" i="4"/>
  <c r="CA38" i="4"/>
  <c r="CA43" i="4" s="1"/>
  <c r="CA53" i="4"/>
  <c r="CA61" i="4" s="1"/>
  <c r="CB54" i="4"/>
  <c r="CC15" i="4"/>
  <c r="CD8" i="4"/>
  <c r="CC34" i="4"/>
  <c r="CD35" i="4"/>
  <c r="BZ78" i="4"/>
  <c r="CC20" i="4"/>
  <c r="CD21" i="4"/>
  <c r="CE25" i="4"/>
  <c r="CI22" i="4"/>
  <c r="CJ23" i="4"/>
  <c r="CB26" i="4"/>
  <c r="CA24" i="4"/>
  <c r="CA30" i="4" s="1"/>
  <c r="BC89" i="23" l="1"/>
  <c r="BD20" i="23"/>
  <c r="BD24" i="23" s="1"/>
  <c r="BE19" i="23"/>
  <c r="AF44" i="23"/>
  <c r="AE46" i="23"/>
  <c r="AF42" i="23"/>
  <c r="BD66" i="23"/>
  <c r="BD70" i="23" s="1"/>
  <c r="BE65" i="23"/>
  <c r="AD149" i="23"/>
  <c r="AD139" i="23"/>
  <c r="BC112" i="23"/>
  <c r="BC93" i="23"/>
  <c r="BB92" i="23"/>
  <c r="BC90" i="23"/>
  <c r="BB115" i="23"/>
  <c r="BC113" i="23"/>
  <c r="BC116" i="23"/>
  <c r="CF2" i="18"/>
  <c r="CE36" i="18"/>
  <c r="BE24" i="16"/>
  <c r="CC26" i="4"/>
  <c r="EF26" i="4"/>
  <c r="EF24" i="4" s="1"/>
  <c r="EF30" i="4" s="1"/>
  <c r="CB24" i="4"/>
  <c r="CB30" i="4" s="1"/>
  <c r="CE35" i="4"/>
  <c r="CD34" i="4"/>
  <c r="CK39" i="4"/>
  <c r="CK23" i="4"/>
  <c r="CJ22" i="4"/>
  <c r="CC54" i="4"/>
  <c r="CB53" i="4"/>
  <c r="CB61" i="4" s="1"/>
  <c r="EF54" i="4"/>
  <c r="EF53" i="4" s="1"/>
  <c r="EF61" i="4" s="1"/>
  <c r="CA47" i="4"/>
  <c r="CD20" i="4"/>
  <c r="CE21" i="4"/>
  <c r="CC63" i="4"/>
  <c r="CB68" i="4"/>
  <c r="EF63" i="4"/>
  <c r="EF68" i="4" s="1"/>
  <c r="EF78" i="4" s="1"/>
  <c r="CF28" i="4"/>
  <c r="CE27" i="4"/>
  <c r="CG40" i="4"/>
  <c r="CD15" i="4"/>
  <c r="CE8" i="4"/>
  <c r="CG71" i="4"/>
  <c r="CF77" i="4"/>
  <c r="CF25" i="4"/>
  <c r="EF41" i="4"/>
  <c r="EF38" i="4" s="1"/>
  <c r="EF43" i="4" s="1"/>
  <c r="EF47" i="4" s="1"/>
  <c r="EF80" i="4" s="1"/>
  <c r="CC41" i="4"/>
  <c r="CB38" i="4"/>
  <c r="CB43" i="4" s="1"/>
  <c r="CB47" i="4" s="1"/>
  <c r="CA78" i="4"/>
  <c r="BE66" i="23" l="1"/>
  <c r="BD113" i="23"/>
  <c r="BC115" i="23"/>
  <c r="BC92" i="23"/>
  <c r="BD90" i="23"/>
  <c r="BD111" i="23"/>
  <c r="BD23" i="23"/>
  <c r="BE21" i="23"/>
  <c r="BD88" i="23"/>
  <c r="BE67" i="23"/>
  <c r="BE70" i="23"/>
  <c r="BD69" i="23"/>
  <c r="AD138" i="23"/>
  <c r="AE136" i="23"/>
  <c r="AE134" i="23"/>
  <c r="AF43" i="23"/>
  <c r="BE20" i="23"/>
  <c r="BE24" i="23" s="1"/>
  <c r="CG2" i="18"/>
  <c r="CF36" i="18"/>
  <c r="BE25" i="16"/>
  <c r="BF29" i="16" s="1"/>
  <c r="BE28" i="16"/>
  <c r="BE26" i="16"/>
  <c r="CC53" i="4"/>
  <c r="CC61" i="4" s="1"/>
  <c r="CD54" i="4"/>
  <c r="CD41" i="4"/>
  <c r="CC38" i="4"/>
  <c r="CC43" i="4" s="1"/>
  <c r="CG28" i="4"/>
  <c r="CF27" i="4"/>
  <c r="CL39" i="4"/>
  <c r="CG25" i="4"/>
  <c r="CF35" i="4"/>
  <c r="CE34" i="4"/>
  <c r="CH71" i="4"/>
  <c r="CG77" i="4"/>
  <c r="CA80" i="4"/>
  <c r="CH40" i="4"/>
  <c r="CK22" i="4"/>
  <c r="CL23" i="4"/>
  <c r="CB78" i="4"/>
  <c r="CB80" i="4" s="1"/>
  <c r="CC68" i="4"/>
  <c r="CC78" i="4" s="1"/>
  <c r="CD63" i="4"/>
  <c r="CF21" i="4"/>
  <c r="CE20" i="4"/>
  <c r="CE15" i="4"/>
  <c r="CF8" i="4"/>
  <c r="CD26" i="4"/>
  <c r="CC24" i="4"/>
  <c r="CC30" i="4" s="1"/>
  <c r="BE23" i="23" l="1"/>
  <c r="BF21" i="23"/>
  <c r="BF19" i="23"/>
  <c r="BD112" i="23"/>
  <c r="BD116" i="23" s="1"/>
  <c r="BE111" i="23"/>
  <c r="BF67" i="23"/>
  <c r="BE69" i="23"/>
  <c r="BD89" i="23"/>
  <c r="BD93" i="23" s="1"/>
  <c r="BE88" i="23"/>
  <c r="AD148" i="23"/>
  <c r="AD147" i="23"/>
  <c r="AE135" i="23"/>
  <c r="AE146" i="23"/>
  <c r="BF65" i="23"/>
  <c r="AF47" i="23"/>
  <c r="CG36" i="18"/>
  <c r="CH2" i="18"/>
  <c r="BF24" i="16"/>
  <c r="BF25" i="16" s="1"/>
  <c r="BG29" i="16" s="1"/>
  <c r="BF28" i="16"/>
  <c r="BF36" i="16"/>
  <c r="BF35" i="16"/>
  <c r="CL22" i="4"/>
  <c r="CM23" i="4"/>
  <c r="CM39" i="4"/>
  <c r="CH28" i="4"/>
  <c r="CG27" i="4"/>
  <c r="CI71" i="4"/>
  <c r="CH77" i="4"/>
  <c r="CE41" i="4"/>
  <c r="CD38" i="4"/>
  <c r="CD43" i="4" s="1"/>
  <c r="CD47" i="4" s="1"/>
  <c r="CD80" i="4" s="1"/>
  <c r="CI40" i="4"/>
  <c r="CE26" i="4"/>
  <c r="CD24" i="4"/>
  <c r="CD30" i="4" s="1"/>
  <c r="CF15" i="4"/>
  <c r="CG8" i="4"/>
  <c r="CC47" i="4"/>
  <c r="CC80" i="4" s="1"/>
  <c r="CG21" i="4"/>
  <c r="CF20" i="4"/>
  <c r="CH25" i="4"/>
  <c r="CE63" i="4"/>
  <c r="CD68" i="4"/>
  <c r="CD78" i="4" s="1"/>
  <c r="CD53" i="4"/>
  <c r="CD61" i="4" s="1"/>
  <c r="CE54" i="4"/>
  <c r="CF34" i="4"/>
  <c r="CG35" i="4"/>
  <c r="AG44" i="23" l="1"/>
  <c r="AF46" i="23"/>
  <c r="AG42" i="23"/>
  <c r="BE93" i="23"/>
  <c r="BE90" i="23"/>
  <c r="BD92" i="23"/>
  <c r="BE112" i="23"/>
  <c r="BE116" i="23" s="1"/>
  <c r="AE149" i="23"/>
  <c r="AE139" i="23"/>
  <c r="BE89" i="23"/>
  <c r="BF66" i="23"/>
  <c r="BF70" i="23" s="1"/>
  <c r="BG65" i="23"/>
  <c r="BD115" i="23"/>
  <c r="BE113" i="23"/>
  <c r="BF20" i="23"/>
  <c r="BF24" i="23" s="1"/>
  <c r="BG19" i="23"/>
  <c r="CI2" i="18"/>
  <c r="CH36" i="18"/>
  <c r="BG36" i="16"/>
  <c r="BG35" i="16"/>
  <c r="BF26" i="16"/>
  <c r="CJ40" i="4"/>
  <c r="CF54" i="4"/>
  <c r="CE53" i="4"/>
  <c r="CE61" i="4" s="1"/>
  <c r="CG15" i="4"/>
  <c r="CH8" i="4"/>
  <c r="CN39" i="4"/>
  <c r="CI25" i="4"/>
  <c r="CI28" i="4"/>
  <c r="CH27" i="4"/>
  <c r="CF41" i="4"/>
  <c r="CE38" i="4"/>
  <c r="CE43" i="4" s="1"/>
  <c r="CJ71" i="4"/>
  <c r="CI77" i="4"/>
  <c r="CH21" i="4"/>
  <c r="CG20" i="4"/>
  <c r="CG34" i="4"/>
  <c r="CH35" i="4"/>
  <c r="CM22" i="4"/>
  <c r="CN23" i="4"/>
  <c r="CE68" i="4"/>
  <c r="CF63" i="4"/>
  <c r="CF26" i="4"/>
  <c r="CE24" i="4"/>
  <c r="CE30" i="4" s="1"/>
  <c r="BF113" i="23" l="1"/>
  <c r="BE115" i="23"/>
  <c r="BF111" i="23"/>
  <c r="AG43" i="23"/>
  <c r="AE138" i="23"/>
  <c r="AF136" i="23"/>
  <c r="AF134" i="23"/>
  <c r="BG70" i="23"/>
  <c r="BG67" i="23"/>
  <c r="BF69" i="23"/>
  <c r="BG20" i="23"/>
  <c r="BG24" i="23" s="1"/>
  <c r="BE92" i="23"/>
  <c r="BF90" i="23"/>
  <c r="BF88" i="23"/>
  <c r="BF23" i="23"/>
  <c r="BG21" i="23"/>
  <c r="BG66" i="23"/>
  <c r="CI36" i="18"/>
  <c r="CJ2" i="18"/>
  <c r="BG24" i="16"/>
  <c r="CO39" i="4"/>
  <c r="EG39" i="4"/>
  <c r="CH20" i="4"/>
  <c r="CI21" i="4"/>
  <c r="CE47" i="4"/>
  <c r="CE80" i="4" s="1"/>
  <c r="CG54" i="4"/>
  <c r="CF53" i="4"/>
  <c r="CF61" i="4" s="1"/>
  <c r="CJ25" i="4"/>
  <c r="CK71" i="4"/>
  <c r="CJ77" i="4"/>
  <c r="CG26" i="4"/>
  <c r="CF24" i="4"/>
  <c r="CF30" i="4" s="1"/>
  <c r="CF68" i="4"/>
  <c r="CG63" i="4"/>
  <c r="CG41" i="4"/>
  <c r="CF38" i="4"/>
  <c r="CF43" i="4" s="1"/>
  <c r="CF47" i="4" s="1"/>
  <c r="CI35" i="4"/>
  <c r="CH34" i="4"/>
  <c r="CH15" i="4"/>
  <c r="CI8" i="4"/>
  <c r="CE78" i="4"/>
  <c r="CN22" i="4"/>
  <c r="CO23" i="4"/>
  <c r="EG23" i="4"/>
  <c r="EG22" i="4" s="1"/>
  <c r="CJ28" i="4"/>
  <c r="CI27" i="4"/>
  <c r="CK40" i="4"/>
  <c r="BG23" i="23" l="1"/>
  <c r="BH21" i="23"/>
  <c r="BH19" i="23"/>
  <c r="BH67" i="23"/>
  <c r="BG69" i="23"/>
  <c r="BF112" i="23"/>
  <c r="BF116" i="23" s="1"/>
  <c r="BG111" i="23"/>
  <c r="BF89" i="23"/>
  <c r="BF93" i="23" s="1"/>
  <c r="BG88" i="23"/>
  <c r="AG47" i="23"/>
  <c r="BH65" i="23"/>
  <c r="AE147" i="23"/>
  <c r="AE148" i="23"/>
  <c r="AF135" i="23"/>
  <c r="AF146" i="23"/>
  <c r="CK2" i="18"/>
  <c r="CJ36" i="18"/>
  <c r="BG25" i="16"/>
  <c r="BH29" i="16" s="1"/>
  <c r="BG28" i="16"/>
  <c r="BG26" i="16"/>
  <c r="CK25" i="4"/>
  <c r="CI20" i="4"/>
  <c r="CJ21" i="4"/>
  <c r="CG53" i="4"/>
  <c r="CG61" i="4" s="1"/>
  <c r="CH54" i="4"/>
  <c r="CG68" i="4"/>
  <c r="CG78" i="4" s="1"/>
  <c r="CH63" i="4"/>
  <c r="CF78" i="4"/>
  <c r="CF80" i="4" s="1"/>
  <c r="CO22" i="4"/>
  <c r="CP23" i="4"/>
  <c r="CH26" i="4"/>
  <c r="CG24" i="4"/>
  <c r="CG30" i="4" s="1"/>
  <c r="CI34" i="4"/>
  <c r="CJ35" i="4"/>
  <c r="CL40" i="4"/>
  <c r="CH41" i="4"/>
  <c r="CG38" i="4"/>
  <c r="CG43" i="4" s="1"/>
  <c r="CG47" i="4" s="1"/>
  <c r="CG80" i="4" s="1"/>
  <c r="CJ27" i="4"/>
  <c r="CK28" i="4"/>
  <c r="CI15" i="4"/>
  <c r="CJ8" i="4"/>
  <c r="CL71" i="4"/>
  <c r="CK77" i="4"/>
  <c r="CP39" i="4"/>
  <c r="AF149" i="23" l="1"/>
  <c r="AF139" i="23"/>
  <c r="BG89" i="23"/>
  <c r="BG113" i="23"/>
  <c r="BF115" i="23"/>
  <c r="BG116" i="23"/>
  <c r="BH20" i="23"/>
  <c r="BH24" i="23" s="1"/>
  <c r="BI19" i="23"/>
  <c r="BH66" i="23"/>
  <c r="BH70" i="23" s="1"/>
  <c r="BI65" i="23" s="1"/>
  <c r="BG112" i="23"/>
  <c r="AH44" i="23"/>
  <c r="AG46" i="23"/>
  <c r="AH42" i="23"/>
  <c r="BF92" i="23"/>
  <c r="BG90" i="23"/>
  <c r="BG93" i="23"/>
  <c r="CK36" i="18"/>
  <c r="CL2" i="18"/>
  <c r="BH24" i="16"/>
  <c r="BH25" i="16" s="1"/>
  <c r="BI29" i="16" s="1"/>
  <c r="BH36" i="16"/>
  <c r="BH35" i="16"/>
  <c r="CH68" i="4"/>
  <c r="CI63" i="4"/>
  <c r="CI41" i="4"/>
  <c r="CH38" i="4"/>
  <c r="CH43" i="4" s="1"/>
  <c r="CH47" i="4" s="1"/>
  <c r="CM40" i="4"/>
  <c r="CJ34" i="4"/>
  <c r="CK35" i="4"/>
  <c r="CK21" i="4"/>
  <c r="CJ20" i="4"/>
  <c r="CI26" i="4"/>
  <c r="CH24" i="4"/>
  <c r="CH30" i="4" s="1"/>
  <c r="CK27" i="4"/>
  <c r="CL28" i="4"/>
  <c r="CH53" i="4"/>
  <c r="CH61" i="4" s="1"/>
  <c r="CI54" i="4"/>
  <c r="CQ39" i="4"/>
  <c r="CL77" i="4"/>
  <c r="CM71" i="4"/>
  <c r="CK8" i="4"/>
  <c r="CJ15" i="4"/>
  <c r="CQ23" i="4"/>
  <c r="CP22" i="4"/>
  <c r="CL25" i="4"/>
  <c r="BH26" i="16" l="1"/>
  <c r="BI66" i="23"/>
  <c r="BG92" i="23"/>
  <c r="BH90" i="23"/>
  <c r="BH113" i="23"/>
  <c r="BG115" i="23"/>
  <c r="BI24" i="23"/>
  <c r="BJ19" i="23" s="1"/>
  <c r="BI21" i="23"/>
  <c r="BH23" i="23"/>
  <c r="BH88" i="23"/>
  <c r="BI70" i="23"/>
  <c r="BI67" i="23"/>
  <c r="BH69" i="23"/>
  <c r="AH43" i="23"/>
  <c r="BH111" i="23"/>
  <c r="AG136" i="23"/>
  <c r="AF138" i="23"/>
  <c r="AG134" i="23"/>
  <c r="BI20" i="23"/>
  <c r="CM2" i="18"/>
  <c r="CL36" i="18"/>
  <c r="BI24" i="16"/>
  <c r="BI25" i="16" s="1"/>
  <c r="BJ29" i="16" s="1"/>
  <c r="BI36" i="16"/>
  <c r="BI35" i="16"/>
  <c r="BH28" i="16"/>
  <c r="CL8" i="4"/>
  <c r="CK15" i="4"/>
  <c r="CM25" i="4"/>
  <c r="CK34" i="4"/>
  <c r="CL35" i="4"/>
  <c r="CJ54" i="4"/>
  <c r="CI53" i="4"/>
  <c r="CI61" i="4" s="1"/>
  <c r="CM28" i="4"/>
  <c r="CL27" i="4"/>
  <c r="CL21" i="4"/>
  <c r="CK20" i="4"/>
  <c r="CM77" i="4"/>
  <c r="CN71" i="4"/>
  <c r="CR39" i="4"/>
  <c r="CN40" i="4"/>
  <c r="CJ41" i="4"/>
  <c r="CI38" i="4"/>
  <c r="CI43" i="4" s="1"/>
  <c r="CI47" i="4" s="1"/>
  <c r="CR23" i="4"/>
  <c r="CQ22" i="4"/>
  <c r="CJ26" i="4"/>
  <c r="CI24" i="4"/>
  <c r="CI30" i="4" s="1"/>
  <c r="CI68" i="4"/>
  <c r="CJ63" i="4"/>
  <c r="CH78" i="4"/>
  <c r="CH80" i="4" s="1"/>
  <c r="BI26" i="16" l="1"/>
  <c r="BI28" i="16"/>
  <c r="BJ20" i="23"/>
  <c r="AH47" i="23"/>
  <c r="BJ24" i="23"/>
  <c r="BJ21" i="23"/>
  <c r="BI23" i="23"/>
  <c r="BI69" i="23"/>
  <c r="BJ67" i="23"/>
  <c r="AG135" i="23"/>
  <c r="AG146" i="23"/>
  <c r="BH89" i="23"/>
  <c r="BH93" i="23" s="1"/>
  <c r="BI88" i="23"/>
  <c r="BJ65" i="23"/>
  <c r="BH112" i="23"/>
  <c r="BH116" i="23" s="1"/>
  <c r="BI111" i="23"/>
  <c r="AF148" i="23"/>
  <c r="AF147" i="23"/>
  <c r="CN2" i="18"/>
  <c r="CM36" i="18"/>
  <c r="BJ24" i="16"/>
  <c r="BJ25" i="16" s="1"/>
  <c r="BK29" i="16" s="1"/>
  <c r="BJ36" i="16"/>
  <c r="BJ35" i="16"/>
  <c r="CS39" i="4"/>
  <c r="CN25" i="4"/>
  <c r="CI78" i="4"/>
  <c r="CI80" i="4" s="1"/>
  <c r="CS23" i="4"/>
  <c r="CR22" i="4"/>
  <c r="CN28" i="4"/>
  <c r="CM27" i="4"/>
  <c r="EG40" i="4"/>
  <c r="CO40" i="4"/>
  <c r="CK41" i="4"/>
  <c r="CJ38" i="4"/>
  <c r="CJ43" i="4" s="1"/>
  <c r="CL34" i="4"/>
  <c r="CM35" i="4"/>
  <c r="CK54" i="4"/>
  <c r="CJ53" i="4"/>
  <c r="CJ61" i="4" s="1"/>
  <c r="CJ68" i="4"/>
  <c r="CJ78" i="4" s="1"/>
  <c r="CK63" i="4"/>
  <c r="EG71" i="4"/>
  <c r="EG77" i="4" s="1"/>
  <c r="CN77" i="4"/>
  <c r="CO71" i="4"/>
  <c r="CK26" i="4"/>
  <c r="CJ24" i="4"/>
  <c r="CJ30" i="4" s="1"/>
  <c r="CM21" i="4"/>
  <c r="CL20" i="4"/>
  <c r="CL15" i="4"/>
  <c r="CM8" i="4"/>
  <c r="BJ26" i="16" l="1"/>
  <c r="BK24" i="16" s="1"/>
  <c r="BK25" i="16" s="1"/>
  <c r="BL29" i="16" s="1"/>
  <c r="BI112" i="23"/>
  <c r="AH46" i="23"/>
  <c r="AI44" i="23"/>
  <c r="AI42" i="23"/>
  <c r="BI89" i="23"/>
  <c r="BI93" i="23" s="1"/>
  <c r="BH115" i="23"/>
  <c r="BI116" i="23"/>
  <c r="BJ111" i="23" s="1"/>
  <c r="BI113" i="23"/>
  <c r="BJ23" i="23"/>
  <c r="BK21" i="23"/>
  <c r="BI90" i="23"/>
  <c r="BH92" i="23"/>
  <c r="AG149" i="23"/>
  <c r="AG139" i="23"/>
  <c r="BK19" i="23"/>
  <c r="BJ66" i="23"/>
  <c r="BJ70" i="23" s="1"/>
  <c r="BK65" i="23"/>
  <c r="CO2" i="18"/>
  <c r="CN36" i="18"/>
  <c r="BK36" i="16"/>
  <c r="BK35" i="16"/>
  <c r="BJ28" i="16"/>
  <c r="CP40" i="4"/>
  <c r="EG28" i="4"/>
  <c r="EG27" i="4" s="1"/>
  <c r="CN27" i="4"/>
  <c r="CO28" i="4"/>
  <c r="CL54" i="4"/>
  <c r="CK53" i="4"/>
  <c r="CK61" i="4" s="1"/>
  <c r="EG25" i="4"/>
  <c r="CO25" i="4"/>
  <c r="CK68" i="4"/>
  <c r="CL63" i="4"/>
  <c r="CT23" i="4"/>
  <c r="CS22" i="4"/>
  <c r="CN35" i="4"/>
  <c r="CM34" i="4"/>
  <c r="CJ47" i="4"/>
  <c r="CJ80" i="4" s="1"/>
  <c r="CN8" i="4"/>
  <c r="CM15" i="4"/>
  <c r="CN21" i="4"/>
  <c r="CM20" i="4"/>
  <c r="CL26" i="4"/>
  <c r="CK24" i="4"/>
  <c r="CK30" i="4" s="1"/>
  <c r="CL41" i="4"/>
  <c r="CK38" i="4"/>
  <c r="CK43" i="4" s="1"/>
  <c r="CK47" i="4" s="1"/>
  <c r="CT39" i="4"/>
  <c r="CO77" i="4"/>
  <c r="CP71" i="4"/>
  <c r="BK28" i="16" l="1"/>
  <c r="BJ112" i="23"/>
  <c r="BJ90" i="23"/>
  <c r="BI92" i="23"/>
  <c r="BJ88" i="23"/>
  <c r="BJ69" i="23"/>
  <c r="BK67" i="23"/>
  <c r="BK70" i="23"/>
  <c r="BL65" i="23" s="1"/>
  <c r="AH136" i="23"/>
  <c r="AG138" i="23"/>
  <c r="AH134" i="23"/>
  <c r="BK66" i="23"/>
  <c r="BK20" i="23"/>
  <c r="BK24" i="23" s="1"/>
  <c r="BL19" i="23"/>
  <c r="BJ116" i="23"/>
  <c r="BI115" i="23"/>
  <c r="BJ113" i="23"/>
  <c r="AI43" i="23"/>
  <c r="CO36" i="18"/>
  <c r="CP2" i="18"/>
  <c r="BL36" i="16"/>
  <c r="BL35" i="16"/>
  <c r="BK26" i="16"/>
  <c r="CN15" i="4"/>
  <c r="EG8" i="4"/>
  <c r="EG15" i="4" s="1"/>
  <c r="CO8" i="4"/>
  <c r="CU39" i="4"/>
  <c r="CN34" i="4"/>
  <c r="CO35" i="4"/>
  <c r="EG35" i="4"/>
  <c r="EG34" i="4" s="1"/>
  <c r="CT22" i="4"/>
  <c r="CU23" i="4"/>
  <c r="CK80" i="4"/>
  <c r="CM41" i="4"/>
  <c r="CL38" i="4"/>
  <c r="CL43" i="4" s="1"/>
  <c r="CO27" i="4"/>
  <c r="CP28" i="4"/>
  <c r="CM26" i="4"/>
  <c r="CL24" i="4"/>
  <c r="CL30" i="4" s="1"/>
  <c r="CP77" i="4"/>
  <c r="CQ71" i="4"/>
  <c r="CP25" i="4"/>
  <c r="CM54" i="4"/>
  <c r="CL53" i="4"/>
  <c r="CL61" i="4" s="1"/>
  <c r="CM63" i="4"/>
  <c r="CL68" i="4"/>
  <c r="CO21" i="4"/>
  <c r="CN20" i="4"/>
  <c r="EG21" i="4"/>
  <c r="EG20" i="4" s="1"/>
  <c r="CK78" i="4"/>
  <c r="CQ40" i="4"/>
  <c r="BL66" i="23" l="1"/>
  <c r="BL20" i="23"/>
  <c r="BL24" i="23"/>
  <c r="BM19" i="23" s="1"/>
  <c r="BK23" i="23"/>
  <c r="BL21" i="23"/>
  <c r="BJ115" i="23"/>
  <c r="BK113" i="23"/>
  <c r="AI47" i="23"/>
  <c r="BK111" i="23"/>
  <c r="BJ89" i="23"/>
  <c r="BJ93" i="23" s="1"/>
  <c r="BK88" i="23" s="1"/>
  <c r="AH135" i="23"/>
  <c r="AH146" i="23"/>
  <c r="BK69" i="23"/>
  <c r="BL70" i="23"/>
  <c r="BL67" i="23"/>
  <c r="AG147" i="23"/>
  <c r="AG148" i="23"/>
  <c r="CQ2" i="18"/>
  <c r="CP36" i="18"/>
  <c r="BL24" i="16"/>
  <c r="CQ25" i="4"/>
  <c r="CQ77" i="4"/>
  <c r="CR71" i="4"/>
  <c r="CO20" i="4"/>
  <c r="CP21" i="4"/>
  <c r="CN63" i="4"/>
  <c r="CM68" i="4"/>
  <c r="CM78" i="4" s="1"/>
  <c r="CQ28" i="4"/>
  <c r="CP27" i="4"/>
  <c r="CR40" i="4"/>
  <c r="CO34" i="4"/>
  <c r="CP35" i="4"/>
  <c r="CL78" i="4"/>
  <c r="CN26" i="4"/>
  <c r="CM24" i="4"/>
  <c r="CM30" i="4" s="1"/>
  <c r="CV39" i="4"/>
  <c r="CO15" i="4"/>
  <c r="CP8" i="4"/>
  <c r="CV23" i="4"/>
  <c r="CU22" i="4"/>
  <c r="CL47" i="4"/>
  <c r="CL80" i="4" s="1"/>
  <c r="CN54" i="4"/>
  <c r="CM53" i="4"/>
  <c r="CM61" i="4" s="1"/>
  <c r="CN41" i="4"/>
  <c r="CM38" i="4"/>
  <c r="CM43" i="4" s="1"/>
  <c r="CM47" i="4" s="1"/>
  <c r="CM80" i="4" s="1"/>
  <c r="BK89" i="23" l="1"/>
  <c r="BM20" i="23"/>
  <c r="BL69" i="23"/>
  <c r="BM67" i="23"/>
  <c r="BK90" i="23"/>
  <c r="BJ92" i="23"/>
  <c r="BK93" i="23"/>
  <c r="BK112" i="23"/>
  <c r="BK116" i="23" s="1"/>
  <c r="BL111" i="23"/>
  <c r="BM65" i="23"/>
  <c r="BM24" i="23"/>
  <c r="BM21" i="23"/>
  <c r="BL23" i="23"/>
  <c r="AH149" i="23"/>
  <c r="AH139" i="23"/>
  <c r="AJ44" i="23"/>
  <c r="AI46" i="23"/>
  <c r="AJ42" i="23"/>
  <c r="CQ36" i="18"/>
  <c r="CR2" i="18"/>
  <c r="BL25" i="16"/>
  <c r="BM29" i="16" s="1"/>
  <c r="BL28" i="16"/>
  <c r="BL26" i="16"/>
  <c r="CR28" i="4"/>
  <c r="CQ27" i="4"/>
  <c r="CW39" i="4"/>
  <c r="CO54" i="4"/>
  <c r="CN53" i="4"/>
  <c r="CN61" i="4" s="1"/>
  <c r="EG54" i="4"/>
  <c r="EG53" i="4" s="1"/>
  <c r="EG61" i="4" s="1"/>
  <c r="CR77" i="4"/>
  <c r="CS71" i="4"/>
  <c r="CP15" i="4"/>
  <c r="CQ8" i="4"/>
  <c r="CO26" i="4"/>
  <c r="EG26" i="4"/>
  <c r="EG24" i="4" s="1"/>
  <c r="EG30" i="4" s="1"/>
  <c r="CN24" i="4"/>
  <c r="CN30" i="4" s="1"/>
  <c r="CO63" i="4"/>
  <c r="EG63" i="4"/>
  <c r="EG68" i="4" s="1"/>
  <c r="CN68" i="4"/>
  <c r="CN78" i="4" s="1"/>
  <c r="EG41" i="4"/>
  <c r="EG38" i="4" s="1"/>
  <c r="EG43" i="4" s="1"/>
  <c r="EG47" i="4" s="1"/>
  <c r="CO41" i="4"/>
  <c r="CN38" i="4"/>
  <c r="CN43" i="4" s="1"/>
  <c r="CN47" i="4" s="1"/>
  <c r="CN80" i="4" s="1"/>
  <c r="CP20" i="4"/>
  <c r="CQ21" i="4"/>
  <c r="CQ35" i="4"/>
  <c r="CP34" i="4"/>
  <c r="CW23" i="4"/>
  <c r="CV22" i="4"/>
  <c r="CS40" i="4"/>
  <c r="CR25" i="4"/>
  <c r="AI136" i="23" l="1"/>
  <c r="AH138" i="23"/>
  <c r="AI134" i="23"/>
  <c r="BM23" i="23"/>
  <c r="BN21" i="23"/>
  <c r="BN19" i="23"/>
  <c r="BK92" i="23"/>
  <c r="BL90" i="23"/>
  <c r="BM66" i="23"/>
  <c r="BM70" i="23" s="1"/>
  <c r="BN65" i="23"/>
  <c r="AJ43" i="23"/>
  <c r="BL112" i="23"/>
  <c r="BL88" i="23"/>
  <c r="BL116" i="23"/>
  <c r="BM111" i="23" s="1"/>
  <c r="BK115" i="23"/>
  <c r="BL113" i="23"/>
  <c r="CS2" i="18"/>
  <c r="CR36" i="18"/>
  <c r="BM24" i="16"/>
  <c r="BM25" i="16" s="1"/>
  <c r="BN29" i="16" s="1"/>
  <c r="BM36" i="16"/>
  <c r="BM35" i="16"/>
  <c r="EG78" i="4"/>
  <c r="EG80" i="4" s="1"/>
  <c r="CT71" i="4"/>
  <c r="CS77" i="4"/>
  <c r="CW22" i="4"/>
  <c r="CX23" i="4"/>
  <c r="CX39" i="4"/>
  <c r="CS25" i="4"/>
  <c r="CO68" i="4"/>
  <c r="CP63" i="4"/>
  <c r="CP41" i="4"/>
  <c r="CO38" i="4"/>
  <c r="CO43" i="4" s="1"/>
  <c r="CO47" i="4" s="1"/>
  <c r="CT40" i="4"/>
  <c r="CO53" i="4"/>
  <c r="CO61" i="4" s="1"/>
  <c r="CP54" i="4"/>
  <c r="CR35" i="4"/>
  <c r="CQ34" i="4"/>
  <c r="CP26" i="4"/>
  <c r="CO24" i="4"/>
  <c r="CO30" i="4" s="1"/>
  <c r="CQ20" i="4"/>
  <c r="CR21" i="4"/>
  <c r="CQ15" i="4"/>
  <c r="CR8" i="4"/>
  <c r="CS28" i="4"/>
  <c r="CR27" i="4"/>
  <c r="BM28" i="16" l="1"/>
  <c r="BM112" i="23"/>
  <c r="AH147" i="23"/>
  <c r="AH148" i="23"/>
  <c r="BN66" i="23"/>
  <c r="BN70" i="23" s="1"/>
  <c r="BM116" i="23"/>
  <c r="BM113" i="23"/>
  <c r="BL115" i="23"/>
  <c r="BL89" i="23"/>
  <c r="BL93" i="23" s="1"/>
  <c r="AI135" i="23"/>
  <c r="AI146" i="23"/>
  <c r="BM69" i="23"/>
  <c r="BN67" i="23"/>
  <c r="BN20" i="23"/>
  <c r="BN24" i="23" s="1"/>
  <c r="BO19" i="23" s="1"/>
  <c r="AJ47" i="23"/>
  <c r="CT2" i="18"/>
  <c r="CS36" i="18"/>
  <c r="BN36" i="16"/>
  <c r="BN35" i="16"/>
  <c r="BM26" i="16"/>
  <c r="CP53" i="4"/>
  <c r="CP61" i="4" s="1"/>
  <c r="CQ54" i="4"/>
  <c r="CT28" i="4"/>
  <c r="CS27" i="4"/>
  <c r="CR34" i="4"/>
  <c r="CS35" i="4"/>
  <c r="CY39" i="4"/>
  <c r="CU40" i="4"/>
  <c r="CR20" i="4"/>
  <c r="CS21" i="4"/>
  <c r="CQ26" i="4"/>
  <c r="CP24" i="4"/>
  <c r="CP30" i="4" s="1"/>
  <c r="CT25" i="4"/>
  <c r="CX22" i="4"/>
  <c r="CY23" i="4"/>
  <c r="CR15" i="4"/>
  <c r="CS8" i="4"/>
  <c r="CO80" i="4"/>
  <c r="CQ41" i="4"/>
  <c r="CP38" i="4"/>
  <c r="CP43" i="4" s="1"/>
  <c r="CU71" i="4"/>
  <c r="CT77" i="4"/>
  <c r="CP68" i="4"/>
  <c r="CP78" i="4" s="1"/>
  <c r="CQ63" i="4"/>
  <c r="CO78" i="4"/>
  <c r="BN69" i="23" l="1"/>
  <c r="BO67" i="23"/>
  <c r="BO65" i="23"/>
  <c r="BO20" i="23"/>
  <c r="BO24" i="23" s="1"/>
  <c r="AJ46" i="23"/>
  <c r="AK44" i="23"/>
  <c r="AK42" i="23"/>
  <c r="BN113" i="23"/>
  <c r="BM115" i="23"/>
  <c r="BN23" i="23"/>
  <c r="BO21" i="23"/>
  <c r="BL92" i="23"/>
  <c r="BM90" i="23"/>
  <c r="AI149" i="23"/>
  <c r="AI139" i="23"/>
  <c r="BN111" i="23"/>
  <c r="BM88" i="23"/>
  <c r="CU2" i="18"/>
  <c r="CT36" i="18"/>
  <c r="BN24" i="16"/>
  <c r="CS15" i="4"/>
  <c r="CT8" i="4"/>
  <c r="CZ39" i="4"/>
  <c r="CU25" i="4"/>
  <c r="CU28" i="4"/>
  <c r="CT27" i="4"/>
  <c r="CQ68" i="4"/>
  <c r="CQ78" i="4" s="1"/>
  <c r="CR63" i="4"/>
  <c r="CV71" i="4"/>
  <c r="CU77" i="4"/>
  <c r="CR54" i="4"/>
  <c r="CQ53" i="4"/>
  <c r="CQ61" i="4" s="1"/>
  <c r="CV40" i="4"/>
  <c r="CY22" i="4"/>
  <c r="CZ23" i="4"/>
  <c r="CS34" i="4"/>
  <c r="CT35" i="4"/>
  <c r="CP47" i="4"/>
  <c r="CP80" i="4" s="1"/>
  <c r="CR26" i="4"/>
  <c r="CQ24" i="4"/>
  <c r="CQ30" i="4" s="1"/>
  <c r="CR41" i="4"/>
  <c r="CQ38" i="4"/>
  <c r="CQ43" i="4" s="1"/>
  <c r="CQ47" i="4" s="1"/>
  <c r="CT21" i="4"/>
  <c r="CS20" i="4"/>
  <c r="BO23" i="23" l="1"/>
  <c r="BP21" i="23"/>
  <c r="BP19" i="23"/>
  <c r="BN112" i="23"/>
  <c r="BN116" i="23" s="1"/>
  <c r="BO111" i="23"/>
  <c r="BO66" i="23"/>
  <c r="BO70" i="23" s="1"/>
  <c r="BM89" i="23"/>
  <c r="BM93" i="23" s="1"/>
  <c r="BN88" i="23" s="1"/>
  <c r="AJ136" i="23"/>
  <c r="AI138" i="23"/>
  <c r="AJ134" i="23"/>
  <c r="AK43" i="23"/>
  <c r="CU36" i="18"/>
  <c r="CV2" i="18"/>
  <c r="BN25" i="16"/>
  <c r="BO29" i="16" s="1"/>
  <c r="BN28" i="16"/>
  <c r="BN26" i="16"/>
  <c r="CR68" i="4"/>
  <c r="CS63" i="4"/>
  <c r="CU35" i="4"/>
  <c r="CT34" i="4"/>
  <c r="EH23" i="4"/>
  <c r="EH22" i="4" s="1"/>
  <c r="CZ22" i="4"/>
  <c r="DA23" i="4"/>
  <c r="CU21" i="4"/>
  <c r="CT20" i="4"/>
  <c r="CV25" i="4"/>
  <c r="CS54" i="4"/>
  <c r="CR53" i="4"/>
  <c r="CR61" i="4" s="1"/>
  <c r="CQ80" i="4"/>
  <c r="EH39" i="4"/>
  <c r="DA39" i="4"/>
  <c r="CT15" i="4"/>
  <c r="CU8" i="4"/>
  <c r="CU27" i="4"/>
  <c r="CV28" i="4"/>
  <c r="CW40" i="4"/>
  <c r="CS41" i="4"/>
  <c r="CR38" i="4"/>
  <c r="CR43" i="4" s="1"/>
  <c r="CS26" i="4"/>
  <c r="CR24" i="4"/>
  <c r="CR30" i="4" s="1"/>
  <c r="CW71" i="4"/>
  <c r="CV77" i="4"/>
  <c r="BN89" i="23" l="1"/>
  <c r="BO69" i="23"/>
  <c r="BP67" i="23"/>
  <c r="BP65" i="23"/>
  <c r="BN115" i="23"/>
  <c r="BO116" i="23"/>
  <c r="BP111" i="23" s="1"/>
  <c r="BO113" i="23"/>
  <c r="AJ135" i="23"/>
  <c r="AJ146" i="23"/>
  <c r="BP20" i="23"/>
  <c r="BP24" i="23" s="1"/>
  <c r="BQ19" i="23"/>
  <c r="AI147" i="23"/>
  <c r="AI148" i="23"/>
  <c r="BO112" i="23"/>
  <c r="BN93" i="23"/>
  <c r="BM92" i="23"/>
  <c r="BN90" i="23"/>
  <c r="AK47" i="23"/>
  <c r="CW2" i="18"/>
  <c r="CV36" i="18"/>
  <c r="BO24" i="16"/>
  <c r="BO25" i="16" s="1"/>
  <c r="BP29" i="16" s="1"/>
  <c r="BO26" i="16"/>
  <c r="BO28" i="16"/>
  <c r="BO36" i="16"/>
  <c r="BO35" i="16"/>
  <c r="CX40" i="4"/>
  <c r="CV21" i="4"/>
  <c r="CU20" i="4"/>
  <c r="CX71" i="4"/>
  <c r="CW77" i="4"/>
  <c r="DA22" i="4"/>
  <c r="DB23" i="4"/>
  <c r="DB39" i="4"/>
  <c r="CR47" i="4"/>
  <c r="CR80" i="4" s="1"/>
  <c r="CV35" i="4"/>
  <c r="CU34" i="4"/>
  <c r="CW25" i="4"/>
  <c r="CT26" i="4"/>
  <c r="CS24" i="4"/>
  <c r="CS30" i="4" s="1"/>
  <c r="CT41" i="4"/>
  <c r="CS38" i="4"/>
  <c r="CS43" i="4" s="1"/>
  <c r="CS47" i="4" s="1"/>
  <c r="CS80" i="4" s="1"/>
  <c r="CS68" i="4"/>
  <c r="CS78" i="4" s="1"/>
  <c r="CT63" i="4"/>
  <c r="CV27" i="4"/>
  <c r="CW28" i="4"/>
  <c r="CU15" i="4"/>
  <c r="CV8" i="4"/>
  <c r="CS53" i="4"/>
  <c r="CS61" i="4" s="1"/>
  <c r="CT54" i="4"/>
  <c r="CR78" i="4"/>
  <c r="BP112" i="23" l="1"/>
  <c r="BN92" i="23"/>
  <c r="BO90" i="23"/>
  <c r="AL44" i="23"/>
  <c r="AK46" i="23"/>
  <c r="AL42" i="23"/>
  <c r="AJ149" i="23"/>
  <c r="AJ139" i="23"/>
  <c r="BP66" i="23"/>
  <c r="BP70" i="23" s="1"/>
  <c r="BQ20" i="23"/>
  <c r="BO88" i="23"/>
  <c r="BP116" i="23"/>
  <c r="BP113" i="23"/>
  <c r="BO115" i="23"/>
  <c r="BP23" i="23"/>
  <c r="BQ21" i="23"/>
  <c r="BQ24" i="23"/>
  <c r="CW36" i="18"/>
  <c r="CX2" i="18"/>
  <c r="BP24" i="16"/>
  <c r="BP25" i="16" s="1"/>
  <c r="BQ29" i="16" s="1"/>
  <c r="BP36" i="16"/>
  <c r="BP35" i="16"/>
  <c r="CU41" i="4"/>
  <c r="CT38" i="4"/>
  <c r="CT43" i="4" s="1"/>
  <c r="CY71" i="4"/>
  <c r="CX77" i="4"/>
  <c r="CT68" i="4"/>
  <c r="CU63" i="4"/>
  <c r="DC39" i="4"/>
  <c r="CT53" i="4"/>
  <c r="CT61" i="4" s="1"/>
  <c r="CU54" i="4"/>
  <c r="CW21" i="4"/>
  <c r="CV20" i="4"/>
  <c r="DB22" i="4"/>
  <c r="DC23" i="4"/>
  <c r="CU26" i="4"/>
  <c r="CT24" i="4"/>
  <c r="CT30" i="4" s="1"/>
  <c r="CV15" i="4"/>
  <c r="CW8" i="4"/>
  <c r="CX25" i="4"/>
  <c r="CW27" i="4"/>
  <c r="CX28" i="4"/>
  <c r="CW35" i="4"/>
  <c r="CV34" i="4"/>
  <c r="CY40" i="4"/>
  <c r="AL43" i="23" l="1"/>
  <c r="BO89" i="23"/>
  <c r="BO93" i="23" s="1"/>
  <c r="BP88" i="23"/>
  <c r="BQ23" i="23"/>
  <c r="BR21" i="23"/>
  <c r="BR19" i="23"/>
  <c r="AK136" i="23"/>
  <c r="AJ138" i="23"/>
  <c r="AK134" i="23"/>
  <c r="BP115" i="23"/>
  <c r="BQ113" i="23"/>
  <c r="BQ111" i="23"/>
  <c r="BP69" i="23"/>
  <c r="BQ67" i="23"/>
  <c r="BQ65" i="23"/>
  <c r="CY2" i="18"/>
  <c r="CX36" i="18"/>
  <c r="BQ36" i="16"/>
  <c r="BQ35" i="16"/>
  <c r="BP26" i="16"/>
  <c r="BP28" i="16"/>
  <c r="CY25" i="4"/>
  <c r="CV26" i="4"/>
  <c r="CU24" i="4"/>
  <c r="CU30" i="4" s="1"/>
  <c r="CZ40" i="4"/>
  <c r="CY77" i="4"/>
  <c r="CZ71" i="4"/>
  <c r="CU53" i="4"/>
  <c r="CU61" i="4" s="1"/>
  <c r="CV54" i="4"/>
  <c r="DD39" i="4"/>
  <c r="CX8" i="4"/>
  <c r="CW15" i="4"/>
  <c r="CU68" i="4"/>
  <c r="CV63" i="4"/>
  <c r="CT78" i="4"/>
  <c r="DD23" i="4"/>
  <c r="DC22" i="4"/>
  <c r="CX35" i="4"/>
  <c r="CW34" i="4"/>
  <c r="CT47" i="4"/>
  <c r="CY28" i="4"/>
  <c r="CX27" i="4"/>
  <c r="CX21" i="4"/>
  <c r="CW20" i="4"/>
  <c r="CV41" i="4"/>
  <c r="CU38" i="4"/>
  <c r="CU43" i="4" s="1"/>
  <c r="CU47" i="4" s="1"/>
  <c r="BR20" i="23" l="1"/>
  <c r="BR24" i="23" s="1"/>
  <c r="BS19" i="23"/>
  <c r="AK135" i="23"/>
  <c r="AK146" i="23"/>
  <c r="BP89" i="23"/>
  <c r="BP93" i="23" s="1"/>
  <c r="AJ147" i="23"/>
  <c r="AJ148" i="23"/>
  <c r="BQ112" i="23"/>
  <c r="BQ116" i="23" s="1"/>
  <c r="BO92" i="23"/>
  <c r="BP90" i="23"/>
  <c r="BQ66" i="23"/>
  <c r="BQ70" i="23" s="1"/>
  <c r="BR65" i="23"/>
  <c r="AL47" i="23"/>
  <c r="CZ2" i="18"/>
  <c r="CY36" i="18"/>
  <c r="BQ24" i="16"/>
  <c r="BQ25" i="16" s="1"/>
  <c r="BR29" i="16" s="1"/>
  <c r="CY35" i="4"/>
  <c r="CX34" i="4"/>
  <c r="CV68" i="4"/>
  <c r="CW63" i="4"/>
  <c r="CU78" i="4"/>
  <c r="CW26" i="4"/>
  <c r="CV24" i="4"/>
  <c r="CV30" i="4" s="1"/>
  <c r="CW54" i="4"/>
  <c r="CV53" i="4"/>
  <c r="CV61" i="4" s="1"/>
  <c r="CU80" i="4"/>
  <c r="CW41" i="4"/>
  <c r="CV38" i="4"/>
  <c r="CV43" i="4" s="1"/>
  <c r="DE39" i="4"/>
  <c r="EH71" i="4"/>
  <c r="EH77" i="4" s="1"/>
  <c r="CZ77" i="4"/>
  <c r="DA71" i="4"/>
  <c r="DE23" i="4"/>
  <c r="DD22" i="4"/>
  <c r="EH40" i="4"/>
  <c r="DA40" i="4"/>
  <c r="CY21" i="4"/>
  <c r="CX20" i="4"/>
  <c r="CZ28" i="4"/>
  <c r="CY27" i="4"/>
  <c r="CY8" i="4"/>
  <c r="CX15" i="4"/>
  <c r="CZ25" i="4"/>
  <c r="CT80" i="4"/>
  <c r="BQ26" i="16" l="1"/>
  <c r="BQ90" i="23"/>
  <c r="BP92" i="23"/>
  <c r="BQ88" i="23"/>
  <c r="BR113" i="23"/>
  <c r="BQ115" i="23"/>
  <c r="AM44" i="23"/>
  <c r="AL46" i="23"/>
  <c r="AM42" i="23"/>
  <c r="AK149" i="23"/>
  <c r="AK139" i="23"/>
  <c r="BS20" i="23"/>
  <c r="BR111" i="23"/>
  <c r="BR66" i="23"/>
  <c r="BQ69" i="23"/>
  <c r="BR67" i="23"/>
  <c r="BR70" i="23"/>
  <c r="BS24" i="23"/>
  <c r="BT19" i="23" s="1"/>
  <c r="BR23" i="23"/>
  <c r="BS21" i="23"/>
  <c r="DA2" i="18"/>
  <c r="CZ36" i="18"/>
  <c r="BR24" i="16"/>
  <c r="BR25" i="16" s="1"/>
  <c r="BS29" i="16" s="1"/>
  <c r="BR36" i="16"/>
  <c r="BR35" i="16"/>
  <c r="BQ28" i="16"/>
  <c r="DA77" i="4"/>
  <c r="DB71" i="4"/>
  <c r="CZ27" i="4"/>
  <c r="DA28" i="4"/>
  <c r="EH28" i="4"/>
  <c r="EH27" i="4" s="1"/>
  <c r="EH25" i="4"/>
  <c r="DA25" i="4"/>
  <c r="CX26" i="4"/>
  <c r="CW24" i="4"/>
  <c r="CW30" i="4" s="1"/>
  <c r="DB40" i="4"/>
  <c r="CW53" i="4"/>
  <c r="CW61" i="4" s="1"/>
  <c r="CX54" i="4"/>
  <c r="DF23" i="4"/>
  <c r="DE22" i="4"/>
  <c r="CZ8" i="4"/>
  <c r="CY15" i="4"/>
  <c r="CW68" i="4"/>
  <c r="CW78" i="4" s="1"/>
  <c r="CX63" i="4"/>
  <c r="CV78" i="4"/>
  <c r="DF39" i="4"/>
  <c r="CZ21" i="4"/>
  <c r="CY20" i="4"/>
  <c r="CV47" i="4"/>
  <c r="CV80" i="4" s="1"/>
  <c r="CZ35" i="4"/>
  <c r="CY34" i="4"/>
  <c r="CX41" i="4"/>
  <c r="CW38" i="4"/>
  <c r="CW43" i="4" s="1"/>
  <c r="CW47" i="4" s="1"/>
  <c r="CW80" i="4" s="1"/>
  <c r="BR28" i="16" l="1"/>
  <c r="BT20" i="23"/>
  <c r="BR69" i="23"/>
  <c r="BS67" i="23"/>
  <c r="BR112" i="23"/>
  <c r="BR116" i="23" s="1"/>
  <c r="BS111" i="23" s="1"/>
  <c r="BQ89" i="23"/>
  <c r="BQ93" i="23" s="1"/>
  <c r="BR88" i="23"/>
  <c r="BS65" i="23"/>
  <c r="BT24" i="23"/>
  <c r="BS23" i="23"/>
  <c r="BT21" i="23"/>
  <c r="AM43" i="23"/>
  <c r="AK138" i="23"/>
  <c r="AL136" i="23"/>
  <c r="AL134" i="23"/>
  <c r="DA36" i="18"/>
  <c r="DB2" i="18"/>
  <c r="BS36" i="16"/>
  <c r="BS35" i="16"/>
  <c r="BR26" i="16"/>
  <c r="DA27" i="4"/>
  <c r="DB28" i="4"/>
  <c r="DA21" i="4"/>
  <c r="CZ20" i="4"/>
  <c r="EH21" i="4"/>
  <c r="EH20" i="4" s="1"/>
  <c r="DB77" i="4"/>
  <c r="DC71" i="4"/>
  <c r="CX68" i="4"/>
  <c r="CX78" i="4" s="1"/>
  <c r="CY63" i="4"/>
  <c r="CY26" i="4"/>
  <c r="CX24" i="4"/>
  <c r="CX30" i="4" s="1"/>
  <c r="CY41" i="4"/>
  <c r="CX38" i="4"/>
  <c r="CX43" i="4" s="1"/>
  <c r="EH8" i="4"/>
  <c r="EH15" i="4" s="1"/>
  <c r="CZ15" i="4"/>
  <c r="DA8" i="4"/>
  <c r="DB25" i="4"/>
  <c r="CZ34" i="4"/>
  <c r="EH35" i="4"/>
  <c r="EH34" i="4" s="1"/>
  <c r="DA35" i="4"/>
  <c r="DG23" i="4"/>
  <c r="DF22" i="4"/>
  <c r="CY54" i="4"/>
  <c r="CX53" i="4"/>
  <c r="CX61" i="4" s="1"/>
  <c r="DG39" i="4"/>
  <c r="DC40" i="4"/>
  <c r="BS112" i="23" l="1"/>
  <c r="AK147" i="23"/>
  <c r="AK148" i="23"/>
  <c r="BT23" i="23"/>
  <c r="BU21" i="23"/>
  <c r="BR89" i="23"/>
  <c r="BR93" i="23" s="1"/>
  <c r="AM47" i="23"/>
  <c r="BQ92" i="23"/>
  <c r="BR90" i="23"/>
  <c r="BS66" i="23"/>
  <c r="BS70" i="23" s="1"/>
  <c r="BT65" i="23"/>
  <c r="BU19" i="23"/>
  <c r="BS113" i="23"/>
  <c r="BS116" i="23"/>
  <c r="BR115" i="23"/>
  <c r="AL135" i="23"/>
  <c r="AL146" i="23"/>
  <c r="DB36" i="18"/>
  <c r="DC2" i="18"/>
  <c r="BS24" i="16"/>
  <c r="BS26" i="16" s="1"/>
  <c r="CZ26" i="4"/>
  <c r="CY24" i="4"/>
  <c r="CY30" i="4" s="1"/>
  <c r="DA20" i="4"/>
  <c r="DB21" i="4"/>
  <c r="DB27" i="4"/>
  <c r="DC28" i="4"/>
  <c r="DD40" i="4"/>
  <c r="DH39" i="4"/>
  <c r="DB8" i="4"/>
  <c r="DA15" i="4"/>
  <c r="CZ54" i="4"/>
  <c r="CY53" i="4"/>
  <c r="CY61" i="4" s="1"/>
  <c r="CX47" i="4"/>
  <c r="CX80" i="4" s="1"/>
  <c r="DA34" i="4"/>
  <c r="DB35" i="4"/>
  <c r="CY68" i="4"/>
  <c r="CY78" i="4" s="1"/>
  <c r="CZ63" i="4"/>
  <c r="DC25" i="4"/>
  <c r="DC77" i="4"/>
  <c r="DD71" i="4"/>
  <c r="DH23" i="4"/>
  <c r="DG22" i="4"/>
  <c r="CZ41" i="4"/>
  <c r="CY38" i="4"/>
  <c r="CY43" i="4" s="1"/>
  <c r="CY47" i="4" s="1"/>
  <c r="BR92" i="23" l="1"/>
  <c r="BS90" i="23"/>
  <c r="BS88" i="23"/>
  <c r="BT113" i="23"/>
  <c r="BS115" i="23"/>
  <c r="BT66" i="23"/>
  <c r="BT70" i="23" s="1"/>
  <c r="BT111" i="23"/>
  <c r="AL149" i="23"/>
  <c r="AL139" i="23"/>
  <c r="BU20" i="23"/>
  <c r="BU24" i="23" s="1"/>
  <c r="BV19" i="23"/>
  <c r="BS69" i="23"/>
  <c r="BT67" i="23"/>
  <c r="AN44" i="23"/>
  <c r="AM46" i="23"/>
  <c r="AN42" i="23"/>
  <c r="DC36" i="18"/>
  <c r="DD2" i="18"/>
  <c r="BT24" i="16"/>
  <c r="BT25" i="16" s="1"/>
  <c r="BU29" i="16" s="1"/>
  <c r="BS25" i="16"/>
  <c r="BT29" i="16" s="1"/>
  <c r="BS28" i="16"/>
  <c r="BT28" i="16" s="1"/>
  <c r="CZ68" i="4"/>
  <c r="DA63" i="4"/>
  <c r="EH63" i="4"/>
  <c r="EH68" i="4" s="1"/>
  <c r="DE40" i="4"/>
  <c r="DC27" i="4"/>
  <c r="DD28" i="4"/>
  <c r="DD25" i="4"/>
  <c r="DC35" i="4"/>
  <c r="DB34" i="4"/>
  <c r="DI23" i="4"/>
  <c r="DH22" i="4"/>
  <c r="CY80" i="4"/>
  <c r="DA41" i="4"/>
  <c r="EH41" i="4"/>
  <c r="EH38" i="4" s="1"/>
  <c r="EH43" i="4" s="1"/>
  <c r="CZ38" i="4"/>
  <c r="CZ43" i="4" s="1"/>
  <c r="DB20" i="4"/>
  <c r="DC21" i="4"/>
  <c r="DA54" i="4"/>
  <c r="EH54" i="4"/>
  <c r="EH53" i="4" s="1"/>
  <c r="EH61" i="4" s="1"/>
  <c r="CZ53" i="4"/>
  <c r="CZ61" i="4" s="1"/>
  <c r="DD77" i="4"/>
  <c r="DE71" i="4"/>
  <c r="DC8" i="4"/>
  <c r="DB15" i="4"/>
  <c r="DI39" i="4"/>
  <c r="DA26" i="4"/>
  <c r="EH26" i="4"/>
  <c r="EH24" i="4" s="1"/>
  <c r="EH30" i="4" s="1"/>
  <c r="CZ24" i="4"/>
  <c r="CZ30" i="4" s="1"/>
  <c r="BT26" i="16" l="1"/>
  <c r="BU24" i="16" s="1"/>
  <c r="BU25" i="16" s="1"/>
  <c r="BV29" i="16" s="1"/>
  <c r="BU67" i="23"/>
  <c r="BT69" i="23"/>
  <c r="BU65" i="23"/>
  <c r="AN43" i="23"/>
  <c r="BT112" i="23"/>
  <c r="BT116" i="23" s="1"/>
  <c r="BU111" i="23"/>
  <c r="BS89" i="23"/>
  <c r="BS93" i="23" s="1"/>
  <c r="BT88" i="23"/>
  <c r="BV20" i="23"/>
  <c r="BU23" i="23"/>
  <c r="BV21" i="23"/>
  <c r="BV24" i="23"/>
  <c r="AL138" i="23"/>
  <c r="AM136" i="23"/>
  <c r="AM134" i="23"/>
  <c r="DE2" i="18"/>
  <c r="DD36" i="18"/>
  <c r="BT36" i="16"/>
  <c r="BT35" i="16"/>
  <c r="BU36" i="16"/>
  <c r="BU35" i="16"/>
  <c r="DD35" i="4"/>
  <c r="DC34" i="4"/>
  <c r="DD21" i="4"/>
  <c r="DC20" i="4"/>
  <c r="DE25" i="4"/>
  <c r="CZ47" i="4"/>
  <c r="DJ39" i="4"/>
  <c r="DF40" i="4"/>
  <c r="DC15" i="4"/>
  <c r="DD8" i="4"/>
  <c r="EH78" i="4"/>
  <c r="DB26" i="4"/>
  <c r="DA24" i="4"/>
  <c r="DA30" i="4" s="1"/>
  <c r="DE28" i="4"/>
  <c r="DD27" i="4"/>
  <c r="DB41" i="4"/>
  <c r="DA38" i="4"/>
  <c r="DA43" i="4" s="1"/>
  <c r="DA47" i="4" s="1"/>
  <c r="DB54" i="4"/>
  <c r="DA53" i="4"/>
  <c r="DA61" i="4" s="1"/>
  <c r="EH47" i="4"/>
  <c r="EH80" i="4" s="1"/>
  <c r="DF71" i="4"/>
  <c r="DE77" i="4"/>
  <c r="DA68" i="4"/>
  <c r="DB63" i="4"/>
  <c r="DJ23" i="4"/>
  <c r="DI22" i="4"/>
  <c r="CZ78" i="4"/>
  <c r="BU26" i="16" l="1"/>
  <c r="BU28" i="16"/>
  <c r="AM135" i="23"/>
  <c r="AM146" i="23"/>
  <c r="BU113" i="23"/>
  <c r="BT115" i="23"/>
  <c r="BW21" i="23"/>
  <c r="BV23" i="23"/>
  <c r="BU66" i="23"/>
  <c r="BU70" i="23" s="1"/>
  <c r="BT89" i="23"/>
  <c r="AL147" i="23"/>
  <c r="AL148" i="23"/>
  <c r="BW19" i="23"/>
  <c r="BS92" i="23"/>
  <c r="BT90" i="23"/>
  <c r="BT93" i="23"/>
  <c r="BU112" i="23"/>
  <c r="BU116" i="23" s="1"/>
  <c r="AN47" i="23"/>
  <c r="DF2" i="18"/>
  <c r="DE36" i="18"/>
  <c r="BV24" i="16"/>
  <c r="BV25" i="16" s="1"/>
  <c r="BW29" i="16" s="1"/>
  <c r="BV36" i="16"/>
  <c r="BV35" i="16"/>
  <c r="DG40" i="4"/>
  <c r="CZ80" i="4"/>
  <c r="DC63" i="4"/>
  <c r="DB68" i="4"/>
  <c r="DB78" i="4" s="1"/>
  <c r="DF25" i="4"/>
  <c r="DC26" i="4"/>
  <c r="DB24" i="4"/>
  <c r="DB30" i="4" s="1"/>
  <c r="DD20" i="4"/>
  <c r="DE21" i="4"/>
  <c r="DC54" i="4"/>
  <c r="DB53" i="4"/>
  <c r="DB61" i="4" s="1"/>
  <c r="DC41" i="4"/>
  <c r="DB38" i="4"/>
  <c r="DB43" i="4" s="1"/>
  <c r="DJ22" i="4"/>
  <c r="DK23" i="4"/>
  <c r="DF28" i="4"/>
  <c r="DE27" i="4"/>
  <c r="DA78" i="4"/>
  <c r="DA80" i="4" s="1"/>
  <c r="DF77" i="4"/>
  <c r="DG71" i="4"/>
  <c r="DK39" i="4"/>
  <c r="DD15" i="4"/>
  <c r="DE8" i="4"/>
  <c r="DD34" i="4"/>
  <c r="DE35" i="4"/>
  <c r="BV28" i="16" l="1"/>
  <c r="BV113" i="23"/>
  <c r="BU115" i="23"/>
  <c r="BV111" i="23"/>
  <c r="BV67" i="23"/>
  <c r="BU69" i="23"/>
  <c r="BT92" i="23"/>
  <c r="BU90" i="23"/>
  <c r="BW20" i="23"/>
  <c r="BW24" i="23" s="1"/>
  <c r="BX19" i="23"/>
  <c r="BU88" i="23"/>
  <c r="AO44" i="23"/>
  <c r="AN46" i="23"/>
  <c r="AO42" i="23"/>
  <c r="AM149" i="23"/>
  <c r="AM139" i="23"/>
  <c r="BV65" i="23"/>
  <c r="DG2" i="18"/>
  <c r="DF36" i="18"/>
  <c r="BW36" i="16"/>
  <c r="BW35" i="16"/>
  <c r="BV26" i="16"/>
  <c r="DE20" i="4"/>
  <c r="DF21" i="4"/>
  <c r="DC68" i="4"/>
  <c r="DC78" i="4" s="1"/>
  <c r="DD63" i="4"/>
  <c r="DG28" i="4"/>
  <c r="DF27" i="4"/>
  <c r="DG77" i="4"/>
  <c r="DH71" i="4"/>
  <c r="DD26" i="4"/>
  <c r="DC24" i="4"/>
  <c r="DC30" i="4" s="1"/>
  <c r="DK22" i="4"/>
  <c r="DL23" i="4"/>
  <c r="DG25" i="4"/>
  <c r="DL39" i="4"/>
  <c r="DE34" i="4"/>
  <c r="DF35" i="4"/>
  <c r="DE15" i="4"/>
  <c r="DF8" i="4"/>
  <c r="DB47" i="4"/>
  <c r="DB80" i="4" s="1"/>
  <c r="DD41" i="4"/>
  <c r="DC38" i="4"/>
  <c r="DC43" i="4" s="1"/>
  <c r="DD54" i="4"/>
  <c r="DC53" i="4"/>
  <c r="DC61" i="4" s="1"/>
  <c r="DH40" i="4"/>
  <c r="AO43" i="23" l="1"/>
  <c r="BV112" i="23"/>
  <c r="BV116" i="23" s="1"/>
  <c r="BW111" i="23"/>
  <c r="BV66" i="23"/>
  <c r="BV70" i="23" s="1"/>
  <c r="BW65" i="23"/>
  <c r="BU89" i="23"/>
  <c r="BU93" i="23" s="1"/>
  <c r="BV88" i="23"/>
  <c r="BX20" i="23"/>
  <c r="BX24" i="23" s="1"/>
  <c r="AM138" i="23"/>
  <c r="AN136" i="23"/>
  <c r="AN134" i="23"/>
  <c r="BW23" i="23"/>
  <c r="BX21" i="23"/>
  <c r="DG36" i="18"/>
  <c r="DH2" i="18"/>
  <c r="BW24" i="16"/>
  <c r="DF15" i="4"/>
  <c r="DG8" i="4"/>
  <c r="DI71" i="4"/>
  <c r="DH77" i="4"/>
  <c r="DD68" i="4"/>
  <c r="DE63" i="4"/>
  <c r="DE54" i="4"/>
  <c r="DD53" i="4"/>
  <c r="DD61" i="4" s="1"/>
  <c r="DE26" i="4"/>
  <c r="DD24" i="4"/>
  <c r="DD30" i="4" s="1"/>
  <c r="EI39" i="4"/>
  <c r="DM39" i="4"/>
  <c r="DC47" i="4"/>
  <c r="DC80" i="4" s="1"/>
  <c r="DF34" i="4"/>
  <c r="DG35" i="4"/>
  <c r="DH28" i="4"/>
  <c r="DG27" i="4"/>
  <c r="DI40" i="4"/>
  <c r="DF20" i="4"/>
  <c r="DG21" i="4"/>
  <c r="DH25" i="4"/>
  <c r="DL22" i="4"/>
  <c r="EI23" i="4"/>
  <c r="EI22" i="4" s="1"/>
  <c r="DM23" i="4"/>
  <c r="DE41" i="4"/>
  <c r="DD38" i="4"/>
  <c r="DD43" i="4" s="1"/>
  <c r="BX23" i="23" l="1"/>
  <c r="BY21" i="23"/>
  <c r="BY19" i="23"/>
  <c r="BV90" i="23"/>
  <c r="BU92" i="23"/>
  <c r="BW66" i="23"/>
  <c r="BW70" i="23" s="1"/>
  <c r="AN135" i="23"/>
  <c r="AN146" i="23"/>
  <c r="BW113" i="23"/>
  <c r="BV115" i="23"/>
  <c r="BW116" i="23"/>
  <c r="BW67" i="23"/>
  <c r="BV69" i="23"/>
  <c r="BV89" i="23"/>
  <c r="BV93" i="23" s="1"/>
  <c r="AM147" i="23"/>
  <c r="AM148" i="23"/>
  <c r="AO47" i="23"/>
  <c r="BW112" i="23"/>
  <c r="BX111" i="23"/>
  <c r="DI2" i="18"/>
  <c r="DH36" i="18"/>
  <c r="BW25" i="16"/>
  <c r="BX29" i="16" s="1"/>
  <c r="BW28" i="16"/>
  <c r="BW26" i="16"/>
  <c r="DF26" i="4"/>
  <c r="DE24" i="4"/>
  <c r="DE30" i="4" s="1"/>
  <c r="DJ40" i="4"/>
  <c r="DE68" i="4"/>
  <c r="DF63" i="4"/>
  <c r="DM22" i="4"/>
  <c r="DN23" i="4"/>
  <c r="DD78" i="4"/>
  <c r="DJ71" i="4"/>
  <c r="DI77" i="4"/>
  <c r="DD47" i="4"/>
  <c r="DF41" i="4"/>
  <c r="DE38" i="4"/>
  <c r="DE43" i="4" s="1"/>
  <c r="DE47" i="4" s="1"/>
  <c r="DH35" i="4"/>
  <c r="DG34" i="4"/>
  <c r="DG15" i="4"/>
  <c r="DH8" i="4"/>
  <c r="DH21" i="4"/>
  <c r="DG20" i="4"/>
  <c r="DE53" i="4"/>
  <c r="DE61" i="4" s="1"/>
  <c r="DF54" i="4"/>
  <c r="DI28" i="4"/>
  <c r="DH27" i="4"/>
  <c r="DN39" i="4"/>
  <c r="DI25" i="4"/>
  <c r="BW90" i="23" l="1"/>
  <c r="BV92" i="23"/>
  <c r="BW88" i="23"/>
  <c r="BW69" i="23"/>
  <c r="BX67" i="23"/>
  <c r="BX65" i="23"/>
  <c r="BW115" i="23"/>
  <c r="BX116" i="23"/>
  <c r="BX113" i="23"/>
  <c r="BY20" i="23"/>
  <c r="BY24" i="23" s="1"/>
  <c r="AN149" i="23"/>
  <c r="AN139" i="23"/>
  <c r="BX112" i="23"/>
  <c r="AP44" i="23"/>
  <c r="AO46" i="23"/>
  <c r="AP42" i="23"/>
  <c r="DJ2" i="18"/>
  <c r="DI36" i="18"/>
  <c r="BX24" i="16"/>
  <c r="BX25" i="16" s="1"/>
  <c r="BY29" i="16" s="1"/>
  <c r="BX36" i="16"/>
  <c r="BX35" i="16"/>
  <c r="DF68" i="4"/>
  <c r="DG63" i="4"/>
  <c r="DO39" i="4"/>
  <c r="DK40" i="4"/>
  <c r="DJ77" i="4"/>
  <c r="DK71" i="4"/>
  <c r="DI8" i="4"/>
  <c r="DH15" i="4"/>
  <c r="DI35" i="4"/>
  <c r="DH34" i="4"/>
  <c r="DG41" i="4"/>
  <c r="DF38" i="4"/>
  <c r="DF43" i="4" s="1"/>
  <c r="DF53" i="4"/>
  <c r="DF61" i="4" s="1"/>
  <c r="DG54" i="4"/>
  <c r="DN22" i="4"/>
  <c r="DO23" i="4"/>
  <c r="DI21" i="4"/>
  <c r="DH20" i="4"/>
  <c r="DJ25" i="4"/>
  <c r="DE78" i="4"/>
  <c r="DE80" i="4"/>
  <c r="DJ28" i="4"/>
  <c r="DI27" i="4"/>
  <c r="DD80" i="4"/>
  <c r="DG26" i="4"/>
  <c r="DF24" i="4"/>
  <c r="DF30" i="4" s="1"/>
  <c r="BY113" i="23" l="1"/>
  <c r="BX115" i="23"/>
  <c r="BX66" i="23"/>
  <c r="BX70" i="23" s="1"/>
  <c r="BY65" i="23"/>
  <c r="BW89" i="23"/>
  <c r="BW93" i="23" s="1"/>
  <c r="BX88" i="23" s="1"/>
  <c r="BY23" i="23"/>
  <c r="BZ21" i="23"/>
  <c r="AN138" i="23"/>
  <c r="AO136" i="23"/>
  <c r="AO134" i="23"/>
  <c r="AP43" i="23"/>
  <c r="BY111" i="23"/>
  <c r="BZ19" i="23"/>
  <c r="DK2" i="18"/>
  <c r="DJ36" i="18"/>
  <c r="BY36" i="16"/>
  <c r="BY35" i="16"/>
  <c r="BX28" i="16"/>
  <c r="BX26" i="16"/>
  <c r="DL40" i="4"/>
  <c r="DH41" i="4"/>
  <c r="DG38" i="4"/>
  <c r="DG43" i="4" s="1"/>
  <c r="DK25" i="4"/>
  <c r="DJ21" i="4"/>
  <c r="DI20" i="4"/>
  <c r="DG53" i="4"/>
  <c r="DG61" i="4" s="1"/>
  <c r="DH54" i="4"/>
  <c r="DF47" i="4"/>
  <c r="DF80" i="4" s="1"/>
  <c r="DG68" i="4"/>
  <c r="DH63" i="4"/>
  <c r="DO22" i="4"/>
  <c r="DP23" i="4"/>
  <c r="DK77" i="4"/>
  <c r="DL71" i="4"/>
  <c r="DH26" i="4"/>
  <c r="DG24" i="4"/>
  <c r="DG30" i="4" s="1"/>
  <c r="DP39" i="4"/>
  <c r="DF78" i="4"/>
  <c r="DJ8" i="4"/>
  <c r="DI15" i="4"/>
  <c r="DK28" i="4"/>
  <c r="DJ27" i="4"/>
  <c r="DJ35" i="4"/>
  <c r="DI34" i="4"/>
  <c r="BX89" i="23" l="1"/>
  <c r="BZ20" i="23"/>
  <c r="BZ24" i="23" s="1"/>
  <c r="CA19" i="23"/>
  <c r="BY112" i="23"/>
  <c r="BY116" i="23" s="1"/>
  <c r="BZ111" i="23"/>
  <c r="AP47" i="23"/>
  <c r="BY67" i="23"/>
  <c r="BX69" i="23"/>
  <c r="BY70" i="23"/>
  <c r="BZ65" i="23" s="1"/>
  <c r="BX90" i="23"/>
  <c r="BX93" i="23"/>
  <c r="BW92" i="23"/>
  <c r="AO135" i="23"/>
  <c r="AO146" i="23"/>
  <c r="AN147" i="23"/>
  <c r="AN148" i="23"/>
  <c r="BY66" i="23"/>
  <c r="DL2" i="18"/>
  <c r="DK36" i="18"/>
  <c r="BY24" i="16"/>
  <c r="BY25" i="16" s="1"/>
  <c r="BZ29" i="16" s="1"/>
  <c r="BY26" i="16"/>
  <c r="BY28" i="16"/>
  <c r="DH53" i="4"/>
  <c r="DH61" i="4" s="1"/>
  <c r="DI54" i="4"/>
  <c r="DK21" i="4"/>
  <c r="DJ20" i="4"/>
  <c r="EI71" i="4"/>
  <c r="EI77" i="4" s="1"/>
  <c r="DL77" i="4"/>
  <c r="DM71" i="4"/>
  <c r="DL25" i="4"/>
  <c r="DI41" i="4"/>
  <c r="DH38" i="4"/>
  <c r="DH43" i="4" s="1"/>
  <c r="DH47" i="4" s="1"/>
  <c r="DH80" i="4" s="1"/>
  <c r="DQ39" i="4"/>
  <c r="DQ23" i="4"/>
  <c r="DP22" i="4"/>
  <c r="DL28" i="4"/>
  <c r="DK27" i="4"/>
  <c r="DH68" i="4"/>
  <c r="DH78" i="4" s="1"/>
  <c r="DI63" i="4"/>
  <c r="EI40" i="4"/>
  <c r="DM40" i="4"/>
  <c r="DI26" i="4"/>
  <c r="DH24" i="4"/>
  <c r="DH30" i="4" s="1"/>
  <c r="DK35" i="4"/>
  <c r="DJ34" i="4"/>
  <c r="DG47" i="4"/>
  <c r="DK8" i="4"/>
  <c r="DJ15" i="4"/>
  <c r="DG78" i="4"/>
  <c r="BZ66" i="23" l="1"/>
  <c r="AQ44" i="23"/>
  <c r="AP46" i="23"/>
  <c r="AQ42" i="23"/>
  <c r="BZ112" i="23"/>
  <c r="BZ23" i="23"/>
  <c r="CA21" i="23"/>
  <c r="BZ116" i="23"/>
  <c r="BZ113" i="23"/>
  <c r="BY115" i="23"/>
  <c r="BY90" i="23"/>
  <c r="BX92" i="23"/>
  <c r="BY69" i="23"/>
  <c r="BZ67" i="23"/>
  <c r="BZ70" i="23"/>
  <c r="AO149" i="23"/>
  <c r="AO139" i="23"/>
  <c r="BY88" i="23"/>
  <c r="CA20" i="23"/>
  <c r="CA24" i="23" s="1"/>
  <c r="DM2" i="18"/>
  <c r="DL36" i="18"/>
  <c r="BZ24" i="16"/>
  <c r="BZ25" i="16" s="1"/>
  <c r="CA29" i="16" s="1"/>
  <c r="BZ26" i="16"/>
  <c r="BZ28" i="16"/>
  <c r="BZ36" i="16"/>
  <c r="BZ35" i="16"/>
  <c r="DI68" i="4"/>
  <c r="DJ63" i="4"/>
  <c r="DG80" i="4"/>
  <c r="DR39" i="4"/>
  <c r="EI25" i="4"/>
  <c r="DM25" i="4"/>
  <c r="DL27" i="4"/>
  <c r="EI28" i="4"/>
  <c r="EI27" i="4" s="1"/>
  <c r="DM28" i="4"/>
  <c r="DR23" i="4"/>
  <c r="DQ22" i="4"/>
  <c r="DL21" i="4"/>
  <c r="DK20" i="4"/>
  <c r="DN40" i="4"/>
  <c r="DJ41" i="4"/>
  <c r="DI38" i="4"/>
  <c r="DI43" i="4" s="1"/>
  <c r="DJ26" i="4"/>
  <c r="DI24" i="4"/>
  <c r="DI30" i="4" s="1"/>
  <c r="DI53" i="4"/>
  <c r="DI61" i="4" s="1"/>
  <c r="DJ54" i="4"/>
  <c r="DL8" i="4"/>
  <c r="DK15" i="4"/>
  <c r="DM77" i="4"/>
  <c r="DN71" i="4"/>
  <c r="DL35" i="4"/>
  <c r="DK34" i="4"/>
  <c r="CA23" i="23" l="1"/>
  <c r="CB21" i="23"/>
  <c r="CB19" i="23"/>
  <c r="AO138" i="23"/>
  <c r="AP136" i="23"/>
  <c r="AP134" i="23"/>
  <c r="CA67" i="23"/>
  <c r="BZ69" i="23"/>
  <c r="AQ43" i="23"/>
  <c r="BZ115" i="23"/>
  <c r="CA113" i="23"/>
  <c r="CA65" i="23"/>
  <c r="BY89" i="23"/>
  <c r="BY93" i="23" s="1"/>
  <c r="BZ88" i="23"/>
  <c r="CA111" i="23"/>
  <c r="DM36" i="18"/>
  <c r="DN2" i="18"/>
  <c r="CA24" i="16"/>
  <c r="CA25" i="16" s="1"/>
  <c r="CB29" i="16" s="1"/>
  <c r="CA36" i="16"/>
  <c r="CA35" i="16"/>
  <c r="DM35" i="4"/>
  <c r="EI35" i="4"/>
  <c r="EI34" i="4" s="1"/>
  <c r="DL34" i="4"/>
  <c r="DI47" i="4"/>
  <c r="DN77" i="4"/>
  <c r="DO71" i="4"/>
  <c r="DM21" i="4"/>
  <c r="DL20" i="4"/>
  <c r="EI21" i="4"/>
  <c r="EI20" i="4" s="1"/>
  <c r="DN25" i="4"/>
  <c r="DS39" i="4"/>
  <c r="DL15" i="4"/>
  <c r="EI8" i="4"/>
  <c r="EI15" i="4" s="1"/>
  <c r="DM8" i="4"/>
  <c r="DK63" i="4"/>
  <c r="DJ68" i="4"/>
  <c r="DJ78" i="4" s="1"/>
  <c r="DM27" i="4"/>
  <c r="DN28" i="4"/>
  <c r="DK26" i="4"/>
  <c r="DJ24" i="4"/>
  <c r="DJ30" i="4" s="1"/>
  <c r="DK41" i="4"/>
  <c r="DJ38" i="4"/>
  <c r="DJ43" i="4" s="1"/>
  <c r="DJ47" i="4" s="1"/>
  <c r="DO40" i="4"/>
  <c r="DJ53" i="4"/>
  <c r="DJ61" i="4" s="1"/>
  <c r="DK54" i="4"/>
  <c r="DS23" i="4"/>
  <c r="DR22" i="4"/>
  <c r="DI78" i="4"/>
  <c r="CA28" i="16" l="1"/>
  <c r="CA112" i="23"/>
  <c r="CA116" i="23" s="1"/>
  <c r="CB111" i="23"/>
  <c r="CA66" i="23"/>
  <c r="CA70" i="23" s="1"/>
  <c r="CB65" i="23"/>
  <c r="BZ89" i="23"/>
  <c r="BZ93" i="23"/>
  <c r="CA88" i="23" s="1"/>
  <c r="BZ90" i="23"/>
  <c r="BY92" i="23"/>
  <c r="CB20" i="23"/>
  <c r="CB24" i="23" s="1"/>
  <c r="CC19" i="23"/>
  <c r="AO148" i="23"/>
  <c r="AO147" i="23"/>
  <c r="AQ47" i="23"/>
  <c r="AP135" i="23"/>
  <c r="AP146" i="23"/>
  <c r="DN36" i="18"/>
  <c r="DO2" i="18"/>
  <c r="CB36" i="16"/>
  <c r="CB35" i="16"/>
  <c r="CA26" i="16"/>
  <c r="DL26" i="4"/>
  <c r="DK24" i="4"/>
  <c r="DK30" i="4" s="1"/>
  <c r="DT23" i="4"/>
  <c r="DS22" i="4"/>
  <c r="DM15" i="4"/>
  <c r="DN8" i="4"/>
  <c r="DI80" i="4"/>
  <c r="DN27" i="4"/>
  <c r="DO28" i="4"/>
  <c r="DL63" i="4"/>
  <c r="DK68" i="4"/>
  <c r="DK78" i="4" s="1"/>
  <c r="DL54" i="4"/>
  <c r="DK53" i="4"/>
  <c r="DK61" i="4" s="1"/>
  <c r="DO77" i="4"/>
  <c r="DP71" i="4"/>
  <c r="DP40" i="4"/>
  <c r="DL41" i="4"/>
  <c r="DK38" i="4"/>
  <c r="DK43" i="4" s="1"/>
  <c r="DK47" i="4" s="1"/>
  <c r="DK80" i="4" s="1"/>
  <c r="DM20" i="4"/>
  <c r="DN21" i="4"/>
  <c r="DJ80" i="4"/>
  <c r="DT39" i="4"/>
  <c r="DO25" i="4"/>
  <c r="DM34" i="4"/>
  <c r="DN35" i="4"/>
  <c r="CA89" i="23" l="1"/>
  <c r="CC20" i="23"/>
  <c r="CB23" i="23"/>
  <c r="CC21" i="23"/>
  <c r="CC24" i="23"/>
  <c r="AR44" i="23"/>
  <c r="AQ46" i="23"/>
  <c r="AR42" i="23"/>
  <c r="CA69" i="23"/>
  <c r="CB67" i="23"/>
  <c r="CB70" i="23"/>
  <c r="CB112" i="23"/>
  <c r="CA93" i="23"/>
  <c r="CB88" i="23" s="1"/>
  <c r="BZ92" i="23"/>
  <c r="CA90" i="23"/>
  <c r="AP149" i="23"/>
  <c r="AP139" i="23"/>
  <c r="CB116" i="23"/>
  <c r="CC111" i="23" s="1"/>
  <c r="CB113" i="23"/>
  <c r="CA115" i="23"/>
  <c r="CB66" i="23"/>
  <c r="CC65" i="23"/>
  <c r="DP2" i="18"/>
  <c r="DO36" i="18"/>
  <c r="CB24" i="16"/>
  <c r="DM41" i="4"/>
  <c r="EI41" i="4"/>
  <c r="EI38" i="4" s="1"/>
  <c r="EI43" i="4" s="1"/>
  <c r="DL38" i="4"/>
  <c r="DL43" i="4" s="1"/>
  <c r="DM63" i="4"/>
  <c r="EI63" i="4"/>
  <c r="EI68" i="4" s="1"/>
  <c r="EI78" i="4" s="1"/>
  <c r="DL68" i="4"/>
  <c r="DL78" i="4" s="1"/>
  <c r="DO8" i="4"/>
  <c r="DN15" i="4"/>
  <c r="DO35" i="4"/>
  <c r="DN34" i="4"/>
  <c r="DP77" i="4"/>
  <c r="DQ71" i="4"/>
  <c r="DM54" i="4"/>
  <c r="DL53" i="4"/>
  <c r="DL61" i="4" s="1"/>
  <c r="EI54" i="4"/>
  <c r="EI53" i="4" s="1"/>
  <c r="EI61" i="4" s="1"/>
  <c r="DU23" i="4"/>
  <c r="DT22" i="4"/>
  <c r="DU39" i="4"/>
  <c r="DO27" i="4"/>
  <c r="DP28" i="4"/>
  <c r="DQ40" i="4"/>
  <c r="DP25" i="4"/>
  <c r="DN20" i="4"/>
  <c r="DO21" i="4"/>
  <c r="EI26" i="4"/>
  <c r="EI24" i="4" s="1"/>
  <c r="EI30" i="4" s="1"/>
  <c r="DM26" i="4"/>
  <c r="DL24" i="4"/>
  <c r="DL30" i="4" s="1"/>
  <c r="CC112" i="23" l="1"/>
  <c r="CB89" i="23"/>
  <c r="CC23" i="23"/>
  <c r="CD21" i="23"/>
  <c r="CD19" i="23"/>
  <c r="AR43" i="23"/>
  <c r="AP138" i="23"/>
  <c r="AQ136" i="23"/>
  <c r="AQ134" i="23"/>
  <c r="CC116" i="23"/>
  <c r="CB115" i="23"/>
  <c r="CC113" i="23"/>
  <c r="CC66" i="23"/>
  <c r="CC70" i="23" s="1"/>
  <c r="CB69" i="23"/>
  <c r="CC67" i="23"/>
  <c r="CB93" i="23"/>
  <c r="CC88" i="23" s="1"/>
  <c r="CA92" i="23"/>
  <c r="CB90" i="23"/>
  <c r="DQ2" i="18"/>
  <c r="DP36" i="18"/>
  <c r="CB25" i="16"/>
  <c r="CC29" i="16" s="1"/>
  <c r="CB28" i="16"/>
  <c r="CB26" i="16"/>
  <c r="DN26" i="4"/>
  <c r="DM24" i="4"/>
  <c r="DM30" i="4" s="1"/>
  <c r="DM68" i="4"/>
  <c r="DN63" i="4"/>
  <c r="DR40" i="4"/>
  <c r="DP35" i="4"/>
  <c r="DO34" i="4"/>
  <c r="DO15" i="4"/>
  <c r="DP8" i="4"/>
  <c r="DL47" i="4"/>
  <c r="DL80" i="4" s="1"/>
  <c r="DR71" i="4"/>
  <c r="DQ77" i="4"/>
  <c r="DP27" i="4"/>
  <c r="DQ28" i="4"/>
  <c r="DV39" i="4"/>
  <c r="DP21" i="4"/>
  <c r="DO20" i="4"/>
  <c r="DV23" i="4"/>
  <c r="DU22" i="4"/>
  <c r="DQ25" i="4"/>
  <c r="EI47" i="4"/>
  <c r="EI80" i="4" s="1"/>
  <c r="DN54" i="4"/>
  <c r="DM53" i="4"/>
  <c r="DM61" i="4" s="1"/>
  <c r="DN41" i="4"/>
  <c r="DM38" i="4"/>
  <c r="DM43" i="4" s="1"/>
  <c r="DM47" i="4" s="1"/>
  <c r="CC89" i="23" l="1"/>
  <c r="CC69" i="23"/>
  <c r="CD67" i="23"/>
  <c r="CD65" i="23"/>
  <c r="AQ135" i="23"/>
  <c r="AQ146" i="23"/>
  <c r="AR47" i="23"/>
  <c r="CD20" i="23"/>
  <c r="CD24" i="23" s="1"/>
  <c r="CE19" i="23"/>
  <c r="CD113" i="23"/>
  <c r="CC115" i="23"/>
  <c r="CD111" i="23"/>
  <c r="CC93" i="23"/>
  <c r="CC90" i="23"/>
  <c r="CB92" i="23"/>
  <c r="AP147" i="23"/>
  <c r="AP148" i="23"/>
  <c r="DR2" i="18"/>
  <c r="DQ36" i="18"/>
  <c r="CC24" i="16"/>
  <c r="CC25" i="16" s="1"/>
  <c r="CD29" i="16" s="1"/>
  <c r="CC36" i="16"/>
  <c r="CC35" i="16"/>
  <c r="DQ21" i="4"/>
  <c r="DP20" i="4"/>
  <c r="DO41" i="4"/>
  <c r="DN38" i="4"/>
  <c r="DN43" i="4" s="1"/>
  <c r="DQ27" i="4"/>
  <c r="DR28" i="4"/>
  <c r="DP15" i="4"/>
  <c r="DQ8" i="4"/>
  <c r="DS40" i="4"/>
  <c r="DP34" i="4"/>
  <c r="DQ35" i="4"/>
  <c r="DW39" i="4"/>
  <c r="DO54" i="4"/>
  <c r="DN53" i="4"/>
  <c r="DN61" i="4" s="1"/>
  <c r="DS71" i="4"/>
  <c r="DR77" i="4"/>
  <c r="DV22" i="4"/>
  <c r="DW23" i="4"/>
  <c r="DM80" i="4"/>
  <c r="DO63" i="4"/>
  <c r="DN68" i="4"/>
  <c r="DM78" i="4"/>
  <c r="DO26" i="4"/>
  <c r="DN24" i="4"/>
  <c r="DN30" i="4" s="1"/>
  <c r="DR25" i="4"/>
  <c r="CC92" i="23" l="1"/>
  <c r="CD90" i="23"/>
  <c r="CD112" i="23"/>
  <c r="CD116" i="23" s="1"/>
  <c r="CE111" i="23"/>
  <c r="AQ149" i="23"/>
  <c r="AQ139" i="23"/>
  <c r="CE20" i="23"/>
  <c r="CE24" i="23" s="1"/>
  <c r="CD88" i="23"/>
  <c r="AS44" i="23"/>
  <c r="AR46" i="23"/>
  <c r="AS42" i="23"/>
  <c r="CD66" i="23"/>
  <c r="CD70" i="23" s="1"/>
  <c r="CE65" i="23"/>
  <c r="CD23" i="23"/>
  <c r="CE21" i="23"/>
  <c r="DS2" i="18"/>
  <c r="DR36" i="18"/>
  <c r="CC28" i="16"/>
  <c r="CD36" i="16"/>
  <c r="CD35" i="16"/>
  <c r="CC26" i="16"/>
  <c r="DW22" i="4"/>
  <c r="DX23" i="4"/>
  <c r="DP54" i="4"/>
  <c r="DO53" i="4"/>
  <c r="DO61" i="4" s="1"/>
  <c r="DX39" i="4"/>
  <c r="DQ34" i="4"/>
  <c r="DR35" i="4"/>
  <c r="DQ15" i="4"/>
  <c r="DR8" i="4"/>
  <c r="DS25" i="4"/>
  <c r="DN47" i="4"/>
  <c r="DP26" i="4"/>
  <c r="DO24" i="4"/>
  <c r="DO30" i="4" s="1"/>
  <c r="DR21" i="4"/>
  <c r="DQ20" i="4"/>
  <c r="DT40" i="4"/>
  <c r="DT71" i="4"/>
  <c r="DS77" i="4"/>
  <c r="DS28" i="4"/>
  <c r="DR27" i="4"/>
  <c r="DP41" i="4"/>
  <c r="DO38" i="4"/>
  <c r="DO43" i="4" s="1"/>
  <c r="DN78" i="4"/>
  <c r="DP63" i="4"/>
  <c r="DO68" i="4"/>
  <c r="DO78" i="4" s="1"/>
  <c r="CE23" i="23" l="1"/>
  <c r="CF21" i="23"/>
  <c r="CF19" i="23"/>
  <c r="CE66" i="23"/>
  <c r="CE70" i="23" s="1"/>
  <c r="CE113" i="23"/>
  <c r="CD115" i="23"/>
  <c r="CE116" i="23"/>
  <c r="CF111" i="23" s="1"/>
  <c r="CD89" i="23"/>
  <c r="CD93" i="23" s="1"/>
  <c r="CE88" i="23"/>
  <c r="AQ138" i="23"/>
  <c r="AR136" i="23"/>
  <c r="AR134" i="23"/>
  <c r="CD69" i="23"/>
  <c r="CE67" i="23"/>
  <c r="AS43" i="23"/>
  <c r="CE112" i="23"/>
  <c r="DS36" i="18"/>
  <c r="DT2" i="18"/>
  <c r="CD24" i="16"/>
  <c r="CD25" i="16" s="1"/>
  <c r="CE29" i="16" s="1"/>
  <c r="DT25" i="4"/>
  <c r="DR15" i="4"/>
  <c r="DS8" i="4"/>
  <c r="DR20" i="4"/>
  <c r="DS21" i="4"/>
  <c r="DO47" i="4"/>
  <c r="DO80" i="4" s="1"/>
  <c r="DQ41" i="4"/>
  <c r="DP38" i="4"/>
  <c r="DP43" i="4" s="1"/>
  <c r="DQ26" i="4"/>
  <c r="DP24" i="4"/>
  <c r="DP30" i="4" s="1"/>
  <c r="DQ54" i="4"/>
  <c r="DP53" i="4"/>
  <c r="DP61" i="4" s="1"/>
  <c r="DR34" i="4"/>
  <c r="DS35" i="4"/>
  <c r="EJ39" i="4"/>
  <c r="DN80" i="4"/>
  <c r="EJ23" i="4"/>
  <c r="EJ22" i="4" s="1"/>
  <c r="DX22" i="4"/>
  <c r="DU71" i="4"/>
  <c r="DT77" i="4"/>
  <c r="DU40" i="4"/>
  <c r="DQ63" i="4"/>
  <c r="DP68" i="4"/>
  <c r="DP78" i="4" s="1"/>
  <c r="DT28" i="4"/>
  <c r="DS27" i="4"/>
  <c r="CD28" i="16" l="1"/>
  <c r="CF112" i="23"/>
  <c r="CE69" i="23"/>
  <c r="CF67" i="23"/>
  <c r="CF65" i="23"/>
  <c r="AQ147" i="23"/>
  <c r="AQ148" i="23"/>
  <c r="CF20" i="23"/>
  <c r="CF24" i="23" s="1"/>
  <c r="CG19" i="23"/>
  <c r="CE89" i="23"/>
  <c r="CE93" i="23" s="1"/>
  <c r="AR135" i="23"/>
  <c r="AR146" i="23"/>
  <c r="CD92" i="23"/>
  <c r="CE90" i="23"/>
  <c r="AS47" i="23"/>
  <c r="CF113" i="23"/>
  <c r="CE115" i="23"/>
  <c r="CF116" i="23"/>
  <c r="DU2" i="18"/>
  <c r="DT36" i="18"/>
  <c r="CE36" i="16"/>
  <c r="CE35" i="16"/>
  <c r="CD26" i="16"/>
  <c r="DV71" i="4"/>
  <c r="DU77" i="4"/>
  <c r="DR26" i="4"/>
  <c r="DQ24" i="4"/>
  <c r="DQ30" i="4" s="1"/>
  <c r="DR41" i="4"/>
  <c r="DQ38" i="4"/>
  <c r="DQ43" i="4" s="1"/>
  <c r="DQ47" i="4" s="1"/>
  <c r="DQ68" i="4"/>
  <c r="DQ78" i="4" s="1"/>
  <c r="DR63" i="4"/>
  <c r="DP47" i="4"/>
  <c r="DP80" i="4" s="1"/>
  <c r="DU28" i="4"/>
  <c r="DT27" i="4"/>
  <c r="DS20" i="4"/>
  <c r="DT21" i="4"/>
  <c r="DS34" i="4"/>
  <c r="DT35" i="4"/>
  <c r="DS15" i="4"/>
  <c r="DT8" i="4"/>
  <c r="DV40" i="4"/>
  <c r="DU25" i="4"/>
  <c r="DQ53" i="4"/>
  <c r="DQ61" i="4" s="1"/>
  <c r="DR54" i="4"/>
  <c r="CE92" i="23" l="1"/>
  <c r="CF90" i="23"/>
  <c r="CF88" i="23"/>
  <c r="CG20" i="23"/>
  <c r="CF23" i="23"/>
  <c r="CG21" i="23"/>
  <c r="CG24" i="23"/>
  <c r="CF66" i="23"/>
  <c r="CF70" i="23" s="1"/>
  <c r="CG65" i="23" s="1"/>
  <c r="CF115" i="23"/>
  <c r="CG113" i="23"/>
  <c r="AT44" i="23"/>
  <c r="AS46" i="23"/>
  <c r="AT42" i="23"/>
  <c r="CG111" i="23"/>
  <c r="AR149" i="23"/>
  <c r="AR139" i="23"/>
  <c r="DV2" i="18"/>
  <c r="DU36" i="18"/>
  <c r="CE24" i="16"/>
  <c r="CE26" i="16" s="1"/>
  <c r="DR68" i="4"/>
  <c r="DS63" i="4"/>
  <c r="DS41" i="4"/>
  <c r="DR38" i="4"/>
  <c r="DR43" i="4" s="1"/>
  <c r="DS26" i="4"/>
  <c r="DR24" i="4"/>
  <c r="DR30" i="4" s="1"/>
  <c r="DV25" i="4"/>
  <c r="DU8" i="4"/>
  <c r="DT15" i="4"/>
  <c r="DT34" i="4"/>
  <c r="DU35" i="4"/>
  <c r="DU21" i="4"/>
  <c r="DT20" i="4"/>
  <c r="DV28" i="4"/>
  <c r="DU27" i="4"/>
  <c r="DW40" i="4"/>
  <c r="DQ80" i="4"/>
  <c r="DR53" i="4"/>
  <c r="DR61" i="4" s="1"/>
  <c r="DS54" i="4"/>
  <c r="DV77" i="4"/>
  <c r="DW71" i="4"/>
  <c r="CG66" i="23" l="1"/>
  <c r="AS136" i="23"/>
  <c r="AR138" i="23"/>
  <c r="AS134" i="23"/>
  <c r="CG23" i="23"/>
  <c r="CH21" i="23"/>
  <c r="CF89" i="23"/>
  <c r="CF93" i="23" s="1"/>
  <c r="CG88" i="23"/>
  <c r="CG112" i="23"/>
  <c r="CG116" i="23" s="1"/>
  <c r="CH111" i="23"/>
  <c r="CH19" i="23"/>
  <c r="CG70" i="23"/>
  <c r="CF69" i="23"/>
  <c r="CG67" i="23"/>
  <c r="AT43" i="23"/>
  <c r="DV36" i="18"/>
  <c r="DW2" i="18"/>
  <c r="CF24" i="16"/>
  <c r="CF25" i="16" s="1"/>
  <c r="CG29" i="16" s="1"/>
  <c r="CF26" i="16"/>
  <c r="CE25" i="16"/>
  <c r="CF29" i="16" s="1"/>
  <c r="CE28" i="16"/>
  <c r="DX40" i="4"/>
  <c r="DU34" i="4"/>
  <c r="DV35" i="4"/>
  <c r="DW25" i="4"/>
  <c r="DW28" i="4"/>
  <c r="DV27" i="4"/>
  <c r="DR47" i="4"/>
  <c r="DR80" i="4" s="1"/>
  <c r="DT41" i="4"/>
  <c r="DS38" i="4"/>
  <c r="DS43" i="4" s="1"/>
  <c r="DS47" i="4" s="1"/>
  <c r="DS80" i="4" s="1"/>
  <c r="DT54" i="4"/>
  <c r="DS53" i="4"/>
  <c r="DS61" i="4" s="1"/>
  <c r="DV8" i="4"/>
  <c r="DU15" i="4"/>
  <c r="DW77" i="4"/>
  <c r="DX71" i="4"/>
  <c r="DS68" i="4"/>
  <c r="DS78" i="4" s="1"/>
  <c r="DT63" i="4"/>
  <c r="DT26" i="4"/>
  <c r="DS24" i="4"/>
  <c r="DS30" i="4" s="1"/>
  <c r="DV21" i="4"/>
  <c r="DU20" i="4"/>
  <c r="DR78" i="4"/>
  <c r="CF28" i="16" l="1"/>
  <c r="CH112" i="23"/>
  <c r="CH20" i="23"/>
  <c r="CH24" i="23" s="1"/>
  <c r="CI19" i="23"/>
  <c r="CH113" i="23"/>
  <c r="CG115" i="23"/>
  <c r="CH116" i="23"/>
  <c r="CI111" i="23" s="1"/>
  <c r="AT47" i="23"/>
  <c r="CH67" i="23"/>
  <c r="CG69" i="23"/>
  <c r="AR148" i="23"/>
  <c r="AR147" i="23"/>
  <c r="CG89" i="23"/>
  <c r="CH65" i="23"/>
  <c r="AS135" i="23"/>
  <c r="AS146" i="23"/>
  <c r="CF92" i="23"/>
  <c r="CG90" i="23"/>
  <c r="CG93" i="23"/>
  <c r="CH88" i="23" s="1"/>
  <c r="DX2" i="18"/>
  <c r="DW36" i="18"/>
  <c r="CF36" i="16"/>
  <c r="CF35" i="16"/>
  <c r="CG35" i="16" s="1"/>
  <c r="CG24" i="16"/>
  <c r="CG25" i="16" s="1"/>
  <c r="CH29" i="16" s="1"/>
  <c r="CG36" i="16"/>
  <c r="DU41" i="4"/>
  <c r="DT38" i="4"/>
  <c r="DT43" i="4" s="1"/>
  <c r="DX28" i="4"/>
  <c r="DW27" i="4"/>
  <c r="DT68" i="4"/>
  <c r="DU63" i="4"/>
  <c r="DX77" i="4"/>
  <c r="EJ71" i="4"/>
  <c r="EJ77" i="4" s="1"/>
  <c r="DW8" i="4"/>
  <c r="DV15" i="4"/>
  <c r="DW21" i="4"/>
  <c r="DV20" i="4"/>
  <c r="DX25" i="4"/>
  <c r="DV34" i="4"/>
  <c r="DW35" i="4"/>
  <c r="DU26" i="4"/>
  <c r="DT24" i="4"/>
  <c r="DT30" i="4" s="1"/>
  <c r="DU54" i="4"/>
  <c r="DT53" i="4"/>
  <c r="DT61" i="4" s="1"/>
  <c r="EJ40" i="4"/>
  <c r="CG26" i="16" l="1"/>
  <c r="CH89" i="23"/>
  <c r="CI112" i="23"/>
  <c r="AT46" i="23"/>
  <c r="AU44" i="23"/>
  <c r="AU42" i="23"/>
  <c r="AS149" i="23"/>
  <c r="AS139" i="23"/>
  <c r="CI24" i="23"/>
  <c r="CH23" i="23"/>
  <c r="CI21" i="23"/>
  <c r="CH66" i="23"/>
  <c r="CH70" i="23" s="1"/>
  <c r="CI65" i="23"/>
  <c r="CI113" i="23"/>
  <c r="CH115" i="23"/>
  <c r="CI116" i="23"/>
  <c r="CJ111" i="23" s="1"/>
  <c r="CG92" i="23"/>
  <c r="CH90" i="23"/>
  <c r="CH93" i="23"/>
  <c r="CI88" i="23" s="1"/>
  <c r="CI20" i="23"/>
  <c r="CJ19" i="23"/>
  <c r="DY2" i="18"/>
  <c r="DY36" i="18" s="1"/>
  <c r="DX36" i="18"/>
  <c r="CH24" i="16"/>
  <c r="CH25" i="16" s="1"/>
  <c r="CI29" i="16" s="1"/>
  <c r="CH36" i="16"/>
  <c r="CH35" i="16"/>
  <c r="CG28" i="16"/>
  <c r="DX21" i="4"/>
  <c r="DW20" i="4"/>
  <c r="DX8" i="4"/>
  <c r="DW15" i="4"/>
  <c r="DV26" i="4"/>
  <c r="DU24" i="4"/>
  <c r="DU30" i="4" s="1"/>
  <c r="DT78" i="4"/>
  <c r="EJ25" i="4"/>
  <c r="EJ28" i="4"/>
  <c r="EJ27" i="4" s="1"/>
  <c r="DX27" i="4"/>
  <c r="DV54" i="4"/>
  <c r="DU53" i="4"/>
  <c r="DU61" i="4" s="1"/>
  <c r="DX35" i="4"/>
  <c r="DW34" i="4"/>
  <c r="DT47" i="4"/>
  <c r="DT80" i="4" s="1"/>
  <c r="DU68" i="4"/>
  <c r="DU78" i="4" s="1"/>
  <c r="DV63" i="4"/>
  <c r="DV41" i="4"/>
  <c r="DU38" i="4"/>
  <c r="DU43" i="4" s="1"/>
  <c r="CH28" i="16" l="1"/>
  <c r="CI89" i="23"/>
  <c r="CJ112" i="23"/>
  <c r="AU43" i="23"/>
  <c r="AT136" i="23"/>
  <c r="AS138" i="23"/>
  <c r="AT134" i="23"/>
  <c r="CI66" i="23"/>
  <c r="CI23" i="23"/>
  <c r="CJ21" i="23"/>
  <c r="CJ24" i="23"/>
  <c r="CJ113" i="23"/>
  <c r="CI115" i="23"/>
  <c r="CJ116" i="23"/>
  <c r="CI70" i="23"/>
  <c r="CI67" i="23"/>
  <c r="CH69" i="23"/>
  <c r="CJ20" i="23"/>
  <c r="CI90" i="23"/>
  <c r="CH92" i="23"/>
  <c r="CI93" i="23"/>
  <c r="CH26" i="16"/>
  <c r="CI36" i="16"/>
  <c r="CI35" i="16"/>
  <c r="EJ8" i="4"/>
  <c r="EJ15" i="4" s="1"/>
  <c r="DX15" i="4"/>
  <c r="DV68" i="4"/>
  <c r="DW63" i="4"/>
  <c r="DW41" i="4"/>
  <c r="DV38" i="4"/>
  <c r="DV43" i="4" s="1"/>
  <c r="DW26" i="4"/>
  <c r="DV24" i="4"/>
  <c r="DV30" i="4" s="1"/>
  <c r="EJ35" i="4"/>
  <c r="EJ34" i="4" s="1"/>
  <c r="DX34" i="4"/>
  <c r="EJ21" i="4"/>
  <c r="EJ20" i="4" s="1"/>
  <c r="DX20" i="4"/>
  <c r="DU47" i="4"/>
  <c r="DU80" i="4" s="1"/>
  <c r="DW54" i="4"/>
  <c r="DV53" i="4"/>
  <c r="DV61" i="4" s="1"/>
  <c r="CI69" i="23" l="1"/>
  <c r="CJ67" i="23"/>
  <c r="CK113" i="23"/>
  <c r="CJ115" i="23"/>
  <c r="AT135" i="23"/>
  <c r="AT146" i="23"/>
  <c r="AU47" i="23"/>
  <c r="CK111" i="23"/>
  <c r="AS148" i="23"/>
  <c r="AS147" i="23"/>
  <c r="CJ23" i="23"/>
  <c r="CK21" i="23"/>
  <c r="CJ90" i="23"/>
  <c r="CI92" i="23"/>
  <c r="CJ65" i="23"/>
  <c r="CK19" i="23"/>
  <c r="CJ88" i="23"/>
  <c r="CI24" i="16"/>
  <c r="CI26" i="16" s="1"/>
  <c r="DX26" i="4"/>
  <c r="DW24" i="4"/>
  <c r="DW30" i="4" s="1"/>
  <c r="DW68" i="4"/>
  <c r="DX63" i="4"/>
  <c r="DV47" i="4"/>
  <c r="DV78" i="4"/>
  <c r="DX41" i="4"/>
  <c r="DW38" i="4"/>
  <c r="DW43" i="4" s="1"/>
  <c r="DW47" i="4" s="1"/>
  <c r="DW53" i="4"/>
  <c r="DW61" i="4" s="1"/>
  <c r="DX54" i="4"/>
  <c r="CJ89" i="23" l="1"/>
  <c r="CJ93" i="23" s="1"/>
  <c r="CK88" i="23"/>
  <c r="CK20" i="23"/>
  <c r="CK24" i="23" s="1"/>
  <c r="CL19" i="23"/>
  <c r="AU46" i="23"/>
  <c r="AV44" i="23"/>
  <c r="AV42" i="23"/>
  <c r="CJ66" i="23"/>
  <c r="CJ70" i="23" s="1"/>
  <c r="CK65" i="23"/>
  <c r="AT149" i="23"/>
  <c r="AT139" i="23"/>
  <c r="CK112" i="23"/>
  <c r="CK116" i="23" s="1"/>
  <c r="CL111" i="23" s="1"/>
  <c r="CJ24" i="16"/>
  <c r="CJ25" i="16" s="1"/>
  <c r="CK29" i="16" s="1"/>
  <c r="CJ26" i="16"/>
  <c r="CI25" i="16"/>
  <c r="CJ29" i="16" s="1"/>
  <c r="CI28" i="16"/>
  <c r="EJ41" i="4"/>
  <c r="EJ38" i="4" s="1"/>
  <c r="EJ43" i="4" s="1"/>
  <c r="DX38" i="4"/>
  <c r="DX43" i="4" s="1"/>
  <c r="DX68" i="4"/>
  <c r="EJ63" i="4"/>
  <c r="EJ68" i="4" s="1"/>
  <c r="EJ26" i="4"/>
  <c r="EJ24" i="4" s="1"/>
  <c r="EJ30" i="4" s="1"/>
  <c r="DX24" i="4"/>
  <c r="DX30" i="4" s="1"/>
  <c r="DV80" i="4"/>
  <c r="DW78" i="4"/>
  <c r="DW80" i="4" s="1"/>
  <c r="DX53" i="4"/>
  <c r="DX61" i="4" s="1"/>
  <c r="EJ54" i="4"/>
  <c r="EJ53" i="4" s="1"/>
  <c r="EJ61" i="4" s="1"/>
  <c r="CL112" i="23" l="1"/>
  <c r="CK66" i="23"/>
  <c r="CL20" i="23"/>
  <c r="CL24" i="23"/>
  <c r="CM19" i="23" s="1"/>
  <c r="CK23" i="23"/>
  <c r="CL21" i="23"/>
  <c r="CK67" i="23"/>
  <c r="CJ69" i="23"/>
  <c r="CK70" i="23"/>
  <c r="CL116" i="23"/>
  <c r="CL113" i="23"/>
  <c r="CK115" i="23"/>
  <c r="CK89" i="23"/>
  <c r="CL88" i="23"/>
  <c r="AV43" i="23"/>
  <c r="AT138" i="23"/>
  <c r="AU136" i="23"/>
  <c r="AU134" i="23"/>
  <c r="CK90" i="23"/>
  <c r="CK93" i="23"/>
  <c r="CJ92" i="23"/>
  <c r="CJ36" i="16"/>
  <c r="CJ35" i="16"/>
  <c r="CK35" i="16" s="1"/>
  <c r="CK24" i="16"/>
  <c r="CK25" i="16" s="1"/>
  <c r="CL29" i="16" s="1"/>
  <c r="CJ28" i="16"/>
  <c r="CK36" i="16"/>
  <c r="DX78" i="4"/>
  <c r="DX47" i="4"/>
  <c r="DX80" i="4" s="1"/>
  <c r="EJ78" i="4"/>
  <c r="EJ47" i="4"/>
  <c r="EJ80" i="4" s="1"/>
  <c r="CK28" i="16" l="1"/>
  <c r="CK26" i="16"/>
  <c r="CM20" i="23"/>
  <c r="CK69" i="23"/>
  <c r="CL67" i="23"/>
  <c r="CL65" i="23"/>
  <c r="CL89" i="23"/>
  <c r="AU135" i="23"/>
  <c r="AU146" i="23"/>
  <c r="CL115" i="23"/>
  <c r="CM113" i="23"/>
  <c r="CM111" i="23"/>
  <c r="AV47" i="23"/>
  <c r="CL23" i="23"/>
  <c r="CM21" i="23"/>
  <c r="CM24" i="23"/>
  <c r="CL93" i="23"/>
  <c r="CL90" i="23"/>
  <c r="CK92" i="23"/>
  <c r="AT147" i="23"/>
  <c r="AT148" i="23"/>
  <c r="CL24" i="16"/>
  <c r="CL25" i="16" s="1"/>
  <c r="CM29" i="16" s="1"/>
  <c r="CL36" i="16"/>
  <c r="CL35" i="16"/>
  <c r="AW44" i="23" l="1"/>
  <c r="AV46" i="23"/>
  <c r="AW42" i="23"/>
  <c r="CN21" i="23"/>
  <c r="CM23" i="23"/>
  <c r="CM90" i="23"/>
  <c r="CL92" i="23"/>
  <c r="AU149" i="23"/>
  <c r="AU139" i="23"/>
  <c r="CM88" i="23"/>
  <c r="CM112" i="23"/>
  <c r="CM116" i="23" s="1"/>
  <c r="CN111" i="23"/>
  <c r="CN19" i="23"/>
  <c r="CL66" i="23"/>
  <c r="CL70" i="23" s="1"/>
  <c r="CM36" i="16"/>
  <c r="CM35" i="16"/>
  <c r="CL26" i="16"/>
  <c r="CL28" i="16"/>
  <c r="CL69" i="23" l="1"/>
  <c r="CM67" i="23"/>
  <c r="CM65" i="23"/>
  <c r="AW43" i="23"/>
  <c r="CN112" i="23"/>
  <c r="CN116" i="23" s="1"/>
  <c r="CN113" i="23"/>
  <c r="CM115" i="23"/>
  <c r="AU138" i="23"/>
  <c r="AV136" i="23"/>
  <c r="AV134" i="23"/>
  <c r="CN20" i="23"/>
  <c r="CN24" i="23" s="1"/>
  <c r="CO19" i="23"/>
  <c r="CM89" i="23"/>
  <c r="CM93" i="23" s="1"/>
  <c r="CN88" i="23"/>
  <c r="CM24" i="16"/>
  <c r="CM25" i="16" s="1"/>
  <c r="CN29" i="16" s="1"/>
  <c r="CM28" i="16" l="1"/>
  <c r="CN115" i="23"/>
  <c r="CO113" i="23"/>
  <c r="CO111" i="23"/>
  <c r="CO20" i="23"/>
  <c r="CM66" i="23"/>
  <c r="CM70" i="23" s="1"/>
  <c r="CN65" i="23"/>
  <c r="CN89" i="23"/>
  <c r="CN93" i="23" s="1"/>
  <c r="AV135" i="23"/>
  <c r="AV146" i="23"/>
  <c r="CN90" i="23"/>
  <c r="CM92" i="23"/>
  <c r="CN23" i="23"/>
  <c r="CO21" i="23"/>
  <c r="CO24" i="23"/>
  <c r="AW47" i="23"/>
  <c r="AU147" i="23"/>
  <c r="AU148" i="23"/>
  <c r="CM26" i="16"/>
  <c r="CN36" i="16"/>
  <c r="CN35" i="16"/>
  <c r="CO90" i="23" l="1"/>
  <c r="CN92" i="23"/>
  <c r="CO88" i="23"/>
  <c r="CN66" i="23"/>
  <c r="CP21" i="23"/>
  <c r="CO23" i="23"/>
  <c r="CP19" i="23"/>
  <c r="CO112" i="23"/>
  <c r="CO116" i="23" s="1"/>
  <c r="AV149" i="23"/>
  <c r="AV139" i="23"/>
  <c r="AW46" i="23"/>
  <c r="AX44" i="23"/>
  <c r="AX42" i="23"/>
  <c r="CM69" i="23"/>
  <c r="CN67" i="23"/>
  <c r="CN70" i="23"/>
  <c r="CN24" i="16"/>
  <c r="CN26" i="16" s="1"/>
  <c r="CN69" i="23" l="1"/>
  <c r="CO67" i="23"/>
  <c r="CO89" i="23"/>
  <c r="CO93" i="23" s="1"/>
  <c r="CP88" i="23"/>
  <c r="AX43" i="23"/>
  <c r="CO115" i="23"/>
  <c r="CP113" i="23"/>
  <c r="CP20" i="23"/>
  <c r="CP24" i="23" s="1"/>
  <c r="CQ19" i="23"/>
  <c r="CO65" i="23"/>
  <c r="AV138" i="23"/>
  <c r="AW136" i="23"/>
  <c r="AW134" i="23"/>
  <c r="CP111" i="23"/>
  <c r="CO24" i="16"/>
  <c r="CO25" i="16" s="1"/>
  <c r="CP29" i="16" s="1"/>
  <c r="CO26" i="16"/>
  <c r="CN25" i="16"/>
  <c r="CO29" i="16" s="1"/>
  <c r="CN28" i="16"/>
  <c r="CO28" i="16" l="1"/>
  <c r="CP112" i="23"/>
  <c r="CP116" i="23" s="1"/>
  <c r="CQ111" i="23"/>
  <c r="AV147" i="23"/>
  <c r="AV148" i="23"/>
  <c r="AX47" i="23"/>
  <c r="CQ20" i="23"/>
  <c r="CQ24" i="23" s="1"/>
  <c r="AW135" i="23"/>
  <c r="AW146" i="23"/>
  <c r="CO92" i="23"/>
  <c r="CP90" i="23"/>
  <c r="CQ21" i="23"/>
  <c r="CP23" i="23"/>
  <c r="CP89" i="23"/>
  <c r="CP93" i="23" s="1"/>
  <c r="CO66" i="23"/>
  <c r="CO70" i="23" s="1"/>
  <c r="CP65" i="23"/>
  <c r="CO36" i="16"/>
  <c r="CO35" i="16"/>
  <c r="CP24" i="16"/>
  <c r="CP25" i="16" s="1"/>
  <c r="CQ29" i="16" s="1"/>
  <c r="CP36" i="16"/>
  <c r="CP35" i="16"/>
  <c r="CP26" i="16" l="1"/>
  <c r="CP28" i="16"/>
  <c r="CQ23" i="23"/>
  <c r="CR21" i="23"/>
  <c r="CR19" i="23"/>
  <c r="CP92" i="23"/>
  <c r="CQ90" i="23"/>
  <c r="CQ88" i="23"/>
  <c r="AW149" i="23"/>
  <c r="AW139" i="23"/>
  <c r="AX46" i="23"/>
  <c r="AY44" i="23"/>
  <c r="AY42" i="23"/>
  <c r="CP66" i="23"/>
  <c r="CO69" i="23"/>
  <c r="CP67" i="23"/>
  <c r="CP70" i="23"/>
  <c r="CQ112" i="23"/>
  <c r="CQ116" i="23" s="1"/>
  <c r="CP115" i="23"/>
  <c r="CQ113" i="23"/>
  <c r="CQ36" i="16"/>
  <c r="CQ35" i="16"/>
  <c r="CQ24" i="16"/>
  <c r="CQ25" i="16" s="1"/>
  <c r="CR29" i="16" s="1"/>
  <c r="CQ28" i="16" l="1"/>
  <c r="CQ115" i="23"/>
  <c r="CR113" i="23"/>
  <c r="CR111" i="23"/>
  <c r="AW138" i="23"/>
  <c r="AX136" i="23"/>
  <c r="AX134" i="23"/>
  <c r="CR20" i="23"/>
  <c r="CR24" i="23" s="1"/>
  <c r="CS19" i="23"/>
  <c r="CP69" i="23"/>
  <c r="CQ67" i="23"/>
  <c r="CQ89" i="23"/>
  <c r="CQ93" i="23" s="1"/>
  <c r="CR88" i="23"/>
  <c r="AY43" i="23"/>
  <c r="CQ65" i="23"/>
  <c r="CQ26" i="16"/>
  <c r="CR36" i="16"/>
  <c r="CR35" i="16"/>
  <c r="CQ66" i="23" l="1"/>
  <c r="CQ70" i="23" s="1"/>
  <c r="CR65" i="23"/>
  <c r="AY47" i="23"/>
  <c r="CS24" i="23"/>
  <c r="CR23" i="23"/>
  <c r="CS21" i="23"/>
  <c r="CR93" i="23"/>
  <c r="CQ92" i="23"/>
  <c r="CR90" i="23"/>
  <c r="AX135" i="23"/>
  <c r="AX146" i="23"/>
  <c r="CR112" i="23"/>
  <c r="CR116" i="23" s="1"/>
  <c r="CS111" i="23"/>
  <c r="CS20" i="23"/>
  <c r="CT19" i="23"/>
  <c r="CR89" i="23"/>
  <c r="AW147" i="23"/>
  <c r="AW148" i="23"/>
  <c r="CR24" i="16"/>
  <c r="CT20" i="23" l="1"/>
  <c r="CR115" i="23"/>
  <c r="CS113" i="23"/>
  <c r="CR92" i="23"/>
  <c r="CS90" i="23"/>
  <c r="CS112" i="23"/>
  <c r="CS116" i="23" s="1"/>
  <c r="CR67" i="23"/>
  <c r="CQ69" i="23"/>
  <c r="AX149" i="23"/>
  <c r="AX139" i="23"/>
  <c r="CS88" i="23"/>
  <c r="CS23" i="23"/>
  <c r="CT21" i="23"/>
  <c r="CT24" i="23"/>
  <c r="AY46" i="23"/>
  <c r="AZ44" i="23"/>
  <c r="AZ42" i="23"/>
  <c r="CR66" i="23"/>
  <c r="CR70" i="23" s="1"/>
  <c r="CR25" i="16"/>
  <c r="CS29" i="16" s="1"/>
  <c r="CR28" i="16"/>
  <c r="CR26" i="16"/>
  <c r="CS67" i="23" l="1"/>
  <c r="CR69" i="23"/>
  <c r="CS65" i="23"/>
  <c r="CT113" i="23"/>
  <c r="CS115" i="23"/>
  <c r="CT111" i="23"/>
  <c r="AX138" i="23"/>
  <c r="AY136" i="23"/>
  <c r="AY134" i="23"/>
  <c r="CT23" i="23"/>
  <c r="CU21" i="23"/>
  <c r="CU19" i="23"/>
  <c r="CS89" i="23"/>
  <c r="CS93" i="23" s="1"/>
  <c r="CT88" i="23"/>
  <c r="AZ43" i="23"/>
  <c r="CS24" i="16"/>
  <c r="CS25" i="16" s="1"/>
  <c r="CT29" i="16" s="1"/>
  <c r="CS28" i="16"/>
  <c r="CS36" i="16"/>
  <c r="CS35" i="16"/>
  <c r="CS92" i="23" l="1"/>
  <c r="CT90" i="23"/>
  <c r="CU20" i="23"/>
  <c r="CU24" i="23" s="1"/>
  <c r="CV19" i="23"/>
  <c r="CS66" i="23"/>
  <c r="CS70" i="23" s="1"/>
  <c r="CT65" i="23"/>
  <c r="AZ47" i="23"/>
  <c r="AY135" i="23"/>
  <c r="AY146" i="23"/>
  <c r="CT112" i="23"/>
  <c r="CT116" i="23" s="1"/>
  <c r="CU111" i="23"/>
  <c r="CT89" i="23"/>
  <c r="CT93" i="23" s="1"/>
  <c r="AX147" i="23"/>
  <c r="AX148" i="23"/>
  <c r="CT36" i="16"/>
  <c r="CT35" i="16"/>
  <c r="CS26" i="16"/>
  <c r="CT92" i="23" l="1"/>
  <c r="CU90" i="23"/>
  <c r="CU88" i="23"/>
  <c r="CV20" i="23"/>
  <c r="AY149" i="23"/>
  <c r="AY139" i="23"/>
  <c r="CT66" i="23"/>
  <c r="CT70" i="23"/>
  <c r="CU65" i="23" s="1"/>
  <c r="CT67" i="23"/>
  <c r="CS69" i="23"/>
  <c r="CU112" i="23"/>
  <c r="AZ46" i="23"/>
  <c r="BA44" i="23"/>
  <c r="BA42" i="23"/>
  <c r="CU23" i="23"/>
  <c r="CV21" i="23"/>
  <c r="CV24" i="23"/>
  <c r="CW19" i="23" s="1"/>
  <c r="CU116" i="23"/>
  <c r="CU113" i="23"/>
  <c r="CT115" i="23"/>
  <c r="CT24" i="16"/>
  <c r="CT26" i="16" s="1"/>
  <c r="CU66" i="23" l="1"/>
  <c r="CU70" i="23" s="1"/>
  <c r="CW20" i="23"/>
  <c r="CW24" i="23" s="1"/>
  <c r="CV113" i="23"/>
  <c r="CU115" i="23"/>
  <c r="CV111" i="23"/>
  <c r="CU67" i="23"/>
  <c r="CT69" i="23"/>
  <c r="CV23" i="23"/>
  <c r="CW21" i="23"/>
  <c r="AY138" i="23"/>
  <c r="AZ136" i="23"/>
  <c r="AZ134" i="23"/>
  <c r="BA43" i="23"/>
  <c r="CU89" i="23"/>
  <c r="CU93" i="23" s="1"/>
  <c r="CV88" i="23"/>
  <c r="CU24" i="16"/>
  <c r="CU25" i="16" s="1"/>
  <c r="CV29" i="16" s="1"/>
  <c r="CT25" i="16"/>
  <c r="CU29" i="16" s="1"/>
  <c r="CT28" i="16"/>
  <c r="CU28" i="16" l="1"/>
  <c r="CW23" i="23"/>
  <c r="CX21" i="23"/>
  <c r="CX19" i="23"/>
  <c r="CV67" i="23"/>
  <c r="CU69" i="23"/>
  <c r="CV65" i="23"/>
  <c r="CV112" i="23"/>
  <c r="CV116" i="23" s="1"/>
  <c r="CW111" i="23"/>
  <c r="AZ135" i="23"/>
  <c r="AZ146" i="23"/>
  <c r="AY147" i="23"/>
  <c r="AY148" i="23"/>
  <c r="BA47" i="23"/>
  <c r="CV89" i="23"/>
  <c r="CV90" i="23"/>
  <c r="CV93" i="23"/>
  <c r="CU92" i="23"/>
  <c r="CV36" i="16"/>
  <c r="CU36" i="16"/>
  <c r="CU35" i="16"/>
  <c r="CV35" i="16" s="1"/>
  <c r="CU26" i="16"/>
  <c r="CV66" i="23" l="1"/>
  <c r="CV70" i="23" s="1"/>
  <c r="CW65" i="23" s="1"/>
  <c r="CW112" i="23"/>
  <c r="CX111" i="23"/>
  <c r="BB44" i="23"/>
  <c r="BA46" i="23"/>
  <c r="BB42" i="23"/>
  <c r="CW90" i="23"/>
  <c r="CV92" i="23"/>
  <c r="CW88" i="23"/>
  <c r="AZ149" i="23"/>
  <c r="AZ139" i="23"/>
  <c r="CW116" i="23"/>
  <c r="CW113" i="23"/>
  <c r="CV115" i="23"/>
  <c r="CX20" i="23"/>
  <c r="CX24" i="23" s="1"/>
  <c r="CV24" i="16"/>
  <c r="CV26" i="16" s="1"/>
  <c r="CW66" i="23" l="1"/>
  <c r="CX23" i="23"/>
  <c r="CY21" i="23"/>
  <c r="CX116" i="23"/>
  <c r="CY111" i="23" s="1"/>
  <c r="CX113" i="23"/>
  <c r="CW115" i="23"/>
  <c r="AZ138" i="23"/>
  <c r="BA136" i="23"/>
  <c r="BA134" i="23"/>
  <c r="BB43" i="23"/>
  <c r="CX112" i="23"/>
  <c r="CY19" i="23"/>
  <c r="CW89" i="23"/>
  <c r="CW93" i="23" s="1"/>
  <c r="CX88" i="23"/>
  <c r="CW70" i="23"/>
  <c r="CW67" i="23"/>
  <c r="CV69" i="23"/>
  <c r="CW24" i="16"/>
  <c r="CW25" i="16" s="1"/>
  <c r="CX29" i="16" s="1"/>
  <c r="CV25" i="16"/>
  <c r="CW29" i="16" s="1"/>
  <c r="CV28" i="16"/>
  <c r="CW28" i="16" s="1"/>
  <c r="CW26" i="16" l="1"/>
  <c r="CX24" i="16" s="1"/>
  <c r="CX25" i="16" s="1"/>
  <c r="CY29" i="16" s="1"/>
  <c r="CY112" i="23"/>
  <c r="CW69" i="23"/>
  <c r="CX67" i="23"/>
  <c r="CX90" i="23"/>
  <c r="CW92" i="23"/>
  <c r="CX93" i="23"/>
  <c r="CY20" i="23"/>
  <c r="CY24" i="23" s="1"/>
  <c r="CZ19" i="23"/>
  <c r="CX65" i="23"/>
  <c r="CX89" i="23"/>
  <c r="CX115" i="23"/>
  <c r="CY113" i="23"/>
  <c r="CY116" i="23"/>
  <c r="CZ111" i="23" s="1"/>
  <c r="BB47" i="23"/>
  <c r="BA135" i="23"/>
  <c r="BA146" i="23"/>
  <c r="AZ147" i="23"/>
  <c r="AZ148" i="23"/>
  <c r="CW36" i="16"/>
  <c r="CW35" i="16"/>
  <c r="CX36" i="16"/>
  <c r="CX35" i="16"/>
  <c r="CZ112" i="23" l="1"/>
  <c r="BC44" i="23"/>
  <c r="BB46" i="23"/>
  <c r="BC42" i="23"/>
  <c r="CX92" i="23"/>
  <c r="CY90" i="23"/>
  <c r="CZ20" i="23"/>
  <c r="CZ24" i="23" s="1"/>
  <c r="BA149" i="23"/>
  <c r="BA139" i="23"/>
  <c r="CY23" i="23"/>
  <c r="CZ21" i="23"/>
  <c r="CY88" i="23"/>
  <c r="CZ116" i="23"/>
  <c r="CZ113" i="23"/>
  <c r="CY115" i="23"/>
  <c r="CX66" i="23"/>
  <c r="CX70" i="23" s="1"/>
  <c r="CY65" i="23"/>
  <c r="CY36" i="16"/>
  <c r="CY35" i="16"/>
  <c r="CX26" i="16"/>
  <c r="CX28" i="16"/>
  <c r="CZ23" i="23" l="1"/>
  <c r="DA21" i="23"/>
  <c r="DA19" i="23"/>
  <c r="CY66" i="23"/>
  <c r="BC43" i="23"/>
  <c r="CY89" i="23"/>
  <c r="CY93" i="23" s="1"/>
  <c r="CZ88" i="23"/>
  <c r="CZ115" i="23"/>
  <c r="DA113" i="23"/>
  <c r="DA111" i="23"/>
  <c r="CY70" i="23"/>
  <c r="CX69" i="23"/>
  <c r="CY67" i="23"/>
  <c r="BA138" i="23"/>
  <c r="BB136" i="23"/>
  <c r="BB134" i="23"/>
  <c r="CY24" i="16"/>
  <c r="CY25" i="16" s="1"/>
  <c r="CZ29" i="16" s="1"/>
  <c r="BC47" i="23" l="1"/>
  <c r="CY69" i="23"/>
  <c r="CZ67" i="23"/>
  <c r="DA20" i="23"/>
  <c r="DA24" i="23" s="1"/>
  <c r="DB19" i="23"/>
  <c r="CZ65" i="23"/>
  <c r="BB135" i="23"/>
  <c r="BB146" i="23"/>
  <c r="CY92" i="23"/>
  <c r="CZ90" i="23"/>
  <c r="DA112" i="23"/>
  <c r="DA116" i="23" s="1"/>
  <c r="DB111" i="23"/>
  <c r="CZ89" i="23"/>
  <c r="CZ93" i="23" s="1"/>
  <c r="BA147" i="23"/>
  <c r="BA148" i="23"/>
  <c r="CZ36" i="16"/>
  <c r="CZ35" i="16"/>
  <c r="CY26" i="16"/>
  <c r="CY28" i="16"/>
  <c r="DA90" i="23" l="1"/>
  <c r="CZ92" i="23"/>
  <c r="DA88" i="23"/>
  <c r="BB149" i="23"/>
  <c r="BB139" i="23"/>
  <c r="CZ66" i="23"/>
  <c r="CZ70" i="23" s="1"/>
  <c r="DA65" i="23"/>
  <c r="DB20" i="23"/>
  <c r="DB24" i="23" s="1"/>
  <c r="DA23" i="23"/>
  <c r="DB21" i="23"/>
  <c r="DA115" i="23"/>
  <c r="DB113" i="23"/>
  <c r="BD44" i="23"/>
  <c r="BC46" i="23"/>
  <c r="BD42" i="23"/>
  <c r="DB112" i="23"/>
  <c r="DB116" i="23" s="1"/>
  <c r="CZ24" i="16"/>
  <c r="CZ25" i="16" s="1"/>
  <c r="DA29" i="16" s="1"/>
  <c r="DB23" i="23" l="1"/>
  <c r="DC21" i="23"/>
  <c r="DC19" i="23"/>
  <c r="DC113" i="23"/>
  <c r="DB115" i="23"/>
  <c r="DC111" i="23"/>
  <c r="BB138" i="23"/>
  <c r="BC136" i="23"/>
  <c r="BC134" i="23"/>
  <c r="DA66" i="23"/>
  <c r="DA89" i="23"/>
  <c r="DA93" i="23" s="1"/>
  <c r="DB88" i="23" s="1"/>
  <c r="CZ69" i="23"/>
  <c r="DA70" i="23"/>
  <c r="DA67" i="23"/>
  <c r="BD43" i="23"/>
  <c r="CZ26" i="16"/>
  <c r="DA36" i="16"/>
  <c r="DA35" i="16"/>
  <c r="CZ28" i="16"/>
  <c r="DB89" i="23" l="1"/>
  <c r="BB147" i="23"/>
  <c r="BB148" i="23"/>
  <c r="DC112" i="23"/>
  <c r="DC116" i="23" s="1"/>
  <c r="DD111" i="23"/>
  <c r="DB67" i="23"/>
  <c r="DA69" i="23"/>
  <c r="DA92" i="23"/>
  <c r="DB93" i="23"/>
  <c r="DB90" i="23"/>
  <c r="DB65" i="23"/>
  <c r="DC20" i="23"/>
  <c r="DC24" i="23" s="1"/>
  <c r="DD19" i="23"/>
  <c r="BC135" i="23"/>
  <c r="BC146" i="23"/>
  <c r="BD47" i="23"/>
  <c r="DA24" i="16"/>
  <c r="DA25" i="16" s="1"/>
  <c r="DB29" i="16" s="1"/>
  <c r="BC149" i="23" l="1"/>
  <c r="BC139" i="23"/>
  <c r="BE44" i="23"/>
  <c r="BD46" i="23"/>
  <c r="BE42" i="23"/>
  <c r="DD20" i="23"/>
  <c r="DD113" i="23"/>
  <c r="DC115" i="23"/>
  <c r="DD116" i="23"/>
  <c r="DD24" i="23"/>
  <c r="DE19" i="23" s="1"/>
  <c r="DC23" i="23"/>
  <c r="DD21" i="23"/>
  <c r="DB92" i="23"/>
  <c r="DC90" i="23"/>
  <c r="DD112" i="23"/>
  <c r="DB66" i="23"/>
  <c r="DB70" i="23" s="1"/>
  <c r="DC65" i="23"/>
  <c r="DC88" i="23"/>
  <c r="DB36" i="16"/>
  <c r="DB35" i="16"/>
  <c r="DA26" i="16"/>
  <c r="DA28" i="16"/>
  <c r="DE20" i="23" l="1"/>
  <c r="DD115" i="23"/>
  <c r="DE113" i="23"/>
  <c r="DC89" i="23"/>
  <c r="DC93" i="23" s="1"/>
  <c r="DD88" i="23" s="1"/>
  <c r="BE43" i="23"/>
  <c r="DC66" i="23"/>
  <c r="DC70" i="23" s="1"/>
  <c r="BC138" i="23"/>
  <c r="BD136" i="23"/>
  <c r="BD134" i="23"/>
  <c r="DE24" i="23"/>
  <c r="DD23" i="23"/>
  <c r="DE21" i="23"/>
  <c r="DC67" i="23"/>
  <c r="DB69" i="23"/>
  <c r="DE111" i="23"/>
  <c r="DB24" i="16"/>
  <c r="DB25" i="16" s="1"/>
  <c r="DC29" i="16" s="1"/>
  <c r="DD89" i="23" l="1"/>
  <c r="DD67" i="23"/>
  <c r="DC69" i="23"/>
  <c r="DD65" i="23"/>
  <c r="DF21" i="23"/>
  <c r="DE23" i="23"/>
  <c r="BD135" i="23"/>
  <c r="BD146" i="23"/>
  <c r="BC147" i="23"/>
  <c r="BC148" i="23"/>
  <c r="DF19" i="23"/>
  <c r="BE47" i="23"/>
  <c r="DD93" i="23"/>
  <c r="DE88" i="23" s="1"/>
  <c r="DC92" i="23"/>
  <c r="DD90" i="23"/>
  <c r="DE112" i="23"/>
  <c r="DE116" i="23" s="1"/>
  <c r="DC35" i="16"/>
  <c r="DC36" i="16"/>
  <c r="DB26" i="16"/>
  <c r="DB28" i="16"/>
  <c r="DE89" i="23" l="1"/>
  <c r="DE115" i="23"/>
  <c r="DF113" i="23"/>
  <c r="DF20" i="23"/>
  <c r="DF24" i="23" s="1"/>
  <c r="DG19" i="23"/>
  <c r="DD66" i="23"/>
  <c r="DD70" i="23" s="1"/>
  <c r="DE65" i="23"/>
  <c r="DE93" i="23"/>
  <c r="DF88" i="23" s="1"/>
  <c r="DD92" i="23"/>
  <c r="DE90" i="23"/>
  <c r="BF44" i="23"/>
  <c r="BE46" i="23"/>
  <c r="BF42" i="23"/>
  <c r="DF111" i="23"/>
  <c r="BD149" i="23"/>
  <c r="BD139" i="23"/>
  <c r="DC24" i="16"/>
  <c r="DC25" i="16" s="1"/>
  <c r="DD29" i="16" s="1"/>
  <c r="DF89" i="23" l="1"/>
  <c r="BD138" i="23"/>
  <c r="BE136" i="23"/>
  <c r="BE134" i="23"/>
  <c r="DF112" i="23"/>
  <c r="DF116" i="23" s="1"/>
  <c r="DG111" i="23"/>
  <c r="DE66" i="23"/>
  <c r="DE70" i="23" s="1"/>
  <c r="DE67" i="23"/>
  <c r="DD69" i="23"/>
  <c r="DG24" i="23"/>
  <c r="DF23" i="23"/>
  <c r="DG21" i="23"/>
  <c r="BF43" i="23"/>
  <c r="DE92" i="23"/>
  <c r="DF90" i="23"/>
  <c r="DF93" i="23"/>
  <c r="DG88" i="23" s="1"/>
  <c r="DG20" i="23"/>
  <c r="DH19" i="23"/>
  <c r="DD36" i="16"/>
  <c r="DD35" i="16"/>
  <c r="DC26" i="16"/>
  <c r="DC28" i="16"/>
  <c r="DF67" i="23" l="1"/>
  <c r="DE69" i="23"/>
  <c r="DF65" i="23"/>
  <c r="DG89" i="23"/>
  <c r="DG93" i="23" s="1"/>
  <c r="BE135" i="23"/>
  <c r="BE146" i="23"/>
  <c r="DH24" i="23"/>
  <c r="DH21" i="23"/>
  <c r="DG23" i="23"/>
  <c r="BF47" i="23"/>
  <c r="DF115" i="23"/>
  <c r="DG113" i="23"/>
  <c r="DH20" i="23"/>
  <c r="BD147" i="23"/>
  <c r="BD148" i="23"/>
  <c r="DG112" i="23"/>
  <c r="DG116" i="23" s="1"/>
  <c r="DF92" i="23"/>
  <c r="DG90" i="23"/>
  <c r="DD24" i="16"/>
  <c r="DD25" i="16" s="1"/>
  <c r="DE29" i="16" s="1"/>
  <c r="DD26" i="16" l="1"/>
  <c r="DE24" i="16" s="1"/>
  <c r="DE25" i="16" s="1"/>
  <c r="DF29" i="16" s="1"/>
  <c r="DH113" i="23"/>
  <c r="DG115" i="23"/>
  <c r="DH111" i="23"/>
  <c r="DG92" i="23"/>
  <c r="DH90" i="23"/>
  <c r="DH88" i="23"/>
  <c r="BF46" i="23"/>
  <c r="BG44" i="23"/>
  <c r="BG42" i="23"/>
  <c r="DF66" i="23"/>
  <c r="DF70" i="23" s="1"/>
  <c r="DG65" i="23" s="1"/>
  <c r="DH23" i="23"/>
  <c r="DI21" i="23"/>
  <c r="DI19" i="23"/>
  <c r="BE149" i="23"/>
  <c r="BE139" i="23"/>
  <c r="DE36" i="16"/>
  <c r="DE35" i="16"/>
  <c r="DD28" i="16"/>
  <c r="DE28" i="16" l="1"/>
  <c r="DE26" i="16"/>
  <c r="DG66" i="23"/>
  <c r="DH89" i="23"/>
  <c r="DH93" i="23" s="1"/>
  <c r="DI88" i="23"/>
  <c r="DI20" i="23"/>
  <c r="DI24" i="23" s="1"/>
  <c r="DJ19" i="23"/>
  <c r="DH112" i="23"/>
  <c r="DH116" i="23" s="1"/>
  <c r="DI111" i="23"/>
  <c r="BE138" i="23"/>
  <c r="BF136" i="23"/>
  <c r="BF134" i="23"/>
  <c r="BG43" i="23"/>
  <c r="DG67" i="23"/>
  <c r="DG70" i="23"/>
  <c r="DF69" i="23"/>
  <c r="DF24" i="16"/>
  <c r="DF25" i="16" s="1"/>
  <c r="DG29" i="16" s="1"/>
  <c r="DF36" i="16"/>
  <c r="DF35" i="16"/>
  <c r="BE148" i="23" l="1"/>
  <c r="BE147" i="23"/>
  <c r="DI112" i="23"/>
  <c r="DI116" i="23" s="1"/>
  <c r="DK19" i="23"/>
  <c r="DJ20" i="23"/>
  <c r="DJ24" i="23"/>
  <c r="DI23" i="23"/>
  <c r="DJ21" i="23"/>
  <c r="DI89" i="23"/>
  <c r="DI93" i="23" s="1"/>
  <c r="DI113" i="23"/>
  <c r="DH115" i="23"/>
  <c r="BG47" i="23"/>
  <c r="DI90" i="23"/>
  <c r="DH92" i="23"/>
  <c r="DG69" i="23"/>
  <c r="DH67" i="23"/>
  <c r="BF135" i="23"/>
  <c r="BF146" i="23"/>
  <c r="DH65" i="23"/>
  <c r="DF26" i="16"/>
  <c r="DG36" i="16"/>
  <c r="DG35" i="16"/>
  <c r="DF28" i="16"/>
  <c r="DJ90" i="23" l="1"/>
  <c r="DI92" i="23"/>
  <c r="DJ88" i="23"/>
  <c r="DJ113" i="23"/>
  <c r="DI115" i="23"/>
  <c r="DJ111" i="23"/>
  <c r="DJ23" i="23"/>
  <c r="DK21" i="23"/>
  <c r="BH44" i="23"/>
  <c r="BG46" i="23"/>
  <c r="BH42" i="23"/>
  <c r="DH66" i="23"/>
  <c r="DH70" i="23" s="1"/>
  <c r="DI65" i="23"/>
  <c r="BF149" i="23"/>
  <c r="BF139" i="23"/>
  <c r="DK20" i="23"/>
  <c r="DK24" i="23" s="1"/>
  <c r="DG24" i="16"/>
  <c r="DG25" i="16" s="1"/>
  <c r="DH29" i="16" s="1"/>
  <c r="DK23" i="23" l="1"/>
  <c r="DL21" i="23"/>
  <c r="DL19" i="23"/>
  <c r="BF138" i="23"/>
  <c r="BG136" i="23"/>
  <c r="BG134" i="23"/>
  <c r="DJ112" i="23"/>
  <c r="DJ116" i="23" s="1"/>
  <c r="DK111" i="23"/>
  <c r="DI66" i="23"/>
  <c r="DI70" i="23" s="1"/>
  <c r="DI67" i="23"/>
  <c r="DH69" i="23"/>
  <c r="BH43" i="23"/>
  <c r="DJ89" i="23"/>
  <c r="DJ93" i="23" s="1"/>
  <c r="DK88" i="23"/>
  <c r="DG26" i="16"/>
  <c r="DH36" i="16"/>
  <c r="DH35" i="16"/>
  <c r="DG28" i="16"/>
  <c r="DI69" i="23" l="1"/>
  <c r="DJ67" i="23"/>
  <c r="DJ65" i="23"/>
  <c r="BG135" i="23"/>
  <c r="BG146" i="23"/>
  <c r="DK112" i="23"/>
  <c r="DK116" i="23" s="1"/>
  <c r="DK90" i="23"/>
  <c r="DK93" i="23"/>
  <c r="DJ92" i="23"/>
  <c r="DJ115" i="23"/>
  <c r="DK113" i="23"/>
  <c r="DK89" i="23"/>
  <c r="BH47" i="23"/>
  <c r="DM19" i="23"/>
  <c r="DL20" i="23"/>
  <c r="DL24" i="23" s="1"/>
  <c r="BF147" i="23"/>
  <c r="BF148" i="23"/>
  <c r="DH24" i="16"/>
  <c r="DH25" i="16" s="1"/>
  <c r="DI29" i="16" s="1"/>
  <c r="DH26" i="16" l="1"/>
  <c r="DI24" i="16" s="1"/>
  <c r="DI25" i="16" s="1"/>
  <c r="DJ29" i="16" s="1"/>
  <c r="DL113" i="23"/>
  <c r="DK115" i="23"/>
  <c r="DL111" i="23"/>
  <c r="DL23" i="23"/>
  <c r="DM21" i="23"/>
  <c r="BI44" i="23"/>
  <c r="BH46" i="23"/>
  <c r="BI42" i="23"/>
  <c r="DL90" i="23"/>
  <c r="DK92" i="23"/>
  <c r="DL88" i="23"/>
  <c r="BG149" i="23"/>
  <c r="BG139" i="23"/>
  <c r="DJ66" i="23"/>
  <c r="DJ70" i="23" s="1"/>
  <c r="DK65" i="23" s="1"/>
  <c r="DM20" i="23"/>
  <c r="DM24" i="23" s="1"/>
  <c r="DI36" i="16"/>
  <c r="DI35" i="16"/>
  <c r="DH28" i="16"/>
  <c r="DI28" i="16" l="1"/>
  <c r="DM23" i="23"/>
  <c r="DN21" i="23"/>
  <c r="DN19" i="23"/>
  <c r="DK66" i="23"/>
  <c r="DK70" i="23" s="1"/>
  <c r="BI43" i="23"/>
  <c r="DJ69" i="23"/>
  <c r="DK67" i="23"/>
  <c r="BH136" i="23"/>
  <c r="BG138" i="23"/>
  <c r="BH134" i="23"/>
  <c r="DL112" i="23"/>
  <c r="DL116" i="23" s="1"/>
  <c r="DM111" i="23"/>
  <c r="DL89" i="23"/>
  <c r="DL93" i="23" s="1"/>
  <c r="DJ36" i="16"/>
  <c r="DJ35" i="16"/>
  <c r="DI26" i="16"/>
  <c r="DK69" i="23" l="1"/>
  <c r="DL67" i="23"/>
  <c r="DL65" i="23"/>
  <c r="DM90" i="23"/>
  <c r="DL92" i="23"/>
  <c r="DM116" i="23"/>
  <c r="DN111" i="23" s="1"/>
  <c r="DL115" i="23"/>
  <c r="DM113" i="23"/>
  <c r="BH135" i="23"/>
  <c r="BH146" i="23"/>
  <c r="BI47" i="23"/>
  <c r="BG147" i="23"/>
  <c r="BG148" i="23"/>
  <c r="DM112" i="23"/>
  <c r="DN20" i="23"/>
  <c r="DN24" i="23" s="1"/>
  <c r="DO19" i="23" s="1"/>
  <c r="DM88" i="23"/>
  <c r="DJ24" i="16"/>
  <c r="DJ26" i="16" s="1"/>
  <c r="DN112" i="23" l="1"/>
  <c r="DO20" i="23"/>
  <c r="DO24" i="23" s="1"/>
  <c r="BH149" i="23"/>
  <c r="BH139" i="23"/>
  <c r="DM89" i="23"/>
  <c r="DM93" i="23" s="1"/>
  <c r="DN88" i="23"/>
  <c r="DL66" i="23"/>
  <c r="DL70" i="23" s="1"/>
  <c r="DM65" i="23"/>
  <c r="DN23" i="23"/>
  <c r="DO21" i="23"/>
  <c r="BJ44" i="23"/>
  <c r="BI46" i="23"/>
  <c r="BJ42" i="23"/>
  <c r="DM115" i="23"/>
  <c r="DN116" i="23"/>
  <c r="DN113" i="23"/>
  <c r="DK24" i="16"/>
  <c r="DK25" i="16" s="1"/>
  <c r="DL29" i="16" s="1"/>
  <c r="DJ25" i="16"/>
  <c r="DK29" i="16" s="1"/>
  <c r="DJ28" i="16"/>
  <c r="DK28" i="16" s="1"/>
  <c r="DO23" i="23" l="1"/>
  <c r="DP21" i="23"/>
  <c r="DP19" i="23"/>
  <c r="DL69" i="23"/>
  <c r="DM67" i="23"/>
  <c r="DM66" i="23"/>
  <c r="DM70" i="23" s="1"/>
  <c r="BI136" i="23"/>
  <c r="BH138" i="23"/>
  <c r="BI134" i="23"/>
  <c r="DM92" i="23"/>
  <c r="DN90" i="23"/>
  <c r="BJ43" i="23"/>
  <c r="DO113" i="23"/>
  <c r="DN115" i="23"/>
  <c r="DO111" i="23"/>
  <c r="DN89" i="23"/>
  <c r="DN93" i="23" s="1"/>
  <c r="DK36" i="16"/>
  <c r="DK35" i="16"/>
  <c r="DK26" i="16"/>
  <c r="DL36" i="16"/>
  <c r="DL35" i="16"/>
  <c r="DM69" i="23" l="1"/>
  <c r="DN67" i="23"/>
  <c r="DN65" i="23"/>
  <c r="DO90" i="23"/>
  <c r="DN92" i="23"/>
  <c r="DO88" i="23"/>
  <c r="BJ47" i="23"/>
  <c r="DP20" i="23"/>
  <c r="DP24" i="23" s="1"/>
  <c r="DQ19" i="23"/>
  <c r="DO112" i="23"/>
  <c r="DO116" i="23" s="1"/>
  <c r="DP111" i="23"/>
  <c r="BH147" i="23"/>
  <c r="BH148" i="23"/>
  <c r="BI135" i="23"/>
  <c r="BI146" i="23"/>
  <c r="DL24" i="16"/>
  <c r="DL26" i="16" s="1"/>
  <c r="BI149" i="23" l="1"/>
  <c r="BI139" i="23"/>
  <c r="DP23" i="23"/>
  <c r="DQ21" i="23"/>
  <c r="DO89" i="23"/>
  <c r="DO93" i="23" s="1"/>
  <c r="DP88" i="23"/>
  <c r="DN66" i="23"/>
  <c r="DN70" i="23" s="1"/>
  <c r="DO65" i="23"/>
  <c r="DP112" i="23"/>
  <c r="DP116" i="23" s="1"/>
  <c r="DQ20" i="23"/>
  <c r="DQ24" i="23" s="1"/>
  <c r="BJ46" i="23"/>
  <c r="BK44" i="23"/>
  <c r="BK42" i="23"/>
  <c r="DP113" i="23"/>
  <c r="DO115" i="23"/>
  <c r="DM24" i="16"/>
  <c r="DM25" i="16" s="1"/>
  <c r="DN29" i="16" s="1"/>
  <c r="DL25" i="16"/>
  <c r="DM29" i="16" s="1"/>
  <c r="DL28" i="16"/>
  <c r="DM28" i="16" s="1"/>
  <c r="DQ23" i="23" l="1"/>
  <c r="DR21" i="23"/>
  <c r="DR19" i="23"/>
  <c r="DQ113" i="23"/>
  <c r="DP115" i="23"/>
  <c r="DQ111" i="23"/>
  <c r="DO66" i="23"/>
  <c r="DP65" i="23"/>
  <c r="DP89" i="23"/>
  <c r="DP93" i="23" s="1"/>
  <c r="DP90" i="23"/>
  <c r="DO92" i="23"/>
  <c r="BK43" i="23"/>
  <c r="DN69" i="23"/>
  <c r="DO67" i="23"/>
  <c r="DO70" i="23"/>
  <c r="BJ136" i="23"/>
  <c r="BI138" i="23"/>
  <c r="BJ134" i="23"/>
  <c r="DM36" i="16"/>
  <c r="DM35" i="16"/>
  <c r="DN36" i="16"/>
  <c r="DN35" i="16"/>
  <c r="DM26" i="16"/>
  <c r="DP92" i="23" l="1"/>
  <c r="DQ90" i="23"/>
  <c r="DQ88" i="23"/>
  <c r="DP66" i="23"/>
  <c r="DQ65" i="23"/>
  <c r="BI148" i="23"/>
  <c r="BI147" i="23"/>
  <c r="BK47" i="23"/>
  <c r="DR20" i="23"/>
  <c r="DR24" i="23" s="1"/>
  <c r="DQ112" i="23"/>
  <c r="DQ116" i="23" s="1"/>
  <c r="DR111" i="23"/>
  <c r="DP67" i="23"/>
  <c r="DO69" i="23"/>
  <c r="DP70" i="23"/>
  <c r="BJ135" i="23"/>
  <c r="BJ146" i="23"/>
  <c r="DN24" i="16"/>
  <c r="BL44" i="23" l="1"/>
  <c r="BK46" i="23"/>
  <c r="BL42" i="23"/>
  <c r="DS21" i="23"/>
  <c r="DR23" i="23"/>
  <c r="DQ66" i="23"/>
  <c r="DQ67" i="23"/>
  <c r="DQ70" i="23"/>
  <c r="DR65" i="23" s="1"/>
  <c r="DP69" i="23"/>
  <c r="DQ89" i="23"/>
  <c r="DQ93" i="23" s="1"/>
  <c r="DR88" i="23" s="1"/>
  <c r="BJ149" i="23"/>
  <c r="BJ139" i="23"/>
  <c r="DR112" i="23"/>
  <c r="DR113" i="23"/>
  <c r="DQ115" i="23"/>
  <c r="DR116" i="23"/>
  <c r="DS19" i="23"/>
  <c r="DN25" i="16"/>
  <c r="DO29" i="16" s="1"/>
  <c r="DN28" i="16"/>
  <c r="DN26" i="16"/>
  <c r="DR89" i="23" l="1"/>
  <c r="DR66" i="23"/>
  <c r="DR67" i="23"/>
  <c r="DR70" i="23"/>
  <c r="DS65" i="23" s="1"/>
  <c r="DQ69" i="23"/>
  <c r="DS113" i="23"/>
  <c r="DR115" i="23"/>
  <c r="BK136" i="23"/>
  <c r="BJ138" i="23"/>
  <c r="BK134" i="23"/>
  <c r="BL43" i="23"/>
  <c r="DS111" i="23"/>
  <c r="DS20" i="23"/>
  <c r="DS24" i="23" s="1"/>
  <c r="DT19" i="23"/>
  <c r="DR93" i="23"/>
  <c r="DQ92" i="23"/>
  <c r="DR90" i="23"/>
  <c r="DO24" i="16"/>
  <c r="DO25" i="16" s="1"/>
  <c r="DP29" i="16" s="1"/>
  <c r="DO28" i="16"/>
  <c r="DO36" i="16"/>
  <c r="DO35" i="16"/>
  <c r="DO26" i="16" l="1"/>
  <c r="DS66" i="23"/>
  <c r="DT21" i="23"/>
  <c r="DS23" i="23"/>
  <c r="DT20" i="23"/>
  <c r="DT24" i="23" s="1"/>
  <c r="BK135" i="23"/>
  <c r="BK146" i="23"/>
  <c r="BJ147" i="23"/>
  <c r="BJ148" i="23"/>
  <c r="DS112" i="23"/>
  <c r="DS116" i="23" s="1"/>
  <c r="DT111" i="23"/>
  <c r="BL47" i="23"/>
  <c r="DR92" i="23"/>
  <c r="DS90" i="23"/>
  <c r="DS88" i="23"/>
  <c r="DS67" i="23"/>
  <c r="DS70" i="23"/>
  <c r="DR69" i="23"/>
  <c r="DP24" i="16"/>
  <c r="DP25" i="16" s="1"/>
  <c r="DQ29" i="16" s="1"/>
  <c r="DP26" i="16"/>
  <c r="DP36" i="16"/>
  <c r="DP35" i="16"/>
  <c r="DT23" i="23" l="1"/>
  <c r="DU21" i="23"/>
  <c r="DU19" i="23"/>
  <c r="BK149" i="23"/>
  <c r="BK139" i="23"/>
  <c r="DT67" i="23"/>
  <c r="DS69" i="23"/>
  <c r="BM44" i="23"/>
  <c r="BL46" i="23"/>
  <c r="BM42" i="23"/>
  <c r="DT112" i="23"/>
  <c r="DT65" i="23"/>
  <c r="DS89" i="23"/>
  <c r="DS93" i="23" s="1"/>
  <c r="DT88" i="23"/>
  <c r="DS115" i="23"/>
  <c r="DT116" i="23"/>
  <c r="DU111" i="23" s="1"/>
  <c r="DT113" i="23"/>
  <c r="DQ24" i="16"/>
  <c r="DQ25" i="16" s="1"/>
  <c r="DR29" i="16" s="1"/>
  <c r="DQ36" i="16"/>
  <c r="DQ35" i="16"/>
  <c r="DP28" i="16"/>
  <c r="DQ28" i="16" s="1"/>
  <c r="DU112" i="23" l="1"/>
  <c r="DT89" i="23"/>
  <c r="DU20" i="23"/>
  <c r="DU24" i="23" s="1"/>
  <c r="DV19" i="23"/>
  <c r="DU113" i="23"/>
  <c r="DT115" i="23"/>
  <c r="DU116" i="23"/>
  <c r="DV111" i="23" s="1"/>
  <c r="BK138" i="23"/>
  <c r="BL136" i="23"/>
  <c r="BL134" i="23"/>
  <c r="DS92" i="23"/>
  <c r="DT90" i="23"/>
  <c r="DT93" i="23"/>
  <c r="BM43" i="23"/>
  <c r="DT66" i="23"/>
  <c r="DT70" i="23" s="1"/>
  <c r="DU65" i="23"/>
  <c r="DR36" i="16"/>
  <c r="DR35" i="16"/>
  <c r="DQ26" i="16"/>
  <c r="DV112" i="23" l="1"/>
  <c r="DV20" i="23"/>
  <c r="DU66" i="23"/>
  <c r="DU70" i="23" s="1"/>
  <c r="DT92" i="23"/>
  <c r="DU90" i="23"/>
  <c r="DV24" i="23"/>
  <c r="DU23" i="23"/>
  <c r="DV21" i="23"/>
  <c r="DU67" i="23"/>
  <c r="DT69" i="23"/>
  <c r="DU88" i="23"/>
  <c r="BK148" i="23"/>
  <c r="BK147" i="23"/>
  <c r="DV113" i="23"/>
  <c r="DV116" i="23"/>
  <c r="DW111" i="23" s="1"/>
  <c r="DW112" i="23" s="1"/>
  <c r="DU115" i="23"/>
  <c r="BM47" i="23"/>
  <c r="BL135" i="23"/>
  <c r="BL146" i="23"/>
  <c r="DR24" i="16"/>
  <c r="DR26" i="16" s="1"/>
  <c r="DV67" i="23" l="1"/>
  <c r="DU69" i="23"/>
  <c r="DV65" i="23"/>
  <c r="DV23" i="23"/>
  <c r="DW21" i="23"/>
  <c r="DW24" i="23"/>
  <c r="DW23" i="23" s="1"/>
  <c r="BM46" i="23"/>
  <c r="BN44" i="23"/>
  <c r="BN42" i="23"/>
  <c r="DU89" i="23"/>
  <c r="DU93" i="23" s="1"/>
  <c r="DW19" i="23"/>
  <c r="DW20" i="23" s="1"/>
  <c r="DW116" i="23"/>
  <c r="DV115" i="23"/>
  <c r="DW113" i="23"/>
  <c r="BL149" i="23"/>
  <c r="BL139" i="23"/>
  <c r="DS24" i="16"/>
  <c r="DS25" i="16" s="1"/>
  <c r="DT29" i="16" s="1"/>
  <c r="DS26" i="16"/>
  <c r="DR25" i="16"/>
  <c r="DS29" i="16" s="1"/>
  <c r="DR28" i="16"/>
  <c r="DV90" i="23" l="1"/>
  <c r="DU92" i="23"/>
  <c r="BN43" i="23"/>
  <c r="DV66" i="23"/>
  <c r="DV70" i="23" s="1"/>
  <c r="DW65" i="23"/>
  <c r="DW66" i="23" s="1"/>
  <c r="DW115" i="23"/>
  <c r="BL138" i="23"/>
  <c r="BM136" i="23"/>
  <c r="BM134" i="23"/>
  <c r="DV88" i="23"/>
  <c r="DS36" i="16"/>
  <c r="DS35" i="16"/>
  <c r="DT35" i="16" s="1"/>
  <c r="DS28" i="16"/>
  <c r="DT24" i="16"/>
  <c r="DT25" i="16" s="1"/>
  <c r="DU29" i="16" s="1"/>
  <c r="DT36" i="16"/>
  <c r="DW70" i="23" l="1"/>
  <c r="DV69" i="23"/>
  <c r="DW67" i="23"/>
  <c r="DV89" i="23"/>
  <c r="DV93" i="23" s="1"/>
  <c r="DW88" i="23" s="1"/>
  <c r="DW89" i="23" s="1"/>
  <c r="BN47" i="23"/>
  <c r="BM135" i="23"/>
  <c r="BM146" i="23"/>
  <c r="BL147" i="23"/>
  <c r="BL148" i="23"/>
  <c r="DT26" i="16"/>
  <c r="DT28" i="16"/>
  <c r="DU36" i="16"/>
  <c r="DU35" i="16"/>
  <c r="BN46" i="23" l="1"/>
  <c r="BO44" i="23"/>
  <c r="BO42" i="23"/>
  <c r="DW90" i="23"/>
  <c r="DV92" i="23"/>
  <c r="DW93" i="23"/>
  <c r="DW92" i="23" s="1"/>
  <c r="BM149" i="23"/>
  <c r="BM139" i="23"/>
  <c r="DW69" i="23"/>
  <c r="DU24" i="16"/>
  <c r="DU25" i="16" s="1"/>
  <c r="DV29" i="16" s="1"/>
  <c r="DU26" i="16"/>
  <c r="BM138" i="23" l="1"/>
  <c r="BN136" i="23"/>
  <c r="BN134" i="23"/>
  <c r="BO43" i="23"/>
  <c r="DV24" i="16"/>
  <c r="DV25" i="16" s="1"/>
  <c r="DV36" i="16"/>
  <c r="DV35" i="16"/>
  <c r="DU28" i="16"/>
  <c r="DV28" i="16" s="1"/>
  <c r="BO47" i="23" l="1"/>
  <c r="BN135" i="23"/>
  <c r="BN146" i="23"/>
  <c r="BM147" i="23"/>
  <c r="BM148" i="23"/>
  <c r="DV26" i="16"/>
  <c r="BN149" i="23" l="1"/>
  <c r="BN139" i="23"/>
  <c r="BP44" i="23"/>
  <c r="BO46" i="23"/>
  <c r="BP42" i="23"/>
  <c r="BP43" i="23" l="1"/>
  <c r="BO136" i="23"/>
  <c r="BN138" i="23"/>
  <c r="BO134" i="23"/>
  <c r="BN147" i="23" l="1"/>
  <c r="BN148" i="23"/>
  <c r="BP47" i="23"/>
  <c r="BO135" i="23"/>
  <c r="BO146" i="23"/>
  <c r="BO149" i="23" l="1"/>
  <c r="BO139" i="23"/>
  <c r="BQ44" i="23"/>
  <c r="BP46" i="23"/>
  <c r="BQ42" i="23"/>
  <c r="BQ43" i="23" l="1"/>
  <c r="BO138" i="23"/>
  <c r="BP136" i="23"/>
  <c r="BP134" i="23"/>
  <c r="BQ47" i="23" l="1"/>
  <c r="BP135" i="23"/>
  <c r="BP146" i="23"/>
  <c r="BO147" i="23"/>
  <c r="BO148" i="23"/>
  <c r="BP149" i="23" l="1"/>
  <c r="BP139" i="23"/>
  <c r="BR44" i="23"/>
  <c r="BQ46" i="23"/>
  <c r="BR42" i="23"/>
  <c r="BR43" i="23" l="1"/>
  <c r="BQ136" i="23"/>
  <c r="BP138" i="23"/>
  <c r="BQ134" i="23"/>
  <c r="BQ135" i="23" l="1"/>
  <c r="BQ146" i="23"/>
  <c r="BP147" i="23"/>
  <c r="BP148" i="23"/>
  <c r="BR47" i="23"/>
  <c r="BR46" i="23" l="1"/>
  <c r="BS44" i="23"/>
  <c r="BS42" i="23"/>
  <c r="BQ149" i="23"/>
  <c r="BQ139" i="23"/>
  <c r="BR136" i="23" l="1"/>
  <c r="BQ138" i="23"/>
  <c r="BR134" i="23"/>
  <c r="BS43" i="23"/>
  <c r="BS47" i="23" l="1"/>
  <c r="BR135" i="23"/>
  <c r="BR146" i="23"/>
  <c r="BQ147" i="23"/>
  <c r="BQ148" i="23"/>
  <c r="BR149" i="23" l="1"/>
  <c r="BR139" i="23"/>
  <c r="BT44" i="23"/>
  <c r="BS46" i="23"/>
  <c r="BT42" i="23"/>
  <c r="BT43" i="23" l="1"/>
  <c r="BS136" i="23"/>
  <c r="BR138" i="23"/>
  <c r="BS134" i="23"/>
  <c r="BR147" i="23" l="1"/>
  <c r="BR148" i="23"/>
  <c r="BS135" i="23"/>
  <c r="BS146" i="23"/>
  <c r="BT47" i="23"/>
  <c r="BS149" i="23" l="1"/>
  <c r="BS139" i="23"/>
  <c r="BU44" i="23"/>
  <c r="BT46" i="23"/>
  <c r="BU42" i="23"/>
  <c r="BU43" i="23" l="1"/>
  <c r="BS138" i="23"/>
  <c r="BT136" i="23"/>
  <c r="BT134" i="23"/>
  <c r="BS147" i="23" l="1"/>
  <c r="BS148" i="23"/>
  <c r="BT135" i="23"/>
  <c r="BT146" i="23"/>
  <c r="BU47" i="23"/>
  <c r="BT149" i="23" l="1"/>
  <c r="BT139" i="23"/>
  <c r="BV44" i="23"/>
  <c r="BU46" i="23"/>
  <c r="BV42" i="23"/>
  <c r="BV43" i="23" l="1"/>
  <c r="BU136" i="23"/>
  <c r="BT138" i="23"/>
  <c r="BU134" i="23"/>
  <c r="BU135" i="23" l="1"/>
  <c r="BU146" i="23"/>
  <c r="BV47" i="23"/>
  <c r="BT147" i="23"/>
  <c r="BT148" i="23"/>
  <c r="BW44" i="23" l="1"/>
  <c r="BV46" i="23"/>
  <c r="BW42" i="23"/>
  <c r="BU149" i="23"/>
  <c r="BU139" i="23"/>
  <c r="BV136" i="23" l="1"/>
  <c r="BU138" i="23"/>
  <c r="BV134" i="23"/>
  <c r="BW43" i="23"/>
  <c r="BV135" i="23" l="1"/>
  <c r="BV146" i="23"/>
  <c r="BU147" i="23"/>
  <c r="BU148" i="23"/>
  <c r="BW47" i="23"/>
  <c r="BX44" i="23" l="1"/>
  <c r="BW46" i="23"/>
  <c r="BX42" i="23"/>
  <c r="BV149" i="23"/>
  <c r="BV139" i="23"/>
  <c r="BW136" i="23" l="1"/>
  <c r="BV138" i="23"/>
  <c r="BW134" i="23"/>
  <c r="BX43" i="23"/>
  <c r="BX47" i="23" l="1"/>
  <c r="BW135" i="23"/>
  <c r="BW146" i="23"/>
  <c r="BV147" i="23"/>
  <c r="BV148" i="23"/>
  <c r="BW149" i="23" l="1"/>
  <c r="BW139" i="23"/>
  <c r="BY44" i="23"/>
  <c r="BX46" i="23"/>
  <c r="BY42" i="23"/>
  <c r="BY43" i="23" l="1"/>
  <c r="BX136" i="23"/>
  <c r="BW138" i="23"/>
  <c r="BX134" i="23"/>
  <c r="BW147" i="23" l="1"/>
  <c r="BW148" i="23"/>
  <c r="BY47" i="23"/>
  <c r="BX135" i="23"/>
  <c r="BX146" i="23"/>
  <c r="BX149" i="23" l="1"/>
  <c r="BX139" i="23"/>
  <c r="BY46" i="23"/>
  <c r="BZ44" i="23"/>
  <c r="BZ42" i="23"/>
  <c r="BZ43" i="23" l="1"/>
  <c r="BX138" i="23"/>
  <c r="BY136" i="23"/>
  <c r="BY134" i="23"/>
  <c r="BY135" i="23" l="1"/>
  <c r="BY146" i="23"/>
  <c r="BX147" i="23"/>
  <c r="BX148" i="23"/>
  <c r="BZ47" i="23"/>
  <c r="BY149" i="23" l="1"/>
  <c r="BY139" i="23"/>
  <c r="BZ46" i="23"/>
  <c r="CA44" i="23"/>
  <c r="CA42" i="23"/>
  <c r="CA43" i="23" l="1"/>
  <c r="BY138" i="23"/>
  <c r="BZ136" i="23"/>
  <c r="BZ134" i="23"/>
  <c r="BY147" i="23" l="1"/>
  <c r="BY148" i="23"/>
  <c r="BZ135" i="23"/>
  <c r="BZ146" i="23"/>
  <c r="CA47" i="23"/>
  <c r="CB44" i="23" l="1"/>
  <c r="CA46" i="23"/>
  <c r="CB42" i="23"/>
  <c r="BZ149" i="23"/>
  <c r="BZ139" i="23"/>
  <c r="BZ138" i="23" l="1"/>
  <c r="CA136" i="23"/>
  <c r="CA134" i="23"/>
  <c r="CB43" i="23"/>
  <c r="CB47" i="23" l="1"/>
  <c r="CA135" i="23"/>
  <c r="CA146" i="23"/>
  <c r="BZ147" i="23"/>
  <c r="BZ148" i="23"/>
  <c r="CA149" i="23" l="1"/>
  <c r="CA139" i="23"/>
  <c r="CC44" i="23"/>
  <c r="CB46" i="23"/>
  <c r="CC42" i="23"/>
  <c r="CC43" i="23" l="1"/>
  <c r="CA138" i="23"/>
  <c r="CB136" i="23"/>
  <c r="CB134" i="23"/>
  <c r="CA147" i="23" l="1"/>
  <c r="CA148" i="23"/>
  <c r="CB135" i="23"/>
  <c r="CB146" i="23"/>
  <c r="CC47" i="23"/>
  <c r="CB149" i="23" l="1"/>
  <c r="CB139" i="23"/>
  <c r="CD44" i="23"/>
  <c r="CC46" i="23"/>
  <c r="CD42" i="23"/>
  <c r="CD43" i="23" l="1"/>
  <c r="CB138" i="23"/>
  <c r="CC136" i="23"/>
  <c r="CC134" i="23"/>
  <c r="CB147" i="23" l="1"/>
  <c r="CB148" i="23"/>
  <c r="CC135" i="23"/>
  <c r="CC146" i="23"/>
  <c r="CD47" i="23"/>
  <c r="CC149" i="23" l="1"/>
  <c r="CC139" i="23"/>
  <c r="CD46" i="23"/>
  <c r="CE44" i="23"/>
  <c r="CE42" i="23"/>
  <c r="CE43" i="23" l="1"/>
  <c r="CD136" i="23"/>
  <c r="CC138" i="23"/>
  <c r="CD134" i="23"/>
  <c r="CD135" i="23" l="1"/>
  <c r="CD146" i="23"/>
  <c r="CC147" i="23"/>
  <c r="CC148" i="23"/>
  <c r="CE47" i="23"/>
  <c r="CE46" i="23" l="1"/>
  <c r="CF44" i="23"/>
  <c r="CF42" i="23"/>
  <c r="CD149" i="23"/>
  <c r="CD139" i="23"/>
  <c r="CE136" i="23" l="1"/>
  <c r="CD138" i="23"/>
  <c r="CE134" i="23"/>
  <c r="CF43" i="23"/>
  <c r="CF47" i="23" l="1"/>
  <c r="CE135" i="23"/>
  <c r="CE146" i="23"/>
  <c r="CD147" i="23"/>
  <c r="CD148" i="23"/>
  <c r="CE149" i="23" l="1"/>
  <c r="CE139" i="23"/>
  <c r="CG44" i="23"/>
  <c r="CF46" i="23"/>
  <c r="CG42" i="23"/>
  <c r="CG43" i="23" l="1"/>
  <c r="CF136" i="23"/>
  <c r="CE138" i="23"/>
  <c r="CF134" i="23"/>
  <c r="CF135" i="23" l="1"/>
  <c r="CF146" i="23"/>
  <c r="CE148" i="23"/>
  <c r="CE147" i="23"/>
  <c r="CG47" i="23"/>
  <c r="CF149" i="23" l="1"/>
  <c r="CF139" i="23"/>
  <c r="CH44" i="23"/>
  <c r="CG46" i="23"/>
  <c r="CH42" i="23"/>
  <c r="CH43" i="23" l="1"/>
  <c r="CF138" i="23"/>
  <c r="CG136" i="23"/>
  <c r="CG134" i="23"/>
  <c r="CG135" i="23" l="1"/>
  <c r="CG146" i="23"/>
  <c r="CF147" i="23"/>
  <c r="CF148" i="23"/>
  <c r="CH47" i="23"/>
  <c r="CI44" i="23" l="1"/>
  <c r="CH46" i="23"/>
  <c r="CI42" i="23"/>
  <c r="CG149" i="23"/>
  <c r="CG139" i="23"/>
  <c r="CG138" i="23" l="1"/>
  <c r="CH136" i="23"/>
  <c r="CH134" i="23"/>
  <c r="CI43" i="23"/>
  <c r="CI47" i="23" l="1"/>
  <c r="CH135" i="23"/>
  <c r="CH146" i="23"/>
  <c r="CG147" i="23"/>
  <c r="CG148" i="23"/>
  <c r="CH149" i="23" l="1"/>
  <c r="CH139" i="23"/>
  <c r="CJ44" i="23"/>
  <c r="CI46" i="23"/>
  <c r="CJ42" i="23"/>
  <c r="CJ43" i="23" l="1"/>
  <c r="CH138" i="23"/>
  <c r="CI136" i="23"/>
  <c r="CI134" i="23"/>
  <c r="CH147" i="23" l="1"/>
  <c r="CH148" i="23"/>
  <c r="CJ47" i="23"/>
  <c r="CI135" i="23"/>
  <c r="CI146" i="23"/>
  <c r="CI149" i="23" l="1"/>
  <c r="CI139" i="23"/>
  <c r="CK44" i="23"/>
  <c r="CJ46" i="23"/>
  <c r="CK42" i="23"/>
  <c r="CK43" i="23" l="1"/>
  <c r="CJ136" i="23"/>
  <c r="CI138" i="23"/>
  <c r="CJ134" i="23"/>
  <c r="CJ135" i="23" l="1"/>
  <c r="CJ146" i="23"/>
  <c r="CI147" i="23"/>
  <c r="CI148" i="23"/>
  <c r="CK47" i="23"/>
  <c r="CL44" i="23" l="1"/>
  <c r="CK46" i="23"/>
  <c r="CL42" i="23"/>
  <c r="CJ149" i="23"/>
  <c r="CJ139" i="23"/>
  <c r="CK136" i="23" l="1"/>
  <c r="CJ138" i="23"/>
  <c r="CK134" i="23"/>
  <c r="CL43" i="23"/>
  <c r="CL47" i="23" l="1"/>
  <c r="CK135" i="23"/>
  <c r="CK146" i="23"/>
  <c r="CJ147" i="23"/>
  <c r="CJ148" i="23"/>
  <c r="CK149" i="23" l="1"/>
  <c r="CK139" i="23"/>
  <c r="CM44" i="23"/>
  <c r="CL46" i="23"/>
  <c r="CM42" i="23"/>
  <c r="CM43" i="23" l="1"/>
  <c r="CL136" i="23"/>
  <c r="CK138" i="23"/>
  <c r="CL134" i="23"/>
  <c r="CL135" i="23" l="1"/>
  <c r="CL146" i="23"/>
  <c r="CK148" i="23"/>
  <c r="CK147" i="23"/>
  <c r="CM47" i="23"/>
  <c r="CL149" i="23" l="1"/>
  <c r="CL139" i="23"/>
  <c r="CM46" i="23"/>
  <c r="CN44" i="23"/>
  <c r="CN42" i="23"/>
  <c r="CN43" i="23" l="1"/>
  <c r="CL138" i="23"/>
  <c r="CM136" i="23"/>
  <c r="CM134" i="23"/>
  <c r="CL147" i="23" l="1"/>
  <c r="CL148" i="23"/>
  <c r="CM135" i="23"/>
  <c r="CM146" i="23"/>
  <c r="CN47" i="23"/>
  <c r="CM149" i="23" l="1"/>
  <c r="CM139" i="23"/>
  <c r="CO44" i="23"/>
  <c r="CN46" i="23"/>
  <c r="CO42" i="23"/>
  <c r="CO43" i="23" l="1"/>
  <c r="CN136" i="23"/>
  <c r="CM138" i="23"/>
  <c r="CN134" i="23"/>
  <c r="CN135" i="23" l="1"/>
  <c r="CN146" i="23"/>
  <c r="CM147" i="23"/>
  <c r="CM148" i="23"/>
  <c r="CO47" i="23"/>
  <c r="CP44" i="23" l="1"/>
  <c r="CO46" i="23"/>
  <c r="CP42" i="23"/>
  <c r="CN149" i="23"/>
  <c r="CN139" i="23"/>
  <c r="CN138" i="23" l="1"/>
  <c r="CO136" i="23"/>
  <c r="CO134" i="23"/>
  <c r="CP43" i="23"/>
  <c r="CP47" i="23" l="1"/>
  <c r="CO135" i="23"/>
  <c r="CO146" i="23"/>
  <c r="CN147" i="23"/>
  <c r="CN148" i="23"/>
  <c r="CO149" i="23" l="1"/>
  <c r="CO139" i="23"/>
  <c r="CP46" i="23"/>
  <c r="CQ44" i="23"/>
  <c r="CQ42" i="23"/>
  <c r="CQ43" i="23" l="1"/>
  <c r="CO138" i="23"/>
  <c r="CP136" i="23"/>
  <c r="CP134" i="23"/>
  <c r="CP135" i="23" l="1"/>
  <c r="CP146" i="23"/>
  <c r="CO147" i="23"/>
  <c r="CO148" i="23"/>
  <c r="CQ47" i="23"/>
  <c r="CP149" i="23" l="1"/>
  <c r="CP139" i="23"/>
  <c r="CQ46" i="23"/>
  <c r="CR44" i="23"/>
  <c r="CR42" i="23"/>
  <c r="CR43" i="23" l="1"/>
  <c r="CQ136" i="23"/>
  <c r="CP138" i="23"/>
  <c r="CQ134" i="23"/>
  <c r="CP147" i="23" l="1"/>
  <c r="CP148" i="23"/>
  <c r="CQ135" i="23"/>
  <c r="CQ146" i="23"/>
  <c r="CR47" i="23"/>
  <c r="CR46" i="23" l="1"/>
  <c r="CS44" i="23"/>
  <c r="CS42" i="23"/>
  <c r="CQ149" i="23"/>
  <c r="CQ139" i="23"/>
  <c r="CQ138" i="23" l="1"/>
  <c r="CR136" i="23"/>
  <c r="CR134" i="23"/>
  <c r="CS43" i="23"/>
  <c r="CS47" i="23" l="1"/>
  <c r="CR135" i="23"/>
  <c r="CR146" i="23"/>
  <c r="CQ147" i="23"/>
  <c r="CQ148" i="23"/>
  <c r="CR149" i="23" l="1"/>
  <c r="CR139" i="23"/>
  <c r="CT44" i="23"/>
  <c r="CS46" i="23"/>
  <c r="CT42" i="23"/>
  <c r="CT43" i="23" l="1"/>
  <c r="CS136" i="23"/>
  <c r="CR138" i="23"/>
  <c r="CS134" i="23"/>
  <c r="CR147" i="23" l="1"/>
  <c r="CR148" i="23"/>
  <c r="CS135" i="23"/>
  <c r="CS146" i="23"/>
  <c r="CT47" i="23"/>
  <c r="CS149" i="23" l="1"/>
  <c r="CS139" i="23"/>
  <c r="CU44" i="23"/>
  <c r="CT46" i="23"/>
  <c r="CU42" i="23"/>
  <c r="CU43" i="23" l="1"/>
  <c r="CT136" i="23"/>
  <c r="CS138" i="23"/>
  <c r="CT134" i="23"/>
  <c r="CT135" i="23" l="1"/>
  <c r="CT146" i="23"/>
  <c r="CS147" i="23"/>
  <c r="CS148" i="23"/>
  <c r="CU47" i="23"/>
  <c r="CT149" i="23" l="1"/>
  <c r="CT139" i="23"/>
  <c r="CV44" i="23"/>
  <c r="CU46" i="23"/>
  <c r="CV42" i="23"/>
  <c r="CV43" i="23" l="1"/>
  <c r="CT138" i="23"/>
  <c r="CU136" i="23"/>
  <c r="CU134" i="23"/>
  <c r="CT147" i="23" l="1"/>
  <c r="CT148" i="23"/>
  <c r="CV47" i="23"/>
  <c r="CU135" i="23"/>
  <c r="CU146" i="23"/>
  <c r="CU149" i="23" l="1"/>
  <c r="CU139" i="23"/>
  <c r="CV46" i="23"/>
  <c r="CW44" i="23"/>
  <c r="CW42" i="23"/>
  <c r="CW43" i="23" l="1"/>
  <c r="CU138" i="23"/>
  <c r="CV136" i="23"/>
  <c r="CV134" i="23"/>
  <c r="CV135" i="23" l="1"/>
  <c r="CV146" i="23"/>
  <c r="CU147" i="23"/>
  <c r="CU148" i="23"/>
  <c r="CW47" i="23"/>
  <c r="CW46" i="23" l="1"/>
  <c r="CX44" i="23"/>
  <c r="CX42" i="23"/>
  <c r="CV149" i="23"/>
  <c r="CV139" i="23"/>
  <c r="CV138" i="23" l="1"/>
  <c r="CW136" i="23"/>
  <c r="CW134" i="23"/>
  <c r="CX43" i="23"/>
  <c r="CX47" i="23" l="1"/>
  <c r="CW135" i="23"/>
  <c r="CW146" i="23"/>
  <c r="CV147" i="23"/>
  <c r="CV148" i="23"/>
  <c r="CW149" i="23" l="1"/>
  <c r="CW139" i="23"/>
  <c r="CY44" i="23"/>
  <c r="CX46" i="23"/>
  <c r="CY42" i="23"/>
  <c r="CY43" i="23" l="1"/>
  <c r="CW138" i="23"/>
  <c r="CX136" i="23"/>
  <c r="CX134" i="23"/>
  <c r="CX135" i="23" l="1"/>
  <c r="CX146" i="23"/>
  <c r="CY47" i="23"/>
  <c r="CW147" i="23"/>
  <c r="CW148" i="23"/>
  <c r="CY46" i="23" l="1"/>
  <c r="CZ44" i="23"/>
  <c r="CZ42" i="23"/>
  <c r="CX149" i="23"/>
  <c r="CX139" i="23"/>
  <c r="CZ43" i="23" l="1"/>
  <c r="CX138" i="23"/>
  <c r="CY136" i="23"/>
  <c r="CY134" i="23"/>
  <c r="CX147" i="23" l="1"/>
  <c r="CX148" i="23"/>
  <c r="CZ47" i="23"/>
  <c r="CY135" i="23"/>
  <c r="CY146" i="23"/>
  <c r="CY149" i="23" l="1"/>
  <c r="CY139" i="23"/>
  <c r="DA44" i="23"/>
  <c r="CZ46" i="23"/>
  <c r="DA42" i="23"/>
  <c r="CY138" i="23" l="1"/>
  <c r="CZ136" i="23"/>
  <c r="CZ134" i="23"/>
  <c r="DA43" i="23"/>
  <c r="CZ135" i="23" l="1"/>
  <c r="CZ146" i="23"/>
  <c r="DA47" i="23"/>
  <c r="CY148" i="23"/>
  <c r="CY147" i="23"/>
  <c r="DB44" i="23" l="1"/>
  <c r="DA46" i="23"/>
  <c r="DB42" i="23"/>
  <c r="CZ149" i="23"/>
  <c r="CZ139" i="23"/>
  <c r="DB43" i="23" l="1"/>
  <c r="CZ138" i="23"/>
  <c r="DA136" i="23"/>
  <c r="DA134" i="23"/>
  <c r="DA135" i="23" l="1"/>
  <c r="DA146" i="23"/>
  <c r="CZ147" i="23"/>
  <c r="CZ148" i="23"/>
  <c r="DB47" i="23"/>
  <c r="DB46" i="23" l="1"/>
  <c r="DC44" i="23"/>
  <c r="DC42" i="23"/>
  <c r="DA149" i="23"/>
  <c r="DA139" i="23"/>
  <c r="DB136" i="23" l="1"/>
  <c r="DA138" i="23"/>
  <c r="DB134" i="23"/>
  <c r="DC43" i="23"/>
  <c r="DB135" i="23" l="1"/>
  <c r="DB146" i="23"/>
  <c r="DA147" i="23"/>
  <c r="DA148" i="23"/>
  <c r="DC47" i="23"/>
  <c r="DC46" i="23" l="1"/>
  <c r="DD44" i="23"/>
  <c r="DD42" i="23"/>
  <c r="DB149" i="23"/>
  <c r="DB139" i="23"/>
  <c r="DB138" i="23" l="1"/>
  <c r="DC136" i="23"/>
  <c r="DC134" i="23"/>
  <c r="DD43" i="23"/>
  <c r="DD47" i="23" l="1"/>
  <c r="DC135" i="23"/>
  <c r="DC146" i="23"/>
  <c r="DB147" i="23"/>
  <c r="DB148" i="23"/>
  <c r="DC149" i="23" l="1"/>
  <c r="DC139" i="23"/>
  <c r="DD46" i="23"/>
  <c r="DE44" i="23"/>
  <c r="DE42" i="23"/>
  <c r="DE43" i="23" l="1"/>
  <c r="DC138" i="23"/>
  <c r="DD136" i="23"/>
  <c r="DD134" i="23"/>
  <c r="DD135" i="23" l="1"/>
  <c r="DD146" i="23"/>
  <c r="DC147" i="23"/>
  <c r="DC148" i="23"/>
  <c r="DE47" i="23"/>
  <c r="DF44" i="23" l="1"/>
  <c r="DE46" i="23"/>
  <c r="DF42" i="23"/>
  <c r="DD149" i="23"/>
  <c r="DD139" i="23"/>
  <c r="DE136" i="23" l="1"/>
  <c r="DD138" i="23"/>
  <c r="DE134" i="23"/>
  <c r="DF43" i="23"/>
  <c r="DF47" i="23" l="1"/>
  <c r="DD147" i="23"/>
  <c r="DD148" i="23"/>
  <c r="DE135" i="23"/>
  <c r="DE146" i="23"/>
  <c r="DF46" i="23" l="1"/>
  <c r="DG44" i="23"/>
  <c r="DG42" i="23"/>
  <c r="DE149" i="23"/>
  <c r="DE139" i="23"/>
  <c r="DE138" i="23" l="1"/>
  <c r="DF136" i="23"/>
  <c r="DF134" i="23"/>
  <c r="DG43" i="23"/>
  <c r="DF135" i="23" l="1"/>
  <c r="DF146" i="23"/>
  <c r="DG47" i="23"/>
  <c r="DE147" i="23"/>
  <c r="DE148" i="23"/>
  <c r="DG46" i="23" l="1"/>
  <c r="DH44" i="23"/>
  <c r="DH42" i="23"/>
  <c r="DF149" i="23"/>
  <c r="DF139" i="23"/>
  <c r="DF138" i="23" l="1"/>
  <c r="DG136" i="23"/>
  <c r="DG134" i="23"/>
  <c r="DH43" i="23"/>
  <c r="DH47" i="23" l="1"/>
  <c r="DF147" i="23"/>
  <c r="DF148" i="23"/>
  <c r="DG135" i="23"/>
  <c r="DG146" i="23"/>
  <c r="DG149" i="23" l="1"/>
  <c r="DG139" i="23"/>
  <c r="DH46" i="23"/>
  <c r="DI44" i="23"/>
  <c r="DI42" i="23"/>
  <c r="DI43" i="23" l="1"/>
  <c r="DG138" i="23"/>
  <c r="DH136" i="23"/>
  <c r="DH134" i="23"/>
  <c r="DG147" i="23" l="1"/>
  <c r="DG148" i="23"/>
  <c r="DH135" i="23"/>
  <c r="DH146" i="23"/>
  <c r="DI47" i="23"/>
  <c r="DI46" i="23" l="1"/>
  <c r="DJ44" i="23"/>
  <c r="DJ42" i="23"/>
  <c r="DH149" i="23"/>
  <c r="DH139" i="23"/>
  <c r="DH138" i="23" l="1"/>
  <c r="DI136" i="23"/>
  <c r="DI134" i="23"/>
  <c r="DJ43" i="23"/>
  <c r="DJ47" i="23" l="1"/>
  <c r="DI135" i="23"/>
  <c r="DI146" i="23"/>
  <c r="DH148" i="23"/>
  <c r="DH147" i="23"/>
  <c r="DK44" i="23" l="1"/>
  <c r="DJ46" i="23"/>
  <c r="DK42" i="23"/>
  <c r="DI149" i="23"/>
  <c r="DI139" i="23"/>
  <c r="DJ136" i="23" l="1"/>
  <c r="DI138" i="23"/>
  <c r="DJ134" i="23"/>
  <c r="DK43" i="23"/>
  <c r="DK47" i="23" l="1"/>
  <c r="DJ135" i="23"/>
  <c r="DJ146" i="23"/>
  <c r="DI147" i="23"/>
  <c r="DI148" i="23"/>
  <c r="DK46" i="23" l="1"/>
  <c r="DL44" i="23"/>
  <c r="DL42" i="23"/>
  <c r="DJ149" i="23"/>
  <c r="DJ139" i="23"/>
  <c r="DJ138" i="23" l="1"/>
  <c r="DK136" i="23"/>
  <c r="DK134" i="23"/>
  <c r="DL43" i="23"/>
  <c r="DL47" i="23" l="1"/>
  <c r="DK135" i="23"/>
  <c r="DK146" i="23"/>
  <c r="DJ147" i="23"/>
  <c r="DJ148" i="23"/>
  <c r="DK149" i="23" l="1"/>
  <c r="DK139" i="23"/>
  <c r="DM44" i="23"/>
  <c r="DL46" i="23"/>
  <c r="DM42" i="23"/>
  <c r="DL136" i="23" l="1"/>
  <c r="DK138" i="23"/>
  <c r="DL134" i="23"/>
  <c r="DM43" i="23"/>
  <c r="DL135" i="23" l="1"/>
  <c r="DL146" i="23"/>
  <c r="DM47" i="23"/>
  <c r="DK148" i="23"/>
  <c r="DK147" i="23"/>
  <c r="DN44" i="23" l="1"/>
  <c r="DM46" i="23"/>
  <c r="DN42" i="23"/>
  <c r="DL149" i="23"/>
  <c r="DL139" i="23"/>
  <c r="DM136" i="23" l="1"/>
  <c r="DL138" i="23"/>
  <c r="DM134" i="23"/>
  <c r="DN43" i="23"/>
  <c r="DM135" i="23" l="1"/>
  <c r="DM146" i="23"/>
  <c r="DN47" i="23"/>
  <c r="DL147" i="23"/>
  <c r="DL148" i="23"/>
  <c r="DM149" i="23" l="1"/>
  <c r="DM139" i="23"/>
  <c r="DN46" i="23"/>
  <c r="DO44" i="23"/>
  <c r="DO42" i="23"/>
  <c r="DO43" i="23" l="1"/>
  <c r="DM138" i="23"/>
  <c r="DN136" i="23"/>
  <c r="DN134" i="23"/>
  <c r="DN135" i="23" l="1"/>
  <c r="DN146" i="23"/>
  <c r="DO47" i="23"/>
  <c r="DM147" i="23"/>
  <c r="DM148" i="23"/>
  <c r="DO46" i="23" l="1"/>
  <c r="DP44" i="23"/>
  <c r="DP42" i="23"/>
  <c r="DN149" i="23"/>
  <c r="DN139" i="23"/>
  <c r="DN138" i="23" l="1"/>
  <c r="DO136" i="23"/>
  <c r="DO134" i="23"/>
  <c r="DP43" i="23"/>
  <c r="DP47" i="23" l="1"/>
  <c r="DO135" i="23"/>
  <c r="DO146" i="23"/>
  <c r="DN147" i="23"/>
  <c r="DN148" i="23"/>
  <c r="DO149" i="23" l="1"/>
  <c r="DO139" i="23"/>
  <c r="DP46" i="23"/>
  <c r="DQ44" i="23"/>
  <c r="DQ42" i="23"/>
  <c r="DQ43" i="23" l="1"/>
  <c r="DO138" i="23"/>
  <c r="DP136" i="23"/>
  <c r="DP134" i="23"/>
  <c r="DO147" i="23" l="1"/>
  <c r="DO148" i="23"/>
  <c r="DQ47" i="23"/>
  <c r="DP135" i="23"/>
  <c r="DP146" i="23"/>
  <c r="DP149" i="23" l="1"/>
  <c r="DP139" i="23"/>
  <c r="DQ46" i="23"/>
  <c r="DR44" i="23"/>
  <c r="DR42" i="23"/>
  <c r="DR43" i="23" l="1"/>
  <c r="DP138" i="23"/>
  <c r="DQ136" i="23"/>
  <c r="DQ134" i="23"/>
  <c r="DQ135" i="23" l="1"/>
  <c r="DQ146" i="23"/>
  <c r="DP148" i="23"/>
  <c r="DP147" i="23"/>
  <c r="DR47" i="23"/>
  <c r="DS44" i="23" l="1"/>
  <c r="DR46" i="23"/>
  <c r="DS42" i="23"/>
  <c r="DQ149" i="23"/>
  <c r="DQ139" i="23"/>
  <c r="DQ138" i="23" l="1"/>
  <c r="DR136" i="23"/>
  <c r="DR134" i="23"/>
  <c r="DS43" i="23"/>
  <c r="DS47" i="23" l="1"/>
  <c r="DR135" i="23"/>
  <c r="DR146" i="23"/>
  <c r="DQ147" i="23"/>
  <c r="DQ148" i="23"/>
  <c r="DR149" i="23" l="1"/>
  <c r="DR139" i="23"/>
  <c r="DT44" i="23"/>
  <c r="DS46" i="23"/>
  <c r="DT42" i="23"/>
  <c r="DT43" i="23" l="1"/>
  <c r="DS136" i="23"/>
  <c r="DR138" i="23"/>
  <c r="DS134" i="23"/>
  <c r="DR147" i="23" l="1"/>
  <c r="DR148" i="23"/>
  <c r="DS135" i="23"/>
  <c r="DS146" i="23"/>
  <c r="DT47" i="23"/>
  <c r="DU44" i="23" l="1"/>
  <c r="DT46" i="23"/>
  <c r="DU42" i="23"/>
  <c r="DS149" i="23"/>
  <c r="DS139" i="23"/>
  <c r="DS138" i="23" l="1"/>
  <c r="DT136" i="23"/>
  <c r="DT134" i="23"/>
  <c r="DU43" i="23"/>
  <c r="DU47" i="23" l="1"/>
  <c r="DT135" i="23"/>
  <c r="DT146" i="23"/>
  <c r="DS147" i="23"/>
  <c r="DS148" i="23"/>
  <c r="DT149" i="23" l="1"/>
  <c r="DT139" i="23"/>
  <c r="DU46" i="23"/>
  <c r="DV44" i="23"/>
  <c r="DV42" i="23"/>
  <c r="DV43" i="23" l="1"/>
  <c r="DT138" i="23"/>
  <c r="DU136" i="23"/>
  <c r="DU134" i="23"/>
  <c r="DT147" i="23" l="1"/>
  <c r="DT148" i="23"/>
  <c r="DU135" i="23"/>
  <c r="DU146" i="23"/>
  <c r="DV47" i="23"/>
  <c r="DU149" i="23" l="1"/>
  <c r="DU139" i="23"/>
  <c r="DV46" i="23"/>
  <c r="DW44" i="23"/>
  <c r="DW42" i="23"/>
  <c r="DW43" i="23" l="1"/>
  <c r="DU138" i="23"/>
  <c r="DV136" i="23"/>
  <c r="DV134" i="23"/>
  <c r="DW47" i="23" l="1"/>
  <c r="DW46" i="23" s="1"/>
  <c r="DV135" i="23"/>
  <c r="DV146" i="23"/>
  <c r="DU147" i="23"/>
  <c r="DU148" i="23"/>
  <c r="DV149" i="23" l="1"/>
  <c r="DV139" i="23"/>
  <c r="DV138" i="23" l="1"/>
  <c r="DW136" i="23"/>
  <c r="DW134" i="23"/>
  <c r="DW135" i="23" l="1"/>
  <c r="DW146" i="23"/>
  <c r="DV147" i="23"/>
  <c r="DV148" i="23"/>
  <c r="DW149" i="23" l="1"/>
  <c r="DW139" i="23"/>
  <c r="DW138" i="23" s="1"/>
  <c r="DW147" i="23" l="1"/>
  <c r="DW148" i="23"/>
</calcChain>
</file>

<file path=xl/sharedStrings.xml><?xml version="1.0" encoding="utf-8"?>
<sst xmlns="http://schemas.openxmlformats.org/spreadsheetml/2006/main" count="1384" uniqueCount="682">
  <si>
    <t>CONTO ECONOMICO</t>
  </si>
  <si>
    <t>Parametri Iniziali</t>
  </si>
  <si>
    <t>Vendite</t>
  </si>
  <si>
    <t>Fatturato</t>
  </si>
  <si>
    <t>Magazzino</t>
  </si>
  <si>
    <t>Stato Patrimoniale</t>
  </si>
  <si>
    <t>Personale</t>
  </si>
  <si>
    <t>Costi di Acquisto</t>
  </si>
  <si>
    <t>Conto Economico</t>
  </si>
  <si>
    <t>Costi Variabili</t>
  </si>
  <si>
    <t>Cash Flow</t>
  </si>
  <si>
    <t>CRUSCOTTO</t>
  </si>
  <si>
    <t>Costi Gestione</t>
  </si>
  <si>
    <t>Indicatori</t>
  </si>
  <si>
    <t>FLUSSI FINANZIARI</t>
  </si>
  <si>
    <t>Investimenti</t>
  </si>
  <si>
    <t>DSCR</t>
  </si>
  <si>
    <t>Investimenti Finanziari</t>
  </si>
  <si>
    <t>VAN</t>
  </si>
  <si>
    <t>Finanziamento Banca</t>
  </si>
  <si>
    <t>Ammortamenti</t>
  </si>
  <si>
    <t>WACC</t>
  </si>
  <si>
    <t>Flusso Finanziario</t>
  </si>
  <si>
    <t>Equity</t>
  </si>
  <si>
    <t>TIR</t>
  </si>
  <si>
    <t>Liquidazione Iva</t>
  </si>
  <si>
    <t>Break Even Point</t>
  </si>
  <si>
    <t>Ires</t>
  </si>
  <si>
    <t>Grafici</t>
  </si>
  <si>
    <t>Irap</t>
  </si>
  <si>
    <t>Valutazione Azienda</t>
  </si>
  <si>
    <t>Banca</t>
  </si>
  <si>
    <t>FCFO</t>
  </si>
  <si>
    <t>Flusso Finanziario Servizio Debito</t>
  </si>
  <si>
    <t>Modulo No Start Up</t>
  </si>
  <si>
    <t>Ultimo Stato Patrimoniale</t>
  </si>
  <si>
    <t>Gestione Saldi Patrimoniali</t>
  </si>
  <si>
    <t>PATRIMONIALE</t>
  </si>
  <si>
    <t>TOTALE ATTIVO</t>
  </si>
  <si>
    <t>TOTALE PASSIVO</t>
  </si>
  <si>
    <t>MENU</t>
  </si>
  <si>
    <t>Valutazione Aziendale</t>
  </si>
  <si>
    <t>VALUTAZIONE METODO PATRIMONIALE  SEMPLICE</t>
  </si>
  <si>
    <t>ANNO</t>
  </si>
  <si>
    <t>Attivo</t>
  </si>
  <si>
    <t>Valutazione</t>
  </si>
  <si>
    <t>Rivalutazione Svalutazione</t>
  </si>
  <si>
    <t>Effetto Fiscale</t>
  </si>
  <si>
    <t>Cassa e Banca</t>
  </si>
  <si>
    <t>Crediti esegibili nell'esercizio</t>
  </si>
  <si>
    <t>Crediti v/clienti</t>
  </si>
  <si>
    <t>Impiegati c/stipendi</t>
  </si>
  <si>
    <t>Enti Previd. ed Assistenziali</t>
  </si>
  <si>
    <t>Erario c/acc. Imposte e Ritenute</t>
  </si>
  <si>
    <t>Erario Iva</t>
  </si>
  <si>
    <t>Ratei e Risconti Attivi</t>
  </si>
  <si>
    <t>Altri Crediti, fatture da emettere,crediti v. banca, ecc</t>
  </si>
  <si>
    <t>Totale Crediti Esigibili nell'Esercizio</t>
  </si>
  <si>
    <t>Rimanenze</t>
  </si>
  <si>
    <t>Immobilizzazioni materiali</t>
  </si>
  <si>
    <t>Immobili</t>
  </si>
  <si>
    <t xml:space="preserve">1) Fabbricati </t>
  </si>
  <si>
    <t>F.di Amm. Immobili</t>
  </si>
  <si>
    <t>1) F.do amm.to fabbricati industriali</t>
  </si>
  <si>
    <t>Impianti  Macchinari e Attrezzature</t>
  </si>
  <si>
    <t>1) Impianti e macchinari</t>
  </si>
  <si>
    <t>2) Attrezzature industriali e commerciali</t>
  </si>
  <si>
    <t>F.di Amm. Impianti Macch. Attrezzature</t>
  </si>
  <si>
    <t>1) F.do amm.to Impianti e macchinari</t>
  </si>
  <si>
    <t>2) F.do amm.to Attrezzature ind.li e com.li</t>
  </si>
  <si>
    <t>Totale Immobilizzazioni Materiali</t>
  </si>
  <si>
    <t>Immobilizzazioni immateriali</t>
  </si>
  <si>
    <t>Altri Costi Pluriennali</t>
  </si>
  <si>
    <t>1) Costi d'impianto e ampliamento</t>
  </si>
  <si>
    <t>2) Ricerca&amp; Sviluppo</t>
  </si>
  <si>
    <t>3) Altre immobilizzazioni immateriali</t>
  </si>
  <si>
    <t>F.di Amm. Imm.ni immateriali</t>
  </si>
  <si>
    <t>Totale Immobilizzazioni Immateriali</t>
  </si>
  <si>
    <t>Immobilizzazioni Finanziarie</t>
  </si>
  <si>
    <t>Totale Attivo</t>
  </si>
  <si>
    <t>Passivo</t>
  </si>
  <si>
    <t>Banche a breve termine</t>
  </si>
  <si>
    <t>Debiti Correnti</t>
  </si>
  <si>
    <t>Fornitori</t>
  </si>
  <si>
    <t>1)  Commerciali</t>
  </si>
  <si>
    <t>2)  Immobilizzazioni</t>
  </si>
  <si>
    <t>Enti Previd., Assistenziali, Ratei dipendenti</t>
  </si>
  <si>
    <t>Debiti tributari</t>
  </si>
  <si>
    <t>Altri debiti</t>
  </si>
  <si>
    <t>Totale Debiti Correnti</t>
  </si>
  <si>
    <t>Debito a m/lungo termine</t>
  </si>
  <si>
    <t>Mutui e Finanziamenti</t>
  </si>
  <si>
    <t>Fondo TFR</t>
  </si>
  <si>
    <t>Altri Fondi</t>
  </si>
  <si>
    <t>Finanziamento Soci</t>
  </si>
  <si>
    <t>Totale Debiti a m/lungo termine</t>
  </si>
  <si>
    <t>Totale Passivo</t>
  </si>
  <si>
    <t>Capitale Netto</t>
  </si>
  <si>
    <t>Capitale Sociale</t>
  </si>
  <si>
    <t>Riserva Legale</t>
  </si>
  <si>
    <t>Altre Riserve</t>
  </si>
  <si>
    <t>Utile a nuovo</t>
  </si>
  <si>
    <t>Risultato di Esercizio</t>
  </si>
  <si>
    <t>Rivalutazione Svalutazione Netta</t>
  </si>
  <si>
    <t>Totale Capitale Netto</t>
  </si>
  <si>
    <t>Kmps</t>
  </si>
  <si>
    <t>VALUTAZIONE METODO PATRIMONIALE  COMPLESSO</t>
  </si>
  <si>
    <t>Kmpc= Kmps+Vi</t>
  </si>
  <si>
    <t>Vi= Valore delle Risorse Intangibili</t>
  </si>
  <si>
    <t>Kmps= capitale economico metodo patrimoniale semplice</t>
  </si>
  <si>
    <t>Kmpc= capitale economico metodo patrimoniale complesso</t>
  </si>
  <si>
    <t>r= tasso di royalties sul fatturato</t>
  </si>
  <si>
    <t>i= tasso di attualizzazione</t>
  </si>
  <si>
    <t>anno</t>
  </si>
  <si>
    <t>fatturato</t>
  </si>
  <si>
    <t>royalties</t>
  </si>
  <si>
    <t>val. attuale</t>
  </si>
  <si>
    <t xml:space="preserve">VALORE METODO PATRIMONIALE SEMPLICE = </t>
  </si>
  <si>
    <t xml:space="preserve">VALORE DELLE RISORSE IMMATERIALI = </t>
  </si>
  <si>
    <t>VALORE METODO PATRIMONIALE COMPLESSO</t>
  </si>
  <si>
    <t>VALUTAZIONE METODO REDDITUALE</t>
  </si>
  <si>
    <t>Reddito medio normalizzato</t>
  </si>
  <si>
    <t>Attualizzazione Rendita Limitata</t>
  </si>
  <si>
    <r>
      <t>K</t>
    </r>
    <r>
      <rPr>
        <b/>
        <vertAlign val="subscript"/>
        <sz val="10"/>
        <rFont val="Arial"/>
        <family val="2"/>
      </rPr>
      <t>MRrl</t>
    </r>
    <r>
      <rPr>
        <b/>
        <sz val="10"/>
        <rFont val="Arial"/>
        <family val="2"/>
      </rPr>
      <t xml:space="preserve"> =</t>
    </r>
  </si>
  <si>
    <r>
      <t>∑</t>
    </r>
    <r>
      <rPr>
        <b/>
        <sz val="8"/>
        <rFont val="Arial"/>
        <family val="2"/>
      </rPr>
      <t xml:space="preserve"> R</t>
    </r>
    <r>
      <rPr>
        <b/>
        <vertAlign val="subscript"/>
        <sz val="8"/>
        <rFont val="Arial"/>
        <family val="2"/>
      </rPr>
      <t>j</t>
    </r>
    <r>
      <rPr>
        <b/>
        <sz val="8"/>
        <rFont val="Arial"/>
        <family val="2"/>
      </rPr>
      <t xml:space="preserve"> v</t>
    </r>
    <r>
      <rPr>
        <b/>
        <vertAlign val="superscript"/>
        <sz val="8"/>
        <rFont val="Arial"/>
        <family val="2"/>
      </rPr>
      <t>j</t>
    </r>
    <r>
      <rPr>
        <b/>
        <sz val="8"/>
        <rFont val="Arial"/>
        <family val="2"/>
      </rPr>
      <t xml:space="preserve"> + V</t>
    </r>
    <r>
      <rPr>
        <b/>
        <vertAlign val="subscript"/>
        <sz val="8"/>
        <rFont val="Arial"/>
        <family val="2"/>
      </rPr>
      <t>f</t>
    </r>
    <r>
      <rPr>
        <b/>
        <sz val="8"/>
        <rFont val="Arial"/>
        <family val="2"/>
      </rPr>
      <t xml:space="preserve"> v</t>
    </r>
    <r>
      <rPr>
        <b/>
        <vertAlign val="superscript"/>
        <sz val="8"/>
        <rFont val="Arial"/>
        <family val="2"/>
      </rPr>
      <t>n</t>
    </r>
  </si>
  <si>
    <t xml:space="preserve">dove: </t>
  </si>
  <si>
    <t>j = anni dall'ultimo di consuntivo al penultimo di piano</t>
  </si>
  <si>
    <t>n = ultimo anno di piano</t>
  </si>
  <si>
    <r>
      <t>K</t>
    </r>
    <r>
      <rPr>
        <b/>
        <vertAlign val="subscript"/>
        <sz val="10"/>
        <rFont val="Arial"/>
        <family val="2"/>
      </rPr>
      <t>MRrl</t>
    </r>
    <r>
      <rPr>
        <b/>
        <sz val="10"/>
        <rFont val="Arial"/>
        <family val="2"/>
      </rPr>
      <t xml:space="preserve"> = capitale economico con il metodo reddituale a rendita limitata</t>
    </r>
  </si>
  <si>
    <r>
      <t>R</t>
    </r>
    <r>
      <rPr>
        <b/>
        <vertAlign val="subscript"/>
        <sz val="10"/>
        <rFont val="Arial"/>
        <family val="2"/>
      </rPr>
      <t xml:space="preserve">j </t>
    </r>
    <r>
      <rPr>
        <b/>
        <sz val="10"/>
        <rFont val="Arial"/>
        <family val="2"/>
      </rPr>
      <t>= redditi normalizzati</t>
    </r>
  </si>
  <si>
    <t>i = tasso di attualizzazione</t>
  </si>
  <si>
    <r>
      <t>v</t>
    </r>
    <r>
      <rPr>
        <b/>
        <vertAlign val="super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coefficiente di attualizzazione = 1 / (1 + i)</t>
    </r>
    <r>
      <rPr>
        <b/>
        <vertAlign val="superscript"/>
        <sz val="10"/>
        <rFont val="Arial"/>
        <family val="2"/>
      </rPr>
      <t>j</t>
    </r>
  </si>
  <si>
    <r>
      <t>V</t>
    </r>
    <r>
      <rPr>
        <b/>
        <vertAlign val="subscript"/>
        <sz val="10"/>
        <rFont val="Arial"/>
        <family val="2"/>
      </rPr>
      <t xml:space="preserve">f </t>
    </r>
    <r>
      <rPr>
        <b/>
        <sz val="10"/>
        <rFont val="Arial"/>
        <family val="2"/>
      </rPr>
      <t>= valore finale o residuo = R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 xml:space="preserve"> / i</t>
    </r>
  </si>
  <si>
    <t>Valore finale o residuo</t>
  </si>
  <si>
    <t xml:space="preserve">REDDITO NORMALIZZATO = </t>
  </si>
  <si>
    <t xml:space="preserve">tasso free risk = </t>
  </si>
  <si>
    <t xml:space="preserve">premio per il rischio = </t>
  </si>
  <si>
    <t xml:space="preserve">TASSO DI ATTUALIZZAZIONE = </t>
  </si>
  <si>
    <t xml:space="preserve">REDDITO NORMALIZZATO ATTUALIZZATO = </t>
  </si>
  <si>
    <t xml:space="preserve">CAPITALE ECONOMICO (metodo reddituale 1) = </t>
  </si>
  <si>
    <t>Attualizzazione Rendita Perpetua</t>
  </si>
  <si>
    <r>
      <t>K</t>
    </r>
    <r>
      <rPr>
        <b/>
        <vertAlign val="subscript"/>
        <sz val="10"/>
        <rFont val="Arial"/>
        <family val="2"/>
      </rPr>
      <t>MRrp</t>
    </r>
    <r>
      <rPr>
        <b/>
        <sz val="10"/>
        <rFont val="Arial"/>
        <family val="2"/>
      </rPr>
      <t xml:space="preserve"> =</t>
    </r>
  </si>
  <si>
    <t>R / i</t>
  </si>
  <si>
    <t>dove:</t>
  </si>
  <si>
    <r>
      <t>R = reddito normalizzato medio atteso = (R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+ R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+ … + R</t>
    </r>
    <r>
      <rPr>
        <b/>
        <vertAlign val="subscript"/>
        <sz val="10"/>
        <rFont val="Arial"/>
        <family val="2"/>
      </rPr>
      <t>n</t>
    </r>
    <r>
      <rPr>
        <b/>
        <sz val="10"/>
        <rFont val="Arial"/>
        <family val="2"/>
      </rPr>
      <t>) / n</t>
    </r>
  </si>
  <si>
    <r>
      <t>K</t>
    </r>
    <r>
      <rPr>
        <b/>
        <vertAlign val="subscript"/>
        <sz val="10"/>
        <rFont val="Arial"/>
        <family val="2"/>
      </rPr>
      <t>MRrp</t>
    </r>
    <r>
      <rPr>
        <b/>
        <sz val="10"/>
        <rFont val="Arial"/>
        <family val="2"/>
      </rPr>
      <t xml:space="preserve"> = capitale economico con il metodo reddituale a rendita perpetua</t>
    </r>
  </si>
  <si>
    <t xml:space="preserve">REDDITO NORMALIZZATO MEDIO ATTESO = </t>
  </si>
  <si>
    <t xml:space="preserve">CAPITALE ECONOMICO (metodo reddituale 2) = </t>
  </si>
  <si>
    <t>VALUTAZIONE METODO MISTO PATRIMONIALE REDDITUALE</t>
  </si>
  <si>
    <t>ATTUALIZZAZIONE CON RENDITA LIMITATA</t>
  </si>
  <si>
    <r>
      <t>K</t>
    </r>
    <r>
      <rPr>
        <b/>
        <vertAlign val="subscript"/>
        <sz val="10"/>
        <rFont val="Arial"/>
        <family val="2"/>
      </rPr>
      <t>MMPRrl</t>
    </r>
    <r>
      <rPr>
        <b/>
        <sz val="10"/>
        <rFont val="Arial"/>
        <family val="2"/>
      </rPr>
      <t xml:space="preserve"> =</t>
    </r>
  </si>
  <si>
    <r>
      <t>K</t>
    </r>
    <r>
      <rPr>
        <b/>
        <vertAlign val="subscript"/>
        <sz val="10"/>
        <rFont val="Arial"/>
        <family val="2"/>
      </rPr>
      <t>MPC</t>
    </r>
    <r>
      <rPr>
        <b/>
        <sz val="10"/>
        <rFont val="Arial"/>
        <family val="2"/>
      </rPr>
      <t xml:space="preserve"> ±</t>
    </r>
    <r>
      <rPr>
        <b/>
        <sz val="8"/>
        <rFont val="Arial"/>
        <family val="2"/>
      </rPr>
      <t xml:space="preserve"> G / B = K</t>
    </r>
    <r>
      <rPr>
        <b/>
        <vertAlign val="subscript"/>
        <sz val="8"/>
        <rFont val="Arial"/>
        <family val="2"/>
      </rPr>
      <t>MPC</t>
    </r>
    <r>
      <rPr>
        <b/>
        <sz val="8"/>
        <rFont val="Arial"/>
        <family val="2"/>
      </rPr>
      <t xml:space="preserve"> + a</t>
    </r>
    <r>
      <rPr>
        <b/>
        <vertAlign val="subscript"/>
        <sz val="8"/>
        <rFont val="Arial"/>
        <family val="2"/>
      </rPr>
      <t>n</t>
    </r>
    <r>
      <rPr>
        <b/>
        <sz val="8"/>
        <rFont val="Arial"/>
        <family val="2"/>
      </rPr>
      <t>┐</t>
    </r>
    <r>
      <rPr>
        <b/>
        <vertAlign val="subscript"/>
        <sz val="8"/>
        <rFont val="Arial"/>
        <family val="2"/>
      </rPr>
      <t>i'</t>
    </r>
    <r>
      <rPr>
        <b/>
        <sz val="8"/>
        <rFont val="Arial"/>
        <family val="2"/>
      </rPr>
      <t xml:space="preserve"> (R - i K</t>
    </r>
    <r>
      <rPr>
        <b/>
        <vertAlign val="subscript"/>
        <sz val="8"/>
        <rFont val="Arial"/>
        <family val="2"/>
      </rPr>
      <t>MPC</t>
    </r>
    <r>
      <rPr>
        <b/>
        <sz val="8"/>
        <rFont val="Arial"/>
        <family val="2"/>
      </rPr>
      <t>)</t>
    </r>
  </si>
  <si>
    <r>
      <t>K</t>
    </r>
    <r>
      <rPr>
        <b/>
        <vertAlign val="subscript"/>
        <sz val="10"/>
        <rFont val="Arial"/>
        <family val="2"/>
      </rPr>
      <t>MMPRrl</t>
    </r>
    <r>
      <rPr>
        <b/>
        <sz val="10"/>
        <rFont val="Arial"/>
        <family val="2"/>
      </rPr>
      <t xml:space="preserve"> = capitale economico con il metodo misto patrimoniale reddituale</t>
    </r>
  </si>
  <si>
    <t xml:space="preserve">               ad attualizzazione con rendita limitata</t>
  </si>
  <si>
    <r>
      <t>K</t>
    </r>
    <r>
      <rPr>
        <b/>
        <vertAlign val="subscript"/>
        <sz val="10"/>
        <rFont val="Arial"/>
        <family val="2"/>
      </rPr>
      <t>MPC</t>
    </r>
    <r>
      <rPr>
        <b/>
        <sz val="10"/>
        <rFont val="Arial"/>
        <family val="2"/>
      </rPr>
      <t xml:space="preserve"> = capitale economico con metodo patrimoniale complesso</t>
    </r>
  </si>
  <si>
    <t>R = reddito normalizzato medio atteso</t>
  </si>
  <si>
    <t>n = durata limitata del profitto</t>
  </si>
  <si>
    <t>i = tasso di redditività medio del settore</t>
  </si>
  <si>
    <t>i' = tasso di attualizzazione</t>
  </si>
  <si>
    <t>G / B = goodwill o badwill</t>
  </si>
  <si>
    <t xml:space="preserve">PATRIMONIO NETTO CON IL METODO COMPLESSO = </t>
  </si>
  <si>
    <t xml:space="preserve">TASSO MEDIO DI REDDITIVITA' DEL SETTORE = </t>
  </si>
  <si>
    <t xml:space="preserve">DURATA LIMITATA DEL PROFITTO = </t>
  </si>
  <si>
    <t xml:space="preserve">GOODWILL (BADWILL) = </t>
  </si>
  <si>
    <t xml:space="preserve">CAPITALE ECONOMICO (metodo misto patrimoniale reddituale 1) = </t>
  </si>
  <si>
    <t>ATTUALIZZAZIONE CON RENDITA PERPETUA</t>
  </si>
  <si>
    <r>
      <t>K</t>
    </r>
    <r>
      <rPr>
        <b/>
        <vertAlign val="subscript"/>
        <sz val="10"/>
        <rFont val="Arial"/>
        <family val="2"/>
      </rPr>
      <t>MMPRrp</t>
    </r>
    <r>
      <rPr>
        <b/>
        <sz val="10"/>
        <rFont val="Arial"/>
        <family val="2"/>
      </rPr>
      <t xml:space="preserve"> =</t>
    </r>
  </si>
  <si>
    <r>
      <t>K</t>
    </r>
    <r>
      <rPr>
        <b/>
        <vertAlign val="subscript"/>
        <sz val="10"/>
        <rFont val="Arial"/>
        <family val="2"/>
      </rPr>
      <t>MPC</t>
    </r>
    <r>
      <rPr>
        <b/>
        <sz val="10"/>
        <rFont val="Arial"/>
        <family val="2"/>
      </rPr>
      <t xml:space="preserve"> ±</t>
    </r>
    <r>
      <rPr>
        <b/>
        <sz val="8"/>
        <rFont val="Arial"/>
        <family val="2"/>
      </rPr>
      <t xml:space="preserve"> G / B = K</t>
    </r>
    <r>
      <rPr>
        <b/>
        <vertAlign val="subscript"/>
        <sz val="8"/>
        <rFont val="Arial"/>
        <family val="2"/>
      </rPr>
      <t>MPC</t>
    </r>
    <r>
      <rPr>
        <b/>
        <sz val="8"/>
        <rFont val="Arial"/>
        <family val="2"/>
      </rPr>
      <t xml:space="preserve"> + (R - i K</t>
    </r>
    <r>
      <rPr>
        <b/>
        <vertAlign val="subscript"/>
        <sz val="8"/>
        <rFont val="Arial"/>
        <family val="2"/>
      </rPr>
      <t>MPC</t>
    </r>
    <r>
      <rPr>
        <b/>
        <sz val="8"/>
        <rFont val="Arial"/>
        <family val="2"/>
      </rPr>
      <t>) / i'</t>
    </r>
  </si>
  <si>
    <t xml:space="preserve">CAPITALE ECONOMICO (metodo misto patrimoniale reddituale 2) = </t>
  </si>
  <si>
    <t>VALUTAZIONE METODO FINANZIARIO (Unlevered DFC Analysis)</t>
  </si>
  <si>
    <t>Cash Flow Operazionale</t>
  </si>
  <si>
    <r>
      <t>K</t>
    </r>
    <r>
      <rPr>
        <b/>
        <vertAlign val="subscript"/>
        <sz val="10"/>
        <rFont val="Arial"/>
        <family val="2"/>
      </rPr>
      <t>MF</t>
    </r>
    <r>
      <rPr>
        <b/>
        <sz val="10"/>
        <rFont val="Arial"/>
        <family val="2"/>
      </rPr>
      <t xml:space="preserve"> =</t>
    </r>
  </si>
  <si>
    <r>
      <t xml:space="preserve">∑ </t>
    </r>
    <r>
      <rPr>
        <b/>
        <sz val="10"/>
        <rFont val="Arial"/>
        <family val="2"/>
      </rPr>
      <t>CF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+ V</t>
    </r>
    <r>
      <rPr>
        <b/>
        <vertAlign val="subscript"/>
        <sz val="10"/>
        <rFont val="Arial"/>
        <family val="2"/>
      </rPr>
      <t>f</t>
    </r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n</t>
    </r>
    <r>
      <rPr>
        <b/>
        <sz val="10"/>
        <rFont val="Arial"/>
        <family val="2"/>
      </rPr>
      <t xml:space="preserve"> ±</t>
    </r>
    <r>
      <rPr>
        <b/>
        <sz val="8"/>
        <rFont val="Arial"/>
        <family val="2"/>
      </rPr>
      <t xml:space="preserve"> D</t>
    </r>
  </si>
  <si>
    <r>
      <t>K</t>
    </r>
    <r>
      <rPr>
        <b/>
        <vertAlign val="subscript"/>
        <sz val="10"/>
        <rFont val="Arial"/>
        <family val="2"/>
      </rPr>
      <t>MF</t>
    </r>
    <r>
      <rPr>
        <b/>
        <sz val="10"/>
        <rFont val="Arial"/>
        <family val="2"/>
      </rPr>
      <t xml:space="preserve"> = capitale economico con metodo finanziario (unlevered </t>
    </r>
  </si>
  <si>
    <t xml:space="preserve">         discounted cash flow)</t>
  </si>
  <si>
    <r>
      <t>CF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flussi di cassa previsti</t>
    </r>
  </si>
  <si>
    <t>j = anni dall'ultimo di consuntivo all'ultimo anno di piano</t>
  </si>
  <si>
    <t>i = tasso di attualizzazione = wacc</t>
  </si>
  <si>
    <t>wacc = weighted average cost of capital</t>
  </si>
  <si>
    <r>
      <t>i</t>
    </r>
    <r>
      <rPr>
        <b/>
        <vertAlign val="subscript"/>
        <sz val="10"/>
        <rFont val="Arial"/>
        <family val="2"/>
      </rPr>
      <t>FR</t>
    </r>
    <r>
      <rPr>
        <b/>
        <sz val="10"/>
        <rFont val="Arial"/>
        <family val="2"/>
      </rPr>
      <t xml:space="preserve"> = tasso interesse free risk</t>
    </r>
  </si>
  <si>
    <t>r = rischio impresa</t>
  </si>
  <si>
    <r>
      <t>i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 xml:space="preserve"> = i</t>
    </r>
    <r>
      <rPr>
        <b/>
        <vertAlign val="subscript"/>
        <sz val="10"/>
        <rFont val="Arial"/>
        <family val="2"/>
      </rPr>
      <t>FR</t>
    </r>
    <r>
      <rPr>
        <b/>
        <sz val="10"/>
        <rFont val="Arial"/>
        <family val="2"/>
      </rPr>
      <t xml:space="preserve"> + r</t>
    </r>
  </si>
  <si>
    <r>
      <t>i</t>
    </r>
    <r>
      <rPr>
        <b/>
        <vertAlign val="subscript"/>
        <sz val="10"/>
        <rFont val="Arial"/>
        <family val="2"/>
      </rPr>
      <t>d</t>
    </r>
    <r>
      <rPr>
        <b/>
        <sz val="10"/>
        <rFont val="Arial"/>
        <family val="2"/>
      </rPr>
      <t xml:space="preserve"> = tasso interesse su debiti onerosi</t>
    </r>
  </si>
  <si>
    <t>t = effetto fiscale</t>
  </si>
  <si>
    <t>D = indebitamento finanziario netto = debiti finanziari al netto delle</t>
  </si>
  <si>
    <t xml:space="preserve">      attività finanziarie</t>
  </si>
  <si>
    <t>E = capitale netto</t>
  </si>
  <si>
    <r>
      <t>wacc = i</t>
    </r>
    <r>
      <rPr>
        <b/>
        <vertAlign val="subscript"/>
        <sz val="10"/>
        <rFont val="Arial"/>
        <family val="2"/>
      </rPr>
      <t>c</t>
    </r>
    <r>
      <rPr>
        <b/>
        <sz val="10"/>
        <rFont val="Arial"/>
        <family val="2"/>
      </rPr>
      <t xml:space="preserve"> (E / (E + D)) + i</t>
    </r>
    <r>
      <rPr>
        <b/>
        <vertAlign val="subscript"/>
        <sz val="10"/>
        <rFont val="Arial"/>
        <family val="2"/>
      </rPr>
      <t>d</t>
    </r>
    <r>
      <rPr>
        <b/>
        <sz val="10"/>
        <rFont val="Arial"/>
        <family val="2"/>
      </rPr>
      <t xml:space="preserve"> (1 - t) (D / (E + D))</t>
    </r>
  </si>
  <si>
    <t>ALIQUOTA MEDIA IMPOSTA =</t>
  </si>
  <si>
    <t>TASSO INTERESSE SU DEBITI ONEROSI =</t>
  </si>
  <si>
    <t>TASSO DI INVESTIMENTI SENZA RISCHIO =</t>
  </si>
  <si>
    <t>RISCHIO DI IMPRESA =</t>
  </si>
  <si>
    <t>CAPITALE NETTO =</t>
  </si>
  <si>
    <t>INDEBITAMENTO FINANZIARIO NETTO =</t>
  </si>
  <si>
    <t>WACC =</t>
  </si>
  <si>
    <t>VALORE ATTUALE DEL VALORE FINALE =</t>
  </si>
  <si>
    <t>CAPITALE ECONOMICO (metodo finanziario - discounted cash flow) =</t>
  </si>
  <si>
    <t>VALUTAZIONE CON IL METODO DELL'ECONOMIC VALUE ADDED - EVA®</t>
  </si>
  <si>
    <t>DETERMINAZIONE DEL CAPITALE OPERATIVO</t>
  </si>
  <si>
    <t xml:space="preserve">Immobilizzazioni immateriali </t>
  </si>
  <si>
    <t>Immobilizzazioni finanziarie</t>
  </si>
  <si>
    <t>Capitale circolante netto</t>
  </si>
  <si>
    <t>TOTALE CAPITALE INVESTITO NETTO</t>
  </si>
  <si>
    <t>Posizione finanziaria netta</t>
  </si>
  <si>
    <t>Trattamento di fine rapporto</t>
  </si>
  <si>
    <t>Patrimonio netto</t>
  </si>
  <si>
    <t>TOTALE CAPITALE OPERATIVO</t>
  </si>
  <si>
    <t>PESO IN %</t>
  </si>
  <si>
    <t>DETERMINAZIONE DEL NOPAT</t>
  </si>
  <si>
    <t>Reddito operativo</t>
  </si>
  <si>
    <t>Accantonamento TFR</t>
  </si>
  <si>
    <t>Totale</t>
  </si>
  <si>
    <t>Imposte</t>
  </si>
  <si>
    <t>NOPAT</t>
  </si>
  <si>
    <t>DETERMINAZIONE DEL WACC</t>
  </si>
  <si>
    <t>Costo del capitale proprio</t>
  </si>
  <si>
    <t>Peso del capitale proprio</t>
  </si>
  <si>
    <t xml:space="preserve">Totale </t>
  </si>
  <si>
    <t>Costo del capitale di debito</t>
  </si>
  <si>
    <t>Aliquota Imposte</t>
  </si>
  <si>
    <t xml:space="preserve">Imposte </t>
  </si>
  <si>
    <t>Costo del capitale di debito netto</t>
  </si>
  <si>
    <t>Peso del capitale di debito</t>
  </si>
  <si>
    <t>Costo del TFR</t>
  </si>
  <si>
    <t>Peso del TFR</t>
  </si>
  <si>
    <t>EVA = NOPAT - (WACC x CIN)</t>
  </si>
  <si>
    <t>CIN</t>
  </si>
  <si>
    <t>wacc</t>
  </si>
  <si>
    <t>wacc x CIN</t>
  </si>
  <si>
    <t>ECONOMIC VALUE ADDED</t>
  </si>
  <si>
    <t>W =</t>
  </si>
  <si>
    <r>
      <t xml:space="preserve">K + </t>
    </r>
    <r>
      <rPr>
        <b/>
        <sz val="16"/>
        <rFont val="Arial"/>
        <family val="2"/>
      </rPr>
      <t xml:space="preserve">∑ </t>
    </r>
    <r>
      <rPr>
        <b/>
        <sz val="10"/>
        <rFont val="Arial"/>
        <family val="2"/>
      </rPr>
      <t>EVA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>v</t>
    </r>
    <r>
      <rPr>
        <b/>
        <vertAlign val="super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±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PFN</t>
    </r>
  </si>
  <si>
    <r>
      <t>EVA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NOPAT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- (wacc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x CIN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>)</t>
    </r>
  </si>
  <si>
    <r>
      <t>NOPAT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net operating profit after tax</t>
    </r>
  </si>
  <si>
    <r>
      <t>wacc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weighted average cost of capital</t>
    </r>
  </si>
  <si>
    <r>
      <t>CIN</t>
    </r>
    <r>
      <rPr>
        <b/>
        <vertAlign val="subscript"/>
        <sz val="10"/>
        <rFont val="Arial"/>
        <family val="2"/>
      </rPr>
      <t>j</t>
    </r>
    <r>
      <rPr>
        <b/>
        <sz val="10"/>
        <rFont val="Arial"/>
        <family val="2"/>
      </rPr>
      <t xml:space="preserve"> = capitale investito netto</t>
    </r>
  </si>
  <si>
    <t>PFN = posizione finanziaria netta</t>
  </si>
  <si>
    <t>MVA = market value added</t>
  </si>
  <si>
    <t>CAPITALE INVESTITO NETTO =</t>
  </si>
  <si>
    <t>POSIZIONE FINANZIARIA NETTA =</t>
  </si>
  <si>
    <t xml:space="preserve">CAPITALE ECONOMICO = </t>
  </si>
  <si>
    <t>VALUTAZIONE CON I METODI DIRETTI</t>
  </si>
  <si>
    <t>1) CAPITALIZZAZIONE DI BORSA</t>
  </si>
  <si>
    <t xml:space="preserve">CAPITALIZZAZIONE DI BORSA = </t>
  </si>
  <si>
    <t>CAPITALE ECONOMICO =</t>
  </si>
  <si>
    <t>2) PERCENTUALE DEL VALORE DELLA PRODUZIONE</t>
  </si>
  <si>
    <t xml:space="preserve">VALORE DELLA PRODUZIONE = </t>
  </si>
  <si>
    <t xml:space="preserve">PERCENTUALE APPLICATA = </t>
  </si>
  <si>
    <t>3) PRICE / EARNING (P/E)</t>
  </si>
  <si>
    <t xml:space="preserve">MOLTIPLICATORE = </t>
  </si>
  <si>
    <t xml:space="preserve">REDDITO DELL'ESERCIZIO = </t>
  </si>
  <si>
    <t xml:space="preserve">4) MOLTIPLICATORE DEL MARGINE OPERATIVO (EBIT) - INDEBITAMENTO FINANZIARIO </t>
  </si>
  <si>
    <t xml:space="preserve">EBIT = </t>
  </si>
  <si>
    <t xml:space="preserve">INDEBITAMENTO FINANZIARIO = </t>
  </si>
  <si>
    <t>VALUTAZIONE COMPLESSIVA</t>
  </si>
  <si>
    <t>METODO PATRIMONIALE COMPLESSO</t>
  </si>
  <si>
    <t>METODO REDDITUALE</t>
  </si>
  <si>
    <t>METODO MISTO PATRIMONIALE REDDITUALE</t>
  </si>
  <si>
    <t>METODO FINANZIARIO</t>
  </si>
  <si>
    <t>METODO EVA</t>
  </si>
  <si>
    <t>CAPITALIZZAZIONE DI BORSA</t>
  </si>
  <si>
    <t>PERCENTUALE DEL VALORE DELLA PRODUZIONE</t>
  </si>
  <si>
    <t>PRICE / EARNING</t>
  </si>
  <si>
    <t>MOLTIPLICATORE DELL'EBIT - INDEBITAMENTO FINANZIARIO</t>
  </si>
  <si>
    <t>CAPITALE ECONOMICO (valutazione complessiva) =</t>
  </si>
  <si>
    <r>
      <t>1 Rubbing Shoulders</t>
    </r>
    <r>
      <rPr>
        <sz val="10"/>
        <color rgb="FF222222"/>
        <rFont val="Arial"/>
        <family val="2"/>
      </rPr>
      <t>: servizio di Legal Operations on Demand, consistente (nell’ordine descritto) in: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</si>
  <si>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mappatura delle operations interne a un dipartimento legale;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</si>
  <si>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studio dei processi e assegnazione di priorità;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</si>
  <si>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prototipo dei nuovi processi ed eventuale proposta di tecnologia legal tech;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</si>
  <si>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Fase di testing (se richiesta-voluta) della tecnologia legal tech su un numero ristretto di user;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</si>
  <si>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Validazione e misurazione;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</si>
  <si>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“Allargamento” della tecnologia al resto della forza lavoro;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</si>
  <si>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Training e change management;</t>
    </r>
  </si>
  <si>
    <t>Totale Costo Servizio 10.000 €</t>
  </si>
  <si>
    <r>
      <t>2. </t>
    </r>
    <r>
      <rPr>
        <b/>
        <sz val="10"/>
        <color rgb="FF222222"/>
        <rFont val="Arial"/>
        <family val="2"/>
      </rPr>
      <t>Contract Automation</t>
    </r>
    <r>
      <rPr>
        <sz val="10"/>
        <color rgb="FF222222"/>
        <rFont val="Arial"/>
        <family val="2"/>
      </rPr>
      <t>: get your contracts transformed. Servizio dedicato alla implementazione di tecnologie di automatizzazione contrattuale, dove la parte di “assessment” è ridotta: qui c’è già l’intenzione di integrare una tecnologia. Consiste in: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</si>
  <si>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Studio del “flow” contrattuale e del contesto di inserimento del contratto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</si>
  <si>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Disegno di nuovo processo 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</si>
  <si>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Scelta del legal tech tool da implementare e “inserimento” del processo disegnato all’interno del tool.</t>
    </r>
  </si>
  <si>
    <r>
      <t>·</t>
    </r>
    <r>
      <rPr>
        <sz val="7"/>
        <color rgb="FF222222"/>
        <rFont val="Times New Roman"/>
        <family val="1"/>
      </rPr>
      <t xml:space="preserve"> </t>
    </r>
    <r>
      <rPr>
        <sz val="10"/>
        <color rgb="FF222222"/>
        <rFont val="Arial"/>
        <family val="2"/>
      </rPr>
      <t>Fase di testing della tecnologia legal tech su un numero ristretto di user;</t>
    </r>
  </si>
  <si>
    <r>
      <t>Prezzi: Idealmente </t>
    </r>
    <r>
      <rPr>
        <u/>
        <sz val="10"/>
        <color rgb="FF222222"/>
        <rFont val="Arial"/>
        <family val="2"/>
      </rPr>
      <t>minimo:</t>
    </r>
  </si>
  <si>
    <t>3K per dipartimento legale di azienda sotto i 5 MLN di fatturato</t>
  </si>
  <si>
    <t>6K per dipartimento legale di azienda sopra i 5 MLN di fatturato</t>
  </si>
  <si>
    <t>mese</t>
  </si>
  <si>
    <t>1) F.do amm.to Costi d'impianto e ampliamento</t>
  </si>
  <si>
    <t>2) F.do amm.to Ricerca&amp; Sviluppo</t>
  </si>
  <si>
    <t>3) F.do amm.to   Altre immobilizzazioni immateriali</t>
  </si>
  <si>
    <t>CHECK</t>
  </si>
  <si>
    <t>Conto economico</t>
  </si>
  <si>
    <t>Variazione Rimanenze</t>
  </si>
  <si>
    <t>Costo del Venduto</t>
  </si>
  <si>
    <t>1° Margine di Contribuzione</t>
  </si>
  <si>
    <t>2° Margine Contribuzione</t>
  </si>
  <si>
    <t>Totale Costi Gestione</t>
  </si>
  <si>
    <t>ammortamenti materiali</t>
  </si>
  <si>
    <t>ammortamenti immateriali</t>
  </si>
  <si>
    <t>Totale Ammortamenti</t>
  </si>
  <si>
    <t>Costi del Personale</t>
  </si>
  <si>
    <t>costi del personale dipendente</t>
  </si>
  <si>
    <t>accantonamento al TFR</t>
  </si>
  <si>
    <t>Totale Costo del Personale</t>
  </si>
  <si>
    <t>Acc.to Rischi Crediti</t>
  </si>
  <si>
    <t>Reddito Operativo</t>
  </si>
  <si>
    <t>Gestione finanziaria</t>
  </si>
  <si>
    <t>Oneri Finanziari Preammortamento</t>
  </si>
  <si>
    <t>Oneri Finanziari Finanziamento</t>
  </si>
  <si>
    <t>Totale Gestione Finanziaria</t>
  </si>
  <si>
    <t>Reddito Anteimposte</t>
  </si>
  <si>
    <t>Totale Imposte</t>
  </si>
  <si>
    <t>Reddito Netto</t>
  </si>
  <si>
    <t>Inserimento Ultimo SP</t>
  </si>
  <si>
    <t>incassi</t>
  </si>
  <si>
    <t>ammortamento -&gt;</t>
  </si>
  <si>
    <t>pagamento -&gt;</t>
  </si>
  <si>
    <t>rimborso -&gt;</t>
  </si>
  <si>
    <t>oneri finaziari fin -&gt;</t>
  </si>
  <si>
    <t>utilizzo -&gt;</t>
  </si>
  <si>
    <t>Altri Finanziamentim/l termine</t>
  </si>
  <si>
    <t>Entrate</t>
  </si>
  <si>
    <t>Uscite</t>
  </si>
  <si>
    <t>Saldo Finale Banca</t>
  </si>
  <si>
    <t>ROI</t>
  </si>
  <si>
    <t>ROE</t>
  </si>
  <si>
    <t>ROS</t>
  </si>
  <si>
    <t>A. Flussi finanziari derivanti dalla gestione reddituale (metodo indiretto)</t>
  </si>
  <si>
    <t>Utile (perdita) dell’esercizio</t>
  </si>
  <si>
    <t>Imposte sul reddito</t>
  </si>
  <si>
    <t>Interessi passivi/(interessi attivi)</t>
  </si>
  <si>
    <t>1. Reddito Operativo</t>
  </si>
  <si>
    <t>Rettifiche per elementi non monetari che non hanno avuto contropartita nel capitale circolante netto</t>
  </si>
  <si>
    <t>Accantonamenti ai fondi</t>
  </si>
  <si>
    <t>Ammortamenti delle immobilizzazioni</t>
  </si>
  <si>
    <t>2. Flusso finanziario prima delle variazioni del ccn</t>
  </si>
  <si>
    <t>Variazioni del capitale circolante netto</t>
  </si>
  <si>
    <t>Decremento/(incremento) delle rimanenze</t>
  </si>
  <si>
    <t>Decremento/(incremento) dei crediti vs clienti</t>
  </si>
  <si>
    <t>Incremento/(decremento) dei debiti verso fornitori</t>
  </si>
  <si>
    <t>Decremento/(incremento) ratei e risconti attivi</t>
  </si>
  <si>
    <t>Altre variazioni del capitale circolante netto</t>
  </si>
  <si>
    <t>3. Flusso finanziario dopo le variazioni del ccn</t>
  </si>
  <si>
    <t>(Imposte sul reddito pagate)</t>
  </si>
  <si>
    <t>Utilizzo dei fondi</t>
  </si>
  <si>
    <t>4. Flusso finanziario dopo le altre rettifiche</t>
  </si>
  <si>
    <t>Flusso finanziario della gestione reddituale (A)</t>
  </si>
  <si>
    <t>B. Flussi finanziari derivanti dall’attività d’investimento</t>
  </si>
  <si>
    <t>(Investimenti)</t>
  </si>
  <si>
    <t>Prezzo di realizzo disinvestimenti</t>
  </si>
  <si>
    <t>Attività Finanziarie non immobilizzate</t>
  </si>
  <si>
    <t>Flusso finanziario dell’attività di investimento (B)</t>
  </si>
  <si>
    <t>C. Flussi finanziari derivanti dall’attività di finanziamento</t>
  </si>
  <si>
    <t>Mezzi di terzi</t>
  </si>
  <si>
    <t>Accensione finanziamenti</t>
  </si>
  <si>
    <t>Rimborso finanziamenti Bancari</t>
  </si>
  <si>
    <t>Rimborso finanziamenti Soci</t>
  </si>
  <si>
    <t>Finanziamento Fornitori Cespiti</t>
  </si>
  <si>
    <t>Oneri Finanziari</t>
  </si>
  <si>
    <t>Oneri Finanziari pre ammortamento</t>
  </si>
  <si>
    <t>Mezzi propri</t>
  </si>
  <si>
    <t>Aumento di capitale a pagamento</t>
  </si>
  <si>
    <t>Dividendi (e acconti su dividendi) pagati</t>
  </si>
  <si>
    <t>Flusso finanziario dell’attività di finanziamento (C)</t>
  </si>
  <si>
    <t>Incremento (decremento) delle disponibilità liquide (a ± b ± c)</t>
  </si>
  <si>
    <t>Disponibilità liquide inizio periodo</t>
  </si>
  <si>
    <t>Disponibilità liquide fine periodo</t>
  </si>
  <si>
    <t>Incasso Clienti</t>
  </si>
  <si>
    <t>Altri Incassi</t>
  </si>
  <si>
    <t>Totale Entrate</t>
  </si>
  <si>
    <t>Uscite Costi Variabili</t>
  </si>
  <si>
    <t>Uscite Costi di Acquisto</t>
  </si>
  <si>
    <t xml:space="preserve"> Pagamento Fornitori imm.ni</t>
  </si>
  <si>
    <t xml:space="preserve"> Uscite dipendenti</t>
  </si>
  <si>
    <t xml:space="preserve"> Uscite Contributi</t>
  </si>
  <si>
    <t xml:space="preserve"> Utilizzo Tfr</t>
  </si>
  <si>
    <t xml:space="preserve"> Utilizzo Altri Fondi</t>
  </si>
  <si>
    <t xml:space="preserve"> Uscite costi gestione</t>
  </si>
  <si>
    <t xml:space="preserve"> Uscite costi fissi</t>
  </si>
  <si>
    <t xml:space="preserve"> Liquidazione Iva</t>
  </si>
  <si>
    <t xml:space="preserve"> Canone Leasing</t>
  </si>
  <si>
    <t xml:space="preserve"> Rimoborso Finanziamenti</t>
  </si>
  <si>
    <t xml:space="preserve"> Oneri Finanziari Preammortamento</t>
  </si>
  <si>
    <t xml:space="preserve"> Oneri Finanziari Finanziamento</t>
  </si>
  <si>
    <t xml:space="preserve"> Rimoborso Finanziamenti Soci</t>
  </si>
  <si>
    <t xml:space="preserve"> Oneri Finanziari Finanziamento Soci</t>
  </si>
  <si>
    <t xml:space="preserve"> Pagamento Ires</t>
  </si>
  <si>
    <t xml:space="preserve"> Pagamento Irap</t>
  </si>
  <si>
    <t xml:space="preserve"> Distribuzione Utile</t>
  </si>
  <si>
    <t>Totale Uscite</t>
  </si>
  <si>
    <t>FLUSSO FINANZIARIO</t>
  </si>
  <si>
    <t>SALDO INZIALE BANCA</t>
  </si>
  <si>
    <t>SALDO FINALE BANCA</t>
  </si>
  <si>
    <t>DEBT SERVICE COVER RATIO</t>
  </si>
  <si>
    <t>FCFO (Flusso monetario della gestione operativa al netto delle imposte)</t>
  </si>
  <si>
    <t>Servizio del Debito:</t>
  </si>
  <si>
    <t>- Quota Capitale</t>
  </si>
  <si>
    <t>- Quota Interessi su Indebitamento a MLT</t>
  </si>
  <si>
    <t>TOT Servizio del Debito</t>
  </si>
  <si>
    <t>BEP</t>
  </si>
  <si>
    <t>Prezzo Unitario</t>
  </si>
  <si>
    <t>% Vendita prevista</t>
  </si>
  <si>
    <t>COSTI VAR UNITARIO</t>
  </si>
  <si>
    <t>COSTI FISSI</t>
  </si>
  <si>
    <t>PREZZO UNITARIO ponderato</t>
  </si>
  <si>
    <t>P - CV</t>
  </si>
  <si>
    <t>QUANTITA' BEP</t>
  </si>
  <si>
    <t>Indicatori di sviluppo</t>
  </si>
  <si>
    <t>Variazione % ricavi</t>
  </si>
  <si>
    <t>na</t>
  </si>
  <si>
    <t>Variazione % valore della produzione</t>
  </si>
  <si>
    <t>Variazione % attivo</t>
  </si>
  <si>
    <t>Variazione % patrimonio netto</t>
  </si>
  <si>
    <t>Indicatori di redditivita'</t>
  </si>
  <si>
    <t>R.O.S. (%)</t>
  </si>
  <si>
    <t>R.O.I. (%)</t>
  </si>
  <si>
    <t>R.O.E. (%)</t>
  </si>
  <si>
    <t>Turnover (ricavi/attivo)</t>
  </si>
  <si>
    <t>Oneri finanziari/ricavi %</t>
  </si>
  <si>
    <t>Gestione del circolante</t>
  </si>
  <si>
    <t>Current ratio %</t>
  </si>
  <si>
    <t>Acid test %</t>
  </si>
  <si>
    <t>Giorni di credito clienti</t>
  </si>
  <si>
    <t>Giorni di credito fornitori</t>
  </si>
  <si>
    <t>Struttura finanziaria</t>
  </si>
  <si>
    <t>Margine di tesoreria (€/000)</t>
  </si>
  <si>
    <t>Margine di struttura (€/000)</t>
  </si>
  <si>
    <t>Indice indebitamento</t>
  </si>
  <si>
    <t>Periodo</t>
  </si>
  <si>
    <t>Flusso di cassa di esercizio Residuale</t>
  </si>
  <si>
    <t>Tasso di attualizzazione (CMPC)</t>
  </si>
  <si>
    <t>Valori attuali netti</t>
  </si>
  <si>
    <t>Van</t>
  </si>
  <si>
    <t>Ko</t>
  </si>
  <si>
    <t>costo medio ponderato del capitale</t>
  </si>
  <si>
    <t>Ki</t>
  </si>
  <si>
    <t>costo del capitale di debito</t>
  </si>
  <si>
    <t>Ke</t>
  </si>
  <si>
    <t>costo del capitale proprio</t>
  </si>
  <si>
    <t>S</t>
  </si>
  <si>
    <t>Valore attuale del capitale proprio</t>
  </si>
  <si>
    <t>B</t>
  </si>
  <si>
    <t>Valore attuale del DEBITO</t>
  </si>
  <si>
    <t>Ko =</t>
  </si>
  <si>
    <r>
      <t xml:space="preserve">Ki </t>
    </r>
    <r>
      <rPr>
        <b/>
        <sz val="11"/>
        <color indexed="8"/>
        <rFont val="Times New Roman"/>
        <family val="1"/>
      </rPr>
      <t>[</t>
    </r>
    <r>
      <rPr>
        <b/>
        <sz val="11"/>
        <color indexed="8"/>
        <rFont val="Calibri"/>
        <family val="2"/>
      </rPr>
      <t>B/(B+S)</t>
    </r>
    <r>
      <rPr>
        <b/>
        <sz val="11"/>
        <color indexed="8"/>
        <rFont val="Times New Roman"/>
        <family val="1"/>
      </rPr>
      <t>]</t>
    </r>
    <r>
      <rPr>
        <b/>
        <sz val="11"/>
        <color indexed="8"/>
        <rFont val="Calibri"/>
        <family val="2"/>
      </rPr>
      <t xml:space="preserve">+ Ke </t>
    </r>
    <r>
      <rPr>
        <b/>
        <sz val="11"/>
        <color indexed="8"/>
        <rFont val="Times New Roman"/>
        <family val="1"/>
      </rPr>
      <t>[S/(B+S)]</t>
    </r>
  </si>
  <si>
    <t>Saldo Iva</t>
  </si>
  <si>
    <t>Iva a Debito</t>
  </si>
  <si>
    <t>Iva a Debito Vendite</t>
  </si>
  <si>
    <t>Iva a Credito</t>
  </si>
  <si>
    <t>Iva a Credito Costi Variabili</t>
  </si>
  <si>
    <t>Iva a Credito Costi di Acquisto</t>
  </si>
  <si>
    <t>Iva a Credito Costi Gestione</t>
  </si>
  <si>
    <t>Iva a Credito imm.ni</t>
  </si>
  <si>
    <t>Liquidazione mensile</t>
  </si>
  <si>
    <t xml:space="preserve">Erario c/iva </t>
  </si>
  <si>
    <t>Utilizzo Iva a credito</t>
  </si>
  <si>
    <t>Riporto Iva a Credito</t>
  </si>
  <si>
    <t>Acconto Iva</t>
  </si>
  <si>
    <t>Pagamento Iva</t>
  </si>
  <si>
    <t>ERARIO C/IVA</t>
  </si>
  <si>
    <t>Uscita Iva</t>
  </si>
  <si>
    <t>Anno avvio</t>
  </si>
  <si>
    <t>Aliquota Irap</t>
  </si>
  <si>
    <t>Aliquota Ires</t>
  </si>
  <si>
    <t>% Acc.to Rischi Crediti</t>
  </si>
  <si>
    <t>Budget vendite</t>
  </si>
  <si>
    <t>Prezzo</t>
  </si>
  <si>
    <t>Categoria</t>
  </si>
  <si>
    <t>Incidenza Costo Acquisto %</t>
  </si>
  <si>
    <t>Aliquota Iva</t>
  </si>
  <si>
    <t>gg giacenza Magazzino</t>
  </si>
  <si>
    <t>gg dilazione Clienti</t>
  </si>
  <si>
    <t>gg dilazione Fornitori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</si>
  <si>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</si>
  <si>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</si>
  <si>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</si>
  <si>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</si>
  <si>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</si>
  <si>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</si>
  <si>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</si>
  <si>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</si>
  <si>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</si>
  <si>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</si>
  <si>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</si>
  <si>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</si>
  <si>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Prodotto/Servizio 1</t>
  </si>
  <si>
    <t>Prodotto/Servizio 2</t>
  </si>
  <si>
    <t>Prodotto/Servizio 3</t>
  </si>
  <si>
    <t>Prodotto/Servizio 4</t>
  </si>
  <si>
    <t>Prodotto/Servizio 5</t>
  </si>
  <si>
    <t>Prodotto/Servizio 6</t>
  </si>
  <si>
    <t>Prodotto/Servizio 7</t>
  </si>
  <si>
    <t>Prodotto/Servizio 8</t>
  </si>
  <si>
    <t>Prodotto/Servizio 9</t>
  </si>
  <si>
    <t>Prodotto/Servizio 10</t>
  </si>
  <si>
    <t>Prodotto/Servizio 11</t>
  </si>
  <si>
    <t>Prodotto/Servizio 12</t>
  </si>
  <si>
    <t>Prodotto/Servizio 13</t>
  </si>
  <si>
    <t>Prodotto/Servizio 14</t>
  </si>
  <si>
    <t>Prodotto/Servizio 15</t>
  </si>
  <si>
    <t>Prodotto/Servizio 16</t>
  </si>
  <si>
    <t>Prodotto/Servizio 17</t>
  </si>
  <si>
    <t>Prodotto/Servizio 18</t>
  </si>
  <si>
    <t>Prodotto/Servizio 19</t>
  </si>
  <si>
    <t>Prodotto/Servizio 20</t>
  </si>
  <si>
    <t>Prodotto/Servizio 21</t>
  </si>
  <si>
    <t>Prodotto/Servizio 22</t>
  </si>
  <si>
    <t>Prodotto/Servizio 23</t>
  </si>
  <si>
    <t>Prodotto/Servizio 24</t>
  </si>
  <si>
    <t>Prodotto/Servizio 25</t>
  </si>
  <si>
    <t>Prodotto/Servizio 26</t>
  </si>
  <si>
    <t>Prodotto/Servizio 27</t>
  </si>
  <si>
    <t>Prodotto/Servizio 28</t>
  </si>
  <si>
    <t>Prodotto/Servizio 29</t>
  </si>
  <si>
    <t>Prodotto/Servizio 30</t>
  </si>
  <si>
    <t>Quantità</t>
  </si>
  <si>
    <t>Figura Professionale 1</t>
  </si>
  <si>
    <t>Nome/Qualifica</t>
  </si>
  <si>
    <t>RAL</t>
  </si>
  <si>
    <t>INPS (in % retr.ne lorda media)</t>
  </si>
  <si>
    <t>INAIL (in % retr.ne lorda media)</t>
  </si>
  <si>
    <t>TFR/Fondo  (in % retr.ne lorda media)</t>
  </si>
  <si>
    <t>Numero mensilita</t>
  </si>
  <si>
    <t>13° mensilità</t>
  </si>
  <si>
    <t>14° mensilità</t>
  </si>
  <si>
    <t>Numero dipendenti</t>
  </si>
  <si>
    <t>Figura Professionale 2</t>
  </si>
  <si>
    <t>Retribuzione lorda media  mensile</t>
  </si>
  <si>
    <t>Figura Professionale 3</t>
  </si>
  <si>
    <t>Figura Professionale 4</t>
  </si>
  <si>
    <t>Figura Professionale 5</t>
  </si>
  <si>
    <t>Figura Professionale 6</t>
  </si>
  <si>
    <t>% sul Fatturato</t>
  </si>
  <si>
    <t>gg dilazione</t>
  </si>
  <si>
    <t>Costo Variabile 1</t>
  </si>
  <si>
    <t>Costo Variabile 2</t>
  </si>
  <si>
    <t>Costo Variabile 3</t>
  </si>
  <si>
    <t>Costo Variabile 4</t>
  </si>
  <si>
    <t>Costo Variabile 5</t>
  </si>
  <si>
    <t>Costo Variabile 6</t>
  </si>
  <si>
    <t>Costo Variabile 7</t>
  </si>
  <si>
    <t>Costo Variabile 8</t>
  </si>
  <si>
    <t>Costo Variabile 9</t>
  </si>
  <si>
    <t>Costo Variabile 10</t>
  </si>
  <si>
    <t>Costo Variabile 11</t>
  </si>
  <si>
    <t>Costo Variabile 12</t>
  </si>
  <si>
    <t>Costo Variabile 13</t>
  </si>
  <si>
    <t>Costo Variabile 14</t>
  </si>
  <si>
    <t>Costo Variabile 15</t>
  </si>
  <si>
    <t>Costo Variabile 16</t>
  </si>
  <si>
    <t>Costo Variabile 17</t>
  </si>
  <si>
    <t>Costo Variabile 18</t>
  </si>
  <si>
    <t>Costo Variabile 19</t>
  </si>
  <si>
    <t>Costo Variabile 20</t>
  </si>
  <si>
    <t>Costo Variabile 21</t>
  </si>
  <si>
    <t>Costo Variabile 22</t>
  </si>
  <si>
    <t>Costo Variabile 23</t>
  </si>
  <si>
    <t>Costo Variabile 24</t>
  </si>
  <si>
    <t>Costo Variabile 25</t>
  </si>
  <si>
    <t>Costo Variabile 26</t>
  </si>
  <si>
    <t>Costo Variabile 27</t>
  </si>
  <si>
    <t>Costo Variabile 28</t>
  </si>
  <si>
    <t>Costo Variabile 29</t>
  </si>
  <si>
    <t>Costo Variabile 30</t>
  </si>
  <si>
    <t>Affitto</t>
  </si>
  <si>
    <t>Utenze</t>
  </si>
  <si>
    <t>Servizi Informatici</t>
  </si>
  <si>
    <t>Costi Amministrativi</t>
  </si>
  <si>
    <t>Costo (netto Iva)</t>
  </si>
  <si>
    <t>Descrizione</t>
  </si>
  <si>
    <t>FINAZIATO</t>
  </si>
  <si>
    <t>Aliquota iva</t>
  </si>
  <si>
    <t>Anni amm.to</t>
  </si>
  <si>
    <t xml:space="preserve">Fabbricati </t>
  </si>
  <si>
    <t>CTO</t>
  </si>
  <si>
    <t>Ricerca&amp; Sviluppo</t>
  </si>
  <si>
    <t>SI</t>
  </si>
  <si>
    <t>Impianti e macchinari</t>
  </si>
  <si>
    <t>Project Manager</t>
  </si>
  <si>
    <t>Attrezzature industriali e commerciali</t>
  </si>
  <si>
    <t>Implementazione Sito</t>
  </si>
  <si>
    <t>Altre immobilizzazioni immateriali</t>
  </si>
  <si>
    <t>Costi d'impianto e ampliamento</t>
  </si>
  <si>
    <t>Logo e Digital Marketing</t>
  </si>
  <si>
    <t>ee</t>
  </si>
  <si>
    <t>ff</t>
  </si>
  <si>
    <t>gg</t>
  </si>
  <si>
    <t>hh</t>
  </si>
  <si>
    <t>ii</t>
  </si>
  <si>
    <t>xx</t>
  </si>
  <si>
    <t>Pagamento (comprensivo Iva)</t>
  </si>
  <si>
    <t>Finanziamenti Bancari</t>
  </si>
  <si>
    <t>Fianziamento 1</t>
  </si>
  <si>
    <t>Data Stipula Contratto (mese)</t>
  </si>
  <si>
    <t>Data Stipula Contratto (anno)</t>
  </si>
  <si>
    <t>Mesi preammortamento</t>
  </si>
  <si>
    <t>Data prima rata (mese)</t>
  </si>
  <si>
    <t>Data prima rata (anno)</t>
  </si>
  <si>
    <t>Tasso di interesse annuale</t>
  </si>
  <si>
    <t>Importo Finanziamento</t>
  </si>
  <si>
    <t>Durata (numero rate totali)</t>
  </si>
  <si>
    <t>Tasso di interesse effettivo mensile</t>
  </si>
  <si>
    <t>Rata mensile (quota capitale + oneri finanziari)</t>
  </si>
  <si>
    <t>Rata</t>
  </si>
  <si>
    <t>Quota Capitale Rata</t>
  </si>
  <si>
    <t>Oneri Finanziari Rata</t>
  </si>
  <si>
    <t>Fianziamento</t>
  </si>
  <si>
    <t>Debito Residuo</t>
  </si>
  <si>
    <t>Fianziamento 2</t>
  </si>
  <si>
    <t>Finanziamento 3</t>
  </si>
  <si>
    <t>Finanziamento 4</t>
  </si>
  <si>
    <t>Finanziamento 5</t>
  </si>
  <si>
    <t>Finanziamento 6</t>
  </si>
  <si>
    <t>RIEPILOGO</t>
  </si>
  <si>
    <t>Finanziamento</t>
  </si>
  <si>
    <t>Oneri Finanziari Pre-ammortamento</t>
  </si>
  <si>
    <t>Quota Capitale</t>
  </si>
  <si>
    <t>TOTALE</t>
  </si>
  <si>
    <t xml:space="preserve">Equity </t>
  </si>
  <si>
    <t>EQUITY</t>
  </si>
  <si>
    <t>Finaziamento Soci</t>
  </si>
  <si>
    <t>Elaborato Vendite</t>
  </si>
  <si>
    <t>Debito Iva</t>
  </si>
  <si>
    <t>Incassi</t>
  </si>
  <si>
    <t>Variazione Crediti</t>
  </si>
  <si>
    <t>Elaborati Costo del Venduto</t>
  </si>
  <si>
    <t>Acquisti</t>
  </si>
  <si>
    <t>Credito Iva</t>
  </si>
  <si>
    <t>Pagamenti</t>
  </si>
  <si>
    <t>Var. Debiti</t>
  </si>
  <si>
    <t>Elaborati Magazzino</t>
  </si>
  <si>
    <t>gg giacenza</t>
  </si>
  <si>
    <t>Elaborati Costi Acquisto</t>
  </si>
  <si>
    <t>% su Fatturato</t>
  </si>
  <si>
    <t>Elaborati Costi Gestione</t>
  </si>
  <si>
    <t>Elaborati Costi Personale</t>
  </si>
  <si>
    <t xml:space="preserve">Numero Dipendenti </t>
  </si>
  <si>
    <t>mensilità aggintiva</t>
  </si>
  <si>
    <t>Retribuzione</t>
  </si>
  <si>
    <t>INPS</t>
  </si>
  <si>
    <t>INAIL</t>
  </si>
  <si>
    <t>TFR</t>
  </si>
  <si>
    <t>TOTALE COSTO</t>
  </si>
  <si>
    <t>mensilita aggiuntiva</t>
  </si>
  <si>
    <t>Utilizzo TFR</t>
  </si>
  <si>
    <t>Ratei Dipendenti</t>
  </si>
  <si>
    <t>Saldo Ratei Dipendenti</t>
  </si>
  <si>
    <t>Debito Inps</t>
  </si>
  <si>
    <t>Debito Inail</t>
  </si>
  <si>
    <t>RETRIBUZIONE</t>
  </si>
  <si>
    <t xml:space="preserve">INAIL </t>
  </si>
  <si>
    <t>MENSILITA' AGGIUNTIVA</t>
  </si>
  <si>
    <t>INAL</t>
  </si>
  <si>
    <t>UTILIZZO TFR</t>
  </si>
  <si>
    <t>TOTALE USCITE</t>
  </si>
  <si>
    <t>RATEI DIPENDENTI</t>
  </si>
  <si>
    <t>DEBITO INPS</t>
  </si>
  <si>
    <t>DEBITO INAIL</t>
  </si>
  <si>
    <t>TOTALE VAR PATRIMONIALI</t>
  </si>
  <si>
    <t>Elaborati Investimenti</t>
  </si>
  <si>
    <t>CATEGORIA</t>
  </si>
  <si>
    <t>Pagamento</t>
  </si>
  <si>
    <t>Debito</t>
  </si>
  <si>
    <t>Elaborati Ammortamenti</t>
  </si>
  <si>
    <t>Classificazione</t>
  </si>
  <si>
    <t>materiali</t>
  </si>
  <si>
    <t>Immateriali</t>
  </si>
  <si>
    <t>MATERIALI</t>
  </si>
  <si>
    <t>IMMATERIALI</t>
  </si>
  <si>
    <t>Elaborato Irap</t>
  </si>
  <si>
    <t>Imponibile</t>
  </si>
  <si>
    <t>Imponibile Fiscale IRES</t>
  </si>
  <si>
    <t>Riprese</t>
  </si>
  <si>
    <t>Imponibile Fiscale IRAP</t>
  </si>
  <si>
    <t>Imponibile anno</t>
  </si>
  <si>
    <t>Imposta IRAP</t>
  </si>
  <si>
    <t>Imposta</t>
  </si>
  <si>
    <t>Saldo</t>
  </si>
  <si>
    <t>1° Acconto</t>
  </si>
  <si>
    <t>2° Acconto</t>
  </si>
  <si>
    <t>Versamento</t>
  </si>
  <si>
    <t>Debiti Tributari</t>
  </si>
  <si>
    <t>Crediti Tributari</t>
  </si>
  <si>
    <t>Uscite Tributarie</t>
  </si>
  <si>
    <t>Elaborato Ires</t>
  </si>
  <si>
    <t>Imposta 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</si>
</sst>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[$$-409]#,##0.00"/>
    <numFmt numFmtId="165" formatCode="_-* #,##0\ &quot;€&quot;_-;\-* #,##0\ &quot;€&quot;_-;_-* &quot;-&quot;??\ &quot;€&quot;_-;_-@_-"/>
    <numFmt numFmtId="166" formatCode="#,##0_ ;[Red]\-#,##0\ "/>
    <numFmt numFmtId="167" formatCode="[$-410]mmm\-yy;@"/>
    <numFmt numFmtId="168" formatCode="#,##0;\(#,##0\)"/>
    <numFmt numFmtId="169" formatCode="#,##0_ ;\-#,##0\ "/>
    <numFmt numFmtId="170" formatCode="&quot;€&quot;\ #,##0.000"/>
    <numFmt numFmtId="171" formatCode="&quot;€&quot;\ #,##0"/>
    <numFmt numFmtId="172" formatCode="&quot;€&quot;\ #,##0.0"/>
    <numFmt numFmtId="173" formatCode="&quot;€&quot;\ #,##0.00"/>
    <numFmt numFmtId="174" formatCode="0.000"/>
    <numFmt numFmtId="175" formatCode="0.000%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i/>
      <sz val="10"/>
      <color theme="4" tint="-0.249977111117893"/>
      <name val="Tahoma"/>
      <family val="2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22"/>
      <color theme="6" tint="-0.499984740745262"/>
      <name val="Calibri"/>
      <family val="2"/>
      <scheme val="minor"/>
    </font>
    <font>
      <b/>
      <sz val="20"/>
      <color theme="6" tint="-0.49998474074526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sz val="9"/>
      <color indexed="8"/>
      <name val="Calibri"/>
      <family val="2"/>
    </font>
    <font>
      <b/>
      <sz val="14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6" tint="-0.24994659260841701"/>
      <name val="Calibri"/>
      <family val="2"/>
    </font>
    <font>
      <b/>
      <sz val="16"/>
      <color theme="6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b/>
      <vertAlign val="subscript"/>
      <sz val="10"/>
      <name val="Arial"/>
      <family val="2"/>
    </font>
    <font>
      <b/>
      <sz val="8"/>
      <name val="Arial"/>
      <family val="2"/>
    </font>
    <font>
      <b/>
      <vertAlign val="subscript"/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sz val="10"/>
      <color indexed="43"/>
      <name val="Arial"/>
      <family val="2"/>
    </font>
    <font>
      <b/>
      <sz val="10"/>
      <color indexed="60"/>
      <name val="Arial"/>
      <family val="2"/>
    </font>
    <font>
      <sz val="10"/>
      <color indexed="60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sz val="8"/>
      <name val="Arial"/>
      <family val="2"/>
    </font>
    <font>
      <b/>
      <sz val="10"/>
      <color indexed="43"/>
      <name val="Arial"/>
      <family val="2"/>
    </font>
    <font>
      <sz val="6"/>
      <name val="Arial"/>
      <family val="2"/>
    </font>
    <font>
      <b/>
      <sz val="16"/>
      <color theme="3" tint="-0.249977111117893"/>
      <name val="Arial"/>
      <family val="2"/>
    </font>
    <font>
      <sz val="8"/>
      <color indexed="43"/>
      <name val="Arial"/>
      <family val="2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sz val="10"/>
      <color rgb="FF222222"/>
      <name val="Symbol"/>
      <family val="1"/>
      <charset val="2"/>
    </font>
    <font>
      <sz val="7"/>
      <color rgb="FF222222"/>
      <name val="Times New Roman"/>
      <family val="1"/>
    </font>
    <font>
      <u/>
      <sz val="10"/>
      <color rgb="FF222222"/>
      <name val="Arial"/>
      <family val="2"/>
    </font>
    <font>
      <b/>
      <sz val="9"/>
      <color indexed="8"/>
      <name val="Calibri"/>
      <family val="2"/>
    </font>
    <font>
      <sz val="9"/>
      <color theme="0"/>
      <name val="Calibri"/>
      <family val="2"/>
    </font>
    <font>
      <b/>
      <sz val="16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b/>
      <sz val="10"/>
      <color theme="0"/>
      <name val="Tahoma"/>
      <family val="2"/>
    </font>
    <font>
      <b/>
      <sz val="8"/>
      <color theme="3" tint="-0.249977111117893"/>
      <name val="Franklin Gothic Book"/>
      <family val="2"/>
    </font>
    <font>
      <sz val="8"/>
      <color theme="3" tint="-0.249977111117893"/>
      <name val="Franklin Gothic Book"/>
      <family val="2"/>
    </font>
    <font>
      <b/>
      <sz val="11"/>
      <color rgb="FFFF0000"/>
      <name val="Calibri"/>
      <family val="2"/>
    </font>
    <font>
      <b/>
      <sz val="11"/>
      <color indexed="8"/>
      <name val="Times New Roman"/>
      <family val="1"/>
    </font>
    <font>
      <sz val="9"/>
      <name val="Calibri"/>
      <family val="2"/>
    </font>
    <font>
      <b/>
      <sz val="9"/>
      <name val="Calibri"/>
      <family val="2"/>
    </font>
    <font>
      <sz val="11"/>
      <color theme="0"/>
      <name val="Calibri"/>
      <family val="2"/>
    </font>
    <font>
      <sz val="12"/>
      <color theme="6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name val="Book Antiqua"/>
      <family val="1"/>
    </font>
    <font>
      <sz val="14"/>
      <color theme="6" tint="-0.499984740745262"/>
      <name val="Calibri"/>
      <family val="2"/>
      <scheme val="minor"/>
    </font>
    <font>
      <b/>
      <sz val="9"/>
      <color indexed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</fills>
  <borders count="41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24994659260841701"/>
      </right>
      <top style="medium">
        <color theme="0" tint="-0.499984740745262"/>
      </top>
      <bottom/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medium">
        <color theme="0" tint="-0.499984740745262"/>
      </bottom>
      <diagonal/>
    </border>
    <border>
      <left style="medium">
        <color theme="0" tint="-0.24994659260841701"/>
      </left>
      <right/>
      <top style="thin">
        <color auto="1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24994659260841701"/>
      </right>
      <top style="medium">
        <color auto="1"/>
      </top>
      <bottom/>
      <diagonal/>
    </border>
    <border>
      <left style="medium">
        <color theme="0" tint="-0.2499465926084170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5" fillId="0" borderId="0"/>
    <xf numFmtId="0" fontId="51" fillId="0" borderId="0"/>
    <xf numFmtId="0" fontId="1" fillId="0" borderId="0"/>
    <xf numFmtId="0" fontId="3" fillId="2" borderId="0" applyNumberFormat="0" applyBorder="0" applyAlignment="0" applyProtection="0"/>
    <xf numFmtId="0" fontId="5" fillId="0" borderId="0"/>
  </cellStyleXfs>
  <cellXfs count="395">
    <xf numFmtId="0" fontId="0" fillId="0" borderId="0" xfId="0"/>
    <xf numFmtId="0" fontId="0" fillId="0" borderId="1" xfId="0" applyBorder="1"/>
    <xf numFmtId="1" fontId="6" fillId="3" borderId="2" xfId="3" applyNumberFormat="1" applyFont="1" applyFill="1" applyBorder="1" applyAlignment="1">
      <alignment horizontal="center"/>
    </xf>
    <xf numFmtId="165" fontId="0" fillId="0" borderId="0" xfId="0" applyNumberFormat="1"/>
    <xf numFmtId="0" fontId="4" fillId="0" borderId="0" xfId="2" applyAlignment="1">
      <alignment horizontal="center"/>
    </xf>
    <xf numFmtId="0" fontId="4" fillId="0" borderId="0" xfId="2" applyFill="1"/>
    <xf numFmtId="42" fontId="0" fillId="0" borderId="0" xfId="0" applyNumberFormat="1"/>
    <xf numFmtId="0" fontId="2" fillId="0" borderId="3" xfId="0" applyFont="1" applyBorder="1"/>
    <xf numFmtId="166" fontId="2" fillId="0" borderId="3" xfId="0" applyNumberFormat="1" applyFont="1" applyBorder="1"/>
    <xf numFmtId="0" fontId="0" fillId="0" borderId="0" xfId="0" applyAlignment="1">
      <alignment horizontal="center"/>
    </xf>
    <xf numFmtId="166" fontId="0" fillId="0" borderId="0" xfId="0" applyNumberFormat="1"/>
    <xf numFmtId="4" fontId="2" fillId="0" borderId="3" xfId="0" applyNumberFormat="1" applyFont="1" applyBorder="1"/>
    <xf numFmtId="167" fontId="9" fillId="4" borderId="0" xfId="2" applyNumberFormat="1" applyFont="1" applyFill="1" applyAlignment="1">
      <alignment horizontal="center"/>
    </xf>
    <xf numFmtId="0" fontId="10" fillId="0" borderId="0" xfId="0" applyFont="1"/>
    <xf numFmtId="0" fontId="2" fillId="0" borderId="0" xfId="0" applyFont="1"/>
    <xf numFmtId="0" fontId="11" fillId="0" borderId="0" xfId="0" applyFont="1"/>
    <xf numFmtId="0" fontId="0" fillId="5" borderId="5" xfId="0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9" fontId="0" fillId="5" borderId="5" xfId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44" fontId="15" fillId="5" borderId="6" xfId="0" applyNumberFormat="1" applyFont="1" applyFill="1" applyBorder="1" applyAlignment="1">
      <alignment horizontal="center"/>
    </xf>
    <xf numFmtId="165" fontId="15" fillId="3" borderId="6" xfId="0" applyNumberFormat="1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2" fillId="0" borderId="7" xfId="0" applyFont="1" applyBorder="1"/>
    <xf numFmtId="165" fontId="2" fillId="0" borderId="0" xfId="0" applyNumberFormat="1" applyFont="1"/>
    <xf numFmtId="0" fontId="15" fillId="0" borderId="8" xfId="0" applyFont="1" applyBorder="1"/>
    <xf numFmtId="0" fontId="16" fillId="0" borderId="8" xfId="0" applyFont="1" applyBorder="1"/>
    <xf numFmtId="0" fontId="17" fillId="0" borderId="7" xfId="0" applyFont="1" applyBorder="1"/>
    <xf numFmtId="0" fontId="18" fillId="0" borderId="0" xfId="0" applyFont="1"/>
    <xf numFmtId="0" fontId="19" fillId="0" borderId="0" xfId="0" applyFont="1"/>
    <xf numFmtId="0" fontId="19" fillId="0" borderId="9" xfId="0" applyFont="1" applyBorder="1"/>
    <xf numFmtId="165" fontId="2" fillId="0" borderId="9" xfId="0" applyNumberFormat="1" applyFont="1" applyBorder="1"/>
    <xf numFmtId="0" fontId="2" fillId="0" borderId="8" xfId="0" applyFont="1" applyBorder="1"/>
    <xf numFmtId="165" fontId="20" fillId="0" borderId="9" xfId="0" applyNumberFormat="1" applyFont="1" applyBorder="1"/>
    <xf numFmtId="0" fontId="2" fillId="0" borderId="9" xfId="0" applyFont="1" applyBorder="1"/>
    <xf numFmtId="0" fontId="21" fillId="0" borderId="0" xfId="0" applyFont="1"/>
    <xf numFmtId="9" fontId="15" fillId="5" borderId="6" xfId="1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3" fillId="0" borderId="0" xfId="0" applyFont="1"/>
    <xf numFmtId="0" fontId="2" fillId="0" borderId="11" xfId="0" applyFont="1" applyBorder="1"/>
    <xf numFmtId="165" fontId="0" fillId="0" borderId="11" xfId="0" applyNumberFormat="1" applyBorder="1"/>
    <xf numFmtId="0" fontId="2" fillId="0" borderId="12" xfId="0" applyFont="1" applyBorder="1"/>
    <xf numFmtId="0" fontId="22" fillId="0" borderId="3" xfId="0" applyFont="1" applyBorder="1" applyAlignment="1">
      <alignment horizontal="center"/>
    </xf>
    <xf numFmtId="0" fontId="22" fillId="6" borderId="3" xfId="0" applyFont="1" applyFill="1" applyBorder="1" applyAlignment="1">
      <alignment horizontal="center" wrapText="1"/>
    </xf>
    <xf numFmtId="0" fontId="0" fillId="6" borderId="0" xfId="0" applyFill="1"/>
    <xf numFmtId="165" fontId="0" fillId="6" borderId="0" xfId="0" applyNumberFormat="1" applyFill="1"/>
    <xf numFmtId="165" fontId="2" fillId="6" borderId="0" xfId="0" applyNumberFormat="1" applyFont="1" applyFill="1"/>
    <xf numFmtId="165" fontId="2" fillId="6" borderId="9" xfId="0" applyNumberFormat="1" applyFont="1" applyFill="1" applyBorder="1"/>
    <xf numFmtId="0" fontId="0" fillId="6" borderId="13" xfId="0" applyFill="1" applyBorder="1"/>
    <xf numFmtId="0" fontId="24" fillId="6" borderId="14" xfId="0" quotePrefix="1" applyFont="1" applyFill="1" applyBorder="1" applyAlignment="1">
      <alignment horizontal="left"/>
    </xf>
    <xf numFmtId="0" fontId="5" fillId="6" borderId="14" xfId="0" applyFont="1" applyFill="1" applyBorder="1"/>
    <xf numFmtId="0" fontId="5" fillId="6" borderId="15" xfId="0" applyFont="1" applyFill="1" applyBorder="1"/>
    <xf numFmtId="0" fontId="0" fillId="6" borderId="16" xfId="0" applyFill="1" applyBorder="1"/>
    <xf numFmtId="0" fontId="23" fillId="6" borderId="0" xfId="0" quotePrefix="1" applyFont="1" applyFill="1" applyAlignment="1">
      <alignment horizontal="right"/>
    </xf>
    <xf numFmtId="0" fontId="24" fillId="6" borderId="0" xfId="0" quotePrefix="1" applyFont="1" applyFill="1" applyAlignment="1">
      <alignment horizontal="left"/>
    </xf>
    <xf numFmtId="0" fontId="5" fillId="6" borderId="0" xfId="0" applyFont="1" applyFill="1"/>
    <xf numFmtId="0" fontId="5" fillId="6" borderId="4" xfId="0" applyFont="1" applyFill="1" applyBorder="1"/>
    <xf numFmtId="0" fontId="23" fillId="6" borderId="0" xfId="0" quotePrefix="1" applyFont="1" applyFill="1" applyAlignment="1">
      <alignment horizontal="left"/>
    </xf>
    <xf numFmtId="0" fontId="23" fillId="6" borderId="0" xfId="0" applyFont="1" applyFill="1" applyAlignment="1">
      <alignment horizontal="left"/>
    </xf>
    <xf numFmtId="166" fontId="23" fillId="6" borderId="0" xfId="0" quotePrefix="1" applyNumberFormat="1" applyFont="1" applyFill="1" applyAlignment="1">
      <alignment horizontal="left"/>
    </xf>
    <xf numFmtId="0" fontId="23" fillId="6" borderId="0" xfId="0" applyFont="1" applyFill="1"/>
    <xf numFmtId="0" fontId="31" fillId="6" borderId="0" xfId="0" applyFont="1" applyFill="1"/>
    <xf numFmtId="0" fontId="23" fillId="6" borderId="0" xfId="0" applyFont="1" applyFill="1" applyAlignment="1">
      <alignment horizontal="right"/>
    </xf>
    <xf numFmtId="168" fontId="5" fillId="6" borderId="17" xfId="0" applyNumberFormat="1" applyFont="1" applyFill="1" applyBorder="1"/>
    <xf numFmtId="168" fontId="5" fillId="6" borderId="18" xfId="0" applyNumberFormat="1" applyFont="1" applyFill="1" applyBorder="1"/>
    <xf numFmtId="10" fontId="5" fillId="5" borderId="17" xfId="0" applyNumberFormat="1" applyFont="1" applyFill="1" applyBorder="1" applyProtection="1">
      <protection locked="0"/>
    </xf>
    <xf numFmtId="10" fontId="5" fillId="6" borderId="18" xfId="0" applyNumberFormat="1" applyFont="1" applyFill="1" applyBorder="1" applyProtection="1">
      <protection locked="0"/>
    </xf>
    <xf numFmtId="10" fontId="5" fillId="6" borderId="17" xfId="0" applyNumberFormat="1" applyFont="1" applyFill="1" applyBorder="1" applyProtection="1">
      <protection locked="0"/>
    </xf>
    <xf numFmtId="0" fontId="32" fillId="6" borderId="0" xfId="0" applyFont="1" applyFill="1"/>
    <xf numFmtId="0" fontId="32" fillId="6" borderId="4" xfId="0" applyFont="1" applyFill="1" applyBorder="1"/>
    <xf numFmtId="0" fontId="5" fillId="6" borderId="0" xfId="0" applyFont="1" applyFill="1" applyAlignment="1">
      <alignment horizontal="right"/>
    </xf>
    <xf numFmtId="168" fontId="23" fillId="6" borderId="17" xfId="0" applyNumberFormat="1" applyFont="1" applyFill="1" applyBorder="1"/>
    <xf numFmtId="0" fontId="33" fillId="6" borderId="0" xfId="0" applyFont="1" applyFill="1"/>
    <xf numFmtId="168" fontId="23" fillId="6" borderId="18" xfId="0" applyNumberFormat="1" applyFont="1" applyFill="1" applyBorder="1"/>
    <xf numFmtId="0" fontId="34" fillId="6" borderId="0" xfId="0" applyFont="1" applyFill="1" applyAlignment="1">
      <alignment horizontal="right"/>
    </xf>
    <xf numFmtId="0" fontId="33" fillId="6" borderId="4" xfId="0" applyFont="1" applyFill="1" applyBorder="1"/>
    <xf numFmtId="0" fontId="0" fillId="6" borderId="19" xfId="0" applyFill="1" applyBorder="1"/>
    <xf numFmtId="168" fontId="23" fillId="6" borderId="20" xfId="0" applyNumberFormat="1" applyFont="1" applyFill="1" applyBorder="1"/>
    <xf numFmtId="0" fontId="33" fillId="6" borderId="10" xfId="0" applyFont="1" applyFill="1" applyBorder="1"/>
    <xf numFmtId="0" fontId="33" fillId="6" borderId="21" xfId="0" applyFont="1" applyFill="1" applyBorder="1"/>
    <xf numFmtId="0" fontId="2" fillId="6" borderId="14" xfId="0" applyFont="1" applyFill="1" applyBorder="1"/>
    <xf numFmtId="0" fontId="0" fillId="6" borderId="14" xfId="0" applyFill="1" applyBorder="1"/>
    <xf numFmtId="0" fontId="0" fillId="6" borderId="15" xfId="0" applyFill="1" applyBorder="1"/>
    <xf numFmtId="0" fontId="0" fillId="6" borderId="4" xfId="0" applyFill="1" applyBorder="1"/>
    <xf numFmtId="0" fontId="23" fillId="6" borderId="16" xfId="0" quotePrefix="1" applyFont="1" applyFill="1" applyBorder="1" applyAlignment="1">
      <alignment horizontal="right"/>
    </xf>
    <xf numFmtId="168" fontId="23" fillId="6" borderId="0" xfId="0" applyNumberFormat="1" applyFont="1" applyFill="1"/>
    <xf numFmtId="0" fontId="23" fillId="6" borderId="4" xfId="0" applyFont="1" applyFill="1" applyBorder="1"/>
    <xf numFmtId="0" fontId="23" fillId="6" borderId="16" xfId="0" applyFont="1" applyFill="1" applyBorder="1" applyAlignment="1">
      <alignment horizontal="right"/>
    </xf>
    <xf numFmtId="168" fontId="23" fillId="6" borderId="0" xfId="0" quotePrefix="1" applyNumberFormat="1" applyFont="1" applyFill="1" applyAlignment="1">
      <alignment horizontal="left"/>
    </xf>
    <xf numFmtId="168" fontId="5" fillId="6" borderId="23" xfId="0" applyNumberFormat="1" applyFont="1" applyFill="1" applyBorder="1"/>
    <xf numFmtId="0" fontId="23" fillId="6" borderId="22" xfId="0" applyFont="1" applyFill="1" applyBorder="1" applyAlignment="1">
      <alignment horizontal="right"/>
    </xf>
    <xf numFmtId="10" fontId="5" fillId="6" borderId="23" xfId="0" applyNumberFormat="1" applyFont="1" applyFill="1" applyBorder="1" applyProtection="1">
      <protection locked="0"/>
    </xf>
    <xf numFmtId="168" fontId="23" fillId="6" borderId="23" xfId="0" applyNumberFormat="1" applyFont="1" applyFill="1" applyBorder="1"/>
    <xf numFmtId="0" fontId="5" fillId="6" borderId="19" xfId="0" applyFont="1" applyFill="1" applyBorder="1"/>
    <xf numFmtId="0" fontId="5" fillId="6" borderId="10" xfId="0" applyFont="1" applyFill="1" applyBorder="1"/>
    <xf numFmtId="0" fontId="5" fillId="6" borderId="21" xfId="0" applyFont="1" applyFill="1" applyBorder="1"/>
    <xf numFmtId="0" fontId="5" fillId="7" borderId="13" xfId="0" applyFont="1" applyFill="1" applyBorder="1"/>
    <xf numFmtId="0" fontId="5" fillId="7" borderId="14" xfId="0" applyFont="1" applyFill="1" applyBorder="1"/>
    <xf numFmtId="0" fontId="5" fillId="7" borderId="15" xfId="0" applyFont="1" applyFill="1" applyBorder="1"/>
    <xf numFmtId="0" fontId="5" fillId="7" borderId="16" xfId="0" applyFont="1" applyFill="1" applyBorder="1"/>
    <xf numFmtId="0" fontId="5" fillId="7" borderId="0" xfId="0" applyFont="1" applyFill="1"/>
    <xf numFmtId="0" fontId="5" fillId="7" borderId="0" xfId="0" quotePrefix="1" applyFont="1" applyFill="1" applyAlignment="1">
      <alignment horizontal="left"/>
    </xf>
    <xf numFmtId="0" fontId="5" fillId="7" borderId="4" xfId="0" applyFont="1" applyFill="1" applyBorder="1"/>
    <xf numFmtId="0" fontId="23" fillId="7" borderId="16" xfId="0" quotePrefix="1" applyFont="1" applyFill="1" applyBorder="1" applyAlignment="1">
      <alignment horizontal="right"/>
    </xf>
    <xf numFmtId="0" fontId="23" fillId="7" borderId="0" xfId="0" quotePrefix="1" applyFont="1" applyFill="1" applyAlignment="1">
      <alignment horizontal="right"/>
    </xf>
    <xf numFmtId="0" fontId="23" fillId="7" borderId="0" xfId="0" quotePrefix="1" applyFont="1" applyFill="1" applyAlignment="1">
      <alignment horizontal="left"/>
    </xf>
    <xf numFmtId="0" fontId="5" fillId="7" borderId="16" xfId="0" applyFont="1" applyFill="1" applyBorder="1" applyAlignment="1">
      <alignment horizontal="right"/>
    </xf>
    <xf numFmtId="0" fontId="5" fillId="7" borderId="0" xfId="0" applyFont="1" applyFill="1" applyAlignment="1">
      <alignment horizontal="right"/>
    </xf>
    <xf numFmtId="0" fontId="23" fillId="7" borderId="16" xfId="0" applyFont="1" applyFill="1" applyBorder="1" applyAlignment="1">
      <alignment horizontal="right"/>
    </xf>
    <xf numFmtId="0" fontId="23" fillId="7" borderId="0" xfId="0" applyFont="1" applyFill="1" applyAlignment="1">
      <alignment horizontal="right"/>
    </xf>
    <xf numFmtId="0" fontId="23" fillId="7" borderId="0" xfId="0" applyFont="1" applyFill="1" applyAlignment="1">
      <alignment horizontal="left"/>
    </xf>
    <xf numFmtId="0" fontId="23" fillId="7" borderId="0" xfId="0" applyFont="1" applyFill="1"/>
    <xf numFmtId="168" fontId="5" fillId="7" borderId="17" xfId="0" applyNumberFormat="1" applyFont="1" applyFill="1" applyBorder="1" applyAlignment="1">
      <alignment horizontal="right"/>
    </xf>
    <xf numFmtId="0" fontId="23" fillId="7" borderId="4" xfId="0" applyFont="1" applyFill="1" applyBorder="1" applyAlignment="1">
      <alignment horizontal="right"/>
    </xf>
    <xf numFmtId="166" fontId="5" fillId="7" borderId="17" xfId="0" applyNumberFormat="1" applyFont="1" applyFill="1" applyBorder="1" applyAlignment="1">
      <alignment horizontal="right"/>
    </xf>
    <xf numFmtId="10" fontId="5" fillId="5" borderId="17" xfId="0" applyNumberFormat="1" applyFont="1" applyFill="1" applyBorder="1" applyAlignment="1" applyProtection="1">
      <alignment horizontal="right"/>
      <protection locked="0"/>
    </xf>
    <xf numFmtId="0" fontId="5" fillId="5" borderId="17" xfId="0" applyFont="1" applyFill="1" applyBorder="1" applyAlignment="1" applyProtection="1">
      <alignment horizontal="right"/>
      <protection locked="0"/>
    </xf>
    <xf numFmtId="168" fontId="23" fillId="7" borderId="17" xfId="0" applyNumberFormat="1" applyFont="1" applyFill="1" applyBorder="1" applyAlignment="1">
      <alignment horizontal="right"/>
    </xf>
    <xf numFmtId="166" fontId="23" fillId="7" borderId="0" xfId="0" applyNumberFormat="1" applyFont="1" applyFill="1" applyAlignment="1">
      <alignment horizontal="right"/>
    </xf>
    <xf numFmtId="168" fontId="23" fillId="7" borderId="0" xfId="0" applyNumberFormat="1" applyFont="1" applyFill="1" applyAlignment="1">
      <alignment horizontal="right"/>
    </xf>
    <xf numFmtId="0" fontId="5" fillId="7" borderId="19" xfId="0" applyFont="1" applyFill="1" applyBorder="1"/>
    <xf numFmtId="0" fontId="5" fillId="7" borderId="10" xfId="0" applyFont="1" applyFill="1" applyBorder="1"/>
    <xf numFmtId="0" fontId="5" fillId="7" borderId="21" xfId="0" applyFont="1" applyFill="1" applyBorder="1"/>
    <xf numFmtId="0" fontId="5" fillId="6" borderId="13" xfId="0" applyFont="1" applyFill="1" applyBorder="1"/>
    <xf numFmtId="0" fontId="5" fillId="6" borderId="16" xfId="0" applyFont="1" applyFill="1" applyBorder="1"/>
    <xf numFmtId="166" fontId="23" fillId="6" borderId="0" xfId="0" applyNumberFormat="1" applyFont="1" applyFill="1" applyAlignment="1">
      <alignment horizontal="left"/>
    </xf>
    <xf numFmtId="166" fontId="37" fillId="6" borderId="0" xfId="0" applyNumberFormat="1" applyFont="1" applyFill="1"/>
    <xf numFmtId="0" fontId="23" fillId="6" borderId="0" xfId="0" quotePrefix="1" applyFont="1" applyFill="1"/>
    <xf numFmtId="10" fontId="23" fillId="6" borderId="17" xfId="0" applyNumberFormat="1" applyFont="1" applyFill="1" applyBorder="1"/>
    <xf numFmtId="0" fontId="23" fillId="6" borderId="16" xfId="0" applyFont="1" applyFill="1" applyBorder="1"/>
    <xf numFmtId="0" fontId="38" fillId="6" borderId="0" xfId="0" applyFont="1" applyFill="1" applyAlignment="1">
      <alignment horizontal="left"/>
    </xf>
    <xf numFmtId="0" fontId="38" fillId="6" borderId="0" xfId="0" applyFont="1" applyFill="1"/>
    <xf numFmtId="0" fontId="33" fillId="6" borderId="0" xfId="0" quotePrefix="1" applyFont="1" applyFill="1" applyAlignment="1">
      <alignment horizontal="right"/>
    </xf>
    <xf numFmtId="168" fontId="33" fillId="6" borderId="23" xfId="0" applyNumberFormat="1" applyFont="1" applyFill="1" applyBorder="1"/>
    <xf numFmtId="0" fontId="5" fillId="0" borderId="0" xfId="0" applyFont="1"/>
    <xf numFmtId="0" fontId="22" fillId="0" borderId="3" xfId="0" applyFont="1" applyBorder="1" applyAlignment="1">
      <alignment horizontal="left"/>
    </xf>
    <xf numFmtId="168" fontId="5" fillId="0" borderId="0" xfId="0" applyNumberFormat="1" applyFont="1"/>
    <xf numFmtId="0" fontId="23" fillId="0" borderId="0" xfId="0" applyFont="1"/>
    <xf numFmtId="168" fontId="23" fillId="0" borderId="0" xfId="0" applyNumberFormat="1" applyFont="1"/>
    <xf numFmtId="168" fontId="39" fillId="0" borderId="0" xfId="0" applyNumberFormat="1" applyFont="1"/>
    <xf numFmtId="10" fontId="5" fillId="0" borderId="0" xfId="0" applyNumberFormat="1" applyFont="1"/>
    <xf numFmtId="0" fontId="30" fillId="0" borderId="0" xfId="0" applyFont="1"/>
    <xf numFmtId="10" fontId="30" fillId="0" borderId="0" xfId="0" applyNumberFormat="1" applyFont="1"/>
    <xf numFmtId="168" fontId="30" fillId="0" borderId="0" xfId="0" applyNumberFormat="1" applyFont="1"/>
    <xf numFmtId="10" fontId="5" fillId="5" borderId="0" xfId="0" applyNumberFormat="1" applyFont="1" applyFill="1" applyProtection="1">
      <protection locked="0"/>
    </xf>
    <xf numFmtId="166" fontId="37" fillId="0" borderId="0" xfId="0" applyNumberFormat="1" applyFont="1"/>
    <xf numFmtId="10" fontId="23" fillId="0" borderId="0" xfId="0" applyNumberFormat="1" applyFont="1"/>
    <xf numFmtId="0" fontId="5" fillId="0" borderId="0" xfId="0" quotePrefix="1" applyFont="1" applyAlignment="1">
      <alignment horizontal="left"/>
    </xf>
    <xf numFmtId="0" fontId="5" fillId="8" borderId="13" xfId="0" applyFont="1" applyFill="1" applyBorder="1"/>
    <xf numFmtId="0" fontId="5" fillId="8" borderId="14" xfId="0" applyFont="1" applyFill="1" applyBorder="1"/>
    <xf numFmtId="0" fontId="5" fillId="8" borderId="15" xfId="0" applyFont="1" applyFill="1" applyBorder="1"/>
    <xf numFmtId="0" fontId="23" fillId="8" borderId="0" xfId="0" quotePrefix="1" applyFont="1" applyFill="1" applyAlignment="1">
      <alignment horizontal="right"/>
    </xf>
    <xf numFmtId="0" fontId="23" fillId="8" borderId="0" xfId="0" quotePrefix="1" applyFont="1" applyFill="1" applyAlignment="1">
      <alignment horizontal="left"/>
    </xf>
    <xf numFmtId="0" fontId="5" fillId="8" borderId="0" xfId="0" applyFont="1" applyFill="1"/>
    <xf numFmtId="0" fontId="5" fillId="8" borderId="4" xfId="0" applyFont="1" applyFill="1" applyBorder="1"/>
    <xf numFmtId="0" fontId="5" fillId="8" borderId="16" xfId="0" applyFont="1" applyFill="1" applyBorder="1"/>
    <xf numFmtId="0" fontId="23" fillId="8" borderId="0" xfId="0" applyFont="1" applyFill="1"/>
    <xf numFmtId="168" fontId="5" fillId="8" borderId="17" xfId="0" applyNumberFormat="1" applyFont="1" applyFill="1" applyBorder="1"/>
    <xf numFmtId="0" fontId="32" fillId="8" borderId="0" xfId="0" applyFont="1" applyFill="1"/>
    <xf numFmtId="0" fontId="32" fillId="8" borderId="0" xfId="0" applyFont="1" applyFill="1" applyAlignment="1">
      <alignment horizontal="left"/>
    </xf>
    <xf numFmtId="0" fontId="23" fillId="8" borderId="4" xfId="0" applyFont="1" applyFill="1" applyBorder="1"/>
    <xf numFmtId="0" fontId="5" fillId="8" borderId="19" xfId="0" applyFont="1" applyFill="1" applyBorder="1"/>
    <xf numFmtId="0" fontId="5" fillId="8" borderId="10" xfId="0" applyFont="1" applyFill="1" applyBorder="1"/>
    <xf numFmtId="0" fontId="5" fillId="8" borderId="21" xfId="0" applyFont="1" applyFill="1" applyBorder="1"/>
    <xf numFmtId="0" fontId="23" fillId="8" borderId="13" xfId="0" applyFont="1" applyFill="1" applyBorder="1"/>
    <xf numFmtId="0" fontId="23" fillId="8" borderId="14" xfId="0" applyFont="1" applyFill="1" applyBorder="1"/>
    <xf numFmtId="0" fontId="5" fillId="5" borderId="17" xfId="0" applyFont="1" applyFill="1" applyBorder="1" applyProtection="1">
      <protection locked="0"/>
    </xf>
    <xf numFmtId="166" fontId="37" fillId="8" borderId="0" xfId="0" applyNumberFormat="1" applyFont="1" applyFill="1"/>
    <xf numFmtId="0" fontId="34" fillId="8" borderId="16" xfId="0" applyFont="1" applyFill="1" applyBorder="1"/>
    <xf numFmtId="0" fontId="34" fillId="8" borderId="0" xfId="0" applyFont="1" applyFill="1"/>
    <xf numFmtId="9" fontId="5" fillId="5" borderId="17" xfId="1" applyFont="1" applyFill="1" applyBorder="1" applyProtection="1">
      <protection locked="0"/>
    </xf>
    <xf numFmtId="168" fontId="23" fillId="8" borderId="17" xfId="0" applyNumberFormat="1" applyFont="1" applyFill="1" applyBorder="1"/>
    <xf numFmtId="0" fontId="23" fillId="8" borderId="10" xfId="0" applyFont="1" applyFill="1" applyBorder="1" applyAlignment="1">
      <alignment horizontal="right"/>
    </xf>
    <xf numFmtId="168" fontId="23" fillId="8" borderId="20" xfId="0" applyNumberFormat="1" applyFont="1" applyFill="1" applyBorder="1"/>
    <xf numFmtId="168" fontId="5" fillId="5" borderId="17" xfId="0" applyNumberFormat="1" applyFont="1" applyFill="1" applyBorder="1" applyProtection="1">
      <protection locked="0"/>
    </xf>
    <xf numFmtId="0" fontId="41" fillId="8" borderId="0" xfId="0" applyFont="1" applyFill="1" applyAlignment="1">
      <alignment horizontal="left"/>
    </xf>
    <xf numFmtId="168" fontId="5" fillId="8" borderId="4" xfId="0" applyNumberFormat="1" applyFont="1" applyFill="1" applyBorder="1"/>
    <xf numFmtId="168" fontId="33" fillId="8" borderId="17" xfId="0" applyNumberFormat="1" applyFont="1" applyFill="1" applyBorder="1"/>
    <xf numFmtId="168" fontId="23" fillId="8" borderId="10" xfId="0" applyNumberFormat="1" applyFont="1" applyFill="1" applyBorder="1"/>
    <xf numFmtId="0" fontId="42" fillId="0" borderId="0" xfId="0" applyFont="1" applyAlignment="1">
      <alignment vertical="center"/>
    </xf>
    <xf numFmtId="0" fontId="44" fillId="0" borderId="0" xfId="0" applyFont="1" applyAlignment="1">
      <alignment horizontal="left" vertical="center" indent="6"/>
    </xf>
    <xf numFmtId="0" fontId="43" fillId="0" borderId="0" xfId="0" applyFont="1" applyAlignment="1">
      <alignment vertical="center"/>
    </xf>
    <xf numFmtId="167" fontId="47" fillId="0" borderId="0" xfId="0" applyNumberFormat="1" applyFont="1" applyAlignment="1">
      <alignment horizontal="center" wrapText="1" shrinkToFit="1"/>
    </xf>
    <xf numFmtId="169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48" fillId="0" borderId="0" xfId="0" applyFont="1"/>
    <xf numFmtId="0" fontId="15" fillId="0" borderId="0" xfId="0" applyFont="1"/>
    <xf numFmtId="0" fontId="13" fillId="0" borderId="0" xfId="0" quotePrefix="1" applyFont="1"/>
    <xf numFmtId="0" fontId="16" fillId="0" borderId="24" xfId="0" applyFont="1" applyBorder="1"/>
    <xf numFmtId="0" fontId="16" fillId="0" borderId="0" xfId="0" applyFont="1"/>
    <xf numFmtId="0" fontId="17" fillId="0" borderId="8" xfId="0" applyFont="1" applyBorder="1"/>
    <xf numFmtId="0" fontId="18" fillId="0" borderId="24" xfId="0" applyFont="1" applyBorder="1"/>
    <xf numFmtId="0" fontId="49" fillId="0" borderId="0" xfId="0" applyFont="1"/>
    <xf numFmtId="0" fontId="47" fillId="0" borderId="0" xfId="0" applyFont="1"/>
    <xf numFmtId="0" fontId="15" fillId="0" borderId="24" xfId="0" applyFont="1" applyBorder="1"/>
    <xf numFmtId="0" fontId="13" fillId="9" borderId="0" xfId="0" applyFont="1" applyFill="1"/>
    <xf numFmtId="1" fontId="2" fillId="0" borderId="0" xfId="0" applyNumberFormat="1" applyFont="1" applyAlignment="1">
      <alignment horizontal="center"/>
    </xf>
    <xf numFmtId="0" fontId="14" fillId="0" borderId="9" xfId="0" applyFont="1" applyBorder="1"/>
    <xf numFmtId="0" fontId="50" fillId="9" borderId="9" xfId="0" applyFont="1" applyFill="1" applyBorder="1"/>
    <xf numFmtId="0" fontId="47" fillId="9" borderId="0" xfId="0" applyFont="1" applyFill="1"/>
    <xf numFmtId="0" fontId="51" fillId="9" borderId="7" xfId="0" applyFont="1" applyFill="1" applyBorder="1"/>
    <xf numFmtId="0" fontId="52" fillId="0" borderId="0" xfId="0" applyFont="1"/>
    <xf numFmtId="0" fontId="50" fillId="9" borderId="7" xfId="0" applyFont="1" applyFill="1" applyBorder="1"/>
    <xf numFmtId="0" fontId="50" fillId="9" borderId="0" xfId="0" applyFont="1" applyFill="1"/>
    <xf numFmtId="1" fontId="2" fillId="3" borderId="0" xfId="0" applyNumberFormat="1" applyFont="1" applyFill="1" applyAlignment="1">
      <alignment horizontal="center"/>
    </xf>
    <xf numFmtId="42" fontId="51" fillId="6" borderId="5" xfId="4" applyNumberFormat="1" applyFill="1" applyBorder="1" applyAlignment="1" applyProtection="1">
      <alignment horizontal="center"/>
      <protection locked="0"/>
    </xf>
    <xf numFmtId="165" fontId="14" fillId="3" borderId="0" xfId="0" applyNumberFormat="1" applyFont="1" applyFill="1"/>
    <xf numFmtId="44" fontId="2" fillId="3" borderId="9" xfId="0" applyNumberFormat="1" applyFont="1" applyFill="1" applyBorder="1"/>
    <xf numFmtId="44" fontId="47" fillId="0" borderId="0" xfId="0" applyNumberFormat="1" applyFont="1"/>
    <xf numFmtId="1" fontId="2" fillId="0" borderId="9" xfId="0" applyNumberFormat="1" applyFont="1" applyBorder="1" applyAlignment="1">
      <alignment horizontal="center"/>
    </xf>
    <xf numFmtId="0" fontId="53" fillId="0" borderId="0" xfId="0" applyFont="1"/>
    <xf numFmtId="165" fontId="53" fillId="0" borderId="0" xfId="0" applyNumberFormat="1" applyFont="1"/>
    <xf numFmtId="0" fontId="54" fillId="0" borderId="0" xfId="0" applyFont="1"/>
    <xf numFmtId="165" fontId="54" fillId="0" borderId="0" xfId="0" applyNumberFormat="1" applyFont="1"/>
    <xf numFmtId="0" fontId="55" fillId="0" borderId="0" xfId="0" applyFont="1"/>
    <xf numFmtId="165" fontId="55" fillId="0" borderId="0" xfId="0" applyNumberFormat="1" applyFont="1"/>
    <xf numFmtId="3" fontId="53" fillId="0" borderId="0" xfId="0" applyNumberFormat="1" applyFont="1"/>
    <xf numFmtId="0" fontId="20" fillId="0" borderId="0" xfId="0" applyFont="1"/>
    <xf numFmtId="3" fontId="20" fillId="0" borderId="0" xfId="0" applyNumberFormat="1" applyFont="1"/>
    <xf numFmtId="3" fontId="55" fillId="0" borderId="0" xfId="0" applyNumberFormat="1" applyFont="1"/>
    <xf numFmtId="3" fontId="54" fillId="0" borderId="0" xfId="0" applyNumberFormat="1" applyFont="1"/>
    <xf numFmtId="10" fontId="53" fillId="0" borderId="0" xfId="0" applyNumberFormat="1" applyFont="1"/>
    <xf numFmtId="10" fontId="54" fillId="0" borderId="0" xfId="0" applyNumberFormat="1" applyFont="1"/>
    <xf numFmtId="0" fontId="56" fillId="0" borderId="0" xfId="0" applyFont="1"/>
    <xf numFmtId="10" fontId="56" fillId="0" borderId="0" xfId="0" applyNumberFormat="1" applyFont="1"/>
    <xf numFmtId="0" fontId="2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2" fillId="0" borderId="0" xfId="0" applyFont="1" applyAlignment="1">
      <alignment horizontal="right" wrapText="1"/>
    </xf>
    <xf numFmtId="44" fontId="0" fillId="0" borderId="0" xfId="0" applyNumberFormat="1"/>
    <xf numFmtId="0" fontId="2" fillId="0" borderId="0" xfId="0" applyFont="1" applyAlignment="1">
      <alignment horizontal="right"/>
    </xf>
    <xf numFmtId="0" fontId="2" fillId="0" borderId="0" xfId="0" applyFont="1" applyAlignment="1">
      <alignment wrapText="1"/>
    </xf>
    <xf numFmtId="44" fontId="2" fillId="0" borderId="0" xfId="0" applyNumberFormat="1" applyFont="1"/>
    <xf numFmtId="1" fontId="2" fillId="0" borderId="0" xfId="0" applyNumberFormat="1" applyFont="1"/>
    <xf numFmtId="0" fontId="1" fillId="0" borderId="0" xfId="5"/>
    <xf numFmtId="0" fontId="59" fillId="0" borderId="0" xfId="5" applyFont="1" applyAlignment="1">
      <alignment horizontal="center"/>
    </xf>
    <xf numFmtId="0" fontId="60" fillId="0" borderId="0" xfId="5" quotePrefix="1" applyFont="1"/>
    <xf numFmtId="0" fontId="60" fillId="0" borderId="0" xfId="5" applyFont="1"/>
    <xf numFmtId="0" fontId="60" fillId="9" borderId="0" xfId="5" applyFont="1" applyFill="1"/>
    <xf numFmtId="0" fontId="61" fillId="9" borderId="0" xfId="5" applyFont="1" applyFill="1"/>
    <xf numFmtId="166" fontId="62" fillId="2" borderId="25" xfId="6" applyNumberFormat="1" applyFont="1" applyBorder="1" applyAlignment="1">
      <alignment horizontal="center"/>
    </xf>
    <xf numFmtId="0" fontId="63" fillId="3" borderId="26" xfId="7" applyFont="1" applyFill="1" applyBorder="1" applyAlignment="1">
      <alignment vertical="center" wrapText="1"/>
    </xf>
    <xf numFmtId="0" fontId="64" fillId="3" borderId="26" xfId="7" quotePrefix="1" applyFont="1" applyFill="1" applyBorder="1" applyAlignment="1">
      <alignment vertical="center" wrapText="1"/>
    </xf>
    <xf numFmtId="0" fontId="64" fillId="3" borderId="27" xfId="7" quotePrefix="1" applyFont="1" applyFill="1" applyBorder="1" applyAlignment="1">
      <alignment horizontal="left" vertical="center" wrapText="1"/>
    </xf>
    <xf numFmtId="0" fontId="64" fillId="3" borderId="28" xfId="7" quotePrefix="1" applyFont="1" applyFill="1" applyBorder="1" applyAlignment="1">
      <alignment horizontal="left" vertical="center" wrapText="1"/>
    </xf>
    <xf numFmtId="0" fontId="63" fillId="3" borderId="27" xfId="7" applyFont="1" applyFill="1" applyBorder="1" applyAlignment="1">
      <alignment vertical="center" wrapText="1"/>
    </xf>
    <xf numFmtId="165" fontId="2" fillId="0" borderId="29" xfId="0" applyNumberFormat="1" applyFont="1" applyBorder="1"/>
    <xf numFmtId="0" fontId="64" fillId="3" borderId="30" xfId="7" quotePrefix="1" applyFont="1" applyFill="1" applyBorder="1" applyAlignment="1">
      <alignment vertical="center" wrapText="1"/>
    </xf>
    <xf numFmtId="4" fontId="6" fillId="3" borderId="2" xfId="3" applyNumberFormat="1" applyFont="1" applyFill="1" applyBorder="1" applyAlignment="1">
      <alignment horizontal="center"/>
    </xf>
    <xf numFmtId="170" fontId="51" fillId="3" borderId="5" xfId="4" applyNumberFormat="1" applyFill="1" applyBorder="1" applyAlignment="1" applyProtection="1">
      <alignment horizontal="center"/>
      <protection locked="0"/>
    </xf>
    <xf numFmtId="171" fontId="51" fillId="3" borderId="5" xfId="4" applyNumberFormat="1" applyFill="1" applyBorder="1" applyAlignment="1" applyProtection="1">
      <alignment horizontal="center"/>
      <protection locked="0"/>
    </xf>
    <xf numFmtId="9" fontId="51" fillId="3" borderId="5" xfId="1" applyFont="1" applyFill="1" applyBorder="1" applyAlignment="1" applyProtection="1">
      <alignment horizontal="center"/>
      <protection locked="0"/>
    </xf>
    <xf numFmtId="172" fontId="51" fillId="3" borderId="5" xfId="4" applyNumberFormat="1" applyFill="1" applyBorder="1" applyAlignment="1" applyProtection="1">
      <alignment horizontal="center"/>
      <protection locked="0"/>
    </xf>
    <xf numFmtId="170" fontId="65" fillId="3" borderId="5" xfId="4" applyNumberFormat="1" applyFont="1" applyFill="1" applyBorder="1" applyAlignment="1" applyProtection="1">
      <alignment horizontal="center"/>
      <protection locked="0"/>
    </xf>
    <xf numFmtId="3" fontId="65" fillId="3" borderId="5" xfId="4" applyNumberFormat="1" applyFont="1" applyFill="1" applyBorder="1" applyAlignment="1" applyProtection="1">
      <alignment horizontal="center"/>
      <protection locked="0"/>
    </xf>
    <xf numFmtId="173" fontId="0" fillId="0" borderId="0" xfId="0" applyNumberFormat="1"/>
    <xf numFmtId="172" fontId="0" fillId="0" borderId="0" xfId="0" applyNumberFormat="1"/>
    <xf numFmtId="9" fontId="0" fillId="0" borderId="0" xfId="0" applyNumberFormat="1"/>
    <xf numFmtId="9" fontId="2" fillId="0" borderId="9" xfId="0" applyNumberFormat="1" applyFont="1" applyBorder="1" applyAlignment="1">
      <alignment horizontal="center"/>
    </xf>
    <xf numFmtId="1" fontId="50" fillId="0" borderId="0" xfId="0" applyNumberFormat="1" applyFont="1" applyAlignment="1">
      <alignment horizontal="center"/>
    </xf>
    <xf numFmtId="166" fontId="62" fillId="2" borderId="25" xfId="6" applyNumberFormat="1" applyFont="1" applyBorder="1" applyAlignment="1">
      <alignment horizontal="left"/>
    </xf>
    <xf numFmtId="10" fontId="0" fillId="0" borderId="0" xfId="1" applyNumberFormat="1" applyFont="1"/>
    <xf numFmtId="10" fontId="0" fillId="0" borderId="0" xfId="1" applyNumberFormat="1" applyFont="1" applyAlignment="1">
      <alignment horizontal="center"/>
    </xf>
    <xf numFmtId="9" fontId="0" fillId="0" borderId="0" xfId="1" applyFont="1" applyAlignment="1">
      <alignment horizontal="center"/>
    </xf>
    <xf numFmtId="9" fontId="0" fillId="0" borderId="0" xfId="1" applyFont="1"/>
    <xf numFmtId="2" fontId="0" fillId="0" borderId="0" xfId="0" applyNumberFormat="1" applyAlignment="1">
      <alignment horizontal="center"/>
    </xf>
    <xf numFmtId="174" fontId="0" fillId="0" borderId="0" xfId="0" applyNumberFormat="1"/>
    <xf numFmtId="0" fontId="63" fillId="3" borderId="31" xfId="7" applyFont="1" applyFill="1" applyBorder="1" applyAlignment="1">
      <alignment vertical="center" wrapText="1"/>
    </xf>
    <xf numFmtId="165" fontId="2" fillId="0" borderId="32" xfId="0" applyNumberFormat="1" applyFont="1" applyBorder="1"/>
    <xf numFmtId="10" fontId="17" fillId="3" borderId="33" xfId="1" applyNumberFormat="1" applyFont="1" applyFill="1" applyBorder="1" applyAlignment="1">
      <alignment horizontal="center"/>
    </xf>
    <xf numFmtId="10" fontId="51" fillId="6" borderId="5" xfId="1" applyNumberFormat="1" applyFont="1" applyFill="1" applyBorder="1" applyAlignment="1" applyProtection="1">
      <alignment horizontal="center"/>
      <protection locked="0"/>
    </xf>
    <xf numFmtId="171" fontId="0" fillId="0" borderId="0" xfId="0" applyNumberFormat="1" applyAlignment="1">
      <alignment horizontal="center"/>
    </xf>
    <xf numFmtId="10" fontId="2" fillId="0" borderId="0" xfId="1" applyNumberFormat="1" applyFont="1"/>
    <xf numFmtId="1" fontId="2" fillId="0" borderId="0" xfId="0" applyNumberFormat="1" applyFont="1" applyAlignment="1">
      <alignment horizontal="right"/>
    </xf>
    <xf numFmtId="0" fontId="0" fillId="0" borderId="24" xfId="0" applyBorder="1"/>
    <xf numFmtId="0" fontId="67" fillId="9" borderId="8" xfId="0" applyFont="1" applyFill="1" applyBorder="1"/>
    <xf numFmtId="0" fontId="67" fillId="9" borderId="0" xfId="0" applyFont="1" applyFill="1"/>
    <xf numFmtId="0" fontId="67" fillId="9" borderId="24" xfId="0" applyFont="1" applyFill="1" applyBorder="1"/>
    <xf numFmtId="0" fontId="68" fillId="9" borderId="0" xfId="0" applyFont="1" applyFill="1"/>
    <xf numFmtId="0" fontId="50" fillId="0" borderId="0" xfId="0" applyFont="1"/>
    <xf numFmtId="0" fontId="68" fillId="9" borderId="7" xfId="0" applyFont="1" applyFill="1" applyBorder="1"/>
    <xf numFmtId="0" fontId="1" fillId="0" borderId="5" xfId="1" applyNumberFormat="1" applyBorder="1" applyAlignment="1" applyProtection="1">
      <alignment horizontal="center"/>
      <protection locked="0"/>
    </xf>
    <xf numFmtId="9" fontId="1" fillId="0" borderId="5" xfId="1" applyBorder="1" applyAlignment="1" applyProtection="1">
      <alignment horizontal="center"/>
      <protection locked="0"/>
    </xf>
    <xf numFmtId="167" fontId="47" fillId="0" borderId="0" xfId="0" applyNumberFormat="1" applyFont="1" applyAlignment="1">
      <alignment horizontal="center"/>
    </xf>
    <xf numFmtId="167" fontId="50" fillId="0" borderId="0" xfId="0" applyNumberFormat="1" applyFont="1" applyAlignment="1">
      <alignment horizontal="center"/>
    </xf>
    <xf numFmtId="0" fontId="69" fillId="0" borderId="0" xfId="4" applyFont="1"/>
    <xf numFmtId="0" fontId="51" fillId="0" borderId="0" xfId="4"/>
    <xf numFmtId="9" fontId="51" fillId="6" borderId="5" xfId="1" applyFont="1" applyFill="1" applyBorder="1" applyAlignment="1">
      <alignment horizontal="center"/>
    </xf>
    <xf numFmtId="1" fontId="51" fillId="6" borderId="5" xfId="1" applyNumberFormat="1" applyFont="1" applyFill="1" applyBorder="1" applyAlignment="1">
      <alignment horizontal="center"/>
    </xf>
    <xf numFmtId="171" fontId="51" fillId="6" borderId="5" xfId="4" applyNumberFormat="1" applyFill="1" applyBorder="1" applyAlignment="1" applyProtection="1">
      <alignment horizontal="center"/>
      <protection locked="0"/>
    </xf>
    <xf numFmtId="167" fontId="2" fillId="0" borderId="0" xfId="0" applyNumberFormat="1" applyFont="1" applyAlignment="1">
      <alignment horizontal="center"/>
    </xf>
    <xf numFmtId="9" fontId="51" fillId="3" borderId="5" xfId="1" applyFont="1" applyFill="1" applyBorder="1" applyAlignment="1">
      <alignment horizontal="center"/>
    </xf>
    <xf numFmtId="3" fontId="51" fillId="6" borderId="5" xfId="4" applyNumberFormat="1" applyFill="1" applyBorder="1" applyAlignment="1" applyProtection="1">
      <alignment horizontal="center"/>
      <protection locked="0"/>
    </xf>
    <xf numFmtId="0" fontId="14" fillId="0" borderId="5" xfId="0" applyFont="1" applyBorder="1"/>
    <xf numFmtId="0" fontId="2" fillId="0" borderId="5" xfId="0" applyFont="1" applyBorder="1"/>
    <xf numFmtId="173" fontId="51" fillId="6" borderId="5" xfId="4" applyNumberFormat="1" applyFill="1" applyBorder="1" applyAlignment="1" applyProtection="1">
      <alignment horizontal="center"/>
      <protection locked="0"/>
    </xf>
    <xf numFmtId="9" fontId="51" fillId="6" borderId="5" xfId="1" applyFont="1" applyFill="1" applyBorder="1" applyAlignment="1" applyProtection="1">
      <alignment horizontal="center"/>
      <protection locked="0"/>
    </xf>
    <xf numFmtId="1" fontId="51" fillId="6" borderId="5" xfId="0" applyNumberFormat="1" applyFont="1" applyFill="1" applyBorder="1" applyAlignment="1" applyProtection="1">
      <alignment horizontal="center"/>
      <protection locked="0"/>
    </xf>
    <xf numFmtId="167" fontId="13" fillId="0" borderId="0" xfId="0" applyNumberFormat="1" applyFont="1" applyAlignment="1">
      <alignment horizontal="center" wrapText="1" shrinkToFit="1"/>
    </xf>
    <xf numFmtId="0" fontId="2" fillId="0" borderId="5" xfId="0" applyFont="1" applyBorder="1" applyAlignment="1">
      <alignment horizontal="right"/>
    </xf>
    <xf numFmtId="0" fontId="51" fillId="6" borderId="5" xfId="4" applyFill="1" applyBorder="1" applyAlignment="1" applyProtection="1">
      <alignment horizontal="center"/>
      <protection locked="0"/>
    </xf>
    <xf numFmtId="3" fontId="51" fillId="6" borderId="0" xfId="4" applyNumberFormat="1" applyFill="1" applyAlignment="1" applyProtection="1">
      <alignment horizontal="center"/>
      <protection locked="0"/>
    </xf>
    <xf numFmtId="171" fontId="47" fillId="0" borderId="0" xfId="0" applyNumberFormat="1" applyFont="1" applyAlignment="1" applyProtection="1">
      <alignment horizontal="left"/>
      <protection hidden="1"/>
    </xf>
    <xf numFmtId="171" fontId="47" fillId="0" borderId="0" xfId="0" applyNumberFormat="1" applyFont="1" applyAlignment="1" applyProtection="1">
      <alignment horizontal="left" wrapText="1"/>
      <protection hidden="1"/>
    </xf>
    <xf numFmtId="171" fontId="47" fillId="0" borderId="0" xfId="0" applyNumberFormat="1" applyFont="1" applyAlignment="1" applyProtection="1">
      <alignment horizontal="center" wrapText="1"/>
      <protection hidden="1"/>
    </xf>
    <xf numFmtId="0" fontId="70" fillId="6" borderId="5" xfId="0" applyFont="1" applyFill="1" applyBorder="1" applyAlignment="1">
      <alignment horizontal="center"/>
    </xf>
    <xf numFmtId="9" fontId="13" fillId="0" borderId="5" xfId="1" applyFont="1" applyBorder="1" applyAlignment="1" applyProtection="1">
      <alignment horizontal="center"/>
      <protection locked="0"/>
    </xf>
    <xf numFmtId="0" fontId="71" fillId="0" borderId="0" xfId="0" applyFont="1"/>
    <xf numFmtId="0" fontId="47" fillId="0" borderId="0" xfId="0" applyFont="1" applyAlignment="1" applyProtection="1">
      <alignment horizontal="left"/>
      <protection locked="0" hidden="1"/>
    </xf>
    <xf numFmtId="0" fontId="72" fillId="0" borderId="0" xfId="0" applyFont="1" applyAlignment="1" applyProtection="1">
      <alignment horizontal="left" vertical="center" wrapText="1"/>
      <protection hidden="1"/>
    </xf>
    <xf numFmtId="0" fontId="72" fillId="0" borderId="0" xfId="0" applyFont="1" applyAlignment="1" applyProtection="1">
      <alignment horizontal="center" vertical="center" wrapText="1"/>
      <protection hidden="1"/>
    </xf>
    <xf numFmtId="0" fontId="73" fillId="6" borderId="5" xfId="0" applyFont="1" applyFill="1" applyBorder="1"/>
    <xf numFmtId="0" fontId="14" fillId="6" borderId="5" xfId="0" applyFont="1" applyFill="1" applyBorder="1"/>
    <xf numFmtId="49" fontId="51" fillId="3" borderId="5" xfId="1" applyNumberFormat="1" applyFont="1" applyFill="1" applyBorder="1" applyAlignment="1">
      <alignment horizontal="center"/>
    </xf>
    <xf numFmtId="49" fontId="51" fillId="3" borderId="0" xfId="1" applyNumberFormat="1" applyFont="1" applyFill="1" applyBorder="1" applyAlignment="1">
      <alignment horizontal="center"/>
    </xf>
    <xf numFmtId="0" fontId="35" fillId="3" borderId="0" xfId="0" applyFont="1" applyFill="1"/>
    <xf numFmtId="0" fontId="12" fillId="0" borderId="5" xfId="0" applyFont="1" applyBorder="1"/>
    <xf numFmtId="0" fontId="3" fillId="3" borderId="0" xfId="0" applyFont="1" applyFill="1"/>
    <xf numFmtId="1" fontId="0" fillId="0" borderId="0" xfId="0" applyNumberFormat="1" applyAlignment="1">
      <alignment horizontal="center"/>
    </xf>
    <xf numFmtId="175" fontId="51" fillId="6" borderId="5" xfId="1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Alignment="1">
      <alignment horizontal="left"/>
    </xf>
    <xf numFmtId="165" fontId="0" fillId="0" borderId="34" xfId="0" applyNumberFormat="1" applyBorder="1"/>
    <xf numFmtId="165" fontId="0" fillId="0" borderId="35" xfId="0" applyNumberFormat="1" applyBorder="1"/>
    <xf numFmtId="165" fontId="0" fillId="0" borderId="36" xfId="0" applyNumberFormat="1" applyBorder="1"/>
    <xf numFmtId="165" fontId="0" fillId="0" borderId="17" xfId="0" applyNumberFormat="1" applyBorder="1"/>
    <xf numFmtId="165" fontId="0" fillId="0" borderId="37" xfId="0" applyNumberFormat="1" applyBorder="1"/>
    <xf numFmtId="165" fontId="0" fillId="0" borderId="38" xfId="0" applyNumberFormat="1" applyBorder="1"/>
    <xf numFmtId="165" fontId="0" fillId="0" borderId="39" xfId="0" applyNumberFormat="1" applyBorder="1"/>
    <xf numFmtId="165" fontId="0" fillId="0" borderId="40" xfId="0" applyNumberFormat="1" applyBorder="1"/>
    <xf numFmtId="0" fontId="0" fillId="3" borderId="0" xfId="0" applyFill="1"/>
    <xf numFmtId="171" fontId="2" fillId="0" borderId="0" xfId="0" applyNumberFormat="1" applyFont="1"/>
    <xf numFmtId="171" fontId="2" fillId="0" borderId="9" xfId="0" applyNumberFormat="1" applyFont="1" applyBorder="1"/>
    <xf numFmtId="1" fontId="51" fillId="3" borderId="5" xfId="1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2" fillId="0" borderId="0" xfId="0" applyFont="1"/>
    <xf numFmtId="2" fontId="51" fillId="3" borderId="5" xfId="1" applyNumberFormat="1" applyFont="1" applyFill="1" applyBorder="1" applyAlignment="1">
      <alignment horizontal="center"/>
    </xf>
    <xf numFmtId="9" fontId="51" fillId="3" borderId="5" xfId="1" applyFont="1" applyFill="1" applyBorder="1" applyAlignment="1">
      <alignment horizontal="left"/>
    </xf>
    <xf numFmtId="171" fontId="47" fillId="0" borderId="0" xfId="0" applyNumberFormat="1" applyFont="1" applyAlignment="1">
      <alignment horizontal="center"/>
    </xf>
    <xf numFmtId="171" fontId="50" fillId="0" borderId="0" xfId="0" applyNumberFormat="1" applyFont="1" applyAlignment="1">
      <alignment horizontal="left"/>
    </xf>
    <xf numFmtId="171" fontId="59" fillId="0" borderId="0" xfId="0" applyNumberFormat="1" applyFont="1" applyAlignment="1">
      <alignment horizontal="left"/>
    </xf>
    <xf numFmtId="3" fontId="51" fillId="3" borderId="5" xfId="4" applyNumberFormat="1" applyFill="1" applyBorder="1" applyAlignment="1" applyProtection="1">
      <alignment horizontal="center"/>
      <protection locked="0"/>
    </xf>
    <xf numFmtId="171" fontId="50" fillId="0" borderId="7" xfId="0" applyNumberFormat="1" applyFont="1" applyBorder="1" applyAlignment="1">
      <alignment horizontal="left"/>
    </xf>
    <xf numFmtId="171" fontId="60" fillId="0" borderId="8" xfId="0" applyNumberFormat="1" applyFont="1" applyBorder="1" applyAlignment="1">
      <alignment horizontal="left"/>
    </xf>
    <xf numFmtId="171" fontId="60" fillId="0" borderId="0" xfId="0" applyNumberFormat="1" applyFont="1" applyAlignment="1">
      <alignment horizontal="left"/>
    </xf>
    <xf numFmtId="0" fontId="74" fillId="0" borderId="0" xfId="0" applyFont="1"/>
    <xf numFmtId="171" fontId="0" fillId="0" borderId="0" xfId="0" applyNumberFormat="1"/>
    <xf numFmtId="171" fontId="2" fillId="0" borderId="14" xfId="0" applyNumberFormat="1" applyFont="1" applyBorder="1"/>
    <xf numFmtId="171" fontId="50" fillId="3" borderId="0" xfId="4" applyNumberFormat="1" applyFont="1" applyFill="1" applyAlignment="1" applyProtection="1">
      <alignment horizontal="center"/>
      <protection locked="0"/>
    </xf>
    <xf numFmtId="49" fontId="50" fillId="3" borderId="0" xfId="1" applyNumberFormat="1" applyFont="1" applyFill="1" applyBorder="1" applyAlignment="1">
      <alignment horizontal="center"/>
    </xf>
    <xf numFmtId="2" fontId="51" fillId="3" borderId="0" xfId="1" applyNumberFormat="1" applyFont="1" applyFill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wrapText="1"/>
    </xf>
    <xf numFmtId="0" fontId="47" fillId="0" borderId="0" xfId="0" applyFont="1" applyAlignment="1" applyProtection="1">
      <alignment horizontal="left" wrapText="1"/>
      <protection locked="0" hidden="1"/>
    </xf>
    <xf numFmtId="49" fontId="51" fillId="3" borderId="5" xfId="1" applyNumberFormat="1" applyFont="1" applyFill="1" applyBorder="1" applyAlignment="1">
      <alignment horizontal="center" wrapText="1"/>
    </xf>
    <xf numFmtId="0" fontId="4" fillId="0" borderId="0" xfId="2"/>
    <xf numFmtId="0" fontId="4" fillId="0" borderId="0" xfId="2" applyAlignment="1">
      <alignment horizontal="center"/>
    </xf>
    <xf numFmtId="0" fontId="4" fillId="0" borderId="0" xfId="2" applyFill="1"/>
    <xf numFmtId="0" fontId="7" fillId="0" borderId="0" xfId="2" applyFont="1" applyAlignment="1">
      <alignment horizontal="center"/>
    </xf>
    <xf numFmtId="0" fontId="8" fillId="0" borderId="0" xfId="0" applyFont="1"/>
    <xf numFmtId="0" fontId="2" fillId="0" borderId="4" xfId="0" applyFont="1" applyBorder="1" applyAlignment="1">
      <alignment horizontal="center" textRotation="90" wrapText="1"/>
    </xf>
    <xf numFmtId="0" fontId="23" fillId="6" borderId="14" xfId="0" quotePrefix="1" applyFont="1" applyFill="1" applyBorder="1" applyAlignment="1">
      <alignment horizontal="right"/>
    </xf>
    <xf numFmtId="0" fontId="23" fillId="6" borderId="0" xfId="0" quotePrefix="1" applyFont="1" applyFill="1" applyAlignment="1">
      <alignment horizontal="right"/>
    </xf>
    <xf numFmtId="0" fontId="30" fillId="6" borderId="0" xfId="0" applyFont="1" applyFill="1" applyAlignment="1">
      <alignment horizontal="center" vertical="center"/>
    </xf>
    <xf numFmtId="0" fontId="23" fillId="6" borderId="16" xfId="0" quotePrefix="1" applyFont="1" applyFill="1" applyBorder="1" applyAlignment="1">
      <alignment horizontal="right"/>
    </xf>
    <xf numFmtId="0" fontId="35" fillId="6" borderId="22" xfId="0" applyFont="1" applyFill="1" applyBorder="1" applyAlignment="1">
      <alignment horizontal="right"/>
    </xf>
    <xf numFmtId="0" fontId="30" fillId="6" borderId="4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5" fillId="6" borderId="10" xfId="0" quotePrefix="1" applyFont="1" applyFill="1" applyBorder="1" applyAlignment="1">
      <alignment horizontal="right"/>
    </xf>
    <xf numFmtId="0" fontId="35" fillId="6" borderId="0" xfId="0" applyFont="1" applyFill="1" applyAlignment="1">
      <alignment horizontal="right"/>
    </xf>
    <xf numFmtId="0" fontId="23" fillId="6" borderId="16" xfId="0" applyFont="1" applyFill="1" applyBorder="1" applyAlignment="1">
      <alignment horizontal="right"/>
    </xf>
    <xf numFmtId="0" fontId="23" fillId="6" borderId="22" xfId="0" applyFont="1" applyFill="1" applyBorder="1" applyAlignment="1">
      <alignment horizontal="right"/>
    </xf>
    <xf numFmtId="0" fontId="5" fillId="8" borderId="16" xfId="0" applyFont="1" applyFill="1" applyBorder="1" applyAlignment="1">
      <alignment horizontal="right"/>
    </xf>
    <xf numFmtId="0" fontId="5" fillId="8" borderId="0" xfId="0" applyFont="1" applyFill="1" applyAlignment="1">
      <alignment horizontal="right"/>
    </xf>
    <xf numFmtId="0" fontId="36" fillId="7" borderId="16" xfId="0" applyFont="1" applyFill="1" applyBorder="1" applyAlignment="1">
      <alignment horizontal="center"/>
    </xf>
    <xf numFmtId="0" fontId="36" fillId="7" borderId="0" xfId="0" applyFont="1" applyFill="1" applyAlignment="1">
      <alignment horizontal="center"/>
    </xf>
    <xf numFmtId="0" fontId="36" fillId="7" borderId="4" xfId="0" applyFont="1" applyFill="1" applyBorder="1" applyAlignment="1">
      <alignment horizontal="center"/>
    </xf>
    <xf numFmtId="0" fontId="23" fillId="7" borderId="16" xfId="0" quotePrefix="1" applyFont="1" applyFill="1" applyBorder="1" applyAlignment="1">
      <alignment horizontal="right"/>
    </xf>
    <xf numFmtId="0" fontId="23" fillId="7" borderId="0" xfId="0" quotePrefix="1" applyFont="1" applyFill="1" applyAlignment="1">
      <alignment horizontal="right"/>
    </xf>
    <xf numFmtId="0" fontId="23" fillId="7" borderId="16" xfId="0" applyFont="1" applyFill="1" applyBorder="1" applyAlignment="1">
      <alignment horizontal="right"/>
    </xf>
    <xf numFmtId="0" fontId="23" fillId="7" borderId="0" xfId="0" applyFont="1" applyFill="1" applyAlignment="1">
      <alignment horizontal="right"/>
    </xf>
    <xf numFmtId="0" fontId="36" fillId="7" borderId="16" xfId="0" quotePrefix="1" applyFont="1" applyFill="1" applyBorder="1" applyAlignment="1">
      <alignment horizontal="center"/>
    </xf>
    <xf numFmtId="0" fontId="36" fillId="7" borderId="0" xfId="0" quotePrefix="1" applyFont="1" applyFill="1" applyAlignment="1">
      <alignment horizontal="center"/>
    </xf>
    <xf numFmtId="0" fontId="23" fillId="8" borderId="16" xfId="0" quotePrefix="1" applyFont="1" applyFill="1" applyBorder="1" applyAlignment="1">
      <alignment horizontal="right"/>
    </xf>
    <xf numFmtId="0" fontId="23" fillId="8" borderId="0" xfId="0" quotePrefix="1" applyFont="1" applyFill="1" applyAlignment="1">
      <alignment horizontal="right"/>
    </xf>
    <xf numFmtId="0" fontId="23" fillId="8" borderId="16" xfId="0" applyFont="1" applyFill="1" applyBorder="1" applyAlignment="1">
      <alignment horizontal="right"/>
    </xf>
    <xf numFmtId="0" fontId="23" fillId="8" borderId="0" xfId="0" applyFont="1" applyFill="1" applyAlignment="1">
      <alignment horizontal="right"/>
    </xf>
    <xf numFmtId="0" fontId="5" fillId="8" borderId="22" xfId="0" applyFont="1" applyFill="1" applyBorder="1" applyAlignment="1">
      <alignment horizontal="right"/>
    </xf>
    <xf numFmtId="0" fontId="23" fillId="8" borderId="22" xfId="0" applyFont="1" applyFill="1" applyBorder="1" applyAlignment="1">
      <alignment horizontal="right"/>
    </xf>
    <xf numFmtId="0" fontId="23" fillId="8" borderId="19" xfId="0" applyFont="1" applyFill="1" applyBorder="1" applyAlignment="1">
      <alignment horizontal="right"/>
    </xf>
    <xf numFmtId="0" fontId="23" fillId="8" borderId="10" xfId="0" applyFont="1" applyFill="1" applyBorder="1" applyAlignment="1">
      <alignment horizontal="right"/>
    </xf>
    <xf numFmtId="0" fontId="40" fillId="8" borderId="0" xfId="0" applyFont="1" applyFill="1" applyAlignment="1">
      <alignment horizontal="center" vertical="center"/>
    </xf>
  </cellXfs>
  <cellStyles count="8">
    <cellStyle name="Collegamento ipertestuale" xfId="2" builtinId="8"/>
    <cellStyle name="Colore 5 2" xfId="6" xr:uid="{9C6F2964-3853-481C-80CF-41F91F3013D2}"/>
    <cellStyle name="Excel Built-in Normal" xfId="4" xr:uid="{C80121AC-48E8-435B-AA19-0EE73509F0A5}"/>
    <cellStyle name="Normal 3" xfId="5" xr:uid="{D35F5E0E-112D-40E0-91EA-925E4DF56AD6}"/>
    <cellStyle name="Normale" xfId="0" builtinId="0"/>
    <cellStyle name="Normale 3" xfId="3" xr:uid="{D150FF12-A6A1-4FFB-B4EA-A4745F271FFC}"/>
    <cellStyle name="Normale_BP Modello" xfId="7" xr:uid="{E5383A74-B4B9-4643-B5B8-45B1E0DAE552}"/>
    <cellStyle name="Percentuale" xfId="1" builtinId="5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ECONOMICO</a:t>
            </a:r>
          </a:p>
        </c:rich>
      </c:tx>
      <c:layout>
        <c:manualLayout>
          <c:xMode val="edge"/>
          <c:yMode val="edge"/>
          <c:x val="0.4100217864923747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[1]Grafici!$C$6</c:f>
              <c:strCache>
                <c:ptCount val="1"/>
                <c:pt idx="0">
                  <c:v>Fatturato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[1]Grafici!$D$5:$M$5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[1]Grafici!$D$6:$M$6</c:f>
              <c:numCache>
                <c:formatCode>General</c:formatCode>
                <c:ptCount val="10"/>
                <c:pt idx="0">
                  <c:v>9600000</c:v>
                </c:pt>
                <c:pt idx="1">
                  <c:v>9600000</c:v>
                </c:pt>
                <c:pt idx="2">
                  <c:v>3300000</c:v>
                </c:pt>
                <c:pt idx="3">
                  <c:v>9600000</c:v>
                </c:pt>
                <c:pt idx="4">
                  <c:v>9600000</c:v>
                </c:pt>
                <c:pt idx="5">
                  <c:v>9600000</c:v>
                </c:pt>
                <c:pt idx="6">
                  <c:v>9600000</c:v>
                </c:pt>
                <c:pt idx="7">
                  <c:v>9600000</c:v>
                </c:pt>
                <c:pt idx="8">
                  <c:v>9600000</c:v>
                </c:pt>
                <c:pt idx="9">
                  <c:v>9600000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C-4252-9677-30337C147D37}"/>
            </c:ext>
          </c:extLst>
        </c:ser>
        <c:ser>
          <c:idx val="1"/>
          <c:order val="1"/>
          <c:tx>
            <c:strRef>
              <c:f>[1]Grafici!$C$7</c:f>
              <c:strCache>
                <c:ptCount val="1"/>
                <c:pt idx="0">
                  <c:v>Reddito Operativo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[1]Grafici!$D$5:$M$5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[1]Grafici!$D$7:$M$7</c:f>
              <c:numCache>
                <c:formatCode>General</c:formatCode>
                <c:ptCount val="10"/>
                <c:pt idx="0">
                  <c:v>8145197.5</c:v>
                </c:pt>
                <c:pt idx="1">
                  <c:v>8316622.5</c:v>
                </c:pt>
                <c:pt idx="2">
                  <c:v>2828422.5</c:v>
                </c:pt>
                <c:pt idx="3">
                  <c:v>8302222.5</c:v>
                </c:pt>
                <c:pt idx="4">
                  <c:v>8295022.5</c:v>
                </c:pt>
                <c:pt idx="5">
                  <c:v>8287822.5</c:v>
                </c:pt>
                <c:pt idx="6">
                  <c:v>8280622.5</c:v>
                </c:pt>
                <c:pt idx="7">
                  <c:v>8273422.5</c:v>
                </c:pt>
                <c:pt idx="8">
                  <c:v>8266222.5</c:v>
                </c:pt>
                <c:pt idx="9">
                  <c:v>8259022.5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C-4252-9677-30337C147D37}"/>
            </c:ext>
          </c:extLst>
        </c:ser>
        <c:ser>
          <c:idx val="2"/>
          <c:order val="2"/>
          <c:tx>
            <c:strRef>
              <c:f>[1]Grafici!$C$8</c:f>
              <c:strCache>
                <c:ptCount val="1"/>
                <c:pt idx="0">
                  <c:v>Reddito Netto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[1]Grafici!$D$5:$M$5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[1]Grafici!$D$8:$M$8</c:f>
              <c:numCache>
                <c:formatCode>General</c:formatCode>
                <c:ptCount val="10"/>
                <c:pt idx="0">
                  <c:v>5863355.0999999996</c:v>
                </c:pt>
                <c:pt idx="1">
                  <c:v>5987968.2000000002</c:v>
                </c:pt>
                <c:pt idx="2">
                  <c:v>2036464.2</c:v>
                </c:pt>
                <c:pt idx="3">
                  <c:v>7970133.5999999996</c:v>
                </c:pt>
                <c:pt idx="4">
                  <c:v>5972416.2000000002</c:v>
                </c:pt>
                <c:pt idx="5">
                  <c:v>5967232.2000000002</c:v>
                </c:pt>
                <c:pt idx="6">
                  <c:v>5962048.2000000002</c:v>
                </c:pt>
                <c:pt idx="7">
                  <c:v>5956864.2000000002</c:v>
                </c:pt>
                <c:pt idx="8">
                  <c:v>5951680.2000000002</c:v>
                </c:pt>
                <c:pt idx="9">
                  <c:v>5946496.2000000002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C-4252-9677-30337C14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504415"/>
        <c:axId val="654368991"/>
      </c:lineChart>
      <c:catAx>
        <c:axId val="812504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54368991"/>
        <c:crosses val="autoZero"/>
        <c:auto val="1"/>
        <c:lblAlgn val="ctr"/>
        <c:lblOffset val="100"/>
        <c:noMultiLvlLbl val="0"/>
      </c:catAx>
      <c:valAx>
        <c:axId val="654368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1250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Andamento Finanziario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[1]Grafici!$C$29</c:f>
              <c:strCache>
                <c:ptCount val="1"/>
                <c:pt idx="0">
                  <c:v>Entrate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numRef>
              <c:f>[1]Grafici!$D$28:$M$28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[1]Grafici!$D$29:$M$29</c:f>
              <c:numCache>
                <c:formatCode>General</c:formatCode>
                <c:ptCount val="10"/>
                <c:pt idx="0">
                  <c:v>11802000</c:v>
                </c:pt>
                <c:pt idx="1">
                  <c:v>11712000</c:v>
                </c:pt>
                <c:pt idx="2">
                  <c:v>4026000</c:v>
                </c:pt>
                <c:pt idx="3">
                  <c:v>11712000</c:v>
                </c:pt>
                <c:pt idx="4">
                  <c:v>11712000</c:v>
                </c:pt>
                <c:pt idx="5">
                  <c:v>11712000</c:v>
                </c:pt>
                <c:pt idx="6">
                  <c:v>11712000</c:v>
                </c:pt>
                <c:pt idx="7">
                  <c:v>11712000</c:v>
                </c:pt>
                <c:pt idx="8">
                  <c:v>11712000</c:v>
                </c:pt>
                <c:pt idx="9">
                  <c:v>11712000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9-4381-8132-55DA79910450}"/>
            </c:ext>
          </c:extLst>
        </c:ser>
        <c:ser>
          <c:idx val="1"/>
          <c:order val="1"/>
          <c:tx>
            <c:strRef>
              <c:f>[1]Grafici!$C$30</c:f>
              <c:strCache>
                <c:ptCount val="1"/>
                <c:pt idx="0">
                  <c:v>Uscite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numRef>
              <c:f>[1]Grafici!$D$28:$M$28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[1]Grafici!$D$30:$M$30</c:f>
              <c:numCache>
                <c:formatCode>General</c:formatCode>
                <c:ptCount val="10"/>
                <c:pt idx="0">
                  <c:v>3259825</c:v>
                </c:pt>
                <c:pt idx="1">
                  <c:v>7733634.7999999998</c:v>
                </c:pt>
                <c:pt idx="2">
                  <c:v>3682546.1999999993</c:v>
                </c:pt>
                <c:pt idx="3">
                  <c:v>2216682.3000000003</c:v>
                </c:pt>
                <c:pt idx="4">
                  <c:v>3724140.9</c:v>
                </c:pt>
                <c:pt idx="5">
                  <c:v>7486223.7000000002</c:v>
                </c:pt>
                <c:pt idx="6">
                  <c:v>5491674.2999999998</c:v>
                </c:pt>
                <c:pt idx="7">
                  <c:v>5489658.3000000007</c:v>
                </c:pt>
                <c:pt idx="8">
                  <c:v>5487642.3000000007</c:v>
                </c:pt>
                <c:pt idx="9">
                  <c:v>5485626.3000000007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9-4381-8132-55DA79910450}"/>
            </c:ext>
          </c:extLst>
        </c:ser>
        <c:ser>
          <c:idx val="2"/>
          <c:order val="2"/>
          <c:tx>
            <c:strRef>
              <c:f>[1]Grafici!$C$31</c:f>
              <c:strCache>
                <c:ptCount val="1"/>
                <c:pt idx="0">
                  <c:v>Flusso Finanziario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trendline>
            <c:spPr>
              <a:ln w="19050" cap="rnd">
                <a:solidFill>
                  <a:schemeClr val="accent3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[1]Grafici!$D$28:$M$28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[1]Grafici!$D$31:$M$31</c:f>
              <c:numCache>
                <c:formatCode>General</c:formatCode>
                <c:ptCount val="10"/>
                <c:pt idx="0">
                  <c:v>8542175</c:v>
                </c:pt>
                <c:pt idx="1">
                  <c:v>3978365.2</c:v>
                </c:pt>
                <c:pt idx="2">
                  <c:v>343453.80000000075</c:v>
                </c:pt>
                <c:pt idx="3">
                  <c:v>9495317.6999999993</c:v>
                </c:pt>
                <c:pt idx="4">
                  <c:v>7987859.0999999996</c:v>
                </c:pt>
                <c:pt idx="5">
                  <c:v>4225776.3</c:v>
                </c:pt>
                <c:pt idx="6">
                  <c:v>6220325.7000000002</c:v>
                </c:pt>
                <c:pt idx="7">
                  <c:v>6222341.6999999993</c:v>
                </c:pt>
                <c:pt idx="8">
                  <c:v>6224357.6999999993</c:v>
                </c:pt>
                <c:pt idx="9">
                  <c:v>6226373.6999999993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79-4381-8132-55DA79910450}"/>
            </c:ext>
          </c:extLst>
        </c:ser>
        <c:ser>
          <c:idx val="3"/>
          <c:order val="3"/>
          <c:tx>
            <c:strRef>
              <c:f>[1]Grafici!$C$32</c:f>
              <c:strCache>
                <c:ptCount val="1"/>
                <c:pt idx="0">
                  <c:v>Saldo Finale Banca</c:v>
                </c:pt>
              </c:strCache>
            </c:strRef>
          </c:tx>
          <c:spPr>
            <a:pattFill prst="ltUpDiag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numRef>
              <c:f>[1]Grafici!$D$28:$M$28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[1]Grafici!$D$32:$M$32</c:f>
              <c:numCache>
                <c:formatCode>General</c:formatCode>
                <c:ptCount val="10"/>
                <c:pt idx="0">
                  <c:v>8462175</c:v>
                </c:pt>
                <c:pt idx="1">
                  <c:v>12440540.199999999</c:v>
                </c:pt>
                <c:pt idx="2">
                  <c:v>12783994</c:v>
                </c:pt>
                <c:pt idx="3">
                  <c:v>22279311.699999999</c:v>
                </c:pt>
                <c:pt idx="4">
                  <c:v>30267170.799999997</c:v>
                </c:pt>
                <c:pt idx="5">
                  <c:v>34492947.099999994</c:v>
                </c:pt>
                <c:pt idx="6">
                  <c:v>40713272.799999997</c:v>
                </c:pt>
                <c:pt idx="7">
                  <c:v>46935614.5</c:v>
                </c:pt>
                <c:pt idx="8">
                  <c:v>53159972.200000003</c:v>
                </c:pt>
                <c:pt idx="9">
                  <c:v>59386345.900000006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79-4381-8132-55DA79910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226383"/>
        <c:axId val="848768479"/>
      </c:barChart>
      <c:catAx>
        <c:axId val="859226383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48768479"/>
        <c:crosses val="autoZero"/>
        <c:auto val="1"/>
        <c:lblAlgn val="ctr"/>
        <c:lblOffset val="100"/>
        <c:noMultiLvlLbl val="0"/>
      </c:catAx>
      <c:valAx>
        <c:axId val="848768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859226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INDICATORI ECONOMICI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percentStacked"/>
        <c:varyColors val="0"/>
        <c:ser>
          <c:idx val="0"/>
          <c:order val="0"/>
          <c:tx>
            <c:strRef>
              <c:f>[1]Grafici!$C$52</c:f>
              <c:strCache>
                <c:ptCount val="1"/>
                <c:pt idx="0">
                  <c:v>ROI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[1]Grafici!$D$51:$M$51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[1]Grafici!$D$52:$M$52</c:f>
              <c:numCache>
                <c:formatCode>General</c:formatCode>
                <c:ptCount val="10"/>
                <c:pt idx="0">
                  <c:v>1.2828446330909191</c:v>
                </c:pt>
                <c:pt idx="1">
                  <c:v>0.67249686268439768</c:v>
                </c:pt>
                <c:pt idx="2">
                  <c:v>0.18425796963286825</c:v>
                </c:pt>
                <c:pt idx="3">
                  <c:v>0.401923287424785</c:v>
                </c:pt>
                <c:pt idx="4">
                  <c:v>0.28933244174071204</c:v>
                </c:pt>
                <c:pt idx="5">
                  <c:v>0.23808708397694717</c:v>
                </c:pt>
                <c:pt idx="6">
                  <c:v>0.20497162465971652</c:v>
                </c:pt>
                <c:pt idx="7">
                  <c:v>0.17739467235786383</c:v>
                </c:pt>
                <c:pt idx="8">
                  <c:v>0.15634122175967055</c:v>
                </c:pt>
                <c:pt idx="9">
                  <c:v>0.13974132100917838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3-4193-B040-54E1F32DA97C}"/>
            </c:ext>
          </c:extLst>
        </c:ser>
        <c:ser>
          <c:idx val="1"/>
          <c:order val="1"/>
          <c:tx>
            <c:strRef>
              <c:f>[1]Grafici!$C$53</c:f>
              <c:strCache>
                <c:ptCount val="1"/>
                <c:pt idx="0">
                  <c:v>ROE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[1]Grafici!$D$51:$M$51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[1]Grafici!$D$53:$M$53</c:f>
              <c:numCache>
                <c:formatCode>General</c:formatCode>
                <c:ptCount val="10"/>
                <c:pt idx="0">
                  <c:v>-7.5550642061838085</c:v>
                </c:pt>
                <c:pt idx="1">
                  <c:v>-3.7157234904362664</c:v>
                </c:pt>
                <c:pt idx="2">
                  <c:v>-1.8577412693804811</c:v>
                </c:pt>
                <c:pt idx="3">
                  <c:v>-80.89721936963646</c:v>
                </c:pt>
                <c:pt idx="4">
                  <c:v>-9.3895473651927652</c:v>
                </c:pt>
                <c:pt idx="5">
                  <c:v>-3.658810356237733</c:v>
                </c:pt>
                <c:pt idx="6">
                  <c:v>-3.658808438762946</c:v>
                </c:pt>
                <c:pt idx="7">
                  <c:v>-3.6588065179527844</c:v>
                </c:pt>
                <c:pt idx="8">
                  <c:v>-3.6588045937985374</c:v>
                </c:pt>
                <c:pt idx="9">
                  <c:v>-3.6588026662914652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3-4193-B040-54E1F32DA97C}"/>
            </c:ext>
          </c:extLst>
        </c:ser>
        <c:ser>
          <c:idx val="2"/>
          <c:order val="2"/>
          <c:tx>
            <c:strRef>
              <c:f>[1]Grafici!$C$54</c:f>
              <c:strCache>
                <c:ptCount val="1"/>
                <c:pt idx="0">
                  <c:v>ROS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[1]Grafici!$D$51:$M$51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[1]Grafici!$D$54:$M$54</c:f>
              <c:numCache>
                <c:formatCode>General</c:formatCode>
                <c:ptCount val="10"/>
                <c:pt idx="0">
                  <c:v>0.84845807291666664</c:v>
                </c:pt>
                <c:pt idx="1">
                  <c:v>0.86631484375000001</c:v>
                </c:pt>
                <c:pt idx="2">
                  <c:v>0.85709772727272726</c:v>
                </c:pt>
                <c:pt idx="3">
                  <c:v>0.86481484374999995</c:v>
                </c:pt>
                <c:pt idx="4">
                  <c:v>0.86406484375000003</c:v>
                </c:pt>
                <c:pt idx="5">
                  <c:v>0.86331484375</c:v>
                </c:pt>
                <c:pt idx="6">
                  <c:v>0.86256484374999998</c:v>
                </c:pt>
                <c:pt idx="7">
                  <c:v>0.86181484374999995</c:v>
                </c:pt>
                <c:pt idx="8">
                  <c:v>0.86106484375000003</c:v>
                </c:pt>
                <c:pt idx="9">
                  <c:v>0.86031484375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3-4193-B040-54E1F32D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168991"/>
        <c:axId val="944731583"/>
      </c:lineChart>
      <c:catAx>
        <c:axId val="1049168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44731583"/>
        <c:crosses val="autoZero"/>
        <c:auto val="1"/>
        <c:lblAlgn val="ctr"/>
        <c:lblOffset val="100"/>
        <c:noMultiLvlLbl val="0"/>
      </c:catAx>
      <c:valAx>
        <c:axId val="94473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49168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>
      <cs:styleClr val="auto"/>
    </cs:effectRef>
    <cs:fontRef idx="minor">
      <a:schemeClr val="tx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tx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/>
      </a:solidFill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olidFill>
        <a:schemeClr val="lt1"/>
      </a:solid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9</xdr:row>
      <xdr:rowOff>125730</xdr:rowOff>
    </xdr:from>
    <xdr:to>
      <xdr:col>13</xdr:col>
      <xdr:colOff>0</xdr:colOff>
      <xdr:row>24</xdr:row>
      <xdr:rowOff>125730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E1BD4FF-0582-404A-9DDE-069C94CBA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594360</xdr:colOff>
      <xdr:row>33</xdr:row>
      <xdr:rowOff>140970</xdr:rowOff>
    </xdr:from>
    <xdr:to>
      <xdr:col>13</xdr:col>
      <xdr:colOff>99060</xdr:colOff>
      <xdr:row>48</xdr:row>
      <xdr:rowOff>140970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2190833-6B0A-462A-B1E1-3FCA49DE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601980</xdr:colOff>
      <xdr:row>56</xdr:row>
      <xdr:rowOff>11430</xdr:rowOff>
    </xdr:from>
    <xdr:to>
      <xdr:col>13</xdr:col>
      <xdr:colOff>30480</xdr:colOff>
      <xdr:row>71</xdr:row>
      <xdr:rowOff>11430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E50D966C-7044-4725-BB5B-566342335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osta\Desktop\Business%20Plan%20con%20Valutazione%20Azienda.xlsx" TargetMode="External"/><Relationship Id="rId1" Type="http://schemas.openxmlformats.org/officeDocument/2006/relationships/externalLinkPath" Target="Business%20Plan%20con%20Valutazione%20Azi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"/>
      <sheetName val="Valutazione"/>
      <sheetName val="Det_Ricavi"/>
      <sheetName val="SP"/>
      <sheetName val="CE"/>
      <sheetName val="Bilancio_In"/>
      <sheetName val="Grafici"/>
      <sheetName val="C_Flow"/>
      <sheetName val="Banca"/>
      <sheetName val="DSCR"/>
      <sheetName val="BEP"/>
      <sheetName val="Indicatori"/>
      <sheetName val="VAN"/>
      <sheetName val="TIR"/>
      <sheetName val="WACC"/>
      <sheetName val="L_Iva"/>
      <sheetName val="P_Iniziali"/>
      <sheetName val="I_Vendite"/>
      <sheetName val="I_Personale"/>
      <sheetName val="I_Costi Variabili"/>
      <sheetName val="I_C_Gestione"/>
      <sheetName val="I_Investimenti"/>
      <sheetName val="I_Finanziamenti"/>
      <sheetName val="Inv_Fin"/>
      <sheetName val="Equity"/>
      <sheetName val="Vendite"/>
      <sheetName val="C_Magazzino"/>
      <sheetName val="C_Variabili"/>
      <sheetName val="C_Acquisto"/>
      <sheetName val="C_Gestione"/>
      <sheetName val="C_Personale"/>
      <sheetName val="C_Investimenti"/>
      <sheetName val="C_ammortamenti"/>
      <sheetName val="C_Irap"/>
      <sheetName val="C_Ires"/>
      <sheetName val="C_Allegato7"/>
      <sheetName val="Inv_Finanziati"/>
    </sheetNames>
    <sheetDataSet>
      <sheetData sheetId="0">
        <row r="3">
          <cell r="P3">
            <v>2019</v>
          </cell>
          <cell r="Q3">
            <v>2020</v>
          </cell>
          <cell r="R3">
            <v>2021</v>
          </cell>
          <cell r="S3">
            <v>2022</v>
          </cell>
          <cell r="T3">
            <v>2023</v>
          </cell>
          <cell r="U3">
            <v>2024</v>
          </cell>
          <cell r="V3">
            <v>2025</v>
          </cell>
          <cell r="W3">
            <v>2026</v>
          </cell>
          <cell r="X3">
            <v>2027</v>
          </cell>
          <cell r="Y3">
            <v>2028</v>
          </cell>
        </row>
        <row r="4">
          <cell r="O4" t="str">
            <v>Fatturato</v>
          </cell>
        </row>
        <row r="11">
          <cell r="P11">
            <v>11802000</v>
          </cell>
          <cell r="Q11">
            <v>11712000</v>
          </cell>
          <cell r="R11">
            <v>4026000</v>
          </cell>
          <cell r="S11">
            <v>11712000</v>
          </cell>
          <cell r="T11">
            <v>11712000</v>
          </cell>
          <cell r="U11">
            <v>11712000</v>
          </cell>
          <cell r="V11">
            <v>11712000</v>
          </cell>
          <cell r="W11">
            <v>11712000</v>
          </cell>
          <cell r="X11">
            <v>11712000</v>
          </cell>
          <cell r="Y11">
            <v>11712000</v>
          </cell>
        </row>
        <row r="12">
          <cell r="P12">
            <v>3259825</v>
          </cell>
          <cell r="Q12">
            <v>7733634.7999999998</v>
          </cell>
          <cell r="R12">
            <v>3682546.1999999993</v>
          </cell>
          <cell r="S12">
            <v>2216682.3000000003</v>
          </cell>
          <cell r="T12">
            <v>3724140.9</v>
          </cell>
          <cell r="U12">
            <v>7486223.7000000002</v>
          </cell>
          <cell r="V12">
            <v>5491674.2999999998</v>
          </cell>
          <cell r="W12">
            <v>5489658.3000000007</v>
          </cell>
          <cell r="X12">
            <v>5487642.3000000007</v>
          </cell>
          <cell r="Y12">
            <v>5485626.3000000007</v>
          </cell>
        </row>
        <row r="13">
          <cell r="O13" t="str">
            <v>Flusso Finanziario</v>
          </cell>
          <cell r="P13">
            <v>8542175</v>
          </cell>
          <cell r="Q13">
            <v>3978365.2</v>
          </cell>
          <cell r="R13">
            <v>343453.80000000075</v>
          </cell>
          <cell r="S13">
            <v>9495317.6999999993</v>
          </cell>
          <cell r="T13">
            <v>7987859.0999999996</v>
          </cell>
          <cell r="U13">
            <v>4225776.3</v>
          </cell>
          <cell r="V13">
            <v>6220325.7000000002</v>
          </cell>
          <cell r="W13">
            <v>6222341.6999999993</v>
          </cell>
          <cell r="X13">
            <v>6224357.6999999993</v>
          </cell>
          <cell r="Y13">
            <v>6226373.6999999993</v>
          </cell>
        </row>
        <row r="15">
          <cell r="P15">
            <v>8462175</v>
          </cell>
          <cell r="Q15">
            <v>12440540.199999999</v>
          </cell>
          <cell r="R15">
            <v>12783994</v>
          </cell>
          <cell r="S15">
            <v>22279311.699999999</v>
          </cell>
          <cell r="T15">
            <v>30267170.799999997</v>
          </cell>
          <cell r="U15">
            <v>34492947.099999994</v>
          </cell>
          <cell r="V15">
            <v>40713272.799999997</v>
          </cell>
          <cell r="W15">
            <v>46935614.5</v>
          </cell>
          <cell r="X15">
            <v>53159972.200000003</v>
          </cell>
          <cell r="Y15">
            <v>59386345.900000006</v>
          </cell>
        </row>
      </sheetData>
      <sheetData sheetId="1" refreshError="1"/>
      <sheetData sheetId="2" refreshError="1"/>
      <sheetData sheetId="3">
        <row r="4">
          <cell r="I4">
            <v>2019</v>
          </cell>
          <cell r="J4">
            <v>2019</v>
          </cell>
          <cell r="K4">
            <v>2019</v>
          </cell>
          <cell r="L4">
            <v>2019</v>
          </cell>
          <cell r="M4">
            <v>2019</v>
          </cell>
          <cell r="N4">
            <v>2019</v>
          </cell>
          <cell r="O4">
            <v>2019</v>
          </cell>
          <cell r="P4">
            <v>2019</v>
          </cell>
          <cell r="Q4">
            <v>2019</v>
          </cell>
          <cell r="R4">
            <v>2019</v>
          </cell>
          <cell r="S4">
            <v>2019</v>
          </cell>
          <cell r="T4">
            <v>2019</v>
          </cell>
          <cell r="U4">
            <v>2020</v>
          </cell>
          <cell r="V4">
            <v>2020</v>
          </cell>
          <cell r="W4">
            <v>2020</v>
          </cell>
          <cell r="X4">
            <v>2020</v>
          </cell>
          <cell r="Y4">
            <v>2020</v>
          </cell>
          <cell r="Z4">
            <v>2020</v>
          </cell>
          <cell r="AA4">
            <v>2020</v>
          </cell>
          <cell r="AB4">
            <v>2020</v>
          </cell>
          <cell r="AC4">
            <v>2020</v>
          </cell>
          <cell r="AD4">
            <v>2020</v>
          </cell>
          <cell r="AE4">
            <v>2020</v>
          </cell>
          <cell r="AF4">
            <v>2020</v>
          </cell>
          <cell r="AG4">
            <v>2021</v>
          </cell>
          <cell r="AH4">
            <v>2021</v>
          </cell>
          <cell r="AI4">
            <v>2021</v>
          </cell>
          <cell r="AJ4">
            <v>2021</v>
          </cell>
          <cell r="AK4">
            <v>2021</v>
          </cell>
          <cell r="AL4">
            <v>2021</v>
          </cell>
          <cell r="AM4">
            <v>2021</v>
          </cell>
          <cell r="AN4">
            <v>2021</v>
          </cell>
          <cell r="AO4">
            <v>2021</v>
          </cell>
          <cell r="AP4">
            <v>2021</v>
          </cell>
          <cell r="AQ4">
            <v>2021</v>
          </cell>
          <cell r="AR4">
            <v>2021</v>
          </cell>
          <cell r="AS4">
            <v>2022</v>
          </cell>
          <cell r="AT4">
            <v>2022</v>
          </cell>
          <cell r="AU4">
            <v>2022</v>
          </cell>
          <cell r="AV4">
            <v>2022</v>
          </cell>
          <cell r="AW4">
            <v>2022</v>
          </cell>
          <cell r="AX4">
            <v>2022</v>
          </cell>
          <cell r="AY4">
            <v>2022</v>
          </cell>
          <cell r="AZ4">
            <v>2022</v>
          </cell>
          <cell r="BA4">
            <v>2022</v>
          </cell>
          <cell r="BB4">
            <v>2022</v>
          </cell>
          <cell r="BC4">
            <v>2022</v>
          </cell>
          <cell r="BD4">
            <v>2022</v>
          </cell>
          <cell r="BE4">
            <v>2023</v>
          </cell>
          <cell r="BF4">
            <v>2023</v>
          </cell>
          <cell r="BG4">
            <v>2023</v>
          </cell>
          <cell r="BH4">
            <v>2023</v>
          </cell>
          <cell r="BI4">
            <v>2023</v>
          </cell>
          <cell r="BJ4">
            <v>2023</v>
          </cell>
          <cell r="BK4">
            <v>2023</v>
          </cell>
          <cell r="BL4">
            <v>2023</v>
          </cell>
          <cell r="BM4">
            <v>2023</v>
          </cell>
          <cell r="BN4">
            <v>2023</v>
          </cell>
          <cell r="BO4">
            <v>2023</v>
          </cell>
          <cell r="BP4">
            <v>2023</v>
          </cell>
          <cell r="BQ4">
            <v>2024</v>
          </cell>
          <cell r="BR4">
            <v>2024</v>
          </cell>
          <cell r="BS4">
            <v>2024</v>
          </cell>
          <cell r="BT4">
            <v>2024</v>
          </cell>
          <cell r="BU4">
            <v>2024</v>
          </cell>
          <cell r="BV4">
            <v>2024</v>
          </cell>
          <cell r="BW4">
            <v>2024</v>
          </cell>
          <cell r="BX4">
            <v>2024</v>
          </cell>
          <cell r="BY4">
            <v>2024</v>
          </cell>
          <cell r="BZ4">
            <v>2024</v>
          </cell>
          <cell r="CA4">
            <v>2024</v>
          </cell>
          <cell r="CB4">
            <v>2024</v>
          </cell>
          <cell r="CC4">
            <v>2025</v>
          </cell>
          <cell r="CD4">
            <v>2025</v>
          </cell>
          <cell r="CE4">
            <v>2025</v>
          </cell>
          <cell r="CF4">
            <v>2025</v>
          </cell>
          <cell r="CG4">
            <v>2025</v>
          </cell>
          <cell r="CH4">
            <v>2025</v>
          </cell>
          <cell r="CI4">
            <v>2025</v>
          </cell>
          <cell r="CJ4">
            <v>2025</v>
          </cell>
          <cell r="CK4">
            <v>2025</v>
          </cell>
          <cell r="CL4">
            <v>2025</v>
          </cell>
          <cell r="CM4">
            <v>2025</v>
          </cell>
          <cell r="CN4">
            <v>2025</v>
          </cell>
          <cell r="CO4">
            <v>2026</v>
          </cell>
          <cell r="CP4">
            <v>2026</v>
          </cell>
          <cell r="CQ4">
            <v>2026</v>
          </cell>
          <cell r="CR4">
            <v>2026</v>
          </cell>
          <cell r="CS4">
            <v>2026</v>
          </cell>
          <cell r="CT4">
            <v>2026</v>
          </cell>
          <cell r="CU4">
            <v>2026</v>
          </cell>
          <cell r="CV4">
            <v>2026</v>
          </cell>
          <cell r="CW4">
            <v>2026</v>
          </cell>
          <cell r="CX4">
            <v>2026</v>
          </cell>
          <cell r="CY4">
            <v>2026</v>
          </cell>
          <cell r="CZ4">
            <v>2026</v>
          </cell>
          <cell r="DA4">
            <v>2027</v>
          </cell>
          <cell r="DB4">
            <v>2027</v>
          </cell>
          <cell r="DC4">
            <v>2027</v>
          </cell>
          <cell r="DD4">
            <v>2027</v>
          </cell>
          <cell r="DE4">
            <v>2027</v>
          </cell>
          <cell r="DF4">
            <v>2027</v>
          </cell>
          <cell r="DG4">
            <v>2027</v>
          </cell>
          <cell r="DH4">
            <v>2027</v>
          </cell>
          <cell r="DI4">
            <v>2027</v>
          </cell>
          <cell r="DJ4">
            <v>2027</v>
          </cell>
          <cell r="DK4">
            <v>2027</v>
          </cell>
          <cell r="DL4">
            <v>2027</v>
          </cell>
          <cell r="DM4">
            <v>2028</v>
          </cell>
          <cell r="DN4">
            <v>2028</v>
          </cell>
          <cell r="DO4">
            <v>2028</v>
          </cell>
          <cell r="DP4">
            <v>2028</v>
          </cell>
          <cell r="DQ4">
            <v>2028</v>
          </cell>
          <cell r="DR4">
            <v>2028</v>
          </cell>
          <cell r="DS4">
            <v>2028</v>
          </cell>
          <cell r="DT4">
            <v>2028</v>
          </cell>
          <cell r="DU4">
            <v>2028</v>
          </cell>
          <cell r="DV4">
            <v>2028</v>
          </cell>
          <cell r="DW4">
            <v>2028</v>
          </cell>
          <cell r="DX4">
            <v>2028</v>
          </cell>
          <cell r="DZ4">
            <v>2018</v>
          </cell>
          <cell r="EA4">
            <v>2019</v>
          </cell>
          <cell r="EB4">
            <v>2020</v>
          </cell>
          <cell r="EC4">
            <v>2021</v>
          </cell>
          <cell r="ED4">
            <v>2022</v>
          </cell>
          <cell r="EE4">
            <v>2023</v>
          </cell>
          <cell r="EF4">
            <v>2024</v>
          </cell>
          <cell r="EG4">
            <v>2025</v>
          </cell>
          <cell r="EH4">
            <v>2026</v>
          </cell>
          <cell r="EI4">
            <v>2027</v>
          </cell>
          <cell r="EJ4">
            <v>2028</v>
          </cell>
        </row>
        <row r="5">
          <cell r="I5" t="str">
            <v>gen</v>
          </cell>
          <cell r="J5" t="str">
            <v>feb</v>
          </cell>
          <cell r="K5" t="str">
            <v>mar</v>
          </cell>
          <cell r="L5" t="str">
            <v>apr</v>
          </cell>
          <cell r="M5" t="str">
            <v>mag</v>
          </cell>
          <cell r="N5" t="str">
            <v>giu</v>
          </cell>
          <cell r="O5" t="str">
            <v>lug</v>
          </cell>
          <cell r="P5" t="str">
            <v>ago</v>
          </cell>
          <cell r="Q5" t="str">
            <v>set</v>
          </cell>
          <cell r="R5" t="str">
            <v>ott</v>
          </cell>
          <cell r="S5" t="str">
            <v>nov</v>
          </cell>
          <cell r="T5" t="str">
            <v>dic</v>
          </cell>
          <cell r="U5" t="str">
            <v>gen</v>
          </cell>
          <cell r="V5" t="str">
            <v>feb</v>
          </cell>
          <cell r="W5" t="str">
            <v>mar</v>
          </cell>
          <cell r="X5" t="str">
            <v>apr</v>
          </cell>
          <cell r="Y5" t="str">
            <v>mag</v>
          </cell>
          <cell r="Z5" t="str">
            <v>giu</v>
          </cell>
          <cell r="AA5" t="str">
            <v>lug</v>
          </cell>
          <cell r="AB5" t="str">
            <v>ago</v>
          </cell>
          <cell r="AC5" t="str">
            <v>set</v>
          </cell>
          <cell r="AD5" t="str">
            <v>ott</v>
          </cell>
          <cell r="AE5" t="str">
            <v>nov</v>
          </cell>
          <cell r="AF5" t="str">
            <v>dic</v>
          </cell>
          <cell r="AG5" t="str">
            <v>gen</v>
          </cell>
          <cell r="AH5" t="str">
            <v>feb</v>
          </cell>
          <cell r="AI5" t="str">
            <v>mar</v>
          </cell>
          <cell r="AJ5" t="str">
            <v>apr</v>
          </cell>
          <cell r="AK5" t="str">
            <v>mag</v>
          </cell>
          <cell r="AL5" t="str">
            <v>giu</v>
          </cell>
          <cell r="AM5" t="str">
            <v>lug</v>
          </cell>
          <cell r="AN5" t="str">
            <v>ago</v>
          </cell>
          <cell r="AO5" t="str">
            <v>set</v>
          </cell>
          <cell r="AP5" t="str">
            <v>ott</v>
          </cell>
          <cell r="AQ5" t="str">
            <v>nov</v>
          </cell>
          <cell r="AR5" t="str">
            <v>dic</v>
          </cell>
          <cell r="AS5" t="str">
            <v>gen</v>
          </cell>
          <cell r="AT5" t="str">
            <v>feb</v>
          </cell>
          <cell r="AU5" t="str">
            <v>mar</v>
          </cell>
          <cell r="AV5" t="str">
            <v>apr</v>
          </cell>
          <cell r="AW5" t="str">
            <v>mag</v>
          </cell>
          <cell r="AX5" t="str">
            <v>giu</v>
          </cell>
          <cell r="AY5" t="str">
            <v>lug</v>
          </cell>
          <cell r="AZ5" t="str">
            <v>ago</v>
          </cell>
          <cell r="BA5" t="str">
            <v>set</v>
          </cell>
          <cell r="BB5" t="str">
            <v>ott</v>
          </cell>
          <cell r="BC5" t="str">
            <v>nov</v>
          </cell>
          <cell r="BD5" t="str">
            <v>dic</v>
          </cell>
          <cell r="BE5" t="str">
            <v>gen</v>
          </cell>
          <cell r="BF5" t="str">
            <v>feb</v>
          </cell>
          <cell r="BG5" t="str">
            <v>mar</v>
          </cell>
          <cell r="BH5" t="str">
            <v>apr</v>
          </cell>
          <cell r="BI5" t="str">
            <v>mag</v>
          </cell>
          <cell r="BJ5" t="str">
            <v>giu</v>
          </cell>
          <cell r="BK5" t="str">
            <v>lug</v>
          </cell>
          <cell r="BL5" t="str">
            <v>ago</v>
          </cell>
          <cell r="BM5" t="str">
            <v>set</v>
          </cell>
          <cell r="BN5" t="str">
            <v>ott</v>
          </cell>
          <cell r="BO5" t="str">
            <v>nov</v>
          </cell>
          <cell r="BP5" t="str">
            <v>dic</v>
          </cell>
          <cell r="BQ5" t="str">
            <v>gen</v>
          </cell>
          <cell r="BR5" t="str">
            <v>feb</v>
          </cell>
          <cell r="BS5" t="str">
            <v>mar</v>
          </cell>
          <cell r="BT5" t="str">
            <v>apr</v>
          </cell>
          <cell r="BU5" t="str">
            <v>mag</v>
          </cell>
          <cell r="BV5" t="str">
            <v>giu</v>
          </cell>
          <cell r="BW5" t="str">
            <v>lug</v>
          </cell>
          <cell r="BX5" t="str">
            <v>ago</v>
          </cell>
          <cell r="BY5" t="str">
            <v>set</v>
          </cell>
          <cell r="BZ5" t="str">
            <v>ott</v>
          </cell>
          <cell r="CA5" t="str">
            <v>nov</v>
          </cell>
          <cell r="CB5" t="str">
            <v>dic</v>
          </cell>
          <cell r="CC5" t="str">
            <v>gen</v>
          </cell>
          <cell r="CD5" t="str">
            <v>feb</v>
          </cell>
          <cell r="CE5" t="str">
            <v>mar</v>
          </cell>
          <cell r="CF5" t="str">
            <v>apr</v>
          </cell>
          <cell r="CG5" t="str">
            <v>mag</v>
          </cell>
          <cell r="CH5" t="str">
            <v>giu</v>
          </cell>
          <cell r="CI5" t="str">
            <v>lug</v>
          </cell>
          <cell r="CJ5" t="str">
            <v>ago</v>
          </cell>
          <cell r="CK5" t="str">
            <v>set</v>
          </cell>
          <cell r="CL5" t="str">
            <v>ott</v>
          </cell>
          <cell r="CM5" t="str">
            <v>nov</v>
          </cell>
          <cell r="CN5" t="str">
            <v>dic</v>
          </cell>
          <cell r="CO5" t="str">
            <v>gen</v>
          </cell>
          <cell r="CP5" t="str">
            <v>feb</v>
          </cell>
          <cell r="CQ5" t="str">
            <v>mar</v>
          </cell>
          <cell r="CR5" t="str">
            <v>apr</v>
          </cell>
          <cell r="CS5" t="str">
            <v>mag</v>
          </cell>
          <cell r="CT5" t="str">
            <v>giu</v>
          </cell>
          <cell r="CU5" t="str">
            <v>lug</v>
          </cell>
          <cell r="CV5" t="str">
            <v>ago</v>
          </cell>
          <cell r="CW5" t="str">
            <v>set</v>
          </cell>
          <cell r="CX5" t="str">
            <v>ott</v>
          </cell>
          <cell r="CY5" t="str">
            <v>nov</v>
          </cell>
          <cell r="CZ5" t="str">
            <v>dic</v>
          </cell>
          <cell r="DA5" t="str">
            <v>gen</v>
          </cell>
          <cell r="DB5" t="str">
            <v>feb</v>
          </cell>
          <cell r="DC5" t="str">
            <v>mar</v>
          </cell>
          <cell r="DD5" t="str">
            <v>apr</v>
          </cell>
          <cell r="DE5" t="str">
            <v>mag</v>
          </cell>
          <cell r="DF5" t="str">
            <v>giu</v>
          </cell>
          <cell r="DG5" t="str">
            <v>lug</v>
          </cell>
          <cell r="DH5" t="str">
            <v>ago</v>
          </cell>
          <cell r="DI5" t="str">
            <v>set</v>
          </cell>
          <cell r="DJ5" t="str">
            <v>ott</v>
          </cell>
          <cell r="DK5" t="str">
            <v>nov</v>
          </cell>
          <cell r="DL5" t="str">
            <v>dic</v>
          </cell>
          <cell r="DM5" t="str">
            <v>gen</v>
          </cell>
          <cell r="DN5" t="str">
            <v>feb</v>
          </cell>
          <cell r="DO5" t="str">
            <v>mar</v>
          </cell>
          <cell r="DP5" t="str">
            <v>apr</v>
          </cell>
          <cell r="DQ5" t="str">
            <v>mag</v>
          </cell>
          <cell r="DR5" t="str">
            <v>giu</v>
          </cell>
          <cell r="DS5" t="str">
            <v>lug</v>
          </cell>
          <cell r="DT5" t="str">
            <v>ago</v>
          </cell>
          <cell r="DU5" t="str">
            <v>set</v>
          </cell>
          <cell r="DV5" t="str">
            <v>ott</v>
          </cell>
          <cell r="DW5" t="str">
            <v>nov</v>
          </cell>
          <cell r="DX5" t="str">
            <v>dic</v>
          </cell>
        </row>
        <row r="6">
          <cell r="E6" t="str">
            <v>Cassa e Banca</v>
          </cell>
          <cell r="DZ6">
            <v>20000</v>
          </cell>
          <cell r="EA6">
            <v>8552175</v>
          </cell>
          <cell r="EB6">
            <v>12530540.200000001</v>
          </cell>
          <cell r="EC6">
            <v>12873994.000000002</v>
          </cell>
          <cell r="ED6">
            <v>22369311.700000003</v>
          </cell>
          <cell r="EE6">
            <v>30357170.800000004</v>
          </cell>
          <cell r="EF6">
            <v>34582947.100000001</v>
          </cell>
          <cell r="EG6">
            <v>40803272.800000004</v>
          </cell>
          <cell r="EH6">
            <v>47025614.500000007</v>
          </cell>
          <cell r="EI6">
            <v>53249972.20000001</v>
          </cell>
          <cell r="EJ6">
            <v>59476345.900000006</v>
          </cell>
        </row>
        <row r="7">
          <cell r="E7" t="str">
            <v>Crediti esegibili nell'esercizio</v>
          </cell>
        </row>
        <row r="8">
          <cell r="H8">
            <v>300000</v>
          </cell>
          <cell r="I8">
            <v>270000</v>
          </cell>
          <cell r="J8">
            <v>240000</v>
          </cell>
          <cell r="K8">
            <v>210000</v>
          </cell>
          <cell r="L8">
            <v>210000</v>
          </cell>
          <cell r="M8">
            <v>210000</v>
          </cell>
          <cell r="N8">
            <v>210000</v>
          </cell>
          <cell r="O8">
            <v>210000</v>
          </cell>
          <cell r="P8">
            <v>210000</v>
          </cell>
          <cell r="Q8">
            <v>210000</v>
          </cell>
          <cell r="R8">
            <v>210000</v>
          </cell>
          <cell r="S8">
            <v>210000</v>
          </cell>
          <cell r="T8">
            <v>210000</v>
          </cell>
          <cell r="U8">
            <v>210000</v>
          </cell>
          <cell r="V8">
            <v>210000</v>
          </cell>
          <cell r="W8">
            <v>210000</v>
          </cell>
          <cell r="X8">
            <v>210000</v>
          </cell>
          <cell r="Y8">
            <v>210000</v>
          </cell>
          <cell r="Z8">
            <v>210000</v>
          </cell>
          <cell r="AA8">
            <v>210000</v>
          </cell>
          <cell r="AB8">
            <v>210000</v>
          </cell>
          <cell r="AC8">
            <v>210000</v>
          </cell>
          <cell r="AD8">
            <v>210000</v>
          </cell>
          <cell r="AE8">
            <v>210000</v>
          </cell>
          <cell r="AF8">
            <v>210000</v>
          </cell>
          <cell r="AG8">
            <v>210000</v>
          </cell>
          <cell r="AH8">
            <v>210000</v>
          </cell>
          <cell r="AI8">
            <v>210000</v>
          </cell>
          <cell r="AJ8">
            <v>210000</v>
          </cell>
          <cell r="AK8">
            <v>210000</v>
          </cell>
          <cell r="AL8">
            <v>210000</v>
          </cell>
          <cell r="AM8">
            <v>210000</v>
          </cell>
          <cell r="AN8">
            <v>210000</v>
          </cell>
          <cell r="AO8">
            <v>210000</v>
          </cell>
          <cell r="AP8">
            <v>210000</v>
          </cell>
          <cell r="AQ8">
            <v>210000</v>
          </cell>
          <cell r="AR8">
            <v>210000</v>
          </cell>
          <cell r="AS8">
            <v>210000</v>
          </cell>
          <cell r="AT8">
            <v>210000</v>
          </cell>
          <cell r="AU8">
            <v>210000</v>
          </cell>
          <cell r="AV8">
            <v>210000</v>
          </cell>
          <cell r="AW8">
            <v>210000</v>
          </cell>
          <cell r="AX8">
            <v>210000</v>
          </cell>
          <cell r="AY8">
            <v>210000</v>
          </cell>
          <cell r="AZ8">
            <v>210000</v>
          </cell>
          <cell r="BA8">
            <v>210000</v>
          </cell>
          <cell r="BB8">
            <v>210000</v>
          </cell>
          <cell r="BC8">
            <v>210000</v>
          </cell>
          <cell r="BD8">
            <v>210000</v>
          </cell>
          <cell r="BE8">
            <v>210000</v>
          </cell>
          <cell r="BF8">
            <v>210000</v>
          </cell>
          <cell r="BG8">
            <v>210000</v>
          </cell>
          <cell r="BH8">
            <v>210000</v>
          </cell>
          <cell r="BI8">
            <v>210000</v>
          </cell>
          <cell r="BJ8">
            <v>210000</v>
          </cell>
          <cell r="BK8">
            <v>210000</v>
          </cell>
          <cell r="BL8">
            <v>210000</v>
          </cell>
          <cell r="BM8">
            <v>210000</v>
          </cell>
          <cell r="BN8">
            <v>210000</v>
          </cell>
          <cell r="BO8">
            <v>210000</v>
          </cell>
          <cell r="BP8">
            <v>210000</v>
          </cell>
          <cell r="BQ8">
            <v>210000</v>
          </cell>
          <cell r="BR8">
            <v>210000</v>
          </cell>
          <cell r="BS8">
            <v>210000</v>
          </cell>
          <cell r="BT8">
            <v>210000</v>
          </cell>
          <cell r="BU8">
            <v>210000</v>
          </cell>
          <cell r="BV8">
            <v>210000</v>
          </cell>
          <cell r="BW8">
            <v>210000</v>
          </cell>
          <cell r="BX8">
            <v>210000</v>
          </cell>
          <cell r="BY8">
            <v>210000</v>
          </cell>
          <cell r="BZ8">
            <v>210000</v>
          </cell>
          <cell r="CA8">
            <v>210000</v>
          </cell>
          <cell r="CB8">
            <v>210000</v>
          </cell>
          <cell r="CC8">
            <v>210000</v>
          </cell>
          <cell r="CD8">
            <v>210000</v>
          </cell>
          <cell r="CE8">
            <v>210000</v>
          </cell>
          <cell r="CF8">
            <v>210000</v>
          </cell>
          <cell r="CG8">
            <v>210000</v>
          </cell>
          <cell r="CH8">
            <v>210000</v>
          </cell>
          <cell r="CI8">
            <v>210000</v>
          </cell>
          <cell r="CJ8">
            <v>210000</v>
          </cell>
          <cell r="CK8">
            <v>210000</v>
          </cell>
          <cell r="CL8">
            <v>210000</v>
          </cell>
          <cell r="CM8">
            <v>210000</v>
          </cell>
          <cell r="CN8">
            <v>210000</v>
          </cell>
          <cell r="CO8">
            <v>210000</v>
          </cell>
          <cell r="CP8">
            <v>210000</v>
          </cell>
          <cell r="CQ8">
            <v>210000</v>
          </cell>
          <cell r="CR8">
            <v>210000</v>
          </cell>
          <cell r="CS8">
            <v>210000</v>
          </cell>
          <cell r="CT8">
            <v>210000</v>
          </cell>
          <cell r="CU8">
            <v>210000</v>
          </cell>
          <cell r="CV8">
            <v>210000</v>
          </cell>
          <cell r="CW8">
            <v>210000</v>
          </cell>
          <cell r="CX8">
            <v>210000</v>
          </cell>
          <cell r="CY8">
            <v>210000</v>
          </cell>
          <cell r="CZ8">
            <v>210000</v>
          </cell>
          <cell r="DA8">
            <v>210000</v>
          </cell>
          <cell r="DB8">
            <v>210000</v>
          </cell>
          <cell r="DC8">
            <v>210000</v>
          </cell>
          <cell r="DD8">
            <v>210000</v>
          </cell>
          <cell r="DE8">
            <v>210000</v>
          </cell>
          <cell r="DF8">
            <v>210000</v>
          </cell>
          <cell r="DG8">
            <v>210000</v>
          </cell>
          <cell r="DH8">
            <v>210000</v>
          </cell>
          <cell r="DI8">
            <v>210000</v>
          </cell>
          <cell r="DJ8">
            <v>210000</v>
          </cell>
          <cell r="DK8">
            <v>210000</v>
          </cell>
          <cell r="DL8">
            <v>210000</v>
          </cell>
          <cell r="DM8">
            <v>210000</v>
          </cell>
          <cell r="DN8">
            <v>210000</v>
          </cell>
          <cell r="DO8">
            <v>210000</v>
          </cell>
          <cell r="DP8">
            <v>210000</v>
          </cell>
          <cell r="DQ8">
            <v>210000</v>
          </cell>
          <cell r="DR8">
            <v>210000</v>
          </cell>
          <cell r="DS8">
            <v>210000</v>
          </cell>
          <cell r="DT8">
            <v>210000</v>
          </cell>
          <cell r="DU8">
            <v>210000</v>
          </cell>
          <cell r="DV8">
            <v>210000</v>
          </cell>
          <cell r="DW8">
            <v>210000</v>
          </cell>
          <cell r="DX8">
            <v>210000</v>
          </cell>
          <cell r="DZ8">
            <v>300000</v>
          </cell>
          <cell r="EA8">
            <v>210000</v>
          </cell>
          <cell r="EB8">
            <v>210000</v>
          </cell>
          <cell r="EC8">
            <v>210000</v>
          </cell>
          <cell r="ED8">
            <v>210000</v>
          </cell>
          <cell r="EE8">
            <v>210000</v>
          </cell>
          <cell r="EF8">
            <v>210000</v>
          </cell>
          <cell r="EG8">
            <v>210000</v>
          </cell>
          <cell r="EH8">
            <v>210000</v>
          </cell>
          <cell r="EI8">
            <v>210000</v>
          </cell>
          <cell r="EJ8">
            <v>210000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</row>
        <row r="10">
          <cell r="H10">
            <v>40000</v>
          </cell>
          <cell r="I10">
            <v>10000</v>
          </cell>
          <cell r="J10">
            <v>-20000</v>
          </cell>
          <cell r="K10">
            <v>-50000</v>
          </cell>
          <cell r="L10">
            <v>-50000</v>
          </cell>
          <cell r="M10">
            <v>-50000</v>
          </cell>
          <cell r="N10">
            <v>-50000</v>
          </cell>
          <cell r="O10">
            <v>-50000</v>
          </cell>
          <cell r="P10">
            <v>-50000</v>
          </cell>
          <cell r="Q10">
            <v>-50000</v>
          </cell>
          <cell r="R10">
            <v>-50000</v>
          </cell>
          <cell r="S10">
            <v>-50000</v>
          </cell>
          <cell r="T10">
            <v>-50000</v>
          </cell>
          <cell r="U10">
            <v>-50000</v>
          </cell>
          <cell r="V10">
            <v>-50000</v>
          </cell>
          <cell r="W10">
            <v>-50000</v>
          </cell>
          <cell r="X10">
            <v>-50000</v>
          </cell>
          <cell r="Y10">
            <v>-50000</v>
          </cell>
          <cell r="Z10">
            <v>-50000</v>
          </cell>
          <cell r="AA10">
            <v>-50000</v>
          </cell>
          <cell r="AB10">
            <v>-50000</v>
          </cell>
          <cell r="AC10">
            <v>-50000</v>
          </cell>
          <cell r="AD10">
            <v>-50000</v>
          </cell>
          <cell r="AE10">
            <v>-50000</v>
          </cell>
          <cell r="AF10">
            <v>-50000</v>
          </cell>
          <cell r="AG10">
            <v>-50000</v>
          </cell>
          <cell r="AH10">
            <v>-50000</v>
          </cell>
          <cell r="AI10">
            <v>-50000</v>
          </cell>
          <cell r="AJ10">
            <v>-50000</v>
          </cell>
          <cell r="AK10">
            <v>-50000</v>
          </cell>
          <cell r="AL10">
            <v>-50000</v>
          </cell>
          <cell r="AM10">
            <v>-50000</v>
          </cell>
          <cell r="AN10">
            <v>-50000</v>
          </cell>
          <cell r="AO10">
            <v>-50000</v>
          </cell>
          <cell r="AP10">
            <v>-50000</v>
          </cell>
          <cell r="AQ10">
            <v>-50000</v>
          </cell>
          <cell r="AR10">
            <v>-50000</v>
          </cell>
          <cell r="AS10">
            <v>-50000</v>
          </cell>
          <cell r="AT10">
            <v>-50000</v>
          </cell>
          <cell r="AU10">
            <v>-50000</v>
          </cell>
          <cell r="AV10">
            <v>-50000</v>
          </cell>
          <cell r="AW10">
            <v>-50000</v>
          </cell>
          <cell r="AX10">
            <v>-50000</v>
          </cell>
          <cell r="AY10">
            <v>-50000</v>
          </cell>
          <cell r="AZ10">
            <v>-50000</v>
          </cell>
          <cell r="BA10">
            <v>-50000</v>
          </cell>
          <cell r="BB10">
            <v>-50000</v>
          </cell>
          <cell r="BC10">
            <v>-50000</v>
          </cell>
          <cell r="BD10">
            <v>-50000</v>
          </cell>
          <cell r="BE10">
            <v>-50000</v>
          </cell>
          <cell r="BF10">
            <v>-50000</v>
          </cell>
          <cell r="BG10">
            <v>-50000</v>
          </cell>
          <cell r="BH10">
            <v>-50000</v>
          </cell>
          <cell r="BI10">
            <v>-50000</v>
          </cell>
          <cell r="BJ10">
            <v>-50000</v>
          </cell>
          <cell r="BK10">
            <v>-50000</v>
          </cell>
          <cell r="BL10">
            <v>-50000</v>
          </cell>
          <cell r="BM10">
            <v>-50000</v>
          </cell>
          <cell r="BN10">
            <v>-50000</v>
          </cell>
          <cell r="BO10">
            <v>-50000</v>
          </cell>
          <cell r="BP10">
            <v>-50000</v>
          </cell>
          <cell r="BQ10">
            <v>-50000</v>
          </cell>
          <cell r="BR10">
            <v>-50000</v>
          </cell>
          <cell r="BS10">
            <v>-50000</v>
          </cell>
          <cell r="BT10">
            <v>-50000</v>
          </cell>
          <cell r="BU10">
            <v>-50000</v>
          </cell>
          <cell r="BV10">
            <v>-50000</v>
          </cell>
          <cell r="BW10">
            <v>-50000</v>
          </cell>
          <cell r="BX10">
            <v>-50000</v>
          </cell>
          <cell r="BY10">
            <v>-50000</v>
          </cell>
          <cell r="BZ10">
            <v>-50000</v>
          </cell>
          <cell r="CA10">
            <v>-50000</v>
          </cell>
          <cell r="CB10">
            <v>-50000</v>
          </cell>
          <cell r="CC10">
            <v>-50000</v>
          </cell>
          <cell r="CD10">
            <v>-50000</v>
          </cell>
          <cell r="CE10">
            <v>-50000</v>
          </cell>
          <cell r="CF10">
            <v>-50000</v>
          </cell>
          <cell r="CG10">
            <v>-50000</v>
          </cell>
          <cell r="CH10">
            <v>-50000</v>
          </cell>
          <cell r="CI10">
            <v>-50000</v>
          </cell>
          <cell r="CJ10">
            <v>-50000</v>
          </cell>
          <cell r="CK10">
            <v>-50000</v>
          </cell>
          <cell r="CL10">
            <v>-50000</v>
          </cell>
          <cell r="CM10">
            <v>-50000</v>
          </cell>
          <cell r="CN10">
            <v>-50000</v>
          </cell>
          <cell r="CO10">
            <v>-50000</v>
          </cell>
          <cell r="CP10">
            <v>-50000</v>
          </cell>
          <cell r="CQ10">
            <v>-50000</v>
          </cell>
          <cell r="CR10">
            <v>-50000</v>
          </cell>
          <cell r="CS10">
            <v>-50000</v>
          </cell>
          <cell r="CT10">
            <v>-50000</v>
          </cell>
          <cell r="CU10">
            <v>-50000</v>
          </cell>
          <cell r="CV10">
            <v>-50000</v>
          </cell>
          <cell r="CW10">
            <v>-50000</v>
          </cell>
          <cell r="CX10">
            <v>-50000</v>
          </cell>
          <cell r="CY10">
            <v>-50000</v>
          </cell>
          <cell r="CZ10">
            <v>-50000</v>
          </cell>
          <cell r="DA10">
            <v>-50000</v>
          </cell>
          <cell r="DB10">
            <v>-50000</v>
          </cell>
          <cell r="DC10">
            <v>-50000</v>
          </cell>
          <cell r="DD10">
            <v>-50000</v>
          </cell>
          <cell r="DE10">
            <v>-50000</v>
          </cell>
          <cell r="DF10">
            <v>-50000</v>
          </cell>
          <cell r="DG10">
            <v>-50000</v>
          </cell>
          <cell r="DH10">
            <v>-50000</v>
          </cell>
          <cell r="DI10">
            <v>-50000</v>
          </cell>
          <cell r="DJ10">
            <v>-50000</v>
          </cell>
          <cell r="DK10">
            <v>-50000</v>
          </cell>
          <cell r="DL10">
            <v>-50000</v>
          </cell>
          <cell r="DM10">
            <v>-50000</v>
          </cell>
          <cell r="DN10">
            <v>-50000</v>
          </cell>
          <cell r="DO10">
            <v>-50000</v>
          </cell>
          <cell r="DP10">
            <v>-50000</v>
          </cell>
          <cell r="DQ10">
            <v>-50000</v>
          </cell>
          <cell r="DR10">
            <v>-50000</v>
          </cell>
          <cell r="DS10">
            <v>-50000</v>
          </cell>
          <cell r="DT10">
            <v>-50000</v>
          </cell>
          <cell r="DU10">
            <v>-50000</v>
          </cell>
          <cell r="DV10">
            <v>-50000</v>
          </cell>
          <cell r="DW10">
            <v>-50000</v>
          </cell>
          <cell r="DX10">
            <v>-50000</v>
          </cell>
          <cell r="DZ10">
            <v>40000</v>
          </cell>
          <cell r="EA10">
            <v>-50000</v>
          </cell>
          <cell r="EB10">
            <v>-50000</v>
          </cell>
          <cell r="EC10">
            <v>-50000</v>
          </cell>
          <cell r="ED10">
            <v>-50000</v>
          </cell>
          <cell r="EE10">
            <v>-50000</v>
          </cell>
          <cell r="EF10">
            <v>-50000</v>
          </cell>
          <cell r="EG10">
            <v>-50000</v>
          </cell>
          <cell r="EH10">
            <v>-50000</v>
          </cell>
          <cell r="EI10">
            <v>-50000</v>
          </cell>
          <cell r="EJ10">
            <v>-50000</v>
          </cell>
        </row>
        <row r="11">
          <cell r="H11">
            <v>30000</v>
          </cell>
          <cell r="I11">
            <v>0</v>
          </cell>
          <cell r="J11">
            <v>-30000</v>
          </cell>
          <cell r="K11">
            <v>-60000</v>
          </cell>
          <cell r="L11">
            <v>-60000</v>
          </cell>
          <cell r="M11">
            <v>-60000</v>
          </cell>
          <cell r="N11">
            <v>-60000</v>
          </cell>
          <cell r="O11">
            <v>-60000</v>
          </cell>
          <cell r="P11">
            <v>-60000</v>
          </cell>
          <cell r="Q11">
            <v>-60000</v>
          </cell>
          <cell r="R11">
            <v>-60000</v>
          </cell>
          <cell r="S11">
            <v>-60000</v>
          </cell>
          <cell r="T11">
            <v>-60000</v>
          </cell>
          <cell r="U11">
            <v>-60000</v>
          </cell>
          <cell r="V11">
            <v>-60000</v>
          </cell>
          <cell r="W11">
            <v>-60000</v>
          </cell>
          <cell r="X11">
            <v>-60000</v>
          </cell>
          <cell r="Y11">
            <v>-60000</v>
          </cell>
          <cell r="Z11">
            <v>852216.9600000002</v>
          </cell>
          <cell r="AA11">
            <v>852216.9600000002</v>
          </cell>
          <cell r="AB11">
            <v>852216.9600000002</v>
          </cell>
          <cell r="AC11">
            <v>852216.9600000002</v>
          </cell>
          <cell r="AD11">
            <v>852216.9600000002</v>
          </cell>
          <cell r="AE11">
            <v>2220542.4000000004</v>
          </cell>
          <cell r="AF11">
            <v>-59999.999999999534</v>
          </cell>
          <cell r="AG11">
            <v>-59999.999999999534</v>
          </cell>
          <cell r="AH11">
            <v>-59999.999999999534</v>
          </cell>
          <cell r="AI11">
            <v>-59999.999999999534</v>
          </cell>
          <cell r="AJ11">
            <v>-59999.999999999534</v>
          </cell>
          <cell r="AK11">
            <v>-59999.999999999534</v>
          </cell>
          <cell r="AL11">
            <v>871461.72000000032</v>
          </cell>
          <cell r="AM11">
            <v>871461.7200000002</v>
          </cell>
          <cell r="AN11">
            <v>871461.7200000002</v>
          </cell>
          <cell r="AO11">
            <v>871461.7200000002</v>
          </cell>
          <cell r="AP11">
            <v>871461.7200000002</v>
          </cell>
          <cell r="AQ11">
            <v>2268654.2999999998</v>
          </cell>
          <cell r="AR11">
            <v>1476695.9999999995</v>
          </cell>
          <cell r="AS11">
            <v>1476695.9999999995</v>
          </cell>
          <cell r="AT11">
            <v>1476695.9999999995</v>
          </cell>
          <cell r="AU11">
            <v>1476695.9999999995</v>
          </cell>
          <cell r="AV11">
            <v>1476695.9999999995</v>
          </cell>
          <cell r="AW11">
            <v>1476695.9999999995</v>
          </cell>
          <cell r="AX11">
            <v>256783.32000000007</v>
          </cell>
          <cell r="AY11">
            <v>256783.32000000007</v>
          </cell>
          <cell r="AZ11">
            <v>256783.32000000007</v>
          </cell>
          <cell r="BA11">
            <v>256783.32000000007</v>
          </cell>
          <cell r="BB11">
            <v>256783.32000000007</v>
          </cell>
          <cell r="BC11">
            <v>731958.3</v>
          </cell>
          <cell r="BD11">
            <v>618821.39999999991</v>
          </cell>
          <cell r="BE11">
            <v>618821.39999999991</v>
          </cell>
          <cell r="BF11">
            <v>618821.39999999991</v>
          </cell>
          <cell r="BG11">
            <v>618821.39999999991</v>
          </cell>
          <cell r="BH11">
            <v>618821.39999999991</v>
          </cell>
          <cell r="BI11">
            <v>618821.39999999991</v>
          </cell>
          <cell r="BJ11">
            <v>751656.95999999996</v>
          </cell>
          <cell r="BK11">
            <v>751656.95999999996</v>
          </cell>
          <cell r="BL11">
            <v>751656.95999999996</v>
          </cell>
          <cell r="BM11">
            <v>751656.95999999996</v>
          </cell>
          <cell r="BN11">
            <v>751656.95999999996</v>
          </cell>
          <cell r="BO11">
            <v>950910.3</v>
          </cell>
          <cell r="BP11">
            <v>-59711.999999999302</v>
          </cell>
          <cell r="BQ11">
            <v>-59711.999999999302</v>
          </cell>
          <cell r="BR11">
            <v>-59711.999999999302</v>
          </cell>
          <cell r="BS11">
            <v>-59711.999999999302</v>
          </cell>
          <cell r="BT11">
            <v>-59711.999999999302</v>
          </cell>
          <cell r="BU11">
            <v>-59711.999999999302</v>
          </cell>
          <cell r="BV11">
            <v>1547863.9200000013</v>
          </cell>
          <cell r="BW11">
            <v>1547863.9200000013</v>
          </cell>
          <cell r="BX11">
            <v>1547863.9200000013</v>
          </cell>
          <cell r="BY11">
            <v>1547863.9200000013</v>
          </cell>
          <cell r="BZ11">
            <v>1547863.9200000013</v>
          </cell>
          <cell r="CA11">
            <v>2941427.700000002</v>
          </cell>
          <cell r="CB11">
            <v>620837.40000000177</v>
          </cell>
          <cell r="CC11">
            <v>620837.40000000177</v>
          </cell>
          <cell r="CD11">
            <v>620837.40000000177</v>
          </cell>
          <cell r="CE11">
            <v>620837.40000000177</v>
          </cell>
          <cell r="CF11">
            <v>620837.40000000177</v>
          </cell>
          <cell r="CG11">
            <v>620837.40000000177</v>
          </cell>
          <cell r="CH11">
            <v>1547057.5200000009</v>
          </cell>
          <cell r="CI11">
            <v>1547057.5200000014</v>
          </cell>
          <cell r="CJ11">
            <v>1547057.5200000014</v>
          </cell>
          <cell r="CK11">
            <v>1547057.5200000014</v>
          </cell>
          <cell r="CL11">
            <v>1547057.5200000014</v>
          </cell>
          <cell r="CM11">
            <v>2939411.7000000011</v>
          </cell>
          <cell r="CN11">
            <v>620837.40000000084</v>
          </cell>
          <cell r="CO11">
            <v>620837.40000000084</v>
          </cell>
          <cell r="CP11">
            <v>620837.40000000084</v>
          </cell>
          <cell r="CQ11">
            <v>620837.40000000084</v>
          </cell>
          <cell r="CR11">
            <v>620837.40000000084</v>
          </cell>
          <cell r="CS11">
            <v>620837.40000000084</v>
          </cell>
          <cell r="CT11">
            <v>1546251.1200000006</v>
          </cell>
          <cell r="CU11">
            <v>1546251.1200000006</v>
          </cell>
          <cell r="CV11">
            <v>1546251.1200000006</v>
          </cell>
          <cell r="CW11">
            <v>1546251.1200000006</v>
          </cell>
          <cell r="CX11">
            <v>1546251.1200000006</v>
          </cell>
          <cell r="CY11">
            <v>2937395.7000000011</v>
          </cell>
          <cell r="CZ11">
            <v>620837.40000000084</v>
          </cell>
          <cell r="DA11">
            <v>620837.40000000084</v>
          </cell>
          <cell r="DB11">
            <v>620837.40000000084</v>
          </cell>
          <cell r="DC11">
            <v>620837.40000000084</v>
          </cell>
          <cell r="DD11">
            <v>620837.40000000084</v>
          </cell>
          <cell r="DE11">
            <v>620837.40000000084</v>
          </cell>
          <cell r="DF11">
            <v>1545444.7200000016</v>
          </cell>
          <cell r="DG11">
            <v>1545444.7200000016</v>
          </cell>
          <cell r="DH11">
            <v>1545444.7200000016</v>
          </cell>
          <cell r="DI11">
            <v>1545444.7200000016</v>
          </cell>
          <cell r="DJ11">
            <v>1545444.7200000016</v>
          </cell>
          <cell r="DK11">
            <v>2935379.700000002</v>
          </cell>
          <cell r="DL11">
            <v>620837.40000000177</v>
          </cell>
          <cell r="DM11">
            <v>620837.40000000177</v>
          </cell>
          <cell r="DN11">
            <v>620837.40000000177</v>
          </cell>
          <cell r="DO11">
            <v>620837.40000000177</v>
          </cell>
          <cell r="DP11">
            <v>620837.40000000177</v>
          </cell>
          <cell r="DQ11">
            <v>620837.40000000177</v>
          </cell>
          <cell r="DR11">
            <v>1544638.3200000012</v>
          </cell>
          <cell r="DS11">
            <v>1544638.3200000012</v>
          </cell>
          <cell r="DT11">
            <v>1544638.3200000012</v>
          </cell>
          <cell r="DU11">
            <v>1544638.3200000012</v>
          </cell>
          <cell r="DV11">
            <v>1544638.3200000012</v>
          </cell>
          <cell r="DW11">
            <v>2933363.700000003</v>
          </cell>
          <cell r="DX11">
            <v>620837.4000000027</v>
          </cell>
          <cell r="DZ11">
            <v>30000</v>
          </cell>
          <cell r="EA11">
            <v>-60000</v>
          </cell>
          <cell r="EB11">
            <v>-59999.999999999534</v>
          </cell>
          <cell r="EC11">
            <v>1476695.9999999995</v>
          </cell>
          <cell r="ED11">
            <v>618821.39999999991</v>
          </cell>
          <cell r="EE11">
            <v>-59711.999999999302</v>
          </cell>
          <cell r="EF11">
            <v>620837.40000000177</v>
          </cell>
          <cell r="EG11">
            <v>620837.40000000084</v>
          </cell>
          <cell r="EH11">
            <v>620837.40000000084</v>
          </cell>
          <cell r="EI11">
            <v>620837.40000000177</v>
          </cell>
          <cell r="EJ11">
            <v>620837.4000000027</v>
          </cell>
        </row>
        <row r="12">
          <cell r="H12">
            <v>20000</v>
          </cell>
          <cell r="I12">
            <v>-10000</v>
          </cell>
          <cell r="J12">
            <v>-40000</v>
          </cell>
          <cell r="K12">
            <v>-70000</v>
          </cell>
          <cell r="L12">
            <v>-70000</v>
          </cell>
          <cell r="M12">
            <v>-70000</v>
          </cell>
          <cell r="N12">
            <v>-70000</v>
          </cell>
          <cell r="O12">
            <v>-70000</v>
          </cell>
          <cell r="P12">
            <v>-70000</v>
          </cell>
          <cell r="Q12">
            <v>-70000</v>
          </cell>
          <cell r="R12">
            <v>-70000</v>
          </cell>
          <cell r="S12">
            <v>-70000</v>
          </cell>
          <cell r="T12">
            <v>-70000</v>
          </cell>
          <cell r="U12">
            <v>-70000</v>
          </cell>
          <cell r="V12">
            <v>-70000</v>
          </cell>
          <cell r="W12">
            <v>-70000</v>
          </cell>
          <cell r="X12">
            <v>-70000</v>
          </cell>
          <cell r="Y12">
            <v>-70000</v>
          </cell>
          <cell r="Z12">
            <v>-70000</v>
          </cell>
          <cell r="AA12">
            <v>-70000</v>
          </cell>
          <cell r="AB12">
            <v>-70000</v>
          </cell>
          <cell r="AC12">
            <v>-70000</v>
          </cell>
          <cell r="AD12">
            <v>-70000</v>
          </cell>
          <cell r="AE12">
            <v>-70000</v>
          </cell>
          <cell r="AF12">
            <v>-70000</v>
          </cell>
          <cell r="AG12">
            <v>-70000</v>
          </cell>
          <cell r="AH12">
            <v>-70000</v>
          </cell>
          <cell r="AI12">
            <v>-70000</v>
          </cell>
          <cell r="AJ12">
            <v>-70000</v>
          </cell>
          <cell r="AK12">
            <v>-70000</v>
          </cell>
          <cell r="AL12">
            <v>-70000</v>
          </cell>
          <cell r="AM12">
            <v>-70000</v>
          </cell>
          <cell r="AN12">
            <v>-70000</v>
          </cell>
          <cell r="AO12">
            <v>-70000</v>
          </cell>
          <cell r="AP12">
            <v>-70000</v>
          </cell>
          <cell r="AQ12">
            <v>-70000</v>
          </cell>
          <cell r="AR12">
            <v>-70000</v>
          </cell>
          <cell r="AS12">
            <v>-70000</v>
          </cell>
          <cell r="AT12">
            <v>-70000</v>
          </cell>
          <cell r="AU12">
            <v>-70000</v>
          </cell>
          <cell r="AV12">
            <v>-70000</v>
          </cell>
          <cell r="AW12">
            <v>-70000</v>
          </cell>
          <cell r="AX12">
            <v>-70000</v>
          </cell>
          <cell r="AY12">
            <v>-70000</v>
          </cell>
          <cell r="AZ12">
            <v>-70000</v>
          </cell>
          <cell r="BA12">
            <v>-70000</v>
          </cell>
          <cell r="BB12">
            <v>-70000</v>
          </cell>
          <cell r="BC12">
            <v>-70000</v>
          </cell>
          <cell r="BD12">
            <v>-70000</v>
          </cell>
          <cell r="BE12">
            <v>-70000</v>
          </cell>
          <cell r="BF12">
            <v>-70000</v>
          </cell>
          <cell r="BG12">
            <v>-70000</v>
          </cell>
          <cell r="BH12">
            <v>-70000</v>
          </cell>
          <cell r="BI12">
            <v>-70000</v>
          </cell>
          <cell r="BJ12">
            <v>-70000</v>
          </cell>
          <cell r="BK12">
            <v>-70000</v>
          </cell>
          <cell r="BL12">
            <v>-70000</v>
          </cell>
          <cell r="BM12">
            <v>-70000</v>
          </cell>
          <cell r="BN12">
            <v>-70000</v>
          </cell>
          <cell r="BO12">
            <v>-70000</v>
          </cell>
          <cell r="BP12">
            <v>-70000</v>
          </cell>
          <cell r="BQ12">
            <v>-70000</v>
          </cell>
          <cell r="BR12">
            <v>-70000</v>
          </cell>
          <cell r="BS12">
            <v>-70000</v>
          </cell>
          <cell r="BT12">
            <v>-70000</v>
          </cell>
          <cell r="BU12">
            <v>-70000</v>
          </cell>
          <cell r="BV12">
            <v>-70000</v>
          </cell>
          <cell r="BW12">
            <v>-70000</v>
          </cell>
          <cell r="BX12">
            <v>-70000</v>
          </cell>
          <cell r="BY12">
            <v>-70000</v>
          </cell>
          <cell r="BZ12">
            <v>-70000</v>
          </cell>
          <cell r="CA12">
            <v>-70000</v>
          </cell>
          <cell r="CB12">
            <v>-70000</v>
          </cell>
          <cell r="CC12">
            <v>-70000</v>
          </cell>
          <cell r="CD12">
            <v>-70000</v>
          </cell>
          <cell r="CE12">
            <v>-70000</v>
          </cell>
          <cell r="CF12">
            <v>-70000</v>
          </cell>
          <cell r="CG12">
            <v>-70000</v>
          </cell>
          <cell r="CH12">
            <v>-70000</v>
          </cell>
          <cell r="CI12">
            <v>-70000</v>
          </cell>
          <cell r="CJ12">
            <v>-70000</v>
          </cell>
          <cell r="CK12">
            <v>-70000</v>
          </cell>
          <cell r="CL12">
            <v>-70000</v>
          </cell>
          <cell r="CM12">
            <v>-70000</v>
          </cell>
          <cell r="CN12">
            <v>-70000</v>
          </cell>
          <cell r="CO12">
            <v>-70000</v>
          </cell>
          <cell r="CP12">
            <v>-70000</v>
          </cell>
          <cell r="CQ12">
            <v>-70000</v>
          </cell>
          <cell r="CR12">
            <v>-70000</v>
          </cell>
          <cell r="CS12">
            <v>-70000</v>
          </cell>
          <cell r="CT12">
            <v>-70000</v>
          </cell>
          <cell r="CU12">
            <v>-70000</v>
          </cell>
          <cell r="CV12">
            <v>-70000</v>
          </cell>
          <cell r="CW12">
            <v>-70000</v>
          </cell>
          <cell r="CX12">
            <v>-70000</v>
          </cell>
          <cell r="CY12">
            <v>-70000</v>
          </cell>
          <cell r="CZ12">
            <v>-70000</v>
          </cell>
          <cell r="DA12">
            <v>-70000</v>
          </cell>
          <cell r="DB12">
            <v>-70000</v>
          </cell>
          <cell r="DC12">
            <v>-70000</v>
          </cell>
          <cell r="DD12">
            <v>-70000</v>
          </cell>
          <cell r="DE12">
            <v>-70000</v>
          </cell>
          <cell r="DF12">
            <v>-70000</v>
          </cell>
          <cell r="DG12">
            <v>-70000</v>
          </cell>
          <cell r="DH12">
            <v>-70000</v>
          </cell>
          <cell r="DI12">
            <v>-70000</v>
          </cell>
          <cell r="DJ12">
            <v>-70000</v>
          </cell>
          <cell r="DK12">
            <v>-70000</v>
          </cell>
          <cell r="DL12">
            <v>-70000</v>
          </cell>
          <cell r="DM12">
            <v>-70000</v>
          </cell>
          <cell r="DN12">
            <v>-70000</v>
          </cell>
          <cell r="DO12">
            <v>-70000</v>
          </cell>
          <cell r="DP12">
            <v>-70000</v>
          </cell>
          <cell r="DQ12">
            <v>-70000</v>
          </cell>
          <cell r="DR12">
            <v>-70000</v>
          </cell>
          <cell r="DS12">
            <v>-70000</v>
          </cell>
          <cell r="DT12">
            <v>-70000</v>
          </cell>
          <cell r="DU12">
            <v>-70000</v>
          </cell>
          <cell r="DV12">
            <v>-70000</v>
          </cell>
          <cell r="DW12">
            <v>-70000</v>
          </cell>
          <cell r="DX12">
            <v>-70000</v>
          </cell>
          <cell r="DZ12">
            <v>20000</v>
          </cell>
          <cell r="EA12">
            <v>-70000</v>
          </cell>
          <cell r="EB12">
            <v>-70000</v>
          </cell>
          <cell r="EC12">
            <v>-70000</v>
          </cell>
          <cell r="ED12">
            <v>-70000</v>
          </cell>
          <cell r="EE12">
            <v>-70000</v>
          </cell>
          <cell r="EF12">
            <v>-70000</v>
          </cell>
          <cell r="EG12">
            <v>-70000</v>
          </cell>
          <cell r="EH12">
            <v>-70000</v>
          </cell>
          <cell r="EI12">
            <v>-70000</v>
          </cell>
          <cell r="EJ12">
            <v>-70000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</row>
        <row r="14">
          <cell r="H14">
            <v>250000</v>
          </cell>
          <cell r="I14">
            <v>220000</v>
          </cell>
          <cell r="J14">
            <v>190000</v>
          </cell>
          <cell r="K14">
            <v>160000</v>
          </cell>
          <cell r="L14">
            <v>160000</v>
          </cell>
          <cell r="M14">
            <v>160000</v>
          </cell>
          <cell r="N14">
            <v>160000</v>
          </cell>
          <cell r="O14">
            <v>160000</v>
          </cell>
          <cell r="P14">
            <v>160000</v>
          </cell>
          <cell r="Q14">
            <v>160000</v>
          </cell>
          <cell r="R14">
            <v>160000</v>
          </cell>
          <cell r="S14">
            <v>160000</v>
          </cell>
          <cell r="T14">
            <v>160000</v>
          </cell>
          <cell r="U14">
            <v>160000</v>
          </cell>
          <cell r="V14">
            <v>160000</v>
          </cell>
          <cell r="W14">
            <v>160000</v>
          </cell>
          <cell r="X14">
            <v>160000</v>
          </cell>
          <cell r="Y14">
            <v>160000</v>
          </cell>
          <cell r="Z14">
            <v>160000</v>
          </cell>
          <cell r="AA14">
            <v>160000</v>
          </cell>
          <cell r="AB14">
            <v>160000</v>
          </cell>
          <cell r="AC14">
            <v>160000</v>
          </cell>
          <cell r="AD14">
            <v>160000</v>
          </cell>
          <cell r="AE14">
            <v>160000</v>
          </cell>
          <cell r="AF14">
            <v>160000</v>
          </cell>
          <cell r="AG14">
            <v>160000</v>
          </cell>
          <cell r="AH14">
            <v>160000</v>
          </cell>
          <cell r="AI14">
            <v>160000</v>
          </cell>
          <cell r="AJ14">
            <v>160000</v>
          </cell>
          <cell r="AK14">
            <v>160000</v>
          </cell>
          <cell r="AL14">
            <v>160000</v>
          </cell>
          <cell r="AM14">
            <v>160000</v>
          </cell>
          <cell r="AN14">
            <v>160000</v>
          </cell>
          <cell r="AO14">
            <v>160000</v>
          </cell>
          <cell r="AP14">
            <v>160000</v>
          </cell>
          <cell r="AQ14">
            <v>160000</v>
          </cell>
          <cell r="AR14">
            <v>160000</v>
          </cell>
          <cell r="AS14">
            <v>160000</v>
          </cell>
          <cell r="AT14">
            <v>160000</v>
          </cell>
          <cell r="AU14">
            <v>160000</v>
          </cell>
          <cell r="AV14">
            <v>160000</v>
          </cell>
          <cell r="AW14">
            <v>160000</v>
          </cell>
          <cell r="AX14">
            <v>160000</v>
          </cell>
          <cell r="AY14">
            <v>160000</v>
          </cell>
          <cell r="AZ14">
            <v>160000</v>
          </cell>
          <cell r="BA14">
            <v>160000</v>
          </cell>
          <cell r="BB14">
            <v>160000</v>
          </cell>
          <cell r="BC14">
            <v>160000</v>
          </cell>
          <cell r="BD14">
            <v>160000</v>
          </cell>
          <cell r="BE14">
            <v>160000</v>
          </cell>
          <cell r="BF14">
            <v>160000</v>
          </cell>
          <cell r="BG14">
            <v>160000</v>
          </cell>
          <cell r="BH14">
            <v>160000</v>
          </cell>
          <cell r="BI14">
            <v>160000</v>
          </cell>
          <cell r="BJ14">
            <v>160000</v>
          </cell>
          <cell r="BK14">
            <v>160000</v>
          </cell>
          <cell r="BL14">
            <v>160000</v>
          </cell>
          <cell r="BM14">
            <v>160000</v>
          </cell>
          <cell r="BN14">
            <v>160000</v>
          </cell>
          <cell r="BO14">
            <v>160000</v>
          </cell>
          <cell r="BP14">
            <v>160000</v>
          </cell>
          <cell r="BQ14">
            <v>160000</v>
          </cell>
          <cell r="BR14">
            <v>160000</v>
          </cell>
          <cell r="BS14">
            <v>160000</v>
          </cell>
          <cell r="BT14">
            <v>160000</v>
          </cell>
          <cell r="BU14">
            <v>160000</v>
          </cell>
          <cell r="BV14">
            <v>160000</v>
          </cell>
          <cell r="BW14">
            <v>160000</v>
          </cell>
          <cell r="BX14">
            <v>160000</v>
          </cell>
          <cell r="BY14">
            <v>160000</v>
          </cell>
          <cell r="BZ14">
            <v>160000</v>
          </cell>
          <cell r="CA14">
            <v>160000</v>
          </cell>
          <cell r="CB14">
            <v>160000</v>
          </cell>
          <cell r="CC14">
            <v>160000</v>
          </cell>
          <cell r="CD14">
            <v>160000</v>
          </cell>
          <cell r="CE14">
            <v>160000</v>
          </cell>
          <cell r="CF14">
            <v>160000</v>
          </cell>
          <cell r="CG14">
            <v>160000</v>
          </cell>
          <cell r="CH14">
            <v>160000</v>
          </cell>
          <cell r="CI14">
            <v>160000</v>
          </cell>
          <cell r="CJ14">
            <v>160000</v>
          </cell>
          <cell r="CK14">
            <v>160000</v>
          </cell>
          <cell r="CL14">
            <v>160000</v>
          </cell>
          <cell r="CM14">
            <v>160000</v>
          </cell>
          <cell r="CN14">
            <v>160000</v>
          </cell>
          <cell r="CO14">
            <v>160000</v>
          </cell>
          <cell r="CP14">
            <v>160000</v>
          </cell>
          <cell r="CQ14">
            <v>160000</v>
          </cell>
          <cell r="CR14">
            <v>160000</v>
          </cell>
          <cell r="CS14">
            <v>160000</v>
          </cell>
          <cell r="CT14">
            <v>160000</v>
          </cell>
          <cell r="CU14">
            <v>160000</v>
          </cell>
          <cell r="CV14">
            <v>160000</v>
          </cell>
          <cell r="CW14">
            <v>160000</v>
          </cell>
          <cell r="CX14">
            <v>160000</v>
          </cell>
          <cell r="CY14">
            <v>160000</v>
          </cell>
          <cell r="CZ14">
            <v>160000</v>
          </cell>
          <cell r="DA14">
            <v>160000</v>
          </cell>
          <cell r="DB14">
            <v>160000</v>
          </cell>
          <cell r="DC14">
            <v>160000</v>
          </cell>
          <cell r="DD14">
            <v>160000</v>
          </cell>
          <cell r="DE14">
            <v>160000</v>
          </cell>
          <cell r="DF14">
            <v>160000</v>
          </cell>
          <cell r="DG14">
            <v>160000</v>
          </cell>
          <cell r="DH14">
            <v>160000</v>
          </cell>
          <cell r="DI14">
            <v>160000</v>
          </cell>
          <cell r="DJ14">
            <v>160000</v>
          </cell>
          <cell r="DK14">
            <v>160000</v>
          </cell>
          <cell r="DL14">
            <v>160000</v>
          </cell>
          <cell r="DM14">
            <v>160000</v>
          </cell>
          <cell r="DN14">
            <v>160000</v>
          </cell>
          <cell r="DO14">
            <v>160000</v>
          </cell>
          <cell r="DP14">
            <v>160000</v>
          </cell>
          <cell r="DQ14">
            <v>160000</v>
          </cell>
          <cell r="DR14">
            <v>160000</v>
          </cell>
          <cell r="DS14">
            <v>160000</v>
          </cell>
          <cell r="DT14">
            <v>160000</v>
          </cell>
          <cell r="DU14">
            <v>160000</v>
          </cell>
          <cell r="DV14">
            <v>160000</v>
          </cell>
          <cell r="DW14">
            <v>160000</v>
          </cell>
          <cell r="DX14">
            <v>160000</v>
          </cell>
          <cell r="DZ14">
            <v>250000</v>
          </cell>
          <cell r="EA14">
            <v>160000</v>
          </cell>
          <cell r="EB14">
            <v>160000</v>
          </cell>
          <cell r="EC14">
            <v>160000</v>
          </cell>
          <cell r="ED14">
            <v>160000</v>
          </cell>
          <cell r="EE14">
            <v>160000</v>
          </cell>
          <cell r="EF14">
            <v>160000</v>
          </cell>
          <cell r="EG14">
            <v>160000</v>
          </cell>
          <cell r="EH14">
            <v>160000</v>
          </cell>
          <cell r="EI14">
            <v>160000</v>
          </cell>
          <cell r="EJ14">
            <v>160000</v>
          </cell>
        </row>
        <row r="15">
          <cell r="E15" t="str">
            <v>Crediti esegibili nell'esercizio</v>
          </cell>
          <cell r="DZ15">
            <v>640000</v>
          </cell>
          <cell r="EA15">
            <v>190000</v>
          </cell>
          <cell r="EB15">
            <v>190000.00000000047</v>
          </cell>
          <cell r="EC15">
            <v>1726695.9999999995</v>
          </cell>
          <cell r="ED15">
            <v>868821.39999999991</v>
          </cell>
          <cell r="EE15">
            <v>190288.0000000007</v>
          </cell>
          <cell r="EF15">
            <v>870837.40000000177</v>
          </cell>
          <cell r="EG15">
            <v>870837.40000000084</v>
          </cell>
          <cell r="EH15">
            <v>870837.40000000084</v>
          </cell>
          <cell r="EI15">
            <v>870837.40000000177</v>
          </cell>
          <cell r="EJ15">
            <v>870837.4000000027</v>
          </cell>
        </row>
        <row r="17">
          <cell r="E17" t="str">
            <v>Rimanenze</v>
          </cell>
          <cell r="H17">
            <v>100000</v>
          </cell>
          <cell r="I17">
            <v>100000</v>
          </cell>
          <cell r="J17">
            <v>100000</v>
          </cell>
          <cell r="K17">
            <v>100000</v>
          </cell>
          <cell r="L17">
            <v>100000</v>
          </cell>
          <cell r="M17">
            <v>100000</v>
          </cell>
          <cell r="N17">
            <v>100000</v>
          </cell>
          <cell r="O17">
            <v>100000</v>
          </cell>
          <cell r="P17">
            <v>100000</v>
          </cell>
          <cell r="Q17">
            <v>100000</v>
          </cell>
          <cell r="R17">
            <v>100000</v>
          </cell>
          <cell r="S17">
            <v>100000</v>
          </cell>
          <cell r="T17">
            <v>100000</v>
          </cell>
          <cell r="U17">
            <v>100000</v>
          </cell>
          <cell r="V17">
            <v>100000</v>
          </cell>
          <cell r="W17">
            <v>100000</v>
          </cell>
          <cell r="X17">
            <v>100000</v>
          </cell>
          <cell r="Y17">
            <v>100000</v>
          </cell>
          <cell r="Z17">
            <v>100000</v>
          </cell>
          <cell r="AA17">
            <v>100000</v>
          </cell>
          <cell r="AB17">
            <v>100000</v>
          </cell>
          <cell r="AC17">
            <v>100000</v>
          </cell>
          <cell r="AD17">
            <v>100000</v>
          </cell>
          <cell r="AE17">
            <v>100000</v>
          </cell>
          <cell r="AF17">
            <v>100000</v>
          </cell>
          <cell r="AG17">
            <v>100000</v>
          </cell>
          <cell r="AH17">
            <v>100000</v>
          </cell>
          <cell r="AI17">
            <v>100000</v>
          </cell>
          <cell r="AJ17">
            <v>100000</v>
          </cell>
          <cell r="AK17">
            <v>100000</v>
          </cell>
          <cell r="AL17">
            <v>100000</v>
          </cell>
          <cell r="AM17">
            <v>100000</v>
          </cell>
          <cell r="AN17">
            <v>100000</v>
          </cell>
          <cell r="AO17">
            <v>100000</v>
          </cell>
          <cell r="AP17">
            <v>100000</v>
          </cell>
          <cell r="AQ17">
            <v>100000</v>
          </cell>
          <cell r="AR17">
            <v>100000</v>
          </cell>
          <cell r="AS17">
            <v>100000</v>
          </cell>
          <cell r="AT17">
            <v>100000</v>
          </cell>
          <cell r="AU17">
            <v>100000</v>
          </cell>
          <cell r="AV17">
            <v>100000</v>
          </cell>
          <cell r="AW17">
            <v>100000</v>
          </cell>
          <cell r="AX17">
            <v>100000</v>
          </cell>
          <cell r="AY17">
            <v>100000</v>
          </cell>
          <cell r="AZ17">
            <v>100000</v>
          </cell>
          <cell r="BA17">
            <v>100000</v>
          </cell>
          <cell r="BB17">
            <v>100000</v>
          </cell>
          <cell r="BC17">
            <v>100000</v>
          </cell>
          <cell r="BD17">
            <v>100000</v>
          </cell>
          <cell r="BE17">
            <v>100000</v>
          </cell>
          <cell r="BF17">
            <v>100000</v>
          </cell>
          <cell r="BG17">
            <v>100000</v>
          </cell>
          <cell r="BH17">
            <v>100000</v>
          </cell>
          <cell r="BI17">
            <v>100000</v>
          </cell>
          <cell r="BJ17">
            <v>100000</v>
          </cell>
          <cell r="BK17">
            <v>100000</v>
          </cell>
          <cell r="BL17">
            <v>100000</v>
          </cell>
          <cell r="BM17">
            <v>100000</v>
          </cell>
          <cell r="BN17">
            <v>100000</v>
          </cell>
          <cell r="BO17">
            <v>100000</v>
          </cell>
          <cell r="BP17">
            <v>100000</v>
          </cell>
          <cell r="BQ17">
            <v>100000</v>
          </cell>
          <cell r="BR17">
            <v>100000</v>
          </cell>
          <cell r="BS17">
            <v>100000</v>
          </cell>
          <cell r="BT17">
            <v>100000</v>
          </cell>
          <cell r="BU17">
            <v>100000</v>
          </cell>
          <cell r="BV17">
            <v>100000</v>
          </cell>
          <cell r="BW17">
            <v>100000</v>
          </cell>
          <cell r="BX17">
            <v>100000</v>
          </cell>
          <cell r="BY17">
            <v>100000</v>
          </cell>
          <cell r="BZ17">
            <v>100000</v>
          </cell>
          <cell r="CA17">
            <v>100000</v>
          </cell>
          <cell r="CB17">
            <v>100000</v>
          </cell>
          <cell r="CC17">
            <v>100000</v>
          </cell>
          <cell r="CD17">
            <v>100000</v>
          </cell>
          <cell r="CE17">
            <v>100000</v>
          </cell>
          <cell r="CF17">
            <v>100000</v>
          </cell>
          <cell r="CG17">
            <v>100000</v>
          </cell>
          <cell r="CH17">
            <v>100000</v>
          </cell>
          <cell r="CI17">
            <v>100000</v>
          </cell>
          <cell r="CJ17">
            <v>100000</v>
          </cell>
          <cell r="CK17">
            <v>100000</v>
          </cell>
          <cell r="CL17">
            <v>100000</v>
          </cell>
          <cell r="CM17">
            <v>100000</v>
          </cell>
          <cell r="CN17">
            <v>100000</v>
          </cell>
          <cell r="CO17">
            <v>100000</v>
          </cell>
          <cell r="CP17">
            <v>100000</v>
          </cell>
          <cell r="CQ17">
            <v>100000</v>
          </cell>
          <cell r="CR17">
            <v>100000</v>
          </cell>
          <cell r="CS17">
            <v>100000</v>
          </cell>
          <cell r="CT17">
            <v>100000</v>
          </cell>
          <cell r="CU17">
            <v>100000</v>
          </cell>
          <cell r="CV17">
            <v>100000</v>
          </cell>
          <cell r="CW17">
            <v>100000</v>
          </cell>
          <cell r="CX17">
            <v>100000</v>
          </cell>
          <cell r="CY17">
            <v>100000</v>
          </cell>
          <cell r="CZ17">
            <v>100000</v>
          </cell>
          <cell r="DA17">
            <v>100000</v>
          </cell>
          <cell r="DB17">
            <v>100000</v>
          </cell>
          <cell r="DC17">
            <v>100000</v>
          </cell>
          <cell r="DD17">
            <v>100000</v>
          </cell>
          <cell r="DE17">
            <v>100000</v>
          </cell>
          <cell r="DF17">
            <v>100000</v>
          </cell>
          <cell r="DG17">
            <v>100000</v>
          </cell>
          <cell r="DH17">
            <v>100000</v>
          </cell>
          <cell r="DI17">
            <v>100000</v>
          </cell>
          <cell r="DJ17">
            <v>100000</v>
          </cell>
          <cell r="DK17">
            <v>100000</v>
          </cell>
          <cell r="DL17">
            <v>100000</v>
          </cell>
          <cell r="DM17">
            <v>100000</v>
          </cell>
          <cell r="DN17">
            <v>100000</v>
          </cell>
          <cell r="DO17">
            <v>100000</v>
          </cell>
          <cell r="DP17">
            <v>100000</v>
          </cell>
          <cell r="DQ17">
            <v>100000</v>
          </cell>
          <cell r="DR17">
            <v>100000</v>
          </cell>
          <cell r="DS17">
            <v>100000</v>
          </cell>
          <cell r="DT17">
            <v>100000</v>
          </cell>
          <cell r="DU17">
            <v>100000</v>
          </cell>
          <cell r="DV17">
            <v>100000</v>
          </cell>
          <cell r="DW17">
            <v>100000</v>
          </cell>
          <cell r="DX17">
            <v>100000</v>
          </cell>
          <cell r="DZ17">
            <v>100000</v>
          </cell>
          <cell r="EA17">
            <v>100000</v>
          </cell>
          <cell r="EB17">
            <v>100000</v>
          </cell>
          <cell r="EC17">
            <v>100000</v>
          </cell>
          <cell r="ED17">
            <v>100000</v>
          </cell>
          <cell r="EE17">
            <v>100000</v>
          </cell>
          <cell r="EF17">
            <v>100000</v>
          </cell>
          <cell r="EG17">
            <v>100000</v>
          </cell>
          <cell r="EH17">
            <v>100000</v>
          </cell>
          <cell r="EI17">
            <v>100000</v>
          </cell>
          <cell r="EJ17">
            <v>100000</v>
          </cell>
        </row>
        <row r="19">
          <cell r="E19" t="str">
            <v>Immobilizzazioni materiali</v>
          </cell>
        </row>
        <row r="20">
          <cell r="DZ20">
            <v>500000</v>
          </cell>
          <cell r="EA20">
            <v>500000</v>
          </cell>
          <cell r="EB20">
            <v>500000</v>
          </cell>
          <cell r="EC20">
            <v>500000</v>
          </cell>
          <cell r="ED20">
            <v>500000</v>
          </cell>
          <cell r="EE20">
            <v>500000</v>
          </cell>
          <cell r="EF20">
            <v>500000</v>
          </cell>
          <cell r="EG20">
            <v>500000</v>
          </cell>
          <cell r="EH20">
            <v>500000</v>
          </cell>
          <cell r="EI20">
            <v>500000</v>
          </cell>
          <cell r="EJ20">
            <v>500000</v>
          </cell>
        </row>
        <row r="21">
          <cell r="DZ21">
            <v>500000</v>
          </cell>
          <cell r="EA21">
            <v>500000</v>
          </cell>
          <cell r="EB21">
            <v>500000</v>
          </cell>
          <cell r="EC21">
            <v>500000</v>
          </cell>
          <cell r="ED21">
            <v>500000</v>
          </cell>
          <cell r="EE21">
            <v>500000</v>
          </cell>
          <cell r="EF21">
            <v>500000</v>
          </cell>
          <cell r="EG21">
            <v>500000</v>
          </cell>
          <cell r="EH21">
            <v>500000</v>
          </cell>
          <cell r="EI21">
            <v>500000</v>
          </cell>
          <cell r="EJ21">
            <v>500000</v>
          </cell>
        </row>
        <row r="22">
          <cell r="DZ22">
            <v>100000</v>
          </cell>
          <cell r="EA22">
            <v>130000</v>
          </cell>
          <cell r="EB22">
            <v>130000</v>
          </cell>
          <cell r="EC22">
            <v>130000</v>
          </cell>
          <cell r="ED22">
            <v>130000</v>
          </cell>
          <cell r="EE22">
            <v>130000</v>
          </cell>
          <cell r="EF22">
            <v>130000</v>
          </cell>
          <cell r="EG22">
            <v>130000</v>
          </cell>
          <cell r="EH22">
            <v>130000</v>
          </cell>
          <cell r="EI22">
            <v>130000</v>
          </cell>
          <cell r="EJ22">
            <v>130000</v>
          </cell>
        </row>
        <row r="23">
          <cell r="DZ23">
            <v>100000</v>
          </cell>
          <cell r="EA23">
            <v>130000</v>
          </cell>
          <cell r="EB23">
            <v>130000</v>
          </cell>
          <cell r="EC23">
            <v>130000</v>
          </cell>
          <cell r="ED23">
            <v>130000</v>
          </cell>
          <cell r="EE23">
            <v>130000</v>
          </cell>
          <cell r="EF23">
            <v>130000</v>
          </cell>
          <cell r="EG23">
            <v>130000</v>
          </cell>
          <cell r="EH23">
            <v>130000</v>
          </cell>
          <cell r="EI23">
            <v>130000</v>
          </cell>
          <cell r="EJ23">
            <v>130000</v>
          </cell>
        </row>
        <row r="24">
          <cell r="DZ24">
            <v>800000</v>
          </cell>
          <cell r="EA24">
            <v>800000</v>
          </cell>
          <cell r="EB24">
            <v>800000</v>
          </cell>
          <cell r="EC24">
            <v>800000</v>
          </cell>
          <cell r="ED24">
            <v>800000</v>
          </cell>
          <cell r="EE24">
            <v>800000</v>
          </cell>
          <cell r="EF24">
            <v>800000</v>
          </cell>
          <cell r="EG24">
            <v>800000</v>
          </cell>
          <cell r="EH24">
            <v>800000</v>
          </cell>
          <cell r="EI24">
            <v>800000</v>
          </cell>
          <cell r="EJ24">
            <v>800000</v>
          </cell>
        </row>
        <row r="25">
          <cell r="DZ25">
            <v>600000</v>
          </cell>
          <cell r="EA25">
            <v>600000</v>
          </cell>
          <cell r="EB25">
            <v>600000</v>
          </cell>
          <cell r="EC25">
            <v>600000</v>
          </cell>
          <cell r="ED25">
            <v>600000</v>
          </cell>
          <cell r="EE25">
            <v>600000</v>
          </cell>
          <cell r="EF25">
            <v>600000</v>
          </cell>
          <cell r="EG25">
            <v>600000</v>
          </cell>
          <cell r="EH25">
            <v>600000</v>
          </cell>
          <cell r="EI25">
            <v>600000</v>
          </cell>
          <cell r="EJ25">
            <v>600000</v>
          </cell>
        </row>
        <row r="26">
          <cell r="DZ26">
            <v>200000</v>
          </cell>
          <cell r="EA26">
            <v>200000</v>
          </cell>
          <cell r="EB26">
            <v>200000</v>
          </cell>
          <cell r="EC26">
            <v>200000</v>
          </cell>
          <cell r="ED26">
            <v>200000</v>
          </cell>
          <cell r="EE26">
            <v>200000</v>
          </cell>
          <cell r="EF26">
            <v>200000</v>
          </cell>
          <cell r="EG26">
            <v>200000</v>
          </cell>
          <cell r="EH26">
            <v>200000</v>
          </cell>
          <cell r="EI26">
            <v>200000</v>
          </cell>
          <cell r="EJ26">
            <v>200000</v>
          </cell>
        </row>
        <row r="27">
          <cell r="DZ27">
            <v>300000</v>
          </cell>
          <cell r="EA27">
            <v>360000</v>
          </cell>
          <cell r="EB27">
            <v>360000</v>
          </cell>
          <cell r="EC27">
            <v>360000</v>
          </cell>
          <cell r="ED27">
            <v>360000</v>
          </cell>
          <cell r="EE27">
            <v>360000</v>
          </cell>
          <cell r="EF27">
            <v>360000</v>
          </cell>
          <cell r="EG27">
            <v>360000</v>
          </cell>
          <cell r="EH27">
            <v>360000</v>
          </cell>
          <cell r="EI27">
            <v>360000</v>
          </cell>
          <cell r="EJ27">
            <v>360000</v>
          </cell>
        </row>
        <row r="28">
          <cell r="DZ28">
            <v>200000</v>
          </cell>
          <cell r="EA28">
            <v>230000</v>
          </cell>
          <cell r="EB28">
            <v>230000</v>
          </cell>
          <cell r="EC28">
            <v>230000</v>
          </cell>
          <cell r="ED28">
            <v>230000</v>
          </cell>
          <cell r="EE28">
            <v>230000</v>
          </cell>
          <cell r="EF28">
            <v>230000</v>
          </cell>
          <cell r="EG28">
            <v>230000</v>
          </cell>
          <cell r="EH28">
            <v>230000</v>
          </cell>
          <cell r="EI28">
            <v>230000</v>
          </cell>
          <cell r="EJ28">
            <v>230000</v>
          </cell>
        </row>
        <row r="29">
          <cell r="DZ29">
            <v>100000</v>
          </cell>
          <cell r="EA29">
            <v>130000</v>
          </cell>
          <cell r="EB29">
            <v>130000</v>
          </cell>
          <cell r="EC29">
            <v>130000</v>
          </cell>
          <cell r="ED29">
            <v>130000</v>
          </cell>
          <cell r="EE29">
            <v>130000</v>
          </cell>
          <cell r="EF29">
            <v>130000</v>
          </cell>
          <cell r="EG29">
            <v>130000</v>
          </cell>
          <cell r="EH29">
            <v>130000</v>
          </cell>
          <cell r="EI29">
            <v>130000</v>
          </cell>
          <cell r="EJ29">
            <v>130000</v>
          </cell>
        </row>
        <row r="30">
          <cell r="E30" t="str">
            <v>Immobilizzazioni materiali</v>
          </cell>
          <cell r="H30">
            <v>900000</v>
          </cell>
          <cell r="I30">
            <v>870000</v>
          </cell>
          <cell r="J30">
            <v>840000</v>
          </cell>
          <cell r="K30">
            <v>810000</v>
          </cell>
          <cell r="L30">
            <v>810000</v>
          </cell>
          <cell r="M30">
            <v>810000</v>
          </cell>
          <cell r="N30">
            <v>810000</v>
          </cell>
          <cell r="O30">
            <v>810000</v>
          </cell>
          <cell r="P30">
            <v>810000</v>
          </cell>
          <cell r="Q30">
            <v>810000</v>
          </cell>
          <cell r="R30">
            <v>810000</v>
          </cell>
          <cell r="S30">
            <v>810000</v>
          </cell>
          <cell r="T30">
            <v>810000</v>
          </cell>
          <cell r="U30">
            <v>810000</v>
          </cell>
          <cell r="V30">
            <v>810000</v>
          </cell>
          <cell r="W30">
            <v>810000</v>
          </cell>
          <cell r="X30">
            <v>810000</v>
          </cell>
          <cell r="Y30">
            <v>810000</v>
          </cell>
          <cell r="Z30">
            <v>810000</v>
          </cell>
          <cell r="AA30">
            <v>810000</v>
          </cell>
          <cell r="AB30">
            <v>810000</v>
          </cell>
          <cell r="AC30">
            <v>810000</v>
          </cell>
          <cell r="AD30">
            <v>810000</v>
          </cell>
          <cell r="AE30">
            <v>810000</v>
          </cell>
          <cell r="AF30">
            <v>810000</v>
          </cell>
          <cell r="AG30">
            <v>810000</v>
          </cell>
          <cell r="AH30">
            <v>810000</v>
          </cell>
          <cell r="AI30">
            <v>810000</v>
          </cell>
          <cell r="AJ30">
            <v>810000</v>
          </cell>
          <cell r="AK30">
            <v>810000</v>
          </cell>
          <cell r="AL30">
            <v>810000</v>
          </cell>
          <cell r="AM30">
            <v>810000</v>
          </cell>
          <cell r="AN30">
            <v>810000</v>
          </cell>
          <cell r="AO30">
            <v>810000</v>
          </cell>
          <cell r="AP30">
            <v>810000</v>
          </cell>
          <cell r="AQ30">
            <v>810000</v>
          </cell>
          <cell r="AR30">
            <v>810000</v>
          </cell>
          <cell r="AS30">
            <v>810000</v>
          </cell>
          <cell r="AT30">
            <v>810000</v>
          </cell>
          <cell r="AU30">
            <v>810000</v>
          </cell>
          <cell r="AV30">
            <v>810000</v>
          </cell>
          <cell r="AW30">
            <v>810000</v>
          </cell>
          <cell r="AX30">
            <v>810000</v>
          </cell>
          <cell r="AY30">
            <v>810000</v>
          </cell>
          <cell r="AZ30">
            <v>810000</v>
          </cell>
          <cell r="BA30">
            <v>810000</v>
          </cell>
          <cell r="BB30">
            <v>810000</v>
          </cell>
          <cell r="BC30">
            <v>810000</v>
          </cell>
          <cell r="BD30">
            <v>810000</v>
          </cell>
          <cell r="BE30">
            <v>810000</v>
          </cell>
          <cell r="BF30">
            <v>810000</v>
          </cell>
          <cell r="BG30">
            <v>810000</v>
          </cell>
          <cell r="BH30">
            <v>810000</v>
          </cell>
          <cell r="BI30">
            <v>810000</v>
          </cell>
          <cell r="BJ30">
            <v>810000</v>
          </cell>
          <cell r="BK30">
            <v>810000</v>
          </cell>
          <cell r="BL30">
            <v>810000</v>
          </cell>
          <cell r="BM30">
            <v>810000</v>
          </cell>
          <cell r="BN30">
            <v>810000</v>
          </cell>
          <cell r="BO30">
            <v>810000</v>
          </cell>
          <cell r="BP30">
            <v>810000</v>
          </cell>
          <cell r="BQ30">
            <v>810000</v>
          </cell>
          <cell r="BR30">
            <v>810000</v>
          </cell>
          <cell r="BS30">
            <v>810000</v>
          </cell>
          <cell r="BT30">
            <v>810000</v>
          </cell>
          <cell r="BU30">
            <v>810000</v>
          </cell>
          <cell r="BV30">
            <v>810000</v>
          </cell>
          <cell r="BW30">
            <v>810000</v>
          </cell>
          <cell r="BX30">
            <v>810000</v>
          </cell>
          <cell r="BY30">
            <v>810000</v>
          </cell>
          <cell r="BZ30">
            <v>810000</v>
          </cell>
          <cell r="CA30">
            <v>810000</v>
          </cell>
          <cell r="CB30">
            <v>810000</v>
          </cell>
          <cell r="CC30">
            <v>810000</v>
          </cell>
          <cell r="CD30">
            <v>810000</v>
          </cell>
          <cell r="CE30">
            <v>810000</v>
          </cell>
          <cell r="CF30">
            <v>810000</v>
          </cell>
          <cell r="CG30">
            <v>810000</v>
          </cell>
          <cell r="CH30">
            <v>810000</v>
          </cell>
          <cell r="CI30">
            <v>810000</v>
          </cell>
          <cell r="CJ30">
            <v>810000</v>
          </cell>
          <cell r="CK30">
            <v>810000</v>
          </cell>
          <cell r="CL30">
            <v>810000</v>
          </cell>
          <cell r="CM30">
            <v>810000</v>
          </cell>
          <cell r="CN30">
            <v>810000</v>
          </cell>
          <cell r="CO30">
            <v>810000</v>
          </cell>
          <cell r="CP30">
            <v>810000</v>
          </cell>
          <cell r="CQ30">
            <v>810000</v>
          </cell>
          <cell r="CR30">
            <v>810000</v>
          </cell>
          <cell r="CS30">
            <v>810000</v>
          </cell>
          <cell r="CT30">
            <v>810000</v>
          </cell>
          <cell r="CU30">
            <v>810000</v>
          </cell>
          <cell r="CV30">
            <v>810000</v>
          </cell>
          <cell r="CW30">
            <v>810000</v>
          </cell>
          <cell r="CX30">
            <v>810000</v>
          </cell>
          <cell r="CY30">
            <v>810000</v>
          </cell>
          <cell r="CZ30">
            <v>810000</v>
          </cell>
          <cell r="DA30">
            <v>810000</v>
          </cell>
          <cell r="DB30">
            <v>810000</v>
          </cell>
          <cell r="DC30">
            <v>810000</v>
          </cell>
          <cell r="DD30">
            <v>810000</v>
          </cell>
          <cell r="DE30">
            <v>810000</v>
          </cell>
          <cell r="DF30">
            <v>810000</v>
          </cell>
          <cell r="DG30">
            <v>810000</v>
          </cell>
          <cell r="DH30">
            <v>810000</v>
          </cell>
          <cell r="DI30">
            <v>810000</v>
          </cell>
          <cell r="DJ30">
            <v>810000</v>
          </cell>
          <cell r="DK30">
            <v>810000</v>
          </cell>
          <cell r="DL30">
            <v>810000</v>
          </cell>
          <cell r="DM30">
            <v>810000</v>
          </cell>
          <cell r="DN30">
            <v>810000</v>
          </cell>
          <cell r="DO30">
            <v>810000</v>
          </cell>
          <cell r="DP30">
            <v>810000</v>
          </cell>
          <cell r="DQ30">
            <v>810000</v>
          </cell>
          <cell r="DR30">
            <v>810000</v>
          </cell>
          <cell r="DS30">
            <v>810000</v>
          </cell>
          <cell r="DT30">
            <v>810000</v>
          </cell>
          <cell r="DU30">
            <v>810000</v>
          </cell>
          <cell r="DV30">
            <v>810000</v>
          </cell>
          <cell r="DW30">
            <v>810000</v>
          </cell>
          <cell r="DX30">
            <v>810000</v>
          </cell>
          <cell r="DZ30">
            <v>900000</v>
          </cell>
          <cell r="EA30">
            <v>810000</v>
          </cell>
          <cell r="EB30">
            <v>810000</v>
          </cell>
          <cell r="EC30">
            <v>810000</v>
          </cell>
          <cell r="ED30">
            <v>810000</v>
          </cell>
          <cell r="EE30">
            <v>810000</v>
          </cell>
          <cell r="EF30">
            <v>810000</v>
          </cell>
          <cell r="EG30">
            <v>810000</v>
          </cell>
          <cell r="EH30">
            <v>810000</v>
          </cell>
          <cell r="EI30">
            <v>810000</v>
          </cell>
          <cell r="EJ30">
            <v>810000</v>
          </cell>
        </row>
        <row r="33">
          <cell r="E33" t="str">
            <v>Immobilizzazioni immateriali</v>
          </cell>
        </row>
        <row r="34">
          <cell r="DZ34">
            <v>800000</v>
          </cell>
          <cell r="EA34">
            <v>902000</v>
          </cell>
          <cell r="EB34">
            <v>974000</v>
          </cell>
          <cell r="EC34">
            <v>1046000</v>
          </cell>
          <cell r="ED34">
            <v>1118000</v>
          </cell>
          <cell r="EE34">
            <v>1190000</v>
          </cell>
          <cell r="EF34">
            <v>1262000</v>
          </cell>
          <cell r="EG34">
            <v>1334000</v>
          </cell>
          <cell r="EH34">
            <v>1406000</v>
          </cell>
          <cell r="EI34">
            <v>1478000</v>
          </cell>
          <cell r="EJ34">
            <v>1550000</v>
          </cell>
        </row>
        <row r="35">
          <cell r="DZ35">
            <v>500000</v>
          </cell>
          <cell r="EA35">
            <v>500000</v>
          </cell>
          <cell r="EB35">
            <v>500000</v>
          </cell>
          <cell r="EC35">
            <v>500000</v>
          </cell>
          <cell r="ED35">
            <v>500000</v>
          </cell>
          <cell r="EE35">
            <v>500000</v>
          </cell>
          <cell r="EF35">
            <v>500000</v>
          </cell>
          <cell r="EG35">
            <v>500000</v>
          </cell>
          <cell r="EH35">
            <v>500000</v>
          </cell>
          <cell r="EI35">
            <v>500000</v>
          </cell>
          <cell r="EJ35">
            <v>500000</v>
          </cell>
        </row>
        <row r="36">
          <cell r="DZ36">
            <v>200000</v>
          </cell>
          <cell r="EA36">
            <v>272000</v>
          </cell>
          <cell r="EB36">
            <v>344000</v>
          </cell>
          <cell r="EC36">
            <v>416000</v>
          </cell>
          <cell r="ED36">
            <v>488000</v>
          </cell>
          <cell r="EE36">
            <v>560000</v>
          </cell>
          <cell r="EF36">
            <v>632000</v>
          </cell>
          <cell r="EG36">
            <v>704000</v>
          </cell>
          <cell r="EH36">
            <v>776000</v>
          </cell>
          <cell r="EI36">
            <v>848000</v>
          </cell>
          <cell r="EJ36">
            <v>920000</v>
          </cell>
        </row>
        <row r="37">
          <cell r="DZ37">
            <v>100000</v>
          </cell>
          <cell r="EA37">
            <v>130000</v>
          </cell>
          <cell r="EB37">
            <v>130000</v>
          </cell>
          <cell r="EC37">
            <v>130000</v>
          </cell>
          <cell r="ED37">
            <v>130000</v>
          </cell>
          <cell r="EE37">
            <v>130000</v>
          </cell>
          <cell r="EF37">
            <v>130000</v>
          </cell>
          <cell r="EG37">
            <v>130000</v>
          </cell>
          <cell r="EH37">
            <v>130000</v>
          </cell>
          <cell r="EI37">
            <v>130000</v>
          </cell>
          <cell r="EJ37">
            <v>130000</v>
          </cell>
        </row>
        <row r="38">
          <cell r="DZ38">
            <v>110000</v>
          </cell>
          <cell r="EA38">
            <v>205525</v>
          </cell>
          <cell r="EB38">
            <v>219625</v>
          </cell>
          <cell r="EC38">
            <v>240925</v>
          </cell>
          <cell r="ED38">
            <v>269425</v>
          </cell>
          <cell r="EE38">
            <v>305125</v>
          </cell>
          <cell r="EF38">
            <v>348025</v>
          </cell>
          <cell r="EG38">
            <v>398125</v>
          </cell>
          <cell r="EH38">
            <v>455425</v>
          </cell>
          <cell r="EI38">
            <v>519925</v>
          </cell>
          <cell r="EJ38">
            <v>591625</v>
          </cell>
        </row>
        <row r="39">
          <cell r="DZ39">
            <v>60000</v>
          </cell>
          <cell r="EA39">
            <v>90000</v>
          </cell>
          <cell r="EB39">
            <v>90000</v>
          </cell>
          <cell r="EC39">
            <v>90000</v>
          </cell>
          <cell r="ED39">
            <v>90000</v>
          </cell>
          <cell r="EE39">
            <v>90000</v>
          </cell>
          <cell r="EF39">
            <v>90000</v>
          </cell>
          <cell r="EG39">
            <v>90000</v>
          </cell>
          <cell r="EH39">
            <v>90000</v>
          </cell>
          <cell r="EI39">
            <v>90000</v>
          </cell>
          <cell r="EJ39">
            <v>90000</v>
          </cell>
        </row>
        <row r="40">
          <cell r="DZ40">
            <v>20000</v>
          </cell>
          <cell r="EA40">
            <v>53900</v>
          </cell>
          <cell r="EB40">
            <v>65000</v>
          </cell>
          <cell r="EC40">
            <v>83300</v>
          </cell>
          <cell r="ED40">
            <v>108800</v>
          </cell>
          <cell r="EE40">
            <v>141500</v>
          </cell>
          <cell r="EF40">
            <v>181400</v>
          </cell>
          <cell r="EG40">
            <v>228500</v>
          </cell>
          <cell r="EH40">
            <v>282800</v>
          </cell>
          <cell r="EI40">
            <v>344300</v>
          </cell>
          <cell r="EJ40">
            <v>413000</v>
          </cell>
        </row>
        <row r="41">
          <cell r="DZ41">
            <v>30000</v>
          </cell>
          <cell r="EA41">
            <v>61624.999999999993</v>
          </cell>
          <cell r="EB41">
            <v>64624.999999999993</v>
          </cell>
          <cell r="EC41">
            <v>67625</v>
          </cell>
          <cell r="ED41">
            <v>70625</v>
          </cell>
          <cell r="EE41">
            <v>73625</v>
          </cell>
          <cell r="EF41">
            <v>76625</v>
          </cell>
          <cell r="EG41">
            <v>79625</v>
          </cell>
          <cell r="EH41">
            <v>82625</v>
          </cell>
          <cell r="EI41">
            <v>85625</v>
          </cell>
          <cell r="EJ41">
            <v>88625</v>
          </cell>
        </row>
        <row r="43">
          <cell r="E43" t="str">
            <v>Immobilizzazioni immateriali</v>
          </cell>
          <cell r="H43">
            <v>690000</v>
          </cell>
          <cell r="I43">
            <v>668429.16666666674</v>
          </cell>
          <cell r="J43">
            <v>646787.5</v>
          </cell>
          <cell r="K43">
            <v>625075</v>
          </cell>
          <cell r="L43">
            <v>633291.66666666674</v>
          </cell>
          <cell r="M43">
            <v>641437.5</v>
          </cell>
          <cell r="N43">
            <v>649512.5</v>
          </cell>
          <cell r="O43">
            <v>657516.66666666674</v>
          </cell>
          <cell r="P43">
            <v>665450</v>
          </cell>
          <cell r="Q43">
            <v>673312.5</v>
          </cell>
          <cell r="R43">
            <v>681104.16666666674</v>
          </cell>
          <cell r="S43">
            <v>688825</v>
          </cell>
          <cell r="T43">
            <v>696475</v>
          </cell>
          <cell r="U43">
            <v>701575</v>
          </cell>
          <cell r="V43">
            <v>706625</v>
          </cell>
          <cell r="W43">
            <v>711625</v>
          </cell>
          <cell r="X43">
            <v>716575</v>
          </cell>
          <cell r="Y43">
            <v>721475</v>
          </cell>
          <cell r="Z43">
            <v>726325</v>
          </cell>
          <cell r="AA43">
            <v>731125</v>
          </cell>
          <cell r="AB43">
            <v>735875</v>
          </cell>
          <cell r="AC43">
            <v>740575</v>
          </cell>
          <cell r="AD43">
            <v>745225</v>
          </cell>
          <cell r="AE43">
            <v>749825</v>
          </cell>
          <cell r="AF43">
            <v>754375</v>
          </cell>
          <cell r="AG43">
            <v>758875</v>
          </cell>
          <cell r="AH43">
            <v>763325</v>
          </cell>
          <cell r="AI43">
            <v>767725</v>
          </cell>
          <cell r="AJ43">
            <v>772075</v>
          </cell>
          <cell r="AK43">
            <v>776375</v>
          </cell>
          <cell r="AL43">
            <v>780625</v>
          </cell>
          <cell r="AM43">
            <v>784825</v>
          </cell>
          <cell r="AN43">
            <v>788975</v>
          </cell>
          <cell r="AO43">
            <v>793075</v>
          </cell>
          <cell r="AP43">
            <v>797125</v>
          </cell>
          <cell r="AQ43">
            <v>801125</v>
          </cell>
          <cell r="AR43">
            <v>805075</v>
          </cell>
          <cell r="AS43">
            <v>808975</v>
          </cell>
          <cell r="AT43">
            <v>812825</v>
          </cell>
          <cell r="AU43">
            <v>816625</v>
          </cell>
          <cell r="AV43">
            <v>820375</v>
          </cell>
          <cell r="AW43">
            <v>824075</v>
          </cell>
          <cell r="AX43">
            <v>827725</v>
          </cell>
          <cell r="AY43">
            <v>831325</v>
          </cell>
          <cell r="AZ43">
            <v>834875</v>
          </cell>
          <cell r="BA43">
            <v>838375</v>
          </cell>
          <cell r="BB43">
            <v>841825</v>
          </cell>
          <cell r="BC43">
            <v>845225</v>
          </cell>
          <cell r="BD43">
            <v>848575</v>
          </cell>
          <cell r="BE43">
            <v>851875</v>
          </cell>
          <cell r="BF43">
            <v>855125</v>
          </cell>
          <cell r="BG43">
            <v>858325</v>
          </cell>
          <cell r="BH43">
            <v>861475</v>
          </cell>
          <cell r="BI43">
            <v>864575</v>
          </cell>
          <cell r="BJ43">
            <v>867625</v>
          </cell>
          <cell r="BK43">
            <v>870625</v>
          </cell>
          <cell r="BL43">
            <v>873575</v>
          </cell>
          <cell r="BM43">
            <v>876475</v>
          </cell>
          <cell r="BN43">
            <v>879325</v>
          </cell>
          <cell r="BO43">
            <v>882125</v>
          </cell>
          <cell r="BP43">
            <v>884875</v>
          </cell>
          <cell r="BQ43">
            <v>887575</v>
          </cell>
          <cell r="BR43">
            <v>890225</v>
          </cell>
          <cell r="BS43">
            <v>892825</v>
          </cell>
          <cell r="BT43">
            <v>895375</v>
          </cell>
          <cell r="BU43">
            <v>897875</v>
          </cell>
          <cell r="BV43">
            <v>900325</v>
          </cell>
          <cell r="BW43">
            <v>902725</v>
          </cell>
          <cell r="BX43">
            <v>905075</v>
          </cell>
          <cell r="BY43">
            <v>907375</v>
          </cell>
          <cell r="BZ43">
            <v>909625</v>
          </cell>
          <cell r="CA43">
            <v>911825</v>
          </cell>
          <cell r="CB43">
            <v>913975</v>
          </cell>
          <cell r="CC43">
            <v>916075</v>
          </cell>
          <cell r="CD43">
            <v>918125</v>
          </cell>
          <cell r="CE43">
            <v>920125</v>
          </cell>
          <cell r="CF43">
            <v>922075</v>
          </cell>
          <cell r="CG43">
            <v>923975</v>
          </cell>
          <cell r="CH43">
            <v>925825</v>
          </cell>
          <cell r="CI43">
            <v>927625</v>
          </cell>
          <cell r="CJ43">
            <v>929375</v>
          </cell>
          <cell r="CK43">
            <v>931075</v>
          </cell>
          <cell r="CL43">
            <v>932725</v>
          </cell>
          <cell r="CM43">
            <v>934325</v>
          </cell>
          <cell r="CN43">
            <v>935875</v>
          </cell>
          <cell r="CO43">
            <v>937375</v>
          </cell>
          <cell r="CP43">
            <v>938825</v>
          </cell>
          <cell r="CQ43">
            <v>940225</v>
          </cell>
          <cell r="CR43">
            <v>941575</v>
          </cell>
          <cell r="CS43">
            <v>942875</v>
          </cell>
          <cell r="CT43">
            <v>944125</v>
          </cell>
          <cell r="CU43">
            <v>945325</v>
          </cell>
          <cell r="CV43">
            <v>946475</v>
          </cell>
          <cell r="CW43">
            <v>947575</v>
          </cell>
          <cell r="CX43">
            <v>948625</v>
          </cell>
          <cell r="CY43">
            <v>949625</v>
          </cell>
          <cell r="CZ43">
            <v>950575</v>
          </cell>
          <cell r="DA43">
            <v>951475</v>
          </cell>
          <cell r="DB43">
            <v>952325</v>
          </cell>
          <cell r="DC43">
            <v>953125</v>
          </cell>
          <cell r="DD43">
            <v>953875</v>
          </cell>
          <cell r="DE43">
            <v>954575</v>
          </cell>
          <cell r="DF43">
            <v>955225</v>
          </cell>
          <cell r="DG43">
            <v>955825</v>
          </cell>
          <cell r="DH43">
            <v>956375</v>
          </cell>
          <cell r="DI43">
            <v>956875</v>
          </cell>
          <cell r="DJ43">
            <v>957325</v>
          </cell>
          <cell r="DK43">
            <v>957725</v>
          </cell>
          <cell r="DL43">
            <v>958075</v>
          </cell>
          <cell r="DM43">
            <v>958375</v>
          </cell>
          <cell r="DN43">
            <v>958625</v>
          </cell>
          <cell r="DO43">
            <v>958825</v>
          </cell>
          <cell r="DP43">
            <v>958975</v>
          </cell>
          <cell r="DQ43">
            <v>959075</v>
          </cell>
          <cell r="DR43">
            <v>959125</v>
          </cell>
          <cell r="DS43">
            <v>959125</v>
          </cell>
          <cell r="DT43">
            <v>959075</v>
          </cell>
          <cell r="DU43">
            <v>958975</v>
          </cell>
          <cell r="DV43">
            <v>958825</v>
          </cell>
          <cell r="DW43">
            <v>958625</v>
          </cell>
          <cell r="DX43">
            <v>958375</v>
          </cell>
          <cell r="DZ43">
            <v>690000</v>
          </cell>
          <cell r="EA43">
            <v>696475</v>
          </cell>
          <cell r="EB43">
            <v>754375</v>
          </cell>
          <cell r="EC43">
            <v>805075</v>
          </cell>
          <cell r="ED43">
            <v>848575</v>
          </cell>
          <cell r="EE43">
            <v>884875</v>
          </cell>
          <cell r="EF43">
            <v>913975</v>
          </cell>
          <cell r="EG43">
            <v>935875</v>
          </cell>
          <cell r="EH43">
            <v>950575</v>
          </cell>
          <cell r="EI43">
            <v>958075</v>
          </cell>
          <cell r="EJ43">
            <v>958375</v>
          </cell>
        </row>
        <row r="45">
          <cell r="E45" t="str">
            <v>Immobilizzazioni Finanziarie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</row>
        <row r="47">
          <cell r="DZ47">
            <v>2350000</v>
          </cell>
          <cell r="EA47">
            <v>10348650</v>
          </cell>
          <cell r="EB47">
            <v>14384915.200000001</v>
          </cell>
          <cell r="EC47">
            <v>16315765.000000002</v>
          </cell>
          <cell r="ED47">
            <v>24996708.100000001</v>
          </cell>
          <cell r="EE47">
            <v>32342333.800000004</v>
          </cell>
          <cell r="EF47">
            <v>37277759.5</v>
          </cell>
          <cell r="EG47">
            <v>43519985.200000003</v>
          </cell>
          <cell r="EH47">
            <v>49757026.900000006</v>
          </cell>
          <cell r="EI47">
            <v>55988884.600000009</v>
          </cell>
          <cell r="EJ47">
            <v>62215558.300000012</v>
          </cell>
        </row>
        <row r="51">
          <cell r="E51" t="str">
            <v>Banche a breve termine</v>
          </cell>
          <cell r="DZ51">
            <v>100000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</row>
        <row r="52">
          <cell r="E52" t="str">
            <v>Debiti Correnti</v>
          </cell>
        </row>
        <row r="53">
          <cell r="DZ53">
            <v>500000</v>
          </cell>
          <cell r="EA53">
            <v>582800</v>
          </cell>
          <cell r="EB53">
            <v>670640</v>
          </cell>
          <cell r="EC53">
            <v>649595</v>
          </cell>
          <cell r="ED53">
            <v>846320</v>
          </cell>
          <cell r="EE53">
            <v>934160</v>
          </cell>
          <cell r="EF53">
            <v>1022000</v>
          </cell>
          <cell r="EG53">
            <v>1109840</v>
          </cell>
          <cell r="EH53">
            <v>1197680</v>
          </cell>
          <cell r="EI53">
            <v>1285520</v>
          </cell>
          <cell r="EJ53">
            <v>1373360</v>
          </cell>
        </row>
        <row r="54">
          <cell r="H54">
            <v>400000</v>
          </cell>
          <cell r="I54">
            <v>448856.66666666669</v>
          </cell>
          <cell r="J54">
            <v>468331.66666666669</v>
          </cell>
          <cell r="K54">
            <v>448360</v>
          </cell>
          <cell r="L54">
            <v>448360</v>
          </cell>
          <cell r="M54">
            <v>448360</v>
          </cell>
          <cell r="N54">
            <v>448360</v>
          </cell>
          <cell r="O54">
            <v>448360</v>
          </cell>
          <cell r="P54">
            <v>448360</v>
          </cell>
          <cell r="Q54">
            <v>448360</v>
          </cell>
          <cell r="R54">
            <v>448360</v>
          </cell>
          <cell r="S54">
            <v>448360</v>
          </cell>
          <cell r="T54">
            <v>448360</v>
          </cell>
          <cell r="U54">
            <v>448360</v>
          </cell>
          <cell r="V54">
            <v>448360</v>
          </cell>
          <cell r="W54">
            <v>448360</v>
          </cell>
          <cell r="X54">
            <v>448360</v>
          </cell>
          <cell r="Y54">
            <v>448360</v>
          </cell>
          <cell r="Z54">
            <v>448360</v>
          </cell>
          <cell r="AA54">
            <v>448360</v>
          </cell>
          <cell r="AB54">
            <v>448360</v>
          </cell>
          <cell r="AC54">
            <v>448360</v>
          </cell>
          <cell r="AD54">
            <v>448360</v>
          </cell>
          <cell r="AE54">
            <v>448360</v>
          </cell>
          <cell r="AF54">
            <v>448360</v>
          </cell>
          <cell r="AG54">
            <v>390715</v>
          </cell>
          <cell r="AH54">
            <v>352285</v>
          </cell>
          <cell r="AI54">
            <v>339475</v>
          </cell>
          <cell r="AJ54">
            <v>339475</v>
          </cell>
          <cell r="AK54">
            <v>339475</v>
          </cell>
          <cell r="AL54">
            <v>339475</v>
          </cell>
          <cell r="AM54">
            <v>339475</v>
          </cell>
          <cell r="AN54">
            <v>339475</v>
          </cell>
          <cell r="AO54">
            <v>339475</v>
          </cell>
          <cell r="AP54">
            <v>339475</v>
          </cell>
          <cell r="AQ54">
            <v>339475</v>
          </cell>
          <cell r="AR54">
            <v>339475</v>
          </cell>
          <cell r="AS54">
            <v>397120</v>
          </cell>
          <cell r="AT54">
            <v>435550</v>
          </cell>
          <cell r="AU54">
            <v>448360</v>
          </cell>
          <cell r="AV54">
            <v>448360</v>
          </cell>
          <cell r="AW54">
            <v>448360</v>
          </cell>
          <cell r="AX54">
            <v>448360</v>
          </cell>
          <cell r="AY54">
            <v>448360</v>
          </cell>
          <cell r="AZ54">
            <v>448360</v>
          </cell>
          <cell r="BA54">
            <v>448360</v>
          </cell>
          <cell r="BB54">
            <v>448360</v>
          </cell>
          <cell r="BC54">
            <v>448360</v>
          </cell>
          <cell r="BD54">
            <v>448360</v>
          </cell>
          <cell r="BE54">
            <v>448360</v>
          </cell>
          <cell r="BF54">
            <v>448360</v>
          </cell>
          <cell r="BG54">
            <v>448360</v>
          </cell>
          <cell r="BH54">
            <v>448360</v>
          </cell>
          <cell r="BI54">
            <v>448360</v>
          </cell>
          <cell r="BJ54">
            <v>448360</v>
          </cell>
          <cell r="BK54">
            <v>448360</v>
          </cell>
          <cell r="BL54">
            <v>448360</v>
          </cell>
          <cell r="BM54">
            <v>448360</v>
          </cell>
          <cell r="BN54">
            <v>448360</v>
          </cell>
          <cell r="BO54">
            <v>448360</v>
          </cell>
          <cell r="BP54">
            <v>448360</v>
          </cell>
          <cell r="BQ54">
            <v>448360</v>
          </cell>
          <cell r="BR54">
            <v>448360</v>
          </cell>
          <cell r="BS54">
            <v>448360</v>
          </cell>
          <cell r="BT54">
            <v>448360</v>
          </cell>
          <cell r="BU54">
            <v>448360</v>
          </cell>
          <cell r="BV54">
            <v>448360</v>
          </cell>
          <cell r="BW54">
            <v>448360</v>
          </cell>
          <cell r="BX54">
            <v>448360</v>
          </cell>
          <cell r="BY54">
            <v>448360</v>
          </cell>
          <cell r="BZ54">
            <v>448360</v>
          </cell>
          <cell r="CA54">
            <v>448360</v>
          </cell>
          <cell r="CB54">
            <v>448360</v>
          </cell>
          <cell r="CC54">
            <v>448360</v>
          </cell>
          <cell r="CD54">
            <v>448360</v>
          </cell>
          <cell r="CE54">
            <v>448360</v>
          </cell>
          <cell r="CF54">
            <v>448360</v>
          </cell>
          <cell r="CG54">
            <v>448360</v>
          </cell>
          <cell r="CH54">
            <v>448360</v>
          </cell>
          <cell r="CI54">
            <v>448360</v>
          </cell>
          <cell r="CJ54">
            <v>448360</v>
          </cell>
          <cell r="CK54">
            <v>448360</v>
          </cell>
          <cell r="CL54">
            <v>448360</v>
          </cell>
          <cell r="CM54">
            <v>448360</v>
          </cell>
          <cell r="CN54">
            <v>448360</v>
          </cell>
          <cell r="CO54">
            <v>448360</v>
          </cell>
          <cell r="CP54">
            <v>448360</v>
          </cell>
          <cell r="CQ54">
            <v>448360</v>
          </cell>
          <cell r="CR54">
            <v>448360</v>
          </cell>
          <cell r="CS54">
            <v>448360</v>
          </cell>
          <cell r="CT54">
            <v>448360</v>
          </cell>
          <cell r="CU54">
            <v>448360</v>
          </cell>
          <cell r="CV54">
            <v>448360</v>
          </cell>
          <cell r="CW54">
            <v>448360</v>
          </cell>
          <cell r="CX54">
            <v>448360</v>
          </cell>
          <cell r="CY54">
            <v>448360</v>
          </cell>
          <cell r="CZ54">
            <v>448360</v>
          </cell>
          <cell r="DA54">
            <v>448360</v>
          </cell>
          <cell r="DB54">
            <v>448360</v>
          </cell>
          <cell r="DC54">
            <v>448360</v>
          </cell>
          <cell r="DD54">
            <v>448360</v>
          </cell>
          <cell r="DE54">
            <v>448360</v>
          </cell>
          <cell r="DF54">
            <v>448360</v>
          </cell>
          <cell r="DG54">
            <v>448360</v>
          </cell>
          <cell r="DH54">
            <v>448360</v>
          </cell>
          <cell r="DI54">
            <v>448360</v>
          </cell>
          <cell r="DJ54">
            <v>448360</v>
          </cell>
          <cell r="DK54">
            <v>448360</v>
          </cell>
          <cell r="DL54">
            <v>448360</v>
          </cell>
          <cell r="DM54">
            <v>448360</v>
          </cell>
          <cell r="DN54">
            <v>448360</v>
          </cell>
          <cell r="DO54">
            <v>448360</v>
          </cell>
          <cell r="DP54">
            <v>448360</v>
          </cell>
          <cell r="DQ54">
            <v>448360</v>
          </cell>
          <cell r="DR54">
            <v>448360</v>
          </cell>
          <cell r="DS54">
            <v>448360</v>
          </cell>
          <cell r="DT54">
            <v>448360</v>
          </cell>
          <cell r="DU54">
            <v>448360</v>
          </cell>
          <cell r="DV54">
            <v>448360</v>
          </cell>
          <cell r="DW54">
            <v>448360</v>
          </cell>
          <cell r="DX54">
            <v>448360</v>
          </cell>
          <cell r="DZ54">
            <v>400000</v>
          </cell>
          <cell r="EA54">
            <v>448360</v>
          </cell>
          <cell r="EB54">
            <v>448360</v>
          </cell>
          <cell r="EC54">
            <v>339475</v>
          </cell>
          <cell r="ED54">
            <v>448360</v>
          </cell>
          <cell r="EE54">
            <v>448360</v>
          </cell>
          <cell r="EF54">
            <v>448360</v>
          </cell>
          <cell r="EG54">
            <v>448360</v>
          </cell>
          <cell r="EH54">
            <v>448360</v>
          </cell>
          <cell r="EI54">
            <v>448360</v>
          </cell>
          <cell r="EJ54">
            <v>448360</v>
          </cell>
        </row>
        <row r="55">
          <cell r="H55">
            <v>100000</v>
          </cell>
          <cell r="I55">
            <v>80370</v>
          </cell>
          <cell r="J55">
            <v>60740</v>
          </cell>
          <cell r="K55">
            <v>41110</v>
          </cell>
          <cell r="L55">
            <v>51480</v>
          </cell>
          <cell r="M55">
            <v>61850</v>
          </cell>
          <cell r="N55">
            <v>72220</v>
          </cell>
          <cell r="O55">
            <v>82590</v>
          </cell>
          <cell r="P55">
            <v>92960</v>
          </cell>
          <cell r="Q55">
            <v>103330</v>
          </cell>
          <cell r="R55">
            <v>113700</v>
          </cell>
          <cell r="S55">
            <v>124070</v>
          </cell>
          <cell r="T55">
            <v>134440</v>
          </cell>
          <cell r="U55">
            <v>141760</v>
          </cell>
          <cell r="V55">
            <v>149080</v>
          </cell>
          <cell r="W55">
            <v>156400</v>
          </cell>
          <cell r="X55">
            <v>163720</v>
          </cell>
          <cell r="Y55">
            <v>171040</v>
          </cell>
          <cell r="Z55">
            <v>178360</v>
          </cell>
          <cell r="AA55">
            <v>185680</v>
          </cell>
          <cell r="AB55">
            <v>193000</v>
          </cell>
          <cell r="AC55">
            <v>200320</v>
          </cell>
          <cell r="AD55">
            <v>207640</v>
          </cell>
          <cell r="AE55">
            <v>214960</v>
          </cell>
          <cell r="AF55">
            <v>222280</v>
          </cell>
          <cell r="AG55">
            <v>229600</v>
          </cell>
          <cell r="AH55">
            <v>236920</v>
          </cell>
          <cell r="AI55">
            <v>244240</v>
          </cell>
          <cell r="AJ55">
            <v>251560</v>
          </cell>
          <cell r="AK55">
            <v>258880</v>
          </cell>
          <cell r="AL55">
            <v>266200</v>
          </cell>
          <cell r="AM55">
            <v>273520</v>
          </cell>
          <cell r="AN55">
            <v>280840</v>
          </cell>
          <cell r="AO55">
            <v>288160</v>
          </cell>
          <cell r="AP55">
            <v>295480</v>
          </cell>
          <cell r="AQ55">
            <v>302800</v>
          </cell>
          <cell r="AR55">
            <v>310120</v>
          </cell>
          <cell r="AS55">
            <v>317440</v>
          </cell>
          <cell r="AT55">
            <v>324760</v>
          </cell>
          <cell r="AU55">
            <v>332080</v>
          </cell>
          <cell r="AV55">
            <v>339400</v>
          </cell>
          <cell r="AW55">
            <v>346720</v>
          </cell>
          <cell r="AX55">
            <v>354040</v>
          </cell>
          <cell r="AY55">
            <v>361360</v>
          </cell>
          <cell r="AZ55">
            <v>368680</v>
          </cell>
          <cell r="BA55">
            <v>376000</v>
          </cell>
          <cell r="BB55">
            <v>383320</v>
          </cell>
          <cell r="BC55">
            <v>390640</v>
          </cell>
          <cell r="BD55">
            <v>397960</v>
          </cell>
          <cell r="BE55">
            <v>405280</v>
          </cell>
          <cell r="BF55">
            <v>412600</v>
          </cell>
          <cell r="BG55">
            <v>419920</v>
          </cell>
          <cell r="BH55">
            <v>427240</v>
          </cell>
          <cell r="BI55">
            <v>434560</v>
          </cell>
          <cell r="BJ55">
            <v>441880</v>
          </cell>
          <cell r="BK55">
            <v>449200</v>
          </cell>
          <cell r="BL55">
            <v>456520</v>
          </cell>
          <cell r="BM55">
            <v>463840</v>
          </cell>
          <cell r="BN55">
            <v>471160</v>
          </cell>
          <cell r="BO55">
            <v>478480</v>
          </cell>
          <cell r="BP55">
            <v>485800</v>
          </cell>
          <cell r="BQ55">
            <v>493120</v>
          </cell>
          <cell r="BR55">
            <v>500440</v>
          </cell>
          <cell r="BS55">
            <v>507760</v>
          </cell>
          <cell r="BT55">
            <v>515080</v>
          </cell>
          <cell r="BU55">
            <v>522400</v>
          </cell>
          <cell r="BV55">
            <v>529720</v>
          </cell>
          <cell r="BW55">
            <v>537040</v>
          </cell>
          <cell r="BX55">
            <v>544360</v>
          </cell>
          <cell r="BY55">
            <v>551680</v>
          </cell>
          <cell r="BZ55">
            <v>559000</v>
          </cell>
          <cell r="CA55">
            <v>566320</v>
          </cell>
          <cell r="CB55">
            <v>573640</v>
          </cell>
          <cell r="CC55">
            <v>580960</v>
          </cell>
          <cell r="CD55">
            <v>588280</v>
          </cell>
          <cell r="CE55">
            <v>595600</v>
          </cell>
          <cell r="CF55">
            <v>602920</v>
          </cell>
          <cell r="CG55">
            <v>610240</v>
          </cell>
          <cell r="CH55">
            <v>617560</v>
          </cell>
          <cell r="CI55">
            <v>624880</v>
          </cell>
          <cell r="CJ55">
            <v>632200</v>
          </cell>
          <cell r="CK55">
            <v>639520</v>
          </cell>
          <cell r="CL55">
            <v>646840</v>
          </cell>
          <cell r="CM55">
            <v>654160</v>
          </cell>
          <cell r="CN55">
            <v>661480</v>
          </cell>
          <cell r="CO55">
            <v>668800</v>
          </cell>
          <cell r="CP55">
            <v>676120</v>
          </cell>
          <cell r="CQ55">
            <v>683440</v>
          </cell>
          <cell r="CR55">
            <v>690760</v>
          </cell>
          <cell r="CS55">
            <v>698080</v>
          </cell>
          <cell r="CT55">
            <v>705400</v>
          </cell>
          <cell r="CU55">
            <v>712720</v>
          </cell>
          <cell r="CV55">
            <v>720040</v>
          </cell>
          <cell r="CW55">
            <v>727360</v>
          </cell>
          <cell r="CX55">
            <v>734680</v>
          </cell>
          <cell r="CY55">
            <v>742000</v>
          </cell>
          <cell r="CZ55">
            <v>749320</v>
          </cell>
          <cell r="DA55">
            <v>756640</v>
          </cell>
          <cell r="DB55">
            <v>763960</v>
          </cell>
          <cell r="DC55">
            <v>771280</v>
          </cell>
          <cell r="DD55">
            <v>778600</v>
          </cell>
          <cell r="DE55">
            <v>785920</v>
          </cell>
          <cell r="DF55">
            <v>793240</v>
          </cell>
          <cell r="DG55">
            <v>800560</v>
          </cell>
          <cell r="DH55">
            <v>807880</v>
          </cell>
          <cell r="DI55">
            <v>815200</v>
          </cell>
          <cell r="DJ55">
            <v>822520</v>
          </cell>
          <cell r="DK55">
            <v>829840</v>
          </cell>
          <cell r="DL55">
            <v>837160</v>
          </cell>
          <cell r="DM55">
            <v>844480</v>
          </cell>
          <cell r="DN55">
            <v>851800</v>
          </cell>
          <cell r="DO55">
            <v>859120</v>
          </cell>
          <cell r="DP55">
            <v>866440</v>
          </cell>
          <cell r="DQ55">
            <v>873760</v>
          </cell>
          <cell r="DR55">
            <v>881080</v>
          </cell>
          <cell r="DS55">
            <v>888400</v>
          </cell>
          <cell r="DT55">
            <v>895720</v>
          </cell>
          <cell r="DU55">
            <v>903040</v>
          </cell>
          <cell r="DV55">
            <v>910360</v>
          </cell>
          <cell r="DW55">
            <v>917680</v>
          </cell>
          <cell r="DX55">
            <v>925000</v>
          </cell>
          <cell r="DZ55">
            <v>100000</v>
          </cell>
          <cell r="EA55">
            <v>134440</v>
          </cell>
          <cell r="EB55">
            <v>222280</v>
          </cell>
          <cell r="EC55">
            <v>310120</v>
          </cell>
          <cell r="ED55">
            <v>397960</v>
          </cell>
          <cell r="EE55">
            <v>485800</v>
          </cell>
          <cell r="EF55">
            <v>573640</v>
          </cell>
          <cell r="EG55">
            <v>661480</v>
          </cell>
          <cell r="EH55">
            <v>749320</v>
          </cell>
          <cell r="EI55">
            <v>837160</v>
          </cell>
          <cell r="EJ55">
            <v>925000</v>
          </cell>
        </row>
        <row r="56">
          <cell r="H56">
            <v>50000</v>
          </cell>
          <cell r="I56">
            <v>30000</v>
          </cell>
          <cell r="J56">
            <v>10000</v>
          </cell>
          <cell r="K56">
            <v>-10000</v>
          </cell>
          <cell r="L56">
            <v>-10000</v>
          </cell>
          <cell r="M56">
            <v>-10000</v>
          </cell>
          <cell r="N56">
            <v>-10000</v>
          </cell>
          <cell r="O56">
            <v>-10000</v>
          </cell>
          <cell r="P56">
            <v>-10000</v>
          </cell>
          <cell r="Q56">
            <v>-10000</v>
          </cell>
          <cell r="R56">
            <v>-10000</v>
          </cell>
          <cell r="S56">
            <v>-10000</v>
          </cell>
          <cell r="T56">
            <v>-10000</v>
          </cell>
          <cell r="U56">
            <v>-10000</v>
          </cell>
          <cell r="V56">
            <v>-10000</v>
          </cell>
          <cell r="W56">
            <v>-10000</v>
          </cell>
          <cell r="X56">
            <v>-10000</v>
          </cell>
          <cell r="Y56">
            <v>-10000</v>
          </cell>
          <cell r="Z56">
            <v>-10000</v>
          </cell>
          <cell r="AA56">
            <v>-10000</v>
          </cell>
          <cell r="AB56">
            <v>-10000</v>
          </cell>
          <cell r="AC56">
            <v>-10000</v>
          </cell>
          <cell r="AD56">
            <v>-10000</v>
          </cell>
          <cell r="AE56">
            <v>-10000</v>
          </cell>
          <cell r="AF56">
            <v>-10000</v>
          </cell>
          <cell r="AG56">
            <v>-10000</v>
          </cell>
          <cell r="AH56">
            <v>-10000</v>
          </cell>
          <cell r="AI56">
            <v>-10000</v>
          </cell>
          <cell r="AJ56">
            <v>-10000</v>
          </cell>
          <cell r="AK56">
            <v>-10000</v>
          </cell>
          <cell r="AL56">
            <v>-10000</v>
          </cell>
          <cell r="AM56">
            <v>-10000</v>
          </cell>
          <cell r="AN56">
            <v>-10000</v>
          </cell>
          <cell r="AO56">
            <v>-10000</v>
          </cell>
          <cell r="AP56">
            <v>-10000</v>
          </cell>
          <cell r="AQ56">
            <v>-10000</v>
          </cell>
          <cell r="AR56">
            <v>-10000</v>
          </cell>
          <cell r="AS56">
            <v>-10000</v>
          </cell>
          <cell r="AT56">
            <v>-10000</v>
          </cell>
          <cell r="AU56">
            <v>-10000</v>
          </cell>
          <cell r="AV56">
            <v>-10000</v>
          </cell>
          <cell r="AW56">
            <v>-10000</v>
          </cell>
          <cell r="AX56">
            <v>-10000</v>
          </cell>
          <cell r="AY56">
            <v>-10000</v>
          </cell>
          <cell r="AZ56">
            <v>-10000</v>
          </cell>
          <cell r="BA56">
            <v>-10000</v>
          </cell>
          <cell r="BB56">
            <v>-10000</v>
          </cell>
          <cell r="BC56">
            <v>-10000</v>
          </cell>
          <cell r="BD56">
            <v>-10000</v>
          </cell>
          <cell r="BE56">
            <v>-10000</v>
          </cell>
          <cell r="BF56">
            <v>-10000</v>
          </cell>
          <cell r="BG56">
            <v>-10000</v>
          </cell>
          <cell r="BH56">
            <v>-10000</v>
          </cell>
          <cell r="BI56">
            <v>-10000</v>
          </cell>
          <cell r="BJ56">
            <v>-10000</v>
          </cell>
          <cell r="BK56">
            <v>-10000</v>
          </cell>
          <cell r="BL56">
            <v>-10000</v>
          </cell>
          <cell r="BM56">
            <v>-10000</v>
          </cell>
          <cell r="BN56">
            <v>-10000</v>
          </cell>
          <cell r="BO56">
            <v>-10000</v>
          </cell>
          <cell r="BP56">
            <v>-10000</v>
          </cell>
          <cell r="BQ56">
            <v>-10000</v>
          </cell>
          <cell r="BR56">
            <v>-10000</v>
          </cell>
          <cell r="BS56">
            <v>-10000</v>
          </cell>
          <cell r="BT56">
            <v>-10000</v>
          </cell>
          <cell r="BU56">
            <v>-10000</v>
          </cell>
          <cell r="BV56">
            <v>-10000</v>
          </cell>
          <cell r="BW56">
            <v>-10000</v>
          </cell>
          <cell r="BX56">
            <v>-10000</v>
          </cell>
          <cell r="BY56">
            <v>-10000</v>
          </cell>
          <cell r="BZ56">
            <v>-10000</v>
          </cell>
          <cell r="CA56">
            <v>-10000</v>
          </cell>
          <cell r="CB56">
            <v>-10000</v>
          </cell>
          <cell r="CC56">
            <v>-10000</v>
          </cell>
          <cell r="CD56">
            <v>-10000</v>
          </cell>
          <cell r="CE56">
            <v>-10000</v>
          </cell>
          <cell r="CF56">
            <v>-10000</v>
          </cell>
          <cell r="CG56">
            <v>-10000</v>
          </cell>
          <cell r="CH56">
            <v>-10000</v>
          </cell>
          <cell r="CI56">
            <v>-10000</v>
          </cell>
          <cell r="CJ56">
            <v>-10000</v>
          </cell>
          <cell r="CK56">
            <v>-10000</v>
          </cell>
          <cell r="CL56">
            <v>-10000</v>
          </cell>
          <cell r="CM56">
            <v>-10000</v>
          </cell>
          <cell r="CN56">
            <v>-10000</v>
          </cell>
          <cell r="CO56">
            <v>-10000</v>
          </cell>
          <cell r="CP56">
            <v>-10000</v>
          </cell>
          <cell r="CQ56">
            <v>-10000</v>
          </cell>
          <cell r="CR56">
            <v>-10000</v>
          </cell>
          <cell r="CS56">
            <v>-10000</v>
          </cell>
          <cell r="CT56">
            <v>-10000</v>
          </cell>
          <cell r="CU56">
            <v>-10000</v>
          </cell>
          <cell r="CV56">
            <v>-10000</v>
          </cell>
          <cell r="CW56">
            <v>-10000</v>
          </cell>
          <cell r="CX56">
            <v>-10000</v>
          </cell>
          <cell r="CY56">
            <v>-10000</v>
          </cell>
          <cell r="CZ56">
            <v>-10000</v>
          </cell>
          <cell r="DA56">
            <v>-10000</v>
          </cell>
          <cell r="DB56">
            <v>-10000</v>
          </cell>
          <cell r="DC56">
            <v>-10000</v>
          </cell>
          <cell r="DD56">
            <v>-10000</v>
          </cell>
          <cell r="DE56">
            <v>-10000</v>
          </cell>
          <cell r="DF56">
            <v>-10000</v>
          </cell>
          <cell r="DG56">
            <v>-10000</v>
          </cell>
          <cell r="DH56">
            <v>-10000</v>
          </cell>
          <cell r="DI56">
            <v>-10000</v>
          </cell>
          <cell r="DJ56">
            <v>-10000</v>
          </cell>
          <cell r="DK56">
            <v>-10000</v>
          </cell>
          <cell r="DL56">
            <v>-10000</v>
          </cell>
          <cell r="DM56">
            <v>-10000</v>
          </cell>
          <cell r="DN56">
            <v>-10000</v>
          </cell>
          <cell r="DO56">
            <v>-10000</v>
          </cell>
          <cell r="DP56">
            <v>-10000</v>
          </cell>
          <cell r="DQ56">
            <v>-10000</v>
          </cell>
          <cell r="DR56">
            <v>-10000</v>
          </cell>
          <cell r="DS56">
            <v>-10000</v>
          </cell>
          <cell r="DT56">
            <v>-10000</v>
          </cell>
          <cell r="DU56">
            <v>-10000</v>
          </cell>
          <cell r="DV56">
            <v>-10000</v>
          </cell>
          <cell r="DW56">
            <v>-10000</v>
          </cell>
          <cell r="DX56">
            <v>-10000</v>
          </cell>
          <cell r="DZ56">
            <v>50000</v>
          </cell>
          <cell r="EA56">
            <v>-10000</v>
          </cell>
          <cell r="EB56">
            <v>-10000</v>
          </cell>
          <cell r="EC56">
            <v>-10000</v>
          </cell>
          <cell r="ED56">
            <v>-10000</v>
          </cell>
          <cell r="EE56">
            <v>-10000</v>
          </cell>
          <cell r="EF56">
            <v>-10000</v>
          </cell>
          <cell r="EG56">
            <v>-10000</v>
          </cell>
          <cell r="EH56">
            <v>-10000</v>
          </cell>
          <cell r="EI56">
            <v>-10000</v>
          </cell>
          <cell r="EJ56">
            <v>-10000</v>
          </cell>
        </row>
        <row r="57">
          <cell r="H57">
            <v>26000</v>
          </cell>
          <cell r="I57">
            <v>16120</v>
          </cell>
          <cell r="J57">
            <v>6120</v>
          </cell>
          <cell r="K57">
            <v>-3880</v>
          </cell>
          <cell r="L57">
            <v>-3880</v>
          </cell>
          <cell r="M57">
            <v>-3880</v>
          </cell>
          <cell r="N57">
            <v>-3880</v>
          </cell>
          <cell r="O57">
            <v>-3880</v>
          </cell>
          <cell r="P57">
            <v>-3880</v>
          </cell>
          <cell r="Q57">
            <v>-3880</v>
          </cell>
          <cell r="R57">
            <v>-3880</v>
          </cell>
          <cell r="S57">
            <v>-3880</v>
          </cell>
          <cell r="T57">
            <v>-3880</v>
          </cell>
          <cell r="U57">
            <v>-3880</v>
          </cell>
          <cell r="V57">
            <v>-3880</v>
          </cell>
          <cell r="W57">
            <v>-3880</v>
          </cell>
          <cell r="X57">
            <v>-3880</v>
          </cell>
          <cell r="Y57">
            <v>-3880</v>
          </cell>
          <cell r="Z57">
            <v>-3880</v>
          </cell>
          <cell r="AA57">
            <v>-3880</v>
          </cell>
          <cell r="AB57">
            <v>-3880</v>
          </cell>
          <cell r="AC57">
            <v>-3880</v>
          </cell>
          <cell r="AD57">
            <v>-3880</v>
          </cell>
          <cell r="AE57">
            <v>-3880</v>
          </cell>
          <cell r="AF57">
            <v>-3880</v>
          </cell>
          <cell r="AG57">
            <v>-3880</v>
          </cell>
          <cell r="AH57">
            <v>-3880</v>
          </cell>
          <cell r="AI57">
            <v>-3880</v>
          </cell>
          <cell r="AJ57">
            <v>-3880</v>
          </cell>
          <cell r="AK57">
            <v>-3880</v>
          </cell>
          <cell r="AL57">
            <v>-3880</v>
          </cell>
          <cell r="AM57">
            <v>-3880</v>
          </cell>
          <cell r="AN57">
            <v>-3880</v>
          </cell>
          <cell r="AO57">
            <v>-3880</v>
          </cell>
          <cell r="AP57">
            <v>-3880</v>
          </cell>
          <cell r="AQ57">
            <v>-3880</v>
          </cell>
          <cell r="AR57">
            <v>-3880</v>
          </cell>
          <cell r="AS57">
            <v>-3880</v>
          </cell>
          <cell r="AT57">
            <v>-3880</v>
          </cell>
          <cell r="AU57">
            <v>-3880</v>
          </cell>
          <cell r="AV57">
            <v>-3880</v>
          </cell>
          <cell r="AW57">
            <v>-3880</v>
          </cell>
          <cell r="AX57">
            <v>-3880</v>
          </cell>
          <cell r="AY57">
            <v>-3880</v>
          </cell>
          <cell r="AZ57">
            <v>-3880</v>
          </cell>
          <cell r="BA57">
            <v>-3880</v>
          </cell>
          <cell r="BB57">
            <v>-3880</v>
          </cell>
          <cell r="BC57">
            <v>-3880</v>
          </cell>
          <cell r="BD57">
            <v>-3880</v>
          </cell>
          <cell r="BE57">
            <v>-3880</v>
          </cell>
          <cell r="BF57">
            <v>-3880</v>
          </cell>
          <cell r="BG57">
            <v>-3880</v>
          </cell>
          <cell r="BH57">
            <v>-3880</v>
          </cell>
          <cell r="BI57">
            <v>-3880</v>
          </cell>
          <cell r="BJ57">
            <v>-3880</v>
          </cell>
          <cell r="BK57">
            <v>-3880</v>
          </cell>
          <cell r="BL57">
            <v>-3880</v>
          </cell>
          <cell r="BM57">
            <v>-3880</v>
          </cell>
          <cell r="BN57">
            <v>-3880</v>
          </cell>
          <cell r="BO57">
            <v>-3880</v>
          </cell>
          <cell r="BP57">
            <v>-3880</v>
          </cell>
          <cell r="BQ57">
            <v>-3880</v>
          </cell>
          <cell r="BR57">
            <v>-3880</v>
          </cell>
          <cell r="BS57">
            <v>-3880</v>
          </cell>
          <cell r="BT57">
            <v>-3880</v>
          </cell>
          <cell r="BU57">
            <v>-3880</v>
          </cell>
          <cell r="BV57">
            <v>-3880</v>
          </cell>
          <cell r="BW57">
            <v>-3880</v>
          </cell>
          <cell r="BX57">
            <v>-3880</v>
          </cell>
          <cell r="BY57">
            <v>-3880</v>
          </cell>
          <cell r="BZ57">
            <v>-3880</v>
          </cell>
          <cell r="CA57">
            <v>-3880</v>
          </cell>
          <cell r="CB57">
            <v>-3880</v>
          </cell>
          <cell r="CC57">
            <v>-3880</v>
          </cell>
          <cell r="CD57">
            <v>-3880</v>
          </cell>
          <cell r="CE57">
            <v>-3880</v>
          </cell>
          <cell r="CF57">
            <v>-3880</v>
          </cell>
          <cell r="CG57">
            <v>-3880</v>
          </cell>
          <cell r="CH57">
            <v>-3880</v>
          </cell>
          <cell r="CI57">
            <v>-3880</v>
          </cell>
          <cell r="CJ57">
            <v>-3880</v>
          </cell>
          <cell r="CK57">
            <v>-3880</v>
          </cell>
          <cell r="CL57">
            <v>-3880</v>
          </cell>
          <cell r="CM57">
            <v>-3880</v>
          </cell>
          <cell r="CN57">
            <v>-3880</v>
          </cell>
          <cell r="CO57">
            <v>-3880</v>
          </cell>
          <cell r="CP57">
            <v>-3880</v>
          </cell>
          <cell r="CQ57">
            <v>-3880</v>
          </cell>
          <cell r="CR57">
            <v>-3880</v>
          </cell>
          <cell r="CS57">
            <v>-3880</v>
          </cell>
          <cell r="CT57">
            <v>-3880</v>
          </cell>
          <cell r="CU57">
            <v>-3880</v>
          </cell>
          <cell r="CV57">
            <v>-3880</v>
          </cell>
          <cell r="CW57">
            <v>-3880</v>
          </cell>
          <cell r="CX57">
            <v>-3880</v>
          </cell>
          <cell r="CY57">
            <v>-3880</v>
          </cell>
          <cell r="CZ57">
            <v>-3880</v>
          </cell>
          <cell r="DA57">
            <v>-3880</v>
          </cell>
          <cell r="DB57">
            <v>-3880</v>
          </cell>
          <cell r="DC57">
            <v>-3880</v>
          </cell>
          <cell r="DD57">
            <v>-3880</v>
          </cell>
          <cell r="DE57">
            <v>-3880</v>
          </cell>
          <cell r="DF57">
            <v>-3880</v>
          </cell>
          <cell r="DG57">
            <v>-3880</v>
          </cell>
          <cell r="DH57">
            <v>-3880</v>
          </cell>
          <cell r="DI57">
            <v>-3880</v>
          </cell>
          <cell r="DJ57">
            <v>-3880</v>
          </cell>
          <cell r="DK57">
            <v>-3880</v>
          </cell>
          <cell r="DL57">
            <v>-3880</v>
          </cell>
          <cell r="DM57">
            <v>-3880</v>
          </cell>
          <cell r="DN57">
            <v>-3880</v>
          </cell>
          <cell r="DO57">
            <v>-3880</v>
          </cell>
          <cell r="DP57">
            <v>-3880</v>
          </cell>
          <cell r="DQ57">
            <v>-3880</v>
          </cell>
          <cell r="DR57">
            <v>-3880</v>
          </cell>
          <cell r="DS57">
            <v>-3880</v>
          </cell>
          <cell r="DT57">
            <v>-3880</v>
          </cell>
          <cell r="DU57">
            <v>-3880</v>
          </cell>
          <cell r="DV57">
            <v>-3880</v>
          </cell>
          <cell r="DW57">
            <v>-3880</v>
          </cell>
          <cell r="DX57">
            <v>-3880</v>
          </cell>
          <cell r="DZ57">
            <v>26000</v>
          </cell>
          <cell r="EA57">
            <v>-3880</v>
          </cell>
          <cell r="EB57">
            <v>-3880</v>
          </cell>
          <cell r="EC57">
            <v>-3880</v>
          </cell>
          <cell r="ED57">
            <v>-3880</v>
          </cell>
          <cell r="EE57">
            <v>-3880</v>
          </cell>
          <cell r="EF57">
            <v>-3880</v>
          </cell>
          <cell r="EG57">
            <v>-3880</v>
          </cell>
          <cell r="EH57">
            <v>-3880</v>
          </cell>
          <cell r="EI57">
            <v>-3880</v>
          </cell>
          <cell r="EJ57">
            <v>-3880</v>
          </cell>
        </row>
        <row r="58">
          <cell r="H58">
            <v>22000</v>
          </cell>
          <cell r="I58">
            <v>171495</v>
          </cell>
          <cell r="J58">
            <v>166495</v>
          </cell>
          <cell r="K58">
            <v>161495</v>
          </cell>
          <cell r="L58">
            <v>161495</v>
          </cell>
          <cell r="M58">
            <v>161495</v>
          </cell>
          <cell r="N58">
            <v>161495</v>
          </cell>
          <cell r="O58">
            <v>161495</v>
          </cell>
          <cell r="P58">
            <v>161495</v>
          </cell>
          <cell r="Q58">
            <v>161495</v>
          </cell>
          <cell r="R58">
            <v>161495</v>
          </cell>
          <cell r="S58">
            <v>161495</v>
          </cell>
          <cell r="T58">
            <v>161495</v>
          </cell>
          <cell r="U58">
            <v>162045</v>
          </cell>
          <cell r="V58">
            <v>162045</v>
          </cell>
          <cell r="W58">
            <v>162045</v>
          </cell>
          <cell r="X58">
            <v>162045</v>
          </cell>
          <cell r="Y58">
            <v>162045</v>
          </cell>
          <cell r="Z58">
            <v>162045</v>
          </cell>
          <cell r="AA58">
            <v>162045</v>
          </cell>
          <cell r="AB58">
            <v>162045</v>
          </cell>
          <cell r="AC58">
            <v>162045</v>
          </cell>
          <cell r="AD58">
            <v>162045</v>
          </cell>
          <cell r="AE58">
            <v>162045</v>
          </cell>
          <cell r="AF58">
            <v>162045</v>
          </cell>
          <cell r="AG58">
            <v>59250</v>
          </cell>
          <cell r="AH58">
            <v>59250</v>
          </cell>
          <cell r="AI58">
            <v>59250</v>
          </cell>
          <cell r="AJ58">
            <v>59250</v>
          </cell>
          <cell r="AK58">
            <v>59250</v>
          </cell>
          <cell r="AL58">
            <v>59250</v>
          </cell>
          <cell r="AM58">
            <v>59250</v>
          </cell>
          <cell r="AN58">
            <v>59250</v>
          </cell>
          <cell r="AO58">
            <v>59250</v>
          </cell>
          <cell r="AP58">
            <v>59250</v>
          </cell>
          <cell r="AQ58">
            <v>59250</v>
          </cell>
          <cell r="AR58">
            <v>59250</v>
          </cell>
          <cell r="AS58">
            <v>162045</v>
          </cell>
          <cell r="AT58">
            <v>162045</v>
          </cell>
          <cell r="AU58">
            <v>162045</v>
          </cell>
          <cell r="AV58">
            <v>162045</v>
          </cell>
          <cell r="AW58">
            <v>162045</v>
          </cell>
          <cell r="AX58">
            <v>162045</v>
          </cell>
          <cell r="AY58">
            <v>162045</v>
          </cell>
          <cell r="AZ58">
            <v>162045</v>
          </cell>
          <cell r="BA58">
            <v>162045</v>
          </cell>
          <cell r="BB58">
            <v>162045</v>
          </cell>
          <cell r="BC58">
            <v>162045</v>
          </cell>
          <cell r="BD58">
            <v>162045</v>
          </cell>
          <cell r="BE58">
            <v>162045</v>
          </cell>
          <cell r="BF58">
            <v>162045</v>
          </cell>
          <cell r="BG58">
            <v>162045</v>
          </cell>
          <cell r="BH58">
            <v>162045</v>
          </cell>
          <cell r="BI58">
            <v>162045</v>
          </cell>
          <cell r="BJ58">
            <v>162045</v>
          </cell>
          <cell r="BK58">
            <v>162045</v>
          </cell>
          <cell r="BL58">
            <v>162045</v>
          </cell>
          <cell r="BM58">
            <v>162045</v>
          </cell>
          <cell r="BN58">
            <v>162045</v>
          </cell>
          <cell r="BO58">
            <v>162045</v>
          </cell>
          <cell r="BP58">
            <v>162045</v>
          </cell>
          <cell r="BQ58">
            <v>162045</v>
          </cell>
          <cell r="BR58">
            <v>162045</v>
          </cell>
          <cell r="BS58">
            <v>162045</v>
          </cell>
          <cell r="BT58">
            <v>162045</v>
          </cell>
          <cell r="BU58">
            <v>162045</v>
          </cell>
          <cell r="BV58">
            <v>162045</v>
          </cell>
          <cell r="BW58">
            <v>162045</v>
          </cell>
          <cell r="BX58">
            <v>162045</v>
          </cell>
          <cell r="BY58">
            <v>162045</v>
          </cell>
          <cell r="BZ58">
            <v>162045</v>
          </cell>
          <cell r="CA58">
            <v>162045</v>
          </cell>
          <cell r="CB58">
            <v>162045</v>
          </cell>
          <cell r="CC58">
            <v>162045</v>
          </cell>
          <cell r="CD58">
            <v>162045</v>
          </cell>
          <cell r="CE58">
            <v>162045</v>
          </cell>
          <cell r="CF58">
            <v>162045</v>
          </cell>
          <cell r="CG58">
            <v>162045</v>
          </cell>
          <cell r="CH58">
            <v>162045</v>
          </cell>
          <cell r="CI58">
            <v>162045</v>
          </cell>
          <cell r="CJ58">
            <v>162045</v>
          </cell>
          <cell r="CK58">
            <v>162045</v>
          </cell>
          <cell r="CL58">
            <v>162045</v>
          </cell>
          <cell r="CM58">
            <v>162045</v>
          </cell>
          <cell r="CN58">
            <v>162045</v>
          </cell>
          <cell r="CO58">
            <v>162045</v>
          </cell>
          <cell r="CP58">
            <v>162045</v>
          </cell>
          <cell r="CQ58">
            <v>162045</v>
          </cell>
          <cell r="CR58">
            <v>162045</v>
          </cell>
          <cell r="CS58">
            <v>162045</v>
          </cell>
          <cell r="CT58">
            <v>162045</v>
          </cell>
          <cell r="CU58">
            <v>162045</v>
          </cell>
          <cell r="CV58">
            <v>162045</v>
          </cell>
          <cell r="CW58">
            <v>162045</v>
          </cell>
          <cell r="CX58">
            <v>162045</v>
          </cell>
          <cell r="CY58">
            <v>162045</v>
          </cell>
          <cell r="CZ58">
            <v>162045</v>
          </cell>
          <cell r="DA58">
            <v>162045</v>
          </cell>
          <cell r="DB58">
            <v>162045</v>
          </cell>
          <cell r="DC58">
            <v>162045</v>
          </cell>
          <cell r="DD58">
            <v>162045</v>
          </cell>
          <cell r="DE58">
            <v>162045</v>
          </cell>
          <cell r="DF58">
            <v>162045</v>
          </cell>
          <cell r="DG58">
            <v>162045</v>
          </cell>
          <cell r="DH58">
            <v>162045</v>
          </cell>
          <cell r="DI58">
            <v>162045</v>
          </cell>
          <cell r="DJ58">
            <v>162045</v>
          </cell>
          <cell r="DK58">
            <v>162045</v>
          </cell>
          <cell r="DL58">
            <v>162045</v>
          </cell>
          <cell r="DM58">
            <v>162045</v>
          </cell>
          <cell r="DN58">
            <v>162045</v>
          </cell>
          <cell r="DO58">
            <v>162045</v>
          </cell>
          <cell r="DP58">
            <v>162045</v>
          </cell>
          <cell r="DQ58">
            <v>162045</v>
          </cell>
          <cell r="DR58">
            <v>162045</v>
          </cell>
          <cell r="DS58">
            <v>162045</v>
          </cell>
          <cell r="DT58">
            <v>162045</v>
          </cell>
          <cell r="DU58">
            <v>162045</v>
          </cell>
          <cell r="DV58">
            <v>162045</v>
          </cell>
          <cell r="DW58">
            <v>162045</v>
          </cell>
          <cell r="DX58">
            <v>162045</v>
          </cell>
          <cell r="DZ58">
            <v>22000</v>
          </cell>
          <cell r="EA58">
            <v>161495</v>
          </cell>
          <cell r="EB58">
            <v>162045</v>
          </cell>
          <cell r="EC58">
            <v>59250</v>
          </cell>
          <cell r="ED58">
            <v>162045</v>
          </cell>
          <cell r="EE58">
            <v>162045</v>
          </cell>
          <cell r="EF58">
            <v>162045</v>
          </cell>
          <cell r="EG58">
            <v>162045</v>
          </cell>
          <cell r="EH58">
            <v>162045</v>
          </cell>
          <cell r="EI58">
            <v>162045</v>
          </cell>
          <cell r="EJ58">
            <v>162045</v>
          </cell>
        </row>
        <row r="59">
          <cell r="H59">
            <v>35000</v>
          </cell>
          <cell r="I59">
            <v>20000</v>
          </cell>
          <cell r="J59">
            <v>5000</v>
          </cell>
          <cell r="K59">
            <v>-10000</v>
          </cell>
          <cell r="L59">
            <v>-10000</v>
          </cell>
          <cell r="M59">
            <v>-10000</v>
          </cell>
          <cell r="N59">
            <v>-10000</v>
          </cell>
          <cell r="O59">
            <v>-10000</v>
          </cell>
          <cell r="P59">
            <v>-10000</v>
          </cell>
          <cell r="Q59">
            <v>-10000</v>
          </cell>
          <cell r="R59">
            <v>-10000</v>
          </cell>
          <cell r="S59">
            <v>-10000</v>
          </cell>
          <cell r="T59">
            <v>2270542.4</v>
          </cell>
          <cell r="U59">
            <v>2270542.4</v>
          </cell>
          <cell r="V59">
            <v>2270542.4</v>
          </cell>
          <cell r="W59">
            <v>2270542.4</v>
          </cell>
          <cell r="X59">
            <v>2270542.4</v>
          </cell>
          <cell r="Y59">
            <v>2270542.4</v>
          </cell>
          <cell r="Z59">
            <v>-10000</v>
          </cell>
          <cell r="AA59">
            <v>-10000</v>
          </cell>
          <cell r="AB59">
            <v>-10000</v>
          </cell>
          <cell r="AC59">
            <v>-10000</v>
          </cell>
          <cell r="AD59">
            <v>-10000</v>
          </cell>
          <cell r="AE59">
            <v>-10000</v>
          </cell>
          <cell r="AF59">
            <v>38111.900000000023</v>
          </cell>
          <cell r="AG59">
            <v>38111.900000000023</v>
          </cell>
          <cell r="AH59">
            <v>38111.900000000023</v>
          </cell>
          <cell r="AI59">
            <v>38111.900000000023</v>
          </cell>
          <cell r="AJ59">
            <v>38111.900000000023</v>
          </cell>
          <cell r="AK59">
            <v>38111.900000000023</v>
          </cell>
          <cell r="AL59">
            <v>-10000</v>
          </cell>
          <cell r="AM59">
            <v>-10000</v>
          </cell>
          <cell r="AN59">
            <v>-10000</v>
          </cell>
          <cell r="AO59">
            <v>-10000</v>
          </cell>
          <cell r="AP59">
            <v>-10000</v>
          </cell>
          <cell r="AQ59">
            <v>-10000</v>
          </cell>
          <cell r="AR59">
            <v>-10000</v>
          </cell>
          <cell r="AS59">
            <v>-10000</v>
          </cell>
          <cell r="AT59">
            <v>-10000</v>
          </cell>
          <cell r="AU59">
            <v>-10000</v>
          </cell>
          <cell r="AV59">
            <v>-10000</v>
          </cell>
          <cell r="AW59">
            <v>-10000</v>
          </cell>
          <cell r="AX59">
            <v>-10000</v>
          </cell>
          <cell r="AY59">
            <v>-10000</v>
          </cell>
          <cell r="AZ59">
            <v>-10000</v>
          </cell>
          <cell r="BA59">
            <v>-10000</v>
          </cell>
          <cell r="BB59">
            <v>-10000</v>
          </cell>
          <cell r="BC59">
            <v>-10000</v>
          </cell>
          <cell r="BD59">
            <v>208952.00000000012</v>
          </cell>
          <cell r="BE59">
            <v>208952.00000000012</v>
          </cell>
          <cell r="BF59">
            <v>208952.00000000012</v>
          </cell>
          <cell r="BG59">
            <v>208952.00000000012</v>
          </cell>
          <cell r="BH59">
            <v>208952.00000000012</v>
          </cell>
          <cell r="BI59">
            <v>208952.00000000012</v>
          </cell>
          <cell r="BJ59">
            <v>-10000</v>
          </cell>
          <cell r="BK59">
            <v>-10000</v>
          </cell>
          <cell r="BL59">
            <v>-10000</v>
          </cell>
          <cell r="BM59">
            <v>-10000</v>
          </cell>
          <cell r="BN59">
            <v>-10000</v>
          </cell>
          <cell r="BO59">
            <v>-10000</v>
          </cell>
          <cell r="BP59">
            <v>1301984</v>
          </cell>
          <cell r="BQ59">
            <v>1301984</v>
          </cell>
          <cell r="BR59">
            <v>1301984</v>
          </cell>
          <cell r="BS59">
            <v>1301984</v>
          </cell>
          <cell r="BT59">
            <v>1301984</v>
          </cell>
          <cell r="BU59">
            <v>1301984</v>
          </cell>
          <cell r="BV59">
            <v>-10000</v>
          </cell>
          <cell r="BW59">
            <v>-10000</v>
          </cell>
          <cell r="BX59">
            <v>-10000</v>
          </cell>
          <cell r="BY59">
            <v>-10000</v>
          </cell>
          <cell r="BZ59">
            <v>-10000</v>
          </cell>
          <cell r="CA59">
            <v>-10000</v>
          </cell>
          <cell r="CB59">
            <v>-10000</v>
          </cell>
          <cell r="CC59">
            <v>-10000</v>
          </cell>
          <cell r="CD59">
            <v>-10000</v>
          </cell>
          <cell r="CE59">
            <v>-10000</v>
          </cell>
          <cell r="CF59">
            <v>-10000</v>
          </cell>
          <cell r="CG59">
            <v>-10000</v>
          </cell>
          <cell r="CH59">
            <v>-10000</v>
          </cell>
          <cell r="CI59">
            <v>-10000</v>
          </cell>
          <cell r="CJ59">
            <v>-10000</v>
          </cell>
          <cell r="CK59">
            <v>-10000</v>
          </cell>
          <cell r="CL59">
            <v>-10000</v>
          </cell>
          <cell r="CM59">
            <v>-10000</v>
          </cell>
          <cell r="CN59">
            <v>-10000</v>
          </cell>
          <cell r="CO59">
            <v>-10000</v>
          </cell>
          <cell r="CP59">
            <v>-10000</v>
          </cell>
          <cell r="CQ59">
            <v>-10000</v>
          </cell>
          <cell r="CR59">
            <v>-10000</v>
          </cell>
          <cell r="CS59">
            <v>-10000</v>
          </cell>
          <cell r="CT59">
            <v>-10000</v>
          </cell>
          <cell r="CU59">
            <v>-10000</v>
          </cell>
          <cell r="CV59">
            <v>-10000</v>
          </cell>
          <cell r="CW59">
            <v>-10000</v>
          </cell>
          <cell r="CX59">
            <v>-10000</v>
          </cell>
          <cell r="CY59">
            <v>-10000</v>
          </cell>
          <cell r="CZ59">
            <v>-10000</v>
          </cell>
          <cell r="DA59">
            <v>-10000</v>
          </cell>
          <cell r="DB59">
            <v>-10000</v>
          </cell>
          <cell r="DC59">
            <v>-10000</v>
          </cell>
          <cell r="DD59">
            <v>-10000</v>
          </cell>
          <cell r="DE59">
            <v>-10000</v>
          </cell>
          <cell r="DF59">
            <v>-10000</v>
          </cell>
          <cell r="DG59">
            <v>-10000</v>
          </cell>
          <cell r="DH59">
            <v>-10000</v>
          </cell>
          <cell r="DI59">
            <v>-10000</v>
          </cell>
          <cell r="DJ59">
            <v>-10000</v>
          </cell>
          <cell r="DK59">
            <v>-10000</v>
          </cell>
          <cell r="DL59">
            <v>-10000</v>
          </cell>
          <cell r="DM59">
            <v>-10000</v>
          </cell>
          <cell r="DN59">
            <v>-10000</v>
          </cell>
          <cell r="DO59">
            <v>-10000</v>
          </cell>
          <cell r="DP59">
            <v>-10000</v>
          </cell>
          <cell r="DQ59">
            <v>-10000</v>
          </cell>
          <cell r="DR59">
            <v>-10000</v>
          </cell>
          <cell r="DS59">
            <v>-10000</v>
          </cell>
          <cell r="DT59">
            <v>-10000</v>
          </cell>
          <cell r="DU59">
            <v>-10000</v>
          </cell>
          <cell r="DV59">
            <v>-10000</v>
          </cell>
          <cell r="DW59">
            <v>-10000</v>
          </cell>
          <cell r="DX59">
            <v>-10000</v>
          </cell>
          <cell r="DZ59">
            <v>35000</v>
          </cell>
          <cell r="EA59">
            <v>2270542.4</v>
          </cell>
          <cell r="EB59">
            <v>38111.900000000023</v>
          </cell>
          <cell r="EC59">
            <v>-10000</v>
          </cell>
          <cell r="ED59">
            <v>208952.00000000012</v>
          </cell>
          <cell r="EE59">
            <v>1301984</v>
          </cell>
          <cell r="EF59">
            <v>-10000</v>
          </cell>
          <cell r="EG59">
            <v>-10000</v>
          </cell>
          <cell r="EH59">
            <v>-10000</v>
          </cell>
          <cell r="EI59">
            <v>-10000</v>
          </cell>
          <cell r="EJ59">
            <v>-10000</v>
          </cell>
        </row>
        <row r="60">
          <cell r="H60">
            <v>22000</v>
          </cell>
          <cell r="I60">
            <v>-3000</v>
          </cell>
          <cell r="J60">
            <v>-28000</v>
          </cell>
          <cell r="K60">
            <v>-53000</v>
          </cell>
          <cell r="L60">
            <v>-53000</v>
          </cell>
          <cell r="M60">
            <v>-53000</v>
          </cell>
          <cell r="N60">
            <v>-53000</v>
          </cell>
          <cell r="O60">
            <v>-53000</v>
          </cell>
          <cell r="P60">
            <v>-53000</v>
          </cell>
          <cell r="Q60">
            <v>-53000</v>
          </cell>
          <cell r="R60">
            <v>-53000</v>
          </cell>
          <cell r="S60">
            <v>-53000</v>
          </cell>
          <cell r="T60">
            <v>-53000</v>
          </cell>
          <cell r="U60">
            <v>-53000</v>
          </cell>
          <cell r="V60">
            <v>-53000</v>
          </cell>
          <cell r="W60">
            <v>-53000</v>
          </cell>
          <cell r="X60">
            <v>-53000</v>
          </cell>
          <cell r="Y60">
            <v>-53000</v>
          </cell>
          <cell r="Z60">
            <v>-53000</v>
          </cell>
          <cell r="AA60">
            <v>-53000</v>
          </cell>
          <cell r="AB60">
            <v>-53000</v>
          </cell>
          <cell r="AC60">
            <v>-53000</v>
          </cell>
          <cell r="AD60">
            <v>-53000</v>
          </cell>
          <cell r="AE60">
            <v>-53000</v>
          </cell>
          <cell r="AF60">
            <v>-53000</v>
          </cell>
          <cell r="AG60">
            <v>-53000</v>
          </cell>
          <cell r="AH60">
            <v>-53000</v>
          </cell>
          <cell r="AI60">
            <v>-53000</v>
          </cell>
          <cell r="AJ60">
            <v>-53000</v>
          </cell>
          <cell r="AK60">
            <v>-53000</v>
          </cell>
          <cell r="AL60">
            <v>-53000</v>
          </cell>
          <cell r="AM60">
            <v>-53000</v>
          </cell>
          <cell r="AN60">
            <v>-53000</v>
          </cell>
          <cell r="AO60">
            <v>-53000</v>
          </cell>
          <cell r="AP60">
            <v>-53000</v>
          </cell>
          <cell r="AQ60">
            <v>-53000</v>
          </cell>
          <cell r="AR60">
            <v>-53000</v>
          </cell>
          <cell r="AS60">
            <v>-53000</v>
          </cell>
          <cell r="AT60">
            <v>-53000</v>
          </cell>
          <cell r="AU60">
            <v>-53000</v>
          </cell>
          <cell r="AV60">
            <v>-53000</v>
          </cell>
          <cell r="AW60">
            <v>-53000</v>
          </cell>
          <cell r="AX60">
            <v>-53000</v>
          </cell>
          <cell r="AY60">
            <v>-53000</v>
          </cell>
          <cell r="AZ60">
            <v>-53000</v>
          </cell>
          <cell r="BA60">
            <v>-53000</v>
          </cell>
          <cell r="BB60">
            <v>-53000</v>
          </cell>
          <cell r="BC60">
            <v>-53000</v>
          </cell>
          <cell r="BD60">
            <v>-53000</v>
          </cell>
          <cell r="BE60">
            <v>-53000</v>
          </cell>
          <cell r="BF60">
            <v>-53000</v>
          </cell>
          <cell r="BG60">
            <v>-53000</v>
          </cell>
          <cell r="BH60">
            <v>-53000</v>
          </cell>
          <cell r="BI60">
            <v>-53000</v>
          </cell>
          <cell r="BJ60">
            <v>-53000</v>
          </cell>
          <cell r="BK60">
            <v>-53000</v>
          </cell>
          <cell r="BL60">
            <v>-53000</v>
          </cell>
          <cell r="BM60">
            <v>-53000</v>
          </cell>
          <cell r="BN60">
            <v>-53000</v>
          </cell>
          <cell r="BO60">
            <v>-53000</v>
          </cell>
          <cell r="BP60">
            <v>-53000</v>
          </cell>
          <cell r="BQ60">
            <v>-53000</v>
          </cell>
          <cell r="BR60">
            <v>-53000</v>
          </cell>
          <cell r="BS60">
            <v>-53000</v>
          </cell>
          <cell r="BT60">
            <v>-53000</v>
          </cell>
          <cell r="BU60">
            <v>-53000</v>
          </cell>
          <cell r="BV60">
            <v>-53000</v>
          </cell>
          <cell r="BW60">
            <v>-53000</v>
          </cell>
          <cell r="BX60">
            <v>-53000</v>
          </cell>
          <cell r="BY60">
            <v>-53000</v>
          </cell>
          <cell r="BZ60">
            <v>-53000</v>
          </cell>
          <cell r="CA60">
            <v>-53000</v>
          </cell>
          <cell r="CB60">
            <v>-53000</v>
          </cell>
          <cell r="CC60">
            <v>-53000</v>
          </cell>
          <cell r="CD60">
            <v>-53000</v>
          </cell>
          <cell r="CE60">
            <v>-53000</v>
          </cell>
          <cell r="CF60">
            <v>-53000</v>
          </cell>
          <cell r="CG60">
            <v>-53000</v>
          </cell>
          <cell r="CH60">
            <v>-53000</v>
          </cell>
          <cell r="CI60">
            <v>-53000</v>
          </cell>
          <cell r="CJ60">
            <v>-53000</v>
          </cell>
          <cell r="CK60">
            <v>-53000</v>
          </cell>
          <cell r="CL60">
            <v>-53000</v>
          </cell>
          <cell r="CM60">
            <v>-53000</v>
          </cell>
          <cell r="CN60">
            <v>-53000</v>
          </cell>
          <cell r="CO60">
            <v>-53000</v>
          </cell>
          <cell r="CP60">
            <v>-53000</v>
          </cell>
          <cell r="CQ60">
            <v>-53000</v>
          </cell>
          <cell r="CR60">
            <v>-53000</v>
          </cell>
          <cell r="CS60">
            <v>-53000</v>
          </cell>
          <cell r="CT60">
            <v>-53000</v>
          </cell>
          <cell r="CU60">
            <v>-53000</v>
          </cell>
          <cell r="CV60">
            <v>-53000</v>
          </cell>
          <cell r="CW60">
            <v>-53000</v>
          </cell>
          <cell r="CX60">
            <v>-53000</v>
          </cell>
          <cell r="CY60">
            <v>-53000</v>
          </cell>
          <cell r="CZ60">
            <v>-53000</v>
          </cell>
          <cell r="DA60">
            <v>-53000</v>
          </cell>
          <cell r="DB60">
            <v>-53000</v>
          </cell>
          <cell r="DC60">
            <v>-53000</v>
          </cell>
          <cell r="DD60">
            <v>-53000</v>
          </cell>
          <cell r="DE60">
            <v>-53000</v>
          </cell>
          <cell r="DF60">
            <v>-53000</v>
          </cell>
          <cell r="DG60">
            <v>-53000</v>
          </cell>
          <cell r="DH60">
            <v>-53000</v>
          </cell>
          <cell r="DI60">
            <v>-53000</v>
          </cell>
          <cell r="DJ60">
            <v>-53000</v>
          </cell>
          <cell r="DK60">
            <v>-53000</v>
          </cell>
          <cell r="DL60">
            <v>-53000</v>
          </cell>
          <cell r="DM60">
            <v>-53000</v>
          </cell>
          <cell r="DN60">
            <v>-53000</v>
          </cell>
          <cell r="DO60">
            <v>-53000</v>
          </cell>
          <cell r="DP60">
            <v>-53000</v>
          </cell>
          <cell r="DQ60">
            <v>-53000</v>
          </cell>
          <cell r="DR60">
            <v>-53000</v>
          </cell>
          <cell r="DS60">
            <v>-53000</v>
          </cell>
          <cell r="DT60">
            <v>-53000</v>
          </cell>
          <cell r="DU60">
            <v>-53000</v>
          </cell>
          <cell r="DV60">
            <v>-53000</v>
          </cell>
          <cell r="DW60">
            <v>-53000</v>
          </cell>
          <cell r="DX60">
            <v>-53000</v>
          </cell>
          <cell r="DZ60">
            <v>22000</v>
          </cell>
          <cell r="EA60">
            <v>-53000</v>
          </cell>
          <cell r="EB60">
            <v>-53000</v>
          </cell>
          <cell r="EC60">
            <v>-53000</v>
          </cell>
          <cell r="ED60">
            <v>-53000</v>
          </cell>
          <cell r="EE60">
            <v>-53000</v>
          </cell>
          <cell r="EF60">
            <v>-53000</v>
          </cell>
          <cell r="EG60">
            <v>-53000</v>
          </cell>
          <cell r="EH60">
            <v>-53000</v>
          </cell>
          <cell r="EI60">
            <v>-53000</v>
          </cell>
          <cell r="EJ60">
            <v>-53000</v>
          </cell>
        </row>
        <row r="61">
          <cell r="E61" t="str">
            <v>Debiti Correnti</v>
          </cell>
          <cell r="DZ61">
            <v>655000</v>
          </cell>
          <cell r="EA61">
            <v>2947957.4</v>
          </cell>
          <cell r="EB61">
            <v>803916.9</v>
          </cell>
          <cell r="EC61">
            <v>631965</v>
          </cell>
          <cell r="ED61">
            <v>1150437</v>
          </cell>
          <cell r="EE61">
            <v>2331309</v>
          </cell>
          <cell r="EF61">
            <v>1107165</v>
          </cell>
          <cell r="EG61">
            <v>1195005</v>
          </cell>
          <cell r="EH61">
            <v>1282845</v>
          </cell>
          <cell r="EI61">
            <v>1370685</v>
          </cell>
          <cell r="EJ61">
            <v>1458525</v>
          </cell>
        </row>
        <row r="62">
          <cell r="E62" t="str">
            <v>Debito a m/lungo termine</v>
          </cell>
        </row>
        <row r="63">
          <cell r="DZ63">
            <v>500000</v>
          </cell>
          <cell r="EA63">
            <v>400000</v>
          </cell>
          <cell r="EB63">
            <v>400000</v>
          </cell>
          <cell r="EC63">
            <v>400000</v>
          </cell>
          <cell r="ED63">
            <v>400000</v>
          </cell>
          <cell r="EE63">
            <v>400000</v>
          </cell>
          <cell r="EF63">
            <v>400000</v>
          </cell>
          <cell r="EG63">
            <v>400000</v>
          </cell>
          <cell r="EH63">
            <v>400000</v>
          </cell>
          <cell r="EI63">
            <v>400000</v>
          </cell>
          <cell r="EJ63">
            <v>400000</v>
          </cell>
        </row>
        <row r="64">
          <cell r="H64">
            <v>320000</v>
          </cell>
          <cell r="I64">
            <v>310028.125</v>
          </cell>
          <cell r="J64">
            <v>300056.25</v>
          </cell>
          <cell r="K64">
            <v>290084.375</v>
          </cell>
          <cell r="L64">
            <v>280112.5</v>
          </cell>
          <cell r="M64">
            <v>270140.625</v>
          </cell>
          <cell r="N64">
            <v>270168.75</v>
          </cell>
          <cell r="O64">
            <v>270196.875</v>
          </cell>
          <cell r="P64">
            <v>270225</v>
          </cell>
          <cell r="Q64">
            <v>270253.125</v>
          </cell>
          <cell r="R64">
            <v>270281.25</v>
          </cell>
          <cell r="S64">
            <v>270309.375</v>
          </cell>
          <cell r="T64">
            <v>270337.5</v>
          </cell>
          <cell r="U64">
            <v>270365.625</v>
          </cell>
          <cell r="V64">
            <v>270393.75</v>
          </cell>
          <cell r="W64">
            <v>270421.875</v>
          </cell>
          <cell r="X64">
            <v>270450</v>
          </cell>
          <cell r="Y64">
            <v>270478.125</v>
          </cell>
          <cell r="Z64">
            <v>270506.25</v>
          </cell>
          <cell r="AA64">
            <v>270534.375</v>
          </cell>
          <cell r="AB64">
            <v>270562.5</v>
          </cell>
          <cell r="AC64">
            <v>270590.625</v>
          </cell>
          <cell r="AD64">
            <v>270618.75</v>
          </cell>
          <cell r="AE64">
            <v>270646.875</v>
          </cell>
          <cell r="AF64">
            <v>270675</v>
          </cell>
          <cell r="AG64">
            <v>270703.125</v>
          </cell>
          <cell r="AH64">
            <v>270731.25</v>
          </cell>
          <cell r="AI64">
            <v>270759.375</v>
          </cell>
          <cell r="AJ64">
            <v>270787.5</v>
          </cell>
          <cell r="AK64">
            <v>270815.625</v>
          </cell>
          <cell r="AL64">
            <v>270843.75</v>
          </cell>
          <cell r="AM64">
            <v>270871.875</v>
          </cell>
          <cell r="AN64">
            <v>270900</v>
          </cell>
          <cell r="AO64">
            <v>270928.125</v>
          </cell>
          <cell r="AP64">
            <v>270956.25</v>
          </cell>
          <cell r="AQ64">
            <v>270984.375</v>
          </cell>
          <cell r="AR64">
            <v>271012.5</v>
          </cell>
          <cell r="AS64">
            <v>271040.625</v>
          </cell>
          <cell r="AT64">
            <v>271068.75</v>
          </cell>
          <cell r="AU64">
            <v>271096.875</v>
          </cell>
          <cell r="AV64">
            <v>271125</v>
          </cell>
          <cell r="AW64">
            <v>271153.125</v>
          </cell>
          <cell r="AX64">
            <v>271181.25</v>
          </cell>
          <cell r="AY64">
            <v>271209.375</v>
          </cell>
          <cell r="AZ64">
            <v>271237.5</v>
          </cell>
          <cell r="BA64">
            <v>271265.625</v>
          </cell>
          <cell r="BB64">
            <v>271293.75</v>
          </cell>
          <cell r="BC64">
            <v>271321.875</v>
          </cell>
          <cell r="BD64">
            <v>271350</v>
          </cell>
          <cell r="BE64">
            <v>271378.125</v>
          </cell>
          <cell r="BF64">
            <v>271406.25</v>
          </cell>
          <cell r="BG64">
            <v>271434.375</v>
          </cell>
          <cell r="BH64">
            <v>271462.5</v>
          </cell>
          <cell r="BI64">
            <v>271490.625</v>
          </cell>
          <cell r="BJ64">
            <v>271518.75</v>
          </cell>
          <cell r="BK64">
            <v>271546.875</v>
          </cell>
          <cell r="BL64">
            <v>271575</v>
          </cell>
          <cell r="BM64">
            <v>271603.125</v>
          </cell>
          <cell r="BN64">
            <v>271631.25</v>
          </cell>
          <cell r="BO64">
            <v>271659.375</v>
          </cell>
          <cell r="BP64">
            <v>271687.5</v>
          </cell>
          <cell r="BQ64">
            <v>271715.625</v>
          </cell>
          <cell r="BR64">
            <v>271743.75</v>
          </cell>
          <cell r="BS64">
            <v>271771.875</v>
          </cell>
          <cell r="BT64">
            <v>271800</v>
          </cell>
          <cell r="BU64">
            <v>271828.125</v>
          </cell>
          <cell r="BV64">
            <v>271856.25</v>
          </cell>
          <cell r="BW64">
            <v>271884.375</v>
          </cell>
          <cell r="BX64">
            <v>271912.5</v>
          </cell>
          <cell r="BY64">
            <v>271940.625</v>
          </cell>
          <cell r="BZ64">
            <v>271968.75</v>
          </cell>
          <cell r="CA64">
            <v>271996.875</v>
          </cell>
          <cell r="CB64">
            <v>272025</v>
          </cell>
          <cell r="CC64">
            <v>272053.125</v>
          </cell>
          <cell r="CD64">
            <v>272081.25</v>
          </cell>
          <cell r="CE64">
            <v>272109.375</v>
          </cell>
          <cell r="CF64">
            <v>272137.5</v>
          </cell>
          <cell r="CG64">
            <v>272165.625</v>
          </cell>
          <cell r="CH64">
            <v>272193.75</v>
          </cell>
          <cell r="CI64">
            <v>272221.875</v>
          </cell>
          <cell r="CJ64">
            <v>272250</v>
          </cell>
          <cell r="CK64">
            <v>272278.125</v>
          </cell>
          <cell r="CL64">
            <v>272306.25</v>
          </cell>
          <cell r="CM64">
            <v>272334.375</v>
          </cell>
          <cell r="CN64">
            <v>272362.5</v>
          </cell>
          <cell r="CO64">
            <v>272390.625</v>
          </cell>
          <cell r="CP64">
            <v>272418.75</v>
          </cell>
          <cell r="CQ64">
            <v>272446.875</v>
          </cell>
          <cell r="CR64">
            <v>272475</v>
          </cell>
          <cell r="CS64">
            <v>272503.125</v>
          </cell>
          <cell r="CT64">
            <v>272531.25</v>
          </cell>
          <cell r="CU64">
            <v>272559.375</v>
          </cell>
          <cell r="CV64">
            <v>272587.5</v>
          </cell>
          <cell r="CW64">
            <v>272615.625</v>
          </cell>
          <cell r="CX64">
            <v>272643.75</v>
          </cell>
          <cell r="CY64">
            <v>272671.875</v>
          </cell>
          <cell r="CZ64">
            <v>272700</v>
          </cell>
          <cell r="DA64">
            <v>272728.125</v>
          </cell>
          <cell r="DB64">
            <v>272756.25</v>
          </cell>
          <cell r="DC64">
            <v>272784.375</v>
          </cell>
          <cell r="DD64">
            <v>272812.5</v>
          </cell>
          <cell r="DE64">
            <v>272840.625</v>
          </cell>
          <cell r="DF64">
            <v>272868.75</v>
          </cell>
          <cell r="DG64">
            <v>272896.875</v>
          </cell>
          <cell r="DH64">
            <v>272925</v>
          </cell>
          <cell r="DI64">
            <v>272953.125</v>
          </cell>
          <cell r="DJ64">
            <v>272981.25</v>
          </cell>
          <cell r="DK64">
            <v>273009.375</v>
          </cell>
          <cell r="DL64">
            <v>273037.5</v>
          </cell>
          <cell r="DM64">
            <v>273065.625</v>
          </cell>
          <cell r="DN64">
            <v>273093.75</v>
          </cell>
          <cell r="DO64">
            <v>273121.875</v>
          </cell>
          <cell r="DP64">
            <v>273150</v>
          </cell>
          <cell r="DQ64">
            <v>273178.125</v>
          </cell>
          <cell r="DR64">
            <v>273206.25</v>
          </cell>
          <cell r="DS64">
            <v>273234.375</v>
          </cell>
          <cell r="DT64">
            <v>273262.5</v>
          </cell>
          <cell r="DU64">
            <v>273290.625</v>
          </cell>
          <cell r="DV64">
            <v>273318.75</v>
          </cell>
          <cell r="DW64">
            <v>273346.875</v>
          </cell>
          <cell r="DX64">
            <v>273375</v>
          </cell>
          <cell r="DZ64">
            <v>320000</v>
          </cell>
          <cell r="EA64">
            <v>270337.5</v>
          </cell>
          <cell r="EB64">
            <v>270675</v>
          </cell>
          <cell r="EC64">
            <v>271012.5</v>
          </cell>
          <cell r="ED64">
            <v>271350</v>
          </cell>
          <cell r="EE64">
            <v>271687.5</v>
          </cell>
          <cell r="EF64">
            <v>272025</v>
          </cell>
          <cell r="EG64">
            <v>272362.5</v>
          </cell>
          <cell r="EH64">
            <v>272700</v>
          </cell>
          <cell r="EI64">
            <v>273037.5</v>
          </cell>
          <cell r="EJ64">
            <v>273375</v>
          </cell>
        </row>
        <row r="65">
          <cell r="H65">
            <v>200000</v>
          </cell>
          <cell r="I65">
            <v>211000</v>
          </cell>
          <cell r="J65">
            <v>222000</v>
          </cell>
          <cell r="K65">
            <v>233000</v>
          </cell>
          <cell r="L65">
            <v>244000</v>
          </cell>
          <cell r="M65">
            <v>260000</v>
          </cell>
          <cell r="N65">
            <v>276000</v>
          </cell>
          <cell r="O65">
            <v>292000</v>
          </cell>
          <cell r="P65">
            <v>308000</v>
          </cell>
          <cell r="Q65">
            <v>324000</v>
          </cell>
          <cell r="R65">
            <v>340000</v>
          </cell>
          <cell r="S65">
            <v>356000</v>
          </cell>
          <cell r="T65">
            <v>372000</v>
          </cell>
          <cell r="U65">
            <v>388000</v>
          </cell>
          <cell r="V65">
            <v>404000</v>
          </cell>
          <cell r="W65">
            <v>420000</v>
          </cell>
          <cell r="X65">
            <v>436000</v>
          </cell>
          <cell r="Y65">
            <v>452000</v>
          </cell>
          <cell r="Z65">
            <v>468000</v>
          </cell>
          <cell r="AA65">
            <v>484000</v>
          </cell>
          <cell r="AB65">
            <v>500000</v>
          </cell>
          <cell r="AC65">
            <v>516000</v>
          </cell>
          <cell r="AD65">
            <v>532000</v>
          </cell>
          <cell r="AE65">
            <v>548000</v>
          </cell>
          <cell r="AF65">
            <v>564000</v>
          </cell>
          <cell r="AG65">
            <v>569500</v>
          </cell>
          <cell r="AH65">
            <v>575000</v>
          </cell>
          <cell r="AI65">
            <v>580500</v>
          </cell>
          <cell r="AJ65">
            <v>586000</v>
          </cell>
          <cell r="AK65">
            <v>591500</v>
          </cell>
          <cell r="AL65">
            <v>597000</v>
          </cell>
          <cell r="AM65">
            <v>602500</v>
          </cell>
          <cell r="AN65">
            <v>608000</v>
          </cell>
          <cell r="AO65">
            <v>613500</v>
          </cell>
          <cell r="AP65">
            <v>619000</v>
          </cell>
          <cell r="AQ65">
            <v>624500</v>
          </cell>
          <cell r="AR65">
            <v>630000</v>
          </cell>
          <cell r="AS65">
            <v>646000</v>
          </cell>
          <cell r="AT65">
            <v>662000</v>
          </cell>
          <cell r="AU65">
            <v>678000</v>
          </cell>
          <cell r="AV65">
            <v>694000</v>
          </cell>
          <cell r="AW65">
            <v>710000</v>
          </cell>
          <cell r="AX65">
            <v>726000</v>
          </cell>
          <cell r="AY65">
            <v>742000</v>
          </cell>
          <cell r="AZ65">
            <v>758000</v>
          </cell>
          <cell r="BA65">
            <v>774000</v>
          </cell>
          <cell r="BB65">
            <v>790000</v>
          </cell>
          <cell r="BC65">
            <v>806000</v>
          </cell>
          <cell r="BD65">
            <v>822000</v>
          </cell>
          <cell r="BE65">
            <v>838000</v>
          </cell>
          <cell r="BF65">
            <v>854000</v>
          </cell>
          <cell r="BG65">
            <v>870000</v>
          </cell>
          <cell r="BH65">
            <v>886000</v>
          </cell>
          <cell r="BI65">
            <v>902000</v>
          </cell>
          <cell r="BJ65">
            <v>918000</v>
          </cell>
          <cell r="BK65">
            <v>934000</v>
          </cell>
          <cell r="BL65">
            <v>950000</v>
          </cell>
          <cell r="BM65">
            <v>966000</v>
          </cell>
          <cell r="BN65">
            <v>982000</v>
          </cell>
          <cell r="BO65">
            <v>998000</v>
          </cell>
          <cell r="BP65">
            <v>1014000</v>
          </cell>
          <cell r="BQ65">
            <v>1030000</v>
          </cell>
          <cell r="BR65">
            <v>1046000</v>
          </cell>
          <cell r="BS65">
            <v>1062000</v>
          </cell>
          <cell r="BT65">
            <v>1078000</v>
          </cell>
          <cell r="BU65">
            <v>1094000</v>
          </cell>
          <cell r="BV65">
            <v>1110000</v>
          </cell>
          <cell r="BW65">
            <v>1126000</v>
          </cell>
          <cell r="BX65">
            <v>1142000</v>
          </cell>
          <cell r="BY65">
            <v>1158000</v>
          </cell>
          <cell r="BZ65">
            <v>1174000</v>
          </cell>
          <cell r="CA65">
            <v>1190000</v>
          </cell>
          <cell r="CB65">
            <v>1206000</v>
          </cell>
          <cell r="CC65">
            <v>1222000</v>
          </cell>
          <cell r="CD65">
            <v>1238000</v>
          </cell>
          <cell r="CE65">
            <v>1254000</v>
          </cell>
          <cell r="CF65">
            <v>1270000</v>
          </cell>
          <cell r="CG65">
            <v>1286000</v>
          </cell>
          <cell r="CH65">
            <v>1302000</v>
          </cell>
          <cell r="CI65">
            <v>1318000</v>
          </cell>
          <cell r="CJ65">
            <v>1334000</v>
          </cell>
          <cell r="CK65">
            <v>1350000</v>
          </cell>
          <cell r="CL65">
            <v>1366000</v>
          </cell>
          <cell r="CM65">
            <v>1382000</v>
          </cell>
          <cell r="CN65">
            <v>1398000</v>
          </cell>
          <cell r="CO65">
            <v>1414000</v>
          </cell>
          <cell r="CP65">
            <v>1430000</v>
          </cell>
          <cell r="CQ65">
            <v>1446000</v>
          </cell>
          <cell r="CR65">
            <v>1462000</v>
          </cell>
          <cell r="CS65">
            <v>1478000</v>
          </cell>
          <cell r="CT65">
            <v>1494000</v>
          </cell>
          <cell r="CU65">
            <v>1510000</v>
          </cell>
          <cell r="CV65">
            <v>1526000</v>
          </cell>
          <cell r="CW65">
            <v>1542000</v>
          </cell>
          <cell r="CX65">
            <v>1558000</v>
          </cell>
          <cell r="CY65">
            <v>1574000</v>
          </cell>
          <cell r="CZ65">
            <v>1590000</v>
          </cell>
          <cell r="DA65">
            <v>1606000</v>
          </cell>
          <cell r="DB65">
            <v>1622000</v>
          </cell>
          <cell r="DC65">
            <v>1638000</v>
          </cell>
          <cell r="DD65">
            <v>1654000</v>
          </cell>
          <cell r="DE65">
            <v>1670000</v>
          </cell>
          <cell r="DF65">
            <v>1686000</v>
          </cell>
          <cell r="DG65">
            <v>1702000</v>
          </cell>
          <cell r="DH65">
            <v>1718000</v>
          </cell>
          <cell r="DI65">
            <v>1734000</v>
          </cell>
          <cell r="DJ65">
            <v>1750000</v>
          </cell>
          <cell r="DK65">
            <v>1766000</v>
          </cell>
          <cell r="DL65">
            <v>1782000</v>
          </cell>
          <cell r="DM65">
            <v>1798000</v>
          </cell>
          <cell r="DN65">
            <v>1814000</v>
          </cell>
          <cell r="DO65">
            <v>1830000</v>
          </cell>
          <cell r="DP65">
            <v>1846000</v>
          </cell>
          <cell r="DQ65">
            <v>1862000</v>
          </cell>
          <cell r="DR65">
            <v>1878000</v>
          </cell>
          <cell r="DS65">
            <v>1894000</v>
          </cell>
          <cell r="DT65">
            <v>1910000</v>
          </cell>
          <cell r="DU65">
            <v>1926000</v>
          </cell>
          <cell r="DV65">
            <v>1942000</v>
          </cell>
          <cell r="DW65">
            <v>1958000</v>
          </cell>
          <cell r="DX65">
            <v>1974000</v>
          </cell>
          <cell r="DZ65">
            <v>200000</v>
          </cell>
          <cell r="EA65">
            <v>372000</v>
          </cell>
          <cell r="EB65">
            <v>564000</v>
          </cell>
          <cell r="EC65">
            <v>630000</v>
          </cell>
          <cell r="ED65">
            <v>822000</v>
          </cell>
          <cell r="EE65">
            <v>1014000</v>
          </cell>
          <cell r="EF65">
            <v>1206000</v>
          </cell>
          <cell r="EG65">
            <v>1398000</v>
          </cell>
          <cell r="EH65">
            <v>1590000</v>
          </cell>
          <cell r="EI65">
            <v>1782000</v>
          </cell>
          <cell r="EJ65">
            <v>1974000</v>
          </cell>
        </row>
        <row r="66">
          <cell r="DZ66">
            <v>150000</v>
          </cell>
          <cell r="EA66">
            <v>70000</v>
          </cell>
          <cell r="EB66">
            <v>70000</v>
          </cell>
          <cell r="EC66">
            <v>70000</v>
          </cell>
          <cell r="ED66">
            <v>70000</v>
          </cell>
          <cell r="EE66">
            <v>70000</v>
          </cell>
          <cell r="EF66">
            <v>70000</v>
          </cell>
          <cell r="EG66">
            <v>70000</v>
          </cell>
          <cell r="EH66">
            <v>70000</v>
          </cell>
          <cell r="EI66">
            <v>70000</v>
          </cell>
          <cell r="EJ66">
            <v>70000</v>
          </cell>
        </row>
        <row r="68">
          <cell r="E68" t="str">
            <v>Debito a m/lungo termine</v>
          </cell>
          <cell r="I68">
            <v>1141028.125</v>
          </cell>
          <cell r="J68">
            <v>1112056.25</v>
          </cell>
          <cell r="K68">
            <v>1083084.375</v>
          </cell>
          <cell r="L68">
            <v>1054112.5</v>
          </cell>
          <cell r="M68">
            <v>1030140.625</v>
          </cell>
          <cell r="N68">
            <v>1036168.75</v>
          </cell>
          <cell r="O68">
            <v>1042196.875</v>
          </cell>
          <cell r="P68">
            <v>1048225</v>
          </cell>
          <cell r="Q68">
            <v>1064253.125</v>
          </cell>
          <cell r="R68">
            <v>1080281.25</v>
          </cell>
          <cell r="S68">
            <v>1096309.375</v>
          </cell>
          <cell r="T68">
            <v>1112337.5</v>
          </cell>
          <cell r="U68">
            <v>1128365.625</v>
          </cell>
          <cell r="V68">
            <v>1144393.75</v>
          </cell>
          <cell r="W68">
            <v>1160421.875</v>
          </cell>
          <cell r="X68">
            <v>1176450</v>
          </cell>
          <cell r="Y68">
            <v>1192478.125</v>
          </cell>
          <cell r="Z68">
            <v>1208506.25</v>
          </cell>
          <cell r="AA68">
            <v>1224534.375</v>
          </cell>
          <cell r="AB68">
            <v>1240562.5</v>
          </cell>
          <cell r="AC68">
            <v>1256590.625</v>
          </cell>
          <cell r="AD68">
            <v>1272618.75</v>
          </cell>
          <cell r="AE68">
            <v>1288646.875</v>
          </cell>
          <cell r="AF68">
            <v>1304675</v>
          </cell>
          <cell r="AG68">
            <v>1310203.125</v>
          </cell>
          <cell r="AH68">
            <v>1315731.25</v>
          </cell>
          <cell r="AI68">
            <v>1321259.375</v>
          </cell>
          <cell r="AJ68">
            <v>1326787.5</v>
          </cell>
          <cell r="AK68">
            <v>1332315.625</v>
          </cell>
          <cell r="AL68">
            <v>1337843.75</v>
          </cell>
          <cell r="AM68">
            <v>1343371.875</v>
          </cell>
          <cell r="AN68">
            <v>1348900</v>
          </cell>
          <cell r="AO68">
            <v>1354428.125</v>
          </cell>
          <cell r="AP68">
            <v>1359956.25</v>
          </cell>
          <cell r="AQ68">
            <v>1365484.375</v>
          </cell>
          <cell r="AR68">
            <v>1371012.5</v>
          </cell>
          <cell r="AS68">
            <v>1387040.625</v>
          </cell>
          <cell r="AT68">
            <v>1403068.75</v>
          </cell>
          <cell r="AU68">
            <v>1419096.875</v>
          </cell>
          <cell r="AV68">
            <v>1435125</v>
          </cell>
          <cell r="AW68">
            <v>1451153.125</v>
          </cell>
          <cell r="AX68">
            <v>1467181.25</v>
          </cell>
          <cell r="AY68">
            <v>1483209.375</v>
          </cell>
          <cell r="AZ68">
            <v>1499237.5</v>
          </cell>
          <cell r="BA68">
            <v>1515265.625</v>
          </cell>
          <cell r="BB68">
            <v>1531293.75</v>
          </cell>
          <cell r="BC68">
            <v>1547321.875</v>
          </cell>
          <cell r="BD68">
            <v>1563350</v>
          </cell>
          <cell r="BE68">
            <v>1579378.125</v>
          </cell>
          <cell r="BF68">
            <v>1595406.25</v>
          </cell>
          <cell r="BG68">
            <v>1611434.375</v>
          </cell>
          <cell r="BH68">
            <v>1627462.5</v>
          </cell>
          <cell r="BI68">
            <v>1643490.625</v>
          </cell>
          <cell r="BJ68">
            <v>1659518.75</v>
          </cell>
          <cell r="BK68">
            <v>1675546.875</v>
          </cell>
          <cell r="BL68">
            <v>1691575</v>
          </cell>
          <cell r="BM68">
            <v>1707603.125</v>
          </cell>
          <cell r="BN68">
            <v>1723631.25</v>
          </cell>
          <cell r="BO68">
            <v>1739659.375</v>
          </cell>
          <cell r="BP68">
            <v>1755687.5</v>
          </cell>
          <cell r="BQ68">
            <v>1771715.625</v>
          </cell>
          <cell r="BR68">
            <v>1787743.75</v>
          </cell>
          <cell r="BS68">
            <v>1803771.875</v>
          </cell>
          <cell r="BT68">
            <v>1819800</v>
          </cell>
          <cell r="BU68">
            <v>1835828.125</v>
          </cell>
          <cell r="BV68">
            <v>1851856.25</v>
          </cell>
          <cell r="BW68">
            <v>1867884.375</v>
          </cell>
          <cell r="BX68">
            <v>1883912.5</v>
          </cell>
          <cell r="BY68">
            <v>1899940.625</v>
          </cell>
          <cell r="BZ68">
            <v>1915968.75</v>
          </cell>
          <cell r="CA68">
            <v>1931996.875</v>
          </cell>
          <cell r="CB68">
            <v>1948025</v>
          </cell>
          <cell r="CC68">
            <v>1964053.125</v>
          </cell>
          <cell r="CD68">
            <v>1980081.25</v>
          </cell>
          <cell r="CE68">
            <v>1996109.375</v>
          </cell>
          <cell r="CF68">
            <v>2012137.5</v>
          </cell>
          <cell r="CG68">
            <v>2028165.625</v>
          </cell>
          <cell r="CH68">
            <v>2044193.75</v>
          </cell>
          <cell r="CI68">
            <v>2060221.875</v>
          </cell>
          <cell r="CJ68">
            <v>2076250</v>
          </cell>
          <cell r="CK68">
            <v>2092278.125</v>
          </cell>
          <cell r="CL68">
            <v>2108306.25</v>
          </cell>
          <cell r="CM68">
            <v>2124334.375</v>
          </cell>
          <cell r="CN68">
            <v>2140362.5</v>
          </cell>
          <cell r="CO68">
            <v>2156390.625</v>
          </cell>
          <cell r="CP68">
            <v>2172418.75</v>
          </cell>
          <cell r="CQ68">
            <v>2188446.875</v>
          </cell>
          <cell r="CR68">
            <v>2204475</v>
          </cell>
          <cell r="CS68">
            <v>2220503.125</v>
          </cell>
          <cell r="CT68">
            <v>2236531.25</v>
          </cell>
          <cell r="CU68">
            <v>2252559.375</v>
          </cell>
          <cell r="CV68">
            <v>2268587.5</v>
          </cell>
          <cell r="CW68">
            <v>2284615.625</v>
          </cell>
          <cell r="CX68">
            <v>2300643.75</v>
          </cell>
          <cell r="CY68">
            <v>2316671.875</v>
          </cell>
          <cell r="CZ68">
            <v>2332700</v>
          </cell>
          <cell r="DA68">
            <v>2348728.125</v>
          </cell>
          <cell r="DB68">
            <v>2364756.25</v>
          </cell>
          <cell r="DC68">
            <v>2380784.375</v>
          </cell>
          <cell r="DD68">
            <v>2396812.5</v>
          </cell>
          <cell r="DE68">
            <v>2412840.625</v>
          </cell>
          <cell r="DF68">
            <v>2428868.75</v>
          </cell>
          <cell r="DG68">
            <v>2444896.875</v>
          </cell>
          <cell r="DH68">
            <v>2460925</v>
          </cell>
          <cell r="DI68">
            <v>2476953.125</v>
          </cell>
          <cell r="DJ68">
            <v>2492981.25</v>
          </cell>
          <cell r="DK68">
            <v>2509009.375</v>
          </cell>
          <cell r="DL68">
            <v>2525037.5</v>
          </cell>
          <cell r="DM68">
            <v>2541065.625</v>
          </cell>
          <cell r="DN68">
            <v>2557093.75</v>
          </cell>
          <cell r="DO68">
            <v>2573121.875</v>
          </cell>
          <cell r="DP68">
            <v>2589150</v>
          </cell>
          <cell r="DQ68">
            <v>2605178.125</v>
          </cell>
          <cell r="DR68">
            <v>2621206.25</v>
          </cell>
          <cell r="DS68">
            <v>2637234.375</v>
          </cell>
          <cell r="DT68">
            <v>2653262.5</v>
          </cell>
          <cell r="DU68">
            <v>2669290.625</v>
          </cell>
          <cell r="DV68">
            <v>2685318.75</v>
          </cell>
          <cell r="DW68">
            <v>2701346.875</v>
          </cell>
          <cell r="DX68">
            <v>2717375</v>
          </cell>
          <cell r="DZ68">
            <v>1170000</v>
          </cell>
          <cell r="EA68">
            <v>1112337.5</v>
          </cell>
          <cell r="EB68">
            <v>1304675</v>
          </cell>
          <cell r="EC68">
            <v>1371012.5</v>
          </cell>
          <cell r="ED68">
            <v>1563350</v>
          </cell>
          <cell r="EE68">
            <v>1755687.5</v>
          </cell>
          <cell r="EF68">
            <v>1948025</v>
          </cell>
          <cell r="EG68">
            <v>2140362.5</v>
          </cell>
          <cell r="EH68">
            <v>2332700</v>
          </cell>
          <cell r="EI68">
            <v>2525037.5</v>
          </cell>
          <cell r="EJ68">
            <v>2717375</v>
          </cell>
        </row>
        <row r="70">
          <cell r="E70" t="str">
            <v>Capitale Netto</v>
          </cell>
        </row>
        <row r="71">
          <cell r="H71">
            <v>300000</v>
          </cell>
          <cell r="DZ71">
            <v>300000</v>
          </cell>
          <cell r="EA71">
            <v>300000</v>
          </cell>
          <cell r="EB71">
            <v>300000</v>
          </cell>
          <cell r="EC71">
            <v>300000</v>
          </cell>
          <cell r="ED71">
            <v>300000</v>
          </cell>
          <cell r="EE71">
            <v>300000</v>
          </cell>
          <cell r="EF71">
            <v>300000</v>
          </cell>
          <cell r="EG71">
            <v>300000</v>
          </cell>
          <cell r="EH71">
            <v>300000</v>
          </cell>
          <cell r="EI71">
            <v>300000</v>
          </cell>
          <cell r="EJ71">
            <v>300000</v>
          </cell>
        </row>
        <row r="72">
          <cell r="I72">
            <v>50000</v>
          </cell>
          <cell r="J72">
            <v>50000</v>
          </cell>
          <cell r="K72">
            <v>50000</v>
          </cell>
          <cell r="L72">
            <v>50000</v>
          </cell>
          <cell r="M72">
            <v>50000</v>
          </cell>
          <cell r="N72">
            <v>50000</v>
          </cell>
          <cell r="O72">
            <v>50000</v>
          </cell>
          <cell r="P72">
            <v>50000</v>
          </cell>
          <cell r="Q72">
            <v>50000</v>
          </cell>
          <cell r="R72">
            <v>50000</v>
          </cell>
          <cell r="S72">
            <v>50000</v>
          </cell>
          <cell r="T72">
            <v>50000</v>
          </cell>
          <cell r="U72">
            <v>50000</v>
          </cell>
          <cell r="V72">
            <v>50000</v>
          </cell>
          <cell r="W72">
            <v>50000</v>
          </cell>
          <cell r="X72">
            <v>50000</v>
          </cell>
          <cell r="Y72">
            <v>50000</v>
          </cell>
          <cell r="Z72">
            <v>50000</v>
          </cell>
          <cell r="AA72">
            <v>50000</v>
          </cell>
          <cell r="AB72">
            <v>50000</v>
          </cell>
          <cell r="AC72">
            <v>50000</v>
          </cell>
          <cell r="AD72">
            <v>50000</v>
          </cell>
          <cell r="AE72">
            <v>50000</v>
          </cell>
          <cell r="AF72">
            <v>50000</v>
          </cell>
          <cell r="AG72">
            <v>50000</v>
          </cell>
          <cell r="AH72">
            <v>50000</v>
          </cell>
          <cell r="AI72">
            <v>50000</v>
          </cell>
          <cell r="AJ72">
            <v>50000</v>
          </cell>
          <cell r="AK72">
            <v>50000</v>
          </cell>
          <cell r="AL72">
            <v>50000</v>
          </cell>
          <cell r="AM72">
            <v>50000</v>
          </cell>
          <cell r="AN72">
            <v>50000</v>
          </cell>
          <cell r="AO72">
            <v>50000</v>
          </cell>
          <cell r="AP72">
            <v>50000</v>
          </cell>
          <cell r="AQ72">
            <v>50000</v>
          </cell>
          <cell r="AR72">
            <v>50000</v>
          </cell>
          <cell r="AS72">
            <v>50000</v>
          </cell>
          <cell r="AT72">
            <v>50000</v>
          </cell>
          <cell r="AU72">
            <v>50000</v>
          </cell>
          <cell r="AV72">
            <v>50000</v>
          </cell>
          <cell r="AW72">
            <v>50000</v>
          </cell>
          <cell r="AX72">
            <v>50000</v>
          </cell>
          <cell r="AY72">
            <v>50000</v>
          </cell>
          <cell r="AZ72">
            <v>50000</v>
          </cell>
          <cell r="BA72">
            <v>50000</v>
          </cell>
          <cell r="BB72">
            <v>50000</v>
          </cell>
          <cell r="BC72">
            <v>50000</v>
          </cell>
          <cell r="BD72">
            <v>50000</v>
          </cell>
          <cell r="BE72">
            <v>50000</v>
          </cell>
          <cell r="BF72">
            <v>50000</v>
          </cell>
          <cell r="BG72">
            <v>50000</v>
          </cell>
          <cell r="BH72">
            <v>50000</v>
          </cell>
          <cell r="BI72">
            <v>50000</v>
          </cell>
          <cell r="BJ72">
            <v>50000</v>
          </cell>
          <cell r="BK72">
            <v>50000</v>
          </cell>
          <cell r="BL72">
            <v>50000</v>
          </cell>
          <cell r="BM72">
            <v>50000</v>
          </cell>
          <cell r="BN72">
            <v>50000</v>
          </cell>
          <cell r="BO72">
            <v>50000</v>
          </cell>
          <cell r="BP72">
            <v>50000</v>
          </cell>
          <cell r="BQ72">
            <v>50000</v>
          </cell>
          <cell r="BR72">
            <v>50000</v>
          </cell>
          <cell r="BS72">
            <v>50000</v>
          </cell>
          <cell r="BT72">
            <v>50000</v>
          </cell>
          <cell r="BU72">
            <v>50000</v>
          </cell>
          <cell r="BV72">
            <v>50000</v>
          </cell>
          <cell r="BW72">
            <v>50000</v>
          </cell>
          <cell r="BX72">
            <v>50000</v>
          </cell>
          <cell r="BY72">
            <v>50000</v>
          </cell>
          <cell r="BZ72">
            <v>50000</v>
          </cell>
          <cell r="CA72">
            <v>50000</v>
          </cell>
          <cell r="CB72">
            <v>50000</v>
          </cell>
          <cell r="CC72">
            <v>50000</v>
          </cell>
          <cell r="CD72">
            <v>50000</v>
          </cell>
          <cell r="CE72">
            <v>50000</v>
          </cell>
          <cell r="CF72">
            <v>50000</v>
          </cell>
          <cell r="CG72">
            <v>50000</v>
          </cell>
          <cell r="CH72">
            <v>50000</v>
          </cell>
          <cell r="CI72">
            <v>50000</v>
          </cell>
          <cell r="CJ72">
            <v>50000</v>
          </cell>
          <cell r="CK72">
            <v>50000</v>
          </cell>
          <cell r="CL72">
            <v>50000</v>
          </cell>
          <cell r="CM72">
            <v>50000</v>
          </cell>
          <cell r="CN72">
            <v>50000</v>
          </cell>
          <cell r="CO72">
            <v>50000</v>
          </cell>
          <cell r="CP72">
            <v>50000</v>
          </cell>
          <cell r="CQ72">
            <v>50000</v>
          </cell>
          <cell r="CR72">
            <v>50000</v>
          </cell>
          <cell r="CS72">
            <v>50000</v>
          </cell>
          <cell r="CT72">
            <v>50000</v>
          </cell>
          <cell r="CU72">
            <v>50000</v>
          </cell>
          <cell r="CV72">
            <v>50000</v>
          </cell>
          <cell r="CW72">
            <v>50000</v>
          </cell>
          <cell r="CX72">
            <v>50000</v>
          </cell>
          <cell r="CY72">
            <v>50000</v>
          </cell>
          <cell r="CZ72">
            <v>50000</v>
          </cell>
          <cell r="DA72">
            <v>50000</v>
          </cell>
          <cell r="DB72">
            <v>50000</v>
          </cell>
          <cell r="DC72">
            <v>50000</v>
          </cell>
          <cell r="DD72">
            <v>50000</v>
          </cell>
          <cell r="DE72">
            <v>50000</v>
          </cell>
          <cell r="DF72">
            <v>50000</v>
          </cell>
          <cell r="DG72">
            <v>50000</v>
          </cell>
          <cell r="DH72">
            <v>50000</v>
          </cell>
          <cell r="DI72">
            <v>50000</v>
          </cell>
          <cell r="DJ72">
            <v>50000</v>
          </cell>
          <cell r="DK72">
            <v>50000</v>
          </cell>
          <cell r="DL72">
            <v>50000</v>
          </cell>
          <cell r="DM72">
            <v>50000</v>
          </cell>
          <cell r="DN72">
            <v>50000</v>
          </cell>
          <cell r="DO72">
            <v>50000</v>
          </cell>
          <cell r="DP72">
            <v>50000</v>
          </cell>
          <cell r="DQ72">
            <v>50000</v>
          </cell>
          <cell r="DR72">
            <v>50000</v>
          </cell>
          <cell r="DS72">
            <v>50000</v>
          </cell>
          <cell r="DT72">
            <v>50000</v>
          </cell>
          <cell r="DU72">
            <v>50000</v>
          </cell>
          <cell r="DV72">
            <v>50000</v>
          </cell>
          <cell r="DW72">
            <v>50000</v>
          </cell>
          <cell r="DX72">
            <v>50000</v>
          </cell>
          <cell r="DZ72">
            <v>50000</v>
          </cell>
          <cell r="EA72">
            <v>50000</v>
          </cell>
          <cell r="EB72">
            <v>50000</v>
          </cell>
          <cell r="EC72">
            <v>50000</v>
          </cell>
          <cell r="ED72">
            <v>50000</v>
          </cell>
          <cell r="EE72">
            <v>50000</v>
          </cell>
          <cell r="EF72">
            <v>50000</v>
          </cell>
          <cell r="EG72">
            <v>50000</v>
          </cell>
          <cell r="EH72">
            <v>50000</v>
          </cell>
          <cell r="EI72">
            <v>50000</v>
          </cell>
          <cell r="EJ72">
            <v>50000</v>
          </cell>
        </row>
        <row r="73">
          <cell r="I73">
            <v>20000</v>
          </cell>
          <cell r="J73">
            <v>20000</v>
          </cell>
          <cell r="K73">
            <v>20000</v>
          </cell>
          <cell r="L73">
            <v>20000</v>
          </cell>
          <cell r="M73">
            <v>20000</v>
          </cell>
          <cell r="N73">
            <v>20000</v>
          </cell>
          <cell r="O73">
            <v>20000</v>
          </cell>
          <cell r="P73">
            <v>20000</v>
          </cell>
          <cell r="Q73">
            <v>20000</v>
          </cell>
          <cell r="R73">
            <v>20000</v>
          </cell>
          <cell r="S73">
            <v>20000</v>
          </cell>
          <cell r="T73">
            <v>20000</v>
          </cell>
          <cell r="U73">
            <v>20000</v>
          </cell>
          <cell r="V73">
            <v>20000</v>
          </cell>
          <cell r="W73">
            <v>20000</v>
          </cell>
          <cell r="X73">
            <v>20000</v>
          </cell>
          <cell r="Y73">
            <v>20000</v>
          </cell>
          <cell r="Z73">
            <v>20000</v>
          </cell>
          <cell r="AA73">
            <v>20000</v>
          </cell>
          <cell r="AB73">
            <v>20000</v>
          </cell>
          <cell r="AC73">
            <v>20000</v>
          </cell>
          <cell r="AD73">
            <v>20000</v>
          </cell>
          <cell r="AE73">
            <v>20000</v>
          </cell>
          <cell r="AF73">
            <v>20000</v>
          </cell>
          <cell r="AG73">
            <v>20000</v>
          </cell>
          <cell r="AH73">
            <v>20000</v>
          </cell>
          <cell r="AI73">
            <v>20000</v>
          </cell>
          <cell r="AJ73">
            <v>20000</v>
          </cell>
          <cell r="AK73">
            <v>20000</v>
          </cell>
          <cell r="AL73">
            <v>20000</v>
          </cell>
          <cell r="AM73">
            <v>20000</v>
          </cell>
          <cell r="AN73">
            <v>20000</v>
          </cell>
          <cell r="AO73">
            <v>20000</v>
          </cell>
          <cell r="AP73">
            <v>20000</v>
          </cell>
          <cell r="AQ73">
            <v>20000</v>
          </cell>
          <cell r="AR73">
            <v>20000</v>
          </cell>
          <cell r="AS73">
            <v>20000</v>
          </cell>
          <cell r="AT73">
            <v>20000</v>
          </cell>
          <cell r="AU73">
            <v>20000</v>
          </cell>
          <cell r="AV73">
            <v>20000</v>
          </cell>
          <cell r="AW73">
            <v>20000</v>
          </cell>
          <cell r="AX73">
            <v>20000</v>
          </cell>
          <cell r="AY73">
            <v>20000</v>
          </cell>
          <cell r="AZ73">
            <v>20000</v>
          </cell>
          <cell r="BA73">
            <v>20000</v>
          </cell>
          <cell r="BB73">
            <v>20000</v>
          </cell>
          <cell r="BC73">
            <v>20000</v>
          </cell>
          <cell r="BD73">
            <v>20000</v>
          </cell>
          <cell r="BE73">
            <v>20000</v>
          </cell>
          <cell r="BF73">
            <v>20000</v>
          </cell>
          <cell r="BG73">
            <v>20000</v>
          </cell>
          <cell r="BH73">
            <v>20000</v>
          </cell>
          <cell r="BI73">
            <v>20000</v>
          </cell>
          <cell r="BJ73">
            <v>20000</v>
          </cell>
          <cell r="BK73">
            <v>20000</v>
          </cell>
          <cell r="BL73">
            <v>20000</v>
          </cell>
          <cell r="BM73">
            <v>20000</v>
          </cell>
          <cell r="BN73">
            <v>20000</v>
          </cell>
          <cell r="BO73">
            <v>20000</v>
          </cell>
          <cell r="BP73">
            <v>20000</v>
          </cell>
          <cell r="BQ73">
            <v>20000</v>
          </cell>
          <cell r="BR73">
            <v>20000</v>
          </cell>
          <cell r="BS73">
            <v>20000</v>
          </cell>
          <cell r="BT73">
            <v>20000</v>
          </cell>
          <cell r="BU73">
            <v>20000</v>
          </cell>
          <cell r="BV73">
            <v>20000</v>
          </cell>
          <cell r="BW73">
            <v>20000</v>
          </cell>
          <cell r="BX73">
            <v>20000</v>
          </cell>
          <cell r="BY73">
            <v>20000</v>
          </cell>
          <cell r="BZ73">
            <v>20000</v>
          </cell>
          <cell r="CA73">
            <v>20000</v>
          </cell>
          <cell r="CB73">
            <v>20000</v>
          </cell>
          <cell r="CC73">
            <v>20000</v>
          </cell>
          <cell r="CD73">
            <v>20000</v>
          </cell>
          <cell r="CE73">
            <v>20000</v>
          </cell>
          <cell r="CF73">
            <v>20000</v>
          </cell>
          <cell r="CG73">
            <v>20000</v>
          </cell>
          <cell r="CH73">
            <v>20000</v>
          </cell>
          <cell r="CI73">
            <v>20000</v>
          </cell>
          <cell r="CJ73">
            <v>20000</v>
          </cell>
          <cell r="CK73">
            <v>20000</v>
          </cell>
          <cell r="CL73">
            <v>20000</v>
          </cell>
          <cell r="CM73">
            <v>20000</v>
          </cell>
          <cell r="CN73">
            <v>20000</v>
          </cell>
          <cell r="CO73">
            <v>20000</v>
          </cell>
          <cell r="CP73">
            <v>20000</v>
          </cell>
          <cell r="CQ73">
            <v>20000</v>
          </cell>
          <cell r="CR73">
            <v>20000</v>
          </cell>
          <cell r="CS73">
            <v>20000</v>
          </cell>
          <cell r="CT73">
            <v>20000</v>
          </cell>
          <cell r="CU73">
            <v>20000</v>
          </cell>
          <cell r="CV73">
            <v>20000</v>
          </cell>
          <cell r="CW73">
            <v>20000</v>
          </cell>
          <cell r="CX73">
            <v>20000</v>
          </cell>
          <cell r="CY73">
            <v>20000</v>
          </cell>
          <cell r="CZ73">
            <v>20000</v>
          </cell>
          <cell r="DA73">
            <v>20000</v>
          </cell>
          <cell r="DB73">
            <v>20000</v>
          </cell>
          <cell r="DC73">
            <v>20000</v>
          </cell>
          <cell r="DD73">
            <v>20000</v>
          </cell>
          <cell r="DE73">
            <v>20000</v>
          </cell>
          <cell r="DF73">
            <v>20000</v>
          </cell>
          <cell r="DG73">
            <v>20000</v>
          </cell>
          <cell r="DH73">
            <v>20000</v>
          </cell>
          <cell r="DI73">
            <v>20000</v>
          </cell>
          <cell r="DJ73">
            <v>20000</v>
          </cell>
          <cell r="DK73">
            <v>20000</v>
          </cell>
          <cell r="DL73">
            <v>20000</v>
          </cell>
          <cell r="DM73">
            <v>20000</v>
          </cell>
          <cell r="DN73">
            <v>20000</v>
          </cell>
          <cell r="DO73">
            <v>20000</v>
          </cell>
          <cell r="DP73">
            <v>20000</v>
          </cell>
          <cell r="DQ73">
            <v>20000</v>
          </cell>
          <cell r="DR73">
            <v>20000</v>
          </cell>
          <cell r="DS73">
            <v>20000</v>
          </cell>
          <cell r="DT73">
            <v>20000</v>
          </cell>
          <cell r="DU73">
            <v>20000</v>
          </cell>
          <cell r="DV73">
            <v>20000</v>
          </cell>
          <cell r="DW73">
            <v>20000</v>
          </cell>
          <cell r="DZ73">
            <v>20000</v>
          </cell>
          <cell r="EA73">
            <v>20000</v>
          </cell>
          <cell r="EB73">
            <v>20000</v>
          </cell>
          <cell r="EC73">
            <v>20000</v>
          </cell>
          <cell r="ED73">
            <v>20000</v>
          </cell>
          <cell r="EE73">
            <v>20000</v>
          </cell>
          <cell r="EF73">
            <v>20000</v>
          </cell>
          <cell r="EG73">
            <v>20000</v>
          </cell>
          <cell r="EH73">
            <v>20000</v>
          </cell>
          <cell r="EI73">
            <v>20000</v>
          </cell>
          <cell r="EJ73">
            <v>20000</v>
          </cell>
        </row>
        <row r="74">
          <cell r="H74">
            <v>20000</v>
          </cell>
          <cell r="DZ74">
            <v>20000</v>
          </cell>
          <cell r="EA74">
            <v>7505520.625</v>
          </cell>
          <cell r="EB74">
            <v>13542200.725</v>
          </cell>
          <cell r="EC74">
            <v>14499318.925000001</v>
          </cell>
          <cell r="ED74">
            <v>21553433.125</v>
          </cell>
          <cell r="EE74">
            <v>29516966.725000001</v>
          </cell>
          <cell r="EF74">
            <v>35482782.924999997</v>
          </cell>
          <cell r="EG74">
            <v>41443415.125</v>
          </cell>
          <cell r="EH74">
            <v>47398863.325000003</v>
          </cell>
          <cell r="EI74">
            <v>53349127.525000006</v>
          </cell>
          <cell r="EJ74">
            <v>59294207.725000009</v>
          </cell>
        </row>
        <row r="75">
          <cell r="H75">
            <v>35000</v>
          </cell>
          <cell r="DZ75">
            <v>35000</v>
          </cell>
          <cell r="EA75">
            <v>-1587165.5249999999</v>
          </cell>
          <cell r="EB75">
            <v>-1635877.4249999998</v>
          </cell>
          <cell r="EC75">
            <v>-556531.42500000005</v>
          </cell>
          <cell r="ED75">
            <v>359487.97499999998</v>
          </cell>
          <cell r="EE75">
            <v>-1631629.4249999998</v>
          </cell>
          <cell r="EF75">
            <v>-1630213.4249999998</v>
          </cell>
          <cell r="EG75">
            <v>-1628797.4249999998</v>
          </cell>
          <cell r="EH75">
            <v>-1627381.4249999998</v>
          </cell>
          <cell r="EI75">
            <v>-1625965.4249999998</v>
          </cell>
          <cell r="EJ75">
            <v>-1624549.4249999998</v>
          </cell>
        </row>
        <row r="77">
          <cell r="DZ77">
            <v>425000</v>
          </cell>
          <cell r="EA77">
            <v>6288355.0999999996</v>
          </cell>
          <cell r="EB77">
            <v>12276323.300000001</v>
          </cell>
          <cell r="EC77">
            <v>14312787.5</v>
          </cell>
          <cell r="ED77">
            <v>22282921.100000001</v>
          </cell>
          <cell r="EE77">
            <v>28255337.300000001</v>
          </cell>
          <cell r="EF77">
            <v>34222569.5</v>
          </cell>
          <cell r="EG77">
            <v>40184617.700000003</v>
          </cell>
          <cell r="EH77">
            <v>46141481.900000006</v>
          </cell>
          <cell r="EI77">
            <v>52093162.100000009</v>
          </cell>
          <cell r="EJ77">
            <v>58039658.300000012</v>
          </cell>
        </row>
        <row r="78">
          <cell r="DZ78">
            <v>2350000</v>
          </cell>
          <cell r="EA78">
            <v>10348650</v>
          </cell>
          <cell r="EB78">
            <v>14384915.200000001</v>
          </cell>
          <cell r="EC78">
            <v>16315765</v>
          </cell>
          <cell r="ED78">
            <v>24996708.100000001</v>
          </cell>
          <cell r="EE78">
            <v>32342333.800000001</v>
          </cell>
          <cell r="EF78">
            <v>37277759.5</v>
          </cell>
          <cell r="EG78">
            <v>43519985.200000003</v>
          </cell>
          <cell r="EH78">
            <v>49757026.900000006</v>
          </cell>
          <cell r="EI78">
            <v>55988884.600000009</v>
          </cell>
          <cell r="EJ78">
            <v>62215558.300000012</v>
          </cell>
        </row>
      </sheetData>
      <sheetData sheetId="4">
        <row r="5">
          <cell r="F5" t="str">
            <v>anno</v>
          </cell>
          <cell r="G5">
            <v>2019</v>
          </cell>
          <cell r="H5">
            <v>2019</v>
          </cell>
          <cell r="I5">
            <v>2019</v>
          </cell>
          <cell r="J5">
            <v>2019</v>
          </cell>
          <cell r="K5">
            <v>2019</v>
          </cell>
          <cell r="L5">
            <v>2019</v>
          </cell>
          <cell r="M5">
            <v>2019</v>
          </cell>
          <cell r="N5">
            <v>2019</v>
          </cell>
          <cell r="O5">
            <v>2019</v>
          </cell>
          <cell r="P5">
            <v>2019</v>
          </cell>
          <cell r="Q5">
            <v>2019</v>
          </cell>
          <cell r="R5">
            <v>2019</v>
          </cell>
          <cell r="S5">
            <v>2020</v>
          </cell>
          <cell r="T5">
            <v>2020</v>
          </cell>
          <cell r="U5">
            <v>2020</v>
          </cell>
          <cell r="V5">
            <v>2020</v>
          </cell>
          <cell r="W5">
            <v>2020</v>
          </cell>
          <cell r="X5">
            <v>2020</v>
          </cell>
          <cell r="Y5">
            <v>2020</v>
          </cell>
          <cell r="Z5">
            <v>2020</v>
          </cell>
          <cell r="AA5">
            <v>2020</v>
          </cell>
          <cell r="AB5">
            <v>2020</v>
          </cell>
          <cell r="AC5">
            <v>2020</v>
          </cell>
          <cell r="AD5">
            <v>2020</v>
          </cell>
          <cell r="AE5">
            <v>2021</v>
          </cell>
          <cell r="AF5">
            <v>2021</v>
          </cell>
          <cell r="AG5">
            <v>2021</v>
          </cell>
          <cell r="AH5">
            <v>2021</v>
          </cell>
          <cell r="AI5">
            <v>2021</v>
          </cell>
          <cell r="AJ5">
            <v>2021</v>
          </cell>
          <cell r="AK5">
            <v>2021</v>
          </cell>
          <cell r="AL5">
            <v>2021</v>
          </cell>
          <cell r="AM5">
            <v>2021</v>
          </cell>
          <cell r="AN5">
            <v>2021</v>
          </cell>
          <cell r="AO5">
            <v>2021</v>
          </cell>
          <cell r="AP5">
            <v>2021</v>
          </cell>
          <cell r="AQ5">
            <v>2022</v>
          </cell>
          <cell r="AR5">
            <v>2022</v>
          </cell>
          <cell r="AS5">
            <v>2022</v>
          </cell>
          <cell r="AT5">
            <v>2022</v>
          </cell>
          <cell r="AU5">
            <v>2022</v>
          </cell>
          <cell r="AV5">
            <v>2022</v>
          </cell>
          <cell r="AW5">
            <v>2022</v>
          </cell>
          <cell r="AX5">
            <v>2022</v>
          </cell>
          <cell r="AY5">
            <v>2022</v>
          </cell>
          <cell r="AZ5">
            <v>2022</v>
          </cell>
          <cell r="BA5">
            <v>2022</v>
          </cell>
          <cell r="BB5">
            <v>2022</v>
          </cell>
          <cell r="BC5">
            <v>2023</v>
          </cell>
          <cell r="BD5">
            <v>2023</v>
          </cell>
          <cell r="BE5">
            <v>2023</v>
          </cell>
          <cell r="BF5">
            <v>2023</v>
          </cell>
          <cell r="BG5">
            <v>2023</v>
          </cell>
          <cell r="BH5">
            <v>2023</v>
          </cell>
          <cell r="BI5">
            <v>2023</v>
          </cell>
          <cell r="BJ5">
            <v>2023</v>
          </cell>
          <cell r="BK5">
            <v>2023</v>
          </cell>
          <cell r="BL5">
            <v>2023</v>
          </cell>
          <cell r="BM5">
            <v>2023</v>
          </cell>
          <cell r="BN5">
            <v>2023</v>
          </cell>
          <cell r="BO5">
            <v>2024</v>
          </cell>
          <cell r="BP5">
            <v>2024</v>
          </cell>
          <cell r="BQ5">
            <v>2024</v>
          </cell>
          <cell r="BR5">
            <v>2024</v>
          </cell>
          <cell r="BS5">
            <v>2024</v>
          </cell>
          <cell r="BT5">
            <v>2024</v>
          </cell>
          <cell r="BU5">
            <v>2024</v>
          </cell>
          <cell r="BV5">
            <v>2024</v>
          </cell>
          <cell r="BW5">
            <v>2024</v>
          </cell>
          <cell r="BX5">
            <v>2024</v>
          </cell>
          <cell r="BY5">
            <v>2024</v>
          </cell>
          <cell r="BZ5">
            <v>2024</v>
          </cell>
          <cell r="CA5">
            <v>2025</v>
          </cell>
          <cell r="CB5">
            <v>2025</v>
          </cell>
          <cell r="CC5">
            <v>2025</v>
          </cell>
          <cell r="CD5">
            <v>2025</v>
          </cell>
          <cell r="CE5">
            <v>2025</v>
          </cell>
          <cell r="CF5">
            <v>2025</v>
          </cell>
          <cell r="CG5">
            <v>2025</v>
          </cell>
          <cell r="CH5">
            <v>2025</v>
          </cell>
          <cell r="CI5">
            <v>2025</v>
          </cell>
          <cell r="CJ5">
            <v>2025</v>
          </cell>
          <cell r="CK5">
            <v>2025</v>
          </cell>
          <cell r="CL5">
            <v>2025</v>
          </cell>
          <cell r="CM5">
            <v>2026</v>
          </cell>
          <cell r="CN5">
            <v>2026</v>
          </cell>
          <cell r="CO5">
            <v>2026</v>
          </cell>
          <cell r="CP5">
            <v>2026</v>
          </cell>
          <cell r="CQ5">
            <v>2026</v>
          </cell>
          <cell r="CR5">
            <v>2026</v>
          </cell>
          <cell r="CS5">
            <v>2026</v>
          </cell>
          <cell r="CT5">
            <v>2026</v>
          </cell>
          <cell r="CU5">
            <v>2026</v>
          </cell>
          <cell r="CV5">
            <v>2026</v>
          </cell>
          <cell r="CW5">
            <v>2026</v>
          </cell>
          <cell r="CX5">
            <v>2026</v>
          </cell>
          <cell r="CY5">
            <v>2027</v>
          </cell>
          <cell r="CZ5">
            <v>2027</v>
          </cell>
          <cell r="DA5">
            <v>2027</v>
          </cell>
          <cell r="DB5">
            <v>2027</v>
          </cell>
          <cell r="DC5">
            <v>2027</v>
          </cell>
          <cell r="DD5">
            <v>2027</v>
          </cell>
          <cell r="DE5">
            <v>2027</v>
          </cell>
          <cell r="DF5">
            <v>2027</v>
          </cell>
          <cell r="DG5">
            <v>2027</v>
          </cell>
          <cell r="DH5">
            <v>2027</v>
          </cell>
          <cell r="DI5">
            <v>2027</v>
          </cell>
          <cell r="DJ5">
            <v>2027</v>
          </cell>
          <cell r="DK5">
            <v>2028</v>
          </cell>
          <cell r="DL5">
            <v>2028</v>
          </cell>
          <cell r="DM5">
            <v>2028</v>
          </cell>
          <cell r="DN5">
            <v>2028</v>
          </cell>
          <cell r="DO5">
            <v>2028</v>
          </cell>
          <cell r="DP5">
            <v>2028</v>
          </cell>
          <cell r="DQ5">
            <v>2028</v>
          </cell>
          <cell r="DR5">
            <v>2028</v>
          </cell>
          <cell r="DS5">
            <v>2028</v>
          </cell>
          <cell r="DT5">
            <v>2028</v>
          </cell>
          <cell r="DU5">
            <v>2028</v>
          </cell>
          <cell r="DV5">
            <v>2028</v>
          </cell>
          <cell r="DX5">
            <v>2019</v>
          </cell>
          <cell r="DY5">
            <v>2020</v>
          </cell>
          <cell r="DZ5">
            <v>2021</v>
          </cell>
          <cell r="EA5">
            <v>2022</v>
          </cell>
          <cell r="EB5">
            <v>2023</v>
          </cell>
          <cell r="EC5">
            <v>2024</v>
          </cell>
          <cell r="ED5">
            <v>2025</v>
          </cell>
          <cell r="EE5">
            <v>2026</v>
          </cell>
          <cell r="EF5">
            <v>2027</v>
          </cell>
          <cell r="EG5">
            <v>2028</v>
          </cell>
        </row>
        <row r="6">
          <cell r="F6" t="str">
            <v>mese</v>
          </cell>
          <cell r="G6" t="str">
            <v>gen</v>
          </cell>
          <cell r="H6" t="str">
            <v>feb</v>
          </cell>
          <cell r="I6" t="str">
            <v>mar</v>
          </cell>
          <cell r="J6" t="str">
            <v>apr</v>
          </cell>
          <cell r="K6" t="str">
            <v>mag</v>
          </cell>
          <cell r="L6" t="str">
            <v>giu</v>
          </cell>
          <cell r="M6" t="str">
            <v>lug</v>
          </cell>
          <cell r="N6" t="str">
            <v>ago</v>
          </cell>
          <cell r="O6" t="str">
            <v>set</v>
          </cell>
          <cell r="P6" t="str">
            <v>ott</v>
          </cell>
          <cell r="Q6" t="str">
            <v>nov</v>
          </cell>
          <cell r="R6" t="str">
            <v>dic</v>
          </cell>
          <cell r="S6" t="str">
            <v>gen</v>
          </cell>
          <cell r="T6" t="str">
            <v>feb</v>
          </cell>
          <cell r="U6" t="str">
            <v>mar</v>
          </cell>
          <cell r="V6" t="str">
            <v>apr</v>
          </cell>
          <cell r="W6" t="str">
            <v>mag</v>
          </cell>
          <cell r="X6" t="str">
            <v>giu</v>
          </cell>
          <cell r="Y6" t="str">
            <v>lug</v>
          </cell>
          <cell r="Z6" t="str">
            <v>ago</v>
          </cell>
          <cell r="AA6" t="str">
            <v>set</v>
          </cell>
          <cell r="AB6" t="str">
            <v>ott</v>
          </cell>
          <cell r="AC6" t="str">
            <v>nov</v>
          </cell>
          <cell r="AD6" t="str">
            <v>dic</v>
          </cell>
          <cell r="AE6" t="str">
            <v>gen</v>
          </cell>
          <cell r="AF6" t="str">
            <v>feb</v>
          </cell>
          <cell r="AG6" t="str">
            <v>mar</v>
          </cell>
          <cell r="AH6" t="str">
            <v>apr</v>
          </cell>
          <cell r="AI6" t="str">
            <v>mag</v>
          </cell>
          <cell r="AJ6" t="str">
            <v>giu</v>
          </cell>
          <cell r="AK6" t="str">
            <v>lug</v>
          </cell>
          <cell r="AL6" t="str">
            <v>ago</v>
          </cell>
          <cell r="AM6" t="str">
            <v>set</v>
          </cell>
          <cell r="AN6" t="str">
            <v>ott</v>
          </cell>
          <cell r="AO6" t="str">
            <v>nov</v>
          </cell>
          <cell r="AP6" t="str">
            <v>dic</v>
          </cell>
          <cell r="AQ6" t="str">
            <v>gen</v>
          </cell>
          <cell r="AR6" t="str">
            <v>feb</v>
          </cell>
          <cell r="AS6" t="str">
            <v>mar</v>
          </cell>
          <cell r="AT6" t="str">
            <v>apr</v>
          </cell>
          <cell r="AU6" t="str">
            <v>mag</v>
          </cell>
          <cell r="AV6" t="str">
            <v>giu</v>
          </cell>
          <cell r="AW6" t="str">
            <v>lug</v>
          </cell>
          <cell r="AX6" t="str">
            <v>ago</v>
          </cell>
          <cell r="AY6" t="str">
            <v>set</v>
          </cell>
          <cell r="AZ6" t="str">
            <v>ott</v>
          </cell>
          <cell r="BA6" t="str">
            <v>nov</v>
          </cell>
          <cell r="BB6" t="str">
            <v>dic</v>
          </cell>
          <cell r="BC6" t="str">
            <v>gen</v>
          </cell>
          <cell r="BD6" t="str">
            <v>feb</v>
          </cell>
          <cell r="BE6" t="str">
            <v>mar</v>
          </cell>
          <cell r="BF6" t="str">
            <v>apr</v>
          </cell>
          <cell r="BG6" t="str">
            <v>mag</v>
          </cell>
          <cell r="BH6" t="str">
            <v>giu</v>
          </cell>
          <cell r="BI6" t="str">
            <v>lug</v>
          </cell>
          <cell r="BJ6" t="str">
            <v>ago</v>
          </cell>
          <cell r="BK6" t="str">
            <v>set</v>
          </cell>
          <cell r="BL6" t="str">
            <v>ott</v>
          </cell>
          <cell r="BM6" t="str">
            <v>nov</v>
          </cell>
          <cell r="BN6" t="str">
            <v>dic</v>
          </cell>
          <cell r="BO6" t="str">
            <v>gen</v>
          </cell>
          <cell r="BP6" t="str">
            <v>feb</v>
          </cell>
          <cell r="BQ6" t="str">
            <v>mar</v>
          </cell>
          <cell r="BR6" t="str">
            <v>apr</v>
          </cell>
          <cell r="BS6" t="str">
            <v>mag</v>
          </cell>
          <cell r="BT6" t="str">
            <v>giu</v>
          </cell>
          <cell r="BU6" t="str">
            <v>lug</v>
          </cell>
          <cell r="BV6" t="str">
            <v>ago</v>
          </cell>
          <cell r="BW6" t="str">
            <v>set</v>
          </cell>
          <cell r="BX6" t="str">
            <v>ott</v>
          </cell>
          <cell r="BY6" t="str">
            <v>nov</v>
          </cell>
          <cell r="BZ6" t="str">
            <v>dic</v>
          </cell>
          <cell r="CA6" t="str">
            <v>gen</v>
          </cell>
          <cell r="CB6" t="str">
            <v>feb</v>
          </cell>
          <cell r="CC6" t="str">
            <v>mar</v>
          </cell>
          <cell r="CD6" t="str">
            <v>apr</v>
          </cell>
          <cell r="CE6" t="str">
            <v>mag</v>
          </cell>
          <cell r="CF6" t="str">
            <v>giu</v>
          </cell>
          <cell r="CG6" t="str">
            <v>lug</v>
          </cell>
          <cell r="CH6" t="str">
            <v>ago</v>
          </cell>
          <cell r="CI6" t="str">
            <v>set</v>
          </cell>
          <cell r="CJ6" t="str">
            <v>ott</v>
          </cell>
          <cell r="CK6" t="str">
            <v>nov</v>
          </cell>
          <cell r="CL6" t="str">
            <v>dic</v>
          </cell>
          <cell r="CM6" t="str">
            <v>gen</v>
          </cell>
          <cell r="CN6" t="str">
            <v>feb</v>
          </cell>
          <cell r="CO6" t="str">
            <v>mar</v>
          </cell>
          <cell r="CP6" t="str">
            <v>apr</v>
          </cell>
          <cell r="CQ6" t="str">
            <v>mag</v>
          </cell>
          <cell r="CR6" t="str">
            <v>giu</v>
          </cell>
          <cell r="CS6" t="str">
            <v>lug</v>
          </cell>
          <cell r="CT6" t="str">
            <v>ago</v>
          </cell>
          <cell r="CU6" t="str">
            <v>set</v>
          </cell>
          <cell r="CV6" t="str">
            <v>ott</v>
          </cell>
          <cell r="CW6" t="str">
            <v>nov</v>
          </cell>
          <cell r="CX6" t="str">
            <v>dic</v>
          </cell>
          <cell r="CY6" t="str">
            <v>gen</v>
          </cell>
          <cell r="CZ6" t="str">
            <v>feb</v>
          </cell>
          <cell r="DA6" t="str">
            <v>mar</v>
          </cell>
          <cell r="DB6" t="str">
            <v>apr</v>
          </cell>
          <cell r="DC6" t="str">
            <v>mag</v>
          </cell>
          <cell r="DD6" t="str">
            <v>giu</v>
          </cell>
          <cell r="DE6" t="str">
            <v>lug</v>
          </cell>
          <cell r="DF6" t="str">
            <v>ago</v>
          </cell>
          <cell r="DG6" t="str">
            <v>set</v>
          </cell>
          <cell r="DH6" t="str">
            <v>ott</v>
          </cell>
          <cell r="DI6" t="str">
            <v>nov</v>
          </cell>
          <cell r="DJ6" t="str">
            <v>dic</v>
          </cell>
          <cell r="DK6" t="str">
            <v>gen</v>
          </cell>
          <cell r="DL6" t="str">
            <v>feb</v>
          </cell>
          <cell r="DM6" t="str">
            <v>mar</v>
          </cell>
          <cell r="DN6" t="str">
            <v>apr</v>
          </cell>
          <cell r="DO6" t="str">
            <v>mag</v>
          </cell>
          <cell r="DP6" t="str">
            <v>giu</v>
          </cell>
          <cell r="DQ6" t="str">
            <v>lug</v>
          </cell>
          <cell r="DR6" t="str">
            <v>ago</v>
          </cell>
          <cell r="DS6" t="str">
            <v>set</v>
          </cell>
          <cell r="DT6" t="str">
            <v>ott</v>
          </cell>
          <cell r="DU6" t="str">
            <v>nov</v>
          </cell>
          <cell r="DV6" t="str">
            <v>dic</v>
          </cell>
        </row>
        <row r="7">
          <cell r="E7" t="str">
            <v>Fatturato</v>
          </cell>
          <cell r="G7">
            <v>800000</v>
          </cell>
          <cell r="H7">
            <v>800000</v>
          </cell>
          <cell r="I7">
            <v>800000</v>
          </cell>
          <cell r="J7">
            <v>800000</v>
          </cell>
          <cell r="K7">
            <v>800000</v>
          </cell>
          <cell r="L7">
            <v>800000</v>
          </cell>
          <cell r="M7">
            <v>800000</v>
          </cell>
          <cell r="N7">
            <v>800000</v>
          </cell>
          <cell r="O7">
            <v>800000</v>
          </cell>
          <cell r="P7">
            <v>800000</v>
          </cell>
          <cell r="Q7">
            <v>800000</v>
          </cell>
          <cell r="R7">
            <v>800000</v>
          </cell>
          <cell r="S7">
            <v>800000</v>
          </cell>
          <cell r="T7">
            <v>800000</v>
          </cell>
          <cell r="U7">
            <v>800000</v>
          </cell>
          <cell r="V7">
            <v>800000</v>
          </cell>
          <cell r="W7">
            <v>800000</v>
          </cell>
          <cell r="X7">
            <v>800000</v>
          </cell>
          <cell r="Y7">
            <v>800000</v>
          </cell>
          <cell r="Z7">
            <v>800000</v>
          </cell>
          <cell r="AA7">
            <v>800000</v>
          </cell>
          <cell r="AB7">
            <v>800000</v>
          </cell>
          <cell r="AC7">
            <v>800000</v>
          </cell>
          <cell r="AD7">
            <v>800000</v>
          </cell>
          <cell r="AE7">
            <v>275000</v>
          </cell>
          <cell r="AF7">
            <v>275000</v>
          </cell>
          <cell r="AG7">
            <v>275000</v>
          </cell>
          <cell r="AH7">
            <v>275000</v>
          </cell>
          <cell r="AI7">
            <v>275000</v>
          </cell>
          <cell r="AJ7">
            <v>275000</v>
          </cell>
          <cell r="AK7">
            <v>275000</v>
          </cell>
          <cell r="AL7">
            <v>275000</v>
          </cell>
          <cell r="AM7">
            <v>275000</v>
          </cell>
          <cell r="AN7">
            <v>275000</v>
          </cell>
          <cell r="AO7">
            <v>275000</v>
          </cell>
          <cell r="AP7">
            <v>275000</v>
          </cell>
          <cell r="AQ7">
            <v>800000</v>
          </cell>
          <cell r="AR7">
            <v>800000</v>
          </cell>
          <cell r="AS7">
            <v>800000</v>
          </cell>
          <cell r="AT7">
            <v>800000</v>
          </cell>
          <cell r="AU7">
            <v>800000</v>
          </cell>
          <cell r="AV7">
            <v>800000</v>
          </cell>
          <cell r="AW7">
            <v>800000</v>
          </cell>
          <cell r="AX7">
            <v>800000</v>
          </cell>
          <cell r="AY7">
            <v>800000</v>
          </cell>
          <cell r="AZ7">
            <v>800000</v>
          </cell>
          <cell r="BA7">
            <v>800000</v>
          </cell>
          <cell r="BB7">
            <v>800000</v>
          </cell>
          <cell r="BC7">
            <v>800000</v>
          </cell>
          <cell r="BD7">
            <v>800000</v>
          </cell>
          <cell r="BE7">
            <v>800000</v>
          </cell>
          <cell r="BF7">
            <v>800000</v>
          </cell>
          <cell r="BG7">
            <v>800000</v>
          </cell>
          <cell r="BH7">
            <v>800000</v>
          </cell>
          <cell r="BI7">
            <v>800000</v>
          </cell>
          <cell r="BJ7">
            <v>800000</v>
          </cell>
          <cell r="BK7">
            <v>800000</v>
          </cell>
          <cell r="BL7">
            <v>800000</v>
          </cell>
          <cell r="BM7">
            <v>800000</v>
          </cell>
          <cell r="BN7">
            <v>800000</v>
          </cell>
          <cell r="BO7">
            <v>800000</v>
          </cell>
          <cell r="BP7">
            <v>800000</v>
          </cell>
          <cell r="BQ7">
            <v>800000</v>
          </cell>
          <cell r="BR7">
            <v>800000</v>
          </cell>
          <cell r="BS7">
            <v>800000</v>
          </cell>
          <cell r="BT7">
            <v>800000</v>
          </cell>
          <cell r="BU7">
            <v>800000</v>
          </cell>
          <cell r="BV7">
            <v>800000</v>
          </cell>
          <cell r="BW7">
            <v>800000</v>
          </cell>
          <cell r="BX7">
            <v>800000</v>
          </cell>
          <cell r="BY7">
            <v>800000</v>
          </cell>
          <cell r="BZ7">
            <v>800000</v>
          </cell>
          <cell r="CA7">
            <v>800000</v>
          </cell>
          <cell r="CB7">
            <v>800000</v>
          </cell>
          <cell r="CC7">
            <v>800000</v>
          </cell>
          <cell r="CD7">
            <v>800000</v>
          </cell>
          <cell r="CE7">
            <v>800000</v>
          </cell>
          <cell r="CF7">
            <v>800000</v>
          </cell>
          <cell r="CG7">
            <v>800000</v>
          </cell>
          <cell r="CH7">
            <v>800000</v>
          </cell>
          <cell r="CI7">
            <v>800000</v>
          </cell>
          <cell r="CJ7">
            <v>800000</v>
          </cell>
          <cell r="CK7">
            <v>800000</v>
          </cell>
          <cell r="CL7">
            <v>800000</v>
          </cell>
          <cell r="CM7">
            <v>800000</v>
          </cell>
          <cell r="CN7">
            <v>800000</v>
          </cell>
          <cell r="CO7">
            <v>800000</v>
          </cell>
          <cell r="CP7">
            <v>800000</v>
          </cell>
          <cell r="CQ7">
            <v>800000</v>
          </cell>
          <cell r="CR7">
            <v>800000</v>
          </cell>
          <cell r="CS7">
            <v>800000</v>
          </cell>
          <cell r="CT7">
            <v>800000</v>
          </cell>
          <cell r="CU7">
            <v>800000</v>
          </cell>
          <cell r="CV7">
            <v>800000</v>
          </cell>
          <cell r="CW7">
            <v>800000</v>
          </cell>
          <cell r="CX7">
            <v>800000</v>
          </cell>
          <cell r="CY7">
            <v>800000</v>
          </cell>
          <cell r="CZ7">
            <v>800000</v>
          </cell>
          <cell r="DA7">
            <v>800000</v>
          </cell>
          <cell r="DB7">
            <v>800000</v>
          </cell>
          <cell r="DC7">
            <v>800000</v>
          </cell>
          <cell r="DD7">
            <v>800000</v>
          </cell>
          <cell r="DE7">
            <v>800000</v>
          </cell>
          <cell r="DF7">
            <v>800000</v>
          </cell>
          <cell r="DG7">
            <v>800000</v>
          </cell>
          <cell r="DH7">
            <v>800000</v>
          </cell>
          <cell r="DI7">
            <v>800000</v>
          </cell>
          <cell r="DJ7">
            <v>800000</v>
          </cell>
          <cell r="DK7">
            <v>800000</v>
          </cell>
          <cell r="DL7">
            <v>800000</v>
          </cell>
          <cell r="DM7">
            <v>800000</v>
          </cell>
          <cell r="DN7">
            <v>800000</v>
          </cell>
          <cell r="DO7">
            <v>800000</v>
          </cell>
          <cell r="DP7">
            <v>800000</v>
          </cell>
          <cell r="DQ7">
            <v>800000</v>
          </cell>
          <cell r="DR7">
            <v>800000</v>
          </cell>
          <cell r="DS7">
            <v>800000</v>
          </cell>
          <cell r="DT7">
            <v>800000</v>
          </cell>
          <cell r="DU7">
            <v>800000</v>
          </cell>
          <cell r="DV7">
            <v>800000</v>
          </cell>
          <cell r="DX7">
            <v>9600000</v>
          </cell>
          <cell r="DY7">
            <v>9600000</v>
          </cell>
          <cell r="DZ7">
            <v>3300000</v>
          </cell>
          <cell r="EA7">
            <v>9600000</v>
          </cell>
          <cell r="EB7">
            <v>9600000</v>
          </cell>
          <cell r="EC7">
            <v>9600000</v>
          </cell>
          <cell r="ED7">
            <v>9600000</v>
          </cell>
          <cell r="EE7">
            <v>9600000</v>
          </cell>
          <cell r="EF7">
            <v>9600000</v>
          </cell>
          <cell r="EG7">
            <v>9600000</v>
          </cell>
        </row>
        <row r="9"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</row>
        <row r="11">
          <cell r="E11" t="str">
            <v>Costo del Venduto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</row>
        <row r="13">
          <cell r="E13" t="str">
            <v>1° Margine di Contribuzione</v>
          </cell>
          <cell r="DX13">
            <v>9600000</v>
          </cell>
          <cell r="DY13">
            <v>9600000</v>
          </cell>
          <cell r="DZ13">
            <v>3300000</v>
          </cell>
          <cell r="EA13">
            <v>9600000</v>
          </cell>
          <cell r="EB13">
            <v>9600000</v>
          </cell>
          <cell r="EC13">
            <v>9600000</v>
          </cell>
          <cell r="ED13">
            <v>9600000</v>
          </cell>
          <cell r="EE13">
            <v>9600000</v>
          </cell>
          <cell r="EF13">
            <v>9600000</v>
          </cell>
          <cell r="EG13">
            <v>9600000</v>
          </cell>
        </row>
        <row r="15">
          <cell r="E15" t="str">
            <v>Costi Variabili</v>
          </cell>
          <cell r="DX15">
            <v>1056000</v>
          </cell>
          <cell r="DY15">
            <v>1056000</v>
          </cell>
          <cell r="DZ15">
            <v>363000</v>
          </cell>
          <cell r="EA15">
            <v>1056000</v>
          </cell>
          <cell r="EB15">
            <v>1056000</v>
          </cell>
          <cell r="EC15">
            <v>1056000</v>
          </cell>
          <cell r="ED15">
            <v>1056000</v>
          </cell>
          <cell r="EE15">
            <v>1056000</v>
          </cell>
          <cell r="EF15">
            <v>1056000</v>
          </cell>
          <cell r="EG15">
            <v>1056000</v>
          </cell>
        </row>
        <row r="17">
          <cell r="E17" t="str">
            <v>2° Margine Contribuzione</v>
          </cell>
          <cell r="DX17">
            <v>8544000</v>
          </cell>
          <cell r="DY17">
            <v>8544000</v>
          </cell>
          <cell r="DZ17">
            <v>2937000</v>
          </cell>
          <cell r="EA17">
            <v>8544000</v>
          </cell>
          <cell r="EB17">
            <v>8544000</v>
          </cell>
          <cell r="EC17">
            <v>8544000</v>
          </cell>
          <cell r="ED17">
            <v>8544000</v>
          </cell>
          <cell r="EE17">
            <v>8544000</v>
          </cell>
          <cell r="EF17">
            <v>8544000</v>
          </cell>
          <cell r="EG17">
            <v>8544000</v>
          </cell>
        </row>
        <row r="21">
          <cell r="DX21">
            <v>5000</v>
          </cell>
          <cell r="DY21">
            <v>5000</v>
          </cell>
          <cell r="DZ21">
            <v>5000</v>
          </cell>
          <cell r="EA21">
            <v>5000</v>
          </cell>
          <cell r="EB21">
            <v>5000</v>
          </cell>
          <cell r="EC21">
            <v>5000</v>
          </cell>
          <cell r="ED21">
            <v>5000</v>
          </cell>
          <cell r="EE21">
            <v>5000</v>
          </cell>
          <cell r="EF21">
            <v>5000</v>
          </cell>
          <cell r="EG21">
            <v>5000</v>
          </cell>
        </row>
        <row r="22">
          <cell r="DX22">
            <v>1000.0000000000001</v>
          </cell>
          <cell r="DY22">
            <v>1000.0000000000001</v>
          </cell>
          <cell r="DZ22">
            <v>1000.0000000000001</v>
          </cell>
          <cell r="EA22">
            <v>1000.0000000000001</v>
          </cell>
          <cell r="EB22">
            <v>1000.0000000000001</v>
          </cell>
          <cell r="EC22">
            <v>1000.0000000000001</v>
          </cell>
          <cell r="ED22">
            <v>1000.0000000000001</v>
          </cell>
          <cell r="EE22">
            <v>1000.0000000000001</v>
          </cell>
          <cell r="EF22">
            <v>1000.0000000000001</v>
          </cell>
          <cell r="EG22">
            <v>1000.0000000000001</v>
          </cell>
        </row>
        <row r="23">
          <cell r="DX23">
            <v>4000.0000000000005</v>
          </cell>
          <cell r="DY23">
            <v>4000.0000000000005</v>
          </cell>
          <cell r="DZ23">
            <v>4000.0000000000005</v>
          </cell>
          <cell r="EA23">
            <v>4000.0000000000005</v>
          </cell>
          <cell r="EB23">
            <v>4000.0000000000005</v>
          </cell>
          <cell r="EC23">
            <v>4000.0000000000005</v>
          </cell>
          <cell r="ED23">
            <v>4000.0000000000005</v>
          </cell>
          <cell r="EE23">
            <v>4000.0000000000005</v>
          </cell>
          <cell r="EF23">
            <v>4000.0000000000005</v>
          </cell>
          <cell r="EG23">
            <v>4000.0000000000005</v>
          </cell>
        </row>
        <row r="24">
          <cell r="DX24">
            <v>5000</v>
          </cell>
          <cell r="DY24">
            <v>5000</v>
          </cell>
          <cell r="DZ24">
            <v>5000</v>
          </cell>
          <cell r="EA24">
            <v>5000</v>
          </cell>
          <cell r="EB24">
            <v>5000</v>
          </cell>
          <cell r="EC24">
            <v>5000</v>
          </cell>
          <cell r="ED24">
            <v>5000</v>
          </cell>
          <cell r="EE24">
            <v>5000</v>
          </cell>
          <cell r="EF24">
            <v>5000</v>
          </cell>
          <cell r="EG24">
            <v>5000</v>
          </cell>
        </row>
        <row r="25"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</row>
        <row r="26"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</row>
        <row r="27"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</row>
        <row r="28"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</row>
        <row r="29"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</row>
        <row r="30"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</row>
        <row r="31"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</row>
        <row r="32"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</row>
        <row r="33"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</row>
        <row r="34"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</row>
        <row r="35"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</row>
        <row r="36"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</row>
        <row r="37"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</row>
        <row r="38"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</row>
        <row r="39"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</row>
        <row r="40">
          <cell r="E40" t="str">
            <v>Costi Gestione</v>
          </cell>
          <cell r="DX40">
            <v>15000</v>
          </cell>
          <cell r="DY40">
            <v>15000</v>
          </cell>
          <cell r="DZ40">
            <v>15000</v>
          </cell>
          <cell r="EA40">
            <v>15000</v>
          </cell>
          <cell r="EB40">
            <v>15000</v>
          </cell>
          <cell r="EC40">
            <v>15000</v>
          </cell>
          <cell r="ED40">
            <v>15000</v>
          </cell>
          <cell r="EE40">
            <v>15000</v>
          </cell>
          <cell r="EF40">
            <v>15000</v>
          </cell>
          <cell r="EG40">
            <v>15000</v>
          </cell>
        </row>
        <row r="42">
          <cell r="G42">
            <v>30000</v>
          </cell>
          <cell r="H42">
            <v>30000</v>
          </cell>
          <cell r="I42">
            <v>30000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X42">
            <v>90000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</row>
        <row r="43">
          <cell r="G43">
            <v>30070.833333333332</v>
          </cell>
          <cell r="H43">
            <v>30141.666666666668</v>
          </cell>
          <cell r="I43">
            <v>30212.5</v>
          </cell>
          <cell r="J43">
            <v>283.33333333333337</v>
          </cell>
          <cell r="K43">
            <v>354.16666666666663</v>
          </cell>
          <cell r="L43">
            <v>425</v>
          </cell>
          <cell r="M43">
            <v>495.83333333333331</v>
          </cell>
          <cell r="N43">
            <v>566.66666666666663</v>
          </cell>
          <cell r="O43">
            <v>637.5</v>
          </cell>
          <cell r="P43">
            <v>708.33333333333326</v>
          </cell>
          <cell r="Q43">
            <v>779.16666666666663</v>
          </cell>
          <cell r="R43">
            <v>850</v>
          </cell>
          <cell r="S43">
            <v>900</v>
          </cell>
          <cell r="T43">
            <v>950</v>
          </cell>
          <cell r="U43">
            <v>1000</v>
          </cell>
          <cell r="V43">
            <v>1050</v>
          </cell>
          <cell r="W43">
            <v>1100</v>
          </cell>
          <cell r="X43">
            <v>1150</v>
          </cell>
          <cell r="Y43">
            <v>1200</v>
          </cell>
          <cell r="Z43">
            <v>1250</v>
          </cell>
          <cell r="AA43">
            <v>1300</v>
          </cell>
          <cell r="AB43">
            <v>1350</v>
          </cell>
          <cell r="AC43">
            <v>1400</v>
          </cell>
          <cell r="AD43">
            <v>1450</v>
          </cell>
          <cell r="AE43">
            <v>1500</v>
          </cell>
          <cell r="AF43">
            <v>1550</v>
          </cell>
          <cell r="AG43">
            <v>1600</v>
          </cell>
          <cell r="AH43">
            <v>1650</v>
          </cell>
          <cell r="AI43">
            <v>1700</v>
          </cell>
          <cell r="AJ43">
            <v>1750</v>
          </cell>
          <cell r="AK43">
            <v>1800</v>
          </cell>
          <cell r="AL43">
            <v>1850</v>
          </cell>
          <cell r="AM43">
            <v>1900</v>
          </cell>
          <cell r="AN43">
            <v>1950</v>
          </cell>
          <cell r="AO43">
            <v>2000</v>
          </cell>
          <cell r="AP43">
            <v>2050</v>
          </cell>
          <cell r="AQ43">
            <v>2100</v>
          </cell>
          <cell r="AR43">
            <v>2150</v>
          </cell>
          <cell r="AS43">
            <v>2200</v>
          </cell>
          <cell r="AT43">
            <v>2250</v>
          </cell>
          <cell r="AU43">
            <v>2300</v>
          </cell>
          <cell r="AV43">
            <v>2350</v>
          </cell>
          <cell r="AW43">
            <v>2400</v>
          </cell>
          <cell r="AX43">
            <v>2450</v>
          </cell>
          <cell r="AY43">
            <v>2500</v>
          </cell>
          <cell r="AZ43">
            <v>2550</v>
          </cell>
          <cell r="BA43">
            <v>2600</v>
          </cell>
          <cell r="BB43">
            <v>2650</v>
          </cell>
          <cell r="BC43">
            <v>2700</v>
          </cell>
          <cell r="BD43">
            <v>2750</v>
          </cell>
          <cell r="BE43">
            <v>2800</v>
          </cell>
          <cell r="BF43">
            <v>2850</v>
          </cell>
          <cell r="BG43">
            <v>2900</v>
          </cell>
          <cell r="BH43">
            <v>2950</v>
          </cell>
          <cell r="BI43">
            <v>3000</v>
          </cell>
          <cell r="BJ43">
            <v>3050</v>
          </cell>
          <cell r="BK43">
            <v>3100</v>
          </cell>
          <cell r="BL43">
            <v>3150</v>
          </cell>
          <cell r="BM43">
            <v>3200</v>
          </cell>
          <cell r="BN43">
            <v>3250</v>
          </cell>
          <cell r="BO43">
            <v>3300</v>
          </cell>
          <cell r="BP43">
            <v>3350</v>
          </cell>
          <cell r="BQ43">
            <v>3400</v>
          </cell>
          <cell r="BR43">
            <v>3450</v>
          </cell>
          <cell r="BS43">
            <v>3500</v>
          </cell>
          <cell r="BT43">
            <v>3550</v>
          </cell>
          <cell r="BU43">
            <v>3600</v>
          </cell>
          <cell r="BV43">
            <v>3650</v>
          </cell>
          <cell r="BW43">
            <v>3700</v>
          </cell>
          <cell r="BX43">
            <v>3750</v>
          </cell>
          <cell r="BY43">
            <v>3800</v>
          </cell>
          <cell r="BZ43">
            <v>3850</v>
          </cell>
          <cell r="CA43">
            <v>3900</v>
          </cell>
          <cell r="CB43">
            <v>3950</v>
          </cell>
          <cell r="CC43">
            <v>4000</v>
          </cell>
          <cell r="CD43">
            <v>4050</v>
          </cell>
          <cell r="CE43">
            <v>4100</v>
          </cell>
          <cell r="CF43">
            <v>4150</v>
          </cell>
          <cell r="CG43">
            <v>4200</v>
          </cell>
          <cell r="CH43">
            <v>4250</v>
          </cell>
          <cell r="CI43">
            <v>4300</v>
          </cell>
          <cell r="CJ43">
            <v>4350</v>
          </cell>
          <cell r="CK43">
            <v>4400</v>
          </cell>
          <cell r="CL43">
            <v>4450</v>
          </cell>
          <cell r="CM43">
            <v>4500</v>
          </cell>
          <cell r="CN43">
            <v>4550</v>
          </cell>
          <cell r="CO43">
            <v>4600</v>
          </cell>
          <cell r="CP43">
            <v>4650</v>
          </cell>
          <cell r="CQ43">
            <v>4700</v>
          </cell>
          <cell r="CR43">
            <v>4750</v>
          </cell>
          <cell r="CS43">
            <v>4800</v>
          </cell>
          <cell r="CT43">
            <v>4850</v>
          </cell>
          <cell r="CU43">
            <v>4900</v>
          </cell>
          <cell r="CV43">
            <v>4950</v>
          </cell>
          <cell r="CW43">
            <v>5000</v>
          </cell>
          <cell r="CX43">
            <v>5050</v>
          </cell>
          <cell r="CY43">
            <v>5100</v>
          </cell>
          <cell r="CZ43">
            <v>5150</v>
          </cell>
          <cell r="DA43">
            <v>5200</v>
          </cell>
          <cell r="DB43">
            <v>5250</v>
          </cell>
          <cell r="DC43">
            <v>5300</v>
          </cell>
          <cell r="DD43">
            <v>5350</v>
          </cell>
          <cell r="DE43">
            <v>5400</v>
          </cell>
          <cell r="DF43">
            <v>5450</v>
          </cell>
          <cell r="DG43">
            <v>5500</v>
          </cell>
          <cell r="DH43">
            <v>5550</v>
          </cell>
          <cell r="DI43">
            <v>5600</v>
          </cell>
          <cell r="DJ43">
            <v>5650</v>
          </cell>
          <cell r="DK43">
            <v>5700</v>
          </cell>
          <cell r="DL43">
            <v>5750</v>
          </cell>
          <cell r="DM43">
            <v>5800</v>
          </cell>
          <cell r="DN43">
            <v>5850</v>
          </cell>
          <cell r="DO43">
            <v>5900</v>
          </cell>
          <cell r="DP43">
            <v>5950</v>
          </cell>
          <cell r="DQ43">
            <v>6000</v>
          </cell>
          <cell r="DR43">
            <v>6050</v>
          </cell>
          <cell r="DS43">
            <v>6100</v>
          </cell>
          <cell r="DT43">
            <v>6150</v>
          </cell>
          <cell r="DU43">
            <v>6200</v>
          </cell>
          <cell r="DV43">
            <v>6250</v>
          </cell>
          <cell r="DX43">
            <v>95525</v>
          </cell>
          <cell r="DY43">
            <v>14100</v>
          </cell>
          <cell r="DZ43">
            <v>21300</v>
          </cell>
          <cell r="EA43">
            <v>28500</v>
          </cell>
          <cell r="EB43">
            <v>35700</v>
          </cell>
          <cell r="EC43">
            <v>42900</v>
          </cell>
          <cell r="ED43">
            <v>50100</v>
          </cell>
          <cell r="EE43">
            <v>57300</v>
          </cell>
          <cell r="EF43">
            <v>64500</v>
          </cell>
          <cell r="EG43">
            <v>71700</v>
          </cell>
        </row>
        <row r="44">
          <cell r="E44" t="str">
            <v>Ammortamenti</v>
          </cell>
          <cell r="G44">
            <v>60070.833333333328</v>
          </cell>
          <cell r="H44">
            <v>60141.666666666672</v>
          </cell>
          <cell r="I44">
            <v>60212.5</v>
          </cell>
          <cell r="J44">
            <v>283.33333333333337</v>
          </cell>
          <cell r="K44">
            <v>354.16666666666663</v>
          </cell>
          <cell r="L44">
            <v>425</v>
          </cell>
          <cell r="M44">
            <v>495.83333333333331</v>
          </cell>
          <cell r="N44">
            <v>566.66666666666663</v>
          </cell>
          <cell r="O44">
            <v>637.5</v>
          </cell>
          <cell r="P44">
            <v>708.33333333333326</v>
          </cell>
          <cell r="Q44">
            <v>779.16666666666663</v>
          </cell>
          <cell r="R44">
            <v>850</v>
          </cell>
          <cell r="S44">
            <v>900</v>
          </cell>
          <cell r="T44">
            <v>950</v>
          </cell>
          <cell r="U44">
            <v>1000</v>
          </cell>
          <cell r="V44">
            <v>1050</v>
          </cell>
          <cell r="W44">
            <v>1100</v>
          </cell>
          <cell r="X44">
            <v>1150</v>
          </cell>
          <cell r="Y44">
            <v>1200</v>
          </cell>
          <cell r="Z44">
            <v>1250</v>
          </cell>
          <cell r="AA44">
            <v>1300</v>
          </cell>
          <cell r="AB44">
            <v>1350</v>
          </cell>
          <cell r="AC44">
            <v>1400</v>
          </cell>
          <cell r="AD44">
            <v>1450</v>
          </cell>
          <cell r="AE44">
            <v>1500</v>
          </cell>
          <cell r="AF44">
            <v>1550</v>
          </cell>
          <cell r="AG44">
            <v>1600</v>
          </cell>
          <cell r="AH44">
            <v>1650</v>
          </cell>
          <cell r="AI44">
            <v>1700</v>
          </cell>
          <cell r="AJ44">
            <v>1750</v>
          </cell>
          <cell r="AK44">
            <v>1800</v>
          </cell>
          <cell r="AL44">
            <v>1850</v>
          </cell>
          <cell r="AM44">
            <v>1900</v>
          </cell>
          <cell r="AN44">
            <v>1950</v>
          </cell>
          <cell r="AO44">
            <v>2000</v>
          </cell>
          <cell r="AP44">
            <v>2050</v>
          </cell>
          <cell r="AQ44">
            <v>2100</v>
          </cell>
          <cell r="AR44">
            <v>2150</v>
          </cell>
          <cell r="AS44">
            <v>2200</v>
          </cell>
          <cell r="AT44">
            <v>2250</v>
          </cell>
          <cell r="AU44">
            <v>2300</v>
          </cell>
          <cell r="AV44">
            <v>2350</v>
          </cell>
          <cell r="AW44">
            <v>2400</v>
          </cell>
          <cell r="AX44">
            <v>2450</v>
          </cell>
          <cell r="AY44">
            <v>2500</v>
          </cell>
          <cell r="AZ44">
            <v>2550</v>
          </cell>
          <cell r="BA44">
            <v>2600</v>
          </cell>
          <cell r="BB44">
            <v>2650</v>
          </cell>
          <cell r="BC44">
            <v>2700</v>
          </cell>
          <cell r="BD44">
            <v>2750</v>
          </cell>
          <cell r="BE44">
            <v>2800</v>
          </cell>
          <cell r="BF44">
            <v>2850</v>
          </cell>
          <cell r="BG44">
            <v>2900</v>
          </cell>
          <cell r="BH44">
            <v>2950</v>
          </cell>
          <cell r="BI44">
            <v>3000</v>
          </cell>
          <cell r="BJ44">
            <v>3050</v>
          </cell>
          <cell r="BK44">
            <v>3100</v>
          </cell>
          <cell r="BL44">
            <v>3150</v>
          </cell>
          <cell r="BM44">
            <v>3200</v>
          </cell>
          <cell r="BN44">
            <v>3250</v>
          </cell>
          <cell r="BO44">
            <v>3300</v>
          </cell>
          <cell r="BP44">
            <v>3350</v>
          </cell>
          <cell r="BQ44">
            <v>3400</v>
          </cell>
          <cell r="BR44">
            <v>3450</v>
          </cell>
          <cell r="BS44">
            <v>3500</v>
          </cell>
          <cell r="BT44">
            <v>3550</v>
          </cell>
          <cell r="BU44">
            <v>3600</v>
          </cell>
          <cell r="BV44">
            <v>3650</v>
          </cell>
          <cell r="BW44">
            <v>3700</v>
          </cell>
          <cell r="BX44">
            <v>3750</v>
          </cell>
          <cell r="BY44">
            <v>3800</v>
          </cell>
          <cell r="BZ44">
            <v>3850</v>
          </cell>
          <cell r="CA44">
            <v>3900</v>
          </cell>
          <cell r="CB44">
            <v>3950</v>
          </cell>
          <cell r="CC44">
            <v>4000</v>
          </cell>
          <cell r="CD44">
            <v>4050</v>
          </cell>
          <cell r="CE44">
            <v>4100</v>
          </cell>
          <cell r="CF44">
            <v>4150</v>
          </cell>
          <cell r="CG44">
            <v>4200</v>
          </cell>
          <cell r="CH44">
            <v>4250</v>
          </cell>
          <cell r="CI44">
            <v>4300</v>
          </cell>
          <cell r="CJ44">
            <v>4350</v>
          </cell>
          <cell r="CK44">
            <v>4400</v>
          </cell>
          <cell r="CL44">
            <v>4450</v>
          </cell>
          <cell r="CM44">
            <v>4500</v>
          </cell>
          <cell r="CN44">
            <v>4550</v>
          </cell>
          <cell r="CO44">
            <v>4600</v>
          </cell>
          <cell r="CP44">
            <v>4650</v>
          </cell>
          <cell r="CQ44">
            <v>4700</v>
          </cell>
          <cell r="CR44">
            <v>4750</v>
          </cell>
          <cell r="CS44">
            <v>4800</v>
          </cell>
          <cell r="CT44">
            <v>4850</v>
          </cell>
          <cell r="CU44">
            <v>4900</v>
          </cell>
          <cell r="CV44">
            <v>4950</v>
          </cell>
          <cell r="CW44">
            <v>5000</v>
          </cell>
          <cell r="CX44">
            <v>5050</v>
          </cell>
          <cell r="CY44">
            <v>5100</v>
          </cell>
          <cell r="CZ44">
            <v>5150</v>
          </cell>
          <cell r="DA44">
            <v>5200</v>
          </cell>
          <cell r="DB44">
            <v>5250</v>
          </cell>
          <cell r="DC44">
            <v>5300</v>
          </cell>
          <cell r="DD44">
            <v>5350</v>
          </cell>
          <cell r="DE44">
            <v>5400</v>
          </cell>
          <cell r="DF44">
            <v>5450</v>
          </cell>
          <cell r="DG44">
            <v>5500</v>
          </cell>
          <cell r="DH44">
            <v>5550</v>
          </cell>
          <cell r="DI44">
            <v>5600</v>
          </cell>
          <cell r="DJ44">
            <v>5650</v>
          </cell>
          <cell r="DK44">
            <v>5700</v>
          </cell>
          <cell r="DL44">
            <v>5750</v>
          </cell>
          <cell r="DM44">
            <v>5800</v>
          </cell>
          <cell r="DN44">
            <v>5850</v>
          </cell>
          <cell r="DO44">
            <v>5900</v>
          </cell>
          <cell r="DP44">
            <v>5950</v>
          </cell>
          <cell r="DQ44">
            <v>6000</v>
          </cell>
          <cell r="DR44">
            <v>6050</v>
          </cell>
          <cell r="DS44">
            <v>6100</v>
          </cell>
          <cell r="DT44">
            <v>6150</v>
          </cell>
          <cell r="DU44">
            <v>6200</v>
          </cell>
          <cell r="DV44">
            <v>6250</v>
          </cell>
          <cell r="DX44">
            <v>185525</v>
          </cell>
          <cell r="DY44">
            <v>14100</v>
          </cell>
          <cell r="DZ44">
            <v>21300</v>
          </cell>
          <cell r="EA44">
            <v>28500</v>
          </cell>
          <cell r="EB44">
            <v>35700</v>
          </cell>
          <cell r="EC44">
            <v>42900</v>
          </cell>
          <cell r="ED44">
            <v>50100</v>
          </cell>
          <cell r="EE44">
            <v>57300</v>
          </cell>
          <cell r="EF44">
            <v>64500</v>
          </cell>
          <cell r="EG44">
            <v>71700</v>
          </cell>
        </row>
        <row r="46">
          <cell r="DX46">
            <v>5940</v>
          </cell>
          <cell r="DY46">
            <v>5940</v>
          </cell>
          <cell r="DZ46">
            <v>5940</v>
          </cell>
          <cell r="EA46">
            <v>5940</v>
          </cell>
          <cell r="EB46">
            <v>5940</v>
          </cell>
          <cell r="EC46">
            <v>5940</v>
          </cell>
          <cell r="ED46">
            <v>5940</v>
          </cell>
          <cell r="EE46">
            <v>5940</v>
          </cell>
          <cell r="EF46">
            <v>5940</v>
          </cell>
          <cell r="EG46">
            <v>5940</v>
          </cell>
        </row>
        <row r="47">
          <cell r="G47">
            <v>28.125</v>
          </cell>
          <cell r="H47">
            <v>28.125</v>
          </cell>
          <cell r="I47">
            <v>28.125</v>
          </cell>
          <cell r="J47">
            <v>28.125</v>
          </cell>
          <cell r="K47">
            <v>28.125</v>
          </cell>
          <cell r="L47">
            <v>28.125</v>
          </cell>
          <cell r="M47">
            <v>28.125</v>
          </cell>
          <cell r="N47">
            <v>28.125</v>
          </cell>
          <cell r="O47">
            <v>28.125</v>
          </cell>
          <cell r="P47">
            <v>28.125</v>
          </cell>
          <cell r="Q47">
            <v>28.125</v>
          </cell>
          <cell r="R47">
            <v>28.125</v>
          </cell>
          <cell r="S47">
            <v>28.125</v>
          </cell>
          <cell r="T47">
            <v>28.125</v>
          </cell>
          <cell r="U47">
            <v>28.125</v>
          </cell>
          <cell r="V47">
            <v>28.125</v>
          </cell>
          <cell r="W47">
            <v>28.125</v>
          </cell>
          <cell r="X47">
            <v>28.125</v>
          </cell>
          <cell r="Y47">
            <v>28.125</v>
          </cell>
          <cell r="Z47">
            <v>28.125</v>
          </cell>
          <cell r="AA47">
            <v>28.125</v>
          </cell>
          <cell r="AB47">
            <v>28.125</v>
          </cell>
          <cell r="AC47">
            <v>28.125</v>
          </cell>
          <cell r="AD47">
            <v>28.125</v>
          </cell>
          <cell r="AE47">
            <v>28.125</v>
          </cell>
          <cell r="AF47">
            <v>28.125</v>
          </cell>
          <cell r="AG47">
            <v>28.125</v>
          </cell>
          <cell r="AH47">
            <v>28.125</v>
          </cell>
          <cell r="AI47">
            <v>28.125</v>
          </cell>
          <cell r="AJ47">
            <v>28.125</v>
          </cell>
          <cell r="AK47">
            <v>28.125</v>
          </cell>
          <cell r="AL47">
            <v>28.125</v>
          </cell>
          <cell r="AM47">
            <v>28.125</v>
          </cell>
          <cell r="AN47">
            <v>28.125</v>
          </cell>
          <cell r="AO47">
            <v>28.125</v>
          </cell>
          <cell r="AP47">
            <v>28.125</v>
          </cell>
          <cell r="AQ47">
            <v>28.125</v>
          </cell>
          <cell r="AR47">
            <v>28.125</v>
          </cell>
          <cell r="AS47">
            <v>28.125</v>
          </cell>
          <cell r="AT47">
            <v>28.125</v>
          </cell>
          <cell r="AU47">
            <v>28.125</v>
          </cell>
          <cell r="AV47">
            <v>28.125</v>
          </cell>
          <cell r="AW47">
            <v>28.125</v>
          </cell>
          <cell r="AX47">
            <v>28.125</v>
          </cell>
          <cell r="AY47">
            <v>28.125</v>
          </cell>
          <cell r="AZ47">
            <v>28.125</v>
          </cell>
          <cell r="BA47">
            <v>28.125</v>
          </cell>
          <cell r="BB47">
            <v>28.125</v>
          </cell>
          <cell r="BC47">
            <v>28.125</v>
          </cell>
          <cell r="BD47">
            <v>28.125</v>
          </cell>
          <cell r="BE47">
            <v>28.125</v>
          </cell>
          <cell r="BF47">
            <v>28.125</v>
          </cell>
          <cell r="BG47">
            <v>28.125</v>
          </cell>
          <cell r="BH47">
            <v>28.125</v>
          </cell>
          <cell r="BI47">
            <v>28.125</v>
          </cell>
          <cell r="BJ47">
            <v>28.125</v>
          </cell>
          <cell r="BK47">
            <v>28.125</v>
          </cell>
          <cell r="BL47">
            <v>28.125</v>
          </cell>
          <cell r="BM47">
            <v>28.125</v>
          </cell>
          <cell r="BN47">
            <v>28.125</v>
          </cell>
          <cell r="BO47">
            <v>28.125</v>
          </cell>
          <cell r="BP47">
            <v>28.125</v>
          </cell>
          <cell r="BQ47">
            <v>28.125</v>
          </cell>
          <cell r="BR47">
            <v>28.125</v>
          </cell>
          <cell r="BS47">
            <v>28.125</v>
          </cell>
          <cell r="BT47">
            <v>28.125</v>
          </cell>
          <cell r="BU47">
            <v>28.125</v>
          </cell>
          <cell r="BV47">
            <v>28.125</v>
          </cell>
          <cell r="BW47">
            <v>28.125</v>
          </cell>
          <cell r="BX47">
            <v>28.125</v>
          </cell>
          <cell r="BY47">
            <v>28.125</v>
          </cell>
          <cell r="BZ47">
            <v>28.125</v>
          </cell>
          <cell r="CA47">
            <v>28.125</v>
          </cell>
          <cell r="CB47">
            <v>28.125</v>
          </cell>
          <cell r="CC47">
            <v>28.125</v>
          </cell>
          <cell r="CD47">
            <v>28.125</v>
          </cell>
          <cell r="CE47">
            <v>28.125</v>
          </cell>
          <cell r="CF47">
            <v>28.125</v>
          </cell>
          <cell r="CG47">
            <v>28.125</v>
          </cell>
          <cell r="CH47">
            <v>28.125</v>
          </cell>
          <cell r="CI47">
            <v>28.125</v>
          </cell>
          <cell r="CJ47">
            <v>28.125</v>
          </cell>
          <cell r="CK47">
            <v>28.125</v>
          </cell>
          <cell r="CL47">
            <v>28.125</v>
          </cell>
          <cell r="CM47">
            <v>28.125</v>
          </cell>
          <cell r="CN47">
            <v>28.125</v>
          </cell>
          <cell r="CO47">
            <v>28.125</v>
          </cell>
          <cell r="CP47">
            <v>28.125</v>
          </cell>
          <cell r="CQ47">
            <v>28.125</v>
          </cell>
          <cell r="CR47">
            <v>28.125</v>
          </cell>
          <cell r="CS47">
            <v>28.125</v>
          </cell>
          <cell r="CT47">
            <v>28.125</v>
          </cell>
          <cell r="CU47">
            <v>28.125</v>
          </cell>
          <cell r="CV47">
            <v>28.125</v>
          </cell>
          <cell r="CW47">
            <v>28.125</v>
          </cell>
          <cell r="CX47">
            <v>28.125</v>
          </cell>
          <cell r="CY47">
            <v>28.125</v>
          </cell>
          <cell r="CZ47">
            <v>28.125</v>
          </cell>
          <cell r="DA47">
            <v>28.125</v>
          </cell>
          <cell r="DB47">
            <v>28.125</v>
          </cell>
          <cell r="DC47">
            <v>28.125</v>
          </cell>
          <cell r="DD47">
            <v>28.125</v>
          </cell>
          <cell r="DE47">
            <v>28.125</v>
          </cell>
          <cell r="DF47">
            <v>28.125</v>
          </cell>
          <cell r="DG47">
            <v>28.125</v>
          </cell>
          <cell r="DH47">
            <v>28.125</v>
          </cell>
          <cell r="DI47">
            <v>28.125</v>
          </cell>
          <cell r="DJ47">
            <v>28.125</v>
          </cell>
          <cell r="DK47">
            <v>28.125</v>
          </cell>
          <cell r="DL47">
            <v>28.125</v>
          </cell>
          <cell r="DM47">
            <v>28.125</v>
          </cell>
          <cell r="DN47">
            <v>28.125</v>
          </cell>
          <cell r="DO47">
            <v>28.125</v>
          </cell>
          <cell r="DP47">
            <v>28.125</v>
          </cell>
          <cell r="DQ47">
            <v>28.125</v>
          </cell>
          <cell r="DR47">
            <v>28.125</v>
          </cell>
          <cell r="DS47">
            <v>28.125</v>
          </cell>
          <cell r="DT47">
            <v>28.125</v>
          </cell>
          <cell r="DU47">
            <v>28.125</v>
          </cell>
          <cell r="DV47">
            <v>28.125</v>
          </cell>
          <cell r="DX47">
            <v>337.5</v>
          </cell>
          <cell r="DY47">
            <v>337.5</v>
          </cell>
          <cell r="DZ47">
            <v>337.5</v>
          </cell>
          <cell r="EA47">
            <v>337.5</v>
          </cell>
          <cell r="EB47">
            <v>337.5</v>
          </cell>
          <cell r="EC47">
            <v>337.5</v>
          </cell>
          <cell r="ED47">
            <v>337.5</v>
          </cell>
          <cell r="EE47">
            <v>337.5</v>
          </cell>
          <cell r="EF47">
            <v>337.5</v>
          </cell>
          <cell r="EG47">
            <v>337.5</v>
          </cell>
        </row>
        <row r="48">
          <cell r="E48" t="str">
            <v>Costi del Personale</v>
          </cell>
          <cell r="G48">
            <v>523.125</v>
          </cell>
          <cell r="H48">
            <v>523.125</v>
          </cell>
          <cell r="I48">
            <v>523.125</v>
          </cell>
          <cell r="J48">
            <v>523.125</v>
          </cell>
          <cell r="K48">
            <v>523.125</v>
          </cell>
          <cell r="L48">
            <v>523.125</v>
          </cell>
          <cell r="M48">
            <v>523.125</v>
          </cell>
          <cell r="N48">
            <v>523.125</v>
          </cell>
          <cell r="O48">
            <v>523.125</v>
          </cell>
          <cell r="P48">
            <v>523.125</v>
          </cell>
          <cell r="Q48">
            <v>523.125</v>
          </cell>
          <cell r="R48">
            <v>523.125</v>
          </cell>
          <cell r="DX48">
            <v>6277.5</v>
          </cell>
          <cell r="DY48">
            <v>6277.5</v>
          </cell>
          <cell r="DZ48">
            <v>6277.5</v>
          </cell>
          <cell r="EA48">
            <v>6277.5</v>
          </cell>
          <cell r="EB48">
            <v>6277.5</v>
          </cell>
          <cell r="EC48">
            <v>6277.5</v>
          </cell>
          <cell r="ED48">
            <v>6277.5</v>
          </cell>
          <cell r="EE48">
            <v>6277.5</v>
          </cell>
          <cell r="EF48">
            <v>6277.5</v>
          </cell>
          <cell r="EG48">
            <v>6277.5</v>
          </cell>
        </row>
        <row r="50">
          <cell r="E50" t="str">
            <v>Acc.to Rischi Crediti</v>
          </cell>
          <cell r="G50">
            <v>16000</v>
          </cell>
          <cell r="H50">
            <v>16000</v>
          </cell>
          <cell r="I50">
            <v>16000</v>
          </cell>
          <cell r="J50">
            <v>16000</v>
          </cell>
          <cell r="K50">
            <v>16000</v>
          </cell>
          <cell r="L50">
            <v>16000</v>
          </cell>
          <cell r="M50">
            <v>16000</v>
          </cell>
          <cell r="N50">
            <v>16000</v>
          </cell>
          <cell r="O50">
            <v>16000</v>
          </cell>
          <cell r="P50">
            <v>16000</v>
          </cell>
          <cell r="Q50">
            <v>16000</v>
          </cell>
          <cell r="R50">
            <v>16000</v>
          </cell>
          <cell r="S50">
            <v>16000</v>
          </cell>
          <cell r="T50">
            <v>16000</v>
          </cell>
          <cell r="U50">
            <v>16000</v>
          </cell>
          <cell r="V50">
            <v>16000</v>
          </cell>
          <cell r="W50">
            <v>16000</v>
          </cell>
          <cell r="X50">
            <v>16000</v>
          </cell>
          <cell r="Y50">
            <v>16000</v>
          </cell>
          <cell r="Z50">
            <v>16000</v>
          </cell>
          <cell r="AA50">
            <v>16000</v>
          </cell>
          <cell r="AB50">
            <v>16000</v>
          </cell>
          <cell r="AC50">
            <v>16000</v>
          </cell>
          <cell r="AD50">
            <v>16000</v>
          </cell>
          <cell r="AE50">
            <v>5500</v>
          </cell>
          <cell r="AF50">
            <v>5500</v>
          </cell>
          <cell r="AG50">
            <v>5500</v>
          </cell>
          <cell r="AH50">
            <v>5500</v>
          </cell>
          <cell r="AI50">
            <v>5500</v>
          </cell>
          <cell r="AJ50">
            <v>5500</v>
          </cell>
          <cell r="AK50">
            <v>5500</v>
          </cell>
          <cell r="AL50">
            <v>5500</v>
          </cell>
          <cell r="AM50">
            <v>5500</v>
          </cell>
          <cell r="AN50">
            <v>5500</v>
          </cell>
          <cell r="AO50">
            <v>5500</v>
          </cell>
          <cell r="AP50">
            <v>5500</v>
          </cell>
          <cell r="AQ50">
            <v>16000</v>
          </cell>
          <cell r="AR50">
            <v>16000</v>
          </cell>
          <cell r="AS50">
            <v>16000</v>
          </cell>
          <cell r="AT50">
            <v>16000</v>
          </cell>
          <cell r="AU50">
            <v>16000</v>
          </cell>
          <cell r="AV50">
            <v>16000</v>
          </cell>
          <cell r="AW50">
            <v>16000</v>
          </cell>
          <cell r="AX50">
            <v>16000</v>
          </cell>
          <cell r="AY50">
            <v>16000</v>
          </cell>
          <cell r="AZ50">
            <v>16000</v>
          </cell>
          <cell r="BA50">
            <v>16000</v>
          </cell>
          <cell r="BB50">
            <v>16000</v>
          </cell>
          <cell r="BC50">
            <v>16000</v>
          </cell>
          <cell r="BD50">
            <v>16000</v>
          </cell>
          <cell r="BE50">
            <v>16000</v>
          </cell>
          <cell r="BF50">
            <v>16000</v>
          </cell>
          <cell r="BG50">
            <v>16000</v>
          </cell>
          <cell r="BH50">
            <v>16000</v>
          </cell>
          <cell r="BI50">
            <v>16000</v>
          </cell>
          <cell r="BJ50">
            <v>16000</v>
          </cell>
          <cell r="BK50">
            <v>16000</v>
          </cell>
          <cell r="BL50">
            <v>16000</v>
          </cell>
          <cell r="BM50">
            <v>16000</v>
          </cell>
          <cell r="BN50">
            <v>16000</v>
          </cell>
          <cell r="BO50">
            <v>16000</v>
          </cell>
          <cell r="BP50">
            <v>16000</v>
          </cell>
          <cell r="BQ50">
            <v>16000</v>
          </cell>
          <cell r="BR50">
            <v>16000</v>
          </cell>
          <cell r="BS50">
            <v>16000</v>
          </cell>
          <cell r="BT50">
            <v>16000</v>
          </cell>
          <cell r="BU50">
            <v>16000</v>
          </cell>
          <cell r="BV50">
            <v>16000</v>
          </cell>
          <cell r="BW50">
            <v>16000</v>
          </cell>
          <cell r="BX50">
            <v>16000</v>
          </cell>
          <cell r="BY50">
            <v>16000</v>
          </cell>
          <cell r="BZ50">
            <v>16000</v>
          </cell>
          <cell r="CA50">
            <v>16000</v>
          </cell>
          <cell r="CB50">
            <v>16000</v>
          </cell>
          <cell r="CC50">
            <v>16000</v>
          </cell>
          <cell r="CD50">
            <v>16000</v>
          </cell>
          <cell r="CE50">
            <v>16000</v>
          </cell>
          <cell r="CF50">
            <v>16000</v>
          </cell>
          <cell r="CG50">
            <v>16000</v>
          </cell>
          <cell r="CH50">
            <v>16000</v>
          </cell>
          <cell r="CI50">
            <v>16000</v>
          </cell>
          <cell r="CJ50">
            <v>16000</v>
          </cell>
          <cell r="CK50">
            <v>16000</v>
          </cell>
          <cell r="CL50">
            <v>16000</v>
          </cell>
          <cell r="CM50">
            <v>16000</v>
          </cell>
          <cell r="CN50">
            <v>16000</v>
          </cell>
          <cell r="CO50">
            <v>16000</v>
          </cell>
          <cell r="CP50">
            <v>16000</v>
          </cell>
          <cell r="CQ50">
            <v>16000</v>
          </cell>
          <cell r="CR50">
            <v>16000</v>
          </cell>
          <cell r="CS50">
            <v>16000</v>
          </cell>
          <cell r="CT50">
            <v>16000</v>
          </cell>
          <cell r="CU50">
            <v>16000</v>
          </cell>
          <cell r="CV50">
            <v>16000</v>
          </cell>
          <cell r="CW50">
            <v>16000</v>
          </cell>
          <cell r="CX50">
            <v>16000</v>
          </cell>
          <cell r="CY50">
            <v>16000</v>
          </cell>
          <cell r="CZ50">
            <v>16000</v>
          </cell>
          <cell r="DA50">
            <v>16000</v>
          </cell>
          <cell r="DB50">
            <v>16000</v>
          </cell>
          <cell r="DC50">
            <v>16000</v>
          </cell>
          <cell r="DD50">
            <v>16000</v>
          </cell>
          <cell r="DE50">
            <v>16000</v>
          </cell>
          <cell r="DF50">
            <v>16000</v>
          </cell>
          <cell r="DG50">
            <v>16000</v>
          </cell>
          <cell r="DH50">
            <v>16000</v>
          </cell>
          <cell r="DI50">
            <v>16000</v>
          </cell>
          <cell r="DJ50">
            <v>16000</v>
          </cell>
          <cell r="DK50">
            <v>16000</v>
          </cell>
          <cell r="DL50">
            <v>16000</v>
          </cell>
          <cell r="DM50">
            <v>16000</v>
          </cell>
          <cell r="DN50">
            <v>16000</v>
          </cell>
          <cell r="DO50">
            <v>16000</v>
          </cell>
          <cell r="DP50">
            <v>16000</v>
          </cell>
          <cell r="DQ50">
            <v>16000</v>
          </cell>
          <cell r="DR50">
            <v>16000</v>
          </cell>
          <cell r="DS50">
            <v>16000</v>
          </cell>
          <cell r="DT50">
            <v>16000</v>
          </cell>
          <cell r="DU50">
            <v>16000</v>
          </cell>
          <cell r="DV50">
            <v>16000</v>
          </cell>
          <cell r="DX50">
            <v>192000</v>
          </cell>
          <cell r="DY50">
            <v>192000</v>
          </cell>
          <cell r="DZ50">
            <v>66000</v>
          </cell>
          <cell r="EA50">
            <v>192000</v>
          </cell>
          <cell r="EB50">
            <v>192000</v>
          </cell>
          <cell r="EC50">
            <v>192000</v>
          </cell>
          <cell r="ED50">
            <v>192000</v>
          </cell>
          <cell r="EE50">
            <v>192000</v>
          </cell>
          <cell r="EF50">
            <v>192000</v>
          </cell>
          <cell r="EG50">
            <v>192000</v>
          </cell>
        </row>
        <row r="52">
          <cell r="E52" t="str">
            <v>Reddito Operativo</v>
          </cell>
          <cell r="DX52">
            <v>8145197.5</v>
          </cell>
          <cell r="DY52">
            <v>8316622.5</v>
          </cell>
          <cell r="DZ52">
            <v>2828422.5</v>
          </cell>
          <cell r="EA52">
            <v>8302222.5</v>
          </cell>
          <cell r="EB52">
            <v>8295022.5</v>
          </cell>
          <cell r="EC52">
            <v>8287822.5</v>
          </cell>
          <cell r="ED52">
            <v>8280622.5</v>
          </cell>
          <cell r="EE52">
            <v>8273422.5</v>
          </cell>
          <cell r="EF52">
            <v>8266222.5</v>
          </cell>
          <cell r="EG52">
            <v>8259022.5</v>
          </cell>
        </row>
        <row r="55"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</row>
        <row r="56">
          <cell r="DX56">
            <v>1300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</row>
        <row r="57">
          <cell r="E57" t="str">
            <v>Gestione finanziaria</v>
          </cell>
          <cell r="G57">
            <v>200</v>
          </cell>
          <cell r="H57">
            <v>200</v>
          </cell>
          <cell r="I57">
            <v>200</v>
          </cell>
          <cell r="J57">
            <v>200</v>
          </cell>
          <cell r="K57">
            <v>200</v>
          </cell>
          <cell r="L57">
            <v>100</v>
          </cell>
          <cell r="M57">
            <v>100</v>
          </cell>
          <cell r="N57">
            <v>100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X57">
            <v>1300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</row>
        <row r="59">
          <cell r="E59" t="str">
            <v>Reddito Anteimposte</v>
          </cell>
          <cell r="G59">
            <v>633956.04166666663</v>
          </cell>
          <cell r="H59">
            <v>633885.20833333337</v>
          </cell>
          <cell r="I59">
            <v>633814.375</v>
          </cell>
          <cell r="J59">
            <v>693743.54166666663</v>
          </cell>
          <cell r="K59">
            <v>693672.70833333337</v>
          </cell>
          <cell r="L59">
            <v>693701.875</v>
          </cell>
          <cell r="M59">
            <v>693631.04166666663</v>
          </cell>
          <cell r="N59">
            <v>693560.20833333337</v>
          </cell>
          <cell r="O59">
            <v>693589.375</v>
          </cell>
          <cell r="P59">
            <v>693518.54166666663</v>
          </cell>
          <cell r="Q59">
            <v>693447.70833333337</v>
          </cell>
          <cell r="R59">
            <v>693376.875</v>
          </cell>
          <cell r="S59">
            <v>693326.875</v>
          </cell>
          <cell r="T59">
            <v>693276.875</v>
          </cell>
          <cell r="U59">
            <v>693226.875</v>
          </cell>
          <cell r="V59">
            <v>693176.875</v>
          </cell>
          <cell r="W59">
            <v>693126.875</v>
          </cell>
          <cell r="X59">
            <v>693076.875</v>
          </cell>
          <cell r="Y59">
            <v>693026.875</v>
          </cell>
          <cell r="Z59">
            <v>692976.875</v>
          </cell>
          <cell r="AA59">
            <v>692926.875</v>
          </cell>
          <cell r="AB59">
            <v>692876.875</v>
          </cell>
          <cell r="AC59">
            <v>692826.875</v>
          </cell>
          <cell r="AD59">
            <v>692776.875</v>
          </cell>
          <cell r="AE59">
            <v>235976.875</v>
          </cell>
          <cell r="AF59">
            <v>235926.875</v>
          </cell>
          <cell r="AG59">
            <v>235876.875</v>
          </cell>
          <cell r="AH59">
            <v>235826.875</v>
          </cell>
          <cell r="AI59">
            <v>235776.875</v>
          </cell>
          <cell r="AJ59">
            <v>235726.875</v>
          </cell>
          <cell r="AK59">
            <v>235676.875</v>
          </cell>
          <cell r="AL59">
            <v>235626.875</v>
          </cell>
          <cell r="AM59">
            <v>235576.875</v>
          </cell>
          <cell r="AN59">
            <v>235526.875</v>
          </cell>
          <cell r="AO59">
            <v>235476.875</v>
          </cell>
          <cell r="AP59">
            <v>235426.875</v>
          </cell>
          <cell r="AQ59">
            <v>692126.875</v>
          </cell>
          <cell r="AR59">
            <v>692076.875</v>
          </cell>
          <cell r="AS59">
            <v>692026.875</v>
          </cell>
          <cell r="AT59">
            <v>691976.875</v>
          </cell>
          <cell r="AU59">
            <v>691926.875</v>
          </cell>
          <cell r="AV59">
            <v>691876.875</v>
          </cell>
          <cell r="AW59">
            <v>691826.875</v>
          </cell>
          <cell r="AX59">
            <v>691776.875</v>
          </cell>
          <cell r="AY59">
            <v>691726.875</v>
          </cell>
          <cell r="AZ59">
            <v>691676.875</v>
          </cell>
          <cell r="BA59">
            <v>691626.875</v>
          </cell>
          <cell r="BB59">
            <v>691576.875</v>
          </cell>
          <cell r="BC59">
            <v>691526.875</v>
          </cell>
          <cell r="BD59">
            <v>691476.875</v>
          </cell>
          <cell r="BE59">
            <v>691426.875</v>
          </cell>
          <cell r="BF59">
            <v>691376.875</v>
          </cell>
          <cell r="BG59">
            <v>691326.875</v>
          </cell>
          <cell r="BH59">
            <v>691276.875</v>
          </cell>
          <cell r="BI59">
            <v>691226.875</v>
          </cell>
          <cell r="BJ59">
            <v>691176.875</v>
          </cell>
          <cell r="BK59">
            <v>691126.875</v>
          </cell>
          <cell r="BL59">
            <v>691076.875</v>
          </cell>
          <cell r="BM59">
            <v>691026.875</v>
          </cell>
          <cell r="BN59">
            <v>690976.875</v>
          </cell>
          <cell r="BO59">
            <v>690926.875</v>
          </cell>
          <cell r="BP59">
            <v>690876.875</v>
          </cell>
          <cell r="BQ59">
            <v>690826.875</v>
          </cell>
          <cell r="BR59">
            <v>690776.875</v>
          </cell>
          <cell r="BS59">
            <v>690726.875</v>
          </cell>
          <cell r="BT59">
            <v>690676.875</v>
          </cell>
          <cell r="BU59">
            <v>690626.875</v>
          </cell>
          <cell r="BV59">
            <v>690576.875</v>
          </cell>
          <cell r="BW59">
            <v>690526.875</v>
          </cell>
          <cell r="BX59">
            <v>690476.875</v>
          </cell>
          <cell r="BY59">
            <v>690426.875</v>
          </cell>
          <cell r="BZ59">
            <v>690376.875</v>
          </cell>
          <cell r="CA59">
            <v>690326.875</v>
          </cell>
          <cell r="CB59">
            <v>690276.875</v>
          </cell>
          <cell r="CC59">
            <v>690226.875</v>
          </cell>
          <cell r="CD59">
            <v>690176.875</v>
          </cell>
          <cell r="CE59">
            <v>690126.875</v>
          </cell>
          <cell r="CF59">
            <v>690076.875</v>
          </cell>
          <cell r="CG59">
            <v>690026.875</v>
          </cell>
          <cell r="CH59">
            <v>689976.875</v>
          </cell>
          <cell r="CI59">
            <v>689926.875</v>
          </cell>
          <cell r="CJ59">
            <v>689876.875</v>
          </cell>
          <cell r="CK59">
            <v>689826.875</v>
          </cell>
          <cell r="CL59">
            <v>689776.875</v>
          </cell>
          <cell r="CM59">
            <v>689726.875</v>
          </cell>
          <cell r="CN59">
            <v>689676.875</v>
          </cell>
          <cell r="CO59">
            <v>689626.875</v>
          </cell>
          <cell r="CP59">
            <v>689576.875</v>
          </cell>
          <cell r="CQ59">
            <v>689526.875</v>
          </cell>
          <cell r="CR59">
            <v>689476.875</v>
          </cell>
          <cell r="CS59">
            <v>689426.875</v>
          </cell>
          <cell r="CT59">
            <v>689376.875</v>
          </cell>
          <cell r="CU59">
            <v>689326.875</v>
          </cell>
          <cell r="CV59">
            <v>689276.875</v>
          </cell>
          <cell r="CW59">
            <v>689226.875</v>
          </cell>
          <cell r="CX59">
            <v>689176.875</v>
          </cell>
          <cell r="CY59">
            <v>689126.875</v>
          </cell>
          <cell r="CZ59">
            <v>689076.875</v>
          </cell>
          <cell r="DA59">
            <v>689026.875</v>
          </cell>
          <cell r="DB59">
            <v>688976.875</v>
          </cell>
          <cell r="DC59">
            <v>688926.875</v>
          </cell>
          <cell r="DD59">
            <v>688876.875</v>
          </cell>
          <cell r="DE59">
            <v>688826.875</v>
          </cell>
          <cell r="DF59">
            <v>688776.875</v>
          </cell>
          <cell r="DG59">
            <v>688726.875</v>
          </cell>
          <cell r="DH59">
            <v>688676.875</v>
          </cell>
          <cell r="DI59">
            <v>688626.875</v>
          </cell>
          <cell r="DJ59">
            <v>688576.875</v>
          </cell>
          <cell r="DK59">
            <v>688526.875</v>
          </cell>
          <cell r="DL59">
            <v>688476.875</v>
          </cell>
          <cell r="DM59">
            <v>688426.875</v>
          </cell>
          <cell r="DN59">
            <v>688376.875</v>
          </cell>
          <cell r="DO59">
            <v>688326.875</v>
          </cell>
          <cell r="DP59">
            <v>688276.875</v>
          </cell>
          <cell r="DQ59">
            <v>688226.875</v>
          </cell>
          <cell r="DR59">
            <v>688176.875</v>
          </cell>
          <cell r="DS59">
            <v>688126.875</v>
          </cell>
          <cell r="DT59">
            <v>688076.875</v>
          </cell>
          <cell r="DU59">
            <v>688026.875</v>
          </cell>
          <cell r="DV59">
            <v>687976.875</v>
          </cell>
          <cell r="DX59">
            <v>8143897.5</v>
          </cell>
          <cell r="DY59">
            <v>8316622.5</v>
          </cell>
          <cell r="DZ59">
            <v>2828422.5</v>
          </cell>
          <cell r="EA59">
            <v>8302222.5</v>
          </cell>
          <cell r="EB59">
            <v>8295022.5</v>
          </cell>
          <cell r="EC59">
            <v>8287822.5</v>
          </cell>
          <cell r="ED59">
            <v>8280622.5</v>
          </cell>
          <cell r="EE59">
            <v>8273422.5</v>
          </cell>
          <cell r="EF59">
            <v>8266222.5</v>
          </cell>
          <cell r="EG59">
            <v>8259022.5</v>
          </cell>
        </row>
        <row r="63">
          <cell r="DX63">
            <v>1954535.4</v>
          </cell>
          <cell r="DY63">
            <v>1995989.4</v>
          </cell>
          <cell r="DZ63">
            <v>678821.4</v>
          </cell>
          <cell r="EA63">
            <v>0</v>
          </cell>
          <cell r="EB63">
            <v>1990805.4</v>
          </cell>
          <cell r="EC63">
            <v>1989077.4</v>
          </cell>
          <cell r="ED63">
            <v>1987349.4</v>
          </cell>
          <cell r="EE63">
            <v>1985621.4</v>
          </cell>
          <cell r="EF63">
            <v>1983893.4</v>
          </cell>
          <cell r="EG63">
            <v>1982165.4</v>
          </cell>
        </row>
        <row r="64">
          <cell r="DX64">
            <v>326007</v>
          </cell>
          <cell r="DY64">
            <v>332664.90000000002</v>
          </cell>
          <cell r="DZ64">
            <v>113136.90000000001</v>
          </cell>
          <cell r="EA64">
            <v>332088.90000000002</v>
          </cell>
          <cell r="EB64">
            <v>331800.90000000002</v>
          </cell>
          <cell r="EC64">
            <v>331512.90000000002</v>
          </cell>
          <cell r="ED64">
            <v>331224.90000000002</v>
          </cell>
          <cell r="EE64">
            <v>330936.90000000002</v>
          </cell>
          <cell r="EF64">
            <v>330648.90000000002</v>
          </cell>
          <cell r="EG64">
            <v>330360.90000000002</v>
          </cell>
        </row>
        <row r="65">
          <cell r="E65" t="str">
            <v>Imposte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2280542.4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2328654.2999999998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791958.3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332088.90000000002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2322606.2999999998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2320590.2999999998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2318574.2999999998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2316558.2999999998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2314542.2999999998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2312526.2999999998</v>
          </cell>
          <cell r="DX65">
            <v>2280542.4</v>
          </cell>
          <cell r="DY65">
            <v>2328654.2999999998</v>
          </cell>
          <cell r="DZ65">
            <v>791958.3</v>
          </cell>
          <cell r="EA65">
            <v>332088.90000000002</v>
          </cell>
          <cell r="EB65">
            <v>2322606.2999999998</v>
          </cell>
          <cell r="EC65">
            <v>2320590.2999999998</v>
          </cell>
          <cell r="ED65">
            <v>2318574.2999999998</v>
          </cell>
          <cell r="EE65">
            <v>2316558.2999999998</v>
          </cell>
          <cell r="EF65">
            <v>2314542.2999999998</v>
          </cell>
          <cell r="EG65">
            <v>2312526.2999999998</v>
          </cell>
        </row>
        <row r="68">
          <cell r="E68" t="str">
            <v>Reddito Netto</v>
          </cell>
          <cell r="G68">
            <v>633956.04166666663</v>
          </cell>
          <cell r="H68">
            <v>633885.20833333337</v>
          </cell>
          <cell r="I68">
            <v>633814.375</v>
          </cell>
          <cell r="J68">
            <v>693743.54166666663</v>
          </cell>
          <cell r="K68">
            <v>693672.70833333337</v>
          </cell>
          <cell r="L68">
            <v>693701.875</v>
          </cell>
          <cell r="M68">
            <v>693631.04166666663</v>
          </cell>
          <cell r="N68">
            <v>693560.20833333337</v>
          </cell>
          <cell r="O68">
            <v>693589.375</v>
          </cell>
          <cell r="P68">
            <v>693518.54166666663</v>
          </cell>
          <cell r="Q68">
            <v>693447.70833333337</v>
          </cell>
          <cell r="R68">
            <v>-1587165.5249999999</v>
          </cell>
          <cell r="S68">
            <v>693326.875</v>
          </cell>
          <cell r="T68">
            <v>693276.875</v>
          </cell>
          <cell r="U68">
            <v>693226.875</v>
          </cell>
          <cell r="V68">
            <v>693176.875</v>
          </cell>
          <cell r="W68">
            <v>693126.875</v>
          </cell>
          <cell r="X68">
            <v>693076.875</v>
          </cell>
          <cell r="Y68">
            <v>693026.875</v>
          </cell>
          <cell r="Z68">
            <v>692976.875</v>
          </cell>
          <cell r="AA68">
            <v>692926.875</v>
          </cell>
          <cell r="AB68">
            <v>692876.875</v>
          </cell>
          <cell r="AC68">
            <v>692826.875</v>
          </cell>
          <cell r="AD68">
            <v>-1635877.4249999998</v>
          </cell>
          <cell r="AE68">
            <v>235976.875</v>
          </cell>
          <cell r="AF68">
            <v>235926.875</v>
          </cell>
          <cell r="AG68">
            <v>235876.875</v>
          </cell>
          <cell r="AH68">
            <v>235826.875</v>
          </cell>
          <cell r="AI68">
            <v>235776.875</v>
          </cell>
          <cell r="AJ68">
            <v>235726.875</v>
          </cell>
          <cell r="AK68">
            <v>235676.875</v>
          </cell>
          <cell r="AL68">
            <v>235626.875</v>
          </cell>
          <cell r="AM68">
            <v>235576.875</v>
          </cell>
          <cell r="AN68">
            <v>235526.875</v>
          </cell>
          <cell r="AO68">
            <v>235476.875</v>
          </cell>
          <cell r="AP68">
            <v>-556531.42500000005</v>
          </cell>
          <cell r="AQ68">
            <v>692126.875</v>
          </cell>
          <cell r="AR68">
            <v>692076.875</v>
          </cell>
          <cell r="AS68">
            <v>692026.875</v>
          </cell>
          <cell r="AT68">
            <v>691976.875</v>
          </cell>
          <cell r="AU68">
            <v>691926.875</v>
          </cell>
          <cell r="AV68">
            <v>691876.875</v>
          </cell>
          <cell r="AW68">
            <v>691826.875</v>
          </cell>
          <cell r="AX68">
            <v>691776.875</v>
          </cell>
          <cell r="AY68">
            <v>691726.875</v>
          </cell>
          <cell r="AZ68">
            <v>691676.875</v>
          </cell>
          <cell r="BA68">
            <v>691626.875</v>
          </cell>
          <cell r="BB68">
            <v>359487.97499999998</v>
          </cell>
          <cell r="BC68">
            <v>691526.875</v>
          </cell>
          <cell r="BD68">
            <v>691476.875</v>
          </cell>
          <cell r="BE68">
            <v>691426.875</v>
          </cell>
          <cell r="BF68">
            <v>691376.875</v>
          </cell>
          <cell r="BG68">
            <v>691326.875</v>
          </cell>
          <cell r="BH68">
            <v>691276.875</v>
          </cell>
          <cell r="BI68">
            <v>691226.875</v>
          </cell>
          <cell r="BJ68">
            <v>691176.875</v>
          </cell>
          <cell r="BK68">
            <v>691126.875</v>
          </cell>
          <cell r="BL68">
            <v>691076.875</v>
          </cell>
          <cell r="BM68">
            <v>691026.875</v>
          </cell>
          <cell r="BN68">
            <v>-1631629.4249999998</v>
          </cell>
          <cell r="BO68">
            <v>690926.875</v>
          </cell>
          <cell r="BP68">
            <v>690876.875</v>
          </cell>
          <cell r="BQ68">
            <v>690826.875</v>
          </cell>
          <cell r="BR68">
            <v>690776.875</v>
          </cell>
          <cell r="BS68">
            <v>690726.875</v>
          </cell>
          <cell r="BT68">
            <v>690676.875</v>
          </cell>
          <cell r="BU68">
            <v>690626.875</v>
          </cell>
          <cell r="BV68">
            <v>690576.875</v>
          </cell>
          <cell r="BW68">
            <v>690526.875</v>
          </cell>
          <cell r="BX68">
            <v>690476.875</v>
          </cell>
          <cell r="BY68">
            <v>690426.875</v>
          </cell>
          <cell r="BZ68">
            <v>-1630213.4249999998</v>
          </cell>
          <cell r="CA68">
            <v>690326.875</v>
          </cell>
          <cell r="CB68">
            <v>690276.875</v>
          </cell>
          <cell r="CC68">
            <v>690226.875</v>
          </cell>
          <cell r="CD68">
            <v>690176.875</v>
          </cell>
          <cell r="CE68">
            <v>690126.875</v>
          </cell>
          <cell r="CF68">
            <v>690076.875</v>
          </cell>
          <cell r="CG68">
            <v>690026.875</v>
          </cell>
          <cell r="CH68">
            <v>689976.875</v>
          </cell>
          <cell r="CI68">
            <v>689926.875</v>
          </cell>
          <cell r="CJ68">
            <v>689876.875</v>
          </cell>
          <cell r="CK68">
            <v>689826.875</v>
          </cell>
          <cell r="CL68">
            <v>-1628797.4249999998</v>
          </cell>
          <cell r="CM68">
            <v>689726.875</v>
          </cell>
          <cell r="CN68">
            <v>689676.875</v>
          </cell>
          <cell r="CO68">
            <v>689626.875</v>
          </cell>
          <cell r="CP68">
            <v>689576.875</v>
          </cell>
          <cell r="CQ68">
            <v>689526.875</v>
          </cell>
          <cell r="CR68">
            <v>689476.875</v>
          </cell>
          <cell r="CS68">
            <v>689426.875</v>
          </cell>
          <cell r="CT68">
            <v>689376.875</v>
          </cell>
          <cell r="CU68">
            <v>689326.875</v>
          </cell>
          <cell r="CV68">
            <v>689276.875</v>
          </cell>
          <cell r="CW68">
            <v>689226.875</v>
          </cell>
          <cell r="CX68">
            <v>-1627381.4249999998</v>
          </cell>
          <cell r="CY68">
            <v>689126.875</v>
          </cell>
          <cell r="CZ68">
            <v>689076.875</v>
          </cell>
          <cell r="DA68">
            <v>689026.875</v>
          </cell>
          <cell r="DB68">
            <v>688976.875</v>
          </cell>
          <cell r="DC68">
            <v>688926.875</v>
          </cell>
          <cell r="DD68">
            <v>688876.875</v>
          </cell>
          <cell r="DE68">
            <v>688826.875</v>
          </cell>
          <cell r="DF68">
            <v>688776.875</v>
          </cell>
          <cell r="DG68">
            <v>688726.875</v>
          </cell>
          <cell r="DH68">
            <v>688676.875</v>
          </cell>
          <cell r="DI68">
            <v>688626.875</v>
          </cell>
          <cell r="DJ68">
            <v>-1625965.4249999998</v>
          </cell>
          <cell r="DK68">
            <v>688526.875</v>
          </cell>
          <cell r="DL68">
            <v>688476.875</v>
          </cell>
          <cell r="DM68">
            <v>688426.875</v>
          </cell>
          <cell r="DN68">
            <v>688376.875</v>
          </cell>
          <cell r="DO68">
            <v>688326.875</v>
          </cell>
          <cell r="DP68">
            <v>688276.875</v>
          </cell>
          <cell r="DQ68">
            <v>688226.875</v>
          </cell>
          <cell r="DR68">
            <v>688176.875</v>
          </cell>
          <cell r="DS68">
            <v>688126.875</v>
          </cell>
          <cell r="DT68">
            <v>688076.875</v>
          </cell>
          <cell r="DU68">
            <v>688026.875</v>
          </cell>
          <cell r="DV68">
            <v>-1624549.4249999998</v>
          </cell>
          <cell r="DX68">
            <v>5863355.0999999996</v>
          </cell>
          <cell r="DY68">
            <v>5987968.2000000002</v>
          </cell>
          <cell r="DZ68">
            <v>2036464.2</v>
          </cell>
          <cell r="EA68">
            <v>7970133.5999999996</v>
          </cell>
          <cell r="EB68">
            <v>5972416.2000000002</v>
          </cell>
          <cell r="EC68">
            <v>5967232.2000000002</v>
          </cell>
          <cell r="ED68">
            <v>5962048.2000000002</v>
          </cell>
          <cell r="EE68">
            <v>5956864.2000000002</v>
          </cell>
          <cell r="EF68">
            <v>5951680.2000000002</v>
          </cell>
          <cell r="EG68">
            <v>5946496.2000000002</v>
          </cell>
        </row>
      </sheetData>
      <sheetData sheetId="5">
        <row r="3">
          <cell r="E3">
            <v>20000</v>
          </cell>
        </row>
        <row r="5">
          <cell r="E5">
            <v>300000</v>
          </cell>
          <cell r="H5">
            <v>30000</v>
          </cell>
          <cell r="I5">
            <v>30000</v>
          </cell>
          <cell r="J5">
            <v>30000</v>
          </cell>
        </row>
        <row r="6">
          <cell r="E6">
            <v>40000</v>
          </cell>
          <cell r="H6">
            <v>30000</v>
          </cell>
          <cell r="I6">
            <v>30000</v>
          </cell>
          <cell r="J6">
            <v>30000</v>
          </cell>
        </row>
        <row r="7">
          <cell r="E7">
            <v>30000</v>
          </cell>
          <cell r="H7">
            <v>30000</v>
          </cell>
          <cell r="I7">
            <v>30000</v>
          </cell>
          <cell r="J7">
            <v>30000</v>
          </cell>
        </row>
        <row r="8">
          <cell r="E8">
            <v>20000</v>
          </cell>
          <cell r="H8">
            <v>30000</v>
          </cell>
          <cell r="I8">
            <v>30000</v>
          </cell>
          <cell r="J8">
            <v>30000</v>
          </cell>
        </row>
        <row r="9">
          <cell r="E9">
            <v>250000</v>
          </cell>
          <cell r="H9">
            <v>30000</v>
          </cell>
          <cell r="I9">
            <v>30000</v>
          </cell>
          <cell r="J9">
            <v>30000</v>
          </cell>
        </row>
        <row r="12">
          <cell r="E12">
            <v>100000</v>
          </cell>
        </row>
        <row r="16">
          <cell r="E16">
            <v>500000</v>
          </cell>
        </row>
        <row r="18">
          <cell r="E18">
            <v>100000</v>
          </cell>
          <cell r="H18">
            <v>10000</v>
          </cell>
          <cell r="I18">
            <v>10000</v>
          </cell>
          <cell r="J18">
            <v>10000</v>
          </cell>
        </row>
        <row r="20">
          <cell r="E20">
            <v>600000</v>
          </cell>
        </row>
        <row r="21">
          <cell r="E21">
            <v>200000</v>
          </cell>
        </row>
        <row r="23">
          <cell r="E23">
            <v>200000</v>
          </cell>
          <cell r="H23">
            <v>10000</v>
          </cell>
          <cell r="I23">
            <v>10000</v>
          </cell>
          <cell r="J23">
            <v>10000</v>
          </cell>
        </row>
        <row r="24">
          <cell r="E24">
            <v>100000</v>
          </cell>
          <cell r="H24">
            <v>10000</v>
          </cell>
          <cell r="I24">
            <v>10000</v>
          </cell>
          <cell r="J24">
            <v>10000</v>
          </cell>
        </row>
        <row r="30">
          <cell r="E30">
            <v>500000</v>
          </cell>
        </row>
        <row r="31">
          <cell r="E31">
            <v>200000</v>
          </cell>
        </row>
        <row r="32">
          <cell r="E32">
            <v>100000</v>
          </cell>
        </row>
        <row r="34">
          <cell r="E34">
            <v>60000</v>
          </cell>
          <cell r="H34">
            <v>10000</v>
          </cell>
          <cell r="I34">
            <v>10000</v>
          </cell>
          <cell r="J34">
            <v>10000</v>
          </cell>
        </row>
        <row r="35">
          <cell r="E35">
            <v>20000</v>
          </cell>
          <cell r="H35">
            <v>10000</v>
          </cell>
          <cell r="I35">
            <v>10000</v>
          </cell>
          <cell r="J35">
            <v>10000</v>
          </cell>
        </row>
        <row r="36">
          <cell r="E36">
            <v>30000</v>
          </cell>
          <cell r="H36">
            <v>10000</v>
          </cell>
          <cell r="I36">
            <v>10000</v>
          </cell>
          <cell r="J36">
            <v>10000</v>
          </cell>
        </row>
        <row r="45">
          <cell r="E45">
            <v>100000</v>
          </cell>
        </row>
        <row r="48">
          <cell r="E48">
            <v>400000</v>
          </cell>
          <cell r="H48">
            <v>40000</v>
          </cell>
          <cell r="I48">
            <v>40000</v>
          </cell>
          <cell r="J48">
            <v>40000</v>
          </cell>
        </row>
        <row r="49">
          <cell r="E49">
            <v>100000</v>
          </cell>
          <cell r="H49">
            <v>30000</v>
          </cell>
          <cell r="I49">
            <v>30000</v>
          </cell>
          <cell r="J49">
            <v>30000</v>
          </cell>
        </row>
        <row r="50">
          <cell r="E50">
            <v>50000</v>
          </cell>
          <cell r="H50">
            <v>20000</v>
          </cell>
          <cell r="I50">
            <v>20000</v>
          </cell>
          <cell r="J50">
            <v>20000</v>
          </cell>
        </row>
        <row r="51">
          <cell r="E51">
            <v>26000</v>
          </cell>
          <cell r="H51">
            <v>10000</v>
          </cell>
          <cell r="I51">
            <v>10000</v>
          </cell>
          <cell r="J51">
            <v>10000</v>
          </cell>
        </row>
        <row r="52">
          <cell r="E52">
            <v>22000</v>
          </cell>
          <cell r="H52">
            <v>5000</v>
          </cell>
          <cell r="I52">
            <v>5000</v>
          </cell>
          <cell r="J52">
            <v>5000</v>
          </cell>
        </row>
        <row r="53">
          <cell r="E53">
            <v>35000</v>
          </cell>
          <cell r="H53">
            <v>15000</v>
          </cell>
          <cell r="I53">
            <v>15000</v>
          </cell>
          <cell r="J53">
            <v>15000</v>
          </cell>
        </row>
        <row r="54">
          <cell r="E54">
            <v>22000</v>
          </cell>
          <cell r="H54">
            <v>25000</v>
          </cell>
          <cell r="I54">
            <v>25000</v>
          </cell>
          <cell r="J54">
            <v>25000</v>
          </cell>
        </row>
        <row r="58">
          <cell r="E58">
            <v>500000</v>
          </cell>
          <cell r="H58">
            <v>20000</v>
          </cell>
          <cell r="I58">
            <v>20000</v>
          </cell>
          <cell r="J58">
            <v>20000</v>
          </cell>
          <cell r="K58">
            <v>20000</v>
          </cell>
          <cell r="L58">
            <v>20000</v>
          </cell>
        </row>
        <row r="59">
          <cell r="H59">
            <v>100</v>
          </cell>
          <cell r="I59">
            <v>100</v>
          </cell>
          <cell r="J59">
            <v>100</v>
          </cell>
          <cell r="K59">
            <v>100</v>
          </cell>
          <cell r="L59">
            <v>100</v>
          </cell>
        </row>
        <row r="60">
          <cell r="E60">
            <v>320000</v>
          </cell>
          <cell r="H60">
            <v>10000</v>
          </cell>
          <cell r="I60">
            <v>10000</v>
          </cell>
          <cell r="J60">
            <v>10000</v>
          </cell>
          <cell r="K60">
            <v>10000</v>
          </cell>
          <cell r="L60">
            <v>10000</v>
          </cell>
        </row>
        <row r="61">
          <cell r="E61">
            <v>200000</v>
          </cell>
          <cell r="H61">
            <v>5000</v>
          </cell>
          <cell r="I61">
            <v>5000</v>
          </cell>
          <cell r="J61">
            <v>5000</v>
          </cell>
          <cell r="K61">
            <v>5000</v>
          </cell>
        </row>
        <row r="62">
          <cell r="E62">
            <v>150000</v>
          </cell>
          <cell r="H62">
            <v>10000</v>
          </cell>
          <cell r="I62">
            <v>10000</v>
          </cell>
          <cell r="J62">
            <v>10000</v>
          </cell>
          <cell r="K62">
            <v>10000</v>
          </cell>
          <cell r="L62">
            <v>10000</v>
          </cell>
          <cell r="M62">
            <v>10000</v>
          </cell>
          <cell r="N62">
            <v>10000</v>
          </cell>
          <cell r="O62">
            <v>10000</v>
          </cell>
        </row>
        <row r="63">
          <cell r="H63">
            <v>100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100</v>
          </cell>
          <cell r="N63">
            <v>100</v>
          </cell>
          <cell r="O63">
            <v>100</v>
          </cell>
        </row>
        <row r="66">
          <cell r="E66">
            <v>300000</v>
          </cell>
        </row>
        <row r="67">
          <cell r="E67">
            <v>50000</v>
          </cell>
        </row>
        <row r="68">
          <cell r="E68">
            <v>20000</v>
          </cell>
        </row>
        <row r="69">
          <cell r="E69">
            <v>20000</v>
          </cell>
        </row>
        <row r="70">
          <cell r="E70">
            <v>35000</v>
          </cell>
        </row>
      </sheetData>
      <sheetData sheetId="6">
        <row r="5">
          <cell r="D5">
            <v>2019</v>
          </cell>
          <cell r="E5">
            <v>2020</v>
          </cell>
          <cell r="F5">
            <v>2021</v>
          </cell>
          <cell r="G5">
            <v>2022</v>
          </cell>
          <cell r="H5">
            <v>2023</v>
          </cell>
          <cell r="I5">
            <v>2024</v>
          </cell>
          <cell r="J5">
            <v>2025</v>
          </cell>
          <cell r="K5">
            <v>2026</v>
          </cell>
          <cell r="L5">
            <v>2027</v>
          </cell>
          <cell r="M5">
            <v>2028</v>
          </cell>
        </row>
        <row r="6">
          <cell r="C6" t="str">
            <v>Fatturato</v>
          </cell>
          <cell r="D6">
            <v>9600000</v>
          </cell>
          <cell r="E6">
            <v>9600000</v>
          </cell>
          <cell r="F6">
            <v>3300000</v>
          </cell>
          <cell r="G6">
            <v>9600000</v>
          </cell>
          <cell r="H6">
            <v>9600000</v>
          </cell>
          <cell r="I6">
            <v>9600000</v>
          </cell>
          <cell r="J6">
            <v>9600000</v>
          </cell>
          <cell r="K6">
            <v>9600000</v>
          </cell>
          <cell r="L6">
            <v>9600000</v>
          </cell>
          <cell r="M6">
            <v>9600000</v>
          </cell>
        </row>
        <row r="7">
          <cell r="C7" t="str">
            <v>Reddito Operativo</v>
          </cell>
          <cell r="D7">
            <v>8145197.5</v>
          </cell>
          <cell r="E7">
            <v>8316622.5</v>
          </cell>
          <cell r="F7">
            <v>2828422.5</v>
          </cell>
          <cell r="G7">
            <v>8302222.5</v>
          </cell>
          <cell r="H7">
            <v>8295022.5</v>
          </cell>
          <cell r="I7">
            <v>8287822.5</v>
          </cell>
          <cell r="J7">
            <v>8280622.5</v>
          </cell>
          <cell r="K7">
            <v>8273422.5</v>
          </cell>
          <cell r="L7">
            <v>8266222.5</v>
          </cell>
          <cell r="M7">
            <v>8259022.5</v>
          </cell>
        </row>
        <row r="8">
          <cell r="C8" t="str">
            <v>Reddito Netto</v>
          </cell>
          <cell r="D8">
            <v>5863355.0999999996</v>
          </cell>
          <cell r="E8">
            <v>5987968.2000000002</v>
          </cell>
          <cell r="F8">
            <v>2036464.2</v>
          </cell>
          <cell r="G8">
            <v>7970133.5999999996</v>
          </cell>
          <cell r="H8">
            <v>5972416.2000000002</v>
          </cell>
          <cell r="I8">
            <v>5967232.2000000002</v>
          </cell>
          <cell r="J8">
            <v>5962048.2000000002</v>
          </cell>
          <cell r="K8">
            <v>5956864.2000000002</v>
          </cell>
          <cell r="L8">
            <v>5951680.2000000002</v>
          </cell>
          <cell r="M8">
            <v>5946496.2000000002</v>
          </cell>
        </row>
        <row r="28">
          <cell r="D28">
            <v>2019</v>
          </cell>
          <cell r="E28">
            <v>2020</v>
          </cell>
          <cell r="F28">
            <v>2021</v>
          </cell>
          <cell r="G28">
            <v>2022</v>
          </cell>
          <cell r="H28">
            <v>2023</v>
          </cell>
          <cell r="I28">
            <v>2024</v>
          </cell>
          <cell r="J28">
            <v>2025</v>
          </cell>
          <cell r="K28">
            <v>2026</v>
          </cell>
          <cell r="L28">
            <v>2027</v>
          </cell>
          <cell r="M28">
            <v>2028</v>
          </cell>
        </row>
        <row r="29">
          <cell r="C29" t="str">
            <v>Entrate</v>
          </cell>
          <cell r="D29">
            <v>11802000</v>
          </cell>
          <cell r="E29">
            <v>11712000</v>
          </cell>
          <cell r="F29">
            <v>4026000</v>
          </cell>
          <cell r="G29">
            <v>11712000</v>
          </cell>
          <cell r="H29">
            <v>11712000</v>
          </cell>
          <cell r="I29">
            <v>11712000</v>
          </cell>
          <cell r="J29">
            <v>11712000</v>
          </cell>
          <cell r="K29">
            <v>11712000</v>
          </cell>
          <cell r="L29">
            <v>11712000</v>
          </cell>
          <cell r="M29">
            <v>11712000</v>
          </cell>
        </row>
        <row r="30">
          <cell r="C30" t="str">
            <v>Uscite</v>
          </cell>
          <cell r="D30">
            <v>3259825</v>
          </cell>
          <cell r="E30">
            <v>7733634.7999999998</v>
          </cell>
          <cell r="F30">
            <v>3682546.1999999993</v>
          </cell>
          <cell r="G30">
            <v>2216682.3000000003</v>
          </cell>
          <cell r="H30">
            <v>3724140.9</v>
          </cell>
          <cell r="I30">
            <v>7486223.7000000002</v>
          </cell>
          <cell r="J30">
            <v>5491674.2999999998</v>
          </cell>
          <cell r="K30">
            <v>5489658.3000000007</v>
          </cell>
          <cell r="L30">
            <v>5487642.3000000007</v>
          </cell>
          <cell r="M30">
            <v>5485626.3000000007</v>
          </cell>
        </row>
        <row r="31">
          <cell r="C31" t="str">
            <v>Flusso Finanziario</v>
          </cell>
          <cell r="D31">
            <v>8542175</v>
          </cell>
          <cell r="E31">
            <v>3978365.2</v>
          </cell>
          <cell r="F31">
            <v>343453.80000000075</v>
          </cell>
          <cell r="G31">
            <v>9495317.6999999993</v>
          </cell>
          <cell r="H31">
            <v>7987859.0999999996</v>
          </cell>
          <cell r="I31">
            <v>4225776.3</v>
          </cell>
          <cell r="J31">
            <v>6220325.7000000002</v>
          </cell>
          <cell r="K31">
            <v>6222341.6999999993</v>
          </cell>
          <cell r="L31">
            <v>6224357.6999999993</v>
          </cell>
          <cell r="M31">
            <v>6226373.6999999993</v>
          </cell>
        </row>
        <row r="32">
          <cell r="C32" t="str">
            <v>Saldo Finale Banca</v>
          </cell>
          <cell r="D32">
            <v>8462175</v>
          </cell>
          <cell r="E32">
            <v>12440540.199999999</v>
          </cell>
          <cell r="F32">
            <v>12783994</v>
          </cell>
          <cell r="G32">
            <v>22279311.699999999</v>
          </cell>
          <cell r="H32">
            <v>30267170.799999997</v>
          </cell>
          <cell r="I32">
            <v>34492947.099999994</v>
          </cell>
          <cell r="J32">
            <v>40713272.799999997</v>
          </cell>
          <cell r="K32">
            <v>46935614.5</v>
          </cell>
          <cell r="L32">
            <v>53159972.200000003</v>
          </cell>
          <cell r="M32">
            <v>59386345.900000006</v>
          </cell>
        </row>
        <row r="51">
          <cell r="D51">
            <v>2019</v>
          </cell>
          <cell r="E51">
            <v>2020</v>
          </cell>
          <cell r="F51">
            <v>2021</v>
          </cell>
          <cell r="G51">
            <v>2022</v>
          </cell>
          <cell r="H51">
            <v>2023</v>
          </cell>
          <cell r="I51">
            <v>2024</v>
          </cell>
          <cell r="J51">
            <v>2025</v>
          </cell>
          <cell r="K51">
            <v>2026</v>
          </cell>
          <cell r="L51">
            <v>2027</v>
          </cell>
          <cell r="M51">
            <v>2028</v>
          </cell>
        </row>
        <row r="52">
          <cell r="C52" t="str">
            <v>ROI</v>
          </cell>
          <cell r="D52">
            <v>1.2828446330909191</v>
          </cell>
          <cell r="E52">
            <v>0.67249686268439768</v>
          </cell>
          <cell r="F52">
            <v>0.18425796963286825</v>
          </cell>
          <cell r="G52">
            <v>0.401923287424785</v>
          </cell>
          <cell r="H52">
            <v>0.28933244174071204</v>
          </cell>
          <cell r="I52">
            <v>0.23808708397694717</v>
          </cell>
          <cell r="J52">
            <v>0.20497162465971652</v>
          </cell>
          <cell r="K52">
            <v>0.17739467235786383</v>
          </cell>
          <cell r="L52">
            <v>0.15634122175967055</v>
          </cell>
          <cell r="M52">
            <v>0.13974132100917838</v>
          </cell>
        </row>
        <row r="53">
          <cell r="C53" t="str">
            <v>ROE</v>
          </cell>
          <cell r="D53">
            <v>-7.5550642061838085</v>
          </cell>
          <cell r="E53">
            <v>-3.7157234904362664</v>
          </cell>
          <cell r="F53">
            <v>-1.8577412693804811</v>
          </cell>
          <cell r="G53">
            <v>-80.89721936963646</v>
          </cell>
          <cell r="H53">
            <v>-9.3895473651927652</v>
          </cell>
          <cell r="I53">
            <v>-3.658810356237733</v>
          </cell>
          <cell r="J53">
            <v>-3.658808438762946</v>
          </cell>
          <cell r="K53">
            <v>-3.6588065179527844</v>
          </cell>
          <cell r="L53">
            <v>-3.6588045937985374</v>
          </cell>
          <cell r="M53">
            <v>-3.6588026662914652</v>
          </cell>
        </row>
        <row r="54">
          <cell r="C54" t="str">
            <v>ROS</v>
          </cell>
          <cell r="D54">
            <v>0.84845807291666664</v>
          </cell>
          <cell r="E54">
            <v>0.86631484375000001</v>
          </cell>
          <cell r="F54">
            <v>0.85709772727272726</v>
          </cell>
          <cell r="G54">
            <v>0.86481484374999995</v>
          </cell>
          <cell r="H54">
            <v>0.86406484375000003</v>
          </cell>
          <cell r="I54">
            <v>0.86331484375</v>
          </cell>
          <cell r="J54">
            <v>0.86256484374999998</v>
          </cell>
          <cell r="K54">
            <v>0.86181484374999995</v>
          </cell>
          <cell r="L54">
            <v>0.86106484375000003</v>
          </cell>
          <cell r="M54">
            <v>0.86031484375</v>
          </cell>
        </row>
      </sheetData>
      <sheetData sheetId="7">
        <row r="5">
          <cell r="DY5">
            <v>2019</v>
          </cell>
          <cell r="DZ5">
            <v>2020</v>
          </cell>
          <cell r="EA5">
            <v>2021</v>
          </cell>
          <cell r="EB5">
            <v>2022</v>
          </cell>
          <cell r="EC5">
            <v>2023</v>
          </cell>
          <cell r="ED5">
            <v>2024</v>
          </cell>
          <cell r="EE5">
            <v>2025</v>
          </cell>
          <cell r="EF5">
            <v>2026</v>
          </cell>
          <cell r="EG5">
            <v>2027</v>
          </cell>
          <cell r="EH5">
            <v>2028</v>
          </cell>
        </row>
        <row r="9">
          <cell r="D9" t="str">
            <v>Utile (perdita) dell’esercizio</v>
          </cell>
          <cell r="DY9">
            <v>5863355.0999999996</v>
          </cell>
          <cell r="DZ9">
            <v>5987968.2000000002</v>
          </cell>
          <cell r="EA9">
            <v>2036464.2</v>
          </cell>
          <cell r="EB9">
            <v>7970133.5999999996</v>
          </cell>
          <cell r="EC9">
            <v>5972416.2000000002</v>
          </cell>
          <cell r="ED9">
            <v>5967232.2000000002</v>
          </cell>
          <cell r="EE9">
            <v>5962048.2000000002</v>
          </cell>
          <cell r="EF9">
            <v>5956864.2000000002</v>
          </cell>
          <cell r="EG9">
            <v>5951680.2000000002</v>
          </cell>
          <cell r="EH9">
            <v>5946496.2000000002</v>
          </cell>
        </row>
        <row r="10">
          <cell r="DY10">
            <v>2280542.4</v>
          </cell>
          <cell r="DZ10">
            <v>2328654.2999999998</v>
          </cell>
          <cell r="EA10">
            <v>791958.3</v>
          </cell>
          <cell r="EB10">
            <v>332088.90000000002</v>
          </cell>
          <cell r="EC10">
            <v>2322606.2999999998</v>
          </cell>
          <cell r="ED10">
            <v>2320590.2999999998</v>
          </cell>
          <cell r="EE10">
            <v>2318574.2999999998</v>
          </cell>
          <cell r="EF10">
            <v>2316558.2999999998</v>
          </cell>
          <cell r="EG10">
            <v>2314542.2999999998</v>
          </cell>
          <cell r="EH10">
            <v>2312526.2999999998</v>
          </cell>
        </row>
        <row r="11">
          <cell r="DY11">
            <v>1300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 t="str">
            <v>1. Reddito Operativo</v>
          </cell>
          <cell r="DY13">
            <v>8145197.5</v>
          </cell>
          <cell r="DZ13">
            <v>8316622.5</v>
          </cell>
          <cell r="EA13">
            <v>2828422.5</v>
          </cell>
          <cell r="EB13">
            <v>8302222.5</v>
          </cell>
          <cell r="EC13">
            <v>8295022.5</v>
          </cell>
          <cell r="ED13">
            <v>8287822.5</v>
          </cell>
          <cell r="EE13">
            <v>8280622.5</v>
          </cell>
          <cell r="EF13">
            <v>8273422.5</v>
          </cell>
          <cell r="EG13">
            <v>8266222.5</v>
          </cell>
          <cell r="EH13">
            <v>8259022.5</v>
          </cell>
        </row>
        <row r="16">
          <cell r="DY16">
            <v>337.5</v>
          </cell>
          <cell r="DZ16">
            <v>337.5</v>
          </cell>
          <cell r="EA16">
            <v>337.5</v>
          </cell>
          <cell r="EB16">
            <v>337.5</v>
          </cell>
          <cell r="EC16">
            <v>337.5</v>
          </cell>
          <cell r="ED16">
            <v>337.5</v>
          </cell>
          <cell r="EE16">
            <v>337.5</v>
          </cell>
          <cell r="EF16">
            <v>337.5</v>
          </cell>
          <cell r="EG16">
            <v>337.5</v>
          </cell>
          <cell r="EH16">
            <v>337.5</v>
          </cell>
        </row>
        <row r="17">
          <cell r="DY17">
            <v>185525</v>
          </cell>
          <cell r="DZ17">
            <v>14100</v>
          </cell>
          <cell r="EA17">
            <v>21300</v>
          </cell>
          <cell r="EB17">
            <v>28500</v>
          </cell>
          <cell r="EC17">
            <v>35700</v>
          </cell>
          <cell r="ED17">
            <v>42900</v>
          </cell>
          <cell r="EE17">
            <v>50100</v>
          </cell>
          <cell r="EF17">
            <v>57300</v>
          </cell>
          <cell r="EG17">
            <v>64500</v>
          </cell>
          <cell r="EH17">
            <v>71700</v>
          </cell>
        </row>
        <row r="18">
          <cell r="D18" t="str">
            <v>2. Flusso finanziario prima delle variazioni del ccn</v>
          </cell>
          <cell r="DY18">
            <v>8331060</v>
          </cell>
          <cell r="DZ18">
            <v>8331060</v>
          </cell>
          <cell r="EA18">
            <v>2850060</v>
          </cell>
          <cell r="EB18">
            <v>8331060</v>
          </cell>
          <cell r="EC18">
            <v>8331060</v>
          </cell>
          <cell r="ED18">
            <v>8331060</v>
          </cell>
          <cell r="EE18">
            <v>8331060</v>
          </cell>
          <cell r="EF18">
            <v>8331060</v>
          </cell>
          <cell r="EG18">
            <v>8331060</v>
          </cell>
          <cell r="EH18">
            <v>8331060</v>
          </cell>
        </row>
        <row r="21"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</row>
        <row r="22">
          <cell r="DY22">
            <v>90000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</row>
        <row r="23">
          <cell r="DY23">
            <v>48360</v>
          </cell>
          <cell r="DZ23">
            <v>0</v>
          </cell>
          <cell r="EA23">
            <v>-108885</v>
          </cell>
          <cell r="EB23">
            <v>108885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</row>
        <row r="24"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</row>
        <row r="26">
          <cell r="DY26">
            <v>244615</v>
          </cell>
          <cell r="DZ26">
            <v>550</v>
          </cell>
          <cell r="EA26">
            <v>-102795</v>
          </cell>
          <cell r="EB26">
            <v>102795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</row>
        <row r="27">
          <cell r="D27" t="str">
            <v>3. Flusso finanziario dopo le variazioni del ccn</v>
          </cell>
          <cell r="DY27">
            <v>8714035</v>
          </cell>
          <cell r="DZ27">
            <v>8331610</v>
          </cell>
          <cell r="EA27">
            <v>2638380</v>
          </cell>
          <cell r="EB27">
            <v>8542740</v>
          </cell>
          <cell r="EC27">
            <v>8331060</v>
          </cell>
          <cell r="ED27">
            <v>8331060</v>
          </cell>
          <cell r="EE27">
            <v>8331060</v>
          </cell>
          <cell r="EF27">
            <v>8331060</v>
          </cell>
          <cell r="EG27">
            <v>8331060</v>
          </cell>
          <cell r="EH27">
            <v>8331060</v>
          </cell>
        </row>
        <row r="29">
          <cell r="DY29">
            <v>45000</v>
          </cell>
          <cell r="DZ29">
            <v>-4561084.8000000007</v>
          </cell>
          <cell r="EA29">
            <v>-2376766.1999999993</v>
          </cell>
          <cell r="EB29">
            <v>744737.69999999972</v>
          </cell>
          <cell r="EC29">
            <v>-551040.90000000072</v>
          </cell>
          <cell r="ED29">
            <v>-4313123.7000000011</v>
          </cell>
          <cell r="EE29">
            <v>-2318574.2999999989</v>
          </cell>
          <cell r="EF29">
            <v>-2316558.2999999998</v>
          </cell>
          <cell r="EG29">
            <v>-2314542.3000000007</v>
          </cell>
          <cell r="EH29">
            <v>-2312526.3000000007</v>
          </cell>
        </row>
        <row r="30">
          <cell r="DY30">
            <v>122000</v>
          </cell>
          <cell r="DZ30">
            <v>192000</v>
          </cell>
          <cell r="EA30">
            <v>66000</v>
          </cell>
          <cell r="EB30">
            <v>192000</v>
          </cell>
          <cell r="EC30">
            <v>192000</v>
          </cell>
          <cell r="ED30">
            <v>192000</v>
          </cell>
          <cell r="EE30">
            <v>192000</v>
          </cell>
          <cell r="EF30">
            <v>192000</v>
          </cell>
          <cell r="EG30">
            <v>192000</v>
          </cell>
          <cell r="EH30">
            <v>192000</v>
          </cell>
        </row>
        <row r="31">
          <cell r="D31" t="str">
            <v>4. Flusso finanziario dopo le altre rettifiche</v>
          </cell>
          <cell r="DY31">
            <v>8881035</v>
          </cell>
          <cell r="DZ31">
            <v>3962525.1999999993</v>
          </cell>
          <cell r="EA31">
            <v>327613.80000000075</v>
          </cell>
          <cell r="EB31">
            <v>9479477.6999999993</v>
          </cell>
          <cell r="EC31">
            <v>7972019.0999999996</v>
          </cell>
          <cell r="ED31">
            <v>4209936.2999999989</v>
          </cell>
          <cell r="EE31">
            <v>6204485.7000000011</v>
          </cell>
          <cell r="EF31">
            <v>6206501.7000000002</v>
          </cell>
          <cell r="EG31">
            <v>6208517.6999999993</v>
          </cell>
          <cell r="EH31">
            <v>6210533.6999999993</v>
          </cell>
        </row>
        <row r="33">
          <cell r="D33" t="str">
            <v>Flusso finanziario della gestione reddituale (A)</v>
          </cell>
          <cell r="DY33">
            <v>8881035</v>
          </cell>
          <cell r="DZ33">
            <v>3962525.1999999993</v>
          </cell>
          <cell r="EA33">
            <v>327613.80000000075</v>
          </cell>
          <cell r="EB33">
            <v>9479477.6999999993</v>
          </cell>
          <cell r="EC33">
            <v>7972019.0999999996</v>
          </cell>
          <cell r="ED33">
            <v>4209936.2999999989</v>
          </cell>
          <cell r="EE33">
            <v>6204485.7000000011</v>
          </cell>
          <cell r="EF33">
            <v>6206501.7000000002</v>
          </cell>
          <cell r="EG33">
            <v>6208517.6999999993</v>
          </cell>
          <cell r="EH33">
            <v>6210533.6999999993</v>
          </cell>
        </row>
        <row r="35">
          <cell r="DY35">
            <v>-102000</v>
          </cell>
          <cell r="DZ35">
            <v>-72000</v>
          </cell>
          <cell r="EA35">
            <v>-72000</v>
          </cell>
          <cell r="EB35">
            <v>-72000</v>
          </cell>
          <cell r="EC35">
            <v>-72000</v>
          </cell>
          <cell r="ED35">
            <v>-72000</v>
          </cell>
          <cell r="EE35">
            <v>-72000</v>
          </cell>
          <cell r="EF35">
            <v>-72000</v>
          </cell>
          <cell r="EG35">
            <v>-72000</v>
          </cell>
          <cell r="EH35">
            <v>-72000</v>
          </cell>
        </row>
        <row r="54">
          <cell r="D54" t="str">
            <v>Flusso finanziario dell’attività di investimento (B)</v>
          </cell>
        </row>
        <row r="60"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</row>
        <row r="63"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</row>
        <row r="64"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</sheetData>
      <sheetData sheetId="8">
        <row r="5">
          <cell r="G5" t="str">
            <v>anno</v>
          </cell>
          <cell r="H5">
            <v>2019</v>
          </cell>
          <cell r="I5">
            <v>2019</v>
          </cell>
          <cell r="J5">
            <v>2019</v>
          </cell>
          <cell r="K5">
            <v>2019</v>
          </cell>
          <cell r="L5">
            <v>2019</v>
          </cell>
          <cell r="M5">
            <v>2019</v>
          </cell>
          <cell r="N5">
            <v>2019</v>
          </cell>
          <cell r="O5">
            <v>2019</v>
          </cell>
          <cell r="P5">
            <v>2019</v>
          </cell>
          <cell r="Q5">
            <v>2019</v>
          </cell>
          <cell r="R5">
            <v>2019</v>
          </cell>
          <cell r="S5">
            <v>2019</v>
          </cell>
          <cell r="T5">
            <v>2020</v>
          </cell>
          <cell r="U5">
            <v>2020</v>
          </cell>
          <cell r="V5">
            <v>2020</v>
          </cell>
          <cell r="W5">
            <v>2020</v>
          </cell>
          <cell r="X5">
            <v>2020</v>
          </cell>
          <cell r="Y5">
            <v>2020</v>
          </cell>
          <cell r="Z5">
            <v>2020</v>
          </cell>
          <cell r="AA5">
            <v>2020</v>
          </cell>
          <cell r="AB5">
            <v>2020</v>
          </cell>
          <cell r="AC5">
            <v>2020</v>
          </cell>
          <cell r="AD5">
            <v>2020</v>
          </cell>
          <cell r="AE5">
            <v>2020</v>
          </cell>
          <cell r="AF5">
            <v>2021</v>
          </cell>
          <cell r="AG5">
            <v>2021</v>
          </cell>
          <cell r="AH5">
            <v>2021</v>
          </cell>
          <cell r="AI5">
            <v>2021</v>
          </cell>
          <cell r="AJ5">
            <v>2021</v>
          </cell>
          <cell r="AK5">
            <v>2021</v>
          </cell>
          <cell r="AL5">
            <v>2021</v>
          </cell>
          <cell r="AM5">
            <v>2021</v>
          </cell>
          <cell r="AN5">
            <v>2021</v>
          </cell>
          <cell r="AO5">
            <v>2021</v>
          </cell>
          <cell r="AP5">
            <v>2021</v>
          </cell>
          <cell r="AQ5">
            <v>2021</v>
          </cell>
          <cell r="AR5">
            <v>2022</v>
          </cell>
          <cell r="AS5">
            <v>2022</v>
          </cell>
          <cell r="AT5">
            <v>2022</v>
          </cell>
          <cell r="AU5">
            <v>2022</v>
          </cell>
          <cell r="AV5">
            <v>2022</v>
          </cell>
          <cell r="AW5">
            <v>2022</v>
          </cell>
          <cell r="AX5">
            <v>2022</v>
          </cell>
          <cell r="AY5">
            <v>2022</v>
          </cell>
          <cell r="AZ5">
            <v>2022</v>
          </cell>
          <cell r="BA5">
            <v>2022</v>
          </cell>
          <cell r="BB5">
            <v>2022</v>
          </cell>
          <cell r="BC5">
            <v>2022</v>
          </cell>
          <cell r="BD5">
            <v>2023</v>
          </cell>
          <cell r="BE5">
            <v>2023</v>
          </cell>
          <cell r="BF5">
            <v>2023</v>
          </cell>
          <cell r="BG5">
            <v>2023</v>
          </cell>
          <cell r="BH5">
            <v>2023</v>
          </cell>
          <cell r="BI5">
            <v>2023</v>
          </cell>
          <cell r="BJ5">
            <v>2023</v>
          </cell>
          <cell r="BK5">
            <v>2023</v>
          </cell>
          <cell r="BL5">
            <v>2023</v>
          </cell>
          <cell r="BM5">
            <v>2023</v>
          </cell>
          <cell r="BN5">
            <v>2023</v>
          </cell>
          <cell r="BO5">
            <v>2023</v>
          </cell>
          <cell r="BP5">
            <v>2024</v>
          </cell>
          <cell r="BQ5">
            <v>2024</v>
          </cell>
          <cell r="BR5">
            <v>2024</v>
          </cell>
          <cell r="BS5">
            <v>2024</v>
          </cell>
          <cell r="BT5">
            <v>2024</v>
          </cell>
          <cell r="BU5">
            <v>2024</v>
          </cell>
          <cell r="BV5">
            <v>2024</v>
          </cell>
          <cell r="BW5">
            <v>2024</v>
          </cell>
          <cell r="BX5">
            <v>2024</v>
          </cell>
          <cell r="BY5">
            <v>2024</v>
          </cell>
          <cell r="BZ5">
            <v>2024</v>
          </cell>
          <cell r="CA5">
            <v>2024</v>
          </cell>
          <cell r="CB5">
            <v>2025</v>
          </cell>
          <cell r="CC5">
            <v>2025</v>
          </cell>
          <cell r="CD5">
            <v>2025</v>
          </cell>
          <cell r="CE5">
            <v>2025</v>
          </cell>
          <cell r="CF5">
            <v>2025</v>
          </cell>
          <cell r="CG5">
            <v>2025</v>
          </cell>
          <cell r="CH5">
            <v>2025</v>
          </cell>
          <cell r="CI5">
            <v>2025</v>
          </cell>
          <cell r="CJ5">
            <v>2025</v>
          </cell>
          <cell r="CK5">
            <v>2025</v>
          </cell>
          <cell r="CL5">
            <v>2025</v>
          </cell>
          <cell r="CM5">
            <v>2025</v>
          </cell>
          <cell r="CN5">
            <v>2026</v>
          </cell>
          <cell r="CO5">
            <v>2026</v>
          </cell>
          <cell r="CP5">
            <v>2026</v>
          </cell>
          <cell r="CQ5">
            <v>2026</v>
          </cell>
          <cell r="CR5">
            <v>2026</v>
          </cell>
          <cell r="CS5">
            <v>2026</v>
          </cell>
          <cell r="CT5">
            <v>2026</v>
          </cell>
          <cell r="CU5">
            <v>2026</v>
          </cell>
          <cell r="CV5">
            <v>2026</v>
          </cell>
          <cell r="CW5">
            <v>2026</v>
          </cell>
          <cell r="CX5">
            <v>2026</v>
          </cell>
          <cell r="CY5">
            <v>2026</v>
          </cell>
          <cell r="CZ5">
            <v>2027</v>
          </cell>
          <cell r="DA5">
            <v>2027</v>
          </cell>
          <cell r="DB5">
            <v>2027</v>
          </cell>
          <cell r="DC5">
            <v>2027</v>
          </cell>
          <cell r="DD5">
            <v>2027</v>
          </cell>
          <cell r="DE5">
            <v>2027</v>
          </cell>
          <cell r="DF5">
            <v>2027</v>
          </cell>
          <cell r="DG5">
            <v>2027</v>
          </cell>
          <cell r="DH5">
            <v>2027</v>
          </cell>
          <cell r="DI5">
            <v>2027</v>
          </cell>
          <cell r="DJ5">
            <v>2027</v>
          </cell>
          <cell r="DK5">
            <v>2027</v>
          </cell>
          <cell r="DL5">
            <v>2028</v>
          </cell>
          <cell r="DM5">
            <v>2028</v>
          </cell>
          <cell r="DN5">
            <v>2028</v>
          </cell>
          <cell r="DO5">
            <v>2028</v>
          </cell>
          <cell r="DP5">
            <v>2028</v>
          </cell>
          <cell r="DQ5">
            <v>2028</v>
          </cell>
          <cell r="DR5">
            <v>2028</v>
          </cell>
          <cell r="DS5">
            <v>2028</v>
          </cell>
          <cell r="DT5">
            <v>2028</v>
          </cell>
          <cell r="DU5">
            <v>2028</v>
          </cell>
          <cell r="DV5">
            <v>2028</v>
          </cell>
          <cell r="DW5">
            <v>2028</v>
          </cell>
        </row>
        <row r="6">
          <cell r="G6" t="str">
            <v>mese</v>
          </cell>
          <cell r="H6" t="str">
            <v>gen</v>
          </cell>
          <cell r="I6" t="str">
            <v>feb</v>
          </cell>
          <cell r="J6" t="str">
            <v>mar</v>
          </cell>
          <cell r="K6" t="str">
            <v>apr</v>
          </cell>
          <cell r="L6" t="str">
            <v>mag</v>
          </cell>
          <cell r="M6" t="str">
            <v>giu</v>
          </cell>
          <cell r="N6" t="str">
            <v>lug</v>
          </cell>
          <cell r="O6" t="str">
            <v>ago</v>
          </cell>
          <cell r="P6" t="str">
            <v>set</v>
          </cell>
          <cell r="Q6" t="str">
            <v>ott</v>
          </cell>
          <cell r="R6" t="str">
            <v>nov</v>
          </cell>
          <cell r="S6" t="str">
            <v>dic</v>
          </cell>
          <cell r="T6" t="str">
            <v>gen</v>
          </cell>
          <cell r="U6" t="str">
            <v>feb</v>
          </cell>
          <cell r="V6" t="str">
            <v>mar</v>
          </cell>
          <cell r="W6" t="str">
            <v>apr</v>
          </cell>
          <cell r="X6" t="str">
            <v>mag</v>
          </cell>
          <cell r="Y6" t="str">
            <v>giu</v>
          </cell>
          <cell r="Z6" t="str">
            <v>lug</v>
          </cell>
          <cell r="AA6" t="str">
            <v>ago</v>
          </cell>
          <cell r="AB6" t="str">
            <v>set</v>
          </cell>
          <cell r="AC6" t="str">
            <v>ott</v>
          </cell>
          <cell r="AD6" t="str">
            <v>nov</v>
          </cell>
          <cell r="AE6" t="str">
            <v>dic</v>
          </cell>
          <cell r="AF6" t="str">
            <v>gen</v>
          </cell>
          <cell r="AG6" t="str">
            <v>feb</v>
          </cell>
          <cell r="AH6" t="str">
            <v>mar</v>
          </cell>
          <cell r="AI6" t="str">
            <v>apr</v>
          </cell>
          <cell r="AJ6" t="str">
            <v>mag</v>
          </cell>
          <cell r="AK6" t="str">
            <v>giu</v>
          </cell>
          <cell r="AL6" t="str">
            <v>lug</v>
          </cell>
          <cell r="AM6" t="str">
            <v>ago</v>
          </cell>
          <cell r="AN6" t="str">
            <v>set</v>
          </cell>
          <cell r="AO6" t="str">
            <v>ott</v>
          </cell>
          <cell r="AP6" t="str">
            <v>nov</v>
          </cell>
          <cell r="AQ6" t="str">
            <v>dic</v>
          </cell>
          <cell r="AR6" t="str">
            <v>gen</v>
          </cell>
          <cell r="AS6" t="str">
            <v>feb</v>
          </cell>
          <cell r="AT6" t="str">
            <v>mar</v>
          </cell>
          <cell r="AU6" t="str">
            <v>apr</v>
          </cell>
          <cell r="AV6" t="str">
            <v>mag</v>
          </cell>
          <cell r="AW6" t="str">
            <v>giu</v>
          </cell>
          <cell r="AX6" t="str">
            <v>lug</v>
          </cell>
          <cell r="AY6" t="str">
            <v>ago</v>
          </cell>
          <cell r="AZ6" t="str">
            <v>set</v>
          </cell>
          <cell r="BA6" t="str">
            <v>ott</v>
          </cell>
          <cell r="BB6" t="str">
            <v>nov</v>
          </cell>
          <cell r="BC6" t="str">
            <v>dic</v>
          </cell>
          <cell r="BD6" t="str">
            <v>gen</v>
          </cell>
          <cell r="BE6" t="str">
            <v>feb</v>
          </cell>
          <cell r="BF6" t="str">
            <v>mar</v>
          </cell>
          <cell r="BG6" t="str">
            <v>apr</v>
          </cell>
          <cell r="BH6" t="str">
            <v>mag</v>
          </cell>
          <cell r="BI6" t="str">
            <v>giu</v>
          </cell>
          <cell r="BJ6" t="str">
            <v>lug</v>
          </cell>
          <cell r="BK6" t="str">
            <v>ago</v>
          </cell>
          <cell r="BL6" t="str">
            <v>set</v>
          </cell>
          <cell r="BM6" t="str">
            <v>ott</v>
          </cell>
          <cell r="BN6" t="str">
            <v>nov</v>
          </cell>
          <cell r="BO6" t="str">
            <v>dic</v>
          </cell>
          <cell r="BP6" t="str">
            <v>gen</v>
          </cell>
          <cell r="BQ6" t="str">
            <v>feb</v>
          </cell>
          <cell r="BR6" t="str">
            <v>mar</v>
          </cell>
          <cell r="BS6" t="str">
            <v>apr</v>
          </cell>
          <cell r="BT6" t="str">
            <v>mag</v>
          </cell>
          <cell r="BU6" t="str">
            <v>giu</v>
          </cell>
          <cell r="BV6" t="str">
            <v>lug</v>
          </cell>
          <cell r="BW6" t="str">
            <v>ago</v>
          </cell>
          <cell r="BX6" t="str">
            <v>set</v>
          </cell>
          <cell r="BY6" t="str">
            <v>ott</v>
          </cell>
          <cell r="BZ6" t="str">
            <v>nov</v>
          </cell>
          <cell r="CA6" t="str">
            <v>dic</v>
          </cell>
          <cell r="CB6" t="str">
            <v>gen</v>
          </cell>
          <cell r="CC6" t="str">
            <v>feb</v>
          </cell>
          <cell r="CD6" t="str">
            <v>mar</v>
          </cell>
          <cell r="CE6" t="str">
            <v>apr</v>
          </cell>
          <cell r="CF6" t="str">
            <v>mag</v>
          </cell>
          <cell r="CG6" t="str">
            <v>giu</v>
          </cell>
          <cell r="CH6" t="str">
            <v>lug</v>
          </cell>
          <cell r="CI6" t="str">
            <v>ago</v>
          </cell>
          <cell r="CJ6" t="str">
            <v>set</v>
          </cell>
          <cell r="CK6" t="str">
            <v>ott</v>
          </cell>
          <cell r="CL6" t="str">
            <v>nov</v>
          </cell>
          <cell r="CM6" t="str">
            <v>dic</v>
          </cell>
          <cell r="CN6" t="str">
            <v>gen</v>
          </cell>
          <cell r="CO6" t="str">
            <v>feb</v>
          </cell>
          <cell r="CP6" t="str">
            <v>mar</v>
          </cell>
          <cell r="CQ6" t="str">
            <v>apr</v>
          </cell>
          <cell r="CR6" t="str">
            <v>mag</v>
          </cell>
          <cell r="CS6" t="str">
            <v>giu</v>
          </cell>
          <cell r="CT6" t="str">
            <v>lug</v>
          </cell>
          <cell r="CU6" t="str">
            <v>ago</v>
          </cell>
          <cell r="CV6" t="str">
            <v>set</v>
          </cell>
          <cell r="CW6" t="str">
            <v>ott</v>
          </cell>
          <cell r="CX6" t="str">
            <v>nov</v>
          </cell>
          <cell r="CY6" t="str">
            <v>dic</v>
          </cell>
          <cell r="CZ6" t="str">
            <v>gen</v>
          </cell>
          <cell r="DA6" t="str">
            <v>feb</v>
          </cell>
          <cell r="DB6" t="str">
            <v>mar</v>
          </cell>
          <cell r="DC6" t="str">
            <v>apr</v>
          </cell>
          <cell r="DD6" t="str">
            <v>mag</v>
          </cell>
          <cell r="DE6" t="str">
            <v>giu</v>
          </cell>
          <cell r="DF6" t="str">
            <v>lug</v>
          </cell>
          <cell r="DG6" t="str">
            <v>ago</v>
          </cell>
          <cell r="DH6" t="str">
            <v>set</v>
          </cell>
          <cell r="DI6" t="str">
            <v>ott</v>
          </cell>
          <cell r="DJ6" t="str">
            <v>nov</v>
          </cell>
          <cell r="DK6" t="str">
            <v>dic</v>
          </cell>
          <cell r="DL6" t="str">
            <v>gen</v>
          </cell>
          <cell r="DM6" t="str">
            <v>feb</v>
          </cell>
          <cell r="DN6" t="str">
            <v>mar</v>
          </cell>
          <cell r="DO6" t="str">
            <v>apr</v>
          </cell>
          <cell r="DP6" t="str">
            <v>mag</v>
          </cell>
          <cell r="DQ6" t="str">
            <v>giu</v>
          </cell>
          <cell r="DR6" t="str">
            <v>lug</v>
          </cell>
          <cell r="DS6" t="str">
            <v>ago</v>
          </cell>
          <cell r="DT6" t="str">
            <v>set</v>
          </cell>
          <cell r="DU6" t="str">
            <v>ott</v>
          </cell>
          <cell r="DV6" t="str">
            <v>nov</v>
          </cell>
          <cell r="DW6" t="str">
            <v>dic</v>
          </cell>
        </row>
        <row r="15">
          <cell r="F15" t="str">
            <v>Totale Entrate</v>
          </cell>
          <cell r="DY15">
            <v>11802000</v>
          </cell>
          <cell r="DZ15">
            <v>11712000</v>
          </cell>
          <cell r="EA15">
            <v>4026000</v>
          </cell>
          <cell r="EB15">
            <v>11712000</v>
          </cell>
          <cell r="EC15">
            <v>11712000</v>
          </cell>
          <cell r="ED15">
            <v>11712000</v>
          </cell>
          <cell r="EE15">
            <v>11712000</v>
          </cell>
          <cell r="EF15">
            <v>11712000</v>
          </cell>
          <cell r="EG15">
            <v>11712000</v>
          </cell>
          <cell r="EH15">
            <v>11712000</v>
          </cell>
        </row>
        <row r="41">
          <cell r="F41" t="str">
            <v>Totale Uscite</v>
          </cell>
          <cell r="DY41">
            <v>3259825</v>
          </cell>
          <cell r="DZ41">
            <v>7733634.7999999998</v>
          </cell>
          <cell r="EA41">
            <v>3682546.1999999993</v>
          </cell>
          <cell r="EB41">
            <v>2216682.3000000003</v>
          </cell>
          <cell r="EC41">
            <v>3724140.9</v>
          </cell>
          <cell r="ED41">
            <v>7486223.7000000002</v>
          </cell>
          <cell r="EE41">
            <v>5491674.2999999998</v>
          </cell>
          <cell r="EF41">
            <v>5489658.3000000007</v>
          </cell>
          <cell r="EG41">
            <v>5487642.3000000007</v>
          </cell>
          <cell r="EH41">
            <v>5485626.3000000007</v>
          </cell>
        </row>
        <row r="45">
          <cell r="F45" t="str">
            <v>SALDO INZIALE BANCA</v>
          </cell>
          <cell r="DY45">
            <v>-80000</v>
          </cell>
          <cell r="DZ45">
            <v>8462175</v>
          </cell>
          <cell r="EA45">
            <v>12440540.199999999</v>
          </cell>
          <cell r="EB45">
            <v>12783994</v>
          </cell>
          <cell r="EC45">
            <v>22279311.699999999</v>
          </cell>
          <cell r="ED45">
            <v>30267170.799999997</v>
          </cell>
          <cell r="EE45">
            <v>34492947.099999994</v>
          </cell>
          <cell r="EF45">
            <v>40713272.799999997</v>
          </cell>
          <cell r="EG45">
            <v>46935614.5</v>
          </cell>
          <cell r="EH45">
            <v>53159972.200000003</v>
          </cell>
        </row>
        <row r="46">
          <cell r="F46" t="str">
            <v>SALDO FINALE BANCA</v>
          </cell>
          <cell r="H46">
            <v>835396.66666666674</v>
          </cell>
          <cell r="I46">
            <v>1566796.6666666667</v>
          </cell>
          <cell r="J46">
            <v>2258750</v>
          </cell>
          <cell r="K46">
            <v>2925675</v>
          </cell>
          <cell r="L46">
            <v>3597600</v>
          </cell>
          <cell r="M46">
            <v>4299625</v>
          </cell>
          <cell r="N46">
            <v>5001650</v>
          </cell>
          <cell r="O46">
            <v>5703675</v>
          </cell>
          <cell r="P46">
            <v>6415800</v>
          </cell>
          <cell r="Q46">
            <v>7127925</v>
          </cell>
          <cell r="R46">
            <v>7840050</v>
          </cell>
          <cell r="S46">
            <v>8552175</v>
          </cell>
          <cell r="T46">
            <v>9264300</v>
          </cell>
          <cell r="U46">
            <v>9975875</v>
          </cell>
          <cell r="V46">
            <v>10687450</v>
          </cell>
          <cell r="W46">
            <v>11399025</v>
          </cell>
          <cell r="X46">
            <v>12110600</v>
          </cell>
          <cell r="Y46">
            <v>9629415.6400000006</v>
          </cell>
          <cell r="Z46">
            <v>10340990.640000001</v>
          </cell>
          <cell r="AA46">
            <v>11052565.640000001</v>
          </cell>
          <cell r="AB46">
            <v>11764140.640000001</v>
          </cell>
          <cell r="AC46">
            <v>12475715.640000001</v>
          </cell>
          <cell r="AD46">
            <v>11818965.200000001</v>
          </cell>
          <cell r="AE46">
            <v>12530540.200000001</v>
          </cell>
          <cell r="AF46">
            <v>12614425.200000001</v>
          </cell>
          <cell r="AG46">
            <v>12820320.200000001</v>
          </cell>
          <cell r="AH46">
            <v>13051835.200000001</v>
          </cell>
          <cell r="AI46">
            <v>13296160.200000001</v>
          </cell>
          <cell r="AJ46">
            <v>13540485.200000001</v>
          </cell>
          <cell r="AK46">
            <v>12805236.580000002</v>
          </cell>
          <cell r="AL46">
            <v>13049561.580000002</v>
          </cell>
          <cell r="AM46">
            <v>13293886.580000002</v>
          </cell>
          <cell r="AN46">
            <v>13538211.580000002</v>
          </cell>
          <cell r="AO46">
            <v>13782536.580000002</v>
          </cell>
          <cell r="AP46">
            <v>12629669.000000002</v>
          </cell>
          <cell r="AQ46">
            <v>12873994.000000002</v>
          </cell>
          <cell r="AR46">
            <v>13746009.000000002</v>
          </cell>
          <cell r="AS46">
            <v>14496014.000000002</v>
          </cell>
          <cell r="AT46">
            <v>15220399.000000002</v>
          </cell>
          <cell r="AU46">
            <v>15931974.000000002</v>
          </cell>
          <cell r="AV46">
            <v>16643549.000000002</v>
          </cell>
          <cell r="AW46">
            <v>18575036.680000003</v>
          </cell>
          <cell r="AX46">
            <v>19286611.680000003</v>
          </cell>
          <cell r="AY46">
            <v>19998186.680000003</v>
          </cell>
          <cell r="AZ46">
            <v>20709761.680000003</v>
          </cell>
          <cell r="BA46">
            <v>21421336.680000003</v>
          </cell>
          <cell r="BB46">
            <v>21657736.700000003</v>
          </cell>
          <cell r="BC46">
            <v>22369311.700000003</v>
          </cell>
          <cell r="BD46">
            <v>23080886.700000003</v>
          </cell>
          <cell r="BE46">
            <v>23792461.700000003</v>
          </cell>
          <cell r="BF46">
            <v>24504036.700000003</v>
          </cell>
          <cell r="BG46">
            <v>25215611.700000003</v>
          </cell>
          <cell r="BH46">
            <v>25927186.700000003</v>
          </cell>
          <cell r="BI46">
            <v>26286974.140000004</v>
          </cell>
          <cell r="BJ46">
            <v>26998549.140000004</v>
          </cell>
          <cell r="BK46">
            <v>27710124.140000004</v>
          </cell>
          <cell r="BL46">
            <v>28421699.140000004</v>
          </cell>
          <cell r="BM46">
            <v>29133274.140000004</v>
          </cell>
          <cell r="BN46">
            <v>29645595.800000004</v>
          </cell>
          <cell r="BO46">
            <v>30357170.800000004</v>
          </cell>
          <cell r="BP46">
            <v>31068745.800000004</v>
          </cell>
          <cell r="BQ46">
            <v>31780320.800000004</v>
          </cell>
          <cell r="BR46">
            <v>32491895.800000004</v>
          </cell>
          <cell r="BS46">
            <v>33203470.800000004</v>
          </cell>
          <cell r="BT46">
            <v>33915045.800000004</v>
          </cell>
          <cell r="BU46">
            <v>31707060.880000003</v>
          </cell>
          <cell r="BV46">
            <v>32418635.880000003</v>
          </cell>
          <cell r="BW46">
            <v>33130210.880000003</v>
          </cell>
          <cell r="BX46">
            <v>33841785.880000003</v>
          </cell>
          <cell r="BY46">
            <v>34553360.880000003</v>
          </cell>
          <cell r="BZ46">
            <v>33871372.100000001</v>
          </cell>
          <cell r="CA46">
            <v>34582947.100000001</v>
          </cell>
          <cell r="CB46">
            <v>35294522.100000001</v>
          </cell>
          <cell r="CC46">
            <v>36006097.100000001</v>
          </cell>
          <cell r="CD46">
            <v>36717672.100000001</v>
          </cell>
          <cell r="CE46">
            <v>37429247.100000001</v>
          </cell>
          <cell r="CF46">
            <v>38140822.100000001</v>
          </cell>
          <cell r="CG46">
            <v>37926176.980000004</v>
          </cell>
          <cell r="CH46">
            <v>38637751.980000004</v>
          </cell>
          <cell r="CI46">
            <v>39349326.980000004</v>
          </cell>
          <cell r="CJ46">
            <v>40060901.980000004</v>
          </cell>
          <cell r="CK46">
            <v>40772476.980000004</v>
          </cell>
          <cell r="CL46">
            <v>40091697.800000004</v>
          </cell>
          <cell r="CM46">
            <v>40803272.800000004</v>
          </cell>
          <cell r="CN46">
            <v>41514847.800000004</v>
          </cell>
          <cell r="CO46">
            <v>42226422.800000004</v>
          </cell>
          <cell r="CP46">
            <v>42937997.800000004</v>
          </cell>
          <cell r="CQ46">
            <v>43649572.800000004</v>
          </cell>
          <cell r="CR46">
            <v>44361147.800000004</v>
          </cell>
          <cell r="CS46">
            <v>44147309.080000006</v>
          </cell>
          <cell r="CT46">
            <v>44858884.080000006</v>
          </cell>
          <cell r="CU46">
            <v>45570459.080000006</v>
          </cell>
          <cell r="CV46">
            <v>46282034.080000006</v>
          </cell>
          <cell r="CW46">
            <v>46993609.080000006</v>
          </cell>
          <cell r="CX46">
            <v>46314039.500000007</v>
          </cell>
          <cell r="CY46">
            <v>47025614.500000007</v>
          </cell>
          <cell r="CZ46">
            <v>47737189.500000007</v>
          </cell>
          <cell r="DA46">
            <v>48448764.500000007</v>
          </cell>
          <cell r="DB46">
            <v>49160339.500000007</v>
          </cell>
          <cell r="DC46">
            <v>49871914.500000007</v>
          </cell>
          <cell r="DD46">
            <v>50583489.500000007</v>
          </cell>
          <cell r="DE46">
            <v>50370457.180000007</v>
          </cell>
          <cell r="DF46">
            <v>51082032.180000007</v>
          </cell>
          <cell r="DG46">
            <v>51793607.180000007</v>
          </cell>
          <cell r="DH46">
            <v>52505182.180000007</v>
          </cell>
          <cell r="DI46">
            <v>53216757.180000007</v>
          </cell>
          <cell r="DJ46">
            <v>52538397.20000001</v>
          </cell>
          <cell r="DK46">
            <v>53249972.20000001</v>
          </cell>
          <cell r="DL46">
            <v>53961547.20000001</v>
          </cell>
          <cell r="DM46">
            <v>54673122.20000001</v>
          </cell>
          <cell r="DN46">
            <v>55384697.20000001</v>
          </cell>
          <cell r="DO46">
            <v>56096272.20000001</v>
          </cell>
          <cell r="DP46">
            <v>56807847.20000001</v>
          </cell>
          <cell r="DQ46">
            <v>56595621.280000009</v>
          </cell>
          <cell r="DR46">
            <v>57307196.280000009</v>
          </cell>
          <cell r="DS46">
            <v>58018771.280000009</v>
          </cell>
          <cell r="DT46">
            <v>58730346.280000009</v>
          </cell>
          <cell r="DU46">
            <v>59441921.280000009</v>
          </cell>
          <cell r="DV46">
            <v>58764770.900000006</v>
          </cell>
          <cell r="DW46">
            <v>59476345.900000006</v>
          </cell>
          <cell r="DY46">
            <v>8462175</v>
          </cell>
          <cell r="DZ46">
            <v>12440540.199999999</v>
          </cell>
          <cell r="EA46">
            <v>12783994</v>
          </cell>
          <cell r="EB46">
            <v>22279311.699999999</v>
          </cell>
          <cell r="EC46">
            <v>30267170.799999997</v>
          </cell>
          <cell r="ED46">
            <v>34492947.099999994</v>
          </cell>
          <cell r="EE46">
            <v>40713272.799999997</v>
          </cell>
          <cell r="EF46">
            <v>46935614.5</v>
          </cell>
          <cell r="EG46">
            <v>53159972.200000003</v>
          </cell>
          <cell r="EH46">
            <v>59386345.900000006</v>
          </cell>
        </row>
      </sheetData>
      <sheetData sheetId="9">
        <row r="5">
          <cell r="E5">
            <v>2019</v>
          </cell>
          <cell r="F5">
            <v>2020</v>
          </cell>
          <cell r="G5">
            <v>2021</v>
          </cell>
          <cell r="H5">
            <v>2022</v>
          </cell>
          <cell r="I5">
            <v>2023</v>
          </cell>
          <cell r="J5">
            <v>2024</v>
          </cell>
          <cell r="K5">
            <v>2025</v>
          </cell>
          <cell r="L5">
            <v>2026</v>
          </cell>
          <cell r="M5">
            <v>2027</v>
          </cell>
          <cell r="N5">
            <v>2028</v>
          </cell>
        </row>
        <row r="7">
          <cell r="E7">
            <v>8881035</v>
          </cell>
          <cell r="F7">
            <v>3962525.1999999993</v>
          </cell>
          <cell r="G7">
            <v>327613.80000000075</v>
          </cell>
          <cell r="H7">
            <v>9479477.6999999993</v>
          </cell>
          <cell r="I7">
            <v>7972019.0999999996</v>
          </cell>
          <cell r="J7">
            <v>4209936.2999999989</v>
          </cell>
          <cell r="K7">
            <v>6204485.7000000011</v>
          </cell>
          <cell r="L7">
            <v>6206501.7000000002</v>
          </cell>
          <cell r="M7">
            <v>6208517.6999999993</v>
          </cell>
          <cell r="N7">
            <v>6210533.6999999993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</sheetData>
      <sheetData sheetId="10" refreshError="1"/>
      <sheetData sheetId="11">
        <row r="13">
          <cell r="D13">
            <v>0.84845807291666664</v>
          </cell>
          <cell r="E13">
            <v>0.86631484375000001</v>
          </cell>
          <cell r="F13">
            <v>0.85709772727272726</v>
          </cell>
          <cell r="G13">
            <v>0.86481484374999995</v>
          </cell>
          <cell r="H13">
            <v>0.86406484375000003</v>
          </cell>
          <cell r="I13">
            <v>0.86331484375</v>
          </cell>
          <cell r="J13">
            <v>0.86256484374999998</v>
          </cell>
          <cell r="K13">
            <v>0.86181484374999995</v>
          </cell>
          <cell r="L13">
            <v>0.86106484375000003</v>
          </cell>
          <cell r="M13">
            <v>0.86031484375</v>
          </cell>
        </row>
        <row r="14">
          <cell r="D14">
            <v>1.2828446330909191</v>
          </cell>
          <cell r="E14">
            <v>0.67249686268439768</v>
          </cell>
          <cell r="F14">
            <v>0.18425796963286825</v>
          </cell>
          <cell r="G14">
            <v>0.401923287424785</v>
          </cell>
          <cell r="H14">
            <v>0.28933244174071204</v>
          </cell>
          <cell r="I14">
            <v>0.23808708397694717</v>
          </cell>
          <cell r="J14">
            <v>0.20497162465971652</v>
          </cell>
          <cell r="K14">
            <v>0.17739467235786383</v>
          </cell>
          <cell r="L14">
            <v>0.15634122175967055</v>
          </cell>
          <cell r="M14">
            <v>0.13974132100917838</v>
          </cell>
        </row>
        <row r="15">
          <cell r="D15">
            <v>-7.5550642061838085</v>
          </cell>
          <cell r="E15">
            <v>-3.7157234904362664</v>
          </cell>
          <cell r="F15">
            <v>-1.8577412693804811</v>
          </cell>
          <cell r="G15">
            <v>-80.89721936963646</v>
          </cell>
          <cell r="H15">
            <v>-9.3895473651927652</v>
          </cell>
          <cell r="I15">
            <v>-3.658810356237733</v>
          </cell>
          <cell r="J15">
            <v>-3.658808438762946</v>
          </cell>
          <cell r="K15">
            <v>-3.6588065179527844</v>
          </cell>
          <cell r="L15">
            <v>-3.6588045937985374</v>
          </cell>
          <cell r="M15">
            <v>-3.6588026662914652</v>
          </cell>
        </row>
      </sheetData>
      <sheetData sheetId="12" refreshError="1"/>
      <sheetData sheetId="13" refreshError="1"/>
      <sheetData sheetId="14">
        <row r="12">
          <cell r="H12">
            <v>3.9999999999999994E-2</v>
          </cell>
        </row>
      </sheetData>
      <sheetData sheetId="15">
        <row r="35">
          <cell r="G35">
            <v>-154495</v>
          </cell>
          <cell r="H35">
            <v>-154495</v>
          </cell>
          <cell r="I35">
            <v>-154495</v>
          </cell>
          <cell r="J35">
            <v>-154495</v>
          </cell>
          <cell r="K35">
            <v>-154495</v>
          </cell>
          <cell r="L35">
            <v>-154495</v>
          </cell>
          <cell r="M35">
            <v>-154495</v>
          </cell>
          <cell r="N35">
            <v>-154495</v>
          </cell>
          <cell r="O35">
            <v>-154495</v>
          </cell>
          <cell r="P35">
            <v>-154495</v>
          </cell>
          <cell r="Q35">
            <v>-154495</v>
          </cell>
          <cell r="R35">
            <v>-154495</v>
          </cell>
          <cell r="S35">
            <v>-155045</v>
          </cell>
          <cell r="T35">
            <v>-155045</v>
          </cell>
          <cell r="U35">
            <v>-155045</v>
          </cell>
          <cell r="V35">
            <v>-155045</v>
          </cell>
          <cell r="W35">
            <v>-155045</v>
          </cell>
          <cell r="X35">
            <v>-155045</v>
          </cell>
          <cell r="Y35">
            <v>-155045</v>
          </cell>
          <cell r="Z35">
            <v>-155045</v>
          </cell>
          <cell r="AA35">
            <v>-155045</v>
          </cell>
          <cell r="AB35">
            <v>-155045</v>
          </cell>
          <cell r="AC35">
            <v>-155045</v>
          </cell>
          <cell r="AD35">
            <v>-155045</v>
          </cell>
          <cell r="AE35">
            <v>-52250</v>
          </cell>
          <cell r="AF35">
            <v>-52250</v>
          </cell>
          <cell r="AG35">
            <v>-52250</v>
          </cell>
          <cell r="AH35">
            <v>-52250</v>
          </cell>
          <cell r="AI35">
            <v>-52250</v>
          </cell>
          <cell r="AJ35">
            <v>-52250</v>
          </cell>
          <cell r="AK35">
            <v>-52250</v>
          </cell>
          <cell r="AL35">
            <v>-52250</v>
          </cell>
          <cell r="AM35">
            <v>-52250</v>
          </cell>
          <cell r="AN35">
            <v>-52250</v>
          </cell>
          <cell r="AO35">
            <v>-52250</v>
          </cell>
          <cell r="AP35">
            <v>-52250</v>
          </cell>
          <cell r="AQ35">
            <v>-155045</v>
          </cell>
          <cell r="AR35">
            <v>-155045</v>
          </cell>
          <cell r="AS35">
            <v>-155045</v>
          </cell>
          <cell r="AT35">
            <v>-155045</v>
          </cell>
          <cell r="AU35">
            <v>-155045</v>
          </cell>
          <cell r="AV35">
            <v>-155045</v>
          </cell>
          <cell r="AW35">
            <v>-155045</v>
          </cell>
          <cell r="AX35">
            <v>-155045</v>
          </cell>
          <cell r="AY35">
            <v>-155045</v>
          </cell>
          <cell r="AZ35">
            <v>-155045</v>
          </cell>
          <cell r="BA35">
            <v>-155045</v>
          </cell>
          <cell r="BB35">
            <v>-155045</v>
          </cell>
          <cell r="BC35">
            <v>-155045</v>
          </cell>
          <cell r="BD35">
            <v>-155045</v>
          </cell>
          <cell r="BE35">
            <v>-155045</v>
          </cell>
          <cell r="BF35">
            <v>-155045</v>
          </cell>
          <cell r="BG35">
            <v>-155045</v>
          </cell>
          <cell r="BH35">
            <v>-155045</v>
          </cell>
          <cell r="BI35">
            <v>-155045</v>
          </cell>
          <cell r="BJ35">
            <v>-155045</v>
          </cell>
          <cell r="BK35">
            <v>-155045</v>
          </cell>
          <cell r="BL35">
            <v>-155045</v>
          </cell>
          <cell r="BM35">
            <v>-155045</v>
          </cell>
          <cell r="BN35">
            <v>-155045</v>
          </cell>
          <cell r="BO35">
            <v>-155045</v>
          </cell>
          <cell r="BP35">
            <v>-155045</v>
          </cell>
          <cell r="BQ35">
            <v>-155045</v>
          </cell>
          <cell r="BR35">
            <v>-155045</v>
          </cell>
          <cell r="BS35">
            <v>-155045</v>
          </cell>
          <cell r="BT35">
            <v>-155045</v>
          </cell>
          <cell r="BU35">
            <v>-155045</v>
          </cell>
          <cell r="BV35">
            <v>-155045</v>
          </cell>
          <cell r="BW35">
            <v>-155045</v>
          </cell>
          <cell r="BX35">
            <v>-155045</v>
          </cell>
          <cell r="BY35">
            <v>-155045</v>
          </cell>
          <cell r="BZ35">
            <v>-155045</v>
          </cell>
          <cell r="CA35">
            <v>-155045</v>
          </cell>
          <cell r="CB35">
            <v>-155045</v>
          </cell>
          <cell r="CC35">
            <v>-155045</v>
          </cell>
          <cell r="CD35">
            <v>-155045</v>
          </cell>
          <cell r="CE35">
            <v>-155045</v>
          </cell>
          <cell r="CF35">
            <v>-155045</v>
          </cell>
          <cell r="CG35">
            <v>-155045</v>
          </cell>
          <cell r="CH35">
            <v>-155045</v>
          </cell>
          <cell r="CI35">
            <v>-155045</v>
          </cell>
          <cell r="CJ35">
            <v>-155045</v>
          </cell>
          <cell r="CK35">
            <v>-155045</v>
          </cell>
          <cell r="CL35">
            <v>-155045</v>
          </cell>
          <cell r="CM35">
            <v>-155045</v>
          </cell>
          <cell r="CN35">
            <v>-155045</v>
          </cell>
          <cell r="CO35">
            <v>-155045</v>
          </cell>
          <cell r="CP35">
            <v>-155045</v>
          </cell>
          <cell r="CQ35">
            <v>-155045</v>
          </cell>
          <cell r="CR35">
            <v>-155045</v>
          </cell>
          <cell r="CS35">
            <v>-155045</v>
          </cell>
          <cell r="CT35">
            <v>-155045</v>
          </cell>
          <cell r="CU35">
            <v>-155045</v>
          </cell>
          <cell r="CV35">
            <v>-155045</v>
          </cell>
          <cell r="CW35">
            <v>-155045</v>
          </cell>
          <cell r="CX35">
            <v>-155045</v>
          </cell>
          <cell r="CY35">
            <v>-155045</v>
          </cell>
          <cell r="CZ35">
            <v>-155045</v>
          </cell>
          <cell r="DA35">
            <v>-155045</v>
          </cell>
          <cell r="DB35">
            <v>-155045</v>
          </cell>
          <cell r="DC35">
            <v>-155045</v>
          </cell>
          <cell r="DD35">
            <v>-155045</v>
          </cell>
          <cell r="DE35">
            <v>-155045</v>
          </cell>
          <cell r="DF35">
            <v>-155045</v>
          </cell>
          <cell r="DG35">
            <v>-155045</v>
          </cell>
          <cell r="DH35">
            <v>-155045</v>
          </cell>
          <cell r="DI35">
            <v>-155045</v>
          </cell>
          <cell r="DJ35">
            <v>-155045</v>
          </cell>
          <cell r="DK35">
            <v>-155045</v>
          </cell>
          <cell r="DL35">
            <v>-155045</v>
          </cell>
          <cell r="DM35">
            <v>-155045</v>
          </cell>
          <cell r="DN35">
            <v>-155045</v>
          </cell>
          <cell r="DO35">
            <v>-155045</v>
          </cell>
          <cell r="DP35">
            <v>-155045</v>
          </cell>
          <cell r="DQ35">
            <v>-155045</v>
          </cell>
          <cell r="DR35">
            <v>-155045</v>
          </cell>
          <cell r="DS35">
            <v>-155045</v>
          </cell>
          <cell r="DT35">
            <v>-155045</v>
          </cell>
          <cell r="DU35">
            <v>-155045</v>
          </cell>
          <cell r="DV35">
            <v>-155045</v>
          </cell>
        </row>
        <row r="36">
          <cell r="G36">
            <v>0</v>
          </cell>
          <cell r="H36">
            <v>-154495</v>
          </cell>
          <cell r="I36">
            <v>-154495</v>
          </cell>
          <cell r="J36">
            <v>-154495</v>
          </cell>
          <cell r="K36">
            <v>-154495</v>
          </cell>
          <cell r="L36">
            <v>-154495</v>
          </cell>
          <cell r="M36">
            <v>-154495</v>
          </cell>
          <cell r="N36">
            <v>-154495</v>
          </cell>
          <cell r="O36">
            <v>-154495</v>
          </cell>
          <cell r="P36">
            <v>-154495</v>
          </cell>
          <cell r="Q36">
            <v>-154495</v>
          </cell>
          <cell r="R36">
            <v>-154495</v>
          </cell>
          <cell r="S36">
            <v>-154495</v>
          </cell>
          <cell r="T36">
            <v>-155045</v>
          </cell>
          <cell r="U36">
            <v>-155045</v>
          </cell>
          <cell r="V36">
            <v>-155045</v>
          </cell>
          <cell r="W36">
            <v>-155045</v>
          </cell>
          <cell r="X36">
            <v>-155045</v>
          </cell>
          <cell r="Y36">
            <v>-155045</v>
          </cell>
          <cell r="Z36">
            <v>-155045</v>
          </cell>
          <cell r="AA36">
            <v>-155045</v>
          </cell>
          <cell r="AB36">
            <v>-155045</v>
          </cell>
          <cell r="AC36">
            <v>-155045</v>
          </cell>
          <cell r="AD36">
            <v>-155045</v>
          </cell>
          <cell r="AE36">
            <v>-155045</v>
          </cell>
          <cell r="AF36">
            <v>-52250</v>
          </cell>
          <cell r="AG36">
            <v>-52250</v>
          </cell>
          <cell r="AH36">
            <v>-52250</v>
          </cell>
          <cell r="AI36">
            <v>-52250</v>
          </cell>
          <cell r="AJ36">
            <v>-52250</v>
          </cell>
          <cell r="AK36">
            <v>-52250</v>
          </cell>
          <cell r="AL36">
            <v>-52250</v>
          </cell>
          <cell r="AM36">
            <v>-52250</v>
          </cell>
          <cell r="AN36">
            <v>-52250</v>
          </cell>
          <cell r="AO36">
            <v>-52250</v>
          </cell>
          <cell r="AP36">
            <v>-52250</v>
          </cell>
          <cell r="AQ36">
            <v>-52250</v>
          </cell>
          <cell r="AR36">
            <v>-155045</v>
          </cell>
          <cell r="AS36">
            <v>-155045</v>
          </cell>
          <cell r="AT36">
            <v>-155045</v>
          </cell>
          <cell r="AU36">
            <v>-155045</v>
          </cell>
          <cell r="AV36">
            <v>-155045</v>
          </cell>
          <cell r="AW36">
            <v>-155045</v>
          </cell>
          <cell r="AX36">
            <v>-155045</v>
          </cell>
          <cell r="AY36">
            <v>-155045</v>
          </cell>
          <cell r="AZ36">
            <v>-155045</v>
          </cell>
          <cell r="BA36">
            <v>-155045</v>
          </cell>
          <cell r="BB36">
            <v>-155045</v>
          </cell>
          <cell r="BC36">
            <v>-155045</v>
          </cell>
          <cell r="BD36">
            <v>-155045</v>
          </cell>
          <cell r="BE36">
            <v>-155045</v>
          </cell>
          <cell r="BF36">
            <v>-155045</v>
          </cell>
          <cell r="BG36">
            <v>-155045</v>
          </cell>
          <cell r="BH36">
            <v>-155045</v>
          </cell>
          <cell r="BI36">
            <v>-155045</v>
          </cell>
          <cell r="BJ36">
            <v>-155045</v>
          </cell>
          <cell r="BK36">
            <v>-155045</v>
          </cell>
          <cell r="BL36">
            <v>-155045</v>
          </cell>
          <cell r="BM36">
            <v>-155045</v>
          </cell>
          <cell r="BN36">
            <v>-155045</v>
          </cell>
          <cell r="BO36">
            <v>-155045</v>
          </cell>
          <cell r="BP36">
            <v>-155045</v>
          </cell>
          <cell r="BQ36">
            <v>-155045</v>
          </cell>
          <cell r="BR36">
            <v>-155045</v>
          </cell>
          <cell r="BS36">
            <v>-155045</v>
          </cell>
          <cell r="BT36">
            <v>-155045</v>
          </cell>
          <cell r="BU36">
            <v>-155045</v>
          </cell>
          <cell r="BV36">
            <v>-155045</v>
          </cell>
          <cell r="BW36">
            <v>-155045</v>
          </cell>
          <cell r="BX36">
            <v>-155045</v>
          </cell>
          <cell r="BY36">
            <v>-155045</v>
          </cell>
          <cell r="BZ36">
            <v>-155045</v>
          </cell>
          <cell r="CA36">
            <v>-155045</v>
          </cell>
          <cell r="CB36">
            <v>-155045</v>
          </cell>
          <cell r="CC36">
            <v>-155045</v>
          </cell>
          <cell r="CD36">
            <v>-155045</v>
          </cell>
          <cell r="CE36">
            <v>-155045</v>
          </cell>
          <cell r="CF36">
            <v>-155045</v>
          </cell>
          <cell r="CG36">
            <v>-155045</v>
          </cell>
          <cell r="CH36">
            <v>-155045</v>
          </cell>
          <cell r="CI36">
            <v>-155045</v>
          </cell>
          <cell r="CJ36">
            <v>-155045</v>
          </cell>
          <cell r="CK36">
            <v>-155045</v>
          </cell>
          <cell r="CL36">
            <v>-155045</v>
          </cell>
          <cell r="CM36">
            <v>-155045</v>
          </cell>
          <cell r="CN36">
            <v>-155045</v>
          </cell>
          <cell r="CO36">
            <v>-155045</v>
          </cell>
          <cell r="CP36">
            <v>-155045</v>
          </cell>
          <cell r="CQ36">
            <v>-155045</v>
          </cell>
          <cell r="CR36">
            <v>-155045</v>
          </cell>
          <cell r="CS36">
            <v>-155045</v>
          </cell>
          <cell r="CT36">
            <v>-155045</v>
          </cell>
          <cell r="CU36">
            <v>-155045</v>
          </cell>
          <cell r="CV36">
            <v>-155045</v>
          </cell>
          <cell r="CW36">
            <v>-155045</v>
          </cell>
          <cell r="CX36">
            <v>-155045</v>
          </cell>
          <cell r="CY36">
            <v>-155045</v>
          </cell>
          <cell r="CZ36">
            <v>-155045</v>
          </cell>
          <cell r="DA36">
            <v>-155045</v>
          </cell>
          <cell r="DB36">
            <v>-155045</v>
          </cell>
          <cell r="DC36">
            <v>-155045</v>
          </cell>
          <cell r="DD36">
            <v>-155045</v>
          </cell>
          <cell r="DE36">
            <v>-155045</v>
          </cell>
          <cell r="DF36">
            <v>-155045</v>
          </cell>
          <cell r="DG36">
            <v>-155045</v>
          </cell>
          <cell r="DH36">
            <v>-155045</v>
          </cell>
          <cell r="DI36">
            <v>-155045</v>
          </cell>
          <cell r="DJ36">
            <v>-155045</v>
          </cell>
          <cell r="DK36">
            <v>-155045</v>
          </cell>
          <cell r="DL36">
            <v>-155045</v>
          </cell>
          <cell r="DM36">
            <v>-155045</v>
          </cell>
          <cell r="DN36">
            <v>-155045</v>
          </cell>
          <cell r="DO36">
            <v>-155045</v>
          </cell>
          <cell r="DP36">
            <v>-155045</v>
          </cell>
          <cell r="DQ36">
            <v>-155045</v>
          </cell>
          <cell r="DR36">
            <v>-155045</v>
          </cell>
          <cell r="DS36">
            <v>-155045</v>
          </cell>
          <cell r="DT36">
            <v>-155045</v>
          </cell>
          <cell r="DU36">
            <v>-155045</v>
          </cell>
          <cell r="DV36">
            <v>-155045</v>
          </cell>
        </row>
      </sheetData>
      <sheetData sheetId="16">
        <row r="4">
          <cell r="D4">
            <v>2019</v>
          </cell>
        </row>
        <row r="6">
          <cell r="D6">
            <v>0.04</v>
          </cell>
        </row>
        <row r="7">
          <cell r="D7">
            <v>0.24</v>
          </cell>
        </row>
        <row r="9">
          <cell r="D9">
            <v>0.02</v>
          </cell>
        </row>
      </sheetData>
      <sheetData sheetId="17">
        <row r="2">
          <cell r="I2" t="str">
            <v>anno</v>
          </cell>
          <cell r="J2">
            <v>2019</v>
          </cell>
          <cell r="K2">
            <v>2019</v>
          </cell>
          <cell r="L2">
            <v>2019</v>
          </cell>
          <cell r="M2">
            <v>2019</v>
          </cell>
          <cell r="N2">
            <v>2019</v>
          </cell>
          <cell r="O2">
            <v>2019</v>
          </cell>
          <cell r="P2">
            <v>2019</v>
          </cell>
          <cell r="Q2">
            <v>2019</v>
          </cell>
          <cell r="R2">
            <v>2019</v>
          </cell>
          <cell r="S2">
            <v>2019</v>
          </cell>
          <cell r="T2">
            <v>2019</v>
          </cell>
          <cell r="U2">
            <v>2019</v>
          </cell>
          <cell r="V2">
            <v>2020</v>
          </cell>
          <cell r="W2">
            <v>2020</v>
          </cell>
          <cell r="X2">
            <v>2020</v>
          </cell>
          <cell r="Y2">
            <v>2020</v>
          </cell>
          <cell r="Z2">
            <v>2020</v>
          </cell>
          <cell r="AA2">
            <v>2020</v>
          </cell>
          <cell r="AB2">
            <v>2020</v>
          </cell>
          <cell r="AC2">
            <v>2020</v>
          </cell>
          <cell r="AD2">
            <v>2020</v>
          </cell>
          <cell r="AE2">
            <v>2020</v>
          </cell>
          <cell r="AF2">
            <v>2020</v>
          </cell>
          <cell r="AG2">
            <v>2020</v>
          </cell>
          <cell r="AH2">
            <v>2021</v>
          </cell>
          <cell r="AI2">
            <v>2021</v>
          </cell>
          <cell r="AJ2">
            <v>2021</v>
          </cell>
          <cell r="AK2">
            <v>2021</v>
          </cell>
          <cell r="AL2">
            <v>2021</v>
          </cell>
          <cell r="AM2">
            <v>2021</v>
          </cell>
          <cell r="AN2">
            <v>2021</v>
          </cell>
          <cell r="AO2">
            <v>2021</v>
          </cell>
          <cell r="AP2">
            <v>2021</v>
          </cell>
          <cell r="AQ2">
            <v>2021</v>
          </cell>
          <cell r="AR2">
            <v>2021</v>
          </cell>
          <cell r="AS2">
            <v>2021</v>
          </cell>
          <cell r="AT2">
            <v>2022</v>
          </cell>
          <cell r="AU2">
            <v>2022</v>
          </cell>
          <cell r="AV2">
            <v>2022</v>
          </cell>
          <cell r="AW2">
            <v>2022</v>
          </cell>
          <cell r="AX2">
            <v>2022</v>
          </cell>
          <cell r="AY2">
            <v>2022</v>
          </cell>
          <cell r="AZ2">
            <v>2022</v>
          </cell>
          <cell r="BA2">
            <v>2022</v>
          </cell>
          <cell r="BB2">
            <v>2022</v>
          </cell>
          <cell r="BC2">
            <v>2022</v>
          </cell>
          <cell r="BD2">
            <v>2022</v>
          </cell>
          <cell r="BE2">
            <v>2022</v>
          </cell>
          <cell r="BF2">
            <v>2023</v>
          </cell>
          <cell r="BG2">
            <v>2023</v>
          </cell>
          <cell r="BH2">
            <v>2023</v>
          </cell>
          <cell r="BI2">
            <v>2023</v>
          </cell>
          <cell r="BJ2">
            <v>2023</v>
          </cell>
          <cell r="BK2">
            <v>2023</v>
          </cell>
          <cell r="BL2">
            <v>2023</v>
          </cell>
          <cell r="BM2">
            <v>2023</v>
          </cell>
          <cell r="BN2">
            <v>2023</v>
          </cell>
          <cell r="BO2">
            <v>2023</v>
          </cell>
          <cell r="BP2">
            <v>2023</v>
          </cell>
          <cell r="BQ2">
            <v>2023</v>
          </cell>
          <cell r="BR2">
            <v>2024</v>
          </cell>
          <cell r="BS2">
            <v>2024</v>
          </cell>
          <cell r="BT2">
            <v>2024</v>
          </cell>
          <cell r="BU2">
            <v>2024</v>
          </cell>
          <cell r="BV2">
            <v>2024</v>
          </cell>
          <cell r="BW2">
            <v>2024</v>
          </cell>
          <cell r="BX2">
            <v>2024</v>
          </cell>
          <cell r="BY2">
            <v>2024</v>
          </cell>
          <cell r="BZ2">
            <v>2024</v>
          </cell>
          <cell r="CA2">
            <v>2024</v>
          </cell>
          <cell r="CB2">
            <v>2024</v>
          </cell>
          <cell r="CC2">
            <v>2024</v>
          </cell>
          <cell r="CD2">
            <v>2025</v>
          </cell>
          <cell r="CE2">
            <v>2025</v>
          </cell>
          <cell r="CF2">
            <v>2025</v>
          </cell>
          <cell r="CG2">
            <v>2025</v>
          </cell>
          <cell r="CH2">
            <v>2025</v>
          </cell>
          <cell r="CI2">
            <v>2025</v>
          </cell>
          <cell r="CJ2">
            <v>2025</v>
          </cell>
          <cell r="CK2">
            <v>2025</v>
          </cell>
          <cell r="CL2">
            <v>2025</v>
          </cell>
          <cell r="CM2">
            <v>2025</v>
          </cell>
          <cell r="CN2">
            <v>2025</v>
          </cell>
          <cell r="CO2">
            <v>2025</v>
          </cell>
          <cell r="CP2">
            <v>2026</v>
          </cell>
          <cell r="CQ2">
            <v>2026</v>
          </cell>
          <cell r="CR2">
            <v>2026</v>
          </cell>
          <cell r="CS2">
            <v>2026</v>
          </cell>
          <cell r="CT2">
            <v>2026</v>
          </cell>
          <cell r="CU2">
            <v>2026</v>
          </cell>
          <cell r="CV2">
            <v>2026</v>
          </cell>
          <cell r="CW2">
            <v>2026</v>
          </cell>
          <cell r="CX2">
            <v>2026</v>
          </cell>
          <cell r="CY2">
            <v>2026</v>
          </cell>
          <cell r="CZ2">
            <v>2026</v>
          </cell>
          <cell r="DA2">
            <v>2026</v>
          </cell>
          <cell r="DB2">
            <v>2027</v>
          </cell>
          <cell r="DC2">
            <v>2027</v>
          </cell>
          <cell r="DD2">
            <v>2027</v>
          </cell>
          <cell r="DE2">
            <v>2027</v>
          </cell>
          <cell r="DF2">
            <v>2027</v>
          </cell>
          <cell r="DG2">
            <v>2027</v>
          </cell>
          <cell r="DH2">
            <v>2027</v>
          </cell>
          <cell r="DI2">
            <v>2027</v>
          </cell>
          <cell r="DJ2">
            <v>2027</v>
          </cell>
          <cell r="DK2">
            <v>2027</v>
          </cell>
          <cell r="DL2">
            <v>2027</v>
          </cell>
          <cell r="DM2">
            <v>2027</v>
          </cell>
          <cell r="DN2">
            <v>2028</v>
          </cell>
          <cell r="DO2">
            <v>2028</v>
          </cell>
          <cell r="DP2">
            <v>2028</v>
          </cell>
          <cell r="DQ2">
            <v>2028</v>
          </cell>
          <cell r="DR2">
            <v>2028</v>
          </cell>
          <cell r="DS2">
            <v>2028</v>
          </cell>
          <cell r="DT2">
            <v>2028</v>
          </cell>
          <cell r="DU2">
            <v>2028</v>
          </cell>
          <cell r="DV2">
            <v>2028</v>
          </cell>
          <cell r="DW2">
            <v>2028</v>
          </cell>
          <cell r="DX2">
            <v>2028</v>
          </cell>
          <cell r="DY2">
            <v>2028</v>
          </cell>
        </row>
        <row r="3">
          <cell r="C3" t="str">
            <v>Categoria</v>
          </cell>
          <cell r="D3" t="str">
            <v>Incidenza Costo Acquisto %</v>
          </cell>
          <cell r="E3" t="str">
            <v>Aliquota Iva</v>
          </cell>
          <cell r="G3" t="str">
            <v>gg dilazione Clienti</v>
          </cell>
          <cell r="H3" t="str">
            <v>gg dilazione Fornitori</v>
          </cell>
          <cell r="I3" t="str">
            <v>mese</v>
          </cell>
          <cell r="J3" t="str">
            <v>gen</v>
          </cell>
          <cell r="K3" t="str">
            <v>feb</v>
          </cell>
          <cell r="L3" t="str">
            <v>mar</v>
          </cell>
          <cell r="M3" t="str">
            <v>apr</v>
          </cell>
          <cell r="N3" t="str">
            <v>mag</v>
          </cell>
          <cell r="O3" t="str">
            <v>giu</v>
          </cell>
          <cell r="P3" t="str">
            <v>lug</v>
          </cell>
          <cell r="Q3" t="str">
            <v>ago</v>
          </cell>
          <cell r="R3" t="str">
            <v>set</v>
          </cell>
          <cell r="S3" t="str">
            <v>ott</v>
          </cell>
          <cell r="T3" t="str">
            <v>nov</v>
          </cell>
          <cell r="U3" t="str">
            <v>dic</v>
          </cell>
          <cell r="V3" t="str">
            <v>gen</v>
          </cell>
          <cell r="W3" t="str">
            <v>feb</v>
          </cell>
          <cell r="X3" t="str">
            <v>mar</v>
          </cell>
          <cell r="Y3" t="str">
            <v>apr</v>
          </cell>
          <cell r="Z3" t="str">
            <v>mag</v>
          </cell>
          <cell r="AA3" t="str">
            <v>giu</v>
          </cell>
          <cell r="AB3" t="str">
            <v>lug</v>
          </cell>
          <cell r="AC3" t="str">
            <v>ago</v>
          </cell>
          <cell r="AD3" t="str">
            <v>set</v>
          </cell>
          <cell r="AE3" t="str">
            <v>ott</v>
          </cell>
          <cell r="AF3" t="str">
            <v>nov</v>
          </cell>
          <cell r="AG3" t="str">
            <v>dic</v>
          </cell>
          <cell r="AH3" t="str">
            <v>gen</v>
          </cell>
          <cell r="AI3" t="str">
            <v>feb</v>
          </cell>
          <cell r="AJ3" t="str">
            <v>mar</v>
          </cell>
          <cell r="AK3" t="str">
            <v>apr</v>
          </cell>
          <cell r="AL3" t="str">
            <v>mag</v>
          </cell>
          <cell r="AM3" t="str">
            <v>giu</v>
          </cell>
          <cell r="AN3" t="str">
            <v>lug</v>
          </cell>
          <cell r="AO3" t="str">
            <v>ago</v>
          </cell>
          <cell r="AP3" t="str">
            <v>set</v>
          </cell>
          <cell r="AQ3" t="str">
            <v>ott</v>
          </cell>
          <cell r="AR3" t="str">
            <v>nov</v>
          </cell>
          <cell r="AS3" t="str">
            <v>dic</v>
          </cell>
          <cell r="AT3" t="str">
            <v>gen</v>
          </cell>
          <cell r="AU3" t="str">
            <v>feb</v>
          </cell>
          <cell r="AV3" t="str">
            <v>mar</v>
          </cell>
          <cell r="AW3" t="str">
            <v>apr</v>
          </cell>
          <cell r="AX3" t="str">
            <v>mag</v>
          </cell>
          <cell r="AY3" t="str">
            <v>giu</v>
          </cell>
          <cell r="AZ3" t="str">
            <v>lug</v>
          </cell>
          <cell r="BA3" t="str">
            <v>ago</v>
          </cell>
          <cell r="BB3" t="str">
            <v>set</v>
          </cell>
          <cell r="BC3" t="str">
            <v>ott</v>
          </cell>
          <cell r="BD3" t="str">
            <v>nov</v>
          </cell>
          <cell r="BE3" t="str">
            <v>dic</v>
          </cell>
          <cell r="BF3" t="str">
            <v>gen</v>
          </cell>
          <cell r="BG3" t="str">
            <v>feb</v>
          </cell>
          <cell r="BH3" t="str">
            <v>mar</v>
          </cell>
          <cell r="BI3" t="str">
            <v>apr</v>
          </cell>
          <cell r="BJ3" t="str">
            <v>mag</v>
          </cell>
          <cell r="BK3" t="str">
            <v>giu</v>
          </cell>
          <cell r="BL3" t="str">
            <v>lug</v>
          </cell>
          <cell r="BM3" t="str">
            <v>ago</v>
          </cell>
          <cell r="BN3" t="str">
            <v>set</v>
          </cell>
          <cell r="BO3" t="str">
            <v>ott</v>
          </cell>
          <cell r="BP3" t="str">
            <v>nov</v>
          </cell>
          <cell r="BQ3" t="str">
            <v>dic</v>
          </cell>
          <cell r="BR3" t="str">
            <v>gen</v>
          </cell>
          <cell r="BS3" t="str">
            <v>feb</v>
          </cell>
          <cell r="BT3" t="str">
            <v>mar</v>
          </cell>
          <cell r="BU3" t="str">
            <v>apr</v>
          </cell>
          <cell r="BV3" t="str">
            <v>mag</v>
          </cell>
          <cell r="BW3" t="str">
            <v>giu</v>
          </cell>
          <cell r="BX3" t="str">
            <v>lug</v>
          </cell>
          <cell r="BY3" t="str">
            <v>ago</v>
          </cell>
          <cell r="BZ3" t="str">
            <v>set</v>
          </cell>
          <cell r="CA3" t="str">
            <v>ott</v>
          </cell>
          <cell r="CB3" t="str">
            <v>nov</v>
          </cell>
          <cell r="CC3" t="str">
            <v>dic</v>
          </cell>
          <cell r="CD3" t="str">
            <v>gen</v>
          </cell>
          <cell r="CE3" t="str">
            <v>feb</v>
          </cell>
          <cell r="CF3" t="str">
            <v>mar</v>
          </cell>
          <cell r="CG3" t="str">
            <v>apr</v>
          </cell>
          <cell r="CH3" t="str">
            <v>mag</v>
          </cell>
          <cell r="CI3" t="str">
            <v>giu</v>
          </cell>
          <cell r="CJ3" t="str">
            <v>lug</v>
          </cell>
          <cell r="CK3" t="str">
            <v>ago</v>
          </cell>
          <cell r="CL3" t="str">
            <v>set</v>
          </cell>
          <cell r="CM3" t="str">
            <v>ott</v>
          </cell>
          <cell r="CN3" t="str">
            <v>nov</v>
          </cell>
          <cell r="CO3" t="str">
            <v>dic</v>
          </cell>
          <cell r="CP3" t="str">
            <v>gen</v>
          </cell>
          <cell r="CQ3" t="str">
            <v>feb</v>
          </cell>
          <cell r="CR3" t="str">
            <v>mar</v>
          </cell>
          <cell r="CS3" t="str">
            <v>apr</v>
          </cell>
          <cell r="CT3" t="str">
            <v>mag</v>
          </cell>
          <cell r="CU3" t="str">
            <v>giu</v>
          </cell>
          <cell r="CV3" t="str">
            <v>lug</v>
          </cell>
          <cell r="CW3" t="str">
            <v>ago</v>
          </cell>
          <cell r="CX3" t="str">
            <v>set</v>
          </cell>
          <cell r="CY3" t="str">
            <v>ott</v>
          </cell>
          <cell r="CZ3" t="str">
            <v>nov</v>
          </cell>
          <cell r="DA3" t="str">
            <v>dic</v>
          </cell>
          <cell r="DB3" t="str">
            <v>gen</v>
          </cell>
          <cell r="DC3" t="str">
            <v>feb</v>
          </cell>
          <cell r="DD3" t="str">
            <v>mar</v>
          </cell>
          <cell r="DE3" t="str">
            <v>apr</v>
          </cell>
          <cell r="DF3" t="str">
            <v>mag</v>
          </cell>
          <cell r="DG3" t="str">
            <v>giu</v>
          </cell>
          <cell r="DH3" t="str">
            <v>lug</v>
          </cell>
          <cell r="DI3" t="str">
            <v>ago</v>
          </cell>
          <cell r="DJ3" t="str">
            <v>set</v>
          </cell>
          <cell r="DK3" t="str">
            <v>ott</v>
          </cell>
          <cell r="DL3" t="str">
            <v>nov</v>
          </cell>
          <cell r="DM3" t="str">
            <v>dic</v>
          </cell>
          <cell r="DN3" t="str">
            <v>gen</v>
          </cell>
          <cell r="DO3" t="str">
            <v>feb</v>
          </cell>
          <cell r="DP3" t="str">
            <v>mar</v>
          </cell>
          <cell r="DQ3" t="str">
            <v>apr</v>
          </cell>
          <cell r="DR3" t="str">
            <v>mag</v>
          </cell>
          <cell r="DS3" t="str">
            <v>giu</v>
          </cell>
          <cell r="DT3" t="str">
            <v>lug</v>
          </cell>
          <cell r="DU3" t="str">
            <v>ago</v>
          </cell>
          <cell r="DV3" t="str">
            <v>set</v>
          </cell>
          <cell r="DW3" t="str">
            <v>ott</v>
          </cell>
          <cell r="DX3" t="str">
            <v>nov</v>
          </cell>
          <cell r="DY3" t="str">
            <v>dic</v>
          </cell>
        </row>
        <row r="4">
          <cell r="C4" t="str">
            <v>Prodotto/Servizio 1</v>
          </cell>
          <cell r="D4">
            <v>0</v>
          </cell>
          <cell r="E4">
            <v>0.22</v>
          </cell>
          <cell r="F4">
            <v>0</v>
          </cell>
          <cell r="G4">
            <v>0</v>
          </cell>
          <cell r="J4">
            <v>3000</v>
          </cell>
          <cell r="K4">
            <v>3000</v>
          </cell>
          <cell r="L4">
            <v>3000</v>
          </cell>
          <cell r="M4">
            <v>3000</v>
          </cell>
          <cell r="N4">
            <v>3000</v>
          </cell>
          <cell r="O4">
            <v>3000</v>
          </cell>
          <cell r="P4">
            <v>3000</v>
          </cell>
          <cell r="Q4">
            <v>3000</v>
          </cell>
          <cell r="R4">
            <v>3000</v>
          </cell>
          <cell r="S4">
            <v>3000</v>
          </cell>
          <cell r="T4">
            <v>3000</v>
          </cell>
          <cell r="U4">
            <v>3000</v>
          </cell>
          <cell r="V4">
            <v>3000</v>
          </cell>
          <cell r="W4">
            <v>3000</v>
          </cell>
          <cell r="X4">
            <v>3000</v>
          </cell>
          <cell r="Y4">
            <v>3000</v>
          </cell>
          <cell r="Z4">
            <v>3000</v>
          </cell>
          <cell r="AA4">
            <v>3000</v>
          </cell>
          <cell r="AB4">
            <v>3000</v>
          </cell>
          <cell r="AC4">
            <v>3000</v>
          </cell>
          <cell r="AD4">
            <v>3000</v>
          </cell>
          <cell r="AE4">
            <v>3000</v>
          </cell>
          <cell r="AF4">
            <v>3000</v>
          </cell>
          <cell r="AG4">
            <v>3000</v>
          </cell>
          <cell r="AH4">
            <v>3000</v>
          </cell>
          <cell r="AI4">
            <v>3000</v>
          </cell>
          <cell r="AJ4">
            <v>3000</v>
          </cell>
          <cell r="AK4">
            <v>3000</v>
          </cell>
          <cell r="AL4">
            <v>3000</v>
          </cell>
          <cell r="AM4">
            <v>3000</v>
          </cell>
          <cell r="AN4">
            <v>3000</v>
          </cell>
          <cell r="AO4">
            <v>3000</v>
          </cell>
          <cell r="AP4">
            <v>3000</v>
          </cell>
          <cell r="AQ4">
            <v>3000</v>
          </cell>
          <cell r="AR4">
            <v>3000</v>
          </cell>
          <cell r="AS4">
            <v>3000</v>
          </cell>
          <cell r="AT4">
            <v>3000</v>
          </cell>
          <cell r="AU4">
            <v>3000</v>
          </cell>
          <cell r="AV4">
            <v>3000</v>
          </cell>
          <cell r="AW4">
            <v>3000</v>
          </cell>
          <cell r="AX4">
            <v>3000</v>
          </cell>
          <cell r="AY4">
            <v>3000</v>
          </cell>
          <cell r="AZ4">
            <v>3000</v>
          </cell>
          <cell r="BA4">
            <v>3000</v>
          </cell>
          <cell r="BB4">
            <v>3000</v>
          </cell>
          <cell r="BC4">
            <v>3000</v>
          </cell>
          <cell r="BD4">
            <v>3000</v>
          </cell>
          <cell r="BE4">
            <v>3000</v>
          </cell>
          <cell r="BF4">
            <v>3000</v>
          </cell>
          <cell r="BG4">
            <v>3000</v>
          </cell>
          <cell r="BH4">
            <v>3000</v>
          </cell>
          <cell r="BI4">
            <v>3000</v>
          </cell>
          <cell r="BJ4">
            <v>3000</v>
          </cell>
          <cell r="BK4">
            <v>3000</v>
          </cell>
          <cell r="BL4">
            <v>3000</v>
          </cell>
          <cell r="BM4">
            <v>3000</v>
          </cell>
          <cell r="BN4">
            <v>3000</v>
          </cell>
          <cell r="BO4">
            <v>3000</v>
          </cell>
          <cell r="BP4">
            <v>3000</v>
          </cell>
          <cell r="BQ4">
            <v>3000</v>
          </cell>
          <cell r="BR4">
            <v>3000</v>
          </cell>
          <cell r="BS4">
            <v>3000</v>
          </cell>
          <cell r="BT4">
            <v>3000</v>
          </cell>
          <cell r="BU4">
            <v>3000</v>
          </cell>
          <cell r="BV4">
            <v>3000</v>
          </cell>
          <cell r="BW4">
            <v>3000</v>
          </cell>
          <cell r="BX4">
            <v>3000</v>
          </cell>
          <cell r="BY4">
            <v>3000</v>
          </cell>
          <cell r="BZ4">
            <v>3000</v>
          </cell>
          <cell r="CA4">
            <v>3000</v>
          </cell>
          <cell r="CB4">
            <v>3000</v>
          </cell>
          <cell r="CC4">
            <v>3000</v>
          </cell>
          <cell r="CD4">
            <v>3000</v>
          </cell>
          <cell r="CE4">
            <v>3000</v>
          </cell>
          <cell r="CF4">
            <v>3000</v>
          </cell>
          <cell r="CG4">
            <v>3000</v>
          </cell>
          <cell r="CH4">
            <v>3000</v>
          </cell>
          <cell r="CI4">
            <v>3000</v>
          </cell>
          <cell r="CJ4">
            <v>3000</v>
          </cell>
          <cell r="CK4">
            <v>3000</v>
          </cell>
          <cell r="CL4">
            <v>3000</v>
          </cell>
          <cell r="CM4">
            <v>3000</v>
          </cell>
          <cell r="CN4">
            <v>3000</v>
          </cell>
          <cell r="CO4">
            <v>3000</v>
          </cell>
          <cell r="CP4">
            <v>3000</v>
          </cell>
          <cell r="CQ4">
            <v>3000</v>
          </cell>
          <cell r="CR4">
            <v>3000</v>
          </cell>
          <cell r="CS4">
            <v>3000</v>
          </cell>
          <cell r="CT4">
            <v>3000</v>
          </cell>
          <cell r="CU4">
            <v>3000</v>
          </cell>
          <cell r="CV4">
            <v>3000</v>
          </cell>
          <cell r="CW4">
            <v>3000</v>
          </cell>
          <cell r="CX4">
            <v>3000</v>
          </cell>
          <cell r="CY4">
            <v>3000</v>
          </cell>
          <cell r="CZ4">
            <v>3000</v>
          </cell>
          <cell r="DA4">
            <v>3000</v>
          </cell>
          <cell r="DB4">
            <v>3000</v>
          </cell>
          <cell r="DC4">
            <v>3000</v>
          </cell>
          <cell r="DD4">
            <v>3000</v>
          </cell>
          <cell r="DE4">
            <v>3000</v>
          </cell>
          <cell r="DF4">
            <v>3000</v>
          </cell>
          <cell r="DG4">
            <v>3000</v>
          </cell>
          <cell r="DH4">
            <v>3000</v>
          </cell>
          <cell r="DI4">
            <v>3000</v>
          </cell>
          <cell r="DJ4">
            <v>3000</v>
          </cell>
          <cell r="DK4">
            <v>3000</v>
          </cell>
          <cell r="DL4">
            <v>3000</v>
          </cell>
          <cell r="DM4">
            <v>3000</v>
          </cell>
          <cell r="DN4">
            <v>3000</v>
          </cell>
          <cell r="DO4">
            <v>3000</v>
          </cell>
          <cell r="DP4">
            <v>3000</v>
          </cell>
          <cell r="DQ4">
            <v>3000</v>
          </cell>
          <cell r="DR4">
            <v>3000</v>
          </cell>
          <cell r="DS4">
            <v>3000</v>
          </cell>
          <cell r="DT4">
            <v>3000</v>
          </cell>
          <cell r="DU4">
            <v>3000</v>
          </cell>
          <cell r="DV4">
            <v>3000</v>
          </cell>
          <cell r="DW4">
            <v>3000</v>
          </cell>
          <cell r="DX4">
            <v>3000</v>
          </cell>
          <cell r="DY4">
            <v>3000</v>
          </cell>
        </row>
        <row r="5">
          <cell r="C5" t="str">
            <v>Prodotto/Servizio 2</v>
          </cell>
          <cell r="D5">
            <v>0</v>
          </cell>
          <cell r="E5">
            <v>0.22</v>
          </cell>
          <cell r="F5">
            <v>0</v>
          </cell>
          <cell r="G5">
            <v>0</v>
          </cell>
          <cell r="J5">
            <v>2000</v>
          </cell>
          <cell r="K5">
            <v>2000</v>
          </cell>
          <cell r="L5">
            <v>2000</v>
          </cell>
          <cell r="M5">
            <v>2000</v>
          </cell>
          <cell r="N5">
            <v>2000</v>
          </cell>
          <cell r="O5">
            <v>2000</v>
          </cell>
          <cell r="P5">
            <v>2000</v>
          </cell>
          <cell r="Q5">
            <v>2000</v>
          </cell>
          <cell r="R5">
            <v>2000</v>
          </cell>
          <cell r="S5">
            <v>2000</v>
          </cell>
          <cell r="T5">
            <v>2000</v>
          </cell>
          <cell r="U5">
            <v>2000</v>
          </cell>
          <cell r="V5">
            <v>2000</v>
          </cell>
          <cell r="W5">
            <v>2000</v>
          </cell>
          <cell r="X5">
            <v>2000</v>
          </cell>
          <cell r="Y5">
            <v>2000</v>
          </cell>
          <cell r="Z5">
            <v>2000</v>
          </cell>
          <cell r="AA5">
            <v>2000</v>
          </cell>
          <cell r="AB5">
            <v>2000</v>
          </cell>
          <cell r="AC5">
            <v>2000</v>
          </cell>
          <cell r="AD5">
            <v>2000</v>
          </cell>
          <cell r="AE5">
            <v>2000</v>
          </cell>
          <cell r="AF5">
            <v>2000</v>
          </cell>
          <cell r="AG5">
            <v>2000</v>
          </cell>
          <cell r="AH5">
            <v>2000</v>
          </cell>
          <cell r="AI5">
            <v>2000</v>
          </cell>
          <cell r="AJ5">
            <v>2000</v>
          </cell>
          <cell r="AK5">
            <v>2000</v>
          </cell>
          <cell r="AL5">
            <v>2000</v>
          </cell>
          <cell r="AM5">
            <v>2000</v>
          </cell>
          <cell r="AN5">
            <v>2000</v>
          </cell>
          <cell r="AO5">
            <v>2000</v>
          </cell>
          <cell r="AP5">
            <v>2000</v>
          </cell>
          <cell r="AQ5">
            <v>2000</v>
          </cell>
          <cell r="AR5">
            <v>2000</v>
          </cell>
          <cell r="AS5">
            <v>2000</v>
          </cell>
          <cell r="AT5">
            <v>2000</v>
          </cell>
          <cell r="AU5">
            <v>2000</v>
          </cell>
          <cell r="AV5">
            <v>2000</v>
          </cell>
          <cell r="AW5">
            <v>2000</v>
          </cell>
          <cell r="AX5">
            <v>2000</v>
          </cell>
          <cell r="AY5">
            <v>2000</v>
          </cell>
          <cell r="AZ5">
            <v>2000</v>
          </cell>
          <cell r="BA5">
            <v>2000</v>
          </cell>
          <cell r="BB5">
            <v>2000</v>
          </cell>
          <cell r="BC5">
            <v>2000</v>
          </cell>
          <cell r="BD5">
            <v>2000</v>
          </cell>
          <cell r="BE5">
            <v>2000</v>
          </cell>
          <cell r="BF5">
            <v>2000</v>
          </cell>
          <cell r="BG5">
            <v>2000</v>
          </cell>
          <cell r="BH5">
            <v>2000</v>
          </cell>
          <cell r="BI5">
            <v>2000</v>
          </cell>
          <cell r="BJ5">
            <v>2000</v>
          </cell>
          <cell r="BK5">
            <v>2000</v>
          </cell>
          <cell r="BL5">
            <v>2000</v>
          </cell>
          <cell r="BM5">
            <v>2000</v>
          </cell>
          <cell r="BN5">
            <v>2000</v>
          </cell>
          <cell r="BO5">
            <v>2000</v>
          </cell>
          <cell r="BP5">
            <v>2000</v>
          </cell>
          <cell r="BQ5">
            <v>2000</v>
          </cell>
          <cell r="BR5">
            <v>2000</v>
          </cell>
          <cell r="BS5">
            <v>2000</v>
          </cell>
          <cell r="BT5">
            <v>2000</v>
          </cell>
          <cell r="BU5">
            <v>2000</v>
          </cell>
          <cell r="BV5">
            <v>2000</v>
          </cell>
          <cell r="BW5">
            <v>2000</v>
          </cell>
          <cell r="BX5">
            <v>2000</v>
          </cell>
          <cell r="BY5">
            <v>2000</v>
          </cell>
          <cell r="BZ5">
            <v>2000</v>
          </cell>
          <cell r="CA5">
            <v>2000</v>
          </cell>
          <cell r="CB5">
            <v>2000</v>
          </cell>
          <cell r="CC5">
            <v>2000</v>
          </cell>
          <cell r="CD5">
            <v>2000</v>
          </cell>
          <cell r="CE5">
            <v>2000</v>
          </cell>
          <cell r="CF5">
            <v>2000</v>
          </cell>
          <cell r="CG5">
            <v>2000</v>
          </cell>
          <cell r="CH5">
            <v>2000</v>
          </cell>
          <cell r="CI5">
            <v>2000</v>
          </cell>
          <cell r="CJ5">
            <v>2000</v>
          </cell>
          <cell r="CK5">
            <v>2000</v>
          </cell>
          <cell r="CL5">
            <v>2000</v>
          </cell>
          <cell r="CM5">
            <v>2000</v>
          </cell>
          <cell r="CN5">
            <v>2000</v>
          </cell>
          <cell r="CO5">
            <v>2000</v>
          </cell>
          <cell r="CP5">
            <v>2000</v>
          </cell>
          <cell r="CQ5">
            <v>2000</v>
          </cell>
          <cell r="CR5">
            <v>2000</v>
          </cell>
          <cell r="CS5">
            <v>2000</v>
          </cell>
          <cell r="CT5">
            <v>2000</v>
          </cell>
          <cell r="CU5">
            <v>2000</v>
          </cell>
          <cell r="CV5">
            <v>2000</v>
          </cell>
          <cell r="CW5">
            <v>2000</v>
          </cell>
          <cell r="CX5">
            <v>2000</v>
          </cell>
          <cell r="CY5">
            <v>2000</v>
          </cell>
          <cell r="CZ5">
            <v>2000</v>
          </cell>
          <cell r="DA5">
            <v>2000</v>
          </cell>
          <cell r="DB5">
            <v>2000</v>
          </cell>
          <cell r="DC5">
            <v>2000</v>
          </cell>
          <cell r="DD5">
            <v>2000</v>
          </cell>
          <cell r="DE5">
            <v>2000</v>
          </cell>
          <cell r="DF5">
            <v>2000</v>
          </cell>
          <cell r="DG5">
            <v>2000</v>
          </cell>
          <cell r="DH5">
            <v>2000</v>
          </cell>
          <cell r="DI5">
            <v>2000</v>
          </cell>
          <cell r="DJ5">
            <v>2000</v>
          </cell>
          <cell r="DK5">
            <v>2000</v>
          </cell>
          <cell r="DL5">
            <v>2000</v>
          </cell>
          <cell r="DM5">
            <v>2000</v>
          </cell>
          <cell r="DN5">
            <v>2000</v>
          </cell>
          <cell r="DO5">
            <v>2000</v>
          </cell>
          <cell r="DP5">
            <v>2000</v>
          </cell>
          <cell r="DQ5">
            <v>2000</v>
          </cell>
          <cell r="DR5">
            <v>2000</v>
          </cell>
          <cell r="DS5">
            <v>2000</v>
          </cell>
          <cell r="DT5">
            <v>2000</v>
          </cell>
          <cell r="DU5">
            <v>2000</v>
          </cell>
          <cell r="DV5">
            <v>2000</v>
          </cell>
          <cell r="DW5">
            <v>2000</v>
          </cell>
          <cell r="DX5">
            <v>2000</v>
          </cell>
          <cell r="DY5">
            <v>2000</v>
          </cell>
        </row>
        <row r="6">
          <cell r="C6" t="str">
            <v>Prodotto/Servizio 3</v>
          </cell>
          <cell r="D6">
            <v>0</v>
          </cell>
          <cell r="E6">
            <v>0.22</v>
          </cell>
          <cell r="F6">
            <v>0</v>
          </cell>
          <cell r="G6">
            <v>0</v>
          </cell>
          <cell r="J6">
            <v>1000</v>
          </cell>
          <cell r="K6">
            <v>1000</v>
          </cell>
          <cell r="L6">
            <v>1000</v>
          </cell>
          <cell r="M6">
            <v>1000</v>
          </cell>
          <cell r="N6">
            <v>1000</v>
          </cell>
          <cell r="O6">
            <v>1000</v>
          </cell>
          <cell r="P6">
            <v>1000</v>
          </cell>
          <cell r="Q6">
            <v>1000</v>
          </cell>
          <cell r="R6">
            <v>1000</v>
          </cell>
          <cell r="S6">
            <v>1000</v>
          </cell>
          <cell r="T6">
            <v>1000</v>
          </cell>
          <cell r="U6">
            <v>1000</v>
          </cell>
          <cell r="V6">
            <v>1000</v>
          </cell>
          <cell r="W6">
            <v>1000</v>
          </cell>
          <cell r="X6">
            <v>1000</v>
          </cell>
          <cell r="Y6">
            <v>1000</v>
          </cell>
          <cell r="Z6">
            <v>1000</v>
          </cell>
          <cell r="AA6">
            <v>1000</v>
          </cell>
          <cell r="AB6">
            <v>1000</v>
          </cell>
          <cell r="AC6">
            <v>1000</v>
          </cell>
          <cell r="AD6">
            <v>1000</v>
          </cell>
          <cell r="AE6">
            <v>1000</v>
          </cell>
          <cell r="AF6">
            <v>1000</v>
          </cell>
          <cell r="AG6">
            <v>1000</v>
          </cell>
          <cell r="AH6">
            <v>1000</v>
          </cell>
          <cell r="AI6">
            <v>1000</v>
          </cell>
          <cell r="AJ6">
            <v>1000</v>
          </cell>
          <cell r="AK6">
            <v>1000</v>
          </cell>
          <cell r="AL6">
            <v>1000</v>
          </cell>
          <cell r="AM6">
            <v>1000</v>
          </cell>
          <cell r="AN6">
            <v>1000</v>
          </cell>
          <cell r="AO6">
            <v>1000</v>
          </cell>
          <cell r="AP6">
            <v>1000</v>
          </cell>
          <cell r="AQ6">
            <v>1000</v>
          </cell>
          <cell r="AR6">
            <v>1000</v>
          </cell>
          <cell r="AS6">
            <v>1000</v>
          </cell>
          <cell r="AT6">
            <v>1000</v>
          </cell>
          <cell r="AU6">
            <v>1000</v>
          </cell>
          <cell r="AV6">
            <v>1000</v>
          </cell>
          <cell r="AW6">
            <v>1000</v>
          </cell>
          <cell r="AX6">
            <v>1000</v>
          </cell>
          <cell r="AY6">
            <v>1000</v>
          </cell>
          <cell r="AZ6">
            <v>1000</v>
          </cell>
          <cell r="BA6">
            <v>1000</v>
          </cell>
          <cell r="BB6">
            <v>1000</v>
          </cell>
          <cell r="BC6">
            <v>1000</v>
          </cell>
          <cell r="BD6">
            <v>1000</v>
          </cell>
          <cell r="BE6">
            <v>1000</v>
          </cell>
          <cell r="BF6">
            <v>1000</v>
          </cell>
          <cell r="BG6">
            <v>1000</v>
          </cell>
          <cell r="BH6">
            <v>1000</v>
          </cell>
          <cell r="BI6">
            <v>1000</v>
          </cell>
          <cell r="BJ6">
            <v>1000</v>
          </cell>
          <cell r="BK6">
            <v>1000</v>
          </cell>
          <cell r="BL6">
            <v>1000</v>
          </cell>
          <cell r="BM6">
            <v>1000</v>
          </cell>
          <cell r="BN6">
            <v>1000</v>
          </cell>
          <cell r="BO6">
            <v>1000</v>
          </cell>
          <cell r="BP6">
            <v>1000</v>
          </cell>
          <cell r="BQ6">
            <v>1000</v>
          </cell>
          <cell r="BR6">
            <v>1000</v>
          </cell>
          <cell r="BS6">
            <v>1000</v>
          </cell>
          <cell r="BT6">
            <v>1000</v>
          </cell>
          <cell r="BU6">
            <v>1000</v>
          </cell>
          <cell r="BV6">
            <v>1000</v>
          </cell>
          <cell r="BW6">
            <v>1000</v>
          </cell>
          <cell r="BX6">
            <v>1000</v>
          </cell>
          <cell r="BY6">
            <v>1000</v>
          </cell>
          <cell r="BZ6">
            <v>1000</v>
          </cell>
          <cell r="CA6">
            <v>1000</v>
          </cell>
          <cell r="CB6">
            <v>1000</v>
          </cell>
          <cell r="CC6">
            <v>1000</v>
          </cell>
          <cell r="CD6">
            <v>1000</v>
          </cell>
          <cell r="CE6">
            <v>1000</v>
          </cell>
          <cell r="CF6">
            <v>1000</v>
          </cell>
          <cell r="CG6">
            <v>1000</v>
          </cell>
          <cell r="CH6">
            <v>1000</v>
          </cell>
          <cell r="CI6">
            <v>1000</v>
          </cell>
          <cell r="CJ6">
            <v>1000</v>
          </cell>
          <cell r="CK6">
            <v>1000</v>
          </cell>
          <cell r="CL6">
            <v>1000</v>
          </cell>
          <cell r="CM6">
            <v>1000</v>
          </cell>
          <cell r="CN6">
            <v>1000</v>
          </cell>
          <cell r="CO6">
            <v>1000</v>
          </cell>
          <cell r="CP6">
            <v>1000</v>
          </cell>
          <cell r="CQ6">
            <v>1000</v>
          </cell>
          <cell r="CR6">
            <v>1000</v>
          </cell>
          <cell r="CS6">
            <v>1000</v>
          </cell>
          <cell r="CT6">
            <v>1000</v>
          </cell>
          <cell r="CU6">
            <v>1000</v>
          </cell>
          <cell r="CV6">
            <v>1000</v>
          </cell>
          <cell r="CW6">
            <v>1000</v>
          </cell>
          <cell r="CX6">
            <v>1000</v>
          </cell>
          <cell r="CY6">
            <v>1000</v>
          </cell>
          <cell r="CZ6">
            <v>1000</v>
          </cell>
          <cell r="DA6">
            <v>1000</v>
          </cell>
          <cell r="DB6">
            <v>1000</v>
          </cell>
          <cell r="DC6">
            <v>1000</v>
          </cell>
          <cell r="DD6">
            <v>1000</v>
          </cell>
          <cell r="DE6">
            <v>1000</v>
          </cell>
          <cell r="DF6">
            <v>1000</v>
          </cell>
          <cell r="DG6">
            <v>1000</v>
          </cell>
          <cell r="DH6">
            <v>1000</v>
          </cell>
          <cell r="DI6">
            <v>1000</v>
          </cell>
          <cell r="DJ6">
            <v>1000</v>
          </cell>
          <cell r="DK6">
            <v>1000</v>
          </cell>
          <cell r="DL6">
            <v>1000</v>
          </cell>
          <cell r="DM6">
            <v>1000</v>
          </cell>
          <cell r="DN6">
            <v>1000</v>
          </cell>
          <cell r="DO6">
            <v>1000</v>
          </cell>
          <cell r="DP6">
            <v>1000</v>
          </cell>
          <cell r="DQ6">
            <v>1000</v>
          </cell>
          <cell r="DR6">
            <v>1000</v>
          </cell>
          <cell r="DS6">
            <v>1000</v>
          </cell>
          <cell r="DT6">
            <v>1000</v>
          </cell>
          <cell r="DU6">
            <v>1000</v>
          </cell>
          <cell r="DV6">
            <v>1000</v>
          </cell>
          <cell r="DW6">
            <v>1000</v>
          </cell>
          <cell r="DX6">
            <v>1000</v>
          </cell>
          <cell r="DY6">
            <v>1000</v>
          </cell>
        </row>
        <row r="7">
          <cell r="C7" t="str">
            <v>Prodotto/Servizio 4</v>
          </cell>
          <cell r="D7">
            <v>0.2</v>
          </cell>
          <cell r="E7">
            <v>0.22</v>
          </cell>
          <cell r="G7">
            <v>90</v>
          </cell>
        </row>
        <row r="8">
          <cell r="C8" t="str">
            <v>Prodotto/Servizio 5</v>
          </cell>
          <cell r="D8">
            <v>0.14000000000000001</v>
          </cell>
          <cell r="E8">
            <v>0.22</v>
          </cell>
          <cell r="G8">
            <v>30</v>
          </cell>
        </row>
        <row r="9">
          <cell r="C9" t="str">
            <v>Prodotto/Servizio 6</v>
          </cell>
          <cell r="D9">
            <v>0.16</v>
          </cell>
          <cell r="E9">
            <v>0.22</v>
          </cell>
          <cell r="G9">
            <v>30</v>
          </cell>
        </row>
        <row r="10">
          <cell r="C10" t="str">
            <v>Prodotto/Servizio 7</v>
          </cell>
          <cell r="D10">
            <v>0.5</v>
          </cell>
          <cell r="E10">
            <v>0.22</v>
          </cell>
          <cell r="G10">
            <v>30</v>
          </cell>
        </row>
        <row r="11">
          <cell r="C11" t="str">
            <v>Prodotto/Servizio 8</v>
          </cell>
          <cell r="D11">
            <v>0.2</v>
          </cell>
          <cell r="E11">
            <v>0.22</v>
          </cell>
          <cell r="G11">
            <v>30</v>
          </cell>
        </row>
        <row r="12">
          <cell r="C12" t="str">
            <v>Prodotto/Servizio 9</v>
          </cell>
          <cell r="D12">
            <v>0.2</v>
          </cell>
          <cell r="E12">
            <v>0.22</v>
          </cell>
          <cell r="G12">
            <v>30</v>
          </cell>
        </row>
        <row r="13">
          <cell r="C13" t="str">
            <v>Prodotto/Servizio 10</v>
          </cell>
          <cell r="D13">
            <v>0.2</v>
          </cell>
          <cell r="E13">
            <v>0.22</v>
          </cell>
          <cell r="G13">
            <v>30</v>
          </cell>
        </row>
        <row r="14">
          <cell r="C14" t="str">
            <v>Prodotto/Servizio 11</v>
          </cell>
          <cell r="D14">
            <v>0.25</v>
          </cell>
          <cell r="E14">
            <v>0.22</v>
          </cell>
          <cell r="G14">
            <v>30</v>
          </cell>
        </row>
        <row r="15">
          <cell r="C15" t="str">
            <v>Prodotto/Servizio 12</v>
          </cell>
          <cell r="D15">
            <v>0.25</v>
          </cell>
          <cell r="E15">
            <v>0.22</v>
          </cell>
          <cell r="G15">
            <v>30</v>
          </cell>
        </row>
        <row r="16">
          <cell r="C16" t="str">
            <v>Prodotto/Servizio 13</v>
          </cell>
          <cell r="D16">
            <v>0.25</v>
          </cell>
          <cell r="E16">
            <v>0.22</v>
          </cell>
          <cell r="G16">
            <v>30</v>
          </cell>
        </row>
        <row r="17">
          <cell r="C17" t="str">
            <v>Prodotto/Servizio 14</v>
          </cell>
          <cell r="D17">
            <v>0.25</v>
          </cell>
          <cell r="E17">
            <v>0.22</v>
          </cell>
          <cell r="G17">
            <v>30</v>
          </cell>
        </row>
        <row r="18">
          <cell r="C18" t="str">
            <v>Prodotto/Servizio 15</v>
          </cell>
          <cell r="D18">
            <v>0.25</v>
          </cell>
          <cell r="E18">
            <v>0.22</v>
          </cell>
          <cell r="G18">
            <v>30</v>
          </cell>
        </row>
        <row r="19">
          <cell r="C19" t="str">
            <v>Prodotto/Servizio 16</v>
          </cell>
          <cell r="D19">
            <v>0.25</v>
          </cell>
          <cell r="E19">
            <v>0.22</v>
          </cell>
          <cell r="G19">
            <v>30</v>
          </cell>
        </row>
        <row r="20">
          <cell r="C20" t="str">
            <v>Prodotto/Servizio 17</v>
          </cell>
          <cell r="D20">
            <v>0.25</v>
          </cell>
          <cell r="E20">
            <v>0.22</v>
          </cell>
          <cell r="G20">
            <v>30</v>
          </cell>
        </row>
        <row r="21">
          <cell r="C21" t="str">
            <v>Prodotto/Servizio 18</v>
          </cell>
          <cell r="D21">
            <v>0.2</v>
          </cell>
          <cell r="E21">
            <v>0.22</v>
          </cell>
          <cell r="G21">
            <v>30</v>
          </cell>
        </row>
        <row r="22">
          <cell r="C22" t="str">
            <v>Prodotto/Servizio 19</v>
          </cell>
          <cell r="D22">
            <v>0.15</v>
          </cell>
          <cell r="E22">
            <v>0.22</v>
          </cell>
          <cell r="G22">
            <v>30</v>
          </cell>
        </row>
        <row r="23">
          <cell r="C23" t="str">
            <v>Prodotto/Servizio 20</v>
          </cell>
          <cell r="D23">
            <v>0.15</v>
          </cell>
          <cell r="E23">
            <v>0.22</v>
          </cell>
          <cell r="G23">
            <v>30</v>
          </cell>
        </row>
        <row r="24">
          <cell r="C24" t="str">
            <v>Prodotto/Servizio 21</v>
          </cell>
          <cell r="D24">
            <v>0.1</v>
          </cell>
          <cell r="E24">
            <v>0.22</v>
          </cell>
          <cell r="G24">
            <v>30</v>
          </cell>
        </row>
        <row r="25">
          <cell r="C25" t="str">
            <v>Prodotto/Servizio 22</v>
          </cell>
          <cell r="E25">
            <v>0.22</v>
          </cell>
          <cell r="G25">
            <v>30</v>
          </cell>
        </row>
        <row r="26">
          <cell r="C26" t="str">
            <v>Prodotto/Servizio 23</v>
          </cell>
          <cell r="E26">
            <v>0.22</v>
          </cell>
          <cell r="G26">
            <v>30</v>
          </cell>
        </row>
        <row r="27">
          <cell r="C27" t="str">
            <v>Prodotto/Servizio 24</v>
          </cell>
          <cell r="E27">
            <v>0.22</v>
          </cell>
          <cell r="G27">
            <v>30</v>
          </cell>
        </row>
        <row r="28">
          <cell r="C28" t="str">
            <v>Prodotto/Servizio 25</v>
          </cell>
          <cell r="E28">
            <v>0.22</v>
          </cell>
          <cell r="G28">
            <v>30</v>
          </cell>
        </row>
        <row r="29">
          <cell r="C29" t="str">
            <v>Prodotto/Servizio 26</v>
          </cell>
          <cell r="E29">
            <v>0.22</v>
          </cell>
          <cell r="G29">
            <v>30</v>
          </cell>
        </row>
        <row r="30">
          <cell r="C30" t="str">
            <v>Prodotto/Servizio 27</v>
          </cell>
          <cell r="E30">
            <v>0.22</v>
          </cell>
          <cell r="G30">
            <v>30</v>
          </cell>
        </row>
        <row r="31">
          <cell r="C31" t="str">
            <v>Prodotto/Servizio 28</v>
          </cell>
          <cell r="E31">
            <v>0.22</v>
          </cell>
          <cell r="G31">
            <v>30</v>
          </cell>
        </row>
        <row r="32">
          <cell r="C32" t="str">
            <v>Prodotto/Servizio 29</v>
          </cell>
          <cell r="E32">
            <v>0.22</v>
          </cell>
          <cell r="G32">
            <v>30</v>
          </cell>
        </row>
        <row r="33">
          <cell r="C33" t="str">
            <v>Prodotto/Servizio 30</v>
          </cell>
          <cell r="E33">
            <v>0.22</v>
          </cell>
          <cell r="G33">
            <v>30</v>
          </cell>
        </row>
        <row r="38"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45</v>
          </cell>
          <cell r="AI38">
            <v>45</v>
          </cell>
          <cell r="AJ38">
            <v>45</v>
          </cell>
          <cell r="AK38">
            <v>45</v>
          </cell>
          <cell r="AL38">
            <v>45</v>
          </cell>
          <cell r="AM38">
            <v>45</v>
          </cell>
          <cell r="AN38">
            <v>45</v>
          </cell>
          <cell r="AO38">
            <v>45</v>
          </cell>
          <cell r="AP38">
            <v>45</v>
          </cell>
          <cell r="AQ38">
            <v>45</v>
          </cell>
          <cell r="AR38">
            <v>45</v>
          </cell>
          <cell r="AS38">
            <v>45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</v>
          </cell>
          <cell r="BC38">
            <v>100</v>
          </cell>
          <cell r="BD38">
            <v>100</v>
          </cell>
          <cell r="BE38">
            <v>100</v>
          </cell>
          <cell r="BF38">
            <v>100</v>
          </cell>
          <cell r="BG38">
            <v>100</v>
          </cell>
          <cell r="BH38">
            <v>100</v>
          </cell>
          <cell r="BI38">
            <v>100</v>
          </cell>
          <cell r="BJ38">
            <v>100</v>
          </cell>
          <cell r="BK38">
            <v>100</v>
          </cell>
          <cell r="BL38">
            <v>100</v>
          </cell>
          <cell r="BM38">
            <v>100</v>
          </cell>
          <cell r="BN38">
            <v>100</v>
          </cell>
          <cell r="BO38">
            <v>100</v>
          </cell>
          <cell r="BP38">
            <v>100</v>
          </cell>
          <cell r="BQ38">
            <v>100</v>
          </cell>
          <cell r="BR38">
            <v>100</v>
          </cell>
          <cell r="BS38">
            <v>100</v>
          </cell>
          <cell r="BT38">
            <v>100</v>
          </cell>
          <cell r="BU38">
            <v>100</v>
          </cell>
          <cell r="BV38">
            <v>100</v>
          </cell>
          <cell r="BW38">
            <v>100</v>
          </cell>
          <cell r="BX38">
            <v>100</v>
          </cell>
          <cell r="BY38">
            <v>100</v>
          </cell>
          <cell r="BZ38">
            <v>100</v>
          </cell>
          <cell r="CA38">
            <v>100</v>
          </cell>
          <cell r="CB38">
            <v>100</v>
          </cell>
          <cell r="CC38">
            <v>100</v>
          </cell>
          <cell r="CD38">
            <v>100</v>
          </cell>
          <cell r="CE38">
            <v>100</v>
          </cell>
          <cell r="CF38">
            <v>100</v>
          </cell>
          <cell r="CG38">
            <v>100</v>
          </cell>
          <cell r="CH38">
            <v>100</v>
          </cell>
          <cell r="CI38">
            <v>100</v>
          </cell>
          <cell r="CJ38">
            <v>100</v>
          </cell>
          <cell r="CK38">
            <v>100</v>
          </cell>
          <cell r="CL38">
            <v>100</v>
          </cell>
          <cell r="CM38">
            <v>100</v>
          </cell>
          <cell r="CN38">
            <v>100</v>
          </cell>
          <cell r="CO38">
            <v>100</v>
          </cell>
          <cell r="CP38">
            <v>100</v>
          </cell>
          <cell r="CQ38">
            <v>100</v>
          </cell>
          <cell r="CR38">
            <v>100</v>
          </cell>
          <cell r="CS38">
            <v>100</v>
          </cell>
          <cell r="CT38">
            <v>100</v>
          </cell>
          <cell r="CU38">
            <v>100</v>
          </cell>
          <cell r="CV38">
            <v>100</v>
          </cell>
          <cell r="CW38">
            <v>100</v>
          </cell>
          <cell r="CX38">
            <v>100</v>
          </cell>
          <cell r="CY38">
            <v>100</v>
          </cell>
          <cell r="CZ38">
            <v>100</v>
          </cell>
          <cell r="DA38">
            <v>100</v>
          </cell>
          <cell r="DB38">
            <v>100</v>
          </cell>
          <cell r="DC38">
            <v>100</v>
          </cell>
          <cell r="DD38">
            <v>100</v>
          </cell>
          <cell r="DE38">
            <v>100</v>
          </cell>
          <cell r="DF38">
            <v>100</v>
          </cell>
          <cell r="DG38">
            <v>100</v>
          </cell>
          <cell r="DH38">
            <v>100</v>
          </cell>
          <cell r="DI38">
            <v>100</v>
          </cell>
          <cell r="DJ38">
            <v>100</v>
          </cell>
          <cell r="DK38">
            <v>100</v>
          </cell>
          <cell r="DL38">
            <v>100</v>
          </cell>
          <cell r="DM38">
            <v>100</v>
          </cell>
          <cell r="DN38">
            <v>100</v>
          </cell>
          <cell r="DO38">
            <v>100</v>
          </cell>
          <cell r="DP38">
            <v>100</v>
          </cell>
          <cell r="DQ38">
            <v>100</v>
          </cell>
          <cell r="DR38">
            <v>100</v>
          </cell>
          <cell r="DS38">
            <v>100</v>
          </cell>
          <cell r="DT38">
            <v>100</v>
          </cell>
          <cell r="DU38">
            <v>100</v>
          </cell>
          <cell r="DV38">
            <v>100</v>
          </cell>
          <cell r="DW38">
            <v>100</v>
          </cell>
          <cell r="DX38">
            <v>100</v>
          </cell>
          <cell r="DY38">
            <v>100</v>
          </cell>
        </row>
        <row r="39">
          <cell r="J39">
            <v>150</v>
          </cell>
          <cell r="K39">
            <v>150</v>
          </cell>
          <cell r="L39">
            <v>150</v>
          </cell>
          <cell r="M39">
            <v>150</v>
          </cell>
          <cell r="N39">
            <v>150</v>
          </cell>
          <cell r="O39">
            <v>150</v>
          </cell>
          <cell r="P39">
            <v>150</v>
          </cell>
          <cell r="Q39">
            <v>150</v>
          </cell>
          <cell r="R39">
            <v>150</v>
          </cell>
          <cell r="S39">
            <v>150</v>
          </cell>
          <cell r="T39">
            <v>150</v>
          </cell>
          <cell r="U39">
            <v>150</v>
          </cell>
          <cell r="V39">
            <v>150</v>
          </cell>
          <cell r="W39">
            <v>150</v>
          </cell>
          <cell r="X39">
            <v>150</v>
          </cell>
          <cell r="Y39">
            <v>150</v>
          </cell>
          <cell r="Z39">
            <v>150</v>
          </cell>
          <cell r="AA39">
            <v>150</v>
          </cell>
          <cell r="AB39">
            <v>150</v>
          </cell>
          <cell r="AC39">
            <v>150</v>
          </cell>
          <cell r="AD39">
            <v>150</v>
          </cell>
          <cell r="AE39">
            <v>150</v>
          </cell>
          <cell r="AF39">
            <v>150</v>
          </cell>
          <cell r="AG39">
            <v>150</v>
          </cell>
          <cell r="AH39">
            <v>50</v>
          </cell>
          <cell r="AI39">
            <v>50</v>
          </cell>
          <cell r="AJ39">
            <v>50</v>
          </cell>
          <cell r="AK39">
            <v>50</v>
          </cell>
          <cell r="AL39">
            <v>50</v>
          </cell>
          <cell r="AM39">
            <v>50</v>
          </cell>
          <cell r="AN39">
            <v>50</v>
          </cell>
          <cell r="AO39">
            <v>50</v>
          </cell>
          <cell r="AP39">
            <v>50</v>
          </cell>
          <cell r="AQ39">
            <v>50</v>
          </cell>
          <cell r="AR39">
            <v>50</v>
          </cell>
          <cell r="AS39">
            <v>50</v>
          </cell>
          <cell r="AT39">
            <v>150</v>
          </cell>
          <cell r="AU39">
            <v>150</v>
          </cell>
          <cell r="AV39">
            <v>150</v>
          </cell>
          <cell r="AW39">
            <v>150</v>
          </cell>
          <cell r="AX39">
            <v>150</v>
          </cell>
          <cell r="AY39">
            <v>150</v>
          </cell>
          <cell r="AZ39">
            <v>150</v>
          </cell>
          <cell r="BA39">
            <v>150</v>
          </cell>
          <cell r="BB39">
            <v>150</v>
          </cell>
          <cell r="BC39">
            <v>150</v>
          </cell>
          <cell r="BD39">
            <v>150</v>
          </cell>
          <cell r="BE39">
            <v>150</v>
          </cell>
          <cell r="BF39">
            <v>150</v>
          </cell>
          <cell r="BG39">
            <v>150</v>
          </cell>
          <cell r="BH39">
            <v>150</v>
          </cell>
          <cell r="BI39">
            <v>150</v>
          </cell>
          <cell r="BJ39">
            <v>150</v>
          </cell>
          <cell r="BK39">
            <v>150</v>
          </cell>
          <cell r="BL39">
            <v>150</v>
          </cell>
          <cell r="BM39">
            <v>150</v>
          </cell>
          <cell r="BN39">
            <v>150</v>
          </cell>
          <cell r="BO39">
            <v>150</v>
          </cell>
          <cell r="BP39">
            <v>150</v>
          </cell>
          <cell r="BQ39">
            <v>150</v>
          </cell>
          <cell r="BR39">
            <v>150</v>
          </cell>
          <cell r="BS39">
            <v>150</v>
          </cell>
          <cell r="BT39">
            <v>150</v>
          </cell>
          <cell r="BU39">
            <v>150</v>
          </cell>
          <cell r="BV39">
            <v>150</v>
          </cell>
          <cell r="BW39">
            <v>150</v>
          </cell>
          <cell r="BX39">
            <v>150</v>
          </cell>
          <cell r="BY39">
            <v>150</v>
          </cell>
          <cell r="BZ39">
            <v>150</v>
          </cell>
          <cell r="CA39">
            <v>150</v>
          </cell>
          <cell r="CB39">
            <v>150</v>
          </cell>
          <cell r="CC39">
            <v>150</v>
          </cell>
          <cell r="CD39">
            <v>150</v>
          </cell>
          <cell r="CE39">
            <v>150</v>
          </cell>
          <cell r="CF39">
            <v>150</v>
          </cell>
          <cell r="CG39">
            <v>150</v>
          </cell>
          <cell r="CH39">
            <v>150</v>
          </cell>
          <cell r="CI39">
            <v>150</v>
          </cell>
          <cell r="CJ39">
            <v>150</v>
          </cell>
          <cell r="CK39">
            <v>150</v>
          </cell>
          <cell r="CL39">
            <v>150</v>
          </cell>
          <cell r="CM39">
            <v>150</v>
          </cell>
          <cell r="CN39">
            <v>150</v>
          </cell>
          <cell r="CO39">
            <v>150</v>
          </cell>
          <cell r="CP39">
            <v>150</v>
          </cell>
          <cell r="CQ39">
            <v>150</v>
          </cell>
          <cell r="CR39">
            <v>150</v>
          </cell>
          <cell r="CS39">
            <v>150</v>
          </cell>
          <cell r="CT39">
            <v>150</v>
          </cell>
          <cell r="CU39">
            <v>150</v>
          </cell>
          <cell r="CV39">
            <v>150</v>
          </cell>
          <cell r="CW39">
            <v>150</v>
          </cell>
          <cell r="CX39">
            <v>150</v>
          </cell>
          <cell r="CY39">
            <v>150</v>
          </cell>
          <cell r="CZ39">
            <v>150</v>
          </cell>
          <cell r="DA39">
            <v>150</v>
          </cell>
          <cell r="DB39">
            <v>150</v>
          </cell>
          <cell r="DC39">
            <v>150</v>
          </cell>
          <cell r="DD39">
            <v>150</v>
          </cell>
          <cell r="DE39">
            <v>150</v>
          </cell>
          <cell r="DF39">
            <v>150</v>
          </cell>
          <cell r="DG39">
            <v>150</v>
          </cell>
          <cell r="DH39">
            <v>150</v>
          </cell>
          <cell r="DI39">
            <v>150</v>
          </cell>
          <cell r="DJ39">
            <v>150</v>
          </cell>
          <cell r="DK39">
            <v>150</v>
          </cell>
          <cell r="DL39">
            <v>150</v>
          </cell>
          <cell r="DM39">
            <v>150</v>
          </cell>
          <cell r="DN39">
            <v>150</v>
          </cell>
          <cell r="DO39">
            <v>150</v>
          </cell>
          <cell r="DP39">
            <v>150</v>
          </cell>
          <cell r="DQ39">
            <v>150</v>
          </cell>
          <cell r="DR39">
            <v>150</v>
          </cell>
          <cell r="DS39">
            <v>150</v>
          </cell>
          <cell r="DT39">
            <v>150</v>
          </cell>
          <cell r="DU39">
            <v>150</v>
          </cell>
          <cell r="DV39">
            <v>150</v>
          </cell>
          <cell r="DW39">
            <v>150</v>
          </cell>
          <cell r="DX39">
            <v>150</v>
          </cell>
          <cell r="DY39">
            <v>150</v>
          </cell>
        </row>
        <row r="40">
          <cell r="J40">
            <v>200</v>
          </cell>
          <cell r="K40">
            <v>200</v>
          </cell>
          <cell r="L40">
            <v>200</v>
          </cell>
          <cell r="M40">
            <v>200</v>
          </cell>
          <cell r="N40">
            <v>200</v>
          </cell>
          <cell r="O40">
            <v>200</v>
          </cell>
          <cell r="P40">
            <v>200</v>
          </cell>
          <cell r="Q40">
            <v>200</v>
          </cell>
          <cell r="R40">
            <v>200</v>
          </cell>
          <cell r="S40">
            <v>200</v>
          </cell>
          <cell r="T40">
            <v>200</v>
          </cell>
          <cell r="U40">
            <v>200</v>
          </cell>
          <cell r="V40">
            <v>200</v>
          </cell>
          <cell r="W40">
            <v>200</v>
          </cell>
          <cell r="X40">
            <v>200</v>
          </cell>
          <cell r="Y40">
            <v>200</v>
          </cell>
          <cell r="Z40">
            <v>200</v>
          </cell>
          <cell r="AA40">
            <v>200</v>
          </cell>
          <cell r="AB40">
            <v>200</v>
          </cell>
          <cell r="AC40">
            <v>200</v>
          </cell>
          <cell r="AD40">
            <v>200</v>
          </cell>
          <cell r="AE40">
            <v>200</v>
          </cell>
          <cell r="AF40">
            <v>200</v>
          </cell>
          <cell r="AG40">
            <v>200</v>
          </cell>
          <cell r="AH40">
            <v>40</v>
          </cell>
          <cell r="AI40">
            <v>40</v>
          </cell>
          <cell r="AJ40">
            <v>40</v>
          </cell>
          <cell r="AK40">
            <v>40</v>
          </cell>
          <cell r="AL40">
            <v>40</v>
          </cell>
          <cell r="AM40">
            <v>40</v>
          </cell>
          <cell r="AN40">
            <v>40</v>
          </cell>
          <cell r="AO40">
            <v>40</v>
          </cell>
          <cell r="AP40">
            <v>40</v>
          </cell>
          <cell r="AQ40">
            <v>40</v>
          </cell>
          <cell r="AR40">
            <v>40</v>
          </cell>
          <cell r="AS40">
            <v>40</v>
          </cell>
          <cell r="AT40">
            <v>200</v>
          </cell>
          <cell r="AU40">
            <v>200</v>
          </cell>
          <cell r="AV40">
            <v>200</v>
          </cell>
          <cell r="AW40">
            <v>200</v>
          </cell>
          <cell r="AX40">
            <v>200</v>
          </cell>
          <cell r="AY40">
            <v>200</v>
          </cell>
          <cell r="AZ40">
            <v>200</v>
          </cell>
          <cell r="BA40">
            <v>200</v>
          </cell>
          <cell r="BB40">
            <v>200</v>
          </cell>
          <cell r="BC40">
            <v>200</v>
          </cell>
          <cell r="BD40">
            <v>200</v>
          </cell>
          <cell r="BE40">
            <v>200</v>
          </cell>
          <cell r="BF40">
            <v>200</v>
          </cell>
          <cell r="BG40">
            <v>200</v>
          </cell>
          <cell r="BH40">
            <v>200</v>
          </cell>
          <cell r="BI40">
            <v>200</v>
          </cell>
          <cell r="BJ40">
            <v>200</v>
          </cell>
          <cell r="BK40">
            <v>200</v>
          </cell>
          <cell r="BL40">
            <v>200</v>
          </cell>
          <cell r="BM40">
            <v>200</v>
          </cell>
          <cell r="BN40">
            <v>200</v>
          </cell>
          <cell r="BO40">
            <v>200</v>
          </cell>
          <cell r="BP40">
            <v>200</v>
          </cell>
          <cell r="BQ40">
            <v>200</v>
          </cell>
          <cell r="BR40">
            <v>200</v>
          </cell>
          <cell r="BS40">
            <v>200</v>
          </cell>
          <cell r="BT40">
            <v>200</v>
          </cell>
          <cell r="BU40">
            <v>200</v>
          </cell>
          <cell r="BV40">
            <v>200</v>
          </cell>
          <cell r="BW40">
            <v>200</v>
          </cell>
          <cell r="BX40">
            <v>200</v>
          </cell>
          <cell r="BY40">
            <v>200</v>
          </cell>
          <cell r="BZ40">
            <v>200</v>
          </cell>
          <cell r="CA40">
            <v>200</v>
          </cell>
          <cell r="CB40">
            <v>200</v>
          </cell>
          <cell r="CC40">
            <v>200</v>
          </cell>
          <cell r="CD40">
            <v>200</v>
          </cell>
          <cell r="CE40">
            <v>200</v>
          </cell>
          <cell r="CF40">
            <v>200</v>
          </cell>
          <cell r="CG40">
            <v>200</v>
          </cell>
          <cell r="CH40">
            <v>200</v>
          </cell>
          <cell r="CI40">
            <v>200</v>
          </cell>
          <cell r="CJ40">
            <v>200</v>
          </cell>
          <cell r="CK40">
            <v>200</v>
          </cell>
          <cell r="CL40">
            <v>200</v>
          </cell>
          <cell r="CM40">
            <v>200</v>
          </cell>
          <cell r="CN40">
            <v>200</v>
          </cell>
          <cell r="CO40">
            <v>200</v>
          </cell>
          <cell r="CP40">
            <v>200</v>
          </cell>
          <cell r="CQ40">
            <v>200</v>
          </cell>
          <cell r="CR40">
            <v>200</v>
          </cell>
          <cell r="CS40">
            <v>200</v>
          </cell>
          <cell r="CT40">
            <v>200</v>
          </cell>
          <cell r="CU40">
            <v>200</v>
          </cell>
          <cell r="CV40">
            <v>200</v>
          </cell>
          <cell r="CW40">
            <v>200</v>
          </cell>
          <cell r="CX40">
            <v>200</v>
          </cell>
          <cell r="CY40">
            <v>200</v>
          </cell>
          <cell r="CZ40">
            <v>200</v>
          </cell>
          <cell r="DA40">
            <v>200</v>
          </cell>
          <cell r="DB40">
            <v>200</v>
          </cell>
          <cell r="DC40">
            <v>200</v>
          </cell>
          <cell r="DD40">
            <v>200</v>
          </cell>
          <cell r="DE40">
            <v>200</v>
          </cell>
          <cell r="DF40">
            <v>200</v>
          </cell>
          <cell r="DG40">
            <v>200</v>
          </cell>
          <cell r="DH40">
            <v>200</v>
          </cell>
          <cell r="DI40">
            <v>200</v>
          </cell>
          <cell r="DJ40">
            <v>200</v>
          </cell>
          <cell r="DK40">
            <v>200</v>
          </cell>
          <cell r="DL40">
            <v>200</v>
          </cell>
          <cell r="DM40">
            <v>200</v>
          </cell>
          <cell r="DN40">
            <v>200</v>
          </cell>
          <cell r="DO40">
            <v>200</v>
          </cell>
          <cell r="DP40">
            <v>200</v>
          </cell>
          <cell r="DQ40">
            <v>200</v>
          </cell>
          <cell r="DR40">
            <v>200</v>
          </cell>
          <cell r="DS40">
            <v>200</v>
          </cell>
          <cell r="DT40">
            <v>200</v>
          </cell>
          <cell r="DU40">
            <v>200</v>
          </cell>
          <cell r="DV40">
            <v>200</v>
          </cell>
          <cell r="DW40">
            <v>200</v>
          </cell>
          <cell r="DX40">
            <v>200</v>
          </cell>
          <cell r="DY40">
            <v>200</v>
          </cell>
        </row>
        <row r="41">
          <cell r="J41">
            <v>150</v>
          </cell>
          <cell r="K41">
            <v>150</v>
          </cell>
          <cell r="L41">
            <v>150</v>
          </cell>
          <cell r="M41">
            <v>150</v>
          </cell>
          <cell r="N41">
            <v>150</v>
          </cell>
          <cell r="O41">
            <v>150</v>
          </cell>
          <cell r="P41">
            <v>150</v>
          </cell>
          <cell r="Q41">
            <v>150</v>
          </cell>
          <cell r="R41">
            <v>150</v>
          </cell>
          <cell r="S41">
            <v>150</v>
          </cell>
          <cell r="T41">
            <v>150</v>
          </cell>
          <cell r="U41">
            <v>150</v>
          </cell>
          <cell r="V41">
            <v>150</v>
          </cell>
          <cell r="W41">
            <v>150</v>
          </cell>
          <cell r="X41">
            <v>150</v>
          </cell>
          <cell r="Y41">
            <v>150</v>
          </cell>
          <cell r="Z41">
            <v>150</v>
          </cell>
          <cell r="AA41">
            <v>150</v>
          </cell>
          <cell r="AB41">
            <v>150</v>
          </cell>
          <cell r="AC41">
            <v>150</v>
          </cell>
          <cell r="AD41">
            <v>150</v>
          </cell>
          <cell r="AE41">
            <v>150</v>
          </cell>
          <cell r="AF41">
            <v>150</v>
          </cell>
          <cell r="AG41">
            <v>150</v>
          </cell>
          <cell r="AH41">
            <v>40</v>
          </cell>
          <cell r="AI41">
            <v>40</v>
          </cell>
          <cell r="AJ41">
            <v>40</v>
          </cell>
          <cell r="AK41">
            <v>40</v>
          </cell>
          <cell r="AL41">
            <v>40</v>
          </cell>
          <cell r="AM41">
            <v>40</v>
          </cell>
          <cell r="AN41">
            <v>40</v>
          </cell>
          <cell r="AO41">
            <v>40</v>
          </cell>
          <cell r="AP41">
            <v>40</v>
          </cell>
          <cell r="AQ41">
            <v>40</v>
          </cell>
          <cell r="AR41">
            <v>40</v>
          </cell>
          <cell r="AS41">
            <v>40</v>
          </cell>
          <cell r="AT41">
            <v>150</v>
          </cell>
          <cell r="AU41">
            <v>150</v>
          </cell>
          <cell r="AV41">
            <v>150</v>
          </cell>
          <cell r="AW41">
            <v>150</v>
          </cell>
          <cell r="AX41">
            <v>150</v>
          </cell>
          <cell r="AY41">
            <v>150</v>
          </cell>
          <cell r="AZ41">
            <v>150</v>
          </cell>
          <cell r="BA41">
            <v>150</v>
          </cell>
          <cell r="BB41">
            <v>150</v>
          </cell>
          <cell r="BC41">
            <v>150</v>
          </cell>
          <cell r="BD41">
            <v>150</v>
          </cell>
          <cell r="BE41">
            <v>150</v>
          </cell>
          <cell r="BF41">
            <v>150</v>
          </cell>
          <cell r="BG41">
            <v>150</v>
          </cell>
          <cell r="BH41">
            <v>150</v>
          </cell>
          <cell r="BI41">
            <v>150</v>
          </cell>
          <cell r="BJ41">
            <v>150</v>
          </cell>
          <cell r="BK41">
            <v>150</v>
          </cell>
          <cell r="BL41">
            <v>150</v>
          </cell>
          <cell r="BM41">
            <v>150</v>
          </cell>
          <cell r="BN41">
            <v>150</v>
          </cell>
          <cell r="BO41">
            <v>150</v>
          </cell>
          <cell r="BP41">
            <v>150</v>
          </cell>
          <cell r="BQ41">
            <v>150</v>
          </cell>
          <cell r="BR41">
            <v>150</v>
          </cell>
          <cell r="BS41">
            <v>150</v>
          </cell>
          <cell r="BT41">
            <v>150</v>
          </cell>
          <cell r="BU41">
            <v>150</v>
          </cell>
          <cell r="BV41">
            <v>150</v>
          </cell>
          <cell r="BW41">
            <v>150</v>
          </cell>
          <cell r="BX41">
            <v>150</v>
          </cell>
          <cell r="BY41">
            <v>150</v>
          </cell>
          <cell r="BZ41">
            <v>150</v>
          </cell>
          <cell r="CA41">
            <v>150</v>
          </cell>
          <cell r="CB41">
            <v>150</v>
          </cell>
          <cell r="CC41">
            <v>150</v>
          </cell>
          <cell r="CD41">
            <v>150</v>
          </cell>
          <cell r="CE41">
            <v>150</v>
          </cell>
          <cell r="CF41">
            <v>150</v>
          </cell>
          <cell r="CG41">
            <v>150</v>
          </cell>
          <cell r="CH41">
            <v>150</v>
          </cell>
          <cell r="CI41">
            <v>150</v>
          </cell>
          <cell r="CJ41">
            <v>150</v>
          </cell>
          <cell r="CK41">
            <v>150</v>
          </cell>
          <cell r="CL41">
            <v>150</v>
          </cell>
          <cell r="CM41">
            <v>150</v>
          </cell>
          <cell r="CN41">
            <v>150</v>
          </cell>
          <cell r="CO41">
            <v>150</v>
          </cell>
          <cell r="CP41">
            <v>150</v>
          </cell>
          <cell r="CQ41">
            <v>150</v>
          </cell>
          <cell r="CR41">
            <v>150</v>
          </cell>
          <cell r="CS41">
            <v>150</v>
          </cell>
          <cell r="CT41">
            <v>150</v>
          </cell>
          <cell r="CU41">
            <v>150</v>
          </cell>
          <cell r="CV41">
            <v>150</v>
          </cell>
          <cell r="CW41">
            <v>150</v>
          </cell>
          <cell r="CX41">
            <v>150</v>
          </cell>
          <cell r="CY41">
            <v>150</v>
          </cell>
          <cell r="CZ41">
            <v>150</v>
          </cell>
          <cell r="DA41">
            <v>150</v>
          </cell>
          <cell r="DB41">
            <v>150</v>
          </cell>
          <cell r="DC41">
            <v>150</v>
          </cell>
          <cell r="DD41">
            <v>150</v>
          </cell>
          <cell r="DE41">
            <v>150</v>
          </cell>
          <cell r="DF41">
            <v>150</v>
          </cell>
          <cell r="DG41">
            <v>150</v>
          </cell>
          <cell r="DH41">
            <v>150</v>
          </cell>
          <cell r="DI41">
            <v>150</v>
          </cell>
          <cell r="DJ41">
            <v>150</v>
          </cell>
          <cell r="DK41">
            <v>150</v>
          </cell>
          <cell r="DL41">
            <v>150</v>
          </cell>
          <cell r="DM41">
            <v>150</v>
          </cell>
          <cell r="DN41">
            <v>150</v>
          </cell>
          <cell r="DO41">
            <v>150</v>
          </cell>
          <cell r="DP41">
            <v>150</v>
          </cell>
          <cell r="DQ41">
            <v>150</v>
          </cell>
          <cell r="DR41">
            <v>150</v>
          </cell>
          <cell r="DS41">
            <v>150</v>
          </cell>
          <cell r="DT41">
            <v>150</v>
          </cell>
          <cell r="DU41">
            <v>150</v>
          </cell>
          <cell r="DV41">
            <v>150</v>
          </cell>
          <cell r="DW41">
            <v>150</v>
          </cell>
          <cell r="DX41">
            <v>150</v>
          </cell>
          <cell r="DY41">
            <v>150</v>
          </cell>
        </row>
      </sheetData>
      <sheetData sheetId="18">
        <row r="3">
          <cell r="D3" t="str">
            <v>Nome/Qualifica</v>
          </cell>
        </row>
        <row r="5">
          <cell r="E5">
            <v>1500</v>
          </cell>
        </row>
        <row r="6">
          <cell r="E6">
            <v>0.31</v>
          </cell>
        </row>
        <row r="7">
          <cell r="E7">
            <v>0.01</v>
          </cell>
        </row>
        <row r="8">
          <cell r="E8">
            <v>7.4999999999999997E-2</v>
          </cell>
        </row>
        <row r="9">
          <cell r="E9">
            <v>12</v>
          </cell>
        </row>
        <row r="15">
          <cell r="F15">
            <v>2019</v>
          </cell>
          <cell r="G15">
            <v>2019</v>
          </cell>
          <cell r="H15">
            <v>2019</v>
          </cell>
          <cell r="I15">
            <v>2019</v>
          </cell>
          <cell r="J15">
            <v>2019</v>
          </cell>
          <cell r="K15">
            <v>2019</v>
          </cell>
          <cell r="L15">
            <v>2019</v>
          </cell>
          <cell r="M15">
            <v>2019</v>
          </cell>
          <cell r="N15">
            <v>2019</v>
          </cell>
          <cell r="O15">
            <v>2019</v>
          </cell>
          <cell r="P15">
            <v>2019</v>
          </cell>
          <cell r="Q15">
            <v>2019</v>
          </cell>
          <cell r="R15">
            <v>2020</v>
          </cell>
          <cell r="S15">
            <v>2020</v>
          </cell>
          <cell r="T15">
            <v>2020</v>
          </cell>
          <cell r="U15">
            <v>2020</v>
          </cell>
          <cell r="V15">
            <v>2020</v>
          </cell>
          <cell r="W15">
            <v>2020</v>
          </cell>
          <cell r="X15">
            <v>2020</v>
          </cell>
          <cell r="Y15">
            <v>2020</v>
          </cell>
          <cell r="Z15">
            <v>2020</v>
          </cell>
          <cell r="AA15">
            <v>2020</v>
          </cell>
          <cell r="AB15">
            <v>2020</v>
          </cell>
          <cell r="AC15">
            <v>2020</v>
          </cell>
          <cell r="AD15">
            <v>2021</v>
          </cell>
          <cell r="AE15">
            <v>2021</v>
          </cell>
          <cell r="AF15">
            <v>2021</v>
          </cell>
          <cell r="AG15">
            <v>2021</v>
          </cell>
          <cell r="AH15">
            <v>2021</v>
          </cell>
          <cell r="AI15">
            <v>2021</v>
          </cell>
          <cell r="AJ15">
            <v>2021</v>
          </cell>
          <cell r="AK15">
            <v>2021</v>
          </cell>
          <cell r="AL15">
            <v>2021</v>
          </cell>
          <cell r="AM15">
            <v>2021</v>
          </cell>
          <cell r="AN15">
            <v>2021</v>
          </cell>
          <cell r="AO15">
            <v>2021</v>
          </cell>
          <cell r="AP15">
            <v>2022</v>
          </cell>
          <cell r="AQ15">
            <v>2022</v>
          </cell>
          <cell r="AR15">
            <v>2022</v>
          </cell>
          <cell r="AS15">
            <v>2022</v>
          </cell>
          <cell r="AT15">
            <v>2022</v>
          </cell>
          <cell r="AU15">
            <v>2022</v>
          </cell>
          <cell r="AV15">
            <v>2022</v>
          </cell>
          <cell r="AW15">
            <v>2022</v>
          </cell>
          <cell r="AX15">
            <v>2022</v>
          </cell>
          <cell r="AY15">
            <v>2022</v>
          </cell>
          <cell r="AZ15">
            <v>2022</v>
          </cell>
          <cell r="BA15">
            <v>2022</v>
          </cell>
          <cell r="BB15">
            <v>2023</v>
          </cell>
          <cell r="BC15">
            <v>2023</v>
          </cell>
          <cell r="BD15">
            <v>2023</v>
          </cell>
          <cell r="BE15">
            <v>2023</v>
          </cell>
          <cell r="BF15">
            <v>2023</v>
          </cell>
          <cell r="BG15">
            <v>2023</v>
          </cell>
          <cell r="BH15">
            <v>2023</v>
          </cell>
          <cell r="BI15">
            <v>2023</v>
          </cell>
          <cell r="BJ15">
            <v>2023</v>
          </cell>
          <cell r="BK15">
            <v>2023</v>
          </cell>
          <cell r="BL15">
            <v>2023</v>
          </cell>
          <cell r="BM15">
            <v>2023</v>
          </cell>
          <cell r="BN15">
            <v>2024</v>
          </cell>
          <cell r="BO15">
            <v>2024</v>
          </cell>
          <cell r="BP15">
            <v>2024</v>
          </cell>
          <cell r="BQ15">
            <v>2024</v>
          </cell>
          <cell r="BR15">
            <v>2024</v>
          </cell>
          <cell r="BS15">
            <v>2024</v>
          </cell>
          <cell r="BT15">
            <v>2024</v>
          </cell>
          <cell r="BU15">
            <v>2024</v>
          </cell>
          <cell r="BV15">
            <v>2024</v>
          </cell>
          <cell r="BW15">
            <v>2024</v>
          </cell>
          <cell r="BX15">
            <v>2024</v>
          </cell>
          <cell r="BY15">
            <v>2024</v>
          </cell>
          <cell r="BZ15">
            <v>2025</v>
          </cell>
          <cell r="CA15">
            <v>2025</v>
          </cell>
          <cell r="CB15">
            <v>2025</v>
          </cell>
          <cell r="CC15">
            <v>2025</v>
          </cell>
          <cell r="CD15">
            <v>2025</v>
          </cell>
          <cell r="CE15">
            <v>2025</v>
          </cell>
          <cell r="CF15">
            <v>2025</v>
          </cell>
          <cell r="CG15">
            <v>2025</v>
          </cell>
          <cell r="CH15">
            <v>2025</v>
          </cell>
          <cell r="CI15">
            <v>2025</v>
          </cell>
          <cell r="CJ15">
            <v>2025</v>
          </cell>
          <cell r="CK15">
            <v>2025</v>
          </cell>
          <cell r="CL15">
            <v>2026</v>
          </cell>
          <cell r="CM15">
            <v>2026</v>
          </cell>
          <cell r="CN15">
            <v>2026</v>
          </cell>
          <cell r="CO15">
            <v>2026</v>
          </cell>
          <cell r="CP15">
            <v>2026</v>
          </cell>
          <cell r="CQ15">
            <v>2026</v>
          </cell>
          <cell r="CR15">
            <v>2026</v>
          </cell>
          <cell r="CS15">
            <v>2026</v>
          </cell>
          <cell r="CT15">
            <v>2026</v>
          </cell>
          <cell r="CU15">
            <v>2026</v>
          </cell>
          <cell r="CV15">
            <v>2026</v>
          </cell>
          <cell r="CW15">
            <v>2026</v>
          </cell>
          <cell r="CX15">
            <v>2027</v>
          </cell>
          <cell r="CY15">
            <v>2027</v>
          </cell>
          <cell r="CZ15">
            <v>2027</v>
          </cell>
          <cell r="DA15">
            <v>2027</v>
          </cell>
          <cell r="DB15">
            <v>2027</v>
          </cell>
          <cell r="DC15">
            <v>2027</v>
          </cell>
          <cell r="DD15">
            <v>2027</v>
          </cell>
          <cell r="DE15">
            <v>2027</v>
          </cell>
          <cell r="DF15">
            <v>2027</v>
          </cell>
          <cell r="DG15">
            <v>2027</v>
          </cell>
          <cell r="DH15">
            <v>2027</v>
          </cell>
          <cell r="DI15">
            <v>2027</v>
          </cell>
          <cell r="DJ15">
            <v>2028</v>
          </cell>
          <cell r="DK15">
            <v>2028</v>
          </cell>
          <cell r="DL15">
            <v>2028</v>
          </cell>
          <cell r="DM15">
            <v>2028</v>
          </cell>
          <cell r="DN15">
            <v>2028</v>
          </cell>
          <cell r="DO15">
            <v>2028</v>
          </cell>
          <cell r="DP15">
            <v>2028</v>
          </cell>
          <cell r="DQ15">
            <v>2028</v>
          </cell>
          <cell r="DR15">
            <v>2028</v>
          </cell>
          <cell r="DS15">
            <v>2028</v>
          </cell>
          <cell r="DT15">
            <v>2028</v>
          </cell>
          <cell r="DU15">
            <v>2028</v>
          </cell>
        </row>
        <row r="16">
          <cell r="F16" t="str">
            <v>gen</v>
          </cell>
          <cell r="G16" t="str">
            <v>feb</v>
          </cell>
          <cell r="H16" t="str">
            <v>mar</v>
          </cell>
          <cell r="I16" t="str">
            <v>apr</v>
          </cell>
          <cell r="J16" t="str">
            <v>mag</v>
          </cell>
          <cell r="K16" t="str">
            <v>giu</v>
          </cell>
          <cell r="L16" t="str">
            <v>lug</v>
          </cell>
          <cell r="M16" t="str">
            <v>ago</v>
          </cell>
          <cell r="N16" t="str">
            <v>set</v>
          </cell>
          <cell r="O16" t="str">
            <v>ott</v>
          </cell>
          <cell r="P16" t="str">
            <v>nov</v>
          </cell>
          <cell r="Q16" t="str">
            <v>dic</v>
          </cell>
          <cell r="R16" t="str">
            <v>gen</v>
          </cell>
          <cell r="S16" t="str">
            <v>feb</v>
          </cell>
          <cell r="T16" t="str">
            <v>mar</v>
          </cell>
          <cell r="U16" t="str">
            <v>apr</v>
          </cell>
          <cell r="V16" t="str">
            <v>mag</v>
          </cell>
          <cell r="W16" t="str">
            <v>giu</v>
          </cell>
          <cell r="X16" t="str">
            <v>lug</v>
          </cell>
          <cell r="Y16" t="str">
            <v>ago</v>
          </cell>
          <cell r="Z16" t="str">
            <v>set</v>
          </cell>
          <cell r="AA16" t="str">
            <v>ott</v>
          </cell>
          <cell r="AB16" t="str">
            <v>nov</v>
          </cell>
          <cell r="AC16" t="str">
            <v>dic</v>
          </cell>
          <cell r="AD16" t="str">
            <v>gen</v>
          </cell>
          <cell r="AE16" t="str">
            <v>feb</v>
          </cell>
          <cell r="AF16" t="str">
            <v>mar</v>
          </cell>
          <cell r="AG16" t="str">
            <v>apr</v>
          </cell>
          <cell r="AH16" t="str">
            <v>mag</v>
          </cell>
          <cell r="AI16" t="str">
            <v>giu</v>
          </cell>
          <cell r="AJ16" t="str">
            <v>lug</v>
          </cell>
          <cell r="AK16" t="str">
            <v>ago</v>
          </cell>
          <cell r="AL16" t="str">
            <v>set</v>
          </cell>
          <cell r="AM16" t="str">
            <v>ott</v>
          </cell>
          <cell r="AN16" t="str">
            <v>nov</v>
          </cell>
          <cell r="AO16" t="str">
            <v>dic</v>
          </cell>
          <cell r="AP16" t="str">
            <v>gen</v>
          </cell>
          <cell r="AQ16" t="str">
            <v>feb</v>
          </cell>
          <cell r="AR16" t="str">
            <v>mar</v>
          </cell>
          <cell r="AS16" t="str">
            <v>apr</v>
          </cell>
          <cell r="AT16" t="str">
            <v>mag</v>
          </cell>
          <cell r="AU16" t="str">
            <v>giu</v>
          </cell>
          <cell r="AV16" t="str">
            <v>lug</v>
          </cell>
          <cell r="AW16" t="str">
            <v>ago</v>
          </cell>
          <cell r="AX16" t="str">
            <v>set</v>
          </cell>
          <cell r="AY16" t="str">
            <v>ott</v>
          </cell>
          <cell r="AZ16" t="str">
            <v>nov</v>
          </cell>
          <cell r="BA16" t="str">
            <v>dic</v>
          </cell>
          <cell r="BB16" t="str">
            <v>gen</v>
          </cell>
          <cell r="BC16" t="str">
            <v>feb</v>
          </cell>
          <cell r="BD16" t="str">
            <v>mar</v>
          </cell>
          <cell r="BE16" t="str">
            <v>apr</v>
          </cell>
          <cell r="BF16" t="str">
            <v>mag</v>
          </cell>
          <cell r="BG16" t="str">
            <v>giu</v>
          </cell>
          <cell r="BH16" t="str">
            <v>lug</v>
          </cell>
          <cell r="BI16" t="str">
            <v>ago</v>
          </cell>
          <cell r="BJ16" t="str">
            <v>set</v>
          </cell>
          <cell r="BK16" t="str">
            <v>ott</v>
          </cell>
          <cell r="BL16" t="str">
            <v>nov</v>
          </cell>
          <cell r="BM16" t="str">
            <v>dic</v>
          </cell>
          <cell r="BN16" t="str">
            <v>gen</v>
          </cell>
          <cell r="BO16" t="str">
            <v>feb</v>
          </cell>
          <cell r="BP16" t="str">
            <v>mar</v>
          </cell>
          <cell r="BQ16" t="str">
            <v>apr</v>
          </cell>
          <cell r="BR16" t="str">
            <v>mag</v>
          </cell>
          <cell r="BS16" t="str">
            <v>giu</v>
          </cell>
          <cell r="BT16" t="str">
            <v>lug</v>
          </cell>
          <cell r="BU16" t="str">
            <v>ago</v>
          </cell>
          <cell r="BV16" t="str">
            <v>set</v>
          </cell>
          <cell r="BW16" t="str">
            <v>ott</v>
          </cell>
          <cell r="BX16" t="str">
            <v>nov</v>
          </cell>
          <cell r="BY16" t="str">
            <v>dic</v>
          </cell>
          <cell r="BZ16" t="str">
            <v>gen</v>
          </cell>
          <cell r="CA16" t="str">
            <v>feb</v>
          </cell>
          <cell r="CB16" t="str">
            <v>mar</v>
          </cell>
          <cell r="CC16" t="str">
            <v>apr</v>
          </cell>
          <cell r="CD16" t="str">
            <v>mag</v>
          </cell>
          <cell r="CE16" t="str">
            <v>giu</v>
          </cell>
          <cell r="CF16" t="str">
            <v>lug</v>
          </cell>
          <cell r="CG16" t="str">
            <v>ago</v>
          </cell>
          <cell r="CH16" t="str">
            <v>set</v>
          </cell>
          <cell r="CI16" t="str">
            <v>ott</v>
          </cell>
          <cell r="CJ16" t="str">
            <v>nov</v>
          </cell>
          <cell r="CK16" t="str">
            <v>dic</v>
          </cell>
          <cell r="CL16" t="str">
            <v>gen</v>
          </cell>
          <cell r="CM16" t="str">
            <v>feb</v>
          </cell>
          <cell r="CN16" t="str">
            <v>mar</v>
          </cell>
          <cell r="CO16" t="str">
            <v>apr</v>
          </cell>
          <cell r="CP16" t="str">
            <v>mag</v>
          </cell>
          <cell r="CQ16" t="str">
            <v>giu</v>
          </cell>
          <cell r="CR16" t="str">
            <v>lug</v>
          </cell>
          <cell r="CS16" t="str">
            <v>ago</v>
          </cell>
          <cell r="CT16" t="str">
            <v>set</v>
          </cell>
          <cell r="CU16" t="str">
            <v>ott</v>
          </cell>
          <cell r="CV16" t="str">
            <v>nov</v>
          </cell>
          <cell r="CW16" t="str">
            <v>dic</v>
          </cell>
          <cell r="CX16" t="str">
            <v>gen</v>
          </cell>
          <cell r="CY16" t="str">
            <v>feb</v>
          </cell>
          <cell r="CZ16" t="str">
            <v>mar</v>
          </cell>
          <cell r="DA16" t="str">
            <v>apr</v>
          </cell>
          <cell r="DB16" t="str">
            <v>mag</v>
          </cell>
          <cell r="DC16" t="str">
            <v>giu</v>
          </cell>
          <cell r="DD16" t="str">
            <v>lug</v>
          </cell>
          <cell r="DE16" t="str">
            <v>ago</v>
          </cell>
          <cell r="DF16" t="str">
            <v>set</v>
          </cell>
          <cell r="DG16" t="str">
            <v>ott</v>
          </cell>
          <cell r="DH16" t="str">
            <v>nov</v>
          </cell>
          <cell r="DI16" t="str">
            <v>dic</v>
          </cell>
          <cell r="DJ16" t="str">
            <v>gen</v>
          </cell>
          <cell r="DK16" t="str">
            <v>feb</v>
          </cell>
          <cell r="DL16" t="str">
            <v>mar</v>
          </cell>
          <cell r="DM16" t="str">
            <v>apr</v>
          </cell>
          <cell r="DN16" t="str">
            <v>mag</v>
          </cell>
          <cell r="DO16" t="str">
            <v>giu</v>
          </cell>
          <cell r="DP16" t="str">
            <v>lug</v>
          </cell>
          <cell r="DQ16" t="str">
            <v>ago</v>
          </cell>
          <cell r="DR16" t="str">
            <v>set</v>
          </cell>
          <cell r="DS16" t="str">
            <v>ott</v>
          </cell>
          <cell r="DT16" t="str">
            <v>nov</v>
          </cell>
          <cell r="DU16" t="str">
            <v>dic</v>
          </cell>
        </row>
        <row r="17"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0.25</v>
          </cell>
          <cell r="M17">
            <v>0.25</v>
          </cell>
          <cell r="N17">
            <v>0.25</v>
          </cell>
          <cell r="O17">
            <v>0.25</v>
          </cell>
          <cell r="P17">
            <v>0.25</v>
          </cell>
          <cell r="Q17">
            <v>0.25</v>
          </cell>
          <cell r="R17">
            <v>0.25</v>
          </cell>
          <cell r="S17">
            <v>0.25</v>
          </cell>
          <cell r="T17">
            <v>0.25</v>
          </cell>
          <cell r="U17">
            <v>0.25</v>
          </cell>
          <cell r="V17">
            <v>0.25</v>
          </cell>
          <cell r="W17">
            <v>0.25</v>
          </cell>
          <cell r="X17">
            <v>0.25</v>
          </cell>
          <cell r="Y17">
            <v>0.25</v>
          </cell>
          <cell r="Z17">
            <v>0.25</v>
          </cell>
          <cell r="AA17">
            <v>0.25</v>
          </cell>
          <cell r="AB17">
            <v>0.25</v>
          </cell>
          <cell r="AC17">
            <v>0.25</v>
          </cell>
          <cell r="AD17">
            <v>0.25</v>
          </cell>
          <cell r="AE17">
            <v>0.25</v>
          </cell>
          <cell r="AF17">
            <v>0.25</v>
          </cell>
          <cell r="AG17">
            <v>0.25</v>
          </cell>
          <cell r="AH17">
            <v>0.25</v>
          </cell>
          <cell r="AI17">
            <v>0.25</v>
          </cell>
          <cell r="AJ17">
            <v>0.25</v>
          </cell>
          <cell r="AK17">
            <v>0.25</v>
          </cell>
          <cell r="AL17">
            <v>0.25</v>
          </cell>
          <cell r="AM17">
            <v>0.25</v>
          </cell>
          <cell r="AN17">
            <v>0.25</v>
          </cell>
          <cell r="AO17">
            <v>0.25</v>
          </cell>
          <cell r="AP17">
            <v>0.25</v>
          </cell>
          <cell r="AQ17">
            <v>0.25</v>
          </cell>
          <cell r="AR17">
            <v>0.25</v>
          </cell>
          <cell r="AS17">
            <v>0.25</v>
          </cell>
          <cell r="AT17">
            <v>0.25</v>
          </cell>
          <cell r="AU17">
            <v>0.25</v>
          </cell>
          <cell r="AV17">
            <v>0.25</v>
          </cell>
          <cell r="AW17">
            <v>0.25</v>
          </cell>
          <cell r="AX17">
            <v>0.25</v>
          </cell>
          <cell r="AY17">
            <v>0.25</v>
          </cell>
          <cell r="AZ17">
            <v>0.25</v>
          </cell>
          <cell r="BA17">
            <v>0.25</v>
          </cell>
          <cell r="BB17">
            <v>0.25</v>
          </cell>
          <cell r="BC17">
            <v>0.25</v>
          </cell>
          <cell r="BD17">
            <v>0.25</v>
          </cell>
          <cell r="BE17">
            <v>0.25</v>
          </cell>
          <cell r="BF17">
            <v>0.25</v>
          </cell>
          <cell r="BG17">
            <v>0.25</v>
          </cell>
          <cell r="BH17">
            <v>0.25</v>
          </cell>
          <cell r="BI17">
            <v>0.25</v>
          </cell>
          <cell r="BJ17">
            <v>0.25</v>
          </cell>
          <cell r="BK17">
            <v>0.25</v>
          </cell>
          <cell r="BL17">
            <v>0.25</v>
          </cell>
          <cell r="BM17">
            <v>0.25</v>
          </cell>
          <cell r="BN17">
            <v>0.25</v>
          </cell>
          <cell r="BO17">
            <v>0.25</v>
          </cell>
          <cell r="BP17">
            <v>0.25</v>
          </cell>
          <cell r="BQ17">
            <v>0.25</v>
          </cell>
          <cell r="BR17">
            <v>0.25</v>
          </cell>
          <cell r="BS17">
            <v>0.25</v>
          </cell>
          <cell r="BT17">
            <v>0.25</v>
          </cell>
          <cell r="BU17">
            <v>0.25</v>
          </cell>
          <cell r="BV17">
            <v>0.25</v>
          </cell>
          <cell r="BW17">
            <v>0.25</v>
          </cell>
          <cell r="BX17">
            <v>0.25</v>
          </cell>
          <cell r="BY17">
            <v>0.25</v>
          </cell>
          <cell r="BZ17">
            <v>0.25</v>
          </cell>
          <cell r="CA17">
            <v>0.25</v>
          </cell>
          <cell r="CB17">
            <v>0.25</v>
          </cell>
          <cell r="CC17">
            <v>0.25</v>
          </cell>
          <cell r="CD17">
            <v>0.25</v>
          </cell>
          <cell r="CE17">
            <v>0.25</v>
          </cell>
          <cell r="CF17">
            <v>0.25</v>
          </cell>
          <cell r="CG17">
            <v>0.25</v>
          </cell>
          <cell r="CH17">
            <v>0.25</v>
          </cell>
          <cell r="CI17">
            <v>0.25</v>
          </cell>
          <cell r="CJ17">
            <v>0.25</v>
          </cell>
          <cell r="CK17">
            <v>0.25</v>
          </cell>
          <cell r="CL17">
            <v>0.25</v>
          </cell>
          <cell r="CM17">
            <v>0.25</v>
          </cell>
          <cell r="CN17">
            <v>0.25</v>
          </cell>
          <cell r="CO17">
            <v>0.25</v>
          </cell>
          <cell r="CP17">
            <v>0.25</v>
          </cell>
          <cell r="CQ17">
            <v>0.25</v>
          </cell>
          <cell r="CR17">
            <v>0.25</v>
          </cell>
          <cell r="CS17">
            <v>0.25</v>
          </cell>
          <cell r="CT17">
            <v>0.25</v>
          </cell>
          <cell r="CU17">
            <v>0.25</v>
          </cell>
          <cell r="CV17">
            <v>0.25</v>
          </cell>
          <cell r="CW17">
            <v>0.25</v>
          </cell>
          <cell r="CX17">
            <v>0.25</v>
          </cell>
          <cell r="CY17">
            <v>0.25</v>
          </cell>
          <cell r="CZ17">
            <v>0.25</v>
          </cell>
          <cell r="DA17">
            <v>0.25</v>
          </cell>
          <cell r="DB17">
            <v>0.25</v>
          </cell>
          <cell r="DC17">
            <v>0.25</v>
          </cell>
          <cell r="DD17">
            <v>0.25</v>
          </cell>
          <cell r="DE17">
            <v>0.25</v>
          </cell>
          <cell r="DF17">
            <v>0.25</v>
          </cell>
          <cell r="DG17">
            <v>0.25</v>
          </cell>
          <cell r="DH17">
            <v>0.25</v>
          </cell>
          <cell r="DI17">
            <v>0.25</v>
          </cell>
          <cell r="DJ17">
            <v>0.25</v>
          </cell>
          <cell r="DK17">
            <v>0.25</v>
          </cell>
          <cell r="DL17">
            <v>0.25</v>
          </cell>
          <cell r="DM17">
            <v>0.25</v>
          </cell>
          <cell r="DN17">
            <v>0.25</v>
          </cell>
          <cell r="DO17">
            <v>0.25</v>
          </cell>
          <cell r="DP17">
            <v>0.25</v>
          </cell>
          <cell r="DQ17">
            <v>0.25</v>
          </cell>
          <cell r="DR17">
            <v>0.25</v>
          </cell>
          <cell r="DS17">
            <v>0.25</v>
          </cell>
          <cell r="DT17">
            <v>0.25</v>
          </cell>
          <cell r="DU17">
            <v>0.25</v>
          </cell>
        </row>
        <row r="21">
          <cell r="D21" t="str">
            <v>Nome/Qualifica</v>
          </cell>
        </row>
        <row r="24">
          <cell r="E24">
            <v>0.31</v>
          </cell>
        </row>
        <row r="25">
          <cell r="E25">
            <v>0.01</v>
          </cell>
        </row>
        <row r="26">
          <cell r="E26">
            <v>7.4999999999999997E-2</v>
          </cell>
        </row>
        <row r="27">
          <cell r="E27">
            <v>14</v>
          </cell>
        </row>
        <row r="28">
          <cell r="E28" t="str">
            <v>giu</v>
          </cell>
        </row>
        <row r="29">
          <cell r="E29" t="str">
            <v>dic</v>
          </cell>
        </row>
        <row r="33">
          <cell r="F33">
            <v>2019</v>
          </cell>
          <cell r="G33">
            <v>2019</v>
          </cell>
          <cell r="H33">
            <v>2019</v>
          </cell>
          <cell r="I33">
            <v>2019</v>
          </cell>
          <cell r="J33">
            <v>2019</v>
          </cell>
          <cell r="K33">
            <v>2019</v>
          </cell>
          <cell r="L33">
            <v>2019</v>
          </cell>
          <cell r="M33">
            <v>2019</v>
          </cell>
          <cell r="N33">
            <v>2019</v>
          </cell>
          <cell r="O33">
            <v>2019</v>
          </cell>
          <cell r="P33">
            <v>2019</v>
          </cell>
          <cell r="Q33">
            <v>2019</v>
          </cell>
          <cell r="R33">
            <v>2020</v>
          </cell>
          <cell r="S33">
            <v>2020</v>
          </cell>
          <cell r="T33">
            <v>2020</v>
          </cell>
          <cell r="U33">
            <v>2020</v>
          </cell>
          <cell r="V33">
            <v>2020</v>
          </cell>
          <cell r="W33">
            <v>2020</v>
          </cell>
          <cell r="X33">
            <v>2020</v>
          </cell>
          <cell r="Y33">
            <v>2020</v>
          </cell>
          <cell r="Z33">
            <v>2020</v>
          </cell>
          <cell r="AA33">
            <v>2020</v>
          </cell>
          <cell r="AB33">
            <v>2020</v>
          </cell>
          <cell r="AC33">
            <v>2020</v>
          </cell>
          <cell r="AD33">
            <v>2021</v>
          </cell>
          <cell r="AE33">
            <v>2021</v>
          </cell>
          <cell r="AF33">
            <v>2021</v>
          </cell>
          <cell r="AG33">
            <v>2021</v>
          </cell>
          <cell r="AH33">
            <v>2021</v>
          </cell>
          <cell r="AI33">
            <v>2021</v>
          </cell>
          <cell r="AJ33">
            <v>2021</v>
          </cell>
          <cell r="AK33">
            <v>2021</v>
          </cell>
          <cell r="AL33">
            <v>2021</v>
          </cell>
          <cell r="AM33">
            <v>2021</v>
          </cell>
          <cell r="AN33">
            <v>2021</v>
          </cell>
          <cell r="AO33">
            <v>2021</v>
          </cell>
          <cell r="AP33">
            <v>2022</v>
          </cell>
          <cell r="AQ33">
            <v>2022</v>
          </cell>
          <cell r="AR33">
            <v>2022</v>
          </cell>
          <cell r="AS33">
            <v>2022</v>
          </cell>
          <cell r="AT33">
            <v>2022</v>
          </cell>
          <cell r="AU33">
            <v>2022</v>
          </cell>
          <cell r="AV33">
            <v>2022</v>
          </cell>
          <cell r="AW33">
            <v>2022</v>
          </cell>
          <cell r="AX33">
            <v>2022</v>
          </cell>
          <cell r="AY33">
            <v>2022</v>
          </cell>
          <cell r="AZ33">
            <v>2022</v>
          </cell>
          <cell r="BA33">
            <v>2022</v>
          </cell>
          <cell r="BB33">
            <v>2023</v>
          </cell>
          <cell r="BC33">
            <v>2023</v>
          </cell>
          <cell r="BD33">
            <v>2023</v>
          </cell>
          <cell r="BE33">
            <v>2023</v>
          </cell>
          <cell r="BF33">
            <v>2023</v>
          </cell>
          <cell r="BG33">
            <v>2023</v>
          </cell>
          <cell r="BH33">
            <v>2023</v>
          </cell>
          <cell r="BI33">
            <v>2023</v>
          </cell>
          <cell r="BJ33">
            <v>2023</v>
          </cell>
          <cell r="BK33">
            <v>2023</v>
          </cell>
          <cell r="BL33">
            <v>2023</v>
          </cell>
          <cell r="BM33">
            <v>2023</v>
          </cell>
          <cell r="BN33">
            <v>2024</v>
          </cell>
          <cell r="BO33">
            <v>2024</v>
          </cell>
          <cell r="BP33">
            <v>2024</v>
          </cell>
          <cell r="BQ33">
            <v>2024</v>
          </cell>
          <cell r="BR33">
            <v>2024</v>
          </cell>
          <cell r="BS33">
            <v>2024</v>
          </cell>
          <cell r="BT33">
            <v>2024</v>
          </cell>
          <cell r="BU33">
            <v>2024</v>
          </cell>
          <cell r="BV33">
            <v>2024</v>
          </cell>
          <cell r="BW33">
            <v>2024</v>
          </cell>
          <cell r="BX33">
            <v>2024</v>
          </cell>
          <cell r="BY33">
            <v>2024</v>
          </cell>
          <cell r="BZ33">
            <v>2025</v>
          </cell>
          <cell r="CA33">
            <v>2025</v>
          </cell>
          <cell r="CB33">
            <v>2025</v>
          </cell>
          <cell r="CC33">
            <v>2025</v>
          </cell>
          <cell r="CD33">
            <v>2025</v>
          </cell>
          <cell r="CE33">
            <v>2025</v>
          </cell>
          <cell r="CF33">
            <v>2025</v>
          </cell>
          <cell r="CG33">
            <v>2025</v>
          </cell>
          <cell r="CH33">
            <v>2025</v>
          </cell>
          <cell r="CI33">
            <v>2025</v>
          </cell>
          <cell r="CJ33">
            <v>2025</v>
          </cell>
          <cell r="CK33">
            <v>2025</v>
          </cell>
          <cell r="CL33">
            <v>2026</v>
          </cell>
          <cell r="CM33">
            <v>2026</v>
          </cell>
          <cell r="CN33">
            <v>2026</v>
          </cell>
          <cell r="CO33">
            <v>2026</v>
          </cell>
          <cell r="CP33">
            <v>2026</v>
          </cell>
          <cell r="CQ33">
            <v>2026</v>
          </cell>
          <cell r="CR33">
            <v>2026</v>
          </cell>
          <cell r="CS33">
            <v>2026</v>
          </cell>
          <cell r="CT33">
            <v>2026</v>
          </cell>
          <cell r="CU33">
            <v>2026</v>
          </cell>
          <cell r="CV33">
            <v>2026</v>
          </cell>
          <cell r="CW33">
            <v>2026</v>
          </cell>
          <cell r="CX33">
            <v>2027</v>
          </cell>
          <cell r="CY33">
            <v>2027</v>
          </cell>
          <cell r="CZ33">
            <v>2027</v>
          </cell>
          <cell r="DA33">
            <v>2027</v>
          </cell>
          <cell r="DB33">
            <v>2027</v>
          </cell>
          <cell r="DC33">
            <v>2027</v>
          </cell>
          <cell r="DD33">
            <v>2027</v>
          </cell>
          <cell r="DE33">
            <v>2027</v>
          </cell>
          <cell r="DF33">
            <v>2027</v>
          </cell>
          <cell r="DG33">
            <v>2027</v>
          </cell>
          <cell r="DH33">
            <v>2027</v>
          </cell>
          <cell r="DI33">
            <v>2027</v>
          </cell>
          <cell r="DJ33">
            <v>2028</v>
          </cell>
          <cell r="DK33">
            <v>2028</v>
          </cell>
          <cell r="DL33">
            <v>2028</v>
          </cell>
          <cell r="DM33">
            <v>2028</v>
          </cell>
          <cell r="DN33">
            <v>2028</v>
          </cell>
          <cell r="DO33">
            <v>2028</v>
          </cell>
          <cell r="DP33">
            <v>2028</v>
          </cell>
          <cell r="DQ33">
            <v>2028</v>
          </cell>
          <cell r="DR33">
            <v>2028</v>
          </cell>
          <cell r="DS33">
            <v>2028</v>
          </cell>
          <cell r="DT33">
            <v>2028</v>
          </cell>
          <cell r="DU33">
            <v>2028</v>
          </cell>
        </row>
        <row r="34">
          <cell r="F34" t="str">
            <v>gen</v>
          </cell>
          <cell r="G34" t="str">
            <v>feb</v>
          </cell>
          <cell r="H34" t="str">
            <v>mar</v>
          </cell>
          <cell r="I34" t="str">
            <v>apr</v>
          </cell>
          <cell r="J34" t="str">
            <v>mag</v>
          </cell>
          <cell r="K34" t="str">
            <v>giu</v>
          </cell>
          <cell r="L34" t="str">
            <v>lug</v>
          </cell>
          <cell r="M34" t="str">
            <v>ago</v>
          </cell>
          <cell r="N34" t="str">
            <v>set</v>
          </cell>
          <cell r="O34" t="str">
            <v>ott</v>
          </cell>
          <cell r="P34" t="str">
            <v>nov</v>
          </cell>
          <cell r="Q34" t="str">
            <v>dic</v>
          </cell>
          <cell r="R34" t="str">
            <v>gen</v>
          </cell>
          <cell r="S34" t="str">
            <v>feb</v>
          </cell>
          <cell r="T34" t="str">
            <v>mar</v>
          </cell>
          <cell r="U34" t="str">
            <v>apr</v>
          </cell>
          <cell r="V34" t="str">
            <v>mag</v>
          </cell>
          <cell r="W34" t="str">
            <v>giu</v>
          </cell>
          <cell r="X34" t="str">
            <v>lug</v>
          </cell>
          <cell r="Y34" t="str">
            <v>ago</v>
          </cell>
          <cell r="Z34" t="str">
            <v>set</v>
          </cell>
          <cell r="AA34" t="str">
            <v>ott</v>
          </cell>
          <cell r="AB34" t="str">
            <v>nov</v>
          </cell>
          <cell r="AC34" t="str">
            <v>dic</v>
          </cell>
          <cell r="AD34" t="str">
            <v>gen</v>
          </cell>
          <cell r="AE34" t="str">
            <v>feb</v>
          </cell>
          <cell r="AF34" t="str">
            <v>mar</v>
          </cell>
          <cell r="AG34" t="str">
            <v>apr</v>
          </cell>
          <cell r="AH34" t="str">
            <v>mag</v>
          </cell>
          <cell r="AI34" t="str">
            <v>giu</v>
          </cell>
          <cell r="AJ34" t="str">
            <v>lug</v>
          </cell>
          <cell r="AK34" t="str">
            <v>ago</v>
          </cell>
          <cell r="AL34" t="str">
            <v>set</v>
          </cell>
          <cell r="AM34" t="str">
            <v>ott</v>
          </cell>
          <cell r="AN34" t="str">
            <v>nov</v>
          </cell>
          <cell r="AO34" t="str">
            <v>dic</v>
          </cell>
          <cell r="AP34" t="str">
            <v>gen</v>
          </cell>
          <cell r="AQ34" t="str">
            <v>feb</v>
          </cell>
          <cell r="AR34" t="str">
            <v>mar</v>
          </cell>
          <cell r="AS34" t="str">
            <v>apr</v>
          </cell>
          <cell r="AT34" t="str">
            <v>mag</v>
          </cell>
          <cell r="AU34" t="str">
            <v>giu</v>
          </cell>
          <cell r="AV34" t="str">
            <v>lug</v>
          </cell>
          <cell r="AW34" t="str">
            <v>ago</v>
          </cell>
          <cell r="AX34" t="str">
            <v>set</v>
          </cell>
          <cell r="AY34" t="str">
            <v>ott</v>
          </cell>
          <cell r="AZ34" t="str">
            <v>nov</v>
          </cell>
          <cell r="BA34" t="str">
            <v>dic</v>
          </cell>
          <cell r="BB34" t="str">
            <v>gen</v>
          </cell>
          <cell r="BC34" t="str">
            <v>feb</v>
          </cell>
          <cell r="BD34" t="str">
            <v>mar</v>
          </cell>
          <cell r="BE34" t="str">
            <v>apr</v>
          </cell>
          <cell r="BF34" t="str">
            <v>mag</v>
          </cell>
          <cell r="BG34" t="str">
            <v>giu</v>
          </cell>
          <cell r="BH34" t="str">
            <v>lug</v>
          </cell>
          <cell r="BI34" t="str">
            <v>ago</v>
          </cell>
          <cell r="BJ34" t="str">
            <v>set</v>
          </cell>
          <cell r="BK34" t="str">
            <v>ott</v>
          </cell>
          <cell r="BL34" t="str">
            <v>nov</v>
          </cell>
          <cell r="BM34" t="str">
            <v>dic</v>
          </cell>
          <cell r="BN34" t="str">
            <v>gen</v>
          </cell>
          <cell r="BO34" t="str">
            <v>feb</v>
          </cell>
          <cell r="BP34" t="str">
            <v>mar</v>
          </cell>
          <cell r="BQ34" t="str">
            <v>apr</v>
          </cell>
          <cell r="BR34" t="str">
            <v>mag</v>
          </cell>
          <cell r="BS34" t="str">
            <v>giu</v>
          </cell>
          <cell r="BT34" t="str">
            <v>lug</v>
          </cell>
          <cell r="BU34" t="str">
            <v>ago</v>
          </cell>
          <cell r="BV34" t="str">
            <v>set</v>
          </cell>
          <cell r="BW34" t="str">
            <v>ott</v>
          </cell>
          <cell r="BX34" t="str">
            <v>nov</v>
          </cell>
          <cell r="BY34" t="str">
            <v>dic</v>
          </cell>
          <cell r="BZ34" t="str">
            <v>gen</v>
          </cell>
          <cell r="CA34" t="str">
            <v>feb</v>
          </cell>
          <cell r="CB34" t="str">
            <v>mar</v>
          </cell>
          <cell r="CC34" t="str">
            <v>apr</v>
          </cell>
          <cell r="CD34" t="str">
            <v>mag</v>
          </cell>
          <cell r="CE34" t="str">
            <v>giu</v>
          </cell>
          <cell r="CF34" t="str">
            <v>lug</v>
          </cell>
          <cell r="CG34" t="str">
            <v>ago</v>
          </cell>
          <cell r="CH34" t="str">
            <v>set</v>
          </cell>
          <cell r="CI34" t="str">
            <v>ott</v>
          </cell>
          <cell r="CJ34" t="str">
            <v>nov</v>
          </cell>
          <cell r="CK34" t="str">
            <v>dic</v>
          </cell>
          <cell r="CL34" t="str">
            <v>gen</v>
          </cell>
          <cell r="CM34" t="str">
            <v>feb</v>
          </cell>
          <cell r="CN34" t="str">
            <v>mar</v>
          </cell>
          <cell r="CO34" t="str">
            <v>apr</v>
          </cell>
          <cell r="CP34" t="str">
            <v>mag</v>
          </cell>
          <cell r="CQ34" t="str">
            <v>giu</v>
          </cell>
          <cell r="CR34" t="str">
            <v>lug</v>
          </cell>
          <cell r="CS34" t="str">
            <v>ago</v>
          </cell>
          <cell r="CT34" t="str">
            <v>set</v>
          </cell>
          <cell r="CU34" t="str">
            <v>ott</v>
          </cell>
          <cell r="CV34" t="str">
            <v>nov</v>
          </cell>
          <cell r="CW34" t="str">
            <v>dic</v>
          </cell>
          <cell r="CX34" t="str">
            <v>gen</v>
          </cell>
          <cell r="CY34" t="str">
            <v>feb</v>
          </cell>
          <cell r="CZ34" t="str">
            <v>mar</v>
          </cell>
          <cell r="DA34" t="str">
            <v>apr</v>
          </cell>
          <cell r="DB34" t="str">
            <v>mag</v>
          </cell>
          <cell r="DC34" t="str">
            <v>giu</v>
          </cell>
          <cell r="DD34" t="str">
            <v>lug</v>
          </cell>
          <cell r="DE34" t="str">
            <v>ago</v>
          </cell>
          <cell r="DF34" t="str">
            <v>set</v>
          </cell>
          <cell r="DG34" t="str">
            <v>ott</v>
          </cell>
          <cell r="DH34" t="str">
            <v>nov</v>
          </cell>
          <cell r="DI34" t="str">
            <v>dic</v>
          </cell>
          <cell r="DJ34" t="str">
            <v>gen</v>
          </cell>
          <cell r="DK34" t="str">
            <v>feb</v>
          </cell>
          <cell r="DL34" t="str">
            <v>mar</v>
          </cell>
          <cell r="DM34" t="str">
            <v>apr</v>
          </cell>
          <cell r="DN34" t="str">
            <v>mag</v>
          </cell>
          <cell r="DO34" t="str">
            <v>giu</v>
          </cell>
          <cell r="DP34" t="str">
            <v>lug</v>
          </cell>
          <cell r="DQ34" t="str">
            <v>ago</v>
          </cell>
          <cell r="DR34" t="str">
            <v>set</v>
          </cell>
          <cell r="DS34" t="str">
            <v>ott</v>
          </cell>
          <cell r="DT34" t="str">
            <v>nov</v>
          </cell>
          <cell r="DU34" t="str">
            <v>dic</v>
          </cell>
        </row>
        <row r="35">
          <cell r="F35">
            <v>2</v>
          </cell>
          <cell r="G35">
            <v>2</v>
          </cell>
          <cell r="H35">
            <v>2</v>
          </cell>
          <cell r="I35">
            <v>2</v>
          </cell>
          <cell r="J35">
            <v>2</v>
          </cell>
          <cell r="K35">
            <v>2</v>
          </cell>
          <cell r="L35">
            <v>2</v>
          </cell>
          <cell r="M35">
            <v>2</v>
          </cell>
          <cell r="N35">
            <v>2</v>
          </cell>
          <cell r="O35">
            <v>2</v>
          </cell>
          <cell r="P35">
            <v>2</v>
          </cell>
          <cell r="Q35">
            <v>2</v>
          </cell>
          <cell r="R35">
            <v>2</v>
          </cell>
          <cell r="S35">
            <v>2</v>
          </cell>
          <cell r="T35">
            <v>2</v>
          </cell>
          <cell r="U35">
            <v>2</v>
          </cell>
          <cell r="V35">
            <v>2</v>
          </cell>
          <cell r="W35">
            <v>2</v>
          </cell>
          <cell r="X35">
            <v>2</v>
          </cell>
          <cell r="Y35">
            <v>2</v>
          </cell>
          <cell r="Z35">
            <v>2</v>
          </cell>
          <cell r="AA35">
            <v>2</v>
          </cell>
          <cell r="AB35">
            <v>2</v>
          </cell>
          <cell r="AC35">
            <v>2</v>
          </cell>
          <cell r="AD35">
            <v>2</v>
          </cell>
          <cell r="AE35">
            <v>2</v>
          </cell>
          <cell r="AF35">
            <v>2</v>
          </cell>
          <cell r="AG35">
            <v>2</v>
          </cell>
          <cell r="AH35">
            <v>2</v>
          </cell>
          <cell r="AI35">
            <v>2</v>
          </cell>
          <cell r="AJ35">
            <v>2</v>
          </cell>
          <cell r="AK35">
            <v>2</v>
          </cell>
          <cell r="AL35">
            <v>2</v>
          </cell>
          <cell r="AM35">
            <v>2</v>
          </cell>
          <cell r="AN35">
            <v>2</v>
          </cell>
          <cell r="AO35">
            <v>2</v>
          </cell>
          <cell r="AP35">
            <v>2</v>
          </cell>
          <cell r="AQ35">
            <v>2</v>
          </cell>
          <cell r="AR35">
            <v>2</v>
          </cell>
          <cell r="AS35">
            <v>2</v>
          </cell>
          <cell r="AT35">
            <v>2</v>
          </cell>
          <cell r="AU35">
            <v>2</v>
          </cell>
          <cell r="AV35">
            <v>2</v>
          </cell>
          <cell r="AW35">
            <v>2</v>
          </cell>
          <cell r="AX35">
            <v>2</v>
          </cell>
          <cell r="AY35">
            <v>2</v>
          </cell>
          <cell r="AZ35">
            <v>2</v>
          </cell>
          <cell r="BA35">
            <v>2</v>
          </cell>
          <cell r="BB35">
            <v>2</v>
          </cell>
          <cell r="BC35">
            <v>2</v>
          </cell>
          <cell r="BD35">
            <v>2</v>
          </cell>
          <cell r="BE35">
            <v>2</v>
          </cell>
          <cell r="BF35">
            <v>2</v>
          </cell>
          <cell r="BG35">
            <v>2</v>
          </cell>
          <cell r="BH35">
            <v>2</v>
          </cell>
          <cell r="BI35">
            <v>2</v>
          </cell>
          <cell r="BJ35">
            <v>2</v>
          </cell>
          <cell r="BK35">
            <v>2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2</v>
          </cell>
          <cell r="BQ35">
            <v>2</v>
          </cell>
          <cell r="BR35">
            <v>2</v>
          </cell>
          <cell r="BS35">
            <v>2</v>
          </cell>
          <cell r="BT35">
            <v>2</v>
          </cell>
          <cell r="BU35">
            <v>2</v>
          </cell>
          <cell r="BV35">
            <v>2</v>
          </cell>
          <cell r="BW35">
            <v>2</v>
          </cell>
          <cell r="BX35">
            <v>2</v>
          </cell>
          <cell r="BY35">
            <v>2</v>
          </cell>
          <cell r="BZ35">
            <v>2</v>
          </cell>
          <cell r="CA35">
            <v>2</v>
          </cell>
          <cell r="CB35">
            <v>2</v>
          </cell>
          <cell r="CC35">
            <v>2</v>
          </cell>
          <cell r="CD35">
            <v>2</v>
          </cell>
          <cell r="CE35">
            <v>2</v>
          </cell>
          <cell r="CF35">
            <v>2</v>
          </cell>
          <cell r="CG35">
            <v>2</v>
          </cell>
          <cell r="CH35">
            <v>2</v>
          </cell>
          <cell r="CI35">
            <v>2</v>
          </cell>
          <cell r="CJ35">
            <v>2</v>
          </cell>
          <cell r="CK35">
            <v>2</v>
          </cell>
          <cell r="CL35">
            <v>2</v>
          </cell>
          <cell r="CM35">
            <v>2</v>
          </cell>
          <cell r="CN35">
            <v>2</v>
          </cell>
          <cell r="CO35">
            <v>2</v>
          </cell>
          <cell r="CP35">
            <v>2</v>
          </cell>
          <cell r="CQ35">
            <v>2</v>
          </cell>
          <cell r="CR35">
            <v>2</v>
          </cell>
          <cell r="CS35">
            <v>2</v>
          </cell>
          <cell r="CT35">
            <v>2</v>
          </cell>
          <cell r="CU35">
            <v>2</v>
          </cell>
          <cell r="CV35">
            <v>2</v>
          </cell>
          <cell r="CW35">
            <v>2</v>
          </cell>
          <cell r="CX35">
            <v>2</v>
          </cell>
          <cell r="CY35">
            <v>2</v>
          </cell>
          <cell r="CZ35">
            <v>2</v>
          </cell>
          <cell r="DA35">
            <v>2</v>
          </cell>
          <cell r="DB35">
            <v>2</v>
          </cell>
          <cell r="DC35">
            <v>2</v>
          </cell>
          <cell r="DD35">
            <v>2</v>
          </cell>
          <cell r="DE35">
            <v>2</v>
          </cell>
          <cell r="DF35">
            <v>2</v>
          </cell>
          <cell r="DG35">
            <v>2</v>
          </cell>
          <cell r="DH35">
            <v>2</v>
          </cell>
          <cell r="DI35">
            <v>2</v>
          </cell>
          <cell r="DJ35">
            <v>2</v>
          </cell>
          <cell r="DK35">
            <v>2</v>
          </cell>
          <cell r="DL35">
            <v>2</v>
          </cell>
          <cell r="DM35">
            <v>2</v>
          </cell>
          <cell r="DN35">
            <v>2</v>
          </cell>
          <cell r="DO35">
            <v>2</v>
          </cell>
          <cell r="DP35">
            <v>2</v>
          </cell>
          <cell r="DQ35">
            <v>2</v>
          </cell>
          <cell r="DR35">
            <v>2</v>
          </cell>
          <cell r="DS35">
            <v>2</v>
          </cell>
          <cell r="DT35">
            <v>2</v>
          </cell>
          <cell r="DU35">
            <v>2</v>
          </cell>
        </row>
        <row r="39">
          <cell r="D39" t="str">
            <v>Nome/Qualifica</v>
          </cell>
        </row>
        <row r="42">
          <cell r="E42">
            <v>0.31</v>
          </cell>
        </row>
        <row r="43">
          <cell r="E43">
            <v>0.01</v>
          </cell>
        </row>
        <row r="44">
          <cell r="E44">
            <v>7.4999999999999997E-2</v>
          </cell>
        </row>
        <row r="45">
          <cell r="E45">
            <v>14</v>
          </cell>
        </row>
        <row r="46">
          <cell r="E46" t="str">
            <v>giu</v>
          </cell>
        </row>
        <row r="47">
          <cell r="E47" t="str">
            <v>nov</v>
          </cell>
        </row>
        <row r="51">
          <cell r="F51">
            <v>2019</v>
          </cell>
          <cell r="G51">
            <v>2019</v>
          </cell>
          <cell r="H51">
            <v>2019</v>
          </cell>
          <cell r="I51">
            <v>2019</v>
          </cell>
          <cell r="J51">
            <v>2019</v>
          </cell>
          <cell r="K51">
            <v>2019</v>
          </cell>
          <cell r="L51">
            <v>2019</v>
          </cell>
          <cell r="M51">
            <v>2019</v>
          </cell>
          <cell r="N51">
            <v>2019</v>
          </cell>
          <cell r="O51">
            <v>2019</v>
          </cell>
          <cell r="P51">
            <v>2019</v>
          </cell>
          <cell r="Q51">
            <v>2019</v>
          </cell>
          <cell r="R51">
            <v>2020</v>
          </cell>
          <cell r="S51">
            <v>2020</v>
          </cell>
          <cell r="T51">
            <v>2020</v>
          </cell>
          <cell r="U51">
            <v>2020</v>
          </cell>
          <cell r="V51">
            <v>2020</v>
          </cell>
          <cell r="W51">
            <v>2020</v>
          </cell>
          <cell r="X51">
            <v>2020</v>
          </cell>
          <cell r="Y51">
            <v>2020</v>
          </cell>
          <cell r="Z51">
            <v>2020</v>
          </cell>
          <cell r="AA51">
            <v>2020</v>
          </cell>
          <cell r="AB51">
            <v>2020</v>
          </cell>
          <cell r="AC51">
            <v>2020</v>
          </cell>
          <cell r="AD51">
            <v>2021</v>
          </cell>
          <cell r="AE51">
            <v>2021</v>
          </cell>
          <cell r="AF51">
            <v>2021</v>
          </cell>
          <cell r="AG51">
            <v>2021</v>
          </cell>
          <cell r="AH51">
            <v>2021</v>
          </cell>
          <cell r="AI51">
            <v>2021</v>
          </cell>
          <cell r="AJ51">
            <v>2021</v>
          </cell>
          <cell r="AK51">
            <v>2021</v>
          </cell>
          <cell r="AL51">
            <v>2021</v>
          </cell>
          <cell r="AM51">
            <v>2021</v>
          </cell>
          <cell r="AN51">
            <v>2021</v>
          </cell>
          <cell r="AO51">
            <v>2021</v>
          </cell>
          <cell r="AP51">
            <v>2022</v>
          </cell>
          <cell r="AQ51">
            <v>2022</v>
          </cell>
          <cell r="AR51">
            <v>2022</v>
          </cell>
          <cell r="AS51">
            <v>2022</v>
          </cell>
          <cell r="AT51">
            <v>2022</v>
          </cell>
          <cell r="AU51">
            <v>2022</v>
          </cell>
          <cell r="AV51">
            <v>2022</v>
          </cell>
          <cell r="AW51">
            <v>2022</v>
          </cell>
          <cell r="AX51">
            <v>2022</v>
          </cell>
          <cell r="AY51">
            <v>2022</v>
          </cell>
          <cell r="AZ51">
            <v>2022</v>
          </cell>
          <cell r="BA51">
            <v>2022</v>
          </cell>
          <cell r="BB51">
            <v>2023</v>
          </cell>
          <cell r="BC51">
            <v>2023</v>
          </cell>
          <cell r="BD51">
            <v>2023</v>
          </cell>
          <cell r="BE51">
            <v>2023</v>
          </cell>
          <cell r="BF51">
            <v>2023</v>
          </cell>
          <cell r="BG51">
            <v>2023</v>
          </cell>
          <cell r="BH51">
            <v>2023</v>
          </cell>
          <cell r="BI51">
            <v>2023</v>
          </cell>
          <cell r="BJ51">
            <v>2023</v>
          </cell>
          <cell r="BK51">
            <v>2023</v>
          </cell>
          <cell r="BL51">
            <v>2023</v>
          </cell>
          <cell r="BM51">
            <v>2023</v>
          </cell>
          <cell r="BN51">
            <v>2024</v>
          </cell>
          <cell r="BO51">
            <v>2024</v>
          </cell>
          <cell r="BP51">
            <v>2024</v>
          </cell>
          <cell r="BQ51">
            <v>2024</v>
          </cell>
          <cell r="BR51">
            <v>2024</v>
          </cell>
          <cell r="BS51">
            <v>2024</v>
          </cell>
          <cell r="BT51">
            <v>2024</v>
          </cell>
          <cell r="BU51">
            <v>2024</v>
          </cell>
          <cell r="BV51">
            <v>2024</v>
          </cell>
          <cell r="BW51">
            <v>2024</v>
          </cell>
          <cell r="BX51">
            <v>2024</v>
          </cell>
          <cell r="BY51">
            <v>2024</v>
          </cell>
          <cell r="BZ51">
            <v>2025</v>
          </cell>
          <cell r="CA51">
            <v>2025</v>
          </cell>
          <cell r="CB51">
            <v>2025</v>
          </cell>
          <cell r="CC51">
            <v>2025</v>
          </cell>
          <cell r="CD51">
            <v>2025</v>
          </cell>
          <cell r="CE51">
            <v>2025</v>
          </cell>
          <cell r="CF51">
            <v>2025</v>
          </cell>
          <cell r="CG51">
            <v>2025</v>
          </cell>
          <cell r="CH51">
            <v>2025</v>
          </cell>
          <cell r="CI51">
            <v>2025</v>
          </cell>
          <cell r="CJ51">
            <v>2025</v>
          </cell>
          <cell r="CK51">
            <v>2025</v>
          </cell>
          <cell r="CL51">
            <v>2026</v>
          </cell>
          <cell r="CM51">
            <v>2026</v>
          </cell>
          <cell r="CN51">
            <v>2026</v>
          </cell>
          <cell r="CO51">
            <v>2026</v>
          </cell>
          <cell r="CP51">
            <v>2026</v>
          </cell>
          <cell r="CQ51">
            <v>2026</v>
          </cell>
          <cell r="CR51">
            <v>2026</v>
          </cell>
          <cell r="CS51">
            <v>2026</v>
          </cell>
          <cell r="CT51">
            <v>2026</v>
          </cell>
          <cell r="CU51">
            <v>2026</v>
          </cell>
          <cell r="CV51">
            <v>2026</v>
          </cell>
          <cell r="CW51">
            <v>2026</v>
          </cell>
          <cell r="CX51">
            <v>2027</v>
          </cell>
          <cell r="CY51">
            <v>2027</v>
          </cell>
          <cell r="CZ51">
            <v>2027</v>
          </cell>
          <cell r="DA51">
            <v>2027</v>
          </cell>
          <cell r="DB51">
            <v>2027</v>
          </cell>
          <cell r="DC51">
            <v>2027</v>
          </cell>
          <cell r="DD51">
            <v>2027</v>
          </cell>
          <cell r="DE51">
            <v>2027</v>
          </cell>
          <cell r="DF51">
            <v>2027</v>
          </cell>
          <cell r="DG51">
            <v>2027</v>
          </cell>
          <cell r="DH51">
            <v>2027</v>
          </cell>
          <cell r="DI51">
            <v>2027</v>
          </cell>
          <cell r="DJ51">
            <v>2028</v>
          </cell>
          <cell r="DK51">
            <v>2028</v>
          </cell>
          <cell r="DL51">
            <v>2028</v>
          </cell>
          <cell r="DM51">
            <v>2028</v>
          </cell>
          <cell r="DN51">
            <v>2028</v>
          </cell>
          <cell r="DO51">
            <v>2028</v>
          </cell>
          <cell r="DP51">
            <v>2028</v>
          </cell>
          <cell r="DQ51">
            <v>2028</v>
          </cell>
          <cell r="DR51">
            <v>2028</v>
          </cell>
          <cell r="DS51">
            <v>2028</v>
          </cell>
          <cell r="DT51">
            <v>2028</v>
          </cell>
          <cell r="DU51">
            <v>2028</v>
          </cell>
        </row>
        <row r="52">
          <cell r="F52" t="str">
            <v>gen</v>
          </cell>
          <cell r="G52" t="str">
            <v>feb</v>
          </cell>
          <cell r="H52" t="str">
            <v>mar</v>
          </cell>
          <cell r="I52" t="str">
            <v>apr</v>
          </cell>
          <cell r="J52" t="str">
            <v>mag</v>
          </cell>
          <cell r="K52" t="str">
            <v>giu</v>
          </cell>
          <cell r="L52" t="str">
            <v>lug</v>
          </cell>
          <cell r="M52" t="str">
            <v>ago</v>
          </cell>
          <cell r="N52" t="str">
            <v>set</v>
          </cell>
          <cell r="O52" t="str">
            <v>ott</v>
          </cell>
          <cell r="P52" t="str">
            <v>nov</v>
          </cell>
          <cell r="Q52" t="str">
            <v>dic</v>
          </cell>
          <cell r="R52" t="str">
            <v>gen</v>
          </cell>
          <cell r="S52" t="str">
            <v>feb</v>
          </cell>
          <cell r="T52" t="str">
            <v>mar</v>
          </cell>
          <cell r="U52" t="str">
            <v>apr</v>
          </cell>
          <cell r="V52" t="str">
            <v>mag</v>
          </cell>
          <cell r="W52" t="str">
            <v>giu</v>
          </cell>
          <cell r="X52" t="str">
            <v>lug</v>
          </cell>
          <cell r="Y52" t="str">
            <v>ago</v>
          </cell>
          <cell r="Z52" t="str">
            <v>set</v>
          </cell>
          <cell r="AA52" t="str">
            <v>ott</v>
          </cell>
          <cell r="AB52" t="str">
            <v>nov</v>
          </cell>
          <cell r="AC52" t="str">
            <v>dic</v>
          </cell>
          <cell r="AD52" t="str">
            <v>gen</v>
          </cell>
          <cell r="AE52" t="str">
            <v>feb</v>
          </cell>
          <cell r="AF52" t="str">
            <v>mar</v>
          </cell>
          <cell r="AG52" t="str">
            <v>apr</v>
          </cell>
          <cell r="AH52" t="str">
            <v>mag</v>
          </cell>
          <cell r="AI52" t="str">
            <v>giu</v>
          </cell>
          <cell r="AJ52" t="str">
            <v>lug</v>
          </cell>
          <cell r="AK52" t="str">
            <v>ago</v>
          </cell>
          <cell r="AL52" t="str">
            <v>set</v>
          </cell>
          <cell r="AM52" t="str">
            <v>ott</v>
          </cell>
          <cell r="AN52" t="str">
            <v>nov</v>
          </cell>
          <cell r="AO52" t="str">
            <v>dic</v>
          </cell>
          <cell r="AP52" t="str">
            <v>gen</v>
          </cell>
          <cell r="AQ52" t="str">
            <v>feb</v>
          </cell>
          <cell r="AR52" t="str">
            <v>mar</v>
          </cell>
          <cell r="AS52" t="str">
            <v>apr</v>
          </cell>
          <cell r="AT52" t="str">
            <v>mag</v>
          </cell>
          <cell r="AU52" t="str">
            <v>giu</v>
          </cell>
          <cell r="AV52" t="str">
            <v>lug</v>
          </cell>
          <cell r="AW52" t="str">
            <v>ago</v>
          </cell>
          <cell r="AX52" t="str">
            <v>set</v>
          </cell>
          <cell r="AY52" t="str">
            <v>ott</v>
          </cell>
          <cell r="AZ52" t="str">
            <v>nov</v>
          </cell>
          <cell r="BA52" t="str">
            <v>dic</v>
          </cell>
          <cell r="BB52" t="str">
            <v>gen</v>
          </cell>
          <cell r="BC52" t="str">
            <v>feb</v>
          </cell>
          <cell r="BD52" t="str">
            <v>mar</v>
          </cell>
          <cell r="BE52" t="str">
            <v>apr</v>
          </cell>
          <cell r="BF52" t="str">
            <v>mag</v>
          </cell>
          <cell r="BG52" t="str">
            <v>giu</v>
          </cell>
          <cell r="BH52" t="str">
            <v>lug</v>
          </cell>
          <cell r="BI52" t="str">
            <v>ago</v>
          </cell>
          <cell r="BJ52" t="str">
            <v>set</v>
          </cell>
          <cell r="BK52" t="str">
            <v>ott</v>
          </cell>
          <cell r="BL52" t="str">
            <v>nov</v>
          </cell>
          <cell r="BM52" t="str">
            <v>dic</v>
          </cell>
          <cell r="BN52" t="str">
            <v>gen</v>
          </cell>
          <cell r="BO52" t="str">
            <v>feb</v>
          </cell>
          <cell r="BP52" t="str">
            <v>mar</v>
          </cell>
          <cell r="BQ52" t="str">
            <v>apr</v>
          </cell>
          <cell r="BR52" t="str">
            <v>mag</v>
          </cell>
          <cell r="BS52" t="str">
            <v>giu</v>
          </cell>
          <cell r="BT52" t="str">
            <v>lug</v>
          </cell>
          <cell r="BU52" t="str">
            <v>ago</v>
          </cell>
          <cell r="BV52" t="str">
            <v>set</v>
          </cell>
          <cell r="BW52" t="str">
            <v>ott</v>
          </cell>
          <cell r="BX52" t="str">
            <v>nov</v>
          </cell>
          <cell r="BY52" t="str">
            <v>dic</v>
          </cell>
          <cell r="BZ52" t="str">
            <v>gen</v>
          </cell>
          <cell r="CA52" t="str">
            <v>feb</v>
          </cell>
          <cell r="CB52" t="str">
            <v>mar</v>
          </cell>
          <cell r="CC52" t="str">
            <v>apr</v>
          </cell>
          <cell r="CD52" t="str">
            <v>mag</v>
          </cell>
          <cell r="CE52" t="str">
            <v>giu</v>
          </cell>
          <cell r="CF52" t="str">
            <v>lug</v>
          </cell>
          <cell r="CG52" t="str">
            <v>ago</v>
          </cell>
          <cell r="CH52" t="str">
            <v>set</v>
          </cell>
          <cell r="CI52" t="str">
            <v>ott</v>
          </cell>
          <cell r="CJ52" t="str">
            <v>nov</v>
          </cell>
          <cell r="CK52" t="str">
            <v>dic</v>
          </cell>
          <cell r="CL52" t="str">
            <v>gen</v>
          </cell>
          <cell r="CM52" t="str">
            <v>feb</v>
          </cell>
          <cell r="CN52" t="str">
            <v>mar</v>
          </cell>
          <cell r="CO52" t="str">
            <v>apr</v>
          </cell>
          <cell r="CP52" t="str">
            <v>mag</v>
          </cell>
          <cell r="CQ52" t="str">
            <v>giu</v>
          </cell>
          <cell r="CR52" t="str">
            <v>lug</v>
          </cell>
          <cell r="CS52" t="str">
            <v>ago</v>
          </cell>
          <cell r="CT52" t="str">
            <v>set</v>
          </cell>
          <cell r="CU52" t="str">
            <v>ott</v>
          </cell>
          <cell r="CV52" t="str">
            <v>nov</v>
          </cell>
          <cell r="CW52" t="str">
            <v>dic</v>
          </cell>
          <cell r="CX52" t="str">
            <v>gen</v>
          </cell>
          <cell r="CY52" t="str">
            <v>feb</v>
          </cell>
          <cell r="CZ52" t="str">
            <v>mar</v>
          </cell>
          <cell r="DA52" t="str">
            <v>apr</v>
          </cell>
          <cell r="DB52" t="str">
            <v>mag</v>
          </cell>
          <cell r="DC52" t="str">
            <v>giu</v>
          </cell>
          <cell r="DD52" t="str">
            <v>lug</v>
          </cell>
          <cell r="DE52" t="str">
            <v>ago</v>
          </cell>
          <cell r="DF52" t="str">
            <v>set</v>
          </cell>
          <cell r="DG52" t="str">
            <v>ott</v>
          </cell>
          <cell r="DH52" t="str">
            <v>nov</v>
          </cell>
          <cell r="DI52" t="str">
            <v>dic</v>
          </cell>
          <cell r="DJ52" t="str">
            <v>gen</v>
          </cell>
          <cell r="DK52" t="str">
            <v>feb</v>
          </cell>
          <cell r="DL52" t="str">
            <v>mar</v>
          </cell>
          <cell r="DM52" t="str">
            <v>apr</v>
          </cell>
          <cell r="DN52" t="str">
            <v>mag</v>
          </cell>
          <cell r="DO52" t="str">
            <v>giu</v>
          </cell>
          <cell r="DP52" t="str">
            <v>lug</v>
          </cell>
          <cell r="DQ52" t="str">
            <v>ago</v>
          </cell>
          <cell r="DR52" t="str">
            <v>set</v>
          </cell>
          <cell r="DS52" t="str">
            <v>ott</v>
          </cell>
          <cell r="DT52" t="str">
            <v>nov</v>
          </cell>
          <cell r="DU52" t="str">
            <v>dic</v>
          </cell>
        </row>
        <row r="53">
          <cell r="F53">
            <v>2</v>
          </cell>
          <cell r="G53">
            <v>2</v>
          </cell>
          <cell r="H53">
            <v>2</v>
          </cell>
          <cell r="I53">
            <v>2</v>
          </cell>
          <cell r="J53">
            <v>2</v>
          </cell>
          <cell r="K53">
            <v>2</v>
          </cell>
          <cell r="L53">
            <v>2</v>
          </cell>
          <cell r="M53">
            <v>2</v>
          </cell>
          <cell r="N53">
            <v>2</v>
          </cell>
          <cell r="O53">
            <v>2</v>
          </cell>
          <cell r="P53">
            <v>2</v>
          </cell>
          <cell r="Q53">
            <v>2</v>
          </cell>
          <cell r="R53">
            <v>2</v>
          </cell>
          <cell r="S53">
            <v>2</v>
          </cell>
          <cell r="T53">
            <v>2</v>
          </cell>
          <cell r="U53">
            <v>2</v>
          </cell>
          <cell r="V53">
            <v>2</v>
          </cell>
          <cell r="W53">
            <v>2</v>
          </cell>
          <cell r="X53">
            <v>2</v>
          </cell>
          <cell r="Y53">
            <v>2</v>
          </cell>
          <cell r="Z53">
            <v>2</v>
          </cell>
          <cell r="AA53">
            <v>2</v>
          </cell>
          <cell r="AB53">
            <v>2</v>
          </cell>
          <cell r="AC53">
            <v>2</v>
          </cell>
          <cell r="AD53">
            <v>2</v>
          </cell>
          <cell r="AE53">
            <v>2</v>
          </cell>
          <cell r="AF53">
            <v>2</v>
          </cell>
          <cell r="AG53">
            <v>2</v>
          </cell>
          <cell r="AH53">
            <v>2</v>
          </cell>
          <cell r="AI53">
            <v>2</v>
          </cell>
          <cell r="AJ53">
            <v>2</v>
          </cell>
          <cell r="AK53">
            <v>2</v>
          </cell>
          <cell r="AL53">
            <v>2</v>
          </cell>
          <cell r="AM53">
            <v>2</v>
          </cell>
          <cell r="AN53">
            <v>2</v>
          </cell>
          <cell r="AO53">
            <v>2</v>
          </cell>
          <cell r="AP53">
            <v>2</v>
          </cell>
          <cell r="AQ53">
            <v>2</v>
          </cell>
          <cell r="AR53">
            <v>2</v>
          </cell>
          <cell r="AS53">
            <v>2</v>
          </cell>
          <cell r="AT53">
            <v>2</v>
          </cell>
          <cell r="AU53">
            <v>2</v>
          </cell>
          <cell r="AV53">
            <v>2</v>
          </cell>
          <cell r="AW53">
            <v>2</v>
          </cell>
          <cell r="AX53">
            <v>2</v>
          </cell>
          <cell r="AY53">
            <v>2</v>
          </cell>
          <cell r="AZ53">
            <v>2</v>
          </cell>
          <cell r="BA53">
            <v>2</v>
          </cell>
          <cell r="BB53">
            <v>2</v>
          </cell>
          <cell r="BC53">
            <v>2</v>
          </cell>
          <cell r="BD53">
            <v>2</v>
          </cell>
          <cell r="BE53">
            <v>2</v>
          </cell>
          <cell r="BF53">
            <v>2</v>
          </cell>
          <cell r="BG53">
            <v>2</v>
          </cell>
          <cell r="BH53">
            <v>2</v>
          </cell>
          <cell r="BI53">
            <v>2</v>
          </cell>
          <cell r="BJ53">
            <v>2</v>
          </cell>
          <cell r="BK53">
            <v>2</v>
          </cell>
          <cell r="BL53">
            <v>2</v>
          </cell>
          <cell r="BM53">
            <v>2</v>
          </cell>
          <cell r="BN53">
            <v>2</v>
          </cell>
          <cell r="BO53">
            <v>2</v>
          </cell>
          <cell r="BP53">
            <v>2</v>
          </cell>
          <cell r="BQ53">
            <v>2</v>
          </cell>
          <cell r="BR53">
            <v>2</v>
          </cell>
          <cell r="BS53">
            <v>2</v>
          </cell>
          <cell r="BT53">
            <v>2</v>
          </cell>
          <cell r="BU53">
            <v>2</v>
          </cell>
          <cell r="BV53">
            <v>2</v>
          </cell>
          <cell r="BW53">
            <v>2</v>
          </cell>
          <cell r="BX53">
            <v>2</v>
          </cell>
          <cell r="BY53">
            <v>2</v>
          </cell>
          <cell r="BZ53">
            <v>2</v>
          </cell>
          <cell r="CA53">
            <v>2</v>
          </cell>
          <cell r="CB53">
            <v>2</v>
          </cell>
          <cell r="CC53">
            <v>2</v>
          </cell>
          <cell r="CD53">
            <v>2</v>
          </cell>
          <cell r="CE53">
            <v>2</v>
          </cell>
          <cell r="CF53">
            <v>2</v>
          </cell>
          <cell r="CG53">
            <v>2</v>
          </cell>
          <cell r="CH53">
            <v>2</v>
          </cell>
          <cell r="CI53">
            <v>2</v>
          </cell>
          <cell r="CJ53">
            <v>2</v>
          </cell>
          <cell r="CK53">
            <v>2</v>
          </cell>
          <cell r="CL53">
            <v>2</v>
          </cell>
          <cell r="CM53">
            <v>2</v>
          </cell>
          <cell r="CN53">
            <v>2</v>
          </cell>
          <cell r="CO53">
            <v>2</v>
          </cell>
          <cell r="CP53">
            <v>2</v>
          </cell>
          <cell r="CQ53">
            <v>2</v>
          </cell>
          <cell r="CR53">
            <v>2</v>
          </cell>
          <cell r="CS53">
            <v>2</v>
          </cell>
          <cell r="CT53">
            <v>2</v>
          </cell>
          <cell r="CU53">
            <v>2</v>
          </cell>
          <cell r="CV53">
            <v>2</v>
          </cell>
          <cell r="CW53">
            <v>2</v>
          </cell>
          <cell r="CX53">
            <v>2</v>
          </cell>
          <cell r="CY53">
            <v>2</v>
          </cell>
          <cell r="CZ53">
            <v>2</v>
          </cell>
          <cell r="DA53">
            <v>2</v>
          </cell>
          <cell r="DB53">
            <v>2</v>
          </cell>
          <cell r="DC53">
            <v>2</v>
          </cell>
          <cell r="DD53">
            <v>2</v>
          </cell>
          <cell r="DE53">
            <v>2</v>
          </cell>
          <cell r="DF53">
            <v>2</v>
          </cell>
          <cell r="DG53">
            <v>2</v>
          </cell>
          <cell r="DH53">
            <v>2</v>
          </cell>
          <cell r="DI53">
            <v>2</v>
          </cell>
          <cell r="DJ53">
            <v>2</v>
          </cell>
          <cell r="DK53">
            <v>2</v>
          </cell>
          <cell r="DL53">
            <v>2</v>
          </cell>
          <cell r="DM53">
            <v>2</v>
          </cell>
          <cell r="DN53">
            <v>2</v>
          </cell>
          <cell r="DO53">
            <v>2</v>
          </cell>
          <cell r="DP53">
            <v>2</v>
          </cell>
          <cell r="DQ53">
            <v>2</v>
          </cell>
          <cell r="DR53">
            <v>2</v>
          </cell>
          <cell r="DS53">
            <v>2</v>
          </cell>
          <cell r="DT53">
            <v>2</v>
          </cell>
          <cell r="DU53">
            <v>2</v>
          </cell>
        </row>
        <row r="57">
          <cell r="D57" t="str">
            <v>Nome/Qualifica</v>
          </cell>
        </row>
        <row r="60">
          <cell r="E60">
            <v>0.31</v>
          </cell>
        </row>
        <row r="61">
          <cell r="E61">
            <v>0.01</v>
          </cell>
        </row>
        <row r="62">
          <cell r="E62">
            <v>7.4999999999999997E-2</v>
          </cell>
        </row>
        <row r="63">
          <cell r="E63">
            <v>14</v>
          </cell>
        </row>
        <row r="64">
          <cell r="E64" t="str">
            <v>giu</v>
          </cell>
        </row>
        <row r="65">
          <cell r="E65" t="str">
            <v>nov</v>
          </cell>
        </row>
        <row r="69">
          <cell r="F69">
            <v>2019</v>
          </cell>
          <cell r="G69">
            <v>2019</v>
          </cell>
          <cell r="H69">
            <v>2019</v>
          </cell>
          <cell r="I69">
            <v>2019</v>
          </cell>
          <cell r="J69">
            <v>2019</v>
          </cell>
          <cell r="K69">
            <v>2019</v>
          </cell>
          <cell r="L69">
            <v>2019</v>
          </cell>
          <cell r="M69">
            <v>2019</v>
          </cell>
          <cell r="N69">
            <v>2019</v>
          </cell>
          <cell r="O69">
            <v>2019</v>
          </cell>
          <cell r="P69">
            <v>2019</v>
          </cell>
          <cell r="Q69">
            <v>2019</v>
          </cell>
          <cell r="R69">
            <v>2020</v>
          </cell>
          <cell r="S69">
            <v>2020</v>
          </cell>
          <cell r="T69">
            <v>2020</v>
          </cell>
          <cell r="U69">
            <v>2020</v>
          </cell>
          <cell r="V69">
            <v>2020</v>
          </cell>
          <cell r="W69">
            <v>2020</v>
          </cell>
          <cell r="X69">
            <v>2020</v>
          </cell>
          <cell r="Y69">
            <v>2020</v>
          </cell>
          <cell r="Z69">
            <v>2020</v>
          </cell>
          <cell r="AA69">
            <v>2020</v>
          </cell>
          <cell r="AB69">
            <v>2020</v>
          </cell>
          <cell r="AC69">
            <v>2020</v>
          </cell>
          <cell r="AD69">
            <v>2021</v>
          </cell>
          <cell r="AE69">
            <v>2021</v>
          </cell>
          <cell r="AF69">
            <v>2021</v>
          </cell>
          <cell r="AG69">
            <v>2021</v>
          </cell>
          <cell r="AH69">
            <v>2021</v>
          </cell>
          <cell r="AI69">
            <v>2021</v>
          </cell>
          <cell r="AJ69">
            <v>2021</v>
          </cell>
          <cell r="AK69">
            <v>2021</v>
          </cell>
          <cell r="AL69">
            <v>2021</v>
          </cell>
          <cell r="AM69">
            <v>2021</v>
          </cell>
          <cell r="AN69">
            <v>2021</v>
          </cell>
          <cell r="AO69">
            <v>2021</v>
          </cell>
          <cell r="AP69">
            <v>2022</v>
          </cell>
          <cell r="AQ69">
            <v>2022</v>
          </cell>
          <cell r="AR69">
            <v>2022</v>
          </cell>
          <cell r="AS69">
            <v>2022</v>
          </cell>
          <cell r="AT69">
            <v>2022</v>
          </cell>
          <cell r="AU69">
            <v>2022</v>
          </cell>
          <cell r="AV69">
            <v>2022</v>
          </cell>
          <cell r="AW69">
            <v>2022</v>
          </cell>
          <cell r="AX69">
            <v>2022</v>
          </cell>
          <cell r="AY69">
            <v>2022</v>
          </cell>
          <cell r="AZ69">
            <v>2022</v>
          </cell>
          <cell r="BA69">
            <v>2022</v>
          </cell>
          <cell r="BB69">
            <v>2023</v>
          </cell>
          <cell r="BC69">
            <v>2023</v>
          </cell>
          <cell r="BD69">
            <v>2023</v>
          </cell>
          <cell r="BE69">
            <v>2023</v>
          </cell>
          <cell r="BF69">
            <v>2023</v>
          </cell>
          <cell r="BG69">
            <v>2023</v>
          </cell>
          <cell r="BH69">
            <v>2023</v>
          </cell>
          <cell r="BI69">
            <v>2023</v>
          </cell>
          <cell r="BJ69">
            <v>2023</v>
          </cell>
          <cell r="BK69">
            <v>2023</v>
          </cell>
          <cell r="BL69">
            <v>2023</v>
          </cell>
          <cell r="BM69">
            <v>2023</v>
          </cell>
          <cell r="BN69">
            <v>2024</v>
          </cell>
          <cell r="BO69">
            <v>2024</v>
          </cell>
          <cell r="BP69">
            <v>2024</v>
          </cell>
          <cell r="BQ69">
            <v>2024</v>
          </cell>
          <cell r="BR69">
            <v>2024</v>
          </cell>
          <cell r="BS69">
            <v>2024</v>
          </cell>
          <cell r="BT69">
            <v>2024</v>
          </cell>
          <cell r="BU69">
            <v>2024</v>
          </cell>
          <cell r="BV69">
            <v>2024</v>
          </cell>
          <cell r="BW69">
            <v>2024</v>
          </cell>
          <cell r="BX69">
            <v>2024</v>
          </cell>
          <cell r="BY69">
            <v>2024</v>
          </cell>
          <cell r="BZ69">
            <v>2025</v>
          </cell>
          <cell r="CA69">
            <v>2025</v>
          </cell>
          <cell r="CB69">
            <v>2025</v>
          </cell>
          <cell r="CC69">
            <v>2025</v>
          </cell>
          <cell r="CD69">
            <v>2025</v>
          </cell>
          <cell r="CE69">
            <v>2025</v>
          </cell>
          <cell r="CF69">
            <v>2025</v>
          </cell>
          <cell r="CG69">
            <v>2025</v>
          </cell>
          <cell r="CH69">
            <v>2025</v>
          </cell>
          <cell r="CI69">
            <v>2025</v>
          </cell>
          <cell r="CJ69">
            <v>2025</v>
          </cell>
          <cell r="CK69">
            <v>2025</v>
          </cell>
          <cell r="CL69">
            <v>2026</v>
          </cell>
          <cell r="CM69">
            <v>2026</v>
          </cell>
          <cell r="CN69">
            <v>2026</v>
          </cell>
          <cell r="CO69">
            <v>2026</v>
          </cell>
          <cell r="CP69">
            <v>2026</v>
          </cell>
          <cell r="CQ69">
            <v>2026</v>
          </cell>
          <cell r="CR69">
            <v>2026</v>
          </cell>
          <cell r="CS69">
            <v>2026</v>
          </cell>
          <cell r="CT69">
            <v>2026</v>
          </cell>
          <cell r="CU69">
            <v>2026</v>
          </cell>
          <cell r="CV69">
            <v>2026</v>
          </cell>
          <cell r="CW69">
            <v>2026</v>
          </cell>
          <cell r="CX69">
            <v>2027</v>
          </cell>
          <cell r="CY69">
            <v>2027</v>
          </cell>
          <cell r="CZ69">
            <v>2027</v>
          </cell>
          <cell r="DA69">
            <v>2027</v>
          </cell>
          <cell r="DB69">
            <v>2027</v>
          </cell>
          <cell r="DC69">
            <v>2027</v>
          </cell>
          <cell r="DD69">
            <v>2027</v>
          </cell>
          <cell r="DE69">
            <v>2027</v>
          </cell>
          <cell r="DF69">
            <v>2027</v>
          </cell>
          <cell r="DG69">
            <v>2027</v>
          </cell>
          <cell r="DH69">
            <v>2027</v>
          </cell>
          <cell r="DI69">
            <v>2027</v>
          </cell>
          <cell r="DJ69">
            <v>2028</v>
          </cell>
          <cell r="DK69">
            <v>2028</v>
          </cell>
          <cell r="DL69">
            <v>2028</v>
          </cell>
          <cell r="DM69">
            <v>2028</v>
          </cell>
          <cell r="DN69">
            <v>2028</v>
          </cell>
          <cell r="DO69">
            <v>2028</v>
          </cell>
          <cell r="DP69">
            <v>2028</v>
          </cell>
          <cell r="DQ69">
            <v>2028</v>
          </cell>
          <cell r="DR69">
            <v>2028</v>
          </cell>
          <cell r="DS69">
            <v>2028</v>
          </cell>
          <cell r="DT69">
            <v>2028</v>
          </cell>
          <cell r="DU69">
            <v>2028</v>
          </cell>
        </row>
        <row r="70">
          <cell r="F70" t="str">
            <v>gen</v>
          </cell>
          <cell r="G70" t="str">
            <v>feb</v>
          </cell>
          <cell r="H70" t="str">
            <v>mar</v>
          </cell>
          <cell r="I70" t="str">
            <v>apr</v>
          </cell>
          <cell r="J70" t="str">
            <v>mag</v>
          </cell>
          <cell r="K70" t="str">
            <v>giu</v>
          </cell>
          <cell r="L70" t="str">
            <v>lug</v>
          </cell>
          <cell r="M70" t="str">
            <v>ago</v>
          </cell>
          <cell r="N70" t="str">
            <v>set</v>
          </cell>
          <cell r="O70" t="str">
            <v>ott</v>
          </cell>
          <cell r="P70" t="str">
            <v>nov</v>
          </cell>
          <cell r="Q70" t="str">
            <v>dic</v>
          </cell>
          <cell r="R70" t="str">
            <v>gen</v>
          </cell>
          <cell r="S70" t="str">
            <v>feb</v>
          </cell>
          <cell r="T70" t="str">
            <v>mar</v>
          </cell>
          <cell r="U70" t="str">
            <v>apr</v>
          </cell>
          <cell r="V70" t="str">
            <v>mag</v>
          </cell>
          <cell r="W70" t="str">
            <v>giu</v>
          </cell>
          <cell r="X70" t="str">
            <v>lug</v>
          </cell>
          <cell r="Y70" t="str">
            <v>ago</v>
          </cell>
          <cell r="Z70" t="str">
            <v>set</v>
          </cell>
          <cell r="AA70" t="str">
            <v>ott</v>
          </cell>
          <cell r="AB70" t="str">
            <v>nov</v>
          </cell>
          <cell r="AC70" t="str">
            <v>dic</v>
          </cell>
          <cell r="AD70" t="str">
            <v>gen</v>
          </cell>
          <cell r="AE70" t="str">
            <v>feb</v>
          </cell>
          <cell r="AF70" t="str">
            <v>mar</v>
          </cell>
          <cell r="AG70" t="str">
            <v>apr</v>
          </cell>
          <cell r="AH70" t="str">
            <v>mag</v>
          </cell>
          <cell r="AI70" t="str">
            <v>giu</v>
          </cell>
          <cell r="AJ70" t="str">
            <v>lug</v>
          </cell>
          <cell r="AK70" t="str">
            <v>ago</v>
          </cell>
          <cell r="AL70" t="str">
            <v>set</v>
          </cell>
          <cell r="AM70" t="str">
            <v>ott</v>
          </cell>
          <cell r="AN70" t="str">
            <v>nov</v>
          </cell>
          <cell r="AO70" t="str">
            <v>dic</v>
          </cell>
          <cell r="AP70" t="str">
            <v>gen</v>
          </cell>
          <cell r="AQ70" t="str">
            <v>feb</v>
          </cell>
          <cell r="AR70" t="str">
            <v>mar</v>
          </cell>
          <cell r="AS70" t="str">
            <v>apr</v>
          </cell>
          <cell r="AT70" t="str">
            <v>mag</v>
          </cell>
          <cell r="AU70" t="str">
            <v>giu</v>
          </cell>
          <cell r="AV70" t="str">
            <v>lug</v>
          </cell>
          <cell r="AW70" t="str">
            <v>ago</v>
          </cell>
          <cell r="AX70" t="str">
            <v>set</v>
          </cell>
          <cell r="AY70" t="str">
            <v>ott</v>
          </cell>
          <cell r="AZ70" t="str">
            <v>nov</v>
          </cell>
          <cell r="BA70" t="str">
            <v>dic</v>
          </cell>
          <cell r="BB70" t="str">
            <v>gen</v>
          </cell>
          <cell r="BC70" t="str">
            <v>feb</v>
          </cell>
          <cell r="BD70" t="str">
            <v>mar</v>
          </cell>
          <cell r="BE70" t="str">
            <v>apr</v>
          </cell>
          <cell r="BF70" t="str">
            <v>mag</v>
          </cell>
          <cell r="BG70" t="str">
            <v>giu</v>
          </cell>
          <cell r="BH70" t="str">
            <v>lug</v>
          </cell>
          <cell r="BI70" t="str">
            <v>ago</v>
          </cell>
          <cell r="BJ70" t="str">
            <v>set</v>
          </cell>
          <cell r="BK70" t="str">
            <v>ott</v>
          </cell>
          <cell r="BL70" t="str">
            <v>nov</v>
          </cell>
          <cell r="BM70" t="str">
            <v>dic</v>
          </cell>
          <cell r="BN70" t="str">
            <v>gen</v>
          </cell>
          <cell r="BO70" t="str">
            <v>feb</v>
          </cell>
          <cell r="BP70" t="str">
            <v>mar</v>
          </cell>
          <cell r="BQ70" t="str">
            <v>apr</v>
          </cell>
          <cell r="BR70" t="str">
            <v>mag</v>
          </cell>
          <cell r="BS70" t="str">
            <v>giu</v>
          </cell>
          <cell r="BT70" t="str">
            <v>lug</v>
          </cell>
          <cell r="BU70" t="str">
            <v>ago</v>
          </cell>
          <cell r="BV70" t="str">
            <v>set</v>
          </cell>
          <cell r="BW70" t="str">
            <v>ott</v>
          </cell>
          <cell r="BX70" t="str">
            <v>nov</v>
          </cell>
          <cell r="BY70" t="str">
            <v>dic</v>
          </cell>
          <cell r="BZ70" t="str">
            <v>gen</v>
          </cell>
          <cell r="CA70" t="str">
            <v>feb</v>
          </cell>
          <cell r="CB70" t="str">
            <v>mar</v>
          </cell>
          <cell r="CC70" t="str">
            <v>apr</v>
          </cell>
          <cell r="CD70" t="str">
            <v>mag</v>
          </cell>
          <cell r="CE70" t="str">
            <v>giu</v>
          </cell>
          <cell r="CF70" t="str">
            <v>lug</v>
          </cell>
          <cell r="CG70" t="str">
            <v>ago</v>
          </cell>
          <cell r="CH70" t="str">
            <v>set</v>
          </cell>
          <cell r="CI70" t="str">
            <v>ott</v>
          </cell>
          <cell r="CJ70" t="str">
            <v>nov</v>
          </cell>
          <cell r="CK70" t="str">
            <v>dic</v>
          </cell>
          <cell r="CL70" t="str">
            <v>gen</v>
          </cell>
          <cell r="CM70" t="str">
            <v>feb</v>
          </cell>
          <cell r="CN70" t="str">
            <v>mar</v>
          </cell>
          <cell r="CO70" t="str">
            <v>apr</v>
          </cell>
          <cell r="CP70" t="str">
            <v>mag</v>
          </cell>
          <cell r="CQ70" t="str">
            <v>giu</v>
          </cell>
          <cell r="CR70" t="str">
            <v>lug</v>
          </cell>
          <cell r="CS70" t="str">
            <v>ago</v>
          </cell>
          <cell r="CT70" t="str">
            <v>set</v>
          </cell>
          <cell r="CU70" t="str">
            <v>ott</v>
          </cell>
          <cell r="CV70" t="str">
            <v>nov</v>
          </cell>
          <cell r="CW70" t="str">
            <v>dic</v>
          </cell>
          <cell r="CX70" t="str">
            <v>gen</v>
          </cell>
          <cell r="CY70" t="str">
            <v>feb</v>
          </cell>
          <cell r="CZ70" t="str">
            <v>mar</v>
          </cell>
          <cell r="DA70" t="str">
            <v>apr</v>
          </cell>
          <cell r="DB70" t="str">
            <v>mag</v>
          </cell>
          <cell r="DC70" t="str">
            <v>giu</v>
          </cell>
          <cell r="DD70" t="str">
            <v>lug</v>
          </cell>
          <cell r="DE70" t="str">
            <v>ago</v>
          </cell>
          <cell r="DF70" t="str">
            <v>set</v>
          </cell>
          <cell r="DG70" t="str">
            <v>ott</v>
          </cell>
          <cell r="DH70" t="str">
            <v>nov</v>
          </cell>
          <cell r="DI70" t="str">
            <v>dic</v>
          </cell>
          <cell r="DJ70" t="str">
            <v>gen</v>
          </cell>
          <cell r="DK70" t="str">
            <v>feb</v>
          </cell>
          <cell r="DL70" t="str">
            <v>mar</v>
          </cell>
          <cell r="DM70" t="str">
            <v>apr</v>
          </cell>
          <cell r="DN70" t="str">
            <v>mag</v>
          </cell>
          <cell r="DO70" t="str">
            <v>giu</v>
          </cell>
          <cell r="DP70" t="str">
            <v>lug</v>
          </cell>
          <cell r="DQ70" t="str">
            <v>ago</v>
          </cell>
          <cell r="DR70" t="str">
            <v>set</v>
          </cell>
          <cell r="DS70" t="str">
            <v>ott</v>
          </cell>
          <cell r="DT70" t="str">
            <v>nov</v>
          </cell>
          <cell r="DU70" t="str">
            <v>dic</v>
          </cell>
        </row>
        <row r="71"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  <cell r="P71">
            <v>2</v>
          </cell>
          <cell r="Q71">
            <v>2</v>
          </cell>
          <cell r="R71">
            <v>2</v>
          </cell>
          <cell r="S71">
            <v>2</v>
          </cell>
          <cell r="T71">
            <v>2</v>
          </cell>
          <cell r="U71">
            <v>2</v>
          </cell>
          <cell r="V71">
            <v>2</v>
          </cell>
          <cell r="W71">
            <v>2</v>
          </cell>
          <cell r="X71">
            <v>2</v>
          </cell>
          <cell r="Y71">
            <v>2</v>
          </cell>
          <cell r="Z71">
            <v>2</v>
          </cell>
          <cell r="AA71">
            <v>2</v>
          </cell>
          <cell r="AB71">
            <v>2</v>
          </cell>
          <cell r="AC71">
            <v>2</v>
          </cell>
          <cell r="AD71">
            <v>2</v>
          </cell>
          <cell r="AE71">
            <v>2</v>
          </cell>
          <cell r="AF71">
            <v>2</v>
          </cell>
          <cell r="AG71">
            <v>2</v>
          </cell>
          <cell r="AH71">
            <v>2</v>
          </cell>
          <cell r="AI71">
            <v>2</v>
          </cell>
          <cell r="AJ71">
            <v>2</v>
          </cell>
          <cell r="AK71">
            <v>2</v>
          </cell>
          <cell r="AL71">
            <v>2</v>
          </cell>
          <cell r="AM71">
            <v>2</v>
          </cell>
          <cell r="AN71">
            <v>2</v>
          </cell>
          <cell r="AO71">
            <v>2</v>
          </cell>
          <cell r="AP71">
            <v>2</v>
          </cell>
          <cell r="AQ71">
            <v>2</v>
          </cell>
          <cell r="AR71">
            <v>2</v>
          </cell>
          <cell r="AS71">
            <v>2</v>
          </cell>
          <cell r="AT71">
            <v>2</v>
          </cell>
          <cell r="AU71">
            <v>2</v>
          </cell>
          <cell r="AV71">
            <v>2</v>
          </cell>
          <cell r="AW71">
            <v>2</v>
          </cell>
          <cell r="AX71">
            <v>2</v>
          </cell>
          <cell r="AY71">
            <v>2</v>
          </cell>
          <cell r="AZ71">
            <v>2</v>
          </cell>
          <cell r="BA71">
            <v>2</v>
          </cell>
          <cell r="BB71">
            <v>2</v>
          </cell>
          <cell r="BC71">
            <v>2</v>
          </cell>
          <cell r="BD71">
            <v>2</v>
          </cell>
          <cell r="BE71">
            <v>2</v>
          </cell>
          <cell r="BF71">
            <v>2</v>
          </cell>
          <cell r="BG71">
            <v>2</v>
          </cell>
          <cell r="BH71">
            <v>2</v>
          </cell>
          <cell r="BI71">
            <v>2</v>
          </cell>
          <cell r="BJ71">
            <v>2</v>
          </cell>
          <cell r="BK71">
            <v>2</v>
          </cell>
          <cell r="BL71">
            <v>2</v>
          </cell>
          <cell r="BM71">
            <v>2</v>
          </cell>
          <cell r="BN71">
            <v>2</v>
          </cell>
          <cell r="BO71">
            <v>2</v>
          </cell>
          <cell r="BP71">
            <v>2</v>
          </cell>
          <cell r="BQ71">
            <v>2</v>
          </cell>
          <cell r="BR71">
            <v>2</v>
          </cell>
          <cell r="BS71">
            <v>2</v>
          </cell>
          <cell r="BT71">
            <v>2</v>
          </cell>
          <cell r="BU71">
            <v>2</v>
          </cell>
          <cell r="BV71">
            <v>2</v>
          </cell>
          <cell r="BW71">
            <v>2</v>
          </cell>
          <cell r="BX71">
            <v>2</v>
          </cell>
          <cell r="BY71">
            <v>2</v>
          </cell>
          <cell r="BZ71">
            <v>2</v>
          </cell>
          <cell r="CA71">
            <v>2</v>
          </cell>
          <cell r="CB71">
            <v>2</v>
          </cell>
          <cell r="CC71">
            <v>2</v>
          </cell>
          <cell r="CD71">
            <v>2</v>
          </cell>
          <cell r="CE71">
            <v>2</v>
          </cell>
          <cell r="CF71">
            <v>2</v>
          </cell>
          <cell r="CG71">
            <v>2</v>
          </cell>
          <cell r="CH71">
            <v>2</v>
          </cell>
          <cell r="CI71">
            <v>2</v>
          </cell>
          <cell r="CJ71">
            <v>2</v>
          </cell>
          <cell r="CK71">
            <v>2</v>
          </cell>
          <cell r="CL71">
            <v>2</v>
          </cell>
          <cell r="CM71">
            <v>2</v>
          </cell>
          <cell r="CN71">
            <v>2</v>
          </cell>
          <cell r="CO71">
            <v>2</v>
          </cell>
          <cell r="CP71">
            <v>2</v>
          </cell>
          <cell r="CQ71">
            <v>2</v>
          </cell>
          <cell r="CR71">
            <v>2</v>
          </cell>
          <cell r="CS71">
            <v>2</v>
          </cell>
          <cell r="CT71">
            <v>2</v>
          </cell>
          <cell r="CU71">
            <v>2</v>
          </cell>
          <cell r="CV71">
            <v>2</v>
          </cell>
          <cell r="CW71">
            <v>2</v>
          </cell>
          <cell r="CX71">
            <v>2</v>
          </cell>
          <cell r="CY71">
            <v>2</v>
          </cell>
          <cell r="CZ71">
            <v>2</v>
          </cell>
          <cell r="DA71">
            <v>2</v>
          </cell>
          <cell r="DB71">
            <v>2</v>
          </cell>
          <cell r="DC71">
            <v>2</v>
          </cell>
          <cell r="DD71">
            <v>2</v>
          </cell>
          <cell r="DE71">
            <v>2</v>
          </cell>
          <cell r="DF71">
            <v>2</v>
          </cell>
          <cell r="DG71">
            <v>2</v>
          </cell>
          <cell r="DH71">
            <v>2</v>
          </cell>
          <cell r="DI71">
            <v>2</v>
          </cell>
          <cell r="DJ71">
            <v>2</v>
          </cell>
          <cell r="DK71">
            <v>2</v>
          </cell>
          <cell r="DL71">
            <v>2</v>
          </cell>
          <cell r="DM71">
            <v>2</v>
          </cell>
          <cell r="DN71">
            <v>2</v>
          </cell>
          <cell r="DO71">
            <v>2</v>
          </cell>
          <cell r="DP71">
            <v>2</v>
          </cell>
          <cell r="DQ71">
            <v>2</v>
          </cell>
          <cell r="DR71">
            <v>2</v>
          </cell>
          <cell r="DS71">
            <v>2</v>
          </cell>
          <cell r="DT71">
            <v>2</v>
          </cell>
          <cell r="DU71">
            <v>2</v>
          </cell>
        </row>
        <row r="75">
          <cell r="D75" t="str">
            <v>Nome/Qualifica</v>
          </cell>
        </row>
        <row r="78">
          <cell r="E78">
            <v>0.31</v>
          </cell>
        </row>
        <row r="79">
          <cell r="E79">
            <v>0.01</v>
          </cell>
        </row>
        <row r="80">
          <cell r="E80">
            <v>7.4999999999999997E-2</v>
          </cell>
        </row>
        <row r="81">
          <cell r="E81">
            <v>14</v>
          </cell>
        </row>
        <row r="82">
          <cell r="E82" t="str">
            <v>giu</v>
          </cell>
        </row>
        <row r="83">
          <cell r="E83" t="str">
            <v>nov</v>
          </cell>
        </row>
        <row r="87">
          <cell r="F87">
            <v>2019</v>
          </cell>
          <cell r="G87">
            <v>2019</v>
          </cell>
          <cell r="H87">
            <v>2019</v>
          </cell>
          <cell r="I87">
            <v>2019</v>
          </cell>
          <cell r="J87">
            <v>2019</v>
          </cell>
          <cell r="K87">
            <v>2019</v>
          </cell>
          <cell r="L87">
            <v>2019</v>
          </cell>
          <cell r="M87">
            <v>2019</v>
          </cell>
          <cell r="N87">
            <v>2019</v>
          </cell>
          <cell r="O87">
            <v>2019</v>
          </cell>
          <cell r="P87">
            <v>2019</v>
          </cell>
          <cell r="Q87">
            <v>2019</v>
          </cell>
          <cell r="R87">
            <v>2020</v>
          </cell>
          <cell r="S87">
            <v>2020</v>
          </cell>
          <cell r="T87">
            <v>2020</v>
          </cell>
          <cell r="U87">
            <v>2020</v>
          </cell>
          <cell r="V87">
            <v>2020</v>
          </cell>
          <cell r="W87">
            <v>2020</v>
          </cell>
          <cell r="X87">
            <v>2020</v>
          </cell>
          <cell r="Y87">
            <v>2020</v>
          </cell>
          <cell r="Z87">
            <v>2020</v>
          </cell>
          <cell r="AA87">
            <v>2020</v>
          </cell>
          <cell r="AB87">
            <v>2020</v>
          </cell>
          <cell r="AC87">
            <v>2020</v>
          </cell>
          <cell r="AD87">
            <v>2021</v>
          </cell>
          <cell r="AE87">
            <v>2021</v>
          </cell>
          <cell r="AF87">
            <v>2021</v>
          </cell>
          <cell r="AG87">
            <v>2021</v>
          </cell>
          <cell r="AH87">
            <v>2021</v>
          </cell>
          <cell r="AI87">
            <v>2021</v>
          </cell>
          <cell r="AJ87">
            <v>2021</v>
          </cell>
          <cell r="AK87">
            <v>2021</v>
          </cell>
          <cell r="AL87">
            <v>2021</v>
          </cell>
          <cell r="AM87">
            <v>2021</v>
          </cell>
          <cell r="AN87">
            <v>2021</v>
          </cell>
          <cell r="AO87">
            <v>2021</v>
          </cell>
          <cell r="AP87">
            <v>2022</v>
          </cell>
          <cell r="AQ87">
            <v>2022</v>
          </cell>
          <cell r="AR87">
            <v>2022</v>
          </cell>
          <cell r="AS87">
            <v>2022</v>
          </cell>
          <cell r="AT87">
            <v>2022</v>
          </cell>
          <cell r="AU87">
            <v>2022</v>
          </cell>
          <cell r="AV87">
            <v>2022</v>
          </cell>
          <cell r="AW87">
            <v>2022</v>
          </cell>
          <cell r="AX87">
            <v>2022</v>
          </cell>
          <cell r="AY87">
            <v>2022</v>
          </cell>
          <cell r="AZ87">
            <v>2022</v>
          </cell>
          <cell r="BA87">
            <v>2022</v>
          </cell>
          <cell r="BB87">
            <v>2023</v>
          </cell>
          <cell r="BC87">
            <v>2023</v>
          </cell>
          <cell r="BD87">
            <v>2023</v>
          </cell>
          <cell r="BE87">
            <v>2023</v>
          </cell>
          <cell r="BF87">
            <v>2023</v>
          </cell>
          <cell r="BG87">
            <v>2023</v>
          </cell>
          <cell r="BH87">
            <v>2023</v>
          </cell>
          <cell r="BI87">
            <v>2023</v>
          </cell>
          <cell r="BJ87">
            <v>2023</v>
          </cell>
          <cell r="BK87">
            <v>2023</v>
          </cell>
          <cell r="BL87">
            <v>2023</v>
          </cell>
          <cell r="BM87">
            <v>2023</v>
          </cell>
          <cell r="BN87">
            <v>2024</v>
          </cell>
          <cell r="BO87">
            <v>2024</v>
          </cell>
          <cell r="BP87">
            <v>2024</v>
          </cell>
          <cell r="BQ87">
            <v>2024</v>
          </cell>
          <cell r="BR87">
            <v>2024</v>
          </cell>
          <cell r="BS87">
            <v>2024</v>
          </cell>
          <cell r="BT87">
            <v>2024</v>
          </cell>
          <cell r="BU87">
            <v>2024</v>
          </cell>
          <cell r="BV87">
            <v>2024</v>
          </cell>
          <cell r="BW87">
            <v>2024</v>
          </cell>
          <cell r="BX87">
            <v>2024</v>
          </cell>
          <cell r="BY87">
            <v>2024</v>
          </cell>
          <cell r="BZ87">
            <v>2025</v>
          </cell>
          <cell r="CA87">
            <v>2025</v>
          </cell>
          <cell r="CB87">
            <v>2025</v>
          </cell>
          <cell r="CC87">
            <v>2025</v>
          </cell>
          <cell r="CD87">
            <v>2025</v>
          </cell>
          <cell r="CE87">
            <v>2025</v>
          </cell>
          <cell r="CF87">
            <v>2025</v>
          </cell>
          <cell r="CG87">
            <v>2025</v>
          </cell>
          <cell r="CH87">
            <v>2025</v>
          </cell>
          <cell r="CI87">
            <v>2025</v>
          </cell>
          <cell r="CJ87">
            <v>2025</v>
          </cell>
          <cell r="CK87">
            <v>2025</v>
          </cell>
          <cell r="CL87">
            <v>2026</v>
          </cell>
          <cell r="CM87">
            <v>2026</v>
          </cell>
          <cell r="CN87">
            <v>2026</v>
          </cell>
          <cell r="CO87">
            <v>2026</v>
          </cell>
          <cell r="CP87">
            <v>2026</v>
          </cell>
          <cell r="CQ87">
            <v>2026</v>
          </cell>
          <cell r="CR87">
            <v>2026</v>
          </cell>
          <cell r="CS87">
            <v>2026</v>
          </cell>
          <cell r="CT87">
            <v>2026</v>
          </cell>
          <cell r="CU87">
            <v>2026</v>
          </cell>
          <cell r="CV87">
            <v>2026</v>
          </cell>
          <cell r="CW87">
            <v>2026</v>
          </cell>
          <cell r="CX87">
            <v>2027</v>
          </cell>
          <cell r="CY87">
            <v>2027</v>
          </cell>
          <cell r="CZ87">
            <v>2027</v>
          </cell>
          <cell r="DA87">
            <v>2027</v>
          </cell>
          <cell r="DB87">
            <v>2027</v>
          </cell>
          <cell r="DC87">
            <v>2027</v>
          </cell>
          <cell r="DD87">
            <v>2027</v>
          </cell>
          <cell r="DE87">
            <v>2027</v>
          </cell>
          <cell r="DF87">
            <v>2027</v>
          </cell>
          <cell r="DG87">
            <v>2027</v>
          </cell>
          <cell r="DH87">
            <v>2027</v>
          </cell>
          <cell r="DI87">
            <v>2027</v>
          </cell>
          <cell r="DJ87">
            <v>2028</v>
          </cell>
          <cell r="DK87">
            <v>2028</v>
          </cell>
          <cell r="DL87">
            <v>2028</v>
          </cell>
          <cell r="DM87">
            <v>2028</v>
          </cell>
          <cell r="DN87">
            <v>2028</v>
          </cell>
          <cell r="DO87">
            <v>2028</v>
          </cell>
          <cell r="DP87">
            <v>2028</v>
          </cell>
          <cell r="DQ87">
            <v>2028</v>
          </cell>
          <cell r="DR87">
            <v>2028</v>
          </cell>
          <cell r="DS87">
            <v>2028</v>
          </cell>
          <cell r="DT87">
            <v>2028</v>
          </cell>
          <cell r="DU87">
            <v>2028</v>
          </cell>
        </row>
        <row r="88">
          <cell r="F88" t="str">
            <v>gen</v>
          </cell>
          <cell r="G88" t="str">
            <v>feb</v>
          </cell>
          <cell r="H88" t="str">
            <v>mar</v>
          </cell>
          <cell r="I88" t="str">
            <v>apr</v>
          </cell>
          <cell r="J88" t="str">
            <v>mag</v>
          </cell>
          <cell r="K88" t="str">
            <v>giu</v>
          </cell>
          <cell r="L88" t="str">
            <v>lug</v>
          </cell>
          <cell r="M88" t="str">
            <v>ago</v>
          </cell>
          <cell r="N88" t="str">
            <v>set</v>
          </cell>
          <cell r="O88" t="str">
            <v>ott</v>
          </cell>
          <cell r="P88" t="str">
            <v>nov</v>
          </cell>
          <cell r="Q88" t="str">
            <v>dic</v>
          </cell>
          <cell r="R88" t="str">
            <v>gen</v>
          </cell>
          <cell r="S88" t="str">
            <v>feb</v>
          </cell>
          <cell r="T88" t="str">
            <v>mar</v>
          </cell>
          <cell r="U88" t="str">
            <v>apr</v>
          </cell>
          <cell r="V88" t="str">
            <v>mag</v>
          </cell>
          <cell r="W88" t="str">
            <v>giu</v>
          </cell>
          <cell r="X88" t="str">
            <v>lug</v>
          </cell>
          <cell r="Y88" t="str">
            <v>ago</v>
          </cell>
          <cell r="Z88" t="str">
            <v>set</v>
          </cell>
          <cell r="AA88" t="str">
            <v>ott</v>
          </cell>
          <cell r="AB88" t="str">
            <v>nov</v>
          </cell>
          <cell r="AC88" t="str">
            <v>dic</v>
          </cell>
          <cell r="AD88" t="str">
            <v>gen</v>
          </cell>
          <cell r="AE88" t="str">
            <v>feb</v>
          </cell>
          <cell r="AF88" t="str">
            <v>mar</v>
          </cell>
          <cell r="AG88" t="str">
            <v>apr</v>
          </cell>
          <cell r="AH88" t="str">
            <v>mag</v>
          </cell>
          <cell r="AI88" t="str">
            <v>giu</v>
          </cell>
          <cell r="AJ88" t="str">
            <v>lug</v>
          </cell>
          <cell r="AK88" t="str">
            <v>ago</v>
          </cell>
          <cell r="AL88" t="str">
            <v>set</v>
          </cell>
          <cell r="AM88" t="str">
            <v>ott</v>
          </cell>
          <cell r="AN88" t="str">
            <v>nov</v>
          </cell>
          <cell r="AO88" t="str">
            <v>dic</v>
          </cell>
          <cell r="AP88" t="str">
            <v>gen</v>
          </cell>
          <cell r="AQ88" t="str">
            <v>feb</v>
          </cell>
          <cell r="AR88" t="str">
            <v>mar</v>
          </cell>
          <cell r="AS88" t="str">
            <v>apr</v>
          </cell>
          <cell r="AT88" t="str">
            <v>mag</v>
          </cell>
          <cell r="AU88" t="str">
            <v>giu</v>
          </cell>
          <cell r="AV88" t="str">
            <v>lug</v>
          </cell>
          <cell r="AW88" t="str">
            <v>ago</v>
          </cell>
          <cell r="AX88" t="str">
            <v>set</v>
          </cell>
          <cell r="AY88" t="str">
            <v>ott</v>
          </cell>
          <cell r="AZ88" t="str">
            <v>nov</v>
          </cell>
          <cell r="BA88" t="str">
            <v>dic</v>
          </cell>
          <cell r="BB88" t="str">
            <v>gen</v>
          </cell>
          <cell r="BC88" t="str">
            <v>feb</v>
          </cell>
          <cell r="BD88" t="str">
            <v>mar</v>
          </cell>
          <cell r="BE88" t="str">
            <v>apr</v>
          </cell>
          <cell r="BF88" t="str">
            <v>mag</v>
          </cell>
          <cell r="BG88" t="str">
            <v>giu</v>
          </cell>
          <cell r="BH88" t="str">
            <v>lug</v>
          </cell>
          <cell r="BI88" t="str">
            <v>ago</v>
          </cell>
          <cell r="BJ88" t="str">
            <v>set</v>
          </cell>
          <cell r="BK88" t="str">
            <v>ott</v>
          </cell>
          <cell r="BL88" t="str">
            <v>nov</v>
          </cell>
          <cell r="BM88" t="str">
            <v>dic</v>
          </cell>
          <cell r="BN88" t="str">
            <v>gen</v>
          </cell>
          <cell r="BO88" t="str">
            <v>feb</v>
          </cell>
          <cell r="BP88" t="str">
            <v>mar</v>
          </cell>
          <cell r="BQ88" t="str">
            <v>apr</v>
          </cell>
          <cell r="BR88" t="str">
            <v>mag</v>
          </cell>
          <cell r="BS88" t="str">
            <v>giu</v>
          </cell>
          <cell r="BT88" t="str">
            <v>lug</v>
          </cell>
          <cell r="BU88" t="str">
            <v>ago</v>
          </cell>
          <cell r="BV88" t="str">
            <v>set</v>
          </cell>
          <cell r="BW88" t="str">
            <v>ott</v>
          </cell>
          <cell r="BX88" t="str">
            <v>nov</v>
          </cell>
          <cell r="BY88" t="str">
            <v>dic</v>
          </cell>
          <cell r="BZ88" t="str">
            <v>gen</v>
          </cell>
          <cell r="CA88" t="str">
            <v>feb</v>
          </cell>
          <cell r="CB88" t="str">
            <v>mar</v>
          </cell>
          <cell r="CC88" t="str">
            <v>apr</v>
          </cell>
          <cell r="CD88" t="str">
            <v>mag</v>
          </cell>
          <cell r="CE88" t="str">
            <v>giu</v>
          </cell>
          <cell r="CF88" t="str">
            <v>lug</v>
          </cell>
          <cell r="CG88" t="str">
            <v>ago</v>
          </cell>
          <cell r="CH88" t="str">
            <v>set</v>
          </cell>
          <cell r="CI88" t="str">
            <v>ott</v>
          </cell>
          <cell r="CJ88" t="str">
            <v>nov</v>
          </cell>
          <cell r="CK88" t="str">
            <v>dic</v>
          </cell>
          <cell r="CL88" t="str">
            <v>gen</v>
          </cell>
          <cell r="CM88" t="str">
            <v>feb</v>
          </cell>
          <cell r="CN88" t="str">
            <v>mar</v>
          </cell>
          <cell r="CO88" t="str">
            <v>apr</v>
          </cell>
          <cell r="CP88" t="str">
            <v>mag</v>
          </cell>
          <cell r="CQ88" t="str">
            <v>giu</v>
          </cell>
          <cell r="CR88" t="str">
            <v>lug</v>
          </cell>
          <cell r="CS88" t="str">
            <v>ago</v>
          </cell>
          <cell r="CT88" t="str">
            <v>set</v>
          </cell>
          <cell r="CU88" t="str">
            <v>ott</v>
          </cell>
          <cell r="CV88" t="str">
            <v>nov</v>
          </cell>
          <cell r="CW88" t="str">
            <v>dic</v>
          </cell>
          <cell r="CX88" t="str">
            <v>gen</v>
          </cell>
          <cell r="CY88" t="str">
            <v>feb</v>
          </cell>
          <cell r="CZ88" t="str">
            <v>mar</v>
          </cell>
          <cell r="DA88" t="str">
            <v>apr</v>
          </cell>
          <cell r="DB88" t="str">
            <v>mag</v>
          </cell>
          <cell r="DC88" t="str">
            <v>giu</v>
          </cell>
          <cell r="DD88" t="str">
            <v>lug</v>
          </cell>
          <cell r="DE88" t="str">
            <v>ago</v>
          </cell>
          <cell r="DF88" t="str">
            <v>set</v>
          </cell>
          <cell r="DG88" t="str">
            <v>ott</v>
          </cell>
          <cell r="DH88" t="str">
            <v>nov</v>
          </cell>
          <cell r="DI88" t="str">
            <v>dic</v>
          </cell>
          <cell r="DJ88" t="str">
            <v>gen</v>
          </cell>
          <cell r="DK88" t="str">
            <v>feb</v>
          </cell>
          <cell r="DL88" t="str">
            <v>mar</v>
          </cell>
          <cell r="DM88" t="str">
            <v>apr</v>
          </cell>
          <cell r="DN88" t="str">
            <v>mag</v>
          </cell>
          <cell r="DO88" t="str">
            <v>giu</v>
          </cell>
          <cell r="DP88" t="str">
            <v>lug</v>
          </cell>
          <cell r="DQ88" t="str">
            <v>ago</v>
          </cell>
          <cell r="DR88" t="str">
            <v>set</v>
          </cell>
          <cell r="DS88" t="str">
            <v>ott</v>
          </cell>
          <cell r="DT88" t="str">
            <v>nov</v>
          </cell>
          <cell r="DU88" t="str">
            <v>dic</v>
          </cell>
        </row>
        <row r="89">
          <cell r="F89">
            <v>2</v>
          </cell>
          <cell r="G89">
            <v>2</v>
          </cell>
          <cell r="H89">
            <v>2</v>
          </cell>
          <cell r="I89">
            <v>2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2</v>
          </cell>
          <cell r="P89">
            <v>2</v>
          </cell>
          <cell r="Q89">
            <v>2</v>
          </cell>
          <cell r="R89">
            <v>2</v>
          </cell>
          <cell r="S89">
            <v>2</v>
          </cell>
          <cell r="T89">
            <v>2</v>
          </cell>
          <cell r="U89">
            <v>2</v>
          </cell>
          <cell r="V89">
            <v>2</v>
          </cell>
          <cell r="W89">
            <v>2</v>
          </cell>
          <cell r="X89">
            <v>2</v>
          </cell>
          <cell r="Y89">
            <v>2</v>
          </cell>
          <cell r="Z89">
            <v>2</v>
          </cell>
          <cell r="AA89">
            <v>2</v>
          </cell>
          <cell r="AB89">
            <v>2</v>
          </cell>
          <cell r="AC89">
            <v>2</v>
          </cell>
          <cell r="AD89">
            <v>2</v>
          </cell>
          <cell r="AE89">
            <v>2</v>
          </cell>
          <cell r="AF89">
            <v>2</v>
          </cell>
          <cell r="AG89">
            <v>2</v>
          </cell>
          <cell r="AH89">
            <v>2</v>
          </cell>
          <cell r="AI89">
            <v>2</v>
          </cell>
          <cell r="AJ89">
            <v>2</v>
          </cell>
          <cell r="AK89">
            <v>2</v>
          </cell>
          <cell r="AL89">
            <v>2</v>
          </cell>
          <cell r="AM89">
            <v>2</v>
          </cell>
          <cell r="AN89">
            <v>2</v>
          </cell>
          <cell r="AO89">
            <v>2</v>
          </cell>
          <cell r="AP89">
            <v>2</v>
          </cell>
          <cell r="AQ89">
            <v>2</v>
          </cell>
          <cell r="AR89">
            <v>2</v>
          </cell>
          <cell r="AS89">
            <v>2</v>
          </cell>
          <cell r="AT89">
            <v>2</v>
          </cell>
          <cell r="AU89">
            <v>2</v>
          </cell>
          <cell r="AV89">
            <v>2</v>
          </cell>
          <cell r="AW89">
            <v>2</v>
          </cell>
          <cell r="AX89">
            <v>2</v>
          </cell>
          <cell r="AY89">
            <v>2</v>
          </cell>
          <cell r="AZ89">
            <v>2</v>
          </cell>
          <cell r="BA89">
            <v>2</v>
          </cell>
          <cell r="BB89">
            <v>2</v>
          </cell>
          <cell r="BC89">
            <v>2</v>
          </cell>
          <cell r="BD89">
            <v>2</v>
          </cell>
          <cell r="BE89">
            <v>2</v>
          </cell>
          <cell r="BF89">
            <v>2</v>
          </cell>
          <cell r="BG89">
            <v>2</v>
          </cell>
          <cell r="BH89">
            <v>2</v>
          </cell>
          <cell r="BI89">
            <v>2</v>
          </cell>
          <cell r="BJ89">
            <v>2</v>
          </cell>
          <cell r="BK89">
            <v>2</v>
          </cell>
          <cell r="BL89">
            <v>2</v>
          </cell>
          <cell r="BM89">
            <v>2</v>
          </cell>
          <cell r="BN89">
            <v>2</v>
          </cell>
          <cell r="BO89">
            <v>2</v>
          </cell>
          <cell r="BP89">
            <v>2</v>
          </cell>
          <cell r="BQ89">
            <v>2</v>
          </cell>
          <cell r="BR89">
            <v>2</v>
          </cell>
          <cell r="BS89">
            <v>2</v>
          </cell>
          <cell r="BT89">
            <v>2</v>
          </cell>
          <cell r="BU89">
            <v>2</v>
          </cell>
          <cell r="BV89">
            <v>2</v>
          </cell>
          <cell r="BW89">
            <v>2</v>
          </cell>
          <cell r="BX89">
            <v>2</v>
          </cell>
          <cell r="BY89">
            <v>2</v>
          </cell>
          <cell r="BZ89">
            <v>2</v>
          </cell>
          <cell r="CA89">
            <v>2</v>
          </cell>
          <cell r="CB89">
            <v>2</v>
          </cell>
          <cell r="CC89">
            <v>2</v>
          </cell>
          <cell r="CD89">
            <v>2</v>
          </cell>
          <cell r="CE89">
            <v>2</v>
          </cell>
          <cell r="CF89">
            <v>2</v>
          </cell>
          <cell r="CG89">
            <v>2</v>
          </cell>
          <cell r="CH89">
            <v>2</v>
          </cell>
          <cell r="CI89">
            <v>2</v>
          </cell>
          <cell r="CJ89">
            <v>2</v>
          </cell>
          <cell r="CK89">
            <v>2</v>
          </cell>
          <cell r="CL89">
            <v>2</v>
          </cell>
          <cell r="CM89">
            <v>2</v>
          </cell>
          <cell r="CN89">
            <v>2</v>
          </cell>
          <cell r="CO89">
            <v>2</v>
          </cell>
          <cell r="CP89">
            <v>2</v>
          </cell>
          <cell r="CQ89">
            <v>2</v>
          </cell>
          <cell r="CR89">
            <v>2</v>
          </cell>
          <cell r="CS89">
            <v>2</v>
          </cell>
          <cell r="CT89">
            <v>2</v>
          </cell>
          <cell r="CU89">
            <v>2</v>
          </cell>
          <cell r="CV89">
            <v>2</v>
          </cell>
          <cell r="CW89">
            <v>2</v>
          </cell>
          <cell r="CX89">
            <v>2</v>
          </cell>
          <cell r="CY89">
            <v>2</v>
          </cell>
          <cell r="CZ89">
            <v>2</v>
          </cell>
          <cell r="DA89">
            <v>2</v>
          </cell>
          <cell r="DB89">
            <v>2</v>
          </cell>
          <cell r="DC89">
            <v>2</v>
          </cell>
          <cell r="DD89">
            <v>2</v>
          </cell>
          <cell r="DE89">
            <v>2</v>
          </cell>
          <cell r="DF89">
            <v>2</v>
          </cell>
          <cell r="DG89">
            <v>2</v>
          </cell>
          <cell r="DH89">
            <v>2</v>
          </cell>
          <cell r="DI89">
            <v>2</v>
          </cell>
          <cell r="DJ89">
            <v>2</v>
          </cell>
          <cell r="DK89">
            <v>2</v>
          </cell>
          <cell r="DL89">
            <v>2</v>
          </cell>
          <cell r="DM89">
            <v>2</v>
          </cell>
          <cell r="DN89">
            <v>2</v>
          </cell>
          <cell r="DO89">
            <v>2</v>
          </cell>
          <cell r="DP89">
            <v>2</v>
          </cell>
          <cell r="DQ89">
            <v>2</v>
          </cell>
          <cell r="DR89">
            <v>2</v>
          </cell>
          <cell r="DS89">
            <v>2</v>
          </cell>
          <cell r="DT89">
            <v>2</v>
          </cell>
          <cell r="DU89">
            <v>2</v>
          </cell>
        </row>
        <row r="93">
          <cell r="D93" t="str">
            <v>Nome/Qualifica</v>
          </cell>
        </row>
        <row r="96">
          <cell r="E96">
            <v>0.31</v>
          </cell>
        </row>
        <row r="97">
          <cell r="E97">
            <v>0.01</v>
          </cell>
        </row>
        <row r="98">
          <cell r="E98">
            <v>7.4999999999999997E-2</v>
          </cell>
        </row>
        <row r="99">
          <cell r="E99">
            <v>14</v>
          </cell>
        </row>
        <row r="100">
          <cell r="E100" t="str">
            <v>giu</v>
          </cell>
        </row>
        <row r="101">
          <cell r="E101" t="str">
            <v>nov</v>
          </cell>
        </row>
        <row r="105">
          <cell r="F105">
            <v>2019</v>
          </cell>
          <cell r="G105">
            <v>2019</v>
          </cell>
          <cell r="H105">
            <v>2019</v>
          </cell>
          <cell r="I105">
            <v>2019</v>
          </cell>
          <cell r="J105">
            <v>2019</v>
          </cell>
          <cell r="K105">
            <v>2019</v>
          </cell>
          <cell r="L105">
            <v>2019</v>
          </cell>
          <cell r="M105">
            <v>2019</v>
          </cell>
          <cell r="N105">
            <v>2019</v>
          </cell>
          <cell r="O105">
            <v>2019</v>
          </cell>
          <cell r="P105">
            <v>2019</v>
          </cell>
          <cell r="Q105">
            <v>2019</v>
          </cell>
          <cell r="R105">
            <v>2020</v>
          </cell>
          <cell r="S105">
            <v>2020</v>
          </cell>
          <cell r="T105">
            <v>2020</v>
          </cell>
          <cell r="U105">
            <v>2020</v>
          </cell>
          <cell r="V105">
            <v>2020</v>
          </cell>
          <cell r="W105">
            <v>2020</v>
          </cell>
          <cell r="X105">
            <v>2020</v>
          </cell>
          <cell r="Y105">
            <v>2020</v>
          </cell>
          <cell r="Z105">
            <v>2020</v>
          </cell>
          <cell r="AA105">
            <v>2020</v>
          </cell>
          <cell r="AB105">
            <v>2020</v>
          </cell>
          <cell r="AC105">
            <v>2020</v>
          </cell>
          <cell r="AD105">
            <v>2021</v>
          </cell>
          <cell r="AE105">
            <v>2021</v>
          </cell>
          <cell r="AF105">
            <v>2021</v>
          </cell>
          <cell r="AG105">
            <v>2021</v>
          </cell>
          <cell r="AH105">
            <v>2021</v>
          </cell>
          <cell r="AI105">
            <v>2021</v>
          </cell>
          <cell r="AJ105">
            <v>2021</v>
          </cell>
          <cell r="AK105">
            <v>2021</v>
          </cell>
          <cell r="AL105">
            <v>2021</v>
          </cell>
          <cell r="AM105">
            <v>2021</v>
          </cell>
          <cell r="AN105">
            <v>2021</v>
          </cell>
          <cell r="AO105">
            <v>2021</v>
          </cell>
          <cell r="AP105">
            <v>2022</v>
          </cell>
          <cell r="AQ105">
            <v>2022</v>
          </cell>
          <cell r="AR105">
            <v>2022</v>
          </cell>
          <cell r="AS105">
            <v>2022</v>
          </cell>
          <cell r="AT105">
            <v>2022</v>
          </cell>
          <cell r="AU105">
            <v>2022</v>
          </cell>
          <cell r="AV105">
            <v>2022</v>
          </cell>
          <cell r="AW105">
            <v>2022</v>
          </cell>
          <cell r="AX105">
            <v>2022</v>
          </cell>
          <cell r="AY105">
            <v>2022</v>
          </cell>
          <cell r="AZ105">
            <v>2022</v>
          </cell>
          <cell r="BA105">
            <v>2022</v>
          </cell>
          <cell r="BB105">
            <v>2023</v>
          </cell>
          <cell r="BC105">
            <v>2023</v>
          </cell>
          <cell r="BD105">
            <v>2023</v>
          </cell>
          <cell r="BE105">
            <v>2023</v>
          </cell>
          <cell r="BF105">
            <v>2023</v>
          </cell>
          <cell r="BG105">
            <v>2023</v>
          </cell>
          <cell r="BH105">
            <v>2023</v>
          </cell>
          <cell r="BI105">
            <v>2023</v>
          </cell>
          <cell r="BJ105">
            <v>2023</v>
          </cell>
          <cell r="BK105">
            <v>2023</v>
          </cell>
          <cell r="BL105">
            <v>2023</v>
          </cell>
          <cell r="BM105">
            <v>2023</v>
          </cell>
          <cell r="BN105">
            <v>2024</v>
          </cell>
          <cell r="BO105">
            <v>2024</v>
          </cell>
          <cell r="BP105">
            <v>2024</v>
          </cell>
          <cell r="BQ105">
            <v>2024</v>
          </cell>
          <cell r="BR105">
            <v>2024</v>
          </cell>
          <cell r="BS105">
            <v>2024</v>
          </cell>
          <cell r="BT105">
            <v>2024</v>
          </cell>
          <cell r="BU105">
            <v>2024</v>
          </cell>
          <cell r="BV105">
            <v>2024</v>
          </cell>
          <cell r="BW105">
            <v>2024</v>
          </cell>
          <cell r="BX105">
            <v>2024</v>
          </cell>
          <cell r="BY105">
            <v>2024</v>
          </cell>
          <cell r="BZ105">
            <v>2025</v>
          </cell>
          <cell r="CA105">
            <v>2025</v>
          </cell>
          <cell r="CB105">
            <v>2025</v>
          </cell>
          <cell r="CC105">
            <v>2025</v>
          </cell>
          <cell r="CD105">
            <v>2025</v>
          </cell>
          <cell r="CE105">
            <v>2025</v>
          </cell>
          <cell r="CF105">
            <v>2025</v>
          </cell>
          <cell r="CG105">
            <v>2025</v>
          </cell>
          <cell r="CH105">
            <v>2025</v>
          </cell>
          <cell r="CI105">
            <v>2025</v>
          </cell>
          <cell r="CJ105">
            <v>2025</v>
          </cell>
          <cell r="CK105">
            <v>2025</v>
          </cell>
          <cell r="CL105">
            <v>2026</v>
          </cell>
          <cell r="CM105">
            <v>2026</v>
          </cell>
          <cell r="CN105">
            <v>2026</v>
          </cell>
          <cell r="CO105">
            <v>2026</v>
          </cell>
          <cell r="CP105">
            <v>2026</v>
          </cell>
          <cell r="CQ105">
            <v>2026</v>
          </cell>
          <cell r="CR105">
            <v>2026</v>
          </cell>
          <cell r="CS105">
            <v>2026</v>
          </cell>
          <cell r="CT105">
            <v>2026</v>
          </cell>
          <cell r="CU105">
            <v>2026</v>
          </cell>
          <cell r="CV105">
            <v>2026</v>
          </cell>
          <cell r="CW105">
            <v>2026</v>
          </cell>
          <cell r="CX105">
            <v>2027</v>
          </cell>
          <cell r="CY105">
            <v>2027</v>
          </cell>
          <cell r="CZ105">
            <v>2027</v>
          </cell>
          <cell r="DA105">
            <v>2027</v>
          </cell>
          <cell r="DB105">
            <v>2027</v>
          </cell>
          <cell r="DC105">
            <v>2027</v>
          </cell>
          <cell r="DD105">
            <v>2027</v>
          </cell>
          <cell r="DE105">
            <v>2027</v>
          </cell>
          <cell r="DF105">
            <v>2027</v>
          </cell>
          <cell r="DG105">
            <v>2027</v>
          </cell>
          <cell r="DH105">
            <v>2027</v>
          </cell>
          <cell r="DI105">
            <v>2027</v>
          </cell>
          <cell r="DJ105">
            <v>2028</v>
          </cell>
          <cell r="DK105">
            <v>2028</v>
          </cell>
          <cell r="DL105">
            <v>2028</v>
          </cell>
          <cell r="DM105">
            <v>2028</v>
          </cell>
          <cell r="DN105">
            <v>2028</v>
          </cell>
          <cell r="DO105">
            <v>2028</v>
          </cell>
          <cell r="DP105">
            <v>2028</v>
          </cell>
          <cell r="DQ105">
            <v>2028</v>
          </cell>
          <cell r="DR105">
            <v>2028</v>
          </cell>
          <cell r="DS105">
            <v>2028</v>
          </cell>
          <cell r="DT105">
            <v>2028</v>
          </cell>
          <cell r="DU105">
            <v>2028</v>
          </cell>
        </row>
        <row r="106">
          <cell r="F106" t="str">
            <v>gen</v>
          </cell>
          <cell r="G106" t="str">
            <v>feb</v>
          </cell>
          <cell r="H106" t="str">
            <v>mar</v>
          </cell>
          <cell r="I106" t="str">
            <v>apr</v>
          </cell>
          <cell r="J106" t="str">
            <v>mag</v>
          </cell>
          <cell r="K106" t="str">
            <v>giu</v>
          </cell>
          <cell r="L106" t="str">
            <v>lug</v>
          </cell>
          <cell r="M106" t="str">
            <v>ago</v>
          </cell>
          <cell r="N106" t="str">
            <v>set</v>
          </cell>
          <cell r="O106" t="str">
            <v>ott</v>
          </cell>
          <cell r="P106" t="str">
            <v>nov</v>
          </cell>
          <cell r="Q106" t="str">
            <v>dic</v>
          </cell>
          <cell r="R106" t="str">
            <v>gen</v>
          </cell>
          <cell r="S106" t="str">
            <v>feb</v>
          </cell>
          <cell r="T106" t="str">
            <v>mar</v>
          </cell>
          <cell r="U106" t="str">
            <v>apr</v>
          </cell>
          <cell r="V106" t="str">
            <v>mag</v>
          </cell>
          <cell r="W106" t="str">
            <v>giu</v>
          </cell>
          <cell r="X106" t="str">
            <v>lug</v>
          </cell>
          <cell r="Y106" t="str">
            <v>ago</v>
          </cell>
          <cell r="Z106" t="str">
            <v>set</v>
          </cell>
          <cell r="AA106" t="str">
            <v>ott</v>
          </cell>
          <cell r="AB106" t="str">
            <v>nov</v>
          </cell>
          <cell r="AC106" t="str">
            <v>dic</v>
          </cell>
          <cell r="AD106" t="str">
            <v>gen</v>
          </cell>
          <cell r="AE106" t="str">
            <v>feb</v>
          </cell>
          <cell r="AF106" t="str">
            <v>mar</v>
          </cell>
          <cell r="AG106" t="str">
            <v>apr</v>
          </cell>
          <cell r="AH106" t="str">
            <v>mag</v>
          </cell>
          <cell r="AI106" t="str">
            <v>giu</v>
          </cell>
          <cell r="AJ106" t="str">
            <v>lug</v>
          </cell>
          <cell r="AK106" t="str">
            <v>ago</v>
          </cell>
          <cell r="AL106" t="str">
            <v>set</v>
          </cell>
          <cell r="AM106" t="str">
            <v>ott</v>
          </cell>
          <cell r="AN106" t="str">
            <v>nov</v>
          </cell>
          <cell r="AO106" t="str">
            <v>dic</v>
          </cell>
          <cell r="AP106" t="str">
            <v>gen</v>
          </cell>
          <cell r="AQ106" t="str">
            <v>feb</v>
          </cell>
          <cell r="AR106" t="str">
            <v>mar</v>
          </cell>
          <cell r="AS106" t="str">
            <v>apr</v>
          </cell>
          <cell r="AT106" t="str">
            <v>mag</v>
          </cell>
          <cell r="AU106" t="str">
            <v>giu</v>
          </cell>
          <cell r="AV106" t="str">
            <v>lug</v>
          </cell>
          <cell r="AW106" t="str">
            <v>ago</v>
          </cell>
          <cell r="AX106" t="str">
            <v>set</v>
          </cell>
          <cell r="AY106" t="str">
            <v>ott</v>
          </cell>
          <cell r="AZ106" t="str">
            <v>nov</v>
          </cell>
          <cell r="BA106" t="str">
            <v>dic</v>
          </cell>
          <cell r="BB106" t="str">
            <v>gen</v>
          </cell>
          <cell r="BC106" t="str">
            <v>feb</v>
          </cell>
          <cell r="BD106" t="str">
            <v>mar</v>
          </cell>
          <cell r="BE106" t="str">
            <v>apr</v>
          </cell>
          <cell r="BF106" t="str">
            <v>mag</v>
          </cell>
          <cell r="BG106" t="str">
            <v>giu</v>
          </cell>
          <cell r="BH106" t="str">
            <v>lug</v>
          </cell>
          <cell r="BI106" t="str">
            <v>ago</v>
          </cell>
          <cell r="BJ106" t="str">
            <v>set</v>
          </cell>
          <cell r="BK106" t="str">
            <v>ott</v>
          </cell>
          <cell r="BL106" t="str">
            <v>nov</v>
          </cell>
          <cell r="BM106" t="str">
            <v>dic</v>
          </cell>
          <cell r="BN106" t="str">
            <v>gen</v>
          </cell>
          <cell r="BO106" t="str">
            <v>feb</v>
          </cell>
          <cell r="BP106" t="str">
            <v>mar</v>
          </cell>
          <cell r="BQ106" t="str">
            <v>apr</v>
          </cell>
          <cell r="BR106" t="str">
            <v>mag</v>
          </cell>
          <cell r="BS106" t="str">
            <v>giu</v>
          </cell>
          <cell r="BT106" t="str">
            <v>lug</v>
          </cell>
          <cell r="BU106" t="str">
            <v>ago</v>
          </cell>
          <cell r="BV106" t="str">
            <v>set</v>
          </cell>
          <cell r="BW106" t="str">
            <v>ott</v>
          </cell>
          <cell r="BX106" t="str">
            <v>nov</v>
          </cell>
          <cell r="BY106" t="str">
            <v>dic</v>
          </cell>
          <cell r="BZ106" t="str">
            <v>gen</v>
          </cell>
          <cell r="CA106" t="str">
            <v>feb</v>
          </cell>
          <cell r="CB106" t="str">
            <v>mar</v>
          </cell>
          <cell r="CC106" t="str">
            <v>apr</v>
          </cell>
          <cell r="CD106" t="str">
            <v>mag</v>
          </cell>
          <cell r="CE106" t="str">
            <v>giu</v>
          </cell>
          <cell r="CF106" t="str">
            <v>lug</v>
          </cell>
          <cell r="CG106" t="str">
            <v>ago</v>
          </cell>
          <cell r="CH106" t="str">
            <v>set</v>
          </cell>
          <cell r="CI106" t="str">
            <v>ott</v>
          </cell>
          <cell r="CJ106" t="str">
            <v>nov</v>
          </cell>
          <cell r="CK106" t="str">
            <v>dic</v>
          </cell>
          <cell r="CL106" t="str">
            <v>gen</v>
          </cell>
          <cell r="CM106" t="str">
            <v>feb</v>
          </cell>
          <cell r="CN106" t="str">
            <v>mar</v>
          </cell>
          <cell r="CO106" t="str">
            <v>apr</v>
          </cell>
          <cell r="CP106" t="str">
            <v>mag</v>
          </cell>
          <cell r="CQ106" t="str">
            <v>giu</v>
          </cell>
          <cell r="CR106" t="str">
            <v>lug</v>
          </cell>
          <cell r="CS106" t="str">
            <v>ago</v>
          </cell>
          <cell r="CT106" t="str">
            <v>set</v>
          </cell>
          <cell r="CU106" t="str">
            <v>ott</v>
          </cell>
          <cell r="CV106" t="str">
            <v>nov</v>
          </cell>
          <cell r="CW106" t="str">
            <v>dic</v>
          </cell>
          <cell r="CX106" t="str">
            <v>gen</v>
          </cell>
          <cell r="CY106" t="str">
            <v>feb</v>
          </cell>
          <cell r="CZ106" t="str">
            <v>mar</v>
          </cell>
          <cell r="DA106" t="str">
            <v>apr</v>
          </cell>
          <cell r="DB106" t="str">
            <v>mag</v>
          </cell>
          <cell r="DC106" t="str">
            <v>giu</v>
          </cell>
          <cell r="DD106" t="str">
            <v>lug</v>
          </cell>
          <cell r="DE106" t="str">
            <v>ago</v>
          </cell>
          <cell r="DF106" t="str">
            <v>set</v>
          </cell>
          <cell r="DG106" t="str">
            <v>ott</v>
          </cell>
          <cell r="DH106" t="str">
            <v>nov</v>
          </cell>
          <cell r="DI106" t="str">
            <v>dic</v>
          </cell>
          <cell r="DJ106" t="str">
            <v>gen</v>
          </cell>
          <cell r="DK106" t="str">
            <v>feb</v>
          </cell>
          <cell r="DL106" t="str">
            <v>mar</v>
          </cell>
          <cell r="DM106" t="str">
            <v>apr</v>
          </cell>
          <cell r="DN106" t="str">
            <v>mag</v>
          </cell>
          <cell r="DO106" t="str">
            <v>giu</v>
          </cell>
          <cell r="DP106" t="str">
            <v>lug</v>
          </cell>
          <cell r="DQ106" t="str">
            <v>ago</v>
          </cell>
          <cell r="DR106" t="str">
            <v>set</v>
          </cell>
          <cell r="DS106" t="str">
            <v>ott</v>
          </cell>
          <cell r="DT106" t="str">
            <v>nov</v>
          </cell>
          <cell r="DU106" t="str">
            <v>dic</v>
          </cell>
        </row>
        <row r="107">
          <cell r="F107">
            <v>2</v>
          </cell>
          <cell r="G107">
            <v>2</v>
          </cell>
          <cell r="H107">
            <v>2</v>
          </cell>
          <cell r="I107">
            <v>2</v>
          </cell>
          <cell r="J107">
            <v>2</v>
          </cell>
          <cell r="K107">
            <v>2</v>
          </cell>
          <cell r="L107">
            <v>2</v>
          </cell>
          <cell r="M107">
            <v>2</v>
          </cell>
          <cell r="N107">
            <v>2</v>
          </cell>
          <cell r="O107">
            <v>2</v>
          </cell>
          <cell r="P107">
            <v>2</v>
          </cell>
          <cell r="Q107">
            <v>2</v>
          </cell>
          <cell r="R107">
            <v>2</v>
          </cell>
          <cell r="S107">
            <v>2</v>
          </cell>
          <cell r="T107">
            <v>2</v>
          </cell>
          <cell r="U107">
            <v>2</v>
          </cell>
          <cell r="V107">
            <v>2</v>
          </cell>
          <cell r="W107">
            <v>2</v>
          </cell>
          <cell r="X107">
            <v>2</v>
          </cell>
          <cell r="Y107">
            <v>2</v>
          </cell>
          <cell r="Z107">
            <v>2</v>
          </cell>
          <cell r="AA107">
            <v>2</v>
          </cell>
          <cell r="AB107">
            <v>2</v>
          </cell>
          <cell r="AC107">
            <v>2</v>
          </cell>
          <cell r="AD107">
            <v>2</v>
          </cell>
          <cell r="AE107">
            <v>2</v>
          </cell>
          <cell r="AF107">
            <v>2</v>
          </cell>
          <cell r="AG107">
            <v>2</v>
          </cell>
          <cell r="AH107">
            <v>2</v>
          </cell>
          <cell r="AI107">
            <v>2</v>
          </cell>
          <cell r="AJ107">
            <v>2</v>
          </cell>
          <cell r="AK107">
            <v>2</v>
          </cell>
          <cell r="AL107">
            <v>2</v>
          </cell>
          <cell r="AM107">
            <v>2</v>
          </cell>
          <cell r="AN107">
            <v>2</v>
          </cell>
          <cell r="AO107">
            <v>2</v>
          </cell>
          <cell r="AP107">
            <v>2</v>
          </cell>
          <cell r="AQ107">
            <v>2</v>
          </cell>
          <cell r="AR107">
            <v>2</v>
          </cell>
          <cell r="AS107">
            <v>2</v>
          </cell>
          <cell r="AT107">
            <v>2</v>
          </cell>
          <cell r="AU107">
            <v>2</v>
          </cell>
          <cell r="AV107">
            <v>2</v>
          </cell>
          <cell r="AW107">
            <v>2</v>
          </cell>
          <cell r="AX107">
            <v>2</v>
          </cell>
          <cell r="AY107">
            <v>2</v>
          </cell>
          <cell r="AZ107">
            <v>2</v>
          </cell>
          <cell r="BA107">
            <v>2</v>
          </cell>
          <cell r="BB107">
            <v>2</v>
          </cell>
          <cell r="BC107">
            <v>2</v>
          </cell>
          <cell r="BD107">
            <v>2</v>
          </cell>
          <cell r="BE107">
            <v>2</v>
          </cell>
          <cell r="BF107">
            <v>2</v>
          </cell>
          <cell r="BG107">
            <v>2</v>
          </cell>
          <cell r="BH107">
            <v>2</v>
          </cell>
          <cell r="BI107">
            <v>2</v>
          </cell>
          <cell r="BJ107">
            <v>2</v>
          </cell>
          <cell r="BK107">
            <v>2</v>
          </cell>
          <cell r="BL107">
            <v>2</v>
          </cell>
          <cell r="BM107">
            <v>2</v>
          </cell>
          <cell r="BN107">
            <v>2</v>
          </cell>
          <cell r="BO107">
            <v>2</v>
          </cell>
          <cell r="BP107">
            <v>2</v>
          </cell>
          <cell r="BQ107">
            <v>2</v>
          </cell>
          <cell r="BR107">
            <v>2</v>
          </cell>
          <cell r="BS107">
            <v>2</v>
          </cell>
          <cell r="BT107">
            <v>2</v>
          </cell>
          <cell r="BU107">
            <v>2</v>
          </cell>
          <cell r="BV107">
            <v>2</v>
          </cell>
          <cell r="BW107">
            <v>2</v>
          </cell>
          <cell r="BX107">
            <v>2</v>
          </cell>
          <cell r="BY107">
            <v>2</v>
          </cell>
          <cell r="BZ107">
            <v>2</v>
          </cell>
          <cell r="CA107">
            <v>2</v>
          </cell>
          <cell r="CB107">
            <v>2</v>
          </cell>
          <cell r="CC107">
            <v>2</v>
          </cell>
          <cell r="CD107">
            <v>2</v>
          </cell>
          <cell r="CE107">
            <v>2</v>
          </cell>
          <cell r="CF107">
            <v>2</v>
          </cell>
          <cell r="CG107">
            <v>2</v>
          </cell>
          <cell r="CH107">
            <v>2</v>
          </cell>
          <cell r="CI107">
            <v>2</v>
          </cell>
          <cell r="CJ107">
            <v>2</v>
          </cell>
          <cell r="CK107">
            <v>2</v>
          </cell>
          <cell r="CL107">
            <v>2</v>
          </cell>
          <cell r="CM107">
            <v>2</v>
          </cell>
          <cell r="CN107">
            <v>2</v>
          </cell>
          <cell r="CO107">
            <v>2</v>
          </cell>
          <cell r="CP107">
            <v>2</v>
          </cell>
          <cell r="CQ107">
            <v>2</v>
          </cell>
          <cell r="CR107">
            <v>2</v>
          </cell>
          <cell r="CS107">
            <v>2</v>
          </cell>
          <cell r="CT107">
            <v>2</v>
          </cell>
          <cell r="CU107">
            <v>2</v>
          </cell>
          <cell r="CV107">
            <v>2</v>
          </cell>
          <cell r="CW107">
            <v>2</v>
          </cell>
          <cell r="CX107">
            <v>2</v>
          </cell>
          <cell r="CY107">
            <v>2</v>
          </cell>
          <cell r="CZ107">
            <v>2</v>
          </cell>
          <cell r="DA107">
            <v>2</v>
          </cell>
          <cell r="DB107">
            <v>2</v>
          </cell>
          <cell r="DC107">
            <v>2</v>
          </cell>
          <cell r="DD107">
            <v>2</v>
          </cell>
          <cell r="DE107">
            <v>2</v>
          </cell>
          <cell r="DF107">
            <v>2</v>
          </cell>
          <cell r="DG107">
            <v>2</v>
          </cell>
          <cell r="DH107">
            <v>2</v>
          </cell>
          <cell r="DI107">
            <v>2</v>
          </cell>
          <cell r="DJ107">
            <v>2</v>
          </cell>
          <cell r="DK107">
            <v>2</v>
          </cell>
          <cell r="DL107">
            <v>2</v>
          </cell>
          <cell r="DM107">
            <v>2</v>
          </cell>
          <cell r="DN107">
            <v>2</v>
          </cell>
          <cell r="DO107">
            <v>2</v>
          </cell>
          <cell r="DP107">
            <v>2</v>
          </cell>
          <cell r="DQ107">
            <v>2</v>
          </cell>
          <cell r="DR107">
            <v>2</v>
          </cell>
          <cell r="DS107">
            <v>2</v>
          </cell>
          <cell r="DT107">
            <v>2</v>
          </cell>
          <cell r="DU107">
            <v>2</v>
          </cell>
        </row>
      </sheetData>
      <sheetData sheetId="19">
        <row r="5">
          <cell r="D5" t="str">
            <v>Costo Variabile 1</v>
          </cell>
          <cell r="E5">
            <v>0.22</v>
          </cell>
          <cell r="F5">
            <v>0.02</v>
          </cell>
          <cell r="G5">
            <v>0</v>
          </cell>
        </row>
        <row r="6">
          <cell r="D6" t="str">
            <v>Costo Variabile 2</v>
          </cell>
          <cell r="E6">
            <v>0.22</v>
          </cell>
          <cell r="F6">
            <v>0.03</v>
          </cell>
          <cell r="G6">
            <v>30</v>
          </cell>
        </row>
        <row r="7">
          <cell r="D7" t="str">
            <v>Costo Variabile 3</v>
          </cell>
          <cell r="E7">
            <v>0.22</v>
          </cell>
          <cell r="F7">
            <v>0.04</v>
          </cell>
          <cell r="G7">
            <v>60</v>
          </cell>
        </row>
        <row r="8">
          <cell r="D8" t="str">
            <v>Costo Variabile 4</v>
          </cell>
          <cell r="E8">
            <v>0.22</v>
          </cell>
          <cell r="F8">
            <v>0.02</v>
          </cell>
          <cell r="G8">
            <v>90</v>
          </cell>
        </row>
        <row r="9">
          <cell r="D9" t="str">
            <v>Costo Variabile 5</v>
          </cell>
          <cell r="E9">
            <v>0.22</v>
          </cell>
          <cell r="G9">
            <v>30</v>
          </cell>
        </row>
        <row r="10">
          <cell r="D10" t="str">
            <v>Costo Variabile 6</v>
          </cell>
          <cell r="E10">
            <v>0.22</v>
          </cell>
          <cell r="G10">
            <v>60</v>
          </cell>
        </row>
        <row r="11">
          <cell r="D11" t="str">
            <v>Costo Variabile 7</v>
          </cell>
          <cell r="E11">
            <v>0.22</v>
          </cell>
          <cell r="G11">
            <v>60</v>
          </cell>
        </row>
        <row r="12">
          <cell r="D12" t="str">
            <v>Costo Variabile 8</v>
          </cell>
          <cell r="E12">
            <v>0.22</v>
          </cell>
          <cell r="G12">
            <v>60</v>
          </cell>
        </row>
        <row r="13">
          <cell r="D13" t="str">
            <v>Costo Variabile 9</v>
          </cell>
          <cell r="E13">
            <v>0.22</v>
          </cell>
          <cell r="G13">
            <v>60</v>
          </cell>
        </row>
        <row r="14">
          <cell r="D14" t="str">
            <v>Costo Variabile 10</v>
          </cell>
          <cell r="E14">
            <v>0.22</v>
          </cell>
          <cell r="G14">
            <v>60</v>
          </cell>
        </row>
        <row r="15">
          <cell r="D15" t="str">
            <v>Costo Variabile 11</v>
          </cell>
          <cell r="E15">
            <v>0.22</v>
          </cell>
          <cell r="G15">
            <v>60</v>
          </cell>
        </row>
        <row r="16">
          <cell r="D16" t="str">
            <v>Costo Variabile 12</v>
          </cell>
          <cell r="E16">
            <v>0.22</v>
          </cell>
          <cell r="G16">
            <v>60</v>
          </cell>
        </row>
        <row r="17">
          <cell r="D17" t="str">
            <v>Costo Variabile 13</v>
          </cell>
          <cell r="E17">
            <v>0.22</v>
          </cell>
          <cell r="G17">
            <v>60</v>
          </cell>
        </row>
        <row r="18">
          <cell r="D18" t="str">
            <v>Costo Variabile 14</v>
          </cell>
          <cell r="E18">
            <v>0.22</v>
          </cell>
          <cell r="G18">
            <v>60</v>
          </cell>
        </row>
        <row r="19">
          <cell r="D19" t="str">
            <v>Costo Variabile 15</v>
          </cell>
          <cell r="E19">
            <v>0.22</v>
          </cell>
          <cell r="G19">
            <v>60</v>
          </cell>
        </row>
        <row r="20">
          <cell r="D20" t="str">
            <v>Costo Variabile 16</v>
          </cell>
          <cell r="E20">
            <v>0.22</v>
          </cell>
          <cell r="G20">
            <v>60</v>
          </cell>
        </row>
        <row r="21">
          <cell r="D21" t="str">
            <v>Costo Variabile 17</v>
          </cell>
          <cell r="E21">
            <v>0.22</v>
          </cell>
          <cell r="G21">
            <v>60</v>
          </cell>
        </row>
        <row r="22">
          <cell r="D22" t="str">
            <v>Costo Variabile 18</v>
          </cell>
          <cell r="E22">
            <v>0.22</v>
          </cell>
          <cell r="G22">
            <v>60</v>
          </cell>
        </row>
        <row r="23">
          <cell r="D23" t="str">
            <v>Costo Variabile 19</v>
          </cell>
          <cell r="E23">
            <v>0.22</v>
          </cell>
          <cell r="G23">
            <v>60</v>
          </cell>
        </row>
        <row r="24">
          <cell r="D24" t="str">
            <v>Costo Variabile 20</v>
          </cell>
          <cell r="E24">
            <v>0.22</v>
          </cell>
          <cell r="G24">
            <v>60</v>
          </cell>
        </row>
        <row r="25">
          <cell r="D25" t="str">
            <v>Costo Variabile 21</v>
          </cell>
          <cell r="E25">
            <v>0.22</v>
          </cell>
          <cell r="G25">
            <v>60</v>
          </cell>
        </row>
        <row r="26">
          <cell r="D26" t="str">
            <v>Costo Variabile 22</v>
          </cell>
          <cell r="E26">
            <v>0.22</v>
          </cell>
          <cell r="G26">
            <v>60</v>
          </cell>
        </row>
        <row r="27">
          <cell r="D27" t="str">
            <v>Costo Variabile 23</v>
          </cell>
          <cell r="E27">
            <v>0.22</v>
          </cell>
          <cell r="G27">
            <v>60</v>
          </cell>
        </row>
        <row r="28">
          <cell r="D28" t="str">
            <v>Costo Variabile 24</v>
          </cell>
          <cell r="E28">
            <v>0.22</v>
          </cell>
          <cell r="G28">
            <v>60</v>
          </cell>
        </row>
        <row r="29">
          <cell r="D29" t="str">
            <v>Costo Variabile 25</v>
          </cell>
          <cell r="E29">
            <v>0.22</v>
          </cell>
          <cell r="G29">
            <v>60</v>
          </cell>
        </row>
        <row r="30">
          <cell r="D30" t="str">
            <v>Costo Variabile 26</v>
          </cell>
          <cell r="E30">
            <v>0.22</v>
          </cell>
          <cell r="G30">
            <v>60</v>
          </cell>
        </row>
        <row r="31">
          <cell r="D31" t="str">
            <v>Costo Variabile 27</v>
          </cell>
          <cell r="E31">
            <v>0.22</v>
          </cell>
          <cell r="G31">
            <v>60</v>
          </cell>
        </row>
        <row r="32">
          <cell r="D32" t="str">
            <v>Costo Variabile 28</v>
          </cell>
          <cell r="E32">
            <v>0.22</v>
          </cell>
          <cell r="G32">
            <v>60</v>
          </cell>
        </row>
        <row r="33">
          <cell r="D33" t="str">
            <v>Costo Variabile 29</v>
          </cell>
          <cell r="E33">
            <v>0.22</v>
          </cell>
          <cell r="G33">
            <v>60</v>
          </cell>
        </row>
        <row r="34">
          <cell r="D34" t="str">
            <v>Costo Variabile 30</v>
          </cell>
          <cell r="E34">
            <v>0.22</v>
          </cell>
          <cell r="G34">
            <v>60</v>
          </cell>
        </row>
      </sheetData>
      <sheetData sheetId="20">
        <row r="3">
          <cell r="G3" t="str">
            <v>anno</v>
          </cell>
          <cell r="H3">
            <v>2019</v>
          </cell>
          <cell r="I3">
            <v>2019</v>
          </cell>
          <cell r="J3">
            <v>2019</v>
          </cell>
          <cell r="K3">
            <v>2019</v>
          </cell>
          <cell r="L3">
            <v>2019</v>
          </cell>
          <cell r="M3">
            <v>2019</v>
          </cell>
          <cell r="N3">
            <v>2019</v>
          </cell>
          <cell r="O3">
            <v>2019</v>
          </cell>
          <cell r="P3">
            <v>2019</v>
          </cell>
          <cell r="Q3">
            <v>2019</v>
          </cell>
          <cell r="R3">
            <v>2019</v>
          </cell>
          <cell r="S3">
            <v>2019</v>
          </cell>
          <cell r="T3">
            <v>2020</v>
          </cell>
          <cell r="U3">
            <v>2020</v>
          </cell>
          <cell r="V3">
            <v>2020</v>
          </cell>
          <cell r="W3">
            <v>2020</v>
          </cell>
          <cell r="X3">
            <v>2020</v>
          </cell>
          <cell r="Y3">
            <v>2020</v>
          </cell>
          <cell r="Z3">
            <v>2020</v>
          </cell>
          <cell r="AA3">
            <v>2020</v>
          </cell>
          <cell r="AB3">
            <v>2020</v>
          </cell>
          <cell r="AC3">
            <v>2020</v>
          </cell>
          <cell r="AD3">
            <v>2020</v>
          </cell>
          <cell r="AE3">
            <v>2020</v>
          </cell>
          <cell r="AF3">
            <v>2021</v>
          </cell>
          <cell r="AG3">
            <v>2021</v>
          </cell>
          <cell r="AH3">
            <v>2021</v>
          </cell>
          <cell r="AI3">
            <v>2021</v>
          </cell>
          <cell r="AJ3">
            <v>2021</v>
          </cell>
          <cell r="AK3">
            <v>2021</v>
          </cell>
          <cell r="AL3">
            <v>2021</v>
          </cell>
          <cell r="AM3">
            <v>2021</v>
          </cell>
          <cell r="AN3">
            <v>2021</v>
          </cell>
          <cell r="AO3">
            <v>2021</v>
          </cell>
          <cell r="AP3">
            <v>2021</v>
          </cell>
          <cell r="AQ3">
            <v>2021</v>
          </cell>
          <cell r="AR3">
            <v>2022</v>
          </cell>
          <cell r="AS3">
            <v>2022</v>
          </cell>
          <cell r="AT3">
            <v>2022</v>
          </cell>
          <cell r="AU3">
            <v>2022</v>
          </cell>
          <cell r="AV3">
            <v>2022</v>
          </cell>
          <cell r="AW3">
            <v>2022</v>
          </cell>
          <cell r="AX3">
            <v>2022</v>
          </cell>
          <cell r="AY3">
            <v>2022</v>
          </cell>
          <cell r="AZ3">
            <v>2022</v>
          </cell>
          <cell r="BA3">
            <v>2022</v>
          </cell>
          <cell r="BB3">
            <v>2022</v>
          </cell>
          <cell r="BC3">
            <v>2022</v>
          </cell>
          <cell r="BD3">
            <v>2023</v>
          </cell>
          <cell r="BE3">
            <v>2023</v>
          </cell>
          <cell r="BF3">
            <v>2023</v>
          </cell>
          <cell r="BG3">
            <v>2023</v>
          </cell>
          <cell r="BH3">
            <v>2023</v>
          </cell>
          <cell r="BI3">
            <v>2023</v>
          </cell>
          <cell r="BJ3">
            <v>2023</v>
          </cell>
          <cell r="BK3">
            <v>2023</v>
          </cell>
          <cell r="BL3">
            <v>2023</v>
          </cell>
          <cell r="BM3">
            <v>2023</v>
          </cell>
          <cell r="BN3">
            <v>2023</v>
          </cell>
          <cell r="BO3">
            <v>2023</v>
          </cell>
          <cell r="BP3">
            <v>2024</v>
          </cell>
          <cell r="BQ3">
            <v>2024</v>
          </cell>
          <cell r="BR3">
            <v>2024</v>
          </cell>
          <cell r="BS3">
            <v>2024</v>
          </cell>
          <cell r="BT3">
            <v>2024</v>
          </cell>
          <cell r="BU3">
            <v>2024</v>
          </cell>
          <cell r="BV3">
            <v>2024</v>
          </cell>
          <cell r="BW3">
            <v>2024</v>
          </cell>
          <cell r="BX3">
            <v>2024</v>
          </cell>
          <cell r="BY3">
            <v>2024</v>
          </cell>
          <cell r="BZ3">
            <v>2024</v>
          </cell>
          <cell r="CA3">
            <v>2024</v>
          </cell>
          <cell r="CB3">
            <v>2025</v>
          </cell>
          <cell r="CC3">
            <v>2025</v>
          </cell>
          <cell r="CD3">
            <v>2025</v>
          </cell>
          <cell r="CE3">
            <v>2025</v>
          </cell>
          <cell r="CF3">
            <v>2025</v>
          </cell>
          <cell r="CG3">
            <v>2025</v>
          </cell>
          <cell r="CH3">
            <v>2025</v>
          </cell>
          <cell r="CI3">
            <v>2025</v>
          </cell>
          <cell r="CJ3">
            <v>2025</v>
          </cell>
          <cell r="CK3">
            <v>2025</v>
          </cell>
          <cell r="CL3">
            <v>2025</v>
          </cell>
          <cell r="CM3">
            <v>2025</v>
          </cell>
          <cell r="CN3">
            <v>2026</v>
          </cell>
          <cell r="CO3">
            <v>2026</v>
          </cell>
          <cell r="CP3">
            <v>2026</v>
          </cell>
          <cell r="CQ3">
            <v>2026</v>
          </cell>
          <cell r="CR3">
            <v>2026</v>
          </cell>
          <cell r="CS3">
            <v>2026</v>
          </cell>
          <cell r="CT3">
            <v>2026</v>
          </cell>
          <cell r="CU3">
            <v>2026</v>
          </cell>
          <cell r="CV3">
            <v>2026</v>
          </cell>
          <cell r="CW3">
            <v>2026</v>
          </cell>
          <cell r="CX3">
            <v>2026</v>
          </cell>
          <cell r="CY3">
            <v>2026</v>
          </cell>
          <cell r="CZ3">
            <v>2027</v>
          </cell>
          <cell r="DA3">
            <v>2027</v>
          </cell>
          <cell r="DB3">
            <v>2027</v>
          </cell>
          <cell r="DC3">
            <v>2027</v>
          </cell>
          <cell r="DD3">
            <v>2027</v>
          </cell>
          <cell r="DE3">
            <v>2027</v>
          </cell>
          <cell r="DF3">
            <v>2027</v>
          </cell>
          <cell r="DG3">
            <v>2027</v>
          </cell>
          <cell r="DH3">
            <v>2027</v>
          </cell>
          <cell r="DI3">
            <v>2027</v>
          </cell>
          <cell r="DJ3">
            <v>2027</v>
          </cell>
          <cell r="DK3">
            <v>2027</v>
          </cell>
          <cell r="DL3">
            <v>2028</v>
          </cell>
          <cell r="DM3">
            <v>2028</v>
          </cell>
          <cell r="DN3">
            <v>2028</v>
          </cell>
          <cell r="DO3">
            <v>2028</v>
          </cell>
          <cell r="DP3">
            <v>2028</v>
          </cell>
          <cell r="DQ3">
            <v>2028</v>
          </cell>
          <cell r="DR3">
            <v>2028</v>
          </cell>
          <cell r="DS3">
            <v>2028</v>
          </cell>
          <cell r="DT3">
            <v>2028</v>
          </cell>
          <cell r="DU3">
            <v>2028</v>
          </cell>
          <cell r="DV3">
            <v>2028</v>
          </cell>
          <cell r="DW3">
            <v>2028</v>
          </cell>
        </row>
        <row r="4">
          <cell r="D4" t="str">
            <v>Categoria</v>
          </cell>
          <cell r="E4" t="str">
            <v>Aliquota Iva</v>
          </cell>
          <cell r="F4" t="str">
            <v>gg dilazione</v>
          </cell>
          <cell r="G4" t="str">
            <v>mese</v>
          </cell>
          <cell r="H4" t="str">
            <v>gen</v>
          </cell>
          <cell r="I4" t="str">
            <v>feb</v>
          </cell>
          <cell r="J4" t="str">
            <v>mar</v>
          </cell>
          <cell r="K4" t="str">
            <v>apr</v>
          </cell>
          <cell r="L4" t="str">
            <v>mag</v>
          </cell>
          <cell r="M4" t="str">
            <v>giu</v>
          </cell>
          <cell r="N4" t="str">
            <v>lug</v>
          </cell>
          <cell r="O4" t="str">
            <v>ago</v>
          </cell>
          <cell r="P4" t="str">
            <v>set</v>
          </cell>
          <cell r="Q4" t="str">
            <v>ott</v>
          </cell>
          <cell r="R4" t="str">
            <v>nov</v>
          </cell>
          <cell r="S4" t="str">
            <v>dic</v>
          </cell>
          <cell r="T4" t="str">
            <v>gen</v>
          </cell>
          <cell r="U4" t="str">
            <v>feb</v>
          </cell>
          <cell r="V4" t="str">
            <v>mar</v>
          </cell>
          <cell r="W4" t="str">
            <v>apr</v>
          </cell>
          <cell r="X4" t="str">
            <v>mag</v>
          </cell>
          <cell r="Y4" t="str">
            <v>giu</v>
          </cell>
          <cell r="Z4" t="str">
            <v>lug</v>
          </cell>
          <cell r="AA4" t="str">
            <v>ago</v>
          </cell>
          <cell r="AB4" t="str">
            <v>set</v>
          </cell>
          <cell r="AC4" t="str">
            <v>ott</v>
          </cell>
          <cell r="AD4" t="str">
            <v>nov</v>
          </cell>
          <cell r="AE4" t="str">
            <v>dic</v>
          </cell>
          <cell r="AF4" t="str">
            <v>gen</v>
          </cell>
          <cell r="AG4" t="str">
            <v>feb</v>
          </cell>
          <cell r="AH4" t="str">
            <v>mar</v>
          </cell>
          <cell r="AI4" t="str">
            <v>apr</v>
          </cell>
          <cell r="AJ4" t="str">
            <v>mag</v>
          </cell>
          <cell r="AK4" t="str">
            <v>giu</v>
          </cell>
          <cell r="AL4" t="str">
            <v>lug</v>
          </cell>
          <cell r="AM4" t="str">
            <v>ago</v>
          </cell>
          <cell r="AN4" t="str">
            <v>set</v>
          </cell>
          <cell r="AO4" t="str">
            <v>ott</v>
          </cell>
          <cell r="AP4" t="str">
            <v>nov</v>
          </cell>
          <cell r="AQ4" t="str">
            <v>dic</v>
          </cell>
          <cell r="AR4" t="str">
            <v>gen</v>
          </cell>
          <cell r="AS4" t="str">
            <v>feb</v>
          </cell>
          <cell r="AT4" t="str">
            <v>mar</v>
          </cell>
          <cell r="AU4" t="str">
            <v>apr</v>
          </cell>
          <cell r="AV4" t="str">
            <v>mag</v>
          </cell>
          <cell r="AW4" t="str">
            <v>giu</v>
          </cell>
          <cell r="AX4" t="str">
            <v>lug</v>
          </cell>
          <cell r="AY4" t="str">
            <v>ago</v>
          </cell>
          <cell r="AZ4" t="str">
            <v>set</v>
          </cell>
          <cell r="BA4" t="str">
            <v>ott</v>
          </cell>
          <cell r="BB4" t="str">
            <v>nov</v>
          </cell>
          <cell r="BC4" t="str">
            <v>dic</v>
          </cell>
          <cell r="BD4" t="str">
            <v>gen</v>
          </cell>
          <cell r="BE4" t="str">
            <v>feb</v>
          </cell>
          <cell r="BF4" t="str">
            <v>mar</v>
          </cell>
          <cell r="BG4" t="str">
            <v>apr</v>
          </cell>
          <cell r="BH4" t="str">
            <v>mag</v>
          </cell>
          <cell r="BI4" t="str">
            <v>giu</v>
          </cell>
          <cell r="BJ4" t="str">
            <v>lug</v>
          </cell>
          <cell r="BK4" t="str">
            <v>ago</v>
          </cell>
          <cell r="BL4" t="str">
            <v>set</v>
          </cell>
          <cell r="BM4" t="str">
            <v>ott</v>
          </cell>
          <cell r="BN4" t="str">
            <v>nov</v>
          </cell>
          <cell r="BO4" t="str">
            <v>dic</v>
          </cell>
          <cell r="BP4" t="str">
            <v>gen</v>
          </cell>
          <cell r="BQ4" t="str">
            <v>feb</v>
          </cell>
          <cell r="BR4" t="str">
            <v>mar</v>
          </cell>
          <cell r="BS4" t="str">
            <v>apr</v>
          </cell>
          <cell r="BT4" t="str">
            <v>mag</v>
          </cell>
          <cell r="BU4" t="str">
            <v>giu</v>
          </cell>
          <cell r="BV4" t="str">
            <v>lug</v>
          </cell>
          <cell r="BW4" t="str">
            <v>ago</v>
          </cell>
          <cell r="BX4" t="str">
            <v>set</v>
          </cell>
          <cell r="BY4" t="str">
            <v>ott</v>
          </cell>
          <cell r="BZ4" t="str">
            <v>nov</v>
          </cell>
          <cell r="CA4" t="str">
            <v>dic</v>
          </cell>
          <cell r="CB4" t="str">
            <v>gen</v>
          </cell>
          <cell r="CC4" t="str">
            <v>feb</v>
          </cell>
          <cell r="CD4" t="str">
            <v>mar</v>
          </cell>
          <cell r="CE4" t="str">
            <v>apr</v>
          </cell>
          <cell r="CF4" t="str">
            <v>mag</v>
          </cell>
          <cell r="CG4" t="str">
            <v>giu</v>
          </cell>
          <cell r="CH4" t="str">
            <v>lug</v>
          </cell>
          <cell r="CI4" t="str">
            <v>ago</v>
          </cell>
          <cell r="CJ4" t="str">
            <v>set</v>
          </cell>
          <cell r="CK4" t="str">
            <v>ott</v>
          </cell>
          <cell r="CL4" t="str">
            <v>nov</v>
          </cell>
          <cell r="CM4" t="str">
            <v>dic</v>
          </cell>
          <cell r="CN4" t="str">
            <v>gen</v>
          </cell>
          <cell r="CO4" t="str">
            <v>feb</v>
          </cell>
          <cell r="CP4" t="str">
            <v>mar</v>
          </cell>
          <cell r="CQ4" t="str">
            <v>apr</v>
          </cell>
          <cell r="CR4" t="str">
            <v>mag</v>
          </cell>
          <cell r="CS4" t="str">
            <v>giu</v>
          </cell>
          <cell r="CT4" t="str">
            <v>lug</v>
          </cell>
          <cell r="CU4" t="str">
            <v>ago</v>
          </cell>
          <cell r="CV4" t="str">
            <v>set</v>
          </cell>
          <cell r="CW4" t="str">
            <v>ott</v>
          </cell>
          <cell r="CX4" t="str">
            <v>nov</v>
          </cell>
          <cell r="CY4" t="str">
            <v>dic</v>
          </cell>
          <cell r="CZ4" t="str">
            <v>gen</v>
          </cell>
          <cell r="DA4" t="str">
            <v>feb</v>
          </cell>
          <cell r="DB4" t="str">
            <v>mar</v>
          </cell>
          <cell r="DC4" t="str">
            <v>apr</v>
          </cell>
          <cell r="DD4" t="str">
            <v>mag</v>
          </cell>
          <cell r="DE4" t="str">
            <v>giu</v>
          </cell>
          <cell r="DF4" t="str">
            <v>lug</v>
          </cell>
          <cell r="DG4" t="str">
            <v>ago</v>
          </cell>
          <cell r="DH4" t="str">
            <v>set</v>
          </cell>
          <cell r="DI4" t="str">
            <v>ott</v>
          </cell>
          <cell r="DJ4" t="str">
            <v>nov</v>
          </cell>
          <cell r="DK4" t="str">
            <v>dic</v>
          </cell>
          <cell r="DL4" t="str">
            <v>gen</v>
          </cell>
          <cell r="DM4" t="str">
            <v>feb</v>
          </cell>
          <cell r="DN4" t="str">
            <v>mar</v>
          </cell>
          <cell r="DO4" t="str">
            <v>apr</v>
          </cell>
          <cell r="DP4" t="str">
            <v>mag</v>
          </cell>
          <cell r="DQ4" t="str">
            <v>giu</v>
          </cell>
          <cell r="DR4" t="str">
            <v>lug</v>
          </cell>
          <cell r="DS4" t="str">
            <v>ago</v>
          </cell>
          <cell r="DT4" t="str">
            <v>set</v>
          </cell>
          <cell r="DU4" t="str">
            <v>ott</v>
          </cell>
          <cell r="DV4" t="str">
            <v>nov</v>
          </cell>
          <cell r="DW4" t="str">
            <v>dic</v>
          </cell>
        </row>
        <row r="5">
          <cell r="D5" t="str">
            <v>Affitto</v>
          </cell>
          <cell r="E5">
            <v>0.22</v>
          </cell>
          <cell r="F5">
            <v>0</v>
          </cell>
          <cell r="H5">
            <v>416.66666666666669</v>
          </cell>
          <cell r="I5">
            <v>416.66666666666669</v>
          </cell>
          <cell r="J5">
            <v>416.66666666666669</v>
          </cell>
          <cell r="K5">
            <v>416.66666666666669</v>
          </cell>
          <cell r="L5">
            <v>416.66666666666669</v>
          </cell>
          <cell r="M5">
            <v>416.66666666666669</v>
          </cell>
          <cell r="N5">
            <v>416.66666666666669</v>
          </cell>
          <cell r="O5">
            <v>416.66666666666669</v>
          </cell>
          <cell r="P5">
            <v>416.66666666666669</v>
          </cell>
          <cell r="Q5">
            <v>416.66666666666669</v>
          </cell>
          <cell r="R5">
            <v>416.66666666666669</v>
          </cell>
          <cell r="S5">
            <v>416.66666666666669</v>
          </cell>
          <cell r="T5">
            <v>416.66666666666669</v>
          </cell>
          <cell r="U5">
            <v>416.66666666666669</v>
          </cell>
          <cell r="V5">
            <v>416.66666666666669</v>
          </cell>
          <cell r="W5">
            <v>416.66666666666669</v>
          </cell>
          <cell r="X5">
            <v>416.66666666666669</v>
          </cell>
          <cell r="Y5">
            <v>416.66666666666669</v>
          </cell>
          <cell r="Z5">
            <v>416.66666666666669</v>
          </cell>
          <cell r="AA5">
            <v>416.66666666666669</v>
          </cell>
          <cell r="AB5">
            <v>416.66666666666669</v>
          </cell>
          <cell r="AC5">
            <v>416.66666666666669</v>
          </cell>
          <cell r="AD5">
            <v>416.66666666666669</v>
          </cell>
          <cell r="AE5">
            <v>416.66666666666669</v>
          </cell>
          <cell r="AF5">
            <v>416.66666666666669</v>
          </cell>
          <cell r="AG5">
            <v>416.66666666666669</v>
          </cell>
          <cell r="AH5">
            <v>416.66666666666669</v>
          </cell>
          <cell r="AI5">
            <v>416.66666666666669</v>
          </cell>
          <cell r="AJ5">
            <v>416.66666666666669</v>
          </cell>
          <cell r="AK5">
            <v>416.66666666666669</v>
          </cell>
          <cell r="AL5">
            <v>416.66666666666669</v>
          </cell>
          <cell r="AM5">
            <v>416.66666666666669</v>
          </cell>
          <cell r="AN5">
            <v>416.66666666666669</v>
          </cell>
          <cell r="AO5">
            <v>416.66666666666669</v>
          </cell>
          <cell r="AP5">
            <v>416.66666666666669</v>
          </cell>
          <cell r="AQ5">
            <v>416.66666666666669</v>
          </cell>
          <cell r="AR5">
            <v>416.66666666666669</v>
          </cell>
          <cell r="AS5">
            <v>416.66666666666669</v>
          </cell>
          <cell r="AT5">
            <v>416.66666666666669</v>
          </cell>
          <cell r="AU5">
            <v>416.66666666666669</v>
          </cell>
          <cell r="AV5">
            <v>416.66666666666669</v>
          </cell>
          <cell r="AW5">
            <v>416.66666666666669</v>
          </cell>
          <cell r="AX5">
            <v>416.66666666666669</v>
          </cell>
          <cell r="AY5">
            <v>416.66666666666669</v>
          </cell>
          <cell r="AZ5">
            <v>416.66666666666669</v>
          </cell>
          <cell r="BA5">
            <v>416.66666666666669</v>
          </cell>
          <cell r="BB5">
            <v>416.66666666666669</v>
          </cell>
          <cell r="BC5">
            <v>416.66666666666669</v>
          </cell>
          <cell r="BD5">
            <v>416.66666666666669</v>
          </cell>
          <cell r="BE5">
            <v>416.66666666666669</v>
          </cell>
          <cell r="BF5">
            <v>416.66666666666669</v>
          </cell>
          <cell r="BG5">
            <v>416.66666666666669</v>
          </cell>
          <cell r="BH5">
            <v>416.66666666666669</v>
          </cell>
          <cell r="BI5">
            <v>416.66666666666669</v>
          </cell>
          <cell r="BJ5">
            <v>416.66666666666669</v>
          </cell>
          <cell r="BK5">
            <v>416.66666666666669</v>
          </cell>
          <cell r="BL5">
            <v>416.66666666666669</v>
          </cell>
          <cell r="BM5">
            <v>416.66666666666669</v>
          </cell>
          <cell r="BN5">
            <v>416.66666666666669</v>
          </cell>
          <cell r="BO5">
            <v>416.66666666666669</v>
          </cell>
          <cell r="BP5">
            <v>416.66666666666669</v>
          </cell>
          <cell r="BQ5">
            <v>416.66666666666669</v>
          </cell>
          <cell r="BR5">
            <v>416.66666666666669</v>
          </cell>
          <cell r="BS5">
            <v>416.66666666666669</v>
          </cell>
          <cell r="BT5">
            <v>416.66666666666669</v>
          </cell>
          <cell r="BU5">
            <v>416.66666666666669</v>
          </cell>
          <cell r="BV5">
            <v>416.66666666666669</v>
          </cell>
          <cell r="BW5">
            <v>416.66666666666669</v>
          </cell>
          <cell r="BX5">
            <v>416.66666666666669</v>
          </cell>
          <cell r="BY5">
            <v>416.66666666666669</v>
          </cell>
          <cell r="BZ5">
            <v>416.66666666666669</v>
          </cell>
          <cell r="CA5">
            <v>416.66666666666669</v>
          </cell>
          <cell r="CB5">
            <v>416.66666666666669</v>
          </cell>
          <cell r="CC5">
            <v>416.66666666666669</v>
          </cell>
          <cell r="CD5">
            <v>416.66666666666669</v>
          </cell>
          <cell r="CE5">
            <v>416.66666666666669</v>
          </cell>
          <cell r="CF5">
            <v>416.66666666666669</v>
          </cell>
          <cell r="CG5">
            <v>416.66666666666669</v>
          </cell>
          <cell r="CH5">
            <v>416.66666666666669</v>
          </cell>
          <cell r="CI5">
            <v>416.66666666666669</v>
          </cell>
          <cell r="CJ5">
            <v>416.66666666666669</v>
          </cell>
          <cell r="CK5">
            <v>416.66666666666669</v>
          </cell>
          <cell r="CL5">
            <v>416.66666666666669</v>
          </cell>
          <cell r="CM5">
            <v>416.66666666666669</v>
          </cell>
          <cell r="CN5">
            <v>416.66666666666669</v>
          </cell>
          <cell r="CO5">
            <v>416.66666666666669</v>
          </cell>
          <cell r="CP5">
            <v>416.66666666666669</v>
          </cell>
          <cell r="CQ5">
            <v>416.66666666666669</v>
          </cell>
          <cell r="CR5">
            <v>416.66666666666669</v>
          </cell>
          <cell r="CS5">
            <v>416.66666666666669</v>
          </cell>
          <cell r="CT5">
            <v>416.66666666666669</v>
          </cell>
          <cell r="CU5">
            <v>416.66666666666669</v>
          </cell>
          <cell r="CV5">
            <v>416.66666666666669</v>
          </cell>
          <cell r="CW5">
            <v>416.66666666666669</v>
          </cell>
          <cell r="CX5">
            <v>416.66666666666669</v>
          </cell>
          <cell r="CY5">
            <v>416.66666666666669</v>
          </cell>
          <cell r="CZ5">
            <v>416.66666666666669</v>
          </cell>
          <cell r="DA5">
            <v>416.66666666666669</v>
          </cell>
          <cell r="DB5">
            <v>416.66666666666669</v>
          </cell>
          <cell r="DC5">
            <v>416.66666666666669</v>
          </cell>
          <cell r="DD5">
            <v>416.66666666666669</v>
          </cell>
          <cell r="DE5">
            <v>416.66666666666669</v>
          </cell>
          <cell r="DF5">
            <v>416.66666666666669</v>
          </cell>
          <cell r="DG5">
            <v>416.66666666666669</v>
          </cell>
          <cell r="DH5">
            <v>416.66666666666669</v>
          </cell>
          <cell r="DI5">
            <v>416.66666666666669</v>
          </cell>
          <cell r="DJ5">
            <v>416.66666666666669</v>
          </cell>
          <cell r="DK5">
            <v>416.66666666666669</v>
          </cell>
          <cell r="DL5">
            <v>416.66666666666669</v>
          </cell>
          <cell r="DM5">
            <v>416.66666666666669</v>
          </cell>
          <cell r="DN5">
            <v>416.66666666666669</v>
          </cell>
          <cell r="DO5">
            <v>416.66666666666669</v>
          </cell>
          <cell r="DP5">
            <v>416.66666666666669</v>
          </cell>
          <cell r="DQ5">
            <v>416.66666666666669</v>
          </cell>
          <cell r="DR5">
            <v>416.66666666666669</v>
          </cell>
          <cell r="DS5">
            <v>416.66666666666669</v>
          </cell>
          <cell r="DT5">
            <v>416.66666666666669</v>
          </cell>
          <cell r="DU5">
            <v>416.66666666666669</v>
          </cell>
          <cell r="DV5">
            <v>416.66666666666669</v>
          </cell>
          <cell r="DW5">
            <v>416.66666666666669</v>
          </cell>
        </row>
        <row r="6">
          <cell r="D6" t="str">
            <v>Utenze</v>
          </cell>
          <cell r="E6">
            <v>0.22</v>
          </cell>
          <cell r="F6">
            <v>30</v>
          </cell>
          <cell r="H6">
            <v>83.333333333333329</v>
          </cell>
          <cell r="I6">
            <v>83.333333333333329</v>
          </cell>
          <cell r="J6">
            <v>83.333333333333329</v>
          </cell>
          <cell r="K6">
            <v>83.333333333333329</v>
          </cell>
          <cell r="L6">
            <v>83.333333333333329</v>
          </cell>
          <cell r="M6">
            <v>83.333333333333329</v>
          </cell>
          <cell r="N6">
            <v>83.333333333333329</v>
          </cell>
          <cell r="O6">
            <v>83.333333333333329</v>
          </cell>
          <cell r="P6">
            <v>83.333333333333329</v>
          </cell>
          <cell r="Q6">
            <v>83.333333333333329</v>
          </cell>
          <cell r="R6">
            <v>83.333333333333329</v>
          </cell>
          <cell r="S6">
            <v>83.333333333333329</v>
          </cell>
          <cell r="T6">
            <v>83.333333333333329</v>
          </cell>
          <cell r="U6">
            <v>83.333333333333329</v>
          </cell>
          <cell r="V6">
            <v>83.333333333333329</v>
          </cell>
          <cell r="W6">
            <v>83.333333333333329</v>
          </cell>
          <cell r="X6">
            <v>83.333333333333329</v>
          </cell>
          <cell r="Y6">
            <v>83.333333333333329</v>
          </cell>
          <cell r="Z6">
            <v>83.333333333333329</v>
          </cell>
          <cell r="AA6">
            <v>83.333333333333329</v>
          </cell>
          <cell r="AB6">
            <v>83.333333333333329</v>
          </cell>
          <cell r="AC6">
            <v>83.333333333333329</v>
          </cell>
          <cell r="AD6">
            <v>83.333333333333329</v>
          </cell>
          <cell r="AE6">
            <v>83.333333333333329</v>
          </cell>
          <cell r="AF6">
            <v>83.333333333333329</v>
          </cell>
          <cell r="AG6">
            <v>83.333333333333329</v>
          </cell>
          <cell r="AH6">
            <v>83.333333333333329</v>
          </cell>
          <cell r="AI6">
            <v>83.333333333333329</v>
          </cell>
          <cell r="AJ6">
            <v>83.333333333333329</v>
          </cell>
          <cell r="AK6">
            <v>83.333333333333329</v>
          </cell>
          <cell r="AL6">
            <v>83.333333333333329</v>
          </cell>
          <cell r="AM6">
            <v>83.333333333333329</v>
          </cell>
          <cell r="AN6">
            <v>83.333333333333329</v>
          </cell>
          <cell r="AO6">
            <v>83.333333333333329</v>
          </cell>
          <cell r="AP6">
            <v>83.333333333333329</v>
          </cell>
          <cell r="AQ6">
            <v>83.333333333333329</v>
          </cell>
          <cell r="AR6">
            <v>83.333333333333329</v>
          </cell>
          <cell r="AS6">
            <v>83.333333333333329</v>
          </cell>
          <cell r="AT6">
            <v>83.333333333333329</v>
          </cell>
          <cell r="AU6">
            <v>83.333333333333329</v>
          </cell>
          <cell r="AV6">
            <v>83.333333333333329</v>
          </cell>
          <cell r="AW6">
            <v>83.333333333333329</v>
          </cell>
          <cell r="AX6">
            <v>83.333333333333329</v>
          </cell>
          <cell r="AY6">
            <v>83.333333333333329</v>
          </cell>
          <cell r="AZ6">
            <v>83.333333333333329</v>
          </cell>
          <cell r="BA6">
            <v>83.333333333333329</v>
          </cell>
          <cell r="BB6">
            <v>83.333333333333329</v>
          </cell>
          <cell r="BC6">
            <v>83.333333333333329</v>
          </cell>
          <cell r="BD6">
            <v>83.333333333333329</v>
          </cell>
          <cell r="BE6">
            <v>83.333333333333329</v>
          </cell>
          <cell r="BF6">
            <v>83.333333333333329</v>
          </cell>
          <cell r="BG6">
            <v>83.333333333333329</v>
          </cell>
          <cell r="BH6">
            <v>83.333333333333329</v>
          </cell>
          <cell r="BI6">
            <v>83.333333333333329</v>
          </cell>
          <cell r="BJ6">
            <v>83.333333333333329</v>
          </cell>
          <cell r="BK6">
            <v>83.333333333333329</v>
          </cell>
          <cell r="BL6">
            <v>83.333333333333329</v>
          </cell>
          <cell r="BM6">
            <v>83.333333333333329</v>
          </cell>
          <cell r="BN6">
            <v>83.333333333333329</v>
          </cell>
          <cell r="BO6">
            <v>83.333333333333329</v>
          </cell>
          <cell r="BP6">
            <v>83.333333333333329</v>
          </cell>
          <cell r="BQ6">
            <v>83.333333333333329</v>
          </cell>
          <cell r="BR6">
            <v>83.333333333333329</v>
          </cell>
          <cell r="BS6">
            <v>83.333333333333329</v>
          </cell>
          <cell r="BT6">
            <v>83.333333333333329</v>
          </cell>
          <cell r="BU6">
            <v>83.333333333333329</v>
          </cell>
          <cell r="BV6">
            <v>83.333333333333329</v>
          </cell>
          <cell r="BW6">
            <v>83.333333333333329</v>
          </cell>
          <cell r="BX6">
            <v>83.333333333333329</v>
          </cell>
          <cell r="BY6">
            <v>83.333333333333329</v>
          </cell>
          <cell r="BZ6">
            <v>83.333333333333329</v>
          </cell>
          <cell r="CA6">
            <v>83.333333333333329</v>
          </cell>
          <cell r="CB6">
            <v>83.333333333333329</v>
          </cell>
          <cell r="CC6">
            <v>83.333333333333329</v>
          </cell>
          <cell r="CD6">
            <v>83.333333333333329</v>
          </cell>
          <cell r="CE6">
            <v>83.333333333333329</v>
          </cell>
          <cell r="CF6">
            <v>83.333333333333329</v>
          </cell>
          <cell r="CG6">
            <v>83.333333333333329</v>
          </cell>
          <cell r="CH6">
            <v>83.333333333333329</v>
          </cell>
          <cell r="CI6">
            <v>83.333333333333329</v>
          </cell>
          <cell r="CJ6">
            <v>83.333333333333329</v>
          </cell>
          <cell r="CK6">
            <v>83.333333333333329</v>
          </cell>
          <cell r="CL6">
            <v>83.333333333333329</v>
          </cell>
          <cell r="CM6">
            <v>83.333333333333329</v>
          </cell>
          <cell r="CN6">
            <v>83.333333333333329</v>
          </cell>
          <cell r="CO6">
            <v>83.333333333333329</v>
          </cell>
          <cell r="CP6">
            <v>83.333333333333329</v>
          </cell>
          <cell r="CQ6">
            <v>83.333333333333329</v>
          </cell>
          <cell r="CR6">
            <v>83.333333333333329</v>
          </cell>
          <cell r="CS6">
            <v>83.333333333333329</v>
          </cell>
          <cell r="CT6">
            <v>83.333333333333329</v>
          </cell>
          <cell r="CU6">
            <v>83.333333333333329</v>
          </cell>
          <cell r="CV6">
            <v>83.333333333333329</v>
          </cell>
          <cell r="CW6">
            <v>83.333333333333329</v>
          </cell>
          <cell r="CX6">
            <v>83.333333333333329</v>
          </cell>
          <cell r="CY6">
            <v>83.333333333333329</v>
          </cell>
          <cell r="CZ6">
            <v>83.333333333333329</v>
          </cell>
          <cell r="DA6">
            <v>83.333333333333329</v>
          </cell>
          <cell r="DB6">
            <v>83.333333333333329</v>
          </cell>
          <cell r="DC6">
            <v>83.333333333333329</v>
          </cell>
          <cell r="DD6">
            <v>83.333333333333329</v>
          </cell>
          <cell r="DE6">
            <v>83.333333333333329</v>
          </cell>
          <cell r="DF6">
            <v>83.333333333333329</v>
          </cell>
          <cell r="DG6">
            <v>83.333333333333329</v>
          </cell>
          <cell r="DH6">
            <v>83.333333333333329</v>
          </cell>
          <cell r="DI6">
            <v>83.333333333333329</v>
          </cell>
          <cell r="DJ6">
            <v>83.333333333333329</v>
          </cell>
          <cell r="DK6">
            <v>83.333333333333329</v>
          </cell>
          <cell r="DL6">
            <v>83.333333333333329</v>
          </cell>
          <cell r="DM6">
            <v>83.333333333333329</v>
          </cell>
          <cell r="DN6">
            <v>83.333333333333329</v>
          </cell>
          <cell r="DO6">
            <v>83.333333333333329</v>
          </cell>
          <cell r="DP6">
            <v>83.333333333333329</v>
          </cell>
          <cell r="DQ6">
            <v>83.333333333333329</v>
          </cell>
          <cell r="DR6">
            <v>83.333333333333329</v>
          </cell>
          <cell r="DS6">
            <v>83.333333333333329</v>
          </cell>
          <cell r="DT6">
            <v>83.333333333333329</v>
          </cell>
          <cell r="DU6">
            <v>83.333333333333329</v>
          </cell>
          <cell r="DV6">
            <v>83.333333333333329</v>
          </cell>
          <cell r="DW6">
            <v>83.333333333333329</v>
          </cell>
        </row>
        <row r="7">
          <cell r="D7" t="str">
            <v>Servizi Informatici</v>
          </cell>
          <cell r="E7">
            <v>0.22</v>
          </cell>
          <cell r="F7">
            <v>60</v>
          </cell>
          <cell r="H7">
            <v>333.33333333333331</v>
          </cell>
          <cell r="I7">
            <v>333.33333333333331</v>
          </cell>
          <cell r="J7">
            <v>333.33333333333331</v>
          </cell>
          <cell r="K7">
            <v>333.33333333333331</v>
          </cell>
          <cell r="L7">
            <v>333.33333333333331</v>
          </cell>
          <cell r="M7">
            <v>333.33333333333331</v>
          </cell>
          <cell r="N7">
            <v>333.33333333333331</v>
          </cell>
          <cell r="O7">
            <v>333.33333333333331</v>
          </cell>
          <cell r="P7">
            <v>333.33333333333331</v>
          </cell>
          <cell r="Q7">
            <v>333.33333333333331</v>
          </cell>
          <cell r="R7">
            <v>333.33333333333331</v>
          </cell>
          <cell r="S7">
            <v>333.33333333333331</v>
          </cell>
          <cell r="T7">
            <v>333.33333333333331</v>
          </cell>
          <cell r="U7">
            <v>333.33333333333331</v>
          </cell>
          <cell r="V7">
            <v>333.33333333333331</v>
          </cell>
          <cell r="W7">
            <v>333.33333333333331</v>
          </cell>
          <cell r="X7">
            <v>333.33333333333331</v>
          </cell>
          <cell r="Y7">
            <v>333.33333333333331</v>
          </cell>
          <cell r="Z7">
            <v>333.33333333333331</v>
          </cell>
          <cell r="AA7">
            <v>333.33333333333331</v>
          </cell>
          <cell r="AB7">
            <v>333.33333333333331</v>
          </cell>
          <cell r="AC7">
            <v>333.33333333333331</v>
          </cell>
          <cell r="AD7">
            <v>333.33333333333331</v>
          </cell>
          <cell r="AE7">
            <v>333.33333333333331</v>
          </cell>
          <cell r="AF7">
            <v>333.33333333333331</v>
          </cell>
          <cell r="AG7">
            <v>333.33333333333331</v>
          </cell>
          <cell r="AH7">
            <v>333.33333333333331</v>
          </cell>
          <cell r="AI7">
            <v>333.33333333333331</v>
          </cell>
          <cell r="AJ7">
            <v>333.33333333333331</v>
          </cell>
          <cell r="AK7">
            <v>333.33333333333331</v>
          </cell>
          <cell r="AL7">
            <v>333.33333333333331</v>
          </cell>
          <cell r="AM7">
            <v>333.33333333333331</v>
          </cell>
          <cell r="AN7">
            <v>333.33333333333331</v>
          </cell>
          <cell r="AO7">
            <v>333.33333333333331</v>
          </cell>
          <cell r="AP7">
            <v>333.33333333333331</v>
          </cell>
          <cell r="AQ7">
            <v>333.33333333333331</v>
          </cell>
          <cell r="AR7">
            <v>333.33333333333331</v>
          </cell>
          <cell r="AS7">
            <v>333.33333333333331</v>
          </cell>
          <cell r="AT7">
            <v>333.33333333333331</v>
          </cell>
          <cell r="AU7">
            <v>333.33333333333331</v>
          </cell>
          <cell r="AV7">
            <v>333.33333333333331</v>
          </cell>
          <cell r="AW7">
            <v>333.33333333333331</v>
          </cell>
          <cell r="AX7">
            <v>333.33333333333331</v>
          </cell>
          <cell r="AY7">
            <v>333.33333333333331</v>
          </cell>
          <cell r="AZ7">
            <v>333.33333333333331</v>
          </cell>
          <cell r="BA7">
            <v>333.33333333333331</v>
          </cell>
          <cell r="BB7">
            <v>333.33333333333331</v>
          </cell>
          <cell r="BC7">
            <v>333.33333333333331</v>
          </cell>
          <cell r="BD7">
            <v>333.33333333333331</v>
          </cell>
          <cell r="BE7">
            <v>333.33333333333331</v>
          </cell>
          <cell r="BF7">
            <v>333.33333333333331</v>
          </cell>
          <cell r="BG7">
            <v>333.33333333333331</v>
          </cell>
          <cell r="BH7">
            <v>333.33333333333331</v>
          </cell>
          <cell r="BI7">
            <v>333.33333333333331</v>
          </cell>
          <cell r="BJ7">
            <v>333.33333333333331</v>
          </cell>
          <cell r="BK7">
            <v>333.33333333333331</v>
          </cell>
          <cell r="BL7">
            <v>333.33333333333331</v>
          </cell>
          <cell r="BM7">
            <v>333.33333333333331</v>
          </cell>
          <cell r="BN7">
            <v>333.33333333333331</v>
          </cell>
          <cell r="BO7">
            <v>333.33333333333331</v>
          </cell>
          <cell r="BP7">
            <v>333.33333333333331</v>
          </cell>
          <cell r="BQ7">
            <v>333.33333333333331</v>
          </cell>
          <cell r="BR7">
            <v>333.33333333333331</v>
          </cell>
          <cell r="BS7">
            <v>333.33333333333331</v>
          </cell>
          <cell r="BT7">
            <v>333.33333333333331</v>
          </cell>
          <cell r="BU7">
            <v>333.33333333333331</v>
          </cell>
          <cell r="BV7">
            <v>333.33333333333331</v>
          </cell>
          <cell r="BW7">
            <v>333.33333333333331</v>
          </cell>
          <cell r="BX7">
            <v>333.33333333333331</v>
          </cell>
          <cell r="BY7">
            <v>333.33333333333331</v>
          </cell>
          <cell r="BZ7">
            <v>333.33333333333331</v>
          </cell>
          <cell r="CA7">
            <v>333.33333333333331</v>
          </cell>
          <cell r="CB7">
            <v>333.33333333333331</v>
          </cell>
          <cell r="CC7">
            <v>333.33333333333331</v>
          </cell>
          <cell r="CD7">
            <v>333.33333333333331</v>
          </cell>
          <cell r="CE7">
            <v>333.33333333333331</v>
          </cell>
          <cell r="CF7">
            <v>333.33333333333331</v>
          </cell>
          <cell r="CG7">
            <v>333.33333333333331</v>
          </cell>
          <cell r="CH7">
            <v>333.33333333333331</v>
          </cell>
          <cell r="CI7">
            <v>333.33333333333331</v>
          </cell>
          <cell r="CJ7">
            <v>333.33333333333331</v>
          </cell>
          <cell r="CK7">
            <v>333.33333333333331</v>
          </cell>
          <cell r="CL7">
            <v>333.33333333333331</v>
          </cell>
          <cell r="CM7">
            <v>333.33333333333331</v>
          </cell>
          <cell r="CN7">
            <v>333.33333333333331</v>
          </cell>
          <cell r="CO7">
            <v>333.33333333333331</v>
          </cell>
          <cell r="CP7">
            <v>333.33333333333331</v>
          </cell>
          <cell r="CQ7">
            <v>333.33333333333331</v>
          </cell>
          <cell r="CR7">
            <v>333.33333333333331</v>
          </cell>
          <cell r="CS7">
            <v>333.33333333333331</v>
          </cell>
          <cell r="CT7">
            <v>333.33333333333331</v>
          </cell>
          <cell r="CU7">
            <v>333.33333333333331</v>
          </cell>
          <cell r="CV7">
            <v>333.33333333333331</v>
          </cell>
          <cell r="CW7">
            <v>333.33333333333331</v>
          </cell>
          <cell r="CX7">
            <v>333.33333333333331</v>
          </cell>
          <cell r="CY7">
            <v>333.33333333333331</v>
          </cell>
          <cell r="CZ7">
            <v>333.33333333333331</v>
          </cell>
          <cell r="DA7">
            <v>333.33333333333331</v>
          </cell>
          <cell r="DB7">
            <v>333.33333333333331</v>
          </cell>
          <cell r="DC7">
            <v>333.33333333333331</v>
          </cell>
          <cell r="DD7">
            <v>333.33333333333331</v>
          </cell>
          <cell r="DE7">
            <v>333.33333333333331</v>
          </cell>
          <cell r="DF7">
            <v>333.33333333333331</v>
          </cell>
          <cell r="DG7">
            <v>333.33333333333331</v>
          </cell>
          <cell r="DH7">
            <v>333.33333333333331</v>
          </cell>
          <cell r="DI7">
            <v>333.33333333333331</v>
          </cell>
          <cell r="DJ7">
            <v>333.33333333333331</v>
          </cell>
          <cell r="DK7">
            <v>333.33333333333331</v>
          </cell>
          <cell r="DL7">
            <v>333.33333333333331</v>
          </cell>
          <cell r="DM7">
            <v>333.33333333333331</v>
          </cell>
          <cell r="DN7">
            <v>333.33333333333331</v>
          </cell>
          <cell r="DO7">
            <v>333.33333333333331</v>
          </cell>
          <cell r="DP7">
            <v>333.33333333333331</v>
          </cell>
          <cell r="DQ7">
            <v>333.33333333333331</v>
          </cell>
          <cell r="DR7">
            <v>333.33333333333331</v>
          </cell>
          <cell r="DS7">
            <v>333.33333333333331</v>
          </cell>
          <cell r="DT7">
            <v>333.33333333333331</v>
          </cell>
          <cell r="DU7">
            <v>333.33333333333331</v>
          </cell>
          <cell r="DV7">
            <v>333.33333333333331</v>
          </cell>
          <cell r="DW7">
            <v>333.33333333333331</v>
          </cell>
        </row>
        <row r="8">
          <cell r="D8" t="str">
            <v>Costi Amministrativi</v>
          </cell>
          <cell r="E8">
            <v>0.22</v>
          </cell>
          <cell r="F8">
            <v>90</v>
          </cell>
          <cell r="H8">
            <v>416.66666666666669</v>
          </cell>
          <cell r="I8">
            <v>416.66666666666669</v>
          </cell>
          <cell r="J8">
            <v>416.66666666666669</v>
          </cell>
          <cell r="K8">
            <v>416.66666666666669</v>
          </cell>
          <cell r="L8">
            <v>416.66666666666669</v>
          </cell>
          <cell r="M8">
            <v>416.66666666666669</v>
          </cell>
          <cell r="N8">
            <v>416.66666666666669</v>
          </cell>
          <cell r="O8">
            <v>416.66666666666669</v>
          </cell>
          <cell r="P8">
            <v>416.66666666666669</v>
          </cell>
          <cell r="Q8">
            <v>416.66666666666669</v>
          </cell>
          <cell r="R8">
            <v>416.66666666666669</v>
          </cell>
          <cell r="S8">
            <v>416.66666666666669</v>
          </cell>
          <cell r="T8">
            <v>416.66666666666669</v>
          </cell>
          <cell r="U8">
            <v>416.66666666666669</v>
          </cell>
          <cell r="V8">
            <v>416.66666666666669</v>
          </cell>
          <cell r="W8">
            <v>416.66666666666669</v>
          </cell>
          <cell r="X8">
            <v>416.66666666666669</v>
          </cell>
          <cell r="Y8">
            <v>416.66666666666669</v>
          </cell>
          <cell r="Z8">
            <v>416.66666666666669</v>
          </cell>
          <cell r="AA8">
            <v>416.66666666666669</v>
          </cell>
          <cell r="AB8">
            <v>416.66666666666669</v>
          </cell>
          <cell r="AC8">
            <v>416.66666666666669</v>
          </cell>
          <cell r="AD8">
            <v>416.66666666666669</v>
          </cell>
          <cell r="AE8">
            <v>416.66666666666669</v>
          </cell>
          <cell r="AF8">
            <v>416.66666666666669</v>
          </cell>
          <cell r="AG8">
            <v>416.66666666666669</v>
          </cell>
          <cell r="AH8">
            <v>416.66666666666669</v>
          </cell>
          <cell r="AI8">
            <v>416.66666666666669</v>
          </cell>
          <cell r="AJ8">
            <v>416.66666666666669</v>
          </cell>
          <cell r="AK8">
            <v>416.66666666666669</v>
          </cell>
          <cell r="AL8">
            <v>416.66666666666669</v>
          </cell>
          <cell r="AM8">
            <v>416.66666666666669</v>
          </cell>
          <cell r="AN8">
            <v>416.66666666666669</v>
          </cell>
          <cell r="AO8">
            <v>416.66666666666669</v>
          </cell>
          <cell r="AP8">
            <v>416.66666666666669</v>
          </cell>
          <cell r="AQ8">
            <v>416.66666666666669</v>
          </cell>
          <cell r="AR8">
            <v>416.66666666666669</v>
          </cell>
          <cell r="AS8">
            <v>416.66666666666669</v>
          </cell>
          <cell r="AT8">
            <v>416.66666666666669</v>
          </cell>
          <cell r="AU8">
            <v>416.66666666666669</v>
          </cell>
          <cell r="AV8">
            <v>416.66666666666669</v>
          </cell>
          <cell r="AW8">
            <v>416.66666666666669</v>
          </cell>
          <cell r="AX8">
            <v>416.66666666666669</v>
          </cell>
          <cell r="AY8">
            <v>416.66666666666669</v>
          </cell>
          <cell r="AZ8">
            <v>416.66666666666669</v>
          </cell>
          <cell r="BA8">
            <v>416.66666666666669</v>
          </cell>
          <cell r="BB8">
            <v>416.66666666666669</v>
          </cell>
          <cell r="BC8">
            <v>416.66666666666669</v>
          </cell>
          <cell r="BD8">
            <v>416.66666666666669</v>
          </cell>
          <cell r="BE8">
            <v>416.66666666666669</v>
          </cell>
          <cell r="BF8">
            <v>416.66666666666669</v>
          </cell>
          <cell r="BG8">
            <v>416.66666666666669</v>
          </cell>
          <cell r="BH8">
            <v>416.66666666666669</v>
          </cell>
          <cell r="BI8">
            <v>416.66666666666669</v>
          </cell>
          <cell r="BJ8">
            <v>416.66666666666669</v>
          </cell>
          <cell r="BK8">
            <v>416.66666666666669</v>
          </cell>
          <cell r="BL8">
            <v>416.66666666666669</v>
          </cell>
          <cell r="BM8">
            <v>416.66666666666669</v>
          </cell>
          <cell r="BN8">
            <v>416.66666666666669</v>
          </cell>
          <cell r="BO8">
            <v>416.66666666666669</v>
          </cell>
          <cell r="BP8">
            <v>416.66666666666669</v>
          </cell>
          <cell r="BQ8">
            <v>416.66666666666669</v>
          </cell>
          <cell r="BR8">
            <v>416.66666666666669</v>
          </cell>
          <cell r="BS8">
            <v>416.66666666666669</v>
          </cell>
          <cell r="BT8">
            <v>416.66666666666669</v>
          </cell>
          <cell r="BU8">
            <v>416.66666666666669</v>
          </cell>
          <cell r="BV8">
            <v>416.66666666666669</v>
          </cell>
          <cell r="BW8">
            <v>416.66666666666669</v>
          </cell>
          <cell r="BX8">
            <v>416.66666666666669</v>
          </cell>
          <cell r="BY8">
            <v>416.66666666666669</v>
          </cell>
          <cell r="BZ8">
            <v>416.66666666666669</v>
          </cell>
          <cell r="CA8">
            <v>416.66666666666669</v>
          </cell>
          <cell r="CB8">
            <v>416.66666666666669</v>
          </cell>
          <cell r="CC8">
            <v>416.66666666666669</v>
          </cell>
          <cell r="CD8">
            <v>416.66666666666669</v>
          </cell>
          <cell r="CE8">
            <v>416.66666666666669</v>
          </cell>
          <cell r="CF8">
            <v>416.66666666666669</v>
          </cell>
          <cell r="CG8">
            <v>416.66666666666669</v>
          </cell>
          <cell r="CH8">
            <v>416.66666666666669</v>
          </cell>
          <cell r="CI8">
            <v>416.66666666666669</v>
          </cell>
          <cell r="CJ8">
            <v>416.66666666666669</v>
          </cell>
          <cell r="CK8">
            <v>416.66666666666669</v>
          </cell>
          <cell r="CL8">
            <v>416.66666666666669</v>
          </cell>
          <cell r="CM8">
            <v>416.66666666666669</v>
          </cell>
          <cell r="CN8">
            <v>416.66666666666669</v>
          </cell>
          <cell r="CO8">
            <v>416.66666666666669</v>
          </cell>
          <cell r="CP8">
            <v>416.66666666666669</v>
          </cell>
          <cell r="CQ8">
            <v>416.66666666666669</v>
          </cell>
          <cell r="CR8">
            <v>416.66666666666669</v>
          </cell>
          <cell r="CS8">
            <v>416.66666666666669</v>
          </cell>
          <cell r="CT8">
            <v>416.66666666666669</v>
          </cell>
          <cell r="CU8">
            <v>416.66666666666669</v>
          </cell>
          <cell r="CV8">
            <v>416.66666666666669</v>
          </cell>
          <cell r="CW8">
            <v>416.66666666666669</v>
          </cell>
          <cell r="CX8">
            <v>416.66666666666669</v>
          </cell>
          <cell r="CY8">
            <v>416.66666666666669</v>
          </cell>
          <cell r="CZ8">
            <v>416.66666666666669</v>
          </cell>
          <cell r="DA8">
            <v>416.66666666666669</v>
          </cell>
          <cell r="DB8">
            <v>416.66666666666669</v>
          </cell>
          <cell r="DC8">
            <v>416.66666666666669</v>
          </cell>
          <cell r="DD8">
            <v>416.66666666666669</v>
          </cell>
          <cell r="DE8">
            <v>416.66666666666669</v>
          </cell>
          <cell r="DF8">
            <v>416.66666666666669</v>
          </cell>
          <cell r="DG8">
            <v>416.66666666666669</v>
          </cell>
          <cell r="DH8">
            <v>416.66666666666669</v>
          </cell>
          <cell r="DI8">
            <v>416.66666666666669</v>
          </cell>
          <cell r="DJ8">
            <v>416.66666666666669</v>
          </cell>
          <cell r="DK8">
            <v>416.66666666666669</v>
          </cell>
          <cell r="DL8">
            <v>416.66666666666669</v>
          </cell>
          <cell r="DM8">
            <v>416.66666666666669</v>
          </cell>
          <cell r="DN8">
            <v>416.66666666666669</v>
          </cell>
          <cell r="DO8">
            <v>416.66666666666669</v>
          </cell>
          <cell r="DP8">
            <v>416.66666666666669</v>
          </cell>
          <cell r="DQ8">
            <v>416.66666666666669</v>
          </cell>
          <cell r="DR8">
            <v>416.66666666666669</v>
          </cell>
          <cell r="DS8">
            <v>416.66666666666669</v>
          </cell>
          <cell r="DT8">
            <v>416.66666666666669</v>
          </cell>
          <cell r="DU8">
            <v>416.66666666666669</v>
          </cell>
          <cell r="DV8">
            <v>416.66666666666669</v>
          </cell>
          <cell r="DW8">
            <v>416.66666666666669</v>
          </cell>
        </row>
        <row r="9">
          <cell r="E9">
            <v>0.22</v>
          </cell>
          <cell r="F9">
            <v>30</v>
          </cell>
        </row>
        <row r="10">
          <cell r="E10">
            <v>0.22</v>
          </cell>
          <cell r="F10">
            <v>60</v>
          </cell>
        </row>
        <row r="11">
          <cell r="E11">
            <v>0.22</v>
          </cell>
          <cell r="F11">
            <v>60</v>
          </cell>
        </row>
        <row r="12">
          <cell r="E12">
            <v>0.22</v>
          </cell>
          <cell r="F12">
            <v>60</v>
          </cell>
        </row>
        <row r="13">
          <cell r="E13">
            <v>0.22</v>
          </cell>
          <cell r="F13">
            <v>60</v>
          </cell>
        </row>
        <row r="14">
          <cell r="E14">
            <v>0.22</v>
          </cell>
          <cell r="F14">
            <v>60</v>
          </cell>
        </row>
        <row r="15">
          <cell r="E15">
            <v>0.22</v>
          </cell>
          <cell r="F15">
            <v>60</v>
          </cell>
        </row>
        <row r="16">
          <cell r="E16">
            <v>0.22</v>
          </cell>
          <cell r="F16">
            <v>60</v>
          </cell>
        </row>
        <row r="17">
          <cell r="E17">
            <v>0.22</v>
          </cell>
          <cell r="F17">
            <v>60</v>
          </cell>
        </row>
        <row r="18">
          <cell r="E18">
            <v>0.22</v>
          </cell>
          <cell r="F18">
            <v>60</v>
          </cell>
        </row>
        <row r="19">
          <cell r="E19">
            <v>0.22</v>
          </cell>
          <cell r="F19">
            <v>60</v>
          </cell>
        </row>
        <row r="20">
          <cell r="E20">
            <v>0.22</v>
          </cell>
          <cell r="F20">
            <v>60</v>
          </cell>
        </row>
        <row r="21">
          <cell r="E21">
            <v>0.22</v>
          </cell>
          <cell r="F21">
            <v>60</v>
          </cell>
        </row>
        <row r="22">
          <cell r="E22">
            <v>0.22</v>
          </cell>
          <cell r="F22">
            <v>60</v>
          </cell>
        </row>
        <row r="23">
          <cell r="E23">
            <v>0.22</v>
          </cell>
          <cell r="F23">
            <v>60</v>
          </cell>
        </row>
      </sheetData>
      <sheetData sheetId="21">
        <row r="4">
          <cell r="I4">
            <v>2019</v>
          </cell>
          <cell r="J4">
            <v>2019</v>
          </cell>
          <cell r="K4">
            <v>2019</v>
          </cell>
          <cell r="L4">
            <v>2019</v>
          </cell>
          <cell r="M4">
            <v>2019</v>
          </cell>
          <cell r="N4">
            <v>2019</v>
          </cell>
          <cell r="O4">
            <v>2019</v>
          </cell>
          <cell r="P4">
            <v>2019</v>
          </cell>
          <cell r="Q4">
            <v>2019</v>
          </cell>
          <cell r="R4">
            <v>2019</v>
          </cell>
          <cell r="S4">
            <v>2019</v>
          </cell>
          <cell r="T4">
            <v>2019</v>
          </cell>
          <cell r="U4">
            <v>2020</v>
          </cell>
          <cell r="V4">
            <v>2020</v>
          </cell>
          <cell r="W4">
            <v>2020</v>
          </cell>
          <cell r="X4">
            <v>2020</v>
          </cell>
          <cell r="Y4">
            <v>2020</v>
          </cell>
          <cell r="Z4">
            <v>2020</v>
          </cell>
          <cell r="AA4">
            <v>2020</v>
          </cell>
          <cell r="AB4">
            <v>2020</v>
          </cell>
          <cell r="AC4">
            <v>2020</v>
          </cell>
          <cell r="AD4">
            <v>2020</v>
          </cell>
          <cell r="AE4">
            <v>2020</v>
          </cell>
          <cell r="AF4">
            <v>2020</v>
          </cell>
          <cell r="AG4">
            <v>2021</v>
          </cell>
          <cell r="AH4">
            <v>2021</v>
          </cell>
          <cell r="AI4">
            <v>2021</v>
          </cell>
          <cell r="AJ4">
            <v>2021</v>
          </cell>
          <cell r="AK4">
            <v>2021</v>
          </cell>
          <cell r="AL4">
            <v>2021</v>
          </cell>
          <cell r="AM4">
            <v>2021</v>
          </cell>
          <cell r="AN4">
            <v>2021</v>
          </cell>
          <cell r="AO4">
            <v>2021</v>
          </cell>
          <cell r="AP4">
            <v>2021</v>
          </cell>
          <cell r="AQ4">
            <v>2021</v>
          </cell>
          <cell r="AR4">
            <v>2021</v>
          </cell>
          <cell r="AS4">
            <v>2022</v>
          </cell>
          <cell r="AT4">
            <v>2022</v>
          </cell>
          <cell r="AU4">
            <v>2022</v>
          </cell>
          <cell r="AV4">
            <v>2022</v>
          </cell>
          <cell r="AW4">
            <v>2022</v>
          </cell>
          <cell r="AX4">
            <v>2022</v>
          </cell>
          <cell r="AY4">
            <v>2022</v>
          </cell>
          <cell r="AZ4">
            <v>2022</v>
          </cell>
          <cell r="BA4">
            <v>2022</v>
          </cell>
          <cell r="BB4">
            <v>2022</v>
          </cell>
          <cell r="BC4">
            <v>2022</v>
          </cell>
          <cell r="BD4">
            <v>2022</v>
          </cell>
          <cell r="BE4">
            <v>2023</v>
          </cell>
          <cell r="BF4">
            <v>2023</v>
          </cell>
          <cell r="BG4">
            <v>2023</v>
          </cell>
          <cell r="BH4">
            <v>2023</v>
          </cell>
          <cell r="BI4">
            <v>2023</v>
          </cell>
          <cell r="BJ4">
            <v>2023</v>
          </cell>
          <cell r="BK4">
            <v>2023</v>
          </cell>
          <cell r="BL4">
            <v>2023</v>
          </cell>
          <cell r="BM4">
            <v>2023</v>
          </cell>
          <cell r="BN4">
            <v>2023</v>
          </cell>
          <cell r="BO4">
            <v>2023</v>
          </cell>
          <cell r="BP4">
            <v>2023</v>
          </cell>
          <cell r="BQ4">
            <v>2024</v>
          </cell>
          <cell r="BR4">
            <v>2024</v>
          </cell>
          <cell r="BS4">
            <v>2024</v>
          </cell>
          <cell r="BT4">
            <v>2024</v>
          </cell>
          <cell r="BU4">
            <v>2024</v>
          </cell>
          <cell r="BV4">
            <v>2024</v>
          </cell>
          <cell r="BW4">
            <v>2024</v>
          </cell>
          <cell r="BX4">
            <v>2024</v>
          </cell>
          <cell r="BY4">
            <v>2024</v>
          </cell>
          <cell r="BZ4">
            <v>2024</v>
          </cell>
          <cell r="CA4">
            <v>2024</v>
          </cell>
          <cell r="CB4">
            <v>2024</v>
          </cell>
          <cell r="CC4">
            <v>2025</v>
          </cell>
          <cell r="CD4">
            <v>2025</v>
          </cell>
          <cell r="CE4">
            <v>2025</v>
          </cell>
          <cell r="CF4">
            <v>2025</v>
          </cell>
          <cell r="CG4">
            <v>2025</v>
          </cell>
          <cell r="CH4">
            <v>2025</v>
          </cell>
          <cell r="CI4">
            <v>2025</v>
          </cell>
          <cell r="CJ4">
            <v>2025</v>
          </cell>
          <cell r="CK4">
            <v>2025</v>
          </cell>
          <cell r="CL4">
            <v>2025</v>
          </cell>
          <cell r="CM4">
            <v>2025</v>
          </cell>
          <cell r="CN4">
            <v>2025</v>
          </cell>
          <cell r="CO4">
            <v>2026</v>
          </cell>
          <cell r="CP4">
            <v>2026</v>
          </cell>
          <cell r="CQ4">
            <v>2026</v>
          </cell>
          <cell r="CR4">
            <v>2026</v>
          </cell>
          <cell r="CS4">
            <v>2026</v>
          </cell>
          <cell r="CT4">
            <v>2026</v>
          </cell>
          <cell r="CU4">
            <v>2026</v>
          </cell>
          <cell r="CV4">
            <v>2026</v>
          </cell>
          <cell r="CW4">
            <v>2026</v>
          </cell>
          <cell r="CX4">
            <v>2026</v>
          </cell>
          <cell r="CY4">
            <v>2026</v>
          </cell>
          <cell r="CZ4">
            <v>2026</v>
          </cell>
          <cell r="DA4">
            <v>2027</v>
          </cell>
          <cell r="DB4">
            <v>2027</v>
          </cell>
          <cell r="DC4">
            <v>2027</v>
          </cell>
          <cell r="DD4">
            <v>2027</v>
          </cell>
          <cell r="DE4">
            <v>2027</v>
          </cell>
          <cell r="DF4">
            <v>2027</v>
          </cell>
          <cell r="DG4">
            <v>2027</v>
          </cell>
          <cell r="DH4">
            <v>2027</v>
          </cell>
          <cell r="DI4">
            <v>2027</v>
          </cell>
          <cell r="DJ4">
            <v>2027</v>
          </cell>
          <cell r="DK4">
            <v>2027</v>
          </cell>
          <cell r="DL4">
            <v>2027</v>
          </cell>
          <cell r="DM4">
            <v>2028</v>
          </cell>
          <cell r="DN4">
            <v>2028</v>
          </cell>
          <cell r="DO4">
            <v>2028</v>
          </cell>
          <cell r="DP4">
            <v>2028</v>
          </cell>
          <cell r="DQ4">
            <v>2028</v>
          </cell>
          <cell r="DR4">
            <v>2028</v>
          </cell>
          <cell r="DS4">
            <v>2028</v>
          </cell>
          <cell r="DT4">
            <v>2028</v>
          </cell>
          <cell r="DU4">
            <v>2028</v>
          </cell>
          <cell r="DV4">
            <v>2028</v>
          </cell>
          <cell r="DW4">
            <v>2028</v>
          </cell>
          <cell r="DX4">
            <v>2028</v>
          </cell>
        </row>
        <row r="5">
          <cell r="I5" t="str">
            <v>gen</v>
          </cell>
          <cell r="J5" t="str">
            <v>feb</v>
          </cell>
          <cell r="K5" t="str">
            <v>mar</v>
          </cell>
          <cell r="L5" t="str">
            <v>apr</v>
          </cell>
          <cell r="M5" t="str">
            <v>mag</v>
          </cell>
          <cell r="N5" t="str">
            <v>giu</v>
          </cell>
          <cell r="O5" t="str">
            <v>lug</v>
          </cell>
          <cell r="P5" t="str">
            <v>ago</v>
          </cell>
          <cell r="Q5" t="str">
            <v>set</v>
          </cell>
          <cell r="R5" t="str">
            <v>ott</v>
          </cell>
          <cell r="S5" t="str">
            <v>nov</v>
          </cell>
          <cell r="T5" t="str">
            <v>dic</v>
          </cell>
          <cell r="U5" t="str">
            <v>gen</v>
          </cell>
          <cell r="V5" t="str">
            <v>feb</v>
          </cell>
          <cell r="W5" t="str">
            <v>mar</v>
          </cell>
          <cell r="X5" t="str">
            <v>apr</v>
          </cell>
          <cell r="Y5" t="str">
            <v>mag</v>
          </cell>
          <cell r="Z5" t="str">
            <v>giu</v>
          </cell>
          <cell r="AA5" t="str">
            <v>lug</v>
          </cell>
          <cell r="AB5" t="str">
            <v>ago</v>
          </cell>
          <cell r="AC5" t="str">
            <v>set</v>
          </cell>
          <cell r="AD5" t="str">
            <v>ott</v>
          </cell>
          <cell r="AE5" t="str">
            <v>nov</v>
          </cell>
          <cell r="AF5" t="str">
            <v>dic</v>
          </cell>
          <cell r="AG5" t="str">
            <v>gen</v>
          </cell>
          <cell r="AH5" t="str">
            <v>feb</v>
          </cell>
          <cell r="AI5" t="str">
            <v>mar</v>
          </cell>
          <cell r="AJ5" t="str">
            <v>apr</v>
          </cell>
          <cell r="AK5" t="str">
            <v>mag</v>
          </cell>
          <cell r="AL5" t="str">
            <v>giu</v>
          </cell>
          <cell r="AM5" t="str">
            <v>lug</v>
          </cell>
          <cell r="AN5" t="str">
            <v>ago</v>
          </cell>
          <cell r="AO5" t="str">
            <v>set</v>
          </cell>
          <cell r="AP5" t="str">
            <v>ott</v>
          </cell>
          <cell r="AQ5" t="str">
            <v>nov</v>
          </cell>
          <cell r="AR5" t="str">
            <v>dic</v>
          </cell>
          <cell r="AS5" t="str">
            <v>gen</v>
          </cell>
          <cell r="AT5" t="str">
            <v>feb</v>
          </cell>
          <cell r="AU5" t="str">
            <v>mar</v>
          </cell>
          <cell r="AV5" t="str">
            <v>apr</v>
          </cell>
          <cell r="AW5" t="str">
            <v>mag</v>
          </cell>
          <cell r="AX5" t="str">
            <v>giu</v>
          </cell>
          <cell r="AY5" t="str">
            <v>lug</v>
          </cell>
          <cell r="AZ5" t="str">
            <v>ago</v>
          </cell>
          <cell r="BA5" t="str">
            <v>set</v>
          </cell>
          <cell r="BB5" t="str">
            <v>ott</v>
          </cell>
          <cell r="BC5" t="str">
            <v>nov</v>
          </cell>
          <cell r="BD5" t="str">
            <v>dic</v>
          </cell>
          <cell r="BE5" t="str">
            <v>gen</v>
          </cell>
          <cell r="BF5" t="str">
            <v>feb</v>
          </cell>
          <cell r="BG5" t="str">
            <v>mar</v>
          </cell>
          <cell r="BH5" t="str">
            <v>apr</v>
          </cell>
          <cell r="BI5" t="str">
            <v>mag</v>
          </cell>
          <cell r="BJ5" t="str">
            <v>giu</v>
          </cell>
          <cell r="BK5" t="str">
            <v>lug</v>
          </cell>
          <cell r="BL5" t="str">
            <v>ago</v>
          </cell>
          <cell r="BM5" t="str">
            <v>set</v>
          </cell>
          <cell r="BN5" t="str">
            <v>ott</v>
          </cell>
          <cell r="BO5" t="str">
            <v>nov</v>
          </cell>
          <cell r="BP5" t="str">
            <v>dic</v>
          </cell>
          <cell r="BQ5" t="str">
            <v>gen</v>
          </cell>
          <cell r="BR5" t="str">
            <v>feb</v>
          </cell>
          <cell r="BS5" t="str">
            <v>mar</v>
          </cell>
          <cell r="BT5" t="str">
            <v>apr</v>
          </cell>
          <cell r="BU5" t="str">
            <v>mag</v>
          </cell>
          <cell r="BV5" t="str">
            <v>giu</v>
          </cell>
          <cell r="BW5" t="str">
            <v>lug</v>
          </cell>
          <cell r="BX5" t="str">
            <v>ago</v>
          </cell>
          <cell r="BY5" t="str">
            <v>set</v>
          </cell>
          <cell r="BZ5" t="str">
            <v>ott</v>
          </cell>
          <cell r="CA5" t="str">
            <v>nov</v>
          </cell>
          <cell r="CB5" t="str">
            <v>dic</v>
          </cell>
          <cell r="CC5" t="str">
            <v>gen</v>
          </cell>
          <cell r="CD5" t="str">
            <v>feb</v>
          </cell>
          <cell r="CE5" t="str">
            <v>mar</v>
          </cell>
          <cell r="CF5" t="str">
            <v>apr</v>
          </cell>
          <cell r="CG5" t="str">
            <v>mag</v>
          </cell>
          <cell r="CH5" t="str">
            <v>giu</v>
          </cell>
          <cell r="CI5" t="str">
            <v>lug</v>
          </cell>
          <cell r="CJ5" t="str">
            <v>ago</v>
          </cell>
          <cell r="CK5" t="str">
            <v>set</v>
          </cell>
          <cell r="CL5" t="str">
            <v>ott</v>
          </cell>
          <cell r="CM5" t="str">
            <v>nov</v>
          </cell>
          <cell r="CN5" t="str">
            <v>dic</v>
          </cell>
          <cell r="CO5" t="str">
            <v>gen</v>
          </cell>
          <cell r="CP5" t="str">
            <v>feb</v>
          </cell>
          <cell r="CQ5" t="str">
            <v>mar</v>
          </cell>
          <cell r="CR5" t="str">
            <v>apr</v>
          </cell>
          <cell r="CS5" t="str">
            <v>mag</v>
          </cell>
          <cell r="CT5" t="str">
            <v>giu</v>
          </cell>
          <cell r="CU5" t="str">
            <v>lug</v>
          </cell>
          <cell r="CV5" t="str">
            <v>ago</v>
          </cell>
          <cell r="CW5" t="str">
            <v>set</v>
          </cell>
          <cell r="CX5" t="str">
            <v>ott</v>
          </cell>
          <cell r="CY5" t="str">
            <v>nov</v>
          </cell>
          <cell r="CZ5" t="str">
            <v>dic</v>
          </cell>
          <cell r="DA5" t="str">
            <v>gen</v>
          </cell>
          <cell r="DB5" t="str">
            <v>feb</v>
          </cell>
          <cell r="DC5" t="str">
            <v>mar</v>
          </cell>
          <cell r="DD5" t="str">
            <v>apr</v>
          </cell>
          <cell r="DE5" t="str">
            <v>mag</v>
          </cell>
          <cell r="DF5" t="str">
            <v>giu</v>
          </cell>
          <cell r="DG5" t="str">
            <v>lug</v>
          </cell>
          <cell r="DH5" t="str">
            <v>ago</v>
          </cell>
          <cell r="DI5" t="str">
            <v>set</v>
          </cell>
          <cell r="DJ5" t="str">
            <v>ott</v>
          </cell>
          <cell r="DK5" t="str">
            <v>nov</v>
          </cell>
          <cell r="DL5" t="str">
            <v>dic</v>
          </cell>
          <cell r="DM5" t="str">
            <v>gen</v>
          </cell>
          <cell r="DN5" t="str">
            <v>feb</v>
          </cell>
          <cell r="DO5" t="str">
            <v>mar</v>
          </cell>
          <cell r="DP5" t="str">
            <v>apr</v>
          </cell>
          <cell r="DQ5" t="str">
            <v>mag</v>
          </cell>
          <cell r="DR5" t="str">
            <v>giu</v>
          </cell>
          <cell r="DS5" t="str">
            <v>lug</v>
          </cell>
          <cell r="DT5" t="str">
            <v>ago</v>
          </cell>
          <cell r="DU5" t="str">
            <v>set</v>
          </cell>
          <cell r="DV5" t="str">
            <v>ott</v>
          </cell>
          <cell r="DW5" t="str">
            <v>nov</v>
          </cell>
          <cell r="DX5" t="str">
            <v>dic</v>
          </cell>
        </row>
        <row r="6">
          <cell r="C6" t="str">
            <v>CTO</v>
          </cell>
          <cell r="D6" t="str">
            <v>Ricerca&amp; Sviluppo</v>
          </cell>
          <cell r="F6">
            <v>0.22</v>
          </cell>
          <cell r="G6">
            <v>10</v>
          </cell>
          <cell r="I6">
            <v>3000</v>
          </cell>
          <cell r="J6">
            <v>3000</v>
          </cell>
          <cell r="K6">
            <v>3000</v>
          </cell>
          <cell r="L6">
            <v>3000</v>
          </cell>
          <cell r="M6">
            <v>3000</v>
          </cell>
          <cell r="N6">
            <v>3000</v>
          </cell>
          <cell r="O6">
            <v>3000</v>
          </cell>
          <cell r="P6">
            <v>3000</v>
          </cell>
          <cell r="Q6">
            <v>3000</v>
          </cell>
          <cell r="R6">
            <v>3000</v>
          </cell>
          <cell r="S6">
            <v>3000</v>
          </cell>
          <cell r="T6">
            <v>3000</v>
          </cell>
          <cell r="U6">
            <v>3000</v>
          </cell>
          <cell r="V6">
            <v>3000</v>
          </cell>
          <cell r="W6">
            <v>3000</v>
          </cell>
          <cell r="X6">
            <v>3000</v>
          </cell>
          <cell r="Y6">
            <v>3000</v>
          </cell>
          <cell r="Z6">
            <v>3000</v>
          </cell>
          <cell r="AA6">
            <v>3000</v>
          </cell>
          <cell r="AB6">
            <v>3000</v>
          </cell>
          <cell r="AC6">
            <v>3000</v>
          </cell>
          <cell r="AD6">
            <v>3000</v>
          </cell>
          <cell r="AE6">
            <v>3000</v>
          </cell>
          <cell r="AF6">
            <v>3000</v>
          </cell>
          <cell r="AG6">
            <v>3000</v>
          </cell>
          <cell r="AH6">
            <v>3000</v>
          </cell>
          <cell r="AI6">
            <v>3000</v>
          </cell>
          <cell r="AJ6">
            <v>3000</v>
          </cell>
          <cell r="AK6">
            <v>3000</v>
          </cell>
          <cell r="AL6">
            <v>3000</v>
          </cell>
          <cell r="AM6">
            <v>3000</v>
          </cell>
          <cell r="AN6">
            <v>3000</v>
          </cell>
          <cell r="AO6">
            <v>3000</v>
          </cell>
          <cell r="AP6">
            <v>3000</v>
          </cell>
          <cell r="AQ6">
            <v>3000</v>
          </cell>
          <cell r="AR6">
            <v>3000</v>
          </cell>
          <cell r="AS6">
            <v>3000</v>
          </cell>
          <cell r="AT6">
            <v>3000</v>
          </cell>
          <cell r="AU6">
            <v>3000</v>
          </cell>
          <cell r="AV6">
            <v>3000</v>
          </cell>
          <cell r="AW6">
            <v>3000</v>
          </cell>
          <cell r="AX6">
            <v>3000</v>
          </cell>
          <cell r="AY6">
            <v>3000</v>
          </cell>
          <cell r="AZ6">
            <v>3000</v>
          </cell>
          <cell r="BA6">
            <v>3000</v>
          </cell>
          <cell r="BB6">
            <v>3000</v>
          </cell>
          <cell r="BC6">
            <v>3000</v>
          </cell>
          <cell r="BD6">
            <v>3000</v>
          </cell>
          <cell r="BE6">
            <v>3000</v>
          </cell>
          <cell r="BF6">
            <v>3000</v>
          </cell>
          <cell r="BG6">
            <v>3000</v>
          </cell>
          <cell r="BH6">
            <v>3000</v>
          </cell>
          <cell r="BI6">
            <v>3000</v>
          </cell>
          <cell r="BJ6">
            <v>3000</v>
          </cell>
          <cell r="BK6">
            <v>3000</v>
          </cell>
          <cell r="BL6">
            <v>3000</v>
          </cell>
          <cell r="BM6">
            <v>3000</v>
          </cell>
          <cell r="BN6">
            <v>3000</v>
          </cell>
          <cell r="BO6">
            <v>3000</v>
          </cell>
          <cell r="BP6">
            <v>3000</v>
          </cell>
          <cell r="BQ6">
            <v>3000</v>
          </cell>
          <cell r="BR6">
            <v>3000</v>
          </cell>
          <cell r="BS6">
            <v>3000</v>
          </cell>
          <cell r="BT6">
            <v>3000</v>
          </cell>
          <cell r="BU6">
            <v>3000</v>
          </cell>
          <cell r="BV6">
            <v>3000</v>
          </cell>
          <cell r="BW6">
            <v>3000</v>
          </cell>
          <cell r="BX6">
            <v>3000</v>
          </cell>
          <cell r="BY6">
            <v>3000</v>
          </cell>
          <cell r="BZ6">
            <v>3000</v>
          </cell>
          <cell r="CA6">
            <v>3000</v>
          </cell>
          <cell r="CB6">
            <v>3000</v>
          </cell>
          <cell r="CC6">
            <v>3000</v>
          </cell>
          <cell r="CD6">
            <v>3000</v>
          </cell>
          <cell r="CE6">
            <v>3000</v>
          </cell>
          <cell r="CF6">
            <v>3000</v>
          </cell>
          <cell r="CG6">
            <v>3000</v>
          </cell>
          <cell r="CH6">
            <v>3000</v>
          </cell>
          <cell r="CI6">
            <v>3000</v>
          </cell>
          <cell r="CJ6">
            <v>3000</v>
          </cell>
          <cell r="CK6">
            <v>3000</v>
          </cell>
          <cell r="CL6">
            <v>3000</v>
          </cell>
          <cell r="CM6">
            <v>3000</v>
          </cell>
          <cell r="CN6">
            <v>3000</v>
          </cell>
          <cell r="CO6">
            <v>3000</v>
          </cell>
          <cell r="CP6">
            <v>3000</v>
          </cell>
          <cell r="CQ6">
            <v>3000</v>
          </cell>
          <cell r="CR6">
            <v>3000</v>
          </cell>
          <cell r="CS6">
            <v>3000</v>
          </cell>
          <cell r="CT6">
            <v>3000</v>
          </cell>
          <cell r="CU6">
            <v>3000</v>
          </cell>
          <cell r="CV6">
            <v>3000</v>
          </cell>
          <cell r="CW6">
            <v>3000</v>
          </cell>
          <cell r="CX6">
            <v>3000</v>
          </cell>
          <cell r="CY6">
            <v>3000</v>
          </cell>
          <cell r="CZ6">
            <v>3000</v>
          </cell>
          <cell r="DA6">
            <v>3000</v>
          </cell>
          <cell r="DB6">
            <v>3000</v>
          </cell>
          <cell r="DC6">
            <v>3000</v>
          </cell>
          <cell r="DD6">
            <v>3000</v>
          </cell>
          <cell r="DE6">
            <v>3000</v>
          </cell>
          <cell r="DF6">
            <v>3000</v>
          </cell>
          <cell r="DG6">
            <v>3000</v>
          </cell>
          <cell r="DH6">
            <v>3000</v>
          </cell>
          <cell r="DI6">
            <v>3000</v>
          </cell>
          <cell r="DJ6">
            <v>3000</v>
          </cell>
          <cell r="DK6">
            <v>3000</v>
          </cell>
          <cell r="DL6">
            <v>3000</v>
          </cell>
          <cell r="DM6">
            <v>3000</v>
          </cell>
          <cell r="DN6">
            <v>3000</v>
          </cell>
          <cell r="DO6">
            <v>3000</v>
          </cell>
          <cell r="DP6">
            <v>3000</v>
          </cell>
          <cell r="DQ6">
            <v>3000</v>
          </cell>
          <cell r="DR6">
            <v>3000</v>
          </cell>
          <cell r="DS6">
            <v>3000</v>
          </cell>
          <cell r="DT6">
            <v>3000</v>
          </cell>
          <cell r="DU6">
            <v>3000</v>
          </cell>
          <cell r="DV6">
            <v>3000</v>
          </cell>
          <cell r="DW6">
            <v>3000</v>
          </cell>
          <cell r="DX6">
            <v>3000</v>
          </cell>
        </row>
        <row r="7">
          <cell r="C7" t="str">
            <v>Project Manager</v>
          </cell>
          <cell r="D7" t="str">
            <v>Ricerca&amp; Sviluppo</v>
          </cell>
          <cell r="F7">
            <v>0.22</v>
          </cell>
          <cell r="G7">
            <v>10</v>
          </cell>
          <cell r="I7">
            <v>3000</v>
          </cell>
          <cell r="J7">
            <v>3000</v>
          </cell>
          <cell r="K7">
            <v>3000</v>
          </cell>
          <cell r="L7">
            <v>3000</v>
          </cell>
          <cell r="M7">
            <v>3000</v>
          </cell>
          <cell r="N7">
            <v>3000</v>
          </cell>
          <cell r="O7">
            <v>3000</v>
          </cell>
          <cell r="P7">
            <v>3000</v>
          </cell>
          <cell r="Q7">
            <v>3000</v>
          </cell>
          <cell r="R7">
            <v>3000</v>
          </cell>
          <cell r="S7">
            <v>3000</v>
          </cell>
          <cell r="T7">
            <v>3000</v>
          </cell>
          <cell r="U7">
            <v>3000</v>
          </cell>
          <cell r="V7">
            <v>3000</v>
          </cell>
          <cell r="W7">
            <v>3000</v>
          </cell>
          <cell r="X7">
            <v>3000</v>
          </cell>
          <cell r="Y7">
            <v>3000</v>
          </cell>
          <cell r="Z7">
            <v>3000</v>
          </cell>
          <cell r="AA7">
            <v>3000</v>
          </cell>
          <cell r="AB7">
            <v>3000</v>
          </cell>
          <cell r="AC7">
            <v>3000</v>
          </cell>
          <cell r="AD7">
            <v>3000</v>
          </cell>
          <cell r="AE7">
            <v>3000</v>
          </cell>
          <cell r="AF7">
            <v>3000</v>
          </cell>
          <cell r="AG7">
            <v>3000</v>
          </cell>
          <cell r="AH7">
            <v>3000</v>
          </cell>
          <cell r="AI7">
            <v>3000</v>
          </cell>
          <cell r="AJ7">
            <v>3000</v>
          </cell>
          <cell r="AK7">
            <v>3000</v>
          </cell>
          <cell r="AL7">
            <v>3000</v>
          </cell>
          <cell r="AM7">
            <v>3000</v>
          </cell>
          <cell r="AN7">
            <v>3000</v>
          </cell>
          <cell r="AO7">
            <v>3000</v>
          </cell>
          <cell r="AP7">
            <v>3000</v>
          </cell>
          <cell r="AQ7">
            <v>3000</v>
          </cell>
          <cell r="AR7">
            <v>3000</v>
          </cell>
          <cell r="AS7">
            <v>3000</v>
          </cell>
          <cell r="AT7">
            <v>3000</v>
          </cell>
          <cell r="AU7">
            <v>3000</v>
          </cell>
          <cell r="AV7">
            <v>3000</v>
          </cell>
          <cell r="AW7">
            <v>3000</v>
          </cell>
          <cell r="AX7">
            <v>3000</v>
          </cell>
          <cell r="AY7">
            <v>3000</v>
          </cell>
          <cell r="AZ7">
            <v>3000</v>
          </cell>
          <cell r="BA7">
            <v>3000</v>
          </cell>
          <cell r="BB7">
            <v>3000</v>
          </cell>
          <cell r="BC7">
            <v>3000</v>
          </cell>
          <cell r="BD7">
            <v>3000</v>
          </cell>
          <cell r="BE7">
            <v>3000</v>
          </cell>
          <cell r="BF7">
            <v>3000</v>
          </cell>
          <cell r="BG7">
            <v>3000</v>
          </cell>
          <cell r="BH7">
            <v>3000</v>
          </cell>
          <cell r="BI7">
            <v>3000</v>
          </cell>
          <cell r="BJ7">
            <v>3000</v>
          </cell>
          <cell r="BK7">
            <v>3000</v>
          </cell>
          <cell r="BL7">
            <v>3000</v>
          </cell>
          <cell r="BM7">
            <v>3000</v>
          </cell>
          <cell r="BN7">
            <v>3000</v>
          </cell>
          <cell r="BO7">
            <v>3000</v>
          </cell>
          <cell r="BP7">
            <v>3000</v>
          </cell>
          <cell r="BQ7">
            <v>3000</v>
          </cell>
          <cell r="BR7">
            <v>3000</v>
          </cell>
          <cell r="BS7">
            <v>3000</v>
          </cell>
          <cell r="BT7">
            <v>3000</v>
          </cell>
          <cell r="BU7">
            <v>3000</v>
          </cell>
          <cell r="BV7">
            <v>3000</v>
          </cell>
          <cell r="BW7">
            <v>3000</v>
          </cell>
          <cell r="BX7">
            <v>3000</v>
          </cell>
          <cell r="BY7">
            <v>3000</v>
          </cell>
          <cell r="BZ7">
            <v>3000</v>
          </cell>
          <cell r="CA7">
            <v>3000</v>
          </cell>
          <cell r="CB7">
            <v>3000</v>
          </cell>
          <cell r="CC7">
            <v>3000</v>
          </cell>
          <cell r="CD7">
            <v>3000</v>
          </cell>
          <cell r="CE7">
            <v>3000</v>
          </cell>
          <cell r="CF7">
            <v>3000</v>
          </cell>
          <cell r="CG7">
            <v>3000</v>
          </cell>
          <cell r="CH7">
            <v>3000</v>
          </cell>
          <cell r="CI7">
            <v>3000</v>
          </cell>
          <cell r="CJ7">
            <v>3000</v>
          </cell>
          <cell r="CK7">
            <v>3000</v>
          </cell>
          <cell r="CL7">
            <v>3000</v>
          </cell>
          <cell r="CM7">
            <v>3000</v>
          </cell>
          <cell r="CN7">
            <v>3000</v>
          </cell>
          <cell r="CO7">
            <v>3000</v>
          </cell>
          <cell r="CP7">
            <v>3000</v>
          </cell>
          <cell r="CQ7">
            <v>3000</v>
          </cell>
          <cell r="CR7">
            <v>3000</v>
          </cell>
          <cell r="CS7">
            <v>3000</v>
          </cell>
          <cell r="CT7">
            <v>3000</v>
          </cell>
          <cell r="CU7">
            <v>3000</v>
          </cell>
          <cell r="CV7">
            <v>3000</v>
          </cell>
          <cell r="CW7">
            <v>3000</v>
          </cell>
          <cell r="CX7">
            <v>3000</v>
          </cell>
          <cell r="CY7">
            <v>3000</v>
          </cell>
          <cell r="CZ7">
            <v>3000</v>
          </cell>
          <cell r="DA7">
            <v>3000</v>
          </cell>
          <cell r="DB7">
            <v>3000</v>
          </cell>
          <cell r="DC7">
            <v>3000</v>
          </cell>
          <cell r="DD7">
            <v>3000</v>
          </cell>
          <cell r="DE7">
            <v>3000</v>
          </cell>
          <cell r="DF7">
            <v>3000</v>
          </cell>
          <cell r="DG7">
            <v>3000</v>
          </cell>
          <cell r="DH7">
            <v>3000</v>
          </cell>
          <cell r="DI7">
            <v>3000</v>
          </cell>
          <cell r="DJ7">
            <v>3000</v>
          </cell>
          <cell r="DK7">
            <v>3000</v>
          </cell>
          <cell r="DL7">
            <v>3000</v>
          </cell>
          <cell r="DM7">
            <v>3000</v>
          </cell>
          <cell r="DN7">
            <v>3000</v>
          </cell>
          <cell r="DO7">
            <v>3000</v>
          </cell>
          <cell r="DP7">
            <v>3000</v>
          </cell>
          <cell r="DQ7">
            <v>3000</v>
          </cell>
          <cell r="DR7">
            <v>3000</v>
          </cell>
          <cell r="DS7">
            <v>3000</v>
          </cell>
          <cell r="DT7">
            <v>3000</v>
          </cell>
          <cell r="DU7">
            <v>3000</v>
          </cell>
          <cell r="DV7">
            <v>3000</v>
          </cell>
          <cell r="DW7">
            <v>3000</v>
          </cell>
          <cell r="DX7">
            <v>3000</v>
          </cell>
        </row>
        <row r="8">
          <cell r="C8" t="str">
            <v>Implementazione Sito</v>
          </cell>
          <cell r="D8" t="str">
            <v>Altre immobilizzazioni immateriali</v>
          </cell>
          <cell r="F8">
            <v>0.22</v>
          </cell>
          <cell r="G8">
            <v>10</v>
          </cell>
          <cell r="I8">
            <v>833.33333333333337</v>
          </cell>
          <cell r="J8">
            <v>833.33333333333337</v>
          </cell>
          <cell r="K8">
            <v>833.33333333333337</v>
          </cell>
          <cell r="L8">
            <v>833.33333333333337</v>
          </cell>
          <cell r="M8">
            <v>833.33333333333337</v>
          </cell>
          <cell r="N8">
            <v>833.33333333333337</v>
          </cell>
          <cell r="O8">
            <v>833.33333333333337</v>
          </cell>
          <cell r="P8">
            <v>833.33333333333337</v>
          </cell>
          <cell r="Q8">
            <v>833.33333333333337</v>
          </cell>
          <cell r="R8">
            <v>833.33333333333337</v>
          </cell>
          <cell r="S8">
            <v>833.33333333333337</v>
          </cell>
          <cell r="T8">
            <v>833.33333333333337</v>
          </cell>
        </row>
        <row r="9">
          <cell r="C9" t="str">
            <v>Logo e Digital Marketing</v>
          </cell>
          <cell r="D9" t="str">
            <v>Altre immobilizzazioni immateriali</v>
          </cell>
          <cell r="F9">
            <v>0.22</v>
          </cell>
          <cell r="G9">
            <v>10</v>
          </cell>
          <cell r="I9">
            <v>1666.6666666666667</v>
          </cell>
          <cell r="J9">
            <v>1666.6666666666667</v>
          </cell>
          <cell r="K9">
            <v>1666.6666666666667</v>
          </cell>
          <cell r="L9">
            <v>1666.6666666666667</v>
          </cell>
          <cell r="M9">
            <v>1666.6666666666667</v>
          </cell>
          <cell r="N9">
            <v>1666.6666666666667</v>
          </cell>
          <cell r="O9">
            <v>1666.6666666666667</v>
          </cell>
          <cell r="P9">
            <v>1666.6666666666667</v>
          </cell>
          <cell r="Q9">
            <v>1666.6666666666667</v>
          </cell>
          <cell r="R9">
            <v>1666.6666666666667</v>
          </cell>
          <cell r="S9">
            <v>1666.6666666666667</v>
          </cell>
          <cell r="T9">
            <v>1666.6666666666667</v>
          </cell>
        </row>
        <row r="10">
          <cell r="C10" t="str">
            <v>ee</v>
          </cell>
          <cell r="D10" t="str">
            <v>Attrezzature industriali e commerciali</v>
          </cell>
          <cell r="F10">
            <v>0.22</v>
          </cell>
          <cell r="G10">
            <v>10</v>
          </cell>
        </row>
        <row r="11">
          <cell r="C11" t="str">
            <v>ff</v>
          </cell>
          <cell r="D11" t="str">
            <v>Ricerca&amp; Sviluppo</v>
          </cell>
          <cell r="F11">
            <v>0.22</v>
          </cell>
          <cell r="G11">
            <v>10</v>
          </cell>
        </row>
        <row r="12">
          <cell r="C12" t="str">
            <v>gg</v>
          </cell>
          <cell r="D12" t="str">
            <v>Altre immobilizzazioni immateriali</v>
          </cell>
          <cell r="F12">
            <v>0.22</v>
          </cell>
          <cell r="G12">
            <v>10</v>
          </cell>
        </row>
        <row r="13">
          <cell r="C13" t="str">
            <v>hh</v>
          </cell>
          <cell r="D13" t="str">
            <v>Attrezzature industriali e commerciali</v>
          </cell>
          <cell r="F13">
            <v>0.22</v>
          </cell>
          <cell r="G13">
            <v>10</v>
          </cell>
        </row>
        <row r="14">
          <cell r="C14" t="str">
            <v>ii</v>
          </cell>
          <cell r="D14" t="str">
            <v xml:space="preserve">Fabbricati </v>
          </cell>
          <cell r="F14">
            <v>0.22</v>
          </cell>
          <cell r="G14">
            <v>10</v>
          </cell>
        </row>
        <row r="22">
          <cell r="C22" t="str">
            <v>xx</v>
          </cell>
          <cell r="D22" t="str">
            <v>Impianti e macchinari</v>
          </cell>
        </row>
      </sheetData>
      <sheetData sheetId="22">
        <row r="10">
          <cell r="G10">
            <v>0.04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</row>
        <row r="147"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</row>
        <row r="148"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</row>
        <row r="149"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</row>
      </sheetData>
      <sheetData sheetId="23"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</row>
      </sheetData>
      <sheetData sheetId="24"/>
      <sheetData sheetId="25">
        <row r="5">
          <cell r="F5" t="str">
            <v>anno</v>
          </cell>
          <cell r="G5">
            <v>2019</v>
          </cell>
          <cell r="H5">
            <v>2019</v>
          </cell>
          <cell r="I5">
            <v>2019</v>
          </cell>
          <cell r="J5">
            <v>2019</v>
          </cell>
          <cell r="K5">
            <v>2019</v>
          </cell>
          <cell r="L5">
            <v>2019</v>
          </cell>
          <cell r="M5">
            <v>2019</v>
          </cell>
          <cell r="N5">
            <v>2019</v>
          </cell>
          <cell r="O5">
            <v>2019</v>
          </cell>
          <cell r="P5">
            <v>2019</v>
          </cell>
          <cell r="Q5">
            <v>2019</v>
          </cell>
          <cell r="R5">
            <v>2019</v>
          </cell>
          <cell r="S5">
            <v>2020</v>
          </cell>
          <cell r="T5">
            <v>2020</v>
          </cell>
          <cell r="U5">
            <v>2020</v>
          </cell>
          <cell r="V5">
            <v>2020</v>
          </cell>
          <cell r="W5">
            <v>2020</v>
          </cell>
          <cell r="X5">
            <v>2020</v>
          </cell>
          <cell r="Y5">
            <v>2020</v>
          </cell>
          <cell r="Z5">
            <v>2020</v>
          </cell>
          <cell r="AA5">
            <v>2020</v>
          </cell>
          <cell r="AB5">
            <v>2020</v>
          </cell>
          <cell r="AC5">
            <v>2020</v>
          </cell>
          <cell r="AD5">
            <v>2020</v>
          </cell>
          <cell r="AE5">
            <v>2021</v>
          </cell>
          <cell r="AF5">
            <v>2021</v>
          </cell>
          <cell r="AG5">
            <v>2021</v>
          </cell>
          <cell r="AH5">
            <v>2021</v>
          </cell>
          <cell r="AI5">
            <v>2021</v>
          </cell>
          <cell r="AJ5">
            <v>2021</v>
          </cell>
          <cell r="AK5">
            <v>2021</v>
          </cell>
          <cell r="AL5">
            <v>2021</v>
          </cell>
          <cell r="AM5">
            <v>2021</v>
          </cell>
          <cell r="AN5">
            <v>2021</v>
          </cell>
          <cell r="AO5">
            <v>2021</v>
          </cell>
          <cell r="AP5">
            <v>2021</v>
          </cell>
          <cell r="AQ5">
            <v>2022</v>
          </cell>
          <cell r="AR5">
            <v>2022</v>
          </cell>
          <cell r="AS5">
            <v>2022</v>
          </cell>
          <cell r="AT5">
            <v>2022</v>
          </cell>
          <cell r="AU5">
            <v>2022</v>
          </cell>
          <cell r="AV5">
            <v>2022</v>
          </cell>
          <cell r="AW5">
            <v>2022</v>
          </cell>
          <cell r="AX5">
            <v>2022</v>
          </cell>
          <cell r="AY5">
            <v>2022</v>
          </cell>
          <cell r="AZ5">
            <v>2022</v>
          </cell>
          <cell r="BA5">
            <v>2022</v>
          </cell>
          <cell r="BB5">
            <v>2022</v>
          </cell>
          <cell r="BC5">
            <v>2023</v>
          </cell>
          <cell r="BD5">
            <v>2023</v>
          </cell>
          <cell r="BE5">
            <v>2023</v>
          </cell>
          <cell r="BF5">
            <v>2023</v>
          </cell>
          <cell r="BG5">
            <v>2023</v>
          </cell>
          <cell r="BH5">
            <v>2023</v>
          </cell>
          <cell r="BI5">
            <v>2023</v>
          </cell>
          <cell r="BJ5">
            <v>2023</v>
          </cell>
          <cell r="BK5">
            <v>2023</v>
          </cell>
          <cell r="BL5">
            <v>2023</v>
          </cell>
          <cell r="BM5">
            <v>2023</v>
          </cell>
          <cell r="BN5">
            <v>2023</v>
          </cell>
          <cell r="BO5">
            <v>2024</v>
          </cell>
          <cell r="BP5">
            <v>2024</v>
          </cell>
          <cell r="BQ5">
            <v>2024</v>
          </cell>
          <cell r="BR5">
            <v>2024</v>
          </cell>
          <cell r="BS5">
            <v>2024</v>
          </cell>
          <cell r="BT5">
            <v>2024</v>
          </cell>
          <cell r="BU5">
            <v>2024</v>
          </cell>
          <cell r="BV5">
            <v>2024</v>
          </cell>
          <cell r="BW5">
            <v>2024</v>
          </cell>
          <cell r="BX5">
            <v>2024</v>
          </cell>
          <cell r="BY5">
            <v>2024</v>
          </cell>
          <cell r="BZ5">
            <v>2024</v>
          </cell>
          <cell r="CA5">
            <v>2025</v>
          </cell>
          <cell r="CB5">
            <v>2025</v>
          </cell>
          <cell r="CC5">
            <v>2025</v>
          </cell>
          <cell r="CD5">
            <v>2025</v>
          </cell>
          <cell r="CE5">
            <v>2025</v>
          </cell>
          <cell r="CF5">
            <v>2025</v>
          </cell>
          <cell r="CG5">
            <v>2025</v>
          </cell>
          <cell r="CH5">
            <v>2025</v>
          </cell>
          <cell r="CI5">
            <v>2025</v>
          </cell>
          <cell r="CJ5">
            <v>2025</v>
          </cell>
          <cell r="CK5">
            <v>2025</v>
          </cell>
          <cell r="CL5">
            <v>2025</v>
          </cell>
          <cell r="CM5">
            <v>2026</v>
          </cell>
          <cell r="CN5">
            <v>2026</v>
          </cell>
          <cell r="CO5">
            <v>2026</v>
          </cell>
          <cell r="CP5">
            <v>2026</v>
          </cell>
          <cell r="CQ5">
            <v>2026</v>
          </cell>
          <cell r="CR5">
            <v>2026</v>
          </cell>
          <cell r="CS5">
            <v>2026</v>
          </cell>
          <cell r="CT5">
            <v>2026</v>
          </cell>
          <cell r="CU5">
            <v>2026</v>
          </cell>
          <cell r="CV5">
            <v>2026</v>
          </cell>
          <cell r="CW5">
            <v>2026</v>
          </cell>
          <cell r="CX5">
            <v>2026</v>
          </cell>
          <cell r="CY5">
            <v>2027</v>
          </cell>
          <cell r="CZ5">
            <v>2027</v>
          </cell>
          <cell r="DA5">
            <v>2027</v>
          </cell>
          <cell r="DB5">
            <v>2027</v>
          </cell>
          <cell r="DC5">
            <v>2027</v>
          </cell>
          <cell r="DD5">
            <v>2027</v>
          </cell>
          <cell r="DE5">
            <v>2027</v>
          </cell>
          <cell r="DF5">
            <v>2027</v>
          </cell>
          <cell r="DG5">
            <v>2027</v>
          </cell>
          <cell r="DH5">
            <v>2027</v>
          </cell>
          <cell r="DI5">
            <v>2027</v>
          </cell>
          <cell r="DJ5">
            <v>2027</v>
          </cell>
          <cell r="DK5">
            <v>2028</v>
          </cell>
          <cell r="DL5">
            <v>2028</v>
          </cell>
          <cell r="DM5">
            <v>2028</v>
          </cell>
          <cell r="DN5">
            <v>2028</v>
          </cell>
          <cell r="DO5">
            <v>2028</v>
          </cell>
          <cell r="DP5">
            <v>2028</v>
          </cell>
          <cell r="DQ5">
            <v>2028</v>
          </cell>
          <cell r="DR5">
            <v>2028</v>
          </cell>
          <cell r="DS5">
            <v>2028</v>
          </cell>
          <cell r="DT5">
            <v>2028</v>
          </cell>
          <cell r="DU5">
            <v>2028</v>
          </cell>
          <cell r="DV5">
            <v>2028</v>
          </cell>
        </row>
        <row r="6">
          <cell r="F6" t="str">
            <v>mese</v>
          </cell>
          <cell r="G6" t="str">
            <v>gen</v>
          </cell>
          <cell r="H6" t="str">
            <v>feb</v>
          </cell>
          <cell r="I6" t="str">
            <v>mar</v>
          </cell>
          <cell r="J6" t="str">
            <v>apr</v>
          </cell>
          <cell r="K6" t="str">
            <v>mag</v>
          </cell>
          <cell r="L6" t="str">
            <v>giu</v>
          </cell>
          <cell r="M6" t="str">
            <v>lug</v>
          </cell>
          <cell r="N6" t="str">
            <v>ago</v>
          </cell>
          <cell r="O6" t="str">
            <v>set</v>
          </cell>
          <cell r="P6" t="str">
            <v>ott</v>
          </cell>
          <cell r="Q6" t="str">
            <v>nov</v>
          </cell>
          <cell r="R6" t="str">
            <v>dic</v>
          </cell>
          <cell r="S6" t="str">
            <v>gen</v>
          </cell>
          <cell r="T6" t="str">
            <v>feb</v>
          </cell>
          <cell r="U6" t="str">
            <v>mar</v>
          </cell>
          <cell r="V6" t="str">
            <v>apr</v>
          </cell>
          <cell r="W6" t="str">
            <v>mag</v>
          </cell>
          <cell r="X6" t="str">
            <v>giu</v>
          </cell>
          <cell r="Y6" t="str">
            <v>lug</v>
          </cell>
          <cell r="Z6" t="str">
            <v>ago</v>
          </cell>
          <cell r="AA6" t="str">
            <v>set</v>
          </cell>
          <cell r="AB6" t="str">
            <v>ott</v>
          </cell>
          <cell r="AC6" t="str">
            <v>nov</v>
          </cell>
          <cell r="AD6" t="str">
            <v>dic</v>
          </cell>
          <cell r="AE6" t="str">
            <v>gen</v>
          </cell>
          <cell r="AF6" t="str">
            <v>feb</v>
          </cell>
          <cell r="AG6" t="str">
            <v>mar</v>
          </cell>
          <cell r="AH6" t="str">
            <v>apr</v>
          </cell>
          <cell r="AI6" t="str">
            <v>mag</v>
          </cell>
          <cell r="AJ6" t="str">
            <v>giu</v>
          </cell>
          <cell r="AK6" t="str">
            <v>lug</v>
          </cell>
          <cell r="AL6" t="str">
            <v>ago</v>
          </cell>
          <cell r="AM6" t="str">
            <v>set</v>
          </cell>
          <cell r="AN6" t="str">
            <v>ott</v>
          </cell>
          <cell r="AO6" t="str">
            <v>nov</v>
          </cell>
          <cell r="AP6" t="str">
            <v>dic</v>
          </cell>
          <cell r="AQ6" t="str">
            <v>gen</v>
          </cell>
          <cell r="AR6" t="str">
            <v>feb</v>
          </cell>
          <cell r="AS6" t="str">
            <v>mar</v>
          </cell>
          <cell r="AT6" t="str">
            <v>apr</v>
          </cell>
          <cell r="AU6" t="str">
            <v>mag</v>
          </cell>
          <cell r="AV6" t="str">
            <v>giu</v>
          </cell>
          <cell r="AW6" t="str">
            <v>lug</v>
          </cell>
          <cell r="AX6" t="str">
            <v>ago</v>
          </cell>
          <cell r="AY6" t="str">
            <v>set</v>
          </cell>
          <cell r="AZ6" t="str">
            <v>ott</v>
          </cell>
          <cell r="BA6" t="str">
            <v>nov</v>
          </cell>
          <cell r="BB6" t="str">
            <v>dic</v>
          </cell>
          <cell r="BC6" t="str">
            <v>gen</v>
          </cell>
          <cell r="BD6" t="str">
            <v>feb</v>
          </cell>
          <cell r="BE6" t="str">
            <v>mar</v>
          </cell>
          <cell r="BF6" t="str">
            <v>apr</v>
          </cell>
          <cell r="BG6" t="str">
            <v>mag</v>
          </cell>
          <cell r="BH6" t="str">
            <v>giu</v>
          </cell>
          <cell r="BI6" t="str">
            <v>lug</v>
          </cell>
          <cell r="BJ6" t="str">
            <v>ago</v>
          </cell>
          <cell r="BK6" t="str">
            <v>set</v>
          </cell>
          <cell r="BL6" t="str">
            <v>ott</v>
          </cell>
          <cell r="BM6" t="str">
            <v>nov</v>
          </cell>
          <cell r="BN6" t="str">
            <v>dic</v>
          </cell>
          <cell r="BO6" t="str">
            <v>gen</v>
          </cell>
          <cell r="BP6" t="str">
            <v>feb</v>
          </cell>
          <cell r="BQ6" t="str">
            <v>mar</v>
          </cell>
          <cell r="BR6" t="str">
            <v>apr</v>
          </cell>
          <cell r="BS6" t="str">
            <v>mag</v>
          </cell>
          <cell r="BT6" t="str">
            <v>giu</v>
          </cell>
          <cell r="BU6" t="str">
            <v>lug</v>
          </cell>
          <cell r="BV6" t="str">
            <v>ago</v>
          </cell>
          <cell r="BW6" t="str">
            <v>set</v>
          </cell>
          <cell r="BX6" t="str">
            <v>ott</v>
          </cell>
          <cell r="BY6" t="str">
            <v>nov</v>
          </cell>
          <cell r="BZ6" t="str">
            <v>dic</v>
          </cell>
          <cell r="CA6" t="str">
            <v>gen</v>
          </cell>
          <cell r="CB6" t="str">
            <v>feb</v>
          </cell>
          <cell r="CC6" t="str">
            <v>mar</v>
          </cell>
          <cell r="CD6" t="str">
            <v>apr</v>
          </cell>
          <cell r="CE6" t="str">
            <v>mag</v>
          </cell>
          <cell r="CF6" t="str">
            <v>giu</v>
          </cell>
          <cell r="CG6" t="str">
            <v>lug</v>
          </cell>
          <cell r="CH6" t="str">
            <v>ago</v>
          </cell>
          <cell r="CI6" t="str">
            <v>set</v>
          </cell>
          <cell r="CJ6" t="str">
            <v>ott</v>
          </cell>
          <cell r="CK6" t="str">
            <v>nov</v>
          </cell>
          <cell r="CL6" t="str">
            <v>dic</v>
          </cell>
          <cell r="CM6" t="str">
            <v>gen</v>
          </cell>
          <cell r="CN6" t="str">
            <v>feb</v>
          </cell>
          <cell r="CO6" t="str">
            <v>mar</v>
          </cell>
          <cell r="CP6" t="str">
            <v>apr</v>
          </cell>
          <cell r="CQ6" t="str">
            <v>mag</v>
          </cell>
          <cell r="CR6" t="str">
            <v>giu</v>
          </cell>
          <cell r="CS6" t="str">
            <v>lug</v>
          </cell>
          <cell r="CT6" t="str">
            <v>ago</v>
          </cell>
          <cell r="CU6" t="str">
            <v>set</v>
          </cell>
          <cell r="CV6" t="str">
            <v>ott</v>
          </cell>
          <cell r="CW6" t="str">
            <v>nov</v>
          </cell>
          <cell r="CX6" t="str">
            <v>dic</v>
          </cell>
          <cell r="CY6" t="str">
            <v>gen</v>
          </cell>
          <cell r="CZ6" t="str">
            <v>feb</v>
          </cell>
          <cell r="DA6" t="str">
            <v>mar</v>
          </cell>
          <cell r="DB6" t="str">
            <v>apr</v>
          </cell>
          <cell r="DC6" t="str">
            <v>mag</v>
          </cell>
          <cell r="DD6" t="str">
            <v>giu</v>
          </cell>
          <cell r="DE6" t="str">
            <v>lug</v>
          </cell>
          <cell r="DF6" t="str">
            <v>ago</v>
          </cell>
          <cell r="DG6" t="str">
            <v>set</v>
          </cell>
          <cell r="DH6" t="str">
            <v>ott</v>
          </cell>
          <cell r="DI6" t="str">
            <v>nov</v>
          </cell>
          <cell r="DJ6" t="str">
            <v>dic</v>
          </cell>
          <cell r="DK6" t="str">
            <v>gen</v>
          </cell>
          <cell r="DL6" t="str">
            <v>feb</v>
          </cell>
          <cell r="DM6" t="str">
            <v>mar</v>
          </cell>
          <cell r="DN6" t="str">
            <v>apr</v>
          </cell>
          <cell r="DO6" t="str">
            <v>mag</v>
          </cell>
          <cell r="DP6" t="str">
            <v>giu</v>
          </cell>
          <cell r="DQ6" t="str">
            <v>lug</v>
          </cell>
          <cell r="DR6" t="str">
            <v>ago</v>
          </cell>
          <cell r="DS6" t="str">
            <v>set</v>
          </cell>
          <cell r="DT6" t="str">
            <v>ott</v>
          </cell>
          <cell r="DU6" t="str">
            <v>nov</v>
          </cell>
          <cell r="DV6" t="str">
            <v>dic</v>
          </cell>
        </row>
        <row r="7">
          <cell r="G7">
            <v>300000</v>
          </cell>
          <cell r="H7">
            <v>300000</v>
          </cell>
          <cell r="I7">
            <v>300000</v>
          </cell>
          <cell r="J7">
            <v>300000</v>
          </cell>
          <cell r="K7">
            <v>300000</v>
          </cell>
          <cell r="L7">
            <v>300000</v>
          </cell>
          <cell r="M7">
            <v>300000</v>
          </cell>
          <cell r="N7">
            <v>300000</v>
          </cell>
          <cell r="O7">
            <v>300000</v>
          </cell>
          <cell r="P7">
            <v>300000</v>
          </cell>
          <cell r="Q7">
            <v>300000</v>
          </cell>
          <cell r="R7">
            <v>300000</v>
          </cell>
          <cell r="S7">
            <v>300000</v>
          </cell>
          <cell r="T7">
            <v>300000</v>
          </cell>
          <cell r="U7">
            <v>300000</v>
          </cell>
          <cell r="V7">
            <v>300000</v>
          </cell>
          <cell r="W7">
            <v>300000</v>
          </cell>
          <cell r="X7">
            <v>300000</v>
          </cell>
          <cell r="Y7">
            <v>300000</v>
          </cell>
          <cell r="Z7">
            <v>300000</v>
          </cell>
          <cell r="AA7">
            <v>300000</v>
          </cell>
          <cell r="AB7">
            <v>300000</v>
          </cell>
          <cell r="AC7">
            <v>300000</v>
          </cell>
          <cell r="AD7">
            <v>300000</v>
          </cell>
          <cell r="AE7">
            <v>135000</v>
          </cell>
          <cell r="AF7">
            <v>135000</v>
          </cell>
          <cell r="AG7">
            <v>135000</v>
          </cell>
          <cell r="AH7">
            <v>135000</v>
          </cell>
          <cell r="AI7">
            <v>135000</v>
          </cell>
          <cell r="AJ7">
            <v>135000</v>
          </cell>
          <cell r="AK7">
            <v>135000</v>
          </cell>
          <cell r="AL7">
            <v>135000</v>
          </cell>
          <cell r="AM7">
            <v>135000</v>
          </cell>
          <cell r="AN7">
            <v>135000</v>
          </cell>
          <cell r="AO7">
            <v>135000</v>
          </cell>
          <cell r="AP7">
            <v>135000</v>
          </cell>
          <cell r="AQ7">
            <v>300000</v>
          </cell>
          <cell r="AR7">
            <v>300000</v>
          </cell>
          <cell r="AS7">
            <v>300000</v>
          </cell>
          <cell r="AT7">
            <v>300000</v>
          </cell>
          <cell r="AU7">
            <v>300000</v>
          </cell>
          <cell r="AV7">
            <v>300000</v>
          </cell>
          <cell r="AW7">
            <v>300000</v>
          </cell>
          <cell r="AX7">
            <v>300000</v>
          </cell>
          <cell r="AY7">
            <v>300000</v>
          </cell>
          <cell r="AZ7">
            <v>300000</v>
          </cell>
          <cell r="BA7">
            <v>300000</v>
          </cell>
          <cell r="BB7">
            <v>300000</v>
          </cell>
          <cell r="BC7">
            <v>300000</v>
          </cell>
          <cell r="BD7">
            <v>300000</v>
          </cell>
          <cell r="BE7">
            <v>300000</v>
          </cell>
          <cell r="BF7">
            <v>300000</v>
          </cell>
          <cell r="BG7">
            <v>300000</v>
          </cell>
          <cell r="BH7">
            <v>300000</v>
          </cell>
          <cell r="BI7">
            <v>300000</v>
          </cell>
          <cell r="BJ7">
            <v>300000</v>
          </cell>
          <cell r="BK7">
            <v>300000</v>
          </cell>
          <cell r="BL7">
            <v>300000</v>
          </cell>
          <cell r="BM7">
            <v>300000</v>
          </cell>
          <cell r="BN7">
            <v>300000</v>
          </cell>
          <cell r="BO7">
            <v>300000</v>
          </cell>
          <cell r="BP7">
            <v>300000</v>
          </cell>
          <cell r="BQ7">
            <v>300000</v>
          </cell>
          <cell r="BR7">
            <v>300000</v>
          </cell>
          <cell r="BS7">
            <v>300000</v>
          </cell>
          <cell r="BT7">
            <v>300000</v>
          </cell>
          <cell r="BU7">
            <v>300000</v>
          </cell>
          <cell r="BV7">
            <v>300000</v>
          </cell>
          <cell r="BW7">
            <v>300000</v>
          </cell>
          <cell r="BX7">
            <v>300000</v>
          </cell>
          <cell r="BY7">
            <v>300000</v>
          </cell>
          <cell r="BZ7">
            <v>300000</v>
          </cell>
          <cell r="CA7">
            <v>300000</v>
          </cell>
          <cell r="CB7">
            <v>300000</v>
          </cell>
          <cell r="CC7">
            <v>300000</v>
          </cell>
          <cell r="CD7">
            <v>300000</v>
          </cell>
          <cell r="CE7">
            <v>300000</v>
          </cell>
          <cell r="CF7">
            <v>300000</v>
          </cell>
          <cell r="CG7">
            <v>300000</v>
          </cell>
          <cell r="CH7">
            <v>300000</v>
          </cell>
          <cell r="CI7">
            <v>300000</v>
          </cell>
          <cell r="CJ7">
            <v>300000</v>
          </cell>
          <cell r="CK7">
            <v>300000</v>
          </cell>
          <cell r="CL7">
            <v>300000</v>
          </cell>
          <cell r="CM7">
            <v>300000</v>
          </cell>
          <cell r="CN7">
            <v>300000</v>
          </cell>
          <cell r="CO7">
            <v>300000</v>
          </cell>
          <cell r="CP7">
            <v>300000</v>
          </cell>
          <cell r="CQ7">
            <v>300000</v>
          </cell>
          <cell r="CR7">
            <v>300000</v>
          </cell>
          <cell r="CS7">
            <v>300000</v>
          </cell>
          <cell r="CT7">
            <v>300000</v>
          </cell>
          <cell r="CU7">
            <v>300000</v>
          </cell>
          <cell r="CV7">
            <v>300000</v>
          </cell>
          <cell r="CW7">
            <v>300000</v>
          </cell>
          <cell r="CX7">
            <v>300000</v>
          </cell>
          <cell r="CY7">
            <v>300000</v>
          </cell>
          <cell r="CZ7">
            <v>300000</v>
          </cell>
          <cell r="DA7">
            <v>300000</v>
          </cell>
          <cell r="DB7">
            <v>300000</v>
          </cell>
          <cell r="DC7">
            <v>300000</v>
          </cell>
          <cell r="DD7">
            <v>300000</v>
          </cell>
          <cell r="DE7">
            <v>300000</v>
          </cell>
          <cell r="DF7">
            <v>300000</v>
          </cell>
          <cell r="DG7">
            <v>300000</v>
          </cell>
          <cell r="DH7">
            <v>300000</v>
          </cell>
          <cell r="DI7">
            <v>300000</v>
          </cell>
          <cell r="DJ7">
            <v>300000</v>
          </cell>
          <cell r="DK7">
            <v>300000</v>
          </cell>
          <cell r="DL7">
            <v>300000</v>
          </cell>
          <cell r="DM7">
            <v>300000</v>
          </cell>
          <cell r="DN7">
            <v>300000</v>
          </cell>
          <cell r="DO7">
            <v>300000</v>
          </cell>
          <cell r="DP7">
            <v>300000</v>
          </cell>
          <cell r="DQ7">
            <v>300000</v>
          </cell>
          <cell r="DR7">
            <v>300000</v>
          </cell>
          <cell r="DS7">
            <v>300000</v>
          </cell>
          <cell r="DT7">
            <v>300000</v>
          </cell>
          <cell r="DU7">
            <v>300000</v>
          </cell>
          <cell r="DV7">
            <v>300000</v>
          </cell>
        </row>
        <row r="8">
          <cell r="G8">
            <v>300000</v>
          </cell>
          <cell r="H8">
            <v>300000</v>
          </cell>
          <cell r="I8">
            <v>300000</v>
          </cell>
          <cell r="J8">
            <v>300000</v>
          </cell>
          <cell r="K8">
            <v>300000</v>
          </cell>
          <cell r="L8">
            <v>300000</v>
          </cell>
          <cell r="M8">
            <v>300000</v>
          </cell>
          <cell r="N8">
            <v>300000</v>
          </cell>
          <cell r="O8">
            <v>300000</v>
          </cell>
          <cell r="P8">
            <v>300000</v>
          </cell>
          <cell r="Q8">
            <v>300000</v>
          </cell>
          <cell r="R8">
            <v>300000</v>
          </cell>
          <cell r="S8">
            <v>300000</v>
          </cell>
          <cell r="T8">
            <v>300000</v>
          </cell>
          <cell r="U8">
            <v>300000</v>
          </cell>
          <cell r="V8">
            <v>300000</v>
          </cell>
          <cell r="W8">
            <v>300000</v>
          </cell>
          <cell r="X8">
            <v>300000</v>
          </cell>
          <cell r="Y8">
            <v>300000</v>
          </cell>
          <cell r="Z8">
            <v>300000</v>
          </cell>
          <cell r="AA8">
            <v>300000</v>
          </cell>
          <cell r="AB8">
            <v>300000</v>
          </cell>
          <cell r="AC8">
            <v>300000</v>
          </cell>
          <cell r="AD8">
            <v>300000</v>
          </cell>
          <cell r="AE8">
            <v>100000</v>
          </cell>
          <cell r="AF8">
            <v>100000</v>
          </cell>
          <cell r="AG8">
            <v>100000</v>
          </cell>
          <cell r="AH8">
            <v>100000</v>
          </cell>
          <cell r="AI8">
            <v>100000</v>
          </cell>
          <cell r="AJ8">
            <v>100000</v>
          </cell>
          <cell r="AK8">
            <v>100000</v>
          </cell>
          <cell r="AL8">
            <v>100000</v>
          </cell>
          <cell r="AM8">
            <v>100000</v>
          </cell>
          <cell r="AN8">
            <v>100000</v>
          </cell>
          <cell r="AO8">
            <v>100000</v>
          </cell>
          <cell r="AP8">
            <v>100000</v>
          </cell>
          <cell r="AQ8">
            <v>300000</v>
          </cell>
          <cell r="AR8">
            <v>300000</v>
          </cell>
          <cell r="AS8">
            <v>300000</v>
          </cell>
          <cell r="AT8">
            <v>300000</v>
          </cell>
          <cell r="AU8">
            <v>300000</v>
          </cell>
          <cell r="AV8">
            <v>300000</v>
          </cell>
          <cell r="AW8">
            <v>300000</v>
          </cell>
          <cell r="AX8">
            <v>300000</v>
          </cell>
          <cell r="AY8">
            <v>300000</v>
          </cell>
          <cell r="AZ8">
            <v>300000</v>
          </cell>
          <cell r="BA8">
            <v>300000</v>
          </cell>
          <cell r="BB8">
            <v>300000</v>
          </cell>
          <cell r="BC8">
            <v>300000</v>
          </cell>
          <cell r="BD8">
            <v>300000</v>
          </cell>
          <cell r="BE8">
            <v>300000</v>
          </cell>
          <cell r="BF8">
            <v>300000</v>
          </cell>
          <cell r="BG8">
            <v>300000</v>
          </cell>
          <cell r="BH8">
            <v>300000</v>
          </cell>
          <cell r="BI8">
            <v>300000</v>
          </cell>
          <cell r="BJ8">
            <v>300000</v>
          </cell>
          <cell r="BK8">
            <v>300000</v>
          </cell>
          <cell r="BL8">
            <v>300000</v>
          </cell>
          <cell r="BM8">
            <v>300000</v>
          </cell>
          <cell r="BN8">
            <v>300000</v>
          </cell>
          <cell r="BO8">
            <v>300000</v>
          </cell>
          <cell r="BP8">
            <v>300000</v>
          </cell>
          <cell r="BQ8">
            <v>300000</v>
          </cell>
          <cell r="BR8">
            <v>300000</v>
          </cell>
          <cell r="BS8">
            <v>300000</v>
          </cell>
          <cell r="BT8">
            <v>300000</v>
          </cell>
          <cell r="BU8">
            <v>300000</v>
          </cell>
          <cell r="BV8">
            <v>300000</v>
          </cell>
          <cell r="BW8">
            <v>300000</v>
          </cell>
          <cell r="BX8">
            <v>300000</v>
          </cell>
          <cell r="BY8">
            <v>300000</v>
          </cell>
          <cell r="BZ8">
            <v>300000</v>
          </cell>
          <cell r="CA8">
            <v>300000</v>
          </cell>
          <cell r="CB8">
            <v>300000</v>
          </cell>
          <cell r="CC8">
            <v>300000</v>
          </cell>
          <cell r="CD8">
            <v>300000</v>
          </cell>
          <cell r="CE8">
            <v>300000</v>
          </cell>
          <cell r="CF8">
            <v>300000</v>
          </cell>
          <cell r="CG8">
            <v>300000</v>
          </cell>
          <cell r="CH8">
            <v>300000</v>
          </cell>
          <cell r="CI8">
            <v>300000</v>
          </cell>
          <cell r="CJ8">
            <v>300000</v>
          </cell>
          <cell r="CK8">
            <v>300000</v>
          </cell>
          <cell r="CL8">
            <v>300000</v>
          </cell>
          <cell r="CM8">
            <v>300000</v>
          </cell>
          <cell r="CN8">
            <v>300000</v>
          </cell>
          <cell r="CO8">
            <v>300000</v>
          </cell>
          <cell r="CP8">
            <v>300000</v>
          </cell>
          <cell r="CQ8">
            <v>300000</v>
          </cell>
          <cell r="CR8">
            <v>300000</v>
          </cell>
          <cell r="CS8">
            <v>300000</v>
          </cell>
          <cell r="CT8">
            <v>300000</v>
          </cell>
          <cell r="CU8">
            <v>300000</v>
          </cell>
          <cell r="CV8">
            <v>300000</v>
          </cell>
          <cell r="CW8">
            <v>300000</v>
          </cell>
          <cell r="CX8">
            <v>300000</v>
          </cell>
          <cell r="CY8">
            <v>300000</v>
          </cell>
          <cell r="CZ8">
            <v>300000</v>
          </cell>
          <cell r="DA8">
            <v>300000</v>
          </cell>
          <cell r="DB8">
            <v>300000</v>
          </cell>
          <cell r="DC8">
            <v>300000</v>
          </cell>
          <cell r="DD8">
            <v>300000</v>
          </cell>
          <cell r="DE8">
            <v>300000</v>
          </cell>
          <cell r="DF8">
            <v>300000</v>
          </cell>
          <cell r="DG8">
            <v>300000</v>
          </cell>
          <cell r="DH8">
            <v>300000</v>
          </cell>
          <cell r="DI8">
            <v>300000</v>
          </cell>
          <cell r="DJ8">
            <v>300000</v>
          </cell>
          <cell r="DK8">
            <v>300000</v>
          </cell>
          <cell r="DL8">
            <v>300000</v>
          </cell>
          <cell r="DM8">
            <v>300000</v>
          </cell>
          <cell r="DN8">
            <v>300000</v>
          </cell>
          <cell r="DO8">
            <v>300000</v>
          </cell>
          <cell r="DP8">
            <v>300000</v>
          </cell>
          <cell r="DQ8">
            <v>300000</v>
          </cell>
          <cell r="DR8">
            <v>300000</v>
          </cell>
          <cell r="DS8">
            <v>300000</v>
          </cell>
          <cell r="DT8">
            <v>300000</v>
          </cell>
          <cell r="DU8">
            <v>300000</v>
          </cell>
          <cell r="DV8">
            <v>300000</v>
          </cell>
        </row>
        <row r="9">
          <cell r="G9">
            <v>200000</v>
          </cell>
          <cell r="H9">
            <v>200000</v>
          </cell>
          <cell r="I9">
            <v>200000</v>
          </cell>
          <cell r="J9">
            <v>200000</v>
          </cell>
          <cell r="K9">
            <v>200000</v>
          </cell>
          <cell r="L9">
            <v>200000</v>
          </cell>
          <cell r="M9">
            <v>200000</v>
          </cell>
          <cell r="N9">
            <v>200000</v>
          </cell>
          <cell r="O9">
            <v>200000</v>
          </cell>
          <cell r="P9">
            <v>200000</v>
          </cell>
          <cell r="Q9">
            <v>200000</v>
          </cell>
          <cell r="R9">
            <v>200000</v>
          </cell>
          <cell r="S9">
            <v>200000</v>
          </cell>
          <cell r="T9">
            <v>200000</v>
          </cell>
          <cell r="U9">
            <v>200000</v>
          </cell>
          <cell r="V9">
            <v>200000</v>
          </cell>
          <cell r="W9">
            <v>200000</v>
          </cell>
          <cell r="X9">
            <v>200000</v>
          </cell>
          <cell r="Y9">
            <v>200000</v>
          </cell>
          <cell r="Z9">
            <v>200000</v>
          </cell>
          <cell r="AA9">
            <v>200000</v>
          </cell>
          <cell r="AB9">
            <v>200000</v>
          </cell>
          <cell r="AC9">
            <v>200000</v>
          </cell>
          <cell r="AD9">
            <v>200000</v>
          </cell>
          <cell r="AE9">
            <v>40000</v>
          </cell>
          <cell r="AF9">
            <v>40000</v>
          </cell>
          <cell r="AG9">
            <v>40000</v>
          </cell>
          <cell r="AH9">
            <v>40000</v>
          </cell>
          <cell r="AI9">
            <v>40000</v>
          </cell>
          <cell r="AJ9">
            <v>40000</v>
          </cell>
          <cell r="AK9">
            <v>40000</v>
          </cell>
          <cell r="AL9">
            <v>40000</v>
          </cell>
          <cell r="AM9">
            <v>40000</v>
          </cell>
          <cell r="AN9">
            <v>40000</v>
          </cell>
          <cell r="AO9">
            <v>40000</v>
          </cell>
          <cell r="AP9">
            <v>40000</v>
          </cell>
          <cell r="AQ9">
            <v>200000</v>
          </cell>
          <cell r="AR9">
            <v>200000</v>
          </cell>
          <cell r="AS9">
            <v>200000</v>
          </cell>
          <cell r="AT9">
            <v>200000</v>
          </cell>
          <cell r="AU9">
            <v>200000</v>
          </cell>
          <cell r="AV9">
            <v>200000</v>
          </cell>
          <cell r="AW9">
            <v>200000</v>
          </cell>
          <cell r="AX9">
            <v>200000</v>
          </cell>
          <cell r="AY9">
            <v>200000</v>
          </cell>
          <cell r="AZ9">
            <v>200000</v>
          </cell>
          <cell r="BA9">
            <v>200000</v>
          </cell>
          <cell r="BB9">
            <v>200000</v>
          </cell>
          <cell r="BC9">
            <v>200000</v>
          </cell>
          <cell r="BD9">
            <v>200000</v>
          </cell>
          <cell r="BE9">
            <v>200000</v>
          </cell>
          <cell r="BF9">
            <v>200000</v>
          </cell>
          <cell r="BG9">
            <v>200000</v>
          </cell>
          <cell r="BH9">
            <v>200000</v>
          </cell>
          <cell r="BI9">
            <v>200000</v>
          </cell>
          <cell r="BJ9">
            <v>200000</v>
          </cell>
          <cell r="BK9">
            <v>200000</v>
          </cell>
          <cell r="BL9">
            <v>200000</v>
          </cell>
          <cell r="BM9">
            <v>200000</v>
          </cell>
          <cell r="BN9">
            <v>200000</v>
          </cell>
          <cell r="BO9">
            <v>200000</v>
          </cell>
          <cell r="BP9">
            <v>200000</v>
          </cell>
          <cell r="BQ9">
            <v>200000</v>
          </cell>
          <cell r="BR9">
            <v>200000</v>
          </cell>
          <cell r="BS9">
            <v>200000</v>
          </cell>
          <cell r="BT9">
            <v>200000</v>
          </cell>
          <cell r="BU9">
            <v>200000</v>
          </cell>
          <cell r="BV9">
            <v>200000</v>
          </cell>
          <cell r="BW9">
            <v>200000</v>
          </cell>
          <cell r="BX9">
            <v>200000</v>
          </cell>
          <cell r="BY9">
            <v>200000</v>
          </cell>
          <cell r="BZ9">
            <v>200000</v>
          </cell>
          <cell r="CA9">
            <v>200000</v>
          </cell>
          <cell r="CB9">
            <v>200000</v>
          </cell>
          <cell r="CC9">
            <v>200000</v>
          </cell>
          <cell r="CD9">
            <v>200000</v>
          </cell>
          <cell r="CE9">
            <v>200000</v>
          </cell>
          <cell r="CF9">
            <v>200000</v>
          </cell>
          <cell r="CG9">
            <v>200000</v>
          </cell>
          <cell r="CH9">
            <v>200000</v>
          </cell>
          <cell r="CI9">
            <v>200000</v>
          </cell>
          <cell r="CJ9">
            <v>200000</v>
          </cell>
          <cell r="CK9">
            <v>200000</v>
          </cell>
          <cell r="CL9">
            <v>200000</v>
          </cell>
          <cell r="CM9">
            <v>200000</v>
          </cell>
          <cell r="CN9">
            <v>200000</v>
          </cell>
          <cell r="CO9">
            <v>200000</v>
          </cell>
          <cell r="CP9">
            <v>200000</v>
          </cell>
          <cell r="CQ9">
            <v>200000</v>
          </cell>
          <cell r="CR9">
            <v>200000</v>
          </cell>
          <cell r="CS9">
            <v>200000</v>
          </cell>
          <cell r="CT9">
            <v>200000</v>
          </cell>
          <cell r="CU9">
            <v>200000</v>
          </cell>
          <cell r="CV9">
            <v>200000</v>
          </cell>
          <cell r="CW9">
            <v>200000</v>
          </cell>
          <cell r="CX9">
            <v>200000</v>
          </cell>
          <cell r="CY9">
            <v>200000</v>
          </cell>
          <cell r="CZ9">
            <v>200000</v>
          </cell>
          <cell r="DA9">
            <v>200000</v>
          </cell>
          <cell r="DB9">
            <v>200000</v>
          </cell>
          <cell r="DC9">
            <v>200000</v>
          </cell>
          <cell r="DD9">
            <v>200000</v>
          </cell>
          <cell r="DE9">
            <v>200000</v>
          </cell>
          <cell r="DF9">
            <v>200000</v>
          </cell>
          <cell r="DG9">
            <v>200000</v>
          </cell>
          <cell r="DH9">
            <v>200000</v>
          </cell>
          <cell r="DI9">
            <v>200000</v>
          </cell>
          <cell r="DJ9">
            <v>200000</v>
          </cell>
          <cell r="DK9">
            <v>200000</v>
          </cell>
          <cell r="DL9">
            <v>200000</v>
          </cell>
          <cell r="DM9">
            <v>200000</v>
          </cell>
          <cell r="DN9">
            <v>200000</v>
          </cell>
          <cell r="DO9">
            <v>200000</v>
          </cell>
          <cell r="DP9">
            <v>200000</v>
          </cell>
          <cell r="DQ9">
            <v>200000</v>
          </cell>
          <cell r="DR9">
            <v>200000</v>
          </cell>
          <cell r="DS9">
            <v>200000</v>
          </cell>
          <cell r="DT9">
            <v>200000</v>
          </cell>
          <cell r="DU9">
            <v>200000</v>
          </cell>
          <cell r="DV9">
            <v>200000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</row>
        <row r="37">
          <cell r="G37">
            <v>800000</v>
          </cell>
          <cell r="H37">
            <v>800000</v>
          </cell>
          <cell r="I37">
            <v>800000</v>
          </cell>
          <cell r="J37">
            <v>800000</v>
          </cell>
          <cell r="K37">
            <v>800000</v>
          </cell>
          <cell r="L37">
            <v>800000</v>
          </cell>
          <cell r="M37">
            <v>800000</v>
          </cell>
          <cell r="N37">
            <v>800000</v>
          </cell>
          <cell r="O37">
            <v>800000</v>
          </cell>
          <cell r="P37">
            <v>800000</v>
          </cell>
          <cell r="Q37">
            <v>800000</v>
          </cell>
          <cell r="R37">
            <v>800000</v>
          </cell>
          <cell r="S37">
            <v>800000</v>
          </cell>
          <cell r="T37">
            <v>800000</v>
          </cell>
          <cell r="U37">
            <v>800000</v>
          </cell>
          <cell r="V37">
            <v>800000</v>
          </cell>
          <cell r="W37">
            <v>800000</v>
          </cell>
          <cell r="X37">
            <v>800000</v>
          </cell>
          <cell r="Y37">
            <v>800000</v>
          </cell>
          <cell r="Z37">
            <v>800000</v>
          </cell>
          <cell r="AA37">
            <v>800000</v>
          </cell>
          <cell r="AB37">
            <v>800000</v>
          </cell>
          <cell r="AC37">
            <v>800000</v>
          </cell>
          <cell r="AD37">
            <v>800000</v>
          </cell>
          <cell r="AE37">
            <v>275000</v>
          </cell>
          <cell r="AF37">
            <v>275000</v>
          </cell>
          <cell r="AG37">
            <v>275000</v>
          </cell>
          <cell r="AH37">
            <v>275000</v>
          </cell>
          <cell r="AI37">
            <v>275000</v>
          </cell>
          <cell r="AJ37">
            <v>275000</v>
          </cell>
          <cell r="AK37">
            <v>275000</v>
          </cell>
          <cell r="AL37">
            <v>275000</v>
          </cell>
          <cell r="AM37">
            <v>275000</v>
          </cell>
          <cell r="AN37">
            <v>275000</v>
          </cell>
          <cell r="AO37">
            <v>275000</v>
          </cell>
          <cell r="AP37">
            <v>275000</v>
          </cell>
          <cell r="AQ37">
            <v>800000</v>
          </cell>
          <cell r="AR37">
            <v>800000</v>
          </cell>
          <cell r="AS37">
            <v>800000</v>
          </cell>
          <cell r="AT37">
            <v>800000</v>
          </cell>
          <cell r="AU37">
            <v>800000</v>
          </cell>
          <cell r="AV37">
            <v>800000</v>
          </cell>
          <cell r="AW37">
            <v>800000</v>
          </cell>
          <cell r="AX37">
            <v>800000</v>
          </cell>
          <cell r="AY37">
            <v>800000</v>
          </cell>
          <cell r="AZ37">
            <v>800000</v>
          </cell>
          <cell r="BA37">
            <v>800000</v>
          </cell>
          <cell r="BB37">
            <v>800000</v>
          </cell>
          <cell r="BC37">
            <v>800000</v>
          </cell>
          <cell r="BD37">
            <v>800000</v>
          </cell>
          <cell r="BE37">
            <v>800000</v>
          </cell>
          <cell r="BF37">
            <v>800000</v>
          </cell>
          <cell r="BG37">
            <v>800000</v>
          </cell>
          <cell r="BH37">
            <v>800000</v>
          </cell>
          <cell r="BI37">
            <v>800000</v>
          </cell>
          <cell r="BJ37">
            <v>800000</v>
          </cell>
          <cell r="BK37">
            <v>800000</v>
          </cell>
          <cell r="BL37">
            <v>800000</v>
          </cell>
          <cell r="BM37">
            <v>800000</v>
          </cell>
          <cell r="BN37">
            <v>800000</v>
          </cell>
          <cell r="BO37">
            <v>800000</v>
          </cell>
          <cell r="BP37">
            <v>800000</v>
          </cell>
          <cell r="BQ37">
            <v>800000</v>
          </cell>
          <cell r="BR37">
            <v>800000</v>
          </cell>
          <cell r="BS37">
            <v>800000</v>
          </cell>
          <cell r="BT37">
            <v>800000</v>
          </cell>
          <cell r="BU37">
            <v>800000</v>
          </cell>
          <cell r="BV37">
            <v>800000</v>
          </cell>
          <cell r="BW37">
            <v>800000</v>
          </cell>
          <cell r="BX37">
            <v>800000</v>
          </cell>
          <cell r="BY37">
            <v>800000</v>
          </cell>
          <cell r="BZ37">
            <v>800000</v>
          </cell>
          <cell r="CA37">
            <v>800000</v>
          </cell>
          <cell r="CB37">
            <v>800000</v>
          </cell>
          <cell r="CC37">
            <v>800000</v>
          </cell>
          <cell r="CD37">
            <v>800000</v>
          </cell>
          <cell r="CE37">
            <v>800000</v>
          </cell>
          <cell r="CF37">
            <v>800000</v>
          </cell>
          <cell r="CG37">
            <v>800000</v>
          </cell>
          <cell r="CH37">
            <v>800000</v>
          </cell>
          <cell r="CI37">
            <v>800000</v>
          </cell>
          <cell r="CJ37">
            <v>800000</v>
          </cell>
          <cell r="CK37">
            <v>800000</v>
          </cell>
          <cell r="CL37">
            <v>800000</v>
          </cell>
          <cell r="CM37">
            <v>800000</v>
          </cell>
          <cell r="CN37">
            <v>800000</v>
          </cell>
          <cell r="CO37">
            <v>800000</v>
          </cell>
          <cell r="CP37">
            <v>800000</v>
          </cell>
          <cell r="CQ37">
            <v>800000</v>
          </cell>
          <cell r="CR37">
            <v>800000</v>
          </cell>
          <cell r="CS37">
            <v>800000</v>
          </cell>
          <cell r="CT37">
            <v>800000</v>
          </cell>
          <cell r="CU37">
            <v>800000</v>
          </cell>
          <cell r="CV37">
            <v>800000</v>
          </cell>
          <cell r="CW37">
            <v>800000</v>
          </cell>
          <cell r="CX37">
            <v>800000</v>
          </cell>
          <cell r="CY37">
            <v>800000</v>
          </cell>
          <cell r="CZ37">
            <v>800000</v>
          </cell>
          <cell r="DA37">
            <v>800000</v>
          </cell>
          <cell r="DB37">
            <v>800000</v>
          </cell>
          <cell r="DC37">
            <v>800000</v>
          </cell>
          <cell r="DD37">
            <v>800000</v>
          </cell>
          <cell r="DE37">
            <v>800000</v>
          </cell>
          <cell r="DF37">
            <v>800000</v>
          </cell>
          <cell r="DG37">
            <v>800000</v>
          </cell>
          <cell r="DH37">
            <v>800000</v>
          </cell>
          <cell r="DI37">
            <v>800000</v>
          </cell>
          <cell r="DJ37">
            <v>800000</v>
          </cell>
          <cell r="DK37">
            <v>800000</v>
          </cell>
          <cell r="DL37">
            <v>800000</v>
          </cell>
          <cell r="DM37">
            <v>800000</v>
          </cell>
          <cell r="DN37">
            <v>800000</v>
          </cell>
          <cell r="DO37">
            <v>800000</v>
          </cell>
          <cell r="DP37">
            <v>800000</v>
          </cell>
          <cell r="DQ37">
            <v>800000</v>
          </cell>
          <cell r="DR37">
            <v>800000</v>
          </cell>
          <cell r="DS37">
            <v>800000</v>
          </cell>
          <cell r="DT37">
            <v>800000</v>
          </cell>
          <cell r="DU37">
            <v>800000</v>
          </cell>
          <cell r="DV37">
            <v>800000</v>
          </cell>
        </row>
        <row r="69">
          <cell r="G69">
            <v>176000</v>
          </cell>
          <cell r="H69">
            <v>176000</v>
          </cell>
          <cell r="I69">
            <v>176000</v>
          </cell>
          <cell r="J69">
            <v>176000</v>
          </cell>
          <cell r="K69">
            <v>176000</v>
          </cell>
          <cell r="L69">
            <v>176000</v>
          </cell>
          <cell r="M69">
            <v>176000</v>
          </cell>
          <cell r="N69">
            <v>176000</v>
          </cell>
          <cell r="O69">
            <v>176000</v>
          </cell>
          <cell r="P69">
            <v>176000</v>
          </cell>
          <cell r="Q69">
            <v>176000</v>
          </cell>
          <cell r="R69">
            <v>176000</v>
          </cell>
          <cell r="S69">
            <v>176000</v>
          </cell>
          <cell r="T69">
            <v>176000</v>
          </cell>
          <cell r="U69">
            <v>176000</v>
          </cell>
          <cell r="V69">
            <v>176000</v>
          </cell>
          <cell r="W69">
            <v>176000</v>
          </cell>
          <cell r="X69">
            <v>176000</v>
          </cell>
          <cell r="Y69">
            <v>176000</v>
          </cell>
          <cell r="Z69">
            <v>176000</v>
          </cell>
          <cell r="AA69">
            <v>176000</v>
          </cell>
          <cell r="AB69">
            <v>176000</v>
          </cell>
          <cell r="AC69">
            <v>176000</v>
          </cell>
          <cell r="AD69">
            <v>176000</v>
          </cell>
          <cell r="AE69">
            <v>60500</v>
          </cell>
          <cell r="AF69">
            <v>60500</v>
          </cell>
          <cell r="AG69">
            <v>60500</v>
          </cell>
          <cell r="AH69">
            <v>60500</v>
          </cell>
          <cell r="AI69">
            <v>60500</v>
          </cell>
          <cell r="AJ69">
            <v>60500</v>
          </cell>
          <cell r="AK69">
            <v>60500</v>
          </cell>
          <cell r="AL69">
            <v>60500</v>
          </cell>
          <cell r="AM69">
            <v>60500</v>
          </cell>
          <cell r="AN69">
            <v>60500</v>
          </cell>
          <cell r="AO69">
            <v>60500</v>
          </cell>
          <cell r="AP69">
            <v>60500</v>
          </cell>
          <cell r="AQ69">
            <v>176000</v>
          </cell>
          <cell r="AR69">
            <v>176000</v>
          </cell>
          <cell r="AS69">
            <v>176000</v>
          </cell>
          <cell r="AT69">
            <v>176000</v>
          </cell>
          <cell r="AU69">
            <v>176000</v>
          </cell>
          <cell r="AV69">
            <v>176000</v>
          </cell>
          <cell r="AW69">
            <v>176000</v>
          </cell>
          <cell r="AX69">
            <v>176000</v>
          </cell>
          <cell r="AY69">
            <v>176000</v>
          </cell>
          <cell r="AZ69">
            <v>176000</v>
          </cell>
          <cell r="BA69">
            <v>176000</v>
          </cell>
          <cell r="BB69">
            <v>176000</v>
          </cell>
          <cell r="BC69">
            <v>176000</v>
          </cell>
          <cell r="BD69">
            <v>176000</v>
          </cell>
          <cell r="BE69">
            <v>176000</v>
          </cell>
          <cell r="BF69">
            <v>176000</v>
          </cell>
          <cell r="BG69">
            <v>176000</v>
          </cell>
          <cell r="BH69">
            <v>176000</v>
          </cell>
          <cell r="BI69">
            <v>176000</v>
          </cell>
          <cell r="BJ69">
            <v>176000</v>
          </cell>
          <cell r="BK69">
            <v>176000</v>
          </cell>
          <cell r="BL69">
            <v>176000</v>
          </cell>
          <cell r="BM69">
            <v>176000</v>
          </cell>
          <cell r="BN69">
            <v>176000</v>
          </cell>
          <cell r="BO69">
            <v>176000</v>
          </cell>
          <cell r="BP69">
            <v>176000</v>
          </cell>
          <cell r="BQ69">
            <v>176000</v>
          </cell>
          <cell r="BR69">
            <v>176000</v>
          </cell>
          <cell r="BS69">
            <v>176000</v>
          </cell>
          <cell r="BT69">
            <v>176000</v>
          </cell>
          <cell r="BU69">
            <v>176000</v>
          </cell>
          <cell r="BV69">
            <v>176000</v>
          </cell>
          <cell r="BW69">
            <v>176000</v>
          </cell>
          <cell r="BX69">
            <v>176000</v>
          </cell>
          <cell r="BY69">
            <v>176000</v>
          </cell>
          <cell r="BZ69">
            <v>176000</v>
          </cell>
          <cell r="CA69">
            <v>176000</v>
          </cell>
          <cell r="CB69">
            <v>176000</v>
          </cell>
          <cell r="CC69">
            <v>176000</v>
          </cell>
          <cell r="CD69">
            <v>176000</v>
          </cell>
          <cell r="CE69">
            <v>176000</v>
          </cell>
          <cell r="CF69">
            <v>176000</v>
          </cell>
          <cell r="CG69">
            <v>176000</v>
          </cell>
          <cell r="CH69">
            <v>176000</v>
          </cell>
          <cell r="CI69">
            <v>176000</v>
          </cell>
          <cell r="CJ69">
            <v>176000</v>
          </cell>
          <cell r="CK69">
            <v>176000</v>
          </cell>
          <cell r="CL69">
            <v>176000</v>
          </cell>
          <cell r="CM69">
            <v>176000</v>
          </cell>
          <cell r="CN69">
            <v>176000</v>
          </cell>
          <cell r="CO69">
            <v>176000</v>
          </cell>
          <cell r="CP69">
            <v>176000</v>
          </cell>
          <cell r="CQ69">
            <v>176000</v>
          </cell>
          <cell r="CR69">
            <v>176000</v>
          </cell>
          <cell r="CS69">
            <v>176000</v>
          </cell>
          <cell r="CT69">
            <v>176000</v>
          </cell>
          <cell r="CU69">
            <v>176000</v>
          </cell>
          <cell r="CV69">
            <v>176000</v>
          </cell>
          <cell r="CW69">
            <v>176000</v>
          </cell>
          <cell r="CX69">
            <v>176000</v>
          </cell>
          <cell r="CY69">
            <v>176000</v>
          </cell>
          <cell r="CZ69">
            <v>176000</v>
          </cell>
          <cell r="DA69">
            <v>176000</v>
          </cell>
          <cell r="DB69">
            <v>176000</v>
          </cell>
          <cell r="DC69">
            <v>176000</v>
          </cell>
          <cell r="DD69">
            <v>176000</v>
          </cell>
          <cell r="DE69">
            <v>176000</v>
          </cell>
          <cell r="DF69">
            <v>176000</v>
          </cell>
          <cell r="DG69">
            <v>176000</v>
          </cell>
          <cell r="DH69">
            <v>176000</v>
          </cell>
          <cell r="DI69">
            <v>176000</v>
          </cell>
          <cell r="DJ69">
            <v>176000</v>
          </cell>
          <cell r="DK69">
            <v>176000</v>
          </cell>
          <cell r="DL69">
            <v>176000</v>
          </cell>
          <cell r="DM69">
            <v>176000</v>
          </cell>
          <cell r="DN69">
            <v>176000</v>
          </cell>
          <cell r="DO69">
            <v>176000</v>
          </cell>
          <cell r="DP69">
            <v>176000</v>
          </cell>
          <cell r="DQ69">
            <v>176000</v>
          </cell>
          <cell r="DR69">
            <v>176000</v>
          </cell>
          <cell r="DS69">
            <v>176000</v>
          </cell>
          <cell r="DT69">
            <v>176000</v>
          </cell>
          <cell r="DU69">
            <v>176000</v>
          </cell>
          <cell r="DV69">
            <v>176000</v>
          </cell>
        </row>
        <row r="101">
          <cell r="G101">
            <v>976000</v>
          </cell>
          <cell r="H101">
            <v>976000</v>
          </cell>
          <cell r="I101">
            <v>976000</v>
          </cell>
          <cell r="J101">
            <v>976000</v>
          </cell>
          <cell r="K101">
            <v>976000</v>
          </cell>
          <cell r="L101">
            <v>976000</v>
          </cell>
          <cell r="M101">
            <v>976000</v>
          </cell>
          <cell r="N101">
            <v>976000</v>
          </cell>
          <cell r="O101">
            <v>976000</v>
          </cell>
          <cell r="P101">
            <v>976000</v>
          </cell>
          <cell r="Q101">
            <v>976000</v>
          </cell>
          <cell r="R101">
            <v>976000</v>
          </cell>
          <cell r="S101">
            <v>976000</v>
          </cell>
          <cell r="T101">
            <v>976000</v>
          </cell>
          <cell r="U101">
            <v>976000</v>
          </cell>
          <cell r="V101">
            <v>976000</v>
          </cell>
          <cell r="W101">
            <v>976000</v>
          </cell>
          <cell r="X101">
            <v>976000</v>
          </cell>
          <cell r="Y101">
            <v>976000</v>
          </cell>
          <cell r="Z101">
            <v>976000</v>
          </cell>
          <cell r="AA101">
            <v>976000</v>
          </cell>
          <cell r="AB101">
            <v>976000</v>
          </cell>
          <cell r="AC101">
            <v>976000</v>
          </cell>
          <cell r="AD101">
            <v>976000</v>
          </cell>
          <cell r="AE101">
            <v>335500</v>
          </cell>
          <cell r="AF101">
            <v>335500</v>
          </cell>
          <cell r="AG101">
            <v>335500</v>
          </cell>
          <cell r="AH101">
            <v>335500</v>
          </cell>
          <cell r="AI101">
            <v>335500</v>
          </cell>
          <cell r="AJ101">
            <v>335500</v>
          </cell>
          <cell r="AK101">
            <v>335500</v>
          </cell>
          <cell r="AL101">
            <v>335500</v>
          </cell>
          <cell r="AM101">
            <v>335500</v>
          </cell>
          <cell r="AN101">
            <v>335500</v>
          </cell>
          <cell r="AO101">
            <v>335500</v>
          </cell>
          <cell r="AP101">
            <v>335500</v>
          </cell>
          <cell r="AQ101">
            <v>976000</v>
          </cell>
          <cell r="AR101">
            <v>976000</v>
          </cell>
          <cell r="AS101">
            <v>976000</v>
          </cell>
          <cell r="AT101">
            <v>976000</v>
          </cell>
          <cell r="AU101">
            <v>976000</v>
          </cell>
          <cell r="AV101">
            <v>976000</v>
          </cell>
          <cell r="AW101">
            <v>976000</v>
          </cell>
          <cell r="AX101">
            <v>976000</v>
          </cell>
          <cell r="AY101">
            <v>976000</v>
          </cell>
          <cell r="AZ101">
            <v>976000</v>
          </cell>
          <cell r="BA101">
            <v>976000</v>
          </cell>
          <cell r="BB101">
            <v>976000</v>
          </cell>
          <cell r="BC101">
            <v>976000</v>
          </cell>
          <cell r="BD101">
            <v>976000</v>
          </cell>
          <cell r="BE101">
            <v>976000</v>
          </cell>
          <cell r="BF101">
            <v>976000</v>
          </cell>
          <cell r="BG101">
            <v>976000</v>
          </cell>
          <cell r="BH101">
            <v>976000</v>
          </cell>
          <cell r="BI101">
            <v>976000</v>
          </cell>
          <cell r="BJ101">
            <v>976000</v>
          </cell>
          <cell r="BK101">
            <v>976000</v>
          </cell>
          <cell r="BL101">
            <v>976000</v>
          </cell>
          <cell r="BM101">
            <v>976000</v>
          </cell>
          <cell r="BN101">
            <v>976000</v>
          </cell>
          <cell r="BO101">
            <v>976000</v>
          </cell>
          <cell r="BP101">
            <v>976000</v>
          </cell>
          <cell r="BQ101">
            <v>976000</v>
          </cell>
          <cell r="BR101">
            <v>976000</v>
          </cell>
          <cell r="BS101">
            <v>976000</v>
          </cell>
          <cell r="BT101">
            <v>976000</v>
          </cell>
          <cell r="BU101">
            <v>976000</v>
          </cell>
          <cell r="BV101">
            <v>976000</v>
          </cell>
          <cell r="BW101">
            <v>976000</v>
          </cell>
          <cell r="BX101">
            <v>976000</v>
          </cell>
          <cell r="BY101">
            <v>976000</v>
          </cell>
          <cell r="BZ101">
            <v>976000</v>
          </cell>
          <cell r="CA101">
            <v>976000</v>
          </cell>
          <cell r="CB101">
            <v>976000</v>
          </cell>
          <cell r="CC101">
            <v>976000</v>
          </cell>
          <cell r="CD101">
            <v>976000</v>
          </cell>
          <cell r="CE101">
            <v>976000</v>
          </cell>
          <cell r="CF101">
            <v>976000</v>
          </cell>
          <cell r="CG101">
            <v>976000</v>
          </cell>
          <cell r="CH101">
            <v>976000</v>
          </cell>
          <cell r="CI101">
            <v>976000</v>
          </cell>
          <cell r="CJ101">
            <v>976000</v>
          </cell>
          <cell r="CK101">
            <v>976000</v>
          </cell>
          <cell r="CL101">
            <v>976000</v>
          </cell>
          <cell r="CM101">
            <v>976000</v>
          </cell>
          <cell r="CN101">
            <v>976000</v>
          </cell>
          <cell r="CO101">
            <v>976000</v>
          </cell>
          <cell r="CP101">
            <v>976000</v>
          </cell>
          <cell r="CQ101">
            <v>976000</v>
          </cell>
          <cell r="CR101">
            <v>976000</v>
          </cell>
          <cell r="CS101">
            <v>976000</v>
          </cell>
          <cell r="CT101">
            <v>976000</v>
          </cell>
          <cell r="CU101">
            <v>976000</v>
          </cell>
          <cell r="CV101">
            <v>976000</v>
          </cell>
          <cell r="CW101">
            <v>976000</v>
          </cell>
          <cell r="CX101">
            <v>976000</v>
          </cell>
          <cell r="CY101">
            <v>976000</v>
          </cell>
          <cell r="CZ101">
            <v>976000</v>
          </cell>
          <cell r="DA101">
            <v>976000</v>
          </cell>
          <cell r="DB101">
            <v>976000</v>
          </cell>
          <cell r="DC101">
            <v>976000</v>
          </cell>
          <cell r="DD101">
            <v>976000</v>
          </cell>
          <cell r="DE101">
            <v>976000</v>
          </cell>
          <cell r="DF101">
            <v>976000</v>
          </cell>
          <cell r="DG101">
            <v>976000</v>
          </cell>
          <cell r="DH101">
            <v>976000</v>
          </cell>
          <cell r="DI101">
            <v>976000</v>
          </cell>
          <cell r="DJ101">
            <v>976000</v>
          </cell>
          <cell r="DK101">
            <v>976000</v>
          </cell>
          <cell r="DL101">
            <v>976000</v>
          </cell>
          <cell r="DM101">
            <v>976000</v>
          </cell>
          <cell r="DN101">
            <v>976000</v>
          </cell>
          <cell r="DO101">
            <v>976000</v>
          </cell>
          <cell r="DP101">
            <v>976000</v>
          </cell>
          <cell r="DQ101">
            <v>976000</v>
          </cell>
          <cell r="DR101">
            <v>976000</v>
          </cell>
          <cell r="DS101">
            <v>976000</v>
          </cell>
          <cell r="DT101">
            <v>976000</v>
          </cell>
          <cell r="DU101">
            <v>976000</v>
          </cell>
          <cell r="DV101">
            <v>976000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</row>
      </sheetData>
      <sheetData sheetId="26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</row>
      </sheetData>
      <sheetData sheetId="27">
        <row r="4">
          <cell r="G4" t="str">
            <v>anno</v>
          </cell>
          <cell r="H4">
            <v>2019</v>
          </cell>
          <cell r="I4">
            <v>2019</v>
          </cell>
          <cell r="J4">
            <v>2019</v>
          </cell>
          <cell r="K4">
            <v>2019</v>
          </cell>
          <cell r="L4">
            <v>2019</v>
          </cell>
          <cell r="M4">
            <v>2019</v>
          </cell>
          <cell r="N4">
            <v>2019</v>
          </cell>
          <cell r="O4">
            <v>2019</v>
          </cell>
          <cell r="P4">
            <v>2019</v>
          </cell>
          <cell r="Q4">
            <v>2019</v>
          </cell>
          <cell r="R4">
            <v>2019</v>
          </cell>
          <cell r="S4">
            <v>2019</v>
          </cell>
          <cell r="T4">
            <v>2020</v>
          </cell>
          <cell r="U4">
            <v>2020</v>
          </cell>
          <cell r="V4">
            <v>2020</v>
          </cell>
          <cell r="W4">
            <v>2020</v>
          </cell>
          <cell r="X4">
            <v>2020</v>
          </cell>
          <cell r="Y4">
            <v>2020</v>
          </cell>
          <cell r="Z4">
            <v>2020</v>
          </cell>
          <cell r="AA4">
            <v>2020</v>
          </cell>
          <cell r="AB4">
            <v>2020</v>
          </cell>
          <cell r="AC4">
            <v>2020</v>
          </cell>
          <cell r="AD4">
            <v>2020</v>
          </cell>
          <cell r="AE4">
            <v>2020</v>
          </cell>
          <cell r="AF4">
            <v>2021</v>
          </cell>
          <cell r="AG4">
            <v>2021</v>
          </cell>
          <cell r="AH4">
            <v>2021</v>
          </cell>
          <cell r="AI4">
            <v>2021</v>
          </cell>
          <cell r="AJ4">
            <v>2021</v>
          </cell>
          <cell r="AK4">
            <v>2021</v>
          </cell>
          <cell r="AL4">
            <v>2021</v>
          </cell>
          <cell r="AM4">
            <v>2021</v>
          </cell>
          <cell r="AN4">
            <v>2021</v>
          </cell>
          <cell r="AO4">
            <v>2021</v>
          </cell>
          <cell r="AP4">
            <v>2021</v>
          </cell>
          <cell r="AQ4">
            <v>2021</v>
          </cell>
          <cell r="AR4">
            <v>2022</v>
          </cell>
          <cell r="AS4">
            <v>2022</v>
          </cell>
          <cell r="AT4">
            <v>2022</v>
          </cell>
          <cell r="AU4">
            <v>2022</v>
          </cell>
          <cell r="AV4">
            <v>2022</v>
          </cell>
          <cell r="AW4">
            <v>2022</v>
          </cell>
          <cell r="AX4">
            <v>2022</v>
          </cell>
          <cell r="AY4">
            <v>2022</v>
          </cell>
          <cell r="AZ4">
            <v>2022</v>
          </cell>
          <cell r="BA4">
            <v>2022</v>
          </cell>
          <cell r="BB4">
            <v>2022</v>
          </cell>
          <cell r="BC4">
            <v>2022</v>
          </cell>
          <cell r="BD4">
            <v>2023</v>
          </cell>
          <cell r="BE4">
            <v>2023</v>
          </cell>
          <cell r="BF4">
            <v>2023</v>
          </cell>
          <cell r="BG4">
            <v>2023</v>
          </cell>
          <cell r="BH4">
            <v>2023</v>
          </cell>
          <cell r="BI4">
            <v>2023</v>
          </cell>
          <cell r="BJ4">
            <v>2023</v>
          </cell>
          <cell r="BK4">
            <v>2023</v>
          </cell>
          <cell r="BL4">
            <v>2023</v>
          </cell>
          <cell r="BM4">
            <v>2023</v>
          </cell>
          <cell r="BN4">
            <v>2023</v>
          </cell>
          <cell r="BO4">
            <v>2023</v>
          </cell>
          <cell r="BP4">
            <v>2024</v>
          </cell>
          <cell r="BQ4">
            <v>2024</v>
          </cell>
          <cell r="BR4">
            <v>2024</v>
          </cell>
          <cell r="BS4">
            <v>2024</v>
          </cell>
          <cell r="BT4">
            <v>2024</v>
          </cell>
          <cell r="BU4">
            <v>2024</v>
          </cell>
          <cell r="BV4">
            <v>2024</v>
          </cell>
          <cell r="BW4">
            <v>2024</v>
          </cell>
          <cell r="BX4">
            <v>2024</v>
          </cell>
          <cell r="BY4">
            <v>2024</v>
          </cell>
          <cell r="BZ4">
            <v>2024</v>
          </cell>
          <cell r="CA4">
            <v>2024</v>
          </cell>
          <cell r="CB4">
            <v>2025</v>
          </cell>
          <cell r="CC4">
            <v>2025</v>
          </cell>
          <cell r="CD4">
            <v>2025</v>
          </cell>
          <cell r="CE4">
            <v>2025</v>
          </cell>
          <cell r="CF4">
            <v>2025</v>
          </cell>
          <cell r="CG4">
            <v>2025</v>
          </cell>
          <cell r="CH4">
            <v>2025</v>
          </cell>
          <cell r="CI4">
            <v>2025</v>
          </cell>
          <cell r="CJ4">
            <v>2025</v>
          </cell>
          <cell r="CK4">
            <v>2025</v>
          </cell>
          <cell r="CL4">
            <v>2025</v>
          </cell>
          <cell r="CM4">
            <v>2025</v>
          </cell>
          <cell r="CN4">
            <v>2026</v>
          </cell>
          <cell r="CO4">
            <v>2026</v>
          </cell>
          <cell r="CP4">
            <v>2026</v>
          </cell>
          <cell r="CQ4">
            <v>2026</v>
          </cell>
          <cell r="CR4">
            <v>2026</v>
          </cell>
          <cell r="CS4">
            <v>2026</v>
          </cell>
          <cell r="CT4">
            <v>2026</v>
          </cell>
          <cell r="CU4">
            <v>2026</v>
          </cell>
          <cell r="CV4">
            <v>2026</v>
          </cell>
          <cell r="CW4">
            <v>2026</v>
          </cell>
          <cell r="CX4">
            <v>2026</v>
          </cell>
          <cell r="CY4">
            <v>2026</v>
          </cell>
          <cell r="CZ4">
            <v>2027</v>
          </cell>
          <cell r="DA4">
            <v>2027</v>
          </cell>
          <cell r="DB4">
            <v>2027</v>
          </cell>
          <cell r="DC4">
            <v>2027</v>
          </cell>
          <cell r="DD4">
            <v>2027</v>
          </cell>
          <cell r="DE4">
            <v>2027</v>
          </cell>
          <cell r="DF4">
            <v>2027</v>
          </cell>
          <cell r="DG4">
            <v>2027</v>
          </cell>
          <cell r="DH4">
            <v>2027</v>
          </cell>
          <cell r="DI4">
            <v>2027</v>
          </cell>
          <cell r="DJ4">
            <v>2027</v>
          </cell>
          <cell r="DK4">
            <v>2027</v>
          </cell>
          <cell r="DL4">
            <v>2028</v>
          </cell>
          <cell r="DM4">
            <v>2028</v>
          </cell>
          <cell r="DN4">
            <v>2028</v>
          </cell>
          <cell r="DO4">
            <v>2028</v>
          </cell>
          <cell r="DP4">
            <v>2028</v>
          </cell>
          <cell r="DQ4">
            <v>2028</v>
          </cell>
          <cell r="DR4">
            <v>2028</v>
          </cell>
          <cell r="DS4">
            <v>2028</v>
          </cell>
          <cell r="DT4">
            <v>2028</v>
          </cell>
          <cell r="DU4">
            <v>2028</v>
          </cell>
          <cell r="DV4">
            <v>2028</v>
          </cell>
          <cell r="DW4">
            <v>2028</v>
          </cell>
        </row>
        <row r="5">
          <cell r="G5" t="str">
            <v>mese</v>
          </cell>
          <cell r="H5" t="str">
            <v>gen</v>
          </cell>
          <cell r="I5" t="str">
            <v>feb</v>
          </cell>
          <cell r="J5" t="str">
            <v>mar</v>
          </cell>
          <cell r="K5" t="str">
            <v>apr</v>
          </cell>
          <cell r="L5" t="str">
            <v>mag</v>
          </cell>
          <cell r="M5" t="str">
            <v>giu</v>
          </cell>
          <cell r="N5" t="str">
            <v>lug</v>
          </cell>
          <cell r="O5" t="str">
            <v>ago</v>
          </cell>
          <cell r="P5" t="str">
            <v>set</v>
          </cell>
          <cell r="Q5" t="str">
            <v>ott</v>
          </cell>
          <cell r="R5" t="str">
            <v>nov</v>
          </cell>
          <cell r="S5" t="str">
            <v>dic</v>
          </cell>
          <cell r="T5" t="str">
            <v>gen</v>
          </cell>
          <cell r="U5" t="str">
            <v>feb</v>
          </cell>
          <cell r="V5" t="str">
            <v>mar</v>
          </cell>
          <cell r="W5" t="str">
            <v>apr</v>
          </cell>
          <cell r="X5" t="str">
            <v>mag</v>
          </cell>
          <cell r="Y5" t="str">
            <v>giu</v>
          </cell>
          <cell r="Z5" t="str">
            <v>lug</v>
          </cell>
          <cell r="AA5" t="str">
            <v>ago</v>
          </cell>
          <cell r="AB5" t="str">
            <v>set</v>
          </cell>
          <cell r="AC5" t="str">
            <v>ott</v>
          </cell>
          <cell r="AD5" t="str">
            <v>nov</v>
          </cell>
          <cell r="AE5" t="str">
            <v>dic</v>
          </cell>
          <cell r="AF5" t="str">
            <v>gen</v>
          </cell>
          <cell r="AG5" t="str">
            <v>feb</v>
          </cell>
          <cell r="AH5" t="str">
            <v>mar</v>
          </cell>
          <cell r="AI5" t="str">
            <v>apr</v>
          </cell>
          <cell r="AJ5" t="str">
            <v>mag</v>
          </cell>
          <cell r="AK5" t="str">
            <v>giu</v>
          </cell>
          <cell r="AL5" t="str">
            <v>lug</v>
          </cell>
          <cell r="AM5" t="str">
            <v>ago</v>
          </cell>
          <cell r="AN5" t="str">
            <v>set</v>
          </cell>
          <cell r="AO5" t="str">
            <v>ott</v>
          </cell>
          <cell r="AP5" t="str">
            <v>nov</v>
          </cell>
          <cell r="AQ5" t="str">
            <v>dic</v>
          </cell>
          <cell r="AR5" t="str">
            <v>gen</v>
          </cell>
          <cell r="AS5" t="str">
            <v>feb</v>
          </cell>
          <cell r="AT5" t="str">
            <v>mar</v>
          </cell>
          <cell r="AU5" t="str">
            <v>apr</v>
          </cell>
          <cell r="AV5" t="str">
            <v>mag</v>
          </cell>
          <cell r="AW5" t="str">
            <v>giu</v>
          </cell>
          <cell r="AX5" t="str">
            <v>lug</v>
          </cell>
          <cell r="AY5" t="str">
            <v>ago</v>
          </cell>
          <cell r="AZ5" t="str">
            <v>set</v>
          </cell>
          <cell r="BA5" t="str">
            <v>ott</v>
          </cell>
          <cell r="BB5" t="str">
            <v>nov</v>
          </cell>
          <cell r="BC5" t="str">
            <v>dic</v>
          </cell>
          <cell r="BD5" t="str">
            <v>gen</v>
          </cell>
          <cell r="BE5" t="str">
            <v>feb</v>
          </cell>
          <cell r="BF5" t="str">
            <v>mar</v>
          </cell>
          <cell r="BG5" t="str">
            <v>apr</v>
          </cell>
          <cell r="BH5" t="str">
            <v>mag</v>
          </cell>
          <cell r="BI5" t="str">
            <v>giu</v>
          </cell>
          <cell r="BJ5" t="str">
            <v>lug</v>
          </cell>
          <cell r="BK5" t="str">
            <v>ago</v>
          </cell>
          <cell r="BL5" t="str">
            <v>set</v>
          </cell>
          <cell r="BM5" t="str">
            <v>ott</v>
          </cell>
          <cell r="BN5" t="str">
            <v>nov</v>
          </cell>
          <cell r="BO5" t="str">
            <v>dic</v>
          </cell>
          <cell r="BP5" t="str">
            <v>gen</v>
          </cell>
          <cell r="BQ5" t="str">
            <v>feb</v>
          </cell>
          <cell r="BR5" t="str">
            <v>mar</v>
          </cell>
          <cell r="BS5" t="str">
            <v>apr</v>
          </cell>
          <cell r="BT5" t="str">
            <v>mag</v>
          </cell>
          <cell r="BU5" t="str">
            <v>giu</v>
          </cell>
          <cell r="BV5" t="str">
            <v>lug</v>
          </cell>
          <cell r="BW5" t="str">
            <v>ago</v>
          </cell>
          <cell r="BX5" t="str">
            <v>set</v>
          </cell>
          <cell r="BY5" t="str">
            <v>ott</v>
          </cell>
          <cell r="BZ5" t="str">
            <v>nov</v>
          </cell>
          <cell r="CA5" t="str">
            <v>dic</v>
          </cell>
          <cell r="CB5" t="str">
            <v>gen</v>
          </cell>
          <cell r="CC5" t="str">
            <v>feb</v>
          </cell>
          <cell r="CD5" t="str">
            <v>mar</v>
          </cell>
          <cell r="CE5" t="str">
            <v>apr</v>
          </cell>
          <cell r="CF5" t="str">
            <v>mag</v>
          </cell>
          <cell r="CG5" t="str">
            <v>giu</v>
          </cell>
          <cell r="CH5" t="str">
            <v>lug</v>
          </cell>
          <cell r="CI5" t="str">
            <v>ago</v>
          </cell>
          <cell r="CJ5" t="str">
            <v>set</v>
          </cell>
          <cell r="CK5" t="str">
            <v>ott</v>
          </cell>
          <cell r="CL5" t="str">
            <v>nov</v>
          </cell>
          <cell r="CM5" t="str">
            <v>dic</v>
          </cell>
          <cell r="CN5" t="str">
            <v>gen</v>
          </cell>
          <cell r="CO5" t="str">
            <v>feb</v>
          </cell>
          <cell r="CP5" t="str">
            <v>mar</v>
          </cell>
          <cell r="CQ5" t="str">
            <v>apr</v>
          </cell>
          <cell r="CR5" t="str">
            <v>mag</v>
          </cell>
          <cell r="CS5" t="str">
            <v>giu</v>
          </cell>
          <cell r="CT5" t="str">
            <v>lug</v>
          </cell>
          <cell r="CU5" t="str">
            <v>ago</v>
          </cell>
          <cell r="CV5" t="str">
            <v>set</v>
          </cell>
          <cell r="CW5" t="str">
            <v>ott</v>
          </cell>
          <cell r="CX5" t="str">
            <v>nov</v>
          </cell>
          <cell r="CY5" t="str">
            <v>dic</v>
          </cell>
          <cell r="CZ5" t="str">
            <v>gen</v>
          </cell>
          <cell r="DA5" t="str">
            <v>feb</v>
          </cell>
          <cell r="DB5" t="str">
            <v>mar</v>
          </cell>
          <cell r="DC5" t="str">
            <v>apr</v>
          </cell>
          <cell r="DD5" t="str">
            <v>mag</v>
          </cell>
          <cell r="DE5" t="str">
            <v>giu</v>
          </cell>
          <cell r="DF5" t="str">
            <v>lug</v>
          </cell>
          <cell r="DG5" t="str">
            <v>ago</v>
          </cell>
          <cell r="DH5" t="str">
            <v>set</v>
          </cell>
          <cell r="DI5" t="str">
            <v>ott</v>
          </cell>
          <cell r="DJ5" t="str">
            <v>nov</v>
          </cell>
          <cell r="DK5" t="str">
            <v>dic</v>
          </cell>
          <cell r="DL5" t="str">
            <v>gen</v>
          </cell>
          <cell r="DM5" t="str">
            <v>feb</v>
          </cell>
          <cell r="DN5" t="str">
            <v>mar</v>
          </cell>
          <cell r="DO5" t="str">
            <v>apr</v>
          </cell>
          <cell r="DP5" t="str">
            <v>mag</v>
          </cell>
          <cell r="DQ5" t="str">
            <v>giu</v>
          </cell>
          <cell r="DR5" t="str">
            <v>lug</v>
          </cell>
          <cell r="DS5" t="str">
            <v>ago</v>
          </cell>
          <cell r="DT5" t="str">
            <v>set</v>
          </cell>
          <cell r="DU5" t="str">
            <v>ott</v>
          </cell>
          <cell r="DV5" t="str">
            <v>nov</v>
          </cell>
          <cell r="DW5" t="str">
            <v>dic</v>
          </cell>
        </row>
        <row r="6">
          <cell r="AF6">
            <v>5500</v>
          </cell>
          <cell r="AG6">
            <v>5500</v>
          </cell>
          <cell r="AH6">
            <v>5500</v>
          </cell>
          <cell r="AI6">
            <v>5500</v>
          </cell>
          <cell r="AJ6">
            <v>5500</v>
          </cell>
          <cell r="AK6">
            <v>5500</v>
          </cell>
          <cell r="AL6">
            <v>5500</v>
          </cell>
          <cell r="AM6">
            <v>5500</v>
          </cell>
          <cell r="AN6">
            <v>5500</v>
          </cell>
          <cell r="AO6">
            <v>5500</v>
          </cell>
          <cell r="AP6">
            <v>5500</v>
          </cell>
          <cell r="AQ6">
            <v>5500</v>
          </cell>
        </row>
        <row r="7">
          <cell r="AF7">
            <v>8250</v>
          </cell>
          <cell r="AG7">
            <v>8250</v>
          </cell>
          <cell r="AH7">
            <v>8250</v>
          </cell>
          <cell r="AI7">
            <v>8250</v>
          </cell>
          <cell r="AJ7">
            <v>8250</v>
          </cell>
          <cell r="AK7">
            <v>8250</v>
          </cell>
          <cell r="AL7">
            <v>8250</v>
          </cell>
          <cell r="AM7">
            <v>8250</v>
          </cell>
          <cell r="AN7">
            <v>8250</v>
          </cell>
          <cell r="AO7">
            <v>8250</v>
          </cell>
          <cell r="AP7">
            <v>8250</v>
          </cell>
          <cell r="AQ7">
            <v>8250</v>
          </cell>
        </row>
        <row r="8">
          <cell r="AF8">
            <v>11000</v>
          </cell>
          <cell r="AG8">
            <v>11000</v>
          </cell>
          <cell r="AH8">
            <v>11000</v>
          </cell>
          <cell r="AI8">
            <v>11000</v>
          </cell>
          <cell r="AJ8">
            <v>11000</v>
          </cell>
          <cell r="AK8">
            <v>11000</v>
          </cell>
          <cell r="AL8">
            <v>11000</v>
          </cell>
          <cell r="AM8">
            <v>11000</v>
          </cell>
          <cell r="AN8">
            <v>11000</v>
          </cell>
          <cell r="AO8">
            <v>11000</v>
          </cell>
          <cell r="AP8">
            <v>11000</v>
          </cell>
          <cell r="AQ8">
            <v>11000</v>
          </cell>
        </row>
        <row r="9">
          <cell r="AF9">
            <v>5500</v>
          </cell>
          <cell r="AG9">
            <v>5500</v>
          </cell>
          <cell r="AH9">
            <v>5500</v>
          </cell>
          <cell r="AI9">
            <v>5500</v>
          </cell>
          <cell r="AJ9">
            <v>5500</v>
          </cell>
          <cell r="AK9">
            <v>5500</v>
          </cell>
          <cell r="AL9">
            <v>5500</v>
          </cell>
          <cell r="AM9">
            <v>5500</v>
          </cell>
          <cell r="AN9">
            <v>5500</v>
          </cell>
          <cell r="AO9">
            <v>5500</v>
          </cell>
          <cell r="AP9">
            <v>5500</v>
          </cell>
          <cell r="AQ9">
            <v>5500</v>
          </cell>
        </row>
        <row r="10"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7"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8"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2"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3"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4"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H36">
            <v>88000</v>
          </cell>
          <cell r="I36">
            <v>88000</v>
          </cell>
          <cell r="J36">
            <v>88000</v>
          </cell>
          <cell r="K36">
            <v>88000</v>
          </cell>
          <cell r="L36">
            <v>88000</v>
          </cell>
          <cell r="M36">
            <v>88000</v>
          </cell>
          <cell r="N36">
            <v>88000</v>
          </cell>
          <cell r="O36">
            <v>88000</v>
          </cell>
          <cell r="P36">
            <v>88000</v>
          </cell>
          <cell r="Q36">
            <v>88000</v>
          </cell>
          <cell r="R36">
            <v>88000</v>
          </cell>
          <cell r="S36">
            <v>88000</v>
          </cell>
          <cell r="T36">
            <v>88000</v>
          </cell>
          <cell r="U36">
            <v>88000</v>
          </cell>
          <cell r="V36">
            <v>88000</v>
          </cell>
          <cell r="W36">
            <v>88000</v>
          </cell>
          <cell r="X36">
            <v>88000</v>
          </cell>
          <cell r="Y36">
            <v>88000</v>
          </cell>
          <cell r="Z36">
            <v>88000</v>
          </cell>
          <cell r="AA36">
            <v>88000</v>
          </cell>
          <cell r="AB36">
            <v>88000</v>
          </cell>
          <cell r="AC36">
            <v>88000</v>
          </cell>
          <cell r="AD36">
            <v>88000</v>
          </cell>
          <cell r="AE36">
            <v>88000</v>
          </cell>
          <cell r="AF36">
            <v>30250</v>
          </cell>
          <cell r="AG36">
            <v>30250</v>
          </cell>
          <cell r="AH36">
            <v>30250</v>
          </cell>
          <cell r="AI36">
            <v>30250</v>
          </cell>
          <cell r="AJ36">
            <v>30250</v>
          </cell>
          <cell r="AK36">
            <v>30250</v>
          </cell>
          <cell r="AL36">
            <v>30250</v>
          </cell>
          <cell r="AM36">
            <v>30250</v>
          </cell>
          <cell r="AN36">
            <v>30250</v>
          </cell>
          <cell r="AO36">
            <v>30250</v>
          </cell>
          <cell r="AP36">
            <v>30250</v>
          </cell>
          <cell r="AQ36">
            <v>30250</v>
          </cell>
          <cell r="AR36">
            <v>88000</v>
          </cell>
          <cell r="AS36">
            <v>88000</v>
          </cell>
          <cell r="AT36">
            <v>88000</v>
          </cell>
          <cell r="AU36">
            <v>88000</v>
          </cell>
          <cell r="AV36">
            <v>88000</v>
          </cell>
          <cell r="AW36">
            <v>88000</v>
          </cell>
          <cell r="AX36">
            <v>88000</v>
          </cell>
          <cell r="AY36">
            <v>88000</v>
          </cell>
          <cell r="AZ36">
            <v>88000</v>
          </cell>
          <cell r="BA36">
            <v>88000</v>
          </cell>
          <cell r="BB36">
            <v>88000</v>
          </cell>
          <cell r="BC36">
            <v>88000</v>
          </cell>
          <cell r="BD36">
            <v>88000</v>
          </cell>
          <cell r="BE36">
            <v>88000</v>
          </cell>
          <cell r="BF36">
            <v>88000</v>
          </cell>
          <cell r="BG36">
            <v>88000</v>
          </cell>
          <cell r="BH36">
            <v>88000</v>
          </cell>
          <cell r="BI36">
            <v>88000</v>
          </cell>
          <cell r="BJ36">
            <v>88000</v>
          </cell>
          <cell r="BK36">
            <v>88000</v>
          </cell>
          <cell r="BL36">
            <v>88000</v>
          </cell>
          <cell r="BM36">
            <v>88000</v>
          </cell>
          <cell r="BN36">
            <v>88000</v>
          </cell>
          <cell r="BO36">
            <v>88000</v>
          </cell>
          <cell r="BP36">
            <v>88000</v>
          </cell>
          <cell r="BQ36">
            <v>88000</v>
          </cell>
          <cell r="BR36">
            <v>88000</v>
          </cell>
          <cell r="BS36">
            <v>88000</v>
          </cell>
          <cell r="BT36">
            <v>88000</v>
          </cell>
          <cell r="BU36">
            <v>88000</v>
          </cell>
          <cell r="BV36">
            <v>88000</v>
          </cell>
          <cell r="BW36">
            <v>88000</v>
          </cell>
          <cell r="BX36">
            <v>88000</v>
          </cell>
          <cell r="BY36">
            <v>88000</v>
          </cell>
          <cell r="BZ36">
            <v>88000</v>
          </cell>
          <cell r="CA36">
            <v>88000</v>
          </cell>
          <cell r="CB36">
            <v>88000</v>
          </cell>
          <cell r="CC36">
            <v>88000</v>
          </cell>
          <cell r="CD36">
            <v>88000</v>
          </cell>
          <cell r="CE36">
            <v>88000</v>
          </cell>
          <cell r="CF36">
            <v>88000</v>
          </cell>
          <cell r="CG36">
            <v>88000</v>
          </cell>
          <cell r="CH36">
            <v>88000</v>
          </cell>
          <cell r="CI36">
            <v>88000</v>
          </cell>
          <cell r="CJ36">
            <v>88000</v>
          </cell>
          <cell r="CK36">
            <v>88000</v>
          </cell>
          <cell r="CL36">
            <v>88000</v>
          </cell>
          <cell r="CM36">
            <v>88000</v>
          </cell>
          <cell r="CN36">
            <v>88000</v>
          </cell>
          <cell r="CO36">
            <v>88000</v>
          </cell>
          <cell r="CP36">
            <v>88000</v>
          </cell>
          <cell r="CQ36">
            <v>88000</v>
          </cell>
          <cell r="CR36">
            <v>88000</v>
          </cell>
          <cell r="CS36">
            <v>88000</v>
          </cell>
          <cell r="CT36">
            <v>88000</v>
          </cell>
          <cell r="CU36">
            <v>88000</v>
          </cell>
          <cell r="CV36">
            <v>88000</v>
          </cell>
          <cell r="CW36">
            <v>88000</v>
          </cell>
          <cell r="CX36">
            <v>88000</v>
          </cell>
          <cell r="CY36">
            <v>88000</v>
          </cell>
          <cell r="CZ36">
            <v>88000</v>
          </cell>
          <cell r="DA36">
            <v>88000</v>
          </cell>
          <cell r="DB36">
            <v>88000</v>
          </cell>
          <cell r="DC36">
            <v>88000</v>
          </cell>
          <cell r="DD36">
            <v>88000</v>
          </cell>
          <cell r="DE36">
            <v>88000</v>
          </cell>
          <cell r="DF36">
            <v>88000</v>
          </cell>
          <cell r="DG36">
            <v>88000</v>
          </cell>
          <cell r="DH36">
            <v>88000</v>
          </cell>
          <cell r="DI36">
            <v>88000</v>
          </cell>
          <cell r="DJ36">
            <v>88000</v>
          </cell>
          <cell r="DK36">
            <v>88000</v>
          </cell>
          <cell r="DL36">
            <v>88000</v>
          </cell>
          <cell r="DM36">
            <v>88000</v>
          </cell>
          <cell r="DN36">
            <v>88000</v>
          </cell>
          <cell r="DO36">
            <v>88000</v>
          </cell>
          <cell r="DP36">
            <v>88000</v>
          </cell>
          <cell r="DQ36">
            <v>88000</v>
          </cell>
          <cell r="DR36">
            <v>88000</v>
          </cell>
          <cell r="DS36">
            <v>88000</v>
          </cell>
          <cell r="DT36">
            <v>88000</v>
          </cell>
          <cell r="DU36">
            <v>88000</v>
          </cell>
          <cell r="DV36">
            <v>88000</v>
          </cell>
          <cell r="DW36">
            <v>88000</v>
          </cell>
        </row>
        <row r="68">
          <cell r="H68">
            <v>19360</v>
          </cell>
          <cell r="I68">
            <v>19360</v>
          </cell>
          <cell r="J68">
            <v>19360</v>
          </cell>
          <cell r="K68">
            <v>19360</v>
          </cell>
          <cell r="L68">
            <v>19360</v>
          </cell>
          <cell r="M68">
            <v>19360</v>
          </cell>
          <cell r="N68">
            <v>19360</v>
          </cell>
          <cell r="O68">
            <v>19360</v>
          </cell>
          <cell r="P68">
            <v>19360</v>
          </cell>
          <cell r="Q68">
            <v>19360</v>
          </cell>
          <cell r="R68">
            <v>19360</v>
          </cell>
          <cell r="S68">
            <v>19360</v>
          </cell>
          <cell r="T68">
            <v>19360</v>
          </cell>
          <cell r="U68">
            <v>19360</v>
          </cell>
          <cell r="V68">
            <v>19360</v>
          </cell>
          <cell r="W68">
            <v>19360</v>
          </cell>
          <cell r="X68">
            <v>19360</v>
          </cell>
          <cell r="Y68">
            <v>19360</v>
          </cell>
          <cell r="Z68">
            <v>19360</v>
          </cell>
          <cell r="AA68">
            <v>19360</v>
          </cell>
          <cell r="AB68">
            <v>19360</v>
          </cell>
          <cell r="AC68">
            <v>19360</v>
          </cell>
          <cell r="AD68">
            <v>19360</v>
          </cell>
          <cell r="AE68">
            <v>19360</v>
          </cell>
          <cell r="AF68">
            <v>6655</v>
          </cell>
          <cell r="AG68">
            <v>6655</v>
          </cell>
          <cell r="AH68">
            <v>6655</v>
          </cell>
          <cell r="AI68">
            <v>6655</v>
          </cell>
          <cell r="AJ68">
            <v>6655</v>
          </cell>
          <cell r="AK68">
            <v>6655</v>
          </cell>
          <cell r="AL68">
            <v>6655</v>
          </cell>
          <cell r="AM68">
            <v>6655</v>
          </cell>
          <cell r="AN68">
            <v>6655</v>
          </cell>
          <cell r="AO68">
            <v>6655</v>
          </cell>
          <cell r="AP68">
            <v>6655</v>
          </cell>
          <cell r="AQ68">
            <v>6655</v>
          </cell>
          <cell r="AR68">
            <v>19360</v>
          </cell>
          <cell r="AS68">
            <v>19360</v>
          </cell>
          <cell r="AT68">
            <v>19360</v>
          </cell>
          <cell r="AU68">
            <v>19360</v>
          </cell>
          <cell r="AV68">
            <v>19360</v>
          </cell>
          <cell r="AW68">
            <v>19360</v>
          </cell>
          <cell r="AX68">
            <v>19360</v>
          </cell>
          <cell r="AY68">
            <v>19360</v>
          </cell>
          <cell r="AZ68">
            <v>19360</v>
          </cell>
          <cell r="BA68">
            <v>19360</v>
          </cell>
          <cell r="BB68">
            <v>19360</v>
          </cell>
          <cell r="BC68">
            <v>19360</v>
          </cell>
          <cell r="BD68">
            <v>19360</v>
          </cell>
          <cell r="BE68">
            <v>19360</v>
          </cell>
          <cell r="BF68">
            <v>19360</v>
          </cell>
          <cell r="BG68">
            <v>19360</v>
          </cell>
          <cell r="BH68">
            <v>19360</v>
          </cell>
          <cell r="BI68">
            <v>19360</v>
          </cell>
          <cell r="BJ68">
            <v>19360</v>
          </cell>
          <cell r="BK68">
            <v>19360</v>
          </cell>
          <cell r="BL68">
            <v>19360</v>
          </cell>
          <cell r="BM68">
            <v>19360</v>
          </cell>
          <cell r="BN68">
            <v>19360</v>
          </cell>
          <cell r="BO68">
            <v>19360</v>
          </cell>
          <cell r="BP68">
            <v>19360</v>
          </cell>
          <cell r="BQ68">
            <v>19360</v>
          </cell>
          <cell r="BR68">
            <v>19360</v>
          </cell>
          <cell r="BS68">
            <v>19360</v>
          </cell>
          <cell r="BT68">
            <v>19360</v>
          </cell>
          <cell r="BU68">
            <v>19360</v>
          </cell>
          <cell r="BV68">
            <v>19360</v>
          </cell>
          <cell r="BW68">
            <v>19360</v>
          </cell>
          <cell r="BX68">
            <v>19360</v>
          </cell>
          <cell r="BY68">
            <v>19360</v>
          </cell>
          <cell r="BZ68">
            <v>19360</v>
          </cell>
          <cell r="CA68">
            <v>19360</v>
          </cell>
          <cell r="CB68">
            <v>19360</v>
          </cell>
          <cell r="CC68">
            <v>19360</v>
          </cell>
          <cell r="CD68">
            <v>19360</v>
          </cell>
          <cell r="CE68">
            <v>19360</v>
          </cell>
          <cell r="CF68">
            <v>19360</v>
          </cell>
          <cell r="CG68">
            <v>19360</v>
          </cell>
          <cell r="CH68">
            <v>19360</v>
          </cell>
          <cell r="CI68">
            <v>19360</v>
          </cell>
          <cell r="CJ68">
            <v>19360</v>
          </cell>
          <cell r="CK68">
            <v>19360</v>
          </cell>
          <cell r="CL68">
            <v>19360</v>
          </cell>
          <cell r="CM68">
            <v>19360</v>
          </cell>
          <cell r="CN68">
            <v>19360</v>
          </cell>
          <cell r="CO68">
            <v>19360</v>
          </cell>
          <cell r="CP68">
            <v>19360</v>
          </cell>
          <cell r="CQ68">
            <v>19360</v>
          </cell>
          <cell r="CR68">
            <v>19360</v>
          </cell>
          <cell r="CS68">
            <v>19360</v>
          </cell>
          <cell r="CT68">
            <v>19360</v>
          </cell>
          <cell r="CU68">
            <v>19360</v>
          </cell>
          <cell r="CV68">
            <v>19360</v>
          </cell>
          <cell r="CW68">
            <v>19360</v>
          </cell>
          <cell r="CX68">
            <v>19360</v>
          </cell>
          <cell r="CY68">
            <v>19360</v>
          </cell>
          <cell r="CZ68">
            <v>19360</v>
          </cell>
          <cell r="DA68">
            <v>19360</v>
          </cell>
          <cell r="DB68">
            <v>19360</v>
          </cell>
          <cell r="DC68">
            <v>19360</v>
          </cell>
          <cell r="DD68">
            <v>19360</v>
          </cell>
          <cell r="DE68">
            <v>19360</v>
          </cell>
          <cell r="DF68">
            <v>19360</v>
          </cell>
          <cell r="DG68">
            <v>19360</v>
          </cell>
          <cell r="DH68">
            <v>19360</v>
          </cell>
          <cell r="DI68">
            <v>19360</v>
          </cell>
          <cell r="DJ68">
            <v>19360</v>
          </cell>
          <cell r="DK68">
            <v>19360</v>
          </cell>
          <cell r="DL68">
            <v>19360</v>
          </cell>
          <cell r="DM68">
            <v>19360</v>
          </cell>
          <cell r="DN68">
            <v>19360</v>
          </cell>
          <cell r="DO68">
            <v>19360</v>
          </cell>
          <cell r="DP68">
            <v>19360</v>
          </cell>
          <cell r="DQ68">
            <v>19360</v>
          </cell>
          <cell r="DR68">
            <v>19360</v>
          </cell>
          <cell r="DS68">
            <v>19360</v>
          </cell>
          <cell r="DT68">
            <v>19360</v>
          </cell>
          <cell r="DU68">
            <v>19360</v>
          </cell>
          <cell r="DV68">
            <v>19360</v>
          </cell>
          <cell r="DW68">
            <v>19360</v>
          </cell>
        </row>
        <row r="100">
          <cell r="H100">
            <v>19520</v>
          </cell>
          <cell r="I100">
            <v>48800</v>
          </cell>
          <cell r="J100">
            <v>87840</v>
          </cell>
          <cell r="K100">
            <v>107360</v>
          </cell>
          <cell r="L100">
            <v>107360</v>
          </cell>
          <cell r="M100">
            <v>107360</v>
          </cell>
          <cell r="N100">
            <v>107360</v>
          </cell>
          <cell r="O100">
            <v>107360</v>
          </cell>
          <cell r="P100">
            <v>107360</v>
          </cell>
          <cell r="Q100">
            <v>107360</v>
          </cell>
          <cell r="R100">
            <v>107360</v>
          </cell>
          <cell r="S100">
            <v>107360</v>
          </cell>
          <cell r="T100">
            <v>107360</v>
          </cell>
          <cell r="U100">
            <v>107360</v>
          </cell>
          <cell r="V100">
            <v>107360</v>
          </cell>
          <cell r="W100">
            <v>107360</v>
          </cell>
          <cell r="X100">
            <v>107360</v>
          </cell>
          <cell r="Y100">
            <v>107360</v>
          </cell>
          <cell r="Z100">
            <v>107360</v>
          </cell>
          <cell r="AA100">
            <v>107360</v>
          </cell>
          <cell r="AB100">
            <v>107360</v>
          </cell>
          <cell r="AC100">
            <v>107360</v>
          </cell>
          <cell r="AD100">
            <v>107360</v>
          </cell>
          <cell r="AE100">
            <v>107360</v>
          </cell>
          <cell r="AF100">
            <v>94550</v>
          </cell>
          <cell r="AG100">
            <v>75335</v>
          </cell>
          <cell r="AH100">
            <v>49715</v>
          </cell>
          <cell r="AI100">
            <v>36905</v>
          </cell>
          <cell r="AJ100">
            <v>36905</v>
          </cell>
          <cell r="AK100">
            <v>36905</v>
          </cell>
          <cell r="AL100">
            <v>36905</v>
          </cell>
          <cell r="AM100">
            <v>36905</v>
          </cell>
          <cell r="AN100">
            <v>36905</v>
          </cell>
          <cell r="AO100">
            <v>36905</v>
          </cell>
          <cell r="AP100">
            <v>36905</v>
          </cell>
          <cell r="AQ100">
            <v>36905</v>
          </cell>
          <cell r="AR100">
            <v>49715</v>
          </cell>
          <cell r="AS100">
            <v>68930</v>
          </cell>
          <cell r="AT100">
            <v>94550</v>
          </cell>
          <cell r="AU100">
            <v>107360</v>
          </cell>
          <cell r="AV100">
            <v>107360</v>
          </cell>
          <cell r="AW100">
            <v>107360</v>
          </cell>
          <cell r="AX100">
            <v>107360</v>
          </cell>
          <cell r="AY100">
            <v>107360</v>
          </cell>
          <cell r="AZ100">
            <v>107360</v>
          </cell>
          <cell r="BA100">
            <v>107360</v>
          </cell>
          <cell r="BB100">
            <v>107360</v>
          </cell>
          <cell r="BC100">
            <v>107360</v>
          </cell>
          <cell r="BD100">
            <v>107360</v>
          </cell>
          <cell r="BE100">
            <v>107360</v>
          </cell>
          <cell r="BF100">
            <v>107360</v>
          </cell>
          <cell r="BG100">
            <v>107360</v>
          </cell>
          <cell r="BH100">
            <v>107360</v>
          </cell>
          <cell r="BI100">
            <v>107360</v>
          </cell>
          <cell r="BJ100">
            <v>107360</v>
          </cell>
          <cell r="BK100">
            <v>107360</v>
          </cell>
          <cell r="BL100">
            <v>107360</v>
          </cell>
          <cell r="BM100">
            <v>107360</v>
          </cell>
          <cell r="BN100">
            <v>107360</v>
          </cell>
          <cell r="BO100">
            <v>107360</v>
          </cell>
          <cell r="BP100">
            <v>107360</v>
          </cell>
          <cell r="BQ100">
            <v>107360</v>
          </cell>
          <cell r="BR100">
            <v>107360</v>
          </cell>
          <cell r="BS100">
            <v>107360</v>
          </cell>
          <cell r="BT100">
            <v>107360</v>
          </cell>
          <cell r="BU100">
            <v>107360</v>
          </cell>
          <cell r="BV100">
            <v>107360</v>
          </cell>
          <cell r="BW100">
            <v>107360</v>
          </cell>
          <cell r="BX100">
            <v>107360</v>
          </cell>
          <cell r="BY100">
            <v>107360</v>
          </cell>
          <cell r="BZ100">
            <v>107360</v>
          </cell>
          <cell r="CA100">
            <v>107360</v>
          </cell>
          <cell r="CB100">
            <v>107360</v>
          </cell>
          <cell r="CC100">
            <v>107360</v>
          </cell>
          <cell r="CD100">
            <v>107360</v>
          </cell>
          <cell r="CE100">
            <v>107360</v>
          </cell>
          <cell r="CF100">
            <v>107360</v>
          </cell>
          <cell r="CG100">
            <v>107360</v>
          </cell>
          <cell r="CH100">
            <v>107360</v>
          </cell>
          <cell r="CI100">
            <v>107360</v>
          </cell>
          <cell r="CJ100">
            <v>107360</v>
          </cell>
          <cell r="CK100">
            <v>107360</v>
          </cell>
          <cell r="CL100">
            <v>107360</v>
          </cell>
          <cell r="CM100">
            <v>107360</v>
          </cell>
          <cell r="CN100">
            <v>107360</v>
          </cell>
          <cell r="CO100">
            <v>107360</v>
          </cell>
          <cell r="CP100">
            <v>107360</v>
          </cell>
          <cell r="CQ100">
            <v>107360</v>
          </cell>
          <cell r="CR100">
            <v>107360</v>
          </cell>
          <cell r="CS100">
            <v>107360</v>
          </cell>
          <cell r="CT100">
            <v>107360</v>
          </cell>
          <cell r="CU100">
            <v>107360</v>
          </cell>
          <cell r="CV100">
            <v>107360</v>
          </cell>
          <cell r="CW100">
            <v>107360</v>
          </cell>
          <cell r="CX100">
            <v>107360</v>
          </cell>
          <cell r="CY100">
            <v>107360</v>
          </cell>
          <cell r="CZ100">
            <v>107360</v>
          </cell>
          <cell r="DA100">
            <v>107360</v>
          </cell>
          <cell r="DB100">
            <v>107360</v>
          </cell>
          <cell r="DC100">
            <v>107360</v>
          </cell>
          <cell r="DD100">
            <v>107360</v>
          </cell>
          <cell r="DE100">
            <v>107360</v>
          </cell>
          <cell r="DF100">
            <v>107360</v>
          </cell>
          <cell r="DG100">
            <v>107360</v>
          </cell>
          <cell r="DH100">
            <v>107360</v>
          </cell>
          <cell r="DI100">
            <v>107360</v>
          </cell>
          <cell r="DJ100">
            <v>107360</v>
          </cell>
          <cell r="DK100">
            <v>107360</v>
          </cell>
          <cell r="DL100">
            <v>107360</v>
          </cell>
          <cell r="DM100">
            <v>107360</v>
          </cell>
          <cell r="DN100">
            <v>107360</v>
          </cell>
          <cell r="DO100">
            <v>107360</v>
          </cell>
          <cell r="DP100">
            <v>107360</v>
          </cell>
          <cell r="DQ100">
            <v>107360</v>
          </cell>
          <cell r="DR100">
            <v>107360</v>
          </cell>
          <cell r="DS100">
            <v>107360</v>
          </cell>
          <cell r="DT100">
            <v>107360</v>
          </cell>
          <cell r="DU100">
            <v>107360</v>
          </cell>
          <cell r="DV100">
            <v>107360</v>
          </cell>
          <cell r="DW100">
            <v>107360</v>
          </cell>
        </row>
        <row r="132">
          <cell r="H132">
            <v>87840</v>
          </cell>
          <cell r="I132">
            <v>58560</v>
          </cell>
          <cell r="J132">
            <v>19520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-57645</v>
          </cell>
          <cell r="AG132">
            <v>-38430</v>
          </cell>
          <cell r="AH132">
            <v>-12810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57645</v>
          </cell>
          <cell r="AS132">
            <v>38430</v>
          </cell>
          <cell r="AT132">
            <v>12810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</row>
      </sheetData>
      <sheetData sheetId="28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</row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</row>
        <row r="104"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</row>
        <row r="136"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</row>
        <row r="168"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</row>
      </sheetData>
      <sheetData sheetId="29">
        <row r="6">
          <cell r="F6">
            <v>416.66666666666669</v>
          </cell>
          <cell r="G6">
            <v>416.66666666666669</v>
          </cell>
          <cell r="H6">
            <v>416.66666666666669</v>
          </cell>
          <cell r="I6">
            <v>416.66666666666669</v>
          </cell>
          <cell r="J6">
            <v>416.66666666666669</v>
          </cell>
          <cell r="K6">
            <v>416.66666666666669</v>
          </cell>
          <cell r="L6">
            <v>416.66666666666669</v>
          </cell>
          <cell r="M6">
            <v>416.66666666666669</v>
          </cell>
          <cell r="N6">
            <v>416.66666666666669</v>
          </cell>
          <cell r="O6">
            <v>416.66666666666669</v>
          </cell>
          <cell r="P6">
            <v>416.66666666666669</v>
          </cell>
          <cell r="Q6">
            <v>416.66666666666669</v>
          </cell>
          <cell r="R6">
            <v>416.66666666666669</v>
          </cell>
          <cell r="S6">
            <v>416.66666666666669</v>
          </cell>
          <cell r="T6">
            <v>416.66666666666669</v>
          </cell>
          <cell r="U6">
            <v>416.66666666666669</v>
          </cell>
          <cell r="V6">
            <v>416.66666666666669</v>
          </cell>
          <cell r="W6">
            <v>416.66666666666669</v>
          </cell>
          <cell r="X6">
            <v>416.66666666666669</v>
          </cell>
          <cell r="Y6">
            <v>416.66666666666669</v>
          </cell>
          <cell r="Z6">
            <v>416.66666666666669</v>
          </cell>
          <cell r="AA6">
            <v>416.66666666666669</v>
          </cell>
          <cell r="AB6">
            <v>416.66666666666669</v>
          </cell>
          <cell r="AC6">
            <v>416.66666666666669</v>
          </cell>
          <cell r="AD6">
            <v>416.66666666666669</v>
          </cell>
          <cell r="AE6">
            <v>416.66666666666669</v>
          </cell>
          <cell r="AF6">
            <v>416.66666666666669</v>
          </cell>
          <cell r="AG6">
            <v>416.66666666666669</v>
          </cell>
          <cell r="AH6">
            <v>416.66666666666669</v>
          </cell>
          <cell r="AI6">
            <v>416.66666666666669</v>
          </cell>
          <cell r="AJ6">
            <v>416.66666666666669</v>
          </cell>
          <cell r="AK6">
            <v>416.66666666666669</v>
          </cell>
          <cell r="AL6">
            <v>416.66666666666669</v>
          </cell>
          <cell r="AM6">
            <v>416.66666666666669</v>
          </cell>
          <cell r="AN6">
            <v>416.66666666666669</v>
          </cell>
          <cell r="AO6">
            <v>416.66666666666669</v>
          </cell>
          <cell r="AP6">
            <v>416.66666666666669</v>
          </cell>
          <cell r="AQ6">
            <v>416.66666666666669</v>
          </cell>
          <cell r="AR6">
            <v>416.66666666666669</v>
          </cell>
          <cell r="AS6">
            <v>416.66666666666669</v>
          </cell>
          <cell r="AT6">
            <v>416.66666666666669</v>
          </cell>
          <cell r="AU6">
            <v>416.66666666666669</v>
          </cell>
          <cell r="AV6">
            <v>416.66666666666669</v>
          </cell>
          <cell r="AW6">
            <v>416.66666666666669</v>
          </cell>
          <cell r="AX6">
            <v>416.66666666666669</v>
          </cell>
          <cell r="AY6">
            <v>416.66666666666669</v>
          </cell>
          <cell r="AZ6">
            <v>416.66666666666669</v>
          </cell>
          <cell r="BA6">
            <v>416.66666666666669</v>
          </cell>
          <cell r="BB6">
            <v>416.66666666666669</v>
          </cell>
          <cell r="BC6">
            <v>416.66666666666669</v>
          </cell>
          <cell r="BD6">
            <v>416.66666666666669</v>
          </cell>
          <cell r="BE6">
            <v>416.66666666666669</v>
          </cell>
          <cell r="BF6">
            <v>416.66666666666669</v>
          </cell>
          <cell r="BG6">
            <v>416.66666666666669</v>
          </cell>
          <cell r="BH6">
            <v>416.66666666666669</v>
          </cell>
          <cell r="BI6">
            <v>416.66666666666669</v>
          </cell>
          <cell r="BJ6">
            <v>416.66666666666669</v>
          </cell>
          <cell r="BK6">
            <v>416.66666666666669</v>
          </cell>
          <cell r="BL6">
            <v>416.66666666666669</v>
          </cell>
          <cell r="BM6">
            <v>416.66666666666669</v>
          </cell>
          <cell r="BN6">
            <v>416.66666666666669</v>
          </cell>
          <cell r="BO6">
            <v>416.66666666666669</v>
          </cell>
          <cell r="BP6">
            <v>416.66666666666669</v>
          </cell>
          <cell r="BQ6">
            <v>416.66666666666669</v>
          </cell>
          <cell r="BR6">
            <v>416.66666666666669</v>
          </cell>
          <cell r="BS6">
            <v>416.66666666666669</v>
          </cell>
          <cell r="BT6">
            <v>416.66666666666669</v>
          </cell>
          <cell r="BU6">
            <v>416.66666666666669</v>
          </cell>
          <cell r="BV6">
            <v>416.66666666666669</v>
          </cell>
          <cell r="BW6">
            <v>416.66666666666669</v>
          </cell>
          <cell r="BX6">
            <v>416.66666666666669</v>
          </cell>
          <cell r="BY6">
            <v>416.66666666666669</v>
          </cell>
          <cell r="BZ6">
            <v>416.66666666666669</v>
          </cell>
          <cell r="CA6">
            <v>416.66666666666669</v>
          </cell>
          <cell r="CB6">
            <v>416.66666666666669</v>
          </cell>
          <cell r="CC6">
            <v>416.66666666666669</v>
          </cell>
          <cell r="CD6">
            <v>416.66666666666669</v>
          </cell>
          <cell r="CE6">
            <v>416.66666666666669</v>
          </cell>
          <cell r="CF6">
            <v>416.66666666666669</v>
          </cell>
          <cell r="CG6">
            <v>416.66666666666669</v>
          </cell>
          <cell r="CH6">
            <v>416.66666666666669</v>
          </cell>
          <cell r="CI6">
            <v>416.66666666666669</v>
          </cell>
          <cell r="CJ6">
            <v>416.66666666666669</v>
          </cell>
          <cell r="CK6">
            <v>416.66666666666669</v>
          </cell>
          <cell r="CL6">
            <v>416.66666666666669</v>
          </cell>
          <cell r="CM6">
            <v>416.66666666666669</v>
          </cell>
          <cell r="CN6">
            <v>416.66666666666669</v>
          </cell>
          <cell r="CO6">
            <v>416.66666666666669</v>
          </cell>
          <cell r="CP6">
            <v>416.66666666666669</v>
          </cell>
          <cell r="CQ6">
            <v>416.66666666666669</v>
          </cell>
          <cell r="CR6">
            <v>416.66666666666669</v>
          </cell>
          <cell r="CS6">
            <v>416.66666666666669</v>
          </cell>
          <cell r="CT6">
            <v>416.66666666666669</v>
          </cell>
          <cell r="CU6">
            <v>416.66666666666669</v>
          </cell>
          <cell r="CV6">
            <v>416.66666666666669</v>
          </cell>
          <cell r="CW6">
            <v>416.66666666666669</v>
          </cell>
          <cell r="CX6">
            <v>416.66666666666669</v>
          </cell>
          <cell r="CY6">
            <v>416.66666666666669</v>
          </cell>
          <cell r="CZ6">
            <v>416.66666666666669</v>
          </cell>
          <cell r="DA6">
            <v>416.66666666666669</v>
          </cell>
          <cell r="DB6">
            <v>416.66666666666669</v>
          </cell>
          <cell r="DC6">
            <v>416.66666666666669</v>
          </cell>
          <cell r="DD6">
            <v>416.66666666666669</v>
          </cell>
          <cell r="DE6">
            <v>416.66666666666669</v>
          </cell>
          <cell r="DF6">
            <v>416.66666666666669</v>
          </cell>
          <cell r="DG6">
            <v>416.66666666666669</v>
          </cell>
          <cell r="DH6">
            <v>416.66666666666669</v>
          </cell>
          <cell r="DI6">
            <v>416.66666666666669</v>
          </cell>
          <cell r="DJ6">
            <v>416.66666666666669</v>
          </cell>
          <cell r="DK6">
            <v>416.66666666666669</v>
          </cell>
          <cell r="DL6">
            <v>416.66666666666669</v>
          </cell>
          <cell r="DM6">
            <v>416.66666666666669</v>
          </cell>
          <cell r="DN6">
            <v>416.66666666666669</v>
          </cell>
          <cell r="DO6">
            <v>416.66666666666669</v>
          </cell>
          <cell r="DP6">
            <v>416.66666666666669</v>
          </cell>
          <cell r="DQ6">
            <v>416.66666666666669</v>
          </cell>
          <cell r="DR6">
            <v>416.66666666666669</v>
          </cell>
          <cell r="DS6">
            <v>416.66666666666669</v>
          </cell>
          <cell r="DT6">
            <v>416.66666666666669</v>
          </cell>
          <cell r="DU6">
            <v>416.66666666666669</v>
          </cell>
        </row>
        <row r="7">
          <cell r="F7">
            <v>83.333333333333329</v>
          </cell>
          <cell r="G7">
            <v>83.333333333333329</v>
          </cell>
          <cell r="H7">
            <v>83.333333333333329</v>
          </cell>
          <cell r="I7">
            <v>83.333333333333329</v>
          </cell>
          <cell r="J7">
            <v>83.333333333333329</v>
          </cell>
          <cell r="K7">
            <v>83.333333333333329</v>
          </cell>
          <cell r="L7">
            <v>83.333333333333329</v>
          </cell>
          <cell r="M7">
            <v>83.333333333333329</v>
          </cell>
          <cell r="N7">
            <v>83.333333333333329</v>
          </cell>
          <cell r="O7">
            <v>83.333333333333329</v>
          </cell>
          <cell r="P7">
            <v>83.333333333333329</v>
          </cell>
          <cell r="Q7">
            <v>83.333333333333329</v>
          </cell>
          <cell r="R7">
            <v>83.333333333333329</v>
          </cell>
          <cell r="S7">
            <v>83.333333333333329</v>
          </cell>
          <cell r="T7">
            <v>83.333333333333329</v>
          </cell>
          <cell r="U7">
            <v>83.333333333333329</v>
          </cell>
          <cell r="V7">
            <v>83.333333333333329</v>
          </cell>
          <cell r="W7">
            <v>83.333333333333329</v>
          </cell>
          <cell r="X7">
            <v>83.333333333333329</v>
          </cell>
          <cell r="Y7">
            <v>83.333333333333329</v>
          </cell>
          <cell r="Z7">
            <v>83.333333333333329</v>
          </cell>
          <cell r="AA7">
            <v>83.333333333333329</v>
          </cell>
          <cell r="AB7">
            <v>83.333333333333329</v>
          </cell>
          <cell r="AC7">
            <v>83.333333333333329</v>
          </cell>
          <cell r="AD7">
            <v>83.333333333333329</v>
          </cell>
          <cell r="AE7">
            <v>83.333333333333329</v>
          </cell>
          <cell r="AF7">
            <v>83.333333333333329</v>
          </cell>
          <cell r="AG7">
            <v>83.333333333333329</v>
          </cell>
          <cell r="AH7">
            <v>83.333333333333329</v>
          </cell>
          <cell r="AI7">
            <v>83.333333333333329</v>
          </cell>
          <cell r="AJ7">
            <v>83.333333333333329</v>
          </cell>
          <cell r="AK7">
            <v>83.333333333333329</v>
          </cell>
          <cell r="AL7">
            <v>83.333333333333329</v>
          </cell>
          <cell r="AM7">
            <v>83.333333333333329</v>
          </cell>
          <cell r="AN7">
            <v>83.333333333333329</v>
          </cell>
          <cell r="AO7">
            <v>83.333333333333329</v>
          </cell>
          <cell r="AP7">
            <v>83.333333333333329</v>
          </cell>
          <cell r="AQ7">
            <v>83.333333333333329</v>
          </cell>
          <cell r="AR7">
            <v>83.333333333333329</v>
          </cell>
          <cell r="AS7">
            <v>83.333333333333329</v>
          </cell>
          <cell r="AT7">
            <v>83.333333333333329</v>
          </cell>
          <cell r="AU7">
            <v>83.333333333333329</v>
          </cell>
          <cell r="AV7">
            <v>83.333333333333329</v>
          </cell>
          <cell r="AW7">
            <v>83.333333333333329</v>
          </cell>
          <cell r="AX7">
            <v>83.333333333333329</v>
          </cell>
          <cell r="AY7">
            <v>83.333333333333329</v>
          </cell>
          <cell r="AZ7">
            <v>83.333333333333329</v>
          </cell>
          <cell r="BA7">
            <v>83.333333333333329</v>
          </cell>
          <cell r="BB7">
            <v>83.333333333333329</v>
          </cell>
          <cell r="BC7">
            <v>83.333333333333329</v>
          </cell>
          <cell r="BD7">
            <v>83.333333333333329</v>
          </cell>
          <cell r="BE7">
            <v>83.333333333333329</v>
          </cell>
          <cell r="BF7">
            <v>83.333333333333329</v>
          </cell>
          <cell r="BG7">
            <v>83.333333333333329</v>
          </cell>
          <cell r="BH7">
            <v>83.333333333333329</v>
          </cell>
          <cell r="BI7">
            <v>83.333333333333329</v>
          </cell>
          <cell r="BJ7">
            <v>83.333333333333329</v>
          </cell>
          <cell r="BK7">
            <v>83.333333333333329</v>
          </cell>
          <cell r="BL7">
            <v>83.333333333333329</v>
          </cell>
          <cell r="BM7">
            <v>83.333333333333329</v>
          </cell>
          <cell r="BN7">
            <v>83.333333333333329</v>
          </cell>
          <cell r="BO7">
            <v>83.333333333333329</v>
          </cell>
          <cell r="BP7">
            <v>83.333333333333329</v>
          </cell>
          <cell r="BQ7">
            <v>83.333333333333329</v>
          </cell>
          <cell r="BR7">
            <v>83.333333333333329</v>
          </cell>
          <cell r="BS7">
            <v>83.333333333333329</v>
          </cell>
          <cell r="BT7">
            <v>83.333333333333329</v>
          </cell>
          <cell r="BU7">
            <v>83.333333333333329</v>
          </cell>
          <cell r="BV7">
            <v>83.333333333333329</v>
          </cell>
          <cell r="BW7">
            <v>83.333333333333329</v>
          </cell>
          <cell r="BX7">
            <v>83.333333333333329</v>
          </cell>
          <cell r="BY7">
            <v>83.333333333333329</v>
          </cell>
          <cell r="BZ7">
            <v>83.333333333333329</v>
          </cell>
          <cell r="CA7">
            <v>83.333333333333329</v>
          </cell>
          <cell r="CB7">
            <v>83.333333333333329</v>
          </cell>
          <cell r="CC7">
            <v>83.333333333333329</v>
          </cell>
          <cell r="CD7">
            <v>83.333333333333329</v>
          </cell>
          <cell r="CE7">
            <v>83.333333333333329</v>
          </cell>
          <cell r="CF7">
            <v>83.333333333333329</v>
          </cell>
          <cell r="CG7">
            <v>83.333333333333329</v>
          </cell>
          <cell r="CH7">
            <v>83.333333333333329</v>
          </cell>
          <cell r="CI7">
            <v>83.333333333333329</v>
          </cell>
          <cell r="CJ7">
            <v>83.333333333333329</v>
          </cell>
          <cell r="CK7">
            <v>83.333333333333329</v>
          </cell>
          <cell r="CL7">
            <v>83.333333333333329</v>
          </cell>
          <cell r="CM7">
            <v>83.333333333333329</v>
          </cell>
          <cell r="CN7">
            <v>83.333333333333329</v>
          </cell>
          <cell r="CO7">
            <v>83.333333333333329</v>
          </cell>
          <cell r="CP7">
            <v>83.333333333333329</v>
          </cell>
          <cell r="CQ7">
            <v>83.333333333333329</v>
          </cell>
          <cell r="CR7">
            <v>83.333333333333329</v>
          </cell>
          <cell r="CS7">
            <v>83.333333333333329</v>
          </cell>
          <cell r="CT7">
            <v>83.333333333333329</v>
          </cell>
          <cell r="CU7">
            <v>83.333333333333329</v>
          </cell>
          <cell r="CV7">
            <v>83.333333333333329</v>
          </cell>
          <cell r="CW7">
            <v>83.333333333333329</v>
          </cell>
          <cell r="CX7">
            <v>83.333333333333329</v>
          </cell>
          <cell r="CY7">
            <v>83.333333333333329</v>
          </cell>
          <cell r="CZ7">
            <v>83.333333333333329</v>
          </cell>
          <cell r="DA7">
            <v>83.333333333333329</v>
          </cell>
          <cell r="DB7">
            <v>83.333333333333329</v>
          </cell>
          <cell r="DC7">
            <v>83.333333333333329</v>
          </cell>
          <cell r="DD7">
            <v>83.333333333333329</v>
          </cell>
          <cell r="DE7">
            <v>83.333333333333329</v>
          </cell>
          <cell r="DF7">
            <v>83.333333333333329</v>
          </cell>
          <cell r="DG7">
            <v>83.333333333333329</v>
          </cell>
          <cell r="DH7">
            <v>83.333333333333329</v>
          </cell>
          <cell r="DI7">
            <v>83.333333333333329</v>
          </cell>
          <cell r="DJ7">
            <v>83.333333333333329</v>
          </cell>
          <cell r="DK7">
            <v>83.333333333333329</v>
          </cell>
          <cell r="DL7">
            <v>83.333333333333329</v>
          </cell>
          <cell r="DM7">
            <v>83.333333333333329</v>
          </cell>
          <cell r="DN7">
            <v>83.333333333333329</v>
          </cell>
          <cell r="DO7">
            <v>83.333333333333329</v>
          </cell>
          <cell r="DP7">
            <v>83.333333333333329</v>
          </cell>
          <cell r="DQ7">
            <v>83.333333333333329</v>
          </cell>
          <cell r="DR7">
            <v>83.333333333333329</v>
          </cell>
          <cell r="DS7">
            <v>83.333333333333329</v>
          </cell>
          <cell r="DT7">
            <v>83.333333333333329</v>
          </cell>
          <cell r="DU7">
            <v>83.333333333333329</v>
          </cell>
        </row>
        <row r="8">
          <cell r="F8">
            <v>333.33333333333331</v>
          </cell>
          <cell r="G8">
            <v>333.33333333333331</v>
          </cell>
          <cell r="H8">
            <v>333.33333333333331</v>
          </cell>
          <cell r="I8">
            <v>333.33333333333331</v>
          </cell>
          <cell r="J8">
            <v>333.33333333333331</v>
          </cell>
          <cell r="K8">
            <v>333.33333333333331</v>
          </cell>
          <cell r="L8">
            <v>333.33333333333331</v>
          </cell>
          <cell r="M8">
            <v>333.33333333333331</v>
          </cell>
          <cell r="N8">
            <v>333.33333333333331</v>
          </cell>
          <cell r="O8">
            <v>333.33333333333331</v>
          </cell>
          <cell r="P8">
            <v>333.33333333333331</v>
          </cell>
          <cell r="Q8">
            <v>333.33333333333331</v>
          </cell>
          <cell r="R8">
            <v>333.33333333333331</v>
          </cell>
          <cell r="S8">
            <v>333.33333333333331</v>
          </cell>
          <cell r="T8">
            <v>333.33333333333331</v>
          </cell>
          <cell r="U8">
            <v>333.33333333333331</v>
          </cell>
          <cell r="V8">
            <v>333.33333333333331</v>
          </cell>
          <cell r="W8">
            <v>333.33333333333331</v>
          </cell>
          <cell r="X8">
            <v>333.33333333333331</v>
          </cell>
          <cell r="Y8">
            <v>333.33333333333331</v>
          </cell>
          <cell r="Z8">
            <v>333.33333333333331</v>
          </cell>
          <cell r="AA8">
            <v>333.33333333333331</v>
          </cell>
          <cell r="AB8">
            <v>333.33333333333331</v>
          </cell>
          <cell r="AC8">
            <v>333.33333333333331</v>
          </cell>
          <cell r="AD8">
            <v>333.33333333333331</v>
          </cell>
          <cell r="AE8">
            <v>333.33333333333331</v>
          </cell>
          <cell r="AF8">
            <v>333.33333333333331</v>
          </cell>
          <cell r="AG8">
            <v>333.33333333333331</v>
          </cell>
          <cell r="AH8">
            <v>333.33333333333331</v>
          </cell>
          <cell r="AI8">
            <v>333.33333333333331</v>
          </cell>
          <cell r="AJ8">
            <v>333.33333333333331</v>
          </cell>
          <cell r="AK8">
            <v>333.33333333333331</v>
          </cell>
          <cell r="AL8">
            <v>333.33333333333331</v>
          </cell>
          <cell r="AM8">
            <v>333.33333333333331</v>
          </cell>
          <cell r="AN8">
            <v>333.33333333333331</v>
          </cell>
          <cell r="AO8">
            <v>333.33333333333331</v>
          </cell>
          <cell r="AP8">
            <v>333.33333333333331</v>
          </cell>
          <cell r="AQ8">
            <v>333.33333333333331</v>
          </cell>
          <cell r="AR8">
            <v>333.33333333333331</v>
          </cell>
          <cell r="AS8">
            <v>333.33333333333331</v>
          </cell>
          <cell r="AT8">
            <v>333.33333333333331</v>
          </cell>
          <cell r="AU8">
            <v>333.33333333333331</v>
          </cell>
          <cell r="AV8">
            <v>333.33333333333331</v>
          </cell>
          <cell r="AW8">
            <v>333.33333333333331</v>
          </cell>
          <cell r="AX8">
            <v>333.33333333333331</v>
          </cell>
          <cell r="AY8">
            <v>333.33333333333331</v>
          </cell>
          <cell r="AZ8">
            <v>333.33333333333331</v>
          </cell>
          <cell r="BA8">
            <v>333.33333333333331</v>
          </cell>
          <cell r="BB8">
            <v>333.33333333333331</v>
          </cell>
          <cell r="BC8">
            <v>333.33333333333331</v>
          </cell>
          <cell r="BD8">
            <v>333.33333333333331</v>
          </cell>
          <cell r="BE8">
            <v>333.33333333333331</v>
          </cell>
          <cell r="BF8">
            <v>333.33333333333331</v>
          </cell>
          <cell r="BG8">
            <v>333.33333333333331</v>
          </cell>
          <cell r="BH8">
            <v>333.33333333333331</v>
          </cell>
          <cell r="BI8">
            <v>333.33333333333331</v>
          </cell>
          <cell r="BJ8">
            <v>333.33333333333331</v>
          </cell>
          <cell r="BK8">
            <v>333.33333333333331</v>
          </cell>
          <cell r="BL8">
            <v>333.33333333333331</v>
          </cell>
          <cell r="BM8">
            <v>333.33333333333331</v>
          </cell>
          <cell r="BN8">
            <v>333.33333333333331</v>
          </cell>
          <cell r="BO8">
            <v>333.33333333333331</v>
          </cell>
          <cell r="BP8">
            <v>333.33333333333331</v>
          </cell>
          <cell r="BQ8">
            <v>333.33333333333331</v>
          </cell>
          <cell r="BR8">
            <v>333.33333333333331</v>
          </cell>
          <cell r="BS8">
            <v>333.33333333333331</v>
          </cell>
          <cell r="BT8">
            <v>333.33333333333331</v>
          </cell>
          <cell r="BU8">
            <v>333.33333333333331</v>
          </cell>
          <cell r="BV8">
            <v>333.33333333333331</v>
          </cell>
          <cell r="BW8">
            <v>333.33333333333331</v>
          </cell>
          <cell r="BX8">
            <v>333.33333333333331</v>
          </cell>
          <cell r="BY8">
            <v>333.33333333333331</v>
          </cell>
          <cell r="BZ8">
            <v>333.33333333333331</v>
          </cell>
          <cell r="CA8">
            <v>333.33333333333331</v>
          </cell>
          <cell r="CB8">
            <v>333.33333333333331</v>
          </cell>
          <cell r="CC8">
            <v>333.33333333333331</v>
          </cell>
          <cell r="CD8">
            <v>333.33333333333331</v>
          </cell>
          <cell r="CE8">
            <v>333.33333333333331</v>
          </cell>
          <cell r="CF8">
            <v>333.33333333333331</v>
          </cell>
          <cell r="CG8">
            <v>333.33333333333331</v>
          </cell>
          <cell r="CH8">
            <v>333.33333333333331</v>
          </cell>
          <cell r="CI8">
            <v>333.33333333333331</v>
          </cell>
          <cell r="CJ8">
            <v>333.33333333333331</v>
          </cell>
          <cell r="CK8">
            <v>333.33333333333331</v>
          </cell>
          <cell r="CL8">
            <v>333.33333333333331</v>
          </cell>
          <cell r="CM8">
            <v>333.33333333333331</v>
          </cell>
          <cell r="CN8">
            <v>333.33333333333331</v>
          </cell>
          <cell r="CO8">
            <v>333.33333333333331</v>
          </cell>
          <cell r="CP8">
            <v>333.33333333333331</v>
          </cell>
          <cell r="CQ8">
            <v>333.33333333333331</v>
          </cell>
          <cell r="CR8">
            <v>333.33333333333331</v>
          </cell>
          <cell r="CS8">
            <v>333.33333333333331</v>
          </cell>
          <cell r="CT8">
            <v>333.33333333333331</v>
          </cell>
          <cell r="CU8">
            <v>333.33333333333331</v>
          </cell>
          <cell r="CV8">
            <v>333.33333333333331</v>
          </cell>
          <cell r="CW8">
            <v>333.33333333333331</v>
          </cell>
          <cell r="CX8">
            <v>333.33333333333331</v>
          </cell>
          <cell r="CY8">
            <v>333.33333333333331</v>
          </cell>
          <cell r="CZ8">
            <v>333.33333333333331</v>
          </cell>
          <cell r="DA8">
            <v>333.33333333333331</v>
          </cell>
          <cell r="DB8">
            <v>333.33333333333331</v>
          </cell>
          <cell r="DC8">
            <v>333.33333333333331</v>
          </cell>
          <cell r="DD8">
            <v>333.33333333333331</v>
          </cell>
          <cell r="DE8">
            <v>333.33333333333331</v>
          </cell>
          <cell r="DF8">
            <v>333.33333333333331</v>
          </cell>
          <cell r="DG8">
            <v>333.33333333333331</v>
          </cell>
          <cell r="DH8">
            <v>333.33333333333331</v>
          </cell>
          <cell r="DI8">
            <v>333.33333333333331</v>
          </cell>
          <cell r="DJ8">
            <v>333.33333333333331</v>
          </cell>
          <cell r="DK8">
            <v>333.33333333333331</v>
          </cell>
          <cell r="DL8">
            <v>333.33333333333331</v>
          </cell>
          <cell r="DM8">
            <v>333.33333333333331</v>
          </cell>
          <cell r="DN8">
            <v>333.33333333333331</v>
          </cell>
          <cell r="DO8">
            <v>333.33333333333331</v>
          </cell>
          <cell r="DP8">
            <v>333.33333333333331</v>
          </cell>
          <cell r="DQ8">
            <v>333.33333333333331</v>
          </cell>
          <cell r="DR8">
            <v>333.33333333333331</v>
          </cell>
          <cell r="DS8">
            <v>333.33333333333331</v>
          </cell>
          <cell r="DT8">
            <v>333.33333333333331</v>
          </cell>
          <cell r="DU8">
            <v>333.33333333333331</v>
          </cell>
        </row>
        <row r="9">
          <cell r="F9">
            <v>416.66666666666669</v>
          </cell>
          <cell r="G9">
            <v>416.66666666666669</v>
          </cell>
          <cell r="H9">
            <v>416.66666666666669</v>
          </cell>
          <cell r="I9">
            <v>416.66666666666669</v>
          </cell>
          <cell r="J9">
            <v>416.66666666666669</v>
          </cell>
          <cell r="K9">
            <v>416.66666666666669</v>
          </cell>
          <cell r="L9">
            <v>416.66666666666669</v>
          </cell>
          <cell r="M9">
            <v>416.66666666666669</v>
          </cell>
          <cell r="N9">
            <v>416.66666666666669</v>
          </cell>
          <cell r="O9">
            <v>416.66666666666669</v>
          </cell>
          <cell r="P9">
            <v>416.66666666666669</v>
          </cell>
          <cell r="Q9">
            <v>416.66666666666669</v>
          </cell>
          <cell r="R9">
            <v>416.66666666666669</v>
          </cell>
          <cell r="S9">
            <v>416.66666666666669</v>
          </cell>
          <cell r="T9">
            <v>416.66666666666669</v>
          </cell>
          <cell r="U9">
            <v>416.66666666666669</v>
          </cell>
          <cell r="V9">
            <v>416.66666666666669</v>
          </cell>
          <cell r="W9">
            <v>416.66666666666669</v>
          </cell>
          <cell r="X9">
            <v>416.66666666666669</v>
          </cell>
          <cell r="Y9">
            <v>416.66666666666669</v>
          </cell>
          <cell r="Z9">
            <v>416.66666666666669</v>
          </cell>
          <cell r="AA9">
            <v>416.66666666666669</v>
          </cell>
          <cell r="AB9">
            <v>416.66666666666669</v>
          </cell>
          <cell r="AC9">
            <v>416.66666666666669</v>
          </cell>
          <cell r="AD9">
            <v>416.66666666666669</v>
          </cell>
          <cell r="AE9">
            <v>416.66666666666669</v>
          </cell>
          <cell r="AF9">
            <v>416.66666666666669</v>
          </cell>
          <cell r="AG9">
            <v>416.66666666666669</v>
          </cell>
          <cell r="AH9">
            <v>416.66666666666669</v>
          </cell>
          <cell r="AI9">
            <v>416.66666666666669</v>
          </cell>
          <cell r="AJ9">
            <v>416.66666666666669</v>
          </cell>
          <cell r="AK9">
            <v>416.66666666666669</v>
          </cell>
          <cell r="AL9">
            <v>416.66666666666669</v>
          </cell>
          <cell r="AM9">
            <v>416.66666666666669</v>
          </cell>
          <cell r="AN9">
            <v>416.66666666666669</v>
          </cell>
          <cell r="AO9">
            <v>416.66666666666669</v>
          </cell>
          <cell r="AP9">
            <v>416.66666666666669</v>
          </cell>
          <cell r="AQ9">
            <v>416.66666666666669</v>
          </cell>
          <cell r="AR9">
            <v>416.66666666666669</v>
          </cell>
          <cell r="AS9">
            <v>416.66666666666669</v>
          </cell>
          <cell r="AT9">
            <v>416.66666666666669</v>
          </cell>
          <cell r="AU9">
            <v>416.66666666666669</v>
          </cell>
          <cell r="AV9">
            <v>416.66666666666669</v>
          </cell>
          <cell r="AW9">
            <v>416.66666666666669</v>
          </cell>
          <cell r="AX9">
            <v>416.66666666666669</v>
          </cell>
          <cell r="AY9">
            <v>416.66666666666669</v>
          </cell>
          <cell r="AZ9">
            <v>416.66666666666669</v>
          </cell>
          <cell r="BA9">
            <v>416.66666666666669</v>
          </cell>
          <cell r="BB9">
            <v>416.66666666666669</v>
          </cell>
          <cell r="BC9">
            <v>416.66666666666669</v>
          </cell>
          <cell r="BD9">
            <v>416.66666666666669</v>
          </cell>
          <cell r="BE9">
            <v>416.66666666666669</v>
          </cell>
          <cell r="BF9">
            <v>416.66666666666669</v>
          </cell>
          <cell r="BG9">
            <v>416.66666666666669</v>
          </cell>
          <cell r="BH9">
            <v>416.66666666666669</v>
          </cell>
          <cell r="BI9">
            <v>416.66666666666669</v>
          </cell>
          <cell r="BJ9">
            <v>416.66666666666669</v>
          </cell>
          <cell r="BK9">
            <v>416.66666666666669</v>
          </cell>
          <cell r="BL9">
            <v>416.66666666666669</v>
          </cell>
          <cell r="BM9">
            <v>416.66666666666669</v>
          </cell>
          <cell r="BN9">
            <v>416.66666666666669</v>
          </cell>
          <cell r="BO9">
            <v>416.66666666666669</v>
          </cell>
          <cell r="BP9">
            <v>416.66666666666669</v>
          </cell>
          <cell r="BQ9">
            <v>416.66666666666669</v>
          </cell>
          <cell r="BR9">
            <v>416.66666666666669</v>
          </cell>
          <cell r="BS9">
            <v>416.66666666666669</v>
          </cell>
          <cell r="BT9">
            <v>416.66666666666669</v>
          </cell>
          <cell r="BU9">
            <v>416.66666666666669</v>
          </cell>
          <cell r="BV9">
            <v>416.66666666666669</v>
          </cell>
          <cell r="BW9">
            <v>416.66666666666669</v>
          </cell>
          <cell r="BX9">
            <v>416.66666666666669</v>
          </cell>
          <cell r="BY9">
            <v>416.66666666666669</v>
          </cell>
          <cell r="BZ9">
            <v>416.66666666666669</v>
          </cell>
          <cell r="CA9">
            <v>416.66666666666669</v>
          </cell>
          <cell r="CB9">
            <v>416.66666666666669</v>
          </cell>
          <cell r="CC9">
            <v>416.66666666666669</v>
          </cell>
          <cell r="CD9">
            <v>416.66666666666669</v>
          </cell>
          <cell r="CE9">
            <v>416.66666666666669</v>
          </cell>
          <cell r="CF9">
            <v>416.66666666666669</v>
          </cell>
          <cell r="CG9">
            <v>416.66666666666669</v>
          </cell>
          <cell r="CH9">
            <v>416.66666666666669</v>
          </cell>
          <cell r="CI9">
            <v>416.66666666666669</v>
          </cell>
          <cell r="CJ9">
            <v>416.66666666666669</v>
          </cell>
          <cell r="CK9">
            <v>416.66666666666669</v>
          </cell>
          <cell r="CL9">
            <v>416.66666666666669</v>
          </cell>
          <cell r="CM9">
            <v>416.66666666666669</v>
          </cell>
          <cell r="CN9">
            <v>416.66666666666669</v>
          </cell>
          <cell r="CO9">
            <v>416.66666666666669</v>
          </cell>
          <cell r="CP9">
            <v>416.66666666666669</v>
          </cell>
          <cell r="CQ9">
            <v>416.66666666666669</v>
          </cell>
          <cell r="CR9">
            <v>416.66666666666669</v>
          </cell>
          <cell r="CS9">
            <v>416.66666666666669</v>
          </cell>
          <cell r="CT9">
            <v>416.66666666666669</v>
          </cell>
          <cell r="CU9">
            <v>416.66666666666669</v>
          </cell>
          <cell r="CV9">
            <v>416.66666666666669</v>
          </cell>
          <cell r="CW9">
            <v>416.66666666666669</v>
          </cell>
          <cell r="CX9">
            <v>416.66666666666669</v>
          </cell>
          <cell r="CY9">
            <v>416.66666666666669</v>
          </cell>
          <cell r="CZ9">
            <v>416.66666666666669</v>
          </cell>
          <cell r="DA9">
            <v>416.66666666666669</v>
          </cell>
          <cell r="DB9">
            <v>416.66666666666669</v>
          </cell>
          <cell r="DC9">
            <v>416.66666666666669</v>
          </cell>
          <cell r="DD9">
            <v>416.66666666666669</v>
          </cell>
          <cell r="DE9">
            <v>416.66666666666669</v>
          </cell>
          <cell r="DF9">
            <v>416.66666666666669</v>
          </cell>
          <cell r="DG9">
            <v>416.66666666666669</v>
          </cell>
          <cell r="DH9">
            <v>416.66666666666669</v>
          </cell>
          <cell r="DI9">
            <v>416.66666666666669</v>
          </cell>
          <cell r="DJ9">
            <v>416.66666666666669</v>
          </cell>
          <cell r="DK9">
            <v>416.66666666666669</v>
          </cell>
          <cell r="DL9">
            <v>416.66666666666669</v>
          </cell>
          <cell r="DM9">
            <v>416.66666666666669</v>
          </cell>
          <cell r="DN9">
            <v>416.66666666666669</v>
          </cell>
          <cell r="DO9">
            <v>416.66666666666669</v>
          </cell>
          <cell r="DP9">
            <v>416.66666666666669</v>
          </cell>
          <cell r="DQ9">
            <v>416.66666666666669</v>
          </cell>
          <cell r="DR9">
            <v>416.66666666666669</v>
          </cell>
          <cell r="DS9">
            <v>416.66666666666669</v>
          </cell>
          <cell r="DT9">
            <v>416.66666666666669</v>
          </cell>
          <cell r="DU9">
            <v>416.66666666666669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</row>
        <row r="47">
          <cell r="F47">
            <v>275</v>
          </cell>
          <cell r="G47">
            <v>275</v>
          </cell>
          <cell r="H47">
            <v>275</v>
          </cell>
          <cell r="I47">
            <v>275</v>
          </cell>
          <cell r="J47">
            <v>275</v>
          </cell>
          <cell r="K47">
            <v>275</v>
          </cell>
          <cell r="L47">
            <v>275</v>
          </cell>
          <cell r="M47">
            <v>275</v>
          </cell>
          <cell r="N47">
            <v>275</v>
          </cell>
          <cell r="O47">
            <v>275</v>
          </cell>
          <cell r="P47">
            <v>275</v>
          </cell>
          <cell r="Q47">
            <v>275</v>
          </cell>
          <cell r="R47">
            <v>275</v>
          </cell>
          <cell r="S47">
            <v>275</v>
          </cell>
          <cell r="T47">
            <v>275</v>
          </cell>
          <cell r="U47">
            <v>275</v>
          </cell>
          <cell r="V47">
            <v>275</v>
          </cell>
          <cell r="W47">
            <v>275</v>
          </cell>
          <cell r="X47">
            <v>275</v>
          </cell>
          <cell r="Y47">
            <v>275</v>
          </cell>
          <cell r="Z47">
            <v>275</v>
          </cell>
          <cell r="AA47">
            <v>275</v>
          </cell>
          <cell r="AB47">
            <v>275</v>
          </cell>
          <cell r="AC47">
            <v>275</v>
          </cell>
          <cell r="AD47">
            <v>275</v>
          </cell>
          <cell r="AE47">
            <v>275</v>
          </cell>
          <cell r="AF47">
            <v>275</v>
          </cell>
          <cell r="AG47">
            <v>275</v>
          </cell>
          <cell r="AH47">
            <v>275</v>
          </cell>
          <cell r="AI47">
            <v>275</v>
          </cell>
          <cell r="AJ47">
            <v>275</v>
          </cell>
          <cell r="AK47">
            <v>275</v>
          </cell>
          <cell r="AL47">
            <v>275</v>
          </cell>
          <cell r="AM47">
            <v>275</v>
          </cell>
          <cell r="AN47">
            <v>275</v>
          </cell>
          <cell r="AO47">
            <v>275</v>
          </cell>
          <cell r="AP47">
            <v>275</v>
          </cell>
          <cell r="AQ47">
            <v>275</v>
          </cell>
          <cell r="AR47">
            <v>275</v>
          </cell>
          <cell r="AS47">
            <v>275</v>
          </cell>
          <cell r="AT47">
            <v>275</v>
          </cell>
          <cell r="AU47">
            <v>275</v>
          </cell>
          <cell r="AV47">
            <v>275</v>
          </cell>
          <cell r="AW47">
            <v>275</v>
          </cell>
          <cell r="AX47">
            <v>275</v>
          </cell>
          <cell r="AY47">
            <v>275</v>
          </cell>
          <cell r="AZ47">
            <v>275</v>
          </cell>
          <cell r="BA47">
            <v>275</v>
          </cell>
          <cell r="BB47">
            <v>275</v>
          </cell>
          <cell r="BC47">
            <v>275</v>
          </cell>
          <cell r="BD47">
            <v>275</v>
          </cell>
          <cell r="BE47">
            <v>275</v>
          </cell>
          <cell r="BF47">
            <v>275</v>
          </cell>
          <cell r="BG47">
            <v>275</v>
          </cell>
          <cell r="BH47">
            <v>275</v>
          </cell>
          <cell r="BI47">
            <v>275</v>
          </cell>
          <cell r="BJ47">
            <v>275</v>
          </cell>
          <cell r="BK47">
            <v>275</v>
          </cell>
          <cell r="BL47">
            <v>275</v>
          </cell>
          <cell r="BM47">
            <v>275</v>
          </cell>
          <cell r="BN47">
            <v>275</v>
          </cell>
          <cell r="BO47">
            <v>275</v>
          </cell>
          <cell r="BP47">
            <v>275</v>
          </cell>
          <cell r="BQ47">
            <v>275</v>
          </cell>
          <cell r="BR47">
            <v>275</v>
          </cell>
          <cell r="BS47">
            <v>275</v>
          </cell>
          <cell r="BT47">
            <v>275</v>
          </cell>
          <cell r="BU47">
            <v>275</v>
          </cell>
          <cell r="BV47">
            <v>275</v>
          </cell>
          <cell r="BW47">
            <v>275</v>
          </cell>
          <cell r="BX47">
            <v>275</v>
          </cell>
          <cell r="BY47">
            <v>275</v>
          </cell>
          <cell r="BZ47">
            <v>275</v>
          </cell>
          <cell r="CA47">
            <v>275</v>
          </cell>
          <cell r="CB47">
            <v>275</v>
          </cell>
          <cell r="CC47">
            <v>275</v>
          </cell>
          <cell r="CD47">
            <v>275</v>
          </cell>
          <cell r="CE47">
            <v>275</v>
          </cell>
          <cell r="CF47">
            <v>275</v>
          </cell>
          <cell r="CG47">
            <v>275</v>
          </cell>
          <cell r="CH47">
            <v>275</v>
          </cell>
          <cell r="CI47">
            <v>275</v>
          </cell>
          <cell r="CJ47">
            <v>275</v>
          </cell>
          <cell r="CK47">
            <v>275</v>
          </cell>
          <cell r="CL47">
            <v>275</v>
          </cell>
          <cell r="CM47">
            <v>275</v>
          </cell>
          <cell r="CN47">
            <v>275</v>
          </cell>
          <cell r="CO47">
            <v>275</v>
          </cell>
          <cell r="CP47">
            <v>275</v>
          </cell>
          <cell r="CQ47">
            <v>275</v>
          </cell>
          <cell r="CR47">
            <v>275</v>
          </cell>
          <cell r="CS47">
            <v>275</v>
          </cell>
          <cell r="CT47">
            <v>275</v>
          </cell>
          <cell r="CU47">
            <v>275</v>
          </cell>
          <cell r="CV47">
            <v>275</v>
          </cell>
          <cell r="CW47">
            <v>275</v>
          </cell>
          <cell r="CX47">
            <v>275</v>
          </cell>
          <cell r="CY47">
            <v>275</v>
          </cell>
          <cell r="CZ47">
            <v>275</v>
          </cell>
          <cell r="DA47">
            <v>275</v>
          </cell>
          <cell r="DB47">
            <v>275</v>
          </cell>
          <cell r="DC47">
            <v>275</v>
          </cell>
          <cell r="DD47">
            <v>275</v>
          </cell>
          <cell r="DE47">
            <v>275</v>
          </cell>
          <cell r="DF47">
            <v>275</v>
          </cell>
          <cell r="DG47">
            <v>275</v>
          </cell>
          <cell r="DH47">
            <v>275</v>
          </cell>
          <cell r="DI47">
            <v>275</v>
          </cell>
          <cell r="DJ47">
            <v>275</v>
          </cell>
          <cell r="DK47">
            <v>275</v>
          </cell>
          <cell r="DL47">
            <v>275</v>
          </cell>
          <cell r="DM47">
            <v>275</v>
          </cell>
          <cell r="DN47">
            <v>275</v>
          </cell>
          <cell r="DO47">
            <v>275</v>
          </cell>
          <cell r="DP47">
            <v>275</v>
          </cell>
          <cell r="DQ47">
            <v>275</v>
          </cell>
          <cell r="DR47">
            <v>275</v>
          </cell>
          <cell r="DS47">
            <v>275</v>
          </cell>
          <cell r="DT47">
            <v>275</v>
          </cell>
          <cell r="DU47">
            <v>275</v>
          </cell>
        </row>
        <row r="69">
          <cell r="F69">
            <v>508.33333333333337</v>
          </cell>
          <cell r="G69">
            <v>610</v>
          </cell>
          <cell r="H69">
            <v>1016.6666666666666</v>
          </cell>
          <cell r="I69">
            <v>1525</v>
          </cell>
          <cell r="J69">
            <v>1525</v>
          </cell>
          <cell r="K69">
            <v>1525</v>
          </cell>
          <cell r="L69">
            <v>1525</v>
          </cell>
          <cell r="M69">
            <v>1525</v>
          </cell>
          <cell r="N69">
            <v>1525</v>
          </cell>
          <cell r="O69">
            <v>1525</v>
          </cell>
          <cell r="P69">
            <v>1525</v>
          </cell>
          <cell r="Q69">
            <v>1525</v>
          </cell>
          <cell r="R69">
            <v>1525</v>
          </cell>
          <cell r="S69">
            <v>1525</v>
          </cell>
          <cell r="T69">
            <v>1525</v>
          </cell>
          <cell r="U69">
            <v>1525</v>
          </cell>
          <cell r="V69">
            <v>1525</v>
          </cell>
          <cell r="W69">
            <v>1525</v>
          </cell>
          <cell r="X69">
            <v>1525</v>
          </cell>
          <cell r="Y69">
            <v>1525</v>
          </cell>
          <cell r="Z69">
            <v>1525</v>
          </cell>
          <cell r="AA69">
            <v>1525</v>
          </cell>
          <cell r="AB69">
            <v>1525</v>
          </cell>
          <cell r="AC69">
            <v>1525</v>
          </cell>
          <cell r="AD69">
            <v>1525</v>
          </cell>
          <cell r="AE69">
            <v>1525</v>
          </cell>
          <cell r="AF69">
            <v>1525</v>
          </cell>
          <cell r="AG69">
            <v>1525</v>
          </cell>
          <cell r="AH69">
            <v>1525</v>
          </cell>
          <cell r="AI69">
            <v>1525</v>
          </cell>
          <cell r="AJ69">
            <v>1525</v>
          </cell>
          <cell r="AK69">
            <v>1525</v>
          </cell>
          <cell r="AL69">
            <v>1525</v>
          </cell>
          <cell r="AM69">
            <v>1525</v>
          </cell>
          <cell r="AN69">
            <v>1525</v>
          </cell>
          <cell r="AO69">
            <v>1525</v>
          </cell>
          <cell r="AP69">
            <v>1525</v>
          </cell>
          <cell r="AQ69">
            <v>1525</v>
          </cell>
          <cell r="AR69">
            <v>1525</v>
          </cell>
          <cell r="AS69">
            <v>1525</v>
          </cell>
          <cell r="AT69">
            <v>1525</v>
          </cell>
          <cell r="AU69">
            <v>1525</v>
          </cell>
          <cell r="AV69">
            <v>1525</v>
          </cell>
          <cell r="AW69">
            <v>1525</v>
          </cell>
          <cell r="AX69">
            <v>1525</v>
          </cell>
          <cell r="AY69">
            <v>1525</v>
          </cell>
          <cell r="AZ69">
            <v>1525</v>
          </cell>
          <cell r="BA69">
            <v>1525</v>
          </cell>
          <cell r="BB69">
            <v>1525</v>
          </cell>
          <cell r="BC69">
            <v>1525</v>
          </cell>
          <cell r="BD69">
            <v>1525</v>
          </cell>
          <cell r="BE69">
            <v>1525</v>
          </cell>
          <cell r="BF69">
            <v>1525</v>
          </cell>
          <cell r="BG69">
            <v>1525</v>
          </cell>
          <cell r="BH69">
            <v>1525</v>
          </cell>
          <cell r="BI69">
            <v>1525</v>
          </cell>
          <cell r="BJ69">
            <v>1525</v>
          </cell>
          <cell r="BK69">
            <v>1525</v>
          </cell>
          <cell r="BL69">
            <v>1525</v>
          </cell>
          <cell r="BM69">
            <v>1525</v>
          </cell>
          <cell r="BN69">
            <v>1525</v>
          </cell>
          <cell r="BO69">
            <v>1525</v>
          </cell>
          <cell r="BP69">
            <v>1525</v>
          </cell>
          <cell r="BQ69">
            <v>1525</v>
          </cell>
          <cell r="BR69">
            <v>1525</v>
          </cell>
          <cell r="BS69">
            <v>1525</v>
          </cell>
          <cell r="BT69">
            <v>1525</v>
          </cell>
          <cell r="BU69">
            <v>1525</v>
          </cell>
          <cell r="BV69">
            <v>1525</v>
          </cell>
          <cell r="BW69">
            <v>1525</v>
          </cell>
          <cell r="BX69">
            <v>1525</v>
          </cell>
          <cell r="BY69">
            <v>1525</v>
          </cell>
          <cell r="BZ69">
            <v>1525</v>
          </cell>
          <cell r="CA69">
            <v>1525</v>
          </cell>
          <cell r="CB69">
            <v>1525</v>
          </cell>
          <cell r="CC69">
            <v>1525</v>
          </cell>
          <cell r="CD69">
            <v>1525</v>
          </cell>
          <cell r="CE69">
            <v>1525</v>
          </cell>
          <cell r="CF69">
            <v>1525</v>
          </cell>
          <cell r="CG69">
            <v>1525</v>
          </cell>
          <cell r="CH69">
            <v>1525</v>
          </cell>
          <cell r="CI69">
            <v>1525</v>
          </cell>
          <cell r="CJ69">
            <v>1525</v>
          </cell>
          <cell r="CK69">
            <v>1525</v>
          </cell>
          <cell r="CL69">
            <v>1525</v>
          </cell>
          <cell r="CM69">
            <v>1525</v>
          </cell>
          <cell r="CN69">
            <v>1525</v>
          </cell>
          <cell r="CO69">
            <v>1525</v>
          </cell>
          <cell r="CP69">
            <v>1525</v>
          </cell>
          <cell r="CQ69">
            <v>1525</v>
          </cell>
          <cell r="CR69">
            <v>1525</v>
          </cell>
          <cell r="CS69">
            <v>1525</v>
          </cell>
          <cell r="CT69">
            <v>1525</v>
          </cell>
          <cell r="CU69">
            <v>1525</v>
          </cell>
          <cell r="CV69">
            <v>1525</v>
          </cell>
          <cell r="CW69">
            <v>1525</v>
          </cell>
          <cell r="CX69">
            <v>1525</v>
          </cell>
          <cell r="CY69">
            <v>1525</v>
          </cell>
          <cell r="CZ69">
            <v>1525</v>
          </cell>
          <cell r="DA69">
            <v>1525</v>
          </cell>
          <cell r="DB69">
            <v>1525</v>
          </cell>
          <cell r="DC69">
            <v>1525</v>
          </cell>
          <cell r="DD69">
            <v>1525</v>
          </cell>
          <cell r="DE69">
            <v>1525</v>
          </cell>
          <cell r="DF69">
            <v>1525</v>
          </cell>
          <cell r="DG69">
            <v>1525</v>
          </cell>
          <cell r="DH69">
            <v>1525</v>
          </cell>
          <cell r="DI69">
            <v>1525</v>
          </cell>
          <cell r="DJ69">
            <v>1525</v>
          </cell>
          <cell r="DK69">
            <v>1525</v>
          </cell>
          <cell r="DL69">
            <v>1525</v>
          </cell>
          <cell r="DM69">
            <v>1525</v>
          </cell>
          <cell r="DN69">
            <v>1525</v>
          </cell>
          <cell r="DO69">
            <v>1525</v>
          </cell>
          <cell r="DP69">
            <v>1525</v>
          </cell>
          <cell r="DQ69">
            <v>1525</v>
          </cell>
          <cell r="DR69">
            <v>1525</v>
          </cell>
          <cell r="DS69">
            <v>1525</v>
          </cell>
          <cell r="DT69">
            <v>1525</v>
          </cell>
          <cell r="DU69">
            <v>1525</v>
          </cell>
        </row>
        <row r="91">
          <cell r="F91">
            <v>1016.6666666666666</v>
          </cell>
          <cell r="G91">
            <v>915</v>
          </cell>
          <cell r="H91">
            <v>508.33333333333337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</row>
      </sheetData>
      <sheetData sheetId="30">
        <row r="7">
          <cell r="E7" t="str">
            <v>gen</v>
          </cell>
          <cell r="F7" t="str">
            <v>feb</v>
          </cell>
          <cell r="G7" t="str">
            <v>mar</v>
          </cell>
          <cell r="H7" t="str">
            <v>apr</v>
          </cell>
          <cell r="I7" t="str">
            <v>mag</v>
          </cell>
          <cell r="J7" t="str">
            <v>giu</v>
          </cell>
          <cell r="K7" t="str">
            <v>lug</v>
          </cell>
          <cell r="L7" t="str">
            <v>ago</v>
          </cell>
          <cell r="M7" t="str">
            <v>set</v>
          </cell>
          <cell r="N7" t="str">
            <v>ott</v>
          </cell>
          <cell r="O7" t="str">
            <v>nov</v>
          </cell>
          <cell r="P7" t="str">
            <v>dic</v>
          </cell>
          <cell r="Q7" t="str">
            <v>gen</v>
          </cell>
          <cell r="R7" t="str">
            <v>feb</v>
          </cell>
          <cell r="S7" t="str">
            <v>mar</v>
          </cell>
          <cell r="T7" t="str">
            <v>apr</v>
          </cell>
          <cell r="U7" t="str">
            <v>mag</v>
          </cell>
          <cell r="V7" t="str">
            <v>giu</v>
          </cell>
          <cell r="W7" t="str">
            <v>lug</v>
          </cell>
          <cell r="X7" t="str">
            <v>ago</v>
          </cell>
          <cell r="Y7" t="str">
            <v>set</v>
          </cell>
          <cell r="Z7" t="str">
            <v>ott</v>
          </cell>
          <cell r="AA7" t="str">
            <v>nov</v>
          </cell>
          <cell r="AB7" t="str">
            <v>dic</v>
          </cell>
          <cell r="AC7" t="str">
            <v>gen</v>
          </cell>
          <cell r="AD7" t="str">
            <v>feb</v>
          </cell>
          <cell r="AE7" t="str">
            <v>mar</v>
          </cell>
          <cell r="AF7" t="str">
            <v>apr</v>
          </cell>
          <cell r="AG7" t="str">
            <v>mag</v>
          </cell>
          <cell r="AH7" t="str">
            <v>giu</v>
          </cell>
          <cell r="AI7" t="str">
            <v>lug</v>
          </cell>
          <cell r="AJ7" t="str">
            <v>ago</v>
          </cell>
          <cell r="AK7" t="str">
            <v>set</v>
          </cell>
          <cell r="AL7" t="str">
            <v>ott</v>
          </cell>
          <cell r="AM7" t="str">
            <v>nov</v>
          </cell>
          <cell r="AN7" t="str">
            <v>dic</v>
          </cell>
          <cell r="AO7" t="str">
            <v>gen</v>
          </cell>
          <cell r="AP7" t="str">
            <v>feb</v>
          </cell>
          <cell r="AQ7" t="str">
            <v>mar</v>
          </cell>
          <cell r="AR7" t="str">
            <v>apr</v>
          </cell>
          <cell r="AS7" t="str">
            <v>mag</v>
          </cell>
          <cell r="AT7" t="str">
            <v>giu</v>
          </cell>
          <cell r="AU7" t="str">
            <v>lug</v>
          </cell>
          <cell r="AV7" t="str">
            <v>ago</v>
          </cell>
          <cell r="AW7" t="str">
            <v>set</v>
          </cell>
          <cell r="AX7" t="str">
            <v>ott</v>
          </cell>
          <cell r="AY7" t="str">
            <v>nov</v>
          </cell>
          <cell r="AZ7" t="str">
            <v>dic</v>
          </cell>
          <cell r="BA7" t="str">
            <v>gen</v>
          </cell>
          <cell r="BB7" t="str">
            <v>feb</v>
          </cell>
          <cell r="BC7" t="str">
            <v>mar</v>
          </cell>
          <cell r="BD7" t="str">
            <v>apr</v>
          </cell>
          <cell r="BE7" t="str">
            <v>mag</v>
          </cell>
          <cell r="BF7" t="str">
            <v>giu</v>
          </cell>
          <cell r="BG7" t="str">
            <v>lug</v>
          </cell>
          <cell r="BH7" t="str">
            <v>ago</v>
          </cell>
          <cell r="BI7" t="str">
            <v>set</v>
          </cell>
          <cell r="BJ7" t="str">
            <v>ott</v>
          </cell>
          <cell r="BK7" t="str">
            <v>nov</v>
          </cell>
          <cell r="BL7" t="str">
            <v>dic</v>
          </cell>
          <cell r="BM7" t="str">
            <v>gen</v>
          </cell>
          <cell r="BN7" t="str">
            <v>feb</v>
          </cell>
          <cell r="BO7" t="str">
            <v>mar</v>
          </cell>
          <cell r="BP7" t="str">
            <v>apr</v>
          </cell>
          <cell r="BQ7" t="str">
            <v>mag</v>
          </cell>
          <cell r="BR7" t="str">
            <v>giu</v>
          </cell>
          <cell r="BS7" t="str">
            <v>lug</v>
          </cell>
          <cell r="BT7" t="str">
            <v>ago</v>
          </cell>
          <cell r="BU7" t="str">
            <v>set</v>
          </cell>
          <cell r="BV7" t="str">
            <v>ott</v>
          </cell>
          <cell r="BW7" t="str">
            <v>nov</v>
          </cell>
          <cell r="BX7" t="str">
            <v>dic</v>
          </cell>
          <cell r="BY7" t="str">
            <v>gen</v>
          </cell>
          <cell r="BZ7" t="str">
            <v>feb</v>
          </cell>
          <cell r="CA7" t="str">
            <v>mar</v>
          </cell>
          <cell r="CB7" t="str">
            <v>apr</v>
          </cell>
          <cell r="CC7" t="str">
            <v>mag</v>
          </cell>
          <cell r="CD7" t="str">
            <v>giu</v>
          </cell>
          <cell r="CE7" t="str">
            <v>lug</v>
          </cell>
          <cell r="CF7" t="str">
            <v>ago</v>
          </cell>
          <cell r="CG7" t="str">
            <v>set</v>
          </cell>
          <cell r="CH7" t="str">
            <v>ott</v>
          </cell>
          <cell r="CI7" t="str">
            <v>nov</v>
          </cell>
          <cell r="CJ7" t="str">
            <v>dic</v>
          </cell>
          <cell r="CK7" t="str">
            <v>gen</v>
          </cell>
          <cell r="CL7" t="str">
            <v>feb</v>
          </cell>
          <cell r="CM7" t="str">
            <v>mar</v>
          </cell>
          <cell r="CN7" t="str">
            <v>apr</v>
          </cell>
          <cell r="CO7" t="str">
            <v>mag</v>
          </cell>
          <cell r="CP7" t="str">
            <v>giu</v>
          </cell>
          <cell r="CQ7" t="str">
            <v>lug</v>
          </cell>
          <cell r="CR7" t="str">
            <v>ago</v>
          </cell>
          <cell r="CS7" t="str">
            <v>set</v>
          </cell>
          <cell r="CT7" t="str">
            <v>ott</v>
          </cell>
          <cell r="CU7" t="str">
            <v>nov</v>
          </cell>
          <cell r="CV7" t="str">
            <v>dic</v>
          </cell>
          <cell r="CW7" t="str">
            <v>gen</v>
          </cell>
          <cell r="CX7" t="str">
            <v>feb</v>
          </cell>
          <cell r="CY7" t="str">
            <v>mar</v>
          </cell>
          <cell r="CZ7" t="str">
            <v>apr</v>
          </cell>
          <cell r="DA7" t="str">
            <v>mag</v>
          </cell>
          <cell r="DB7" t="str">
            <v>giu</v>
          </cell>
          <cell r="DC7" t="str">
            <v>lug</v>
          </cell>
          <cell r="DD7" t="str">
            <v>ago</v>
          </cell>
          <cell r="DE7" t="str">
            <v>set</v>
          </cell>
          <cell r="DF7" t="str">
            <v>ott</v>
          </cell>
          <cell r="DG7" t="str">
            <v>nov</v>
          </cell>
          <cell r="DH7" t="str">
            <v>dic</v>
          </cell>
          <cell r="DI7" t="str">
            <v>gen</v>
          </cell>
          <cell r="DJ7" t="str">
            <v>feb</v>
          </cell>
          <cell r="DK7" t="str">
            <v>mar</v>
          </cell>
          <cell r="DL7" t="str">
            <v>apr</v>
          </cell>
          <cell r="DM7" t="str">
            <v>mag</v>
          </cell>
          <cell r="DN7" t="str">
            <v>giu</v>
          </cell>
          <cell r="DO7" t="str">
            <v>lug</v>
          </cell>
          <cell r="DP7" t="str">
            <v>ago</v>
          </cell>
          <cell r="DQ7" t="str">
            <v>set</v>
          </cell>
          <cell r="DR7" t="str">
            <v>ott</v>
          </cell>
          <cell r="DS7" t="str">
            <v>nov</v>
          </cell>
          <cell r="DT7" t="str">
            <v>dic</v>
          </cell>
        </row>
        <row r="34">
          <cell r="E34" t="str">
            <v>gen</v>
          </cell>
          <cell r="F34" t="str">
            <v>feb</v>
          </cell>
          <cell r="G34" t="str">
            <v>mar</v>
          </cell>
          <cell r="H34" t="str">
            <v>apr</v>
          </cell>
          <cell r="I34" t="str">
            <v>mag</v>
          </cell>
          <cell r="J34" t="str">
            <v>giu</v>
          </cell>
          <cell r="K34" t="str">
            <v>lug</v>
          </cell>
          <cell r="L34" t="str">
            <v>ago</v>
          </cell>
          <cell r="M34" t="str">
            <v>set</v>
          </cell>
          <cell r="N34" t="str">
            <v>ott</v>
          </cell>
          <cell r="O34" t="str">
            <v>nov</v>
          </cell>
          <cell r="P34" t="str">
            <v>dic</v>
          </cell>
          <cell r="Q34" t="str">
            <v>gen</v>
          </cell>
          <cell r="R34" t="str">
            <v>feb</v>
          </cell>
          <cell r="S34" t="str">
            <v>mar</v>
          </cell>
          <cell r="T34" t="str">
            <v>apr</v>
          </cell>
          <cell r="U34" t="str">
            <v>mag</v>
          </cell>
          <cell r="V34" t="str">
            <v>giu</v>
          </cell>
          <cell r="W34" t="str">
            <v>lug</v>
          </cell>
          <cell r="X34" t="str">
            <v>ago</v>
          </cell>
          <cell r="Y34" t="str">
            <v>set</v>
          </cell>
          <cell r="Z34" t="str">
            <v>ott</v>
          </cell>
          <cell r="AA34" t="str">
            <v>nov</v>
          </cell>
          <cell r="AB34" t="str">
            <v>dic</v>
          </cell>
          <cell r="AC34" t="str">
            <v>gen</v>
          </cell>
          <cell r="AD34" t="str">
            <v>feb</v>
          </cell>
          <cell r="AE34" t="str">
            <v>mar</v>
          </cell>
          <cell r="AF34" t="str">
            <v>apr</v>
          </cell>
          <cell r="AG34" t="str">
            <v>mag</v>
          </cell>
          <cell r="AH34" t="str">
            <v>giu</v>
          </cell>
          <cell r="AI34" t="str">
            <v>lug</v>
          </cell>
          <cell r="AJ34" t="str">
            <v>ago</v>
          </cell>
          <cell r="AK34" t="str">
            <v>set</v>
          </cell>
          <cell r="AL34" t="str">
            <v>ott</v>
          </cell>
          <cell r="AM34" t="str">
            <v>nov</v>
          </cell>
          <cell r="AN34" t="str">
            <v>dic</v>
          </cell>
          <cell r="AO34" t="str">
            <v>gen</v>
          </cell>
          <cell r="AP34" t="str">
            <v>feb</v>
          </cell>
          <cell r="AQ34" t="str">
            <v>mar</v>
          </cell>
          <cell r="AR34" t="str">
            <v>apr</v>
          </cell>
          <cell r="AS34" t="str">
            <v>mag</v>
          </cell>
          <cell r="AT34" t="str">
            <v>giu</v>
          </cell>
          <cell r="AU34" t="str">
            <v>lug</v>
          </cell>
          <cell r="AV34" t="str">
            <v>ago</v>
          </cell>
          <cell r="AW34" t="str">
            <v>set</v>
          </cell>
          <cell r="AX34" t="str">
            <v>ott</v>
          </cell>
          <cell r="AY34" t="str">
            <v>nov</v>
          </cell>
          <cell r="AZ34" t="str">
            <v>dic</v>
          </cell>
          <cell r="BA34" t="str">
            <v>gen</v>
          </cell>
          <cell r="BB34" t="str">
            <v>feb</v>
          </cell>
          <cell r="BC34" t="str">
            <v>mar</v>
          </cell>
          <cell r="BD34" t="str">
            <v>apr</v>
          </cell>
          <cell r="BE34" t="str">
            <v>mag</v>
          </cell>
          <cell r="BF34" t="str">
            <v>giu</v>
          </cell>
          <cell r="BG34" t="str">
            <v>lug</v>
          </cell>
          <cell r="BH34" t="str">
            <v>ago</v>
          </cell>
          <cell r="BI34" t="str">
            <v>set</v>
          </cell>
          <cell r="BJ34" t="str">
            <v>ott</v>
          </cell>
          <cell r="BK34" t="str">
            <v>nov</v>
          </cell>
          <cell r="BL34" t="str">
            <v>dic</v>
          </cell>
          <cell r="BM34" t="str">
            <v>gen</v>
          </cell>
          <cell r="BN34" t="str">
            <v>feb</v>
          </cell>
          <cell r="BO34" t="str">
            <v>mar</v>
          </cell>
          <cell r="BP34" t="str">
            <v>apr</v>
          </cell>
          <cell r="BQ34" t="str">
            <v>mag</v>
          </cell>
          <cell r="BR34" t="str">
            <v>giu</v>
          </cell>
          <cell r="BS34" t="str">
            <v>lug</v>
          </cell>
          <cell r="BT34" t="str">
            <v>ago</v>
          </cell>
          <cell r="BU34" t="str">
            <v>set</v>
          </cell>
          <cell r="BV34" t="str">
            <v>ott</v>
          </cell>
          <cell r="BW34" t="str">
            <v>nov</v>
          </cell>
          <cell r="BX34" t="str">
            <v>dic</v>
          </cell>
          <cell r="BY34" t="str">
            <v>gen</v>
          </cell>
          <cell r="BZ34" t="str">
            <v>feb</v>
          </cell>
          <cell r="CA34" t="str">
            <v>mar</v>
          </cell>
          <cell r="CB34" t="str">
            <v>apr</v>
          </cell>
          <cell r="CC34" t="str">
            <v>mag</v>
          </cell>
          <cell r="CD34" t="str">
            <v>giu</v>
          </cell>
          <cell r="CE34" t="str">
            <v>lug</v>
          </cell>
          <cell r="CF34" t="str">
            <v>ago</v>
          </cell>
          <cell r="CG34" t="str">
            <v>set</v>
          </cell>
          <cell r="CH34" t="str">
            <v>ott</v>
          </cell>
          <cell r="CI34" t="str">
            <v>nov</v>
          </cell>
          <cell r="CJ34" t="str">
            <v>dic</v>
          </cell>
          <cell r="CK34" t="str">
            <v>gen</v>
          </cell>
          <cell r="CL34" t="str">
            <v>feb</v>
          </cell>
          <cell r="CM34" t="str">
            <v>mar</v>
          </cell>
          <cell r="CN34" t="str">
            <v>apr</v>
          </cell>
          <cell r="CO34" t="str">
            <v>mag</v>
          </cell>
          <cell r="CP34" t="str">
            <v>giu</v>
          </cell>
          <cell r="CQ34" t="str">
            <v>lug</v>
          </cell>
          <cell r="CR34" t="str">
            <v>ago</v>
          </cell>
          <cell r="CS34" t="str">
            <v>set</v>
          </cell>
          <cell r="CT34" t="str">
            <v>ott</v>
          </cell>
          <cell r="CU34" t="str">
            <v>nov</v>
          </cell>
          <cell r="CV34" t="str">
            <v>dic</v>
          </cell>
          <cell r="CW34" t="str">
            <v>gen</v>
          </cell>
          <cell r="CX34" t="str">
            <v>feb</v>
          </cell>
          <cell r="CY34" t="str">
            <v>mar</v>
          </cell>
          <cell r="CZ34" t="str">
            <v>apr</v>
          </cell>
          <cell r="DA34" t="str">
            <v>mag</v>
          </cell>
          <cell r="DB34" t="str">
            <v>giu</v>
          </cell>
          <cell r="DC34" t="str">
            <v>lug</v>
          </cell>
          <cell r="DD34" t="str">
            <v>ago</v>
          </cell>
          <cell r="DE34" t="str">
            <v>set</v>
          </cell>
          <cell r="DF34" t="str">
            <v>ott</v>
          </cell>
          <cell r="DG34" t="str">
            <v>nov</v>
          </cell>
          <cell r="DH34" t="str">
            <v>dic</v>
          </cell>
          <cell r="DI34" t="str">
            <v>gen</v>
          </cell>
          <cell r="DJ34" t="str">
            <v>feb</v>
          </cell>
          <cell r="DK34" t="str">
            <v>mar</v>
          </cell>
          <cell r="DL34" t="str">
            <v>apr</v>
          </cell>
          <cell r="DM34" t="str">
            <v>mag</v>
          </cell>
          <cell r="DN34" t="str">
            <v>giu</v>
          </cell>
          <cell r="DO34" t="str">
            <v>lug</v>
          </cell>
          <cell r="DP34" t="str">
            <v>ago</v>
          </cell>
          <cell r="DQ34" t="str">
            <v>set</v>
          </cell>
          <cell r="DR34" t="str">
            <v>ott</v>
          </cell>
          <cell r="DS34" t="str">
            <v>nov</v>
          </cell>
          <cell r="DT34" t="str">
            <v>dic</v>
          </cell>
        </row>
        <row r="61">
          <cell r="E61" t="str">
            <v>gen</v>
          </cell>
          <cell r="F61" t="str">
            <v>feb</v>
          </cell>
          <cell r="G61" t="str">
            <v>mar</v>
          </cell>
          <cell r="H61" t="str">
            <v>apr</v>
          </cell>
          <cell r="I61" t="str">
            <v>mag</v>
          </cell>
          <cell r="J61" t="str">
            <v>giu</v>
          </cell>
          <cell r="K61" t="str">
            <v>lug</v>
          </cell>
          <cell r="L61" t="str">
            <v>ago</v>
          </cell>
          <cell r="M61" t="str">
            <v>set</v>
          </cell>
          <cell r="N61" t="str">
            <v>ott</v>
          </cell>
          <cell r="O61" t="str">
            <v>nov</v>
          </cell>
          <cell r="P61" t="str">
            <v>dic</v>
          </cell>
          <cell r="Q61" t="str">
            <v>gen</v>
          </cell>
          <cell r="R61" t="str">
            <v>feb</v>
          </cell>
          <cell r="S61" t="str">
            <v>mar</v>
          </cell>
          <cell r="T61" t="str">
            <v>apr</v>
          </cell>
          <cell r="U61" t="str">
            <v>mag</v>
          </cell>
          <cell r="V61" t="str">
            <v>giu</v>
          </cell>
          <cell r="W61" t="str">
            <v>lug</v>
          </cell>
          <cell r="X61" t="str">
            <v>ago</v>
          </cell>
          <cell r="Y61" t="str">
            <v>set</v>
          </cell>
          <cell r="Z61" t="str">
            <v>ott</v>
          </cell>
          <cell r="AA61" t="str">
            <v>nov</v>
          </cell>
          <cell r="AB61" t="str">
            <v>dic</v>
          </cell>
          <cell r="AC61" t="str">
            <v>gen</v>
          </cell>
          <cell r="AD61" t="str">
            <v>feb</v>
          </cell>
          <cell r="AE61" t="str">
            <v>mar</v>
          </cell>
          <cell r="AF61" t="str">
            <v>apr</v>
          </cell>
          <cell r="AG61" t="str">
            <v>mag</v>
          </cell>
          <cell r="AH61" t="str">
            <v>giu</v>
          </cell>
          <cell r="AI61" t="str">
            <v>lug</v>
          </cell>
          <cell r="AJ61" t="str">
            <v>ago</v>
          </cell>
          <cell r="AK61" t="str">
            <v>set</v>
          </cell>
          <cell r="AL61" t="str">
            <v>ott</v>
          </cell>
          <cell r="AM61" t="str">
            <v>nov</v>
          </cell>
          <cell r="AN61" t="str">
            <v>dic</v>
          </cell>
          <cell r="AO61" t="str">
            <v>gen</v>
          </cell>
          <cell r="AP61" t="str">
            <v>feb</v>
          </cell>
          <cell r="AQ61" t="str">
            <v>mar</v>
          </cell>
          <cell r="AR61" t="str">
            <v>apr</v>
          </cell>
          <cell r="AS61" t="str">
            <v>mag</v>
          </cell>
          <cell r="AT61" t="str">
            <v>giu</v>
          </cell>
          <cell r="AU61" t="str">
            <v>lug</v>
          </cell>
          <cell r="AV61" t="str">
            <v>ago</v>
          </cell>
          <cell r="AW61" t="str">
            <v>set</v>
          </cell>
          <cell r="AX61" t="str">
            <v>ott</v>
          </cell>
          <cell r="AY61" t="str">
            <v>nov</v>
          </cell>
          <cell r="AZ61" t="str">
            <v>dic</v>
          </cell>
          <cell r="BA61" t="str">
            <v>gen</v>
          </cell>
          <cell r="BB61" t="str">
            <v>feb</v>
          </cell>
          <cell r="BC61" t="str">
            <v>mar</v>
          </cell>
          <cell r="BD61" t="str">
            <v>apr</v>
          </cell>
          <cell r="BE61" t="str">
            <v>mag</v>
          </cell>
          <cell r="BF61" t="str">
            <v>giu</v>
          </cell>
          <cell r="BG61" t="str">
            <v>lug</v>
          </cell>
          <cell r="BH61" t="str">
            <v>ago</v>
          </cell>
          <cell r="BI61" t="str">
            <v>set</v>
          </cell>
          <cell r="BJ61" t="str">
            <v>ott</v>
          </cell>
          <cell r="BK61" t="str">
            <v>nov</v>
          </cell>
          <cell r="BL61" t="str">
            <v>dic</v>
          </cell>
          <cell r="BM61" t="str">
            <v>gen</v>
          </cell>
          <cell r="BN61" t="str">
            <v>feb</v>
          </cell>
          <cell r="BO61" t="str">
            <v>mar</v>
          </cell>
          <cell r="BP61" t="str">
            <v>apr</v>
          </cell>
          <cell r="BQ61" t="str">
            <v>mag</v>
          </cell>
          <cell r="BR61" t="str">
            <v>giu</v>
          </cell>
          <cell r="BS61" t="str">
            <v>lug</v>
          </cell>
          <cell r="BT61" t="str">
            <v>ago</v>
          </cell>
          <cell r="BU61" t="str">
            <v>set</v>
          </cell>
          <cell r="BV61" t="str">
            <v>ott</v>
          </cell>
          <cell r="BW61" t="str">
            <v>nov</v>
          </cell>
          <cell r="BX61" t="str">
            <v>dic</v>
          </cell>
          <cell r="BY61" t="str">
            <v>gen</v>
          </cell>
          <cell r="BZ61" t="str">
            <v>feb</v>
          </cell>
          <cell r="CA61" t="str">
            <v>mar</v>
          </cell>
          <cell r="CB61" t="str">
            <v>apr</v>
          </cell>
          <cell r="CC61" t="str">
            <v>mag</v>
          </cell>
          <cell r="CD61" t="str">
            <v>giu</v>
          </cell>
          <cell r="CE61" t="str">
            <v>lug</v>
          </cell>
          <cell r="CF61" t="str">
            <v>ago</v>
          </cell>
          <cell r="CG61" t="str">
            <v>set</v>
          </cell>
          <cell r="CH61" t="str">
            <v>ott</v>
          </cell>
          <cell r="CI61" t="str">
            <v>nov</v>
          </cell>
          <cell r="CJ61" t="str">
            <v>dic</v>
          </cell>
          <cell r="CK61" t="str">
            <v>gen</v>
          </cell>
          <cell r="CL61" t="str">
            <v>feb</v>
          </cell>
          <cell r="CM61" t="str">
            <v>mar</v>
          </cell>
          <cell r="CN61" t="str">
            <v>apr</v>
          </cell>
          <cell r="CO61" t="str">
            <v>mag</v>
          </cell>
          <cell r="CP61" t="str">
            <v>giu</v>
          </cell>
          <cell r="CQ61" t="str">
            <v>lug</v>
          </cell>
          <cell r="CR61" t="str">
            <v>ago</v>
          </cell>
          <cell r="CS61" t="str">
            <v>set</v>
          </cell>
          <cell r="CT61" t="str">
            <v>ott</v>
          </cell>
          <cell r="CU61" t="str">
            <v>nov</v>
          </cell>
          <cell r="CV61" t="str">
            <v>dic</v>
          </cell>
          <cell r="CW61" t="str">
            <v>gen</v>
          </cell>
          <cell r="CX61" t="str">
            <v>feb</v>
          </cell>
          <cell r="CY61" t="str">
            <v>mar</v>
          </cell>
          <cell r="CZ61" t="str">
            <v>apr</v>
          </cell>
          <cell r="DA61" t="str">
            <v>mag</v>
          </cell>
          <cell r="DB61" t="str">
            <v>giu</v>
          </cell>
          <cell r="DC61" t="str">
            <v>lug</v>
          </cell>
          <cell r="DD61" t="str">
            <v>ago</v>
          </cell>
          <cell r="DE61" t="str">
            <v>set</v>
          </cell>
          <cell r="DF61" t="str">
            <v>ott</v>
          </cell>
          <cell r="DG61" t="str">
            <v>nov</v>
          </cell>
          <cell r="DH61" t="str">
            <v>dic</v>
          </cell>
          <cell r="DI61" t="str">
            <v>gen</v>
          </cell>
          <cell r="DJ61" t="str">
            <v>feb</v>
          </cell>
          <cell r="DK61" t="str">
            <v>mar</v>
          </cell>
          <cell r="DL61" t="str">
            <v>apr</v>
          </cell>
          <cell r="DM61" t="str">
            <v>mag</v>
          </cell>
          <cell r="DN61" t="str">
            <v>giu</v>
          </cell>
          <cell r="DO61" t="str">
            <v>lug</v>
          </cell>
          <cell r="DP61" t="str">
            <v>ago</v>
          </cell>
          <cell r="DQ61" t="str">
            <v>set</v>
          </cell>
          <cell r="DR61" t="str">
            <v>ott</v>
          </cell>
          <cell r="DS61" t="str">
            <v>nov</v>
          </cell>
          <cell r="DT61" t="str">
            <v>dic</v>
          </cell>
        </row>
        <row r="88">
          <cell r="E88" t="str">
            <v>gen</v>
          </cell>
          <cell r="F88" t="str">
            <v>feb</v>
          </cell>
          <cell r="G88" t="str">
            <v>mar</v>
          </cell>
          <cell r="H88" t="str">
            <v>apr</v>
          </cell>
          <cell r="I88" t="str">
            <v>mag</v>
          </cell>
          <cell r="J88" t="str">
            <v>giu</v>
          </cell>
          <cell r="K88" t="str">
            <v>lug</v>
          </cell>
          <cell r="L88" t="str">
            <v>ago</v>
          </cell>
          <cell r="M88" t="str">
            <v>set</v>
          </cell>
          <cell r="N88" t="str">
            <v>ott</v>
          </cell>
          <cell r="O88" t="str">
            <v>nov</v>
          </cell>
          <cell r="P88" t="str">
            <v>dic</v>
          </cell>
          <cell r="Q88" t="str">
            <v>gen</v>
          </cell>
          <cell r="R88" t="str">
            <v>feb</v>
          </cell>
          <cell r="S88" t="str">
            <v>mar</v>
          </cell>
          <cell r="T88" t="str">
            <v>apr</v>
          </cell>
          <cell r="U88" t="str">
            <v>mag</v>
          </cell>
          <cell r="V88" t="str">
            <v>giu</v>
          </cell>
          <cell r="W88" t="str">
            <v>lug</v>
          </cell>
          <cell r="X88" t="str">
            <v>ago</v>
          </cell>
          <cell r="Y88" t="str">
            <v>set</v>
          </cell>
          <cell r="Z88" t="str">
            <v>ott</v>
          </cell>
          <cell r="AA88" t="str">
            <v>nov</v>
          </cell>
          <cell r="AB88" t="str">
            <v>dic</v>
          </cell>
          <cell r="AC88" t="str">
            <v>gen</v>
          </cell>
          <cell r="AD88" t="str">
            <v>feb</v>
          </cell>
          <cell r="AE88" t="str">
            <v>mar</v>
          </cell>
          <cell r="AF88" t="str">
            <v>apr</v>
          </cell>
          <cell r="AG88" t="str">
            <v>mag</v>
          </cell>
          <cell r="AH88" t="str">
            <v>giu</v>
          </cell>
          <cell r="AI88" t="str">
            <v>lug</v>
          </cell>
          <cell r="AJ88" t="str">
            <v>ago</v>
          </cell>
          <cell r="AK88" t="str">
            <v>set</v>
          </cell>
          <cell r="AL88" t="str">
            <v>ott</v>
          </cell>
          <cell r="AM88" t="str">
            <v>nov</v>
          </cell>
          <cell r="AN88" t="str">
            <v>dic</v>
          </cell>
          <cell r="AO88" t="str">
            <v>gen</v>
          </cell>
          <cell r="AP88" t="str">
            <v>feb</v>
          </cell>
          <cell r="AQ88" t="str">
            <v>mar</v>
          </cell>
          <cell r="AR88" t="str">
            <v>apr</v>
          </cell>
          <cell r="AS88" t="str">
            <v>mag</v>
          </cell>
          <cell r="AT88" t="str">
            <v>giu</v>
          </cell>
          <cell r="AU88" t="str">
            <v>lug</v>
          </cell>
          <cell r="AV88" t="str">
            <v>ago</v>
          </cell>
          <cell r="AW88" t="str">
            <v>set</v>
          </cell>
          <cell r="AX88" t="str">
            <v>ott</v>
          </cell>
          <cell r="AY88" t="str">
            <v>nov</v>
          </cell>
          <cell r="AZ88" t="str">
            <v>dic</v>
          </cell>
          <cell r="BA88" t="str">
            <v>gen</v>
          </cell>
          <cell r="BB88" t="str">
            <v>feb</v>
          </cell>
          <cell r="BC88" t="str">
            <v>mar</v>
          </cell>
          <cell r="BD88" t="str">
            <v>apr</v>
          </cell>
          <cell r="BE88" t="str">
            <v>mag</v>
          </cell>
          <cell r="BF88" t="str">
            <v>giu</v>
          </cell>
          <cell r="BG88" t="str">
            <v>lug</v>
          </cell>
          <cell r="BH88" t="str">
            <v>ago</v>
          </cell>
          <cell r="BI88" t="str">
            <v>set</v>
          </cell>
          <cell r="BJ88" t="str">
            <v>ott</v>
          </cell>
          <cell r="BK88" t="str">
            <v>nov</v>
          </cell>
          <cell r="BL88" t="str">
            <v>dic</v>
          </cell>
          <cell r="BM88" t="str">
            <v>gen</v>
          </cell>
          <cell r="BN88" t="str">
            <v>feb</v>
          </cell>
          <cell r="BO88" t="str">
            <v>mar</v>
          </cell>
          <cell r="BP88" t="str">
            <v>apr</v>
          </cell>
          <cell r="BQ88" t="str">
            <v>mag</v>
          </cell>
          <cell r="BR88" t="str">
            <v>giu</v>
          </cell>
          <cell r="BS88" t="str">
            <v>lug</v>
          </cell>
          <cell r="BT88" t="str">
            <v>ago</v>
          </cell>
          <cell r="BU88" t="str">
            <v>set</v>
          </cell>
          <cell r="BV88" t="str">
            <v>ott</v>
          </cell>
          <cell r="BW88" t="str">
            <v>nov</v>
          </cell>
          <cell r="BX88" t="str">
            <v>dic</v>
          </cell>
          <cell r="BY88" t="str">
            <v>gen</v>
          </cell>
          <cell r="BZ88" t="str">
            <v>feb</v>
          </cell>
          <cell r="CA88" t="str">
            <v>mar</v>
          </cell>
          <cell r="CB88" t="str">
            <v>apr</v>
          </cell>
          <cell r="CC88" t="str">
            <v>mag</v>
          </cell>
          <cell r="CD88" t="str">
            <v>giu</v>
          </cell>
          <cell r="CE88" t="str">
            <v>lug</v>
          </cell>
          <cell r="CF88" t="str">
            <v>ago</v>
          </cell>
          <cell r="CG88" t="str">
            <v>set</v>
          </cell>
          <cell r="CH88" t="str">
            <v>ott</v>
          </cell>
          <cell r="CI88" t="str">
            <v>nov</v>
          </cell>
          <cell r="CJ88" t="str">
            <v>dic</v>
          </cell>
          <cell r="CK88" t="str">
            <v>gen</v>
          </cell>
          <cell r="CL88" t="str">
            <v>feb</v>
          </cell>
          <cell r="CM88" t="str">
            <v>mar</v>
          </cell>
          <cell r="CN88" t="str">
            <v>apr</v>
          </cell>
          <cell r="CO88" t="str">
            <v>mag</v>
          </cell>
          <cell r="CP88" t="str">
            <v>giu</v>
          </cell>
          <cell r="CQ88" t="str">
            <v>lug</v>
          </cell>
          <cell r="CR88" t="str">
            <v>ago</v>
          </cell>
          <cell r="CS88" t="str">
            <v>set</v>
          </cell>
          <cell r="CT88" t="str">
            <v>ott</v>
          </cell>
          <cell r="CU88" t="str">
            <v>nov</v>
          </cell>
          <cell r="CV88" t="str">
            <v>dic</v>
          </cell>
          <cell r="CW88" t="str">
            <v>gen</v>
          </cell>
          <cell r="CX88" t="str">
            <v>feb</v>
          </cell>
          <cell r="CY88" t="str">
            <v>mar</v>
          </cell>
          <cell r="CZ88" t="str">
            <v>apr</v>
          </cell>
          <cell r="DA88" t="str">
            <v>mag</v>
          </cell>
          <cell r="DB88" t="str">
            <v>giu</v>
          </cell>
          <cell r="DC88" t="str">
            <v>lug</v>
          </cell>
          <cell r="DD88" t="str">
            <v>ago</v>
          </cell>
          <cell r="DE88" t="str">
            <v>set</v>
          </cell>
          <cell r="DF88" t="str">
            <v>ott</v>
          </cell>
          <cell r="DG88" t="str">
            <v>nov</v>
          </cell>
          <cell r="DH88" t="str">
            <v>dic</v>
          </cell>
          <cell r="DI88" t="str">
            <v>gen</v>
          </cell>
          <cell r="DJ88" t="str">
            <v>feb</v>
          </cell>
          <cell r="DK88" t="str">
            <v>mar</v>
          </cell>
          <cell r="DL88" t="str">
            <v>apr</v>
          </cell>
          <cell r="DM88" t="str">
            <v>mag</v>
          </cell>
          <cell r="DN88" t="str">
            <v>giu</v>
          </cell>
          <cell r="DO88" t="str">
            <v>lug</v>
          </cell>
          <cell r="DP88" t="str">
            <v>ago</v>
          </cell>
          <cell r="DQ88" t="str">
            <v>set</v>
          </cell>
          <cell r="DR88" t="str">
            <v>ott</v>
          </cell>
          <cell r="DS88" t="str">
            <v>nov</v>
          </cell>
          <cell r="DT88" t="str">
            <v>dic</v>
          </cell>
        </row>
        <row r="115">
          <cell r="E115" t="str">
            <v>gen</v>
          </cell>
          <cell r="F115" t="str">
            <v>feb</v>
          </cell>
          <cell r="G115" t="str">
            <v>mar</v>
          </cell>
          <cell r="H115" t="str">
            <v>apr</v>
          </cell>
          <cell r="I115" t="str">
            <v>mag</v>
          </cell>
          <cell r="J115" t="str">
            <v>giu</v>
          </cell>
          <cell r="K115" t="str">
            <v>lug</v>
          </cell>
          <cell r="L115" t="str">
            <v>ago</v>
          </cell>
          <cell r="M115" t="str">
            <v>set</v>
          </cell>
          <cell r="N115" t="str">
            <v>ott</v>
          </cell>
          <cell r="O115" t="str">
            <v>nov</v>
          </cell>
          <cell r="P115" t="str">
            <v>dic</v>
          </cell>
          <cell r="Q115" t="str">
            <v>gen</v>
          </cell>
          <cell r="R115" t="str">
            <v>feb</v>
          </cell>
          <cell r="S115" t="str">
            <v>mar</v>
          </cell>
          <cell r="T115" t="str">
            <v>apr</v>
          </cell>
          <cell r="U115" t="str">
            <v>mag</v>
          </cell>
          <cell r="V115" t="str">
            <v>giu</v>
          </cell>
          <cell r="W115" t="str">
            <v>lug</v>
          </cell>
          <cell r="X115" t="str">
            <v>ago</v>
          </cell>
          <cell r="Y115" t="str">
            <v>set</v>
          </cell>
          <cell r="Z115" t="str">
            <v>ott</v>
          </cell>
          <cell r="AA115" t="str">
            <v>nov</v>
          </cell>
          <cell r="AB115" t="str">
            <v>dic</v>
          </cell>
          <cell r="AC115" t="str">
            <v>gen</v>
          </cell>
          <cell r="AD115" t="str">
            <v>feb</v>
          </cell>
          <cell r="AE115" t="str">
            <v>mar</v>
          </cell>
          <cell r="AF115" t="str">
            <v>apr</v>
          </cell>
          <cell r="AG115" t="str">
            <v>mag</v>
          </cell>
          <cell r="AH115" t="str">
            <v>giu</v>
          </cell>
          <cell r="AI115" t="str">
            <v>lug</v>
          </cell>
          <cell r="AJ115" t="str">
            <v>ago</v>
          </cell>
          <cell r="AK115" t="str">
            <v>set</v>
          </cell>
          <cell r="AL115" t="str">
            <v>ott</v>
          </cell>
          <cell r="AM115" t="str">
            <v>nov</v>
          </cell>
          <cell r="AN115" t="str">
            <v>dic</v>
          </cell>
          <cell r="AO115" t="str">
            <v>gen</v>
          </cell>
          <cell r="AP115" t="str">
            <v>feb</v>
          </cell>
          <cell r="AQ115" t="str">
            <v>mar</v>
          </cell>
          <cell r="AR115" t="str">
            <v>apr</v>
          </cell>
          <cell r="AS115" t="str">
            <v>mag</v>
          </cell>
          <cell r="AT115" t="str">
            <v>giu</v>
          </cell>
          <cell r="AU115" t="str">
            <v>lug</v>
          </cell>
          <cell r="AV115" t="str">
            <v>ago</v>
          </cell>
          <cell r="AW115" t="str">
            <v>set</v>
          </cell>
          <cell r="AX115" t="str">
            <v>ott</v>
          </cell>
          <cell r="AY115" t="str">
            <v>nov</v>
          </cell>
          <cell r="AZ115" t="str">
            <v>dic</v>
          </cell>
          <cell r="BA115" t="str">
            <v>gen</v>
          </cell>
          <cell r="BB115" t="str">
            <v>feb</v>
          </cell>
          <cell r="BC115" t="str">
            <v>mar</v>
          </cell>
          <cell r="BD115" t="str">
            <v>apr</v>
          </cell>
          <cell r="BE115" t="str">
            <v>mag</v>
          </cell>
          <cell r="BF115" t="str">
            <v>giu</v>
          </cell>
          <cell r="BG115" t="str">
            <v>lug</v>
          </cell>
          <cell r="BH115" t="str">
            <v>ago</v>
          </cell>
          <cell r="BI115" t="str">
            <v>set</v>
          </cell>
          <cell r="BJ115" t="str">
            <v>ott</v>
          </cell>
          <cell r="BK115" t="str">
            <v>nov</v>
          </cell>
          <cell r="BL115" t="str">
            <v>dic</v>
          </cell>
          <cell r="BM115" t="str">
            <v>gen</v>
          </cell>
          <cell r="BN115" t="str">
            <v>feb</v>
          </cell>
          <cell r="BO115" t="str">
            <v>mar</v>
          </cell>
          <cell r="BP115" t="str">
            <v>apr</v>
          </cell>
          <cell r="BQ115" t="str">
            <v>mag</v>
          </cell>
          <cell r="BR115" t="str">
            <v>giu</v>
          </cell>
          <cell r="BS115" t="str">
            <v>lug</v>
          </cell>
          <cell r="BT115" t="str">
            <v>ago</v>
          </cell>
          <cell r="BU115" t="str">
            <v>set</v>
          </cell>
          <cell r="BV115" t="str">
            <v>ott</v>
          </cell>
          <cell r="BW115" t="str">
            <v>nov</v>
          </cell>
          <cell r="BX115" t="str">
            <v>dic</v>
          </cell>
          <cell r="BY115" t="str">
            <v>gen</v>
          </cell>
          <cell r="BZ115" t="str">
            <v>feb</v>
          </cell>
          <cell r="CA115" t="str">
            <v>mar</v>
          </cell>
          <cell r="CB115" t="str">
            <v>apr</v>
          </cell>
          <cell r="CC115" t="str">
            <v>mag</v>
          </cell>
          <cell r="CD115" t="str">
            <v>giu</v>
          </cell>
          <cell r="CE115" t="str">
            <v>lug</v>
          </cell>
          <cell r="CF115" t="str">
            <v>ago</v>
          </cell>
          <cell r="CG115" t="str">
            <v>set</v>
          </cell>
          <cell r="CH115" t="str">
            <v>ott</v>
          </cell>
          <cell r="CI115" t="str">
            <v>nov</v>
          </cell>
          <cell r="CJ115" t="str">
            <v>dic</v>
          </cell>
          <cell r="CK115" t="str">
            <v>gen</v>
          </cell>
          <cell r="CL115" t="str">
            <v>feb</v>
          </cell>
          <cell r="CM115" t="str">
            <v>mar</v>
          </cell>
          <cell r="CN115" t="str">
            <v>apr</v>
          </cell>
          <cell r="CO115" t="str">
            <v>mag</v>
          </cell>
          <cell r="CP115" t="str">
            <v>giu</v>
          </cell>
          <cell r="CQ115" t="str">
            <v>lug</v>
          </cell>
          <cell r="CR115" t="str">
            <v>ago</v>
          </cell>
          <cell r="CS115" t="str">
            <v>set</v>
          </cell>
          <cell r="CT115" t="str">
            <v>ott</v>
          </cell>
          <cell r="CU115" t="str">
            <v>nov</v>
          </cell>
          <cell r="CV115" t="str">
            <v>dic</v>
          </cell>
          <cell r="CW115" t="str">
            <v>gen</v>
          </cell>
          <cell r="CX115" t="str">
            <v>feb</v>
          </cell>
          <cell r="CY115" t="str">
            <v>mar</v>
          </cell>
          <cell r="CZ115" t="str">
            <v>apr</v>
          </cell>
          <cell r="DA115" t="str">
            <v>mag</v>
          </cell>
          <cell r="DB115" t="str">
            <v>giu</v>
          </cell>
          <cell r="DC115" t="str">
            <v>lug</v>
          </cell>
          <cell r="DD115" t="str">
            <v>ago</v>
          </cell>
          <cell r="DE115" t="str">
            <v>set</v>
          </cell>
          <cell r="DF115" t="str">
            <v>ott</v>
          </cell>
          <cell r="DG115" t="str">
            <v>nov</v>
          </cell>
          <cell r="DH115" t="str">
            <v>dic</v>
          </cell>
          <cell r="DI115" t="str">
            <v>gen</v>
          </cell>
          <cell r="DJ115" t="str">
            <v>feb</v>
          </cell>
          <cell r="DK115" t="str">
            <v>mar</v>
          </cell>
          <cell r="DL115" t="str">
            <v>apr</v>
          </cell>
          <cell r="DM115" t="str">
            <v>mag</v>
          </cell>
          <cell r="DN115" t="str">
            <v>giu</v>
          </cell>
          <cell r="DO115" t="str">
            <v>lug</v>
          </cell>
          <cell r="DP115" t="str">
            <v>ago</v>
          </cell>
          <cell r="DQ115" t="str">
            <v>set</v>
          </cell>
          <cell r="DR115" t="str">
            <v>ott</v>
          </cell>
          <cell r="DS115" t="str">
            <v>nov</v>
          </cell>
          <cell r="DT115" t="str">
            <v>dic</v>
          </cell>
        </row>
        <row r="142">
          <cell r="E142" t="str">
            <v>gen</v>
          </cell>
          <cell r="F142" t="str">
            <v>feb</v>
          </cell>
          <cell r="G142" t="str">
            <v>mar</v>
          </cell>
          <cell r="H142" t="str">
            <v>apr</v>
          </cell>
          <cell r="I142" t="str">
            <v>mag</v>
          </cell>
          <cell r="J142" t="str">
            <v>giu</v>
          </cell>
          <cell r="K142" t="str">
            <v>lug</v>
          </cell>
          <cell r="L142" t="str">
            <v>ago</v>
          </cell>
          <cell r="M142" t="str">
            <v>set</v>
          </cell>
          <cell r="N142" t="str">
            <v>ott</v>
          </cell>
          <cell r="O142" t="str">
            <v>nov</v>
          </cell>
          <cell r="P142" t="str">
            <v>dic</v>
          </cell>
          <cell r="Q142" t="str">
            <v>gen</v>
          </cell>
          <cell r="R142" t="str">
            <v>feb</v>
          </cell>
          <cell r="S142" t="str">
            <v>mar</v>
          </cell>
          <cell r="T142" t="str">
            <v>apr</v>
          </cell>
          <cell r="U142" t="str">
            <v>mag</v>
          </cell>
          <cell r="V142" t="str">
            <v>giu</v>
          </cell>
          <cell r="W142" t="str">
            <v>lug</v>
          </cell>
          <cell r="X142" t="str">
            <v>ago</v>
          </cell>
          <cell r="Y142" t="str">
            <v>set</v>
          </cell>
          <cell r="Z142" t="str">
            <v>ott</v>
          </cell>
          <cell r="AA142" t="str">
            <v>nov</v>
          </cell>
          <cell r="AB142" t="str">
            <v>dic</v>
          </cell>
          <cell r="AC142" t="str">
            <v>gen</v>
          </cell>
          <cell r="AD142" t="str">
            <v>feb</v>
          </cell>
          <cell r="AE142" t="str">
            <v>mar</v>
          </cell>
          <cell r="AF142" t="str">
            <v>apr</v>
          </cell>
          <cell r="AG142" t="str">
            <v>mag</v>
          </cell>
          <cell r="AH142" t="str">
            <v>giu</v>
          </cell>
          <cell r="AI142" t="str">
            <v>lug</v>
          </cell>
          <cell r="AJ142" t="str">
            <v>ago</v>
          </cell>
          <cell r="AK142" t="str">
            <v>set</v>
          </cell>
          <cell r="AL142" t="str">
            <v>ott</v>
          </cell>
          <cell r="AM142" t="str">
            <v>nov</v>
          </cell>
          <cell r="AN142" t="str">
            <v>dic</v>
          </cell>
          <cell r="AO142" t="str">
            <v>gen</v>
          </cell>
          <cell r="AP142" t="str">
            <v>feb</v>
          </cell>
          <cell r="AQ142" t="str">
            <v>mar</v>
          </cell>
          <cell r="AR142" t="str">
            <v>apr</v>
          </cell>
          <cell r="AS142" t="str">
            <v>mag</v>
          </cell>
          <cell r="AT142" t="str">
            <v>giu</v>
          </cell>
          <cell r="AU142" t="str">
            <v>lug</v>
          </cell>
          <cell r="AV142" t="str">
            <v>ago</v>
          </cell>
          <cell r="AW142" t="str">
            <v>set</v>
          </cell>
          <cell r="AX142" t="str">
            <v>ott</v>
          </cell>
          <cell r="AY142" t="str">
            <v>nov</v>
          </cell>
          <cell r="AZ142" t="str">
            <v>dic</v>
          </cell>
          <cell r="BA142" t="str">
            <v>gen</v>
          </cell>
          <cell r="BB142" t="str">
            <v>feb</v>
          </cell>
          <cell r="BC142" t="str">
            <v>mar</v>
          </cell>
          <cell r="BD142" t="str">
            <v>apr</v>
          </cell>
          <cell r="BE142" t="str">
            <v>mag</v>
          </cell>
          <cell r="BF142" t="str">
            <v>giu</v>
          </cell>
          <cell r="BG142" t="str">
            <v>lug</v>
          </cell>
          <cell r="BH142" t="str">
            <v>ago</v>
          </cell>
          <cell r="BI142" t="str">
            <v>set</v>
          </cell>
          <cell r="BJ142" t="str">
            <v>ott</v>
          </cell>
          <cell r="BK142" t="str">
            <v>nov</v>
          </cell>
          <cell r="BL142" t="str">
            <v>dic</v>
          </cell>
          <cell r="BM142" t="str">
            <v>gen</v>
          </cell>
          <cell r="BN142" t="str">
            <v>feb</v>
          </cell>
          <cell r="BO142" t="str">
            <v>mar</v>
          </cell>
          <cell r="BP142" t="str">
            <v>apr</v>
          </cell>
          <cell r="BQ142" t="str">
            <v>mag</v>
          </cell>
          <cell r="BR142" t="str">
            <v>giu</v>
          </cell>
          <cell r="BS142" t="str">
            <v>lug</v>
          </cell>
          <cell r="BT142" t="str">
            <v>ago</v>
          </cell>
          <cell r="BU142" t="str">
            <v>set</v>
          </cell>
          <cell r="BV142" t="str">
            <v>ott</v>
          </cell>
          <cell r="BW142" t="str">
            <v>nov</v>
          </cell>
          <cell r="BX142" t="str">
            <v>dic</v>
          </cell>
          <cell r="BY142" t="str">
            <v>gen</v>
          </cell>
          <cell r="BZ142" t="str">
            <v>feb</v>
          </cell>
          <cell r="CA142" t="str">
            <v>mar</v>
          </cell>
          <cell r="CB142" t="str">
            <v>apr</v>
          </cell>
          <cell r="CC142" t="str">
            <v>mag</v>
          </cell>
          <cell r="CD142" t="str">
            <v>giu</v>
          </cell>
          <cell r="CE142" t="str">
            <v>lug</v>
          </cell>
          <cell r="CF142" t="str">
            <v>ago</v>
          </cell>
          <cell r="CG142" t="str">
            <v>set</v>
          </cell>
          <cell r="CH142" t="str">
            <v>ott</v>
          </cell>
          <cell r="CI142" t="str">
            <v>nov</v>
          </cell>
          <cell r="CJ142" t="str">
            <v>dic</v>
          </cell>
          <cell r="CK142" t="str">
            <v>gen</v>
          </cell>
          <cell r="CL142" t="str">
            <v>feb</v>
          </cell>
          <cell r="CM142" t="str">
            <v>mar</v>
          </cell>
          <cell r="CN142" t="str">
            <v>apr</v>
          </cell>
          <cell r="CO142" t="str">
            <v>mag</v>
          </cell>
          <cell r="CP142" t="str">
            <v>giu</v>
          </cell>
          <cell r="CQ142" t="str">
            <v>lug</v>
          </cell>
          <cell r="CR142" t="str">
            <v>ago</v>
          </cell>
          <cell r="CS142" t="str">
            <v>set</v>
          </cell>
          <cell r="CT142" t="str">
            <v>ott</v>
          </cell>
          <cell r="CU142" t="str">
            <v>nov</v>
          </cell>
          <cell r="CV142" t="str">
            <v>dic</v>
          </cell>
          <cell r="CW142" t="str">
            <v>gen</v>
          </cell>
          <cell r="CX142" t="str">
            <v>feb</v>
          </cell>
          <cell r="CY142" t="str">
            <v>mar</v>
          </cell>
          <cell r="CZ142" t="str">
            <v>apr</v>
          </cell>
          <cell r="DA142" t="str">
            <v>mag</v>
          </cell>
          <cell r="DB142" t="str">
            <v>giu</v>
          </cell>
          <cell r="DC142" t="str">
            <v>lug</v>
          </cell>
          <cell r="DD142" t="str">
            <v>ago</v>
          </cell>
          <cell r="DE142" t="str">
            <v>set</v>
          </cell>
          <cell r="DF142" t="str">
            <v>ott</v>
          </cell>
          <cell r="DG142" t="str">
            <v>nov</v>
          </cell>
          <cell r="DH142" t="str">
            <v>dic</v>
          </cell>
          <cell r="DI142" t="str">
            <v>gen</v>
          </cell>
          <cell r="DJ142" t="str">
            <v>feb</v>
          </cell>
          <cell r="DK142" t="str">
            <v>mar</v>
          </cell>
          <cell r="DL142" t="str">
            <v>apr</v>
          </cell>
          <cell r="DM142" t="str">
            <v>mag</v>
          </cell>
          <cell r="DN142" t="str">
            <v>giu</v>
          </cell>
          <cell r="DO142" t="str">
            <v>lug</v>
          </cell>
          <cell r="DP142" t="str">
            <v>ago</v>
          </cell>
          <cell r="DQ142" t="str">
            <v>set</v>
          </cell>
          <cell r="DR142" t="str">
            <v>ott</v>
          </cell>
          <cell r="DS142" t="str">
            <v>nov</v>
          </cell>
          <cell r="DT142" t="str">
            <v>dic</v>
          </cell>
        </row>
        <row r="172">
          <cell r="E172">
            <v>375</v>
          </cell>
          <cell r="F172">
            <v>375</v>
          </cell>
          <cell r="G172">
            <v>375</v>
          </cell>
          <cell r="H172">
            <v>375</v>
          </cell>
          <cell r="I172">
            <v>375</v>
          </cell>
          <cell r="J172">
            <v>375</v>
          </cell>
          <cell r="K172">
            <v>375</v>
          </cell>
          <cell r="L172">
            <v>375</v>
          </cell>
          <cell r="M172">
            <v>375</v>
          </cell>
          <cell r="N172">
            <v>375</v>
          </cell>
          <cell r="O172">
            <v>375</v>
          </cell>
          <cell r="P172">
            <v>375</v>
          </cell>
          <cell r="Q172">
            <v>375</v>
          </cell>
          <cell r="R172">
            <v>375</v>
          </cell>
          <cell r="S172">
            <v>375</v>
          </cell>
          <cell r="T172">
            <v>375</v>
          </cell>
          <cell r="U172">
            <v>375</v>
          </cell>
          <cell r="V172">
            <v>375</v>
          </cell>
          <cell r="W172">
            <v>375</v>
          </cell>
          <cell r="X172">
            <v>375</v>
          </cell>
          <cell r="Y172">
            <v>375</v>
          </cell>
          <cell r="Z172">
            <v>375</v>
          </cell>
          <cell r="AA172">
            <v>375</v>
          </cell>
          <cell r="AB172">
            <v>375</v>
          </cell>
          <cell r="AC172">
            <v>375</v>
          </cell>
          <cell r="AD172">
            <v>375</v>
          </cell>
          <cell r="AE172">
            <v>375</v>
          </cell>
          <cell r="AF172">
            <v>375</v>
          </cell>
          <cell r="AG172">
            <v>375</v>
          </cell>
          <cell r="AH172">
            <v>375</v>
          </cell>
          <cell r="AI172">
            <v>375</v>
          </cell>
          <cell r="AJ172">
            <v>375</v>
          </cell>
          <cell r="AK172">
            <v>375</v>
          </cell>
          <cell r="AL172">
            <v>375</v>
          </cell>
          <cell r="AM172">
            <v>375</v>
          </cell>
          <cell r="AN172">
            <v>375</v>
          </cell>
          <cell r="AO172">
            <v>375</v>
          </cell>
          <cell r="AP172">
            <v>375</v>
          </cell>
          <cell r="AQ172">
            <v>375</v>
          </cell>
          <cell r="AR172">
            <v>375</v>
          </cell>
          <cell r="AS172">
            <v>375</v>
          </cell>
          <cell r="AT172">
            <v>375</v>
          </cell>
          <cell r="AU172">
            <v>375</v>
          </cell>
          <cell r="AV172">
            <v>375</v>
          </cell>
          <cell r="AW172">
            <v>375</v>
          </cell>
          <cell r="AX172">
            <v>375</v>
          </cell>
          <cell r="AY172">
            <v>375</v>
          </cell>
          <cell r="AZ172">
            <v>375</v>
          </cell>
          <cell r="BA172">
            <v>375</v>
          </cell>
          <cell r="BB172">
            <v>375</v>
          </cell>
          <cell r="BC172">
            <v>375</v>
          </cell>
          <cell r="BD172">
            <v>375</v>
          </cell>
          <cell r="BE172">
            <v>375</v>
          </cell>
          <cell r="BF172">
            <v>375</v>
          </cell>
          <cell r="BG172">
            <v>375</v>
          </cell>
          <cell r="BH172">
            <v>375</v>
          </cell>
          <cell r="BI172">
            <v>375</v>
          </cell>
          <cell r="BJ172">
            <v>375</v>
          </cell>
          <cell r="BK172">
            <v>375</v>
          </cell>
          <cell r="BL172">
            <v>375</v>
          </cell>
          <cell r="BM172">
            <v>375</v>
          </cell>
          <cell r="BN172">
            <v>375</v>
          </cell>
          <cell r="BO172">
            <v>375</v>
          </cell>
          <cell r="BP172">
            <v>375</v>
          </cell>
          <cell r="BQ172">
            <v>375</v>
          </cell>
          <cell r="BR172">
            <v>375</v>
          </cell>
          <cell r="BS172">
            <v>375</v>
          </cell>
          <cell r="BT172">
            <v>375</v>
          </cell>
          <cell r="BU172">
            <v>375</v>
          </cell>
          <cell r="BV172">
            <v>375</v>
          </cell>
          <cell r="BW172">
            <v>375</v>
          </cell>
          <cell r="BX172">
            <v>375</v>
          </cell>
          <cell r="BY172">
            <v>375</v>
          </cell>
          <cell r="BZ172">
            <v>375</v>
          </cell>
          <cell r="CA172">
            <v>375</v>
          </cell>
          <cell r="CB172">
            <v>375</v>
          </cell>
          <cell r="CC172">
            <v>375</v>
          </cell>
          <cell r="CD172">
            <v>375</v>
          </cell>
          <cell r="CE172">
            <v>375</v>
          </cell>
          <cell r="CF172">
            <v>375</v>
          </cell>
          <cell r="CG172">
            <v>375</v>
          </cell>
          <cell r="CH172">
            <v>375</v>
          </cell>
          <cell r="CI172">
            <v>375</v>
          </cell>
          <cell r="CJ172">
            <v>375</v>
          </cell>
          <cell r="CK172">
            <v>375</v>
          </cell>
          <cell r="CL172">
            <v>375</v>
          </cell>
          <cell r="CM172">
            <v>375</v>
          </cell>
          <cell r="CN172">
            <v>375</v>
          </cell>
          <cell r="CO172">
            <v>375</v>
          </cell>
          <cell r="CP172">
            <v>375</v>
          </cell>
          <cell r="CQ172">
            <v>375</v>
          </cell>
          <cell r="CR172">
            <v>375</v>
          </cell>
          <cell r="CS172">
            <v>375</v>
          </cell>
          <cell r="CT172">
            <v>375</v>
          </cell>
          <cell r="CU172">
            <v>375</v>
          </cell>
          <cell r="CV172">
            <v>375</v>
          </cell>
          <cell r="CW172">
            <v>375</v>
          </cell>
          <cell r="CX172">
            <v>375</v>
          </cell>
          <cell r="CY172">
            <v>375</v>
          </cell>
          <cell r="CZ172">
            <v>375</v>
          </cell>
          <cell r="DA172">
            <v>375</v>
          </cell>
          <cell r="DB172">
            <v>375</v>
          </cell>
          <cell r="DC172">
            <v>375</v>
          </cell>
          <cell r="DD172">
            <v>375</v>
          </cell>
          <cell r="DE172">
            <v>375</v>
          </cell>
          <cell r="DF172">
            <v>375</v>
          </cell>
          <cell r="DG172">
            <v>375</v>
          </cell>
          <cell r="DH172">
            <v>375</v>
          </cell>
          <cell r="DI172">
            <v>375</v>
          </cell>
          <cell r="DJ172">
            <v>375</v>
          </cell>
          <cell r="DK172">
            <v>375</v>
          </cell>
          <cell r="DL172">
            <v>375</v>
          </cell>
          <cell r="DM172">
            <v>375</v>
          </cell>
          <cell r="DN172">
            <v>375</v>
          </cell>
          <cell r="DO172">
            <v>375</v>
          </cell>
          <cell r="DP172">
            <v>375</v>
          </cell>
          <cell r="DQ172">
            <v>375</v>
          </cell>
          <cell r="DR172">
            <v>375</v>
          </cell>
          <cell r="DS172">
            <v>375</v>
          </cell>
          <cell r="DT172">
            <v>375</v>
          </cell>
        </row>
        <row r="173">
          <cell r="E173">
            <v>116.25</v>
          </cell>
          <cell r="F173">
            <v>116.25</v>
          </cell>
          <cell r="G173">
            <v>116.25</v>
          </cell>
          <cell r="H173">
            <v>116.25</v>
          </cell>
          <cell r="I173">
            <v>116.25</v>
          </cell>
          <cell r="J173">
            <v>116.25</v>
          </cell>
          <cell r="K173">
            <v>116.25</v>
          </cell>
          <cell r="L173">
            <v>116.25</v>
          </cell>
          <cell r="M173">
            <v>116.25</v>
          </cell>
          <cell r="N173">
            <v>116.25</v>
          </cell>
          <cell r="O173">
            <v>116.25</v>
          </cell>
          <cell r="P173">
            <v>116.25</v>
          </cell>
          <cell r="Q173">
            <v>116.25</v>
          </cell>
          <cell r="R173">
            <v>116.25</v>
          </cell>
          <cell r="S173">
            <v>116.25</v>
          </cell>
          <cell r="T173">
            <v>116.25</v>
          </cell>
          <cell r="U173">
            <v>116.25</v>
          </cell>
          <cell r="V173">
            <v>116.25</v>
          </cell>
          <cell r="W173">
            <v>116.25</v>
          </cell>
          <cell r="X173">
            <v>116.25</v>
          </cell>
          <cell r="Y173">
            <v>116.25</v>
          </cell>
          <cell r="Z173">
            <v>116.25</v>
          </cell>
          <cell r="AA173">
            <v>116.25</v>
          </cell>
          <cell r="AB173">
            <v>116.25</v>
          </cell>
          <cell r="AC173">
            <v>116.25</v>
          </cell>
          <cell r="AD173">
            <v>116.25</v>
          </cell>
          <cell r="AE173">
            <v>116.25</v>
          </cell>
          <cell r="AF173">
            <v>116.25</v>
          </cell>
          <cell r="AG173">
            <v>116.25</v>
          </cell>
          <cell r="AH173">
            <v>116.25</v>
          </cell>
          <cell r="AI173">
            <v>116.25</v>
          </cell>
          <cell r="AJ173">
            <v>116.25</v>
          </cell>
          <cell r="AK173">
            <v>116.25</v>
          </cell>
          <cell r="AL173">
            <v>116.25</v>
          </cell>
          <cell r="AM173">
            <v>116.25</v>
          </cell>
          <cell r="AN173">
            <v>116.25</v>
          </cell>
          <cell r="AO173">
            <v>116.25</v>
          </cell>
          <cell r="AP173">
            <v>116.25</v>
          </cell>
          <cell r="AQ173">
            <v>116.25</v>
          </cell>
          <cell r="AR173">
            <v>116.25</v>
          </cell>
          <cell r="AS173">
            <v>116.25</v>
          </cell>
          <cell r="AT173">
            <v>116.25</v>
          </cell>
          <cell r="AU173">
            <v>116.25</v>
          </cell>
          <cell r="AV173">
            <v>116.25</v>
          </cell>
          <cell r="AW173">
            <v>116.25</v>
          </cell>
          <cell r="AX173">
            <v>116.25</v>
          </cell>
          <cell r="AY173">
            <v>116.25</v>
          </cell>
          <cell r="AZ173">
            <v>116.25</v>
          </cell>
          <cell r="BA173">
            <v>116.25</v>
          </cell>
          <cell r="BB173">
            <v>116.25</v>
          </cell>
          <cell r="BC173">
            <v>116.25</v>
          </cell>
          <cell r="BD173">
            <v>116.25</v>
          </cell>
          <cell r="BE173">
            <v>116.25</v>
          </cell>
          <cell r="BF173">
            <v>116.25</v>
          </cell>
          <cell r="BG173">
            <v>116.25</v>
          </cell>
          <cell r="BH173">
            <v>116.25</v>
          </cell>
          <cell r="BI173">
            <v>116.25</v>
          </cell>
          <cell r="BJ173">
            <v>116.25</v>
          </cell>
          <cell r="BK173">
            <v>116.25</v>
          </cell>
          <cell r="BL173">
            <v>116.25</v>
          </cell>
          <cell r="BM173">
            <v>116.25</v>
          </cell>
          <cell r="BN173">
            <v>116.25</v>
          </cell>
          <cell r="BO173">
            <v>116.25</v>
          </cell>
          <cell r="BP173">
            <v>116.25</v>
          </cell>
          <cell r="BQ173">
            <v>116.25</v>
          </cell>
          <cell r="BR173">
            <v>116.25</v>
          </cell>
          <cell r="BS173">
            <v>116.25</v>
          </cell>
          <cell r="BT173">
            <v>116.25</v>
          </cell>
          <cell r="BU173">
            <v>116.25</v>
          </cell>
          <cell r="BV173">
            <v>116.25</v>
          </cell>
          <cell r="BW173">
            <v>116.25</v>
          </cell>
          <cell r="BX173">
            <v>116.25</v>
          </cell>
          <cell r="BY173">
            <v>116.25</v>
          </cell>
          <cell r="BZ173">
            <v>116.25</v>
          </cell>
          <cell r="CA173">
            <v>116.25</v>
          </cell>
          <cell r="CB173">
            <v>116.25</v>
          </cell>
          <cell r="CC173">
            <v>116.25</v>
          </cell>
          <cell r="CD173">
            <v>116.25</v>
          </cell>
          <cell r="CE173">
            <v>116.25</v>
          </cell>
          <cell r="CF173">
            <v>116.25</v>
          </cell>
          <cell r="CG173">
            <v>116.25</v>
          </cell>
          <cell r="CH173">
            <v>116.25</v>
          </cell>
          <cell r="CI173">
            <v>116.25</v>
          </cell>
          <cell r="CJ173">
            <v>116.25</v>
          </cell>
          <cell r="CK173">
            <v>116.25</v>
          </cell>
          <cell r="CL173">
            <v>116.25</v>
          </cell>
          <cell r="CM173">
            <v>116.25</v>
          </cell>
          <cell r="CN173">
            <v>116.25</v>
          </cell>
          <cell r="CO173">
            <v>116.25</v>
          </cell>
          <cell r="CP173">
            <v>116.25</v>
          </cell>
          <cell r="CQ173">
            <v>116.25</v>
          </cell>
          <cell r="CR173">
            <v>116.25</v>
          </cell>
          <cell r="CS173">
            <v>116.25</v>
          </cell>
          <cell r="CT173">
            <v>116.25</v>
          </cell>
          <cell r="CU173">
            <v>116.25</v>
          </cell>
          <cell r="CV173">
            <v>116.25</v>
          </cell>
          <cell r="CW173">
            <v>116.25</v>
          </cell>
          <cell r="CX173">
            <v>116.25</v>
          </cell>
          <cell r="CY173">
            <v>116.25</v>
          </cell>
          <cell r="CZ173">
            <v>116.25</v>
          </cell>
          <cell r="DA173">
            <v>116.25</v>
          </cell>
          <cell r="DB173">
            <v>116.25</v>
          </cell>
          <cell r="DC173">
            <v>116.25</v>
          </cell>
          <cell r="DD173">
            <v>116.25</v>
          </cell>
          <cell r="DE173">
            <v>116.25</v>
          </cell>
          <cell r="DF173">
            <v>116.25</v>
          </cell>
          <cell r="DG173">
            <v>116.25</v>
          </cell>
          <cell r="DH173">
            <v>116.25</v>
          </cell>
          <cell r="DI173">
            <v>116.25</v>
          </cell>
          <cell r="DJ173">
            <v>116.25</v>
          </cell>
          <cell r="DK173">
            <v>116.25</v>
          </cell>
          <cell r="DL173">
            <v>116.25</v>
          </cell>
          <cell r="DM173">
            <v>116.25</v>
          </cell>
          <cell r="DN173">
            <v>116.25</v>
          </cell>
          <cell r="DO173">
            <v>116.25</v>
          </cell>
          <cell r="DP173">
            <v>116.25</v>
          </cell>
          <cell r="DQ173">
            <v>116.25</v>
          </cell>
          <cell r="DR173">
            <v>116.25</v>
          </cell>
          <cell r="DS173">
            <v>116.25</v>
          </cell>
          <cell r="DT173">
            <v>116.25</v>
          </cell>
        </row>
        <row r="174">
          <cell r="E174">
            <v>3.75</v>
          </cell>
          <cell r="F174">
            <v>3.75</v>
          </cell>
          <cell r="G174">
            <v>3.75</v>
          </cell>
          <cell r="H174">
            <v>3.75</v>
          </cell>
          <cell r="I174">
            <v>3.75</v>
          </cell>
          <cell r="J174">
            <v>3.75</v>
          </cell>
          <cell r="K174">
            <v>3.75</v>
          </cell>
          <cell r="L174">
            <v>3.75</v>
          </cell>
          <cell r="M174">
            <v>3.75</v>
          </cell>
          <cell r="N174">
            <v>3.75</v>
          </cell>
          <cell r="O174">
            <v>3.75</v>
          </cell>
          <cell r="P174">
            <v>3.75</v>
          </cell>
          <cell r="Q174">
            <v>3.75</v>
          </cell>
          <cell r="R174">
            <v>3.75</v>
          </cell>
          <cell r="S174">
            <v>3.75</v>
          </cell>
          <cell r="T174">
            <v>3.75</v>
          </cell>
          <cell r="U174">
            <v>3.75</v>
          </cell>
          <cell r="V174">
            <v>3.75</v>
          </cell>
          <cell r="W174">
            <v>3.75</v>
          </cell>
          <cell r="X174">
            <v>3.75</v>
          </cell>
          <cell r="Y174">
            <v>3.75</v>
          </cell>
          <cell r="Z174">
            <v>3.75</v>
          </cell>
          <cell r="AA174">
            <v>3.75</v>
          </cell>
          <cell r="AB174">
            <v>3.75</v>
          </cell>
          <cell r="AC174">
            <v>3.75</v>
          </cell>
          <cell r="AD174">
            <v>3.75</v>
          </cell>
          <cell r="AE174">
            <v>3.75</v>
          </cell>
          <cell r="AF174">
            <v>3.75</v>
          </cell>
          <cell r="AG174">
            <v>3.75</v>
          </cell>
          <cell r="AH174">
            <v>3.75</v>
          </cell>
          <cell r="AI174">
            <v>3.75</v>
          </cell>
          <cell r="AJ174">
            <v>3.75</v>
          </cell>
          <cell r="AK174">
            <v>3.75</v>
          </cell>
          <cell r="AL174">
            <v>3.75</v>
          </cell>
          <cell r="AM174">
            <v>3.75</v>
          </cell>
          <cell r="AN174">
            <v>3.75</v>
          </cell>
          <cell r="AO174">
            <v>3.75</v>
          </cell>
          <cell r="AP174">
            <v>3.75</v>
          </cell>
          <cell r="AQ174">
            <v>3.75</v>
          </cell>
          <cell r="AR174">
            <v>3.75</v>
          </cell>
          <cell r="AS174">
            <v>3.75</v>
          </cell>
          <cell r="AT174">
            <v>3.75</v>
          </cell>
          <cell r="AU174">
            <v>3.75</v>
          </cell>
          <cell r="AV174">
            <v>3.75</v>
          </cell>
          <cell r="AW174">
            <v>3.75</v>
          </cell>
          <cell r="AX174">
            <v>3.75</v>
          </cell>
          <cell r="AY174">
            <v>3.75</v>
          </cell>
          <cell r="AZ174">
            <v>3.75</v>
          </cell>
          <cell r="BA174">
            <v>3.75</v>
          </cell>
          <cell r="BB174">
            <v>3.75</v>
          </cell>
          <cell r="BC174">
            <v>3.75</v>
          </cell>
          <cell r="BD174">
            <v>3.75</v>
          </cell>
          <cell r="BE174">
            <v>3.75</v>
          </cell>
          <cell r="BF174">
            <v>3.75</v>
          </cell>
          <cell r="BG174">
            <v>3.75</v>
          </cell>
          <cell r="BH174">
            <v>3.75</v>
          </cell>
          <cell r="BI174">
            <v>3.75</v>
          </cell>
          <cell r="BJ174">
            <v>3.75</v>
          </cell>
          <cell r="BK174">
            <v>3.75</v>
          </cell>
          <cell r="BL174">
            <v>3.75</v>
          </cell>
          <cell r="BM174">
            <v>3.75</v>
          </cell>
          <cell r="BN174">
            <v>3.75</v>
          </cell>
          <cell r="BO174">
            <v>3.75</v>
          </cell>
          <cell r="BP174">
            <v>3.75</v>
          </cell>
          <cell r="BQ174">
            <v>3.75</v>
          </cell>
          <cell r="BR174">
            <v>3.75</v>
          </cell>
          <cell r="BS174">
            <v>3.75</v>
          </cell>
          <cell r="BT174">
            <v>3.75</v>
          </cell>
          <cell r="BU174">
            <v>3.75</v>
          </cell>
          <cell r="BV174">
            <v>3.75</v>
          </cell>
          <cell r="BW174">
            <v>3.75</v>
          </cell>
          <cell r="BX174">
            <v>3.75</v>
          </cell>
          <cell r="BY174">
            <v>3.75</v>
          </cell>
          <cell r="BZ174">
            <v>3.75</v>
          </cell>
          <cell r="CA174">
            <v>3.75</v>
          </cell>
          <cell r="CB174">
            <v>3.75</v>
          </cell>
          <cell r="CC174">
            <v>3.75</v>
          </cell>
          <cell r="CD174">
            <v>3.75</v>
          </cell>
          <cell r="CE174">
            <v>3.75</v>
          </cell>
          <cell r="CF174">
            <v>3.75</v>
          </cell>
          <cell r="CG174">
            <v>3.75</v>
          </cell>
          <cell r="CH174">
            <v>3.75</v>
          </cell>
          <cell r="CI174">
            <v>3.75</v>
          </cell>
          <cell r="CJ174">
            <v>3.75</v>
          </cell>
          <cell r="CK174">
            <v>3.75</v>
          </cell>
          <cell r="CL174">
            <v>3.75</v>
          </cell>
          <cell r="CM174">
            <v>3.75</v>
          </cell>
          <cell r="CN174">
            <v>3.75</v>
          </cell>
          <cell r="CO174">
            <v>3.75</v>
          </cell>
          <cell r="CP174">
            <v>3.75</v>
          </cell>
          <cell r="CQ174">
            <v>3.75</v>
          </cell>
          <cell r="CR174">
            <v>3.75</v>
          </cell>
          <cell r="CS174">
            <v>3.75</v>
          </cell>
          <cell r="CT174">
            <v>3.75</v>
          </cell>
          <cell r="CU174">
            <v>3.75</v>
          </cell>
          <cell r="CV174">
            <v>3.75</v>
          </cell>
          <cell r="CW174">
            <v>3.75</v>
          </cell>
          <cell r="CX174">
            <v>3.75</v>
          </cell>
          <cell r="CY174">
            <v>3.75</v>
          </cell>
          <cell r="CZ174">
            <v>3.75</v>
          </cell>
          <cell r="DA174">
            <v>3.75</v>
          </cell>
          <cell r="DB174">
            <v>3.75</v>
          </cell>
          <cell r="DC174">
            <v>3.75</v>
          </cell>
          <cell r="DD174">
            <v>3.75</v>
          </cell>
          <cell r="DE174">
            <v>3.75</v>
          </cell>
          <cell r="DF174">
            <v>3.75</v>
          </cell>
          <cell r="DG174">
            <v>3.75</v>
          </cell>
          <cell r="DH174">
            <v>3.75</v>
          </cell>
          <cell r="DI174">
            <v>3.75</v>
          </cell>
          <cell r="DJ174">
            <v>3.75</v>
          </cell>
          <cell r="DK174">
            <v>3.75</v>
          </cell>
          <cell r="DL174">
            <v>3.75</v>
          </cell>
          <cell r="DM174">
            <v>3.75</v>
          </cell>
          <cell r="DN174">
            <v>3.75</v>
          </cell>
          <cell r="DO174">
            <v>3.75</v>
          </cell>
          <cell r="DP174">
            <v>3.75</v>
          </cell>
          <cell r="DQ174">
            <v>3.75</v>
          </cell>
          <cell r="DR174">
            <v>3.75</v>
          </cell>
          <cell r="DS174">
            <v>3.75</v>
          </cell>
          <cell r="DT174">
            <v>3.75</v>
          </cell>
        </row>
        <row r="175">
          <cell r="E175">
            <v>28.125</v>
          </cell>
          <cell r="F175">
            <v>28.125</v>
          </cell>
          <cell r="G175">
            <v>28.125</v>
          </cell>
          <cell r="H175">
            <v>28.125</v>
          </cell>
          <cell r="I175">
            <v>28.125</v>
          </cell>
          <cell r="J175">
            <v>28.125</v>
          </cell>
          <cell r="K175">
            <v>28.125</v>
          </cell>
          <cell r="L175">
            <v>28.125</v>
          </cell>
          <cell r="M175">
            <v>28.125</v>
          </cell>
          <cell r="N175">
            <v>28.125</v>
          </cell>
          <cell r="O175">
            <v>28.125</v>
          </cell>
          <cell r="P175">
            <v>28.125</v>
          </cell>
          <cell r="Q175">
            <v>28.125</v>
          </cell>
          <cell r="R175">
            <v>28.125</v>
          </cell>
          <cell r="S175">
            <v>28.125</v>
          </cell>
          <cell r="T175">
            <v>28.125</v>
          </cell>
          <cell r="U175">
            <v>28.125</v>
          </cell>
          <cell r="V175">
            <v>28.125</v>
          </cell>
          <cell r="W175">
            <v>28.125</v>
          </cell>
          <cell r="X175">
            <v>28.125</v>
          </cell>
          <cell r="Y175">
            <v>28.125</v>
          </cell>
          <cell r="Z175">
            <v>28.125</v>
          </cell>
          <cell r="AA175">
            <v>28.125</v>
          </cell>
          <cell r="AB175">
            <v>28.125</v>
          </cell>
          <cell r="AC175">
            <v>28.125</v>
          </cell>
          <cell r="AD175">
            <v>28.125</v>
          </cell>
          <cell r="AE175">
            <v>28.125</v>
          </cell>
          <cell r="AF175">
            <v>28.125</v>
          </cell>
          <cell r="AG175">
            <v>28.125</v>
          </cell>
          <cell r="AH175">
            <v>28.125</v>
          </cell>
          <cell r="AI175">
            <v>28.125</v>
          </cell>
          <cell r="AJ175">
            <v>28.125</v>
          </cell>
          <cell r="AK175">
            <v>28.125</v>
          </cell>
          <cell r="AL175">
            <v>28.125</v>
          </cell>
          <cell r="AM175">
            <v>28.125</v>
          </cell>
          <cell r="AN175">
            <v>28.125</v>
          </cell>
          <cell r="AO175">
            <v>28.125</v>
          </cell>
          <cell r="AP175">
            <v>28.125</v>
          </cell>
          <cell r="AQ175">
            <v>28.125</v>
          </cell>
          <cell r="AR175">
            <v>28.125</v>
          </cell>
          <cell r="AS175">
            <v>28.125</v>
          </cell>
          <cell r="AT175">
            <v>28.125</v>
          </cell>
          <cell r="AU175">
            <v>28.125</v>
          </cell>
          <cell r="AV175">
            <v>28.125</v>
          </cell>
          <cell r="AW175">
            <v>28.125</v>
          </cell>
          <cell r="AX175">
            <v>28.125</v>
          </cell>
          <cell r="AY175">
            <v>28.125</v>
          </cell>
          <cell r="AZ175">
            <v>28.125</v>
          </cell>
          <cell r="BA175">
            <v>28.125</v>
          </cell>
          <cell r="BB175">
            <v>28.125</v>
          </cell>
          <cell r="BC175">
            <v>28.125</v>
          </cell>
          <cell r="BD175">
            <v>28.125</v>
          </cell>
          <cell r="BE175">
            <v>28.125</v>
          </cell>
          <cell r="BF175">
            <v>28.125</v>
          </cell>
          <cell r="BG175">
            <v>28.125</v>
          </cell>
          <cell r="BH175">
            <v>28.125</v>
          </cell>
          <cell r="BI175">
            <v>28.125</v>
          </cell>
          <cell r="BJ175">
            <v>28.125</v>
          </cell>
          <cell r="BK175">
            <v>28.125</v>
          </cell>
          <cell r="BL175">
            <v>28.125</v>
          </cell>
          <cell r="BM175">
            <v>28.125</v>
          </cell>
          <cell r="BN175">
            <v>28.125</v>
          </cell>
          <cell r="BO175">
            <v>28.125</v>
          </cell>
          <cell r="BP175">
            <v>28.125</v>
          </cell>
          <cell r="BQ175">
            <v>28.125</v>
          </cell>
          <cell r="BR175">
            <v>28.125</v>
          </cell>
          <cell r="BS175">
            <v>28.125</v>
          </cell>
          <cell r="BT175">
            <v>28.125</v>
          </cell>
          <cell r="BU175">
            <v>28.125</v>
          </cell>
          <cell r="BV175">
            <v>28.125</v>
          </cell>
          <cell r="BW175">
            <v>28.125</v>
          </cell>
          <cell r="BX175">
            <v>28.125</v>
          </cell>
          <cell r="BY175">
            <v>28.125</v>
          </cell>
          <cell r="BZ175">
            <v>28.125</v>
          </cell>
          <cell r="CA175">
            <v>28.125</v>
          </cell>
          <cell r="CB175">
            <v>28.125</v>
          </cell>
          <cell r="CC175">
            <v>28.125</v>
          </cell>
          <cell r="CD175">
            <v>28.125</v>
          </cell>
          <cell r="CE175">
            <v>28.125</v>
          </cell>
          <cell r="CF175">
            <v>28.125</v>
          </cell>
          <cell r="CG175">
            <v>28.125</v>
          </cell>
          <cell r="CH175">
            <v>28.125</v>
          </cell>
          <cell r="CI175">
            <v>28.125</v>
          </cell>
          <cell r="CJ175">
            <v>28.125</v>
          </cell>
          <cell r="CK175">
            <v>28.125</v>
          </cell>
          <cell r="CL175">
            <v>28.125</v>
          </cell>
          <cell r="CM175">
            <v>28.125</v>
          </cell>
          <cell r="CN175">
            <v>28.125</v>
          </cell>
          <cell r="CO175">
            <v>28.125</v>
          </cell>
          <cell r="CP175">
            <v>28.125</v>
          </cell>
          <cell r="CQ175">
            <v>28.125</v>
          </cell>
          <cell r="CR175">
            <v>28.125</v>
          </cell>
          <cell r="CS175">
            <v>28.125</v>
          </cell>
          <cell r="CT175">
            <v>28.125</v>
          </cell>
          <cell r="CU175">
            <v>28.125</v>
          </cell>
          <cell r="CV175">
            <v>28.125</v>
          </cell>
          <cell r="CW175">
            <v>28.125</v>
          </cell>
          <cell r="CX175">
            <v>28.125</v>
          </cell>
          <cell r="CY175">
            <v>28.125</v>
          </cell>
          <cell r="CZ175">
            <v>28.125</v>
          </cell>
          <cell r="DA175">
            <v>28.125</v>
          </cell>
          <cell r="DB175">
            <v>28.125</v>
          </cell>
          <cell r="DC175">
            <v>28.125</v>
          </cell>
          <cell r="DD175">
            <v>28.125</v>
          </cell>
          <cell r="DE175">
            <v>28.125</v>
          </cell>
          <cell r="DF175">
            <v>28.125</v>
          </cell>
          <cell r="DG175">
            <v>28.125</v>
          </cell>
          <cell r="DH175">
            <v>28.125</v>
          </cell>
          <cell r="DI175">
            <v>28.125</v>
          </cell>
          <cell r="DJ175">
            <v>28.125</v>
          </cell>
          <cell r="DK175">
            <v>28.125</v>
          </cell>
          <cell r="DL175">
            <v>28.125</v>
          </cell>
          <cell r="DM175">
            <v>28.125</v>
          </cell>
          <cell r="DN175">
            <v>28.125</v>
          </cell>
          <cell r="DO175">
            <v>28.125</v>
          </cell>
          <cell r="DP175">
            <v>28.125</v>
          </cell>
          <cell r="DQ175">
            <v>28.125</v>
          </cell>
          <cell r="DR175">
            <v>28.125</v>
          </cell>
          <cell r="DS175">
            <v>28.125</v>
          </cell>
          <cell r="DT175">
            <v>28.125</v>
          </cell>
        </row>
        <row r="178">
          <cell r="E178">
            <v>375</v>
          </cell>
          <cell r="F178">
            <v>375</v>
          </cell>
          <cell r="G178">
            <v>375</v>
          </cell>
          <cell r="H178">
            <v>375</v>
          </cell>
          <cell r="I178">
            <v>375</v>
          </cell>
          <cell r="J178">
            <v>375</v>
          </cell>
          <cell r="K178">
            <v>375</v>
          </cell>
          <cell r="L178">
            <v>375</v>
          </cell>
          <cell r="M178">
            <v>375</v>
          </cell>
          <cell r="N178">
            <v>375</v>
          </cell>
          <cell r="O178">
            <v>375</v>
          </cell>
          <cell r="P178">
            <v>375</v>
          </cell>
          <cell r="Q178">
            <v>375</v>
          </cell>
          <cell r="R178">
            <v>375</v>
          </cell>
          <cell r="S178">
            <v>375</v>
          </cell>
          <cell r="T178">
            <v>375</v>
          </cell>
          <cell r="U178">
            <v>375</v>
          </cell>
          <cell r="V178">
            <v>375</v>
          </cell>
          <cell r="W178">
            <v>375</v>
          </cell>
          <cell r="X178">
            <v>375</v>
          </cell>
          <cell r="Y178">
            <v>375</v>
          </cell>
          <cell r="Z178">
            <v>375</v>
          </cell>
          <cell r="AA178">
            <v>375</v>
          </cell>
          <cell r="AB178">
            <v>375</v>
          </cell>
          <cell r="AC178">
            <v>375</v>
          </cell>
          <cell r="AD178">
            <v>375</v>
          </cell>
          <cell r="AE178">
            <v>375</v>
          </cell>
          <cell r="AF178">
            <v>375</v>
          </cell>
          <cell r="AG178">
            <v>375</v>
          </cell>
          <cell r="AH178">
            <v>375</v>
          </cell>
          <cell r="AI178">
            <v>375</v>
          </cell>
          <cell r="AJ178">
            <v>375</v>
          </cell>
          <cell r="AK178">
            <v>375</v>
          </cell>
          <cell r="AL178">
            <v>375</v>
          </cell>
          <cell r="AM178">
            <v>375</v>
          </cell>
          <cell r="AN178">
            <v>375</v>
          </cell>
          <cell r="AO178">
            <v>375</v>
          </cell>
          <cell r="AP178">
            <v>375</v>
          </cell>
          <cell r="AQ178">
            <v>375</v>
          </cell>
          <cell r="AR178">
            <v>375</v>
          </cell>
          <cell r="AS178">
            <v>375</v>
          </cell>
          <cell r="AT178">
            <v>375</v>
          </cell>
          <cell r="AU178">
            <v>375</v>
          </cell>
          <cell r="AV178">
            <v>375</v>
          </cell>
          <cell r="AW178">
            <v>375</v>
          </cell>
          <cell r="AX178">
            <v>375</v>
          </cell>
          <cell r="AY178">
            <v>375</v>
          </cell>
          <cell r="AZ178">
            <v>375</v>
          </cell>
          <cell r="BA178">
            <v>375</v>
          </cell>
          <cell r="BB178">
            <v>375</v>
          </cell>
          <cell r="BC178">
            <v>375</v>
          </cell>
          <cell r="BD178">
            <v>375</v>
          </cell>
          <cell r="BE178">
            <v>375</v>
          </cell>
          <cell r="BF178">
            <v>375</v>
          </cell>
          <cell r="BG178">
            <v>375</v>
          </cell>
          <cell r="BH178">
            <v>375</v>
          </cell>
          <cell r="BI178">
            <v>375</v>
          </cell>
          <cell r="BJ178">
            <v>375</v>
          </cell>
          <cell r="BK178">
            <v>375</v>
          </cell>
          <cell r="BL178">
            <v>375</v>
          </cell>
          <cell r="BM178">
            <v>375</v>
          </cell>
          <cell r="BN178">
            <v>375</v>
          </cell>
          <cell r="BO178">
            <v>375</v>
          </cell>
          <cell r="BP178">
            <v>375</v>
          </cell>
          <cell r="BQ178">
            <v>375</v>
          </cell>
          <cell r="BR178">
            <v>375</v>
          </cell>
          <cell r="BS178">
            <v>375</v>
          </cell>
          <cell r="BT178">
            <v>375</v>
          </cell>
          <cell r="BU178">
            <v>375</v>
          </cell>
          <cell r="BV178">
            <v>375</v>
          </cell>
          <cell r="BW178">
            <v>375</v>
          </cell>
          <cell r="BX178">
            <v>375</v>
          </cell>
          <cell r="BY178">
            <v>375</v>
          </cell>
          <cell r="BZ178">
            <v>375</v>
          </cell>
          <cell r="CA178">
            <v>375</v>
          </cell>
          <cell r="CB178">
            <v>375</v>
          </cell>
          <cell r="CC178">
            <v>375</v>
          </cell>
          <cell r="CD178">
            <v>375</v>
          </cell>
          <cell r="CE178">
            <v>375</v>
          </cell>
          <cell r="CF178">
            <v>375</v>
          </cell>
          <cell r="CG178">
            <v>375</v>
          </cell>
          <cell r="CH178">
            <v>375</v>
          </cell>
          <cell r="CI178">
            <v>375</v>
          </cell>
          <cell r="CJ178">
            <v>375</v>
          </cell>
          <cell r="CK178">
            <v>375</v>
          </cell>
          <cell r="CL178">
            <v>375</v>
          </cell>
          <cell r="CM178">
            <v>375</v>
          </cell>
          <cell r="CN178">
            <v>375</v>
          </cell>
          <cell r="CO178">
            <v>375</v>
          </cell>
          <cell r="CP178">
            <v>375</v>
          </cell>
          <cell r="CQ178">
            <v>375</v>
          </cell>
          <cell r="CR178">
            <v>375</v>
          </cell>
          <cell r="CS178">
            <v>375</v>
          </cell>
          <cell r="CT178">
            <v>375</v>
          </cell>
          <cell r="CU178">
            <v>375</v>
          </cell>
          <cell r="CV178">
            <v>375</v>
          </cell>
          <cell r="CW178">
            <v>375</v>
          </cell>
          <cell r="CX178">
            <v>375</v>
          </cell>
          <cell r="CY178">
            <v>375</v>
          </cell>
          <cell r="CZ178">
            <v>375</v>
          </cell>
          <cell r="DA178">
            <v>375</v>
          </cell>
          <cell r="DB178">
            <v>375</v>
          </cell>
          <cell r="DC178">
            <v>375</v>
          </cell>
          <cell r="DD178">
            <v>375</v>
          </cell>
          <cell r="DE178">
            <v>375</v>
          </cell>
          <cell r="DF178">
            <v>375</v>
          </cell>
          <cell r="DG178">
            <v>375</v>
          </cell>
          <cell r="DH178">
            <v>375</v>
          </cell>
          <cell r="DI178">
            <v>375</v>
          </cell>
          <cell r="DJ178">
            <v>375</v>
          </cell>
          <cell r="DK178">
            <v>375</v>
          </cell>
          <cell r="DL178">
            <v>375</v>
          </cell>
          <cell r="DM178">
            <v>375</v>
          </cell>
          <cell r="DN178">
            <v>375</v>
          </cell>
          <cell r="DO178">
            <v>375</v>
          </cell>
          <cell r="DP178">
            <v>375</v>
          </cell>
          <cell r="DQ178">
            <v>375</v>
          </cell>
          <cell r="DR178">
            <v>375</v>
          </cell>
          <cell r="DS178">
            <v>375</v>
          </cell>
          <cell r="DT178">
            <v>375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</row>
        <row r="180">
          <cell r="E180">
            <v>0</v>
          </cell>
          <cell r="F180">
            <v>116.25</v>
          </cell>
          <cell r="G180">
            <v>116.25</v>
          </cell>
          <cell r="H180">
            <v>116.25</v>
          </cell>
          <cell r="I180">
            <v>116.25</v>
          </cell>
          <cell r="J180">
            <v>116.25</v>
          </cell>
          <cell r="K180">
            <v>116.25</v>
          </cell>
          <cell r="L180">
            <v>116.25</v>
          </cell>
          <cell r="M180">
            <v>116.25</v>
          </cell>
          <cell r="N180">
            <v>116.25</v>
          </cell>
          <cell r="O180">
            <v>116.25</v>
          </cell>
          <cell r="P180">
            <v>116.25</v>
          </cell>
          <cell r="Q180">
            <v>116.25</v>
          </cell>
          <cell r="R180">
            <v>116.25</v>
          </cell>
          <cell r="S180">
            <v>116.25</v>
          </cell>
          <cell r="T180">
            <v>116.25</v>
          </cell>
          <cell r="U180">
            <v>116.25</v>
          </cell>
          <cell r="V180">
            <v>116.25</v>
          </cell>
          <cell r="W180">
            <v>116.25</v>
          </cell>
          <cell r="X180">
            <v>116.25</v>
          </cell>
          <cell r="Y180">
            <v>116.25</v>
          </cell>
          <cell r="Z180">
            <v>116.25</v>
          </cell>
          <cell r="AA180">
            <v>116.25</v>
          </cell>
          <cell r="AB180">
            <v>116.25</v>
          </cell>
          <cell r="AC180">
            <v>116.25</v>
          </cell>
          <cell r="AD180">
            <v>116.25</v>
          </cell>
          <cell r="AE180">
            <v>116.25</v>
          </cell>
          <cell r="AF180">
            <v>116.25</v>
          </cell>
          <cell r="AG180">
            <v>116.25</v>
          </cell>
          <cell r="AH180">
            <v>116.25</v>
          </cell>
          <cell r="AI180">
            <v>116.25</v>
          </cell>
          <cell r="AJ180">
            <v>116.25</v>
          </cell>
          <cell r="AK180">
            <v>116.25</v>
          </cell>
          <cell r="AL180">
            <v>116.25</v>
          </cell>
          <cell r="AM180">
            <v>116.25</v>
          </cell>
          <cell r="AN180">
            <v>116.25</v>
          </cell>
          <cell r="AO180">
            <v>116.25</v>
          </cell>
          <cell r="AP180">
            <v>116.25</v>
          </cell>
          <cell r="AQ180">
            <v>116.25</v>
          </cell>
          <cell r="AR180">
            <v>116.25</v>
          </cell>
          <cell r="AS180">
            <v>116.25</v>
          </cell>
          <cell r="AT180">
            <v>116.25</v>
          </cell>
          <cell r="AU180">
            <v>116.25</v>
          </cell>
          <cell r="AV180">
            <v>116.25</v>
          </cell>
          <cell r="AW180">
            <v>116.25</v>
          </cell>
          <cell r="AX180">
            <v>116.25</v>
          </cell>
          <cell r="AY180">
            <v>116.25</v>
          </cell>
          <cell r="AZ180">
            <v>116.25</v>
          </cell>
          <cell r="BA180">
            <v>116.25</v>
          </cell>
          <cell r="BB180">
            <v>116.25</v>
          </cell>
          <cell r="BC180">
            <v>116.25</v>
          </cell>
          <cell r="BD180">
            <v>116.25</v>
          </cell>
          <cell r="BE180">
            <v>116.25</v>
          </cell>
          <cell r="BF180">
            <v>116.25</v>
          </cell>
          <cell r="BG180">
            <v>116.25</v>
          </cell>
          <cell r="BH180">
            <v>116.25</v>
          </cell>
          <cell r="BI180">
            <v>116.25</v>
          </cell>
          <cell r="BJ180">
            <v>116.25</v>
          </cell>
          <cell r="BK180">
            <v>116.25</v>
          </cell>
          <cell r="BL180">
            <v>116.25</v>
          </cell>
          <cell r="BM180">
            <v>116.25</v>
          </cell>
          <cell r="BN180">
            <v>116.25</v>
          </cell>
          <cell r="BO180">
            <v>116.25</v>
          </cell>
          <cell r="BP180">
            <v>116.25</v>
          </cell>
          <cell r="BQ180">
            <v>116.25</v>
          </cell>
          <cell r="BR180">
            <v>116.25</v>
          </cell>
          <cell r="BS180">
            <v>116.25</v>
          </cell>
          <cell r="BT180">
            <v>116.25</v>
          </cell>
          <cell r="BU180">
            <v>116.25</v>
          </cell>
          <cell r="BV180">
            <v>116.25</v>
          </cell>
          <cell r="BW180">
            <v>116.25</v>
          </cell>
          <cell r="BX180">
            <v>116.25</v>
          </cell>
          <cell r="BY180">
            <v>116.25</v>
          </cell>
          <cell r="BZ180">
            <v>116.25</v>
          </cell>
          <cell r="CA180">
            <v>116.25</v>
          </cell>
          <cell r="CB180">
            <v>116.25</v>
          </cell>
          <cell r="CC180">
            <v>116.25</v>
          </cell>
          <cell r="CD180">
            <v>116.25</v>
          </cell>
          <cell r="CE180">
            <v>116.25</v>
          </cell>
          <cell r="CF180">
            <v>116.25</v>
          </cell>
          <cell r="CG180">
            <v>116.25</v>
          </cell>
          <cell r="CH180">
            <v>116.25</v>
          </cell>
          <cell r="CI180">
            <v>116.25</v>
          </cell>
          <cell r="CJ180">
            <v>116.25</v>
          </cell>
          <cell r="CK180">
            <v>116.25</v>
          </cell>
          <cell r="CL180">
            <v>116.25</v>
          </cell>
          <cell r="CM180">
            <v>116.25</v>
          </cell>
          <cell r="CN180">
            <v>116.25</v>
          </cell>
          <cell r="CO180">
            <v>116.25</v>
          </cell>
          <cell r="CP180">
            <v>116.25</v>
          </cell>
          <cell r="CQ180">
            <v>116.25</v>
          </cell>
          <cell r="CR180">
            <v>116.25</v>
          </cell>
          <cell r="CS180">
            <v>116.25</v>
          </cell>
          <cell r="CT180">
            <v>116.25</v>
          </cell>
          <cell r="CU180">
            <v>116.25</v>
          </cell>
          <cell r="CV180">
            <v>116.25</v>
          </cell>
          <cell r="CW180">
            <v>116.25</v>
          </cell>
          <cell r="CX180">
            <v>116.25</v>
          </cell>
          <cell r="CY180">
            <v>116.25</v>
          </cell>
          <cell r="CZ180">
            <v>116.25</v>
          </cell>
          <cell r="DA180">
            <v>116.25</v>
          </cell>
          <cell r="DB180">
            <v>116.25</v>
          </cell>
          <cell r="DC180">
            <v>116.25</v>
          </cell>
          <cell r="DD180">
            <v>116.25</v>
          </cell>
          <cell r="DE180">
            <v>116.25</v>
          </cell>
          <cell r="DF180">
            <v>116.25</v>
          </cell>
          <cell r="DG180">
            <v>116.25</v>
          </cell>
          <cell r="DH180">
            <v>116.25</v>
          </cell>
          <cell r="DI180">
            <v>116.25</v>
          </cell>
          <cell r="DJ180">
            <v>116.25</v>
          </cell>
          <cell r="DK180">
            <v>116.25</v>
          </cell>
          <cell r="DL180">
            <v>116.25</v>
          </cell>
          <cell r="DM180">
            <v>116.25</v>
          </cell>
          <cell r="DN180">
            <v>116.25</v>
          </cell>
          <cell r="DO180">
            <v>116.25</v>
          </cell>
          <cell r="DP180">
            <v>116.25</v>
          </cell>
          <cell r="DQ180">
            <v>116.25</v>
          </cell>
          <cell r="DR180">
            <v>116.25</v>
          </cell>
          <cell r="DS180">
            <v>116.25</v>
          </cell>
          <cell r="DT180">
            <v>116.25</v>
          </cell>
        </row>
        <row r="181">
          <cell r="E181">
            <v>0</v>
          </cell>
          <cell r="F181">
            <v>3.75</v>
          </cell>
          <cell r="G181">
            <v>3.75</v>
          </cell>
          <cell r="H181">
            <v>3.75</v>
          </cell>
          <cell r="I181">
            <v>3.75</v>
          </cell>
          <cell r="J181">
            <v>3.75</v>
          </cell>
          <cell r="K181">
            <v>3.75</v>
          </cell>
          <cell r="L181">
            <v>3.75</v>
          </cell>
          <cell r="M181">
            <v>3.75</v>
          </cell>
          <cell r="N181">
            <v>3.75</v>
          </cell>
          <cell r="O181">
            <v>3.75</v>
          </cell>
          <cell r="P181">
            <v>3.75</v>
          </cell>
          <cell r="Q181">
            <v>3.75</v>
          </cell>
          <cell r="R181">
            <v>3.75</v>
          </cell>
          <cell r="S181">
            <v>3.75</v>
          </cell>
          <cell r="T181">
            <v>3.75</v>
          </cell>
          <cell r="U181">
            <v>3.75</v>
          </cell>
          <cell r="V181">
            <v>3.75</v>
          </cell>
          <cell r="W181">
            <v>3.75</v>
          </cell>
          <cell r="X181">
            <v>3.75</v>
          </cell>
          <cell r="Y181">
            <v>3.75</v>
          </cell>
          <cell r="Z181">
            <v>3.75</v>
          </cell>
          <cell r="AA181">
            <v>3.75</v>
          </cell>
          <cell r="AB181">
            <v>3.75</v>
          </cell>
          <cell r="AC181">
            <v>3.75</v>
          </cell>
          <cell r="AD181">
            <v>3.75</v>
          </cell>
          <cell r="AE181">
            <v>3.75</v>
          </cell>
          <cell r="AF181">
            <v>3.75</v>
          </cell>
          <cell r="AG181">
            <v>3.75</v>
          </cell>
          <cell r="AH181">
            <v>3.75</v>
          </cell>
          <cell r="AI181">
            <v>3.75</v>
          </cell>
          <cell r="AJ181">
            <v>3.75</v>
          </cell>
          <cell r="AK181">
            <v>3.75</v>
          </cell>
          <cell r="AL181">
            <v>3.75</v>
          </cell>
          <cell r="AM181">
            <v>3.75</v>
          </cell>
          <cell r="AN181">
            <v>3.75</v>
          </cell>
          <cell r="AO181">
            <v>3.75</v>
          </cell>
          <cell r="AP181">
            <v>3.75</v>
          </cell>
          <cell r="AQ181">
            <v>3.75</v>
          </cell>
          <cell r="AR181">
            <v>3.75</v>
          </cell>
          <cell r="AS181">
            <v>3.75</v>
          </cell>
          <cell r="AT181">
            <v>3.75</v>
          </cell>
          <cell r="AU181">
            <v>3.75</v>
          </cell>
          <cell r="AV181">
            <v>3.75</v>
          </cell>
          <cell r="AW181">
            <v>3.75</v>
          </cell>
          <cell r="AX181">
            <v>3.75</v>
          </cell>
          <cell r="AY181">
            <v>3.75</v>
          </cell>
          <cell r="AZ181">
            <v>3.75</v>
          </cell>
          <cell r="BA181">
            <v>3.75</v>
          </cell>
          <cell r="BB181">
            <v>3.75</v>
          </cell>
          <cell r="BC181">
            <v>3.75</v>
          </cell>
          <cell r="BD181">
            <v>3.75</v>
          </cell>
          <cell r="BE181">
            <v>3.75</v>
          </cell>
          <cell r="BF181">
            <v>3.75</v>
          </cell>
          <cell r="BG181">
            <v>3.75</v>
          </cell>
          <cell r="BH181">
            <v>3.75</v>
          </cell>
          <cell r="BI181">
            <v>3.75</v>
          </cell>
          <cell r="BJ181">
            <v>3.75</v>
          </cell>
          <cell r="BK181">
            <v>3.75</v>
          </cell>
          <cell r="BL181">
            <v>3.75</v>
          </cell>
          <cell r="BM181">
            <v>3.75</v>
          </cell>
          <cell r="BN181">
            <v>3.75</v>
          </cell>
          <cell r="BO181">
            <v>3.75</v>
          </cell>
          <cell r="BP181">
            <v>3.75</v>
          </cell>
          <cell r="BQ181">
            <v>3.75</v>
          </cell>
          <cell r="BR181">
            <v>3.75</v>
          </cell>
          <cell r="BS181">
            <v>3.75</v>
          </cell>
          <cell r="BT181">
            <v>3.75</v>
          </cell>
          <cell r="BU181">
            <v>3.75</v>
          </cell>
          <cell r="BV181">
            <v>3.75</v>
          </cell>
          <cell r="BW181">
            <v>3.75</v>
          </cell>
          <cell r="BX181">
            <v>3.75</v>
          </cell>
          <cell r="BY181">
            <v>3.75</v>
          </cell>
          <cell r="BZ181">
            <v>3.75</v>
          </cell>
          <cell r="CA181">
            <v>3.75</v>
          </cell>
          <cell r="CB181">
            <v>3.75</v>
          </cell>
          <cell r="CC181">
            <v>3.75</v>
          </cell>
          <cell r="CD181">
            <v>3.75</v>
          </cell>
          <cell r="CE181">
            <v>3.75</v>
          </cell>
          <cell r="CF181">
            <v>3.75</v>
          </cell>
          <cell r="CG181">
            <v>3.75</v>
          </cell>
          <cell r="CH181">
            <v>3.75</v>
          </cell>
          <cell r="CI181">
            <v>3.75</v>
          </cell>
          <cell r="CJ181">
            <v>3.75</v>
          </cell>
          <cell r="CK181">
            <v>3.75</v>
          </cell>
          <cell r="CL181">
            <v>3.75</v>
          </cell>
          <cell r="CM181">
            <v>3.75</v>
          </cell>
          <cell r="CN181">
            <v>3.75</v>
          </cell>
          <cell r="CO181">
            <v>3.75</v>
          </cell>
          <cell r="CP181">
            <v>3.75</v>
          </cell>
          <cell r="CQ181">
            <v>3.75</v>
          </cell>
          <cell r="CR181">
            <v>3.75</v>
          </cell>
          <cell r="CS181">
            <v>3.75</v>
          </cell>
          <cell r="CT181">
            <v>3.75</v>
          </cell>
          <cell r="CU181">
            <v>3.75</v>
          </cell>
          <cell r="CV181">
            <v>3.75</v>
          </cell>
          <cell r="CW181">
            <v>3.75</v>
          </cell>
          <cell r="CX181">
            <v>3.75</v>
          </cell>
          <cell r="CY181">
            <v>3.75</v>
          </cell>
          <cell r="CZ181">
            <v>3.75</v>
          </cell>
          <cell r="DA181">
            <v>3.75</v>
          </cell>
          <cell r="DB181">
            <v>3.75</v>
          </cell>
          <cell r="DC181">
            <v>3.75</v>
          </cell>
          <cell r="DD181">
            <v>3.75</v>
          </cell>
          <cell r="DE181">
            <v>3.75</v>
          </cell>
          <cell r="DF181">
            <v>3.75</v>
          </cell>
          <cell r="DG181">
            <v>3.75</v>
          </cell>
          <cell r="DH181">
            <v>3.75</v>
          </cell>
          <cell r="DI181">
            <v>3.75</v>
          </cell>
          <cell r="DJ181">
            <v>3.75</v>
          </cell>
          <cell r="DK181">
            <v>3.75</v>
          </cell>
          <cell r="DL181">
            <v>3.75</v>
          </cell>
          <cell r="DM181">
            <v>3.75</v>
          </cell>
          <cell r="DN181">
            <v>3.75</v>
          </cell>
          <cell r="DO181">
            <v>3.75</v>
          </cell>
          <cell r="DP181">
            <v>3.75</v>
          </cell>
          <cell r="DQ181">
            <v>3.75</v>
          </cell>
          <cell r="DR181">
            <v>3.75</v>
          </cell>
          <cell r="DS181">
            <v>3.75</v>
          </cell>
          <cell r="DT181">
            <v>3.75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</row>
        <row r="186">
          <cell r="E186">
            <v>116.25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</row>
        <row r="187">
          <cell r="E187">
            <v>3.75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</row>
        <row r="188">
          <cell r="E188">
            <v>28.125</v>
          </cell>
          <cell r="F188">
            <v>28.125</v>
          </cell>
          <cell r="G188">
            <v>28.125</v>
          </cell>
          <cell r="H188">
            <v>28.125</v>
          </cell>
          <cell r="I188">
            <v>28.125</v>
          </cell>
          <cell r="J188">
            <v>28.125</v>
          </cell>
          <cell r="K188">
            <v>28.125</v>
          </cell>
          <cell r="L188">
            <v>28.125</v>
          </cell>
          <cell r="M188">
            <v>28.125</v>
          </cell>
          <cell r="N188">
            <v>28.125</v>
          </cell>
          <cell r="O188">
            <v>28.125</v>
          </cell>
          <cell r="P188">
            <v>28.125</v>
          </cell>
          <cell r="Q188">
            <v>28.125</v>
          </cell>
          <cell r="R188">
            <v>28.125</v>
          </cell>
          <cell r="S188">
            <v>28.125</v>
          </cell>
          <cell r="T188">
            <v>28.125</v>
          </cell>
          <cell r="U188">
            <v>28.125</v>
          </cell>
          <cell r="V188">
            <v>28.125</v>
          </cell>
          <cell r="W188">
            <v>28.125</v>
          </cell>
          <cell r="X188">
            <v>28.125</v>
          </cell>
          <cell r="Y188">
            <v>28.125</v>
          </cell>
          <cell r="Z188">
            <v>28.125</v>
          </cell>
          <cell r="AA188">
            <v>28.125</v>
          </cell>
          <cell r="AB188">
            <v>28.125</v>
          </cell>
          <cell r="AC188">
            <v>28.125</v>
          </cell>
          <cell r="AD188">
            <v>28.125</v>
          </cell>
          <cell r="AE188">
            <v>28.125</v>
          </cell>
          <cell r="AF188">
            <v>28.125</v>
          </cell>
          <cell r="AG188">
            <v>28.125</v>
          </cell>
          <cell r="AH188">
            <v>28.125</v>
          </cell>
          <cell r="AI188">
            <v>28.125</v>
          </cell>
          <cell r="AJ188">
            <v>28.125</v>
          </cell>
          <cell r="AK188">
            <v>28.125</v>
          </cell>
          <cell r="AL188">
            <v>28.125</v>
          </cell>
          <cell r="AM188">
            <v>28.125</v>
          </cell>
          <cell r="AN188">
            <v>28.125</v>
          </cell>
          <cell r="AO188">
            <v>28.125</v>
          </cell>
          <cell r="AP188">
            <v>28.125</v>
          </cell>
          <cell r="AQ188">
            <v>28.125</v>
          </cell>
          <cell r="AR188">
            <v>28.125</v>
          </cell>
          <cell r="AS188">
            <v>28.125</v>
          </cell>
          <cell r="AT188">
            <v>28.125</v>
          </cell>
          <cell r="AU188">
            <v>28.125</v>
          </cell>
          <cell r="AV188">
            <v>28.125</v>
          </cell>
          <cell r="AW188">
            <v>28.125</v>
          </cell>
          <cell r="AX188">
            <v>28.125</v>
          </cell>
          <cell r="AY188">
            <v>28.125</v>
          </cell>
          <cell r="AZ188">
            <v>28.125</v>
          </cell>
          <cell r="BA188">
            <v>28.125</v>
          </cell>
          <cell r="BB188">
            <v>28.125</v>
          </cell>
          <cell r="BC188">
            <v>28.125</v>
          </cell>
          <cell r="BD188">
            <v>28.125</v>
          </cell>
          <cell r="BE188">
            <v>28.125</v>
          </cell>
          <cell r="BF188">
            <v>28.125</v>
          </cell>
          <cell r="BG188">
            <v>28.125</v>
          </cell>
          <cell r="BH188">
            <v>28.125</v>
          </cell>
          <cell r="BI188">
            <v>28.125</v>
          </cell>
          <cell r="BJ188">
            <v>28.125</v>
          </cell>
          <cell r="BK188">
            <v>28.125</v>
          </cell>
          <cell r="BL188">
            <v>28.125</v>
          </cell>
          <cell r="BM188">
            <v>28.125</v>
          </cell>
          <cell r="BN188">
            <v>28.125</v>
          </cell>
          <cell r="BO188">
            <v>28.125</v>
          </cell>
          <cell r="BP188">
            <v>28.125</v>
          </cell>
          <cell r="BQ188">
            <v>28.125</v>
          </cell>
          <cell r="BR188">
            <v>28.125</v>
          </cell>
          <cell r="BS188">
            <v>28.125</v>
          </cell>
          <cell r="BT188">
            <v>28.125</v>
          </cell>
          <cell r="BU188">
            <v>28.125</v>
          </cell>
          <cell r="BV188">
            <v>28.125</v>
          </cell>
          <cell r="BW188">
            <v>28.125</v>
          </cell>
          <cell r="BX188">
            <v>28.125</v>
          </cell>
          <cell r="BY188">
            <v>28.125</v>
          </cell>
          <cell r="BZ188">
            <v>28.125</v>
          </cell>
          <cell r="CA188">
            <v>28.125</v>
          </cell>
          <cell r="CB188">
            <v>28.125</v>
          </cell>
          <cell r="CC188">
            <v>28.125</v>
          </cell>
          <cell r="CD188">
            <v>28.125</v>
          </cell>
          <cell r="CE188">
            <v>28.125</v>
          </cell>
          <cell r="CF188">
            <v>28.125</v>
          </cell>
          <cell r="CG188">
            <v>28.125</v>
          </cell>
          <cell r="CH188">
            <v>28.125</v>
          </cell>
          <cell r="CI188">
            <v>28.125</v>
          </cell>
          <cell r="CJ188">
            <v>28.125</v>
          </cell>
          <cell r="CK188">
            <v>28.125</v>
          </cell>
          <cell r="CL188">
            <v>28.125</v>
          </cell>
          <cell r="CM188">
            <v>28.125</v>
          </cell>
          <cell r="CN188">
            <v>28.125</v>
          </cell>
          <cell r="CO188">
            <v>28.125</v>
          </cell>
          <cell r="CP188">
            <v>28.125</v>
          </cell>
          <cell r="CQ188">
            <v>28.125</v>
          </cell>
          <cell r="CR188">
            <v>28.125</v>
          </cell>
          <cell r="CS188">
            <v>28.125</v>
          </cell>
          <cell r="CT188">
            <v>28.125</v>
          </cell>
          <cell r="CU188">
            <v>28.125</v>
          </cell>
          <cell r="CV188">
            <v>28.125</v>
          </cell>
          <cell r="CW188">
            <v>28.125</v>
          </cell>
          <cell r="CX188">
            <v>28.125</v>
          </cell>
          <cell r="CY188">
            <v>28.125</v>
          </cell>
          <cell r="CZ188">
            <v>28.125</v>
          </cell>
          <cell r="DA188">
            <v>28.125</v>
          </cell>
          <cell r="DB188">
            <v>28.125</v>
          </cell>
          <cell r="DC188">
            <v>28.125</v>
          </cell>
          <cell r="DD188">
            <v>28.125</v>
          </cell>
          <cell r="DE188">
            <v>28.125</v>
          </cell>
          <cell r="DF188">
            <v>28.125</v>
          </cell>
          <cell r="DG188">
            <v>28.125</v>
          </cell>
          <cell r="DH188">
            <v>28.125</v>
          </cell>
          <cell r="DI188">
            <v>28.125</v>
          </cell>
          <cell r="DJ188">
            <v>28.125</v>
          </cell>
          <cell r="DK188">
            <v>28.125</v>
          </cell>
          <cell r="DL188">
            <v>28.125</v>
          </cell>
          <cell r="DM188">
            <v>28.125</v>
          </cell>
          <cell r="DN188">
            <v>28.125</v>
          </cell>
          <cell r="DO188">
            <v>28.125</v>
          </cell>
          <cell r="DP188">
            <v>28.125</v>
          </cell>
          <cell r="DQ188">
            <v>28.125</v>
          </cell>
          <cell r="DR188">
            <v>28.125</v>
          </cell>
          <cell r="DS188">
            <v>28.125</v>
          </cell>
          <cell r="DT188">
            <v>28.125</v>
          </cell>
        </row>
      </sheetData>
      <sheetData sheetId="31">
        <row r="6">
          <cell r="C6" t="str">
            <v xml:space="preserve">Fabbricati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C7" t="str">
            <v>Impianti e macchinari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</row>
        <row r="8">
          <cell r="C8" t="str">
            <v>Attrezzature industriali e commerciali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</row>
        <row r="9">
          <cell r="C9" t="str">
            <v>Costi d'impianto e ampliamento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</row>
        <row r="10">
          <cell r="C10" t="str">
            <v>Ricerca&amp; Sviluppo</v>
          </cell>
          <cell r="F10">
            <v>6000</v>
          </cell>
          <cell r="G10">
            <v>6000</v>
          </cell>
          <cell r="H10">
            <v>6000</v>
          </cell>
          <cell r="I10">
            <v>6000</v>
          </cell>
          <cell r="J10">
            <v>6000</v>
          </cell>
          <cell r="K10">
            <v>6000</v>
          </cell>
          <cell r="L10">
            <v>6000</v>
          </cell>
          <cell r="M10">
            <v>6000</v>
          </cell>
          <cell r="N10">
            <v>6000</v>
          </cell>
          <cell r="O10">
            <v>6000</v>
          </cell>
          <cell r="P10">
            <v>6000</v>
          </cell>
          <cell r="Q10">
            <v>6000</v>
          </cell>
          <cell r="R10">
            <v>6000</v>
          </cell>
          <cell r="S10">
            <v>6000</v>
          </cell>
          <cell r="T10">
            <v>6000</v>
          </cell>
          <cell r="U10">
            <v>6000</v>
          </cell>
          <cell r="V10">
            <v>6000</v>
          </cell>
          <cell r="W10">
            <v>6000</v>
          </cell>
          <cell r="X10">
            <v>6000</v>
          </cell>
          <cell r="Y10">
            <v>6000</v>
          </cell>
          <cell r="Z10">
            <v>6000</v>
          </cell>
          <cell r="AA10">
            <v>6000</v>
          </cell>
          <cell r="AB10">
            <v>6000</v>
          </cell>
          <cell r="AC10">
            <v>6000</v>
          </cell>
          <cell r="AD10">
            <v>6000</v>
          </cell>
          <cell r="AE10">
            <v>6000</v>
          </cell>
          <cell r="AF10">
            <v>6000</v>
          </cell>
          <cell r="AG10">
            <v>6000</v>
          </cell>
          <cell r="AH10">
            <v>6000</v>
          </cell>
          <cell r="AI10">
            <v>6000</v>
          </cell>
          <cell r="AJ10">
            <v>6000</v>
          </cell>
          <cell r="AK10">
            <v>6000</v>
          </cell>
          <cell r="AL10">
            <v>6000</v>
          </cell>
          <cell r="AM10">
            <v>6000</v>
          </cell>
          <cell r="AN10">
            <v>6000</v>
          </cell>
          <cell r="AO10">
            <v>6000</v>
          </cell>
          <cell r="AP10">
            <v>6000</v>
          </cell>
          <cell r="AQ10">
            <v>6000</v>
          </cell>
          <cell r="AR10">
            <v>6000</v>
          </cell>
          <cell r="AS10">
            <v>6000</v>
          </cell>
          <cell r="AT10">
            <v>6000</v>
          </cell>
          <cell r="AU10">
            <v>6000</v>
          </cell>
          <cell r="AV10">
            <v>6000</v>
          </cell>
          <cell r="AW10">
            <v>6000</v>
          </cell>
          <cell r="AX10">
            <v>6000</v>
          </cell>
          <cell r="AY10">
            <v>6000</v>
          </cell>
          <cell r="AZ10">
            <v>6000</v>
          </cell>
          <cell r="BA10">
            <v>6000</v>
          </cell>
          <cell r="BB10">
            <v>6000</v>
          </cell>
          <cell r="BC10">
            <v>6000</v>
          </cell>
          <cell r="BD10">
            <v>6000</v>
          </cell>
          <cell r="BE10">
            <v>6000</v>
          </cell>
          <cell r="BF10">
            <v>6000</v>
          </cell>
          <cell r="BG10">
            <v>6000</v>
          </cell>
          <cell r="BH10">
            <v>6000</v>
          </cell>
          <cell r="BI10">
            <v>6000</v>
          </cell>
          <cell r="BJ10">
            <v>6000</v>
          </cell>
          <cell r="BK10">
            <v>6000</v>
          </cell>
          <cell r="BL10">
            <v>6000</v>
          </cell>
          <cell r="BM10">
            <v>6000</v>
          </cell>
          <cell r="BN10">
            <v>6000</v>
          </cell>
          <cell r="BO10">
            <v>6000</v>
          </cell>
          <cell r="BP10">
            <v>6000</v>
          </cell>
          <cell r="BQ10">
            <v>6000</v>
          </cell>
          <cell r="BR10">
            <v>6000</v>
          </cell>
          <cell r="BS10">
            <v>6000</v>
          </cell>
          <cell r="BT10">
            <v>6000</v>
          </cell>
          <cell r="BU10">
            <v>6000</v>
          </cell>
          <cell r="BV10">
            <v>6000</v>
          </cell>
          <cell r="BW10">
            <v>6000</v>
          </cell>
          <cell r="BX10">
            <v>6000</v>
          </cell>
          <cell r="BY10">
            <v>6000</v>
          </cell>
          <cell r="BZ10">
            <v>6000</v>
          </cell>
          <cell r="CA10">
            <v>6000</v>
          </cell>
          <cell r="CB10">
            <v>6000</v>
          </cell>
          <cell r="CC10">
            <v>6000</v>
          </cell>
          <cell r="CD10">
            <v>6000</v>
          </cell>
          <cell r="CE10">
            <v>6000</v>
          </cell>
          <cell r="CF10">
            <v>6000</v>
          </cell>
          <cell r="CG10">
            <v>6000</v>
          </cell>
          <cell r="CH10">
            <v>6000</v>
          </cell>
          <cell r="CI10">
            <v>6000</v>
          </cell>
          <cell r="CJ10">
            <v>6000</v>
          </cell>
          <cell r="CK10">
            <v>6000</v>
          </cell>
          <cell r="CL10">
            <v>6000</v>
          </cell>
          <cell r="CM10">
            <v>6000</v>
          </cell>
          <cell r="CN10">
            <v>6000</v>
          </cell>
          <cell r="CO10">
            <v>6000</v>
          </cell>
          <cell r="CP10">
            <v>6000</v>
          </cell>
          <cell r="CQ10">
            <v>6000</v>
          </cell>
          <cell r="CR10">
            <v>6000</v>
          </cell>
          <cell r="CS10">
            <v>6000</v>
          </cell>
          <cell r="CT10">
            <v>6000</v>
          </cell>
          <cell r="CU10">
            <v>6000</v>
          </cell>
          <cell r="CV10">
            <v>6000</v>
          </cell>
          <cell r="CW10">
            <v>6000</v>
          </cell>
          <cell r="CX10">
            <v>6000</v>
          </cell>
          <cell r="CY10">
            <v>6000</v>
          </cell>
          <cell r="CZ10">
            <v>6000</v>
          </cell>
          <cell r="DA10">
            <v>6000</v>
          </cell>
          <cell r="DB10">
            <v>6000</v>
          </cell>
          <cell r="DC10">
            <v>6000</v>
          </cell>
          <cell r="DD10">
            <v>6000</v>
          </cell>
          <cell r="DE10">
            <v>6000</v>
          </cell>
          <cell r="DF10">
            <v>6000</v>
          </cell>
          <cell r="DG10">
            <v>6000</v>
          </cell>
          <cell r="DH10">
            <v>6000</v>
          </cell>
          <cell r="DI10">
            <v>6000</v>
          </cell>
          <cell r="DJ10">
            <v>6000</v>
          </cell>
          <cell r="DK10">
            <v>6000</v>
          </cell>
          <cell r="DL10">
            <v>6000</v>
          </cell>
          <cell r="DM10">
            <v>6000</v>
          </cell>
          <cell r="DN10">
            <v>6000</v>
          </cell>
          <cell r="DO10">
            <v>6000</v>
          </cell>
          <cell r="DP10">
            <v>6000</v>
          </cell>
          <cell r="DQ10">
            <v>6000</v>
          </cell>
          <cell r="DR10">
            <v>6000</v>
          </cell>
          <cell r="DS10">
            <v>6000</v>
          </cell>
          <cell r="DT10">
            <v>6000</v>
          </cell>
          <cell r="DU10">
            <v>6000</v>
          </cell>
        </row>
        <row r="11">
          <cell r="C11" t="str">
            <v>Altre immobilizzazioni immateriali</v>
          </cell>
          <cell r="F11">
            <v>2500</v>
          </cell>
          <cell r="G11">
            <v>2500</v>
          </cell>
          <cell r="H11">
            <v>2500</v>
          </cell>
          <cell r="I11">
            <v>2500</v>
          </cell>
          <cell r="J11">
            <v>2500</v>
          </cell>
          <cell r="K11">
            <v>2500</v>
          </cell>
          <cell r="L11">
            <v>2500</v>
          </cell>
          <cell r="M11">
            <v>2500</v>
          </cell>
          <cell r="N11">
            <v>2500</v>
          </cell>
          <cell r="O11">
            <v>2500</v>
          </cell>
          <cell r="P11">
            <v>2500</v>
          </cell>
          <cell r="Q11">
            <v>2500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</row>
        <row r="16">
          <cell r="F16">
            <v>660</v>
          </cell>
          <cell r="G16">
            <v>660</v>
          </cell>
          <cell r="H16">
            <v>660</v>
          </cell>
          <cell r="I16">
            <v>660</v>
          </cell>
          <cell r="J16">
            <v>660</v>
          </cell>
          <cell r="K16">
            <v>660</v>
          </cell>
          <cell r="L16">
            <v>660</v>
          </cell>
          <cell r="M16">
            <v>660</v>
          </cell>
          <cell r="N16">
            <v>660</v>
          </cell>
          <cell r="O16">
            <v>660</v>
          </cell>
          <cell r="P16">
            <v>660</v>
          </cell>
          <cell r="Q16">
            <v>660</v>
          </cell>
          <cell r="R16">
            <v>660</v>
          </cell>
          <cell r="S16">
            <v>660</v>
          </cell>
          <cell r="T16">
            <v>660</v>
          </cell>
          <cell r="U16">
            <v>660</v>
          </cell>
          <cell r="V16">
            <v>660</v>
          </cell>
          <cell r="W16">
            <v>660</v>
          </cell>
          <cell r="X16">
            <v>660</v>
          </cell>
          <cell r="Y16">
            <v>660</v>
          </cell>
          <cell r="Z16">
            <v>660</v>
          </cell>
          <cell r="AA16">
            <v>660</v>
          </cell>
          <cell r="AB16">
            <v>660</v>
          </cell>
          <cell r="AC16">
            <v>660</v>
          </cell>
          <cell r="AD16">
            <v>660</v>
          </cell>
          <cell r="AE16">
            <v>660</v>
          </cell>
          <cell r="AF16">
            <v>660</v>
          </cell>
          <cell r="AG16">
            <v>660</v>
          </cell>
          <cell r="AH16">
            <v>660</v>
          </cell>
          <cell r="AI16">
            <v>660</v>
          </cell>
          <cell r="AJ16">
            <v>660</v>
          </cell>
          <cell r="AK16">
            <v>660</v>
          </cell>
          <cell r="AL16">
            <v>660</v>
          </cell>
          <cell r="AM16">
            <v>660</v>
          </cell>
          <cell r="AN16">
            <v>660</v>
          </cell>
          <cell r="AO16">
            <v>660</v>
          </cell>
          <cell r="AP16">
            <v>660</v>
          </cell>
          <cell r="AQ16">
            <v>660</v>
          </cell>
          <cell r="AR16">
            <v>660</v>
          </cell>
          <cell r="AS16">
            <v>660</v>
          </cell>
          <cell r="AT16">
            <v>660</v>
          </cell>
          <cell r="AU16">
            <v>660</v>
          </cell>
          <cell r="AV16">
            <v>660</v>
          </cell>
          <cell r="AW16">
            <v>660</v>
          </cell>
          <cell r="AX16">
            <v>660</v>
          </cell>
          <cell r="AY16">
            <v>660</v>
          </cell>
          <cell r="AZ16">
            <v>660</v>
          </cell>
          <cell r="BA16">
            <v>660</v>
          </cell>
          <cell r="BB16">
            <v>660</v>
          </cell>
          <cell r="BC16">
            <v>660</v>
          </cell>
          <cell r="BD16">
            <v>660</v>
          </cell>
          <cell r="BE16">
            <v>660</v>
          </cell>
          <cell r="BF16">
            <v>660</v>
          </cell>
          <cell r="BG16">
            <v>660</v>
          </cell>
          <cell r="BH16">
            <v>660</v>
          </cell>
          <cell r="BI16">
            <v>660</v>
          </cell>
          <cell r="BJ16">
            <v>660</v>
          </cell>
          <cell r="BK16">
            <v>660</v>
          </cell>
          <cell r="BL16">
            <v>660</v>
          </cell>
          <cell r="BM16">
            <v>660</v>
          </cell>
          <cell r="BN16">
            <v>660</v>
          </cell>
          <cell r="BO16">
            <v>660</v>
          </cell>
          <cell r="BP16">
            <v>660</v>
          </cell>
          <cell r="BQ16">
            <v>660</v>
          </cell>
          <cell r="BR16">
            <v>660</v>
          </cell>
          <cell r="BS16">
            <v>660</v>
          </cell>
          <cell r="BT16">
            <v>660</v>
          </cell>
          <cell r="BU16">
            <v>660</v>
          </cell>
          <cell r="BV16">
            <v>660</v>
          </cell>
          <cell r="BW16">
            <v>660</v>
          </cell>
          <cell r="BX16">
            <v>660</v>
          </cell>
          <cell r="BY16">
            <v>660</v>
          </cell>
          <cell r="BZ16">
            <v>660</v>
          </cell>
          <cell r="CA16">
            <v>660</v>
          </cell>
          <cell r="CB16">
            <v>660</v>
          </cell>
          <cell r="CC16">
            <v>660</v>
          </cell>
          <cell r="CD16">
            <v>660</v>
          </cell>
          <cell r="CE16">
            <v>660</v>
          </cell>
          <cell r="CF16">
            <v>660</v>
          </cell>
          <cell r="CG16">
            <v>660</v>
          </cell>
          <cell r="CH16">
            <v>660</v>
          </cell>
          <cell r="CI16">
            <v>660</v>
          </cell>
          <cell r="CJ16">
            <v>660</v>
          </cell>
          <cell r="CK16">
            <v>660</v>
          </cell>
          <cell r="CL16">
            <v>660</v>
          </cell>
          <cell r="CM16">
            <v>660</v>
          </cell>
          <cell r="CN16">
            <v>660</v>
          </cell>
          <cell r="CO16">
            <v>660</v>
          </cell>
          <cell r="CP16">
            <v>660</v>
          </cell>
          <cell r="CQ16">
            <v>660</v>
          </cell>
          <cell r="CR16">
            <v>660</v>
          </cell>
          <cell r="CS16">
            <v>660</v>
          </cell>
          <cell r="CT16">
            <v>660</v>
          </cell>
          <cell r="CU16">
            <v>660</v>
          </cell>
          <cell r="CV16">
            <v>660</v>
          </cell>
          <cell r="CW16">
            <v>660</v>
          </cell>
          <cell r="CX16">
            <v>660</v>
          </cell>
          <cell r="CY16">
            <v>660</v>
          </cell>
          <cell r="CZ16">
            <v>660</v>
          </cell>
          <cell r="DA16">
            <v>660</v>
          </cell>
          <cell r="DB16">
            <v>660</v>
          </cell>
          <cell r="DC16">
            <v>660</v>
          </cell>
          <cell r="DD16">
            <v>660</v>
          </cell>
          <cell r="DE16">
            <v>660</v>
          </cell>
          <cell r="DF16">
            <v>660</v>
          </cell>
          <cell r="DG16">
            <v>660</v>
          </cell>
          <cell r="DH16">
            <v>660</v>
          </cell>
          <cell r="DI16">
            <v>660</v>
          </cell>
          <cell r="DJ16">
            <v>660</v>
          </cell>
          <cell r="DK16">
            <v>660</v>
          </cell>
          <cell r="DL16">
            <v>660</v>
          </cell>
          <cell r="DM16">
            <v>660</v>
          </cell>
          <cell r="DN16">
            <v>660</v>
          </cell>
          <cell r="DO16">
            <v>660</v>
          </cell>
          <cell r="DP16">
            <v>660</v>
          </cell>
          <cell r="DQ16">
            <v>660</v>
          </cell>
          <cell r="DR16">
            <v>660</v>
          </cell>
          <cell r="DS16">
            <v>660</v>
          </cell>
          <cell r="DT16">
            <v>660</v>
          </cell>
          <cell r="DU16">
            <v>660</v>
          </cell>
        </row>
        <row r="17">
          <cell r="F17">
            <v>660</v>
          </cell>
          <cell r="G17">
            <v>660</v>
          </cell>
          <cell r="H17">
            <v>660</v>
          </cell>
          <cell r="I17">
            <v>660</v>
          </cell>
          <cell r="J17">
            <v>660</v>
          </cell>
          <cell r="K17">
            <v>660</v>
          </cell>
          <cell r="L17">
            <v>660</v>
          </cell>
          <cell r="M17">
            <v>660</v>
          </cell>
          <cell r="N17">
            <v>660</v>
          </cell>
          <cell r="O17">
            <v>660</v>
          </cell>
          <cell r="P17">
            <v>660</v>
          </cell>
          <cell r="Q17">
            <v>660</v>
          </cell>
          <cell r="R17">
            <v>660</v>
          </cell>
          <cell r="S17">
            <v>660</v>
          </cell>
          <cell r="T17">
            <v>660</v>
          </cell>
          <cell r="U17">
            <v>660</v>
          </cell>
          <cell r="V17">
            <v>660</v>
          </cell>
          <cell r="W17">
            <v>660</v>
          </cell>
          <cell r="X17">
            <v>660</v>
          </cell>
          <cell r="Y17">
            <v>660</v>
          </cell>
          <cell r="Z17">
            <v>660</v>
          </cell>
          <cell r="AA17">
            <v>660</v>
          </cell>
          <cell r="AB17">
            <v>660</v>
          </cell>
          <cell r="AC17">
            <v>660</v>
          </cell>
          <cell r="AD17">
            <v>660</v>
          </cell>
          <cell r="AE17">
            <v>660</v>
          </cell>
          <cell r="AF17">
            <v>660</v>
          </cell>
          <cell r="AG17">
            <v>660</v>
          </cell>
          <cell r="AH17">
            <v>660</v>
          </cell>
          <cell r="AI17">
            <v>660</v>
          </cell>
          <cell r="AJ17">
            <v>660</v>
          </cell>
          <cell r="AK17">
            <v>660</v>
          </cell>
          <cell r="AL17">
            <v>660</v>
          </cell>
          <cell r="AM17">
            <v>660</v>
          </cell>
          <cell r="AN17">
            <v>660</v>
          </cell>
          <cell r="AO17">
            <v>660</v>
          </cell>
          <cell r="AP17">
            <v>660</v>
          </cell>
          <cell r="AQ17">
            <v>660</v>
          </cell>
          <cell r="AR17">
            <v>660</v>
          </cell>
          <cell r="AS17">
            <v>660</v>
          </cell>
          <cell r="AT17">
            <v>660</v>
          </cell>
          <cell r="AU17">
            <v>660</v>
          </cell>
          <cell r="AV17">
            <v>660</v>
          </cell>
          <cell r="AW17">
            <v>660</v>
          </cell>
          <cell r="AX17">
            <v>660</v>
          </cell>
          <cell r="AY17">
            <v>660</v>
          </cell>
          <cell r="AZ17">
            <v>660</v>
          </cell>
          <cell r="BA17">
            <v>660</v>
          </cell>
          <cell r="BB17">
            <v>660</v>
          </cell>
          <cell r="BC17">
            <v>660</v>
          </cell>
          <cell r="BD17">
            <v>660</v>
          </cell>
          <cell r="BE17">
            <v>660</v>
          </cell>
          <cell r="BF17">
            <v>660</v>
          </cell>
          <cell r="BG17">
            <v>660</v>
          </cell>
          <cell r="BH17">
            <v>660</v>
          </cell>
          <cell r="BI17">
            <v>660</v>
          </cell>
          <cell r="BJ17">
            <v>660</v>
          </cell>
          <cell r="BK17">
            <v>660</v>
          </cell>
          <cell r="BL17">
            <v>660</v>
          </cell>
          <cell r="BM17">
            <v>660</v>
          </cell>
          <cell r="BN17">
            <v>660</v>
          </cell>
          <cell r="BO17">
            <v>660</v>
          </cell>
          <cell r="BP17">
            <v>660</v>
          </cell>
          <cell r="BQ17">
            <v>660</v>
          </cell>
          <cell r="BR17">
            <v>660</v>
          </cell>
          <cell r="BS17">
            <v>660</v>
          </cell>
          <cell r="BT17">
            <v>660</v>
          </cell>
          <cell r="BU17">
            <v>660</v>
          </cell>
          <cell r="BV17">
            <v>660</v>
          </cell>
          <cell r="BW17">
            <v>660</v>
          </cell>
          <cell r="BX17">
            <v>660</v>
          </cell>
          <cell r="BY17">
            <v>660</v>
          </cell>
          <cell r="BZ17">
            <v>660</v>
          </cell>
          <cell r="CA17">
            <v>660</v>
          </cell>
          <cell r="CB17">
            <v>660</v>
          </cell>
          <cell r="CC17">
            <v>660</v>
          </cell>
          <cell r="CD17">
            <v>660</v>
          </cell>
          <cell r="CE17">
            <v>660</v>
          </cell>
          <cell r="CF17">
            <v>660</v>
          </cell>
          <cell r="CG17">
            <v>660</v>
          </cell>
          <cell r="CH17">
            <v>660</v>
          </cell>
          <cell r="CI17">
            <v>660</v>
          </cell>
          <cell r="CJ17">
            <v>660</v>
          </cell>
          <cell r="CK17">
            <v>660</v>
          </cell>
          <cell r="CL17">
            <v>660</v>
          </cell>
          <cell r="CM17">
            <v>660</v>
          </cell>
          <cell r="CN17">
            <v>660</v>
          </cell>
          <cell r="CO17">
            <v>660</v>
          </cell>
          <cell r="CP17">
            <v>660</v>
          </cell>
          <cell r="CQ17">
            <v>660</v>
          </cell>
          <cell r="CR17">
            <v>660</v>
          </cell>
          <cell r="CS17">
            <v>660</v>
          </cell>
          <cell r="CT17">
            <v>660</v>
          </cell>
          <cell r="CU17">
            <v>660</v>
          </cell>
          <cell r="CV17">
            <v>660</v>
          </cell>
          <cell r="CW17">
            <v>660</v>
          </cell>
          <cell r="CX17">
            <v>660</v>
          </cell>
          <cell r="CY17">
            <v>660</v>
          </cell>
          <cell r="CZ17">
            <v>660</v>
          </cell>
          <cell r="DA17">
            <v>660</v>
          </cell>
          <cell r="DB17">
            <v>660</v>
          </cell>
          <cell r="DC17">
            <v>660</v>
          </cell>
          <cell r="DD17">
            <v>660</v>
          </cell>
          <cell r="DE17">
            <v>660</v>
          </cell>
          <cell r="DF17">
            <v>660</v>
          </cell>
          <cell r="DG17">
            <v>660</v>
          </cell>
          <cell r="DH17">
            <v>660</v>
          </cell>
          <cell r="DI17">
            <v>660</v>
          </cell>
          <cell r="DJ17">
            <v>660</v>
          </cell>
          <cell r="DK17">
            <v>660</v>
          </cell>
          <cell r="DL17">
            <v>660</v>
          </cell>
          <cell r="DM17">
            <v>660</v>
          </cell>
          <cell r="DN17">
            <v>660</v>
          </cell>
          <cell r="DO17">
            <v>660</v>
          </cell>
          <cell r="DP17">
            <v>660</v>
          </cell>
          <cell r="DQ17">
            <v>660</v>
          </cell>
          <cell r="DR17">
            <v>660</v>
          </cell>
          <cell r="DS17">
            <v>660</v>
          </cell>
          <cell r="DT17">
            <v>660</v>
          </cell>
          <cell r="DU17">
            <v>660</v>
          </cell>
        </row>
        <row r="18">
          <cell r="F18">
            <v>183.33333333333334</v>
          </cell>
          <cell r="G18">
            <v>183.33333333333334</v>
          </cell>
          <cell r="H18">
            <v>183.33333333333334</v>
          </cell>
          <cell r="I18">
            <v>183.33333333333334</v>
          </cell>
          <cell r="J18">
            <v>183.33333333333334</v>
          </cell>
          <cell r="K18">
            <v>183.33333333333334</v>
          </cell>
          <cell r="L18">
            <v>183.33333333333334</v>
          </cell>
          <cell r="M18">
            <v>183.33333333333334</v>
          </cell>
          <cell r="N18">
            <v>183.33333333333334</v>
          </cell>
          <cell r="O18">
            <v>183.33333333333334</v>
          </cell>
          <cell r="P18">
            <v>183.33333333333334</v>
          </cell>
          <cell r="Q18">
            <v>183.33333333333334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</row>
        <row r="19">
          <cell r="F19">
            <v>366.66666666666669</v>
          </cell>
          <cell r="G19">
            <v>366.66666666666669</v>
          </cell>
          <cell r="H19">
            <v>366.66666666666669</v>
          </cell>
          <cell r="I19">
            <v>366.66666666666669</v>
          </cell>
          <cell r="J19">
            <v>366.66666666666669</v>
          </cell>
          <cell r="K19">
            <v>366.66666666666669</v>
          </cell>
          <cell r="L19">
            <v>366.66666666666669</v>
          </cell>
          <cell r="M19">
            <v>366.66666666666669</v>
          </cell>
          <cell r="N19">
            <v>366.66666666666669</v>
          </cell>
          <cell r="O19">
            <v>366.66666666666669</v>
          </cell>
          <cell r="P19">
            <v>366.66666666666669</v>
          </cell>
          <cell r="Q19">
            <v>366.66666666666669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</row>
        <row r="33">
          <cell r="F33">
            <v>1870</v>
          </cell>
          <cell r="G33">
            <v>1870</v>
          </cell>
          <cell r="H33">
            <v>1870</v>
          </cell>
          <cell r="I33">
            <v>1870</v>
          </cell>
          <cell r="J33">
            <v>1870</v>
          </cell>
          <cell r="K33">
            <v>1870</v>
          </cell>
          <cell r="L33">
            <v>1870</v>
          </cell>
          <cell r="M33">
            <v>1870</v>
          </cell>
          <cell r="N33">
            <v>1870</v>
          </cell>
          <cell r="O33">
            <v>1870</v>
          </cell>
          <cell r="P33">
            <v>1870</v>
          </cell>
          <cell r="Q33">
            <v>1870</v>
          </cell>
          <cell r="R33">
            <v>1320</v>
          </cell>
          <cell r="S33">
            <v>1320</v>
          </cell>
          <cell r="T33">
            <v>1320</v>
          </cell>
          <cell r="U33">
            <v>1320</v>
          </cell>
          <cell r="V33">
            <v>1320</v>
          </cell>
          <cell r="W33">
            <v>1320</v>
          </cell>
          <cell r="X33">
            <v>1320</v>
          </cell>
          <cell r="Y33">
            <v>1320</v>
          </cell>
          <cell r="Z33">
            <v>1320</v>
          </cell>
          <cell r="AA33">
            <v>1320</v>
          </cell>
          <cell r="AB33">
            <v>1320</v>
          </cell>
          <cell r="AC33">
            <v>1320</v>
          </cell>
          <cell r="AD33">
            <v>1320</v>
          </cell>
          <cell r="AE33">
            <v>1320</v>
          </cell>
          <cell r="AF33">
            <v>1320</v>
          </cell>
          <cell r="AG33">
            <v>1320</v>
          </cell>
          <cell r="AH33">
            <v>1320</v>
          </cell>
          <cell r="AI33">
            <v>1320</v>
          </cell>
          <cell r="AJ33">
            <v>1320</v>
          </cell>
          <cell r="AK33">
            <v>1320</v>
          </cell>
          <cell r="AL33">
            <v>1320</v>
          </cell>
          <cell r="AM33">
            <v>1320</v>
          </cell>
          <cell r="AN33">
            <v>1320</v>
          </cell>
          <cell r="AO33">
            <v>1320</v>
          </cell>
          <cell r="AP33">
            <v>1320</v>
          </cell>
          <cell r="AQ33">
            <v>1320</v>
          </cell>
          <cell r="AR33">
            <v>1320</v>
          </cell>
          <cell r="AS33">
            <v>1320</v>
          </cell>
          <cell r="AT33">
            <v>1320</v>
          </cell>
          <cell r="AU33">
            <v>1320</v>
          </cell>
          <cell r="AV33">
            <v>1320</v>
          </cell>
          <cell r="AW33">
            <v>1320</v>
          </cell>
          <cell r="AX33">
            <v>1320</v>
          </cell>
          <cell r="AY33">
            <v>1320</v>
          </cell>
          <cell r="AZ33">
            <v>1320</v>
          </cell>
          <cell r="BA33">
            <v>1320</v>
          </cell>
          <cell r="BB33">
            <v>1320</v>
          </cell>
          <cell r="BC33">
            <v>1320</v>
          </cell>
          <cell r="BD33">
            <v>1320</v>
          </cell>
          <cell r="BE33">
            <v>1320</v>
          </cell>
          <cell r="BF33">
            <v>1320</v>
          </cell>
          <cell r="BG33">
            <v>1320</v>
          </cell>
          <cell r="BH33">
            <v>1320</v>
          </cell>
          <cell r="BI33">
            <v>1320</v>
          </cell>
          <cell r="BJ33">
            <v>1320</v>
          </cell>
          <cell r="BK33">
            <v>1320</v>
          </cell>
          <cell r="BL33">
            <v>1320</v>
          </cell>
          <cell r="BM33">
            <v>1320</v>
          </cell>
          <cell r="BN33">
            <v>1320</v>
          </cell>
          <cell r="BO33">
            <v>1320</v>
          </cell>
          <cell r="BP33">
            <v>1320</v>
          </cell>
          <cell r="BQ33">
            <v>1320</v>
          </cell>
          <cell r="BR33">
            <v>1320</v>
          </cell>
          <cell r="BS33">
            <v>1320</v>
          </cell>
          <cell r="BT33">
            <v>1320</v>
          </cell>
          <cell r="BU33">
            <v>1320</v>
          </cell>
          <cell r="BV33">
            <v>1320</v>
          </cell>
          <cell r="BW33">
            <v>1320</v>
          </cell>
          <cell r="BX33">
            <v>1320</v>
          </cell>
          <cell r="BY33">
            <v>1320</v>
          </cell>
          <cell r="BZ33">
            <v>1320</v>
          </cell>
          <cell r="CA33">
            <v>1320</v>
          </cell>
          <cell r="CB33">
            <v>1320</v>
          </cell>
          <cell r="CC33">
            <v>1320</v>
          </cell>
          <cell r="CD33">
            <v>1320</v>
          </cell>
          <cell r="CE33">
            <v>1320</v>
          </cell>
          <cell r="CF33">
            <v>1320</v>
          </cell>
          <cell r="CG33">
            <v>1320</v>
          </cell>
          <cell r="CH33">
            <v>1320</v>
          </cell>
          <cell r="CI33">
            <v>1320</v>
          </cell>
          <cell r="CJ33">
            <v>1320</v>
          </cell>
          <cell r="CK33">
            <v>1320</v>
          </cell>
          <cell r="CL33">
            <v>1320</v>
          </cell>
          <cell r="CM33">
            <v>1320</v>
          </cell>
          <cell r="CN33">
            <v>1320</v>
          </cell>
          <cell r="CO33">
            <v>1320</v>
          </cell>
          <cell r="CP33">
            <v>1320</v>
          </cell>
          <cell r="CQ33">
            <v>1320</v>
          </cell>
          <cell r="CR33">
            <v>1320</v>
          </cell>
          <cell r="CS33">
            <v>1320</v>
          </cell>
          <cell r="CT33">
            <v>1320</v>
          </cell>
          <cell r="CU33">
            <v>1320</v>
          </cell>
          <cell r="CV33">
            <v>1320</v>
          </cell>
          <cell r="CW33">
            <v>1320</v>
          </cell>
          <cell r="CX33">
            <v>1320</v>
          </cell>
          <cell r="CY33">
            <v>1320</v>
          </cell>
          <cell r="CZ33">
            <v>1320</v>
          </cell>
          <cell r="DA33">
            <v>1320</v>
          </cell>
          <cell r="DB33">
            <v>1320</v>
          </cell>
          <cell r="DC33">
            <v>1320</v>
          </cell>
          <cell r="DD33">
            <v>1320</v>
          </cell>
          <cell r="DE33">
            <v>1320</v>
          </cell>
          <cell r="DF33">
            <v>1320</v>
          </cell>
          <cell r="DG33">
            <v>1320</v>
          </cell>
          <cell r="DH33">
            <v>1320</v>
          </cell>
          <cell r="DI33">
            <v>1320</v>
          </cell>
          <cell r="DJ33">
            <v>1320</v>
          </cell>
          <cell r="DK33">
            <v>1320</v>
          </cell>
          <cell r="DL33">
            <v>1320</v>
          </cell>
          <cell r="DM33">
            <v>1320</v>
          </cell>
          <cell r="DN33">
            <v>1320</v>
          </cell>
          <cell r="DO33">
            <v>1320</v>
          </cell>
          <cell r="DP33">
            <v>1320</v>
          </cell>
          <cell r="DQ33">
            <v>1320</v>
          </cell>
          <cell r="DR33">
            <v>1320</v>
          </cell>
          <cell r="DS33">
            <v>1320</v>
          </cell>
          <cell r="DT33">
            <v>1320</v>
          </cell>
          <cell r="DU33">
            <v>1320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75">
          <cell r="F75">
            <v>10370</v>
          </cell>
          <cell r="G75">
            <v>10370</v>
          </cell>
          <cell r="H75">
            <v>10370</v>
          </cell>
          <cell r="I75">
            <v>10370</v>
          </cell>
          <cell r="J75">
            <v>10370</v>
          </cell>
          <cell r="K75">
            <v>10370</v>
          </cell>
          <cell r="L75">
            <v>10370</v>
          </cell>
          <cell r="M75">
            <v>10370</v>
          </cell>
          <cell r="N75">
            <v>10370</v>
          </cell>
          <cell r="O75">
            <v>10370</v>
          </cell>
          <cell r="P75">
            <v>10370</v>
          </cell>
          <cell r="Q75">
            <v>10370</v>
          </cell>
          <cell r="R75">
            <v>7320</v>
          </cell>
          <cell r="S75">
            <v>7320</v>
          </cell>
          <cell r="T75">
            <v>7320</v>
          </cell>
          <cell r="U75">
            <v>7320</v>
          </cell>
          <cell r="V75">
            <v>7320</v>
          </cell>
          <cell r="W75">
            <v>7320</v>
          </cell>
          <cell r="X75">
            <v>7320</v>
          </cell>
          <cell r="Y75">
            <v>7320</v>
          </cell>
          <cell r="Z75">
            <v>7320</v>
          </cell>
          <cell r="AA75">
            <v>7320</v>
          </cell>
          <cell r="AB75">
            <v>7320</v>
          </cell>
          <cell r="AC75">
            <v>7320</v>
          </cell>
          <cell r="AD75">
            <v>7320</v>
          </cell>
          <cell r="AE75">
            <v>7320</v>
          </cell>
          <cell r="AF75">
            <v>7320</v>
          </cell>
          <cell r="AG75">
            <v>7320</v>
          </cell>
          <cell r="AH75">
            <v>7320</v>
          </cell>
          <cell r="AI75">
            <v>7320</v>
          </cell>
          <cell r="AJ75">
            <v>7320</v>
          </cell>
          <cell r="AK75">
            <v>7320</v>
          </cell>
          <cell r="AL75">
            <v>7320</v>
          </cell>
          <cell r="AM75">
            <v>7320</v>
          </cell>
          <cell r="AN75">
            <v>7320</v>
          </cell>
          <cell r="AO75">
            <v>7320</v>
          </cell>
          <cell r="AP75">
            <v>7320</v>
          </cell>
          <cell r="AQ75">
            <v>7320</v>
          </cell>
          <cell r="AR75">
            <v>7320</v>
          </cell>
          <cell r="AS75">
            <v>7320</v>
          </cell>
          <cell r="AT75">
            <v>7320</v>
          </cell>
          <cell r="AU75">
            <v>7320</v>
          </cell>
          <cell r="AV75">
            <v>7320</v>
          </cell>
          <cell r="AW75">
            <v>7320</v>
          </cell>
          <cell r="AX75">
            <v>7320</v>
          </cell>
          <cell r="AY75">
            <v>7320</v>
          </cell>
          <cell r="AZ75">
            <v>7320</v>
          </cell>
          <cell r="BA75">
            <v>7320</v>
          </cell>
          <cell r="BB75">
            <v>7320</v>
          </cell>
          <cell r="BC75">
            <v>7320</v>
          </cell>
          <cell r="BD75">
            <v>7320</v>
          </cell>
          <cell r="BE75">
            <v>7320</v>
          </cell>
          <cell r="BF75">
            <v>7320</v>
          </cell>
          <cell r="BG75">
            <v>7320</v>
          </cell>
          <cell r="BH75">
            <v>7320</v>
          </cell>
          <cell r="BI75">
            <v>7320</v>
          </cell>
          <cell r="BJ75">
            <v>7320</v>
          </cell>
          <cell r="BK75">
            <v>7320</v>
          </cell>
          <cell r="BL75">
            <v>7320</v>
          </cell>
          <cell r="BM75">
            <v>7320</v>
          </cell>
          <cell r="BN75">
            <v>7320</v>
          </cell>
          <cell r="BO75">
            <v>7320</v>
          </cell>
          <cell r="BP75">
            <v>7320</v>
          </cell>
          <cell r="BQ75">
            <v>7320</v>
          </cell>
          <cell r="BR75">
            <v>7320</v>
          </cell>
          <cell r="BS75">
            <v>7320</v>
          </cell>
          <cell r="BT75">
            <v>7320</v>
          </cell>
          <cell r="BU75">
            <v>7320</v>
          </cell>
          <cell r="BV75">
            <v>7320</v>
          </cell>
          <cell r="BW75">
            <v>7320</v>
          </cell>
          <cell r="BX75">
            <v>7320</v>
          </cell>
          <cell r="BY75">
            <v>7320</v>
          </cell>
          <cell r="BZ75">
            <v>7320</v>
          </cell>
          <cell r="CA75">
            <v>7320</v>
          </cell>
          <cell r="CB75">
            <v>7320</v>
          </cell>
          <cell r="CC75">
            <v>7320</v>
          </cell>
          <cell r="CD75">
            <v>7320</v>
          </cell>
          <cell r="CE75">
            <v>7320</v>
          </cell>
          <cell r="CF75">
            <v>7320</v>
          </cell>
          <cell r="CG75">
            <v>7320</v>
          </cell>
          <cell r="CH75">
            <v>7320</v>
          </cell>
          <cell r="CI75">
            <v>7320</v>
          </cell>
          <cell r="CJ75">
            <v>7320</v>
          </cell>
          <cell r="CK75">
            <v>7320</v>
          </cell>
          <cell r="CL75">
            <v>7320</v>
          </cell>
          <cell r="CM75">
            <v>7320</v>
          </cell>
          <cell r="CN75">
            <v>7320</v>
          </cell>
          <cell r="CO75">
            <v>7320</v>
          </cell>
          <cell r="CP75">
            <v>7320</v>
          </cell>
          <cell r="CQ75">
            <v>7320</v>
          </cell>
          <cell r="CR75">
            <v>7320</v>
          </cell>
          <cell r="CS75">
            <v>7320</v>
          </cell>
          <cell r="CT75">
            <v>7320</v>
          </cell>
          <cell r="CU75">
            <v>7320</v>
          </cell>
          <cell r="CV75">
            <v>7320</v>
          </cell>
          <cell r="CW75">
            <v>7320</v>
          </cell>
          <cell r="CX75">
            <v>7320</v>
          </cell>
          <cell r="CY75">
            <v>7320</v>
          </cell>
          <cell r="CZ75">
            <v>7320</v>
          </cell>
          <cell r="DA75">
            <v>7320</v>
          </cell>
          <cell r="DB75">
            <v>7320</v>
          </cell>
          <cell r="DC75">
            <v>7320</v>
          </cell>
          <cell r="DD75">
            <v>7320</v>
          </cell>
          <cell r="DE75">
            <v>7320</v>
          </cell>
          <cell r="DF75">
            <v>7320</v>
          </cell>
          <cell r="DG75">
            <v>7320</v>
          </cell>
          <cell r="DH75">
            <v>7320</v>
          </cell>
          <cell r="DI75">
            <v>7320</v>
          </cell>
          <cell r="DJ75">
            <v>7320</v>
          </cell>
          <cell r="DK75">
            <v>7320</v>
          </cell>
          <cell r="DL75">
            <v>7320</v>
          </cell>
          <cell r="DM75">
            <v>7320</v>
          </cell>
          <cell r="DN75">
            <v>7320</v>
          </cell>
          <cell r="DO75">
            <v>7320</v>
          </cell>
          <cell r="DP75">
            <v>7320</v>
          </cell>
          <cell r="DQ75">
            <v>7320</v>
          </cell>
          <cell r="DR75">
            <v>7320</v>
          </cell>
          <cell r="DS75">
            <v>7320</v>
          </cell>
          <cell r="DT75">
            <v>7320</v>
          </cell>
          <cell r="DU75">
            <v>7320</v>
          </cell>
        </row>
      </sheetData>
      <sheetData sheetId="32"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G29">
            <v>50</v>
          </cell>
          <cell r="H29">
            <v>100</v>
          </cell>
          <cell r="I29">
            <v>150</v>
          </cell>
          <cell r="J29">
            <v>200</v>
          </cell>
          <cell r="K29">
            <v>250</v>
          </cell>
          <cell r="L29">
            <v>300</v>
          </cell>
          <cell r="M29">
            <v>350</v>
          </cell>
          <cell r="N29">
            <v>400</v>
          </cell>
          <cell r="O29">
            <v>450</v>
          </cell>
          <cell r="P29">
            <v>500</v>
          </cell>
          <cell r="Q29">
            <v>550</v>
          </cell>
          <cell r="R29">
            <v>600</v>
          </cell>
          <cell r="S29">
            <v>650</v>
          </cell>
          <cell r="T29">
            <v>700</v>
          </cell>
          <cell r="U29">
            <v>750</v>
          </cell>
          <cell r="V29">
            <v>800</v>
          </cell>
          <cell r="W29">
            <v>850</v>
          </cell>
          <cell r="X29">
            <v>900</v>
          </cell>
          <cell r="Y29">
            <v>950</v>
          </cell>
          <cell r="Z29">
            <v>1000</v>
          </cell>
          <cell r="AA29">
            <v>1050</v>
          </cell>
          <cell r="AB29">
            <v>1100</v>
          </cell>
          <cell r="AC29">
            <v>1150</v>
          </cell>
          <cell r="AD29">
            <v>1200</v>
          </cell>
          <cell r="AE29">
            <v>1250</v>
          </cell>
          <cell r="AF29">
            <v>1300</v>
          </cell>
          <cell r="AG29">
            <v>1350</v>
          </cell>
          <cell r="AH29">
            <v>1400</v>
          </cell>
          <cell r="AI29">
            <v>1450</v>
          </cell>
          <cell r="AJ29">
            <v>1500</v>
          </cell>
          <cell r="AK29">
            <v>1550</v>
          </cell>
          <cell r="AL29">
            <v>1600</v>
          </cell>
          <cell r="AM29">
            <v>1650</v>
          </cell>
          <cell r="AN29">
            <v>1700</v>
          </cell>
          <cell r="AO29">
            <v>1750</v>
          </cell>
          <cell r="AP29">
            <v>1800</v>
          </cell>
          <cell r="AQ29">
            <v>1850</v>
          </cell>
          <cell r="AR29">
            <v>1900</v>
          </cell>
          <cell r="AS29">
            <v>1950</v>
          </cell>
          <cell r="AT29">
            <v>2000</v>
          </cell>
          <cell r="AU29">
            <v>2050</v>
          </cell>
          <cell r="AV29">
            <v>2100</v>
          </cell>
          <cell r="AW29">
            <v>2150</v>
          </cell>
          <cell r="AX29">
            <v>2200</v>
          </cell>
          <cell r="AY29">
            <v>2250</v>
          </cell>
          <cell r="AZ29">
            <v>2300</v>
          </cell>
          <cell r="BA29">
            <v>2350</v>
          </cell>
          <cell r="BB29">
            <v>2400</v>
          </cell>
          <cell r="BC29">
            <v>2450</v>
          </cell>
          <cell r="BD29">
            <v>2500</v>
          </cell>
          <cell r="BE29">
            <v>2550</v>
          </cell>
          <cell r="BF29">
            <v>2600</v>
          </cell>
          <cell r="BG29">
            <v>2650</v>
          </cell>
          <cell r="BH29">
            <v>2700</v>
          </cell>
          <cell r="BI29">
            <v>2750</v>
          </cell>
          <cell r="BJ29">
            <v>2800</v>
          </cell>
          <cell r="BK29">
            <v>2850</v>
          </cell>
          <cell r="BL29">
            <v>2900</v>
          </cell>
          <cell r="BM29">
            <v>2950</v>
          </cell>
          <cell r="BN29">
            <v>3000</v>
          </cell>
          <cell r="BO29">
            <v>3050</v>
          </cell>
          <cell r="BP29">
            <v>3100</v>
          </cell>
          <cell r="BQ29">
            <v>3150</v>
          </cell>
          <cell r="BR29">
            <v>3200</v>
          </cell>
          <cell r="BS29">
            <v>3250</v>
          </cell>
          <cell r="BT29">
            <v>3300</v>
          </cell>
          <cell r="BU29">
            <v>3350</v>
          </cell>
          <cell r="BV29">
            <v>3400</v>
          </cell>
          <cell r="BW29">
            <v>3450</v>
          </cell>
          <cell r="BX29">
            <v>3500</v>
          </cell>
          <cell r="BY29">
            <v>3550</v>
          </cell>
          <cell r="BZ29">
            <v>3600</v>
          </cell>
          <cell r="CA29">
            <v>3650</v>
          </cell>
          <cell r="CB29">
            <v>3700</v>
          </cell>
          <cell r="CC29">
            <v>3750</v>
          </cell>
          <cell r="CD29">
            <v>3800</v>
          </cell>
          <cell r="CE29">
            <v>3850</v>
          </cell>
          <cell r="CF29">
            <v>3900</v>
          </cell>
          <cell r="CG29">
            <v>3950</v>
          </cell>
          <cell r="CH29">
            <v>4000</v>
          </cell>
          <cell r="CI29">
            <v>4050</v>
          </cell>
          <cell r="CJ29">
            <v>4100</v>
          </cell>
          <cell r="CK29">
            <v>4150</v>
          </cell>
          <cell r="CL29">
            <v>4200</v>
          </cell>
          <cell r="CM29">
            <v>4250</v>
          </cell>
          <cell r="CN29">
            <v>4300</v>
          </cell>
          <cell r="CO29">
            <v>4350</v>
          </cell>
          <cell r="CP29">
            <v>4400</v>
          </cell>
          <cell r="CQ29">
            <v>4450</v>
          </cell>
          <cell r="CR29">
            <v>4500</v>
          </cell>
          <cell r="CS29">
            <v>4550</v>
          </cell>
          <cell r="CT29">
            <v>4600</v>
          </cell>
          <cell r="CU29">
            <v>4650</v>
          </cell>
          <cell r="CV29">
            <v>4700</v>
          </cell>
          <cell r="CW29">
            <v>4750</v>
          </cell>
          <cell r="CX29">
            <v>4800</v>
          </cell>
          <cell r="CY29">
            <v>4850</v>
          </cell>
          <cell r="CZ29">
            <v>4900</v>
          </cell>
          <cell r="DA29">
            <v>4950</v>
          </cell>
          <cell r="DB29">
            <v>5000</v>
          </cell>
          <cell r="DC29">
            <v>5050</v>
          </cell>
          <cell r="DD29">
            <v>5100</v>
          </cell>
          <cell r="DE29">
            <v>5150</v>
          </cell>
          <cell r="DF29">
            <v>5200</v>
          </cell>
          <cell r="DG29">
            <v>5250</v>
          </cell>
          <cell r="DH29">
            <v>5300</v>
          </cell>
          <cell r="DI29">
            <v>5350</v>
          </cell>
          <cell r="DJ29">
            <v>5400</v>
          </cell>
          <cell r="DK29">
            <v>5450</v>
          </cell>
          <cell r="DL29">
            <v>5500</v>
          </cell>
          <cell r="DM29">
            <v>5550</v>
          </cell>
          <cell r="DN29">
            <v>5600</v>
          </cell>
          <cell r="DO29">
            <v>5650</v>
          </cell>
          <cell r="DP29">
            <v>5700</v>
          </cell>
          <cell r="DQ29">
            <v>5750</v>
          </cell>
          <cell r="DR29">
            <v>5800</v>
          </cell>
          <cell r="DS29">
            <v>5850</v>
          </cell>
          <cell r="DT29">
            <v>5900</v>
          </cell>
          <cell r="DU29">
            <v>5950</v>
          </cell>
          <cell r="DV29">
            <v>6000</v>
          </cell>
        </row>
        <row r="30">
          <cell r="G30">
            <v>20.833333333333336</v>
          </cell>
          <cell r="H30">
            <v>41.666666666666671</v>
          </cell>
          <cell r="I30">
            <v>62.5</v>
          </cell>
          <cell r="J30">
            <v>83.333333333333343</v>
          </cell>
          <cell r="K30">
            <v>104.16666666666666</v>
          </cell>
          <cell r="L30">
            <v>125</v>
          </cell>
          <cell r="M30">
            <v>145.83333333333331</v>
          </cell>
          <cell r="N30">
            <v>166.66666666666666</v>
          </cell>
          <cell r="O30">
            <v>187.49999999999997</v>
          </cell>
          <cell r="P30">
            <v>208.33333333333331</v>
          </cell>
          <cell r="Q30">
            <v>229.16666666666666</v>
          </cell>
          <cell r="R30">
            <v>250</v>
          </cell>
          <cell r="S30">
            <v>250</v>
          </cell>
          <cell r="T30">
            <v>250</v>
          </cell>
          <cell r="U30">
            <v>250</v>
          </cell>
          <cell r="V30">
            <v>250</v>
          </cell>
          <cell r="W30">
            <v>250</v>
          </cell>
          <cell r="X30">
            <v>250</v>
          </cell>
          <cell r="Y30">
            <v>250</v>
          </cell>
          <cell r="Z30">
            <v>250</v>
          </cell>
          <cell r="AA30">
            <v>250</v>
          </cell>
          <cell r="AB30">
            <v>250</v>
          </cell>
          <cell r="AC30">
            <v>250</v>
          </cell>
          <cell r="AD30">
            <v>250</v>
          </cell>
          <cell r="AE30">
            <v>250</v>
          </cell>
          <cell r="AF30">
            <v>250</v>
          </cell>
          <cell r="AG30">
            <v>250</v>
          </cell>
          <cell r="AH30">
            <v>250</v>
          </cell>
          <cell r="AI30">
            <v>250</v>
          </cell>
          <cell r="AJ30">
            <v>250</v>
          </cell>
          <cell r="AK30">
            <v>250</v>
          </cell>
          <cell r="AL30">
            <v>250</v>
          </cell>
          <cell r="AM30">
            <v>250</v>
          </cell>
          <cell r="AN30">
            <v>250</v>
          </cell>
          <cell r="AO30">
            <v>250</v>
          </cell>
          <cell r="AP30">
            <v>250</v>
          </cell>
          <cell r="AQ30">
            <v>250</v>
          </cell>
          <cell r="AR30">
            <v>250</v>
          </cell>
          <cell r="AS30">
            <v>250</v>
          </cell>
          <cell r="AT30">
            <v>250</v>
          </cell>
          <cell r="AU30">
            <v>250</v>
          </cell>
          <cell r="AV30">
            <v>250</v>
          </cell>
          <cell r="AW30">
            <v>250</v>
          </cell>
          <cell r="AX30">
            <v>250</v>
          </cell>
          <cell r="AY30">
            <v>250</v>
          </cell>
          <cell r="AZ30">
            <v>250</v>
          </cell>
          <cell r="BA30">
            <v>250</v>
          </cell>
          <cell r="BB30">
            <v>250</v>
          </cell>
          <cell r="BC30">
            <v>250</v>
          </cell>
          <cell r="BD30">
            <v>250</v>
          </cell>
          <cell r="BE30">
            <v>250</v>
          </cell>
          <cell r="BF30">
            <v>250</v>
          </cell>
          <cell r="BG30">
            <v>250</v>
          </cell>
          <cell r="BH30">
            <v>250</v>
          </cell>
          <cell r="BI30">
            <v>250</v>
          </cell>
          <cell r="BJ30">
            <v>250</v>
          </cell>
          <cell r="BK30">
            <v>250</v>
          </cell>
          <cell r="BL30">
            <v>250</v>
          </cell>
          <cell r="BM30">
            <v>250</v>
          </cell>
          <cell r="BN30">
            <v>250</v>
          </cell>
          <cell r="BO30">
            <v>250</v>
          </cell>
          <cell r="BP30">
            <v>250</v>
          </cell>
          <cell r="BQ30">
            <v>250</v>
          </cell>
          <cell r="BR30">
            <v>250</v>
          </cell>
          <cell r="BS30">
            <v>250</v>
          </cell>
          <cell r="BT30">
            <v>250</v>
          </cell>
          <cell r="BU30">
            <v>250</v>
          </cell>
          <cell r="BV30">
            <v>250</v>
          </cell>
          <cell r="BW30">
            <v>250</v>
          </cell>
          <cell r="BX30">
            <v>250</v>
          </cell>
          <cell r="BY30">
            <v>250</v>
          </cell>
          <cell r="BZ30">
            <v>250</v>
          </cell>
          <cell r="CA30">
            <v>250</v>
          </cell>
          <cell r="CB30">
            <v>250</v>
          </cell>
          <cell r="CC30">
            <v>250</v>
          </cell>
          <cell r="CD30">
            <v>250</v>
          </cell>
          <cell r="CE30">
            <v>250</v>
          </cell>
          <cell r="CF30">
            <v>250</v>
          </cell>
          <cell r="CG30">
            <v>250</v>
          </cell>
          <cell r="CH30">
            <v>250</v>
          </cell>
          <cell r="CI30">
            <v>250</v>
          </cell>
          <cell r="CJ30">
            <v>250</v>
          </cell>
          <cell r="CK30">
            <v>250</v>
          </cell>
          <cell r="CL30">
            <v>250</v>
          </cell>
          <cell r="CM30">
            <v>250</v>
          </cell>
          <cell r="CN30">
            <v>250</v>
          </cell>
          <cell r="CO30">
            <v>250</v>
          </cell>
          <cell r="CP30">
            <v>250</v>
          </cell>
          <cell r="CQ30">
            <v>250</v>
          </cell>
          <cell r="CR30">
            <v>250</v>
          </cell>
          <cell r="CS30">
            <v>250</v>
          </cell>
          <cell r="CT30">
            <v>250</v>
          </cell>
          <cell r="CU30">
            <v>250</v>
          </cell>
          <cell r="CV30">
            <v>250</v>
          </cell>
          <cell r="CW30">
            <v>250</v>
          </cell>
          <cell r="CX30">
            <v>250</v>
          </cell>
          <cell r="CY30">
            <v>250</v>
          </cell>
          <cell r="CZ30">
            <v>250</v>
          </cell>
          <cell r="DA30">
            <v>250</v>
          </cell>
          <cell r="DB30">
            <v>250</v>
          </cell>
          <cell r="DC30">
            <v>250</v>
          </cell>
          <cell r="DD30">
            <v>250</v>
          </cell>
          <cell r="DE30">
            <v>250</v>
          </cell>
          <cell r="DF30">
            <v>250</v>
          </cell>
          <cell r="DG30">
            <v>250</v>
          </cell>
          <cell r="DH30">
            <v>250</v>
          </cell>
          <cell r="DI30">
            <v>250</v>
          </cell>
          <cell r="DJ30">
            <v>250</v>
          </cell>
          <cell r="DK30">
            <v>250</v>
          </cell>
          <cell r="DL30">
            <v>250</v>
          </cell>
          <cell r="DM30">
            <v>250</v>
          </cell>
          <cell r="DN30">
            <v>250</v>
          </cell>
          <cell r="DO30">
            <v>250</v>
          </cell>
          <cell r="DP30">
            <v>250</v>
          </cell>
          <cell r="DQ30">
            <v>250</v>
          </cell>
          <cell r="DR30">
            <v>250</v>
          </cell>
          <cell r="DS30">
            <v>250</v>
          </cell>
          <cell r="DT30">
            <v>250</v>
          </cell>
          <cell r="DU30">
            <v>250</v>
          </cell>
          <cell r="DV30">
            <v>250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G34">
            <v>70.833333333333343</v>
          </cell>
          <cell r="H34">
            <v>141.66666666666669</v>
          </cell>
          <cell r="I34">
            <v>212.5</v>
          </cell>
          <cell r="J34">
            <v>283.33333333333337</v>
          </cell>
          <cell r="K34">
            <v>354.16666666666663</v>
          </cell>
          <cell r="L34">
            <v>425</v>
          </cell>
          <cell r="M34">
            <v>495.83333333333331</v>
          </cell>
          <cell r="N34">
            <v>566.66666666666663</v>
          </cell>
          <cell r="O34">
            <v>637.5</v>
          </cell>
          <cell r="P34">
            <v>708.33333333333326</v>
          </cell>
          <cell r="Q34">
            <v>779.16666666666663</v>
          </cell>
          <cell r="R34">
            <v>850</v>
          </cell>
          <cell r="S34">
            <v>900</v>
          </cell>
          <cell r="T34">
            <v>950</v>
          </cell>
          <cell r="U34">
            <v>1000</v>
          </cell>
          <cell r="V34">
            <v>1050</v>
          </cell>
          <cell r="W34">
            <v>1100</v>
          </cell>
          <cell r="X34">
            <v>1150</v>
          </cell>
          <cell r="Y34">
            <v>1200</v>
          </cell>
          <cell r="Z34">
            <v>1250</v>
          </cell>
          <cell r="AA34">
            <v>1300</v>
          </cell>
          <cell r="AB34">
            <v>1350</v>
          </cell>
          <cell r="AC34">
            <v>1400</v>
          </cell>
          <cell r="AD34">
            <v>1450</v>
          </cell>
          <cell r="AE34">
            <v>1500</v>
          </cell>
          <cell r="AF34">
            <v>1550</v>
          </cell>
          <cell r="AG34">
            <v>1600</v>
          </cell>
          <cell r="AH34">
            <v>1650</v>
          </cell>
          <cell r="AI34">
            <v>1700</v>
          </cell>
          <cell r="AJ34">
            <v>1750</v>
          </cell>
          <cell r="AK34">
            <v>1800</v>
          </cell>
          <cell r="AL34">
            <v>1850</v>
          </cell>
          <cell r="AM34">
            <v>1900</v>
          </cell>
          <cell r="AN34">
            <v>1950</v>
          </cell>
          <cell r="AO34">
            <v>2000</v>
          </cell>
          <cell r="AP34">
            <v>2050</v>
          </cell>
          <cell r="AQ34">
            <v>2100</v>
          </cell>
          <cell r="AR34">
            <v>2150</v>
          </cell>
          <cell r="AS34">
            <v>2200</v>
          </cell>
          <cell r="AT34">
            <v>2250</v>
          </cell>
          <cell r="AU34">
            <v>2300</v>
          </cell>
          <cell r="AV34">
            <v>2350</v>
          </cell>
          <cell r="AW34">
            <v>2400</v>
          </cell>
          <cell r="AX34">
            <v>2450</v>
          </cell>
          <cell r="AY34">
            <v>2500</v>
          </cell>
          <cell r="AZ34">
            <v>2550</v>
          </cell>
          <cell r="BA34">
            <v>2600</v>
          </cell>
          <cell r="BB34">
            <v>2650</v>
          </cell>
          <cell r="BC34">
            <v>2700</v>
          </cell>
          <cell r="BD34">
            <v>2750</v>
          </cell>
          <cell r="BE34">
            <v>2800</v>
          </cell>
          <cell r="BF34">
            <v>2850</v>
          </cell>
          <cell r="BG34">
            <v>2900</v>
          </cell>
          <cell r="BH34">
            <v>2950</v>
          </cell>
          <cell r="BI34">
            <v>3000</v>
          </cell>
          <cell r="BJ34">
            <v>3050</v>
          </cell>
          <cell r="BK34">
            <v>3100</v>
          </cell>
          <cell r="BL34">
            <v>3150</v>
          </cell>
          <cell r="BM34">
            <v>3200</v>
          </cell>
          <cell r="BN34">
            <v>3250</v>
          </cell>
          <cell r="BO34">
            <v>3300</v>
          </cell>
          <cell r="BP34">
            <v>3350</v>
          </cell>
          <cell r="BQ34">
            <v>3400</v>
          </cell>
          <cell r="BR34">
            <v>3450</v>
          </cell>
          <cell r="BS34">
            <v>3500</v>
          </cell>
          <cell r="BT34">
            <v>3550</v>
          </cell>
          <cell r="BU34">
            <v>3600</v>
          </cell>
          <cell r="BV34">
            <v>3650</v>
          </cell>
          <cell r="BW34">
            <v>3700</v>
          </cell>
          <cell r="BX34">
            <v>3750</v>
          </cell>
          <cell r="BY34">
            <v>3800</v>
          </cell>
          <cell r="BZ34">
            <v>3850</v>
          </cell>
          <cell r="CA34">
            <v>3900</v>
          </cell>
          <cell r="CB34">
            <v>3950</v>
          </cell>
          <cell r="CC34">
            <v>4000</v>
          </cell>
          <cell r="CD34">
            <v>4050</v>
          </cell>
          <cell r="CE34">
            <v>4100</v>
          </cell>
          <cell r="CF34">
            <v>4150</v>
          </cell>
          <cell r="CG34">
            <v>4200</v>
          </cell>
          <cell r="CH34">
            <v>4250</v>
          </cell>
          <cell r="CI34">
            <v>4300</v>
          </cell>
          <cell r="CJ34">
            <v>4350</v>
          </cell>
          <cell r="CK34">
            <v>4400</v>
          </cell>
          <cell r="CL34">
            <v>4450</v>
          </cell>
          <cell r="CM34">
            <v>4500</v>
          </cell>
          <cell r="CN34">
            <v>4550</v>
          </cell>
          <cell r="CO34">
            <v>4600</v>
          </cell>
          <cell r="CP34">
            <v>4650</v>
          </cell>
          <cell r="CQ34">
            <v>4700</v>
          </cell>
          <cell r="CR34">
            <v>4750</v>
          </cell>
          <cell r="CS34">
            <v>4800</v>
          </cell>
          <cell r="CT34">
            <v>4850</v>
          </cell>
          <cell r="CU34">
            <v>4900</v>
          </cell>
          <cell r="CV34">
            <v>4950</v>
          </cell>
          <cell r="CW34">
            <v>5000</v>
          </cell>
          <cell r="CX34">
            <v>5050</v>
          </cell>
          <cell r="CY34">
            <v>5100</v>
          </cell>
          <cell r="CZ34">
            <v>5150</v>
          </cell>
          <cell r="DA34">
            <v>5200</v>
          </cell>
          <cell r="DB34">
            <v>5250</v>
          </cell>
          <cell r="DC34">
            <v>5300</v>
          </cell>
          <cell r="DD34">
            <v>5350</v>
          </cell>
          <cell r="DE34">
            <v>5400</v>
          </cell>
          <cell r="DF34">
            <v>5450</v>
          </cell>
          <cell r="DG34">
            <v>5500</v>
          </cell>
          <cell r="DH34">
            <v>5550</v>
          </cell>
          <cell r="DI34">
            <v>5600</v>
          </cell>
          <cell r="DJ34">
            <v>5650</v>
          </cell>
          <cell r="DK34">
            <v>5700</v>
          </cell>
          <cell r="DL34">
            <v>5750</v>
          </cell>
          <cell r="DM34">
            <v>5800</v>
          </cell>
          <cell r="DN34">
            <v>5850</v>
          </cell>
          <cell r="DO34">
            <v>5900</v>
          </cell>
          <cell r="DP34">
            <v>5950</v>
          </cell>
          <cell r="DQ34">
            <v>6000</v>
          </cell>
          <cell r="DR34">
            <v>6050</v>
          </cell>
          <cell r="DS34">
            <v>6100</v>
          </cell>
          <cell r="DT34">
            <v>6150</v>
          </cell>
          <cell r="DU34">
            <v>6200</v>
          </cell>
          <cell r="DV34">
            <v>6250</v>
          </cell>
        </row>
      </sheetData>
      <sheetData sheetId="33">
        <row r="18">
          <cell r="P18">
            <v>326007</v>
          </cell>
          <cell r="AB18">
            <v>332664.90000000002</v>
          </cell>
          <cell r="AN18">
            <v>113136.90000000001</v>
          </cell>
          <cell r="AZ18">
            <v>332088.90000000002</v>
          </cell>
          <cell r="BL18">
            <v>331800.90000000002</v>
          </cell>
          <cell r="BX18">
            <v>331512.90000000002</v>
          </cell>
          <cell r="CJ18">
            <v>331224.90000000002</v>
          </cell>
          <cell r="CV18">
            <v>330936.90000000002</v>
          </cell>
          <cell r="DH18">
            <v>330648.90000000002</v>
          </cell>
          <cell r="DT18">
            <v>330360.90000000002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456409.8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195604.19999999998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139723.86000000007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199598.94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-174273.24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67882.14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351787.56000000006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199253.34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132432.36000000002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199080.54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132317.16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198907.74000000002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132201.96000000002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198734.94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132086.76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198562.14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131971.56000000003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198389.34</v>
          </cell>
          <cell r="DT23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326007</v>
          </cell>
          <cell r="Q28">
            <v>326007</v>
          </cell>
          <cell r="R28">
            <v>326007</v>
          </cell>
          <cell r="S28">
            <v>326007</v>
          </cell>
          <cell r="T28">
            <v>326007</v>
          </cell>
          <cell r="U28">
            <v>326007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6657.9000000000233</v>
          </cell>
          <cell r="AC28">
            <v>6657.9000000000233</v>
          </cell>
          <cell r="AD28">
            <v>6657.9000000000233</v>
          </cell>
          <cell r="AE28">
            <v>6657.9000000000233</v>
          </cell>
          <cell r="AF28">
            <v>6657.9000000000233</v>
          </cell>
          <cell r="AG28">
            <v>6657.9000000000233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218952.00000000012</v>
          </cell>
          <cell r="BA28">
            <v>218952.00000000012</v>
          </cell>
          <cell r="BB28">
            <v>218952.00000000012</v>
          </cell>
          <cell r="BC28">
            <v>218952.00000000012</v>
          </cell>
          <cell r="BD28">
            <v>218952.00000000012</v>
          </cell>
          <cell r="BE28">
            <v>218952.00000000012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130402.79999999999</v>
          </cell>
          <cell r="W29">
            <v>130402.79999999999</v>
          </cell>
          <cell r="X29">
            <v>130402.79999999999</v>
          </cell>
          <cell r="Y29">
            <v>130402.79999999999</v>
          </cell>
          <cell r="Z29">
            <v>130402.79999999999</v>
          </cell>
          <cell r="AA29">
            <v>326007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133065.96000000008</v>
          </cell>
          <cell r="AI29">
            <v>133065.96000000008</v>
          </cell>
          <cell r="AJ29">
            <v>133065.96000000008</v>
          </cell>
          <cell r="AK29">
            <v>133065.96000000008</v>
          </cell>
          <cell r="AL29">
            <v>133065.96000000008</v>
          </cell>
          <cell r="AM29">
            <v>332664.90000000002</v>
          </cell>
          <cell r="AN29">
            <v>219528</v>
          </cell>
          <cell r="AO29">
            <v>219528</v>
          </cell>
          <cell r="AP29">
            <v>219528</v>
          </cell>
          <cell r="AQ29">
            <v>219528</v>
          </cell>
          <cell r="AR29">
            <v>219528</v>
          </cell>
          <cell r="AS29">
            <v>219528</v>
          </cell>
          <cell r="AT29">
            <v>45254.760000000009</v>
          </cell>
          <cell r="AU29">
            <v>45254.760000000009</v>
          </cell>
          <cell r="AV29">
            <v>45254.760000000009</v>
          </cell>
          <cell r="AW29">
            <v>45254.760000000009</v>
          </cell>
          <cell r="AX29">
            <v>45254.760000000009</v>
          </cell>
          <cell r="AY29">
            <v>113136.90000000002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132835.56000000006</v>
          </cell>
          <cell r="BG29">
            <v>132835.56000000006</v>
          </cell>
          <cell r="BH29">
            <v>132835.56000000006</v>
          </cell>
          <cell r="BI29">
            <v>132835.56000000006</v>
          </cell>
          <cell r="BJ29">
            <v>132835.56000000006</v>
          </cell>
          <cell r="BK29">
            <v>332088.90000000014</v>
          </cell>
          <cell r="BL29">
            <v>288.00000000023283</v>
          </cell>
          <cell r="BM29">
            <v>288.00000000023283</v>
          </cell>
          <cell r="BN29">
            <v>288.00000000023283</v>
          </cell>
          <cell r="BO29">
            <v>288.00000000023283</v>
          </cell>
          <cell r="BP29">
            <v>288.00000000023283</v>
          </cell>
          <cell r="BQ29">
            <v>288.00000000023283</v>
          </cell>
          <cell r="BR29">
            <v>132720.36000000034</v>
          </cell>
          <cell r="BS29">
            <v>132720.36000000034</v>
          </cell>
          <cell r="BT29">
            <v>132720.36000000034</v>
          </cell>
          <cell r="BU29">
            <v>132720.36000000034</v>
          </cell>
          <cell r="BV29">
            <v>132720.36000000034</v>
          </cell>
          <cell r="BW29">
            <v>331800.90000000037</v>
          </cell>
          <cell r="BX29">
            <v>288.00000000046566</v>
          </cell>
          <cell r="BY29">
            <v>288.00000000046566</v>
          </cell>
          <cell r="BZ29">
            <v>288.00000000046566</v>
          </cell>
          <cell r="CA29">
            <v>288.00000000046566</v>
          </cell>
          <cell r="CB29">
            <v>288.00000000046566</v>
          </cell>
          <cell r="CC29">
            <v>288.00000000046566</v>
          </cell>
          <cell r="CD29">
            <v>132605.16000000038</v>
          </cell>
          <cell r="CE29">
            <v>132605.16000000038</v>
          </cell>
          <cell r="CF29">
            <v>132605.16000000038</v>
          </cell>
          <cell r="CG29">
            <v>132605.16000000038</v>
          </cell>
          <cell r="CH29">
            <v>132605.16000000038</v>
          </cell>
          <cell r="CI29">
            <v>331512.90000000037</v>
          </cell>
          <cell r="CJ29">
            <v>288.00000000046566</v>
          </cell>
          <cell r="CK29">
            <v>288.00000000046566</v>
          </cell>
          <cell r="CL29">
            <v>288.00000000046566</v>
          </cell>
          <cell r="CM29">
            <v>288.00000000046566</v>
          </cell>
          <cell r="CN29">
            <v>288.00000000046566</v>
          </cell>
          <cell r="CO29">
            <v>288.00000000046566</v>
          </cell>
          <cell r="CP29">
            <v>132489.96000000043</v>
          </cell>
          <cell r="CQ29">
            <v>132489.96000000043</v>
          </cell>
          <cell r="CR29">
            <v>132489.96000000043</v>
          </cell>
          <cell r="CS29">
            <v>132489.96000000043</v>
          </cell>
          <cell r="CT29">
            <v>132489.96000000043</v>
          </cell>
          <cell r="CU29">
            <v>331224.90000000037</v>
          </cell>
          <cell r="CV29">
            <v>288.00000000046566</v>
          </cell>
          <cell r="CW29">
            <v>288.00000000046566</v>
          </cell>
          <cell r="CX29">
            <v>288.00000000046566</v>
          </cell>
          <cell r="CY29">
            <v>288.00000000046566</v>
          </cell>
          <cell r="CZ29">
            <v>288.00000000046566</v>
          </cell>
          <cell r="DA29">
            <v>288.00000000046566</v>
          </cell>
          <cell r="DB29">
            <v>132374.76000000071</v>
          </cell>
          <cell r="DC29">
            <v>132374.76000000071</v>
          </cell>
          <cell r="DD29">
            <v>132374.76000000071</v>
          </cell>
          <cell r="DE29">
            <v>132374.76000000071</v>
          </cell>
          <cell r="DF29">
            <v>132374.76000000071</v>
          </cell>
          <cell r="DG29">
            <v>330936.90000000084</v>
          </cell>
          <cell r="DH29">
            <v>288.00000000093132</v>
          </cell>
          <cell r="DI29">
            <v>288.00000000093132</v>
          </cell>
          <cell r="DJ29">
            <v>288.00000000093132</v>
          </cell>
          <cell r="DK29">
            <v>288.00000000093132</v>
          </cell>
          <cell r="DL29">
            <v>288.00000000093132</v>
          </cell>
          <cell r="DM29">
            <v>288.00000000093132</v>
          </cell>
          <cell r="DN29">
            <v>132259.56000000099</v>
          </cell>
          <cell r="DO29">
            <v>132259.56000000099</v>
          </cell>
          <cell r="DP29">
            <v>132259.56000000099</v>
          </cell>
          <cell r="DQ29">
            <v>132259.56000000099</v>
          </cell>
          <cell r="DR29">
            <v>132259.56000000099</v>
          </cell>
          <cell r="DS29">
            <v>330648.90000000084</v>
          </cell>
          <cell r="DT29">
            <v>288.00000000093132</v>
          </cell>
        </row>
      </sheetData>
      <sheetData sheetId="34">
        <row r="16">
          <cell r="P16">
            <v>1954535.4</v>
          </cell>
          <cell r="AB16">
            <v>1995989.4</v>
          </cell>
          <cell r="AN16">
            <v>678821.4</v>
          </cell>
          <cell r="AZ16">
            <v>0</v>
          </cell>
          <cell r="BL16">
            <v>1990805.4</v>
          </cell>
          <cell r="BX16">
            <v>1989077.4</v>
          </cell>
          <cell r="CJ16">
            <v>1987349.4</v>
          </cell>
          <cell r="CV16">
            <v>1985621.4</v>
          </cell>
          <cell r="DH16">
            <v>1983893.4</v>
          </cell>
          <cell r="DT16">
            <v>1982165.4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2736349.56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1172721.24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839849.75999999978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1197593.6399999999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-1045639.44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407292.84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2787127.56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1194483.24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793902.95999999973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1193446.44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793211.76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1192409.6399999999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792520.56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1191372.8399999999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791829.36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1190336.0399999998</v>
          </cell>
          <cell r="DT21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1954535.4</v>
          </cell>
          <cell r="Q26">
            <v>1954535.4</v>
          </cell>
          <cell r="R26">
            <v>1954535.4</v>
          </cell>
          <cell r="S26">
            <v>1954535.4</v>
          </cell>
          <cell r="T26">
            <v>1954535.4</v>
          </cell>
          <cell r="U26">
            <v>1954535.4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41454</v>
          </cell>
          <cell r="AC26">
            <v>41454</v>
          </cell>
          <cell r="AD26">
            <v>41454</v>
          </cell>
          <cell r="AE26">
            <v>41454</v>
          </cell>
          <cell r="AF26">
            <v>41454</v>
          </cell>
          <cell r="AG26">
            <v>41454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1311984</v>
          </cell>
          <cell r="BM26">
            <v>1311984</v>
          </cell>
          <cell r="BN26">
            <v>1311984</v>
          </cell>
          <cell r="BO26">
            <v>1311984</v>
          </cell>
          <cell r="BP26">
            <v>1311984</v>
          </cell>
          <cell r="BQ26">
            <v>1311984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781814.16000000015</v>
          </cell>
          <cell r="W27">
            <v>781814.16000000015</v>
          </cell>
          <cell r="X27">
            <v>781814.16000000015</v>
          </cell>
          <cell r="Y27">
            <v>781814.16000000015</v>
          </cell>
          <cell r="Z27">
            <v>781814.16000000015</v>
          </cell>
          <cell r="AA27">
            <v>1954535.4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798395.75999999978</v>
          </cell>
          <cell r="AI27">
            <v>798395.75999999978</v>
          </cell>
          <cell r="AJ27">
            <v>798395.75999999978</v>
          </cell>
          <cell r="AK27">
            <v>798395.75999999978</v>
          </cell>
          <cell r="AL27">
            <v>798395.75999999978</v>
          </cell>
          <cell r="AM27">
            <v>1995989.3999999994</v>
          </cell>
          <cell r="AN27">
            <v>1317167.9999999991</v>
          </cell>
          <cell r="AO27">
            <v>1317167.9999999991</v>
          </cell>
          <cell r="AP27">
            <v>1317167.9999999991</v>
          </cell>
          <cell r="AQ27">
            <v>1317167.9999999991</v>
          </cell>
          <cell r="AR27">
            <v>1317167.9999999991</v>
          </cell>
          <cell r="AS27">
            <v>1317167.9999999991</v>
          </cell>
          <cell r="AT27">
            <v>271528.55999999959</v>
          </cell>
          <cell r="AU27">
            <v>271528.55999999959</v>
          </cell>
          <cell r="AV27">
            <v>271528.55999999959</v>
          </cell>
          <cell r="AW27">
            <v>271528.55999999959</v>
          </cell>
          <cell r="AX27">
            <v>271528.55999999959</v>
          </cell>
          <cell r="AY27">
            <v>678821.39999999944</v>
          </cell>
          <cell r="AZ27">
            <v>678821.39999999944</v>
          </cell>
          <cell r="BA27">
            <v>678821.39999999944</v>
          </cell>
          <cell r="BB27">
            <v>678821.39999999944</v>
          </cell>
          <cell r="BC27">
            <v>678821.39999999944</v>
          </cell>
          <cell r="BD27">
            <v>678821.39999999944</v>
          </cell>
          <cell r="BE27">
            <v>678821.39999999944</v>
          </cell>
          <cell r="BF27">
            <v>678821.39999999944</v>
          </cell>
          <cell r="BG27">
            <v>678821.39999999944</v>
          </cell>
          <cell r="BH27">
            <v>678821.39999999944</v>
          </cell>
          <cell r="BI27">
            <v>678821.39999999944</v>
          </cell>
          <cell r="BJ27">
            <v>678821.39999999944</v>
          </cell>
          <cell r="BK27">
            <v>678821.39999999944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1475143.5600000005</v>
          </cell>
          <cell r="BS27">
            <v>1475143.5600000005</v>
          </cell>
          <cell r="BT27">
            <v>1475143.5600000005</v>
          </cell>
          <cell r="BU27">
            <v>1475143.5600000005</v>
          </cell>
          <cell r="BV27">
            <v>1475143.5600000005</v>
          </cell>
          <cell r="BW27">
            <v>2669626.8000000007</v>
          </cell>
          <cell r="BX27">
            <v>680549.40000000037</v>
          </cell>
          <cell r="BY27">
            <v>680549.40000000037</v>
          </cell>
          <cell r="BZ27">
            <v>680549.40000000037</v>
          </cell>
          <cell r="CA27">
            <v>680549.40000000037</v>
          </cell>
          <cell r="CB27">
            <v>680549.40000000037</v>
          </cell>
          <cell r="CC27">
            <v>680549.40000000037</v>
          </cell>
          <cell r="CD27">
            <v>1474452.3599999994</v>
          </cell>
          <cell r="CE27">
            <v>1474452.3599999994</v>
          </cell>
          <cell r="CF27">
            <v>1474452.3599999994</v>
          </cell>
          <cell r="CG27">
            <v>1474452.3599999994</v>
          </cell>
          <cell r="CH27">
            <v>1474452.3599999994</v>
          </cell>
          <cell r="CI27">
            <v>2667898.7999999989</v>
          </cell>
          <cell r="CJ27">
            <v>680549.39999999851</v>
          </cell>
          <cell r="CK27">
            <v>680549.39999999851</v>
          </cell>
          <cell r="CL27">
            <v>680549.39999999851</v>
          </cell>
          <cell r="CM27">
            <v>680549.39999999851</v>
          </cell>
          <cell r="CN27">
            <v>680549.39999999851</v>
          </cell>
          <cell r="CO27">
            <v>680549.39999999851</v>
          </cell>
          <cell r="CP27">
            <v>1473761.1599999983</v>
          </cell>
          <cell r="CQ27">
            <v>1473761.1599999983</v>
          </cell>
          <cell r="CR27">
            <v>1473761.1599999983</v>
          </cell>
          <cell r="CS27">
            <v>1473761.1599999983</v>
          </cell>
          <cell r="CT27">
            <v>1473761.1599999983</v>
          </cell>
          <cell r="CU27">
            <v>2666170.7999999989</v>
          </cell>
          <cell r="CV27">
            <v>680549.39999999851</v>
          </cell>
          <cell r="CW27">
            <v>680549.39999999851</v>
          </cell>
          <cell r="CX27">
            <v>680549.39999999851</v>
          </cell>
          <cell r="CY27">
            <v>680549.39999999851</v>
          </cell>
          <cell r="CZ27">
            <v>680549.39999999851</v>
          </cell>
          <cell r="DA27">
            <v>680549.39999999851</v>
          </cell>
          <cell r="DB27">
            <v>1473069.959999999</v>
          </cell>
          <cell r="DC27">
            <v>1473069.959999999</v>
          </cell>
          <cell r="DD27">
            <v>1473069.959999999</v>
          </cell>
          <cell r="DE27">
            <v>1473069.959999999</v>
          </cell>
          <cell r="DF27">
            <v>1473069.959999999</v>
          </cell>
          <cell r="DG27">
            <v>2664442.7999999989</v>
          </cell>
          <cell r="DH27">
            <v>680549.39999999851</v>
          </cell>
          <cell r="DI27">
            <v>680549.39999999851</v>
          </cell>
          <cell r="DJ27">
            <v>680549.39999999851</v>
          </cell>
          <cell r="DK27">
            <v>680549.39999999851</v>
          </cell>
          <cell r="DL27">
            <v>680549.39999999851</v>
          </cell>
          <cell r="DM27">
            <v>680549.39999999851</v>
          </cell>
          <cell r="DN27">
            <v>1472378.7599999979</v>
          </cell>
          <cell r="DO27">
            <v>1472378.7599999979</v>
          </cell>
          <cell r="DP27">
            <v>1472378.7599999979</v>
          </cell>
          <cell r="DQ27">
            <v>1472378.7599999979</v>
          </cell>
          <cell r="DR27">
            <v>1472378.7599999979</v>
          </cell>
          <cell r="DS27">
            <v>2662714.7999999989</v>
          </cell>
          <cell r="DT27">
            <v>680549.39999999851</v>
          </cell>
        </row>
      </sheetData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Y37"/>
  <sheetViews>
    <sheetView view="pageLayout" zoomScaleNormal="100" workbookViewId="0">
      <selection activeCell="F9" sqref="F9:G9"/>
    </sheetView>
  </sheetViews>
  <sheetFormatPr defaultRowHeight="14.4"/>
  <cols>
    <col min="3" max="3" width="15.109375" customWidth="1"/>
    <col min="11" max="12" width="10.5546875" customWidth="1"/>
    <col min="13" max="13" width="10.21875" customWidth="1"/>
    <col min="14" max="14" width="6.33203125" customWidth="1"/>
    <col min="15" max="15" width="28.21875" bestFit="1" customWidth="1"/>
    <col min="16" max="16" width="14" bestFit="1" customWidth="1"/>
    <col min="17" max="21" width="11.88671875" bestFit="1" customWidth="1"/>
    <col min="22" max="22" width="11.6640625" customWidth="1"/>
    <col min="23" max="23" width="13.77734375" customWidth="1"/>
    <col min="24" max="24" width="15.6640625" customWidth="1"/>
    <col min="25" max="25" width="15.21875" customWidth="1"/>
  </cols>
  <sheetData>
    <row r="2" spans="2:25">
      <c r="N2" s="1"/>
    </row>
    <row r="3" spans="2:25">
      <c r="N3" s="1"/>
      <c r="O3" s="2" t="s">
        <v>0</v>
      </c>
      <c r="P3" s="2">
        <f>+[1]CE!DX5</f>
        <v>2019</v>
      </c>
      <c r="Q3" s="2">
        <f>+[1]CE!DY5</f>
        <v>2020</v>
      </c>
      <c r="R3" s="2">
        <f>+[1]CE!DZ5</f>
        <v>2021</v>
      </c>
      <c r="S3" s="2">
        <f>+[1]CE!EA5</f>
        <v>2022</v>
      </c>
      <c r="T3" s="2">
        <f>+[1]CE!EB5</f>
        <v>2023</v>
      </c>
      <c r="U3" s="2">
        <f>+[1]CE!EC5</f>
        <v>2024</v>
      </c>
      <c r="V3" s="2">
        <f>+[1]CE!ED5</f>
        <v>2025</v>
      </c>
      <c r="W3" s="2">
        <f>+[1]CE!EE5</f>
        <v>2026</v>
      </c>
      <c r="X3" s="2">
        <f>+[1]CE!EF5</f>
        <v>2027</v>
      </c>
      <c r="Y3" s="2">
        <f>+[1]CE!EG5</f>
        <v>2028</v>
      </c>
    </row>
    <row r="4" spans="2:25">
      <c r="N4" s="1"/>
      <c r="O4" t="str">
        <f>+[1]CE!E7</f>
        <v>Fatturato</v>
      </c>
      <c r="P4" s="3">
        <f>+[1]CE!DX7</f>
        <v>9600000</v>
      </c>
      <c r="Q4" s="3">
        <f>+[1]CE!DY7</f>
        <v>9600000</v>
      </c>
      <c r="R4" s="3">
        <f>+[1]CE!DZ7</f>
        <v>3300000</v>
      </c>
      <c r="S4" s="3">
        <f>+[1]CE!EA7</f>
        <v>9600000</v>
      </c>
      <c r="T4" s="3">
        <f>+[1]CE!EB7</f>
        <v>9600000</v>
      </c>
      <c r="U4" s="3">
        <f>+[1]CE!EC7</f>
        <v>9600000</v>
      </c>
      <c r="V4" s="3">
        <f>+[1]CE!ED7</f>
        <v>9600000</v>
      </c>
      <c r="W4" s="3">
        <f>+[1]CE!EE7</f>
        <v>9600000</v>
      </c>
      <c r="X4" s="3">
        <f>+[1]CE!EF7</f>
        <v>9600000</v>
      </c>
      <c r="Y4" s="3">
        <f>+[1]CE!EG7</f>
        <v>9600000</v>
      </c>
    </row>
    <row r="5" spans="2:25">
      <c r="N5" s="1"/>
      <c r="O5" t="str">
        <f>+[1]CE!E13</f>
        <v>1° Margine di Contribuzione</v>
      </c>
      <c r="P5" s="3">
        <f>+[1]CE!DX13</f>
        <v>9600000</v>
      </c>
      <c r="Q5" s="3">
        <f>+[1]CE!DY13</f>
        <v>9600000</v>
      </c>
      <c r="R5" s="3">
        <f>+[1]CE!DZ13</f>
        <v>3300000</v>
      </c>
      <c r="S5" s="3">
        <f>+[1]CE!EA13</f>
        <v>9600000</v>
      </c>
      <c r="T5" s="3">
        <f>+[1]CE!EB13</f>
        <v>9600000</v>
      </c>
      <c r="U5" s="3">
        <f>+[1]CE!EC13</f>
        <v>9600000</v>
      </c>
      <c r="V5" s="3">
        <f>+[1]CE!ED13</f>
        <v>9600000</v>
      </c>
      <c r="W5" s="3">
        <f>+[1]CE!EE13</f>
        <v>9600000</v>
      </c>
      <c r="X5" s="3">
        <f>+[1]CE!EF13</f>
        <v>9600000</v>
      </c>
      <c r="Y5" s="3">
        <f>+[1]CE!EG13</f>
        <v>9600000</v>
      </c>
    </row>
    <row r="6" spans="2:25">
      <c r="B6" s="358" t="s">
        <v>1</v>
      </c>
      <c r="C6" s="358"/>
      <c r="F6" s="358" t="s">
        <v>2</v>
      </c>
      <c r="G6" s="358"/>
      <c r="J6" s="359"/>
      <c r="K6" s="359"/>
      <c r="L6" s="5"/>
      <c r="N6" s="1"/>
      <c r="O6" t="str">
        <f>+[1]CE!E17</f>
        <v>2° Margine Contribuzione</v>
      </c>
      <c r="P6" s="6">
        <f>+[1]CE!DX17</f>
        <v>8544000</v>
      </c>
      <c r="Q6" s="6">
        <f>+[1]CE!DY17</f>
        <v>8544000</v>
      </c>
      <c r="R6" s="6">
        <f>+[1]CE!DZ17</f>
        <v>2937000</v>
      </c>
      <c r="S6" s="6">
        <f>+[1]CE!EA17</f>
        <v>8544000</v>
      </c>
      <c r="T6" s="6">
        <f>+[1]CE!EB17</f>
        <v>8544000</v>
      </c>
      <c r="U6" s="6">
        <f>+[1]CE!EC17</f>
        <v>8544000</v>
      </c>
      <c r="V6" s="6">
        <f>+[1]CE!ED17</f>
        <v>8544000</v>
      </c>
      <c r="W6" s="6">
        <f>+[1]CE!EE17</f>
        <v>8544000</v>
      </c>
      <c r="X6" s="6">
        <f>+[1]CE!EF17</f>
        <v>8544000</v>
      </c>
      <c r="Y6" s="6">
        <f>+[1]CE!EG17</f>
        <v>8544000</v>
      </c>
    </row>
    <row r="7" spans="2:25" ht="15" thickBot="1">
      <c r="B7" s="358" t="s">
        <v>3</v>
      </c>
      <c r="C7" s="358"/>
      <c r="F7" s="358" t="s">
        <v>4</v>
      </c>
      <c r="G7" s="358"/>
      <c r="J7" s="358" t="s">
        <v>5</v>
      </c>
      <c r="K7" s="358"/>
      <c r="L7" s="4"/>
      <c r="N7" s="1"/>
      <c r="O7" t="str">
        <f>+[1]CE!E52</f>
        <v>Reddito Operativo</v>
      </c>
      <c r="P7" s="6">
        <f>+[1]CE!DX52</f>
        <v>8145197.5</v>
      </c>
      <c r="Q7" s="6">
        <f>+[1]CE!DY52</f>
        <v>8316622.5</v>
      </c>
      <c r="R7" s="6">
        <f>+[1]CE!DZ52</f>
        <v>2828422.5</v>
      </c>
      <c r="S7" s="6">
        <f>+[1]CE!EA52</f>
        <v>8302222.5</v>
      </c>
      <c r="T7" s="6">
        <f>+[1]CE!EB52</f>
        <v>8295022.5</v>
      </c>
      <c r="U7" s="6">
        <f>+[1]CE!EC52</f>
        <v>8287822.5</v>
      </c>
      <c r="V7" s="6">
        <f>+[1]CE!ED52</f>
        <v>8280622.5</v>
      </c>
      <c r="W7" s="6">
        <f>+[1]CE!EE52</f>
        <v>8273422.5</v>
      </c>
      <c r="X7" s="6">
        <f>+[1]CE!EF52</f>
        <v>8266222.5</v>
      </c>
      <c r="Y7" s="6">
        <f>+[1]CE!EG52</f>
        <v>8259022.5</v>
      </c>
    </row>
    <row r="8" spans="2:25" ht="15" thickBot="1">
      <c r="B8" s="358" t="s">
        <v>6</v>
      </c>
      <c r="C8" s="358"/>
      <c r="F8" s="358" t="s">
        <v>7</v>
      </c>
      <c r="G8" s="358"/>
      <c r="J8" s="358" t="s">
        <v>8</v>
      </c>
      <c r="K8" s="358"/>
      <c r="L8" s="4"/>
      <c r="N8" s="1"/>
      <c r="O8" s="7" t="str">
        <f>+[1]CE!E68</f>
        <v>Reddito Netto</v>
      </c>
      <c r="P8" s="8">
        <f>+[1]CE!DX68</f>
        <v>5863355.0999999996</v>
      </c>
      <c r="Q8" s="8">
        <f>+[1]CE!DY68</f>
        <v>5987968.2000000002</v>
      </c>
      <c r="R8" s="8">
        <f>+[1]CE!DZ68</f>
        <v>2036464.2</v>
      </c>
      <c r="S8" s="8">
        <f>+[1]CE!EA68</f>
        <v>7970133.5999999996</v>
      </c>
      <c r="T8" s="8">
        <f>+[1]CE!EB68</f>
        <v>5972416.2000000002</v>
      </c>
      <c r="U8" s="8">
        <f>+[1]CE!EC68</f>
        <v>5967232.2000000002</v>
      </c>
      <c r="V8" s="8">
        <f>+[1]CE!ED68</f>
        <v>5962048.2000000002</v>
      </c>
      <c r="W8" s="8">
        <f>+[1]CE!EE68</f>
        <v>5956864.2000000002</v>
      </c>
      <c r="X8" s="8">
        <f>+[1]CE!EF68</f>
        <v>5951680.2000000002</v>
      </c>
      <c r="Y8" s="8">
        <f>+[1]CE!EG68</f>
        <v>5946496.2000000002</v>
      </c>
    </row>
    <row r="9" spans="2:25" ht="18">
      <c r="B9" s="358" t="s">
        <v>9</v>
      </c>
      <c r="C9" s="358"/>
      <c r="F9" s="358" t="s">
        <v>9</v>
      </c>
      <c r="G9" s="358"/>
      <c r="J9" s="358" t="s">
        <v>10</v>
      </c>
      <c r="K9" s="358"/>
      <c r="L9" s="360" t="s">
        <v>11</v>
      </c>
      <c r="M9" s="361"/>
      <c r="N9" s="1"/>
    </row>
    <row r="10" spans="2:25">
      <c r="B10" s="358" t="s">
        <v>12</v>
      </c>
      <c r="C10" s="358"/>
      <c r="F10" s="358" t="s">
        <v>12</v>
      </c>
      <c r="G10" s="358"/>
      <c r="J10" s="358" t="s">
        <v>13</v>
      </c>
      <c r="K10" s="358"/>
      <c r="L10" s="4"/>
      <c r="N10" s="1"/>
      <c r="O10" s="2" t="s">
        <v>14</v>
      </c>
      <c r="P10" s="2">
        <f>+P3</f>
        <v>2019</v>
      </c>
      <c r="Q10" s="2">
        <f t="shared" ref="Q10:Y10" si="0">+Q3</f>
        <v>2020</v>
      </c>
      <c r="R10" s="2">
        <f t="shared" si="0"/>
        <v>2021</v>
      </c>
      <c r="S10" s="2">
        <f t="shared" si="0"/>
        <v>2022</v>
      </c>
      <c r="T10" s="2">
        <f t="shared" si="0"/>
        <v>2023</v>
      </c>
      <c r="U10" s="2">
        <f t="shared" si="0"/>
        <v>2024</v>
      </c>
      <c r="V10" s="2">
        <f t="shared" si="0"/>
        <v>2025</v>
      </c>
      <c r="W10" s="2">
        <f t="shared" si="0"/>
        <v>2026</v>
      </c>
      <c r="X10" s="2">
        <v>0</v>
      </c>
      <c r="Y10" s="2">
        <f t="shared" si="0"/>
        <v>2028</v>
      </c>
    </row>
    <row r="11" spans="2:25">
      <c r="B11" s="358" t="s">
        <v>15</v>
      </c>
      <c r="C11" s="358"/>
      <c r="F11" s="358" t="s">
        <v>6</v>
      </c>
      <c r="G11" s="358"/>
      <c r="J11" s="358" t="s">
        <v>16</v>
      </c>
      <c r="K11" s="358"/>
      <c r="L11" s="4"/>
      <c r="N11" s="1"/>
      <c r="O11" t="str">
        <f>+[1]Banca!F15</f>
        <v>Totale Entrate</v>
      </c>
      <c r="P11" s="3">
        <f>+[1]Banca!DY15</f>
        <v>11802000</v>
      </c>
      <c r="Q11" s="3">
        <f>+[1]Banca!DZ15</f>
        <v>11712000</v>
      </c>
      <c r="R11" s="3">
        <f>+[1]Banca!EA15</f>
        <v>4026000</v>
      </c>
      <c r="S11" s="3">
        <f>+[1]Banca!EB15</f>
        <v>11712000</v>
      </c>
      <c r="T11" s="3">
        <f>+[1]Banca!EC15</f>
        <v>11712000</v>
      </c>
      <c r="U11" s="3">
        <f>+[1]Banca!ED15</f>
        <v>11712000</v>
      </c>
      <c r="V11" s="3">
        <f>+[1]Banca!EE15</f>
        <v>11712000</v>
      </c>
      <c r="W11" s="3">
        <f>+[1]Banca!EF15</f>
        <v>11712000</v>
      </c>
      <c r="X11" s="3">
        <f>+[1]Banca!EG15</f>
        <v>11712000</v>
      </c>
      <c r="Y11" s="3">
        <f>+[1]Banca!EH15</f>
        <v>11712000</v>
      </c>
    </row>
    <row r="12" spans="2:25" ht="15" thickBot="1">
      <c r="B12" s="359" t="s">
        <v>17</v>
      </c>
      <c r="C12" s="359"/>
      <c r="F12" s="358" t="s">
        <v>15</v>
      </c>
      <c r="G12" s="358"/>
      <c r="J12" s="358" t="s">
        <v>18</v>
      </c>
      <c r="K12" s="358"/>
      <c r="L12" s="4"/>
      <c r="N12" s="1"/>
      <c r="O12" t="str">
        <f>+[1]Banca!F41</f>
        <v>Totale Uscite</v>
      </c>
      <c r="P12" s="3">
        <f>+[1]Banca!DY41</f>
        <v>3259825</v>
      </c>
      <c r="Q12" s="3">
        <f>+[1]Banca!DZ41</f>
        <v>7733634.7999999998</v>
      </c>
      <c r="R12" s="3">
        <f>+[1]Banca!EA41</f>
        <v>3682546.1999999993</v>
      </c>
      <c r="S12" s="3">
        <f>+[1]Banca!EB41</f>
        <v>2216682.3000000003</v>
      </c>
      <c r="T12" s="3">
        <f>+[1]Banca!EC41</f>
        <v>3724140.9</v>
      </c>
      <c r="U12" s="3">
        <f>+[1]Banca!ED41</f>
        <v>7486223.7000000002</v>
      </c>
      <c r="V12" s="3">
        <f>+[1]Banca!EE41</f>
        <v>5491674.2999999998</v>
      </c>
      <c r="W12" s="3">
        <f>+[1]Banca!EF41</f>
        <v>5489658.3000000007</v>
      </c>
      <c r="X12" s="3">
        <f>+[1]Banca!EG41</f>
        <v>5487642.3000000007</v>
      </c>
      <c r="Y12" s="3">
        <f>+[1]Banca!EH41</f>
        <v>5485626.3000000007</v>
      </c>
    </row>
    <row r="13" spans="2:25" ht="15" thickBot="1">
      <c r="B13" s="358" t="s">
        <v>19</v>
      </c>
      <c r="C13" s="358"/>
      <c r="F13" s="358" t="s">
        <v>20</v>
      </c>
      <c r="G13" s="358"/>
      <c r="J13" s="358" t="s">
        <v>21</v>
      </c>
      <c r="K13" s="358"/>
      <c r="L13" s="4"/>
      <c r="N13" s="1"/>
      <c r="O13" s="7" t="s">
        <v>22</v>
      </c>
      <c r="P13" s="8">
        <f>+P11-P12</f>
        <v>8542175</v>
      </c>
      <c r="Q13" s="8">
        <f t="shared" ref="Q13:Y13" si="1">+Q11-Q12</f>
        <v>3978365.2</v>
      </c>
      <c r="R13" s="8">
        <f t="shared" si="1"/>
        <v>343453.80000000075</v>
      </c>
      <c r="S13" s="8">
        <f t="shared" si="1"/>
        <v>9495317.6999999993</v>
      </c>
      <c r="T13" s="8">
        <f t="shared" si="1"/>
        <v>7987859.0999999996</v>
      </c>
      <c r="U13" s="8">
        <f t="shared" si="1"/>
        <v>4225776.3</v>
      </c>
      <c r="V13" s="8">
        <f t="shared" si="1"/>
        <v>6220325.7000000002</v>
      </c>
      <c r="W13" s="8">
        <f t="shared" si="1"/>
        <v>6222341.6999999993</v>
      </c>
      <c r="X13" s="8">
        <f t="shared" si="1"/>
        <v>6224357.6999999993</v>
      </c>
      <c r="Y13" s="8">
        <f t="shared" si="1"/>
        <v>6226373.6999999993</v>
      </c>
    </row>
    <row r="14" spans="2:25" ht="15" thickBot="1">
      <c r="B14" s="358" t="s">
        <v>23</v>
      </c>
      <c r="C14" s="358"/>
      <c r="F14" s="358" t="s">
        <v>19</v>
      </c>
      <c r="G14" s="358"/>
      <c r="J14" s="358" t="s">
        <v>24</v>
      </c>
      <c r="K14" s="358"/>
      <c r="L14" s="4"/>
      <c r="N14" s="1"/>
      <c r="O14" s="7" t="str">
        <f>+[1]Banca!F45</f>
        <v>SALDO INZIALE BANCA</v>
      </c>
      <c r="P14" s="8">
        <f>+[1]Banca!DY45</f>
        <v>-80000</v>
      </c>
      <c r="Q14" s="8">
        <f>+[1]Banca!DZ45</f>
        <v>8462175</v>
      </c>
      <c r="R14" s="8">
        <f>+[1]Banca!EA45</f>
        <v>12440540.199999999</v>
      </c>
      <c r="S14" s="8">
        <f>+[1]Banca!EB45</f>
        <v>12783994</v>
      </c>
      <c r="T14" s="8">
        <f>+[1]Banca!EC45</f>
        <v>22279311.699999999</v>
      </c>
      <c r="U14" s="8">
        <f>+[1]Banca!ED45</f>
        <v>30267170.799999997</v>
      </c>
      <c r="V14" s="8">
        <f>+[1]Banca!EE45</f>
        <v>34492947.099999994</v>
      </c>
      <c r="W14" s="8">
        <f>+[1]Banca!EF45</f>
        <v>40713272.799999997</v>
      </c>
      <c r="X14" s="8">
        <f>+[1]Banca!EG45</f>
        <v>46935614.5</v>
      </c>
      <c r="Y14" s="8">
        <f>+[1]Banca!EH45</f>
        <v>53159972.200000003</v>
      </c>
    </row>
    <row r="15" spans="2:25" ht="15" thickBot="1">
      <c r="F15" s="358" t="s">
        <v>25</v>
      </c>
      <c r="G15" s="358"/>
      <c r="J15" s="358" t="s">
        <v>26</v>
      </c>
      <c r="K15" s="358"/>
      <c r="L15" s="9"/>
      <c r="N15" s="1"/>
      <c r="O15" s="7" t="str">
        <f>+[1]Banca!F46</f>
        <v>SALDO FINALE BANCA</v>
      </c>
      <c r="P15" s="8">
        <f>+[1]Banca!DY46</f>
        <v>8462175</v>
      </c>
      <c r="Q15" s="8">
        <f>+[1]Banca!DZ46</f>
        <v>12440540.199999999</v>
      </c>
      <c r="R15" s="8">
        <f>+[1]Banca!EA46</f>
        <v>12783994</v>
      </c>
      <c r="S15" s="8">
        <f>+[1]Banca!EB46</f>
        <v>22279311.699999999</v>
      </c>
      <c r="T15" s="8">
        <f>+[1]Banca!EC46</f>
        <v>30267170.799999997</v>
      </c>
      <c r="U15" s="8">
        <f>+[1]Banca!ED46</f>
        <v>34492947.099999994</v>
      </c>
      <c r="V15" s="8">
        <f>+[1]Banca!EE46</f>
        <v>40713272.799999997</v>
      </c>
      <c r="W15" s="8">
        <f>+[1]Banca!EF46</f>
        <v>46935614.5</v>
      </c>
      <c r="X15" s="8">
        <f>+[1]Banca!EG46</f>
        <v>53159972.200000003</v>
      </c>
      <c r="Y15" s="8">
        <f>+[1]Banca!EH46</f>
        <v>59386345.900000006</v>
      </c>
    </row>
    <row r="16" spans="2:25">
      <c r="F16" s="358" t="s">
        <v>27</v>
      </c>
      <c r="G16" s="358"/>
      <c r="H16" s="9"/>
      <c r="J16" s="358" t="s">
        <v>28</v>
      </c>
      <c r="K16" s="358"/>
      <c r="N16" s="1"/>
    </row>
    <row r="17" spans="1:25">
      <c r="F17" s="358" t="s">
        <v>29</v>
      </c>
      <c r="G17" s="358"/>
      <c r="J17" s="358" t="s">
        <v>30</v>
      </c>
      <c r="K17" s="358"/>
      <c r="N17" s="1"/>
    </row>
    <row r="18" spans="1:25">
      <c r="F18" s="358" t="s">
        <v>31</v>
      </c>
      <c r="G18" s="358"/>
      <c r="N18" s="1"/>
      <c r="O18" s="2" t="s">
        <v>16</v>
      </c>
      <c r="P18" s="2">
        <f>+P3</f>
        <v>2019</v>
      </c>
      <c r="Q18" s="2">
        <f t="shared" ref="Q18:Y18" si="2">+Q3</f>
        <v>2020</v>
      </c>
      <c r="R18" s="2">
        <f t="shared" si="2"/>
        <v>2021</v>
      </c>
      <c r="S18" s="2">
        <f t="shared" si="2"/>
        <v>2022</v>
      </c>
      <c r="T18" s="2">
        <f t="shared" si="2"/>
        <v>2023</v>
      </c>
      <c r="U18" s="2">
        <f t="shared" si="2"/>
        <v>2024</v>
      </c>
      <c r="V18" s="2">
        <f t="shared" si="2"/>
        <v>2025</v>
      </c>
      <c r="W18" s="2">
        <f t="shared" si="2"/>
        <v>2026</v>
      </c>
      <c r="X18" s="2">
        <f t="shared" si="2"/>
        <v>2027</v>
      </c>
      <c r="Y18" s="2">
        <f t="shared" si="2"/>
        <v>2028</v>
      </c>
    </row>
    <row r="19" spans="1:25">
      <c r="N19" s="1"/>
      <c r="O19" t="s">
        <v>32</v>
      </c>
      <c r="P19" s="10">
        <f>+[1]DSCR!E7</f>
        <v>8881035</v>
      </c>
      <c r="Q19" s="10">
        <f>+[1]DSCR!F7</f>
        <v>3962525.1999999993</v>
      </c>
      <c r="R19" s="10">
        <f>+[1]DSCR!G7</f>
        <v>327613.80000000075</v>
      </c>
      <c r="S19" s="10">
        <f>+[1]DSCR!H7</f>
        <v>9479477.6999999993</v>
      </c>
      <c r="T19" s="10">
        <f>+[1]DSCR!I7</f>
        <v>7972019.0999999996</v>
      </c>
      <c r="U19" s="10">
        <f>+[1]DSCR!J7</f>
        <v>4209936.2999999989</v>
      </c>
      <c r="V19" s="10">
        <f>+[1]DSCR!K7</f>
        <v>6204485.7000000011</v>
      </c>
      <c r="W19" s="10">
        <f>+[1]DSCR!L7</f>
        <v>6206501.7000000002</v>
      </c>
      <c r="X19" s="10">
        <f>+[1]DSCR!M7</f>
        <v>6208517.6999999993</v>
      </c>
      <c r="Y19" s="10">
        <f>+[1]DSCR!N7</f>
        <v>6210533.6999999993</v>
      </c>
    </row>
    <row r="20" spans="1:25" ht="15" thickBot="1">
      <c r="N20" s="1"/>
      <c r="O20" t="s">
        <v>33</v>
      </c>
      <c r="P20" s="3">
        <f>+[1]DSCR!E11</f>
        <v>0</v>
      </c>
      <c r="Q20" s="3">
        <f>+[1]DSCR!F11</f>
        <v>0</v>
      </c>
      <c r="R20" s="3">
        <f>+[1]DSCR!G11</f>
        <v>0</v>
      </c>
      <c r="S20" s="3">
        <f>+[1]DSCR!H11</f>
        <v>0</v>
      </c>
      <c r="T20" s="3">
        <f>+[1]DSCR!I11</f>
        <v>0</v>
      </c>
      <c r="U20" s="3">
        <f>+[1]DSCR!J11</f>
        <v>0</v>
      </c>
      <c r="V20" s="3">
        <f>+[1]DSCR!K11</f>
        <v>0</v>
      </c>
      <c r="W20" s="3">
        <f>+[1]DSCR!L11</f>
        <v>0</v>
      </c>
      <c r="X20" s="3">
        <f>+[1]DSCR!M11</f>
        <v>0</v>
      </c>
      <c r="Y20" s="3">
        <f>+[1]DSCR!N11</f>
        <v>0</v>
      </c>
    </row>
    <row r="21" spans="1:25" ht="15" thickBot="1">
      <c r="N21" s="1"/>
      <c r="O21" s="7" t="s">
        <v>16</v>
      </c>
      <c r="P21" s="11" t="e">
        <f>+P19/P20</f>
        <v>#DIV/0!</v>
      </c>
      <c r="Q21" s="11" t="e">
        <f t="shared" ref="Q21:Y21" si="3">+Q19/Q20</f>
        <v>#DIV/0!</v>
      </c>
      <c r="R21" s="11" t="e">
        <f t="shared" si="3"/>
        <v>#DIV/0!</v>
      </c>
      <c r="S21" s="11" t="e">
        <f t="shared" si="3"/>
        <v>#DIV/0!</v>
      </c>
      <c r="T21" s="11" t="e">
        <f t="shared" si="3"/>
        <v>#DIV/0!</v>
      </c>
      <c r="U21" s="11" t="e">
        <f t="shared" si="3"/>
        <v>#DIV/0!</v>
      </c>
      <c r="V21" s="11" t="e">
        <f t="shared" si="3"/>
        <v>#DIV/0!</v>
      </c>
      <c r="W21" s="11" t="e">
        <f t="shared" si="3"/>
        <v>#DIV/0!</v>
      </c>
      <c r="X21" s="11" t="e">
        <f t="shared" si="3"/>
        <v>#DIV/0!</v>
      </c>
      <c r="Y21" s="11" t="e">
        <f t="shared" si="3"/>
        <v>#DIV/0!</v>
      </c>
    </row>
    <row r="22" spans="1:25">
      <c r="A22" s="362" t="s">
        <v>34</v>
      </c>
      <c r="B22" s="359" t="s">
        <v>35</v>
      </c>
      <c r="C22" s="359"/>
      <c r="N22" s="1"/>
    </row>
    <row r="23" spans="1:25">
      <c r="A23" s="362"/>
      <c r="B23" s="358"/>
      <c r="C23" s="358"/>
      <c r="N23" s="1"/>
    </row>
    <row r="24" spans="1:25" ht="40.200000000000003" customHeight="1">
      <c r="A24" s="362"/>
      <c r="B24" s="359" t="s">
        <v>36</v>
      </c>
      <c r="C24" s="359"/>
      <c r="N24" s="1"/>
      <c r="O24" s="2" t="s">
        <v>37</v>
      </c>
      <c r="P24" s="2">
        <f>+P18</f>
        <v>2019</v>
      </c>
      <c r="Q24" s="2">
        <f t="shared" ref="Q24:Y24" si="4">+Q18</f>
        <v>2020</v>
      </c>
      <c r="R24" s="2">
        <f t="shared" si="4"/>
        <v>2021</v>
      </c>
      <c r="S24" s="2">
        <f t="shared" si="4"/>
        <v>2022</v>
      </c>
      <c r="T24" s="2">
        <f t="shared" si="4"/>
        <v>2023</v>
      </c>
      <c r="U24" s="2">
        <f t="shared" si="4"/>
        <v>2024</v>
      </c>
      <c r="V24" s="2">
        <f t="shared" si="4"/>
        <v>2025</v>
      </c>
      <c r="W24" s="2">
        <f t="shared" si="4"/>
        <v>2026</v>
      </c>
      <c r="X24" s="2">
        <f t="shared" si="4"/>
        <v>2027</v>
      </c>
      <c r="Y24" s="2">
        <f t="shared" si="4"/>
        <v>2028</v>
      </c>
    </row>
    <row r="25" spans="1:25">
      <c r="N25" s="1"/>
      <c r="O25" t="str">
        <f>+[1]SP!E6</f>
        <v>Cassa e Banca</v>
      </c>
      <c r="P25" s="10">
        <f>+[1]SP!EA6</f>
        <v>8552175</v>
      </c>
      <c r="Q25" s="10">
        <f>+[1]SP!EB6</f>
        <v>12530540.200000001</v>
      </c>
      <c r="R25" s="10">
        <f>+[1]SP!EC6</f>
        <v>12873994.000000002</v>
      </c>
      <c r="S25" s="10">
        <f>+[1]SP!ED6</f>
        <v>22369311.700000003</v>
      </c>
      <c r="T25" s="10">
        <f>+[1]SP!EE6</f>
        <v>30357170.800000004</v>
      </c>
      <c r="U25" s="10">
        <f>+[1]SP!EF6</f>
        <v>34582947.100000001</v>
      </c>
      <c r="V25" s="10">
        <f>+[1]SP!EG6</f>
        <v>40803272.800000004</v>
      </c>
      <c r="W25" s="10">
        <f>+[1]SP!EH6</f>
        <v>47025614.500000007</v>
      </c>
      <c r="X25" s="10">
        <f>+[1]SP!EI6</f>
        <v>53249972.20000001</v>
      </c>
      <c r="Y25" s="10">
        <f>+[1]SP!EJ6</f>
        <v>59476345.900000006</v>
      </c>
    </row>
    <row r="26" spans="1:25">
      <c r="N26" s="1"/>
      <c r="O26" t="str">
        <f>+[1]SP!E7</f>
        <v>Crediti esegibili nell'esercizio</v>
      </c>
      <c r="P26" s="10">
        <f>+[1]SP!EA15</f>
        <v>190000</v>
      </c>
      <c r="Q26" s="10">
        <f>+[1]SP!EB15</f>
        <v>190000.00000000047</v>
      </c>
      <c r="R26" s="10">
        <f>+[1]SP!EC15</f>
        <v>1726695.9999999995</v>
      </c>
      <c r="S26" s="10">
        <f>+[1]SP!ED15</f>
        <v>868821.39999999991</v>
      </c>
      <c r="T26" s="10">
        <f>+[1]SP!EE15</f>
        <v>190288.0000000007</v>
      </c>
      <c r="U26" s="10">
        <f>+[1]SP!EF15</f>
        <v>870837.40000000177</v>
      </c>
      <c r="V26" s="10">
        <f>+[1]SP!EG15</f>
        <v>870837.40000000084</v>
      </c>
      <c r="W26" s="10">
        <f>+[1]SP!EH15</f>
        <v>870837.40000000084</v>
      </c>
      <c r="X26" s="10">
        <f>+[1]SP!EI15</f>
        <v>870837.40000000177</v>
      </c>
      <c r="Y26" s="10">
        <f>+[1]SP!EJ15</f>
        <v>870837.4000000027</v>
      </c>
    </row>
    <row r="27" spans="1:25">
      <c r="N27" s="1"/>
      <c r="O27" t="str">
        <f>+[1]SP!E17</f>
        <v>Rimanenze</v>
      </c>
      <c r="P27" s="10">
        <f>+[1]SP!EA17</f>
        <v>100000</v>
      </c>
      <c r="Q27" s="10">
        <f>+[1]SP!EB17</f>
        <v>100000</v>
      </c>
      <c r="R27" s="10">
        <f>+[1]SP!EC17</f>
        <v>100000</v>
      </c>
      <c r="S27" s="10">
        <f>+[1]SP!ED17</f>
        <v>100000</v>
      </c>
      <c r="T27" s="10">
        <f>+[1]SP!EE17</f>
        <v>100000</v>
      </c>
      <c r="U27" s="10">
        <f>+[1]SP!EF17</f>
        <v>100000</v>
      </c>
      <c r="V27" s="10">
        <f>+[1]SP!EG17</f>
        <v>100000</v>
      </c>
      <c r="W27" s="10">
        <f>+[1]SP!EH17</f>
        <v>100000</v>
      </c>
      <c r="X27" s="10">
        <f>+[1]SP!EI17</f>
        <v>100000</v>
      </c>
      <c r="Y27" s="10">
        <f>+[1]SP!EJ17</f>
        <v>100000</v>
      </c>
    </row>
    <row r="28" spans="1:25">
      <c r="N28" s="1"/>
      <c r="O28" t="str">
        <f>+[1]SP!E19</f>
        <v>Immobilizzazioni materiali</v>
      </c>
      <c r="P28" s="10">
        <f>+[1]SP!EA30</f>
        <v>810000</v>
      </c>
      <c r="Q28" s="10">
        <f>+[1]SP!EB30</f>
        <v>810000</v>
      </c>
      <c r="R28" s="10">
        <f>+[1]SP!EC30</f>
        <v>810000</v>
      </c>
      <c r="S28" s="10">
        <f>+[1]SP!ED30</f>
        <v>810000</v>
      </c>
      <c r="T28" s="10">
        <f>+[1]SP!EE30</f>
        <v>810000</v>
      </c>
      <c r="U28" s="10">
        <f>+[1]SP!EF30</f>
        <v>810000</v>
      </c>
      <c r="V28" s="10">
        <f>+[1]SP!EG30</f>
        <v>810000</v>
      </c>
      <c r="W28" s="10">
        <f>+[1]SP!EH30</f>
        <v>810000</v>
      </c>
      <c r="X28" s="10">
        <f>+[1]SP!EI30</f>
        <v>810000</v>
      </c>
      <c r="Y28" s="10">
        <f>+[1]SP!EJ30</f>
        <v>810000</v>
      </c>
    </row>
    <row r="29" spans="1:25">
      <c r="N29" s="1"/>
      <c r="O29" t="str">
        <f>+[1]SP!E33</f>
        <v>Immobilizzazioni immateriali</v>
      </c>
      <c r="P29" s="10">
        <f>+[1]SP!EA43</f>
        <v>696475</v>
      </c>
      <c r="Q29" s="10">
        <f>+[1]SP!EB43</f>
        <v>754375</v>
      </c>
      <c r="R29" s="10">
        <f>+[1]SP!EC43</f>
        <v>805075</v>
      </c>
      <c r="S29" s="10">
        <f>+[1]SP!ED43</f>
        <v>848575</v>
      </c>
      <c r="T29" s="10">
        <f>+[1]SP!EE43</f>
        <v>884875</v>
      </c>
      <c r="U29" s="10">
        <f>+[1]SP!EF43</f>
        <v>913975</v>
      </c>
      <c r="V29" s="10">
        <f>+[1]SP!EG43</f>
        <v>935875</v>
      </c>
      <c r="W29" s="10">
        <f>+[1]SP!EH43</f>
        <v>950575</v>
      </c>
      <c r="X29" s="10">
        <f>+[1]SP!EI43</f>
        <v>958075</v>
      </c>
      <c r="Y29" s="10">
        <f>+[1]SP!EJ43</f>
        <v>958375</v>
      </c>
    </row>
    <row r="30" spans="1:25" ht="15" thickBot="1">
      <c r="N30" s="1"/>
      <c r="O30" t="str">
        <f>+[1]SP!E45</f>
        <v>Immobilizzazioni Finanziarie</v>
      </c>
      <c r="P30" s="10">
        <f>+[1]SP!EA45</f>
        <v>0</v>
      </c>
      <c r="Q30" s="10">
        <f>+[1]SP!EB45</f>
        <v>0</v>
      </c>
      <c r="R30" s="10">
        <f>+[1]SP!EC45</f>
        <v>0</v>
      </c>
      <c r="S30" s="10">
        <f>+[1]SP!ED45</f>
        <v>0</v>
      </c>
      <c r="T30" s="10">
        <f>+[1]SP!EE45</f>
        <v>0</v>
      </c>
      <c r="U30" s="10">
        <f>+[1]SP!EF45</f>
        <v>0</v>
      </c>
      <c r="V30" s="10">
        <f>+[1]SP!EG45</f>
        <v>0</v>
      </c>
      <c r="W30" s="10">
        <f>+[1]SP!EH45</f>
        <v>0</v>
      </c>
      <c r="X30" s="10">
        <f>+[1]SP!EI45</f>
        <v>0</v>
      </c>
      <c r="Y30" s="10">
        <f>+[1]SP!EJ45</f>
        <v>0</v>
      </c>
    </row>
    <row r="31" spans="1:25" ht="15" thickBot="1">
      <c r="N31" s="1"/>
      <c r="O31" s="7" t="s">
        <v>38</v>
      </c>
      <c r="P31" s="8">
        <f>SUM(P25:P30)</f>
        <v>10348650</v>
      </c>
      <c r="Q31" s="8">
        <f>SUM(Q25:Q30)</f>
        <v>14384915.200000001</v>
      </c>
      <c r="R31" s="8">
        <f t="shared" ref="R31:Y31" si="5">SUM(R25:R30)</f>
        <v>16315765.000000002</v>
      </c>
      <c r="S31" s="8">
        <f t="shared" si="5"/>
        <v>24996708.100000001</v>
      </c>
      <c r="T31" s="8">
        <f t="shared" si="5"/>
        <v>32342333.800000004</v>
      </c>
      <c r="U31" s="8">
        <f t="shared" si="5"/>
        <v>37277759.5</v>
      </c>
      <c r="V31" s="8">
        <f t="shared" si="5"/>
        <v>43519985.200000003</v>
      </c>
      <c r="W31" s="8">
        <f t="shared" si="5"/>
        <v>49757026.900000006</v>
      </c>
      <c r="X31" s="8">
        <f t="shared" si="5"/>
        <v>55988884.600000009</v>
      </c>
      <c r="Y31" s="8">
        <f t="shared" si="5"/>
        <v>62215558.300000012</v>
      </c>
    </row>
    <row r="32" spans="1:25">
      <c r="N32" s="1"/>
      <c r="O32" t="str">
        <f>+[1]SP!E51</f>
        <v>Banche a breve termine</v>
      </c>
      <c r="P32" s="10">
        <f>+[1]SP!EA51</f>
        <v>0</v>
      </c>
      <c r="Q32" s="10">
        <f>+[1]SP!EB51</f>
        <v>0</v>
      </c>
      <c r="R32" s="10">
        <f>+[1]SP!EC51</f>
        <v>0</v>
      </c>
      <c r="S32" s="10">
        <f>+[1]SP!ED51</f>
        <v>0</v>
      </c>
      <c r="T32" s="10">
        <f>+[1]SP!EE51</f>
        <v>0</v>
      </c>
      <c r="U32" s="10">
        <f>+[1]SP!EF51</f>
        <v>0</v>
      </c>
      <c r="V32" s="10">
        <f>+[1]SP!EG51</f>
        <v>0</v>
      </c>
      <c r="W32" s="10">
        <f>+[1]SP!EH51</f>
        <v>0</v>
      </c>
      <c r="X32" s="10">
        <f>+[1]SP!EI51</f>
        <v>0</v>
      </c>
      <c r="Y32" s="10">
        <f>+[1]SP!EJ51</f>
        <v>0</v>
      </c>
    </row>
    <row r="33" spans="14:25">
      <c r="N33" s="1"/>
      <c r="O33" t="str">
        <f>+[1]SP!E52</f>
        <v>Debiti Correnti</v>
      </c>
      <c r="P33" s="10">
        <f>+[1]SP!EA61</f>
        <v>2947957.4</v>
      </c>
      <c r="Q33" s="10">
        <f>+[1]SP!EB61</f>
        <v>803916.9</v>
      </c>
      <c r="R33" s="10">
        <f>+[1]SP!EC61</f>
        <v>631965</v>
      </c>
      <c r="S33" s="10">
        <f>+[1]SP!ED61</f>
        <v>1150437</v>
      </c>
      <c r="T33" s="10">
        <f>+[1]SP!EE61</f>
        <v>2331309</v>
      </c>
      <c r="U33" s="10">
        <f>+[1]SP!EF61</f>
        <v>1107165</v>
      </c>
      <c r="V33" s="10">
        <f>+[1]SP!EG61</f>
        <v>1195005</v>
      </c>
      <c r="W33" s="10">
        <f>+[1]SP!EH61</f>
        <v>1282845</v>
      </c>
      <c r="X33" s="10">
        <f>+[1]SP!EI61</f>
        <v>1370685</v>
      </c>
      <c r="Y33" s="10">
        <f>+[1]SP!EJ61</f>
        <v>1458525</v>
      </c>
    </row>
    <row r="34" spans="14:25">
      <c r="N34" s="1"/>
      <c r="O34" t="str">
        <f>+[1]SP!E62</f>
        <v>Debito a m/lungo termine</v>
      </c>
      <c r="P34" s="10">
        <f>+[1]SP!EA68</f>
        <v>1112337.5</v>
      </c>
      <c r="Q34" s="10">
        <f>+[1]SP!EB68</f>
        <v>1304675</v>
      </c>
      <c r="R34" s="10">
        <f>+[1]SP!EC68</f>
        <v>1371012.5</v>
      </c>
      <c r="S34" s="10">
        <f>+[1]SP!ED68</f>
        <v>1563350</v>
      </c>
      <c r="T34" s="10">
        <f>+[1]SP!EE68</f>
        <v>1755687.5</v>
      </c>
      <c r="U34" s="10">
        <f>+[1]SP!EF68</f>
        <v>1948025</v>
      </c>
      <c r="V34" s="10">
        <f>+[1]SP!EG68</f>
        <v>2140362.5</v>
      </c>
      <c r="W34" s="10">
        <f>+[1]SP!EH68</f>
        <v>2332700</v>
      </c>
      <c r="X34" s="10">
        <f>+[1]SP!EI68</f>
        <v>2525037.5</v>
      </c>
      <c r="Y34" s="10">
        <f>+[1]SP!EJ68</f>
        <v>2717375</v>
      </c>
    </row>
    <row r="35" spans="14:25" ht="15" thickBot="1">
      <c r="N35" s="1"/>
      <c r="O35" t="str">
        <f>+[1]SP!E70</f>
        <v>Capitale Netto</v>
      </c>
      <c r="P35" s="10">
        <f>+[1]SP!EA77</f>
        <v>6288355.0999999996</v>
      </c>
      <c r="Q35" s="10">
        <f>+[1]SP!EB77</f>
        <v>12276323.300000001</v>
      </c>
      <c r="R35" s="10">
        <f>+[1]SP!EC77</f>
        <v>14312787.5</v>
      </c>
      <c r="S35" s="10">
        <f>+[1]SP!ED77</f>
        <v>22282921.100000001</v>
      </c>
      <c r="T35" s="10">
        <f>+[1]SP!EE77</f>
        <v>28255337.300000001</v>
      </c>
      <c r="U35" s="10">
        <f>+[1]SP!EF77</f>
        <v>34222569.5</v>
      </c>
      <c r="V35" s="10">
        <f>+[1]SP!EG77</f>
        <v>40184617.700000003</v>
      </c>
      <c r="W35" s="10">
        <f>+[1]SP!EH77</f>
        <v>46141481.900000006</v>
      </c>
      <c r="X35" s="10">
        <f>+[1]SP!EI77</f>
        <v>52093162.100000009</v>
      </c>
      <c r="Y35" s="10">
        <f>+[1]SP!EJ77</f>
        <v>58039658.300000012</v>
      </c>
    </row>
    <row r="36" spans="14:25" ht="15" thickBot="1">
      <c r="N36" s="1"/>
      <c r="O36" s="7" t="s">
        <v>39</v>
      </c>
      <c r="P36" s="8">
        <f>SUM(P32:P35)</f>
        <v>10348650</v>
      </c>
      <c r="Q36" s="8">
        <f t="shared" ref="Q36:Y36" si="6">SUM(Q32:Q35)</f>
        <v>14384915.200000001</v>
      </c>
      <c r="R36" s="8">
        <f t="shared" si="6"/>
        <v>16315765</v>
      </c>
      <c r="S36" s="8">
        <f t="shared" si="6"/>
        <v>24996708.100000001</v>
      </c>
      <c r="T36" s="8">
        <f t="shared" si="6"/>
        <v>32342333.800000001</v>
      </c>
      <c r="U36" s="8">
        <f t="shared" si="6"/>
        <v>37277759.5</v>
      </c>
      <c r="V36" s="8">
        <f t="shared" si="6"/>
        <v>43519985.200000003</v>
      </c>
      <c r="W36" s="8">
        <f t="shared" si="6"/>
        <v>49757026.900000006</v>
      </c>
      <c r="X36" s="8">
        <f t="shared" si="6"/>
        <v>55988884.600000009</v>
      </c>
      <c r="Y36" s="8">
        <f t="shared" si="6"/>
        <v>62215558.300000012</v>
      </c>
    </row>
    <row r="37" spans="14:25">
      <c r="N37" s="1"/>
    </row>
  </sheetData>
  <mergeCells count="39">
    <mergeCell ref="F17:G17"/>
    <mergeCell ref="J17:K17"/>
    <mergeCell ref="F18:G18"/>
    <mergeCell ref="A22:A24"/>
    <mergeCell ref="B22:C22"/>
    <mergeCell ref="B23:C23"/>
    <mergeCell ref="B24:C24"/>
    <mergeCell ref="F16:G16"/>
    <mergeCell ref="J16:K16"/>
    <mergeCell ref="B12:C12"/>
    <mergeCell ref="F12:G12"/>
    <mergeCell ref="J12:K12"/>
    <mergeCell ref="B13:C13"/>
    <mergeCell ref="F13:G13"/>
    <mergeCell ref="J13:K13"/>
    <mergeCell ref="B14:C14"/>
    <mergeCell ref="F14:G14"/>
    <mergeCell ref="J14:K14"/>
    <mergeCell ref="F15:G15"/>
    <mergeCell ref="J15:K15"/>
    <mergeCell ref="L9:M9"/>
    <mergeCell ref="B10:C10"/>
    <mergeCell ref="F10:G10"/>
    <mergeCell ref="J10:K10"/>
    <mergeCell ref="B11:C11"/>
    <mergeCell ref="F11:G11"/>
    <mergeCell ref="J11:K11"/>
    <mergeCell ref="B8:C8"/>
    <mergeCell ref="F8:G8"/>
    <mergeCell ref="J8:K8"/>
    <mergeCell ref="B9:C9"/>
    <mergeCell ref="F9:G9"/>
    <mergeCell ref="J9:K9"/>
    <mergeCell ref="B6:C6"/>
    <mergeCell ref="F6:G6"/>
    <mergeCell ref="J6:K6"/>
    <mergeCell ref="B7:C7"/>
    <mergeCell ref="F7:G7"/>
    <mergeCell ref="J7:K7"/>
  </mergeCells>
  <conditionalFormatting sqref="P21:Y21">
    <cfRule type="cellIs" dxfId="0" priority="1" operator="lessThan">
      <formula>1</formula>
    </cfRule>
  </conditionalFormatting>
  <hyperlinks>
    <hyperlink ref="B6:C6" location="P_Iniziali!A1" display="Parametri Iniziali" xr:uid="{3CF81409-F9BE-48CE-887B-07FEF276480E}"/>
    <hyperlink ref="B7:C7" location="I_Vendite!A1" display="Fatturato" xr:uid="{93291090-9570-4F0E-BD13-4B328256D74F}"/>
    <hyperlink ref="B8:C8" location="i_Personale!A1" display="Personale" xr:uid="{30643304-E295-4886-9F02-CE401CC51BC1}"/>
    <hyperlink ref="B10:C10" location="I_C_Gestione!A1" display="Costi Gestione" xr:uid="{27B06580-695D-4ADE-9CDF-0D98FDE71ED2}"/>
    <hyperlink ref="B11:C11" location="I_Investimenti!A1" display="Investimenti" xr:uid="{54D07CBC-65B0-4D14-A05F-16BC3016674A}"/>
    <hyperlink ref="B13:C13" location="I_Finanziamenti!A1" display="Finanziamento Banca" xr:uid="{C43694F4-1FA2-4E68-AA9C-E2181A99949A}"/>
    <hyperlink ref="F6:G6" location="Vendite!A1" display="Vendite" xr:uid="{66BF063E-B483-417F-BBC9-5585220A4D8B}"/>
    <hyperlink ref="J7:K7" location="SP!A1" display="Stato Patrimoniale" xr:uid="{7BC3A7EC-46CF-422D-870F-6EB5FEBF4FAF}"/>
    <hyperlink ref="J8:K8" location="CE!A1" display="Conto Economico" xr:uid="{8137744E-33F0-4665-87E7-0019847F6F1C}"/>
    <hyperlink ref="F9:G9" location="C_Variabili!A1" display="Costi Variabili" xr:uid="{FD550BC3-1DB2-457E-8C89-04948471B1B7}"/>
    <hyperlink ref="J9:K9" location="C_Flow!A1" display="Cash Flow" xr:uid="{0A0DAAE2-A51A-43AF-A752-A76FC609B6C6}"/>
    <hyperlink ref="J11:K11" location="DSCR!A1" display="DSCR" xr:uid="{AFCE3374-DCE8-4043-81D5-8B7EBDB11F95}"/>
    <hyperlink ref="J10:K10" location="Indicatori!A1" display="Indicatori" xr:uid="{F2B0C338-A5D5-4CDD-8B8B-D7144D723367}"/>
    <hyperlink ref="J12:K12" location="VAN!A1" display="VAN" xr:uid="{7DB17EE0-4A55-4C36-AE33-2A48FB4E0C47}"/>
    <hyperlink ref="J13:K13" location="WACC!A1" display="WACC" xr:uid="{76D59A98-15E1-4C2D-BF57-C143B06030BE}"/>
    <hyperlink ref="J14:K14" location="TIR!A1" display="TIR" xr:uid="{1F56A70A-4A35-4FA8-88AF-75F628BB082E}"/>
    <hyperlink ref="B9:C9" location="'I_Costi Variabili'!A1" display="Costi Variabili" xr:uid="{2B66EC23-41D2-44B5-8A95-F826DD50DB83}"/>
    <hyperlink ref="J15:K15" location="BEP!A1" display="Break Even Point" xr:uid="{3A0096B1-BC21-4128-8958-0702D53D17E6}"/>
    <hyperlink ref="F8:G8" location="C_Acquisto!A1" display="Costi di Acquisto" xr:uid="{4189B08B-87C1-40E1-B2B1-DAFEBDA9DB07}"/>
    <hyperlink ref="F7:G7" location="C_Magazzino!A1" display="Magazzino" xr:uid="{74EA55E9-BEBC-4D0D-A8DE-B8B8A295972F}"/>
    <hyperlink ref="F11:G11" location="C_Personale!A1" display="Personale" xr:uid="{F1EA6BF4-9669-4E37-A088-9CD402E58204}"/>
    <hyperlink ref="F12:G12" location="C_Investimenti!A1" display="Investimenti" xr:uid="{2736F710-5773-4F74-8A07-C25B3232AA8D}"/>
    <hyperlink ref="F13:G13" location="C_ammortamenti!A1" display="Ammortamenti" xr:uid="{D52D1BDD-A86C-425D-AB32-BCBD1C2129D4}"/>
    <hyperlink ref="F14:G14" location="I_Finanziamenti!A1" display="Finanziamento Banca" xr:uid="{93E4F372-5930-4B70-844E-049C80E4B38B}"/>
    <hyperlink ref="F16:G16" location="C_Ires!A1" display="Ires" xr:uid="{93A979F5-C2CC-4C15-92DD-2F52E399E3EF}"/>
    <hyperlink ref="F17:G17" location="C_Irap!A1" display="Irap" xr:uid="{21E6C7F9-99BC-47DE-9CE6-0A11E3B9BC8F}"/>
    <hyperlink ref="F18:G18" location="Banca!A1" display="Banca" xr:uid="{13413ACA-C624-4FDA-8CA3-38E3DAC0179D}"/>
    <hyperlink ref="J16:K16" location="Grafici!A1" display="Grafici" xr:uid="{53458F02-157E-49CD-ADDC-AB481DBCFF43}"/>
    <hyperlink ref="F10:G10" location="C_Gestione!A1" display="Costi Gestione" xr:uid="{A633710A-0F3E-43CF-89D5-E6540FB3208E}"/>
    <hyperlink ref="F15:G15" location="L_Iva!A1" display="Liquidazione Iva" xr:uid="{0A36B480-E374-42AB-BF46-98942666FCDA}"/>
    <hyperlink ref="B14:C14" location="Equity!A1" display="Equity" xr:uid="{4620F5AD-577D-4B76-A567-8C182D843B1F}"/>
    <hyperlink ref="B12:C12" location="Inv_Fin!A1" display="Investimenti Finanziari" xr:uid="{DF65B86D-937C-4D2D-A2BD-DC1C0A3AB7C4}"/>
    <hyperlink ref="B22:C22" location="Bilancio_In!A1" display="Ultimo Stato Patrimoniale" xr:uid="{8670C3BE-0F10-4F63-B76E-51A5272BBD1D}"/>
    <hyperlink ref="B24:C24" location="Bilancio_In!A1" display="Gestione Saldi Patrimoniali" xr:uid="{94404F43-6706-4E2B-836E-647DE26D6201}"/>
    <hyperlink ref="J17:K17" location="Valutazione!A1" display="Valutazione Azienda" xr:uid="{207F371A-2F22-4182-AFC7-2DF911A6F193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DB278-13FE-4BCF-A85F-3B8CCA618D01}">
  <dimension ref="B1:N13"/>
  <sheetViews>
    <sheetView view="pageLayout" zoomScaleNormal="100" workbookViewId="0">
      <selection activeCell="F7" sqref="F7"/>
    </sheetView>
  </sheetViews>
  <sheetFormatPr defaultRowHeight="14.4"/>
  <cols>
    <col min="4" max="4" width="44.109375" customWidth="1"/>
    <col min="5" max="5" width="14" bestFit="1" customWidth="1"/>
    <col min="6" max="10" width="12.77734375" bestFit="1" customWidth="1"/>
    <col min="11" max="14" width="27.44140625" bestFit="1" customWidth="1"/>
  </cols>
  <sheetData>
    <row r="1" spans="2:14" ht="21.6" customHeight="1">
      <c r="B1" s="12" t="s">
        <v>40</v>
      </c>
    </row>
    <row r="4" spans="2:14" ht="28.8">
      <c r="B4" s="13" t="s">
        <v>16</v>
      </c>
    </row>
    <row r="5" spans="2:14">
      <c r="D5" s="243" t="s">
        <v>389</v>
      </c>
      <c r="E5" s="2">
        <f>+[1]C_Flow!DY5</f>
        <v>2019</v>
      </c>
      <c r="F5" s="2">
        <f>+[1]C_Flow!DZ5</f>
        <v>2020</v>
      </c>
      <c r="G5" s="2">
        <f>+[1]C_Flow!EA5</f>
        <v>2021</v>
      </c>
      <c r="H5" s="2">
        <f>+[1]C_Flow!EB5</f>
        <v>2022</v>
      </c>
      <c r="I5" s="2">
        <f>+[1]C_Flow!EC5</f>
        <v>2023</v>
      </c>
      <c r="J5" s="2">
        <f>+[1]C_Flow!ED5</f>
        <v>2024</v>
      </c>
      <c r="K5" s="2">
        <f>+[1]C_Flow!EE5</f>
        <v>2025</v>
      </c>
      <c r="L5" s="2">
        <f>+[1]C_Flow!EF5</f>
        <v>2026</v>
      </c>
      <c r="M5" s="2">
        <f>+[1]C_Flow!EG5</f>
        <v>2027</v>
      </c>
      <c r="N5" s="2">
        <f>+[1]C_Flow!EH5</f>
        <v>2028</v>
      </c>
    </row>
    <row r="6" spans="2:14" ht="15" thickBot="1">
      <c r="D6" s="243"/>
    </row>
    <row r="7" spans="2:14" ht="22.2" thickBot="1">
      <c r="D7" s="244" t="s">
        <v>390</v>
      </c>
      <c r="E7" s="27">
        <f>+[1]C_Flow!DY33</f>
        <v>8881035</v>
      </c>
      <c r="F7" s="27">
        <f>+[1]C_Flow!DZ33</f>
        <v>3962525.1999999993</v>
      </c>
      <c r="G7" s="27">
        <f>+[1]C_Flow!EA33</f>
        <v>327613.80000000075</v>
      </c>
      <c r="H7" s="27">
        <f>+[1]C_Flow!EB33</f>
        <v>9479477.6999999993</v>
      </c>
      <c r="I7" s="27">
        <f>+[1]C_Flow!EC33</f>
        <v>7972019.0999999996</v>
      </c>
      <c r="J7" s="27">
        <f>+[1]C_Flow!ED33</f>
        <v>4209936.2999999989</v>
      </c>
      <c r="K7" s="27">
        <f>+[1]C_Flow!EE33</f>
        <v>6204485.7000000011</v>
      </c>
      <c r="L7" s="27">
        <f>+[1]C_Flow!EF33</f>
        <v>6206501.7000000002</v>
      </c>
      <c r="M7" s="27">
        <f>+[1]C_Flow!EG33</f>
        <v>6208517.6999999993</v>
      </c>
      <c r="N7" s="27">
        <f>+[1]C_Flow!EH33</f>
        <v>6210533.6999999993</v>
      </c>
    </row>
    <row r="8" spans="2:14">
      <c r="D8" s="245" t="s">
        <v>391</v>
      </c>
    </row>
    <row r="9" spans="2:14">
      <c r="D9" s="246" t="s">
        <v>392</v>
      </c>
      <c r="E9" s="3">
        <f>-[1]C_Flow!DY60</f>
        <v>0</v>
      </c>
      <c r="F9" s="3">
        <f>-[1]C_Flow!DZ60</f>
        <v>0</v>
      </c>
      <c r="G9" s="3">
        <f>-[1]C_Flow!EA60</f>
        <v>0</v>
      </c>
      <c r="H9" s="3">
        <f>-[1]C_Flow!EB60</f>
        <v>0</v>
      </c>
      <c r="I9" s="3">
        <f>-[1]C_Flow!EC60</f>
        <v>0</v>
      </c>
      <c r="J9" s="3">
        <f>-[1]C_Flow!ED60</f>
        <v>0</v>
      </c>
      <c r="K9" s="3">
        <f>-[1]C_Flow!EE60</f>
        <v>0</v>
      </c>
      <c r="L9" s="3">
        <f>-[1]C_Flow!EF60</f>
        <v>0</v>
      </c>
      <c r="M9" s="3">
        <f>-[1]C_Flow!EG60</f>
        <v>0</v>
      </c>
      <c r="N9" s="3">
        <f>-[1]C_Flow!EH60</f>
        <v>0</v>
      </c>
    </row>
    <row r="10" spans="2:14" ht="15" thickBot="1">
      <c r="D10" s="247" t="s">
        <v>393</v>
      </c>
      <c r="E10" s="3">
        <f>-[1]C_Flow!DY63-[1]C_Flow!DY64</f>
        <v>0</v>
      </c>
      <c r="F10" s="3">
        <f>-[1]C_Flow!DZ63-[1]C_Flow!DZ64</f>
        <v>0</v>
      </c>
      <c r="G10" s="3">
        <f>-[1]C_Flow!EA63-[1]C_Flow!EA64</f>
        <v>0</v>
      </c>
      <c r="H10" s="3">
        <f>-[1]C_Flow!EB63-[1]C_Flow!EB64</f>
        <v>0</v>
      </c>
      <c r="I10" s="3">
        <f>-[1]C_Flow!EC63-[1]C_Flow!EC64</f>
        <v>0</v>
      </c>
      <c r="J10" s="3">
        <f>-[1]C_Flow!ED63-[1]C_Flow!ED64</f>
        <v>0</v>
      </c>
      <c r="K10" s="3">
        <f>-[1]C_Flow!EE63-[1]C_Flow!EE64</f>
        <v>0</v>
      </c>
      <c r="L10" s="3">
        <f>-[1]C_Flow!EF63-[1]C_Flow!EF64</f>
        <v>0</v>
      </c>
      <c r="M10" s="3">
        <f>-[1]C_Flow!EG63-[1]C_Flow!EG64</f>
        <v>0</v>
      </c>
      <c r="N10" s="3">
        <f>-[1]C_Flow!EH63-[1]C_Flow!EH64</f>
        <v>0</v>
      </c>
    </row>
    <row r="11" spans="2:14">
      <c r="D11" s="248" t="s">
        <v>394</v>
      </c>
      <c r="E11" s="249">
        <f>SUM(E9:E10)</f>
        <v>0</v>
      </c>
      <c r="F11" s="249">
        <f t="shared" ref="F11:N11" si="0">SUM(F9:F10)</f>
        <v>0</v>
      </c>
      <c r="G11" s="249">
        <f t="shared" si="0"/>
        <v>0</v>
      </c>
      <c r="H11" s="249">
        <f t="shared" si="0"/>
        <v>0</v>
      </c>
      <c r="I11" s="249">
        <f t="shared" si="0"/>
        <v>0</v>
      </c>
      <c r="J11" s="249">
        <f t="shared" si="0"/>
        <v>0</v>
      </c>
      <c r="K11" s="249">
        <f t="shared" si="0"/>
        <v>0</v>
      </c>
      <c r="L11" s="249">
        <f t="shared" si="0"/>
        <v>0</v>
      </c>
      <c r="M11" s="249">
        <f t="shared" si="0"/>
        <v>0</v>
      </c>
      <c r="N11" s="249">
        <f t="shared" si="0"/>
        <v>0</v>
      </c>
    </row>
    <row r="12" spans="2:14" ht="15" thickBot="1">
      <c r="D12" s="250"/>
    </row>
    <row r="13" spans="2:14">
      <c r="D13" s="243" t="s">
        <v>16</v>
      </c>
      <c r="E13" s="251" t="e">
        <f>+E7/E11</f>
        <v>#DIV/0!</v>
      </c>
      <c r="F13" s="251" t="e">
        <f t="shared" ref="F13:N13" si="1">+F7/F11</f>
        <v>#DIV/0!</v>
      </c>
      <c r="G13" s="251" t="e">
        <f t="shared" si="1"/>
        <v>#DIV/0!</v>
      </c>
      <c r="H13" s="251" t="e">
        <f t="shared" si="1"/>
        <v>#DIV/0!</v>
      </c>
      <c r="I13" s="251" t="e">
        <f t="shared" si="1"/>
        <v>#DIV/0!</v>
      </c>
      <c r="J13" s="251" t="e">
        <f t="shared" si="1"/>
        <v>#DIV/0!</v>
      </c>
      <c r="K13" s="251" t="e">
        <f t="shared" si="1"/>
        <v>#DIV/0!</v>
      </c>
      <c r="L13" s="251" t="e">
        <f t="shared" si="1"/>
        <v>#DIV/0!</v>
      </c>
      <c r="M13" s="251" t="e">
        <f t="shared" si="1"/>
        <v>#DIV/0!</v>
      </c>
      <c r="N13" s="251" t="e">
        <f t="shared" si="1"/>
        <v>#DIV/0!</v>
      </c>
    </row>
  </sheetData>
  <hyperlinks>
    <hyperlink ref="B1" location="Input!A1" display="MENU" xr:uid="{184E745E-1722-4DDE-91D2-862DD8A646DA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912B-B92A-44B3-A827-9DC53219264C}">
  <dimension ref="B1:K36"/>
  <sheetViews>
    <sheetView view="pageLayout" zoomScaleNormal="100" workbookViewId="0">
      <selection activeCell="J7" sqref="J7"/>
    </sheetView>
  </sheetViews>
  <sheetFormatPr defaultRowHeight="14.4"/>
  <cols>
    <col min="3" max="3" width="27.109375" bestFit="1" customWidth="1"/>
    <col min="4" max="4" width="13.109375" bestFit="1" customWidth="1"/>
    <col min="9" max="9" width="18" bestFit="1" customWidth="1"/>
    <col min="10" max="10" width="14.5546875" bestFit="1" customWidth="1"/>
    <col min="11" max="11" width="17.88671875" bestFit="1" customWidth="1"/>
  </cols>
  <sheetData>
    <row r="1" spans="2:11">
      <c r="B1" s="12" t="s">
        <v>40</v>
      </c>
    </row>
    <row r="3" spans="2:11" ht="28.8">
      <c r="B3" s="13" t="s">
        <v>395</v>
      </c>
    </row>
    <row r="4" spans="2:11" ht="15" thickBot="1">
      <c r="J4" s="14" t="s">
        <v>396</v>
      </c>
      <c r="K4" s="14" t="s">
        <v>397</v>
      </c>
    </row>
    <row r="5" spans="2:11" ht="15.6" thickTop="1" thickBot="1">
      <c r="C5" s="252" t="s">
        <v>398</v>
      </c>
      <c r="D5" s="252">
        <f>+SUM([1]C_Variabili!AF6:AQ35)/SUM([1]I_Vendite!AH38:AS67)</f>
        <v>172.85714285714286</v>
      </c>
      <c r="I5" s="253" t="str">
        <f>+[1]I_Vendite!C4</f>
        <v>Prodotto/Servizio 1</v>
      </c>
      <c r="J5" s="253">
        <f>+[1]I_Vendite!AH4</f>
        <v>3000</v>
      </c>
      <c r="K5" s="254">
        <f>+SUM([1]I_Vendite!AH38:AS38)/SUM([1]I_Vendite!$AH$38:$AS$67)</f>
        <v>0.25714285714285712</v>
      </c>
    </row>
    <row r="6" spans="2:11" ht="15.6" thickTop="1" thickBot="1">
      <c r="C6" s="255" t="s">
        <v>399</v>
      </c>
      <c r="D6" s="255">
        <f>+[1]CE!DY40+[1]CE!DY44+[1]CE!DY48</f>
        <v>35377.5</v>
      </c>
      <c r="I6" s="253" t="str">
        <f>+[1]I_Vendite!C5</f>
        <v>Prodotto/Servizio 2</v>
      </c>
      <c r="J6" s="253">
        <f>+[1]I_Vendite!AH5</f>
        <v>2000</v>
      </c>
      <c r="K6" s="254">
        <f>+SUM([1]I_Vendite!AH39:AS39)/SUM([1]I_Vendite!$AH$38:$AS$67)</f>
        <v>0.2857142857142857</v>
      </c>
    </row>
    <row r="7" spans="2:11" ht="15.6" thickTop="1" thickBot="1">
      <c r="I7" s="253" t="str">
        <f>+[1]I_Vendite!C6</f>
        <v>Prodotto/Servizio 3</v>
      </c>
      <c r="J7" s="253">
        <f>+[1]I_Vendite!AH6</f>
        <v>1000</v>
      </c>
      <c r="K7" s="254">
        <f>+SUM([1]I_Vendite!AH40:AS40)/SUM([1]I_Vendite!$AH$38:$AS$67)</f>
        <v>0.22857142857142856</v>
      </c>
    </row>
    <row r="8" spans="2:11" ht="15.6" thickTop="1" thickBot="1">
      <c r="C8" s="252" t="s">
        <v>400</v>
      </c>
      <c r="D8" s="252">
        <f>+((J5*K5)+(J6*K6)+(J7*K7)+(J8*K8)+(J9*K9)+(J10*K10)+(J11*K11)+(J12*K12)+(J13*K13)+(J14*K14)+(J15*K15)+(J16*K16)+(J17*K17)+(J18*K18)+(J19*K19)+(J20*K20)+(J21*K21)+(J22*K22)+(J23*K23)+(J24*K24)+(J25*K25)+(J26*K26)+(J27*K27)+(J28*K28)+(J29*K29)+(J30*K30)+(J31*K31)+(J32*K32)+(J33*K33)+(J34*K34))/1</f>
        <v>1571.4285714285711</v>
      </c>
      <c r="I8" s="253" t="str">
        <f>+[1]I_Vendite!C7</f>
        <v>Prodotto/Servizio 4</v>
      </c>
      <c r="J8" s="253">
        <f>+[1]I_Vendite!AH7</f>
        <v>0</v>
      </c>
      <c r="K8" s="254">
        <f>+SUM([1]I_Vendite!AH41:AS41)/SUM([1]I_Vendite!$AH$38:$AS$67)</f>
        <v>0.22857142857142856</v>
      </c>
    </row>
    <row r="9" spans="2:11" ht="15.6" thickTop="1" thickBot="1">
      <c r="I9" s="253" t="str">
        <f>+[1]I_Vendite!C8</f>
        <v>Prodotto/Servizio 5</v>
      </c>
      <c r="J9" s="253">
        <f>+[1]I_Vendite!AH8</f>
        <v>0</v>
      </c>
      <c r="K9" s="254">
        <f>+SUM([1]I_Vendite!AH42:AS42)/SUM([1]I_Vendite!$AH$38:$AS$67)</f>
        <v>0</v>
      </c>
    </row>
    <row r="10" spans="2:11" ht="15.6" thickTop="1" thickBot="1">
      <c r="I10" s="253" t="str">
        <f>+[1]I_Vendite!C9</f>
        <v>Prodotto/Servizio 6</v>
      </c>
      <c r="J10" s="253">
        <f>+[1]I_Vendite!AH9</f>
        <v>0</v>
      </c>
      <c r="K10" s="254">
        <f>+SUM([1]I_Vendite!AH43:AS43)/SUM([1]I_Vendite!$AH$38:$AS$67)</f>
        <v>0</v>
      </c>
    </row>
    <row r="11" spans="2:11" ht="15.6" thickTop="1" thickBot="1">
      <c r="I11" s="253" t="str">
        <f>+[1]I_Vendite!C10</f>
        <v>Prodotto/Servizio 7</v>
      </c>
      <c r="J11" s="253">
        <f>+[1]I_Vendite!AH10</f>
        <v>0</v>
      </c>
      <c r="K11" s="254">
        <f>+SUM([1]I_Vendite!AH44:AS44)/SUM([1]I_Vendite!$AH$38:$AS$67)</f>
        <v>0</v>
      </c>
    </row>
    <row r="12" spans="2:11" ht="15.6" thickTop="1" thickBot="1">
      <c r="C12" s="252" t="s">
        <v>401</v>
      </c>
      <c r="D12" s="252">
        <f>+D8-D5</f>
        <v>1398.5714285714282</v>
      </c>
      <c r="I12" s="253" t="str">
        <f>+[1]I_Vendite!C11</f>
        <v>Prodotto/Servizio 8</v>
      </c>
      <c r="J12" s="253">
        <f>+[1]I_Vendite!AH11</f>
        <v>0</v>
      </c>
      <c r="K12" s="254">
        <f>+SUM([1]I_Vendite!AH45:AS45)/SUM([1]I_Vendite!$AH$38:$AS$67)</f>
        <v>0</v>
      </c>
    </row>
    <row r="13" spans="2:11" ht="15.6" thickTop="1" thickBot="1">
      <c r="I13" s="253" t="str">
        <f>+[1]I_Vendite!C12</f>
        <v>Prodotto/Servizio 9</v>
      </c>
      <c r="J13" s="253">
        <f>+[1]I_Vendite!AH12</f>
        <v>0</v>
      </c>
      <c r="K13" s="254">
        <f>+SUM([1]I_Vendite!AH46:AS46)/SUM([1]I_Vendite!$AH$38:$AS$67)</f>
        <v>0</v>
      </c>
    </row>
    <row r="14" spans="2:11" ht="15.6" thickTop="1" thickBot="1">
      <c r="C14" s="256" t="s">
        <v>402</v>
      </c>
      <c r="D14" s="257">
        <f>+D6/D12</f>
        <v>25.29545454545455</v>
      </c>
      <c r="I14" s="253" t="str">
        <f>+[1]I_Vendite!C13</f>
        <v>Prodotto/Servizio 10</v>
      </c>
      <c r="J14" s="253">
        <f>+[1]I_Vendite!AH13</f>
        <v>0</v>
      </c>
      <c r="K14" s="254">
        <f>+SUM([1]I_Vendite!AH47:AS47)/SUM([1]I_Vendite!$AH$38:$AS$67)</f>
        <v>0</v>
      </c>
    </row>
    <row r="15" spans="2:11" ht="15.6" thickTop="1" thickBot="1">
      <c r="I15" s="253" t="str">
        <f>+[1]I_Vendite!C14</f>
        <v>Prodotto/Servizio 11</v>
      </c>
      <c r="J15" s="253">
        <f>+[1]I_Vendite!AH14</f>
        <v>0</v>
      </c>
      <c r="K15" s="254">
        <f>+SUM([1]I_Vendite!AH48:AS48)/SUM([1]I_Vendite!$AH$38:$AS$67)</f>
        <v>0</v>
      </c>
    </row>
    <row r="16" spans="2:11" ht="15.6" thickTop="1" thickBot="1">
      <c r="I16" s="253" t="str">
        <f>+[1]I_Vendite!C15</f>
        <v>Prodotto/Servizio 12</v>
      </c>
      <c r="J16" s="253">
        <f>+[1]I_Vendite!AH15</f>
        <v>0</v>
      </c>
      <c r="K16" s="254">
        <f>+SUM([1]I_Vendite!AH49:AS49)/SUM([1]I_Vendite!$AH$38:$AS$67)</f>
        <v>0</v>
      </c>
    </row>
    <row r="17" spans="4:11" ht="15.6" thickTop="1" thickBot="1">
      <c r="I17" s="253" t="str">
        <f>+[1]I_Vendite!C16</f>
        <v>Prodotto/Servizio 13</v>
      </c>
      <c r="J17" s="253">
        <f>+[1]I_Vendite!AH16</f>
        <v>0</v>
      </c>
      <c r="K17" s="254">
        <f>+SUM([1]I_Vendite!AH50:AS50)/SUM([1]I_Vendite!$AH$38:$AS$67)</f>
        <v>0</v>
      </c>
    </row>
    <row r="18" spans="4:11" ht="15.6" thickTop="1" thickBot="1">
      <c r="D18" s="258"/>
      <c r="I18" s="253" t="str">
        <f>+[1]I_Vendite!C17</f>
        <v>Prodotto/Servizio 14</v>
      </c>
      <c r="J18" s="253">
        <f>+[1]I_Vendite!AH17</f>
        <v>0</v>
      </c>
      <c r="K18" s="254">
        <f>+SUM([1]I_Vendite!AH51:AS51)/SUM([1]I_Vendite!$AH$38:$AS$67)</f>
        <v>0</v>
      </c>
    </row>
    <row r="19" spans="4:11" ht="15.6" thickTop="1" thickBot="1">
      <c r="D19" s="258"/>
      <c r="I19" s="253" t="str">
        <f>+[1]I_Vendite!C18</f>
        <v>Prodotto/Servizio 15</v>
      </c>
      <c r="J19" s="253">
        <f>+[1]I_Vendite!AH18</f>
        <v>0</v>
      </c>
      <c r="K19" s="254">
        <f>+SUM([1]I_Vendite!AH52:AS52)/SUM([1]I_Vendite!$AH$38:$AS$67)</f>
        <v>0</v>
      </c>
    </row>
    <row r="20" spans="4:11" ht="15.6" thickTop="1" thickBot="1">
      <c r="D20" s="258"/>
      <c r="I20" s="253" t="str">
        <f>+[1]I_Vendite!C19</f>
        <v>Prodotto/Servizio 16</v>
      </c>
      <c r="J20" s="253">
        <f>+[1]I_Vendite!AH19</f>
        <v>0</v>
      </c>
      <c r="K20" s="254">
        <f>+SUM([1]I_Vendite!AH53:AS53)/SUM([1]I_Vendite!$AH$38:$AS$67)</f>
        <v>0</v>
      </c>
    </row>
    <row r="21" spans="4:11" ht="15.6" thickTop="1" thickBot="1">
      <c r="D21" s="258"/>
      <c r="I21" s="253" t="str">
        <f>+[1]I_Vendite!C20</f>
        <v>Prodotto/Servizio 17</v>
      </c>
      <c r="J21" s="253">
        <f>+[1]I_Vendite!AH20</f>
        <v>0</v>
      </c>
      <c r="K21" s="254">
        <f>+SUM([1]I_Vendite!AH54:AS54)/SUM([1]I_Vendite!$AH$38:$AS$67)</f>
        <v>0</v>
      </c>
    </row>
    <row r="22" spans="4:11" ht="15.6" thickTop="1" thickBot="1">
      <c r="D22" s="259"/>
      <c r="I22" s="253" t="str">
        <f>+[1]I_Vendite!C21</f>
        <v>Prodotto/Servizio 18</v>
      </c>
      <c r="J22" s="253">
        <f>+[1]I_Vendite!AH21</f>
        <v>0</v>
      </c>
      <c r="K22" s="254">
        <f>+SUM([1]I_Vendite!AH55:AS55)/SUM([1]I_Vendite!$AH$38:$AS$67)</f>
        <v>0</v>
      </c>
    </row>
    <row r="23" spans="4:11" ht="15.6" thickTop="1" thickBot="1">
      <c r="I23" s="253" t="str">
        <f>+[1]I_Vendite!C22</f>
        <v>Prodotto/Servizio 19</v>
      </c>
      <c r="J23" s="253">
        <f>+[1]I_Vendite!AH22</f>
        <v>0</v>
      </c>
      <c r="K23" s="254">
        <f>+SUM([1]I_Vendite!AH56:AS56)/SUM([1]I_Vendite!$AH$38:$AS$67)</f>
        <v>0</v>
      </c>
    </row>
    <row r="24" spans="4:11" ht="15.6" thickTop="1" thickBot="1">
      <c r="D24" s="258"/>
      <c r="I24" s="253" t="str">
        <f>+[1]I_Vendite!C23</f>
        <v>Prodotto/Servizio 20</v>
      </c>
      <c r="J24" s="253">
        <f>+[1]I_Vendite!AH23</f>
        <v>0</v>
      </c>
      <c r="K24" s="254">
        <f>+SUM([1]I_Vendite!AH57:AS57)/SUM([1]I_Vendite!$AH$38:$AS$67)</f>
        <v>0</v>
      </c>
    </row>
    <row r="25" spans="4:11" ht="15.6" thickTop="1" thickBot="1">
      <c r="I25" s="253" t="str">
        <f>+[1]I_Vendite!C24</f>
        <v>Prodotto/Servizio 21</v>
      </c>
      <c r="J25" s="253">
        <f>+[1]I_Vendite!AH24</f>
        <v>0</v>
      </c>
      <c r="K25" s="254">
        <f>+SUM([1]I_Vendite!AH58:AS58)/SUM([1]I_Vendite!$AH$38:$AS$67)</f>
        <v>0</v>
      </c>
    </row>
    <row r="26" spans="4:11" ht="15.6" thickTop="1" thickBot="1">
      <c r="I26" s="253" t="str">
        <f>+[1]I_Vendite!C25</f>
        <v>Prodotto/Servizio 22</v>
      </c>
      <c r="J26" s="253">
        <f>+[1]I_Vendite!AH25</f>
        <v>0</v>
      </c>
      <c r="K26" s="254">
        <f>+SUM([1]I_Vendite!AH59:AS59)/SUM([1]I_Vendite!$AH$38:$AS$67)</f>
        <v>0</v>
      </c>
    </row>
    <row r="27" spans="4:11" ht="15.6" thickTop="1" thickBot="1">
      <c r="D27" s="259"/>
      <c r="I27" s="253" t="str">
        <f>+[1]I_Vendite!C26</f>
        <v>Prodotto/Servizio 23</v>
      </c>
      <c r="J27" s="253">
        <f>+[1]I_Vendite!AH26</f>
        <v>0</v>
      </c>
      <c r="K27" s="254">
        <f>+SUM([1]I_Vendite!AH60:AS60)/SUM([1]I_Vendite!$AH$38:$AS$67)</f>
        <v>0</v>
      </c>
    </row>
    <row r="28" spans="4:11" ht="15.6" thickTop="1" thickBot="1">
      <c r="I28" s="253" t="str">
        <f>+[1]I_Vendite!C27</f>
        <v>Prodotto/Servizio 24</v>
      </c>
      <c r="J28" s="253">
        <f>+[1]I_Vendite!AH27</f>
        <v>0</v>
      </c>
      <c r="K28" s="254">
        <f>+SUM([1]I_Vendite!AH61:AS61)/SUM([1]I_Vendite!$AH$38:$AS$67)</f>
        <v>0</v>
      </c>
    </row>
    <row r="29" spans="4:11" ht="15.6" thickTop="1" thickBot="1">
      <c r="I29" s="253" t="str">
        <f>+[1]I_Vendite!C28</f>
        <v>Prodotto/Servizio 25</v>
      </c>
      <c r="J29" s="253">
        <f>+[1]I_Vendite!AH28</f>
        <v>0</v>
      </c>
      <c r="K29" s="254">
        <f>+SUM([1]I_Vendite!AH62:AS62)/SUM([1]I_Vendite!$AH$38:$AS$67)</f>
        <v>0</v>
      </c>
    </row>
    <row r="30" spans="4:11" ht="15.6" thickTop="1" thickBot="1">
      <c r="I30" s="253" t="str">
        <f>+[1]I_Vendite!C29</f>
        <v>Prodotto/Servizio 26</v>
      </c>
      <c r="J30" s="253">
        <f>+[1]I_Vendite!AH29</f>
        <v>0</v>
      </c>
      <c r="K30" s="254">
        <f>+SUM([1]I_Vendite!AH63:AS63)/SUM([1]I_Vendite!$AH$38:$AS$67)</f>
        <v>0</v>
      </c>
    </row>
    <row r="31" spans="4:11" ht="15.6" thickTop="1" thickBot="1">
      <c r="I31" s="253" t="str">
        <f>+[1]I_Vendite!C30</f>
        <v>Prodotto/Servizio 27</v>
      </c>
      <c r="J31" s="253">
        <f>+[1]I_Vendite!AH30</f>
        <v>0</v>
      </c>
      <c r="K31" s="254">
        <f>+SUM([1]I_Vendite!AH64:AS64)/SUM([1]I_Vendite!$AH$38:$AS$67)</f>
        <v>0</v>
      </c>
    </row>
    <row r="32" spans="4:11" ht="15.6" thickTop="1" thickBot="1">
      <c r="I32" s="253" t="str">
        <f>+[1]I_Vendite!C31</f>
        <v>Prodotto/Servizio 28</v>
      </c>
      <c r="J32" s="253">
        <f>+[1]I_Vendite!AH31</f>
        <v>0</v>
      </c>
      <c r="K32" s="254">
        <f>+SUM([1]I_Vendite!AH65:AS65)/SUM([1]I_Vendite!$AH$38:$AS$67)</f>
        <v>0</v>
      </c>
    </row>
    <row r="33" spans="9:11" ht="15.6" thickTop="1" thickBot="1">
      <c r="I33" s="253" t="str">
        <f>+[1]I_Vendite!C32</f>
        <v>Prodotto/Servizio 29</v>
      </c>
      <c r="J33" s="253">
        <f>+[1]I_Vendite!AH32</f>
        <v>0</v>
      </c>
      <c r="K33" s="254">
        <f>+SUM([1]I_Vendite!AH66:AS66)/SUM([1]I_Vendite!$AH$38:$AS$67)</f>
        <v>0</v>
      </c>
    </row>
    <row r="34" spans="9:11" ht="15.6" thickTop="1" thickBot="1">
      <c r="I34" s="253" t="str">
        <f>+[1]I_Vendite!C33</f>
        <v>Prodotto/Servizio 30</v>
      </c>
      <c r="J34" s="253">
        <f>+[1]I_Vendite!AH33</f>
        <v>0</v>
      </c>
      <c r="K34" s="254">
        <f>+SUM([1]I_Vendite!AH67:AS67)/SUM([1]I_Vendite!$AH$38:$AS$67)</f>
        <v>0</v>
      </c>
    </row>
    <row r="35" spans="9:11" ht="15.6" thickTop="1" thickBot="1">
      <c r="I35" s="260"/>
      <c r="K35" s="261">
        <f>SUM(K5:K34)</f>
        <v>0.99999999999999989</v>
      </c>
    </row>
    <row r="36" spans="9:11" ht="15" thickTop="1"/>
  </sheetData>
  <hyperlinks>
    <hyperlink ref="B1" location="Input!A1" display="MENU" xr:uid="{FFAAD04D-F8D7-4D17-BB34-C9F4F4F7CCE1}"/>
  </hyperlinks>
  <printOptions headings="1"/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F8EA6-9AB1-4970-B7B3-09ECE211B1F2}">
  <dimension ref="B1:N26"/>
  <sheetViews>
    <sheetView view="pageLayout" zoomScaleNormal="100" workbookViewId="0">
      <selection activeCell="B5" sqref="B5"/>
    </sheetView>
  </sheetViews>
  <sheetFormatPr defaultRowHeight="14.4"/>
  <cols>
    <col min="2" max="2" width="18" bestFit="1" customWidth="1"/>
    <col min="3" max="3" width="34.5546875" bestFit="1" customWidth="1"/>
    <col min="4" max="4" width="12.77734375" bestFit="1" customWidth="1"/>
    <col min="5" max="5" width="12" bestFit="1" customWidth="1"/>
    <col min="6" max="8" width="10.33203125" bestFit="1" customWidth="1"/>
    <col min="9" max="9" width="9.33203125" bestFit="1" customWidth="1"/>
    <col min="10" max="13" width="10.33203125" bestFit="1" customWidth="1"/>
  </cols>
  <sheetData>
    <row r="1" spans="2:14" ht="24.6" customHeight="1">
      <c r="C1" s="12" t="s">
        <v>40</v>
      </c>
    </row>
    <row r="4" spans="2:14" ht="28.8">
      <c r="B4" s="13" t="s">
        <v>13</v>
      </c>
    </row>
    <row r="6" spans="2:14">
      <c r="D6" s="2">
        <f>+[1]DSCR!E5</f>
        <v>2019</v>
      </c>
      <c r="E6" s="2">
        <f>+[1]DSCR!F5</f>
        <v>2020</v>
      </c>
      <c r="F6" s="2">
        <f>+[1]DSCR!G5</f>
        <v>2021</v>
      </c>
      <c r="G6" s="2">
        <f>+[1]DSCR!H5</f>
        <v>2022</v>
      </c>
      <c r="H6" s="2">
        <f>+[1]DSCR!I5</f>
        <v>2023</v>
      </c>
      <c r="I6" s="2">
        <f>+[1]DSCR!J5</f>
        <v>2024</v>
      </c>
      <c r="J6" s="2">
        <f>+[1]DSCR!K5</f>
        <v>2025</v>
      </c>
      <c r="K6" s="2">
        <f>+[1]DSCR!L5</f>
        <v>2026</v>
      </c>
      <c r="L6" s="2">
        <f>+[1]DSCR!M5</f>
        <v>2027</v>
      </c>
      <c r="M6" s="2">
        <f>+[1]DSCR!N5</f>
        <v>2028</v>
      </c>
      <c r="N6" s="262"/>
    </row>
    <row r="7" spans="2:14">
      <c r="C7" s="263" t="s">
        <v>403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</row>
    <row r="8" spans="2:14">
      <c r="C8" t="s">
        <v>404</v>
      </c>
      <c r="D8" s="9" t="s">
        <v>405</v>
      </c>
      <c r="E8" s="264">
        <f>+IFERROR((([1]CE!DY7/[1]CE!DX7)-1),"NA")</f>
        <v>0</v>
      </c>
      <c r="F8" s="264">
        <f>+IFERROR((([1]CE!DZ7/[1]CE!DY7)-1),"NA")</f>
        <v>-0.65625</v>
      </c>
      <c r="G8" s="264">
        <f>+IFERROR((([1]CE!EA7/[1]CE!DZ7)-1),"NA")</f>
        <v>1.9090909090909092</v>
      </c>
      <c r="H8" s="264">
        <f>+IFERROR((([1]CE!EB7/[1]CE!EA7)-1),"NA")</f>
        <v>0</v>
      </c>
      <c r="I8" s="264">
        <f>+IFERROR((([1]CE!EC7/[1]CE!EB7)-1),"NA")</f>
        <v>0</v>
      </c>
      <c r="J8" s="264">
        <f>+IFERROR((([1]CE!ED7/[1]CE!EC7)-1),"NA")</f>
        <v>0</v>
      </c>
      <c r="K8" s="264">
        <f>+IFERROR((([1]CE!EE7/[1]CE!ED7)-1),"NA")</f>
        <v>0</v>
      </c>
      <c r="L8" s="264">
        <f>+IFERROR((([1]CE!EF7/[1]CE!EE7)-1),"NA")</f>
        <v>0</v>
      </c>
      <c r="M8" s="264">
        <f>+IFERROR((([1]CE!EG7/[1]CE!EF7)-1),"NA")</f>
        <v>0</v>
      </c>
    </row>
    <row r="9" spans="2:14">
      <c r="C9" t="s">
        <v>406</v>
      </c>
      <c r="D9" s="9" t="s">
        <v>405</v>
      </c>
      <c r="E9" s="264">
        <f>+IFERROR((([1]CE!DY13/[1]CE!DX13)-1),"NA")</f>
        <v>0</v>
      </c>
      <c r="F9" s="264">
        <f>+IFERROR((([1]CE!DZ13/[1]CE!DY13)-1),"NA")</f>
        <v>-0.65625</v>
      </c>
      <c r="G9" s="264">
        <f>+IFERROR((([1]CE!EA13/[1]CE!DZ13)-1),"NA")</f>
        <v>1.9090909090909092</v>
      </c>
      <c r="H9" s="264">
        <f>+IFERROR((([1]CE!EB13/[1]CE!EA13)-1),"NA")</f>
        <v>0</v>
      </c>
      <c r="I9" s="264">
        <f>+IFERROR((([1]CE!EC13/[1]CE!EB13)-1),"NA")</f>
        <v>0</v>
      </c>
      <c r="J9" s="264">
        <f>+IFERROR((([1]CE!ED13/[1]CE!EC13)-1),"NA")</f>
        <v>0</v>
      </c>
      <c r="K9" s="264">
        <f>+IFERROR((([1]CE!EE13/[1]CE!ED13)-1),"NA")</f>
        <v>0</v>
      </c>
      <c r="L9" s="264">
        <f>+IFERROR((([1]CE!EF13/[1]CE!EE13)-1),"NA")</f>
        <v>0</v>
      </c>
      <c r="M9" s="264">
        <f>+IFERROR((([1]CE!EG13/[1]CE!EF13)-1),"NA")</f>
        <v>0</v>
      </c>
    </row>
    <row r="10" spans="2:14">
      <c r="C10" t="s">
        <v>407</v>
      </c>
      <c r="D10" s="9" t="s">
        <v>405</v>
      </c>
      <c r="E10" s="264">
        <f>+IFERROR((([1]SP!EB47/[1]SP!EA47)-1),"NA")</f>
        <v>0.39002818725147725</v>
      </c>
      <c r="F10" s="264">
        <f>+IFERROR((([1]SP!EC47/[1]SP!EB47)-1),"NA")</f>
        <v>0.13422740232768282</v>
      </c>
      <c r="G10" s="264">
        <f>+IFERROR((([1]SP!ED47/[1]SP!EC47)-1),"NA")</f>
        <v>0.53205860099112723</v>
      </c>
      <c r="H10" s="264">
        <f>+IFERROR((([1]SP!EE47/[1]SP!ED47)-1),"NA")</f>
        <v>0.29386372279956352</v>
      </c>
      <c r="I10" s="264">
        <f>+IFERROR((([1]SP!EF47/[1]SP!EE47)-1),"NA")</f>
        <v>0.15259955359189314</v>
      </c>
      <c r="J10" s="264">
        <f>+IFERROR((([1]SP!EG47/[1]SP!EF47)-1),"NA")</f>
        <v>0.16745174022596521</v>
      </c>
      <c r="K10" s="264">
        <f>+IFERROR((([1]SP!EH47/[1]SP!EG47)-1),"NA")</f>
        <v>0.14331442603523681</v>
      </c>
      <c r="L10" s="264">
        <f>+IFERROR((([1]SP!EI47/[1]SP!EH47)-1),"NA")</f>
        <v>0.12524578111398377</v>
      </c>
      <c r="M10" s="264">
        <f>+IFERROR((([1]SP!EJ47/[1]SP!EI47)-1),"NA")</f>
        <v>0.11121267631039755</v>
      </c>
    </row>
    <row r="11" spans="2:14">
      <c r="C11" t="s">
        <v>408</v>
      </c>
      <c r="D11" s="9" t="s">
        <v>405</v>
      </c>
      <c r="E11" s="264">
        <f>+IFERROR((([1]SP!EB75/[1]SP!EA75)-1),"NA")</f>
        <v>3.0691127820458464E-2</v>
      </c>
      <c r="F11" s="264">
        <f>+IFERROR((([1]SP!EC75/[1]SP!EB75)-1),"NA")</f>
        <v>-0.6597963780813223</v>
      </c>
      <c r="G11" s="264">
        <f>+IFERROR((([1]SP!ED75/[1]SP!EC75)-1),"NA")</f>
        <v>-1.6459437128819814</v>
      </c>
      <c r="H11" s="264">
        <f>+IFERROR((([1]SP!EE75/[1]SP!ED75)-1),"NA")</f>
        <v>-5.5387593980021164</v>
      </c>
      <c r="I11" s="264">
        <f>+IFERROR((([1]SP!EF75/[1]SP!EE75)-1),"NA")</f>
        <v>-8.678441184646335E-4</v>
      </c>
      <c r="J11" s="264">
        <f>+IFERROR((([1]SP!EG75/[1]SP!EF75)-1),"NA")</f>
        <v>-8.6859792606608366E-4</v>
      </c>
      <c r="K11" s="264">
        <f>+IFERROR((([1]SP!EH75/[1]SP!EG75)-1),"NA")</f>
        <v>-8.6935304431734473E-4</v>
      </c>
      <c r="L11" s="264">
        <f>+IFERROR((([1]SP!EI75/[1]SP!EH75)-1),"NA")</f>
        <v>-8.7010947663979099E-4</v>
      </c>
      <c r="M11" s="264">
        <f>+IFERROR((([1]SP!EJ75/[1]SP!EI75)-1),"NA")</f>
        <v>-8.7086722646634307E-4</v>
      </c>
    </row>
    <row r="12" spans="2:14">
      <c r="C12" s="263" t="s">
        <v>409</v>
      </c>
      <c r="D12" s="263"/>
      <c r="E12" s="263"/>
      <c r="F12" s="263"/>
      <c r="G12" s="263"/>
      <c r="H12" s="263"/>
      <c r="I12" s="263"/>
      <c r="J12" s="263"/>
      <c r="K12" s="263"/>
      <c r="L12" s="263"/>
      <c r="M12" s="263"/>
    </row>
    <row r="13" spans="2:14">
      <c r="C13" t="s">
        <v>410</v>
      </c>
      <c r="D13" s="265">
        <f>+IFERROR(([1]CE!DX52/[1]CE!DX7),"na")</f>
        <v>0.84845807291666664</v>
      </c>
      <c r="E13" s="265">
        <f>+IFERROR(([1]CE!DY52/[1]CE!DY7),"na")</f>
        <v>0.86631484375000001</v>
      </c>
      <c r="F13" s="265">
        <f>+IFERROR(([1]CE!DZ52/[1]CE!DZ7),"na")</f>
        <v>0.85709772727272726</v>
      </c>
      <c r="G13" s="265">
        <f>+IFERROR(([1]CE!EA52/[1]CE!EA7),"na")</f>
        <v>0.86481484374999995</v>
      </c>
      <c r="H13" s="265">
        <f>+IFERROR(([1]CE!EB52/[1]CE!EB7),"na")</f>
        <v>0.86406484375000003</v>
      </c>
      <c r="I13" s="265">
        <f>+IFERROR(([1]CE!EC52/[1]CE!EC7),"na")</f>
        <v>0.86331484375</v>
      </c>
      <c r="J13" s="265">
        <f>+IFERROR(([1]CE!ED52/[1]CE!ED7),"na")</f>
        <v>0.86256484374999998</v>
      </c>
      <c r="K13" s="265">
        <f>+IFERROR(([1]CE!EE52/[1]CE!EE7),"na")</f>
        <v>0.86181484374999995</v>
      </c>
      <c r="L13" s="265">
        <f>+IFERROR(([1]CE!EF52/[1]CE!EF7),"na")</f>
        <v>0.86106484375000003</v>
      </c>
      <c r="M13" s="265">
        <f>+IFERROR(([1]CE!EG52/[1]CE!EG7),"na")</f>
        <v>0.86031484375</v>
      </c>
    </row>
    <row r="14" spans="2:14">
      <c r="C14" t="s">
        <v>411</v>
      </c>
      <c r="D14" s="265">
        <f>+IFERROR([1]CE!DX52/(([1]SP!EA47+[1]SP!DZ47)/2),"na")</f>
        <v>1.2828446330909191</v>
      </c>
      <c r="E14" s="264">
        <f>+IFERROR([1]CE!DY52/(([1]SP!EB47+[1]SP!EA47)/2),"na")</f>
        <v>0.67249686268439768</v>
      </c>
      <c r="F14" s="264">
        <f>+IFERROR([1]CE!DZ52/(([1]SP!EC47+[1]SP!EB47)/2),"na")</f>
        <v>0.18425796963286825</v>
      </c>
      <c r="G14" s="264">
        <f>+IFERROR([1]CE!EA52/(([1]SP!ED47+[1]SP!EC47)/2),"na")</f>
        <v>0.401923287424785</v>
      </c>
      <c r="H14" s="264">
        <f>+IFERROR([1]CE!EB52/(([1]SP!EE47+[1]SP!ED47)/2),"na")</f>
        <v>0.28933244174071204</v>
      </c>
      <c r="I14" s="264">
        <f>+IFERROR([1]CE!EC52/(([1]SP!EF47+[1]SP!EE47)/2),"na")</f>
        <v>0.23808708397694717</v>
      </c>
      <c r="J14" s="264">
        <f>+IFERROR([1]CE!ED52/(([1]SP!EG47+[1]SP!EF47)/2),"na")</f>
        <v>0.20497162465971652</v>
      </c>
      <c r="K14" s="264">
        <f>+IFERROR([1]CE!EE52/(([1]SP!EH47+[1]SP!EG47)/2),"na")</f>
        <v>0.17739467235786383</v>
      </c>
      <c r="L14" s="264">
        <f>+IFERROR([1]CE!EF52/(([1]SP!EI47+[1]SP!EH47)/2),"na")</f>
        <v>0.15634122175967055</v>
      </c>
      <c r="M14" s="264">
        <f>+IFERROR([1]CE!EG52/(([1]SP!EJ47+[1]SP!EI47)/2),"na")</f>
        <v>0.13974132100917838</v>
      </c>
    </row>
    <row r="15" spans="2:14" ht="16.2" customHeight="1">
      <c r="C15" t="s">
        <v>412</v>
      </c>
      <c r="D15" s="266">
        <f>+IFERROR([1]CE!DX68/(([1]SP!EA75+[1]SP!DZ75)/2),"na")</f>
        <v>-7.5550642061838085</v>
      </c>
      <c r="E15" s="267">
        <f>+IFERROR([1]CE!DY68/(([1]SP!EB75+[1]SP!EA75)/2),"na")</f>
        <v>-3.7157234904362664</v>
      </c>
      <c r="F15" s="267">
        <f>+IFERROR([1]CE!DZ68/(([1]SP!EC75+[1]SP!EB75)/2),"na")</f>
        <v>-1.8577412693804811</v>
      </c>
      <c r="G15" s="267">
        <f>+IFERROR([1]CE!EA68/(([1]SP!ED75+[1]SP!EC75)/2),"na")</f>
        <v>-80.89721936963646</v>
      </c>
      <c r="H15" s="267">
        <f>+IFERROR([1]CE!EB68/(([1]SP!EE75+[1]SP!ED75)/2),"na")</f>
        <v>-9.3895473651927652</v>
      </c>
      <c r="I15" s="267">
        <f>+IFERROR([1]CE!EC68/(([1]SP!EF75+[1]SP!EE75)/2),"na")</f>
        <v>-3.658810356237733</v>
      </c>
      <c r="J15" s="267">
        <f>+IFERROR([1]CE!ED68/(([1]SP!EG75+[1]SP!EF75)/2),"na")</f>
        <v>-3.658808438762946</v>
      </c>
      <c r="K15" s="267">
        <f>+IFERROR([1]CE!EE68/(([1]SP!EH75+[1]SP!EG75)/2),"na")</f>
        <v>-3.6588065179527844</v>
      </c>
      <c r="L15" s="267">
        <f>+IFERROR([1]CE!EF68/(([1]SP!EI75+[1]SP!EH75)/2),"na")</f>
        <v>-3.6588045937985374</v>
      </c>
      <c r="M15" s="267">
        <f>+IFERROR([1]CE!EG68/(([1]SP!EJ75+[1]SP!EI75)/2),"na")</f>
        <v>-3.6588026662914652</v>
      </c>
    </row>
    <row r="16" spans="2:14">
      <c r="C16" t="s">
        <v>413</v>
      </c>
      <c r="D16" s="268">
        <f>+IFERROR([1]CE!DX7/[1]SP!EA47,"na")</f>
        <v>0.92765723065327366</v>
      </c>
      <c r="E16" s="268">
        <f>+IFERROR([1]CE!DY7/[1]SP!EB47,"na")</f>
        <v>0.66736576938597447</v>
      </c>
      <c r="F16" s="268">
        <f>+IFERROR([1]CE!DZ7/[1]SP!EC47,"na")</f>
        <v>0.20225836790368087</v>
      </c>
      <c r="G16" s="268">
        <f>+IFERROR([1]CE!EA7/[1]SP!ED47,"na")</f>
        <v>0.3840505702428873</v>
      </c>
      <c r="H16" s="268">
        <f>+IFERROR([1]CE!EB7/[1]SP!EE47,"na")</f>
        <v>0.29682459093289054</v>
      </c>
      <c r="I16" s="268">
        <f>+IFERROR([1]CE!EC7/[1]SP!EF47,"na")</f>
        <v>0.25752620674533833</v>
      </c>
      <c r="J16" s="268">
        <f>+IFERROR([1]CE!ED7/[1]SP!EG47,"na")</f>
        <v>0.22058831031036286</v>
      </c>
      <c r="K16" s="268">
        <f>+IFERROR([1]CE!EE7/[1]SP!EH47,"na")</f>
        <v>0.1929375728034104</v>
      </c>
      <c r="L16" s="268">
        <f>+IFERROR([1]CE!EF7/[1]SP!EI47,"na")</f>
        <v>0.17146260491854839</v>
      </c>
      <c r="M16" s="268">
        <f>+IFERROR([1]CE!EG7/[1]SP!EJ47,"na")</f>
        <v>0.15430223986272576</v>
      </c>
    </row>
    <row r="17" spans="3:14">
      <c r="C17" t="s">
        <v>414</v>
      </c>
      <c r="D17" s="265">
        <f>+IFERROR(([1]CE!DX57/[1]CE!DX7),"na")</f>
        <v>1.3541666666666666E-4</v>
      </c>
      <c r="E17" s="265">
        <f>+IFERROR(([1]CE!DY57/[1]CE!DY7),"na")</f>
        <v>0</v>
      </c>
      <c r="F17" s="265">
        <f>+IFERROR(([1]CE!DZ57/[1]CE!DZ7),"na")</f>
        <v>0</v>
      </c>
      <c r="G17" s="265">
        <f>+IFERROR(([1]CE!EA57/[1]CE!EA7),"na")</f>
        <v>0</v>
      </c>
      <c r="H17" s="265">
        <f>+IFERROR(([1]CE!EB57/[1]CE!EB7),"na")</f>
        <v>0</v>
      </c>
      <c r="I17" s="265">
        <f>+IFERROR(([1]CE!EC57/[1]CE!EC7),"na")</f>
        <v>0</v>
      </c>
      <c r="J17" s="265">
        <f>+IFERROR(([1]CE!ED57/[1]CE!ED7),"na")</f>
        <v>0</v>
      </c>
      <c r="K17" s="265">
        <f>+IFERROR(([1]CE!EE57/[1]CE!EE7),"na")</f>
        <v>0</v>
      </c>
      <c r="L17" s="265">
        <f>+IFERROR(([1]CE!EF57/[1]CE!EF7),"na")</f>
        <v>0</v>
      </c>
      <c r="M17" s="265">
        <f>+IFERROR(([1]CE!EG57/[1]CE!EG7),"na")</f>
        <v>0</v>
      </c>
      <c r="N17" s="265"/>
    </row>
    <row r="18" spans="3:14">
      <c r="C18" s="263" t="s">
        <v>415</v>
      </c>
      <c r="D18" s="263"/>
      <c r="E18" s="263"/>
      <c r="F18" s="263"/>
      <c r="G18" s="263"/>
      <c r="H18" s="263"/>
      <c r="I18" s="263"/>
      <c r="J18" s="263"/>
      <c r="K18" s="263"/>
      <c r="L18" s="263"/>
      <c r="M18" s="263"/>
    </row>
    <row r="19" spans="3:14">
      <c r="C19" t="s">
        <v>416</v>
      </c>
      <c r="D19" s="266">
        <f>+([1]SP!EA15+[1]SP!EA6+[1]SP!EA17)/([1]SP!EA51+[1]SP!EA61)</f>
        <v>2.9994242793332089</v>
      </c>
      <c r="E19" s="266">
        <f>+([1]SP!EB15+[1]SP!EB6+[1]SP!EB17)/([1]SP!EB51+[1]SP!EB61)</f>
        <v>15.947593837124211</v>
      </c>
      <c r="F19" s="266">
        <f>+([1]SP!EC15+[1]SP!EC6+[1]SP!EC17)/([1]SP!EC51+[1]SP!EC61)</f>
        <v>23.261873679713279</v>
      </c>
      <c r="G19" s="266">
        <f>+([1]SP!ED15+[1]SP!ED6+[1]SP!ED17)/([1]SP!ED51+[1]SP!ED61)</f>
        <v>20.286319981015911</v>
      </c>
      <c r="H19" s="266">
        <f>+([1]SP!EE15+[1]SP!EE6+[1]SP!EE17)/([1]SP!EE51+[1]SP!EE61)</f>
        <v>13.146030320305032</v>
      </c>
      <c r="I19" s="266">
        <f>+([1]SP!EF15+[1]SP!EF6+[1]SP!EF17)/([1]SP!EF51+[1]SP!EF61)</f>
        <v>32.11245342835079</v>
      </c>
      <c r="J19" s="266">
        <f>+([1]SP!EG15+[1]SP!EG6+[1]SP!EG17)/([1]SP!EG51+[1]SP!EG61)</f>
        <v>34.957268128585241</v>
      </c>
      <c r="K19" s="266">
        <f>+([1]SP!EH15+[1]SP!EH6+[1]SP!EH17)/([1]SP!EH51+[1]SP!EH61)</f>
        <v>37.414069431614891</v>
      </c>
      <c r="L19" s="266">
        <f>+([1]SP!EI15+[1]SP!EI6+[1]SP!EI17)/([1]SP!EI51+[1]SP!EI61)</f>
        <v>39.557454557392845</v>
      </c>
      <c r="M19" s="266">
        <f>+([1]SP!EJ15+[1]SP!EJ6+[1]SP!EJ17)/([1]SP!EJ51+[1]SP!EJ61)</f>
        <v>41.444050187689626</v>
      </c>
    </row>
    <row r="20" spans="3:14">
      <c r="C20" t="s">
        <v>417</v>
      </c>
      <c r="D20" s="266">
        <f>+([1]SP!EA6+[1]SP!EA15)/([1]SP!EA51+[1]SP!EA68)</f>
        <v>7.8592828165911879</v>
      </c>
      <c r="E20" s="266">
        <f>+([1]SP!EB6+[1]SP!EB15)/([1]SP!EB51+[1]SP!EB68)</f>
        <v>9.7499685362254969</v>
      </c>
      <c r="F20" s="266">
        <f>+([1]SP!EC6+[1]SP!EC15)/([1]SP!EC51+[1]SP!EC68)</f>
        <v>10.649567381770773</v>
      </c>
      <c r="G20" s="266">
        <f>+([1]SP!ED6+[1]SP!ED15)/([1]SP!ED51+[1]SP!ED68)</f>
        <v>14.864318994467011</v>
      </c>
      <c r="H20" s="266">
        <f>+([1]SP!EE6+[1]SP!EE15)/([1]SP!EE51+[1]SP!EE68)</f>
        <v>17.399143526396358</v>
      </c>
      <c r="I20" s="266">
        <f>+([1]SP!EF6+[1]SP!EF15)/([1]SP!EF51+[1]SP!EF68)</f>
        <v>18.199861141412455</v>
      </c>
      <c r="J20" s="266">
        <f>+([1]SP!EG6+[1]SP!EG15)/([1]SP!EG51+[1]SP!EG68)</f>
        <v>19.470585099486655</v>
      </c>
      <c r="K20" s="266">
        <f>+([1]SP!EH6+[1]SP!EH15)/([1]SP!EH51+[1]SP!EH68)</f>
        <v>20.532623955073522</v>
      </c>
      <c r="L20" s="266">
        <f>+([1]SP!EI6+[1]SP!EI15)/([1]SP!EI51+[1]SP!EI68)</f>
        <v>21.433665678232504</v>
      </c>
      <c r="M20" s="266">
        <f>+([1]SP!EJ6+[1]SP!EJ15)/([1]SP!EJ51+[1]SP!EJ68)</f>
        <v>22.207896701780214</v>
      </c>
    </row>
    <row r="21" spans="3:14">
      <c r="C21" t="s">
        <v>418</v>
      </c>
      <c r="D21" s="268">
        <f>+IFERROR(([1]SP!EA8/[1]CE!DX7)*360,"na")</f>
        <v>7.8749999999999991</v>
      </c>
      <c r="E21" s="268">
        <f>+IFERROR(([1]SP!EB8/[1]CE!DY7)*360,"na")</f>
        <v>7.8749999999999991</v>
      </c>
      <c r="F21" s="268">
        <f>+IFERROR(([1]SP!EC8/[1]CE!DZ7)*360,"na")</f>
        <v>22.909090909090907</v>
      </c>
      <c r="G21" s="268">
        <f>+IFERROR(([1]SP!ED8/[1]CE!EA7)*360,"na")</f>
        <v>7.8749999999999991</v>
      </c>
      <c r="H21" s="268">
        <f>+IFERROR(([1]SP!EE8/[1]CE!EB7)*360,"na")</f>
        <v>7.8749999999999991</v>
      </c>
      <c r="I21" s="268">
        <f>+IFERROR(([1]SP!EF8/[1]CE!EC7)*360,"na")</f>
        <v>7.8749999999999991</v>
      </c>
      <c r="J21" s="268">
        <f>+IFERROR(([1]SP!EG8/[1]CE!ED7)*360,"na")</f>
        <v>7.8749999999999991</v>
      </c>
      <c r="K21" s="268">
        <f>+IFERROR(([1]SP!EH8/[1]CE!EE7)*360,"na")</f>
        <v>7.8749999999999991</v>
      </c>
      <c r="L21" s="268">
        <f>+IFERROR(([1]SP!EI8/[1]CE!EF7)*360,"na")</f>
        <v>7.8749999999999991</v>
      </c>
      <c r="M21" s="268">
        <f>+IFERROR(([1]SP!EJ8/[1]CE!EG7)*360,"na")</f>
        <v>7.8749999999999991</v>
      </c>
    </row>
    <row r="22" spans="3:14">
      <c r="C22" t="s">
        <v>419</v>
      </c>
      <c r="D22" s="268">
        <f>+IFERROR([1]SP!EA54/([1]CE!DX15+[1]CE!DX40)*360,"na")</f>
        <v>150.709243697479</v>
      </c>
      <c r="E22" s="268">
        <f>+IFERROR([1]SP!EB54/([1]CE!DY15+[1]CE!DY40)*360,"na")</f>
        <v>150.709243697479</v>
      </c>
      <c r="F22" s="268">
        <f>+IFERROR([1]SP!EC54/([1]CE!DZ15+[1]CE!DZ40)*360,"na")</f>
        <v>323.3095238095238</v>
      </c>
      <c r="G22" s="268">
        <f>+IFERROR([1]SP!ED54/([1]CE!EA15+[1]CE!EA40)*360,"na")</f>
        <v>150.709243697479</v>
      </c>
      <c r="H22" s="268">
        <f>+IFERROR([1]SP!EE54/([1]CE!EB15+[1]CE!EB40)*360,"na")</f>
        <v>150.709243697479</v>
      </c>
      <c r="I22" s="268">
        <f>+IFERROR([1]SP!EF54/([1]CE!EC15+[1]CE!EC40)*360,"na")</f>
        <v>150.709243697479</v>
      </c>
      <c r="J22" s="268">
        <f>+IFERROR([1]SP!EG54/([1]CE!ED15+[1]CE!ED40)*360,"na")</f>
        <v>150.709243697479</v>
      </c>
      <c r="K22" s="268">
        <f>+IFERROR([1]SP!EH54/([1]CE!EE15+[1]CE!EE40)*360,"na")</f>
        <v>150.709243697479</v>
      </c>
      <c r="L22" s="268">
        <f>+IFERROR([1]SP!EI54/([1]CE!EF15+[1]CE!EF40)*360,"na")</f>
        <v>150.709243697479</v>
      </c>
      <c r="M22" s="268">
        <f>+IFERROR([1]SP!EJ54/([1]CE!EG15+[1]CE!EG40)*360,"na")</f>
        <v>150.709243697479</v>
      </c>
    </row>
    <row r="23" spans="3:14">
      <c r="C23" s="263" t="s">
        <v>420</v>
      </c>
      <c r="D23" s="263"/>
      <c r="E23" s="263"/>
      <c r="F23" s="263"/>
      <c r="G23" s="263"/>
      <c r="H23" s="263"/>
      <c r="I23" s="263"/>
      <c r="J23" s="263"/>
      <c r="K23" s="263"/>
      <c r="L23" s="263"/>
      <c r="M23" s="263"/>
    </row>
    <row r="24" spans="3:14">
      <c r="C24" t="s">
        <v>421</v>
      </c>
      <c r="D24" s="3">
        <f>+[1]SP!EA6+[1]SP!EA15+[1]SP!EA17-[1]SP!EA51-[1]SP!EA61</f>
        <v>5894217.5999999996</v>
      </c>
      <c r="E24" s="3">
        <f>+[1]SP!EB6+[1]SP!EB15+[1]SP!EB17-[1]SP!EB51-[1]SP!EB61</f>
        <v>12016623.300000001</v>
      </c>
      <c r="F24" s="3">
        <f>+[1]SP!EC6+[1]SP!EC15+[1]SP!EC17-[1]SP!EC51-[1]SP!EC61</f>
        <v>14068725.000000002</v>
      </c>
      <c r="G24" s="3">
        <f>+[1]SP!ED6+[1]SP!ED15+[1]SP!ED17-[1]SP!ED51-[1]SP!ED61</f>
        <v>22187696.100000001</v>
      </c>
      <c r="H24" s="3">
        <f>+[1]SP!EE6+[1]SP!EE15+[1]SP!EE17-[1]SP!EE51-[1]SP!EE61</f>
        <v>28316149.800000004</v>
      </c>
      <c r="I24" s="3">
        <f>+[1]SP!EF6+[1]SP!EF15+[1]SP!EF17-[1]SP!EF51-[1]SP!EF61</f>
        <v>34446619.5</v>
      </c>
      <c r="J24" s="3">
        <f>+[1]SP!EG6+[1]SP!EG15+[1]SP!EG17-[1]SP!EG51-[1]SP!EG61</f>
        <v>40579105.200000003</v>
      </c>
      <c r="K24" s="3">
        <f>+[1]SP!EH6+[1]SP!EH15+[1]SP!EH17-[1]SP!EH51-[1]SP!EH61</f>
        <v>46713606.900000006</v>
      </c>
      <c r="L24" s="3">
        <f>+[1]SP!EI6+[1]SP!EI15+[1]SP!EI17-[1]SP!EI51-[1]SP!EI61</f>
        <v>52850124.600000009</v>
      </c>
      <c r="M24" s="3">
        <f>+[1]SP!EJ6+[1]SP!EJ15+[1]SP!EJ17-[1]SP!EJ51-[1]SP!EJ61</f>
        <v>58988658.300000012</v>
      </c>
    </row>
    <row r="25" spans="3:14">
      <c r="C25" t="s">
        <v>422</v>
      </c>
      <c r="D25" s="3">
        <f>+[1]SP!EA6+[1]SP!EA15-[1]SP!EA51-[1]SP!EA61</f>
        <v>5794217.5999999996</v>
      </c>
      <c r="E25" s="3">
        <f>+[1]SP!EB6+[1]SP!EB15-[1]SP!EB51-[1]SP!EB61</f>
        <v>11916623.300000001</v>
      </c>
      <c r="F25" s="3">
        <f>+[1]SP!EC6+[1]SP!EC15-[1]SP!EC51-[1]SP!EC61</f>
        <v>13968725.000000002</v>
      </c>
      <c r="G25" s="3">
        <f>+[1]SP!ED6+[1]SP!ED15-[1]SP!ED51-[1]SP!ED61</f>
        <v>22087696.100000001</v>
      </c>
      <c r="H25" s="3">
        <f>+[1]SP!EE6+[1]SP!EE15-[1]SP!EE51-[1]SP!EE61</f>
        <v>28216149.800000004</v>
      </c>
      <c r="I25" s="3">
        <f>+[1]SP!EF6+[1]SP!EF15-[1]SP!EF51-[1]SP!EF61</f>
        <v>34346619.5</v>
      </c>
      <c r="J25" s="3">
        <f>+[1]SP!EG6+[1]SP!EG15-[1]SP!EG51-[1]SP!EG61</f>
        <v>40479105.200000003</v>
      </c>
      <c r="K25" s="3">
        <f>+[1]SP!EH6+[1]SP!EH15-[1]SP!EH51-[1]SP!EH61</f>
        <v>46613606.900000006</v>
      </c>
      <c r="L25" s="3">
        <f>+[1]SP!EI6+[1]SP!EI15-[1]SP!EI51-[1]SP!EI61</f>
        <v>52750124.600000009</v>
      </c>
      <c r="M25" s="3">
        <f>+[1]SP!EJ6+[1]SP!EJ15-[1]SP!EJ51-[1]SP!EJ61</f>
        <v>58888658.300000012</v>
      </c>
    </row>
    <row r="26" spans="3:14">
      <c r="C26" t="s">
        <v>423</v>
      </c>
      <c r="D26" s="269">
        <f>+([1]SP!EA51+[1]SP!EA61+[1]SP!EA66)/[1]SP!EA75</f>
        <v>-1.9014761551099089</v>
      </c>
      <c r="E26" s="269">
        <f>+([1]SP!EB51+[1]SP!EB61+[1]SP!EB66)/[1]SP!EB75</f>
        <v>-0.53421905984184614</v>
      </c>
      <c r="F26" s="269">
        <f>+([1]SP!EC51+[1]SP!EC61+[1]SP!EC66)/[1]SP!EC75</f>
        <v>-1.2613214069627783</v>
      </c>
      <c r="G26" s="269">
        <f>+([1]SP!ED51+[1]SP!ED61+[1]SP!ED66)/[1]SP!ED75</f>
        <v>3.3949313603605242</v>
      </c>
      <c r="H26" s="269">
        <f>+([1]SP!EE51+[1]SP!EE61+[1]SP!EE66)/[1]SP!EE75</f>
        <v>-1.4717245001879029</v>
      </c>
      <c r="I26" s="269">
        <f>+([1]SP!EF51+[1]SP!EF61+[1]SP!EF66)/[1]SP!EF75</f>
        <v>-0.72209256895304985</v>
      </c>
      <c r="J26" s="269">
        <f>+([1]SP!EG51+[1]SP!EG61+[1]SP!EG66)/[1]SP!EG75</f>
        <v>-0.77664968066854612</v>
      </c>
      <c r="K26" s="269">
        <f>+([1]SP!EH51+[1]SP!EH61+[1]SP!EH66)/[1]SP!EH75</f>
        <v>-0.83130173370388583</v>
      </c>
      <c r="L26" s="269">
        <f>+([1]SP!EI51+[1]SP!EI61+[1]SP!EI66)/[1]SP!EI75</f>
        <v>-0.88604897610292066</v>
      </c>
      <c r="M26" s="269">
        <f>+([1]SP!EJ51+[1]SP!EJ61+[1]SP!EJ66)/[1]SP!EJ75</f>
        <v>-0.94089165677430842</v>
      </c>
    </row>
  </sheetData>
  <hyperlinks>
    <hyperlink ref="C1" location="Input!A1" display="MENU" xr:uid="{248D8FEC-73C9-4E5B-95B7-937CF323531C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AC2A1-17DD-4D89-87C9-6C93F92C0AD2}">
  <dimension ref="A1:O9"/>
  <sheetViews>
    <sheetView view="pageLayout" zoomScaleNormal="100" workbookViewId="0">
      <selection activeCell="A2" sqref="A2"/>
    </sheetView>
  </sheetViews>
  <sheetFormatPr defaultRowHeight="14.4"/>
  <cols>
    <col min="5" max="5" width="31" bestFit="1" customWidth="1"/>
    <col min="6" max="6" width="11.88671875" bestFit="1" customWidth="1"/>
    <col min="7" max="9" width="10.33203125" bestFit="1" customWidth="1"/>
    <col min="10" max="10" width="11.88671875" bestFit="1" customWidth="1"/>
    <col min="11" max="11" width="10.33203125" bestFit="1" customWidth="1"/>
    <col min="12" max="15" width="11.88671875" bestFit="1" customWidth="1"/>
  </cols>
  <sheetData>
    <row r="1" spans="1:15" ht="28.8">
      <c r="A1" s="21" t="s">
        <v>18</v>
      </c>
      <c r="B1" s="13"/>
      <c r="C1" s="12" t="s">
        <v>40</v>
      </c>
    </row>
    <row r="4" spans="1:15" ht="15" thickBot="1">
      <c r="E4" s="243" t="s">
        <v>424</v>
      </c>
      <c r="F4" s="2">
        <f>+[1]SP!EA4</f>
        <v>2019</v>
      </c>
      <c r="G4" s="2">
        <f t="shared" ref="G4:O4" si="0">+F4+1</f>
        <v>2020</v>
      </c>
      <c r="H4" s="2">
        <f t="shared" si="0"/>
        <v>2021</v>
      </c>
      <c r="I4" s="2">
        <f t="shared" si="0"/>
        <v>2022</v>
      </c>
      <c r="J4" s="2">
        <f t="shared" si="0"/>
        <v>2023</v>
      </c>
      <c r="K4" s="2">
        <f t="shared" si="0"/>
        <v>2024</v>
      </c>
      <c r="L4" s="2">
        <f t="shared" si="0"/>
        <v>2025</v>
      </c>
      <c r="M4" s="2">
        <f t="shared" si="0"/>
        <v>2026</v>
      </c>
      <c r="N4" s="2">
        <f t="shared" si="0"/>
        <v>2027</v>
      </c>
      <c r="O4" s="2">
        <f t="shared" si="0"/>
        <v>2028</v>
      </c>
    </row>
    <row r="5" spans="1:15" ht="15" thickBot="1">
      <c r="E5" s="245" t="s">
        <v>425</v>
      </c>
      <c r="F5" s="3">
        <f>+[1]C_Flow!DY33+[1]C_Flow!DY35</f>
        <v>8779035</v>
      </c>
      <c r="G5" s="3">
        <f>+[1]C_Flow!DZ33+[1]C_Flow!DZ35</f>
        <v>3890525.1999999993</v>
      </c>
      <c r="H5" s="3">
        <f>+[1]C_Flow!EA33+[1]C_Flow!EA35</f>
        <v>255613.80000000075</v>
      </c>
      <c r="I5" s="3">
        <f>+[1]C_Flow!EB33+[1]C_Flow!EB35</f>
        <v>9407477.6999999993</v>
      </c>
      <c r="J5" s="3">
        <f>+[1]C_Flow!EC33+[1]C_Flow!EC35</f>
        <v>7900019.0999999996</v>
      </c>
      <c r="K5" s="3">
        <f>+[1]C_Flow!ED33+[1]C_Flow!ED35</f>
        <v>4137936.2999999989</v>
      </c>
      <c r="L5" s="3">
        <f>+[1]C_Flow!EE33+[1]C_Flow!EE35</f>
        <v>6132485.7000000011</v>
      </c>
      <c r="M5" s="3">
        <f>+[1]C_Flow!EF33+[1]C_Flow!EF35</f>
        <v>6134501.7000000002</v>
      </c>
      <c r="N5" s="3">
        <f>+[1]C_Flow!EG33+[1]C_Flow!EG35</f>
        <v>6136517.6999999993</v>
      </c>
      <c r="O5" s="3">
        <f>+[1]C_Flow!EH33+[1]C_Flow!EH35</f>
        <v>6138533.6999999993</v>
      </c>
    </row>
    <row r="6" spans="1:15" ht="15" thickBot="1">
      <c r="E6" s="245" t="s">
        <v>426</v>
      </c>
      <c r="F6" s="3">
        <f>+[1]WACC!$H12</f>
        <v>3.9999999999999994E-2</v>
      </c>
      <c r="G6" s="3">
        <f>+[1]WACC!$H12</f>
        <v>3.9999999999999994E-2</v>
      </c>
      <c r="H6" s="3">
        <f>+[1]WACC!$H12</f>
        <v>3.9999999999999994E-2</v>
      </c>
      <c r="I6" s="3">
        <f>+[1]WACC!$H12</f>
        <v>3.9999999999999994E-2</v>
      </c>
      <c r="J6" s="3">
        <f>+[1]WACC!$H12</f>
        <v>3.9999999999999994E-2</v>
      </c>
      <c r="K6" s="3">
        <f>+[1]WACC!$H12</f>
        <v>3.9999999999999994E-2</v>
      </c>
      <c r="L6" s="3">
        <f>+[1]WACC!$H12</f>
        <v>3.9999999999999994E-2</v>
      </c>
      <c r="M6" s="3">
        <f>+[1]WACC!$H12</f>
        <v>3.9999999999999994E-2</v>
      </c>
      <c r="N6" s="3">
        <f>+[1]WACC!$H12</f>
        <v>3.9999999999999994E-2</v>
      </c>
      <c r="O6" s="3">
        <f>+[1]WACC!$H12</f>
        <v>3.9999999999999994E-2</v>
      </c>
    </row>
    <row r="7" spans="1:15">
      <c r="E7" s="270" t="s">
        <v>427</v>
      </c>
      <c r="F7" s="271">
        <f>+F5/((1+F6)^F3)</f>
        <v>8779035</v>
      </c>
      <c r="G7" s="271">
        <f t="shared" ref="G7:I7" si="1">+G5/((1+G6)^G3)</f>
        <v>3890525.1999999993</v>
      </c>
      <c r="H7" s="271">
        <f t="shared" si="1"/>
        <v>255613.80000000075</v>
      </c>
      <c r="I7" s="271">
        <f t="shared" si="1"/>
        <v>9407477.6999999993</v>
      </c>
      <c r="J7" s="271">
        <f>+J5/((1+J6)^J3)</f>
        <v>7900019.0999999996</v>
      </c>
      <c r="K7" s="271">
        <f t="shared" ref="K7:L7" si="2">+K5/((1+K6)^K3)</f>
        <v>4137936.2999999989</v>
      </c>
      <c r="L7" s="271">
        <f t="shared" si="2"/>
        <v>6132485.7000000011</v>
      </c>
      <c r="M7" s="271">
        <f>+M5/((1+M6)^M3)</f>
        <v>6134501.7000000002</v>
      </c>
      <c r="N7" s="271">
        <f t="shared" ref="N7:O7" si="3">+N5/((1+N6)^N3)</f>
        <v>6136517.6999999993</v>
      </c>
      <c r="O7" s="271">
        <f t="shared" si="3"/>
        <v>6138533.6999999993</v>
      </c>
    </row>
    <row r="9" spans="1:15">
      <c r="E9" s="243" t="s">
        <v>428</v>
      </c>
      <c r="F9" s="27">
        <f>+SUM(F7:O7)</f>
        <v>58912645.900000006</v>
      </c>
    </row>
  </sheetData>
  <hyperlinks>
    <hyperlink ref="C1" location="Input!A1" display="MENU" xr:uid="{6A78141D-F255-4B8D-AF52-0D892BA0129C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10F8-2881-415A-9F92-402674FEC262}">
  <dimension ref="A1:K10"/>
  <sheetViews>
    <sheetView view="pageLayout" zoomScaleNormal="100" workbookViewId="0">
      <selection activeCell="A2" sqref="A2"/>
    </sheetView>
  </sheetViews>
  <sheetFormatPr defaultRowHeight="14.4"/>
  <cols>
    <col min="5" max="5" width="31" bestFit="1" customWidth="1"/>
    <col min="6" max="6" width="14" bestFit="1" customWidth="1"/>
    <col min="7" max="7" width="12.88671875" bestFit="1" customWidth="1"/>
    <col min="8" max="8" width="11.88671875" bestFit="1" customWidth="1"/>
    <col min="9" max="9" width="14" bestFit="1" customWidth="1"/>
    <col min="10" max="11" width="12.88671875" bestFit="1" customWidth="1"/>
  </cols>
  <sheetData>
    <row r="1" spans="1:11" ht="28.8">
      <c r="A1" s="21" t="s">
        <v>24</v>
      </c>
      <c r="B1" s="13"/>
      <c r="C1" s="12" t="s">
        <v>40</v>
      </c>
    </row>
    <row r="5" spans="1:11">
      <c r="E5" s="243" t="s">
        <v>424</v>
      </c>
      <c r="F5" s="2">
        <v>0</v>
      </c>
      <c r="G5" s="2">
        <f>+F5+1</f>
        <v>1</v>
      </c>
      <c r="H5" s="2">
        <f>+G5+1</f>
        <v>2</v>
      </c>
      <c r="I5" s="2">
        <f>+H5+1</f>
        <v>3</v>
      </c>
      <c r="J5" s="2">
        <f>+I5+1</f>
        <v>4</v>
      </c>
      <c r="K5" s="2">
        <f t="shared" ref="K5" si="0">+J5+1</f>
        <v>5</v>
      </c>
    </row>
    <row r="6" spans="1:11" ht="15" thickBot="1">
      <c r="E6" s="243"/>
      <c r="F6" s="2">
        <f>+[1]SP!EA4</f>
        <v>2019</v>
      </c>
      <c r="G6" s="2">
        <f>+[1]SP!EB4</f>
        <v>2020</v>
      </c>
      <c r="H6" s="2">
        <f>+[1]SP!EC4</f>
        <v>2021</v>
      </c>
      <c r="I6" s="2">
        <f>+[1]SP!ED4</f>
        <v>2022</v>
      </c>
      <c r="J6" s="2">
        <f>+[1]SP!EE4</f>
        <v>2023</v>
      </c>
      <c r="K6" s="2">
        <f>+[1]SP!EF4</f>
        <v>2024</v>
      </c>
    </row>
    <row r="7" spans="1:11">
      <c r="E7" s="245" t="s">
        <v>425</v>
      </c>
      <c r="F7" s="3">
        <f>+[1]C_Flow!DY33+[1]C_Flow!DY35</f>
        <v>8779035</v>
      </c>
      <c r="G7" s="3">
        <f>+[1]C_Flow!DZ33+[1]C_Flow!DZ35</f>
        <v>3890525.1999999993</v>
      </c>
      <c r="H7" s="3">
        <f>+[1]C_Flow!EA33+[1]C_Flow!EA35</f>
        <v>255613.80000000075</v>
      </c>
      <c r="I7" s="3">
        <f>+[1]C_Flow!EB33+[1]C_Flow!EB35</f>
        <v>9407477.6999999993</v>
      </c>
      <c r="J7" s="3">
        <f>+[1]C_Flow!EC33+[1]C_Flow!EC35</f>
        <v>7900019.0999999996</v>
      </c>
      <c r="K7" s="3">
        <f>+[1]C_Flow!ED33+[1]C_Flow!ED35</f>
        <v>4137936.2999999989</v>
      </c>
    </row>
    <row r="10" spans="1:11">
      <c r="E10" s="243" t="s">
        <v>24</v>
      </c>
      <c r="F10" s="272" t="str">
        <f>IFERROR(IRR(F7:K7,1),"NA")</f>
        <v>NA</v>
      </c>
    </row>
  </sheetData>
  <hyperlinks>
    <hyperlink ref="C1" location="Input!A1" display="MENU" xr:uid="{C542581E-0CB0-4089-95EE-3FEEBFCE2D28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6A97D-3DCD-46EA-B652-844AF7D2A14C}">
  <dimension ref="A1:H12"/>
  <sheetViews>
    <sheetView view="pageLayout" zoomScaleNormal="100" workbookViewId="0">
      <selection activeCell="A2" sqref="A2"/>
    </sheetView>
  </sheetViews>
  <sheetFormatPr defaultRowHeight="14.4"/>
  <cols>
    <col min="7" max="7" width="30.44140625" bestFit="1" customWidth="1"/>
    <col min="8" max="8" width="15.77734375" customWidth="1"/>
  </cols>
  <sheetData>
    <row r="1" spans="1:8" ht="28.8">
      <c r="A1" s="21" t="s">
        <v>21</v>
      </c>
      <c r="B1" s="13"/>
      <c r="C1" s="12" t="s">
        <v>40</v>
      </c>
    </row>
    <row r="5" spans="1:8" ht="15" thickBot="1">
      <c r="F5" t="s">
        <v>429</v>
      </c>
      <c r="G5" t="s">
        <v>430</v>
      </c>
      <c r="H5" s="9"/>
    </row>
    <row r="6" spans="1:8" ht="15.6" thickTop="1" thickBot="1">
      <c r="F6" t="s">
        <v>431</v>
      </c>
      <c r="G6" t="s">
        <v>432</v>
      </c>
      <c r="H6" s="273">
        <f>+[1]I_Finanziamenti!G10</f>
        <v>0.04</v>
      </c>
    </row>
    <row r="7" spans="1:8" ht="15.6" thickTop="1" thickBot="1">
      <c r="F7" t="s">
        <v>433</v>
      </c>
      <c r="G7" t="s">
        <v>434</v>
      </c>
      <c r="H7" s="273">
        <v>0.04</v>
      </c>
    </row>
    <row r="8" spans="1:8" ht="15" thickTop="1">
      <c r="F8" t="s">
        <v>435</v>
      </c>
      <c r="G8" t="s">
        <v>436</v>
      </c>
      <c r="H8" s="274">
        <f>+[1]SP!EA75</f>
        <v>-1587165.5249999999</v>
      </c>
    </row>
    <row r="9" spans="1:8">
      <c r="F9" t="s">
        <v>437</v>
      </c>
      <c r="G9" t="s">
        <v>438</v>
      </c>
      <c r="H9" s="274">
        <f>+[1]SP!EA66+[1]SP!EA61+[1]SP!EA68</f>
        <v>4130294.9</v>
      </c>
    </row>
    <row r="12" spans="1:8">
      <c r="F12" s="14" t="s">
        <v>439</v>
      </c>
      <c r="G12" s="14" t="s">
        <v>440</v>
      </c>
      <c r="H12" s="275">
        <f>+(H6*(H9/(H8+H9)))+(H7*(H8/(H8+H9)))</f>
        <v>3.9999999999999994E-2</v>
      </c>
    </row>
  </sheetData>
  <hyperlinks>
    <hyperlink ref="C1" location="Input!A1" display="MENU" xr:uid="{A7752E5A-0656-4C7E-AE1E-4BE071E4B01F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9379-DACF-48CA-BFA9-D933F26C4FC6}">
  <dimension ref="B1:DV36"/>
  <sheetViews>
    <sheetView tabSelected="1" view="pageLayout" zoomScaleNormal="100" workbookViewId="0">
      <selection activeCell="G11" sqref="G11"/>
    </sheetView>
  </sheetViews>
  <sheetFormatPr defaultRowHeight="14.4"/>
  <cols>
    <col min="5" max="5" width="20.77734375" bestFit="1" customWidth="1"/>
    <col min="7" max="7" width="11.88671875" bestFit="1" customWidth="1"/>
    <col min="8" max="8" width="11.77734375" bestFit="1" customWidth="1"/>
    <col min="9" max="12" width="12.88671875" bestFit="1" customWidth="1"/>
    <col min="13" max="13" width="11.77734375" bestFit="1" customWidth="1"/>
    <col min="14" max="16" width="12.77734375" bestFit="1" customWidth="1"/>
    <col min="17" max="17" width="14.33203125" customWidth="1"/>
    <col min="54" max="55" width="12.77734375" bestFit="1" customWidth="1"/>
    <col min="124" max="124" width="12.77734375" bestFit="1" customWidth="1"/>
  </cols>
  <sheetData>
    <row r="1" spans="2:126" ht="28.2" customHeight="1">
      <c r="B1" s="12" t="s">
        <v>40</v>
      </c>
    </row>
    <row r="4" spans="2:126" ht="21">
      <c r="B4" s="32" t="s">
        <v>441</v>
      </c>
      <c r="F4" s="236" t="str">
        <f>+[1]Banca!G5</f>
        <v>anno</v>
      </c>
      <c r="G4" s="276">
        <f>+[1]Banca!H5</f>
        <v>2019</v>
      </c>
      <c r="H4" s="276">
        <f>+[1]Banca!I5</f>
        <v>2019</v>
      </c>
      <c r="I4" s="276">
        <f>+[1]Banca!J5</f>
        <v>2019</v>
      </c>
      <c r="J4" s="276">
        <f>+[1]Banca!K5</f>
        <v>2019</v>
      </c>
      <c r="K4" s="276">
        <f>+[1]Banca!L5</f>
        <v>2019</v>
      </c>
      <c r="L4" s="276">
        <f>+[1]Banca!M5</f>
        <v>2019</v>
      </c>
      <c r="M4" s="276">
        <f>+[1]Banca!N5</f>
        <v>2019</v>
      </c>
      <c r="N4" s="276">
        <f>+[1]Banca!O5</f>
        <v>2019</v>
      </c>
      <c r="O4" s="276">
        <f>+[1]Banca!P5</f>
        <v>2019</v>
      </c>
      <c r="P4" s="276">
        <f>+[1]Banca!Q5</f>
        <v>2019</v>
      </c>
      <c r="Q4" s="276">
        <f>+[1]Banca!R5</f>
        <v>2019</v>
      </c>
      <c r="R4" s="276">
        <f>+[1]Banca!S5</f>
        <v>2019</v>
      </c>
      <c r="S4" s="276">
        <f>+[1]Banca!T5</f>
        <v>2020</v>
      </c>
      <c r="T4" s="276">
        <f>+[1]Banca!U5</f>
        <v>2020</v>
      </c>
      <c r="U4" s="276">
        <f>+[1]Banca!V5</f>
        <v>2020</v>
      </c>
      <c r="V4" s="276">
        <f>+[1]Banca!W5</f>
        <v>2020</v>
      </c>
      <c r="W4" s="276">
        <f>+[1]Banca!X5</f>
        <v>2020</v>
      </c>
      <c r="X4" s="276">
        <f>+[1]Banca!Y5</f>
        <v>2020</v>
      </c>
      <c r="Y4" s="276">
        <f>+[1]Banca!Z5</f>
        <v>2020</v>
      </c>
      <c r="Z4" s="276">
        <f>+[1]Banca!AA5</f>
        <v>2020</v>
      </c>
      <c r="AA4" s="276">
        <f>+[1]Banca!AB5</f>
        <v>2020</v>
      </c>
      <c r="AB4" s="276">
        <f>+[1]Banca!AC5</f>
        <v>2020</v>
      </c>
      <c r="AC4" s="276">
        <f>+[1]Banca!AD5</f>
        <v>2020</v>
      </c>
      <c r="AD4" s="276">
        <f>+[1]Banca!AE5</f>
        <v>2020</v>
      </c>
      <c r="AE4" s="276">
        <f>+[1]Banca!AF5</f>
        <v>2021</v>
      </c>
      <c r="AF4" s="276">
        <f>+[1]Banca!AG5</f>
        <v>2021</v>
      </c>
      <c r="AG4" s="276">
        <f>+[1]Banca!AH5</f>
        <v>2021</v>
      </c>
      <c r="AH4" s="276">
        <f>+[1]Banca!AI5</f>
        <v>2021</v>
      </c>
      <c r="AI4" s="276">
        <f>+[1]Banca!AJ5</f>
        <v>2021</v>
      </c>
      <c r="AJ4" s="276">
        <f>+[1]Banca!AK5</f>
        <v>2021</v>
      </c>
      <c r="AK4" s="276">
        <f>+[1]Banca!AL5</f>
        <v>2021</v>
      </c>
      <c r="AL4" s="276">
        <f>+[1]Banca!AM5</f>
        <v>2021</v>
      </c>
      <c r="AM4" s="276">
        <f>+[1]Banca!AN5</f>
        <v>2021</v>
      </c>
      <c r="AN4" s="276">
        <f>+[1]Banca!AO5</f>
        <v>2021</v>
      </c>
      <c r="AO4" s="276">
        <f>+[1]Banca!AP5</f>
        <v>2021</v>
      </c>
      <c r="AP4" s="276">
        <f>+[1]Banca!AQ5</f>
        <v>2021</v>
      </c>
      <c r="AQ4" s="276">
        <f>+[1]Banca!AR5</f>
        <v>2022</v>
      </c>
      <c r="AR4" s="276">
        <f>+[1]Banca!AS5</f>
        <v>2022</v>
      </c>
      <c r="AS4" s="276">
        <f>+[1]Banca!AT5</f>
        <v>2022</v>
      </c>
      <c r="AT4" s="276">
        <f>+[1]Banca!AU5</f>
        <v>2022</v>
      </c>
      <c r="AU4" s="276">
        <f>+[1]Banca!AV5</f>
        <v>2022</v>
      </c>
      <c r="AV4" s="276">
        <f>+[1]Banca!AW5</f>
        <v>2022</v>
      </c>
      <c r="AW4" s="276">
        <f>+[1]Banca!AX5</f>
        <v>2022</v>
      </c>
      <c r="AX4" s="276">
        <f>+[1]Banca!AY5</f>
        <v>2022</v>
      </c>
      <c r="AY4" s="276">
        <f>+[1]Banca!AZ5</f>
        <v>2022</v>
      </c>
      <c r="AZ4" s="276">
        <f>+[1]Banca!BA5</f>
        <v>2022</v>
      </c>
      <c r="BA4" s="276">
        <f>+[1]Banca!BB5</f>
        <v>2022</v>
      </c>
      <c r="BB4" s="276">
        <f>+[1]Banca!BC5</f>
        <v>2022</v>
      </c>
      <c r="BC4" s="276">
        <f>+[1]Banca!BD5</f>
        <v>2023</v>
      </c>
      <c r="BD4" s="276">
        <f>+[1]Banca!BE5</f>
        <v>2023</v>
      </c>
      <c r="BE4" s="276">
        <f>+[1]Banca!BF5</f>
        <v>2023</v>
      </c>
      <c r="BF4" s="276">
        <f>+[1]Banca!BG5</f>
        <v>2023</v>
      </c>
      <c r="BG4" s="276">
        <f>+[1]Banca!BH5</f>
        <v>2023</v>
      </c>
      <c r="BH4" s="276">
        <f>+[1]Banca!BI5</f>
        <v>2023</v>
      </c>
      <c r="BI4" s="276">
        <f>+[1]Banca!BJ5</f>
        <v>2023</v>
      </c>
      <c r="BJ4" s="276">
        <f>+[1]Banca!BK5</f>
        <v>2023</v>
      </c>
      <c r="BK4" s="276">
        <f>+[1]Banca!BL5</f>
        <v>2023</v>
      </c>
      <c r="BL4" s="276">
        <f>+[1]Banca!BM5</f>
        <v>2023</v>
      </c>
      <c r="BM4" s="276">
        <f>+[1]Banca!BN5</f>
        <v>2023</v>
      </c>
      <c r="BN4" s="276">
        <f>+[1]Banca!BO5</f>
        <v>2023</v>
      </c>
      <c r="BO4" s="276">
        <f>+[1]Banca!BP5</f>
        <v>2024</v>
      </c>
      <c r="BP4" s="276">
        <f>+[1]Banca!BQ5</f>
        <v>2024</v>
      </c>
      <c r="BQ4" s="276">
        <f>+[1]Banca!BR5</f>
        <v>2024</v>
      </c>
      <c r="BR4" s="276">
        <f>+[1]Banca!BS5</f>
        <v>2024</v>
      </c>
      <c r="BS4" s="276">
        <f>+[1]Banca!BT5</f>
        <v>2024</v>
      </c>
      <c r="BT4" s="276">
        <f>+[1]Banca!BU5</f>
        <v>2024</v>
      </c>
      <c r="BU4" s="276">
        <f>+[1]Banca!BV5</f>
        <v>2024</v>
      </c>
      <c r="BV4" s="276">
        <f>+[1]Banca!BW5</f>
        <v>2024</v>
      </c>
      <c r="BW4" s="276">
        <f>+[1]Banca!BX5</f>
        <v>2024</v>
      </c>
      <c r="BX4" s="276">
        <f>+[1]Banca!BY5</f>
        <v>2024</v>
      </c>
      <c r="BY4" s="276">
        <f>+[1]Banca!BZ5</f>
        <v>2024</v>
      </c>
      <c r="BZ4" s="276">
        <f>+[1]Banca!CA5</f>
        <v>2024</v>
      </c>
      <c r="CA4" s="276">
        <f>+[1]Banca!CB5</f>
        <v>2025</v>
      </c>
      <c r="CB4" s="276">
        <f>+[1]Banca!CC5</f>
        <v>2025</v>
      </c>
      <c r="CC4" s="276">
        <f>+[1]Banca!CD5</f>
        <v>2025</v>
      </c>
      <c r="CD4" s="276">
        <f>+[1]Banca!CE5</f>
        <v>2025</v>
      </c>
      <c r="CE4" s="276">
        <f>+[1]Banca!CF5</f>
        <v>2025</v>
      </c>
      <c r="CF4" s="276">
        <f>+[1]Banca!CG5</f>
        <v>2025</v>
      </c>
      <c r="CG4" s="276">
        <f>+[1]Banca!CH5</f>
        <v>2025</v>
      </c>
      <c r="CH4" s="276">
        <f>+[1]Banca!CI5</f>
        <v>2025</v>
      </c>
      <c r="CI4" s="276">
        <f>+[1]Banca!CJ5</f>
        <v>2025</v>
      </c>
      <c r="CJ4" s="276">
        <f>+[1]Banca!CK5</f>
        <v>2025</v>
      </c>
      <c r="CK4" s="276">
        <f>+[1]Banca!CL5</f>
        <v>2025</v>
      </c>
      <c r="CL4" s="276">
        <f>+[1]Banca!CM5</f>
        <v>2025</v>
      </c>
      <c r="CM4" s="276">
        <f>+[1]Banca!CN5</f>
        <v>2026</v>
      </c>
      <c r="CN4" s="276">
        <f>+[1]Banca!CO5</f>
        <v>2026</v>
      </c>
      <c r="CO4" s="276">
        <f>+[1]Banca!CP5</f>
        <v>2026</v>
      </c>
      <c r="CP4" s="276">
        <f>+[1]Banca!CQ5</f>
        <v>2026</v>
      </c>
      <c r="CQ4" s="276">
        <f>+[1]Banca!CR5</f>
        <v>2026</v>
      </c>
      <c r="CR4" s="276">
        <f>+[1]Banca!CS5</f>
        <v>2026</v>
      </c>
      <c r="CS4" s="276">
        <f>+[1]Banca!CT5</f>
        <v>2026</v>
      </c>
      <c r="CT4" s="276">
        <f>+[1]Banca!CU5</f>
        <v>2026</v>
      </c>
      <c r="CU4" s="276">
        <f>+[1]Banca!CV5</f>
        <v>2026</v>
      </c>
      <c r="CV4" s="276">
        <f>+[1]Banca!CW5</f>
        <v>2026</v>
      </c>
      <c r="CW4" s="276">
        <f>+[1]Banca!CX5</f>
        <v>2026</v>
      </c>
      <c r="CX4" s="276">
        <f>+[1]Banca!CY5</f>
        <v>2026</v>
      </c>
      <c r="CY4" s="276">
        <f>+[1]Banca!CZ5</f>
        <v>2027</v>
      </c>
      <c r="CZ4" s="276">
        <f>+[1]Banca!DA5</f>
        <v>2027</v>
      </c>
      <c r="DA4" s="276">
        <f>+[1]Banca!DB5</f>
        <v>2027</v>
      </c>
      <c r="DB4" s="276">
        <f>+[1]Banca!DC5</f>
        <v>2027</v>
      </c>
      <c r="DC4" s="276">
        <f>+[1]Banca!DD5</f>
        <v>2027</v>
      </c>
      <c r="DD4" s="276">
        <f>+[1]Banca!DE5</f>
        <v>2027</v>
      </c>
      <c r="DE4" s="276">
        <f>+[1]Banca!DF5</f>
        <v>2027</v>
      </c>
      <c r="DF4" s="276">
        <f>+[1]Banca!DG5</f>
        <v>2027</v>
      </c>
      <c r="DG4" s="276">
        <f>+[1]Banca!DH5</f>
        <v>2027</v>
      </c>
      <c r="DH4" s="276">
        <f>+[1]Banca!DI5</f>
        <v>2027</v>
      </c>
      <c r="DI4" s="276">
        <f>+[1]Banca!DJ5</f>
        <v>2027</v>
      </c>
      <c r="DJ4" s="276">
        <f>+[1]Banca!DK5</f>
        <v>2027</v>
      </c>
      <c r="DK4" s="276">
        <f>+[1]Banca!DL5</f>
        <v>2028</v>
      </c>
      <c r="DL4" s="276">
        <f>+[1]Banca!DM5</f>
        <v>2028</v>
      </c>
      <c r="DM4" s="276">
        <f>+[1]Banca!DN5</f>
        <v>2028</v>
      </c>
      <c r="DN4" s="276">
        <f>+[1]Banca!DO5</f>
        <v>2028</v>
      </c>
      <c r="DO4" s="276">
        <f>+[1]Banca!DP5</f>
        <v>2028</v>
      </c>
      <c r="DP4" s="276">
        <f>+[1]Banca!DQ5</f>
        <v>2028</v>
      </c>
      <c r="DQ4" s="276">
        <f>+[1]Banca!DR5</f>
        <v>2028</v>
      </c>
      <c r="DR4" s="276">
        <f>+[1]Banca!DS5</f>
        <v>2028</v>
      </c>
      <c r="DS4" s="276">
        <f>+[1]Banca!DT5</f>
        <v>2028</v>
      </c>
      <c r="DT4" s="276">
        <f>+[1]Banca!DU5</f>
        <v>2028</v>
      </c>
      <c r="DU4" s="276">
        <f>+[1]Banca!DV5</f>
        <v>2028</v>
      </c>
      <c r="DV4" s="276">
        <f>+[1]Banca!DW5</f>
        <v>2028</v>
      </c>
    </row>
    <row r="5" spans="2:126" ht="21">
      <c r="C5" s="32"/>
      <c r="D5" s="32"/>
      <c r="E5" s="32"/>
      <c r="F5" s="236" t="str">
        <f>+[1]Banca!G6</f>
        <v>mese</v>
      </c>
      <c r="G5" s="276" t="str">
        <f>+[1]Banca!H6</f>
        <v>gen</v>
      </c>
      <c r="H5" s="276" t="str">
        <f>+[1]Banca!I6</f>
        <v>feb</v>
      </c>
      <c r="I5" s="276" t="str">
        <f>+[1]Banca!J6</f>
        <v>mar</v>
      </c>
      <c r="J5" s="276" t="str">
        <f>+[1]Banca!K6</f>
        <v>apr</v>
      </c>
      <c r="K5" s="276" t="str">
        <f>+[1]Banca!L6</f>
        <v>mag</v>
      </c>
      <c r="L5" s="276" t="str">
        <f>+[1]Banca!M6</f>
        <v>giu</v>
      </c>
      <c r="M5" s="276" t="str">
        <f>+[1]Banca!N6</f>
        <v>lug</v>
      </c>
      <c r="N5" s="276" t="str">
        <f>+[1]Banca!O6</f>
        <v>ago</v>
      </c>
      <c r="O5" s="276" t="str">
        <f>+[1]Banca!P6</f>
        <v>set</v>
      </c>
      <c r="P5" s="276" t="str">
        <f>+[1]Banca!Q6</f>
        <v>ott</v>
      </c>
      <c r="Q5" s="276" t="str">
        <f>+[1]Banca!R6</f>
        <v>nov</v>
      </c>
      <c r="R5" s="276" t="str">
        <f>+[1]Banca!S6</f>
        <v>dic</v>
      </c>
      <c r="S5" s="276" t="str">
        <f>+[1]Banca!T6</f>
        <v>gen</v>
      </c>
      <c r="T5" s="276" t="str">
        <f>+[1]Banca!U6</f>
        <v>feb</v>
      </c>
      <c r="U5" s="276" t="str">
        <f>+[1]Banca!V6</f>
        <v>mar</v>
      </c>
      <c r="V5" s="276" t="str">
        <f>+[1]Banca!W6</f>
        <v>apr</v>
      </c>
      <c r="W5" s="276" t="str">
        <f>+[1]Banca!X6</f>
        <v>mag</v>
      </c>
      <c r="X5" s="276" t="str">
        <f>+[1]Banca!Y6</f>
        <v>giu</v>
      </c>
      <c r="Y5" s="276" t="str">
        <f>+[1]Banca!Z6</f>
        <v>lug</v>
      </c>
      <c r="Z5" s="276" t="str">
        <f>+[1]Banca!AA6</f>
        <v>ago</v>
      </c>
      <c r="AA5" s="276" t="str">
        <f>+[1]Banca!AB6</f>
        <v>set</v>
      </c>
      <c r="AB5" s="276" t="str">
        <f>+[1]Banca!AC6</f>
        <v>ott</v>
      </c>
      <c r="AC5" s="276" t="str">
        <f>+[1]Banca!AD6</f>
        <v>nov</v>
      </c>
      <c r="AD5" s="276" t="str">
        <f>+[1]Banca!AE6</f>
        <v>dic</v>
      </c>
      <c r="AE5" s="276" t="str">
        <f>+[1]Banca!AF6</f>
        <v>gen</v>
      </c>
      <c r="AF5" s="276" t="str">
        <f>+[1]Banca!AG6</f>
        <v>feb</v>
      </c>
      <c r="AG5" s="276" t="str">
        <f>+[1]Banca!AH6</f>
        <v>mar</v>
      </c>
      <c r="AH5" s="276" t="str">
        <f>+[1]Banca!AI6</f>
        <v>apr</v>
      </c>
      <c r="AI5" s="276" t="str">
        <f>+[1]Banca!AJ6</f>
        <v>mag</v>
      </c>
      <c r="AJ5" s="276" t="str">
        <f>+[1]Banca!AK6</f>
        <v>giu</v>
      </c>
      <c r="AK5" s="276" t="str">
        <f>+[1]Banca!AL6</f>
        <v>lug</v>
      </c>
      <c r="AL5" s="276" t="str">
        <f>+[1]Banca!AM6</f>
        <v>ago</v>
      </c>
      <c r="AM5" s="276" t="str">
        <f>+[1]Banca!AN6</f>
        <v>set</v>
      </c>
      <c r="AN5" s="276" t="str">
        <f>+[1]Banca!AO6</f>
        <v>ott</v>
      </c>
      <c r="AO5" s="276" t="str">
        <f>+[1]Banca!AP6</f>
        <v>nov</v>
      </c>
      <c r="AP5" s="276" t="str">
        <f>+[1]Banca!AQ6</f>
        <v>dic</v>
      </c>
      <c r="AQ5" s="276" t="str">
        <f>+[1]Banca!AR6</f>
        <v>gen</v>
      </c>
      <c r="AR5" s="276" t="str">
        <f>+[1]Banca!AS6</f>
        <v>feb</v>
      </c>
      <c r="AS5" s="276" t="str">
        <f>+[1]Banca!AT6</f>
        <v>mar</v>
      </c>
      <c r="AT5" s="276" t="str">
        <f>+[1]Banca!AU6</f>
        <v>apr</v>
      </c>
      <c r="AU5" s="276" t="str">
        <f>+[1]Banca!AV6</f>
        <v>mag</v>
      </c>
      <c r="AV5" s="276" t="str">
        <f>+[1]Banca!AW6</f>
        <v>giu</v>
      </c>
      <c r="AW5" s="276" t="str">
        <f>+[1]Banca!AX6</f>
        <v>lug</v>
      </c>
      <c r="AX5" s="276" t="str">
        <f>+[1]Banca!AY6</f>
        <v>ago</v>
      </c>
      <c r="AY5" s="276" t="str">
        <f>+[1]Banca!AZ6</f>
        <v>set</v>
      </c>
      <c r="AZ5" s="276" t="str">
        <f>+[1]Banca!BA6</f>
        <v>ott</v>
      </c>
      <c r="BA5" s="276" t="str">
        <f>+[1]Banca!BB6</f>
        <v>nov</v>
      </c>
      <c r="BB5" s="276" t="str">
        <f>+[1]Banca!BC6</f>
        <v>dic</v>
      </c>
      <c r="BC5" s="276" t="str">
        <f>+[1]Banca!BD6</f>
        <v>gen</v>
      </c>
      <c r="BD5" s="276" t="str">
        <f>+[1]Banca!BE6</f>
        <v>feb</v>
      </c>
      <c r="BE5" s="276" t="str">
        <f>+[1]Banca!BF6</f>
        <v>mar</v>
      </c>
      <c r="BF5" s="276" t="str">
        <f>+[1]Banca!BG6</f>
        <v>apr</v>
      </c>
      <c r="BG5" s="276" t="str">
        <f>+[1]Banca!BH6</f>
        <v>mag</v>
      </c>
      <c r="BH5" s="276" t="str">
        <f>+[1]Banca!BI6</f>
        <v>giu</v>
      </c>
      <c r="BI5" s="276" t="str">
        <f>+[1]Banca!BJ6</f>
        <v>lug</v>
      </c>
      <c r="BJ5" s="276" t="str">
        <f>+[1]Banca!BK6</f>
        <v>ago</v>
      </c>
      <c r="BK5" s="276" t="str">
        <f>+[1]Banca!BL6</f>
        <v>set</v>
      </c>
      <c r="BL5" s="276" t="str">
        <f>+[1]Banca!BM6</f>
        <v>ott</v>
      </c>
      <c r="BM5" s="276" t="str">
        <f>+[1]Banca!BN6</f>
        <v>nov</v>
      </c>
      <c r="BN5" s="276" t="str">
        <f>+[1]Banca!BO6</f>
        <v>dic</v>
      </c>
      <c r="BO5" s="276" t="str">
        <f>+[1]Banca!BP6</f>
        <v>gen</v>
      </c>
      <c r="BP5" s="276" t="str">
        <f>+[1]Banca!BQ6</f>
        <v>feb</v>
      </c>
      <c r="BQ5" s="276" t="str">
        <f>+[1]Banca!BR6</f>
        <v>mar</v>
      </c>
      <c r="BR5" s="276" t="str">
        <f>+[1]Banca!BS6</f>
        <v>apr</v>
      </c>
      <c r="BS5" s="276" t="str">
        <f>+[1]Banca!BT6</f>
        <v>mag</v>
      </c>
      <c r="BT5" s="276" t="str">
        <f>+[1]Banca!BU6</f>
        <v>giu</v>
      </c>
      <c r="BU5" s="276" t="str">
        <f>+[1]Banca!BV6</f>
        <v>lug</v>
      </c>
      <c r="BV5" s="276" t="str">
        <f>+[1]Banca!BW6</f>
        <v>ago</v>
      </c>
      <c r="BW5" s="276" t="str">
        <f>+[1]Banca!BX6</f>
        <v>set</v>
      </c>
      <c r="BX5" s="276" t="str">
        <f>+[1]Banca!BY6</f>
        <v>ott</v>
      </c>
      <c r="BY5" s="276" t="str">
        <f>+[1]Banca!BZ6</f>
        <v>nov</v>
      </c>
      <c r="BZ5" s="276" t="str">
        <f>+[1]Banca!CA6</f>
        <v>dic</v>
      </c>
      <c r="CA5" s="276" t="str">
        <f>+[1]Banca!CB6</f>
        <v>gen</v>
      </c>
      <c r="CB5" s="276" t="str">
        <f>+[1]Banca!CC6</f>
        <v>feb</v>
      </c>
      <c r="CC5" s="276" t="str">
        <f>+[1]Banca!CD6</f>
        <v>mar</v>
      </c>
      <c r="CD5" s="276" t="str">
        <f>+[1]Banca!CE6</f>
        <v>apr</v>
      </c>
      <c r="CE5" s="276" t="str">
        <f>+[1]Banca!CF6</f>
        <v>mag</v>
      </c>
      <c r="CF5" s="276" t="str">
        <f>+[1]Banca!CG6</f>
        <v>giu</v>
      </c>
      <c r="CG5" s="276" t="str">
        <f>+[1]Banca!CH6</f>
        <v>lug</v>
      </c>
      <c r="CH5" s="276" t="str">
        <f>+[1]Banca!CI6</f>
        <v>ago</v>
      </c>
      <c r="CI5" s="276" t="str">
        <f>+[1]Banca!CJ6</f>
        <v>set</v>
      </c>
      <c r="CJ5" s="276" t="str">
        <f>+[1]Banca!CK6</f>
        <v>ott</v>
      </c>
      <c r="CK5" s="276" t="str">
        <f>+[1]Banca!CL6</f>
        <v>nov</v>
      </c>
      <c r="CL5" s="276" t="str">
        <f>+[1]Banca!CM6</f>
        <v>dic</v>
      </c>
      <c r="CM5" s="276" t="str">
        <f>+[1]Banca!CN6</f>
        <v>gen</v>
      </c>
      <c r="CN5" s="276" t="str">
        <f>+[1]Banca!CO6</f>
        <v>feb</v>
      </c>
      <c r="CO5" s="276" t="str">
        <f>+[1]Banca!CP6</f>
        <v>mar</v>
      </c>
      <c r="CP5" s="276" t="str">
        <f>+[1]Banca!CQ6</f>
        <v>apr</v>
      </c>
      <c r="CQ5" s="276" t="str">
        <f>+[1]Banca!CR6</f>
        <v>mag</v>
      </c>
      <c r="CR5" s="276" t="str">
        <f>+[1]Banca!CS6</f>
        <v>giu</v>
      </c>
      <c r="CS5" s="276" t="str">
        <f>+[1]Banca!CT6</f>
        <v>lug</v>
      </c>
      <c r="CT5" s="276" t="str">
        <f>+[1]Banca!CU6</f>
        <v>ago</v>
      </c>
      <c r="CU5" s="276" t="str">
        <f>+[1]Banca!CV6</f>
        <v>set</v>
      </c>
      <c r="CV5" s="276" t="str">
        <f>+[1]Banca!CW6</f>
        <v>ott</v>
      </c>
      <c r="CW5" s="276" t="str">
        <f>+[1]Banca!CX6</f>
        <v>nov</v>
      </c>
      <c r="CX5" s="276" t="str">
        <f>+[1]Banca!CY6</f>
        <v>dic</v>
      </c>
      <c r="CY5" s="276" t="str">
        <f>+[1]Banca!CZ6</f>
        <v>gen</v>
      </c>
      <c r="CZ5" s="276" t="str">
        <f>+[1]Banca!DA6</f>
        <v>feb</v>
      </c>
      <c r="DA5" s="276" t="str">
        <f>+[1]Banca!DB6</f>
        <v>mar</v>
      </c>
      <c r="DB5" s="276" t="str">
        <f>+[1]Banca!DC6</f>
        <v>apr</v>
      </c>
      <c r="DC5" s="276" t="str">
        <f>+[1]Banca!DD6</f>
        <v>mag</v>
      </c>
      <c r="DD5" s="276" t="str">
        <f>+[1]Banca!DE6</f>
        <v>giu</v>
      </c>
      <c r="DE5" s="276" t="str">
        <f>+[1]Banca!DF6</f>
        <v>lug</v>
      </c>
      <c r="DF5" s="276" t="str">
        <f>+[1]Banca!DG6</f>
        <v>ago</v>
      </c>
      <c r="DG5" s="276" t="str">
        <f>+[1]Banca!DH6</f>
        <v>set</v>
      </c>
      <c r="DH5" s="276" t="str">
        <f>+[1]Banca!DI6</f>
        <v>ott</v>
      </c>
      <c r="DI5" s="276" t="str">
        <f>+[1]Banca!DJ6</f>
        <v>nov</v>
      </c>
      <c r="DJ5" s="276" t="str">
        <f>+[1]Banca!DK6</f>
        <v>dic</v>
      </c>
      <c r="DK5" s="276" t="str">
        <f>+[1]Banca!DL6</f>
        <v>gen</v>
      </c>
      <c r="DL5" s="276" t="str">
        <f>+[1]Banca!DM6</f>
        <v>feb</v>
      </c>
      <c r="DM5" s="276" t="str">
        <f>+[1]Banca!DN6</f>
        <v>mar</v>
      </c>
      <c r="DN5" s="276" t="str">
        <f>+[1]Banca!DO6</f>
        <v>apr</v>
      </c>
      <c r="DO5" s="276" t="str">
        <f>+[1]Banca!DP6</f>
        <v>mag</v>
      </c>
      <c r="DP5" s="276" t="str">
        <f>+[1]Banca!DQ6</f>
        <v>giu</v>
      </c>
      <c r="DQ5" s="276" t="str">
        <f>+[1]Banca!DR6</f>
        <v>lug</v>
      </c>
      <c r="DR5" s="276" t="str">
        <f>+[1]Banca!DS6</f>
        <v>ago</v>
      </c>
      <c r="DS5" s="276" t="str">
        <f>+[1]Banca!DT6</f>
        <v>set</v>
      </c>
      <c r="DT5" s="276" t="str">
        <f>+[1]Banca!DU6</f>
        <v>ott</v>
      </c>
      <c r="DU5" s="276" t="str">
        <f>+[1]Banca!DV6</f>
        <v>nov</v>
      </c>
      <c r="DV5" s="276" t="str">
        <f>+[1]Banca!DW6</f>
        <v>dic</v>
      </c>
    </row>
    <row r="6" spans="2:126">
      <c r="D6" s="26" t="s">
        <v>442</v>
      </c>
      <c r="E6" s="26"/>
      <c r="G6" s="27">
        <f>+G7</f>
        <v>176000</v>
      </c>
      <c r="H6" s="27">
        <f t="shared" ref="H6:BS6" si="0">+H7</f>
        <v>176000</v>
      </c>
      <c r="I6" s="235">
        <f t="shared" si="0"/>
        <v>176000</v>
      </c>
      <c r="J6" s="235">
        <f t="shared" si="0"/>
        <v>176000</v>
      </c>
      <c r="K6" s="235">
        <f t="shared" si="0"/>
        <v>176000</v>
      </c>
      <c r="L6" s="235">
        <f t="shared" si="0"/>
        <v>176000</v>
      </c>
      <c r="M6" s="235">
        <f t="shared" si="0"/>
        <v>176000</v>
      </c>
      <c r="N6" s="235">
        <f t="shared" si="0"/>
        <v>176000</v>
      </c>
      <c r="O6" s="235">
        <f t="shared" si="0"/>
        <v>176000</v>
      </c>
      <c r="P6" s="235">
        <f t="shared" si="0"/>
        <v>176000</v>
      </c>
      <c r="Q6" s="235">
        <f t="shared" si="0"/>
        <v>176000</v>
      </c>
      <c r="R6" s="235">
        <f t="shared" si="0"/>
        <v>176000</v>
      </c>
      <c r="S6" s="235">
        <f t="shared" si="0"/>
        <v>176000</v>
      </c>
      <c r="T6" s="235">
        <f t="shared" si="0"/>
        <v>176000</v>
      </c>
      <c r="U6" s="235">
        <f t="shared" si="0"/>
        <v>176000</v>
      </c>
      <c r="V6" s="235">
        <f t="shared" si="0"/>
        <v>176000</v>
      </c>
      <c r="W6" s="235">
        <f t="shared" si="0"/>
        <v>176000</v>
      </c>
      <c r="X6" s="235">
        <f t="shared" si="0"/>
        <v>176000</v>
      </c>
      <c r="Y6" s="235">
        <f t="shared" si="0"/>
        <v>176000</v>
      </c>
      <c r="Z6" s="235">
        <f t="shared" si="0"/>
        <v>176000</v>
      </c>
      <c r="AA6" s="235">
        <f t="shared" si="0"/>
        <v>176000</v>
      </c>
      <c r="AB6" s="235">
        <f t="shared" si="0"/>
        <v>176000</v>
      </c>
      <c r="AC6" s="235">
        <f t="shared" si="0"/>
        <v>176000</v>
      </c>
      <c r="AD6" s="235">
        <f t="shared" si="0"/>
        <v>176000</v>
      </c>
      <c r="AE6" s="235">
        <f t="shared" si="0"/>
        <v>60500</v>
      </c>
      <c r="AF6" s="235">
        <f t="shared" si="0"/>
        <v>60500</v>
      </c>
      <c r="AG6" s="235">
        <f t="shared" si="0"/>
        <v>60500</v>
      </c>
      <c r="AH6" s="235">
        <f t="shared" si="0"/>
        <v>60500</v>
      </c>
      <c r="AI6" s="235">
        <f t="shared" si="0"/>
        <v>60500</v>
      </c>
      <c r="AJ6" s="235">
        <f t="shared" si="0"/>
        <v>60500</v>
      </c>
      <c r="AK6" s="235">
        <f t="shared" si="0"/>
        <v>60500</v>
      </c>
      <c r="AL6" s="235">
        <f t="shared" si="0"/>
        <v>60500</v>
      </c>
      <c r="AM6" s="235">
        <f t="shared" si="0"/>
        <v>60500</v>
      </c>
      <c r="AN6" s="235">
        <f t="shared" si="0"/>
        <v>60500</v>
      </c>
      <c r="AO6" s="235">
        <f t="shared" si="0"/>
        <v>60500</v>
      </c>
      <c r="AP6" s="235">
        <f t="shared" si="0"/>
        <v>60500</v>
      </c>
      <c r="AQ6" s="235">
        <f t="shared" si="0"/>
        <v>176000</v>
      </c>
      <c r="AR6" s="235">
        <f t="shared" si="0"/>
        <v>176000</v>
      </c>
      <c r="AS6" s="235">
        <f t="shared" si="0"/>
        <v>176000</v>
      </c>
      <c r="AT6" s="235">
        <f t="shared" si="0"/>
        <v>176000</v>
      </c>
      <c r="AU6" s="235">
        <f t="shared" si="0"/>
        <v>176000</v>
      </c>
      <c r="AV6" s="235">
        <f t="shared" si="0"/>
        <v>176000</v>
      </c>
      <c r="AW6" s="235">
        <f t="shared" si="0"/>
        <v>176000</v>
      </c>
      <c r="AX6" s="235">
        <f t="shared" si="0"/>
        <v>176000</v>
      </c>
      <c r="AY6" s="235">
        <f t="shared" si="0"/>
        <v>176000</v>
      </c>
      <c r="AZ6" s="235">
        <f t="shared" si="0"/>
        <v>176000</v>
      </c>
      <c r="BA6" s="235">
        <f t="shared" si="0"/>
        <v>176000</v>
      </c>
      <c r="BB6" s="235">
        <f t="shared" si="0"/>
        <v>176000</v>
      </c>
      <c r="BC6" s="235">
        <f t="shared" si="0"/>
        <v>176000</v>
      </c>
      <c r="BD6" s="235">
        <f t="shared" si="0"/>
        <v>176000</v>
      </c>
      <c r="BE6" s="235">
        <f t="shared" si="0"/>
        <v>176000</v>
      </c>
      <c r="BF6" s="235">
        <f t="shared" si="0"/>
        <v>176000</v>
      </c>
      <c r="BG6" s="235">
        <f t="shared" si="0"/>
        <v>176000</v>
      </c>
      <c r="BH6" s="235">
        <f t="shared" si="0"/>
        <v>176000</v>
      </c>
      <c r="BI6" s="235">
        <f t="shared" si="0"/>
        <v>176000</v>
      </c>
      <c r="BJ6" s="235">
        <f t="shared" si="0"/>
        <v>176000</v>
      </c>
      <c r="BK6" s="235">
        <f t="shared" si="0"/>
        <v>176000</v>
      </c>
      <c r="BL6" s="235">
        <f t="shared" si="0"/>
        <v>176000</v>
      </c>
      <c r="BM6" s="235">
        <f t="shared" si="0"/>
        <v>176000</v>
      </c>
      <c r="BN6" s="235">
        <f t="shared" si="0"/>
        <v>176000</v>
      </c>
      <c r="BO6" s="235">
        <f t="shared" si="0"/>
        <v>176000</v>
      </c>
      <c r="BP6" s="235">
        <f t="shared" si="0"/>
        <v>176000</v>
      </c>
      <c r="BQ6" s="235">
        <f t="shared" si="0"/>
        <v>176000</v>
      </c>
      <c r="BR6" s="235">
        <f t="shared" si="0"/>
        <v>176000</v>
      </c>
      <c r="BS6" s="235">
        <f t="shared" si="0"/>
        <v>176000</v>
      </c>
      <c r="BT6" s="235">
        <f t="shared" ref="BT6:DV6" si="1">+BT7</f>
        <v>176000</v>
      </c>
      <c r="BU6" s="235">
        <f t="shared" si="1"/>
        <v>176000</v>
      </c>
      <c r="BV6" s="235">
        <f t="shared" si="1"/>
        <v>176000</v>
      </c>
      <c r="BW6" s="235">
        <f t="shared" si="1"/>
        <v>176000</v>
      </c>
      <c r="BX6" s="235">
        <f t="shared" si="1"/>
        <v>176000</v>
      </c>
      <c r="BY6" s="235">
        <f t="shared" si="1"/>
        <v>176000</v>
      </c>
      <c r="BZ6" s="235">
        <f t="shared" si="1"/>
        <v>176000</v>
      </c>
      <c r="CA6" s="235">
        <f t="shared" si="1"/>
        <v>176000</v>
      </c>
      <c r="CB6" s="235">
        <f t="shared" si="1"/>
        <v>176000</v>
      </c>
      <c r="CC6" s="235">
        <f t="shared" si="1"/>
        <v>176000</v>
      </c>
      <c r="CD6" s="235">
        <f t="shared" si="1"/>
        <v>176000</v>
      </c>
      <c r="CE6" s="235">
        <f t="shared" si="1"/>
        <v>176000</v>
      </c>
      <c r="CF6" s="235">
        <f t="shared" si="1"/>
        <v>176000</v>
      </c>
      <c r="CG6" s="235">
        <f t="shared" si="1"/>
        <v>176000</v>
      </c>
      <c r="CH6" s="235">
        <f t="shared" si="1"/>
        <v>176000</v>
      </c>
      <c r="CI6" s="235">
        <f t="shared" si="1"/>
        <v>176000</v>
      </c>
      <c r="CJ6" s="235">
        <f t="shared" si="1"/>
        <v>176000</v>
      </c>
      <c r="CK6" s="235">
        <f t="shared" si="1"/>
        <v>176000</v>
      </c>
      <c r="CL6" s="235">
        <f t="shared" si="1"/>
        <v>176000</v>
      </c>
      <c r="CM6" s="235">
        <f t="shared" si="1"/>
        <v>176000</v>
      </c>
      <c r="CN6" s="235">
        <f t="shared" si="1"/>
        <v>176000</v>
      </c>
      <c r="CO6" s="235">
        <f t="shared" si="1"/>
        <v>176000</v>
      </c>
      <c r="CP6" s="235">
        <f t="shared" si="1"/>
        <v>176000</v>
      </c>
      <c r="CQ6" s="235">
        <f t="shared" si="1"/>
        <v>176000</v>
      </c>
      <c r="CR6" s="235">
        <f t="shared" si="1"/>
        <v>176000</v>
      </c>
      <c r="CS6" s="235">
        <f t="shared" si="1"/>
        <v>176000</v>
      </c>
      <c r="CT6" s="235">
        <f t="shared" si="1"/>
        <v>176000</v>
      </c>
      <c r="CU6" s="235">
        <f t="shared" si="1"/>
        <v>176000</v>
      </c>
      <c r="CV6" s="235">
        <f t="shared" si="1"/>
        <v>176000</v>
      </c>
      <c r="CW6" s="235">
        <f t="shared" si="1"/>
        <v>176000</v>
      </c>
      <c r="CX6" s="235">
        <f t="shared" si="1"/>
        <v>176000</v>
      </c>
      <c r="CY6" s="235">
        <f t="shared" si="1"/>
        <v>176000</v>
      </c>
      <c r="CZ6" s="235">
        <f t="shared" si="1"/>
        <v>176000</v>
      </c>
      <c r="DA6" s="235">
        <f t="shared" si="1"/>
        <v>176000</v>
      </c>
      <c r="DB6" s="235">
        <f t="shared" si="1"/>
        <v>176000</v>
      </c>
      <c r="DC6" s="235">
        <f t="shared" si="1"/>
        <v>176000</v>
      </c>
      <c r="DD6" s="235">
        <f t="shared" si="1"/>
        <v>176000</v>
      </c>
      <c r="DE6" s="235">
        <f t="shared" si="1"/>
        <v>176000</v>
      </c>
      <c r="DF6" s="235">
        <f t="shared" si="1"/>
        <v>176000</v>
      </c>
      <c r="DG6" s="235">
        <f t="shared" si="1"/>
        <v>176000</v>
      </c>
      <c r="DH6" s="235">
        <f t="shared" si="1"/>
        <v>176000</v>
      </c>
      <c r="DI6" s="235">
        <f t="shared" si="1"/>
        <v>176000</v>
      </c>
      <c r="DJ6" s="235">
        <f t="shared" si="1"/>
        <v>176000</v>
      </c>
      <c r="DK6" s="235">
        <f t="shared" si="1"/>
        <v>176000</v>
      </c>
      <c r="DL6" s="235">
        <f t="shared" si="1"/>
        <v>176000</v>
      </c>
      <c r="DM6" s="235">
        <f t="shared" si="1"/>
        <v>176000</v>
      </c>
      <c r="DN6" s="235">
        <f t="shared" si="1"/>
        <v>176000</v>
      </c>
      <c r="DO6" s="235">
        <f t="shared" si="1"/>
        <v>176000</v>
      </c>
      <c r="DP6" s="235">
        <f t="shared" si="1"/>
        <v>176000</v>
      </c>
      <c r="DQ6" s="235">
        <f t="shared" si="1"/>
        <v>176000</v>
      </c>
      <c r="DR6" s="235">
        <f t="shared" si="1"/>
        <v>176000</v>
      </c>
      <c r="DS6" s="235">
        <f t="shared" si="1"/>
        <v>176000</v>
      </c>
      <c r="DT6" s="235">
        <f t="shared" si="1"/>
        <v>176000</v>
      </c>
      <c r="DU6" s="235">
        <f t="shared" si="1"/>
        <v>176000</v>
      </c>
      <c r="DV6" s="235">
        <f t="shared" si="1"/>
        <v>176000</v>
      </c>
    </row>
    <row r="7" spans="2:126">
      <c r="D7" s="277"/>
      <c r="E7" s="278" t="s">
        <v>443</v>
      </c>
      <c r="G7" s="3">
        <f>+[1]Vendite!G69</f>
        <v>176000</v>
      </c>
      <c r="H7" s="3">
        <f>+[1]Vendite!H69</f>
        <v>176000</v>
      </c>
      <c r="I7" s="3">
        <f>+[1]Vendite!I69</f>
        <v>176000</v>
      </c>
      <c r="J7" s="3">
        <f>+[1]Vendite!J69</f>
        <v>176000</v>
      </c>
      <c r="K7" s="3">
        <f>+[1]Vendite!K69</f>
        <v>176000</v>
      </c>
      <c r="L7" s="3">
        <f>+[1]Vendite!L69</f>
        <v>176000</v>
      </c>
      <c r="M7" s="3">
        <f>+[1]Vendite!M69</f>
        <v>176000</v>
      </c>
      <c r="N7" s="3">
        <f>+[1]Vendite!N69</f>
        <v>176000</v>
      </c>
      <c r="O7" s="3">
        <f>+[1]Vendite!O69</f>
        <v>176000</v>
      </c>
      <c r="P7" s="3">
        <f>+[1]Vendite!P69</f>
        <v>176000</v>
      </c>
      <c r="Q7" s="3">
        <f>+[1]Vendite!Q69</f>
        <v>176000</v>
      </c>
      <c r="R7" s="3">
        <f>+[1]Vendite!R69</f>
        <v>176000</v>
      </c>
      <c r="S7" s="3">
        <f>+[1]Vendite!S69</f>
        <v>176000</v>
      </c>
      <c r="T7" s="3">
        <f>+[1]Vendite!T69</f>
        <v>176000</v>
      </c>
      <c r="U7" s="3">
        <f>+[1]Vendite!U69</f>
        <v>176000</v>
      </c>
      <c r="V7" s="3">
        <f>+[1]Vendite!V69</f>
        <v>176000</v>
      </c>
      <c r="W7" s="3">
        <f>+[1]Vendite!W69</f>
        <v>176000</v>
      </c>
      <c r="X7" s="3">
        <f>+[1]Vendite!X69</f>
        <v>176000</v>
      </c>
      <c r="Y7" s="3">
        <f>+[1]Vendite!Y69</f>
        <v>176000</v>
      </c>
      <c r="Z7" s="3">
        <f>+[1]Vendite!Z69</f>
        <v>176000</v>
      </c>
      <c r="AA7" s="3">
        <f>+[1]Vendite!AA69</f>
        <v>176000</v>
      </c>
      <c r="AB7" s="3">
        <f>+[1]Vendite!AB69</f>
        <v>176000</v>
      </c>
      <c r="AC7" s="3">
        <f>+[1]Vendite!AC69</f>
        <v>176000</v>
      </c>
      <c r="AD7" s="3">
        <f>+[1]Vendite!AD69</f>
        <v>176000</v>
      </c>
      <c r="AE7" s="3">
        <f>+[1]Vendite!AE69</f>
        <v>60500</v>
      </c>
      <c r="AF7" s="3">
        <f>+[1]Vendite!AF69</f>
        <v>60500</v>
      </c>
      <c r="AG7" s="3">
        <f>+[1]Vendite!AG69</f>
        <v>60500</v>
      </c>
      <c r="AH7" s="3">
        <f>+[1]Vendite!AH69</f>
        <v>60500</v>
      </c>
      <c r="AI7" s="3">
        <f>+[1]Vendite!AI69</f>
        <v>60500</v>
      </c>
      <c r="AJ7" s="3">
        <f>+[1]Vendite!AJ69</f>
        <v>60500</v>
      </c>
      <c r="AK7" s="3">
        <f>+[1]Vendite!AK69</f>
        <v>60500</v>
      </c>
      <c r="AL7" s="3">
        <f>+[1]Vendite!AL69</f>
        <v>60500</v>
      </c>
      <c r="AM7" s="3">
        <f>+[1]Vendite!AM69</f>
        <v>60500</v>
      </c>
      <c r="AN7" s="3">
        <f>+[1]Vendite!AN69</f>
        <v>60500</v>
      </c>
      <c r="AO7" s="3">
        <f>+[1]Vendite!AO69</f>
        <v>60500</v>
      </c>
      <c r="AP7" s="3">
        <f>+[1]Vendite!AP69</f>
        <v>60500</v>
      </c>
      <c r="AQ7" s="3">
        <f>+[1]Vendite!AQ69</f>
        <v>176000</v>
      </c>
      <c r="AR7" s="3">
        <f>+[1]Vendite!AR69</f>
        <v>176000</v>
      </c>
      <c r="AS7" s="3">
        <f>+[1]Vendite!AS69</f>
        <v>176000</v>
      </c>
      <c r="AT7" s="3">
        <f>+[1]Vendite!AT69</f>
        <v>176000</v>
      </c>
      <c r="AU7" s="3">
        <f>+[1]Vendite!AU69</f>
        <v>176000</v>
      </c>
      <c r="AV7" s="3">
        <f>+[1]Vendite!AV69</f>
        <v>176000</v>
      </c>
      <c r="AW7" s="3">
        <f>+[1]Vendite!AW69</f>
        <v>176000</v>
      </c>
      <c r="AX7" s="3">
        <f>+[1]Vendite!AX69</f>
        <v>176000</v>
      </c>
      <c r="AY7" s="3">
        <f>+[1]Vendite!AY69</f>
        <v>176000</v>
      </c>
      <c r="AZ7" s="3">
        <f>+[1]Vendite!AZ69</f>
        <v>176000</v>
      </c>
      <c r="BA7" s="3">
        <f>+[1]Vendite!BA69</f>
        <v>176000</v>
      </c>
      <c r="BB7" s="3">
        <f>+[1]Vendite!BB69</f>
        <v>176000</v>
      </c>
      <c r="BC7" s="3">
        <f>+[1]Vendite!BC69</f>
        <v>176000</v>
      </c>
      <c r="BD7" s="3">
        <f>+[1]Vendite!BD69</f>
        <v>176000</v>
      </c>
      <c r="BE7" s="3">
        <f>+[1]Vendite!BE69</f>
        <v>176000</v>
      </c>
      <c r="BF7" s="3">
        <f>+[1]Vendite!BF69</f>
        <v>176000</v>
      </c>
      <c r="BG7" s="3">
        <f>+[1]Vendite!BG69</f>
        <v>176000</v>
      </c>
      <c r="BH7" s="3">
        <f>+[1]Vendite!BH69</f>
        <v>176000</v>
      </c>
      <c r="BI7" s="3">
        <f>+[1]Vendite!BI69</f>
        <v>176000</v>
      </c>
      <c r="BJ7" s="3">
        <f>+[1]Vendite!BJ69</f>
        <v>176000</v>
      </c>
      <c r="BK7" s="3">
        <f>+[1]Vendite!BK69</f>
        <v>176000</v>
      </c>
      <c r="BL7" s="3">
        <f>+[1]Vendite!BL69</f>
        <v>176000</v>
      </c>
      <c r="BM7" s="3">
        <f>+[1]Vendite!BM69</f>
        <v>176000</v>
      </c>
      <c r="BN7" s="3">
        <f>+[1]Vendite!BN69</f>
        <v>176000</v>
      </c>
      <c r="BO7" s="3">
        <f>+[1]Vendite!BO69</f>
        <v>176000</v>
      </c>
      <c r="BP7" s="3">
        <f>+[1]Vendite!BP69</f>
        <v>176000</v>
      </c>
      <c r="BQ7" s="3">
        <f>+[1]Vendite!BQ69</f>
        <v>176000</v>
      </c>
      <c r="BR7" s="3">
        <f>+[1]Vendite!BR69</f>
        <v>176000</v>
      </c>
      <c r="BS7" s="3">
        <f>+[1]Vendite!BS69</f>
        <v>176000</v>
      </c>
      <c r="BT7" s="3">
        <f>+[1]Vendite!BT69</f>
        <v>176000</v>
      </c>
      <c r="BU7" s="3">
        <f>+[1]Vendite!BU69</f>
        <v>176000</v>
      </c>
      <c r="BV7" s="3">
        <f>+[1]Vendite!BV69</f>
        <v>176000</v>
      </c>
      <c r="BW7" s="3">
        <f>+[1]Vendite!BW69</f>
        <v>176000</v>
      </c>
      <c r="BX7" s="3">
        <f>+[1]Vendite!BX69</f>
        <v>176000</v>
      </c>
      <c r="BY7" s="3">
        <f>+[1]Vendite!BY69</f>
        <v>176000</v>
      </c>
      <c r="BZ7" s="3">
        <f>+[1]Vendite!BZ69</f>
        <v>176000</v>
      </c>
      <c r="CA7" s="3">
        <f>+[1]Vendite!CA69</f>
        <v>176000</v>
      </c>
      <c r="CB7" s="3">
        <f>+[1]Vendite!CB69</f>
        <v>176000</v>
      </c>
      <c r="CC7" s="3">
        <f>+[1]Vendite!CC69</f>
        <v>176000</v>
      </c>
      <c r="CD7" s="3">
        <f>+[1]Vendite!CD69</f>
        <v>176000</v>
      </c>
      <c r="CE7" s="3">
        <f>+[1]Vendite!CE69</f>
        <v>176000</v>
      </c>
      <c r="CF7" s="3">
        <f>+[1]Vendite!CF69</f>
        <v>176000</v>
      </c>
      <c r="CG7" s="3">
        <f>+[1]Vendite!CG69</f>
        <v>176000</v>
      </c>
      <c r="CH7" s="3">
        <f>+[1]Vendite!CH69</f>
        <v>176000</v>
      </c>
      <c r="CI7" s="3">
        <f>+[1]Vendite!CI69</f>
        <v>176000</v>
      </c>
      <c r="CJ7" s="3">
        <f>+[1]Vendite!CJ69</f>
        <v>176000</v>
      </c>
      <c r="CK7" s="3">
        <f>+[1]Vendite!CK69</f>
        <v>176000</v>
      </c>
      <c r="CL7" s="3">
        <f>+[1]Vendite!CL69</f>
        <v>176000</v>
      </c>
      <c r="CM7" s="3">
        <f>+[1]Vendite!CM69</f>
        <v>176000</v>
      </c>
      <c r="CN7" s="3">
        <f>+[1]Vendite!CN69</f>
        <v>176000</v>
      </c>
      <c r="CO7" s="3">
        <f>+[1]Vendite!CO69</f>
        <v>176000</v>
      </c>
      <c r="CP7" s="3">
        <f>+[1]Vendite!CP69</f>
        <v>176000</v>
      </c>
      <c r="CQ7" s="3">
        <f>+[1]Vendite!CQ69</f>
        <v>176000</v>
      </c>
      <c r="CR7" s="3">
        <f>+[1]Vendite!CR69</f>
        <v>176000</v>
      </c>
      <c r="CS7" s="3">
        <f>+[1]Vendite!CS69</f>
        <v>176000</v>
      </c>
      <c r="CT7" s="3">
        <f>+[1]Vendite!CT69</f>
        <v>176000</v>
      </c>
      <c r="CU7" s="3">
        <f>+[1]Vendite!CU69</f>
        <v>176000</v>
      </c>
      <c r="CV7" s="3">
        <f>+[1]Vendite!CV69</f>
        <v>176000</v>
      </c>
      <c r="CW7" s="3">
        <f>+[1]Vendite!CW69</f>
        <v>176000</v>
      </c>
      <c r="CX7" s="3">
        <f>+[1]Vendite!CX69</f>
        <v>176000</v>
      </c>
      <c r="CY7" s="3">
        <f>+[1]Vendite!CY69</f>
        <v>176000</v>
      </c>
      <c r="CZ7" s="3">
        <f>+[1]Vendite!CZ69</f>
        <v>176000</v>
      </c>
      <c r="DA7" s="3">
        <f>+[1]Vendite!DA69</f>
        <v>176000</v>
      </c>
      <c r="DB7" s="3">
        <f>+[1]Vendite!DB69</f>
        <v>176000</v>
      </c>
      <c r="DC7" s="3">
        <f>+[1]Vendite!DC69</f>
        <v>176000</v>
      </c>
      <c r="DD7" s="3">
        <f>+[1]Vendite!DD69</f>
        <v>176000</v>
      </c>
      <c r="DE7" s="3">
        <f>+[1]Vendite!DE69</f>
        <v>176000</v>
      </c>
      <c r="DF7" s="3">
        <f>+[1]Vendite!DF69</f>
        <v>176000</v>
      </c>
      <c r="DG7" s="3">
        <f>+[1]Vendite!DG69</f>
        <v>176000</v>
      </c>
      <c r="DH7" s="3">
        <f>+[1]Vendite!DH69</f>
        <v>176000</v>
      </c>
      <c r="DI7" s="3">
        <f>+[1]Vendite!DI69</f>
        <v>176000</v>
      </c>
      <c r="DJ7" s="3">
        <f>+[1]Vendite!DJ69</f>
        <v>176000</v>
      </c>
      <c r="DK7" s="3">
        <f>+[1]Vendite!DK69</f>
        <v>176000</v>
      </c>
      <c r="DL7" s="3">
        <f>+[1]Vendite!DL69</f>
        <v>176000</v>
      </c>
      <c r="DM7" s="3">
        <f>+[1]Vendite!DM69</f>
        <v>176000</v>
      </c>
      <c r="DN7" s="3">
        <f>+[1]Vendite!DN69</f>
        <v>176000</v>
      </c>
      <c r="DO7" s="3">
        <f>+[1]Vendite!DO69</f>
        <v>176000</v>
      </c>
      <c r="DP7" s="3">
        <f>+[1]Vendite!DP69</f>
        <v>176000</v>
      </c>
      <c r="DQ7" s="3">
        <f>+[1]Vendite!DQ69</f>
        <v>176000</v>
      </c>
      <c r="DR7" s="3">
        <f>+[1]Vendite!DR69</f>
        <v>176000</v>
      </c>
      <c r="DS7" s="3">
        <f>+[1]Vendite!DS69</f>
        <v>176000</v>
      </c>
      <c r="DT7" s="3">
        <f>+[1]Vendite!DT69</f>
        <v>176000</v>
      </c>
      <c r="DU7" s="3">
        <f>+[1]Vendite!DU69</f>
        <v>176000</v>
      </c>
      <c r="DV7" s="3">
        <f>+[1]Vendite!DV69</f>
        <v>176000</v>
      </c>
    </row>
    <row r="8" spans="2:126">
      <c r="E8" s="277"/>
    </row>
    <row r="9" spans="2:126">
      <c r="B9" s="357"/>
      <c r="E9" s="279"/>
    </row>
    <row r="10" spans="2:126">
      <c r="D10" s="14" t="s">
        <v>444</v>
      </c>
      <c r="E10" s="26"/>
      <c r="G10" s="27">
        <f>+SUM(G11:G16)</f>
        <v>21505</v>
      </c>
      <c r="H10" s="235">
        <f t="shared" ref="H10:BS10" si="2">+SUM(H11:H16)</f>
        <v>21505</v>
      </c>
      <c r="I10" s="235">
        <f t="shared" si="2"/>
        <v>21505</v>
      </c>
      <c r="J10" s="235">
        <f t="shared" si="2"/>
        <v>21505</v>
      </c>
      <c r="K10" s="235">
        <f t="shared" si="2"/>
        <v>21505</v>
      </c>
      <c r="L10" s="235">
        <f t="shared" si="2"/>
        <v>21505</v>
      </c>
      <c r="M10" s="235">
        <f t="shared" si="2"/>
        <v>21505</v>
      </c>
      <c r="N10" s="235">
        <f t="shared" si="2"/>
        <v>21505</v>
      </c>
      <c r="O10" s="235">
        <f t="shared" si="2"/>
        <v>21505</v>
      </c>
      <c r="P10" s="235">
        <f t="shared" si="2"/>
        <v>21505</v>
      </c>
      <c r="Q10" s="235">
        <f t="shared" si="2"/>
        <v>21505</v>
      </c>
      <c r="R10" s="235">
        <f t="shared" si="2"/>
        <v>21505</v>
      </c>
      <c r="S10" s="235">
        <f t="shared" si="2"/>
        <v>20955</v>
      </c>
      <c r="T10" s="235">
        <f t="shared" si="2"/>
        <v>20955</v>
      </c>
      <c r="U10" s="235">
        <f t="shared" si="2"/>
        <v>20955</v>
      </c>
      <c r="V10" s="235">
        <f t="shared" si="2"/>
        <v>20955</v>
      </c>
      <c r="W10" s="235">
        <f t="shared" si="2"/>
        <v>20955</v>
      </c>
      <c r="X10" s="235">
        <f t="shared" si="2"/>
        <v>20955</v>
      </c>
      <c r="Y10" s="235">
        <f t="shared" si="2"/>
        <v>20955</v>
      </c>
      <c r="Z10" s="235">
        <f t="shared" si="2"/>
        <v>20955</v>
      </c>
      <c r="AA10" s="235">
        <f t="shared" si="2"/>
        <v>20955</v>
      </c>
      <c r="AB10" s="235">
        <f t="shared" si="2"/>
        <v>20955</v>
      </c>
      <c r="AC10" s="235">
        <f t="shared" si="2"/>
        <v>20955</v>
      </c>
      <c r="AD10" s="235">
        <f t="shared" si="2"/>
        <v>20955</v>
      </c>
      <c r="AE10" s="235">
        <f t="shared" si="2"/>
        <v>8250</v>
      </c>
      <c r="AF10" s="235">
        <f t="shared" si="2"/>
        <v>8250</v>
      </c>
      <c r="AG10" s="235">
        <f t="shared" si="2"/>
        <v>8250</v>
      </c>
      <c r="AH10" s="235">
        <f t="shared" si="2"/>
        <v>8250</v>
      </c>
      <c r="AI10" s="235">
        <f t="shared" si="2"/>
        <v>8250</v>
      </c>
      <c r="AJ10" s="235">
        <f t="shared" si="2"/>
        <v>8250</v>
      </c>
      <c r="AK10" s="235">
        <f t="shared" si="2"/>
        <v>8250</v>
      </c>
      <c r="AL10" s="235">
        <f t="shared" si="2"/>
        <v>8250</v>
      </c>
      <c r="AM10" s="235">
        <f t="shared" si="2"/>
        <v>8250</v>
      </c>
      <c r="AN10" s="235">
        <f t="shared" si="2"/>
        <v>8250</v>
      </c>
      <c r="AO10" s="235">
        <f t="shared" si="2"/>
        <v>8250</v>
      </c>
      <c r="AP10" s="235">
        <f t="shared" si="2"/>
        <v>8250</v>
      </c>
      <c r="AQ10" s="235">
        <f t="shared" si="2"/>
        <v>20955</v>
      </c>
      <c r="AR10" s="235">
        <f t="shared" si="2"/>
        <v>20955</v>
      </c>
      <c r="AS10" s="235">
        <f t="shared" si="2"/>
        <v>20955</v>
      </c>
      <c r="AT10" s="235">
        <f t="shared" si="2"/>
        <v>20955</v>
      </c>
      <c r="AU10" s="235">
        <f t="shared" si="2"/>
        <v>20955</v>
      </c>
      <c r="AV10" s="235">
        <f t="shared" si="2"/>
        <v>20955</v>
      </c>
      <c r="AW10" s="235">
        <f t="shared" si="2"/>
        <v>20955</v>
      </c>
      <c r="AX10" s="235">
        <f t="shared" si="2"/>
        <v>20955</v>
      </c>
      <c r="AY10" s="235">
        <f t="shared" si="2"/>
        <v>20955</v>
      </c>
      <c r="AZ10" s="235">
        <f t="shared" si="2"/>
        <v>20955</v>
      </c>
      <c r="BA10" s="235">
        <f t="shared" si="2"/>
        <v>20955</v>
      </c>
      <c r="BB10" s="235">
        <f t="shared" si="2"/>
        <v>20955</v>
      </c>
      <c r="BC10" s="235">
        <f t="shared" si="2"/>
        <v>20955</v>
      </c>
      <c r="BD10" s="235">
        <f t="shared" si="2"/>
        <v>20955</v>
      </c>
      <c r="BE10" s="235">
        <f t="shared" si="2"/>
        <v>20955</v>
      </c>
      <c r="BF10" s="235">
        <f t="shared" si="2"/>
        <v>20955</v>
      </c>
      <c r="BG10" s="235">
        <f t="shared" si="2"/>
        <v>20955</v>
      </c>
      <c r="BH10" s="235">
        <f t="shared" si="2"/>
        <v>20955</v>
      </c>
      <c r="BI10" s="235">
        <f t="shared" si="2"/>
        <v>20955</v>
      </c>
      <c r="BJ10" s="235">
        <f t="shared" si="2"/>
        <v>20955</v>
      </c>
      <c r="BK10" s="235">
        <f t="shared" si="2"/>
        <v>20955</v>
      </c>
      <c r="BL10" s="235">
        <f t="shared" si="2"/>
        <v>20955</v>
      </c>
      <c r="BM10" s="235">
        <f t="shared" si="2"/>
        <v>20955</v>
      </c>
      <c r="BN10" s="235">
        <f t="shared" si="2"/>
        <v>20955</v>
      </c>
      <c r="BO10" s="235">
        <f t="shared" si="2"/>
        <v>20955</v>
      </c>
      <c r="BP10" s="235">
        <f t="shared" si="2"/>
        <v>20955</v>
      </c>
      <c r="BQ10" s="235">
        <f t="shared" si="2"/>
        <v>20955</v>
      </c>
      <c r="BR10" s="235">
        <f t="shared" si="2"/>
        <v>20955</v>
      </c>
      <c r="BS10" s="235">
        <f t="shared" si="2"/>
        <v>20955</v>
      </c>
      <c r="BT10" s="235">
        <f t="shared" ref="BT10:DV10" si="3">+SUM(BT11:BT16)</f>
        <v>20955</v>
      </c>
      <c r="BU10" s="235">
        <f t="shared" si="3"/>
        <v>20955</v>
      </c>
      <c r="BV10" s="235">
        <f t="shared" si="3"/>
        <v>20955</v>
      </c>
      <c r="BW10" s="235">
        <f t="shared" si="3"/>
        <v>20955</v>
      </c>
      <c r="BX10" s="235">
        <f t="shared" si="3"/>
        <v>20955</v>
      </c>
      <c r="BY10" s="235">
        <f t="shared" si="3"/>
        <v>20955</v>
      </c>
      <c r="BZ10" s="235">
        <f t="shared" si="3"/>
        <v>20955</v>
      </c>
      <c r="CA10" s="235">
        <f t="shared" si="3"/>
        <v>20955</v>
      </c>
      <c r="CB10" s="235">
        <f t="shared" si="3"/>
        <v>20955</v>
      </c>
      <c r="CC10" s="235">
        <f t="shared" si="3"/>
        <v>20955</v>
      </c>
      <c r="CD10" s="235">
        <f t="shared" si="3"/>
        <v>20955</v>
      </c>
      <c r="CE10" s="235">
        <f t="shared" si="3"/>
        <v>20955</v>
      </c>
      <c r="CF10" s="235">
        <f t="shared" si="3"/>
        <v>20955</v>
      </c>
      <c r="CG10" s="235">
        <f t="shared" si="3"/>
        <v>20955</v>
      </c>
      <c r="CH10" s="235">
        <f t="shared" si="3"/>
        <v>20955</v>
      </c>
      <c r="CI10" s="235">
        <f t="shared" si="3"/>
        <v>20955</v>
      </c>
      <c r="CJ10" s="235">
        <f t="shared" si="3"/>
        <v>20955</v>
      </c>
      <c r="CK10" s="235">
        <f t="shared" si="3"/>
        <v>20955</v>
      </c>
      <c r="CL10" s="235">
        <f t="shared" si="3"/>
        <v>20955</v>
      </c>
      <c r="CM10" s="235">
        <f t="shared" si="3"/>
        <v>20955</v>
      </c>
      <c r="CN10" s="235">
        <f t="shared" si="3"/>
        <v>20955</v>
      </c>
      <c r="CO10" s="235">
        <f t="shared" si="3"/>
        <v>20955</v>
      </c>
      <c r="CP10" s="235">
        <f t="shared" si="3"/>
        <v>20955</v>
      </c>
      <c r="CQ10" s="235">
        <f t="shared" si="3"/>
        <v>20955</v>
      </c>
      <c r="CR10" s="235">
        <f t="shared" si="3"/>
        <v>20955</v>
      </c>
      <c r="CS10" s="235">
        <f t="shared" si="3"/>
        <v>20955</v>
      </c>
      <c r="CT10" s="235">
        <f t="shared" si="3"/>
        <v>20955</v>
      </c>
      <c r="CU10" s="235">
        <f t="shared" si="3"/>
        <v>20955</v>
      </c>
      <c r="CV10" s="235">
        <f t="shared" si="3"/>
        <v>20955</v>
      </c>
      <c r="CW10" s="235">
        <f t="shared" si="3"/>
        <v>20955</v>
      </c>
      <c r="CX10" s="235">
        <f t="shared" si="3"/>
        <v>20955</v>
      </c>
      <c r="CY10" s="235">
        <f t="shared" si="3"/>
        <v>20955</v>
      </c>
      <c r="CZ10" s="235">
        <f t="shared" si="3"/>
        <v>20955</v>
      </c>
      <c r="DA10" s="235">
        <f t="shared" si="3"/>
        <v>20955</v>
      </c>
      <c r="DB10" s="235">
        <f t="shared" si="3"/>
        <v>20955</v>
      </c>
      <c r="DC10" s="235">
        <f t="shared" si="3"/>
        <v>20955</v>
      </c>
      <c r="DD10" s="235">
        <f t="shared" si="3"/>
        <v>20955</v>
      </c>
      <c r="DE10" s="235">
        <f t="shared" si="3"/>
        <v>20955</v>
      </c>
      <c r="DF10" s="235">
        <f t="shared" si="3"/>
        <v>20955</v>
      </c>
      <c r="DG10" s="235">
        <f t="shared" si="3"/>
        <v>20955</v>
      </c>
      <c r="DH10" s="235">
        <f t="shared" si="3"/>
        <v>20955</v>
      </c>
      <c r="DI10" s="235">
        <f t="shared" si="3"/>
        <v>20955</v>
      </c>
      <c r="DJ10" s="235">
        <f t="shared" si="3"/>
        <v>20955</v>
      </c>
      <c r="DK10" s="235">
        <f t="shared" si="3"/>
        <v>20955</v>
      </c>
      <c r="DL10" s="235">
        <f t="shared" si="3"/>
        <v>20955</v>
      </c>
      <c r="DM10" s="235">
        <f t="shared" si="3"/>
        <v>20955</v>
      </c>
      <c r="DN10" s="235">
        <f t="shared" si="3"/>
        <v>20955</v>
      </c>
      <c r="DO10" s="235">
        <f t="shared" si="3"/>
        <v>20955</v>
      </c>
      <c r="DP10" s="235">
        <f t="shared" si="3"/>
        <v>20955</v>
      </c>
      <c r="DQ10" s="235">
        <f t="shared" si="3"/>
        <v>20955</v>
      </c>
      <c r="DR10" s="235">
        <f t="shared" si="3"/>
        <v>20955</v>
      </c>
      <c r="DS10" s="235">
        <f t="shared" si="3"/>
        <v>20955</v>
      </c>
      <c r="DT10" s="235">
        <f t="shared" si="3"/>
        <v>20955</v>
      </c>
      <c r="DU10" s="235">
        <f t="shared" si="3"/>
        <v>20955</v>
      </c>
      <c r="DV10" s="235">
        <f t="shared" si="3"/>
        <v>20955</v>
      </c>
    </row>
    <row r="11" spans="2:126">
      <c r="D11" s="277"/>
      <c r="E11" s="278" t="s">
        <v>445</v>
      </c>
      <c r="G11" s="3">
        <f>+[1]C_Variabili!H68</f>
        <v>19360</v>
      </c>
      <c r="H11" s="3">
        <f>+[1]C_Variabili!I68</f>
        <v>19360</v>
      </c>
      <c r="I11" s="3">
        <f>+[1]C_Variabili!J68</f>
        <v>19360</v>
      </c>
      <c r="J11" s="3">
        <f>+[1]C_Variabili!K68</f>
        <v>19360</v>
      </c>
      <c r="K11" s="3">
        <f>+[1]C_Variabili!L68</f>
        <v>19360</v>
      </c>
      <c r="L11" s="3">
        <f>+[1]C_Variabili!M68</f>
        <v>19360</v>
      </c>
      <c r="M11" s="3">
        <f>+[1]C_Variabili!N68</f>
        <v>19360</v>
      </c>
      <c r="N11" s="3">
        <f>+[1]C_Variabili!O68</f>
        <v>19360</v>
      </c>
      <c r="O11" s="3">
        <f>+[1]C_Variabili!P68</f>
        <v>19360</v>
      </c>
      <c r="P11" s="3">
        <f>+[1]C_Variabili!Q68</f>
        <v>19360</v>
      </c>
      <c r="Q11" s="3">
        <f>+[1]C_Variabili!R68</f>
        <v>19360</v>
      </c>
      <c r="R11" s="3">
        <f>+[1]C_Variabili!S68</f>
        <v>19360</v>
      </c>
      <c r="S11" s="3">
        <f>+[1]C_Variabili!T68</f>
        <v>19360</v>
      </c>
      <c r="T11" s="3">
        <f>+[1]C_Variabili!U68</f>
        <v>19360</v>
      </c>
      <c r="U11" s="3">
        <f>+[1]C_Variabili!V68</f>
        <v>19360</v>
      </c>
      <c r="V11" s="3">
        <f>+[1]C_Variabili!W68</f>
        <v>19360</v>
      </c>
      <c r="W11" s="3">
        <f>+[1]C_Variabili!X68</f>
        <v>19360</v>
      </c>
      <c r="X11" s="3">
        <f>+[1]C_Variabili!Y68</f>
        <v>19360</v>
      </c>
      <c r="Y11" s="3">
        <f>+[1]C_Variabili!Z68</f>
        <v>19360</v>
      </c>
      <c r="Z11" s="3">
        <f>+[1]C_Variabili!AA68</f>
        <v>19360</v>
      </c>
      <c r="AA11" s="3">
        <f>+[1]C_Variabili!AB68</f>
        <v>19360</v>
      </c>
      <c r="AB11" s="3">
        <f>+[1]C_Variabili!AC68</f>
        <v>19360</v>
      </c>
      <c r="AC11" s="3">
        <f>+[1]C_Variabili!AD68</f>
        <v>19360</v>
      </c>
      <c r="AD11" s="3">
        <f>+[1]C_Variabili!AE68</f>
        <v>19360</v>
      </c>
      <c r="AE11" s="3">
        <f>+[1]C_Variabili!AF68</f>
        <v>6655</v>
      </c>
      <c r="AF11" s="3">
        <f>+[1]C_Variabili!AG68</f>
        <v>6655</v>
      </c>
      <c r="AG11" s="3">
        <f>+[1]C_Variabili!AH68</f>
        <v>6655</v>
      </c>
      <c r="AH11" s="3">
        <f>+[1]C_Variabili!AI68</f>
        <v>6655</v>
      </c>
      <c r="AI11" s="3">
        <f>+[1]C_Variabili!AJ68</f>
        <v>6655</v>
      </c>
      <c r="AJ11" s="3">
        <f>+[1]C_Variabili!AK68</f>
        <v>6655</v>
      </c>
      <c r="AK11" s="3">
        <f>+[1]C_Variabili!AL68</f>
        <v>6655</v>
      </c>
      <c r="AL11" s="3">
        <f>+[1]C_Variabili!AM68</f>
        <v>6655</v>
      </c>
      <c r="AM11" s="3">
        <f>+[1]C_Variabili!AN68</f>
        <v>6655</v>
      </c>
      <c r="AN11" s="3">
        <f>+[1]C_Variabili!AO68</f>
        <v>6655</v>
      </c>
      <c r="AO11" s="3">
        <f>+[1]C_Variabili!AP68</f>
        <v>6655</v>
      </c>
      <c r="AP11" s="3">
        <f>+[1]C_Variabili!AQ68</f>
        <v>6655</v>
      </c>
      <c r="AQ11" s="3">
        <f>+[1]C_Variabili!AR68</f>
        <v>19360</v>
      </c>
      <c r="AR11" s="3">
        <f>+[1]C_Variabili!AS68</f>
        <v>19360</v>
      </c>
      <c r="AS11" s="3">
        <f>+[1]C_Variabili!AT68</f>
        <v>19360</v>
      </c>
      <c r="AT11" s="3">
        <f>+[1]C_Variabili!AU68</f>
        <v>19360</v>
      </c>
      <c r="AU11" s="3">
        <f>+[1]C_Variabili!AV68</f>
        <v>19360</v>
      </c>
      <c r="AV11" s="3">
        <f>+[1]C_Variabili!AW68</f>
        <v>19360</v>
      </c>
      <c r="AW11" s="3">
        <f>+[1]C_Variabili!AX68</f>
        <v>19360</v>
      </c>
      <c r="AX11" s="3">
        <f>+[1]C_Variabili!AY68</f>
        <v>19360</v>
      </c>
      <c r="AY11" s="3">
        <f>+[1]C_Variabili!AZ68</f>
        <v>19360</v>
      </c>
      <c r="AZ11" s="3">
        <f>+[1]C_Variabili!BA68</f>
        <v>19360</v>
      </c>
      <c r="BA11" s="3">
        <f>+[1]C_Variabili!BB68</f>
        <v>19360</v>
      </c>
      <c r="BB11" s="3">
        <f>+[1]C_Variabili!BC68</f>
        <v>19360</v>
      </c>
      <c r="BC11" s="3">
        <f>+[1]C_Variabili!BD68</f>
        <v>19360</v>
      </c>
      <c r="BD11" s="3">
        <f>+[1]C_Variabili!BE68</f>
        <v>19360</v>
      </c>
      <c r="BE11" s="3">
        <f>+[1]C_Variabili!BF68</f>
        <v>19360</v>
      </c>
      <c r="BF11" s="3">
        <f>+[1]C_Variabili!BG68</f>
        <v>19360</v>
      </c>
      <c r="BG11" s="3">
        <f>+[1]C_Variabili!BH68</f>
        <v>19360</v>
      </c>
      <c r="BH11" s="3">
        <f>+[1]C_Variabili!BI68</f>
        <v>19360</v>
      </c>
      <c r="BI11" s="3">
        <f>+[1]C_Variabili!BJ68</f>
        <v>19360</v>
      </c>
      <c r="BJ11" s="3">
        <f>+[1]C_Variabili!BK68</f>
        <v>19360</v>
      </c>
      <c r="BK11" s="3">
        <f>+[1]C_Variabili!BL68</f>
        <v>19360</v>
      </c>
      <c r="BL11" s="3">
        <f>+[1]C_Variabili!BM68</f>
        <v>19360</v>
      </c>
      <c r="BM11" s="3">
        <f>+[1]C_Variabili!BN68</f>
        <v>19360</v>
      </c>
      <c r="BN11" s="3">
        <f>+[1]C_Variabili!BO68</f>
        <v>19360</v>
      </c>
      <c r="BO11" s="3">
        <f>+[1]C_Variabili!BP68</f>
        <v>19360</v>
      </c>
      <c r="BP11" s="3">
        <f>+[1]C_Variabili!BQ68</f>
        <v>19360</v>
      </c>
      <c r="BQ11" s="3">
        <f>+[1]C_Variabili!BR68</f>
        <v>19360</v>
      </c>
      <c r="BR11" s="3">
        <f>+[1]C_Variabili!BS68</f>
        <v>19360</v>
      </c>
      <c r="BS11" s="3">
        <f>+[1]C_Variabili!BT68</f>
        <v>19360</v>
      </c>
      <c r="BT11" s="3">
        <f>+[1]C_Variabili!BU68</f>
        <v>19360</v>
      </c>
      <c r="BU11" s="3">
        <f>+[1]C_Variabili!BV68</f>
        <v>19360</v>
      </c>
      <c r="BV11" s="3">
        <f>+[1]C_Variabili!BW68</f>
        <v>19360</v>
      </c>
      <c r="BW11" s="3">
        <f>+[1]C_Variabili!BX68</f>
        <v>19360</v>
      </c>
      <c r="BX11" s="3">
        <f>+[1]C_Variabili!BY68</f>
        <v>19360</v>
      </c>
      <c r="BY11" s="3">
        <f>+[1]C_Variabili!BZ68</f>
        <v>19360</v>
      </c>
      <c r="BZ11" s="3">
        <f>+[1]C_Variabili!CA68</f>
        <v>19360</v>
      </c>
      <c r="CA11" s="3">
        <f>+[1]C_Variabili!CB68</f>
        <v>19360</v>
      </c>
      <c r="CB11" s="3">
        <f>+[1]C_Variabili!CC68</f>
        <v>19360</v>
      </c>
      <c r="CC11" s="3">
        <f>+[1]C_Variabili!CD68</f>
        <v>19360</v>
      </c>
      <c r="CD11" s="3">
        <f>+[1]C_Variabili!CE68</f>
        <v>19360</v>
      </c>
      <c r="CE11" s="3">
        <f>+[1]C_Variabili!CF68</f>
        <v>19360</v>
      </c>
      <c r="CF11" s="3">
        <f>+[1]C_Variabili!CG68</f>
        <v>19360</v>
      </c>
      <c r="CG11" s="3">
        <f>+[1]C_Variabili!CH68</f>
        <v>19360</v>
      </c>
      <c r="CH11" s="3">
        <f>+[1]C_Variabili!CI68</f>
        <v>19360</v>
      </c>
      <c r="CI11" s="3">
        <f>+[1]C_Variabili!CJ68</f>
        <v>19360</v>
      </c>
      <c r="CJ11" s="3">
        <f>+[1]C_Variabili!CK68</f>
        <v>19360</v>
      </c>
      <c r="CK11" s="3">
        <f>+[1]C_Variabili!CL68</f>
        <v>19360</v>
      </c>
      <c r="CL11" s="3">
        <f>+[1]C_Variabili!CM68</f>
        <v>19360</v>
      </c>
      <c r="CM11" s="3">
        <f>+[1]C_Variabili!CN68</f>
        <v>19360</v>
      </c>
      <c r="CN11" s="3">
        <f>+[1]C_Variabili!CO68</f>
        <v>19360</v>
      </c>
      <c r="CO11" s="3">
        <f>+[1]C_Variabili!CP68</f>
        <v>19360</v>
      </c>
      <c r="CP11" s="3">
        <f>+[1]C_Variabili!CQ68</f>
        <v>19360</v>
      </c>
      <c r="CQ11" s="3">
        <f>+[1]C_Variabili!CR68</f>
        <v>19360</v>
      </c>
      <c r="CR11" s="3">
        <f>+[1]C_Variabili!CS68</f>
        <v>19360</v>
      </c>
      <c r="CS11" s="3">
        <f>+[1]C_Variabili!CT68</f>
        <v>19360</v>
      </c>
      <c r="CT11" s="3">
        <f>+[1]C_Variabili!CU68</f>
        <v>19360</v>
      </c>
      <c r="CU11" s="3">
        <f>+[1]C_Variabili!CV68</f>
        <v>19360</v>
      </c>
      <c r="CV11" s="3">
        <f>+[1]C_Variabili!CW68</f>
        <v>19360</v>
      </c>
      <c r="CW11" s="3">
        <f>+[1]C_Variabili!CX68</f>
        <v>19360</v>
      </c>
      <c r="CX11" s="3">
        <f>+[1]C_Variabili!CY68</f>
        <v>19360</v>
      </c>
      <c r="CY11" s="3">
        <f>+[1]C_Variabili!CZ68</f>
        <v>19360</v>
      </c>
      <c r="CZ11" s="3">
        <f>+[1]C_Variabili!DA68</f>
        <v>19360</v>
      </c>
      <c r="DA11" s="3">
        <f>+[1]C_Variabili!DB68</f>
        <v>19360</v>
      </c>
      <c r="DB11" s="3">
        <f>+[1]C_Variabili!DC68</f>
        <v>19360</v>
      </c>
      <c r="DC11" s="3">
        <f>+[1]C_Variabili!DD68</f>
        <v>19360</v>
      </c>
      <c r="DD11" s="3">
        <f>+[1]C_Variabili!DE68</f>
        <v>19360</v>
      </c>
      <c r="DE11" s="3">
        <f>+[1]C_Variabili!DF68</f>
        <v>19360</v>
      </c>
      <c r="DF11" s="3">
        <f>+[1]C_Variabili!DG68</f>
        <v>19360</v>
      </c>
      <c r="DG11" s="3">
        <f>+[1]C_Variabili!DH68</f>
        <v>19360</v>
      </c>
      <c r="DH11" s="3">
        <f>+[1]C_Variabili!DI68</f>
        <v>19360</v>
      </c>
      <c r="DI11" s="3">
        <f>+[1]C_Variabili!DJ68</f>
        <v>19360</v>
      </c>
      <c r="DJ11" s="3">
        <f>+[1]C_Variabili!DK68</f>
        <v>19360</v>
      </c>
      <c r="DK11" s="3">
        <f>+[1]C_Variabili!DL68</f>
        <v>19360</v>
      </c>
      <c r="DL11" s="3">
        <f>+[1]C_Variabili!DM68</f>
        <v>19360</v>
      </c>
      <c r="DM11" s="3">
        <f>+[1]C_Variabili!DN68</f>
        <v>19360</v>
      </c>
      <c r="DN11" s="3">
        <f>+[1]C_Variabili!DO68</f>
        <v>19360</v>
      </c>
      <c r="DO11" s="3">
        <f>+[1]C_Variabili!DP68</f>
        <v>19360</v>
      </c>
      <c r="DP11" s="3">
        <f>+[1]C_Variabili!DQ68</f>
        <v>19360</v>
      </c>
      <c r="DQ11" s="3">
        <f>+[1]C_Variabili!DR68</f>
        <v>19360</v>
      </c>
      <c r="DR11" s="3">
        <f>+[1]C_Variabili!DS68</f>
        <v>19360</v>
      </c>
      <c r="DS11" s="3">
        <f>+[1]C_Variabili!DT68</f>
        <v>19360</v>
      </c>
      <c r="DT11" s="3">
        <f>+[1]C_Variabili!DU68</f>
        <v>19360</v>
      </c>
      <c r="DU11" s="3">
        <f>+[1]C_Variabili!DV68</f>
        <v>19360</v>
      </c>
      <c r="DV11" s="3">
        <f>+[1]C_Variabili!DW68</f>
        <v>19360</v>
      </c>
    </row>
    <row r="12" spans="2:126">
      <c r="E12" s="278" t="s">
        <v>446</v>
      </c>
      <c r="G12" s="3">
        <f>+[1]C_Acquisto!H104</f>
        <v>0</v>
      </c>
      <c r="H12" s="3">
        <f>+[1]C_Acquisto!I104</f>
        <v>0</v>
      </c>
      <c r="I12" s="3">
        <f>+[1]C_Acquisto!J104</f>
        <v>0</v>
      </c>
      <c r="J12" s="3">
        <f>+[1]C_Acquisto!K104</f>
        <v>0</v>
      </c>
      <c r="K12" s="3">
        <f>+[1]C_Acquisto!L104</f>
        <v>0</v>
      </c>
      <c r="L12" s="3">
        <f>+[1]C_Acquisto!M104</f>
        <v>0</v>
      </c>
      <c r="M12" s="3">
        <f>+[1]C_Acquisto!N104</f>
        <v>0</v>
      </c>
      <c r="N12" s="3">
        <f>+[1]C_Acquisto!O104</f>
        <v>0</v>
      </c>
      <c r="O12" s="3">
        <f>+[1]C_Acquisto!P104</f>
        <v>0</v>
      </c>
      <c r="P12" s="3">
        <f>+[1]C_Acquisto!Q104</f>
        <v>0</v>
      </c>
      <c r="Q12" s="3">
        <f>+[1]C_Acquisto!R104</f>
        <v>0</v>
      </c>
      <c r="R12" s="3">
        <f>+[1]C_Acquisto!S104</f>
        <v>0</v>
      </c>
      <c r="S12" s="3">
        <f>+[1]C_Acquisto!T104</f>
        <v>0</v>
      </c>
      <c r="T12" s="3">
        <f>+[1]C_Acquisto!U104</f>
        <v>0</v>
      </c>
      <c r="U12" s="3">
        <f>+[1]C_Acquisto!V104</f>
        <v>0</v>
      </c>
      <c r="V12" s="3">
        <f>+[1]C_Acquisto!W104</f>
        <v>0</v>
      </c>
      <c r="W12" s="3">
        <f>+[1]C_Acquisto!X104</f>
        <v>0</v>
      </c>
      <c r="X12" s="3">
        <f>+[1]C_Acquisto!Y104</f>
        <v>0</v>
      </c>
      <c r="Y12" s="3">
        <f>+[1]C_Acquisto!Z104</f>
        <v>0</v>
      </c>
      <c r="Z12" s="3">
        <f>+[1]C_Acquisto!AA104</f>
        <v>0</v>
      </c>
      <c r="AA12" s="3">
        <f>+[1]C_Acquisto!AB104</f>
        <v>0</v>
      </c>
      <c r="AB12" s="3">
        <f>+[1]C_Acquisto!AC104</f>
        <v>0</v>
      </c>
      <c r="AC12" s="3">
        <f>+[1]C_Acquisto!AD104</f>
        <v>0</v>
      </c>
      <c r="AD12" s="3">
        <f>+[1]C_Acquisto!AE104</f>
        <v>0</v>
      </c>
      <c r="AE12" s="3">
        <f>+[1]C_Acquisto!AF104</f>
        <v>0</v>
      </c>
      <c r="AF12" s="3">
        <f>+[1]C_Acquisto!AG104</f>
        <v>0</v>
      </c>
      <c r="AG12" s="3">
        <f>+[1]C_Acquisto!AH104</f>
        <v>0</v>
      </c>
      <c r="AH12" s="3">
        <f>+[1]C_Acquisto!AI104</f>
        <v>0</v>
      </c>
      <c r="AI12" s="3">
        <f>+[1]C_Acquisto!AJ104</f>
        <v>0</v>
      </c>
      <c r="AJ12" s="3">
        <f>+[1]C_Acquisto!AK104</f>
        <v>0</v>
      </c>
      <c r="AK12" s="3">
        <f>+[1]C_Acquisto!AL104</f>
        <v>0</v>
      </c>
      <c r="AL12" s="3">
        <f>+[1]C_Acquisto!AM104</f>
        <v>0</v>
      </c>
      <c r="AM12" s="3">
        <f>+[1]C_Acquisto!AN104</f>
        <v>0</v>
      </c>
      <c r="AN12" s="3">
        <f>+[1]C_Acquisto!AO104</f>
        <v>0</v>
      </c>
      <c r="AO12" s="3">
        <f>+[1]C_Acquisto!AP104</f>
        <v>0</v>
      </c>
      <c r="AP12" s="3">
        <f>+[1]C_Acquisto!AQ104</f>
        <v>0</v>
      </c>
      <c r="AQ12" s="3">
        <f>+[1]C_Acquisto!AR104</f>
        <v>0</v>
      </c>
      <c r="AR12" s="3">
        <f>+[1]C_Acquisto!AS104</f>
        <v>0</v>
      </c>
      <c r="AS12" s="3">
        <f>+[1]C_Acquisto!AT104</f>
        <v>0</v>
      </c>
      <c r="AT12" s="3">
        <f>+[1]C_Acquisto!AU104</f>
        <v>0</v>
      </c>
      <c r="AU12" s="3">
        <f>+[1]C_Acquisto!AV104</f>
        <v>0</v>
      </c>
      <c r="AV12" s="3">
        <f>+[1]C_Acquisto!AW104</f>
        <v>0</v>
      </c>
      <c r="AW12" s="3">
        <f>+[1]C_Acquisto!AX104</f>
        <v>0</v>
      </c>
      <c r="AX12" s="3">
        <f>+[1]C_Acquisto!AY104</f>
        <v>0</v>
      </c>
      <c r="AY12" s="3">
        <f>+[1]C_Acquisto!AZ104</f>
        <v>0</v>
      </c>
      <c r="AZ12" s="3">
        <f>+[1]C_Acquisto!BA104</f>
        <v>0</v>
      </c>
      <c r="BA12" s="3">
        <f>+[1]C_Acquisto!BB104</f>
        <v>0</v>
      </c>
      <c r="BB12" s="3">
        <f>+[1]C_Acquisto!BC104</f>
        <v>0</v>
      </c>
      <c r="BC12" s="3">
        <f>+[1]C_Acquisto!BD104</f>
        <v>0</v>
      </c>
      <c r="BD12" s="3">
        <f>+[1]C_Acquisto!BE104</f>
        <v>0</v>
      </c>
      <c r="BE12" s="3">
        <f>+[1]C_Acquisto!BF104</f>
        <v>0</v>
      </c>
      <c r="BF12" s="3">
        <f>+[1]C_Acquisto!BG104</f>
        <v>0</v>
      </c>
      <c r="BG12" s="3">
        <f>+[1]C_Acquisto!BH104</f>
        <v>0</v>
      </c>
      <c r="BH12" s="3">
        <f>+[1]C_Acquisto!BI104</f>
        <v>0</v>
      </c>
      <c r="BI12" s="3">
        <f>+[1]C_Acquisto!BJ104</f>
        <v>0</v>
      </c>
      <c r="BJ12" s="3">
        <f>+[1]C_Acquisto!BK104</f>
        <v>0</v>
      </c>
      <c r="BK12" s="3">
        <f>+[1]C_Acquisto!BL104</f>
        <v>0</v>
      </c>
      <c r="BL12" s="3">
        <f>+[1]C_Acquisto!BM104</f>
        <v>0</v>
      </c>
      <c r="BM12" s="3">
        <f>+[1]C_Acquisto!BN104</f>
        <v>0</v>
      </c>
      <c r="BN12" s="3">
        <f>+[1]C_Acquisto!BO104</f>
        <v>0</v>
      </c>
      <c r="BO12" s="3">
        <f>+[1]C_Acquisto!BP104</f>
        <v>0</v>
      </c>
      <c r="BP12" s="3">
        <f>+[1]C_Acquisto!BQ104</f>
        <v>0</v>
      </c>
      <c r="BQ12" s="3">
        <f>+[1]C_Acquisto!BR104</f>
        <v>0</v>
      </c>
      <c r="BR12" s="3">
        <f>+[1]C_Acquisto!BS104</f>
        <v>0</v>
      </c>
      <c r="BS12" s="3">
        <f>+[1]C_Acquisto!BT104</f>
        <v>0</v>
      </c>
      <c r="BT12" s="3">
        <f>+[1]C_Acquisto!BU104</f>
        <v>0</v>
      </c>
      <c r="BU12" s="3">
        <f>+[1]C_Acquisto!BV104</f>
        <v>0</v>
      </c>
      <c r="BV12" s="3">
        <f>+[1]C_Acquisto!BW104</f>
        <v>0</v>
      </c>
      <c r="BW12" s="3">
        <f>+[1]C_Acquisto!BX104</f>
        <v>0</v>
      </c>
      <c r="BX12" s="3">
        <f>+[1]C_Acquisto!BY104</f>
        <v>0</v>
      </c>
      <c r="BY12" s="3">
        <f>+[1]C_Acquisto!BZ104</f>
        <v>0</v>
      </c>
      <c r="BZ12" s="3">
        <f>+[1]C_Acquisto!CA104</f>
        <v>0</v>
      </c>
      <c r="CA12" s="3">
        <f>+[1]C_Acquisto!CB104</f>
        <v>0</v>
      </c>
      <c r="CB12" s="3">
        <f>+[1]C_Acquisto!CC104</f>
        <v>0</v>
      </c>
      <c r="CC12" s="3">
        <f>+[1]C_Acquisto!CD104</f>
        <v>0</v>
      </c>
      <c r="CD12" s="3">
        <f>+[1]C_Acquisto!CE104</f>
        <v>0</v>
      </c>
      <c r="CE12" s="3">
        <f>+[1]C_Acquisto!CF104</f>
        <v>0</v>
      </c>
      <c r="CF12" s="3">
        <f>+[1]C_Acquisto!CG104</f>
        <v>0</v>
      </c>
      <c r="CG12" s="3">
        <f>+[1]C_Acquisto!CH104</f>
        <v>0</v>
      </c>
      <c r="CH12" s="3">
        <f>+[1]C_Acquisto!CI104</f>
        <v>0</v>
      </c>
      <c r="CI12" s="3">
        <f>+[1]C_Acquisto!CJ104</f>
        <v>0</v>
      </c>
      <c r="CJ12" s="3">
        <f>+[1]C_Acquisto!CK104</f>
        <v>0</v>
      </c>
      <c r="CK12" s="3">
        <f>+[1]C_Acquisto!CL104</f>
        <v>0</v>
      </c>
      <c r="CL12" s="3">
        <f>+[1]C_Acquisto!CM104</f>
        <v>0</v>
      </c>
      <c r="CM12" s="3">
        <f>+[1]C_Acquisto!CN104</f>
        <v>0</v>
      </c>
      <c r="CN12" s="3">
        <f>+[1]C_Acquisto!CO104</f>
        <v>0</v>
      </c>
      <c r="CO12" s="3">
        <f>+[1]C_Acquisto!CP104</f>
        <v>0</v>
      </c>
      <c r="CP12" s="3">
        <f>+[1]C_Acquisto!CQ104</f>
        <v>0</v>
      </c>
      <c r="CQ12" s="3">
        <f>+[1]C_Acquisto!CR104</f>
        <v>0</v>
      </c>
      <c r="CR12" s="3">
        <f>+[1]C_Acquisto!CS104</f>
        <v>0</v>
      </c>
      <c r="CS12" s="3">
        <f>+[1]C_Acquisto!CT104</f>
        <v>0</v>
      </c>
      <c r="CT12" s="3">
        <f>+[1]C_Acquisto!CU104</f>
        <v>0</v>
      </c>
      <c r="CU12" s="3">
        <f>+[1]C_Acquisto!CV104</f>
        <v>0</v>
      </c>
      <c r="CV12" s="3">
        <f>+[1]C_Acquisto!CW104</f>
        <v>0</v>
      </c>
      <c r="CW12" s="3">
        <f>+[1]C_Acquisto!CX104</f>
        <v>0</v>
      </c>
      <c r="CX12" s="3">
        <f>+[1]C_Acquisto!CY104</f>
        <v>0</v>
      </c>
      <c r="CY12" s="3">
        <f>+[1]C_Acquisto!CZ104</f>
        <v>0</v>
      </c>
      <c r="CZ12" s="3">
        <f>+[1]C_Acquisto!DA104</f>
        <v>0</v>
      </c>
      <c r="DA12" s="3">
        <f>+[1]C_Acquisto!DB104</f>
        <v>0</v>
      </c>
      <c r="DB12" s="3">
        <f>+[1]C_Acquisto!DC104</f>
        <v>0</v>
      </c>
      <c r="DC12" s="3">
        <f>+[1]C_Acquisto!DD104</f>
        <v>0</v>
      </c>
      <c r="DD12" s="3">
        <f>+[1]C_Acquisto!DE104</f>
        <v>0</v>
      </c>
      <c r="DE12" s="3">
        <f>+[1]C_Acquisto!DF104</f>
        <v>0</v>
      </c>
      <c r="DF12" s="3">
        <f>+[1]C_Acquisto!DG104</f>
        <v>0</v>
      </c>
      <c r="DG12" s="3">
        <f>+[1]C_Acquisto!DH104</f>
        <v>0</v>
      </c>
      <c r="DH12" s="3">
        <f>+[1]C_Acquisto!DI104</f>
        <v>0</v>
      </c>
      <c r="DI12" s="3">
        <f>+[1]C_Acquisto!DJ104</f>
        <v>0</v>
      </c>
      <c r="DJ12" s="3">
        <f>+[1]C_Acquisto!DK104</f>
        <v>0</v>
      </c>
      <c r="DK12" s="3">
        <f>+[1]C_Acquisto!DL104</f>
        <v>0</v>
      </c>
      <c r="DL12" s="3">
        <f>+[1]C_Acquisto!DM104</f>
        <v>0</v>
      </c>
      <c r="DM12" s="3">
        <f>+[1]C_Acquisto!DN104</f>
        <v>0</v>
      </c>
      <c r="DN12" s="3">
        <f>+[1]C_Acquisto!DO104</f>
        <v>0</v>
      </c>
      <c r="DO12" s="3">
        <f>+[1]C_Acquisto!DP104</f>
        <v>0</v>
      </c>
      <c r="DP12" s="3">
        <f>+[1]C_Acquisto!DQ104</f>
        <v>0</v>
      </c>
      <c r="DQ12" s="3">
        <f>+[1]C_Acquisto!DR104</f>
        <v>0</v>
      </c>
      <c r="DR12" s="3">
        <f>+[1]C_Acquisto!DS104</f>
        <v>0</v>
      </c>
      <c r="DS12" s="3">
        <f>+[1]C_Acquisto!DT104</f>
        <v>0</v>
      </c>
      <c r="DT12" s="3">
        <f>+[1]C_Acquisto!DU104</f>
        <v>0</v>
      </c>
      <c r="DU12" s="3">
        <f>+[1]C_Acquisto!DV104</f>
        <v>0</v>
      </c>
      <c r="DV12" s="3">
        <f>+[1]C_Acquisto!DW104</f>
        <v>0</v>
      </c>
    </row>
    <row r="13" spans="2:126">
      <c r="E13" s="278" t="s">
        <v>447</v>
      </c>
      <c r="G13" s="3">
        <f>+[1]C_Gestione!F47</f>
        <v>275</v>
      </c>
      <c r="H13" s="3">
        <f>+[1]C_Gestione!G47</f>
        <v>275</v>
      </c>
      <c r="I13" s="3">
        <f>+[1]C_Gestione!H47</f>
        <v>275</v>
      </c>
      <c r="J13" s="3">
        <f>+[1]C_Gestione!I47</f>
        <v>275</v>
      </c>
      <c r="K13" s="3">
        <f>+[1]C_Gestione!J47</f>
        <v>275</v>
      </c>
      <c r="L13" s="3">
        <f>+[1]C_Gestione!K47</f>
        <v>275</v>
      </c>
      <c r="M13" s="3">
        <f>+[1]C_Gestione!L47</f>
        <v>275</v>
      </c>
      <c r="N13" s="3">
        <f>+[1]C_Gestione!M47</f>
        <v>275</v>
      </c>
      <c r="O13" s="3">
        <f>+[1]C_Gestione!N47</f>
        <v>275</v>
      </c>
      <c r="P13" s="3">
        <f>+[1]C_Gestione!O47</f>
        <v>275</v>
      </c>
      <c r="Q13" s="3">
        <f>+[1]C_Gestione!P47</f>
        <v>275</v>
      </c>
      <c r="R13" s="3">
        <f>+[1]C_Gestione!Q47</f>
        <v>275</v>
      </c>
      <c r="S13" s="3">
        <f>+[1]C_Gestione!R47</f>
        <v>275</v>
      </c>
      <c r="T13" s="3">
        <f>+[1]C_Gestione!S47</f>
        <v>275</v>
      </c>
      <c r="U13" s="3">
        <f>+[1]C_Gestione!T47</f>
        <v>275</v>
      </c>
      <c r="V13" s="3">
        <f>+[1]C_Gestione!U47</f>
        <v>275</v>
      </c>
      <c r="W13" s="3">
        <f>+[1]C_Gestione!V47</f>
        <v>275</v>
      </c>
      <c r="X13" s="3">
        <f>+[1]C_Gestione!W47</f>
        <v>275</v>
      </c>
      <c r="Y13" s="3">
        <f>+[1]C_Gestione!X47</f>
        <v>275</v>
      </c>
      <c r="Z13" s="3">
        <f>+[1]C_Gestione!Y47</f>
        <v>275</v>
      </c>
      <c r="AA13" s="3">
        <f>+[1]C_Gestione!Z47</f>
        <v>275</v>
      </c>
      <c r="AB13" s="3">
        <f>+[1]C_Gestione!AA47</f>
        <v>275</v>
      </c>
      <c r="AC13" s="3">
        <f>+[1]C_Gestione!AB47</f>
        <v>275</v>
      </c>
      <c r="AD13" s="3">
        <f>+[1]C_Gestione!AC47</f>
        <v>275</v>
      </c>
      <c r="AE13" s="3">
        <f>+[1]C_Gestione!AD47</f>
        <v>275</v>
      </c>
      <c r="AF13" s="3">
        <f>+[1]C_Gestione!AE47</f>
        <v>275</v>
      </c>
      <c r="AG13" s="3">
        <f>+[1]C_Gestione!AF47</f>
        <v>275</v>
      </c>
      <c r="AH13" s="3">
        <f>+[1]C_Gestione!AG47</f>
        <v>275</v>
      </c>
      <c r="AI13" s="3">
        <f>+[1]C_Gestione!AH47</f>
        <v>275</v>
      </c>
      <c r="AJ13" s="3">
        <f>+[1]C_Gestione!AI47</f>
        <v>275</v>
      </c>
      <c r="AK13" s="3">
        <f>+[1]C_Gestione!AJ47</f>
        <v>275</v>
      </c>
      <c r="AL13" s="3">
        <f>+[1]C_Gestione!AK47</f>
        <v>275</v>
      </c>
      <c r="AM13" s="3">
        <f>+[1]C_Gestione!AL47</f>
        <v>275</v>
      </c>
      <c r="AN13" s="3">
        <f>+[1]C_Gestione!AM47</f>
        <v>275</v>
      </c>
      <c r="AO13" s="3">
        <f>+[1]C_Gestione!AN47</f>
        <v>275</v>
      </c>
      <c r="AP13" s="3">
        <f>+[1]C_Gestione!AO47</f>
        <v>275</v>
      </c>
      <c r="AQ13" s="3">
        <f>+[1]C_Gestione!AP47</f>
        <v>275</v>
      </c>
      <c r="AR13" s="3">
        <f>+[1]C_Gestione!AQ47</f>
        <v>275</v>
      </c>
      <c r="AS13" s="3">
        <f>+[1]C_Gestione!AR47</f>
        <v>275</v>
      </c>
      <c r="AT13" s="3">
        <f>+[1]C_Gestione!AS47</f>
        <v>275</v>
      </c>
      <c r="AU13" s="3">
        <f>+[1]C_Gestione!AT47</f>
        <v>275</v>
      </c>
      <c r="AV13" s="3">
        <f>+[1]C_Gestione!AU47</f>
        <v>275</v>
      </c>
      <c r="AW13" s="3">
        <f>+[1]C_Gestione!AV47</f>
        <v>275</v>
      </c>
      <c r="AX13" s="3">
        <f>+[1]C_Gestione!AW47</f>
        <v>275</v>
      </c>
      <c r="AY13" s="3">
        <f>+[1]C_Gestione!AX47</f>
        <v>275</v>
      </c>
      <c r="AZ13" s="3">
        <f>+[1]C_Gestione!AY47</f>
        <v>275</v>
      </c>
      <c r="BA13" s="3">
        <f>+[1]C_Gestione!AZ47</f>
        <v>275</v>
      </c>
      <c r="BB13" s="3">
        <f>+[1]C_Gestione!BA47</f>
        <v>275</v>
      </c>
      <c r="BC13" s="3">
        <f>+[1]C_Gestione!BB47</f>
        <v>275</v>
      </c>
      <c r="BD13" s="3">
        <f>+[1]C_Gestione!BC47</f>
        <v>275</v>
      </c>
      <c r="BE13" s="3">
        <f>+[1]C_Gestione!BD47</f>
        <v>275</v>
      </c>
      <c r="BF13" s="3">
        <f>+[1]C_Gestione!BE47</f>
        <v>275</v>
      </c>
      <c r="BG13" s="3">
        <f>+[1]C_Gestione!BF47</f>
        <v>275</v>
      </c>
      <c r="BH13" s="3">
        <f>+[1]C_Gestione!BG47</f>
        <v>275</v>
      </c>
      <c r="BI13" s="3">
        <f>+[1]C_Gestione!BH47</f>
        <v>275</v>
      </c>
      <c r="BJ13" s="3">
        <f>+[1]C_Gestione!BI47</f>
        <v>275</v>
      </c>
      <c r="BK13" s="3">
        <f>+[1]C_Gestione!BJ47</f>
        <v>275</v>
      </c>
      <c r="BL13" s="3">
        <f>+[1]C_Gestione!BK47</f>
        <v>275</v>
      </c>
      <c r="BM13" s="3">
        <f>+[1]C_Gestione!BL47</f>
        <v>275</v>
      </c>
      <c r="BN13" s="3">
        <f>+[1]C_Gestione!BM47</f>
        <v>275</v>
      </c>
      <c r="BO13" s="3">
        <f>+[1]C_Gestione!BN47</f>
        <v>275</v>
      </c>
      <c r="BP13" s="3">
        <f>+[1]C_Gestione!BO47</f>
        <v>275</v>
      </c>
      <c r="BQ13" s="3">
        <f>+[1]C_Gestione!BP47</f>
        <v>275</v>
      </c>
      <c r="BR13" s="3">
        <f>+[1]C_Gestione!BQ47</f>
        <v>275</v>
      </c>
      <c r="BS13" s="3">
        <f>+[1]C_Gestione!BR47</f>
        <v>275</v>
      </c>
      <c r="BT13" s="3">
        <f>+[1]C_Gestione!BS47</f>
        <v>275</v>
      </c>
      <c r="BU13" s="3">
        <f>+[1]C_Gestione!BT47</f>
        <v>275</v>
      </c>
      <c r="BV13" s="3">
        <f>+[1]C_Gestione!BU47</f>
        <v>275</v>
      </c>
      <c r="BW13" s="3">
        <f>+[1]C_Gestione!BV47</f>
        <v>275</v>
      </c>
      <c r="BX13" s="3">
        <f>+[1]C_Gestione!BW47</f>
        <v>275</v>
      </c>
      <c r="BY13" s="3">
        <f>+[1]C_Gestione!BX47</f>
        <v>275</v>
      </c>
      <c r="BZ13" s="3">
        <f>+[1]C_Gestione!BY47</f>
        <v>275</v>
      </c>
      <c r="CA13" s="3">
        <f>+[1]C_Gestione!BZ47</f>
        <v>275</v>
      </c>
      <c r="CB13" s="3">
        <f>+[1]C_Gestione!CA47</f>
        <v>275</v>
      </c>
      <c r="CC13" s="3">
        <f>+[1]C_Gestione!CB47</f>
        <v>275</v>
      </c>
      <c r="CD13" s="3">
        <f>+[1]C_Gestione!CC47</f>
        <v>275</v>
      </c>
      <c r="CE13" s="3">
        <f>+[1]C_Gestione!CD47</f>
        <v>275</v>
      </c>
      <c r="CF13" s="3">
        <f>+[1]C_Gestione!CE47</f>
        <v>275</v>
      </c>
      <c r="CG13" s="3">
        <f>+[1]C_Gestione!CF47</f>
        <v>275</v>
      </c>
      <c r="CH13" s="3">
        <f>+[1]C_Gestione!CG47</f>
        <v>275</v>
      </c>
      <c r="CI13" s="3">
        <f>+[1]C_Gestione!CH47</f>
        <v>275</v>
      </c>
      <c r="CJ13" s="3">
        <f>+[1]C_Gestione!CI47</f>
        <v>275</v>
      </c>
      <c r="CK13" s="3">
        <f>+[1]C_Gestione!CJ47</f>
        <v>275</v>
      </c>
      <c r="CL13" s="3">
        <f>+[1]C_Gestione!CK47</f>
        <v>275</v>
      </c>
      <c r="CM13" s="3">
        <f>+[1]C_Gestione!CL47</f>
        <v>275</v>
      </c>
      <c r="CN13" s="3">
        <f>+[1]C_Gestione!CM47</f>
        <v>275</v>
      </c>
      <c r="CO13" s="3">
        <f>+[1]C_Gestione!CN47</f>
        <v>275</v>
      </c>
      <c r="CP13" s="3">
        <f>+[1]C_Gestione!CO47</f>
        <v>275</v>
      </c>
      <c r="CQ13" s="3">
        <f>+[1]C_Gestione!CP47</f>
        <v>275</v>
      </c>
      <c r="CR13" s="3">
        <f>+[1]C_Gestione!CQ47</f>
        <v>275</v>
      </c>
      <c r="CS13" s="3">
        <f>+[1]C_Gestione!CR47</f>
        <v>275</v>
      </c>
      <c r="CT13" s="3">
        <f>+[1]C_Gestione!CS47</f>
        <v>275</v>
      </c>
      <c r="CU13" s="3">
        <f>+[1]C_Gestione!CT47</f>
        <v>275</v>
      </c>
      <c r="CV13" s="3">
        <f>+[1]C_Gestione!CU47</f>
        <v>275</v>
      </c>
      <c r="CW13" s="3">
        <f>+[1]C_Gestione!CV47</f>
        <v>275</v>
      </c>
      <c r="CX13" s="3">
        <f>+[1]C_Gestione!CW47</f>
        <v>275</v>
      </c>
      <c r="CY13" s="3">
        <f>+[1]C_Gestione!CX47</f>
        <v>275</v>
      </c>
      <c r="CZ13" s="3">
        <f>+[1]C_Gestione!CY47</f>
        <v>275</v>
      </c>
      <c r="DA13" s="3">
        <f>+[1]C_Gestione!CZ47</f>
        <v>275</v>
      </c>
      <c r="DB13" s="3">
        <f>+[1]C_Gestione!DA47</f>
        <v>275</v>
      </c>
      <c r="DC13" s="3">
        <f>+[1]C_Gestione!DB47</f>
        <v>275</v>
      </c>
      <c r="DD13" s="3">
        <f>+[1]C_Gestione!DC47</f>
        <v>275</v>
      </c>
      <c r="DE13" s="3">
        <f>+[1]C_Gestione!DD47</f>
        <v>275</v>
      </c>
      <c r="DF13" s="3">
        <f>+[1]C_Gestione!DE47</f>
        <v>275</v>
      </c>
      <c r="DG13" s="3">
        <f>+[1]C_Gestione!DF47</f>
        <v>275</v>
      </c>
      <c r="DH13" s="3">
        <f>+[1]C_Gestione!DG47</f>
        <v>275</v>
      </c>
      <c r="DI13" s="3">
        <f>+[1]C_Gestione!DH47</f>
        <v>275</v>
      </c>
      <c r="DJ13" s="3">
        <f>+[1]C_Gestione!DI47</f>
        <v>275</v>
      </c>
      <c r="DK13" s="3">
        <f>+[1]C_Gestione!DJ47</f>
        <v>275</v>
      </c>
      <c r="DL13" s="3">
        <f>+[1]C_Gestione!DK47</f>
        <v>275</v>
      </c>
      <c r="DM13" s="3">
        <f>+[1]C_Gestione!DL47</f>
        <v>275</v>
      </c>
      <c r="DN13" s="3">
        <f>+[1]C_Gestione!DM47</f>
        <v>275</v>
      </c>
      <c r="DO13" s="3">
        <f>+[1]C_Gestione!DN47</f>
        <v>275</v>
      </c>
      <c r="DP13" s="3">
        <f>+[1]C_Gestione!DO47</f>
        <v>275</v>
      </c>
      <c r="DQ13" s="3">
        <f>+[1]C_Gestione!DP47</f>
        <v>275</v>
      </c>
      <c r="DR13" s="3">
        <f>+[1]C_Gestione!DQ47</f>
        <v>275</v>
      </c>
      <c r="DS13" s="3">
        <f>+[1]C_Gestione!DR47</f>
        <v>275</v>
      </c>
      <c r="DT13" s="3">
        <f>+[1]C_Gestione!DS47</f>
        <v>275</v>
      </c>
      <c r="DU13" s="3">
        <f>+[1]C_Gestione!DT47</f>
        <v>275</v>
      </c>
      <c r="DV13" s="3">
        <f>+[1]C_Gestione!DU47</f>
        <v>275</v>
      </c>
    </row>
    <row r="14" spans="2:126">
      <c r="E14" s="278" t="s">
        <v>448</v>
      </c>
      <c r="G14" s="3">
        <f>+[1]C_Investimenti!F33</f>
        <v>1870</v>
      </c>
      <c r="H14" s="3">
        <f>+[1]C_Investimenti!G33</f>
        <v>1870</v>
      </c>
      <c r="I14" s="3">
        <f>+[1]C_Investimenti!H33</f>
        <v>1870</v>
      </c>
      <c r="J14" s="3">
        <f>+[1]C_Investimenti!I33</f>
        <v>1870</v>
      </c>
      <c r="K14" s="3">
        <f>+[1]C_Investimenti!J33</f>
        <v>1870</v>
      </c>
      <c r="L14" s="3">
        <f>+[1]C_Investimenti!K33</f>
        <v>1870</v>
      </c>
      <c r="M14" s="3">
        <f>+[1]C_Investimenti!L33</f>
        <v>1870</v>
      </c>
      <c r="N14" s="3">
        <f>+[1]C_Investimenti!M33</f>
        <v>1870</v>
      </c>
      <c r="O14" s="3">
        <f>+[1]C_Investimenti!N33</f>
        <v>1870</v>
      </c>
      <c r="P14" s="3">
        <f>+[1]C_Investimenti!O33</f>
        <v>1870</v>
      </c>
      <c r="Q14" s="3">
        <f>+[1]C_Investimenti!P33</f>
        <v>1870</v>
      </c>
      <c r="R14" s="3">
        <f>+[1]C_Investimenti!Q33</f>
        <v>1870</v>
      </c>
      <c r="S14" s="3">
        <f>+[1]C_Investimenti!R33</f>
        <v>1320</v>
      </c>
      <c r="T14" s="3">
        <f>+[1]C_Investimenti!S33</f>
        <v>1320</v>
      </c>
      <c r="U14" s="3">
        <f>+[1]C_Investimenti!T33</f>
        <v>1320</v>
      </c>
      <c r="V14" s="3">
        <f>+[1]C_Investimenti!U33</f>
        <v>1320</v>
      </c>
      <c r="W14" s="3">
        <f>+[1]C_Investimenti!V33</f>
        <v>1320</v>
      </c>
      <c r="X14" s="3">
        <f>+[1]C_Investimenti!W33</f>
        <v>1320</v>
      </c>
      <c r="Y14" s="3">
        <f>+[1]C_Investimenti!X33</f>
        <v>1320</v>
      </c>
      <c r="Z14" s="3">
        <f>+[1]C_Investimenti!Y33</f>
        <v>1320</v>
      </c>
      <c r="AA14" s="3">
        <f>+[1]C_Investimenti!Z33</f>
        <v>1320</v>
      </c>
      <c r="AB14" s="3">
        <f>+[1]C_Investimenti!AA33</f>
        <v>1320</v>
      </c>
      <c r="AC14" s="3">
        <f>+[1]C_Investimenti!AB33</f>
        <v>1320</v>
      </c>
      <c r="AD14" s="3">
        <f>+[1]C_Investimenti!AC33</f>
        <v>1320</v>
      </c>
      <c r="AE14" s="3">
        <f>+[1]C_Investimenti!AD33</f>
        <v>1320</v>
      </c>
      <c r="AF14" s="3">
        <f>+[1]C_Investimenti!AE33</f>
        <v>1320</v>
      </c>
      <c r="AG14" s="3">
        <f>+[1]C_Investimenti!AF33</f>
        <v>1320</v>
      </c>
      <c r="AH14" s="3">
        <f>+[1]C_Investimenti!AG33</f>
        <v>1320</v>
      </c>
      <c r="AI14" s="3">
        <f>+[1]C_Investimenti!AH33</f>
        <v>1320</v>
      </c>
      <c r="AJ14" s="3">
        <f>+[1]C_Investimenti!AI33</f>
        <v>1320</v>
      </c>
      <c r="AK14" s="3">
        <f>+[1]C_Investimenti!AJ33</f>
        <v>1320</v>
      </c>
      <c r="AL14" s="3">
        <f>+[1]C_Investimenti!AK33</f>
        <v>1320</v>
      </c>
      <c r="AM14" s="3">
        <f>+[1]C_Investimenti!AL33</f>
        <v>1320</v>
      </c>
      <c r="AN14" s="3">
        <f>+[1]C_Investimenti!AM33</f>
        <v>1320</v>
      </c>
      <c r="AO14" s="3">
        <f>+[1]C_Investimenti!AN33</f>
        <v>1320</v>
      </c>
      <c r="AP14" s="3">
        <f>+[1]C_Investimenti!AO33</f>
        <v>1320</v>
      </c>
      <c r="AQ14" s="3">
        <f>+[1]C_Investimenti!AP33</f>
        <v>1320</v>
      </c>
      <c r="AR14" s="3">
        <f>+[1]C_Investimenti!AQ33</f>
        <v>1320</v>
      </c>
      <c r="AS14" s="3">
        <f>+[1]C_Investimenti!AR33</f>
        <v>1320</v>
      </c>
      <c r="AT14" s="3">
        <f>+[1]C_Investimenti!AS33</f>
        <v>1320</v>
      </c>
      <c r="AU14" s="3">
        <f>+[1]C_Investimenti!AT33</f>
        <v>1320</v>
      </c>
      <c r="AV14" s="3">
        <f>+[1]C_Investimenti!AU33</f>
        <v>1320</v>
      </c>
      <c r="AW14" s="3">
        <f>+[1]C_Investimenti!AV33</f>
        <v>1320</v>
      </c>
      <c r="AX14" s="3">
        <f>+[1]C_Investimenti!AW33</f>
        <v>1320</v>
      </c>
      <c r="AY14" s="3">
        <f>+[1]C_Investimenti!AX33</f>
        <v>1320</v>
      </c>
      <c r="AZ14" s="3">
        <f>+[1]C_Investimenti!AY33</f>
        <v>1320</v>
      </c>
      <c r="BA14" s="3">
        <f>+[1]C_Investimenti!AZ33</f>
        <v>1320</v>
      </c>
      <c r="BB14" s="3">
        <f>+[1]C_Investimenti!BA33</f>
        <v>1320</v>
      </c>
      <c r="BC14" s="3">
        <f>+[1]C_Investimenti!BB33</f>
        <v>1320</v>
      </c>
      <c r="BD14" s="3">
        <f>+[1]C_Investimenti!BC33</f>
        <v>1320</v>
      </c>
      <c r="BE14" s="3">
        <f>+[1]C_Investimenti!BD33</f>
        <v>1320</v>
      </c>
      <c r="BF14" s="3">
        <f>+[1]C_Investimenti!BE33</f>
        <v>1320</v>
      </c>
      <c r="BG14" s="3">
        <f>+[1]C_Investimenti!BF33</f>
        <v>1320</v>
      </c>
      <c r="BH14" s="3">
        <f>+[1]C_Investimenti!BG33</f>
        <v>1320</v>
      </c>
      <c r="BI14" s="3">
        <f>+[1]C_Investimenti!BH33</f>
        <v>1320</v>
      </c>
      <c r="BJ14" s="3">
        <f>+[1]C_Investimenti!BI33</f>
        <v>1320</v>
      </c>
      <c r="BK14" s="3">
        <f>+[1]C_Investimenti!BJ33</f>
        <v>1320</v>
      </c>
      <c r="BL14" s="3">
        <f>+[1]C_Investimenti!BK33</f>
        <v>1320</v>
      </c>
      <c r="BM14" s="3">
        <f>+[1]C_Investimenti!BL33</f>
        <v>1320</v>
      </c>
      <c r="BN14" s="3">
        <f>+[1]C_Investimenti!BM33</f>
        <v>1320</v>
      </c>
      <c r="BO14" s="3">
        <f>+[1]C_Investimenti!BN33</f>
        <v>1320</v>
      </c>
      <c r="BP14" s="3">
        <f>+[1]C_Investimenti!BO33</f>
        <v>1320</v>
      </c>
      <c r="BQ14" s="3">
        <f>+[1]C_Investimenti!BP33</f>
        <v>1320</v>
      </c>
      <c r="BR14" s="3">
        <f>+[1]C_Investimenti!BQ33</f>
        <v>1320</v>
      </c>
      <c r="BS14" s="3">
        <f>+[1]C_Investimenti!BR33</f>
        <v>1320</v>
      </c>
      <c r="BT14" s="3">
        <f>+[1]C_Investimenti!BS33</f>
        <v>1320</v>
      </c>
      <c r="BU14" s="3">
        <f>+[1]C_Investimenti!BT33</f>
        <v>1320</v>
      </c>
      <c r="BV14" s="3">
        <f>+[1]C_Investimenti!BU33</f>
        <v>1320</v>
      </c>
      <c r="BW14" s="3">
        <f>+[1]C_Investimenti!BV33</f>
        <v>1320</v>
      </c>
      <c r="BX14" s="3">
        <f>+[1]C_Investimenti!BW33</f>
        <v>1320</v>
      </c>
      <c r="BY14" s="3">
        <f>+[1]C_Investimenti!BX33</f>
        <v>1320</v>
      </c>
      <c r="BZ14" s="3">
        <f>+[1]C_Investimenti!BY33</f>
        <v>1320</v>
      </c>
      <c r="CA14" s="3">
        <f>+[1]C_Investimenti!BZ33</f>
        <v>1320</v>
      </c>
      <c r="CB14" s="3">
        <f>+[1]C_Investimenti!CA33</f>
        <v>1320</v>
      </c>
      <c r="CC14" s="3">
        <f>+[1]C_Investimenti!CB33</f>
        <v>1320</v>
      </c>
      <c r="CD14" s="3">
        <f>+[1]C_Investimenti!CC33</f>
        <v>1320</v>
      </c>
      <c r="CE14" s="3">
        <f>+[1]C_Investimenti!CD33</f>
        <v>1320</v>
      </c>
      <c r="CF14" s="3">
        <f>+[1]C_Investimenti!CE33</f>
        <v>1320</v>
      </c>
      <c r="CG14" s="3">
        <f>+[1]C_Investimenti!CF33</f>
        <v>1320</v>
      </c>
      <c r="CH14" s="3">
        <f>+[1]C_Investimenti!CG33</f>
        <v>1320</v>
      </c>
      <c r="CI14" s="3">
        <f>+[1]C_Investimenti!CH33</f>
        <v>1320</v>
      </c>
      <c r="CJ14" s="3">
        <f>+[1]C_Investimenti!CI33</f>
        <v>1320</v>
      </c>
      <c r="CK14" s="3">
        <f>+[1]C_Investimenti!CJ33</f>
        <v>1320</v>
      </c>
      <c r="CL14" s="3">
        <f>+[1]C_Investimenti!CK33</f>
        <v>1320</v>
      </c>
      <c r="CM14" s="3">
        <f>+[1]C_Investimenti!CL33</f>
        <v>1320</v>
      </c>
      <c r="CN14" s="3">
        <f>+[1]C_Investimenti!CM33</f>
        <v>1320</v>
      </c>
      <c r="CO14" s="3">
        <f>+[1]C_Investimenti!CN33</f>
        <v>1320</v>
      </c>
      <c r="CP14" s="3">
        <f>+[1]C_Investimenti!CO33</f>
        <v>1320</v>
      </c>
      <c r="CQ14" s="3">
        <f>+[1]C_Investimenti!CP33</f>
        <v>1320</v>
      </c>
      <c r="CR14" s="3">
        <f>+[1]C_Investimenti!CQ33</f>
        <v>1320</v>
      </c>
      <c r="CS14" s="3">
        <f>+[1]C_Investimenti!CR33</f>
        <v>1320</v>
      </c>
      <c r="CT14" s="3">
        <f>+[1]C_Investimenti!CS33</f>
        <v>1320</v>
      </c>
      <c r="CU14" s="3">
        <f>+[1]C_Investimenti!CT33</f>
        <v>1320</v>
      </c>
      <c r="CV14" s="3">
        <f>+[1]C_Investimenti!CU33</f>
        <v>1320</v>
      </c>
      <c r="CW14" s="3">
        <f>+[1]C_Investimenti!CV33</f>
        <v>1320</v>
      </c>
      <c r="CX14" s="3">
        <f>+[1]C_Investimenti!CW33</f>
        <v>1320</v>
      </c>
      <c r="CY14" s="3">
        <f>+[1]C_Investimenti!CX33</f>
        <v>1320</v>
      </c>
      <c r="CZ14" s="3">
        <f>+[1]C_Investimenti!CY33</f>
        <v>1320</v>
      </c>
      <c r="DA14" s="3">
        <f>+[1]C_Investimenti!CZ33</f>
        <v>1320</v>
      </c>
      <c r="DB14" s="3">
        <f>+[1]C_Investimenti!DA33</f>
        <v>1320</v>
      </c>
      <c r="DC14" s="3">
        <f>+[1]C_Investimenti!DB33</f>
        <v>1320</v>
      </c>
      <c r="DD14" s="3">
        <f>+[1]C_Investimenti!DC33</f>
        <v>1320</v>
      </c>
      <c r="DE14" s="3">
        <f>+[1]C_Investimenti!DD33</f>
        <v>1320</v>
      </c>
      <c r="DF14" s="3">
        <f>+[1]C_Investimenti!DE33</f>
        <v>1320</v>
      </c>
      <c r="DG14" s="3">
        <f>+[1]C_Investimenti!DF33</f>
        <v>1320</v>
      </c>
      <c r="DH14" s="3">
        <f>+[1]C_Investimenti!DG33</f>
        <v>1320</v>
      </c>
      <c r="DI14" s="3">
        <f>+[1]C_Investimenti!DH33</f>
        <v>1320</v>
      </c>
      <c r="DJ14" s="3">
        <f>+[1]C_Investimenti!DI33</f>
        <v>1320</v>
      </c>
      <c r="DK14" s="3">
        <f>+[1]C_Investimenti!DJ33</f>
        <v>1320</v>
      </c>
      <c r="DL14" s="3">
        <f>+[1]C_Investimenti!DK33</f>
        <v>1320</v>
      </c>
      <c r="DM14" s="3">
        <f>+[1]C_Investimenti!DL33</f>
        <v>1320</v>
      </c>
      <c r="DN14" s="3">
        <f>+[1]C_Investimenti!DM33</f>
        <v>1320</v>
      </c>
      <c r="DO14" s="3">
        <f>+[1]C_Investimenti!DN33</f>
        <v>1320</v>
      </c>
      <c r="DP14" s="3">
        <f>+[1]C_Investimenti!DO33</f>
        <v>1320</v>
      </c>
      <c r="DQ14" s="3">
        <f>+[1]C_Investimenti!DP33</f>
        <v>1320</v>
      </c>
      <c r="DR14" s="3">
        <f>+[1]C_Investimenti!DQ33</f>
        <v>1320</v>
      </c>
      <c r="DS14" s="3">
        <f>+[1]C_Investimenti!DR33</f>
        <v>1320</v>
      </c>
      <c r="DT14" s="3">
        <f>+[1]C_Investimenti!DS33</f>
        <v>1320</v>
      </c>
      <c r="DU14" s="3">
        <f>+[1]C_Investimenti!DT33</f>
        <v>1320</v>
      </c>
      <c r="DV14" s="3">
        <f>+[1]C_Investimenti!DU33</f>
        <v>1320</v>
      </c>
    </row>
    <row r="16" spans="2:126">
      <c r="E16" s="278"/>
    </row>
    <row r="17" spans="3:126">
      <c r="E17" s="280"/>
    </row>
    <row r="18" spans="3:126">
      <c r="D18" s="14" t="s">
        <v>441</v>
      </c>
      <c r="E18" s="26"/>
      <c r="G18" s="27">
        <f>+G10-G6</f>
        <v>-154495</v>
      </c>
      <c r="H18" s="27">
        <f>+H10-H6</f>
        <v>-154495</v>
      </c>
      <c r="I18" s="27">
        <f t="shared" ref="I18:BT18" si="4">+I10-I6</f>
        <v>-154495</v>
      </c>
      <c r="J18" s="27">
        <f t="shared" si="4"/>
        <v>-154495</v>
      </c>
      <c r="K18" s="27">
        <f t="shared" si="4"/>
        <v>-154495</v>
      </c>
      <c r="L18" s="27">
        <f t="shared" si="4"/>
        <v>-154495</v>
      </c>
      <c r="M18" s="27">
        <f t="shared" si="4"/>
        <v>-154495</v>
      </c>
      <c r="N18" s="27">
        <f t="shared" si="4"/>
        <v>-154495</v>
      </c>
      <c r="O18" s="27">
        <f t="shared" si="4"/>
        <v>-154495</v>
      </c>
      <c r="P18" s="27">
        <f t="shared" si="4"/>
        <v>-154495</v>
      </c>
      <c r="Q18" s="27">
        <f t="shared" si="4"/>
        <v>-154495</v>
      </c>
      <c r="R18" s="27">
        <f t="shared" si="4"/>
        <v>-154495</v>
      </c>
      <c r="S18" s="27">
        <f t="shared" si="4"/>
        <v>-155045</v>
      </c>
      <c r="T18" s="27">
        <f t="shared" si="4"/>
        <v>-155045</v>
      </c>
      <c r="U18" s="27">
        <f t="shared" si="4"/>
        <v>-155045</v>
      </c>
      <c r="V18" s="27">
        <f t="shared" si="4"/>
        <v>-155045</v>
      </c>
      <c r="W18" s="27">
        <f t="shared" si="4"/>
        <v>-155045</v>
      </c>
      <c r="X18" s="27">
        <f t="shared" si="4"/>
        <v>-155045</v>
      </c>
      <c r="Y18" s="27">
        <f t="shared" si="4"/>
        <v>-155045</v>
      </c>
      <c r="Z18" s="27">
        <f t="shared" si="4"/>
        <v>-155045</v>
      </c>
      <c r="AA18" s="27">
        <f t="shared" si="4"/>
        <v>-155045</v>
      </c>
      <c r="AB18" s="27">
        <f t="shared" si="4"/>
        <v>-155045</v>
      </c>
      <c r="AC18" s="27">
        <f t="shared" si="4"/>
        <v>-155045</v>
      </c>
      <c r="AD18" s="27">
        <f t="shared" si="4"/>
        <v>-155045</v>
      </c>
      <c r="AE18" s="27">
        <f t="shared" si="4"/>
        <v>-52250</v>
      </c>
      <c r="AF18" s="27">
        <f t="shared" si="4"/>
        <v>-52250</v>
      </c>
      <c r="AG18" s="27">
        <f t="shared" si="4"/>
        <v>-52250</v>
      </c>
      <c r="AH18" s="27">
        <f t="shared" si="4"/>
        <v>-52250</v>
      </c>
      <c r="AI18" s="27">
        <f t="shared" si="4"/>
        <v>-52250</v>
      </c>
      <c r="AJ18" s="27">
        <f t="shared" si="4"/>
        <v>-52250</v>
      </c>
      <c r="AK18" s="27">
        <f t="shared" si="4"/>
        <v>-52250</v>
      </c>
      <c r="AL18" s="27">
        <f t="shared" si="4"/>
        <v>-52250</v>
      </c>
      <c r="AM18" s="27">
        <f t="shared" si="4"/>
        <v>-52250</v>
      </c>
      <c r="AN18" s="27">
        <f t="shared" si="4"/>
        <v>-52250</v>
      </c>
      <c r="AO18" s="27">
        <f t="shared" si="4"/>
        <v>-52250</v>
      </c>
      <c r="AP18" s="27">
        <f t="shared" si="4"/>
        <v>-52250</v>
      </c>
      <c r="AQ18" s="27">
        <f t="shared" si="4"/>
        <v>-155045</v>
      </c>
      <c r="AR18" s="27">
        <f t="shared" si="4"/>
        <v>-155045</v>
      </c>
      <c r="AS18" s="27">
        <f t="shared" si="4"/>
        <v>-155045</v>
      </c>
      <c r="AT18" s="27">
        <f t="shared" si="4"/>
        <v>-155045</v>
      </c>
      <c r="AU18" s="27">
        <f t="shared" si="4"/>
        <v>-155045</v>
      </c>
      <c r="AV18" s="27">
        <f t="shared" si="4"/>
        <v>-155045</v>
      </c>
      <c r="AW18" s="27">
        <f t="shared" si="4"/>
        <v>-155045</v>
      </c>
      <c r="AX18" s="27">
        <f t="shared" si="4"/>
        <v>-155045</v>
      </c>
      <c r="AY18" s="27">
        <f t="shared" si="4"/>
        <v>-155045</v>
      </c>
      <c r="AZ18" s="27">
        <f t="shared" si="4"/>
        <v>-155045</v>
      </c>
      <c r="BA18" s="27">
        <f t="shared" si="4"/>
        <v>-155045</v>
      </c>
      <c r="BB18" s="27">
        <f t="shared" si="4"/>
        <v>-155045</v>
      </c>
      <c r="BC18" s="27">
        <f t="shared" si="4"/>
        <v>-155045</v>
      </c>
      <c r="BD18" s="27">
        <f t="shared" si="4"/>
        <v>-155045</v>
      </c>
      <c r="BE18" s="27">
        <f t="shared" si="4"/>
        <v>-155045</v>
      </c>
      <c r="BF18" s="27">
        <f t="shared" si="4"/>
        <v>-155045</v>
      </c>
      <c r="BG18" s="27">
        <f t="shared" si="4"/>
        <v>-155045</v>
      </c>
      <c r="BH18" s="27">
        <f t="shared" si="4"/>
        <v>-155045</v>
      </c>
      <c r="BI18" s="27">
        <f t="shared" si="4"/>
        <v>-155045</v>
      </c>
      <c r="BJ18" s="27">
        <f t="shared" si="4"/>
        <v>-155045</v>
      </c>
      <c r="BK18" s="27">
        <f t="shared" si="4"/>
        <v>-155045</v>
      </c>
      <c r="BL18" s="27">
        <f t="shared" si="4"/>
        <v>-155045</v>
      </c>
      <c r="BM18" s="27">
        <f t="shared" si="4"/>
        <v>-155045</v>
      </c>
      <c r="BN18" s="27">
        <f t="shared" si="4"/>
        <v>-155045</v>
      </c>
      <c r="BO18" s="27">
        <f t="shared" si="4"/>
        <v>-155045</v>
      </c>
      <c r="BP18" s="27">
        <f t="shared" si="4"/>
        <v>-155045</v>
      </c>
      <c r="BQ18" s="27">
        <f t="shared" si="4"/>
        <v>-155045</v>
      </c>
      <c r="BR18" s="27">
        <f t="shared" si="4"/>
        <v>-155045</v>
      </c>
      <c r="BS18" s="27">
        <f t="shared" si="4"/>
        <v>-155045</v>
      </c>
      <c r="BT18" s="27">
        <f t="shared" si="4"/>
        <v>-155045</v>
      </c>
      <c r="BU18" s="27">
        <f t="shared" ref="BU18:DV18" si="5">+BU10-BU6</f>
        <v>-155045</v>
      </c>
      <c r="BV18" s="27">
        <f t="shared" si="5"/>
        <v>-155045</v>
      </c>
      <c r="BW18" s="27">
        <f t="shared" si="5"/>
        <v>-155045</v>
      </c>
      <c r="BX18" s="27">
        <f t="shared" si="5"/>
        <v>-155045</v>
      </c>
      <c r="BY18" s="27">
        <f t="shared" si="5"/>
        <v>-155045</v>
      </c>
      <c r="BZ18" s="27">
        <f t="shared" si="5"/>
        <v>-155045</v>
      </c>
      <c r="CA18" s="27">
        <f t="shared" si="5"/>
        <v>-155045</v>
      </c>
      <c r="CB18" s="27">
        <f t="shared" si="5"/>
        <v>-155045</v>
      </c>
      <c r="CC18" s="27">
        <f t="shared" si="5"/>
        <v>-155045</v>
      </c>
      <c r="CD18" s="27">
        <f t="shared" si="5"/>
        <v>-155045</v>
      </c>
      <c r="CE18" s="27">
        <f t="shared" si="5"/>
        <v>-155045</v>
      </c>
      <c r="CF18" s="27">
        <f t="shared" si="5"/>
        <v>-155045</v>
      </c>
      <c r="CG18" s="27">
        <f t="shared" si="5"/>
        <v>-155045</v>
      </c>
      <c r="CH18" s="27">
        <f t="shared" si="5"/>
        <v>-155045</v>
      </c>
      <c r="CI18" s="27">
        <f t="shared" si="5"/>
        <v>-155045</v>
      </c>
      <c r="CJ18" s="27">
        <f t="shared" si="5"/>
        <v>-155045</v>
      </c>
      <c r="CK18" s="27">
        <f t="shared" si="5"/>
        <v>-155045</v>
      </c>
      <c r="CL18" s="27">
        <f t="shared" si="5"/>
        <v>-155045</v>
      </c>
      <c r="CM18" s="27">
        <f t="shared" si="5"/>
        <v>-155045</v>
      </c>
      <c r="CN18" s="27">
        <f t="shared" si="5"/>
        <v>-155045</v>
      </c>
      <c r="CO18" s="27">
        <f t="shared" si="5"/>
        <v>-155045</v>
      </c>
      <c r="CP18" s="27">
        <f t="shared" si="5"/>
        <v>-155045</v>
      </c>
      <c r="CQ18" s="27">
        <f t="shared" si="5"/>
        <v>-155045</v>
      </c>
      <c r="CR18" s="27">
        <f t="shared" si="5"/>
        <v>-155045</v>
      </c>
      <c r="CS18" s="27">
        <f t="shared" si="5"/>
        <v>-155045</v>
      </c>
      <c r="CT18" s="27">
        <f t="shared" si="5"/>
        <v>-155045</v>
      </c>
      <c r="CU18" s="27">
        <f t="shared" si="5"/>
        <v>-155045</v>
      </c>
      <c r="CV18" s="27">
        <f t="shared" si="5"/>
        <v>-155045</v>
      </c>
      <c r="CW18" s="27">
        <f t="shared" si="5"/>
        <v>-155045</v>
      </c>
      <c r="CX18" s="27">
        <f t="shared" si="5"/>
        <v>-155045</v>
      </c>
      <c r="CY18" s="27">
        <f t="shared" si="5"/>
        <v>-155045</v>
      </c>
      <c r="CZ18" s="27">
        <f t="shared" si="5"/>
        <v>-155045</v>
      </c>
      <c r="DA18" s="27">
        <f t="shared" si="5"/>
        <v>-155045</v>
      </c>
      <c r="DB18" s="27">
        <f t="shared" si="5"/>
        <v>-155045</v>
      </c>
      <c r="DC18" s="27">
        <f t="shared" si="5"/>
        <v>-155045</v>
      </c>
      <c r="DD18" s="27">
        <f t="shared" si="5"/>
        <v>-155045</v>
      </c>
      <c r="DE18" s="27">
        <f t="shared" si="5"/>
        <v>-155045</v>
      </c>
      <c r="DF18" s="27">
        <f t="shared" si="5"/>
        <v>-155045</v>
      </c>
      <c r="DG18" s="27">
        <f t="shared" si="5"/>
        <v>-155045</v>
      </c>
      <c r="DH18" s="27">
        <f t="shared" si="5"/>
        <v>-155045</v>
      </c>
      <c r="DI18" s="27">
        <f t="shared" si="5"/>
        <v>-155045</v>
      </c>
      <c r="DJ18" s="27">
        <f t="shared" si="5"/>
        <v>-155045</v>
      </c>
      <c r="DK18" s="27">
        <f t="shared" si="5"/>
        <v>-155045</v>
      </c>
      <c r="DL18" s="27">
        <f t="shared" si="5"/>
        <v>-155045</v>
      </c>
      <c r="DM18" s="27">
        <f t="shared" si="5"/>
        <v>-155045</v>
      </c>
      <c r="DN18" s="27">
        <f t="shared" si="5"/>
        <v>-155045</v>
      </c>
      <c r="DO18" s="27">
        <f t="shared" si="5"/>
        <v>-155045</v>
      </c>
      <c r="DP18" s="27">
        <f t="shared" si="5"/>
        <v>-155045</v>
      </c>
      <c r="DQ18" s="27">
        <f t="shared" si="5"/>
        <v>-155045</v>
      </c>
      <c r="DR18" s="27">
        <f t="shared" si="5"/>
        <v>-155045</v>
      </c>
      <c r="DS18" s="27">
        <f t="shared" si="5"/>
        <v>-155045</v>
      </c>
      <c r="DT18" s="27">
        <f t="shared" si="5"/>
        <v>-155045</v>
      </c>
      <c r="DU18" s="27">
        <f t="shared" si="5"/>
        <v>-155045</v>
      </c>
      <c r="DV18" s="27">
        <f t="shared" si="5"/>
        <v>-155045</v>
      </c>
    </row>
    <row r="19" spans="3:126">
      <c r="E19" s="279"/>
    </row>
    <row r="20" spans="3:126">
      <c r="E20" s="279"/>
    </row>
    <row r="21" spans="3:126" ht="21">
      <c r="C21" s="32" t="s">
        <v>449</v>
      </c>
      <c r="D21" s="32"/>
      <c r="E21" s="279"/>
    </row>
    <row r="22" spans="3:126" ht="21">
      <c r="C22" s="32"/>
      <c r="D22" s="32"/>
      <c r="E22" s="281"/>
    </row>
    <row r="23" spans="3:126">
      <c r="D23" s="278" t="s">
        <v>450</v>
      </c>
      <c r="E23" s="278"/>
      <c r="G23" s="3">
        <f>+G18</f>
        <v>-154495</v>
      </c>
      <c r="H23" s="3">
        <f>+H18</f>
        <v>-154495</v>
      </c>
      <c r="I23" s="3">
        <f t="shared" ref="I23:BT23" si="6">+I18</f>
        <v>-154495</v>
      </c>
      <c r="J23" s="3">
        <f t="shared" si="6"/>
        <v>-154495</v>
      </c>
      <c r="K23" s="3">
        <f t="shared" si="6"/>
        <v>-154495</v>
      </c>
      <c r="L23" s="232">
        <f t="shared" si="6"/>
        <v>-154495</v>
      </c>
      <c r="M23" s="232">
        <f t="shared" si="6"/>
        <v>-154495</v>
      </c>
      <c r="N23" s="232">
        <f t="shared" si="6"/>
        <v>-154495</v>
      </c>
      <c r="O23" s="232">
        <f t="shared" si="6"/>
        <v>-154495</v>
      </c>
      <c r="P23" s="232">
        <f t="shared" si="6"/>
        <v>-154495</v>
      </c>
      <c r="Q23" s="232">
        <f t="shared" si="6"/>
        <v>-154495</v>
      </c>
      <c r="R23" s="232">
        <f t="shared" si="6"/>
        <v>-154495</v>
      </c>
      <c r="S23" s="232">
        <f t="shared" si="6"/>
        <v>-155045</v>
      </c>
      <c r="T23" s="232">
        <f t="shared" si="6"/>
        <v>-155045</v>
      </c>
      <c r="U23" s="232">
        <f t="shared" si="6"/>
        <v>-155045</v>
      </c>
      <c r="V23" s="232">
        <f t="shared" si="6"/>
        <v>-155045</v>
      </c>
      <c r="W23" s="232">
        <f t="shared" si="6"/>
        <v>-155045</v>
      </c>
      <c r="X23" s="232">
        <f t="shared" si="6"/>
        <v>-155045</v>
      </c>
      <c r="Y23" s="232">
        <f t="shared" si="6"/>
        <v>-155045</v>
      </c>
      <c r="Z23" s="232">
        <f t="shared" si="6"/>
        <v>-155045</v>
      </c>
      <c r="AA23" s="232">
        <f t="shared" si="6"/>
        <v>-155045</v>
      </c>
      <c r="AB23" s="232">
        <f t="shared" si="6"/>
        <v>-155045</v>
      </c>
      <c r="AC23" s="232">
        <f t="shared" si="6"/>
        <v>-155045</v>
      </c>
      <c r="AD23" s="232">
        <f t="shared" si="6"/>
        <v>-155045</v>
      </c>
      <c r="AE23" s="232">
        <f t="shared" si="6"/>
        <v>-52250</v>
      </c>
      <c r="AF23" s="232">
        <f t="shared" si="6"/>
        <v>-52250</v>
      </c>
      <c r="AG23" s="232">
        <f t="shared" si="6"/>
        <v>-52250</v>
      </c>
      <c r="AH23" s="232">
        <f t="shared" si="6"/>
        <v>-52250</v>
      </c>
      <c r="AI23" s="232">
        <f t="shared" si="6"/>
        <v>-52250</v>
      </c>
      <c r="AJ23" s="232">
        <f t="shared" si="6"/>
        <v>-52250</v>
      </c>
      <c r="AK23" s="232">
        <f t="shared" si="6"/>
        <v>-52250</v>
      </c>
      <c r="AL23" s="232">
        <f t="shared" si="6"/>
        <v>-52250</v>
      </c>
      <c r="AM23" s="232">
        <f t="shared" si="6"/>
        <v>-52250</v>
      </c>
      <c r="AN23" s="232">
        <f t="shared" si="6"/>
        <v>-52250</v>
      </c>
      <c r="AO23" s="232">
        <f t="shared" si="6"/>
        <v>-52250</v>
      </c>
      <c r="AP23" s="232">
        <f t="shared" si="6"/>
        <v>-52250</v>
      </c>
      <c r="AQ23" s="232">
        <f t="shared" si="6"/>
        <v>-155045</v>
      </c>
      <c r="AR23" s="232">
        <f t="shared" si="6"/>
        <v>-155045</v>
      </c>
      <c r="AS23" s="232">
        <f t="shared" si="6"/>
        <v>-155045</v>
      </c>
      <c r="AT23" s="232">
        <f t="shared" si="6"/>
        <v>-155045</v>
      </c>
      <c r="AU23" s="232">
        <f t="shared" si="6"/>
        <v>-155045</v>
      </c>
      <c r="AV23" s="232">
        <f t="shared" si="6"/>
        <v>-155045</v>
      </c>
      <c r="AW23" s="232">
        <f t="shared" si="6"/>
        <v>-155045</v>
      </c>
      <c r="AX23" s="232">
        <f t="shared" si="6"/>
        <v>-155045</v>
      </c>
      <c r="AY23" s="232">
        <f t="shared" si="6"/>
        <v>-155045</v>
      </c>
      <c r="AZ23" s="232">
        <f t="shared" si="6"/>
        <v>-155045</v>
      </c>
      <c r="BA23" s="232">
        <f t="shared" si="6"/>
        <v>-155045</v>
      </c>
      <c r="BB23" s="232">
        <f t="shared" si="6"/>
        <v>-155045</v>
      </c>
      <c r="BC23" s="232">
        <f t="shared" si="6"/>
        <v>-155045</v>
      </c>
      <c r="BD23" s="232">
        <f t="shared" si="6"/>
        <v>-155045</v>
      </c>
      <c r="BE23" s="232">
        <f t="shared" si="6"/>
        <v>-155045</v>
      </c>
      <c r="BF23" s="232">
        <f t="shared" si="6"/>
        <v>-155045</v>
      </c>
      <c r="BG23" s="232">
        <f t="shared" si="6"/>
        <v>-155045</v>
      </c>
      <c r="BH23" s="232">
        <f t="shared" si="6"/>
        <v>-155045</v>
      </c>
      <c r="BI23" s="232">
        <f t="shared" si="6"/>
        <v>-155045</v>
      </c>
      <c r="BJ23" s="232">
        <f t="shared" si="6"/>
        <v>-155045</v>
      </c>
      <c r="BK23" s="232">
        <f t="shared" si="6"/>
        <v>-155045</v>
      </c>
      <c r="BL23" s="232">
        <f t="shared" si="6"/>
        <v>-155045</v>
      </c>
      <c r="BM23" s="232">
        <f t="shared" si="6"/>
        <v>-155045</v>
      </c>
      <c r="BN23" s="232">
        <f t="shared" si="6"/>
        <v>-155045</v>
      </c>
      <c r="BO23" s="232">
        <f t="shared" si="6"/>
        <v>-155045</v>
      </c>
      <c r="BP23" s="232">
        <f t="shared" si="6"/>
        <v>-155045</v>
      </c>
      <c r="BQ23" s="232">
        <f t="shared" si="6"/>
        <v>-155045</v>
      </c>
      <c r="BR23" s="232">
        <f t="shared" si="6"/>
        <v>-155045</v>
      </c>
      <c r="BS23" s="232">
        <f t="shared" si="6"/>
        <v>-155045</v>
      </c>
      <c r="BT23" s="232">
        <f t="shared" si="6"/>
        <v>-155045</v>
      </c>
      <c r="BU23" s="232">
        <f t="shared" ref="BU23:CJ23" si="7">+BU18</f>
        <v>-155045</v>
      </c>
      <c r="BV23" s="232">
        <f t="shared" si="7"/>
        <v>-155045</v>
      </c>
      <c r="BW23" s="232">
        <f t="shared" si="7"/>
        <v>-155045</v>
      </c>
      <c r="BX23" s="232">
        <f t="shared" si="7"/>
        <v>-155045</v>
      </c>
      <c r="BY23" s="232">
        <f t="shared" si="7"/>
        <v>-155045</v>
      </c>
      <c r="BZ23" s="232">
        <f t="shared" si="7"/>
        <v>-155045</v>
      </c>
      <c r="CA23" s="232">
        <f t="shared" si="7"/>
        <v>-155045</v>
      </c>
      <c r="CB23" s="232">
        <f t="shared" si="7"/>
        <v>-155045</v>
      </c>
      <c r="CC23" s="232">
        <f t="shared" si="7"/>
        <v>-155045</v>
      </c>
      <c r="CD23" s="232">
        <f t="shared" si="7"/>
        <v>-155045</v>
      </c>
      <c r="CE23" s="232">
        <f t="shared" si="7"/>
        <v>-155045</v>
      </c>
      <c r="CF23" s="232">
        <f t="shared" si="7"/>
        <v>-155045</v>
      </c>
      <c r="CG23" s="232">
        <f t="shared" si="7"/>
        <v>-155045</v>
      </c>
      <c r="CH23" s="232">
        <f t="shared" si="7"/>
        <v>-155045</v>
      </c>
      <c r="CI23" s="232">
        <f t="shared" si="7"/>
        <v>-155045</v>
      </c>
      <c r="CJ23" s="232">
        <f t="shared" si="7"/>
        <v>-155045</v>
      </c>
      <c r="CK23" s="232">
        <f>+CK18</f>
        <v>-155045</v>
      </c>
      <c r="CL23" s="232">
        <f t="shared" ref="CL23:DO23" si="8">+CL18</f>
        <v>-155045</v>
      </c>
      <c r="CM23" s="232">
        <f t="shared" si="8"/>
        <v>-155045</v>
      </c>
      <c r="CN23" s="232">
        <f t="shared" si="8"/>
        <v>-155045</v>
      </c>
      <c r="CO23" s="232">
        <f t="shared" si="8"/>
        <v>-155045</v>
      </c>
      <c r="CP23" s="232">
        <f t="shared" si="8"/>
        <v>-155045</v>
      </c>
      <c r="CQ23" s="232">
        <f t="shared" si="8"/>
        <v>-155045</v>
      </c>
      <c r="CR23" s="232">
        <f t="shared" si="8"/>
        <v>-155045</v>
      </c>
      <c r="CS23" s="232">
        <f t="shared" si="8"/>
        <v>-155045</v>
      </c>
      <c r="CT23" s="232">
        <f t="shared" si="8"/>
        <v>-155045</v>
      </c>
      <c r="CU23" s="232">
        <f t="shared" si="8"/>
        <v>-155045</v>
      </c>
      <c r="CV23" s="232">
        <f t="shared" si="8"/>
        <v>-155045</v>
      </c>
      <c r="CW23" s="232">
        <f t="shared" si="8"/>
        <v>-155045</v>
      </c>
      <c r="CX23" s="232">
        <f t="shared" si="8"/>
        <v>-155045</v>
      </c>
      <c r="CY23" s="232">
        <f t="shared" si="8"/>
        <v>-155045</v>
      </c>
      <c r="CZ23" s="232">
        <f t="shared" si="8"/>
        <v>-155045</v>
      </c>
      <c r="DA23" s="232">
        <f t="shared" si="8"/>
        <v>-155045</v>
      </c>
      <c r="DB23" s="232">
        <f t="shared" si="8"/>
        <v>-155045</v>
      </c>
      <c r="DC23" s="232">
        <f t="shared" si="8"/>
        <v>-155045</v>
      </c>
      <c r="DD23" s="232">
        <f t="shared" si="8"/>
        <v>-155045</v>
      </c>
      <c r="DE23" s="232">
        <f t="shared" si="8"/>
        <v>-155045</v>
      </c>
      <c r="DF23" s="232">
        <f t="shared" si="8"/>
        <v>-155045</v>
      </c>
      <c r="DG23" s="232">
        <f t="shared" si="8"/>
        <v>-155045</v>
      </c>
      <c r="DH23" s="232">
        <f t="shared" si="8"/>
        <v>-155045</v>
      </c>
      <c r="DI23" s="232">
        <f t="shared" si="8"/>
        <v>-155045</v>
      </c>
      <c r="DJ23" s="232">
        <f t="shared" si="8"/>
        <v>-155045</v>
      </c>
      <c r="DK23" s="232">
        <f t="shared" si="8"/>
        <v>-155045</v>
      </c>
      <c r="DL23" s="232">
        <f t="shared" si="8"/>
        <v>-155045</v>
      </c>
      <c r="DM23" s="232">
        <f t="shared" si="8"/>
        <v>-155045</v>
      </c>
      <c r="DN23" s="232">
        <f t="shared" si="8"/>
        <v>-155045</v>
      </c>
      <c r="DO23" s="232">
        <f t="shared" si="8"/>
        <v>-155045</v>
      </c>
      <c r="DP23" s="232">
        <f>+DP18</f>
        <v>-155045</v>
      </c>
      <c r="DQ23" s="232">
        <f t="shared" ref="DQ23:DV23" si="9">+DQ18</f>
        <v>-155045</v>
      </c>
      <c r="DR23" s="232">
        <f t="shared" si="9"/>
        <v>-155045</v>
      </c>
      <c r="DS23" s="232">
        <f t="shared" si="9"/>
        <v>-155045</v>
      </c>
      <c r="DT23" s="232">
        <f t="shared" si="9"/>
        <v>-155045</v>
      </c>
      <c r="DU23" s="232">
        <f t="shared" si="9"/>
        <v>-155045</v>
      </c>
      <c r="DV23" s="232">
        <f t="shared" si="9"/>
        <v>-155045</v>
      </c>
    </row>
    <row r="24" spans="3:126">
      <c r="D24" s="278" t="s">
        <v>451</v>
      </c>
      <c r="E24" s="35"/>
      <c r="G24" s="3"/>
      <c r="H24" s="3">
        <f>+IF(H23&gt;0,0,IF(G26&gt;-H23,-H23,G26))</f>
        <v>0</v>
      </c>
      <c r="I24" s="3">
        <f t="shared" ref="I24:BT24" si="10">+IF(I23&gt;0,0,IF(H26&gt;-I23,-I23,H26))</f>
        <v>0</v>
      </c>
      <c r="J24" s="3">
        <f t="shared" si="10"/>
        <v>0</v>
      </c>
      <c r="K24" s="3">
        <f t="shared" si="10"/>
        <v>0</v>
      </c>
      <c r="L24" s="232">
        <f t="shared" si="10"/>
        <v>0</v>
      </c>
      <c r="M24" s="232">
        <f t="shared" si="10"/>
        <v>0</v>
      </c>
      <c r="N24" s="232">
        <f t="shared" si="10"/>
        <v>0</v>
      </c>
      <c r="O24" s="232">
        <f t="shared" si="10"/>
        <v>0</v>
      </c>
      <c r="P24" s="232">
        <f t="shared" si="10"/>
        <v>0</v>
      </c>
      <c r="Q24" s="232">
        <f t="shared" si="10"/>
        <v>0</v>
      </c>
      <c r="R24" s="232">
        <f t="shared" si="10"/>
        <v>0</v>
      </c>
      <c r="S24" s="232">
        <f t="shared" si="10"/>
        <v>0</v>
      </c>
      <c r="T24" s="232">
        <f t="shared" si="10"/>
        <v>0</v>
      </c>
      <c r="U24" s="232">
        <f t="shared" si="10"/>
        <v>0</v>
      </c>
      <c r="V24" s="232">
        <f t="shared" si="10"/>
        <v>0</v>
      </c>
      <c r="W24" s="232">
        <f t="shared" si="10"/>
        <v>0</v>
      </c>
      <c r="X24" s="232">
        <f t="shared" si="10"/>
        <v>0</v>
      </c>
      <c r="Y24" s="232">
        <f t="shared" si="10"/>
        <v>0</v>
      </c>
      <c r="Z24" s="232">
        <f t="shared" si="10"/>
        <v>0</v>
      </c>
      <c r="AA24" s="232">
        <f t="shared" si="10"/>
        <v>0</v>
      </c>
      <c r="AB24" s="232">
        <f t="shared" si="10"/>
        <v>0</v>
      </c>
      <c r="AC24" s="232">
        <f t="shared" si="10"/>
        <v>0</v>
      </c>
      <c r="AD24" s="232">
        <f t="shared" si="10"/>
        <v>0</v>
      </c>
      <c r="AE24" s="232">
        <f t="shared" si="10"/>
        <v>0</v>
      </c>
      <c r="AF24" s="232">
        <f t="shared" si="10"/>
        <v>0</v>
      </c>
      <c r="AG24" s="232">
        <f t="shared" si="10"/>
        <v>0</v>
      </c>
      <c r="AH24" s="232">
        <f t="shared" si="10"/>
        <v>0</v>
      </c>
      <c r="AI24" s="232">
        <f t="shared" si="10"/>
        <v>0</v>
      </c>
      <c r="AJ24" s="232">
        <f t="shared" si="10"/>
        <v>0</v>
      </c>
      <c r="AK24" s="232">
        <f t="shared" si="10"/>
        <v>0</v>
      </c>
      <c r="AL24" s="232">
        <f t="shared" si="10"/>
        <v>0</v>
      </c>
      <c r="AM24" s="232">
        <f t="shared" si="10"/>
        <v>0</v>
      </c>
      <c r="AN24" s="232">
        <f t="shared" si="10"/>
        <v>0</v>
      </c>
      <c r="AO24" s="232">
        <f t="shared" si="10"/>
        <v>0</v>
      </c>
      <c r="AP24" s="232">
        <f t="shared" si="10"/>
        <v>0</v>
      </c>
      <c r="AQ24" s="232">
        <f t="shared" si="10"/>
        <v>0</v>
      </c>
      <c r="AR24" s="232">
        <f t="shared" si="10"/>
        <v>0</v>
      </c>
      <c r="AS24" s="232">
        <f t="shared" si="10"/>
        <v>0</v>
      </c>
      <c r="AT24" s="232">
        <f t="shared" si="10"/>
        <v>0</v>
      </c>
      <c r="AU24" s="232">
        <f t="shared" si="10"/>
        <v>0</v>
      </c>
      <c r="AV24" s="232">
        <f t="shared" si="10"/>
        <v>0</v>
      </c>
      <c r="AW24" s="232">
        <f t="shared" si="10"/>
        <v>0</v>
      </c>
      <c r="AX24" s="232">
        <f t="shared" si="10"/>
        <v>0</v>
      </c>
      <c r="AY24" s="232">
        <f t="shared" si="10"/>
        <v>0</v>
      </c>
      <c r="AZ24" s="232">
        <f t="shared" si="10"/>
        <v>0</v>
      </c>
      <c r="BA24" s="232">
        <f t="shared" si="10"/>
        <v>0</v>
      </c>
      <c r="BB24" s="232">
        <f t="shared" si="10"/>
        <v>0</v>
      </c>
      <c r="BC24" s="232">
        <f t="shared" si="10"/>
        <v>0</v>
      </c>
      <c r="BD24" s="232">
        <f t="shared" si="10"/>
        <v>0</v>
      </c>
      <c r="BE24" s="232">
        <f t="shared" si="10"/>
        <v>0</v>
      </c>
      <c r="BF24" s="232">
        <f t="shared" si="10"/>
        <v>0</v>
      </c>
      <c r="BG24" s="232">
        <f t="shared" si="10"/>
        <v>0</v>
      </c>
      <c r="BH24" s="232">
        <f t="shared" si="10"/>
        <v>0</v>
      </c>
      <c r="BI24" s="232">
        <f t="shared" si="10"/>
        <v>0</v>
      </c>
      <c r="BJ24" s="232">
        <f t="shared" si="10"/>
        <v>0</v>
      </c>
      <c r="BK24" s="232">
        <f t="shared" si="10"/>
        <v>0</v>
      </c>
      <c r="BL24" s="232">
        <f t="shared" si="10"/>
        <v>0</v>
      </c>
      <c r="BM24" s="232">
        <f t="shared" si="10"/>
        <v>0</v>
      </c>
      <c r="BN24" s="232">
        <f t="shared" si="10"/>
        <v>0</v>
      </c>
      <c r="BO24" s="232">
        <f t="shared" si="10"/>
        <v>0</v>
      </c>
      <c r="BP24" s="232">
        <f t="shared" si="10"/>
        <v>0</v>
      </c>
      <c r="BQ24" s="232">
        <f t="shared" si="10"/>
        <v>0</v>
      </c>
      <c r="BR24" s="232">
        <f t="shared" si="10"/>
        <v>0</v>
      </c>
      <c r="BS24" s="232">
        <f t="shared" si="10"/>
        <v>0</v>
      </c>
      <c r="BT24" s="232">
        <f t="shared" si="10"/>
        <v>0</v>
      </c>
      <c r="BU24" s="232">
        <f t="shared" ref="BU24:CJ24" si="11">+IF(BU23&gt;0,0,IF(BT26&gt;-BU23,-BU23,BT26))</f>
        <v>0</v>
      </c>
      <c r="BV24" s="232">
        <f t="shared" si="11"/>
        <v>0</v>
      </c>
      <c r="BW24" s="232">
        <f t="shared" si="11"/>
        <v>0</v>
      </c>
      <c r="BX24" s="232">
        <f t="shared" si="11"/>
        <v>0</v>
      </c>
      <c r="BY24" s="232">
        <f t="shared" si="11"/>
        <v>0</v>
      </c>
      <c r="BZ24" s="232">
        <f t="shared" si="11"/>
        <v>0</v>
      </c>
      <c r="CA24" s="232">
        <f t="shared" si="11"/>
        <v>0</v>
      </c>
      <c r="CB24" s="232">
        <f t="shared" si="11"/>
        <v>0</v>
      </c>
      <c r="CC24" s="232">
        <f t="shared" si="11"/>
        <v>0</v>
      </c>
      <c r="CD24" s="232">
        <f t="shared" si="11"/>
        <v>0</v>
      </c>
      <c r="CE24" s="232">
        <f t="shared" si="11"/>
        <v>0</v>
      </c>
      <c r="CF24" s="232">
        <f t="shared" si="11"/>
        <v>0</v>
      </c>
      <c r="CG24" s="232">
        <f t="shared" si="11"/>
        <v>0</v>
      </c>
      <c r="CH24" s="232">
        <f t="shared" si="11"/>
        <v>0</v>
      </c>
      <c r="CI24" s="232">
        <f t="shared" si="11"/>
        <v>0</v>
      </c>
      <c r="CJ24" s="232">
        <f t="shared" si="11"/>
        <v>0</v>
      </c>
      <c r="CK24" s="232">
        <f>+IF(CK23&gt;0,0,IF(CJ26&gt;-CK23,-CK23,CJ26))</f>
        <v>0</v>
      </c>
      <c r="CL24" s="232">
        <f t="shared" ref="CL24:DO24" si="12">+IF(CL23&gt;0,0,IF(CK26&gt;-CL23,-CL23,CK26))</f>
        <v>0</v>
      </c>
      <c r="CM24" s="232">
        <f t="shared" si="12"/>
        <v>0</v>
      </c>
      <c r="CN24" s="232">
        <f t="shared" si="12"/>
        <v>0</v>
      </c>
      <c r="CO24" s="232">
        <f t="shared" si="12"/>
        <v>0</v>
      </c>
      <c r="CP24" s="232">
        <f t="shared" si="12"/>
        <v>0</v>
      </c>
      <c r="CQ24" s="232">
        <f t="shared" si="12"/>
        <v>0</v>
      </c>
      <c r="CR24" s="232">
        <f t="shared" si="12"/>
        <v>0</v>
      </c>
      <c r="CS24" s="232">
        <f t="shared" si="12"/>
        <v>0</v>
      </c>
      <c r="CT24" s="232">
        <f t="shared" si="12"/>
        <v>0</v>
      </c>
      <c r="CU24" s="232">
        <f t="shared" si="12"/>
        <v>0</v>
      </c>
      <c r="CV24" s="232">
        <f t="shared" si="12"/>
        <v>0</v>
      </c>
      <c r="CW24" s="232">
        <f t="shared" si="12"/>
        <v>0</v>
      </c>
      <c r="CX24" s="232">
        <f t="shared" si="12"/>
        <v>0</v>
      </c>
      <c r="CY24" s="232">
        <f t="shared" si="12"/>
        <v>0</v>
      </c>
      <c r="CZ24" s="232">
        <f t="shared" si="12"/>
        <v>0</v>
      </c>
      <c r="DA24" s="232">
        <f t="shared" si="12"/>
        <v>0</v>
      </c>
      <c r="DB24" s="232">
        <f t="shared" si="12"/>
        <v>0</v>
      </c>
      <c r="DC24" s="232">
        <f t="shared" si="12"/>
        <v>0</v>
      </c>
      <c r="DD24" s="232">
        <f t="shared" si="12"/>
        <v>0</v>
      </c>
      <c r="DE24" s="232">
        <f t="shared" si="12"/>
        <v>0</v>
      </c>
      <c r="DF24" s="232">
        <f t="shared" si="12"/>
        <v>0</v>
      </c>
      <c r="DG24" s="232">
        <f t="shared" si="12"/>
        <v>0</v>
      </c>
      <c r="DH24" s="232">
        <f t="shared" si="12"/>
        <v>0</v>
      </c>
      <c r="DI24" s="232">
        <f t="shared" si="12"/>
        <v>0</v>
      </c>
      <c r="DJ24" s="232">
        <f t="shared" si="12"/>
        <v>0</v>
      </c>
      <c r="DK24" s="232">
        <f t="shared" si="12"/>
        <v>0</v>
      </c>
      <c r="DL24" s="232">
        <f t="shared" si="12"/>
        <v>0</v>
      </c>
      <c r="DM24" s="232">
        <f t="shared" si="12"/>
        <v>0</v>
      </c>
      <c r="DN24" s="232">
        <f t="shared" si="12"/>
        <v>0</v>
      </c>
      <c r="DO24" s="232">
        <f t="shared" si="12"/>
        <v>0</v>
      </c>
      <c r="DP24" s="232">
        <f>+IF(DP23&gt;0,0,IF(DO26&gt;-DP23,-DP23,DO26))</f>
        <v>0</v>
      </c>
      <c r="DQ24" s="232">
        <f t="shared" ref="DQ24:DV24" si="13">+IF(DQ23&gt;0,0,IF(DP26&gt;-DQ23,-DQ23,DP26))</f>
        <v>0</v>
      </c>
      <c r="DR24" s="232">
        <f t="shared" si="13"/>
        <v>0</v>
      </c>
      <c r="DS24" s="232">
        <f t="shared" si="13"/>
        <v>0</v>
      </c>
      <c r="DT24" s="232">
        <f t="shared" si="13"/>
        <v>0</v>
      </c>
      <c r="DU24" s="232">
        <f t="shared" si="13"/>
        <v>0</v>
      </c>
      <c r="DV24" s="232">
        <f t="shared" si="13"/>
        <v>0</v>
      </c>
    </row>
    <row r="25" spans="3:126">
      <c r="D25" s="278" t="s">
        <v>25</v>
      </c>
      <c r="E25" s="35"/>
      <c r="G25" s="3">
        <f>+IF((G23+G24)&gt;0,0,(G23+G24))</f>
        <v>-154495</v>
      </c>
      <c r="H25" s="3">
        <f>+IF((H23+H24)&gt;0,0,(H23+H24))</f>
        <v>-154495</v>
      </c>
      <c r="I25" s="3">
        <f t="shared" ref="I25:BT25" si="14">+IF((I23+I24)&gt;0,0,(I23+I24))</f>
        <v>-154495</v>
      </c>
      <c r="J25" s="3">
        <f t="shared" si="14"/>
        <v>-154495</v>
      </c>
      <c r="K25" s="3">
        <f t="shared" si="14"/>
        <v>-154495</v>
      </c>
      <c r="L25" s="232">
        <f t="shared" si="14"/>
        <v>-154495</v>
      </c>
      <c r="M25" s="232">
        <f t="shared" si="14"/>
        <v>-154495</v>
      </c>
      <c r="N25" s="232">
        <f t="shared" si="14"/>
        <v>-154495</v>
      </c>
      <c r="O25" s="232">
        <f t="shared" si="14"/>
        <v>-154495</v>
      </c>
      <c r="P25" s="232">
        <f t="shared" si="14"/>
        <v>-154495</v>
      </c>
      <c r="Q25" s="232">
        <f t="shared" si="14"/>
        <v>-154495</v>
      </c>
      <c r="R25" s="232">
        <f t="shared" si="14"/>
        <v>-154495</v>
      </c>
      <c r="S25" s="232">
        <f t="shared" si="14"/>
        <v>-155045</v>
      </c>
      <c r="T25" s="232">
        <f t="shared" si="14"/>
        <v>-155045</v>
      </c>
      <c r="U25" s="232">
        <f t="shared" si="14"/>
        <v>-155045</v>
      </c>
      <c r="V25" s="232">
        <f t="shared" si="14"/>
        <v>-155045</v>
      </c>
      <c r="W25" s="232">
        <f t="shared" si="14"/>
        <v>-155045</v>
      </c>
      <c r="X25" s="232">
        <f t="shared" si="14"/>
        <v>-155045</v>
      </c>
      <c r="Y25" s="232">
        <f t="shared" si="14"/>
        <v>-155045</v>
      </c>
      <c r="Z25" s="232">
        <f t="shared" si="14"/>
        <v>-155045</v>
      </c>
      <c r="AA25" s="232">
        <f t="shared" si="14"/>
        <v>-155045</v>
      </c>
      <c r="AB25" s="232">
        <f t="shared" si="14"/>
        <v>-155045</v>
      </c>
      <c r="AC25" s="232">
        <f t="shared" si="14"/>
        <v>-155045</v>
      </c>
      <c r="AD25" s="232">
        <f t="shared" si="14"/>
        <v>-155045</v>
      </c>
      <c r="AE25" s="232">
        <f t="shared" si="14"/>
        <v>-52250</v>
      </c>
      <c r="AF25" s="232">
        <f t="shared" si="14"/>
        <v>-52250</v>
      </c>
      <c r="AG25" s="232">
        <f t="shared" si="14"/>
        <v>-52250</v>
      </c>
      <c r="AH25" s="232">
        <f t="shared" si="14"/>
        <v>-52250</v>
      </c>
      <c r="AI25" s="232">
        <f t="shared" si="14"/>
        <v>-52250</v>
      </c>
      <c r="AJ25" s="232">
        <f t="shared" si="14"/>
        <v>-52250</v>
      </c>
      <c r="AK25" s="232">
        <f t="shared" si="14"/>
        <v>-52250</v>
      </c>
      <c r="AL25" s="232">
        <f t="shared" si="14"/>
        <v>-52250</v>
      </c>
      <c r="AM25" s="232">
        <f t="shared" si="14"/>
        <v>-52250</v>
      </c>
      <c r="AN25" s="232">
        <f t="shared" si="14"/>
        <v>-52250</v>
      </c>
      <c r="AO25" s="232">
        <f t="shared" si="14"/>
        <v>-52250</v>
      </c>
      <c r="AP25" s="232">
        <f t="shared" si="14"/>
        <v>-52250</v>
      </c>
      <c r="AQ25" s="232">
        <f t="shared" si="14"/>
        <v>-155045</v>
      </c>
      <c r="AR25" s="232">
        <f t="shared" si="14"/>
        <v>-155045</v>
      </c>
      <c r="AS25" s="232">
        <f t="shared" si="14"/>
        <v>-155045</v>
      </c>
      <c r="AT25" s="232">
        <f t="shared" si="14"/>
        <v>-155045</v>
      </c>
      <c r="AU25" s="232">
        <f t="shared" si="14"/>
        <v>-155045</v>
      </c>
      <c r="AV25" s="232">
        <f t="shared" si="14"/>
        <v>-155045</v>
      </c>
      <c r="AW25" s="232">
        <f t="shared" si="14"/>
        <v>-155045</v>
      </c>
      <c r="AX25" s="232">
        <f t="shared" si="14"/>
        <v>-155045</v>
      </c>
      <c r="AY25" s="232">
        <f t="shared" si="14"/>
        <v>-155045</v>
      </c>
      <c r="AZ25" s="232">
        <f t="shared" si="14"/>
        <v>-155045</v>
      </c>
      <c r="BA25" s="232">
        <f t="shared" si="14"/>
        <v>-155045</v>
      </c>
      <c r="BB25" s="232">
        <f t="shared" si="14"/>
        <v>-155045</v>
      </c>
      <c r="BC25" s="232">
        <f t="shared" si="14"/>
        <v>-155045</v>
      </c>
      <c r="BD25" s="232">
        <f t="shared" si="14"/>
        <v>-155045</v>
      </c>
      <c r="BE25" s="232">
        <f t="shared" si="14"/>
        <v>-155045</v>
      </c>
      <c r="BF25" s="232">
        <f t="shared" si="14"/>
        <v>-155045</v>
      </c>
      <c r="BG25" s="232">
        <f t="shared" si="14"/>
        <v>-155045</v>
      </c>
      <c r="BH25" s="232">
        <f t="shared" si="14"/>
        <v>-155045</v>
      </c>
      <c r="BI25" s="232">
        <f t="shared" si="14"/>
        <v>-155045</v>
      </c>
      <c r="BJ25" s="232">
        <f t="shared" si="14"/>
        <v>-155045</v>
      </c>
      <c r="BK25" s="232">
        <f t="shared" si="14"/>
        <v>-155045</v>
      </c>
      <c r="BL25" s="232">
        <f t="shared" si="14"/>
        <v>-155045</v>
      </c>
      <c r="BM25" s="232">
        <f t="shared" si="14"/>
        <v>-155045</v>
      </c>
      <c r="BN25" s="232">
        <f t="shared" si="14"/>
        <v>-155045</v>
      </c>
      <c r="BO25" s="232">
        <f t="shared" si="14"/>
        <v>-155045</v>
      </c>
      <c r="BP25" s="232">
        <f t="shared" si="14"/>
        <v>-155045</v>
      </c>
      <c r="BQ25" s="232">
        <f t="shared" si="14"/>
        <v>-155045</v>
      </c>
      <c r="BR25" s="232">
        <f t="shared" si="14"/>
        <v>-155045</v>
      </c>
      <c r="BS25" s="232">
        <f t="shared" si="14"/>
        <v>-155045</v>
      </c>
      <c r="BT25" s="232">
        <f t="shared" si="14"/>
        <v>-155045</v>
      </c>
      <c r="BU25" s="232">
        <f t="shared" ref="BU25:CJ25" si="15">+IF((BU23+BU24)&gt;0,0,(BU23+BU24))</f>
        <v>-155045</v>
      </c>
      <c r="BV25" s="232">
        <f t="shared" si="15"/>
        <v>-155045</v>
      </c>
      <c r="BW25" s="232">
        <f t="shared" si="15"/>
        <v>-155045</v>
      </c>
      <c r="BX25" s="232">
        <f t="shared" si="15"/>
        <v>-155045</v>
      </c>
      <c r="BY25" s="232">
        <f t="shared" si="15"/>
        <v>-155045</v>
      </c>
      <c r="BZ25" s="232">
        <f t="shared" si="15"/>
        <v>-155045</v>
      </c>
      <c r="CA25" s="232">
        <f t="shared" si="15"/>
        <v>-155045</v>
      </c>
      <c r="CB25" s="232">
        <f t="shared" si="15"/>
        <v>-155045</v>
      </c>
      <c r="CC25" s="232">
        <f t="shared" si="15"/>
        <v>-155045</v>
      </c>
      <c r="CD25" s="232">
        <f t="shared" si="15"/>
        <v>-155045</v>
      </c>
      <c r="CE25" s="232">
        <f t="shared" si="15"/>
        <v>-155045</v>
      </c>
      <c r="CF25" s="232">
        <f t="shared" si="15"/>
        <v>-155045</v>
      </c>
      <c r="CG25" s="232">
        <f t="shared" si="15"/>
        <v>-155045</v>
      </c>
      <c r="CH25" s="232">
        <f t="shared" si="15"/>
        <v>-155045</v>
      </c>
      <c r="CI25" s="232">
        <f t="shared" si="15"/>
        <v>-155045</v>
      </c>
      <c r="CJ25" s="232">
        <f t="shared" si="15"/>
        <v>-155045</v>
      </c>
      <c r="CK25" s="232">
        <f>+IF((CK23+CK24)&gt;0,0,(CK23+CK24))</f>
        <v>-155045</v>
      </c>
      <c r="CL25" s="232">
        <f t="shared" ref="CL25:DO25" si="16">+IF((CL23+CL24)&gt;0,0,(CL23+CL24))</f>
        <v>-155045</v>
      </c>
      <c r="CM25" s="232">
        <f t="shared" si="16"/>
        <v>-155045</v>
      </c>
      <c r="CN25" s="232">
        <f t="shared" si="16"/>
        <v>-155045</v>
      </c>
      <c r="CO25" s="232">
        <f t="shared" si="16"/>
        <v>-155045</v>
      </c>
      <c r="CP25" s="232">
        <f t="shared" si="16"/>
        <v>-155045</v>
      </c>
      <c r="CQ25" s="232">
        <f t="shared" si="16"/>
        <v>-155045</v>
      </c>
      <c r="CR25" s="232">
        <f t="shared" si="16"/>
        <v>-155045</v>
      </c>
      <c r="CS25" s="232">
        <f t="shared" si="16"/>
        <v>-155045</v>
      </c>
      <c r="CT25" s="232">
        <f t="shared" si="16"/>
        <v>-155045</v>
      </c>
      <c r="CU25" s="232">
        <f t="shared" si="16"/>
        <v>-155045</v>
      </c>
      <c r="CV25" s="232">
        <f t="shared" si="16"/>
        <v>-155045</v>
      </c>
      <c r="CW25" s="232">
        <f t="shared" si="16"/>
        <v>-155045</v>
      </c>
      <c r="CX25" s="232">
        <f t="shared" si="16"/>
        <v>-155045</v>
      </c>
      <c r="CY25" s="232">
        <f t="shared" si="16"/>
        <v>-155045</v>
      </c>
      <c r="CZ25" s="232">
        <f t="shared" si="16"/>
        <v>-155045</v>
      </c>
      <c r="DA25" s="232">
        <f t="shared" si="16"/>
        <v>-155045</v>
      </c>
      <c r="DB25" s="232">
        <f t="shared" si="16"/>
        <v>-155045</v>
      </c>
      <c r="DC25" s="232">
        <f t="shared" si="16"/>
        <v>-155045</v>
      </c>
      <c r="DD25" s="232">
        <f t="shared" si="16"/>
        <v>-155045</v>
      </c>
      <c r="DE25" s="232">
        <f t="shared" si="16"/>
        <v>-155045</v>
      </c>
      <c r="DF25" s="232">
        <f t="shared" si="16"/>
        <v>-155045</v>
      </c>
      <c r="DG25" s="232">
        <f t="shared" si="16"/>
        <v>-155045</v>
      </c>
      <c r="DH25" s="232">
        <f t="shared" si="16"/>
        <v>-155045</v>
      </c>
      <c r="DI25" s="232">
        <f t="shared" si="16"/>
        <v>-155045</v>
      </c>
      <c r="DJ25" s="232">
        <f t="shared" si="16"/>
        <v>-155045</v>
      </c>
      <c r="DK25" s="232">
        <f t="shared" si="16"/>
        <v>-155045</v>
      </c>
      <c r="DL25" s="232">
        <f t="shared" si="16"/>
        <v>-155045</v>
      </c>
      <c r="DM25" s="232">
        <f t="shared" si="16"/>
        <v>-155045</v>
      </c>
      <c r="DN25" s="232">
        <f t="shared" si="16"/>
        <v>-155045</v>
      </c>
      <c r="DO25" s="232">
        <f t="shared" si="16"/>
        <v>-155045</v>
      </c>
      <c r="DP25" s="232">
        <f>+IF((DP23+DP24)&gt;0,0,(DP23+DP24))</f>
        <v>-155045</v>
      </c>
      <c r="DQ25" s="232">
        <f t="shared" ref="DQ25:DV25" si="17">+IF((DQ23+DQ24)&gt;0,0,(DQ23+DQ24))</f>
        <v>-155045</v>
      </c>
      <c r="DR25" s="232">
        <f t="shared" si="17"/>
        <v>-155045</v>
      </c>
      <c r="DS25" s="232">
        <f t="shared" si="17"/>
        <v>-155045</v>
      </c>
      <c r="DT25" s="232">
        <f t="shared" si="17"/>
        <v>-155045</v>
      </c>
      <c r="DU25" s="232">
        <f t="shared" si="17"/>
        <v>-155045</v>
      </c>
      <c r="DV25" s="232">
        <f t="shared" si="17"/>
        <v>-155045</v>
      </c>
    </row>
    <row r="26" spans="3:126">
      <c r="C26" s="282"/>
      <c r="D26" s="278" t="s">
        <v>452</v>
      </c>
      <c r="E26" s="35"/>
      <c r="G26" s="3">
        <f>+IF(G10&gt;G6,G10-G6,0)</f>
        <v>0</v>
      </c>
      <c r="H26" s="3">
        <f>+IF(H23&gt;0,G26+H23,G26-H24)</f>
        <v>0</v>
      </c>
      <c r="I26" s="3">
        <f t="shared" ref="I26:BT26" si="18">+IF(I23&gt;0,H26+I23,H26-I24)</f>
        <v>0</v>
      </c>
      <c r="J26" s="3">
        <f t="shared" si="18"/>
        <v>0</v>
      </c>
      <c r="K26" s="3">
        <f t="shared" si="18"/>
        <v>0</v>
      </c>
      <c r="L26" s="232">
        <f t="shared" si="18"/>
        <v>0</v>
      </c>
      <c r="M26" s="232">
        <f t="shared" si="18"/>
        <v>0</v>
      </c>
      <c r="N26" s="232">
        <f t="shared" si="18"/>
        <v>0</v>
      </c>
      <c r="O26" s="232">
        <f t="shared" si="18"/>
        <v>0</v>
      </c>
      <c r="P26" s="232">
        <f t="shared" si="18"/>
        <v>0</v>
      </c>
      <c r="Q26" s="232">
        <f t="shared" si="18"/>
        <v>0</v>
      </c>
      <c r="R26" s="232">
        <f t="shared" si="18"/>
        <v>0</v>
      </c>
      <c r="S26" s="232">
        <f t="shared" si="18"/>
        <v>0</v>
      </c>
      <c r="T26" s="232">
        <f t="shared" si="18"/>
        <v>0</v>
      </c>
      <c r="U26" s="232">
        <f t="shared" si="18"/>
        <v>0</v>
      </c>
      <c r="V26" s="232">
        <f t="shared" si="18"/>
        <v>0</v>
      </c>
      <c r="W26" s="232">
        <f t="shared" si="18"/>
        <v>0</v>
      </c>
      <c r="X26" s="232">
        <f t="shared" si="18"/>
        <v>0</v>
      </c>
      <c r="Y26" s="232">
        <f t="shared" si="18"/>
        <v>0</v>
      </c>
      <c r="Z26" s="232">
        <f t="shared" si="18"/>
        <v>0</v>
      </c>
      <c r="AA26" s="232">
        <f t="shared" si="18"/>
        <v>0</v>
      </c>
      <c r="AB26" s="232">
        <f t="shared" si="18"/>
        <v>0</v>
      </c>
      <c r="AC26" s="232">
        <f t="shared" si="18"/>
        <v>0</v>
      </c>
      <c r="AD26" s="232">
        <f t="shared" si="18"/>
        <v>0</v>
      </c>
      <c r="AE26" s="232">
        <f t="shared" si="18"/>
        <v>0</v>
      </c>
      <c r="AF26" s="232">
        <f t="shared" si="18"/>
        <v>0</v>
      </c>
      <c r="AG26" s="232">
        <f t="shared" si="18"/>
        <v>0</v>
      </c>
      <c r="AH26" s="232">
        <f t="shared" si="18"/>
        <v>0</v>
      </c>
      <c r="AI26" s="232">
        <f t="shared" si="18"/>
        <v>0</v>
      </c>
      <c r="AJ26" s="232">
        <f t="shared" si="18"/>
        <v>0</v>
      </c>
      <c r="AK26" s="232">
        <f t="shared" si="18"/>
        <v>0</v>
      </c>
      <c r="AL26" s="232">
        <f t="shared" si="18"/>
        <v>0</v>
      </c>
      <c r="AM26" s="232">
        <f t="shared" si="18"/>
        <v>0</v>
      </c>
      <c r="AN26" s="232">
        <f t="shared" si="18"/>
        <v>0</v>
      </c>
      <c r="AO26" s="232">
        <f t="shared" si="18"/>
        <v>0</v>
      </c>
      <c r="AP26" s="232">
        <f t="shared" si="18"/>
        <v>0</v>
      </c>
      <c r="AQ26" s="232">
        <f t="shared" si="18"/>
        <v>0</v>
      </c>
      <c r="AR26" s="232">
        <f t="shared" si="18"/>
        <v>0</v>
      </c>
      <c r="AS26" s="232">
        <f t="shared" si="18"/>
        <v>0</v>
      </c>
      <c r="AT26" s="232">
        <f t="shared" si="18"/>
        <v>0</v>
      </c>
      <c r="AU26" s="232">
        <f t="shared" si="18"/>
        <v>0</v>
      </c>
      <c r="AV26" s="232">
        <f t="shared" si="18"/>
        <v>0</v>
      </c>
      <c r="AW26" s="232">
        <f t="shared" si="18"/>
        <v>0</v>
      </c>
      <c r="AX26" s="232">
        <f t="shared" si="18"/>
        <v>0</v>
      </c>
      <c r="AY26" s="232">
        <f t="shared" si="18"/>
        <v>0</v>
      </c>
      <c r="AZ26" s="232">
        <f t="shared" si="18"/>
        <v>0</v>
      </c>
      <c r="BA26" s="232">
        <f t="shared" si="18"/>
        <v>0</v>
      </c>
      <c r="BB26" s="232">
        <f t="shared" si="18"/>
        <v>0</v>
      </c>
      <c r="BC26" s="232">
        <f t="shared" si="18"/>
        <v>0</v>
      </c>
      <c r="BD26" s="232">
        <f t="shared" si="18"/>
        <v>0</v>
      </c>
      <c r="BE26" s="232">
        <f t="shared" si="18"/>
        <v>0</v>
      </c>
      <c r="BF26" s="232">
        <f t="shared" si="18"/>
        <v>0</v>
      </c>
      <c r="BG26" s="232">
        <f t="shared" si="18"/>
        <v>0</v>
      </c>
      <c r="BH26" s="232">
        <f t="shared" si="18"/>
        <v>0</v>
      </c>
      <c r="BI26" s="232">
        <f t="shared" si="18"/>
        <v>0</v>
      </c>
      <c r="BJ26" s="232">
        <f t="shared" si="18"/>
        <v>0</v>
      </c>
      <c r="BK26" s="232">
        <f t="shared" si="18"/>
        <v>0</v>
      </c>
      <c r="BL26" s="232">
        <f t="shared" si="18"/>
        <v>0</v>
      </c>
      <c r="BM26" s="232">
        <f t="shared" si="18"/>
        <v>0</v>
      </c>
      <c r="BN26" s="232">
        <f t="shared" si="18"/>
        <v>0</v>
      </c>
      <c r="BO26" s="232">
        <f t="shared" si="18"/>
        <v>0</v>
      </c>
      <c r="BP26" s="232">
        <f t="shared" si="18"/>
        <v>0</v>
      </c>
      <c r="BQ26" s="232">
        <f t="shared" si="18"/>
        <v>0</v>
      </c>
      <c r="BR26" s="232">
        <f t="shared" si="18"/>
        <v>0</v>
      </c>
      <c r="BS26" s="232">
        <f t="shared" si="18"/>
        <v>0</v>
      </c>
      <c r="BT26" s="232">
        <f t="shared" si="18"/>
        <v>0</v>
      </c>
      <c r="BU26" s="232">
        <f t="shared" ref="BU26:DV26" si="19">+IF(BU23&gt;0,BT26+BU23,BT26-BU24)</f>
        <v>0</v>
      </c>
      <c r="BV26" s="232">
        <f t="shared" si="19"/>
        <v>0</v>
      </c>
      <c r="BW26" s="232">
        <f t="shared" si="19"/>
        <v>0</v>
      </c>
      <c r="BX26" s="232">
        <f t="shared" si="19"/>
        <v>0</v>
      </c>
      <c r="BY26" s="232">
        <f t="shared" si="19"/>
        <v>0</v>
      </c>
      <c r="BZ26" s="232">
        <f t="shared" si="19"/>
        <v>0</v>
      </c>
      <c r="CA26" s="232">
        <f t="shared" si="19"/>
        <v>0</v>
      </c>
      <c r="CB26" s="232">
        <f t="shared" si="19"/>
        <v>0</v>
      </c>
      <c r="CC26" s="232">
        <f t="shared" si="19"/>
        <v>0</v>
      </c>
      <c r="CD26" s="232">
        <f t="shared" si="19"/>
        <v>0</v>
      </c>
      <c r="CE26" s="232">
        <f t="shared" si="19"/>
        <v>0</v>
      </c>
      <c r="CF26" s="232">
        <f t="shared" si="19"/>
        <v>0</v>
      </c>
      <c r="CG26" s="232">
        <f t="shared" si="19"/>
        <v>0</v>
      </c>
      <c r="CH26" s="232">
        <f t="shared" si="19"/>
        <v>0</v>
      </c>
      <c r="CI26" s="232">
        <f t="shared" si="19"/>
        <v>0</v>
      </c>
      <c r="CJ26" s="232">
        <f t="shared" si="19"/>
        <v>0</v>
      </c>
      <c r="CK26" s="232">
        <f t="shared" si="19"/>
        <v>0</v>
      </c>
      <c r="CL26" s="232">
        <f t="shared" si="19"/>
        <v>0</v>
      </c>
      <c r="CM26" s="232">
        <f t="shared" si="19"/>
        <v>0</v>
      </c>
      <c r="CN26" s="232">
        <f t="shared" si="19"/>
        <v>0</v>
      </c>
      <c r="CO26" s="232">
        <f t="shared" si="19"/>
        <v>0</v>
      </c>
      <c r="CP26" s="232">
        <f t="shared" si="19"/>
        <v>0</v>
      </c>
      <c r="CQ26" s="232">
        <f t="shared" si="19"/>
        <v>0</v>
      </c>
      <c r="CR26" s="232">
        <f t="shared" si="19"/>
        <v>0</v>
      </c>
      <c r="CS26" s="232">
        <f t="shared" si="19"/>
        <v>0</v>
      </c>
      <c r="CT26" s="232">
        <f t="shared" si="19"/>
        <v>0</v>
      </c>
      <c r="CU26" s="232">
        <f t="shared" si="19"/>
        <v>0</v>
      </c>
      <c r="CV26" s="232">
        <f t="shared" si="19"/>
        <v>0</v>
      </c>
      <c r="CW26" s="232">
        <f t="shared" si="19"/>
        <v>0</v>
      </c>
      <c r="CX26" s="232">
        <f t="shared" si="19"/>
        <v>0</v>
      </c>
      <c r="CY26" s="232">
        <f t="shared" si="19"/>
        <v>0</v>
      </c>
      <c r="CZ26" s="232">
        <f t="shared" si="19"/>
        <v>0</v>
      </c>
      <c r="DA26" s="232">
        <f t="shared" si="19"/>
        <v>0</v>
      </c>
      <c r="DB26" s="232">
        <f t="shared" si="19"/>
        <v>0</v>
      </c>
      <c r="DC26" s="232">
        <f t="shared" si="19"/>
        <v>0</v>
      </c>
      <c r="DD26" s="232">
        <f t="shared" si="19"/>
        <v>0</v>
      </c>
      <c r="DE26" s="232">
        <f t="shared" si="19"/>
        <v>0</v>
      </c>
      <c r="DF26" s="232">
        <f t="shared" si="19"/>
        <v>0</v>
      </c>
      <c r="DG26" s="232">
        <f t="shared" si="19"/>
        <v>0</v>
      </c>
      <c r="DH26" s="232">
        <f t="shared" si="19"/>
        <v>0</v>
      </c>
      <c r="DI26" s="232">
        <f t="shared" si="19"/>
        <v>0</v>
      </c>
      <c r="DJ26" s="232">
        <f t="shared" si="19"/>
        <v>0</v>
      </c>
      <c r="DK26" s="232">
        <f t="shared" si="19"/>
        <v>0</v>
      </c>
      <c r="DL26" s="232">
        <f t="shared" si="19"/>
        <v>0</v>
      </c>
      <c r="DM26" s="232">
        <f t="shared" si="19"/>
        <v>0</v>
      </c>
      <c r="DN26" s="232">
        <f t="shared" si="19"/>
        <v>0</v>
      </c>
      <c r="DO26" s="232">
        <f t="shared" si="19"/>
        <v>0</v>
      </c>
      <c r="DP26" s="232">
        <f t="shared" si="19"/>
        <v>0</v>
      </c>
      <c r="DQ26" s="232">
        <f t="shared" si="19"/>
        <v>0</v>
      </c>
      <c r="DR26" s="232">
        <f t="shared" si="19"/>
        <v>0</v>
      </c>
      <c r="DS26" s="232">
        <f t="shared" si="19"/>
        <v>0</v>
      </c>
      <c r="DT26" s="232">
        <f t="shared" si="19"/>
        <v>0</v>
      </c>
      <c r="DU26" s="232">
        <f t="shared" si="19"/>
        <v>0</v>
      </c>
      <c r="DV26" s="232">
        <f t="shared" si="19"/>
        <v>0</v>
      </c>
    </row>
    <row r="27" spans="3:126">
      <c r="D27" s="278" t="s">
        <v>453</v>
      </c>
      <c r="E27" s="35"/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232">
        <v>0</v>
      </c>
      <c r="M27" s="232">
        <v>0</v>
      </c>
      <c r="N27" s="232">
        <v>0</v>
      </c>
      <c r="O27" s="232">
        <v>0</v>
      </c>
      <c r="P27" s="232">
        <v>0</v>
      </c>
      <c r="Q27" s="232">
        <v>0</v>
      </c>
      <c r="R27" s="232">
        <v>0</v>
      </c>
      <c r="S27" s="232">
        <v>0</v>
      </c>
      <c r="T27" s="232">
        <v>0</v>
      </c>
      <c r="U27" s="232">
        <v>0</v>
      </c>
      <c r="V27" s="232">
        <v>0</v>
      </c>
      <c r="W27" s="232">
        <v>0</v>
      </c>
      <c r="X27" s="232">
        <v>0</v>
      </c>
      <c r="Y27" s="232">
        <v>0</v>
      </c>
      <c r="Z27" s="232">
        <v>0</v>
      </c>
      <c r="AA27" s="232">
        <v>0</v>
      </c>
      <c r="AB27" s="232">
        <v>0</v>
      </c>
      <c r="AC27" s="232">
        <v>0</v>
      </c>
      <c r="AD27" s="232">
        <v>0</v>
      </c>
      <c r="AE27" s="232">
        <v>0</v>
      </c>
      <c r="AF27" s="232">
        <v>0</v>
      </c>
      <c r="AG27" s="232">
        <v>0</v>
      </c>
      <c r="AH27" s="232">
        <v>0</v>
      </c>
      <c r="AI27" s="232">
        <v>0</v>
      </c>
      <c r="AJ27" s="232">
        <v>0</v>
      </c>
      <c r="AK27" s="232">
        <v>0</v>
      </c>
      <c r="AL27" s="232">
        <v>0</v>
      </c>
      <c r="AM27" s="232">
        <v>0</v>
      </c>
      <c r="AN27" s="232">
        <v>0</v>
      </c>
      <c r="AO27" s="232">
        <v>0</v>
      </c>
      <c r="AP27" s="232">
        <v>0</v>
      </c>
      <c r="AQ27" s="232">
        <v>0</v>
      </c>
      <c r="AR27" s="232">
        <v>0</v>
      </c>
      <c r="AS27" s="232">
        <v>0</v>
      </c>
      <c r="AT27" s="232">
        <v>0</v>
      </c>
      <c r="AU27" s="232">
        <v>0</v>
      </c>
      <c r="AV27" s="232">
        <v>0</v>
      </c>
      <c r="AW27" s="232">
        <v>0</v>
      </c>
      <c r="AX27" s="232">
        <v>0</v>
      </c>
      <c r="AY27" s="232">
        <v>0</v>
      </c>
      <c r="AZ27" s="232">
        <v>0</v>
      </c>
      <c r="BA27" s="232">
        <v>0</v>
      </c>
      <c r="BB27" s="232">
        <v>0</v>
      </c>
      <c r="BC27" s="232">
        <v>0</v>
      </c>
      <c r="BD27" s="232">
        <v>0</v>
      </c>
      <c r="BE27" s="232">
        <v>0</v>
      </c>
      <c r="BF27" s="232">
        <v>0</v>
      </c>
      <c r="BG27" s="232">
        <v>0</v>
      </c>
      <c r="BH27" s="232">
        <v>0</v>
      </c>
      <c r="BI27" s="232">
        <v>0</v>
      </c>
      <c r="BJ27" s="232">
        <v>0</v>
      </c>
      <c r="BK27" s="232">
        <v>0</v>
      </c>
      <c r="BL27" s="232">
        <v>0</v>
      </c>
      <c r="BM27" s="232">
        <v>0</v>
      </c>
      <c r="BN27" s="232">
        <v>0</v>
      </c>
      <c r="BO27" s="232">
        <v>0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BZ27" s="232">
        <v>0</v>
      </c>
      <c r="CA27" s="232">
        <v>0</v>
      </c>
      <c r="CB27" s="232">
        <v>0</v>
      </c>
      <c r="CC27" s="232">
        <v>0</v>
      </c>
      <c r="CD27" s="232">
        <v>0</v>
      </c>
      <c r="CE27" s="232">
        <v>0</v>
      </c>
      <c r="CF27" s="232">
        <v>0</v>
      </c>
      <c r="CG27" s="232">
        <v>0</v>
      </c>
      <c r="CH27" s="232">
        <v>0</v>
      </c>
      <c r="CI27" s="232">
        <v>0</v>
      </c>
      <c r="CJ27" s="232">
        <v>0</v>
      </c>
      <c r="CK27" s="232">
        <v>0</v>
      </c>
      <c r="CL27" s="232">
        <v>0</v>
      </c>
      <c r="CM27" s="232">
        <v>0</v>
      </c>
      <c r="CN27" s="232">
        <v>0</v>
      </c>
      <c r="CO27" s="232">
        <v>0</v>
      </c>
      <c r="CP27" s="232">
        <v>0</v>
      </c>
      <c r="CQ27" s="232">
        <v>0</v>
      </c>
      <c r="CR27" s="232">
        <v>0</v>
      </c>
      <c r="CS27" s="232">
        <v>0</v>
      </c>
      <c r="CT27" s="232">
        <v>0</v>
      </c>
      <c r="CU27" s="232">
        <v>0</v>
      </c>
      <c r="CV27" s="232">
        <v>0</v>
      </c>
      <c r="CW27" s="232">
        <v>0</v>
      </c>
      <c r="CX27" s="232">
        <v>0</v>
      </c>
      <c r="CY27" s="232">
        <v>0</v>
      </c>
      <c r="CZ27" s="232">
        <v>0</v>
      </c>
      <c r="DA27" s="232">
        <v>0</v>
      </c>
      <c r="DB27" s="232">
        <v>0</v>
      </c>
      <c r="DC27" s="232">
        <v>0</v>
      </c>
      <c r="DD27" s="232">
        <v>0</v>
      </c>
      <c r="DE27" s="232">
        <v>0</v>
      </c>
      <c r="DF27" s="232">
        <v>0</v>
      </c>
      <c r="DG27" s="232">
        <v>0</v>
      </c>
      <c r="DH27" s="232">
        <v>0</v>
      </c>
      <c r="DI27" s="232">
        <v>0</v>
      </c>
      <c r="DJ27" s="232">
        <v>0</v>
      </c>
      <c r="DK27" s="232">
        <v>0</v>
      </c>
      <c r="DL27" s="232">
        <v>0</v>
      </c>
      <c r="DM27" s="232">
        <v>0</v>
      </c>
      <c r="DN27" s="232">
        <v>0</v>
      </c>
      <c r="DO27" s="232">
        <v>0</v>
      </c>
      <c r="DP27" s="232">
        <v>0</v>
      </c>
      <c r="DQ27" s="232">
        <v>0</v>
      </c>
      <c r="DR27" s="232">
        <v>0</v>
      </c>
      <c r="DS27" s="232">
        <v>0</v>
      </c>
      <c r="DT27" s="232">
        <v>0</v>
      </c>
      <c r="DU27" s="232">
        <v>0</v>
      </c>
      <c r="DV27" s="232">
        <v>0</v>
      </c>
    </row>
    <row r="28" spans="3:126">
      <c r="D28" s="278" t="s">
        <v>441</v>
      </c>
      <c r="E28" s="35"/>
      <c r="G28" s="3">
        <f>+G18</f>
        <v>-154495</v>
      </c>
      <c r="H28" s="3">
        <f>+G28-H24-H29</f>
        <v>0</v>
      </c>
      <c r="I28" s="3">
        <f t="shared" ref="I28:BT28" si="20">+H28-I24-I29</f>
        <v>154495</v>
      </c>
      <c r="J28" s="3">
        <f>+I28-J24-J29</f>
        <v>308990</v>
      </c>
      <c r="K28" s="3">
        <f>+J28-K24-K29</f>
        <v>463485</v>
      </c>
      <c r="L28" s="232">
        <f t="shared" si="20"/>
        <v>617980</v>
      </c>
      <c r="M28" s="232">
        <f t="shared" si="20"/>
        <v>772475</v>
      </c>
      <c r="N28" s="232">
        <f t="shared" si="20"/>
        <v>926970</v>
      </c>
      <c r="O28" s="232">
        <f t="shared" si="20"/>
        <v>1081465</v>
      </c>
      <c r="P28" s="232">
        <f>+O28-P24-P29</f>
        <v>1235960</v>
      </c>
      <c r="Q28" s="232">
        <f t="shared" si="20"/>
        <v>1390455</v>
      </c>
      <c r="R28" s="232">
        <f t="shared" si="20"/>
        <v>1544950</v>
      </c>
      <c r="S28" s="232">
        <f t="shared" si="20"/>
        <v>1699445</v>
      </c>
      <c r="T28" s="232">
        <f t="shared" si="20"/>
        <v>1854490</v>
      </c>
      <c r="U28" s="232">
        <f t="shared" si="20"/>
        <v>2009535</v>
      </c>
      <c r="V28" s="232">
        <f t="shared" si="20"/>
        <v>2164580</v>
      </c>
      <c r="W28" s="232">
        <f t="shared" si="20"/>
        <v>2319625</v>
      </c>
      <c r="X28" s="232">
        <f t="shared" si="20"/>
        <v>2474670</v>
      </c>
      <c r="Y28" s="232">
        <f t="shared" si="20"/>
        <v>2629715</v>
      </c>
      <c r="Z28" s="232">
        <f t="shared" si="20"/>
        <v>2784760</v>
      </c>
      <c r="AA28" s="232">
        <f t="shared" si="20"/>
        <v>2939805</v>
      </c>
      <c r="AB28" s="232">
        <f t="shared" si="20"/>
        <v>3094850</v>
      </c>
      <c r="AC28" s="232">
        <f t="shared" si="20"/>
        <v>3249895</v>
      </c>
      <c r="AD28" s="232">
        <f t="shared" si="20"/>
        <v>3404940</v>
      </c>
      <c r="AE28" s="232">
        <f t="shared" si="20"/>
        <v>3559985</v>
      </c>
      <c r="AF28" s="232">
        <f t="shared" si="20"/>
        <v>3612235</v>
      </c>
      <c r="AG28" s="232">
        <f t="shared" si="20"/>
        <v>3664485</v>
      </c>
      <c r="AH28" s="232">
        <f t="shared" si="20"/>
        <v>3716735</v>
      </c>
      <c r="AI28" s="232">
        <f t="shared" si="20"/>
        <v>3768985</v>
      </c>
      <c r="AJ28" s="232">
        <f t="shared" si="20"/>
        <v>3821235</v>
      </c>
      <c r="AK28" s="232">
        <f t="shared" si="20"/>
        <v>3873485</v>
      </c>
      <c r="AL28" s="232">
        <f t="shared" si="20"/>
        <v>3925735</v>
      </c>
      <c r="AM28" s="232">
        <f t="shared" si="20"/>
        <v>3977985</v>
      </c>
      <c r="AN28" s="232">
        <f t="shared" si="20"/>
        <v>4030235</v>
      </c>
      <c r="AO28" s="232">
        <f t="shared" si="20"/>
        <v>4082485</v>
      </c>
      <c r="AP28" s="232">
        <f t="shared" si="20"/>
        <v>4134735</v>
      </c>
      <c r="AQ28" s="232">
        <f t="shared" si="20"/>
        <v>4186985</v>
      </c>
      <c r="AR28" s="232">
        <f t="shared" si="20"/>
        <v>4342030</v>
      </c>
      <c r="AS28" s="232">
        <f t="shared" si="20"/>
        <v>4497075</v>
      </c>
      <c r="AT28" s="232">
        <f t="shared" si="20"/>
        <v>4652120</v>
      </c>
      <c r="AU28" s="232">
        <f t="shared" si="20"/>
        <v>4807165</v>
      </c>
      <c r="AV28" s="232">
        <f t="shared" si="20"/>
        <v>4962210</v>
      </c>
      <c r="AW28" s="232">
        <f t="shared" si="20"/>
        <v>5117255</v>
      </c>
      <c r="AX28" s="232">
        <f t="shared" si="20"/>
        <v>5272300</v>
      </c>
      <c r="AY28" s="232">
        <f t="shared" si="20"/>
        <v>5427345</v>
      </c>
      <c r="AZ28" s="232">
        <f t="shared" si="20"/>
        <v>5582390</v>
      </c>
      <c r="BA28" s="232">
        <f t="shared" si="20"/>
        <v>5737435</v>
      </c>
      <c r="BB28" s="232">
        <f t="shared" si="20"/>
        <v>5892480</v>
      </c>
      <c r="BC28" s="232">
        <f t="shared" si="20"/>
        <v>6047525</v>
      </c>
      <c r="BD28" s="232">
        <f t="shared" si="20"/>
        <v>6202570</v>
      </c>
      <c r="BE28" s="232">
        <f t="shared" si="20"/>
        <v>6357615</v>
      </c>
      <c r="BF28" s="232">
        <f t="shared" si="20"/>
        <v>6512660</v>
      </c>
      <c r="BG28" s="232">
        <f t="shared" si="20"/>
        <v>6667705</v>
      </c>
      <c r="BH28" s="232">
        <f t="shared" si="20"/>
        <v>6822750</v>
      </c>
      <c r="BI28" s="232">
        <f t="shared" si="20"/>
        <v>6977795</v>
      </c>
      <c r="BJ28" s="232">
        <f t="shared" si="20"/>
        <v>7132840</v>
      </c>
      <c r="BK28" s="232">
        <f t="shared" si="20"/>
        <v>7287885</v>
      </c>
      <c r="BL28" s="232">
        <f t="shared" si="20"/>
        <v>7442930</v>
      </c>
      <c r="BM28" s="232">
        <f t="shared" si="20"/>
        <v>7597975</v>
      </c>
      <c r="BN28" s="232">
        <f t="shared" si="20"/>
        <v>7753020</v>
      </c>
      <c r="BO28" s="232">
        <f t="shared" si="20"/>
        <v>7908065</v>
      </c>
      <c r="BP28" s="232">
        <f t="shared" si="20"/>
        <v>8063110</v>
      </c>
      <c r="BQ28" s="232">
        <f t="shared" si="20"/>
        <v>8218155</v>
      </c>
      <c r="BR28" s="232">
        <f t="shared" si="20"/>
        <v>8373200</v>
      </c>
      <c r="BS28" s="232">
        <f t="shared" si="20"/>
        <v>8528245</v>
      </c>
      <c r="BT28" s="232">
        <f t="shared" si="20"/>
        <v>8683290</v>
      </c>
      <c r="BU28" s="232">
        <f t="shared" ref="BU28:CJ28" si="21">+BT28-BU24-BU29</f>
        <v>8838335</v>
      </c>
      <c r="BV28" s="232">
        <f t="shared" si="21"/>
        <v>8993380</v>
      </c>
      <c r="BW28" s="232">
        <f t="shared" si="21"/>
        <v>9148425</v>
      </c>
      <c r="BX28" s="232">
        <f t="shared" si="21"/>
        <v>9303470</v>
      </c>
      <c r="BY28" s="232">
        <f t="shared" si="21"/>
        <v>9458515</v>
      </c>
      <c r="BZ28" s="232">
        <f t="shared" si="21"/>
        <v>9613560</v>
      </c>
      <c r="CA28" s="232">
        <f t="shared" si="21"/>
        <v>9768605</v>
      </c>
      <c r="CB28" s="232">
        <f t="shared" si="21"/>
        <v>9923650</v>
      </c>
      <c r="CC28" s="232">
        <f t="shared" si="21"/>
        <v>10078695</v>
      </c>
      <c r="CD28" s="232">
        <f t="shared" si="21"/>
        <v>10233740</v>
      </c>
      <c r="CE28" s="232">
        <f t="shared" si="21"/>
        <v>10388785</v>
      </c>
      <c r="CF28" s="232">
        <f t="shared" si="21"/>
        <v>10543830</v>
      </c>
      <c r="CG28" s="232">
        <f t="shared" si="21"/>
        <v>10698875</v>
      </c>
      <c r="CH28" s="232">
        <f t="shared" si="21"/>
        <v>10853920</v>
      </c>
      <c r="CI28" s="232">
        <f t="shared" si="21"/>
        <v>11008965</v>
      </c>
      <c r="CJ28" s="232">
        <f t="shared" si="21"/>
        <v>11164010</v>
      </c>
      <c r="CK28" s="232">
        <f>+CJ28-CK24-CK29</f>
        <v>11319055</v>
      </c>
      <c r="CL28" s="232">
        <f t="shared" ref="CL28:DO28" si="22">+CK28-CL24-CL29</f>
        <v>11474100</v>
      </c>
      <c r="CM28" s="232">
        <f t="shared" si="22"/>
        <v>11629145</v>
      </c>
      <c r="CN28" s="232">
        <f t="shared" si="22"/>
        <v>11784190</v>
      </c>
      <c r="CO28" s="232">
        <f t="shared" si="22"/>
        <v>11939235</v>
      </c>
      <c r="CP28" s="232">
        <f t="shared" si="22"/>
        <v>12094280</v>
      </c>
      <c r="CQ28" s="232">
        <f t="shared" si="22"/>
        <v>12249325</v>
      </c>
      <c r="CR28" s="232">
        <f t="shared" si="22"/>
        <v>12404370</v>
      </c>
      <c r="CS28" s="232">
        <f t="shared" si="22"/>
        <v>12559415</v>
      </c>
      <c r="CT28" s="232">
        <f t="shared" si="22"/>
        <v>12714460</v>
      </c>
      <c r="CU28" s="232">
        <f t="shared" si="22"/>
        <v>12869505</v>
      </c>
      <c r="CV28" s="232">
        <f t="shared" si="22"/>
        <v>13024550</v>
      </c>
      <c r="CW28" s="232">
        <f t="shared" si="22"/>
        <v>13179595</v>
      </c>
      <c r="CX28" s="232">
        <f t="shared" si="22"/>
        <v>13334640</v>
      </c>
      <c r="CY28" s="232">
        <f t="shared" si="22"/>
        <v>13489685</v>
      </c>
      <c r="CZ28" s="232">
        <f t="shared" si="22"/>
        <v>13644730</v>
      </c>
      <c r="DA28" s="232">
        <f t="shared" si="22"/>
        <v>13799775</v>
      </c>
      <c r="DB28" s="232">
        <f t="shared" si="22"/>
        <v>13954820</v>
      </c>
      <c r="DC28" s="232">
        <f t="shared" si="22"/>
        <v>14109865</v>
      </c>
      <c r="DD28" s="232">
        <f t="shared" si="22"/>
        <v>14264910</v>
      </c>
      <c r="DE28" s="232">
        <f t="shared" si="22"/>
        <v>14419955</v>
      </c>
      <c r="DF28" s="232">
        <f t="shared" si="22"/>
        <v>14575000</v>
      </c>
      <c r="DG28" s="232">
        <f t="shared" si="22"/>
        <v>14730045</v>
      </c>
      <c r="DH28" s="232">
        <f t="shared" si="22"/>
        <v>14885090</v>
      </c>
      <c r="DI28" s="232">
        <f t="shared" si="22"/>
        <v>15040135</v>
      </c>
      <c r="DJ28" s="232">
        <f t="shared" si="22"/>
        <v>15195180</v>
      </c>
      <c r="DK28" s="232">
        <f t="shared" si="22"/>
        <v>15350225</v>
      </c>
      <c r="DL28" s="232">
        <f t="shared" si="22"/>
        <v>15505270</v>
      </c>
      <c r="DM28" s="232">
        <f t="shared" si="22"/>
        <v>15660315</v>
      </c>
      <c r="DN28" s="232">
        <f t="shared" si="22"/>
        <v>15815360</v>
      </c>
      <c r="DO28" s="232">
        <f t="shared" si="22"/>
        <v>15970405</v>
      </c>
      <c r="DP28" s="232">
        <f>+DO28-DP24-DP29</f>
        <v>16125450</v>
      </c>
      <c r="DQ28" s="232">
        <f t="shared" ref="DQ28:DV28" si="23">+DP28-DQ24-DQ29</f>
        <v>16280495</v>
      </c>
      <c r="DR28" s="232">
        <f t="shared" si="23"/>
        <v>16435540</v>
      </c>
      <c r="DS28" s="232">
        <f t="shared" si="23"/>
        <v>16590585</v>
      </c>
      <c r="DT28" s="232">
        <f t="shared" si="23"/>
        <v>16745630</v>
      </c>
      <c r="DU28" s="232">
        <f t="shared" si="23"/>
        <v>16900675</v>
      </c>
      <c r="DV28" s="232">
        <f t="shared" si="23"/>
        <v>17055720</v>
      </c>
    </row>
    <row r="29" spans="3:126">
      <c r="D29" s="278" t="s">
        <v>454</v>
      </c>
      <c r="E29" s="35"/>
      <c r="G29" s="3">
        <v>0</v>
      </c>
      <c r="H29" s="3">
        <f t="shared" ref="H29:BS29" si="24">+G25</f>
        <v>-154495</v>
      </c>
      <c r="I29" s="3">
        <f t="shared" si="24"/>
        <v>-154495</v>
      </c>
      <c r="J29" s="3">
        <f t="shared" si="24"/>
        <v>-154495</v>
      </c>
      <c r="K29" s="3">
        <f t="shared" si="24"/>
        <v>-154495</v>
      </c>
      <c r="L29" s="232">
        <f t="shared" si="24"/>
        <v>-154495</v>
      </c>
      <c r="M29" s="232">
        <f t="shared" si="24"/>
        <v>-154495</v>
      </c>
      <c r="N29" s="232">
        <f t="shared" si="24"/>
        <v>-154495</v>
      </c>
      <c r="O29" s="232">
        <f t="shared" si="24"/>
        <v>-154495</v>
      </c>
      <c r="P29" s="232">
        <f t="shared" si="24"/>
        <v>-154495</v>
      </c>
      <c r="Q29" s="232">
        <f t="shared" si="24"/>
        <v>-154495</v>
      </c>
      <c r="R29" s="232">
        <f t="shared" si="24"/>
        <v>-154495</v>
      </c>
      <c r="S29" s="232">
        <f t="shared" si="24"/>
        <v>-154495</v>
      </c>
      <c r="T29" s="232">
        <f t="shared" si="24"/>
        <v>-155045</v>
      </c>
      <c r="U29" s="232">
        <f t="shared" si="24"/>
        <v>-155045</v>
      </c>
      <c r="V29" s="232">
        <f t="shared" si="24"/>
        <v>-155045</v>
      </c>
      <c r="W29" s="232">
        <f t="shared" si="24"/>
        <v>-155045</v>
      </c>
      <c r="X29" s="232">
        <f t="shared" si="24"/>
        <v>-155045</v>
      </c>
      <c r="Y29" s="232">
        <f t="shared" si="24"/>
        <v>-155045</v>
      </c>
      <c r="Z29" s="232">
        <f t="shared" si="24"/>
        <v>-155045</v>
      </c>
      <c r="AA29" s="232">
        <f t="shared" si="24"/>
        <v>-155045</v>
      </c>
      <c r="AB29" s="232">
        <f t="shared" si="24"/>
        <v>-155045</v>
      </c>
      <c r="AC29" s="232">
        <f t="shared" si="24"/>
        <v>-155045</v>
      </c>
      <c r="AD29" s="232">
        <f t="shared" si="24"/>
        <v>-155045</v>
      </c>
      <c r="AE29" s="232">
        <f t="shared" si="24"/>
        <v>-155045</v>
      </c>
      <c r="AF29" s="232">
        <f t="shared" si="24"/>
        <v>-52250</v>
      </c>
      <c r="AG29" s="232">
        <f t="shared" si="24"/>
        <v>-52250</v>
      </c>
      <c r="AH29" s="232">
        <f t="shared" si="24"/>
        <v>-52250</v>
      </c>
      <c r="AI29" s="232">
        <f t="shared" si="24"/>
        <v>-52250</v>
      </c>
      <c r="AJ29" s="232">
        <f t="shared" si="24"/>
        <v>-52250</v>
      </c>
      <c r="AK29" s="232">
        <f t="shared" si="24"/>
        <v>-52250</v>
      </c>
      <c r="AL29" s="232">
        <f t="shared" si="24"/>
        <v>-52250</v>
      </c>
      <c r="AM29" s="232">
        <f t="shared" si="24"/>
        <v>-52250</v>
      </c>
      <c r="AN29" s="232">
        <f t="shared" si="24"/>
        <v>-52250</v>
      </c>
      <c r="AO29" s="232">
        <f t="shared" si="24"/>
        <v>-52250</v>
      </c>
      <c r="AP29" s="232">
        <f t="shared" si="24"/>
        <v>-52250</v>
      </c>
      <c r="AQ29" s="232">
        <f t="shared" si="24"/>
        <v>-52250</v>
      </c>
      <c r="AR29" s="232">
        <f t="shared" si="24"/>
        <v>-155045</v>
      </c>
      <c r="AS29" s="232">
        <f t="shared" si="24"/>
        <v>-155045</v>
      </c>
      <c r="AT29" s="232">
        <f t="shared" si="24"/>
        <v>-155045</v>
      </c>
      <c r="AU29" s="232">
        <f t="shared" si="24"/>
        <v>-155045</v>
      </c>
      <c r="AV29" s="232">
        <f t="shared" si="24"/>
        <v>-155045</v>
      </c>
      <c r="AW29" s="232">
        <f t="shared" si="24"/>
        <v>-155045</v>
      </c>
      <c r="AX29" s="232">
        <f t="shared" si="24"/>
        <v>-155045</v>
      </c>
      <c r="AY29" s="232">
        <f t="shared" si="24"/>
        <v>-155045</v>
      </c>
      <c r="AZ29" s="232">
        <f t="shared" si="24"/>
        <v>-155045</v>
      </c>
      <c r="BA29" s="232">
        <f t="shared" si="24"/>
        <v>-155045</v>
      </c>
      <c r="BB29" s="232">
        <f t="shared" si="24"/>
        <v>-155045</v>
      </c>
      <c r="BC29" s="232">
        <f t="shared" si="24"/>
        <v>-155045</v>
      </c>
      <c r="BD29" s="232">
        <f t="shared" si="24"/>
        <v>-155045</v>
      </c>
      <c r="BE29" s="232">
        <f t="shared" si="24"/>
        <v>-155045</v>
      </c>
      <c r="BF29" s="232">
        <f t="shared" si="24"/>
        <v>-155045</v>
      </c>
      <c r="BG29" s="232">
        <f t="shared" si="24"/>
        <v>-155045</v>
      </c>
      <c r="BH29" s="232">
        <f t="shared" si="24"/>
        <v>-155045</v>
      </c>
      <c r="BI29" s="232">
        <f t="shared" si="24"/>
        <v>-155045</v>
      </c>
      <c r="BJ29" s="232">
        <f t="shared" si="24"/>
        <v>-155045</v>
      </c>
      <c r="BK29" s="232">
        <f t="shared" si="24"/>
        <v>-155045</v>
      </c>
      <c r="BL29" s="232">
        <f t="shared" si="24"/>
        <v>-155045</v>
      </c>
      <c r="BM29" s="232">
        <f t="shared" si="24"/>
        <v>-155045</v>
      </c>
      <c r="BN29" s="232">
        <f t="shared" si="24"/>
        <v>-155045</v>
      </c>
      <c r="BO29" s="232">
        <f t="shared" si="24"/>
        <v>-155045</v>
      </c>
      <c r="BP29" s="232">
        <f t="shared" si="24"/>
        <v>-155045</v>
      </c>
      <c r="BQ29" s="232">
        <f t="shared" si="24"/>
        <v>-155045</v>
      </c>
      <c r="BR29" s="232">
        <f t="shared" si="24"/>
        <v>-155045</v>
      </c>
      <c r="BS29" s="232">
        <f t="shared" si="24"/>
        <v>-155045</v>
      </c>
      <c r="BT29" s="232">
        <f t="shared" ref="BT29:DV29" si="25">+BS25</f>
        <v>-155045</v>
      </c>
      <c r="BU29" s="232">
        <f t="shared" si="25"/>
        <v>-155045</v>
      </c>
      <c r="BV29" s="232">
        <f t="shared" si="25"/>
        <v>-155045</v>
      </c>
      <c r="BW29" s="232">
        <f t="shared" si="25"/>
        <v>-155045</v>
      </c>
      <c r="BX29" s="232">
        <f t="shared" si="25"/>
        <v>-155045</v>
      </c>
      <c r="BY29" s="232">
        <f t="shared" si="25"/>
        <v>-155045</v>
      </c>
      <c r="BZ29" s="232">
        <f t="shared" si="25"/>
        <v>-155045</v>
      </c>
      <c r="CA29" s="232">
        <f t="shared" si="25"/>
        <v>-155045</v>
      </c>
      <c r="CB29" s="232">
        <f t="shared" si="25"/>
        <v>-155045</v>
      </c>
      <c r="CC29" s="232">
        <f t="shared" si="25"/>
        <v>-155045</v>
      </c>
      <c r="CD29" s="232">
        <f t="shared" si="25"/>
        <v>-155045</v>
      </c>
      <c r="CE29" s="232">
        <f t="shared" si="25"/>
        <v>-155045</v>
      </c>
      <c r="CF29" s="232">
        <f t="shared" si="25"/>
        <v>-155045</v>
      </c>
      <c r="CG29" s="232">
        <f t="shared" si="25"/>
        <v>-155045</v>
      </c>
      <c r="CH29" s="232">
        <f t="shared" si="25"/>
        <v>-155045</v>
      </c>
      <c r="CI29" s="232">
        <f t="shared" si="25"/>
        <v>-155045</v>
      </c>
      <c r="CJ29" s="232">
        <f t="shared" si="25"/>
        <v>-155045</v>
      </c>
      <c r="CK29" s="232">
        <f t="shared" si="25"/>
        <v>-155045</v>
      </c>
      <c r="CL29" s="232">
        <f t="shared" si="25"/>
        <v>-155045</v>
      </c>
      <c r="CM29" s="232">
        <f t="shared" si="25"/>
        <v>-155045</v>
      </c>
      <c r="CN29" s="232">
        <f t="shared" si="25"/>
        <v>-155045</v>
      </c>
      <c r="CO29" s="232">
        <f t="shared" si="25"/>
        <v>-155045</v>
      </c>
      <c r="CP29" s="232">
        <f t="shared" si="25"/>
        <v>-155045</v>
      </c>
      <c r="CQ29" s="232">
        <f t="shared" si="25"/>
        <v>-155045</v>
      </c>
      <c r="CR29" s="232">
        <f t="shared" si="25"/>
        <v>-155045</v>
      </c>
      <c r="CS29" s="232">
        <f t="shared" si="25"/>
        <v>-155045</v>
      </c>
      <c r="CT29" s="232">
        <f t="shared" si="25"/>
        <v>-155045</v>
      </c>
      <c r="CU29" s="232">
        <f t="shared" si="25"/>
        <v>-155045</v>
      </c>
      <c r="CV29" s="232">
        <f t="shared" si="25"/>
        <v>-155045</v>
      </c>
      <c r="CW29" s="232">
        <f t="shared" si="25"/>
        <v>-155045</v>
      </c>
      <c r="CX29" s="232">
        <f t="shared" si="25"/>
        <v>-155045</v>
      </c>
      <c r="CY29" s="232">
        <f t="shared" si="25"/>
        <v>-155045</v>
      </c>
      <c r="CZ29" s="232">
        <f t="shared" si="25"/>
        <v>-155045</v>
      </c>
      <c r="DA29" s="232">
        <f t="shared" si="25"/>
        <v>-155045</v>
      </c>
      <c r="DB29" s="232">
        <f t="shared" si="25"/>
        <v>-155045</v>
      </c>
      <c r="DC29" s="232">
        <f t="shared" si="25"/>
        <v>-155045</v>
      </c>
      <c r="DD29" s="232">
        <f t="shared" si="25"/>
        <v>-155045</v>
      </c>
      <c r="DE29" s="232">
        <f t="shared" si="25"/>
        <v>-155045</v>
      </c>
      <c r="DF29" s="232">
        <f t="shared" si="25"/>
        <v>-155045</v>
      </c>
      <c r="DG29" s="232">
        <f t="shared" si="25"/>
        <v>-155045</v>
      </c>
      <c r="DH29" s="232">
        <f t="shared" si="25"/>
        <v>-155045</v>
      </c>
      <c r="DI29" s="232">
        <f t="shared" si="25"/>
        <v>-155045</v>
      </c>
      <c r="DJ29" s="232">
        <f t="shared" si="25"/>
        <v>-155045</v>
      </c>
      <c r="DK29" s="232">
        <f t="shared" si="25"/>
        <v>-155045</v>
      </c>
      <c r="DL29" s="232">
        <f t="shared" si="25"/>
        <v>-155045</v>
      </c>
      <c r="DM29" s="232">
        <f t="shared" si="25"/>
        <v>-155045</v>
      </c>
      <c r="DN29" s="232">
        <f t="shared" si="25"/>
        <v>-155045</v>
      </c>
      <c r="DO29" s="232">
        <f t="shared" si="25"/>
        <v>-155045</v>
      </c>
      <c r="DP29" s="232">
        <f t="shared" si="25"/>
        <v>-155045</v>
      </c>
      <c r="DQ29" s="232">
        <f t="shared" si="25"/>
        <v>-155045</v>
      </c>
      <c r="DR29" s="232">
        <f t="shared" si="25"/>
        <v>-155045</v>
      </c>
      <c r="DS29" s="232">
        <f t="shared" si="25"/>
        <v>-155045</v>
      </c>
      <c r="DT29" s="232">
        <f t="shared" si="25"/>
        <v>-155045</v>
      </c>
      <c r="DU29" s="232">
        <f t="shared" si="25"/>
        <v>-155045</v>
      </c>
      <c r="DV29" s="232">
        <f t="shared" si="25"/>
        <v>-155045</v>
      </c>
    </row>
    <row r="30" spans="3:126">
      <c r="D30" s="35"/>
      <c r="E30" s="35"/>
    </row>
    <row r="31" spans="3:126">
      <c r="E31" s="279"/>
    </row>
    <row r="32" spans="3:126">
      <c r="E32" s="279"/>
    </row>
    <row r="33" spans="3:126" ht="21">
      <c r="C33" s="32" t="s">
        <v>5</v>
      </c>
      <c r="D33" s="32"/>
      <c r="E33" s="279"/>
    </row>
    <row r="34" spans="3:126" ht="21">
      <c r="C34" s="32"/>
      <c r="D34" s="32"/>
      <c r="E34" s="281"/>
    </row>
    <row r="35" spans="3:126">
      <c r="D35" s="283" t="s">
        <v>455</v>
      </c>
      <c r="E35" s="283"/>
      <c r="G35" s="3">
        <f>+G18-G29</f>
        <v>-154495</v>
      </c>
      <c r="H35" s="232">
        <f>+H18-H29+G35</f>
        <v>-154495</v>
      </c>
      <c r="I35" s="232">
        <f t="shared" ref="I35:BT35" si="26">+I18-I29+H35</f>
        <v>-154495</v>
      </c>
      <c r="J35" s="232">
        <f t="shared" si="26"/>
        <v>-154495</v>
      </c>
      <c r="K35" s="232">
        <f t="shared" si="26"/>
        <v>-154495</v>
      </c>
      <c r="L35" s="232">
        <f t="shared" si="26"/>
        <v>-154495</v>
      </c>
      <c r="M35" s="232">
        <f t="shared" si="26"/>
        <v>-154495</v>
      </c>
      <c r="N35" s="232">
        <f t="shared" si="26"/>
        <v>-154495</v>
      </c>
      <c r="O35" s="232">
        <f t="shared" si="26"/>
        <v>-154495</v>
      </c>
      <c r="P35" s="232">
        <f t="shared" si="26"/>
        <v>-154495</v>
      </c>
      <c r="Q35" s="232">
        <f t="shared" si="26"/>
        <v>-154495</v>
      </c>
      <c r="R35" s="232">
        <f t="shared" si="26"/>
        <v>-154495</v>
      </c>
      <c r="S35" s="232">
        <f t="shared" si="26"/>
        <v>-155045</v>
      </c>
      <c r="T35" s="232">
        <f t="shared" si="26"/>
        <v>-155045</v>
      </c>
      <c r="U35" s="232">
        <f t="shared" si="26"/>
        <v>-155045</v>
      </c>
      <c r="V35" s="232">
        <f t="shared" si="26"/>
        <v>-155045</v>
      </c>
      <c r="W35" s="232">
        <f t="shared" si="26"/>
        <v>-155045</v>
      </c>
      <c r="X35" s="232">
        <f t="shared" si="26"/>
        <v>-155045</v>
      </c>
      <c r="Y35" s="232">
        <f t="shared" si="26"/>
        <v>-155045</v>
      </c>
      <c r="Z35" s="232">
        <f t="shared" si="26"/>
        <v>-155045</v>
      </c>
      <c r="AA35" s="232">
        <f t="shared" si="26"/>
        <v>-155045</v>
      </c>
      <c r="AB35" s="232">
        <f t="shared" si="26"/>
        <v>-155045</v>
      </c>
      <c r="AC35" s="232">
        <f t="shared" si="26"/>
        <v>-155045</v>
      </c>
      <c r="AD35" s="232">
        <f t="shared" si="26"/>
        <v>-155045</v>
      </c>
      <c r="AE35" s="232">
        <f t="shared" si="26"/>
        <v>-52250</v>
      </c>
      <c r="AF35" s="232">
        <f t="shared" si="26"/>
        <v>-52250</v>
      </c>
      <c r="AG35" s="232">
        <f t="shared" si="26"/>
        <v>-52250</v>
      </c>
      <c r="AH35" s="232">
        <f t="shared" si="26"/>
        <v>-52250</v>
      </c>
      <c r="AI35" s="232">
        <f t="shared" si="26"/>
        <v>-52250</v>
      </c>
      <c r="AJ35" s="232">
        <f t="shared" si="26"/>
        <v>-52250</v>
      </c>
      <c r="AK35" s="232">
        <f t="shared" si="26"/>
        <v>-52250</v>
      </c>
      <c r="AL35" s="232">
        <f t="shared" si="26"/>
        <v>-52250</v>
      </c>
      <c r="AM35" s="232">
        <f t="shared" si="26"/>
        <v>-52250</v>
      </c>
      <c r="AN35" s="232">
        <f t="shared" si="26"/>
        <v>-52250</v>
      </c>
      <c r="AO35" s="232">
        <f t="shared" si="26"/>
        <v>-52250</v>
      </c>
      <c r="AP35" s="232">
        <f t="shared" si="26"/>
        <v>-52250</v>
      </c>
      <c r="AQ35" s="232">
        <f t="shared" si="26"/>
        <v>-155045</v>
      </c>
      <c r="AR35" s="232">
        <f t="shared" si="26"/>
        <v>-155045</v>
      </c>
      <c r="AS35" s="232">
        <f t="shared" si="26"/>
        <v>-155045</v>
      </c>
      <c r="AT35" s="232">
        <f t="shared" si="26"/>
        <v>-155045</v>
      </c>
      <c r="AU35" s="232">
        <f t="shared" si="26"/>
        <v>-155045</v>
      </c>
      <c r="AV35" s="232">
        <f t="shared" si="26"/>
        <v>-155045</v>
      </c>
      <c r="AW35" s="232">
        <f t="shared" si="26"/>
        <v>-155045</v>
      </c>
      <c r="AX35" s="232">
        <f t="shared" si="26"/>
        <v>-155045</v>
      </c>
      <c r="AY35" s="232">
        <f t="shared" si="26"/>
        <v>-155045</v>
      </c>
      <c r="AZ35" s="232">
        <f t="shared" si="26"/>
        <v>-155045</v>
      </c>
      <c r="BA35" s="232">
        <f t="shared" si="26"/>
        <v>-155045</v>
      </c>
      <c r="BB35" s="232">
        <f t="shared" si="26"/>
        <v>-155045</v>
      </c>
      <c r="BC35" s="232">
        <f t="shared" si="26"/>
        <v>-155045</v>
      </c>
      <c r="BD35" s="232">
        <f t="shared" si="26"/>
        <v>-155045</v>
      </c>
      <c r="BE35" s="232">
        <f t="shared" si="26"/>
        <v>-155045</v>
      </c>
      <c r="BF35" s="232">
        <f t="shared" si="26"/>
        <v>-155045</v>
      </c>
      <c r="BG35" s="232">
        <f t="shared" si="26"/>
        <v>-155045</v>
      </c>
      <c r="BH35" s="232">
        <f t="shared" si="26"/>
        <v>-155045</v>
      </c>
      <c r="BI35" s="232">
        <f t="shared" si="26"/>
        <v>-155045</v>
      </c>
      <c r="BJ35" s="232">
        <f t="shared" si="26"/>
        <v>-155045</v>
      </c>
      <c r="BK35" s="232">
        <f t="shared" si="26"/>
        <v>-155045</v>
      </c>
      <c r="BL35" s="232">
        <f t="shared" si="26"/>
        <v>-155045</v>
      </c>
      <c r="BM35" s="232">
        <f t="shared" si="26"/>
        <v>-155045</v>
      </c>
      <c r="BN35" s="232">
        <f t="shared" si="26"/>
        <v>-155045</v>
      </c>
      <c r="BO35" s="232">
        <f t="shared" si="26"/>
        <v>-155045</v>
      </c>
      <c r="BP35" s="232">
        <f t="shared" si="26"/>
        <v>-155045</v>
      </c>
      <c r="BQ35" s="232">
        <f t="shared" si="26"/>
        <v>-155045</v>
      </c>
      <c r="BR35" s="232">
        <f t="shared" si="26"/>
        <v>-155045</v>
      </c>
      <c r="BS35" s="232">
        <f t="shared" si="26"/>
        <v>-155045</v>
      </c>
      <c r="BT35" s="232">
        <f t="shared" si="26"/>
        <v>-155045</v>
      </c>
      <c r="BU35" s="232">
        <f t="shared" ref="BU35:CJ35" si="27">+BU18-BU29+BT35</f>
        <v>-155045</v>
      </c>
      <c r="BV35" s="232">
        <f t="shared" si="27"/>
        <v>-155045</v>
      </c>
      <c r="BW35" s="232">
        <f t="shared" si="27"/>
        <v>-155045</v>
      </c>
      <c r="BX35" s="232">
        <f t="shared" si="27"/>
        <v>-155045</v>
      </c>
      <c r="BY35" s="232">
        <f t="shared" si="27"/>
        <v>-155045</v>
      </c>
      <c r="BZ35" s="232">
        <f t="shared" si="27"/>
        <v>-155045</v>
      </c>
      <c r="CA35" s="232">
        <f t="shared" si="27"/>
        <v>-155045</v>
      </c>
      <c r="CB35" s="232">
        <f t="shared" si="27"/>
        <v>-155045</v>
      </c>
      <c r="CC35" s="232">
        <f t="shared" si="27"/>
        <v>-155045</v>
      </c>
      <c r="CD35" s="232">
        <f t="shared" si="27"/>
        <v>-155045</v>
      </c>
      <c r="CE35" s="232">
        <f t="shared" si="27"/>
        <v>-155045</v>
      </c>
      <c r="CF35" s="232">
        <f t="shared" si="27"/>
        <v>-155045</v>
      </c>
      <c r="CG35" s="232">
        <f t="shared" si="27"/>
        <v>-155045</v>
      </c>
      <c r="CH35" s="232">
        <f t="shared" si="27"/>
        <v>-155045</v>
      </c>
      <c r="CI35" s="232">
        <f t="shared" si="27"/>
        <v>-155045</v>
      </c>
      <c r="CJ35" s="232">
        <f t="shared" si="27"/>
        <v>-155045</v>
      </c>
      <c r="CK35" s="232">
        <f>+CK18-CK29+CJ35</f>
        <v>-155045</v>
      </c>
      <c r="CL35" s="232">
        <f t="shared" ref="CL35:DO35" si="28">+CL18-CL29+CK35</f>
        <v>-155045</v>
      </c>
      <c r="CM35" s="232">
        <f t="shared" si="28"/>
        <v>-155045</v>
      </c>
      <c r="CN35" s="232">
        <f t="shared" si="28"/>
        <v>-155045</v>
      </c>
      <c r="CO35" s="232">
        <f t="shared" si="28"/>
        <v>-155045</v>
      </c>
      <c r="CP35" s="232">
        <f t="shared" si="28"/>
        <v>-155045</v>
      </c>
      <c r="CQ35" s="232">
        <f t="shared" si="28"/>
        <v>-155045</v>
      </c>
      <c r="CR35" s="232">
        <f t="shared" si="28"/>
        <v>-155045</v>
      </c>
      <c r="CS35" s="232">
        <f t="shared" si="28"/>
        <v>-155045</v>
      </c>
      <c r="CT35" s="232">
        <f t="shared" si="28"/>
        <v>-155045</v>
      </c>
      <c r="CU35" s="232">
        <f t="shared" si="28"/>
        <v>-155045</v>
      </c>
      <c r="CV35" s="232">
        <f t="shared" si="28"/>
        <v>-155045</v>
      </c>
      <c r="CW35" s="232">
        <f t="shared" si="28"/>
        <v>-155045</v>
      </c>
      <c r="CX35" s="232">
        <f t="shared" si="28"/>
        <v>-155045</v>
      </c>
      <c r="CY35" s="232">
        <f t="shared" si="28"/>
        <v>-155045</v>
      </c>
      <c r="CZ35" s="232">
        <f t="shared" si="28"/>
        <v>-155045</v>
      </c>
      <c r="DA35" s="232">
        <f t="shared" si="28"/>
        <v>-155045</v>
      </c>
      <c r="DB35" s="232">
        <f t="shared" si="28"/>
        <v>-155045</v>
      </c>
      <c r="DC35" s="232">
        <f t="shared" si="28"/>
        <v>-155045</v>
      </c>
      <c r="DD35" s="232">
        <f t="shared" si="28"/>
        <v>-155045</v>
      </c>
      <c r="DE35" s="232">
        <f t="shared" si="28"/>
        <v>-155045</v>
      </c>
      <c r="DF35" s="232">
        <f t="shared" si="28"/>
        <v>-155045</v>
      </c>
      <c r="DG35" s="232">
        <f t="shared" si="28"/>
        <v>-155045</v>
      </c>
      <c r="DH35" s="232">
        <f t="shared" si="28"/>
        <v>-155045</v>
      </c>
      <c r="DI35" s="232">
        <f t="shared" si="28"/>
        <v>-155045</v>
      </c>
      <c r="DJ35" s="232">
        <f t="shared" si="28"/>
        <v>-155045</v>
      </c>
      <c r="DK35" s="232">
        <f t="shared" si="28"/>
        <v>-155045</v>
      </c>
      <c r="DL35" s="232">
        <f t="shared" si="28"/>
        <v>-155045</v>
      </c>
      <c r="DM35" s="232">
        <f t="shared" si="28"/>
        <v>-155045</v>
      </c>
      <c r="DN35" s="232">
        <f t="shared" si="28"/>
        <v>-155045</v>
      </c>
      <c r="DO35" s="232">
        <f t="shared" si="28"/>
        <v>-155045</v>
      </c>
      <c r="DP35" s="232">
        <f>+DP18-DP29+DO35</f>
        <v>-155045</v>
      </c>
      <c r="DQ35" s="232">
        <f t="shared" ref="DQ35:DV35" si="29">+DQ18-DQ29+DP35</f>
        <v>-155045</v>
      </c>
      <c r="DR35" s="232">
        <f t="shared" si="29"/>
        <v>-155045</v>
      </c>
      <c r="DS35" s="232">
        <f t="shared" si="29"/>
        <v>-155045</v>
      </c>
      <c r="DT35" s="232">
        <f t="shared" si="29"/>
        <v>-155045</v>
      </c>
      <c r="DU35" s="232">
        <f t="shared" si="29"/>
        <v>-155045</v>
      </c>
      <c r="DV35" s="232">
        <f t="shared" si="29"/>
        <v>-155045</v>
      </c>
    </row>
    <row r="36" spans="3:126">
      <c r="D36" s="35" t="s">
        <v>456</v>
      </c>
      <c r="E36" s="283"/>
      <c r="G36" s="3">
        <f>G29</f>
        <v>0</v>
      </c>
      <c r="H36" s="232">
        <f>H29</f>
        <v>-154495</v>
      </c>
      <c r="I36" s="232">
        <f t="shared" ref="I36:BT36" si="30">I29</f>
        <v>-154495</v>
      </c>
      <c r="J36" s="232">
        <f t="shared" si="30"/>
        <v>-154495</v>
      </c>
      <c r="K36" s="232">
        <f t="shared" si="30"/>
        <v>-154495</v>
      </c>
      <c r="L36" s="232">
        <f t="shared" si="30"/>
        <v>-154495</v>
      </c>
      <c r="M36" s="232">
        <f t="shared" si="30"/>
        <v>-154495</v>
      </c>
      <c r="N36" s="232">
        <f t="shared" si="30"/>
        <v>-154495</v>
      </c>
      <c r="O36" s="232">
        <f t="shared" si="30"/>
        <v>-154495</v>
      </c>
      <c r="P36" s="232">
        <f t="shared" si="30"/>
        <v>-154495</v>
      </c>
      <c r="Q36" s="232">
        <f t="shared" si="30"/>
        <v>-154495</v>
      </c>
      <c r="R36" s="232">
        <f t="shared" si="30"/>
        <v>-154495</v>
      </c>
      <c r="S36" s="232">
        <f t="shared" si="30"/>
        <v>-154495</v>
      </c>
      <c r="T36" s="232">
        <f t="shared" si="30"/>
        <v>-155045</v>
      </c>
      <c r="U36" s="232">
        <f t="shared" si="30"/>
        <v>-155045</v>
      </c>
      <c r="V36" s="232">
        <f t="shared" si="30"/>
        <v>-155045</v>
      </c>
      <c r="W36" s="232">
        <f t="shared" si="30"/>
        <v>-155045</v>
      </c>
      <c r="X36" s="232">
        <f t="shared" si="30"/>
        <v>-155045</v>
      </c>
      <c r="Y36" s="232">
        <f t="shared" si="30"/>
        <v>-155045</v>
      </c>
      <c r="Z36" s="232">
        <f t="shared" si="30"/>
        <v>-155045</v>
      </c>
      <c r="AA36" s="232">
        <f t="shared" si="30"/>
        <v>-155045</v>
      </c>
      <c r="AB36" s="232">
        <f t="shared" si="30"/>
        <v>-155045</v>
      </c>
      <c r="AC36" s="232">
        <f t="shared" si="30"/>
        <v>-155045</v>
      </c>
      <c r="AD36" s="232">
        <f t="shared" si="30"/>
        <v>-155045</v>
      </c>
      <c r="AE36" s="232">
        <f t="shared" si="30"/>
        <v>-155045</v>
      </c>
      <c r="AF36" s="232">
        <f t="shared" si="30"/>
        <v>-52250</v>
      </c>
      <c r="AG36" s="232">
        <f t="shared" si="30"/>
        <v>-52250</v>
      </c>
      <c r="AH36" s="232">
        <f t="shared" si="30"/>
        <v>-52250</v>
      </c>
      <c r="AI36" s="232">
        <f t="shared" si="30"/>
        <v>-52250</v>
      </c>
      <c r="AJ36" s="232">
        <f t="shared" si="30"/>
        <v>-52250</v>
      </c>
      <c r="AK36" s="232">
        <f t="shared" si="30"/>
        <v>-52250</v>
      </c>
      <c r="AL36" s="232">
        <f t="shared" si="30"/>
        <v>-52250</v>
      </c>
      <c r="AM36" s="232">
        <f t="shared" si="30"/>
        <v>-52250</v>
      </c>
      <c r="AN36" s="232">
        <f t="shared" si="30"/>
        <v>-52250</v>
      </c>
      <c r="AO36" s="232">
        <f t="shared" si="30"/>
        <v>-52250</v>
      </c>
      <c r="AP36" s="232">
        <f t="shared" si="30"/>
        <v>-52250</v>
      </c>
      <c r="AQ36" s="232">
        <f t="shared" si="30"/>
        <v>-52250</v>
      </c>
      <c r="AR36" s="232">
        <f t="shared" si="30"/>
        <v>-155045</v>
      </c>
      <c r="AS36" s="232">
        <f t="shared" si="30"/>
        <v>-155045</v>
      </c>
      <c r="AT36" s="232">
        <f t="shared" si="30"/>
        <v>-155045</v>
      </c>
      <c r="AU36" s="232">
        <f t="shared" si="30"/>
        <v>-155045</v>
      </c>
      <c r="AV36" s="232">
        <f t="shared" si="30"/>
        <v>-155045</v>
      </c>
      <c r="AW36" s="232">
        <f t="shared" si="30"/>
        <v>-155045</v>
      </c>
      <c r="AX36" s="232">
        <f t="shared" si="30"/>
        <v>-155045</v>
      </c>
      <c r="AY36" s="232">
        <f t="shared" si="30"/>
        <v>-155045</v>
      </c>
      <c r="AZ36" s="232">
        <f t="shared" si="30"/>
        <v>-155045</v>
      </c>
      <c r="BA36" s="232">
        <f t="shared" si="30"/>
        <v>-155045</v>
      </c>
      <c r="BB36" s="232">
        <f t="shared" si="30"/>
        <v>-155045</v>
      </c>
      <c r="BC36" s="232">
        <f t="shared" si="30"/>
        <v>-155045</v>
      </c>
      <c r="BD36" s="232">
        <f t="shared" si="30"/>
        <v>-155045</v>
      </c>
      <c r="BE36" s="232">
        <f t="shared" si="30"/>
        <v>-155045</v>
      </c>
      <c r="BF36" s="232">
        <f t="shared" si="30"/>
        <v>-155045</v>
      </c>
      <c r="BG36" s="232">
        <f t="shared" si="30"/>
        <v>-155045</v>
      </c>
      <c r="BH36" s="232">
        <f t="shared" si="30"/>
        <v>-155045</v>
      </c>
      <c r="BI36" s="232">
        <f t="shared" si="30"/>
        <v>-155045</v>
      </c>
      <c r="BJ36" s="232">
        <f t="shared" si="30"/>
        <v>-155045</v>
      </c>
      <c r="BK36" s="232">
        <f t="shared" si="30"/>
        <v>-155045</v>
      </c>
      <c r="BL36" s="232">
        <f t="shared" si="30"/>
        <v>-155045</v>
      </c>
      <c r="BM36" s="232">
        <f t="shared" si="30"/>
        <v>-155045</v>
      </c>
      <c r="BN36" s="232">
        <f t="shared" si="30"/>
        <v>-155045</v>
      </c>
      <c r="BO36" s="232">
        <f t="shared" si="30"/>
        <v>-155045</v>
      </c>
      <c r="BP36" s="232">
        <f t="shared" si="30"/>
        <v>-155045</v>
      </c>
      <c r="BQ36" s="232">
        <f t="shared" si="30"/>
        <v>-155045</v>
      </c>
      <c r="BR36" s="232">
        <f t="shared" si="30"/>
        <v>-155045</v>
      </c>
      <c r="BS36" s="232">
        <f t="shared" si="30"/>
        <v>-155045</v>
      </c>
      <c r="BT36" s="232">
        <f t="shared" si="30"/>
        <v>-155045</v>
      </c>
      <c r="BU36" s="232">
        <f t="shared" ref="BU36:CJ36" si="31">BU29</f>
        <v>-155045</v>
      </c>
      <c r="BV36" s="232">
        <f t="shared" si="31"/>
        <v>-155045</v>
      </c>
      <c r="BW36" s="232">
        <f t="shared" si="31"/>
        <v>-155045</v>
      </c>
      <c r="BX36" s="232">
        <f t="shared" si="31"/>
        <v>-155045</v>
      </c>
      <c r="BY36" s="232">
        <f t="shared" si="31"/>
        <v>-155045</v>
      </c>
      <c r="BZ36" s="232">
        <f t="shared" si="31"/>
        <v>-155045</v>
      </c>
      <c r="CA36" s="232">
        <f t="shared" si="31"/>
        <v>-155045</v>
      </c>
      <c r="CB36" s="232">
        <f t="shared" si="31"/>
        <v>-155045</v>
      </c>
      <c r="CC36" s="232">
        <f t="shared" si="31"/>
        <v>-155045</v>
      </c>
      <c r="CD36" s="232">
        <f t="shared" si="31"/>
        <v>-155045</v>
      </c>
      <c r="CE36" s="232">
        <f t="shared" si="31"/>
        <v>-155045</v>
      </c>
      <c r="CF36" s="232">
        <f t="shared" si="31"/>
        <v>-155045</v>
      </c>
      <c r="CG36" s="232">
        <f t="shared" si="31"/>
        <v>-155045</v>
      </c>
      <c r="CH36" s="232">
        <f t="shared" si="31"/>
        <v>-155045</v>
      </c>
      <c r="CI36" s="232">
        <f t="shared" si="31"/>
        <v>-155045</v>
      </c>
      <c r="CJ36" s="232">
        <f t="shared" si="31"/>
        <v>-155045</v>
      </c>
      <c r="CK36" s="232">
        <f>CK29</f>
        <v>-155045</v>
      </c>
      <c r="CL36" s="232">
        <f t="shared" ref="CL36:DO36" si="32">CL29</f>
        <v>-155045</v>
      </c>
      <c r="CM36" s="232">
        <f t="shared" si="32"/>
        <v>-155045</v>
      </c>
      <c r="CN36" s="232">
        <f t="shared" si="32"/>
        <v>-155045</v>
      </c>
      <c r="CO36" s="232">
        <f t="shared" si="32"/>
        <v>-155045</v>
      </c>
      <c r="CP36" s="232">
        <f t="shared" si="32"/>
        <v>-155045</v>
      </c>
      <c r="CQ36" s="232">
        <f t="shared" si="32"/>
        <v>-155045</v>
      </c>
      <c r="CR36" s="232">
        <f t="shared" si="32"/>
        <v>-155045</v>
      </c>
      <c r="CS36" s="232">
        <f t="shared" si="32"/>
        <v>-155045</v>
      </c>
      <c r="CT36" s="232">
        <f t="shared" si="32"/>
        <v>-155045</v>
      </c>
      <c r="CU36" s="232">
        <f t="shared" si="32"/>
        <v>-155045</v>
      </c>
      <c r="CV36" s="232">
        <f t="shared" si="32"/>
        <v>-155045</v>
      </c>
      <c r="CW36" s="232">
        <f t="shared" si="32"/>
        <v>-155045</v>
      </c>
      <c r="CX36" s="232">
        <f t="shared" si="32"/>
        <v>-155045</v>
      </c>
      <c r="CY36" s="232">
        <f t="shared" si="32"/>
        <v>-155045</v>
      </c>
      <c r="CZ36" s="232">
        <f t="shared" si="32"/>
        <v>-155045</v>
      </c>
      <c r="DA36" s="232">
        <f t="shared" si="32"/>
        <v>-155045</v>
      </c>
      <c r="DB36" s="232">
        <f t="shared" si="32"/>
        <v>-155045</v>
      </c>
      <c r="DC36" s="232">
        <f t="shared" si="32"/>
        <v>-155045</v>
      </c>
      <c r="DD36" s="232">
        <f t="shared" si="32"/>
        <v>-155045</v>
      </c>
      <c r="DE36" s="232">
        <f t="shared" si="32"/>
        <v>-155045</v>
      </c>
      <c r="DF36" s="232">
        <f t="shared" si="32"/>
        <v>-155045</v>
      </c>
      <c r="DG36" s="232">
        <f t="shared" si="32"/>
        <v>-155045</v>
      </c>
      <c r="DH36" s="232">
        <f t="shared" si="32"/>
        <v>-155045</v>
      </c>
      <c r="DI36" s="232">
        <f t="shared" si="32"/>
        <v>-155045</v>
      </c>
      <c r="DJ36" s="232">
        <f t="shared" si="32"/>
        <v>-155045</v>
      </c>
      <c r="DK36" s="232">
        <f t="shared" si="32"/>
        <v>-155045</v>
      </c>
      <c r="DL36" s="232">
        <f t="shared" si="32"/>
        <v>-155045</v>
      </c>
      <c r="DM36" s="232">
        <f t="shared" si="32"/>
        <v>-155045</v>
      </c>
      <c r="DN36" s="232">
        <f t="shared" si="32"/>
        <v>-155045</v>
      </c>
      <c r="DO36" s="232">
        <f t="shared" si="32"/>
        <v>-155045</v>
      </c>
      <c r="DP36" s="232">
        <f>DP29</f>
        <v>-155045</v>
      </c>
      <c r="DQ36" s="232">
        <f t="shared" ref="DQ36:DV36" si="33">DQ29</f>
        <v>-155045</v>
      </c>
      <c r="DR36" s="232">
        <f t="shared" si="33"/>
        <v>-155045</v>
      </c>
      <c r="DS36" s="232">
        <f t="shared" si="33"/>
        <v>-155045</v>
      </c>
      <c r="DT36" s="232">
        <f t="shared" si="33"/>
        <v>-155045</v>
      </c>
      <c r="DU36" s="232">
        <f t="shared" si="33"/>
        <v>-155045</v>
      </c>
      <c r="DV36" s="232">
        <f t="shared" si="33"/>
        <v>-155045</v>
      </c>
    </row>
  </sheetData>
  <hyperlinks>
    <hyperlink ref="B1" location="Input!A1" display="MENU" xr:uid="{E12FB8BB-2CEB-49A2-902B-43F4A05BEF48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C5B8-E958-4ACE-A3C8-ADAB92B9C4CF}">
  <dimension ref="C1:D10"/>
  <sheetViews>
    <sheetView view="pageLayout" zoomScaleNormal="100" workbookViewId="0">
      <selection activeCell="C1" sqref="C1"/>
    </sheetView>
  </sheetViews>
  <sheetFormatPr defaultRowHeight="14.4"/>
  <cols>
    <col min="3" max="3" width="21.88671875" bestFit="1" customWidth="1"/>
  </cols>
  <sheetData>
    <row r="1" spans="3:4">
      <c r="C1" s="12" t="s">
        <v>40</v>
      </c>
    </row>
    <row r="3" spans="3:4" ht="15" thickBot="1"/>
    <row r="4" spans="3:4" ht="16.8" thickTop="1" thickBot="1">
      <c r="C4" s="230" t="s">
        <v>457</v>
      </c>
      <c r="D4" s="284">
        <v>2019</v>
      </c>
    </row>
    <row r="5" spans="3:4" ht="15.6" thickTop="1" thickBot="1"/>
    <row r="6" spans="3:4" ht="16.8" thickTop="1" thickBot="1">
      <c r="C6" s="230" t="s">
        <v>458</v>
      </c>
      <c r="D6" s="285">
        <v>0.04</v>
      </c>
    </row>
    <row r="7" spans="3:4" ht="16.8" thickTop="1" thickBot="1">
      <c r="C7" s="230" t="s">
        <v>459</v>
      </c>
      <c r="D7" s="285">
        <v>0.24</v>
      </c>
    </row>
    <row r="8" spans="3:4" ht="15.6" thickTop="1" thickBot="1"/>
    <row r="9" spans="3:4" ht="16.8" thickTop="1" thickBot="1">
      <c r="C9" s="230" t="s">
        <v>460</v>
      </c>
      <c r="D9" s="285">
        <v>0.02</v>
      </c>
    </row>
    <row r="10" spans="3:4" ht="15" thickTop="1"/>
  </sheetData>
  <hyperlinks>
    <hyperlink ref="C1" location="Input!A1" display="MENU" xr:uid="{0C72B5CD-9792-4AF8-94D8-F2094AD0A523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F9FBD-84C8-49B8-922D-B43A1F8F1B2F}">
  <dimension ref="A1:DY70"/>
  <sheetViews>
    <sheetView view="pageLayout" zoomScaleNormal="100" workbookViewId="0">
      <selection activeCell="C1" sqref="C1"/>
    </sheetView>
  </sheetViews>
  <sheetFormatPr defaultRowHeight="14.4" outlineLevelRow="1"/>
  <cols>
    <col min="1" max="1" width="17.44140625" bestFit="1" customWidth="1"/>
    <col min="3" max="3" width="49.6640625" bestFit="1" customWidth="1"/>
    <col min="4" max="4" width="23.6640625" customWidth="1"/>
    <col min="10" max="10" width="10.44140625" bestFit="1" customWidth="1"/>
    <col min="11" max="25" width="8" bestFit="1" customWidth="1"/>
    <col min="26" max="33" width="5" bestFit="1" customWidth="1"/>
  </cols>
  <sheetData>
    <row r="1" spans="1:129" ht="28.8">
      <c r="A1" s="21" t="s">
        <v>461</v>
      </c>
      <c r="B1" s="13"/>
      <c r="C1" s="12" t="s">
        <v>40</v>
      </c>
      <c r="D1" s="286"/>
      <c r="E1" s="286"/>
    </row>
    <row r="2" spans="1:129" ht="28.8">
      <c r="A2" s="13"/>
      <c r="B2" s="32" t="s">
        <v>462</v>
      </c>
      <c r="C2" s="32"/>
      <c r="D2" s="32"/>
      <c r="E2" s="286"/>
      <c r="I2" s="185" t="s">
        <v>113</v>
      </c>
      <c r="J2" s="262">
        <f>+[1]P_Iniziali!D4</f>
        <v>2019</v>
      </c>
      <c r="K2" s="262">
        <f>+J2</f>
        <v>2019</v>
      </c>
      <c r="L2" s="262">
        <f t="shared" ref="L2:U2" si="0">+K2</f>
        <v>2019</v>
      </c>
      <c r="M2" s="262">
        <f t="shared" si="0"/>
        <v>2019</v>
      </c>
      <c r="N2" s="262">
        <f t="shared" si="0"/>
        <v>2019</v>
      </c>
      <c r="O2" s="262">
        <f t="shared" si="0"/>
        <v>2019</v>
      </c>
      <c r="P2" s="262">
        <f t="shared" si="0"/>
        <v>2019</v>
      </c>
      <c r="Q2" s="262">
        <f t="shared" si="0"/>
        <v>2019</v>
      </c>
      <c r="R2" s="262">
        <f t="shared" si="0"/>
        <v>2019</v>
      </c>
      <c r="S2" s="262">
        <f t="shared" si="0"/>
        <v>2019</v>
      </c>
      <c r="T2" s="262">
        <f t="shared" si="0"/>
        <v>2019</v>
      </c>
      <c r="U2" s="262">
        <f t="shared" si="0"/>
        <v>2019</v>
      </c>
      <c r="V2" s="262">
        <f>+U2+1</f>
        <v>2020</v>
      </c>
      <c r="W2" s="262">
        <f>+V2</f>
        <v>2020</v>
      </c>
      <c r="X2" s="262">
        <f t="shared" ref="X2:AG2" si="1">+W2</f>
        <v>2020</v>
      </c>
      <c r="Y2" s="262">
        <f t="shared" si="1"/>
        <v>2020</v>
      </c>
      <c r="Z2" s="262">
        <f t="shared" si="1"/>
        <v>2020</v>
      </c>
      <c r="AA2" s="262">
        <f t="shared" si="1"/>
        <v>2020</v>
      </c>
      <c r="AB2" s="262">
        <f t="shared" si="1"/>
        <v>2020</v>
      </c>
      <c r="AC2" s="262">
        <f t="shared" si="1"/>
        <v>2020</v>
      </c>
      <c r="AD2" s="262">
        <f t="shared" si="1"/>
        <v>2020</v>
      </c>
      <c r="AE2" s="262">
        <f t="shared" si="1"/>
        <v>2020</v>
      </c>
      <c r="AF2" s="262">
        <f t="shared" si="1"/>
        <v>2020</v>
      </c>
      <c r="AG2" s="262">
        <f t="shared" si="1"/>
        <v>2020</v>
      </c>
      <c r="AH2" s="262">
        <f>+AG2+1</f>
        <v>2021</v>
      </c>
      <c r="AI2" s="262">
        <f>+AH2</f>
        <v>2021</v>
      </c>
      <c r="AJ2" s="262">
        <f t="shared" ref="AJ2:AS2" si="2">+AI2</f>
        <v>2021</v>
      </c>
      <c r="AK2" s="262">
        <f t="shared" si="2"/>
        <v>2021</v>
      </c>
      <c r="AL2" s="262">
        <f t="shared" si="2"/>
        <v>2021</v>
      </c>
      <c r="AM2" s="262">
        <f t="shared" si="2"/>
        <v>2021</v>
      </c>
      <c r="AN2" s="262">
        <f t="shared" si="2"/>
        <v>2021</v>
      </c>
      <c r="AO2" s="262">
        <f t="shared" si="2"/>
        <v>2021</v>
      </c>
      <c r="AP2" s="262">
        <f t="shared" si="2"/>
        <v>2021</v>
      </c>
      <c r="AQ2" s="262">
        <f t="shared" si="2"/>
        <v>2021</v>
      </c>
      <c r="AR2" s="262">
        <f t="shared" si="2"/>
        <v>2021</v>
      </c>
      <c r="AS2" s="262">
        <f t="shared" si="2"/>
        <v>2021</v>
      </c>
      <c r="AT2" s="262">
        <f>+AS2+1</f>
        <v>2022</v>
      </c>
      <c r="AU2" s="262">
        <f>+AT2</f>
        <v>2022</v>
      </c>
      <c r="AV2" s="262">
        <f t="shared" ref="AV2:BE2" si="3">+AU2</f>
        <v>2022</v>
      </c>
      <c r="AW2" s="262">
        <f t="shared" si="3"/>
        <v>2022</v>
      </c>
      <c r="AX2" s="262">
        <f t="shared" si="3"/>
        <v>2022</v>
      </c>
      <c r="AY2" s="262">
        <f t="shared" si="3"/>
        <v>2022</v>
      </c>
      <c r="AZ2" s="262">
        <f t="shared" si="3"/>
        <v>2022</v>
      </c>
      <c r="BA2" s="262">
        <f t="shared" si="3"/>
        <v>2022</v>
      </c>
      <c r="BB2" s="262">
        <f t="shared" si="3"/>
        <v>2022</v>
      </c>
      <c r="BC2" s="262">
        <f t="shared" si="3"/>
        <v>2022</v>
      </c>
      <c r="BD2" s="262">
        <f t="shared" si="3"/>
        <v>2022</v>
      </c>
      <c r="BE2" s="262">
        <f t="shared" si="3"/>
        <v>2022</v>
      </c>
      <c r="BF2" s="262">
        <f>+BE2+1</f>
        <v>2023</v>
      </c>
      <c r="BG2" s="262">
        <f>+BF2</f>
        <v>2023</v>
      </c>
      <c r="BH2" s="262">
        <f t="shared" ref="BH2:BQ2" si="4">+BG2</f>
        <v>2023</v>
      </c>
      <c r="BI2" s="262">
        <f t="shared" si="4"/>
        <v>2023</v>
      </c>
      <c r="BJ2" s="262">
        <f t="shared" si="4"/>
        <v>2023</v>
      </c>
      <c r="BK2" s="262">
        <f t="shared" si="4"/>
        <v>2023</v>
      </c>
      <c r="BL2" s="262">
        <f t="shared" si="4"/>
        <v>2023</v>
      </c>
      <c r="BM2" s="262">
        <f t="shared" si="4"/>
        <v>2023</v>
      </c>
      <c r="BN2" s="262">
        <f t="shared" si="4"/>
        <v>2023</v>
      </c>
      <c r="BO2" s="262">
        <f t="shared" si="4"/>
        <v>2023</v>
      </c>
      <c r="BP2" s="262">
        <f t="shared" si="4"/>
        <v>2023</v>
      </c>
      <c r="BQ2" s="262">
        <f t="shared" si="4"/>
        <v>2023</v>
      </c>
      <c r="BR2" s="262">
        <f>+BQ2+1</f>
        <v>2024</v>
      </c>
      <c r="BS2" s="262">
        <f>+BR2</f>
        <v>2024</v>
      </c>
      <c r="BT2" s="262">
        <f t="shared" ref="BT2:CC2" si="5">+BS2</f>
        <v>2024</v>
      </c>
      <c r="BU2" s="262">
        <f t="shared" si="5"/>
        <v>2024</v>
      </c>
      <c r="BV2" s="262">
        <f t="shared" si="5"/>
        <v>2024</v>
      </c>
      <c r="BW2" s="262">
        <f t="shared" si="5"/>
        <v>2024</v>
      </c>
      <c r="BX2" s="262">
        <f t="shared" si="5"/>
        <v>2024</v>
      </c>
      <c r="BY2" s="262">
        <f t="shared" si="5"/>
        <v>2024</v>
      </c>
      <c r="BZ2" s="262">
        <f t="shared" si="5"/>
        <v>2024</v>
      </c>
      <c r="CA2" s="262">
        <f t="shared" si="5"/>
        <v>2024</v>
      </c>
      <c r="CB2" s="262">
        <f t="shared" si="5"/>
        <v>2024</v>
      </c>
      <c r="CC2" s="262">
        <f t="shared" si="5"/>
        <v>2024</v>
      </c>
      <c r="CD2" s="262">
        <f>+CC2+1</f>
        <v>2025</v>
      </c>
      <c r="CE2" s="262">
        <f>+CD2</f>
        <v>2025</v>
      </c>
      <c r="CF2" s="262">
        <f t="shared" ref="CF2:CO2" si="6">+CE2</f>
        <v>2025</v>
      </c>
      <c r="CG2" s="262">
        <f t="shared" si="6"/>
        <v>2025</v>
      </c>
      <c r="CH2" s="262">
        <f t="shared" si="6"/>
        <v>2025</v>
      </c>
      <c r="CI2" s="262">
        <f t="shared" si="6"/>
        <v>2025</v>
      </c>
      <c r="CJ2" s="262">
        <f t="shared" si="6"/>
        <v>2025</v>
      </c>
      <c r="CK2" s="262">
        <f t="shared" si="6"/>
        <v>2025</v>
      </c>
      <c r="CL2" s="262">
        <f t="shared" si="6"/>
        <v>2025</v>
      </c>
      <c r="CM2" s="262">
        <f t="shared" si="6"/>
        <v>2025</v>
      </c>
      <c r="CN2" s="262">
        <f t="shared" si="6"/>
        <v>2025</v>
      </c>
      <c r="CO2" s="262">
        <f t="shared" si="6"/>
        <v>2025</v>
      </c>
      <c r="CP2" s="262">
        <f>+CO2+1</f>
        <v>2026</v>
      </c>
      <c r="CQ2" s="262">
        <f>+CP2</f>
        <v>2026</v>
      </c>
      <c r="CR2" s="262">
        <f t="shared" ref="CR2:DA2" si="7">+CQ2</f>
        <v>2026</v>
      </c>
      <c r="CS2" s="262">
        <f t="shared" si="7"/>
        <v>2026</v>
      </c>
      <c r="CT2" s="262">
        <f t="shared" si="7"/>
        <v>2026</v>
      </c>
      <c r="CU2" s="262">
        <f t="shared" si="7"/>
        <v>2026</v>
      </c>
      <c r="CV2" s="262">
        <f t="shared" si="7"/>
        <v>2026</v>
      </c>
      <c r="CW2" s="262">
        <f t="shared" si="7"/>
        <v>2026</v>
      </c>
      <c r="CX2" s="262">
        <f t="shared" si="7"/>
        <v>2026</v>
      </c>
      <c r="CY2" s="262">
        <f t="shared" si="7"/>
        <v>2026</v>
      </c>
      <c r="CZ2" s="262">
        <f t="shared" si="7"/>
        <v>2026</v>
      </c>
      <c r="DA2" s="262">
        <f t="shared" si="7"/>
        <v>2026</v>
      </c>
      <c r="DB2" s="262">
        <f>+DA2+1</f>
        <v>2027</v>
      </c>
      <c r="DC2" s="262">
        <f>+DB2</f>
        <v>2027</v>
      </c>
      <c r="DD2" s="262">
        <f t="shared" ref="DD2:DM2" si="8">+DC2</f>
        <v>2027</v>
      </c>
      <c r="DE2" s="262">
        <f t="shared" si="8"/>
        <v>2027</v>
      </c>
      <c r="DF2" s="262">
        <f t="shared" si="8"/>
        <v>2027</v>
      </c>
      <c r="DG2" s="262">
        <f t="shared" si="8"/>
        <v>2027</v>
      </c>
      <c r="DH2" s="262">
        <f t="shared" si="8"/>
        <v>2027</v>
      </c>
      <c r="DI2" s="262">
        <f t="shared" si="8"/>
        <v>2027</v>
      </c>
      <c r="DJ2" s="262">
        <f t="shared" si="8"/>
        <v>2027</v>
      </c>
      <c r="DK2" s="262">
        <f t="shared" si="8"/>
        <v>2027</v>
      </c>
      <c r="DL2" s="262">
        <f t="shared" si="8"/>
        <v>2027</v>
      </c>
      <c r="DM2" s="262">
        <f t="shared" si="8"/>
        <v>2027</v>
      </c>
      <c r="DN2" s="262">
        <f>+DM2+1</f>
        <v>2028</v>
      </c>
      <c r="DO2" s="262">
        <f>+DN2</f>
        <v>2028</v>
      </c>
      <c r="DP2" s="262">
        <f t="shared" ref="DP2:DY2" si="9">+DO2</f>
        <v>2028</v>
      </c>
      <c r="DQ2" s="262">
        <f t="shared" si="9"/>
        <v>2028</v>
      </c>
      <c r="DR2" s="262">
        <f t="shared" si="9"/>
        <v>2028</v>
      </c>
      <c r="DS2" s="262">
        <f t="shared" si="9"/>
        <v>2028</v>
      </c>
      <c r="DT2" s="262">
        <f t="shared" si="9"/>
        <v>2028</v>
      </c>
      <c r="DU2" s="262">
        <f t="shared" si="9"/>
        <v>2028</v>
      </c>
      <c r="DV2" s="262">
        <f t="shared" si="9"/>
        <v>2028</v>
      </c>
      <c r="DW2" s="262">
        <f t="shared" si="9"/>
        <v>2028</v>
      </c>
      <c r="DX2" s="262">
        <f t="shared" si="9"/>
        <v>2028</v>
      </c>
      <c r="DY2" s="262">
        <f t="shared" si="9"/>
        <v>2028</v>
      </c>
    </row>
    <row r="3" spans="1:129" ht="40.200000000000003" outlineLevel="1" thickBot="1">
      <c r="A3" s="13"/>
      <c r="B3" s="13"/>
      <c r="C3" s="230" t="s">
        <v>463</v>
      </c>
      <c r="D3" s="185" t="s">
        <v>464</v>
      </c>
      <c r="E3" s="286" t="s">
        <v>465</v>
      </c>
      <c r="F3" s="185" t="s">
        <v>466</v>
      </c>
      <c r="G3" s="185" t="s">
        <v>467</v>
      </c>
      <c r="H3" s="185" t="s">
        <v>468</v>
      </c>
      <c r="I3" s="185" t="s">
        <v>282</v>
      </c>
      <c r="J3" s="287" t="s">
        <v>469</v>
      </c>
      <c r="K3" s="287" t="s">
        <v>470</v>
      </c>
      <c r="L3" s="287" t="s">
        <v>471</v>
      </c>
      <c r="M3" s="287" t="s">
        <v>472</v>
      </c>
      <c r="N3" s="287" t="s">
        <v>473</v>
      </c>
      <c r="O3" s="287" t="s">
        <v>474</v>
      </c>
      <c r="P3" s="287" t="s">
        <v>475</v>
      </c>
      <c r="Q3" s="287" t="s">
        <v>476</v>
      </c>
      <c r="R3" s="287" t="s">
        <v>477</v>
      </c>
      <c r="S3" s="287" t="s">
        <v>478</v>
      </c>
      <c r="T3" s="287" t="s">
        <v>479</v>
      </c>
      <c r="U3" s="287" t="s">
        <v>480</v>
      </c>
      <c r="V3" s="287" t="str">
        <f>+J3</f>
        <v>gen</v>
      </c>
      <c r="W3" s="287" t="str">
        <f t="shared" ref="W3:AG3" si="10">+K3</f>
        <v>feb</v>
      </c>
      <c r="X3" s="287" t="str">
        <f t="shared" si="10"/>
        <v>mar</v>
      </c>
      <c r="Y3" s="287" t="str">
        <f t="shared" si="10"/>
        <v>apr</v>
      </c>
      <c r="Z3" s="287" t="str">
        <f t="shared" si="10"/>
        <v>mag</v>
      </c>
      <c r="AA3" s="287" t="str">
        <f t="shared" si="10"/>
        <v>giu</v>
      </c>
      <c r="AB3" s="287" t="str">
        <f t="shared" si="10"/>
        <v>lug</v>
      </c>
      <c r="AC3" s="287" t="str">
        <f t="shared" si="10"/>
        <v>ago</v>
      </c>
      <c r="AD3" s="287" t="str">
        <f t="shared" si="10"/>
        <v>set</v>
      </c>
      <c r="AE3" s="287" t="str">
        <f t="shared" si="10"/>
        <v>ott</v>
      </c>
      <c r="AF3" s="287" t="str">
        <f t="shared" si="10"/>
        <v>nov</v>
      </c>
      <c r="AG3" s="287" t="str">
        <f t="shared" si="10"/>
        <v>dic</v>
      </c>
      <c r="AH3" s="287" t="str">
        <f>+V3</f>
        <v>gen</v>
      </c>
      <c r="AI3" s="287" t="str">
        <f t="shared" ref="AI3:AS3" si="11">+W3</f>
        <v>feb</v>
      </c>
      <c r="AJ3" s="287" t="str">
        <f t="shared" si="11"/>
        <v>mar</v>
      </c>
      <c r="AK3" s="287" t="str">
        <f t="shared" si="11"/>
        <v>apr</v>
      </c>
      <c r="AL3" s="287" t="str">
        <f t="shared" si="11"/>
        <v>mag</v>
      </c>
      <c r="AM3" s="287" t="str">
        <f t="shared" si="11"/>
        <v>giu</v>
      </c>
      <c r="AN3" s="287" t="str">
        <f t="shared" si="11"/>
        <v>lug</v>
      </c>
      <c r="AO3" s="287" t="str">
        <f t="shared" si="11"/>
        <v>ago</v>
      </c>
      <c r="AP3" s="287" t="str">
        <f t="shared" si="11"/>
        <v>set</v>
      </c>
      <c r="AQ3" s="287" t="str">
        <f t="shared" si="11"/>
        <v>ott</v>
      </c>
      <c r="AR3" s="287" t="str">
        <f t="shared" si="11"/>
        <v>nov</v>
      </c>
      <c r="AS3" s="287" t="str">
        <f t="shared" si="11"/>
        <v>dic</v>
      </c>
      <c r="AT3" s="287" t="str">
        <f>+AH3</f>
        <v>gen</v>
      </c>
      <c r="AU3" s="287" t="str">
        <f t="shared" ref="AU3:BE3" si="12">+AI3</f>
        <v>feb</v>
      </c>
      <c r="AV3" s="287" t="str">
        <f t="shared" si="12"/>
        <v>mar</v>
      </c>
      <c r="AW3" s="287" t="str">
        <f t="shared" si="12"/>
        <v>apr</v>
      </c>
      <c r="AX3" s="287" t="str">
        <f t="shared" si="12"/>
        <v>mag</v>
      </c>
      <c r="AY3" s="287" t="str">
        <f t="shared" si="12"/>
        <v>giu</v>
      </c>
      <c r="AZ3" s="287" t="str">
        <f t="shared" si="12"/>
        <v>lug</v>
      </c>
      <c r="BA3" s="287" t="str">
        <f t="shared" si="12"/>
        <v>ago</v>
      </c>
      <c r="BB3" s="287" t="str">
        <f t="shared" si="12"/>
        <v>set</v>
      </c>
      <c r="BC3" s="287" t="str">
        <f t="shared" si="12"/>
        <v>ott</v>
      </c>
      <c r="BD3" s="287" t="str">
        <f t="shared" si="12"/>
        <v>nov</v>
      </c>
      <c r="BE3" s="287" t="str">
        <f t="shared" si="12"/>
        <v>dic</v>
      </c>
      <c r="BF3" s="287" t="str">
        <f>+AT3</f>
        <v>gen</v>
      </c>
      <c r="BG3" s="287" t="str">
        <f t="shared" ref="BG3:BQ3" si="13">+AU3</f>
        <v>feb</v>
      </c>
      <c r="BH3" s="287" t="str">
        <f t="shared" si="13"/>
        <v>mar</v>
      </c>
      <c r="BI3" s="287" t="str">
        <f t="shared" si="13"/>
        <v>apr</v>
      </c>
      <c r="BJ3" s="287" t="str">
        <f t="shared" si="13"/>
        <v>mag</v>
      </c>
      <c r="BK3" s="287" t="str">
        <f t="shared" si="13"/>
        <v>giu</v>
      </c>
      <c r="BL3" s="287" t="str">
        <f t="shared" si="13"/>
        <v>lug</v>
      </c>
      <c r="BM3" s="287" t="str">
        <f t="shared" si="13"/>
        <v>ago</v>
      </c>
      <c r="BN3" s="287" t="str">
        <f t="shared" si="13"/>
        <v>set</v>
      </c>
      <c r="BO3" s="287" t="str">
        <f t="shared" si="13"/>
        <v>ott</v>
      </c>
      <c r="BP3" s="287" t="str">
        <f t="shared" si="13"/>
        <v>nov</v>
      </c>
      <c r="BQ3" s="287" t="str">
        <f t="shared" si="13"/>
        <v>dic</v>
      </c>
      <c r="BR3" s="287" t="str">
        <f>+BF3</f>
        <v>gen</v>
      </c>
      <c r="BS3" s="287" t="str">
        <f t="shared" ref="BS3:CC3" si="14">+BG3</f>
        <v>feb</v>
      </c>
      <c r="BT3" s="287" t="str">
        <f t="shared" si="14"/>
        <v>mar</v>
      </c>
      <c r="BU3" s="287" t="str">
        <f t="shared" si="14"/>
        <v>apr</v>
      </c>
      <c r="BV3" s="287" t="str">
        <f t="shared" si="14"/>
        <v>mag</v>
      </c>
      <c r="BW3" s="287" t="str">
        <f t="shared" si="14"/>
        <v>giu</v>
      </c>
      <c r="BX3" s="287" t="str">
        <f t="shared" si="14"/>
        <v>lug</v>
      </c>
      <c r="BY3" s="287" t="str">
        <f t="shared" si="14"/>
        <v>ago</v>
      </c>
      <c r="BZ3" s="287" t="str">
        <f t="shared" si="14"/>
        <v>set</v>
      </c>
      <c r="CA3" s="287" t="str">
        <f t="shared" si="14"/>
        <v>ott</v>
      </c>
      <c r="CB3" s="287" t="str">
        <f t="shared" si="14"/>
        <v>nov</v>
      </c>
      <c r="CC3" s="287" t="str">
        <f t="shared" si="14"/>
        <v>dic</v>
      </c>
      <c r="CD3" s="287" t="str">
        <f>+BR3</f>
        <v>gen</v>
      </c>
      <c r="CE3" s="287" t="str">
        <f t="shared" ref="CE3:CO3" si="15">+BS3</f>
        <v>feb</v>
      </c>
      <c r="CF3" s="287" t="str">
        <f t="shared" si="15"/>
        <v>mar</v>
      </c>
      <c r="CG3" s="287" t="str">
        <f t="shared" si="15"/>
        <v>apr</v>
      </c>
      <c r="CH3" s="287" t="str">
        <f t="shared" si="15"/>
        <v>mag</v>
      </c>
      <c r="CI3" s="287" t="str">
        <f t="shared" si="15"/>
        <v>giu</v>
      </c>
      <c r="CJ3" s="287" t="str">
        <f t="shared" si="15"/>
        <v>lug</v>
      </c>
      <c r="CK3" s="287" t="str">
        <f t="shared" si="15"/>
        <v>ago</v>
      </c>
      <c r="CL3" s="287" t="str">
        <f t="shared" si="15"/>
        <v>set</v>
      </c>
      <c r="CM3" s="287" t="str">
        <f t="shared" si="15"/>
        <v>ott</v>
      </c>
      <c r="CN3" s="287" t="str">
        <f t="shared" si="15"/>
        <v>nov</v>
      </c>
      <c r="CO3" s="287" t="str">
        <f t="shared" si="15"/>
        <v>dic</v>
      </c>
      <c r="CP3" s="287" t="str">
        <f>+CD3</f>
        <v>gen</v>
      </c>
      <c r="CQ3" s="287" t="str">
        <f t="shared" ref="CQ3:DA3" si="16">+CE3</f>
        <v>feb</v>
      </c>
      <c r="CR3" s="287" t="str">
        <f t="shared" si="16"/>
        <v>mar</v>
      </c>
      <c r="CS3" s="287" t="str">
        <f t="shared" si="16"/>
        <v>apr</v>
      </c>
      <c r="CT3" s="287" t="str">
        <f t="shared" si="16"/>
        <v>mag</v>
      </c>
      <c r="CU3" s="287" t="str">
        <f t="shared" si="16"/>
        <v>giu</v>
      </c>
      <c r="CV3" s="287" t="str">
        <f t="shared" si="16"/>
        <v>lug</v>
      </c>
      <c r="CW3" s="287" t="str">
        <f t="shared" si="16"/>
        <v>ago</v>
      </c>
      <c r="CX3" s="287" t="str">
        <f t="shared" si="16"/>
        <v>set</v>
      </c>
      <c r="CY3" s="287" t="str">
        <f t="shared" si="16"/>
        <v>ott</v>
      </c>
      <c r="CZ3" s="287" t="str">
        <f t="shared" si="16"/>
        <v>nov</v>
      </c>
      <c r="DA3" s="287" t="str">
        <f t="shared" si="16"/>
        <v>dic</v>
      </c>
      <c r="DB3" s="287" t="str">
        <f>+CP3</f>
        <v>gen</v>
      </c>
      <c r="DC3" s="287" t="str">
        <f t="shared" ref="DC3:DM3" si="17">+CQ3</f>
        <v>feb</v>
      </c>
      <c r="DD3" s="287" t="str">
        <f t="shared" si="17"/>
        <v>mar</v>
      </c>
      <c r="DE3" s="287" t="str">
        <f t="shared" si="17"/>
        <v>apr</v>
      </c>
      <c r="DF3" s="287" t="str">
        <f t="shared" si="17"/>
        <v>mag</v>
      </c>
      <c r="DG3" s="287" t="str">
        <f t="shared" si="17"/>
        <v>giu</v>
      </c>
      <c r="DH3" s="287" t="str">
        <f t="shared" si="17"/>
        <v>lug</v>
      </c>
      <c r="DI3" s="287" t="str">
        <f t="shared" si="17"/>
        <v>ago</v>
      </c>
      <c r="DJ3" s="287" t="str">
        <f t="shared" si="17"/>
        <v>set</v>
      </c>
      <c r="DK3" s="287" t="str">
        <f t="shared" si="17"/>
        <v>ott</v>
      </c>
      <c r="DL3" s="287" t="str">
        <f t="shared" si="17"/>
        <v>nov</v>
      </c>
      <c r="DM3" s="287" t="str">
        <f t="shared" si="17"/>
        <v>dic</v>
      </c>
      <c r="DN3" s="287" t="str">
        <f>+DB3</f>
        <v>gen</v>
      </c>
      <c r="DO3" s="287" t="str">
        <f t="shared" ref="DO3:DY3" si="18">+DC3</f>
        <v>feb</v>
      </c>
      <c r="DP3" s="287" t="str">
        <f t="shared" si="18"/>
        <v>mar</v>
      </c>
      <c r="DQ3" s="287" t="str">
        <f t="shared" si="18"/>
        <v>apr</v>
      </c>
      <c r="DR3" s="287" t="str">
        <f t="shared" si="18"/>
        <v>mag</v>
      </c>
      <c r="DS3" s="287" t="str">
        <f t="shared" si="18"/>
        <v>giu</v>
      </c>
      <c r="DT3" s="287" t="str">
        <f t="shared" si="18"/>
        <v>lug</v>
      </c>
      <c r="DU3" s="287" t="str">
        <f t="shared" si="18"/>
        <v>ago</v>
      </c>
      <c r="DV3" s="287" t="str">
        <f t="shared" si="18"/>
        <v>set</v>
      </c>
      <c r="DW3" s="287" t="str">
        <f t="shared" si="18"/>
        <v>ott</v>
      </c>
      <c r="DX3" s="287" t="str">
        <f t="shared" si="18"/>
        <v>nov</v>
      </c>
      <c r="DY3" s="287" t="str">
        <f t="shared" si="18"/>
        <v>dic</v>
      </c>
    </row>
    <row r="4" spans="1:129" ht="15.6" outlineLevel="1" thickTop="1" thickBot="1">
      <c r="A4" s="288">
        <v>0</v>
      </c>
      <c r="B4" s="289"/>
      <c r="C4" s="290" t="s">
        <v>481</v>
      </c>
      <c r="D4" s="290">
        <v>0</v>
      </c>
      <c r="E4" s="290">
        <v>0.22</v>
      </c>
      <c r="F4" s="291">
        <v>0</v>
      </c>
      <c r="G4" s="291">
        <v>0</v>
      </c>
      <c r="H4" s="291">
        <v>0</v>
      </c>
      <c r="J4" s="292">
        <v>3000</v>
      </c>
      <c r="K4" s="292">
        <v>3000</v>
      </c>
      <c r="L4" s="292">
        <v>3000</v>
      </c>
      <c r="M4" s="292">
        <v>3000</v>
      </c>
      <c r="N4" s="292">
        <v>3000</v>
      </c>
      <c r="O4" s="292">
        <v>3000</v>
      </c>
      <c r="P4" s="292">
        <v>3000</v>
      </c>
      <c r="Q4" s="292">
        <v>3000</v>
      </c>
      <c r="R4" s="292">
        <v>3000</v>
      </c>
      <c r="S4" s="292">
        <v>3000</v>
      </c>
      <c r="T4" s="292">
        <v>3000</v>
      </c>
      <c r="U4" s="292">
        <v>3000</v>
      </c>
      <c r="V4" s="292">
        <v>3000</v>
      </c>
      <c r="W4" s="292">
        <v>3000</v>
      </c>
      <c r="X4" s="292">
        <v>3000</v>
      </c>
      <c r="Y4" s="292">
        <v>3000</v>
      </c>
      <c r="Z4" s="292">
        <v>3000</v>
      </c>
      <c r="AA4" s="292">
        <v>3000</v>
      </c>
      <c r="AB4" s="292">
        <v>3000</v>
      </c>
      <c r="AC4" s="292">
        <v>3000</v>
      </c>
      <c r="AD4" s="292">
        <v>3000</v>
      </c>
      <c r="AE4" s="292">
        <v>3000</v>
      </c>
      <c r="AF4" s="292">
        <v>3000</v>
      </c>
      <c r="AG4" s="292">
        <v>3000</v>
      </c>
      <c r="AH4" s="292">
        <v>3000</v>
      </c>
      <c r="AI4" s="292">
        <v>3000</v>
      </c>
      <c r="AJ4" s="292">
        <v>3000</v>
      </c>
      <c r="AK4" s="292">
        <v>3000</v>
      </c>
      <c r="AL4" s="292">
        <v>3000</v>
      </c>
      <c r="AM4" s="292">
        <v>3000</v>
      </c>
      <c r="AN4" s="292">
        <v>3000</v>
      </c>
      <c r="AO4" s="292">
        <v>3000</v>
      </c>
      <c r="AP4" s="292">
        <v>3000</v>
      </c>
      <c r="AQ4" s="292">
        <v>3000</v>
      </c>
      <c r="AR4" s="292">
        <v>3000</v>
      </c>
      <c r="AS4" s="292">
        <v>3000</v>
      </c>
      <c r="AT4" s="292">
        <v>3000</v>
      </c>
      <c r="AU4" s="292">
        <v>3000</v>
      </c>
      <c r="AV4" s="292">
        <v>3000</v>
      </c>
      <c r="AW4" s="292">
        <v>3000</v>
      </c>
      <c r="AX4" s="292">
        <v>3000</v>
      </c>
      <c r="AY4" s="292">
        <v>3000</v>
      </c>
      <c r="AZ4" s="292">
        <v>3000</v>
      </c>
      <c r="BA4" s="292">
        <v>3000</v>
      </c>
      <c r="BB4" s="292">
        <v>3000</v>
      </c>
      <c r="BC4" s="292">
        <v>3000</v>
      </c>
      <c r="BD4" s="292">
        <v>3000</v>
      </c>
      <c r="BE4" s="292">
        <v>3000</v>
      </c>
      <c r="BF4" s="292">
        <v>3000</v>
      </c>
      <c r="BG4" s="292">
        <v>3000</v>
      </c>
      <c r="BH4" s="292">
        <v>3000</v>
      </c>
      <c r="BI4" s="292">
        <v>3000</v>
      </c>
      <c r="BJ4" s="292">
        <v>3000</v>
      </c>
      <c r="BK4" s="292">
        <v>3000</v>
      </c>
      <c r="BL4" s="292">
        <v>3000</v>
      </c>
      <c r="BM4" s="292">
        <v>3000</v>
      </c>
      <c r="BN4" s="292">
        <v>3000</v>
      </c>
      <c r="BO4" s="292">
        <v>3000</v>
      </c>
      <c r="BP4" s="292">
        <v>3000</v>
      </c>
      <c r="BQ4" s="292">
        <v>3000</v>
      </c>
      <c r="BR4" s="292">
        <v>3000</v>
      </c>
      <c r="BS4" s="292">
        <v>3000</v>
      </c>
      <c r="BT4" s="292">
        <v>3000</v>
      </c>
      <c r="BU4" s="292">
        <v>3000</v>
      </c>
      <c r="BV4" s="292">
        <v>3000</v>
      </c>
      <c r="BW4" s="292">
        <v>3000</v>
      </c>
      <c r="BX4" s="292">
        <v>3000</v>
      </c>
      <c r="BY4" s="292">
        <v>3000</v>
      </c>
      <c r="BZ4" s="292">
        <v>3000</v>
      </c>
      <c r="CA4" s="292">
        <v>3000</v>
      </c>
      <c r="CB4" s="292">
        <v>3000</v>
      </c>
      <c r="CC4" s="292">
        <v>3000</v>
      </c>
      <c r="CD4" s="292">
        <v>3000</v>
      </c>
      <c r="CE4" s="292">
        <v>3000</v>
      </c>
      <c r="CF4" s="292">
        <v>3000</v>
      </c>
      <c r="CG4" s="292">
        <v>3000</v>
      </c>
      <c r="CH4" s="292">
        <v>3000</v>
      </c>
      <c r="CI4" s="292">
        <v>3000</v>
      </c>
      <c r="CJ4" s="292">
        <v>3000</v>
      </c>
      <c r="CK4" s="292">
        <v>3000</v>
      </c>
      <c r="CL4" s="292">
        <v>3000</v>
      </c>
      <c r="CM4" s="292">
        <v>3000</v>
      </c>
      <c r="CN4" s="292">
        <v>3000</v>
      </c>
      <c r="CO4" s="292">
        <v>3000</v>
      </c>
      <c r="CP4" s="292">
        <v>3000</v>
      </c>
      <c r="CQ4" s="292">
        <v>3000</v>
      </c>
      <c r="CR4" s="292">
        <v>3000</v>
      </c>
      <c r="CS4" s="292">
        <v>3000</v>
      </c>
      <c r="CT4" s="292">
        <v>3000</v>
      </c>
      <c r="CU4" s="292">
        <v>3000</v>
      </c>
      <c r="CV4" s="292">
        <v>3000</v>
      </c>
      <c r="CW4" s="292">
        <v>3000</v>
      </c>
      <c r="CX4" s="292">
        <v>3000</v>
      </c>
      <c r="CY4" s="292">
        <v>3000</v>
      </c>
      <c r="CZ4" s="292">
        <v>3000</v>
      </c>
      <c r="DA4" s="292">
        <v>3000</v>
      </c>
      <c r="DB4" s="292">
        <v>3000</v>
      </c>
      <c r="DC4" s="292">
        <v>3000</v>
      </c>
      <c r="DD4" s="292">
        <v>3000</v>
      </c>
      <c r="DE4" s="292">
        <v>3000</v>
      </c>
      <c r="DF4" s="292">
        <v>3000</v>
      </c>
      <c r="DG4" s="292">
        <v>3000</v>
      </c>
      <c r="DH4" s="292">
        <v>3000</v>
      </c>
      <c r="DI4" s="292">
        <v>3000</v>
      </c>
      <c r="DJ4" s="292">
        <v>3000</v>
      </c>
      <c r="DK4" s="292">
        <v>3000</v>
      </c>
      <c r="DL4" s="292">
        <v>3000</v>
      </c>
      <c r="DM4" s="292">
        <v>3000</v>
      </c>
      <c r="DN4" s="292">
        <v>3000</v>
      </c>
      <c r="DO4" s="292">
        <v>3000</v>
      </c>
      <c r="DP4" s="292">
        <v>3000</v>
      </c>
      <c r="DQ4" s="292">
        <v>3000</v>
      </c>
      <c r="DR4" s="292">
        <v>3000</v>
      </c>
      <c r="DS4" s="292">
        <v>3000</v>
      </c>
      <c r="DT4" s="292">
        <v>3000</v>
      </c>
      <c r="DU4" s="292">
        <v>3000</v>
      </c>
      <c r="DV4" s="292">
        <v>3000</v>
      </c>
      <c r="DW4" s="292">
        <v>3000</v>
      </c>
      <c r="DX4" s="292">
        <v>3000</v>
      </c>
      <c r="DY4" s="292">
        <v>3000</v>
      </c>
    </row>
    <row r="5" spans="1:129" ht="15.6" outlineLevel="1" thickTop="1" thickBot="1">
      <c r="A5" s="288">
        <v>30</v>
      </c>
      <c r="B5" s="289"/>
      <c r="C5" s="290" t="s">
        <v>482</v>
      </c>
      <c r="D5" s="290">
        <v>0</v>
      </c>
      <c r="E5" s="290">
        <v>0.22</v>
      </c>
      <c r="F5" s="291">
        <v>0</v>
      </c>
      <c r="G5" s="291">
        <v>0</v>
      </c>
      <c r="H5" s="291">
        <v>0</v>
      </c>
      <c r="J5" s="292">
        <v>2000</v>
      </c>
      <c r="K5" s="292">
        <v>2000</v>
      </c>
      <c r="L5" s="292">
        <v>2000</v>
      </c>
      <c r="M5" s="292">
        <v>2000</v>
      </c>
      <c r="N5" s="292">
        <v>2000</v>
      </c>
      <c r="O5" s="292">
        <v>2000</v>
      </c>
      <c r="P5" s="292">
        <v>2000</v>
      </c>
      <c r="Q5" s="292">
        <v>2000</v>
      </c>
      <c r="R5" s="292">
        <v>2000</v>
      </c>
      <c r="S5" s="292">
        <v>2000</v>
      </c>
      <c r="T5" s="292">
        <v>2000</v>
      </c>
      <c r="U5" s="292">
        <v>2000</v>
      </c>
      <c r="V5" s="292">
        <v>2000</v>
      </c>
      <c r="W5" s="292">
        <v>2000</v>
      </c>
      <c r="X5" s="292">
        <v>2000</v>
      </c>
      <c r="Y5" s="292">
        <v>2000</v>
      </c>
      <c r="Z5" s="292">
        <v>2000</v>
      </c>
      <c r="AA5" s="292">
        <v>2000</v>
      </c>
      <c r="AB5" s="292">
        <v>2000</v>
      </c>
      <c r="AC5" s="292">
        <v>2000</v>
      </c>
      <c r="AD5" s="292">
        <v>2000</v>
      </c>
      <c r="AE5" s="292">
        <v>2000</v>
      </c>
      <c r="AF5" s="292">
        <v>2000</v>
      </c>
      <c r="AG5" s="292">
        <v>2000</v>
      </c>
      <c r="AH5" s="292">
        <v>2000</v>
      </c>
      <c r="AI5" s="292">
        <v>2000</v>
      </c>
      <c r="AJ5" s="292">
        <v>2000</v>
      </c>
      <c r="AK5" s="292">
        <v>2000</v>
      </c>
      <c r="AL5" s="292">
        <v>2000</v>
      </c>
      <c r="AM5" s="292">
        <v>2000</v>
      </c>
      <c r="AN5" s="292">
        <v>2000</v>
      </c>
      <c r="AO5" s="292">
        <v>2000</v>
      </c>
      <c r="AP5" s="292">
        <v>2000</v>
      </c>
      <c r="AQ5" s="292">
        <v>2000</v>
      </c>
      <c r="AR5" s="292">
        <v>2000</v>
      </c>
      <c r="AS5" s="292">
        <v>2000</v>
      </c>
      <c r="AT5" s="292">
        <v>2000</v>
      </c>
      <c r="AU5" s="292">
        <v>2000</v>
      </c>
      <c r="AV5" s="292">
        <v>2000</v>
      </c>
      <c r="AW5" s="292">
        <v>2000</v>
      </c>
      <c r="AX5" s="292">
        <v>2000</v>
      </c>
      <c r="AY5" s="292">
        <v>2000</v>
      </c>
      <c r="AZ5" s="292">
        <v>2000</v>
      </c>
      <c r="BA5" s="292">
        <v>2000</v>
      </c>
      <c r="BB5" s="292">
        <v>2000</v>
      </c>
      <c r="BC5" s="292">
        <v>2000</v>
      </c>
      <c r="BD5" s="292">
        <v>2000</v>
      </c>
      <c r="BE5" s="292">
        <v>2000</v>
      </c>
      <c r="BF5" s="292">
        <v>2000</v>
      </c>
      <c r="BG5" s="292">
        <v>2000</v>
      </c>
      <c r="BH5" s="292">
        <v>2000</v>
      </c>
      <c r="BI5" s="292">
        <v>2000</v>
      </c>
      <c r="BJ5" s="292">
        <v>2000</v>
      </c>
      <c r="BK5" s="292">
        <v>2000</v>
      </c>
      <c r="BL5" s="292">
        <v>2000</v>
      </c>
      <c r="BM5" s="292">
        <v>2000</v>
      </c>
      <c r="BN5" s="292">
        <v>2000</v>
      </c>
      <c r="BO5" s="292">
        <v>2000</v>
      </c>
      <c r="BP5" s="292">
        <v>2000</v>
      </c>
      <c r="BQ5" s="292">
        <v>2000</v>
      </c>
      <c r="BR5" s="292">
        <v>2000</v>
      </c>
      <c r="BS5" s="292">
        <v>2000</v>
      </c>
      <c r="BT5" s="292">
        <v>2000</v>
      </c>
      <c r="BU5" s="292">
        <v>2000</v>
      </c>
      <c r="BV5" s="292">
        <v>2000</v>
      </c>
      <c r="BW5" s="292">
        <v>2000</v>
      </c>
      <c r="BX5" s="292">
        <v>2000</v>
      </c>
      <c r="BY5" s="292">
        <v>2000</v>
      </c>
      <c r="BZ5" s="292">
        <v>2000</v>
      </c>
      <c r="CA5" s="292">
        <v>2000</v>
      </c>
      <c r="CB5" s="292">
        <v>2000</v>
      </c>
      <c r="CC5" s="292">
        <v>2000</v>
      </c>
      <c r="CD5" s="292">
        <v>2000</v>
      </c>
      <c r="CE5" s="292">
        <v>2000</v>
      </c>
      <c r="CF5" s="292">
        <v>2000</v>
      </c>
      <c r="CG5" s="292">
        <v>2000</v>
      </c>
      <c r="CH5" s="292">
        <v>2000</v>
      </c>
      <c r="CI5" s="292">
        <v>2000</v>
      </c>
      <c r="CJ5" s="292">
        <v>2000</v>
      </c>
      <c r="CK5" s="292">
        <v>2000</v>
      </c>
      <c r="CL5" s="292">
        <v>2000</v>
      </c>
      <c r="CM5" s="292">
        <v>2000</v>
      </c>
      <c r="CN5" s="292">
        <v>2000</v>
      </c>
      <c r="CO5" s="292">
        <v>2000</v>
      </c>
      <c r="CP5" s="292">
        <v>2000</v>
      </c>
      <c r="CQ5" s="292">
        <v>2000</v>
      </c>
      <c r="CR5" s="292">
        <v>2000</v>
      </c>
      <c r="CS5" s="292">
        <v>2000</v>
      </c>
      <c r="CT5" s="292">
        <v>2000</v>
      </c>
      <c r="CU5" s="292">
        <v>2000</v>
      </c>
      <c r="CV5" s="292">
        <v>2000</v>
      </c>
      <c r="CW5" s="292">
        <v>2000</v>
      </c>
      <c r="CX5" s="292">
        <v>2000</v>
      </c>
      <c r="CY5" s="292">
        <v>2000</v>
      </c>
      <c r="CZ5" s="292">
        <v>2000</v>
      </c>
      <c r="DA5" s="292">
        <v>2000</v>
      </c>
      <c r="DB5" s="292">
        <v>2000</v>
      </c>
      <c r="DC5" s="292">
        <v>2000</v>
      </c>
      <c r="DD5" s="292">
        <v>2000</v>
      </c>
      <c r="DE5" s="292">
        <v>2000</v>
      </c>
      <c r="DF5" s="292">
        <v>2000</v>
      </c>
      <c r="DG5" s="292">
        <v>2000</v>
      </c>
      <c r="DH5" s="292">
        <v>2000</v>
      </c>
      <c r="DI5" s="292">
        <v>2000</v>
      </c>
      <c r="DJ5" s="292">
        <v>2000</v>
      </c>
      <c r="DK5" s="292">
        <v>2000</v>
      </c>
      <c r="DL5" s="292">
        <v>2000</v>
      </c>
      <c r="DM5" s="292">
        <v>2000</v>
      </c>
      <c r="DN5" s="292">
        <v>2000</v>
      </c>
      <c r="DO5" s="292">
        <v>2000</v>
      </c>
      <c r="DP5" s="292">
        <v>2000</v>
      </c>
      <c r="DQ5" s="292">
        <v>2000</v>
      </c>
      <c r="DR5" s="292">
        <v>2000</v>
      </c>
      <c r="DS5" s="292">
        <v>2000</v>
      </c>
      <c r="DT5" s="292">
        <v>2000</v>
      </c>
      <c r="DU5" s="292">
        <v>2000</v>
      </c>
      <c r="DV5" s="292">
        <v>2000</v>
      </c>
      <c r="DW5" s="292">
        <v>2000</v>
      </c>
      <c r="DX5" s="292">
        <v>2000</v>
      </c>
      <c r="DY5" s="292">
        <v>2000</v>
      </c>
    </row>
    <row r="6" spans="1:129" ht="15.6" outlineLevel="1" thickTop="1" thickBot="1">
      <c r="A6" s="288">
        <v>60</v>
      </c>
      <c r="B6" s="289"/>
      <c r="C6" s="290" t="s">
        <v>483</v>
      </c>
      <c r="D6" s="290">
        <v>0</v>
      </c>
      <c r="E6" s="290">
        <v>0.22</v>
      </c>
      <c r="F6" s="291">
        <v>0</v>
      </c>
      <c r="G6" s="291">
        <v>0</v>
      </c>
      <c r="H6" s="291">
        <v>0</v>
      </c>
      <c r="J6" s="292">
        <v>1000</v>
      </c>
      <c r="K6" s="292">
        <v>1000</v>
      </c>
      <c r="L6" s="292">
        <v>1000</v>
      </c>
      <c r="M6" s="292">
        <v>1000</v>
      </c>
      <c r="N6" s="292">
        <v>1000</v>
      </c>
      <c r="O6" s="292">
        <v>1000</v>
      </c>
      <c r="P6" s="292">
        <v>1000</v>
      </c>
      <c r="Q6" s="292">
        <v>1000</v>
      </c>
      <c r="R6" s="292">
        <v>1000</v>
      </c>
      <c r="S6" s="292">
        <v>1000</v>
      </c>
      <c r="T6" s="292">
        <v>1000</v>
      </c>
      <c r="U6" s="292">
        <v>1000</v>
      </c>
      <c r="V6" s="292">
        <v>1000</v>
      </c>
      <c r="W6" s="292">
        <v>1000</v>
      </c>
      <c r="X6" s="292">
        <v>1000</v>
      </c>
      <c r="Y6" s="292">
        <v>1000</v>
      </c>
      <c r="Z6" s="292">
        <v>1000</v>
      </c>
      <c r="AA6" s="292">
        <v>1000</v>
      </c>
      <c r="AB6" s="292">
        <v>1000</v>
      </c>
      <c r="AC6" s="292">
        <v>1000</v>
      </c>
      <c r="AD6" s="292">
        <v>1000</v>
      </c>
      <c r="AE6" s="292">
        <v>1000</v>
      </c>
      <c r="AF6" s="292">
        <v>1000</v>
      </c>
      <c r="AG6" s="292">
        <v>1000</v>
      </c>
      <c r="AH6" s="292">
        <v>1000</v>
      </c>
      <c r="AI6" s="292">
        <v>1000</v>
      </c>
      <c r="AJ6" s="292">
        <v>1000</v>
      </c>
      <c r="AK6" s="292">
        <v>1000</v>
      </c>
      <c r="AL6" s="292">
        <v>1000</v>
      </c>
      <c r="AM6" s="292">
        <v>1000</v>
      </c>
      <c r="AN6" s="292">
        <v>1000</v>
      </c>
      <c r="AO6" s="292">
        <v>1000</v>
      </c>
      <c r="AP6" s="292">
        <v>1000</v>
      </c>
      <c r="AQ6" s="292">
        <v>1000</v>
      </c>
      <c r="AR6" s="292">
        <v>1000</v>
      </c>
      <c r="AS6" s="292">
        <v>1000</v>
      </c>
      <c r="AT6" s="292">
        <v>1000</v>
      </c>
      <c r="AU6" s="292">
        <v>1000</v>
      </c>
      <c r="AV6" s="292">
        <v>1000</v>
      </c>
      <c r="AW6" s="292">
        <v>1000</v>
      </c>
      <c r="AX6" s="292">
        <v>1000</v>
      </c>
      <c r="AY6" s="292">
        <v>1000</v>
      </c>
      <c r="AZ6" s="292">
        <v>1000</v>
      </c>
      <c r="BA6" s="292">
        <v>1000</v>
      </c>
      <c r="BB6" s="292">
        <v>1000</v>
      </c>
      <c r="BC6" s="292">
        <v>1000</v>
      </c>
      <c r="BD6" s="292">
        <v>1000</v>
      </c>
      <c r="BE6" s="292">
        <v>1000</v>
      </c>
      <c r="BF6" s="292">
        <v>1000</v>
      </c>
      <c r="BG6" s="292">
        <v>1000</v>
      </c>
      <c r="BH6" s="292">
        <v>1000</v>
      </c>
      <c r="BI6" s="292">
        <v>1000</v>
      </c>
      <c r="BJ6" s="292">
        <v>1000</v>
      </c>
      <c r="BK6" s="292">
        <v>1000</v>
      </c>
      <c r="BL6" s="292">
        <v>1000</v>
      </c>
      <c r="BM6" s="292">
        <v>1000</v>
      </c>
      <c r="BN6" s="292">
        <v>1000</v>
      </c>
      <c r="BO6" s="292">
        <v>1000</v>
      </c>
      <c r="BP6" s="292">
        <v>1000</v>
      </c>
      <c r="BQ6" s="292">
        <v>1000</v>
      </c>
      <c r="BR6" s="292">
        <v>1000</v>
      </c>
      <c r="BS6" s="292">
        <v>1000</v>
      </c>
      <c r="BT6" s="292">
        <v>1000</v>
      </c>
      <c r="BU6" s="292">
        <v>1000</v>
      </c>
      <c r="BV6" s="292">
        <v>1000</v>
      </c>
      <c r="BW6" s="292">
        <v>1000</v>
      </c>
      <c r="BX6" s="292">
        <v>1000</v>
      </c>
      <c r="BY6" s="292">
        <v>1000</v>
      </c>
      <c r="BZ6" s="292">
        <v>1000</v>
      </c>
      <c r="CA6" s="292">
        <v>1000</v>
      </c>
      <c r="CB6" s="292">
        <v>1000</v>
      </c>
      <c r="CC6" s="292">
        <v>1000</v>
      </c>
      <c r="CD6" s="292">
        <v>1000</v>
      </c>
      <c r="CE6" s="292">
        <v>1000</v>
      </c>
      <c r="CF6" s="292">
        <v>1000</v>
      </c>
      <c r="CG6" s="292">
        <v>1000</v>
      </c>
      <c r="CH6" s="292">
        <v>1000</v>
      </c>
      <c r="CI6" s="292">
        <v>1000</v>
      </c>
      <c r="CJ6" s="292">
        <v>1000</v>
      </c>
      <c r="CK6" s="292">
        <v>1000</v>
      </c>
      <c r="CL6" s="292">
        <v>1000</v>
      </c>
      <c r="CM6" s="292">
        <v>1000</v>
      </c>
      <c r="CN6" s="292">
        <v>1000</v>
      </c>
      <c r="CO6" s="292">
        <v>1000</v>
      </c>
      <c r="CP6" s="292">
        <v>1000</v>
      </c>
      <c r="CQ6" s="292">
        <v>1000</v>
      </c>
      <c r="CR6" s="292">
        <v>1000</v>
      </c>
      <c r="CS6" s="292">
        <v>1000</v>
      </c>
      <c r="CT6" s="292">
        <v>1000</v>
      </c>
      <c r="CU6" s="292">
        <v>1000</v>
      </c>
      <c r="CV6" s="292">
        <v>1000</v>
      </c>
      <c r="CW6" s="292">
        <v>1000</v>
      </c>
      <c r="CX6" s="292">
        <v>1000</v>
      </c>
      <c r="CY6" s="292">
        <v>1000</v>
      </c>
      <c r="CZ6" s="292">
        <v>1000</v>
      </c>
      <c r="DA6" s="292">
        <v>1000</v>
      </c>
      <c r="DB6" s="292">
        <v>1000</v>
      </c>
      <c r="DC6" s="292">
        <v>1000</v>
      </c>
      <c r="DD6" s="292">
        <v>1000</v>
      </c>
      <c r="DE6" s="292">
        <v>1000</v>
      </c>
      <c r="DF6" s="292">
        <v>1000</v>
      </c>
      <c r="DG6" s="292">
        <v>1000</v>
      </c>
      <c r="DH6" s="292">
        <v>1000</v>
      </c>
      <c r="DI6" s="292">
        <v>1000</v>
      </c>
      <c r="DJ6" s="292">
        <v>1000</v>
      </c>
      <c r="DK6" s="292">
        <v>1000</v>
      </c>
      <c r="DL6" s="292">
        <v>1000</v>
      </c>
      <c r="DM6" s="292">
        <v>1000</v>
      </c>
      <c r="DN6" s="292">
        <v>1000</v>
      </c>
      <c r="DO6" s="292">
        <v>1000</v>
      </c>
      <c r="DP6" s="292">
        <v>1000</v>
      </c>
      <c r="DQ6" s="292">
        <v>1000</v>
      </c>
      <c r="DR6" s="292">
        <v>1000</v>
      </c>
      <c r="DS6" s="292">
        <v>1000</v>
      </c>
      <c r="DT6" s="292">
        <v>1000</v>
      </c>
      <c r="DU6" s="292">
        <v>1000</v>
      </c>
      <c r="DV6" s="292">
        <v>1000</v>
      </c>
      <c r="DW6" s="292">
        <v>1000</v>
      </c>
      <c r="DX6" s="292">
        <v>1000</v>
      </c>
      <c r="DY6" s="292">
        <v>1000</v>
      </c>
    </row>
    <row r="7" spans="1:129" ht="15.6" outlineLevel="1" thickTop="1" thickBot="1">
      <c r="A7" s="288">
        <v>90</v>
      </c>
      <c r="B7" s="289"/>
      <c r="C7" s="290" t="s">
        <v>484</v>
      </c>
      <c r="D7" s="290">
        <v>0.2</v>
      </c>
      <c r="E7" s="290">
        <v>0.22</v>
      </c>
      <c r="F7" s="291"/>
      <c r="G7" s="291">
        <v>90</v>
      </c>
      <c r="H7" s="291">
        <v>90</v>
      </c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292"/>
      <c r="DT7" s="292"/>
      <c r="DU7" s="292"/>
      <c r="DV7" s="292"/>
      <c r="DW7" s="292"/>
      <c r="DX7" s="292"/>
      <c r="DY7" s="292"/>
    </row>
    <row r="8" spans="1:129" ht="15.6" outlineLevel="1" thickTop="1" thickBot="1">
      <c r="A8" s="289"/>
      <c r="B8" s="289"/>
      <c r="C8" s="290" t="s">
        <v>485</v>
      </c>
      <c r="D8" s="290">
        <v>0.14000000000000001</v>
      </c>
      <c r="E8" s="290">
        <v>0.22</v>
      </c>
      <c r="F8" s="291"/>
      <c r="G8" s="291">
        <v>30</v>
      </c>
      <c r="H8" s="291">
        <v>30</v>
      </c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  <c r="DY8" s="292"/>
    </row>
    <row r="9" spans="1:129" ht="15.6" outlineLevel="1" thickTop="1" thickBot="1">
      <c r="A9" s="289"/>
      <c r="B9" s="289"/>
      <c r="C9" s="290" t="s">
        <v>486</v>
      </c>
      <c r="D9" s="290">
        <v>0.16</v>
      </c>
      <c r="E9" s="290">
        <v>0.22</v>
      </c>
      <c r="F9" s="291"/>
      <c r="G9" s="291">
        <v>30</v>
      </c>
      <c r="H9" s="291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</row>
    <row r="10" spans="1:129" ht="22.2" outlineLevel="1" thickTop="1" thickBot="1">
      <c r="A10" s="289"/>
      <c r="B10" s="32"/>
      <c r="C10" s="290" t="s">
        <v>487</v>
      </c>
      <c r="D10" s="290">
        <v>0.5</v>
      </c>
      <c r="E10" s="290">
        <v>0.22</v>
      </c>
      <c r="F10" s="291"/>
      <c r="G10" s="291">
        <v>30</v>
      </c>
      <c r="H10" s="291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</row>
    <row r="11" spans="1:129" ht="22.2" outlineLevel="1" thickTop="1" thickBot="1">
      <c r="A11" s="289"/>
      <c r="B11" s="32"/>
      <c r="C11" s="290" t="s">
        <v>488</v>
      </c>
      <c r="D11" s="290">
        <v>0.2</v>
      </c>
      <c r="E11" s="290">
        <v>0.22</v>
      </c>
      <c r="F11" s="291"/>
      <c r="G11" s="291">
        <v>30</v>
      </c>
      <c r="H11" s="291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</row>
    <row r="12" spans="1:129" ht="15.6" outlineLevel="1" thickTop="1" thickBot="1">
      <c r="A12" s="289"/>
      <c r="B12" s="289"/>
      <c r="C12" s="290" t="s">
        <v>489</v>
      </c>
      <c r="D12" s="290">
        <v>0.2</v>
      </c>
      <c r="E12" s="290">
        <v>0.22</v>
      </c>
      <c r="F12" s="291"/>
      <c r="G12" s="291">
        <v>30</v>
      </c>
      <c r="H12" s="291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</row>
    <row r="13" spans="1:129" ht="15.6" outlineLevel="1" thickTop="1" thickBot="1">
      <c r="A13" s="289"/>
      <c r="B13" s="289"/>
      <c r="C13" s="290" t="s">
        <v>490</v>
      </c>
      <c r="D13" s="290">
        <v>0.2</v>
      </c>
      <c r="E13" s="290">
        <v>0.22</v>
      </c>
      <c r="F13" s="291"/>
      <c r="G13" s="291">
        <v>30</v>
      </c>
      <c r="H13" s="291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  <c r="DY13" s="292"/>
    </row>
    <row r="14" spans="1:129" ht="15.6" outlineLevel="1" thickTop="1" thickBot="1">
      <c r="B14" s="289"/>
      <c r="C14" s="290" t="s">
        <v>491</v>
      </c>
      <c r="D14" s="290">
        <v>0.25</v>
      </c>
      <c r="E14" s="290">
        <v>0.22</v>
      </c>
      <c r="F14" s="291"/>
      <c r="G14" s="291">
        <v>30</v>
      </c>
      <c r="H14" s="291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</row>
    <row r="15" spans="1:129" ht="15.6" outlineLevel="1" thickTop="1" thickBot="1">
      <c r="B15" s="289"/>
      <c r="C15" s="290" t="s">
        <v>492</v>
      </c>
      <c r="D15" s="290">
        <v>0.25</v>
      </c>
      <c r="E15" s="290">
        <v>0.22</v>
      </c>
      <c r="F15" s="291"/>
      <c r="G15" s="291">
        <v>30</v>
      </c>
      <c r="H15" s="291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</row>
    <row r="16" spans="1:129" ht="15.6" outlineLevel="1" thickTop="1" thickBot="1">
      <c r="A16" s="289"/>
      <c r="B16" s="289"/>
      <c r="C16" s="290" t="s">
        <v>493</v>
      </c>
      <c r="D16" s="290">
        <v>0.25</v>
      </c>
      <c r="E16" s="290">
        <v>0.22</v>
      </c>
      <c r="F16" s="291"/>
      <c r="G16" s="291">
        <v>30</v>
      </c>
      <c r="H16" s="291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</row>
    <row r="17" spans="1:129" ht="15.6" outlineLevel="1" thickTop="1" thickBot="1">
      <c r="A17" s="289"/>
      <c r="B17" s="289"/>
      <c r="C17" s="290" t="s">
        <v>494</v>
      </c>
      <c r="D17" s="290">
        <v>0.25</v>
      </c>
      <c r="E17" s="290">
        <v>0.22</v>
      </c>
      <c r="F17" s="291"/>
      <c r="G17" s="291">
        <v>30</v>
      </c>
      <c r="H17" s="291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</row>
    <row r="18" spans="1:129" ht="22.2" outlineLevel="1" thickTop="1" thickBot="1">
      <c r="A18" s="289"/>
      <c r="B18" s="32"/>
      <c r="C18" s="290" t="s">
        <v>495</v>
      </c>
      <c r="D18" s="290">
        <v>0.25</v>
      </c>
      <c r="E18" s="290">
        <v>0.22</v>
      </c>
      <c r="F18" s="291"/>
      <c r="G18" s="291">
        <v>30</v>
      </c>
      <c r="H18" s="291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92"/>
      <c r="DR18" s="292"/>
      <c r="DS18" s="292"/>
      <c r="DT18" s="292"/>
      <c r="DU18" s="292"/>
      <c r="DV18" s="292"/>
      <c r="DW18" s="292"/>
      <c r="DX18" s="292"/>
      <c r="DY18" s="292"/>
    </row>
    <row r="19" spans="1:129" ht="22.2" outlineLevel="1" thickTop="1" thickBot="1">
      <c r="A19" s="289"/>
      <c r="B19" s="32"/>
      <c r="C19" s="290" t="s">
        <v>496</v>
      </c>
      <c r="D19" s="290">
        <v>0.25</v>
      </c>
      <c r="E19" s="290">
        <v>0.22</v>
      </c>
      <c r="F19" s="291"/>
      <c r="G19" s="291">
        <v>30</v>
      </c>
      <c r="H19" s="291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</row>
    <row r="20" spans="1:129" ht="15.6" outlineLevel="1" thickTop="1" thickBot="1">
      <c r="A20" s="289"/>
      <c r="B20" s="289"/>
      <c r="C20" s="290" t="s">
        <v>497</v>
      </c>
      <c r="D20" s="290">
        <v>0.25</v>
      </c>
      <c r="E20" s="290">
        <v>0.22</v>
      </c>
      <c r="F20" s="291"/>
      <c r="G20" s="291">
        <v>30</v>
      </c>
      <c r="H20" s="291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</row>
    <row r="21" spans="1:129" ht="15.6" outlineLevel="1" thickTop="1" thickBot="1">
      <c r="A21" s="289"/>
      <c r="B21" s="289"/>
      <c r="C21" s="290" t="s">
        <v>498</v>
      </c>
      <c r="D21" s="290">
        <v>0.2</v>
      </c>
      <c r="E21" s="290">
        <v>0.22</v>
      </c>
      <c r="F21" s="291"/>
      <c r="G21" s="291">
        <v>30</v>
      </c>
      <c r="H21" s="291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U21" s="292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  <c r="DY21" s="292"/>
    </row>
    <row r="22" spans="1:129" ht="22.2" outlineLevel="1" thickTop="1" thickBot="1">
      <c r="A22" s="289"/>
      <c r="B22" s="32"/>
      <c r="C22" s="290" t="s">
        <v>499</v>
      </c>
      <c r="D22" s="290">
        <v>0.15</v>
      </c>
      <c r="E22" s="290">
        <v>0.22</v>
      </c>
      <c r="F22" s="291"/>
      <c r="G22" s="291">
        <v>30</v>
      </c>
      <c r="H22" s="291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</row>
    <row r="23" spans="1:129" ht="15.6" outlineLevel="1" thickTop="1" thickBot="1">
      <c r="A23" s="289"/>
      <c r="B23" s="289"/>
      <c r="C23" s="290" t="s">
        <v>500</v>
      </c>
      <c r="D23" s="290">
        <v>0.15</v>
      </c>
      <c r="E23" s="290">
        <v>0.22</v>
      </c>
      <c r="F23" s="291"/>
      <c r="G23" s="291">
        <v>30</v>
      </c>
      <c r="H23" s="291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</row>
    <row r="24" spans="1:129" ht="15.6" outlineLevel="1" thickTop="1" thickBot="1">
      <c r="A24" s="289"/>
      <c r="B24" s="289"/>
      <c r="C24" s="290" t="s">
        <v>501</v>
      </c>
      <c r="D24" s="290">
        <v>0.1</v>
      </c>
      <c r="E24" s="290">
        <v>0.22</v>
      </c>
      <c r="F24" s="291"/>
      <c r="G24" s="291">
        <v>30</v>
      </c>
      <c r="H24" s="291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</row>
    <row r="25" spans="1:129" ht="15.6" outlineLevel="1" thickTop="1" thickBot="1">
      <c r="A25" s="289"/>
      <c r="B25" s="289"/>
      <c r="C25" s="290" t="s">
        <v>502</v>
      </c>
      <c r="D25" s="290"/>
      <c r="E25" s="290">
        <v>0.22</v>
      </c>
      <c r="F25" s="291"/>
      <c r="G25" s="291">
        <v>30</v>
      </c>
      <c r="H25" s="291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</row>
    <row r="26" spans="1:129" ht="15.6" outlineLevel="1" thickTop="1" thickBot="1">
      <c r="A26" s="289"/>
      <c r="B26" s="289"/>
      <c r="C26" s="290" t="s">
        <v>503</v>
      </c>
      <c r="D26" s="290"/>
      <c r="E26" s="290">
        <v>0.22</v>
      </c>
      <c r="F26" s="291"/>
      <c r="G26" s="291">
        <v>30</v>
      </c>
      <c r="H26" s="291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</row>
    <row r="27" spans="1:129" ht="15.6" outlineLevel="1" thickTop="1" thickBot="1">
      <c r="A27" s="289"/>
      <c r="B27" s="289"/>
      <c r="C27" s="290" t="s">
        <v>504</v>
      </c>
      <c r="D27" s="290"/>
      <c r="E27" s="290">
        <v>0.22</v>
      </c>
      <c r="F27" s="291"/>
      <c r="G27" s="291">
        <v>30</v>
      </c>
      <c r="H27" s="291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</row>
    <row r="28" spans="1:129" ht="15.6" outlineLevel="1" thickTop="1" thickBot="1">
      <c r="A28" s="289"/>
      <c r="B28" s="289"/>
      <c r="C28" s="290" t="s">
        <v>505</v>
      </c>
      <c r="D28" s="290"/>
      <c r="E28" s="290">
        <v>0.22</v>
      </c>
      <c r="F28" s="291"/>
      <c r="G28" s="291">
        <v>30</v>
      </c>
      <c r="H28" s="291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</row>
    <row r="29" spans="1:129" ht="15.6" outlineLevel="1" thickTop="1" thickBot="1">
      <c r="A29" s="289"/>
      <c r="B29" s="289"/>
      <c r="C29" s="290" t="s">
        <v>506</v>
      </c>
      <c r="D29" s="290"/>
      <c r="E29" s="290">
        <v>0.22</v>
      </c>
      <c r="F29" s="291"/>
      <c r="G29" s="291">
        <v>30</v>
      </c>
      <c r="H29" s="291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</row>
    <row r="30" spans="1:129" ht="15.6" outlineLevel="1" thickTop="1" thickBot="1">
      <c r="A30" s="289"/>
      <c r="B30" s="289"/>
      <c r="C30" s="290" t="s">
        <v>507</v>
      </c>
      <c r="D30" s="290"/>
      <c r="E30" s="290">
        <v>0.22</v>
      </c>
      <c r="F30" s="291"/>
      <c r="G30" s="291">
        <v>30</v>
      </c>
      <c r="H30" s="291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</row>
    <row r="31" spans="1:129" ht="15.6" outlineLevel="1" thickTop="1" thickBot="1">
      <c r="C31" s="290" t="s">
        <v>508</v>
      </c>
      <c r="D31" s="290"/>
      <c r="E31" s="290">
        <v>0.22</v>
      </c>
      <c r="F31" s="291"/>
      <c r="G31" s="291">
        <v>30</v>
      </c>
      <c r="H31" s="291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</row>
    <row r="32" spans="1:129" ht="15.6" outlineLevel="1" thickTop="1" thickBot="1">
      <c r="C32" s="290" t="s">
        <v>509</v>
      </c>
      <c r="D32" s="290"/>
      <c r="E32" s="290">
        <v>0.22</v>
      </c>
      <c r="F32" s="291"/>
      <c r="G32" s="291">
        <v>30</v>
      </c>
      <c r="H32" s="291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</row>
    <row r="33" spans="2:129" ht="15.6" outlineLevel="1" thickTop="1" thickBot="1">
      <c r="C33" s="290" t="s">
        <v>510</v>
      </c>
      <c r="D33" s="290"/>
      <c r="E33" s="290">
        <v>0.22</v>
      </c>
      <c r="F33" s="291"/>
      <c r="G33" s="291">
        <v>30</v>
      </c>
      <c r="H33" s="291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</row>
    <row r="34" spans="2:129" ht="15" outlineLevel="1" thickTop="1"/>
    <row r="36" spans="2:129">
      <c r="I36" s="185" t="s">
        <v>113</v>
      </c>
      <c r="J36" s="199">
        <f>+J2</f>
        <v>2019</v>
      </c>
      <c r="K36" s="199">
        <f t="shared" ref="K36:BV37" si="19">+K2</f>
        <v>2019</v>
      </c>
      <c r="L36" s="199">
        <f t="shared" si="19"/>
        <v>2019</v>
      </c>
      <c r="M36" s="199">
        <f t="shared" si="19"/>
        <v>2019</v>
      </c>
      <c r="N36" s="199">
        <f t="shared" si="19"/>
        <v>2019</v>
      </c>
      <c r="O36" s="199">
        <f t="shared" si="19"/>
        <v>2019</v>
      </c>
      <c r="P36" s="199">
        <f t="shared" si="19"/>
        <v>2019</v>
      </c>
      <c r="Q36" s="199">
        <f t="shared" si="19"/>
        <v>2019</v>
      </c>
      <c r="R36" s="199">
        <f t="shared" si="19"/>
        <v>2019</v>
      </c>
      <c r="S36" s="199">
        <f t="shared" si="19"/>
        <v>2019</v>
      </c>
      <c r="T36" s="199">
        <f t="shared" si="19"/>
        <v>2019</v>
      </c>
      <c r="U36" s="199">
        <f t="shared" si="19"/>
        <v>2019</v>
      </c>
      <c r="V36" s="199">
        <f t="shared" si="19"/>
        <v>2020</v>
      </c>
      <c r="W36" s="199">
        <f t="shared" si="19"/>
        <v>2020</v>
      </c>
      <c r="X36" s="199">
        <f t="shared" si="19"/>
        <v>2020</v>
      </c>
      <c r="Y36" s="199">
        <f t="shared" si="19"/>
        <v>2020</v>
      </c>
      <c r="Z36" s="199">
        <f t="shared" si="19"/>
        <v>2020</v>
      </c>
      <c r="AA36" s="199">
        <f t="shared" si="19"/>
        <v>2020</v>
      </c>
      <c r="AB36" s="199">
        <f t="shared" si="19"/>
        <v>2020</v>
      </c>
      <c r="AC36" s="199">
        <f t="shared" si="19"/>
        <v>2020</v>
      </c>
      <c r="AD36" s="199">
        <f t="shared" si="19"/>
        <v>2020</v>
      </c>
      <c r="AE36" s="199">
        <f t="shared" si="19"/>
        <v>2020</v>
      </c>
      <c r="AF36" s="199">
        <f t="shared" si="19"/>
        <v>2020</v>
      </c>
      <c r="AG36" s="199">
        <f t="shared" si="19"/>
        <v>2020</v>
      </c>
      <c r="AH36" s="199">
        <f t="shared" si="19"/>
        <v>2021</v>
      </c>
      <c r="AI36" s="199">
        <f t="shared" si="19"/>
        <v>2021</v>
      </c>
      <c r="AJ36" s="199">
        <f t="shared" si="19"/>
        <v>2021</v>
      </c>
      <c r="AK36" s="199">
        <f t="shared" si="19"/>
        <v>2021</v>
      </c>
      <c r="AL36" s="199">
        <f t="shared" si="19"/>
        <v>2021</v>
      </c>
      <c r="AM36" s="199">
        <f t="shared" si="19"/>
        <v>2021</v>
      </c>
      <c r="AN36" s="199">
        <f t="shared" si="19"/>
        <v>2021</v>
      </c>
      <c r="AO36" s="199">
        <f t="shared" si="19"/>
        <v>2021</v>
      </c>
      <c r="AP36" s="199">
        <f t="shared" si="19"/>
        <v>2021</v>
      </c>
      <c r="AQ36" s="199">
        <f t="shared" si="19"/>
        <v>2021</v>
      </c>
      <c r="AR36" s="199">
        <f t="shared" si="19"/>
        <v>2021</v>
      </c>
      <c r="AS36" s="199">
        <f t="shared" si="19"/>
        <v>2021</v>
      </c>
      <c r="AT36" s="199">
        <f t="shared" si="19"/>
        <v>2022</v>
      </c>
      <c r="AU36" s="199">
        <f t="shared" si="19"/>
        <v>2022</v>
      </c>
      <c r="AV36" s="199">
        <f t="shared" si="19"/>
        <v>2022</v>
      </c>
      <c r="AW36" s="199">
        <f t="shared" si="19"/>
        <v>2022</v>
      </c>
      <c r="AX36" s="199">
        <f t="shared" si="19"/>
        <v>2022</v>
      </c>
      <c r="AY36" s="199">
        <f t="shared" si="19"/>
        <v>2022</v>
      </c>
      <c r="AZ36" s="199">
        <f t="shared" si="19"/>
        <v>2022</v>
      </c>
      <c r="BA36" s="199">
        <f t="shared" si="19"/>
        <v>2022</v>
      </c>
      <c r="BB36" s="199">
        <f t="shared" si="19"/>
        <v>2022</v>
      </c>
      <c r="BC36" s="199">
        <f t="shared" si="19"/>
        <v>2022</v>
      </c>
      <c r="BD36" s="199">
        <f t="shared" si="19"/>
        <v>2022</v>
      </c>
      <c r="BE36" s="199">
        <f t="shared" si="19"/>
        <v>2022</v>
      </c>
      <c r="BF36" s="199">
        <f t="shared" si="19"/>
        <v>2023</v>
      </c>
      <c r="BG36" s="199">
        <f t="shared" si="19"/>
        <v>2023</v>
      </c>
      <c r="BH36" s="199">
        <f t="shared" si="19"/>
        <v>2023</v>
      </c>
      <c r="BI36" s="199">
        <f t="shared" si="19"/>
        <v>2023</v>
      </c>
      <c r="BJ36" s="199">
        <f t="shared" si="19"/>
        <v>2023</v>
      </c>
      <c r="BK36" s="199">
        <f t="shared" si="19"/>
        <v>2023</v>
      </c>
      <c r="BL36" s="199">
        <f t="shared" si="19"/>
        <v>2023</v>
      </c>
      <c r="BM36" s="199">
        <f t="shared" si="19"/>
        <v>2023</v>
      </c>
      <c r="BN36" s="199">
        <f t="shared" si="19"/>
        <v>2023</v>
      </c>
      <c r="BO36" s="199">
        <f t="shared" si="19"/>
        <v>2023</v>
      </c>
      <c r="BP36" s="199">
        <f t="shared" si="19"/>
        <v>2023</v>
      </c>
      <c r="BQ36" s="199">
        <f t="shared" si="19"/>
        <v>2023</v>
      </c>
      <c r="BR36" s="199">
        <f t="shared" si="19"/>
        <v>2024</v>
      </c>
      <c r="BS36" s="199">
        <f t="shared" si="19"/>
        <v>2024</v>
      </c>
      <c r="BT36" s="199">
        <f t="shared" si="19"/>
        <v>2024</v>
      </c>
      <c r="BU36" s="199">
        <f t="shared" si="19"/>
        <v>2024</v>
      </c>
      <c r="BV36" s="199">
        <f t="shared" si="19"/>
        <v>2024</v>
      </c>
      <c r="BW36" s="199">
        <f t="shared" ref="BW36:DY37" si="20">+BW2</f>
        <v>2024</v>
      </c>
      <c r="BX36" s="199">
        <f t="shared" si="20"/>
        <v>2024</v>
      </c>
      <c r="BY36" s="199">
        <f t="shared" si="20"/>
        <v>2024</v>
      </c>
      <c r="BZ36" s="199">
        <f t="shared" si="20"/>
        <v>2024</v>
      </c>
      <c r="CA36" s="199">
        <f t="shared" si="20"/>
        <v>2024</v>
      </c>
      <c r="CB36" s="199">
        <f t="shared" si="20"/>
        <v>2024</v>
      </c>
      <c r="CC36" s="199">
        <f t="shared" si="20"/>
        <v>2024</v>
      </c>
      <c r="CD36" s="199">
        <f t="shared" si="20"/>
        <v>2025</v>
      </c>
      <c r="CE36" s="199">
        <f t="shared" si="20"/>
        <v>2025</v>
      </c>
      <c r="CF36" s="199">
        <f t="shared" si="20"/>
        <v>2025</v>
      </c>
      <c r="CG36" s="199">
        <f t="shared" si="20"/>
        <v>2025</v>
      </c>
      <c r="CH36" s="199">
        <f t="shared" si="20"/>
        <v>2025</v>
      </c>
      <c r="CI36" s="199">
        <f t="shared" si="20"/>
        <v>2025</v>
      </c>
      <c r="CJ36" s="199">
        <f t="shared" si="20"/>
        <v>2025</v>
      </c>
      <c r="CK36" s="199">
        <f t="shared" si="20"/>
        <v>2025</v>
      </c>
      <c r="CL36" s="199">
        <f t="shared" si="20"/>
        <v>2025</v>
      </c>
      <c r="CM36" s="199">
        <f t="shared" si="20"/>
        <v>2025</v>
      </c>
      <c r="CN36" s="199">
        <f t="shared" si="20"/>
        <v>2025</v>
      </c>
      <c r="CO36" s="199">
        <f t="shared" si="20"/>
        <v>2025</v>
      </c>
      <c r="CP36" s="199">
        <f t="shared" si="20"/>
        <v>2026</v>
      </c>
      <c r="CQ36" s="199">
        <f t="shared" si="20"/>
        <v>2026</v>
      </c>
      <c r="CR36" s="199">
        <f t="shared" si="20"/>
        <v>2026</v>
      </c>
      <c r="CS36" s="199">
        <f t="shared" si="20"/>
        <v>2026</v>
      </c>
      <c r="CT36" s="199">
        <f t="shared" si="20"/>
        <v>2026</v>
      </c>
      <c r="CU36" s="199">
        <f t="shared" si="20"/>
        <v>2026</v>
      </c>
      <c r="CV36" s="199">
        <f t="shared" si="20"/>
        <v>2026</v>
      </c>
      <c r="CW36" s="199">
        <f t="shared" si="20"/>
        <v>2026</v>
      </c>
      <c r="CX36" s="199">
        <f t="shared" si="20"/>
        <v>2026</v>
      </c>
      <c r="CY36" s="199">
        <f t="shared" si="20"/>
        <v>2026</v>
      </c>
      <c r="CZ36" s="199">
        <f t="shared" si="20"/>
        <v>2026</v>
      </c>
      <c r="DA36" s="199">
        <f t="shared" si="20"/>
        <v>2026</v>
      </c>
      <c r="DB36" s="199">
        <f t="shared" si="20"/>
        <v>2027</v>
      </c>
      <c r="DC36" s="199">
        <f t="shared" si="20"/>
        <v>2027</v>
      </c>
      <c r="DD36" s="199">
        <f t="shared" si="20"/>
        <v>2027</v>
      </c>
      <c r="DE36" s="199">
        <f t="shared" si="20"/>
        <v>2027</v>
      </c>
      <c r="DF36" s="199">
        <f t="shared" si="20"/>
        <v>2027</v>
      </c>
      <c r="DG36" s="199">
        <f t="shared" si="20"/>
        <v>2027</v>
      </c>
      <c r="DH36" s="199">
        <f t="shared" si="20"/>
        <v>2027</v>
      </c>
      <c r="DI36" s="199">
        <f t="shared" si="20"/>
        <v>2027</v>
      </c>
      <c r="DJ36" s="199">
        <f t="shared" si="20"/>
        <v>2027</v>
      </c>
      <c r="DK36" s="199">
        <f t="shared" si="20"/>
        <v>2027</v>
      </c>
      <c r="DL36" s="199">
        <f t="shared" si="20"/>
        <v>2027</v>
      </c>
      <c r="DM36" s="199">
        <f t="shared" si="20"/>
        <v>2027</v>
      </c>
      <c r="DN36" s="199">
        <f t="shared" si="20"/>
        <v>2028</v>
      </c>
      <c r="DO36" s="199">
        <f t="shared" si="20"/>
        <v>2028</v>
      </c>
      <c r="DP36" s="199">
        <f t="shared" si="20"/>
        <v>2028</v>
      </c>
      <c r="DQ36" s="199">
        <f t="shared" si="20"/>
        <v>2028</v>
      </c>
      <c r="DR36" s="199">
        <f t="shared" si="20"/>
        <v>2028</v>
      </c>
      <c r="DS36" s="199">
        <f t="shared" si="20"/>
        <v>2028</v>
      </c>
      <c r="DT36" s="199">
        <f t="shared" si="20"/>
        <v>2028</v>
      </c>
      <c r="DU36" s="199">
        <f t="shared" si="20"/>
        <v>2028</v>
      </c>
      <c r="DV36" s="199">
        <f t="shared" si="20"/>
        <v>2028</v>
      </c>
      <c r="DW36" s="199">
        <f t="shared" si="20"/>
        <v>2028</v>
      </c>
      <c r="DX36" s="199">
        <f t="shared" si="20"/>
        <v>2028</v>
      </c>
      <c r="DY36" s="199">
        <f t="shared" si="20"/>
        <v>2028</v>
      </c>
    </row>
    <row r="37" spans="2:129" ht="21">
      <c r="B37" s="32" t="s">
        <v>511</v>
      </c>
      <c r="J37" s="293" t="str">
        <f>+J3</f>
        <v>gen</v>
      </c>
      <c r="K37" s="293" t="str">
        <f t="shared" si="19"/>
        <v>feb</v>
      </c>
      <c r="L37" s="293" t="str">
        <f t="shared" si="19"/>
        <v>mar</v>
      </c>
      <c r="M37" s="293" t="str">
        <f t="shared" si="19"/>
        <v>apr</v>
      </c>
      <c r="N37" s="293" t="str">
        <f t="shared" si="19"/>
        <v>mag</v>
      </c>
      <c r="O37" s="293" t="str">
        <f t="shared" si="19"/>
        <v>giu</v>
      </c>
      <c r="P37" s="293" t="str">
        <f t="shared" si="19"/>
        <v>lug</v>
      </c>
      <c r="Q37" s="293" t="str">
        <f t="shared" si="19"/>
        <v>ago</v>
      </c>
      <c r="R37" s="293" t="str">
        <f t="shared" si="19"/>
        <v>set</v>
      </c>
      <c r="S37" s="293" t="str">
        <f t="shared" si="19"/>
        <v>ott</v>
      </c>
      <c r="T37" s="293" t="str">
        <f t="shared" si="19"/>
        <v>nov</v>
      </c>
      <c r="U37" s="293" t="str">
        <f t="shared" si="19"/>
        <v>dic</v>
      </c>
      <c r="V37" s="293" t="str">
        <f t="shared" si="19"/>
        <v>gen</v>
      </c>
      <c r="W37" s="293" t="str">
        <f t="shared" si="19"/>
        <v>feb</v>
      </c>
      <c r="X37" s="293" t="str">
        <f t="shared" si="19"/>
        <v>mar</v>
      </c>
      <c r="Y37" s="293" t="str">
        <f t="shared" si="19"/>
        <v>apr</v>
      </c>
      <c r="Z37" s="293" t="str">
        <f t="shared" si="19"/>
        <v>mag</v>
      </c>
      <c r="AA37" s="293" t="str">
        <f t="shared" si="19"/>
        <v>giu</v>
      </c>
      <c r="AB37" s="293" t="str">
        <f t="shared" si="19"/>
        <v>lug</v>
      </c>
      <c r="AC37" s="293" t="str">
        <f t="shared" si="19"/>
        <v>ago</v>
      </c>
      <c r="AD37" s="293" t="str">
        <f t="shared" si="19"/>
        <v>set</v>
      </c>
      <c r="AE37" s="293" t="str">
        <f t="shared" si="19"/>
        <v>ott</v>
      </c>
      <c r="AF37" s="293" t="str">
        <f t="shared" si="19"/>
        <v>nov</v>
      </c>
      <c r="AG37" s="293" t="str">
        <f t="shared" si="19"/>
        <v>dic</v>
      </c>
      <c r="AH37" s="293" t="str">
        <f t="shared" si="19"/>
        <v>gen</v>
      </c>
      <c r="AI37" s="293" t="str">
        <f t="shared" si="19"/>
        <v>feb</v>
      </c>
      <c r="AJ37" s="293" t="str">
        <f t="shared" si="19"/>
        <v>mar</v>
      </c>
      <c r="AK37" s="293" t="str">
        <f t="shared" si="19"/>
        <v>apr</v>
      </c>
      <c r="AL37" s="293" t="str">
        <f t="shared" si="19"/>
        <v>mag</v>
      </c>
      <c r="AM37" s="293" t="str">
        <f t="shared" si="19"/>
        <v>giu</v>
      </c>
      <c r="AN37" s="293" t="str">
        <f t="shared" si="19"/>
        <v>lug</v>
      </c>
      <c r="AO37" s="293" t="str">
        <f t="shared" si="19"/>
        <v>ago</v>
      </c>
      <c r="AP37" s="293" t="str">
        <f t="shared" si="19"/>
        <v>set</v>
      </c>
      <c r="AQ37" s="293" t="str">
        <f t="shared" si="19"/>
        <v>ott</v>
      </c>
      <c r="AR37" s="293" t="str">
        <f t="shared" si="19"/>
        <v>nov</v>
      </c>
      <c r="AS37" s="293" t="str">
        <f t="shared" si="19"/>
        <v>dic</v>
      </c>
      <c r="AT37" s="293" t="str">
        <f t="shared" si="19"/>
        <v>gen</v>
      </c>
      <c r="AU37" s="293" t="str">
        <f t="shared" si="19"/>
        <v>feb</v>
      </c>
      <c r="AV37" s="293" t="str">
        <f t="shared" si="19"/>
        <v>mar</v>
      </c>
      <c r="AW37" s="293" t="str">
        <f t="shared" si="19"/>
        <v>apr</v>
      </c>
      <c r="AX37" s="293" t="str">
        <f t="shared" si="19"/>
        <v>mag</v>
      </c>
      <c r="AY37" s="293" t="str">
        <f t="shared" si="19"/>
        <v>giu</v>
      </c>
      <c r="AZ37" s="293" t="str">
        <f t="shared" si="19"/>
        <v>lug</v>
      </c>
      <c r="BA37" s="293" t="str">
        <f t="shared" si="19"/>
        <v>ago</v>
      </c>
      <c r="BB37" s="293" t="str">
        <f t="shared" si="19"/>
        <v>set</v>
      </c>
      <c r="BC37" s="293" t="str">
        <f t="shared" si="19"/>
        <v>ott</v>
      </c>
      <c r="BD37" s="293" t="str">
        <f t="shared" si="19"/>
        <v>nov</v>
      </c>
      <c r="BE37" s="293" t="str">
        <f t="shared" si="19"/>
        <v>dic</v>
      </c>
      <c r="BF37" s="293" t="str">
        <f t="shared" si="19"/>
        <v>gen</v>
      </c>
      <c r="BG37" s="293" t="str">
        <f t="shared" si="19"/>
        <v>feb</v>
      </c>
      <c r="BH37" s="293" t="str">
        <f t="shared" si="19"/>
        <v>mar</v>
      </c>
      <c r="BI37" s="293" t="str">
        <f t="shared" si="19"/>
        <v>apr</v>
      </c>
      <c r="BJ37" s="293" t="str">
        <f t="shared" si="19"/>
        <v>mag</v>
      </c>
      <c r="BK37" s="293" t="str">
        <f t="shared" si="19"/>
        <v>giu</v>
      </c>
      <c r="BL37" s="293" t="str">
        <f t="shared" si="19"/>
        <v>lug</v>
      </c>
      <c r="BM37" s="293" t="str">
        <f t="shared" si="19"/>
        <v>ago</v>
      </c>
      <c r="BN37" s="293" t="str">
        <f t="shared" si="19"/>
        <v>set</v>
      </c>
      <c r="BO37" s="293" t="str">
        <f t="shared" si="19"/>
        <v>ott</v>
      </c>
      <c r="BP37" s="293" t="str">
        <f t="shared" si="19"/>
        <v>nov</v>
      </c>
      <c r="BQ37" s="293" t="str">
        <f t="shared" si="19"/>
        <v>dic</v>
      </c>
      <c r="BR37" s="293" t="str">
        <f t="shared" si="19"/>
        <v>gen</v>
      </c>
      <c r="BS37" s="293" t="str">
        <f t="shared" si="19"/>
        <v>feb</v>
      </c>
      <c r="BT37" s="293" t="str">
        <f t="shared" si="19"/>
        <v>mar</v>
      </c>
      <c r="BU37" s="293" t="str">
        <f t="shared" si="19"/>
        <v>apr</v>
      </c>
      <c r="BV37" s="293" t="str">
        <f t="shared" si="19"/>
        <v>mag</v>
      </c>
      <c r="BW37" s="293" t="str">
        <f t="shared" si="20"/>
        <v>giu</v>
      </c>
      <c r="BX37" s="293" t="str">
        <f t="shared" si="20"/>
        <v>lug</v>
      </c>
      <c r="BY37" s="293" t="str">
        <f t="shared" si="20"/>
        <v>ago</v>
      </c>
      <c r="BZ37" s="293" t="str">
        <f t="shared" si="20"/>
        <v>set</v>
      </c>
      <c r="CA37" s="293" t="str">
        <f t="shared" si="20"/>
        <v>ott</v>
      </c>
      <c r="CB37" s="293" t="str">
        <f t="shared" si="20"/>
        <v>nov</v>
      </c>
      <c r="CC37" s="293" t="str">
        <f t="shared" si="20"/>
        <v>dic</v>
      </c>
      <c r="CD37" s="293" t="str">
        <f t="shared" si="20"/>
        <v>gen</v>
      </c>
      <c r="CE37" s="293" t="str">
        <f t="shared" si="20"/>
        <v>feb</v>
      </c>
      <c r="CF37" s="293" t="str">
        <f t="shared" si="20"/>
        <v>mar</v>
      </c>
      <c r="CG37" s="293" t="str">
        <f t="shared" si="20"/>
        <v>apr</v>
      </c>
      <c r="CH37" s="293" t="str">
        <f t="shared" si="20"/>
        <v>mag</v>
      </c>
      <c r="CI37" s="293" t="str">
        <f t="shared" si="20"/>
        <v>giu</v>
      </c>
      <c r="CJ37" s="293" t="str">
        <f t="shared" si="20"/>
        <v>lug</v>
      </c>
      <c r="CK37" s="293" t="str">
        <f t="shared" si="20"/>
        <v>ago</v>
      </c>
      <c r="CL37" s="293" t="str">
        <f t="shared" si="20"/>
        <v>set</v>
      </c>
      <c r="CM37" s="293" t="str">
        <f t="shared" si="20"/>
        <v>ott</v>
      </c>
      <c r="CN37" s="293" t="str">
        <f t="shared" si="20"/>
        <v>nov</v>
      </c>
      <c r="CO37" s="293" t="str">
        <f t="shared" si="20"/>
        <v>dic</v>
      </c>
      <c r="CP37" s="293" t="str">
        <f t="shared" si="20"/>
        <v>gen</v>
      </c>
      <c r="CQ37" s="293" t="str">
        <f t="shared" si="20"/>
        <v>feb</v>
      </c>
      <c r="CR37" s="293" t="str">
        <f t="shared" si="20"/>
        <v>mar</v>
      </c>
      <c r="CS37" s="293" t="str">
        <f t="shared" si="20"/>
        <v>apr</v>
      </c>
      <c r="CT37" s="293" t="str">
        <f t="shared" si="20"/>
        <v>mag</v>
      </c>
      <c r="CU37" s="293" t="str">
        <f t="shared" si="20"/>
        <v>giu</v>
      </c>
      <c r="CV37" s="293" t="str">
        <f t="shared" si="20"/>
        <v>lug</v>
      </c>
      <c r="CW37" s="293" t="str">
        <f t="shared" si="20"/>
        <v>ago</v>
      </c>
      <c r="CX37" s="293" t="str">
        <f t="shared" si="20"/>
        <v>set</v>
      </c>
      <c r="CY37" s="293" t="str">
        <f t="shared" si="20"/>
        <v>ott</v>
      </c>
      <c r="CZ37" s="293" t="str">
        <f t="shared" si="20"/>
        <v>nov</v>
      </c>
      <c r="DA37" s="293" t="str">
        <f t="shared" si="20"/>
        <v>dic</v>
      </c>
      <c r="DB37" s="293" t="str">
        <f t="shared" si="20"/>
        <v>gen</v>
      </c>
      <c r="DC37" s="293" t="str">
        <f t="shared" si="20"/>
        <v>feb</v>
      </c>
      <c r="DD37" s="293" t="str">
        <f t="shared" si="20"/>
        <v>mar</v>
      </c>
      <c r="DE37" s="293" t="str">
        <f t="shared" si="20"/>
        <v>apr</v>
      </c>
      <c r="DF37" s="293" t="str">
        <f t="shared" si="20"/>
        <v>mag</v>
      </c>
      <c r="DG37" s="293" t="str">
        <f t="shared" si="20"/>
        <v>giu</v>
      </c>
      <c r="DH37" s="293" t="str">
        <f t="shared" si="20"/>
        <v>lug</v>
      </c>
      <c r="DI37" s="293" t="str">
        <f t="shared" si="20"/>
        <v>ago</v>
      </c>
      <c r="DJ37" s="293" t="str">
        <f t="shared" si="20"/>
        <v>set</v>
      </c>
      <c r="DK37" s="293" t="str">
        <f t="shared" si="20"/>
        <v>ott</v>
      </c>
      <c r="DL37" s="293" t="str">
        <f t="shared" si="20"/>
        <v>nov</v>
      </c>
      <c r="DM37" s="293" t="str">
        <f t="shared" si="20"/>
        <v>dic</v>
      </c>
      <c r="DN37" s="293" t="str">
        <f t="shared" si="20"/>
        <v>gen</v>
      </c>
      <c r="DO37" s="293" t="str">
        <f t="shared" si="20"/>
        <v>feb</v>
      </c>
      <c r="DP37" s="293" t="str">
        <f t="shared" si="20"/>
        <v>mar</v>
      </c>
      <c r="DQ37" s="293" t="str">
        <f t="shared" si="20"/>
        <v>apr</v>
      </c>
      <c r="DR37" s="293" t="str">
        <f t="shared" si="20"/>
        <v>mag</v>
      </c>
      <c r="DS37" s="293" t="str">
        <f t="shared" si="20"/>
        <v>giu</v>
      </c>
      <c r="DT37" s="293" t="str">
        <f t="shared" si="20"/>
        <v>lug</v>
      </c>
      <c r="DU37" s="293" t="str">
        <f t="shared" si="20"/>
        <v>ago</v>
      </c>
      <c r="DV37" s="293" t="str">
        <f t="shared" si="20"/>
        <v>set</v>
      </c>
      <c r="DW37" s="293" t="str">
        <f t="shared" si="20"/>
        <v>ott</v>
      </c>
      <c r="DX37" s="293" t="str">
        <f t="shared" si="20"/>
        <v>nov</v>
      </c>
      <c r="DY37" s="293" t="str">
        <f t="shared" si="20"/>
        <v>dic</v>
      </c>
    </row>
    <row r="38" spans="2:129" ht="15.6" hidden="1" outlineLevel="1" thickTop="1" thickBot="1">
      <c r="C38" s="294" t="str">
        <f>+C4</f>
        <v>Prodotto/Servizio 1</v>
      </c>
      <c r="J38" s="295">
        <v>100</v>
      </c>
      <c r="K38" s="295">
        <v>100</v>
      </c>
      <c r="L38" s="295">
        <v>100</v>
      </c>
      <c r="M38" s="295">
        <v>100</v>
      </c>
      <c r="N38" s="295">
        <v>100</v>
      </c>
      <c r="O38" s="295">
        <v>100</v>
      </c>
      <c r="P38" s="295">
        <v>100</v>
      </c>
      <c r="Q38" s="295">
        <v>100</v>
      </c>
      <c r="R38" s="295">
        <v>100</v>
      </c>
      <c r="S38" s="295">
        <v>100</v>
      </c>
      <c r="T38" s="295">
        <v>100</v>
      </c>
      <c r="U38" s="295">
        <v>100</v>
      </c>
      <c r="V38" s="295">
        <v>100</v>
      </c>
      <c r="W38" s="295">
        <v>100</v>
      </c>
      <c r="X38" s="295">
        <v>100</v>
      </c>
      <c r="Y38" s="295">
        <v>100</v>
      </c>
      <c r="Z38" s="295">
        <v>100</v>
      </c>
      <c r="AA38" s="295">
        <v>100</v>
      </c>
      <c r="AB38" s="295">
        <v>100</v>
      </c>
      <c r="AC38" s="295">
        <v>100</v>
      </c>
      <c r="AD38" s="295">
        <v>100</v>
      </c>
      <c r="AE38" s="295">
        <v>100</v>
      </c>
      <c r="AF38" s="295">
        <v>100</v>
      </c>
      <c r="AG38" s="295">
        <v>100</v>
      </c>
      <c r="AH38" s="295">
        <v>45</v>
      </c>
      <c r="AI38" s="295">
        <v>45</v>
      </c>
      <c r="AJ38" s="295">
        <v>45</v>
      </c>
      <c r="AK38" s="295">
        <v>45</v>
      </c>
      <c r="AL38" s="295">
        <v>45</v>
      </c>
      <c r="AM38" s="295">
        <v>45</v>
      </c>
      <c r="AN38" s="295">
        <v>45</v>
      </c>
      <c r="AO38" s="295">
        <v>45</v>
      </c>
      <c r="AP38" s="295">
        <v>45</v>
      </c>
      <c r="AQ38" s="295">
        <v>45</v>
      </c>
      <c r="AR38" s="295">
        <v>45</v>
      </c>
      <c r="AS38" s="295">
        <v>45</v>
      </c>
      <c r="AT38" s="295">
        <v>100</v>
      </c>
      <c r="AU38" s="295">
        <v>100</v>
      </c>
      <c r="AV38" s="295">
        <v>100</v>
      </c>
      <c r="AW38" s="295">
        <v>100</v>
      </c>
      <c r="AX38" s="295">
        <v>100</v>
      </c>
      <c r="AY38" s="295">
        <v>100</v>
      </c>
      <c r="AZ38" s="295">
        <v>100</v>
      </c>
      <c r="BA38" s="295">
        <v>100</v>
      </c>
      <c r="BB38" s="295">
        <v>100</v>
      </c>
      <c r="BC38" s="295">
        <v>100</v>
      </c>
      <c r="BD38" s="295">
        <v>100</v>
      </c>
      <c r="BE38" s="295">
        <v>100</v>
      </c>
      <c r="BF38" s="295">
        <v>100</v>
      </c>
      <c r="BG38" s="295">
        <v>100</v>
      </c>
      <c r="BH38" s="295">
        <v>100</v>
      </c>
      <c r="BI38" s="295">
        <v>100</v>
      </c>
      <c r="BJ38" s="295">
        <v>100</v>
      </c>
      <c r="BK38" s="295">
        <v>100</v>
      </c>
      <c r="BL38" s="295">
        <v>100</v>
      </c>
      <c r="BM38" s="295">
        <v>100</v>
      </c>
      <c r="BN38" s="295">
        <v>100</v>
      </c>
      <c r="BO38" s="295">
        <v>100</v>
      </c>
      <c r="BP38" s="295">
        <v>100</v>
      </c>
      <c r="BQ38" s="295">
        <v>100</v>
      </c>
      <c r="BR38" s="295">
        <v>100</v>
      </c>
      <c r="BS38" s="295">
        <v>100</v>
      </c>
      <c r="BT38" s="295">
        <v>100</v>
      </c>
      <c r="BU38" s="295">
        <v>100</v>
      </c>
      <c r="BV38" s="295">
        <v>100</v>
      </c>
      <c r="BW38" s="295">
        <v>100</v>
      </c>
      <c r="BX38" s="295">
        <v>100</v>
      </c>
      <c r="BY38" s="295">
        <v>100</v>
      </c>
      <c r="BZ38" s="295">
        <v>100</v>
      </c>
      <c r="CA38" s="295">
        <v>100</v>
      </c>
      <c r="CB38" s="295">
        <v>100</v>
      </c>
      <c r="CC38" s="295">
        <v>100</v>
      </c>
      <c r="CD38" s="295">
        <v>100</v>
      </c>
      <c r="CE38" s="295">
        <v>100</v>
      </c>
      <c r="CF38" s="295">
        <v>100</v>
      </c>
      <c r="CG38" s="295">
        <v>100</v>
      </c>
      <c r="CH38" s="295">
        <v>100</v>
      </c>
      <c r="CI38" s="295">
        <v>100</v>
      </c>
      <c r="CJ38" s="295">
        <v>100</v>
      </c>
      <c r="CK38" s="295">
        <v>100</v>
      </c>
      <c r="CL38" s="295">
        <v>100</v>
      </c>
      <c r="CM38" s="295">
        <v>100</v>
      </c>
      <c r="CN38" s="295">
        <v>100</v>
      </c>
      <c r="CO38" s="295">
        <v>100</v>
      </c>
      <c r="CP38" s="295">
        <v>100</v>
      </c>
      <c r="CQ38" s="295">
        <v>100</v>
      </c>
      <c r="CR38" s="295">
        <v>100</v>
      </c>
      <c r="CS38" s="295">
        <v>100</v>
      </c>
      <c r="CT38" s="295">
        <v>100</v>
      </c>
      <c r="CU38" s="295">
        <v>100</v>
      </c>
      <c r="CV38" s="295">
        <v>100</v>
      </c>
      <c r="CW38" s="295">
        <v>100</v>
      </c>
      <c r="CX38" s="295">
        <v>100</v>
      </c>
      <c r="CY38" s="295">
        <v>100</v>
      </c>
      <c r="CZ38" s="295">
        <v>100</v>
      </c>
      <c r="DA38" s="295">
        <v>100</v>
      </c>
      <c r="DB38" s="295">
        <v>100</v>
      </c>
      <c r="DC38" s="295">
        <v>100</v>
      </c>
      <c r="DD38" s="295">
        <v>100</v>
      </c>
      <c r="DE38" s="295">
        <v>100</v>
      </c>
      <c r="DF38" s="295">
        <v>100</v>
      </c>
      <c r="DG38" s="295">
        <v>100</v>
      </c>
      <c r="DH38" s="295">
        <v>100</v>
      </c>
      <c r="DI38" s="295">
        <v>100</v>
      </c>
      <c r="DJ38" s="295">
        <v>100</v>
      </c>
      <c r="DK38" s="295">
        <v>100</v>
      </c>
      <c r="DL38" s="295">
        <v>100</v>
      </c>
      <c r="DM38" s="295">
        <v>100</v>
      </c>
      <c r="DN38" s="295">
        <v>100</v>
      </c>
      <c r="DO38" s="295">
        <v>100</v>
      </c>
      <c r="DP38" s="295">
        <v>100</v>
      </c>
      <c r="DQ38" s="295">
        <v>100</v>
      </c>
      <c r="DR38" s="295">
        <v>100</v>
      </c>
      <c r="DS38" s="295">
        <v>100</v>
      </c>
      <c r="DT38" s="295">
        <v>100</v>
      </c>
      <c r="DU38" s="295">
        <v>100</v>
      </c>
      <c r="DV38" s="295">
        <v>100</v>
      </c>
      <c r="DW38" s="295">
        <v>100</v>
      </c>
      <c r="DX38" s="295">
        <v>100</v>
      </c>
      <c r="DY38" s="295">
        <v>100</v>
      </c>
    </row>
    <row r="39" spans="2:129" ht="15.6" hidden="1" outlineLevel="1" thickTop="1" thickBot="1">
      <c r="C39" s="294" t="str">
        <f t="shared" ref="C39:C67" si="21">+C5</f>
        <v>Prodotto/Servizio 2</v>
      </c>
      <c r="J39" s="295">
        <v>150</v>
      </c>
      <c r="K39" s="295">
        <v>150</v>
      </c>
      <c r="L39" s="295">
        <v>150</v>
      </c>
      <c r="M39" s="295">
        <v>150</v>
      </c>
      <c r="N39" s="295">
        <v>150</v>
      </c>
      <c r="O39" s="295">
        <v>150</v>
      </c>
      <c r="P39" s="295">
        <v>150</v>
      </c>
      <c r="Q39" s="295">
        <v>150</v>
      </c>
      <c r="R39" s="295">
        <v>150</v>
      </c>
      <c r="S39" s="295">
        <v>150</v>
      </c>
      <c r="T39" s="295">
        <v>150</v>
      </c>
      <c r="U39" s="295">
        <v>150</v>
      </c>
      <c r="V39" s="295">
        <v>150</v>
      </c>
      <c r="W39" s="295">
        <v>150</v>
      </c>
      <c r="X39" s="295">
        <v>150</v>
      </c>
      <c r="Y39" s="295">
        <v>150</v>
      </c>
      <c r="Z39" s="295">
        <v>150</v>
      </c>
      <c r="AA39" s="295">
        <v>150</v>
      </c>
      <c r="AB39" s="295">
        <v>150</v>
      </c>
      <c r="AC39" s="295">
        <v>150</v>
      </c>
      <c r="AD39" s="295">
        <v>150</v>
      </c>
      <c r="AE39" s="295">
        <v>150</v>
      </c>
      <c r="AF39" s="295">
        <v>150</v>
      </c>
      <c r="AG39" s="295">
        <v>150</v>
      </c>
      <c r="AH39" s="295">
        <v>50</v>
      </c>
      <c r="AI39" s="295">
        <v>50</v>
      </c>
      <c r="AJ39" s="295">
        <v>50</v>
      </c>
      <c r="AK39" s="295">
        <v>50</v>
      </c>
      <c r="AL39" s="295">
        <v>50</v>
      </c>
      <c r="AM39" s="295">
        <v>50</v>
      </c>
      <c r="AN39" s="295">
        <v>50</v>
      </c>
      <c r="AO39" s="295">
        <v>50</v>
      </c>
      <c r="AP39" s="295">
        <v>50</v>
      </c>
      <c r="AQ39" s="295">
        <v>50</v>
      </c>
      <c r="AR39" s="295">
        <v>50</v>
      </c>
      <c r="AS39" s="295">
        <v>50</v>
      </c>
      <c r="AT39" s="295">
        <v>150</v>
      </c>
      <c r="AU39" s="295">
        <v>150</v>
      </c>
      <c r="AV39" s="295">
        <v>150</v>
      </c>
      <c r="AW39" s="295">
        <v>150</v>
      </c>
      <c r="AX39" s="295">
        <v>150</v>
      </c>
      <c r="AY39" s="295">
        <v>150</v>
      </c>
      <c r="AZ39" s="295">
        <v>150</v>
      </c>
      <c r="BA39" s="295">
        <v>150</v>
      </c>
      <c r="BB39" s="295">
        <v>150</v>
      </c>
      <c r="BC39" s="295">
        <v>150</v>
      </c>
      <c r="BD39" s="295">
        <v>150</v>
      </c>
      <c r="BE39" s="295">
        <v>150</v>
      </c>
      <c r="BF39" s="295">
        <v>150</v>
      </c>
      <c r="BG39" s="295">
        <v>150</v>
      </c>
      <c r="BH39" s="295">
        <v>150</v>
      </c>
      <c r="BI39" s="295">
        <v>150</v>
      </c>
      <c r="BJ39" s="295">
        <v>150</v>
      </c>
      <c r="BK39" s="295">
        <v>150</v>
      </c>
      <c r="BL39" s="295">
        <v>150</v>
      </c>
      <c r="BM39" s="295">
        <v>150</v>
      </c>
      <c r="BN39" s="295">
        <v>150</v>
      </c>
      <c r="BO39" s="295">
        <v>150</v>
      </c>
      <c r="BP39" s="295">
        <v>150</v>
      </c>
      <c r="BQ39" s="295">
        <v>150</v>
      </c>
      <c r="BR39" s="295">
        <v>150</v>
      </c>
      <c r="BS39" s="295">
        <v>150</v>
      </c>
      <c r="BT39" s="295">
        <v>150</v>
      </c>
      <c r="BU39" s="295">
        <v>150</v>
      </c>
      <c r="BV39" s="295">
        <v>150</v>
      </c>
      <c r="BW39" s="295">
        <v>150</v>
      </c>
      <c r="BX39" s="295">
        <v>150</v>
      </c>
      <c r="BY39" s="295">
        <v>150</v>
      </c>
      <c r="BZ39" s="295">
        <v>150</v>
      </c>
      <c r="CA39" s="295">
        <v>150</v>
      </c>
      <c r="CB39" s="295">
        <v>150</v>
      </c>
      <c r="CC39" s="295">
        <v>150</v>
      </c>
      <c r="CD39" s="295">
        <v>150</v>
      </c>
      <c r="CE39" s="295">
        <v>150</v>
      </c>
      <c r="CF39" s="295">
        <v>150</v>
      </c>
      <c r="CG39" s="295">
        <v>150</v>
      </c>
      <c r="CH39" s="295">
        <v>150</v>
      </c>
      <c r="CI39" s="295">
        <v>150</v>
      </c>
      <c r="CJ39" s="295">
        <v>150</v>
      </c>
      <c r="CK39" s="295">
        <v>150</v>
      </c>
      <c r="CL39" s="295">
        <v>150</v>
      </c>
      <c r="CM39" s="295">
        <v>150</v>
      </c>
      <c r="CN39" s="295">
        <v>150</v>
      </c>
      <c r="CO39" s="295">
        <v>150</v>
      </c>
      <c r="CP39" s="295">
        <v>150</v>
      </c>
      <c r="CQ39" s="295">
        <v>150</v>
      </c>
      <c r="CR39" s="295">
        <v>150</v>
      </c>
      <c r="CS39" s="295">
        <v>150</v>
      </c>
      <c r="CT39" s="295">
        <v>150</v>
      </c>
      <c r="CU39" s="295">
        <v>150</v>
      </c>
      <c r="CV39" s="295">
        <v>150</v>
      </c>
      <c r="CW39" s="295">
        <v>150</v>
      </c>
      <c r="CX39" s="295">
        <v>150</v>
      </c>
      <c r="CY39" s="295">
        <v>150</v>
      </c>
      <c r="CZ39" s="295">
        <v>150</v>
      </c>
      <c r="DA39" s="295">
        <v>150</v>
      </c>
      <c r="DB39" s="295">
        <v>150</v>
      </c>
      <c r="DC39" s="295">
        <v>150</v>
      </c>
      <c r="DD39" s="295">
        <v>150</v>
      </c>
      <c r="DE39" s="295">
        <v>150</v>
      </c>
      <c r="DF39" s="295">
        <v>150</v>
      </c>
      <c r="DG39" s="295">
        <v>150</v>
      </c>
      <c r="DH39" s="295">
        <v>150</v>
      </c>
      <c r="DI39" s="295">
        <v>150</v>
      </c>
      <c r="DJ39" s="295">
        <v>150</v>
      </c>
      <c r="DK39" s="295">
        <v>150</v>
      </c>
      <c r="DL39" s="295">
        <v>150</v>
      </c>
      <c r="DM39" s="295">
        <v>150</v>
      </c>
      <c r="DN39" s="295">
        <v>150</v>
      </c>
      <c r="DO39" s="295">
        <v>150</v>
      </c>
      <c r="DP39" s="295">
        <v>150</v>
      </c>
      <c r="DQ39" s="295">
        <v>150</v>
      </c>
      <c r="DR39" s="295">
        <v>150</v>
      </c>
      <c r="DS39" s="295">
        <v>150</v>
      </c>
      <c r="DT39" s="295">
        <v>150</v>
      </c>
      <c r="DU39" s="295">
        <v>150</v>
      </c>
      <c r="DV39" s="295">
        <v>150</v>
      </c>
      <c r="DW39" s="295">
        <v>150</v>
      </c>
      <c r="DX39" s="295">
        <v>150</v>
      </c>
      <c r="DY39" s="295">
        <v>150</v>
      </c>
    </row>
    <row r="40" spans="2:129" ht="15.6" hidden="1" outlineLevel="1" thickTop="1" thickBot="1">
      <c r="C40" s="294" t="str">
        <f t="shared" si="21"/>
        <v>Prodotto/Servizio 3</v>
      </c>
      <c r="J40" s="295">
        <v>200</v>
      </c>
      <c r="K40" s="295">
        <v>200</v>
      </c>
      <c r="L40" s="295">
        <v>200</v>
      </c>
      <c r="M40" s="295">
        <v>200</v>
      </c>
      <c r="N40" s="295">
        <v>200</v>
      </c>
      <c r="O40" s="295">
        <v>200</v>
      </c>
      <c r="P40" s="295">
        <v>200</v>
      </c>
      <c r="Q40" s="295">
        <v>200</v>
      </c>
      <c r="R40" s="295">
        <v>200</v>
      </c>
      <c r="S40" s="295">
        <v>200</v>
      </c>
      <c r="T40" s="295">
        <v>200</v>
      </c>
      <c r="U40" s="295">
        <v>200</v>
      </c>
      <c r="V40" s="295">
        <v>200</v>
      </c>
      <c r="W40" s="295">
        <v>200</v>
      </c>
      <c r="X40" s="295">
        <v>200</v>
      </c>
      <c r="Y40" s="295">
        <v>200</v>
      </c>
      <c r="Z40" s="295">
        <v>200</v>
      </c>
      <c r="AA40" s="295">
        <v>200</v>
      </c>
      <c r="AB40" s="295">
        <v>200</v>
      </c>
      <c r="AC40" s="295">
        <v>200</v>
      </c>
      <c r="AD40" s="295">
        <v>200</v>
      </c>
      <c r="AE40" s="295">
        <v>200</v>
      </c>
      <c r="AF40" s="295">
        <v>200</v>
      </c>
      <c r="AG40" s="295">
        <v>200</v>
      </c>
      <c r="AH40" s="295">
        <v>40</v>
      </c>
      <c r="AI40" s="295">
        <v>40</v>
      </c>
      <c r="AJ40" s="295">
        <v>40</v>
      </c>
      <c r="AK40" s="295">
        <v>40</v>
      </c>
      <c r="AL40" s="295">
        <v>40</v>
      </c>
      <c r="AM40" s="295">
        <v>40</v>
      </c>
      <c r="AN40" s="295">
        <v>40</v>
      </c>
      <c r="AO40" s="295">
        <v>40</v>
      </c>
      <c r="AP40" s="295">
        <v>40</v>
      </c>
      <c r="AQ40" s="295">
        <v>40</v>
      </c>
      <c r="AR40" s="295">
        <v>40</v>
      </c>
      <c r="AS40" s="295">
        <v>40</v>
      </c>
      <c r="AT40" s="295">
        <v>200</v>
      </c>
      <c r="AU40" s="295">
        <v>200</v>
      </c>
      <c r="AV40" s="295">
        <v>200</v>
      </c>
      <c r="AW40" s="295">
        <v>200</v>
      </c>
      <c r="AX40" s="295">
        <v>200</v>
      </c>
      <c r="AY40" s="295">
        <v>200</v>
      </c>
      <c r="AZ40" s="295">
        <v>200</v>
      </c>
      <c r="BA40" s="295">
        <v>200</v>
      </c>
      <c r="BB40" s="295">
        <v>200</v>
      </c>
      <c r="BC40" s="295">
        <v>200</v>
      </c>
      <c r="BD40" s="295">
        <v>200</v>
      </c>
      <c r="BE40" s="295">
        <v>200</v>
      </c>
      <c r="BF40" s="295">
        <v>200</v>
      </c>
      <c r="BG40" s="295">
        <v>200</v>
      </c>
      <c r="BH40" s="295">
        <v>200</v>
      </c>
      <c r="BI40" s="295">
        <v>200</v>
      </c>
      <c r="BJ40" s="295">
        <v>200</v>
      </c>
      <c r="BK40" s="295">
        <v>200</v>
      </c>
      <c r="BL40" s="295">
        <v>200</v>
      </c>
      <c r="BM40" s="295">
        <v>200</v>
      </c>
      <c r="BN40" s="295">
        <v>200</v>
      </c>
      <c r="BO40" s="295">
        <v>200</v>
      </c>
      <c r="BP40" s="295">
        <v>200</v>
      </c>
      <c r="BQ40" s="295">
        <v>200</v>
      </c>
      <c r="BR40" s="295">
        <v>200</v>
      </c>
      <c r="BS40" s="295">
        <v>200</v>
      </c>
      <c r="BT40" s="295">
        <v>200</v>
      </c>
      <c r="BU40" s="295">
        <v>200</v>
      </c>
      <c r="BV40" s="295">
        <v>200</v>
      </c>
      <c r="BW40" s="295">
        <v>200</v>
      </c>
      <c r="BX40" s="295">
        <v>200</v>
      </c>
      <c r="BY40" s="295">
        <v>200</v>
      </c>
      <c r="BZ40" s="295">
        <v>200</v>
      </c>
      <c r="CA40" s="295">
        <v>200</v>
      </c>
      <c r="CB40" s="295">
        <v>200</v>
      </c>
      <c r="CC40" s="295">
        <v>200</v>
      </c>
      <c r="CD40" s="295">
        <v>200</v>
      </c>
      <c r="CE40" s="295">
        <v>200</v>
      </c>
      <c r="CF40" s="295">
        <v>200</v>
      </c>
      <c r="CG40" s="295">
        <v>200</v>
      </c>
      <c r="CH40" s="295">
        <v>200</v>
      </c>
      <c r="CI40" s="295">
        <v>200</v>
      </c>
      <c r="CJ40" s="295">
        <v>200</v>
      </c>
      <c r="CK40" s="295">
        <v>200</v>
      </c>
      <c r="CL40" s="295">
        <v>200</v>
      </c>
      <c r="CM40" s="295">
        <v>200</v>
      </c>
      <c r="CN40" s="295">
        <v>200</v>
      </c>
      <c r="CO40" s="295">
        <v>200</v>
      </c>
      <c r="CP40" s="295">
        <v>200</v>
      </c>
      <c r="CQ40" s="295">
        <v>200</v>
      </c>
      <c r="CR40" s="295">
        <v>200</v>
      </c>
      <c r="CS40" s="295">
        <v>200</v>
      </c>
      <c r="CT40" s="295">
        <v>200</v>
      </c>
      <c r="CU40" s="295">
        <v>200</v>
      </c>
      <c r="CV40" s="295">
        <v>200</v>
      </c>
      <c r="CW40" s="295">
        <v>200</v>
      </c>
      <c r="CX40" s="295">
        <v>200</v>
      </c>
      <c r="CY40" s="295">
        <v>200</v>
      </c>
      <c r="CZ40" s="295">
        <v>200</v>
      </c>
      <c r="DA40" s="295">
        <v>200</v>
      </c>
      <c r="DB40" s="295">
        <v>200</v>
      </c>
      <c r="DC40" s="295">
        <v>200</v>
      </c>
      <c r="DD40" s="295">
        <v>200</v>
      </c>
      <c r="DE40" s="295">
        <v>200</v>
      </c>
      <c r="DF40" s="295">
        <v>200</v>
      </c>
      <c r="DG40" s="295">
        <v>200</v>
      </c>
      <c r="DH40" s="295">
        <v>200</v>
      </c>
      <c r="DI40" s="295">
        <v>200</v>
      </c>
      <c r="DJ40" s="295">
        <v>200</v>
      </c>
      <c r="DK40" s="295">
        <v>200</v>
      </c>
      <c r="DL40" s="295">
        <v>200</v>
      </c>
      <c r="DM40" s="295">
        <v>200</v>
      </c>
      <c r="DN40" s="295">
        <v>200</v>
      </c>
      <c r="DO40" s="295">
        <v>200</v>
      </c>
      <c r="DP40" s="295">
        <v>200</v>
      </c>
      <c r="DQ40" s="295">
        <v>200</v>
      </c>
      <c r="DR40" s="295">
        <v>200</v>
      </c>
      <c r="DS40" s="295">
        <v>200</v>
      </c>
      <c r="DT40" s="295">
        <v>200</v>
      </c>
      <c r="DU40" s="295">
        <v>200</v>
      </c>
      <c r="DV40" s="295">
        <v>200</v>
      </c>
      <c r="DW40" s="295">
        <v>200</v>
      </c>
      <c r="DX40" s="295">
        <v>200</v>
      </c>
      <c r="DY40" s="295">
        <v>200</v>
      </c>
    </row>
    <row r="41" spans="2:129" ht="15.6" hidden="1" outlineLevel="1" thickTop="1" thickBot="1">
      <c r="C41" s="294" t="str">
        <f t="shared" si="21"/>
        <v>Prodotto/Servizio 4</v>
      </c>
      <c r="J41" s="295">
        <v>150</v>
      </c>
      <c r="K41" s="295">
        <v>150</v>
      </c>
      <c r="L41" s="295">
        <v>150</v>
      </c>
      <c r="M41" s="295">
        <v>150</v>
      </c>
      <c r="N41" s="295">
        <v>150</v>
      </c>
      <c r="O41" s="295">
        <v>150</v>
      </c>
      <c r="P41" s="295">
        <v>150</v>
      </c>
      <c r="Q41" s="295">
        <v>150</v>
      </c>
      <c r="R41" s="295">
        <v>150</v>
      </c>
      <c r="S41" s="295">
        <v>150</v>
      </c>
      <c r="T41" s="295">
        <v>150</v>
      </c>
      <c r="U41" s="295">
        <v>150</v>
      </c>
      <c r="V41" s="295">
        <v>150</v>
      </c>
      <c r="W41" s="295">
        <v>150</v>
      </c>
      <c r="X41" s="295">
        <v>150</v>
      </c>
      <c r="Y41" s="295">
        <v>150</v>
      </c>
      <c r="Z41" s="295">
        <v>150</v>
      </c>
      <c r="AA41" s="295">
        <v>150</v>
      </c>
      <c r="AB41" s="295">
        <v>150</v>
      </c>
      <c r="AC41" s="295">
        <v>150</v>
      </c>
      <c r="AD41" s="295">
        <v>150</v>
      </c>
      <c r="AE41" s="295">
        <v>150</v>
      </c>
      <c r="AF41" s="295">
        <v>150</v>
      </c>
      <c r="AG41" s="295">
        <v>150</v>
      </c>
      <c r="AH41" s="295">
        <v>40</v>
      </c>
      <c r="AI41" s="295">
        <v>40</v>
      </c>
      <c r="AJ41" s="295">
        <v>40</v>
      </c>
      <c r="AK41" s="295">
        <v>40</v>
      </c>
      <c r="AL41" s="295">
        <v>40</v>
      </c>
      <c r="AM41" s="295">
        <v>40</v>
      </c>
      <c r="AN41" s="295">
        <v>40</v>
      </c>
      <c r="AO41" s="295">
        <v>40</v>
      </c>
      <c r="AP41" s="295">
        <v>40</v>
      </c>
      <c r="AQ41" s="295">
        <v>40</v>
      </c>
      <c r="AR41" s="295">
        <v>40</v>
      </c>
      <c r="AS41" s="295">
        <v>40</v>
      </c>
      <c r="AT41" s="295">
        <v>150</v>
      </c>
      <c r="AU41" s="295">
        <v>150</v>
      </c>
      <c r="AV41" s="295">
        <v>150</v>
      </c>
      <c r="AW41" s="295">
        <v>150</v>
      </c>
      <c r="AX41" s="295">
        <v>150</v>
      </c>
      <c r="AY41" s="295">
        <v>150</v>
      </c>
      <c r="AZ41" s="295">
        <v>150</v>
      </c>
      <c r="BA41" s="295">
        <v>150</v>
      </c>
      <c r="BB41" s="295">
        <v>150</v>
      </c>
      <c r="BC41" s="295">
        <v>150</v>
      </c>
      <c r="BD41" s="295">
        <v>150</v>
      </c>
      <c r="BE41" s="295">
        <v>150</v>
      </c>
      <c r="BF41" s="295">
        <v>150</v>
      </c>
      <c r="BG41" s="295">
        <v>150</v>
      </c>
      <c r="BH41" s="295">
        <v>150</v>
      </c>
      <c r="BI41" s="295">
        <v>150</v>
      </c>
      <c r="BJ41" s="295">
        <v>150</v>
      </c>
      <c r="BK41" s="295">
        <v>150</v>
      </c>
      <c r="BL41" s="295">
        <v>150</v>
      </c>
      <c r="BM41" s="295">
        <v>150</v>
      </c>
      <c r="BN41" s="295">
        <v>150</v>
      </c>
      <c r="BO41" s="295">
        <v>150</v>
      </c>
      <c r="BP41" s="295">
        <v>150</v>
      </c>
      <c r="BQ41" s="295">
        <v>150</v>
      </c>
      <c r="BR41" s="295">
        <v>150</v>
      </c>
      <c r="BS41" s="295">
        <v>150</v>
      </c>
      <c r="BT41" s="295">
        <v>150</v>
      </c>
      <c r="BU41" s="295">
        <v>150</v>
      </c>
      <c r="BV41" s="295">
        <v>150</v>
      </c>
      <c r="BW41" s="295">
        <v>150</v>
      </c>
      <c r="BX41" s="295">
        <v>150</v>
      </c>
      <c r="BY41" s="295">
        <v>150</v>
      </c>
      <c r="BZ41" s="295">
        <v>150</v>
      </c>
      <c r="CA41" s="295">
        <v>150</v>
      </c>
      <c r="CB41" s="295">
        <v>150</v>
      </c>
      <c r="CC41" s="295">
        <v>150</v>
      </c>
      <c r="CD41" s="295">
        <v>150</v>
      </c>
      <c r="CE41" s="295">
        <v>150</v>
      </c>
      <c r="CF41" s="295">
        <v>150</v>
      </c>
      <c r="CG41" s="295">
        <v>150</v>
      </c>
      <c r="CH41" s="295">
        <v>150</v>
      </c>
      <c r="CI41" s="295">
        <v>150</v>
      </c>
      <c r="CJ41" s="295">
        <v>150</v>
      </c>
      <c r="CK41" s="295">
        <v>150</v>
      </c>
      <c r="CL41" s="295">
        <v>150</v>
      </c>
      <c r="CM41" s="295">
        <v>150</v>
      </c>
      <c r="CN41" s="295">
        <v>150</v>
      </c>
      <c r="CO41" s="295">
        <v>150</v>
      </c>
      <c r="CP41" s="295">
        <v>150</v>
      </c>
      <c r="CQ41" s="295">
        <v>150</v>
      </c>
      <c r="CR41" s="295">
        <v>150</v>
      </c>
      <c r="CS41" s="295">
        <v>150</v>
      </c>
      <c r="CT41" s="295">
        <v>150</v>
      </c>
      <c r="CU41" s="295">
        <v>150</v>
      </c>
      <c r="CV41" s="295">
        <v>150</v>
      </c>
      <c r="CW41" s="295">
        <v>150</v>
      </c>
      <c r="CX41" s="295">
        <v>150</v>
      </c>
      <c r="CY41" s="295">
        <v>150</v>
      </c>
      <c r="CZ41" s="295">
        <v>150</v>
      </c>
      <c r="DA41" s="295">
        <v>150</v>
      </c>
      <c r="DB41" s="295">
        <v>150</v>
      </c>
      <c r="DC41" s="295">
        <v>150</v>
      </c>
      <c r="DD41" s="295">
        <v>150</v>
      </c>
      <c r="DE41" s="295">
        <v>150</v>
      </c>
      <c r="DF41" s="295">
        <v>150</v>
      </c>
      <c r="DG41" s="295">
        <v>150</v>
      </c>
      <c r="DH41" s="295">
        <v>150</v>
      </c>
      <c r="DI41" s="295">
        <v>150</v>
      </c>
      <c r="DJ41" s="295">
        <v>150</v>
      </c>
      <c r="DK41" s="295">
        <v>150</v>
      </c>
      <c r="DL41" s="295">
        <v>150</v>
      </c>
      <c r="DM41" s="295">
        <v>150</v>
      </c>
      <c r="DN41" s="295">
        <v>150</v>
      </c>
      <c r="DO41" s="295">
        <v>150</v>
      </c>
      <c r="DP41" s="295">
        <v>150</v>
      </c>
      <c r="DQ41" s="295">
        <v>150</v>
      </c>
      <c r="DR41" s="295">
        <v>150</v>
      </c>
      <c r="DS41" s="295">
        <v>150</v>
      </c>
      <c r="DT41" s="295">
        <v>150</v>
      </c>
      <c r="DU41" s="295">
        <v>150</v>
      </c>
      <c r="DV41" s="295">
        <v>150</v>
      </c>
      <c r="DW41" s="295">
        <v>150</v>
      </c>
      <c r="DX41" s="295">
        <v>150</v>
      </c>
      <c r="DY41" s="295">
        <v>150</v>
      </c>
    </row>
    <row r="42" spans="2:129" ht="15.6" hidden="1" outlineLevel="1" thickTop="1" thickBot="1">
      <c r="C42" s="294" t="str">
        <f t="shared" si="21"/>
        <v>Prodotto/Servizio 5</v>
      </c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  <c r="BU42" s="295"/>
      <c r="BV42" s="295"/>
      <c r="BW42" s="295"/>
      <c r="BX42" s="295"/>
      <c r="BY42" s="295"/>
      <c r="BZ42" s="295"/>
      <c r="CA42" s="295"/>
      <c r="CB42" s="295"/>
      <c r="CC42" s="295"/>
      <c r="CD42" s="295"/>
      <c r="CE42" s="295"/>
      <c r="CF42" s="295"/>
      <c r="CG42" s="295"/>
      <c r="CH42" s="295"/>
      <c r="CI42" s="295"/>
      <c r="CJ42" s="295"/>
      <c r="CK42" s="295"/>
      <c r="CL42" s="295"/>
      <c r="CM42" s="295"/>
      <c r="CN42" s="295"/>
      <c r="CO42" s="295"/>
      <c r="CP42" s="295"/>
      <c r="CQ42" s="295"/>
      <c r="CR42" s="295"/>
      <c r="CS42" s="295"/>
      <c r="CT42" s="295"/>
      <c r="CU42" s="295"/>
      <c r="CV42" s="295"/>
      <c r="CW42" s="295"/>
      <c r="CX42" s="295"/>
      <c r="CY42" s="295"/>
      <c r="CZ42" s="295"/>
      <c r="DA42" s="295"/>
      <c r="DB42" s="295"/>
      <c r="DC42" s="295"/>
      <c r="DD42" s="295"/>
      <c r="DE42" s="295"/>
      <c r="DF42" s="295"/>
      <c r="DG42" s="295"/>
      <c r="DH42" s="295"/>
      <c r="DI42" s="295"/>
      <c r="DJ42" s="295"/>
      <c r="DK42" s="295"/>
      <c r="DL42" s="295"/>
      <c r="DM42" s="295"/>
      <c r="DN42" s="295"/>
      <c r="DO42" s="295"/>
      <c r="DP42" s="295"/>
      <c r="DQ42" s="295"/>
      <c r="DR42" s="295"/>
      <c r="DS42" s="295"/>
      <c r="DT42" s="295"/>
      <c r="DU42" s="295"/>
      <c r="DV42" s="295"/>
      <c r="DW42" s="295"/>
      <c r="DX42" s="295"/>
      <c r="DY42" s="295"/>
    </row>
    <row r="43" spans="2:129" ht="15.6" hidden="1" outlineLevel="1" thickTop="1" thickBot="1">
      <c r="C43" s="294" t="str">
        <f t="shared" si="21"/>
        <v>Prodotto/Servizio 6</v>
      </c>
      <c r="J43" s="295"/>
      <c r="K43" s="295"/>
      <c r="L43" s="295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  <c r="CX43" s="295"/>
      <c r="CY43" s="295"/>
      <c r="CZ43" s="295"/>
      <c r="DA43" s="295"/>
      <c r="DB43" s="295"/>
      <c r="DC43" s="295"/>
      <c r="DD43" s="295"/>
      <c r="DE43" s="295"/>
      <c r="DF43" s="295"/>
      <c r="DG43" s="295"/>
      <c r="DH43" s="295"/>
      <c r="DI43" s="295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5"/>
      <c r="DV43" s="295"/>
      <c r="DW43" s="295"/>
      <c r="DX43" s="295"/>
      <c r="DY43" s="295"/>
    </row>
    <row r="44" spans="2:129" ht="15.6" hidden="1" outlineLevel="1" thickTop="1" thickBot="1">
      <c r="C44" s="294" t="str">
        <f t="shared" si="21"/>
        <v>Prodotto/Servizio 7</v>
      </c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295"/>
      <c r="BB44" s="295"/>
      <c r="BC44" s="295"/>
      <c r="BD44" s="295"/>
      <c r="BE44" s="295"/>
      <c r="BF44" s="295"/>
      <c r="BG44" s="295"/>
      <c r="BH44" s="295"/>
      <c r="BI44" s="295"/>
      <c r="BJ44" s="295"/>
      <c r="BK44" s="295"/>
      <c r="BL44" s="295"/>
      <c r="BM44" s="295"/>
      <c r="BN44" s="295"/>
      <c r="BO44" s="295"/>
      <c r="BP44" s="295"/>
      <c r="BQ44" s="295"/>
      <c r="BR44" s="295"/>
      <c r="BS44" s="295"/>
      <c r="BT44" s="295"/>
      <c r="BU44" s="295"/>
      <c r="BV44" s="295"/>
      <c r="BW44" s="295"/>
      <c r="BX44" s="295"/>
      <c r="BY44" s="295"/>
      <c r="BZ44" s="295"/>
      <c r="CA44" s="295"/>
      <c r="CB44" s="295"/>
      <c r="CC44" s="295"/>
      <c r="CD44" s="295"/>
      <c r="CE44" s="295"/>
      <c r="CF44" s="295"/>
      <c r="CG44" s="295"/>
      <c r="CH44" s="295"/>
      <c r="CI44" s="295"/>
      <c r="CJ44" s="295"/>
      <c r="CK44" s="295"/>
      <c r="CL44" s="295"/>
      <c r="CM44" s="295"/>
      <c r="CN44" s="295"/>
      <c r="CO44" s="295"/>
      <c r="CP44" s="295"/>
      <c r="CQ44" s="295"/>
      <c r="CR44" s="295"/>
      <c r="CS44" s="295"/>
      <c r="CT44" s="295"/>
      <c r="CU44" s="295"/>
      <c r="CV44" s="295"/>
      <c r="CW44" s="295"/>
      <c r="CX44" s="295"/>
      <c r="CY44" s="295"/>
      <c r="CZ44" s="295"/>
      <c r="DA44" s="295"/>
      <c r="DB44" s="295"/>
      <c r="DC44" s="295"/>
      <c r="DD44" s="295"/>
      <c r="DE44" s="295"/>
      <c r="DF44" s="295"/>
      <c r="DG44" s="295"/>
      <c r="DH44" s="295"/>
      <c r="DI44" s="295"/>
      <c r="DJ44" s="295"/>
      <c r="DK44" s="295"/>
      <c r="DL44" s="295"/>
      <c r="DM44" s="295"/>
      <c r="DN44" s="295"/>
      <c r="DO44" s="295"/>
      <c r="DP44" s="295"/>
      <c r="DQ44" s="295"/>
      <c r="DR44" s="295"/>
      <c r="DS44" s="295"/>
      <c r="DT44" s="295"/>
      <c r="DU44" s="295"/>
      <c r="DV44" s="295"/>
      <c r="DW44" s="295"/>
      <c r="DX44" s="295"/>
      <c r="DY44" s="295"/>
    </row>
    <row r="45" spans="2:129" ht="15.6" hidden="1" outlineLevel="1" thickTop="1" thickBot="1">
      <c r="C45" s="294" t="str">
        <f t="shared" si="21"/>
        <v>Prodotto/Servizio 8</v>
      </c>
      <c r="J45" s="295"/>
      <c r="K45" s="295"/>
      <c r="L45" s="295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5"/>
      <c r="BQ45" s="295"/>
      <c r="BR45" s="295"/>
      <c r="BS45" s="295"/>
      <c r="BT45" s="295"/>
      <c r="BU45" s="295"/>
      <c r="BV45" s="295"/>
      <c r="BW45" s="295"/>
      <c r="BX45" s="295"/>
      <c r="BY45" s="295"/>
      <c r="BZ45" s="295"/>
      <c r="CA45" s="295"/>
      <c r="CB45" s="295"/>
      <c r="CC45" s="295"/>
      <c r="CD45" s="295"/>
      <c r="CE45" s="295"/>
      <c r="CF45" s="295"/>
      <c r="CG45" s="295"/>
      <c r="CH45" s="295"/>
      <c r="CI45" s="295"/>
      <c r="CJ45" s="295"/>
      <c r="CK45" s="295"/>
      <c r="CL45" s="295"/>
      <c r="CM45" s="295"/>
      <c r="CN45" s="295"/>
      <c r="CO45" s="295"/>
      <c r="CP45" s="295"/>
      <c r="CQ45" s="295"/>
      <c r="CR45" s="295"/>
      <c r="CS45" s="295"/>
      <c r="CT45" s="295"/>
      <c r="CU45" s="295"/>
      <c r="CV45" s="295"/>
      <c r="CW45" s="295"/>
      <c r="CX45" s="295"/>
      <c r="CY45" s="295"/>
      <c r="CZ45" s="295"/>
      <c r="DA45" s="295"/>
      <c r="DB45" s="295"/>
      <c r="DC45" s="295"/>
      <c r="DD45" s="295"/>
      <c r="DE45" s="295"/>
      <c r="DF45" s="295"/>
      <c r="DG45" s="295"/>
      <c r="DH45" s="295"/>
      <c r="DI45" s="295"/>
      <c r="DJ45" s="295"/>
      <c r="DK45" s="295"/>
      <c r="DL45" s="295"/>
      <c r="DM45" s="295"/>
      <c r="DN45" s="295"/>
      <c r="DO45" s="295"/>
      <c r="DP45" s="295"/>
      <c r="DQ45" s="295"/>
      <c r="DR45" s="295"/>
      <c r="DS45" s="295"/>
      <c r="DT45" s="295"/>
      <c r="DU45" s="295"/>
      <c r="DV45" s="295"/>
      <c r="DW45" s="295"/>
      <c r="DX45" s="295"/>
      <c r="DY45" s="295"/>
    </row>
    <row r="46" spans="2:129" ht="15.6" hidden="1" outlineLevel="1" thickTop="1" thickBot="1">
      <c r="C46" s="294" t="str">
        <f t="shared" si="21"/>
        <v>Prodotto/Servizio 9</v>
      </c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  <c r="BU46" s="295"/>
      <c r="BV46" s="295"/>
      <c r="BW46" s="295"/>
      <c r="BX46" s="295"/>
      <c r="BY46" s="295"/>
      <c r="BZ46" s="295"/>
      <c r="CA46" s="295"/>
      <c r="CB46" s="295"/>
      <c r="CC46" s="295"/>
      <c r="CD46" s="295"/>
      <c r="CE46" s="295"/>
      <c r="CF46" s="295"/>
      <c r="CG46" s="295"/>
      <c r="CH46" s="295"/>
      <c r="CI46" s="295"/>
      <c r="CJ46" s="295"/>
      <c r="CK46" s="295"/>
      <c r="CL46" s="295"/>
      <c r="CM46" s="295"/>
      <c r="CN46" s="295"/>
      <c r="CO46" s="295"/>
      <c r="CP46" s="295"/>
      <c r="CQ46" s="295"/>
      <c r="CR46" s="295"/>
      <c r="CS46" s="295"/>
      <c r="CT46" s="295"/>
      <c r="CU46" s="295"/>
      <c r="CV46" s="295"/>
      <c r="CW46" s="295"/>
      <c r="CX46" s="295"/>
      <c r="CY46" s="295"/>
      <c r="CZ46" s="295"/>
      <c r="DA46" s="295"/>
      <c r="DB46" s="295"/>
      <c r="DC46" s="295"/>
      <c r="DD46" s="295"/>
      <c r="DE46" s="295"/>
      <c r="DF46" s="295"/>
      <c r="DG46" s="295"/>
      <c r="DH46" s="295"/>
      <c r="DI46" s="295"/>
      <c r="DJ46" s="295"/>
      <c r="DK46" s="295"/>
      <c r="DL46" s="295"/>
      <c r="DM46" s="295"/>
      <c r="DN46" s="295"/>
      <c r="DO46" s="295"/>
      <c r="DP46" s="295"/>
      <c r="DQ46" s="295"/>
      <c r="DR46" s="295"/>
      <c r="DS46" s="295"/>
      <c r="DT46" s="295"/>
      <c r="DU46" s="295"/>
      <c r="DV46" s="295"/>
      <c r="DW46" s="295"/>
      <c r="DX46" s="295"/>
      <c r="DY46" s="295"/>
    </row>
    <row r="47" spans="2:129" ht="15.6" hidden="1" outlineLevel="1" thickTop="1" thickBot="1">
      <c r="C47" s="294" t="str">
        <f t="shared" si="21"/>
        <v>Prodotto/Servizio 10</v>
      </c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  <c r="BU47" s="295"/>
      <c r="BV47" s="295"/>
      <c r="BW47" s="295"/>
      <c r="BX47" s="295"/>
      <c r="BY47" s="295"/>
      <c r="BZ47" s="295"/>
      <c r="CA47" s="295"/>
      <c r="CB47" s="295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5"/>
      <c r="CN47" s="295"/>
      <c r="CO47" s="295"/>
      <c r="CP47" s="295"/>
      <c r="CQ47" s="295"/>
      <c r="CR47" s="295"/>
      <c r="CS47" s="295"/>
      <c r="CT47" s="295"/>
      <c r="CU47" s="295"/>
      <c r="CV47" s="295"/>
      <c r="CW47" s="295"/>
      <c r="CX47" s="295"/>
      <c r="CY47" s="295"/>
      <c r="CZ47" s="295"/>
      <c r="DA47" s="295"/>
      <c r="DB47" s="295"/>
      <c r="DC47" s="295"/>
      <c r="DD47" s="295"/>
      <c r="DE47" s="295"/>
      <c r="DF47" s="295"/>
      <c r="DG47" s="295"/>
      <c r="DH47" s="295"/>
      <c r="DI47" s="295"/>
      <c r="DJ47" s="295"/>
      <c r="DK47" s="295"/>
      <c r="DL47" s="295"/>
      <c r="DM47" s="295"/>
      <c r="DN47" s="295"/>
      <c r="DO47" s="295"/>
      <c r="DP47" s="295"/>
      <c r="DQ47" s="295"/>
      <c r="DR47" s="295"/>
      <c r="DS47" s="295"/>
      <c r="DT47" s="295"/>
      <c r="DU47" s="295"/>
      <c r="DV47" s="295"/>
      <c r="DW47" s="295"/>
      <c r="DX47" s="295"/>
      <c r="DY47" s="295"/>
    </row>
    <row r="48" spans="2:129" ht="15.6" hidden="1" outlineLevel="1" thickTop="1" thickBot="1">
      <c r="C48" s="294" t="str">
        <f t="shared" si="21"/>
        <v>Prodotto/Servizio 11</v>
      </c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  <c r="BN48" s="295"/>
      <c r="BO48" s="295"/>
      <c r="BP48" s="295"/>
      <c r="BQ48" s="295"/>
      <c r="BR48" s="295"/>
      <c r="BS48" s="295"/>
      <c r="BT48" s="295"/>
      <c r="BU48" s="295"/>
      <c r="BV48" s="295"/>
      <c r="BW48" s="295"/>
      <c r="BX48" s="295"/>
      <c r="BY48" s="295"/>
      <c r="BZ48" s="295"/>
      <c r="CA48" s="295"/>
      <c r="CB48" s="295"/>
      <c r="CC48" s="295"/>
      <c r="CD48" s="295"/>
      <c r="CE48" s="295"/>
      <c r="CF48" s="295"/>
      <c r="CG48" s="295"/>
      <c r="CH48" s="295"/>
      <c r="CI48" s="295"/>
      <c r="CJ48" s="295"/>
      <c r="CK48" s="295"/>
      <c r="CL48" s="295"/>
      <c r="CM48" s="295"/>
      <c r="CN48" s="295"/>
      <c r="CO48" s="295"/>
      <c r="CP48" s="295"/>
      <c r="CQ48" s="295"/>
      <c r="CR48" s="295"/>
      <c r="CS48" s="295"/>
      <c r="CT48" s="295"/>
      <c r="CU48" s="295"/>
      <c r="CV48" s="295"/>
      <c r="CW48" s="295"/>
      <c r="CX48" s="295"/>
      <c r="CY48" s="295"/>
      <c r="CZ48" s="295"/>
      <c r="DA48" s="295"/>
      <c r="DB48" s="295"/>
      <c r="DC48" s="295"/>
      <c r="DD48" s="295"/>
      <c r="DE48" s="295"/>
      <c r="DF48" s="295"/>
      <c r="DG48" s="295"/>
      <c r="DH48" s="295"/>
      <c r="DI48" s="295"/>
      <c r="DJ48" s="295"/>
      <c r="DK48" s="295"/>
      <c r="DL48" s="295"/>
      <c r="DM48" s="295"/>
      <c r="DN48" s="295"/>
      <c r="DO48" s="295"/>
      <c r="DP48" s="295"/>
      <c r="DQ48" s="295"/>
      <c r="DR48" s="295"/>
      <c r="DS48" s="295"/>
      <c r="DT48" s="295"/>
      <c r="DU48" s="295"/>
      <c r="DV48" s="295"/>
      <c r="DW48" s="295"/>
      <c r="DX48" s="295"/>
      <c r="DY48" s="295"/>
    </row>
    <row r="49" spans="3:129" ht="15.6" hidden="1" outlineLevel="1" thickTop="1" thickBot="1">
      <c r="C49" s="294" t="str">
        <f t="shared" si="21"/>
        <v>Prodotto/Servizio 12</v>
      </c>
      <c r="J49" s="295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295"/>
      <c r="BB49" s="295"/>
      <c r="BC49" s="295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  <c r="BU49" s="295"/>
      <c r="BV49" s="295"/>
      <c r="BW49" s="295"/>
      <c r="BX49" s="295"/>
      <c r="BY49" s="295"/>
      <c r="BZ49" s="295"/>
      <c r="CA49" s="295"/>
      <c r="CB49" s="295"/>
      <c r="CC49" s="295"/>
      <c r="CD49" s="295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295"/>
      <c r="CV49" s="295"/>
      <c r="CW49" s="295"/>
      <c r="CX49" s="295"/>
      <c r="CY49" s="295"/>
      <c r="CZ49" s="295"/>
      <c r="DA49" s="295"/>
      <c r="DB49" s="295"/>
      <c r="DC49" s="295"/>
      <c r="DD49" s="295"/>
      <c r="DE49" s="295"/>
      <c r="DF49" s="295"/>
      <c r="DG49" s="295"/>
      <c r="DH49" s="295"/>
      <c r="DI49" s="295"/>
      <c r="DJ49" s="295"/>
      <c r="DK49" s="295"/>
      <c r="DL49" s="295"/>
      <c r="DM49" s="295"/>
      <c r="DN49" s="295"/>
      <c r="DO49" s="295"/>
      <c r="DP49" s="295"/>
      <c r="DQ49" s="295"/>
      <c r="DR49" s="295"/>
      <c r="DS49" s="295"/>
      <c r="DT49" s="295"/>
      <c r="DU49" s="295"/>
      <c r="DV49" s="295"/>
      <c r="DW49" s="295"/>
      <c r="DX49" s="295"/>
      <c r="DY49" s="295"/>
    </row>
    <row r="50" spans="3:129" ht="15.6" hidden="1" outlineLevel="1" thickTop="1" thickBot="1">
      <c r="C50" s="294" t="str">
        <f t="shared" si="21"/>
        <v>Prodotto/Servizio 13</v>
      </c>
      <c r="J50" s="295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295"/>
      <c r="AN50" s="295"/>
      <c r="AO50" s="295"/>
      <c r="AP50" s="295"/>
      <c r="AQ50" s="295"/>
      <c r="AR50" s="295"/>
      <c r="AS50" s="295"/>
      <c r="AT50" s="295"/>
      <c r="AU50" s="295"/>
      <c r="AV50" s="295"/>
      <c r="AW50" s="295"/>
      <c r="AX50" s="295"/>
      <c r="AY50" s="295"/>
      <c r="AZ50" s="295"/>
      <c r="BA50" s="295"/>
      <c r="BB50" s="295"/>
      <c r="BC50" s="295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95"/>
      <c r="BO50" s="295"/>
      <c r="BP50" s="295"/>
      <c r="BQ50" s="295"/>
      <c r="BR50" s="295"/>
      <c r="BS50" s="295"/>
      <c r="BT50" s="295"/>
      <c r="BU50" s="295"/>
      <c r="BV50" s="295"/>
      <c r="BW50" s="295"/>
      <c r="BX50" s="295"/>
      <c r="BY50" s="295"/>
      <c r="BZ50" s="295"/>
      <c r="CA50" s="295"/>
      <c r="CB50" s="295"/>
      <c r="CC50" s="295"/>
      <c r="CD50" s="295"/>
      <c r="CE50" s="295"/>
      <c r="CF50" s="295"/>
      <c r="CG50" s="295"/>
      <c r="CH50" s="295"/>
      <c r="CI50" s="295"/>
      <c r="CJ50" s="295"/>
      <c r="CK50" s="295"/>
      <c r="CL50" s="295"/>
      <c r="CM50" s="295"/>
      <c r="CN50" s="295"/>
      <c r="CO50" s="295"/>
      <c r="CP50" s="295"/>
      <c r="CQ50" s="295"/>
      <c r="CR50" s="295"/>
      <c r="CS50" s="295"/>
      <c r="CT50" s="295"/>
      <c r="CU50" s="295"/>
      <c r="CV50" s="295"/>
      <c r="CW50" s="295"/>
      <c r="CX50" s="295"/>
      <c r="CY50" s="295"/>
      <c r="CZ50" s="295"/>
      <c r="DA50" s="295"/>
      <c r="DB50" s="295"/>
      <c r="DC50" s="295"/>
      <c r="DD50" s="295"/>
      <c r="DE50" s="295"/>
      <c r="DF50" s="295"/>
      <c r="DG50" s="295"/>
      <c r="DH50" s="295"/>
      <c r="DI50" s="295"/>
      <c r="DJ50" s="295"/>
      <c r="DK50" s="295"/>
      <c r="DL50" s="295"/>
      <c r="DM50" s="295"/>
      <c r="DN50" s="295"/>
      <c r="DO50" s="295"/>
      <c r="DP50" s="295"/>
      <c r="DQ50" s="295"/>
      <c r="DR50" s="295"/>
      <c r="DS50" s="295"/>
      <c r="DT50" s="295"/>
      <c r="DU50" s="295"/>
      <c r="DV50" s="295"/>
      <c r="DW50" s="295"/>
      <c r="DX50" s="295"/>
      <c r="DY50" s="295"/>
    </row>
    <row r="51" spans="3:129" ht="15.6" hidden="1" outlineLevel="1" thickTop="1" thickBot="1">
      <c r="C51" s="294" t="str">
        <f t="shared" si="21"/>
        <v>Prodotto/Servizio 14</v>
      </c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295"/>
      <c r="AN51" s="295"/>
      <c r="AO51" s="295"/>
      <c r="AP51" s="295"/>
      <c r="AQ51" s="295"/>
      <c r="AR51" s="295"/>
      <c r="AS51" s="295"/>
      <c r="AT51" s="295"/>
      <c r="AU51" s="295"/>
      <c r="AV51" s="295"/>
      <c r="AW51" s="295"/>
      <c r="AX51" s="295"/>
      <c r="AY51" s="295"/>
      <c r="AZ51" s="295"/>
      <c r="BA51" s="295"/>
      <c r="BB51" s="295"/>
      <c r="BC51" s="295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95"/>
      <c r="BO51" s="295"/>
      <c r="BP51" s="295"/>
      <c r="BQ51" s="295"/>
      <c r="BR51" s="295"/>
      <c r="BS51" s="295"/>
      <c r="BT51" s="295"/>
      <c r="BU51" s="295"/>
      <c r="BV51" s="295"/>
      <c r="BW51" s="295"/>
      <c r="BX51" s="295"/>
      <c r="BY51" s="295"/>
      <c r="BZ51" s="295"/>
      <c r="CA51" s="295"/>
      <c r="CB51" s="295"/>
      <c r="CC51" s="295"/>
      <c r="CD51" s="295"/>
      <c r="CE51" s="295"/>
      <c r="CF51" s="295"/>
      <c r="CG51" s="295"/>
      <c r="CH51" s="295"/>
      <c r="CI51" s="295"/>
      <c r="CJ51" s="295"/>
      <c r="CK51" s="295"/>
      <c r="CL51" s="295"/>
      <c r="CM51" s="295"/>
      <c r="CN51" s="295"/>
      <c r="CO51" s="295"/>
      <c r="CP51" s="295"/>
      <c r="CQ51" s="295"/>
      <c r="CR51" s="295"/>
      <c r="CS51" s="295"/>
      <c r="CT51" s="295"/>
      <c r="CU51" s="295"/>
      <c r="CV51" s="295"/>
      <c r="CW51" s="295"/>
      <c r="CX51" s="295"/>
      <c r="CY51" s="295"/>
      <c r="CZ51" s="295"/>
      <c r="DA51" s="295"/>
      <c r="DB51" s="295"/>
      <c r="DC51" s="295"/>
      <c r="DD51" s="295"/>
      <c r="DE51" s="295"/>
      <c r="DF51" s="295"/>
      <c r="DG51" s="295"/>
      <c r="DH51" s="295"/>
      <c r="DI51" s="295"/>
      <c r="DJ51" s="295"/>
      <c r="DK51" s="295"/>
      <c r="DL51" s="295"/>
      <c r="DM51" s="295"/>
      <c r="DN51" s="295"/>
      <c r="DO51" s="295"/>
      <c r="DP51" s="295"/>
      <c r="DQ51" s="295"/>
      <c r="DR51" s="295"/>
      <c r="DS51" s="295"/>
      <c r="DT51" s="295"/>
      <c r="DU51" s="295"/>
      <c r="DV51" s="295"/>
      <c r="DW51" s="295"/>
      <c r="DX51" s="295"/>
      <c r="DY51" s="295"/>
    </row>
    <row r="52" spans="3:129" ht="15.6" hidden="1" outlineLevel="1" thickTop="1" thickBot="1">
      <c r="C52" s="294" t="str">
        <f t="shared" si="21"/>
        <v>Prodotto/Servizio 15</v>
      </c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295"/>
      <c r="AN52" s="295"/>
      <c r="AO52" s="295"/>
      <c r="AP52" s="295"/>
      <c r="AQ52" s="295"/>
      <c r="AR52" s="295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</row>
    <row r="53" spans="3:129" ht="15.6" hidden="1" outlineLevel="1" thickTop="1" thickBot="1">
      <c r="C53" s="294" t="str">
        <f t="shared" si="21"/>
        <v>Prodotto/Servizio 16</v>
      </c>
      <c r="J53" s="295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295"/>
      <c r="AN53" s="295"/>
      <c r="AO53" s="295"/>
      <c r="AP53" s="295"/>
      <c r="AQ53" s="295"/>
      <c r="AR53" s="295"/>
      <c r="AS53" s="295"/>
      <c r="AT53" s="295"/>
      <c r="AU53" s="295"/>
      <c r="AV53" s="295"/>
      <c r="AW53" s="295"/>
      <c r="AX53" s="295"/>
      <c r="AY53" s="295"/>
      <c r="AZ53" s="295"/>
      <c r="BA53" s="295"/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  <c r="BU53" s="295"/>
      <c r="BV53" s="295"/>
      <c r="BW53" s="295"/>
      <c r="BX53" s="295"/>
      <c r="BY53" s="295"/>
      <c r="BZ53" s="295"/>
      <c r="CA53" s="295"/>
      <c r="CB53" s="295"/>
      <c r="CC53" s="295"/>
      <c r="CD53" s="295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295"/>
      <c r="CV53" s="295"/>
      <c r="CW53" s="295"/>
      <c r="CX53" s="295"/>
      <c r="CY53" s="295"/>
      <c r="CZ53" s="295"/>
      <c r="DA53" s="295"/>
      <c r="DB53" s="295"/>
      <c r="DC53" s="295"/>
      <c r="DD53" s="295"/>
      <c r="DE53" s="295"/>
      <c r="DF53" s="295"/>
      <c r="DG53" s="295"/>
      <c r="DH53" s="295"/>
      <c r="DI53" s="295"/>
      <c r="DJ53" s="295"/>
      <c r="DK53" s="295"/>
      <c r="DL53" s="295"/>
      <c r="DM53" s="295"/>
      <c r="DN53" s="295"/>
      <c r="DO53" s="295"/>
      <c r="DP53" s="295"/>
      <c r="DQ53" s="295"/>
      <c r="DR53" s="295"/>
      <c r="DS53" s="295"/>
      <c r="DT53" s="295"/>
      <c r="DU53" s="295"/>
      <c r="DV53" s="295"/>
      <c r="DW53" s="295"/>
      <c r="DX53" s="295"/>
      <c r="DY53" s="295"/>
    </row>
    <row r="54" spans="3:129" ht="15.6" hidden="1" outlineLevel="1" thickTop="1" thickBot="1">
      <c r="C54" s="294" t="str">
        <f t="shared" si="21"/>
        <v>Prodotto/Servizio 17</v>
      </c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5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5"/>
      <c r="BY54" s="295"/>
      <c r="BZ54" s="295"/>
      <c r="CA54" s="295"/>
      <c r="CB54" s="295"/>
      <c r="CC54" s="295"/>
      <c r="CD54" s="295"/>
      <c r="CE54" s="295"/>
      <c r="CF54" s="295"/>
      <c r="CG54" s="295"/>
      <c r="CH54" s="295"/>
      <c r="CI54" s="295"/>
      <c r="CJ54" s="295"/>
      <c r="CK54" s="295"/>
      <c r="CL54" s="295"/>
      <c r="CM54" s="295"/>
      <c r="CN54" s="295"/>
      <c r="CO54" s="295"/>
      <c r="CP54" s="295"/>
      <c r="CQ54" s="295"/>
      <c r="CR54" s="295"/>
      <c r="CS54" s="295"/>
      <c r="CT54" s="295"/>
      <c r="CU54" s="295"/>
      <c r="CV54" s="295"/>
      <c r="CW54" s="295"/>
      <c r="CX54" s="295"/>
      <c r="CY54" s="295"/>
      <c r="CZ54" s="295"/>
      <c r="DA54" s="295"/>
      <c r="DB54" s="295"/>
      <c r="DC54" s="295"/>
      <c r="DD54" s="295"/>
      <c r="DE54" s="295"/>
      <c r="DF54" s="295"/>
      <c r="DG54" s="295"/>
      <c r="DH54" s="295"/>
      <c r="DI54" s="295"/>
      <c r="DJ54" s="295"/>
      <c r="DK54" s="295"/>
      <c r="DL54" s="295"/>
      <c r="DM54" s="295"/>
      <c r="DN54" s="295"/>
      <c r="DO54" s="295"/>
      <c r="DP54" s="295"/>
      <c r="DQ54" s="295"/>
      <c r="DR54" s="295"/>
      <c r="DS54" s="295"/>
      <c r="DT54" s="295"/>
      <c r="DU54" s="295"/>
      <c r="DV54" s="295"/>
      <c r="DW54" s="295"/>
      <c r="DX54" s="295"/>
      <c r="DY54" s="295"/>
    </row>
    <row r="55" spans="3:129" ht="15.6" hidden="1" outlineLevel="1" thickTop="1" thickBot="1">
      <c r="C55" s="294" t="str">
        <f t="shared" si="21"/>
        <v>Prodotto/Servizio 18</v>
      </c>
      <c r="J55" s="295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  <c r="BB55" s="295"/>
      <c r="BC55" s="295"/>
      <c r="BD55" s="295"/>
      <c r="BE55" s="295"/>
      <c r="BF55" s="295"/>
      <c r="BG55" s="295"/>
      <c r="BH55" s="295"/>
      <c r="BI55" s="295"/>
      <c r="BJ55" s="295"/>
      <c r="BK55" s="295"/>
      <c r="BL55" s="295"/>
      <c r="BM55" s="295"/>
      <c r="BN55" s="295"/>
      <c r="BO55" s="295"/>
      <c r="BP55" s="295"/>
      <c r="BQ55" s="295"/>
      <c r="BR55" s="295"/>
      <c r="BS55" s="295"/>
      <c r="BT55" s="295"/>
      <c r="BU55" s="295"/>
      <c r="BV55" s="295"/>
      <c r="BW55" s="295"/>
      <c r="BX55" s="295"/>
      <c r="BY55" s="295"/>
      <c r="BZ55" s="295"/>
      <c r="CA55" s="295"/>
      <c r="CB55" s="295"/>
      <c r="CC55" s="295"/>
      <c r="CD55" s="295"/>
      <c r="CE55" s="295"/>
      <c r="CF55" s="295"/>
      <c r="CG55" s="295"/>
      <c r="CH55" s="295"/>
      <c r="CI55" s="295"/>
      <c r="CJ55" s="295"/>
      <c r="CK55" s="295"/>
      <c r="CL55" s="295"/>
      <c r="CM55" s="295"/>
      <c r="CN55" s="295"/>
      <c r="CO55" s="295"/>
      <c r="CP55" s="295"/>
      <c r="CQ55" s="295"/>
      <c r="CR55" s="295"/>
      <c r="CS55" s="295"/>
      <c r="CT55" s="295"/>
      <c r="CU55" s="295"/>
      <c r="CV55" s="295"/>
      <c r="CW55" s="295"/>
      <c r="CX55" s="295"/>
      <c r="CY55" s="295"/>
      <c r="CZ55" s="295"/>
      <c r="DA55" s="295"/>
      <c r="DB55" s="295"/>
      <c r="DC55" s="295"/>
      <c r="DD55" s="295"/>
      <c r="DE55" s="295"/>
      <c r="DF55" s="295"/>
      <c r="DG55" s="295"/>
      <c r="DH55" s="295"/>
      <c r="DI55" s="295"/>
      <c r="DJ55" s="295"/>
      <c r="DK55" s="295"/>
      <c r="DL55" s="295"/>
      <c r="DM55" s="295"/>
      <c r="DN55" s="295"/>
      <c r="DO55" s="295"/>
      <c r="DP55" s="295"/>
      <c r="DQ55" s="295"/>
      <c r="DR55" s="295"/>
      <c r="DS55" s="295"/>
      <c r="DT55" s="295"/>
      <c r="DU55" s="295"/>
      <c r="DV55" s="295"/>
      <c r="DW55" s="295"/>
      <c r="DX55" s="295"/>
      <c r="DY55" s="295"/>
    </row>
    <row r="56" spans="3:129" ht="15.6" hidden="1" outlineLevel="1" thickTop="1" thickBot="1">
      <c r="C56" s="294" t="str">
        <f t="shared" si="21"/>
        <v>Prodotto/Servizio 19</v>
      </c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95"/>
      <c r="BW56" s="295"/>
      <c r="BX56" s="295"/>
      <c r="BY56" s="295"/>
      <c r="BZ56" s="295"/>
      <c r="CA56" s="295"/>
      <c r="CB56" s="295"/>
      <c r="CC56" s="295"/>
      <c r="CD56" s="295"/>
      <c r="CE56" s="295"/>
      <c r="CF56" s="295"/>
      <c r="CG56" s="295"/>
      <c r="CH56" s="295"/>
      <c r="CI56" s="295"/>
      <c r="CJ56" s="295"/>
      <c r="CK56" s="295"/>
      <c r="CL56" s="295"/>
      <c r="CM56" s="295"/>
      <c r="CN56" s="295"/>
      <c r="CO56" s="295"/>
      <c r="CP56" s="295"/>
      <c r="CQ56" s="295"/>
      <c r="CR56" s="295"/>
      <c r="CS56" s="295"/>
      <c r="CT56" s="295"/>
      <c r="CU56" s="295"/>
      <c r="CV56" s="295"/>
      <c r="CW56" s="295"/>
      <c r="CX56" s="295"/>
      <c r="CY56" s="295"/>
      <c r="CZ56" s="295"/>
      <c r="DA56" s="295"/>
      <c r="DB56" s="295"/>
      <c r="DC56" s="295"/>
      <c r="DD56" s="295"/>
      <c r="DE56" s="295"/>
      <c r="DF56" s="295"/>
      <c r="DG56" s="295"/>
      <c r="DH56" s="295"/>
      <c r="DI56" s="295"/>
      <c r="DJ56" s="295"/>
      <c r="DK56" s="295"/>
      <c r="DL56" s="295"/>
      <c r="DM56" s="295"/>
      <c r="DN56" s="295"/>
      <c r="DO56" s="295"/>
      <c r="DP56" s="295"/>
      <c r="DQ56" s="295"/>
      <c r="DR56" s="295"/>
      <c r="DS56" s="295"/>
      <c r="DT56" s="295"/>
      <c r="DU56" s="295"/>
      <c r="DV56" s="295"/>
      <c r="DW56" s="295"/>
      <c r="DX56" s="295"/>
      <c r="DY56" s="295"/>
    </row>
    <row r="57" spans="3:129" ht="15.6" hidden="1" outlineLevel="1" thickTop="1" thickBot="1">
      <c r="C57" s="294" t="str">
        <f t="shared" si="21"/>
        <v>Prodotto/Servizio 20</v>
      </c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/>
      <c r="AY57" s="295"/>
      <c r="AZ57" s="295"/>
      <c r="BA57" s="295"/>
      <c r="BB57" s="295"/>
      <c r="BC57" s="295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95"/>
      <c r="BO57" s="295"/>
      <c r="BP57" s="295"/>
      <c r="BQ57" s="295"/>
      <c r="BR57" s="295"/>
      <c r="BS57" s="295"/>
      <c r="BT57" s="295"/>
      <c r="BU57" s="295"/>
      <c r="BV57" s="295"/>
      <c r="BW57" s="295"/>
      <c r="BX57" s="295"/>
      <c r="BY57" s="295"/>
      <c r="BZ57" s="295"/>
      <c r="CA57" s="295"/>
      <c r="CB57" s="295"/>
      <c r="CC57" s="295"/>
      <c r="CD57" s="295"/>
      <c r="CE57" s="295"/>
      <c r="CF57" s="295"/>
      <c r="CG57" s="295"/>
      <c r="CH57" s="295"/>
      <c r="CI57" s="295"/>
      <c r="CJ57" s="295"/>
      <c r="CK57" s="295"/>
      <c r="CL57" s="295"/>
      <c r="CM57" s="295"/>
      <c r="CN57" s="295"/>
      <c r="CO57" s="295"/>
      <c r="CP57" s="295"/>
      <c r="CQ57" s="295"/>
      <c r="CR57" s="295"/>
      <c r="CS57" s="295"/>
      <c r="CT57" s="295"/>
      <c r="CU57" s="295"/>
      <c r="CV57" s="295"/>
      <c r="CW57" s="295"/>
      <c r="CX57" s="295"/>
      <c r="CY57" s="295"/>
      <c r="CZ57" s="295"/>
      <c r="DA57" s="295"/>
      <c r="DB57" s="295"/>
      <c r="DC57" s="295"/>
      <c r="DD57" s="295"/>
      <c r="DE57" s="295"/>
      <c r="DF57" s="295"/>
      <c r="DG57" s="295"/>
      <c r="DH57" s="295"/>
      <c r="DI57" s="295"/>
      <c r="DJ57" s="295"/>
      <c r="DK57" s="295"/>
      <c r="DL57" s="295"/>
      <c r="DM57" s="295"/>
      <c r="DN57" s="295"/>
      <c r="DO57" s="295"/>
      <c r="DP57" s="295"/>
      <c r="DQ57" s="295"/>
      <c r="DR57" s="295"/>
      <c r="DS57" s="295"/>
      <c r="DT57" s="295"/>
      <c r="DU57" s="295"/>
      <c r="DV57" s="295"/>
      <c r="DW57" s="295"/>
      <c r="DX57" s="295"/>
      <c r="DY57" s="295"/>
    </row>
    <row r="58" spans="3:129" ht="15.6" hidden="1" outlineLevel="1" thickTop="1" thickBot="1">
      <c r="C58" s="294" t="str">
        <f t="shared" si="21"/>
        <v>Prodotto/Servizio 21</v>
      </c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  <c r="BU58" s="295"/>
      <c r="BV58" s="295"/>
      <c r="BW58" s="295"/>
      <c r="BX58" s="295"/>
      <c r="BY58" s="295"/>
      <c r="BZ58" s="295"/>
      <c r="CA58" s="295"/>
      <c r="CB58" s="295"/>
      <c r="CC58" s="295"/>
      <c r="CD58" s="295"/>
      <c r="CE58" s="295"/>
      <c r="CF58" s="295"/>
      <c r="CG58" s="295"/>
      <c r="CH58" s="295"/>
      <c r="CI58" s="295"/>
      <c r="CJ58" s="295"/>
      <c r="CK58" s="295"/>
      <c r="CL58" s="295"/>
      <c r="CM58" s="295"/>
      <c r="CN58" s="295"/>
      <c r="CO58" s="295"/>
      <c r="CP58" s="295"/>
      <c r="CQ58" s="295"/>
      <c r="CR58" s="295"/>
      <c r="CS58" s="295"/>
      <c r="CT58" s="295"/>
      <c r="CU58" s="295"/>
      <c r="CV58" s="295"/>
      <c r="CW58" s="295"/>
      <c r="CX58" s="295"/>
      <c r="CY58" s="295"/>
      <c r="CZ58" s="295"/>
      <c r="DA58" s="295"/>
      <c r="DB58" s="295"/>
      <c r="DC58" s="295"/>
      <c r="DD58" s="295"/>
      <c r="DE58" s="295"/>
      <c r="DF58" s="295"/>
      <c r="DG58" s="295"/>
      <c r="DH58" s="295"/>
      <c r="DI58" s="295"/>
      <c r="DJ58" s="295"/>
      <c r="DK58" s="295"/>
      <c r="DL58" s="295"/>
      <c r="DM58" s="295"/>
      <c r="DN58" s="295"/>
      <c r="DO58" s="295"/>
      <c r="DP58" s="295"/>
      <c r="DQ58" s="295"/>
      <c r="DR58" s="295"/>
      <c r="DS58" s="295"/>
      <c r="DT58" s="295"/>
      <c r="DU58" s="295"/>
      <c r="DV58" s="295"/>
      <c r="DW58" s="295"/>
      <c r="DX58" s="295"/>
      <c r="DY58" s="295"/>
    </row>
    <row r="59" spans="3:129" ht="15.6" hidden="1" outlineLevel="1" thickTop="1" thickBot="1">
      <c r="C59" s="294" t="str">
        <f t="shared" si="21"/>
        <v>Prodotto/Servizio 22</v>
      </c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</row>
    <row r="60" spans="3:129" ht="15.6" hidden="1" outlineLevel="1" thickTop="1" thickBot="1">
      <c r="C60" s="294" t="str">
        <f t="shared" si="21"/>
        <v>Prodotto/Servizio 23</v>
      </c>
      <c r="J60" s="295"/>
      <c r="K60" s="295"/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295"/>
      <c r="AN60" s="295"/>
      <c r="AO60" s="295"/>
      <c r="AP60" s="295"/>
      <c r="AQ60" s="295"/>
      <c r="AR60" s="295"/>
      <c r="AS60" s="295"/>
      <c r="AT60" s="295"/>
      <c r="AU60" s="295"/>
      <c r="AV60" s="295"/>
      <c r="AW60" s="295"/>
      <c r="AX60" s="295"/>
      <c r="AY60" s="295"/>
      <c r="AZ60" s="295"/>
      <c r="BA60" s="295"/>
      <c r="BB60" s="295"/>
      <c r="BC60" s="295"/>
      <c r="BD60" s="295"/>
      <c r="BE60" s="295"/>
      <c r="BF60" s="295"/>
      <c r="BG60" s="295"/>
      <c r="BH60" s="295"/>
      <c r="BI60" s="295"/>
      <c r="BJ60" s="295"/>
      <c r="BK60" s="295"/>
      <c r="BL60" s="295"/>
      <c r="BM60" s="295"/>
      <c r="BN60" s="295"/>
      <c r="BO60" s="295"/>
      <c r="BP60" s="295"/>
      <c r="BQ60" s="295"/>
      <c r="BR60" s="295"/>
      <c r="BS60" s="295"/>
      <c r="BT60" s="295"/>
      <c r="BU60" s="295"/>
      <c r="BV60" s="295"/>
      <c r="BW60" s="295"/>
      <c r="BX60" s="295"/>
      <c r="BY60" s="295"/>
      <c r="BZ60" s="295"/>
      <c r="CA60" s="295"/>
      <c r="CB60" s="295"/>
      <c r="CC60" s="295"/>
      <c r="CD60" s="295"/>
      <c r="CE60" s="295"/>
      <c r="CF60" s="295"/>
      <c r="CG60" s="295"/>
      <c r="CH60" s="295"/>
      <c r="CI60" s="295"/>
      <c r="CJ60" s="295"/>
      <c r="CK60" s="295"/>
      <c r="CL60" s="295"/>
      <c r="CM60" s="295"/>
      <c r="CN60" s="295"/>
      <c r="CO60" s="295"/>
      <c r="CP60" s="295"/>
      <c r="CQ60" s="295"/>
      <c r="CR60" s="295"/>
      <c r="CS60" s="295"/>
      <c r="CT60" s="295"/>
      <c r="CU60" s="295"/>
      <c r="CV60" s="295"/>
      <c r="CW60" s="295"/>
      <c r="CX60" s="295"/>
      <c r="CY60" s="295"/>
      <c r="CZ60" s="295"/>
      <c r="DA60" s="295"/>
      <c r="DB60" s="295"/>
      <c r="DC60" s="295"/>
      <c r="DD60" s="295"/>
      <c r="DE60" s="295"/>
      <c r="DF60" s="295"/>
      <c r="DG60" s="295"/>
      <c r="DH60" s="295"/>
      <c r="DI60" s="295"/>
      <c r="DJ60" s="295"/>
      <c r="DK60" s="295"/>
      <c r="DL60" s="295"/>
      <c r="DM60" s="295"/>
      <c r="DN60" s="295"/>
      <c r="DO60" s="295"/>
      <c r="DP60" s="295"/>
      <c r="DQ60" s="295"/>
      <c r="DR60" s="295"/>
      <c r="DS60" s="295"/>
      <c r="DT60" s="295"/>
      <c r="DU60" s="295"/>
      <c r="DV60" s="295"/>
      <c r="DW60" s="295"/>
      <c r="DX60" s="295"/>
      <c r="DY60" s="295"/>
    </row>
    <row r="61" spans="3:129" ht="15.6" hidden="1" outlineLevel="1" thickTop="1" thickBot="1">
      <c r="C61" s="294" t="str">
        <f t="shared" si="21"/>
        <v>Prodotto/Servizio 24</v>
      </c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  <c r="BB61" s="295"/>
      <c r="BC61" s="295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95"/>
      <c r="BO61" s="295"/>
      <c r="BP61" s="295"/>
      <c r="BQ61" s="295"/>
      <c r="BR61" s="295"/>
      <c r="BS61" s="295"/>
      <c r="BT61" s="295"/>
      <c r="BU61" s="295"/>
      <c r="BV61" s="295"/>
      <c r="BW61" s="295"/>
      <c r="BX61" s="295"/>
      <c r="BY61" s="295"/>
      <c r="BZ61" s="295"/>
      <c r="CA61" s="295"/>
      <c r="CB61" s="295"/>
      <c r="CC61" s="295"/>
      <c r="CD61" s="295"/>
      <c r="CE61" s="295"/>
      <c r="CF61" s="295"/>
      <c r="CG61" s="295"/>
      <c r="CH61" s="295"/>
      <c r="CI61" s="295"/>
      <c r="CJ61" s="295"/>
      <c r="CK61" s="295"/>
      <c r="CL61" s="295"/>
      <c r="CM61" s="295"/>
      <c r="CN61" s="295"/>
      <c r="CO61" s="295"/>
      <c r="CP61" s="295"/>
      <c r="CQ61" s="295"/>
      <c r="CR61" s="295"/>
      <c r="CS61" s="295"/>
      <c r="CT61" s="295"/>
      <c r="CU61" s="295"/>
      <c r="CV61" s="295"/>
      <c r="CW61" s="295"/>
      <c r="CX61" s="295"/>
      <c r="CY61" s="295"/>
      <c r="CZ61" s="295"/>
      <c r="DA61" s="295"/>
      <c r="DB61" s="295"/>
      <c r="DC61" s="295"/>
      <c r="DD61" s="295"/>
      <c r="DE61" s="295"/>
      <c r="DF61" s="295"/>
      <c r="DG61" s="295"/>
      <c r="DH61" s="295"/>
      <c r="DI61" s="295"/>
      <c r="DJ61" s="295"/>
      <c r="DK61" s="295"/>
      <c r="DL61" s="295"/>
      <c r="DM61" s="295"/>
      <c r="DN61" s="295"/>
      <c r="DO61" s="295"/>
      <c r="DP61" s="295"/>
      <c r="DQ61" s="295"/>
      <c r="DR61" s="295"/>
      <c r="DS61" s="295"/>
      <c r="DT61" s="295"/>
      <c r="DU61" s="295"/>
      <c r="DV61" s="295"/>
      <c r="DW61" s="295"/>
      <c r="DX61" s="295"/>
      <c r="DY61" s="295"/>
    </row>
    <row r="62" spans="3:129" ht="15.6" hidden="1" outlineLevel="1" thickTop="1" thickBot="1">
      <c r="C62" s="294" t="str">
        <f t="shared" si="21"/>
        <v>Prodotto/Servizio 25</v>
      </c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  <c r="AW62" s="295"/>
      <c r="AX62" s="295"/>
      <c r="AY62" s="295"/>
      <c r="AZ62" s="295"/>
      <c r="BA62" s="295"/>
      <c r="BB62" s="295"/>
      <c r="BC62" s="295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95"/>
      <c r="BO62" s="295"/>
      <c r="BP62" s="295"/>
      <c r="BQ62" s="295"/>
      <c r="BR62" s="295"/>
      <c r="BS62" s="295"/>
      <c r="BT62" s="295"/>
      <c r="BU62" s="295"/>
      <c r="BV62" s="295"/>
      <c r="BW62" s="295"/>
      <c r="BX62" s="295"/>
      <c r="BY62" s="295"/>
      <c r="BZ62" s="295"/>
      <c r="CA62" s="295"/>
      <c r="CB62" s="295"/>
      <c r="CC62" s="295"/>
      <c r="CD62" s="295"/>
      <c r="CE62" s="295"/>
      <c r="CF62" s="295"/>
      <c r="CG62" s="295"/>
      <c r="CH62" s="295"/>
      <c r="CI62" s="295"/>
      <c r="CJ62" s="295"/>
      <c r="CK62" s="295"/>
      <c r="CL62" s="295"/>
      <c r="CM62" s="295"/>
      <c r="CN62" s="295"/>
      <c r="CO62" s="295"/>
      <c r="CP62" s="295"/>
      <c r="CQ62" s="295"/>
      <c r="CR62" s="295"/>
      <c r="CS62" s="295"/>
      <c r="CT62" s="295"/>
      <c r="CU62" s="295"/>
      <c r="CV62" s="295"/>
      <c r="CW62" s="295"/>
      <c r="CX62" s="295"/>
      <c r="CY62" s="295"/>
      <c r="CZ62" s="295"/>
      <c r="DA62" s="295"/>
      <c r="DB62" s="295"/>
      <c r="DC62" s="295"/>
      <c r="DD62" s="295"/>
      <c r="DE62" s="295"/>
      <c r="DF62" s="295"/>
      <c r="DG62" s="295"/>
      <c r="DH62" s="295"/>
      <c r="DI62" s="295"/>
      <c r="DJ62" s="295"/>
      <c r="DK62" s="295"/>
      <c r="DL62" s="295"/>
      <c r="DM62" s="295"/>
      <c r="DN62" s="295"/>
      <c r="DO62" s="295"/>
      <c r="DP62" s="295"/>
      <c r="DQ62" s="295"/>
      <c r="DR62" s="295"/>
      <c r="DS62" s="295"/>
      <c r="DT62" s="295"/>
      <c r="DU62" s="295"/>
      <c r="DV62" s="295"/>
      <c r="DW62" s="295"/>
      <c r="DX62" s="295"/>
      <c r="DY62" s="295"/>
    </row>
    <row r="63" spans="3:129" ht="15.6" hidden="1" outlineLevel="1" thickTop="1" thickBot="1">
      <c r="C63" s="294" t="str">
        <f t="shared" si="21"/>
        <v>Prodotto/Servizio 26</v>
      </c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  <c r="AO63" s="295"/>
      <c r="AP63" s="295"/>
      <c r="AQ63" s="295"/>
      <c r="AR63" s="295"/>
      <c r="AS63" s="295"/>
      <c r="AT63" s="295"/>
      <c r="AU63" s="295"/>
      <c r="AV63" s="295"/>
      <c r="AW63" s="295"/>
      <c r="AX63" s="295"/>
      <c r="AY63" s="295"/>
      <c r="AZ63" s="295"/>
      <c r="BA63" s="295"/>
      <c r="BB63" s="295"/>
      <c r="BC63" s="295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95"/>
      <c r="BO63" s="295"/>
      <c r="BP63" s="295"/>
      <c r="BQ63" s="295"/>
      <c r="BR63" s="295"/>
      <c r="BS63" s="295"/>
      <c r="BT63" s="295"/>
      <c r="BU63" s="295"/>
      <c r="BV63" s="295"/>
      <c r="BW63" s="295"/>
      <c r="BX63" s="295"/>
      <c r="BY63" s="295"/>
      <c r="BZ63" s="295"/>
      <c r="CA63" s="295"/>
      <c r="CB63" s="295"/>
      <c r="CC63" s="295"/>
      <c r="CD63" s="295"/>
      <c r="CE63" s="295"/>
      <c r="CF63" s="295"/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295"/>
      <c r="CV63" s="295"/>
      <c r="CW63" s="295"/>
      <c r="CX63" s="295"/>
      <c r="CY63" s="295"/>
      <c r="CZ63" s="295"/>
      <c r="DA63" s="295"/>
      <c r="DB63" s="295"/>
      <c r="DC63" s="295"/>
      <c r="DD63" s="295"/>
      <c r="DE63" s="295"/>
      <c r="DF63" s="295"/>
      <c r="DG63" s="295"/>
      <c r="DH63" s="295"/>
      <c r="DI63" s="295"/>
      <c r="DJ63" s="295"/>
      <c r="DK63" s="295"/>
      <c r="DL63" s="295"/>
      <c r="DM63" s="295"/>
      <c r="DN63" s="295"/>
      <c r="DO63" s="295"/>
      <c r="DP63" s="295"/>
      <c r="DQ63" s="295"/>
      <c r="DR63" s="295"/>
      <c r="DS63" s="295"/>
      <c r="DT63" s="295"/>
      <c r="DU63" s="295"/>
      <c r="DV63" s="295"/>
      <c r="DW63" s="295"/>
      <c r="DX63" s="295"/>
      <c r="DY63" s="295"/>
    </row>
    <row r="64" spans="3:129" ht="15.6" hidden="1" outlineLevel="1" thickTop="1" thickBot="1">
      <c r="C64" s="294" t="str">
        <f t="shared" si="21"/>
        <v>Prodotto/Servizio 27</v>
      </c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  <c r="BB64" s="295"/>
      <c r="BC64" s="295"/>
      <c r="BD64" s="295"/>
      <c r="BE64" s="295"/>
      <c r="BF64" s="295"/>
      <c r="BG64" s="295"/>
      <c r="BH64" s="295"/>
      <c r="BI64" s="295"/>
      <c r="BJ64" s="295"/>
      <c r="BK64" s="295"/>
      <c r="BL64" s="295"/>
      <c r="BM64" s="295"/>
      <c r="BN64" s="295"/>
      <c r="BO64" s="295"/>
      <c r="BP64" s="295"/>
      <c r="BQ64" s="295"/>
      <c r="BR64" s="295"/>
      <c r="BS64" s="295"/>
      <c r="BT64" s="295"/>
      <c r="BU64" s="295"/>
      <c r="BV64" s="295"/>
      <c r="BW64" s="295"/>
      <c r="BX64" s="295"/>
      <c r="BY64" s="295"/>
      <c r="BZ64" s="295"/>
      <c r="CA64" s="295"/>
      <c r="CB64" s="295"/>
      <c r="CC64" s="295"/>
      <c r="CD64" s="295"/>
      <c r="CE64" s="295"/>
      <c r="CF64" s="295"/>
      <c r="CG64" s="295"/>
      <c r="CH64" s="295"/>
      <c r="CI64" s="295"/>
      <c r="CJ64" s="295"/>
      <c r="CK64" s="295"/>
      <c r="CL64" s="295"/>
      <c r="CM64" s="295"/>
      <c r="CN64" s="295"/>
      <c r="CO64" s="295"/>
      <c r="CP64" s="295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</row>
    <row r="65" spans="3:129" ht="15.6" hidden="1" outlineLevel="1" thickTop="1" thickBot="1">
      <c r="C65" s="294" t="str">
        <f t="shared" si="21"/>
        <v>Prodotto/Servizio 28</v>
      </c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  <c r="AT65" s="295"/>
      <c r="AU65" s="295"/>
      <c r="AV65" s="295"/>
      <c r="AW65" s="295"/>
      <c r="AX65" s="295"/>
      <c r="AY65" s="295"/>
      <c r="AZ65" s="295"/>
      <c r="BA65" s="295"/>
      <c r="BB65" s="295"/>
      <c r="BC65" s="295"/>
      <c r="BD65" s="295"/>
      <c r="BE65" s="295"/>
      <c r="BF65" s="295"/>
      <c r="BG65" s="295"/>
      <c r="BH65" s="295"/>
      <c r="BI65" s="295"/>
      <c r="BJ65" s="295"/>
      <c r="BK65" s="295"/>
      <c r="BL65" s="295"/>
      <c r="BM65" s="295"/>
      <c r="BN65" s="295"/>
      <c r="BO65" s="295"/>
      <c r="BP65" s="295"/>
      <c r="BQ65" s="295"/>
      <c r="BR65" s="295"/>
      <c r="BS65" s="295"/>
      <c r="BT65" s="295"/>
      <c r="BU65" s="295"/>
      <c r="BV65" s="295"/>
      <c r="BW65" s="295"/>
      <c r="BX65" s="295"/>
      <c r="BY65" s="295"/>
      <c r="BZ65" s="295"/>
      <c r="CA65" s="295"/>
      <c r="CB65" s="295"/>
      <c r="CC65" s="295"/>
      <c r="CD65" s="295"/>
      <c r="CE65" s="295"/>
      <c r="CF65" s="295"/>
      <c r="CG65" s="295"/>
      <c r="CH65" s="295"/>
      <c r="CI65" s="295"/>
      <c r="CJ65" s="295"/>
      <c r="CK65" s="295"/>
      <c r="CL65" s="295"/>
      <c r="CM65" s="295"/>
      <c r="CN65" s="295"/>
      <c r="CO65" s="295"/>
      <c r="CP65" s="295"/>
      <c r="CQ65" s="295"/>
      <c r="CR65" s="295"/>
      <c r="CS65" s="295"/>
      <c r="CT65" s="295"/>
      <c r="CU65" s="295"/>
      <c r="CV65" s="295"/>
      <c r="CW65" s="295"/>
      <c r="CX65" s="295"/>
      <c r="CY65" s="295"/>
      <c r="CZ65" s="295"/>
      <c r="DA65" s="295"/>
      <c r="DB65" s="295"/>
      <c r="DC65" s="295"/>
      <c r="DD65" s="295"/>
      <c r="DE65" s="295"/>
      <c r="DF65" s="295"/>
      <c r="DG65" s="295"/>
      <c r="DH65" s="295"/>
      <c r="DI65" s="295"/>
      <c r="DJ65" s="295"/>
      <c r="DK65" s="295"/>
      <c r="DL65" s="295"/>
      <c r="DM65" s="295"/>
      <c r="DN65" s="295"/>
      <c r="DO65" s="295"/>
      <c r="DP65" s="295"/>
      <c r="DQ65" s="295"/>
      <c r="DR65" s="295"/>
      <c r="DS65" s="295"/>
      <c r="DT65" s="295"/>
      <c r="DU65" s="295"/>
      <c r="DV65" s="295"/>
      <c r="DW65" s="295"/>
      <c r="DX65" s="295"/>
      <c r="DY65" s="295"/>
    </row>
    <row r="66" spans="3:129" ht="15.6" hidden="1" outlineLevel="1" thickTop="1" thickBot="1">
      <c r="C66" s="294" t="str">
        <f t="shared" si="21"/>
        <v>Prodotto/Servizio 29</v>
      </c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  <c r="AT66" s="295"/>
      <c r="AU66" s="295"/>
      <c r="AV66" s="295"/>
      <c r="AW66" s="295"/>
      <c r="AX66" s="295"/>
      <c r="AY66" s="295"/>
      <c r="AZ66" s="295"/>
      <c r="BA66" s="295"/>
      <c r="BB66" s="295"/>
      <c r="BC66" s="295"/>
      <c r="BD66" s="295"/>
      <c r="BE66" s="295"/>
      <c r="BF66" s="295"/>
      <c r="BG66" s="295"/>
      <c r="BH66" s="295"/>
      <c r="BI66" s="295"/>
      <c r="BJ66" s="295"/>
      <c r="BK66" s="295"/>
      <c r="BL66" s="295"/>
      <c r="BM66" s="295"/>
      <c r="BN66" s="295"/>
      <c r="BO66" s="295"/>
      <c r="BP66" s="295"/>
      <c r="BQ66" s="295"/>
      <c r="BR66" s="295"/>
      <c r="BS66" s="295"/>
      <c r="BT66" s="295"/>
      <c r="BU66" s="295"/>
      <c r="BV66" s="295"/>
      <c r="BW66" s="295"/>
      <c r="BX66" s="295"/>
      <c r="BY66" s="295"/>
      <c r="BZ66" s="295"/>
      <c r="CA66" s="295"/>
      <c r="CB66" s="295"/>
      <c r="CC66" s="295"/>
      <c r="CD66" s="295"/>
      <c r="CE66" s="295"/>
      <c r="CF66" s="295"/>
      <c r="CG66" s="295"/>
      <c r="CH66" s="295"/>
      <c r="CI66" s="295"/>
      <c r="CJ66" s="295"/>
      <c r="CK66" s="295"/>
      <c r="CL66" s="295"/>
      <c r="CM66" s="295"/>
      <c r="CN66" s="295"/>
      <c r="CO66" s="295"/>
      <c r="CP66" s="295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</row>
    <row r="67" spans="3:129" ht="15.6" hidden="1" outlineLevel="1" thickTop="1" thickBot="1">
      <c r="C67" s="294" t="str">
        <f t="shared" si="21"/>
        <v>Prodotto/Servizio 30</v>
      </c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  <c r="BB67" s="295"/>
      <c r="BC67" s="295"/>
      <c r="BD67" s="295"/>
      <c r="BE67" s="295"/>
      <c r="BF67" s="295"/>
      <c r="BG67" s="295"/>
      <c r="BH67" s="295"/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/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  <c r="CP67" s="295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</row>
    <row r="68" spans="3:129" hidden="1" outlineLevel="1"/>
    <row r="69" spans="3:129" hidden="1" outlineLevel="1"/>
    <row r="70" spans="3:129" collapsed="1"/>
  </sheetData>
  <dataValidations count="1">
    <dataValidation type="list" allowBlank="1" showInputMessage="1" showErrorMessage="1" sqref="F4:H33" xr:uid="{E0F2D83A-D67F-418E-87D0-16CFEDC897D4}">
      <formula1>$A$4:$A$7</formula1>
    </dataValidation>
  </dataValidations>
  <hyperlinks>
    <hyperlink ref="C1" location="Input!A1" display="MENU" xr:uid="{B60D166C-0362-40C7-9C78-6F53C8BE5ADE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758B-5282-49F2-B3A2-73A8A3B13EE5}">
  <dimension ref="A1:DU108"/>
  <sheetViews>
    <sheetView view="pageLayout" zoomScaleNormal="100" workbookViewId="0">
      <selection activeCell="A2" sqref="A2"/>
    </sheetView>
  </sheetViews>
  <sheetFormatPr defaultRowHeight="14.4" outlineLevelRow="1"/>
  <cols>
    <col min="1" max="1" width="15" bestFit="1" customWidth="1"/>
    <col min="3" max="3" width="44.77734375" bestFit="1" customWidth="1"/>
    <col min="4" max="4" width="33" bestFit="1" customWidth="1"/>
    <col min="5" max="5" width="10.44140625" bestFit="1" customWidth="1"/>
  </cols>
  <sheetData>
    <row r="1" spans="1:125" ht="28.8">
      <c r="A1" s="21" t="s">
        <v>6</v>
      </c>
      <c r="B1" s="13"/>
      <c r="C1" s="12" t="s">
        <v>40</v>
      </c>
    </row>
    <row r="2" spans="1:125" ht="21.6" thickBot="1">
      <c r="C2" s="32"/>
      <c r="D2" s="20"/>
    </row>
    <row r="3" spans="1:125" ht="19.2" thickTop="1" thickBot="1">
      <c r="C3" s="296" t="s">
        <v>512</v>
      </c>
      <c r="D3" s="290" t="s">
        <v>513</v>
      </c>
    </row>
    <row r="4" spans="1:125" ht="15.6" outlineLevel="1" thickTop="1" thickBot="1"/>
    <row r="5" spans="1:125" ht="15.6" outlineLevel="1" thickTop="1" thickBot="1">
      <c r="A5" s="41" t="s">
        <v>469</v>
      </c>
      <c r="D5" s="297" t="s">
        <v>514</v>
      </c>
      <c r="E5" s="298">
        <v>1500</v>
      </c>
    </row>
    <row r="6" spans="1:125" ht="15.6" outlineLevel="1" thickTop="1" thickBot="1">
      <c r="A6" s="41" t="s">
        <v>470</v>
      </c>
      <c r="D6" s="297" t="s">
        <v>515</v>
      </c>
      <c r="E6" s="299">
        <v>0.31</v>
      </c>
    </row>
    <row r="7" spans="1:125" ht="15.6" outlineLevel="1" thickTop="1" thickBot="1">
      <c r="A7" s="41" t="s">
        <v>471</v>
      </c>
      <c r="D7" s="297" t="s">
        <v>516</v>
      </c>
      <c r="E7" s="299">
        <v>0.01</v>
      </c>
    </row>
    <row r="8" spans="1:125" ht="15.6" outlineLevel="1" thickTop="1" thickBot="1">
      <c r="A8" s="41" t="s">
        <v>472</v>
      </c>
      <c r="D8" s="297" t="s">
        <v>517</v>
      </c>
      <c r="E8" s="299">
        <v>7.4999999999999997E-2</v>
      </c>
    </row>
    <row r="9" spans="1:125" ht="15.6" outlineLevel="1" thickTop="1" thickBot="1">
      <c r="A9" s="41" t="s">
        <v>473</v>
      </c>
      <c r="D9" s="297" t="s">
        <v>518</v>
      </c>
      <c r="E9" s="300">
        <v>12</v>
      </c>
    </row>
    <row r="10" spans="1:125" ht="15.6" outlineLevel="1" thickTop="1" thickBot="1">
      <c r="A10" s="41" t="s">
        <v>474</v>
      </c>
      <c r="D10" s="297" t="s">
        <v>519</v>
      </c>
      <c r="E10" s="300"/>
    </row>
    <row r="11" spans="1:125" ht="15.6" outlineLevel="1" thickTop="1" thickBot="1">
      <c r="A11" s="41" t="s">
        <v>475</v>
      </c>
      <c r="D11" s="297" t="s">
        <v>520</v>
      </c>
      <c r="E11" s="300"/>
    </row>
    <row r="12" spans="1:125" ht="15" outlineLevel="1" thickTop="1">
      <c r="A12" s="41" t="s">
        <v>476</v>
      </c>
    </row>
    <row r="13" spans="1:125" outlineLevel="1">
      <c r="A13" s="41" t="s">
        <v>477</v>
      </c>
    </row>
    <row r="14" spans="1:125" outlineLevel="1">
      <c r="A14" s="41" t="s">
        <v>478</v>
      </c>
    </row>
    <row r="15" spans="1:125" outlineLevel="1">
      <c r="A15" s="41" t="s">
        <v>479</v>
      </c>
      <c r="D15" s="14"/>
      <c r="E15" s="301" t="s">
        <v>113</v>
      </c>
      <c r="F15" s="262">
        <f>+[1]I_Vendite!J2</f>
        <v>2019</v>
      </c>
      <c r="G15" s="262">
        <f>+[1]I_Vendite!K2</f>
        <v>2019</v>
      </c>
      <c r="H15" s="262">
        <f>+[1]I_Vendite!L2</f>
        <v>2019</v>
      </c>
      <c r="I15" s="262">
        <f>+[1]I_Vendite!M2</f>
        <v>2019</v>
      </c>
      <c r="J15" s="262">
        <f>+[1]I_Vendite!N2</f>
        <v>2019</v>
      </c>
      <c r="K15" s="262">
        <f>+[1]I_Vendite!O2</f>
        <v>2019</v>
      </c>
      <c r="L15" s="262">
        <f>+[1]I_Vendite!P2</f>
        <v>2019</v>
      </c>
      <c r="M15" s="262">
        <f>+[1]I_Vendite!Q2</f>
        <v>2019</v>
      </c>
      <c r="N15" s="262">
        <f>+[1]I_Vendite!R2</f>
        <v>2019</v>
      </c>
      <c r="O15" s="262">
        <f>+[1]I_Vendite!S2</f>
        <v>2019</v>
      </c>
      <c r="P15" s="262">
        <f>+[1]I_Vendite!T2</f>
        <v>2019</v>
      </c>
      <c r="Q15" s="262">
        <f>+[1]I_Vendite!U2</f>
        <v>2019</v>
      </c>
      <c r="R15" s="262">
        <f>+[1]I_Vendite!V2</f>
        <v>2020</v>
      </c>
      <c r="S15" s="262">
        <f>+[1]I_Vendite!W2</f>
        <v>2020</v>
      </c>
      <c r="T15" s="262">
        <f>+[1]I_Vendite!X2</f>
        <v>2020</v>
      </c>
      <c r="U15" s="262">
        <f>+[1]I_Vendite!Y2</f>
        <v>2020</v>
      </c>
      <c r="V15" s="262">
        <f>+[1]I_Vendite!Z2</f>
        <v>2020</v>
      </c>
      <c r="W15" s="262">
        <f>+[1]I_Vendite!AA2</f>
        <v>2020</v>
      </c>
      <c r="X15" s="262">
        <f>+[1]I_Vendite!AB2</f>
        <v>2020</v>
      </c>
      <c r="Y15" s="262">
        <f>+[1]I_Vendite!AC2</f>
        <v>2020</v>
      </c>
      <c r="Z15" s="262">
        <f>+[1]I_Vendite!AD2</f>
        <v>2020</v>
      </c>
      <c r="AA15" s="262">
        <f>+[1]I_Vendite!AE2</f>
        <v>2020</v>
      </c>
      <c r="AB15" s="262">
        <f>+[1]I_Vendite!AF2</f>
        <v>2020</v>
      </c>
      <c r="AC15" s="262">
        <f>+[1]I_Vendite!AG2</f>
        <v>2020</v>
      </c>
      <c r="AD15" s="262">
        <f>+[1]I_Vendite!AH2</f>
        <v>2021</v>
      </c>
      <c r="AE15" s="262">
        <f>+[1]I_Vendite!AI2</f>
        <v>2021</v>
      </c>
      <c r="AF15" s="262">
        <f>+[1]I_Vendite!AJ2</f>
        <v>2021</v>
      </c>
      <c r="AG15" s="262">
        <f>+[1]I_Vendite!AK2</f>
        <v>2021</v>
      </c>
      <c r="AH15" s="262">
        <f>+[1]I_Vendite!AL2</f>
        <v>2021</v>
      </c>
      <c r="AI15" s="262">
        <f>+[1]I_Vendite!AM2</f>
        <v>2021</v>
      </c>
      <c r="AJ15" s="262">
        <f>+[1]I_Vendite!AN2</f>
        <v>2021</v>
      </c>
      <c r="AK15" s="262">
        <f>+[1]I_Vendite!AO2</f>
        <v>2021</v>
      </c>
      <c r="AL15" s="262">
        <f>+[1]I_Vendite!AP2</f>
        <v>2021</v>
      </c>
      <c r="AM15" s="262">
        <f>+[1]I_Vendite!AQ2</f>
        <v>2021</v>
      </c>
      <c r="AN15" s="262">
        <f>+[1]I_Vendite!AR2</f>
        <v>2021</v>
      </c>
      <c r="AO15" s="262">
        <f>+[1]I_Vendite!AS2</f>
        <v>2021</v>
      </c>
      <c r="AP15" s="262">
        <f>+[1]I_Vendite!AT2</f>
        <v>2022</v>
      </c>
      <c r="AQ15" s="262">
        <f>+[1]I_Vendite!AU2</f>
        <v>2022</v>
      </c>
      <c r="AR15" s="262">
        <f>+[1]I_Vendite!AV2</f>
        <v>2022</v>
      </c>
      <c r="AS15" s="262">
        <f>+[1]I_Vendite!AW2</f>
        <v>2022</v>
      </c>
      <c r="AT15" s="262">
        <f>+[1]I_Vendite!AX2</f>
        <v>2022</v>
      </c>
      <c r="AU15" s="262">
        <f>+[1]I_Vendite!AY2</f>
        <v>2022</v>
      </c>
      <c r="AV15" s="262">
        <f>+[1]I_Vendite!AZ2</f>
        <v>2022</v>
      </c>
      <c r="AW15" s="262">
        <f>+[1]I_Vendite!BA2</f>
        <v>2022</v>
      </c>
      <c r="AX15" s="262">
        <f>+[1]I_Vendite!BB2</f>
        <v>2022</v>
      </c>
      <c r="AY15" s="262">
        <f>+[1]I_Vendite!BC2</f>
        <v>2022</v>
      </c>
      <c r="AZ15" s="262">
        <f>+[1]I_Vendite!BD2</f>
        <v>2022</v>
      </c>
      <c r="BA15" s="262">
        <f>+[1]I_Vendite!BE2</f>
        <v>2022</v>
      </c>
      <c r="BB15" s="262">
        <f>+[1]I_Vendite!BF2</f>
        <v>2023</v>
      </c>
      <c r="BC15" s="262">
        <f>+[1]I_Vendite!BG2</f>
        <v>2023</v>
      </c>
      <c r="BD15" s="262">
        <f>+[1]I_Vendite!BH2</f>
        <v>2023</v>
      </c>
      <c r="BE15" s="262">
        <f>+[1]I_Vendite!BI2</f>
        <v>2023</v>
      </c>
      <c r="BF15" s="262">
        <f>+[1]I_Vendite!BJ2</f>
        <v>2023</v>
      </c>
      <c r="BG15" s="262">
        <f>+[1]I_Vendite!BK2</f>
        <v>2023</v>
      </c>
      <c r="BH15" s="262">
        <f>+[1]I_Vendite!BL2</f>
        <v>2023</v>
      </c>
      <c r="BI15" s="262">
        <f>+[1]I_Vendite!BM2</f>
        <v>2023</v>
      </c>
      <c r="BJ15" s="262">
        <f>+[1]I_Vendite!BN2</f>
        <v>2023</v>
      </c>
      <c r="BK15" s="262">
        <f>+[1]I_Vendite!BO2</f>
        <v>2023</v>
      </c>
      <c r="BL15" s="262">
        <f>+[1]I_Vendite!BP2</f>
        <v>2023</v>
      </c>
      <c r="BM15" s="262">
        <f>+[1]I_Vendite!BQ2</f>
        <v>2023</v>
      </c>
      <c r="BN15" s="262">
        <f>+[1]I_Vendite!BR2</f>
        <v>2024</v>
      </c>
      <c r="BO15" s="262">
        <f>+[1]I_Vendite!BS2</f>
        <v>2024</v>
      </c>
      <c r="BP15" s="262">
        <f>+[1]I_Vendite!BT2</f>
        <v>2024</v>
      </c>
      <c r="BQ15" s="262">
        <f>+[1]I_Vendite!BU2</f>
        <v>2024</v>
      </c>
      <c r="BR15" s="262">
        <f>+[1]I_Vendite!BV2</f>
        <v>2024</v>
      </c>
      <c r="BS15" s="262">
        <f>+[1]I_Vendite!BW2</f>
        <v>2024</v>
      </c>
      <c r="BT15" s="262">
        <f>+[1]I_Vendite!BX2</f>
        <v>2024</v>
      </c>
      <c r="BU15" s="262">
        <f>+[1]I_Vendite!BY2</f>
        <v>2024</v>
      </c>
      <c r="BV15" s="262">
        <f>+[1]I_Vendite!BZ2</f>
        <v>2024</v>
      </c>
      <c r="BW15" s="262">
        <f>+[1]I_Vendite!CA2</f>
        <v>2024</v>
      </c>
      <c r="BX15" s="262">
        <f>+[1]I_Vendite!CB2</f>
        <v>2024</v>
      </c>
      <c r="BY15" s="262">
        <f>+[1]I_Vendite!CC2</f>
        <v>2024</v>
      </c>
      <c r="BZ15" s="262">
        <f>+[1]I_Vendite!CD2</f>
        <v>2025</v>
      </c>
      <c r="CA15" s="262">
        <f>+[1]I_Vendite!CE2</f>
        <v>2025</v>
      </c>
      <c r="CB15" s="262">
        <f>+[1]I_Vendite!CF2</f>
        <v>2025</v>
      </c>
      <c r="CC15" s="262">
        <f>+[1]I_Vendite!CG2</f>
        <v>2025</v>
      </c>
      <c r="CD15" s="262">
        <f>+[1]I_Vendite!CH2</f>
        <v>2025</v>
      </c>
      <c r="CE15" s="262">
        <f>+[1]I_Vendite!CI2</f>
        <v>2025</v>
      </c>
      <c r="CF15" s="262">
        <f>+[1]I_Vendite!CJ2</f>
        <v>2025</v>
      </c>
      <c r="CG15" s="262">
        <f>+[1]I_Vendite!CK2</f>
        <v>2025</v>
      </c>
      <c r="CH15" s="262">
        <f>+[1]I_Vendite!CL2</f>
        <v>2025</v>
      </c>
      <c r="CI15" s="262">
        <f>+[1]I_Vendite!CM2</f>
        <v>2025</v>
      </c>
      <c r="CJ15" s="262">
        <f>+[1]I_Vendite!CN2</f>
        <v>2025</v>
      </c>
      <c r="CK15" s="262">
        <f>+[1]I_Vendite!CO2</f>
        <v>2025</v>
      </c>
      <c r="CL15" s="262">
        <f>+[1]I_Vendite!CP2</f>
        <v>2026</v>
      </c>
      <c r="CM15" s="262">
        <f>+[1]I_Vendite!CQ2</f>
        <v>2026</v>
      </c>
      <c r="CN15" s="262">
        <f>+[1]I_Vendite!CR2</f>
        <v>2026</v>
      </c>
      <c r="CO15" s="262">
        <f>+[1]I_Vendite!CS2</f>
        <v>2026</v>
      </c>
      <c r="CP15" s="262">
        <f>+[1]I_Vendite!CT2</f>
        <v>2026</v>
      </c>
      <c r="CQ15" s="262">
        <f>+[1]I_Vendite!CU2</f>
        <v>2026</v>
      </c>
      <c r="CR15" s="262">
        <f>+[1]I_Vendite!CV2</f>
        <v>2026</v>
      </c>
      <c r="CS15" s="262">
        <f>+[1]I_Vendite!CW2</f>
        <v>2026</v>
      </c>
      <c r="CT15" s="262">
        <f>+[1]I_Vendite!CX2</f>
        <v>2026</v>
      </c>
      <c r="CU15" s="262">
        <f>+[1]I_Vendite!CY2</f>
        <v>2026</v>
      </c>
      <c r="CV15" s="262">
        <f>+[1]I_Vendite!CZ2</f>
        <v>2026</v>
      </c>
      <c r="CW15" s="262">
        <f>+[1]I_Vendite!DA2</f>
        <v>2026</v>
      </c>
      <c r="CX15" s="262">
        <f>+[1]I_Vendite!DB2</f>
        <v>2027</v>
      </c>
      <c r="CY15" s="262">
        <f>+[1]I_Vendite!DC2</f>
        <v>2027</v>
      </c>
      <c r="CZ15" s="262">
        <f>+[1]I_Vendite!DD2</f>
        <v>2027</v>
      </c>
      <c r="DA15" s="262">
        <f>+[1]I_Vendite!DE2</f>
        <v>2027</v>
      </c>
      <c r="DB15" s="262">
        <f>+[1]I_Vendite!DF2</f>
        <v>2027</v>
      </c>
      <c r="DC15" s="262">
        <f>+[1]I_Vendite!DG2</f>
        <v>2027</v>
      </c>
      <c r="DD15" s="262">
        <f>+[1]I_Vendite!DH2</f>
        <v>2027</v>
      </c>
      <c r="DE15" s="262">
        <f>+[1]I_Vendite!DI2</f>
        <v>2027</v>
      </c>
      <c r="DF15" s="262">
        <f>+[1]I_Vendite!DJ2</f>
        <v>2027</v>
      </c>
      <c r="DG15" s="262">
        <f>+[1]I_Vendite!DK2</f>
        <v>2027</v>
      </c>
      <c r="DH15" s="262">
        <f>+[1]I_Vendite!DL2</f>
        <v>2027</v>
      </c>
      <c r="DI15" s="262">
        <f>+[1]I_Vendite!DM2</f>
        <v>2027</v>
      </c>
      <c r="DJ15" s="262">
        <f>+[1]I_Vendite!DN2</f>
        <v>2028</v>
      </c>
      <c r="DK15" s="262">
        <f>+[1]I_Vendite!DO2</f>
        <v>2028</v>
      </c>
      <c r="DL15" s="262">
        <f>+[1]I_Vendite!DP2</f>
        <v>2028</v>
      </c>
      <c r="DM15" s="262">
        <f>+[1]I_Vendite!DQ2</f>
        <v>2028</v>
      </c>
      <c r="DN15" s="262">
        <f>+[1]I_Vendite!DR2</f>
        <v>2028</v>
      </c>
      <c r="DO15" s="262">
        <f>+[1]I_Vendite!DS2</f>
        <v>2028</v>
      </c>
      <c r="DP15" s="262">
        <f>+[1]I_Vendite!DT2</f>
        <v>2028</v>
      </c>
      <c r="DQ15" s="262">
        <f>+[1]I_Vendite!DU2</f>
        <v>2028</v>
      </c>
      <c r="DR15" s="262">
        <f>+[1]I_Vendite!DV2</f>
        <v>2028</v>
      </c>
      <c r="DS15" s="262">
        <f>+[1]I_Vendite!DW2</f>
        <v>2028</v>
      </c>
      <c r="DT15" s="262">
        <f>+[1]I_Vendite!DX2</f>
        <v>2028</v>
      </c>
      <c r="DU15" s="262">
        <f>+[1]I_Vendite!DY2</f>
        <v>2028</v>
      </c>
    </row>
    <row r="16" spans="1:125" ht="15" outlineLevel="1" thickBot="1">
      <c r="A16" s="41" t="s">
        <v>480</v>
      </c>
      <c r="E16" s="301" t="s">
        <v>282</v>
      </c>
      <c r="F16" s="287" t="str">
        <f>+[1]I_Vendite!J3</f>
        <v>gen</v>
      </c>
      <c r="G16" s="287" t="str">
        <f>+[1]I_Vendite!K3</f>
        <v>feb</v>
      </c>
      <c r="H16" s="287" t="str">
        <f>+[1]I_Vendite!L3</f>
        <v>mar</v>
      </c>
      <c r="I16" s="287" t="str">
        <f>+[1]I_Vendite!M3</f>
        <v>apr</v>
      </c>
      <c r="J16" s="287" t="str">
        <f>+[1]I_Vendite!N3</f>
        <v>mag</v>
      </c>
      <c r="K16" s="287" t="str">
        <f>+[1]I_Vendite!O3</f>
        <v>giu</v>
      </c>
      <c r="L16" s="287" t="str">
        <f>+[1]I_Vendite!P3</f>
        <v>lug</v>
      </c>
      <c r="M16" s="287" t="str">
        <f>+[1]I_Vendite!Q3</f>
        <v>ago</v>
      </c>
      <c r="N16" s="287" t="str">
        <f>+[1]I_Vendite!R3</f>
        <v>set</v>
      </c>
      <c r="O16" s="287" t="str">
        <f>+[1]I_Vendite!S3</f>
        <v>ott</v>
      </c>
      <c r="P16" s="287" t="str">
        <f>+[1]I_Vendite!T3</f>
        <v>nov</v>
      </c>
      <c r="Q16" s="287" t="str">
        <f>+[1]I_Vendite!U3</f>
        <v>dic</v>
      </c>
      <c r="R16" s="287" t="str">
        <f>+[1]I_Vendite!V3</f>
        <v>gen</v>
      </c>
      <c r="S16" s="287" t="str">
        <f>+[1]I_Vendite!W3</f>
        <v>feb</v>
      </c>
      <c r="T16" s="287" t="str">
        <f>+[1]I_Vendite!X3</f>
        <v>mar</v>
      </c>
      <c r="U16" s="287" t="str">
        <f>+[1]I_Vendite!Y3</f>
        <v>apr</v>
      </c>
      <c r="V16" s="287" t="str">
        <f>+[1]I_Vendite!Z3</f>
        <v>mag</v>
      </c>
      <c r="W16" s="287" t="str">
        <f>+[1]I_Vendite!AA3</f>
        <v>giu</v>
      </c>
      <c r="X16" s="287" t="str">
        <f>+[1]I_Vendite!AB3</f>
        <v>lug</v>
      </c>
      <c r="Y16" s="287" t="str">
        <f>+[1]I_Vendite!AC3</f>
        <v>ago</v>
      </c>
      <c r="Z16" s="287" t="str">
        <f>+[1]I_Vendite!AD3</f>
        <v>set</v>
      </c>
      <c r="AA16" s="287" t="str">
        <f>+[1]I_Vendite!AE3</f>
        <v>ott</v>
      </c>
      <c r="AB16" s="287" t="str">
        <f>+[1]I_Vendite!AF3</f>
        <v>nov</v>
      </c>
      <c r="AC16" s="287" t="str">
        <f>+[1]I_Vendite!AG3</f>
        <v>dic</v>
      </c>
      <c r="AD16" s="287" t="str">
        <f>+[1]I_Vendite!AH3</f>
        <v>gen</v>
      </c>
      <c r="AE16" s="287" t="str">
        <f>+[1]I_Vendite!AI3</f>
        <v>feb</v>
      </c>
      <c r="AF16" s="287" t="str">
        <f>+[1]I_Vendite!AJ3</f>
        <v>mar</v>
      </c>
      <c r="AG16" s="287" t="str">
        <f>+[1]I_Vendite!AK3</f>
        <v>apr</v>
      </c>
      <c r="AH16" s="287" t="str">
        <f>+[1]I_Vendite!AL3</f>
        <v>mag</v>
      </c>
      <c r="AI16" s="287" t="str">
        <f>+[1]I_Vendite!AM3</f>
        <v>giu</v>
      </c>
      <c r="AJ16" s="287" t="str">
        <f>+[1]I_Vendite!AN3</f>
        <v>lug</v>
      </c>
      <c r="AK16" s="287" t="str">
        <f>+[1]I_Vendite!AO3</f>
        <v>ago</v>
      </c>
      <c r="AL16" s="287" t="str">
        <f>+[1]I_Vendite!AP3</f>
        <v>set</v>
      </c>
      <c r="AM16" s="287" t="str">
        <f>+[1]I_Vendite!AQ3</f>
        <v>ott</v>
      </c>
      <c r="AN16" s="287" t="str">
        <f>+[1]I_Vendite!AR3</f>
        <v>nov</v>
      </c>
      <c r="AO16" s="287" t="str">
        <f>+[1]I_Vendite!AS3</f>
        <v>dic</v>
      </c>
      <c r="AP16" s="287" t="str">
        <f>+[1]I_Vendite!AT3</f>
        <v>gen</v>
      </c>
      <c r="AQ16" s="287" t="str">
        <f>+[1]I_Vendite!AU3</f>
        <v>feb</v>
      </c>
      <c r="AR16" s="287" t="str">
        <f>+[1]I_Vendite!AV3</f>
        <v>mar</v>
      </c>
      <c r="AS16" s="287" t="str">
        <f>+[1]I_Vendite!AW3</f>
        <v>apr</v>
      </c>
      <c r="AT16" s="287" t="str">
        <f>+[1]I_Vendite!AX3</f>
        <v>mag</v>
      </c>
      <c r="AU16" s="287" t="str">
        <f>+[1]I_Vendite!AY3</f>
        <v>giu</v>
      </c>
      <c r="AV16" s="287" t="str">
        <f>+[1]I_Vendite!AZ3</f>
        <v>lug</v>
      </c>
      <c r="AW16" s="287" t="str">
        <f>+[1]I_Vendite!BA3</f>
        <v>ago</v>
      </c>
      <c r="AX16" s="287" t="str">
        <f>+[1]I_Vendite!BB3</f>
        <v>set</v>
      </c>
      <c r="AY16" s="287" t="str">
        <f>+[1]I_Vendite!BC3</f>
        <v>ott</v>
      </c>
      <c r="AZ16" s="287" t="str">
        <f>+[1]I_Vendite!BD3</f>
        <v>nov</v>
      </c>
      <c r="BA16" s="287" t="str">
        <f>+[1]I_Vendite!BE3</f>
        <v>dic</v>
      </c>
      <c r="BB16" s="287" t="str">
        <f>+[1]I_Vendite!BF3</f>
        <v>gen</v>
      </c>
      <c r="BC16" s="287" t="str">
        <f>+[1]I_Vendite!BG3</f>
        <v>feb</v>
      </c>
      <c r="BD16" s="287" t="str">
        <f>+[1]I_Vendite!BH3</f>
        <v>mar</v>
      </c>
      <c r="BE16" s="287" t="str">
        <f>+[1]I_Vendite!BI3</f>
        <v>apr</v>
      </c>
      <c r="BF16" s="287" t="str">
        <f>+[1]I_Vendite!BJ3</f>
        <v>mag</v>
      </c>
      <c r="BG16" s="287" t="str">
        <f>+[1]I_Vendite!BK3</f>
        <v>giu</v>
      </c>
      <c r="BH16" s="287" t="str">
        <f>+[1]I_Vendite!BL3</f>
        <v>lug</v>
      </c>
      <c r="BI16" s="287" t="str">
        <f>+[1]I_Vendite!BM3</f>
        <v>ago</v>
      </c>
      <c r="BJ16" s="287" t="str">
        <f>+[1]I_Vendite!BN3</f>
        <v>set</v>
      </c>
      <c r="BK16" s="287" t="str">
        <f>+[1]I_Vendite!BO3</f>
        <v>ott</v>
      </c>
      <c r="BL16" s="287" t="str">
        <f>+[1]I_Vendite!BP3</f>
        <v>nov</v>
      </c>
      <c r="BM16" s="287" t="str">
        <f>+[1]I_Vendite!BQ3</f>
        <v>dic</v>
      </c>
      <c r="BN16" s="287" t="str">
        <f>+[1]I_Vendite!BR3</f>
        <v>gen</v>
      </c>
      <c r="BO16" s="287" t="str">
        <f>+[1]I_Vendite!BS3</f>
        <v>feb</v>
      </c>
      <c r="BP16" s="287" t="str">
        <f>+[1]I_Vendite!BT3</f>
        <v>mar</v>
      </c>
      <c r="BQ16" s="287" t="str">
        <f>+[1]I_Vendite!BU3</f>
        <v>apr</v>
      </c>
      <c r="BR16" s="287" t="str">
        <f>+[1]I_Vendite!BV3</f>
        <v>mag</v>
      </c>
      <c r="BS16" s="287" t="str">
        <f>+[1]I_Vendite!BW3</f>
        <v>giu</v>
      </c>
      <c r="BT16" s="287" t="str">
        <f>+[1]I_Vendite!BX3</f>
        <v>lug</v>
      </c>
      <c r="BU16" s="287" t="str">
        <f>+[1]I_Vendite!BY3</f>
        <v>ago</v>
      </c>
      <c r="BV16" s="287" t="str">
        <f>+[1]I_Vendite!BZ3</f>
        <v>set</v>
      </c>
      <c r="BW16" s="287" t="str">
        <f>+[1]I_Vendite!CA3</f>
        <v>ott</v>
      </c>
      <c r="BX16" s="287" t="str">
        <f>+[1]I_Vendite!CB3</f>
        <v>nov</v>
      </c>
      <c r="BY16" s="287" t="str">
        <f>+[1]I_Vendite!CC3</f>
        <v>dic</v>
      </c>
      <c r="BZ16" s="287" t="str">
        <f>+[1]I_Vendite!CD3</f>
        <v>gen</v>
      </c>
      <c r="CA16" s="287" t="str">
        <f>+[1]I_Vendite!CE3</f>
        <v>feb</v>
      </c>
      <c r="CB16" s="287" t="str">
        <f>+[1]I_Vendite!CF3</f>
        <v>mar</v>
      </c>
      <c r="CC16" s="287" t="str">
        <f>+[1]I_Vendite!CG3</f>
        <v>apr</v>
      </c>
      <c r="CD16" s="287" t="str">
        <f>+[1]I_Vendite!CH3</f>
        <v>mag</v>
      </c>
      <c r="CE16" s="287" t="str">
        <f>+[1]I_Vendite!CI3</f>
        <v>giu</v>
      </c>
      <c r="CF16" s="287" t="str">
        <f>+[1]I_Vendite!CJ3</f>
        <v>lug</v>
      </c>
      <c r="CG16" s="287" t="str">
        <f>+[1]I_Vendite!CK3</f>
        <v>ago</v>
      </c>
      <c r="CH16" s="287" t="str">
        <f>+[1]I_Vendite!CL3</f>
        <v>set</v>
      </c>
      <c r="CI16" s="287" t="str">
        <f>+[1]I_Vendite!CM3</f>
        <v>ott</v>
      </c>
      <c r="CJ16" s="287" t="str">
        <f>+[1]I_Vendite!CN3</f>
        <v>nov</v>
      </c>
      <c r="CK16" s="287" t="str">
        <f>+[1]I_Vendite!CO3</f>
        <v>dic</v>
      </c>
      <c r="CL16" s="287" t="str">
        <f>+[1]I_Vendite!CP3</f>
        <v>gen</v>
      </c>
      <c r="CM16" s="287" t="str">
        <f>+[1]I_Vendite!CQ3</f>
        <v>feb</v>
      </c>
      <c r="CN16" s="287" t="str">
        <f>+[1]I_Vendite!CR3</f>
        <v>mar</v>
      </c>
      <c r="CO16" s="287" t="str">
        <f>+[1]I_Vendite!CS3</f>
        <v>apr</v>
      </c>
      <c r="CP16" s="287" t="str">
        <f>+[1]I_Vendite!CT3</f>
        <v>mag</v>
      </c>
      <c r="CQ16" s="287" t="str">
        <f>+[1]I_Vendite!CU3</f>
        <v>giu</v>
      </c>
      <c r="CR16" s="287" t="str">
        <f>+[1]I_Vendite!CV3</f>
        <v>lug</v>
      </c>
      <c r="CS16" s="287" t="str">
        <f>+[1]I_Vendite!CW3</f>
        <v>ago</v>
      </c>
      <c r="CT16" s="287" t="str">
        <f>+[1]I_Vendite!CX3</f>
        <v>set</v>
      </c>
      <c r="CU16" s="287" t="str">
        <f>+[1]I_Vendite!CY3</f>
        <v>ott</v>
      </c>
      <c r="CV16" s="287" t="str">
        <f>+[1]I_Vendite!CZ3</f>
        <v>nov</v>
      </c>
      <c r="CW16" s="287" t="str">
        <f>+[1]I_Vendite!DA3</f>
        <v>dic</v>
      </c>
      <c r="CX16" s="287" t="str">
        <f>+[1]I_Vendite!DB3</f>
        <v>gen</v>
      </c>
      <c r="CY16" s="287" t="str">
        <f>+[1]I_Vendite!DC3</f>
        <v>feb</v>
      </c>
      <c r="CZ16" s="287" t="str">
        <f>+[1]I_Vendite!DD3</f>
        <v>mar</v>
      </c>
      <c r="DA16" s="287" t="str">
        <f>+[1]I_Vendite!DE3</f>
        <v>apr</v>
      </c>
      <c r="DB16" s="287" t="str">
        <f>+[1]I_Vendite!DF3</f>
        <v>mag</v>
      </c>
      <c r="DC16" s="287" t="str">
        <f>+[1]I_Vendite!DG3</f>
        <v>giu</v>
      </c>
      <c r="DD16" s="287" t="str">
        <f>+[1]I_Vendite!DH3</f>
        <v>lug</v>
      </c>
      <c r="DE16" s="287" t="str">
        <f>+[1]I_Vendite!DI3</f>
        <v>ago</v>
      </c>
      <c r="DF16" s="287" t="str">
        <f>+[1]I_Vendite!DJ3</f>
        <v>set</v>
      </c>
      <c r="DG16" s="287" t="str">
        <f>+[1]I_Vendite!DK3</f>
        <v>ott</v>
      </c>
      <c r="DH16" s="287" t="str">
        <f>+[1]I_Vendite!DL3</f>
        <v>nov</v>
      </c>
      <c r="DI16" s="287" t="str">
        <f>+[1]I_Vendite!DM3</f>
        <v>dic</v>
      </c>
      <c r="DJ16" s="287" t="str">
        <f>+[1]I_Vendite!DN3</f>
        <v>gen</v>
      </c>
      <c r="DK16" s="287" t="str">
        <f>+[1]I_Vendite!DO3</f>
        <v>feb</v>
      </c>
      <c r="DL16" s="287" t="str">
        <f>+[1]I_Vendite!DP3</f>
        <v>mar</v>
      </c>
      <c r="DM16" s="287" t="str">
        <f>+[1]I_Vendite!DQ3</f>
        <v>apr</v>
      </c>
      <c r="DN16" s="287" t="str">
        <f>+[1]I_Vendite!DR3</f>
        <v>mag</v>
      </c>
      <c r="DO16" s="287" t="str">
        <f>+[1]I_Vendite!DS3</f>
        <v>giu</v>
      </c>
      <c r="DP16" s="287" t="str">
        <f>+[1]I_Vendite!DT3</f>
        <v>lug</v>
      </c>
      <c r="DQ16" s="287" t="str">
        <f>+[1]I_Vendite!DU3</f>
        <v>ago</v>
      </c>
      <c r="DR16" s="287" t="str">
        <f>+[1]I_Vendite!DV3</f>
        <v>set</v>
      </c>
      <c r="DS16" s="287" t="str">
        <f>+[1]I_Vendite!DW3</f>
        <v>ott</v>
      </c>
      <c r="DT16" s="287" t="str">
        <f>+[1]I_Vendite!DX3</f>
        <v>nov</v>
      </c>
      <c r="DU16" s="287" t="str">
        <f>+[1]I_Vendite!DY3</f>
        <v>dic</v>
      </c>
    </row>
    <row r="17" spans="1:125" ht="15.6" outlineLevel="1" thickTop="1" thickBot="1">
      <c r="A17" s="41"/>
      <c r="D17" s="302" t="s">
        <v>521</v>
      </c>
      <c r="E17" s="297"/>
      <c r="F17" s="303">
        <v>0.25</v>
      </c>
      <c r="G17" s="303">
        <v>0.25</v>
      </c>
      <c r="H17" s="303">
        <v>0.25</v>
      </c>
      <c r="I17" s="303">
        <v>0.25</v>
      </c>
      <c r="J17" s="303">
        <v>0.25</v>
      </c>
      <c r="K17" s="303">
        <v>0.25</v>
      </c>
      <c r="L17" s="303">
        <v>0.25</v>
      </c>
      <c r="M17" s="303">
        <v>0.25</v>
      </c>
      <c r="N17" s="303">
        <v>0.25</v>
      </c>
      <c r="O17" s="303">
        <v>0.25</v>
      </c>
      <c r="P17" s="303">
        <v>0.25</v>
      </c>
      <c r="Q17" s="303">
        <v>0.25</v>
      </c>
      <c r="R17" s="303">
        <v>0.25</v>
      </c>
      <c r="S17" s="303">
        <v>0.25</v>
      </c>
      <c r="T17" s="303">
        <v>0.25</v>
      </c>
      <c r="U17" s="303">
        <v>0.25</v>
      </c>
      <c r="V17" s="303">
        <v>0.25</v>
      </c>
      <c r="W17" s="303">
        <v>0.25</v>
      </c>
      <c r="X17" s="303">
        <v>0.25</v>
      </c>
      <c r="Y17" s="303">
        <v>0.25</v>
      </c>
      <c r="Z17" s="303">
        <v>0.25</v>
      </c>
      <c r="AA17" s="303">
        <v>0.25</v>
      </c>
      <c r="AB17" s="303">
        <v>0.25</v>
      </c>
      <c r="AC17" s="303">
        <v>0.25</v>
      </c>
      <c r="AD17" s="303">
        <v>0.25</v>
      </c>
      <c r="AE17" s="303">
        <v>0.25</v>
      </c>
      <c r="AF17" s="303">
        <v>0.25</v>
      </c>
      <c r="AG17" s="303">
        <v>0.25</v>
      </c>
      <c r="AH17" s="303">
        <v>0.25</v>
      </c>
      <c r="AI17" s="303">
        <v>0.25</v>
      </c>
      <c r="AJ17" s="303">
        <v>0.25</v>
      </c>
      <c r="AK17" s="303">
        <v>0.25</v>
      </c>
      <c r="AL17" s="303">
        <v>0.25</v>
      </c>
      <c r="AM17" s="303">
        <v>0.25</v>
      </c>
      <c r="AN17" s="303">
        <v>0.25</v>
      </c>
      <c r="AO17" s="303">
        <v>0.25</v>
      </c>
      <c r="AP17" s="303">
        <v>0.25</v>
      </c>
      <c r="AQ17" s="303">
        <v>0.25</v>
      </c>
      <c r="AR17" s="303">
        <v>0.25</v>
      </c>
      <c r="AS17" s="303">
        <v>0.25</v>
      </c>
      <c r="AT17" s="303">
        <v>0.25</v>
      </c>
      <c r="AU17" s="303">
        <v>0.25</v>
      </c>
      <c r="AV17" s="303">
        <v>0.25</v>
      </c>
      <c r="AW17" s="303">
        <v>0.25</v>
      </c>
      <c r="AX17" s="303">
        <v>0.25</v>
      </c>
      <c r="AY17" s="303">
        <v>0.25</v>
      </c>
      <c r="AZ17" s="303">
        <v>0.25</v>
      </c>
      <c r="BA17" s="303">
        <v>0.25</v>
      </c>
      <c r="BB17" s="303">
        <v>0.25</v>
      </c>
      <c r="BC17" s="303">
        <v>0.25</v>
      </c>
      <c r="BD17" s="303">
        <v>0.25</v>
      </c>
      <c r="BE17" s="303">
        <v>0.25</v>
      </c>
      <c r="BF17" s="303">
        <v>0.25</v>
      </c>
      <c r="BG17" s="303">
        <v>0.25</v>
      </c>
      <c r="BH17" s="303">
        <v>0.25</v>
      </c>
      <c r="BI17" s="303">
        <v>0.25</v>
      </c>
      <c r="BJ17" s="303">
        <v>0.25</v>
      </c>
      <c r="BK17" s="303">
        <v>0.25</v>
      </c>
      <c r="BL17" s="303">
        <v>0.25</v>
      </c>
      <c r="BM17" s="303">
        <v>0.25</v>
      </c>
      <c r="BN17" s="303">
        <v>0.25</v>
      </c>
      <c r="BO17" s="303">
        <v>0.25</v>
      </c>
      <c r="BP17" s="303">
        <v>0.25</v>
      </c>
      <c r="BQ17" s="303">
        <v>0.25</v>
      </c>
      <c r="BR17" s="303">
        <v>0.25</v>
      </c>
      <c r="BS17" s="303">
        <v>0.25</v>
      </c>
      <c r="BT17" s="303">
        <v>0.25</v>
      </c>
      <c r="BU17" s="303">
        <v>0.25</v>
      </c>
      <c r="BV17" s="303">
        <v>0.25</v>
      </c>
      <c r="BW17" s="303">
        <v>0.25</v>
      </c>
      <c r="BX17" s="303">
        <v>0.25</v>
      </c>
      <c r="BY17" s="303">
        <v>0.25</v>
      </c>
      <c r="BZ17" s="303">
        <v>0.25</v>
      </c>
      <c r="CA17" s="303">
        <v>0.25</v>
      </c>
      <c r="CB17" s="303">
        <v>0.25</v>
      </c>
      <c r="CC17" s="303">
        <v>0.25</v>
      </c>
      <c r="CD17" s="303">
        <v>0.25</v>
      </c>
      <c r="CE17" s="303">
        <v>0.25</v>
      </c>
      <c r="CF17" s="303">
        <v>0.25</v>
      </c>
      <c r="CG17" s="303">
        <v>0.25</v>
      </c>
      <c r="CH17" s="303">
        <v>0.25</v>
      </c>
      <c r="CI17" s="303">
        <v>0.25</v>
      </c>
      <c r="CJ17" s="303">
        <v>0.25</v>
      </c>
      <c r="CK17" s="303">
        <v>0.25</v>
      </c>
      <c r="CL17" s="303">
        <v>0.25</v>
      </c>
      <c r="CM17" s="303">
        <v>0.25</v>
      </c>
      <c r="CN17" s="303">
        <v>0.25</v>
      </c>
      <c r="CO17" s="303">
        <v>0.25</v>
      </c>
      <c r="CP17" s="303">
        <v>0.25</v>
      </c>
      <c r="CQ17" s="303">
        <v>0.25</v>
      </c>
      <c r="CR17" s="303">
        <v>0.25</v>
      </c>
      <c r="CS17" s="303">
        <v>0.25</v>
      </c>
      <c r="CT17" s="303">
        <v>0.25</v>
      </c>
      <c r="CU17" s="303">
        <v>0.25</v>
      </c>
      <c r="CV17" s="303">
        <v>0.25</v>
      </c>
      <c r="CW17" s="303">
        <v>0.25</v>
      </c>
      <c r="CX17" s="303">
        <v>0.25</v>
      </c>
      <c r="CY17" s="303">
        <v>0.25</v>
      </c>
      <c r="CZ17" s="303">
        <v>0.25</v>
      </c>
      <c r="DA17" s="303">
        <v>0.25</v>
      </c>
      <c r="DB17" s="303">
        <v>0.25</v>
      </c>
      <c r="DC17" s="303">
        <v>0.25</v>
      </c>
      <c r="DD17" s="303">
        <v>0.25</v>
      </c>
      <c r="DE17" s="303">
        <v>0.25</v>
      </c>
      <c r="DF17" s="303">
        <v>0.25</v>
      </c>
      <c r="DG17" s="303">
        <v>0.25</v>
      </c>
      <c r="DH17" s="303">
        <v>0.25</v>
      </c>
      <c r="DI17" s="303">
        <v>0.25</v>
      </c>
      <c r="DJ17" s="303">
        <v>0.25</v>
      </c>
      <c r="DK17" s="303">
        <v>0.25</v>
      </c>
      <c r="DL17" s="303">
        <v>0.25</v>
      </c>
      <c r="DM17" s="303">
        <v>0.25</v>
      </c>
      <c r="DN17" s="303">
        <v>0.25</v>
      </c>
      <c r="DO17" s="303">
        <v>0.25</v>
      </c>
      <c r="DP17" s="303">
        <v>0.25</v>
      </c>
      <c r="DQ17" s="303">
        <v>0.25</v>
      </c>
      <c r="DR17" s="303">
        <v>0.25</v>
      </c>
      <c r="DS17" s="303">
        <v>0.25</v>
      </c>
      <c r="DT17" s="303">
        <v>0.25</v>
      </c>
      <c r="DU17" s="303">
        <v>0.25</v>
      </c>
    </row>
    <row r="18" spans="1:125" ht="15" outlineLevel="1" thickTop="1">
      <c r="A18" s="41">
        <v>12</v>
      </c>
    </row>
    <row r="19" spans="1:125">
      <c r="A19" s="41">
        <v>13</v>
      </c>
    </row>
    <row r="20" spans="1:125" ht="15" thickBot="1">
      <c r="A20" s="41">
        <v>14</v>
      </c>
    </row>
    <row r="21" spans="1:125" ht="19.2" collapsed="1" thickTop="1" thickBot="1">
      <c r="C21" s="296" t="s">
        <v>522</v>
      </c>
      <c r="D21" s="290" t="s">
        <v>513</v>
      </c>
    </row>
    <row r="22" spans="1:125" ht="15.6" outlineLevel="1" thickTop="1" thickBot="1"/>
    <row r="23" spans="1:125" ht="15.6" outlineLevel="1" thickTop="1" thickBot="1">
      <c r="D23" s="297" t="s">
        <v>523</v>
      </c>
      <c r="E23" s="298"/>
    </row>
    <row r="24" spans="1:125" ht="15.6" outlineLevel="1" thickTop="1" thickBot="1">
      <c r="D24" s="297" t="s">
        <v>515</v>
      </c>
      <c r="E24" s="299">
        <v>0.31</v>
      </c>
    </row>
    <row r="25" spans="1:125" ht="15.6" outlineLevel="1" thickTop="1" thickBot="1">
      <c r="D25" s="297" t="s">
        <v>516</v>
      </c>
      <c r="E25" s="299">
        <v>0.01</v>
      </c>
    </row>
    <row r="26" spans="1:125" ht="15.6" outlineLevel="1" thickTop="1" thickBot="1">
      <c r="D26" s="297" t="s">
        <v>517</v>
      </c>
      <c r="E26" s="299">
        <v>7.4999999999999997E-2</v>
      </c>
    </row>
    <row r="27" spans="1:125" ht="15.6" outlineLevel="1" thickTop="1" thickBot="1">
      <c r="D27" s="297" t="s">
        <v>518</v>
      </c>
      <c r="E27" s="300">
        <v>14</v>
      </c>
    </row>
    <row r="28" spans="1:125" ht="15.6" outlineLevel="1" thickTop="1" thickBot="1">
      <c r="D28" s="297" t="s">
        <v>519</v>
      </c>
      <c r="E28" s="300" t="s">
        <v>474</v>
      </c>
    </row>
    <row r="29" spans="1:125" ht="15.6" outlineLevel="1" thickTop="1" thickBot="1">
      <c r="D29" s="297" t="s">
        <v>520</v>
      </c>
      <c r="E29" s="300" t="s">
        <v>480</v>
      </c>
    </row>
    <row r="30" spans="1:125" ht="15" outlineLevel="1" thickTop="1"/>
    <row r="31" spans="1:125" outlineLevel="1"/>
    <row r="32" spans="1:125" outlineLevel="1"/>
    <row r="33" spans="3:125" outlineLevel="1">
      <c r="D33" s="14"/>
      <c r="E33" s="301" t="s">
        <v>113</v>
      </c>
      <c r="F33" s="262">
        <f>+F15</f>
        <v>2019</v>
      </c>
      <c r="G33" s="262">
        <f t="shared" ref="G33:BR34" si="0">+G15</f>
        <v>2019</v>
      </c>
      <c r="H33" s="262">
        <f t="shared" si="0"/>
        <v>2019</v>
      </c>
      <c r="I33" s="262">
        <f t="shared" si="0"/>
        <v>2019</v>
      </c>
      <c r="J33" s="262">
        <f t="shared" si="0"/>
        <v>2019</v>
      </c>
      <c r="K33" s="262">
        <f t="shared" si="0"/>
        <v>2019</v>
      </c>
      <c r="L33" s="262">
        <f t="shared" si="0"/>
        <v>2019</v>
      </c>
      <c r="M33" s="262">
        <f t="shared" si="0"/>
        <v>2019</v>
      </c>
      <c r="N33" s="262">
        <f t="shared" si="0"/>
        <v>2019</v>
      </c>
      <c r="O33" s="262">
        <f t="shared" si="0"/>
        <v>2019</v>
      </c>
      <c r="P33" s="262">
        <f t="shared" si="0"/>
        <v>2019</v>
      </c>
      <c r="Q33" s="262">
        <f t="shared" si="0"/>
        <v>2019</v>
      </c>
      <c r="R33" s="262">
        <f t="shared" si="0"/>
        <v>2020</v>
      </c>
      <c r="S33" s="262">
        <f t="shared" si="0"/>
        <v>2020</v>
      </c>
      <c r="T33" s="262">
        <f t="shared" si="0"/>
        <v>2020</v>
      </c>
      <c r="U33" s="262">
        <f t="shared" si="0"/>
        <v>2020</v>
      </c>
      <c r="V33" s="262">
        <f t="shared" si="0"/>
        <v>2020</v>
      </c>
      <c r="W33" s="262">
        <f t="shared" si="0"/>
        <v>2020</v>
      </c>
      <c r="X33" s="262">
        <f t="shared" si="0"/>
        <v>2020</v>
      </c>
      <c r="Y33" s="262">
        <f t="shared" si="0"/>
        <v>2020</v>
      </c>
      <c r="Z33" s="262">
        <f t="shared" si="0"/>
        <v>2020</v>
      </c>
      <c r="AA33" s="262">
        <f t="shared" si="0"/>
        <v>2020</v>
      </c>
      <c r="AB33" s="262">
        <f t="shared" si="0"/>
        <v>2020</v>
      </c>
      <c r="AC33" s="262">
        <f t="shared" si="0"/>
        <v>2020</v>
      </c>
      <c r="AD33" s="262">
        <f t="shared" si="0"/>
        <v>2021</v>
      </c>
      <c r="AE33" s="262">
        <f t="shared" si="0"/>
        <v>2021</v>
      </c>
      <c r="AF33" s="262">
        <f t="shared" si="0"/>
        <v>2021</v>
      </c>
      <c r="AG33" s="262">
        <f t="shared" si="0"/>
        <v>2021</v>
      </c>
      <c r="AH33" s="262">
        <f t="shared" si="0"/>
        <v>2021</v>
      </c>
      <c r="AI33" s="262">
        <f t="shared" si="0"/>
        <v>2021</v>
      </c>
      <c r="AJ33" s="262">
        <f t="shared" si="0"/>
        <v>2021</v>
      </c>
      <c r="AK33" s="262">
        <f t="shared" si="0"/>
        <v>2021</v>
      </c>
      <c r="AL33" s="262">
        <f t="shared" si="0"/>
        <v>2021</v>
      </c>
      <c r="AM33" s="262">
        <f t="shared" si="0"/>
        <v>2021</v>
      </c>
      <c r="AN33" s="262">
        <f t="shared" si="0"/>
        <v>2021</v>
      </c>
      <c r="AO33" s="262">
        <f t="shared" si="0"/>
        <v>2021</v>
      </c>
      <c r="AP33" s="262">
        <f t="shared" si="0"/>
        <v>2022</v>
      </c>
      <c r="AQ33" s="262">
        <f t="shared" si="0"/>
        <v>2022</v>
      </c>
      <c r="AR33" s="262">
        <f t="shared" si="0"/>
        <v>2022</v>
      </c>
      <c r="AS33" s="262">
        <f t="shared" si="0"/>
        <v>2022</v>
      </c>
      <c r="AT33" s="262">
        <f t="shared" si="0"/>
        <v>2022</v>
      </c>
      <c r="AU33" s="262">
        <f t="shared" si="0"/>
        <v>2022</v>
      </c>
      <c r="AV33" s="262">
        <f t="shared" si="0"/>
        <v>2022</v>
      </c>
      <c r="AW33" s="262">
        <f t="shared" si="0"/>
        <v>2022</v>
      </c>
      <c r="AX33" s="262">
        <f t="shared" si="0"/>
        <v>2022</v>
      </c>
      <c r="AY33" s="262">
        <f t="shared" si="0"/>
        <v>2022</v>
      </c>
      <c r="AZ33" s="262">
        <f t="shared" si="0"/>
        <v>2022</v>
      </c>
      <c r="BA33" s="262">
        <f t="shared" si="0"/>
        <v>2022</v>
      </c>
      <c r="BB33" s="262">
        <f t="shared" si="0"/>
        <v>2023</v>
      </c>
      <c r="BC33" s="262">
        <f t="shared" si="0"/>
        <v>2023</v>
      </c>
      <c r="BD33" s="262">
        <f t="shared" si="0"/>
        <v>2023</v>
      </c>
      <c r="BE33" s="262">
        <f t="shared" si="0"/>
        <v>2023</v>
      </c>
      <c r="BF33" s="262">
        <f t="shared" si="0"/>
        <v>2023</v>
      </c>
      <c r="BG33" s="262">
        <f t="shared" si="0"/>
        <v>2023</v>
      </c>
      <c r="BH33" s="262">
        <f t="shared" si="0"/>
        <v>2023</v>
      </c>
      <c r="BI33" s="262">
        <f t="shared" si="0"/>
        <v>2023</v>
      </c>
      <c r="BJ33" s="262">
        <f t="shared" si="0"/>
        <v>2023</v>
      </c>
      <c r="BK33" s="262">
        <f t="shared" si="0"/>
        <v>2023</v>
      </c>
      <c r="BL33" s="262">
        <f t="shared" si="0"/>
        <v>2023</v>
      </c>
      <c r="BM33" s="262">
        <f t="shared" si="0"/>
        <v>2023</v>
      </c>
      <c r="BN33" s="262">
        <f t="shared" si="0"/>
        <v>2024</v>
      </c>
      <c r="BO33" s="262">
        <f t="shared" si="0"/>
        <v>2024</v>
      </c>
      <c r="BP33" s="262">
        <f t="shared" si="0"/>
        <v>2024</v>
      </c>
      <c r="BQ33" s="262">
        <f t="shared" si="0"/>
        <v>2024</v>
      </c>
      <c r="BR33" s="262">
        <f t="shared" si="0"/>
        <v>2024</v>
      </c>
      <c r="BS33" s="262">
        <f t="shared" ref="BS33:DU34" si="1">+BS15</f>
        <v>2024</v>
      </c>
      <c r="BT33" s="262">
        <f t="shared" si="1"/>
        <v>2024</v>
      </c>
      <c r="BU33" s="262">
        <f t="shared" si="1"/>
        <v>2024</v>
      </c>
      <c r="BV33" s="262">
        <f t="shared" si="1"/>
        <v>2024</v>
      </c>
      <c r="BW33" s="262">
        <f t="shared" si="1"/>
        <v>2024</v>
      </c>
      <c r="BX33" s="262">
        <f t="shared" si="1"/>
        <v>2024</v>
      </c>
      <c r="BY33" s="262">
        <f t="shared" si="1"/>
        <v>2024</v>
      </c>
      <c r="BZ33" s="262">
        <f t="shared" si="1"/>
        <v>2025</v>
      </c>
      <c r="CA33" s="262">
        <f t="shared" si="1"/>
        <v>2025</v>
      </c>
      <c r="CB33" s="262">
        <f t="shared" si="1"/>
        <v>2025</v>
      </c>
      <c r="CC33" s="262">
        <f t="shared" si="1"/>
        <v>2025</v>
      </c>
      <c r="CD33" s="262">
        <f t="shared" si="1"/>
        <v>2025</v>
      </c>
      <c r="CE33" s="262">
        <f t="shared" si="1"/>
        <v>2025</v>
      </c>
      <c r="CF33" s="262">
        <f t="shared" si="1"/>
        <v>2025</v>
      </c>
      <c r="CG33" s="262">
        <f t="shared" si="1"/>
        <v>2025</v>
      </c>
      <c r="CH33" s="262">
        <f t="shared" si="1"/>
        <v>2025</v>
      </c>
      <c r="CI33" s="262">
        <f t="shared" si="1"/>
        <v>2025</v>
      </c>
      <c r="CJ33" s="262">
        <f t="shared" si="1"/>
        <v>2025</v>
      </c>
      <c r="CK33" s="262">
        <f t="shared" si="1"/>
        <v>2025</v>
      </c>
      <c r="CL33" s="262">
        <f t="shared" si="1"/>
        <v>2026</v>
      </c>
      <c r="CM33" s="262">
        <f t="shared" si="1"/>
        <v>2026</v>
      </c>
      <c r="CN33" s="262">
        <f t="shared" si="1"/>
        <v>2026</v>
      </c>
      <c r="CO33" s="262">
        <f t="shared" si="1"/>
        <v>2026</v>
      </c>
      <c r="CP33" s="262">
        <f t="shared" si="1"/>
        <v>2026</v>
      </c>
      <c r="CQ33" s="262">
        <f t="shared" si="1"/>
        <v>2026</v>
      </c>
      <c r="CR33" s="262">
        <f t="shared" si="1"/>
        <v>2026</v>
      </c>
      <c r="CS33" s="262">
        <f t="shared" si="1"/>
        <v>2026</v>
      </c>
      <c r="CT33" s="262">
        <f t="shared" si="1"/>
        <v>2026</v>
      </c>
      <c r="CU33" s="262">
        <f t="shared" si="1"/>
        <v>2026</v>
      </c>
      <c r="CV33" s="262">
        <f t="shared" si="1"/>
        <v>2026</v>
      </c>
      <c r="CW33" s="262">
        <f t="shared" si="1"/>
        <v>2026</v>
      </c>
      <c r="CX33" s="262">
        <f t="shared" si="1"/>
        <v>2027</v>
      </c>
      <c r="CY33" s="262">
        <f t="shared" si="1"/>
        <v>2027</v>
      </c>
      <c r="CZ33" s="262">
        <f t="shared" si="1"/>
        <v>2027</v>
      </c>
      <c r="DA33" s="262">
        <f t="shared" si="1"/>
        <v>2027</v>
      </c>
      <c r="DB33" s="262">
        <f t="shared" si="1"/>
        <v>2027</v>
      </c>
      <c r="DC33" s="262">
        <f t="shared" si="1"/>
        <v>2027</v>
      </c>
      <c r="DD33" s="262">
        <f t="shared" si="1"/>
        <v>2027</v>
      </c>
      <c r="DE33" s="262">
        <f t="shared" si="1"/>
        <v>2027</v>
      </c>
      <c r="DF33" s="262">
        <f t="shared" si="1"/>
        <v>2027</v>
      </c>
      <c r="DG33" s="262">
        <f t="shared" si="1"/>
        <v>2027</v>
      </c>
      <c r="DH33" s="262">
        <f t="shared" si="1"/>
        <v>2027</v>
      </c>
      <c r="DI33" s="262">
        <f t="shared" si="1"/>
        <v>2027</v>
      </c>
      <c r="DJ33" s="262">
        <f t="shared" si="1"/>
        <v>2028</v>
      </c>
      <c r="DK33" s="262">
        <f t="shared" si="1"/>
        <v>2028</v>
      </c>
      <c r="DL33" s="262">
        <f t="shared" si="1"/>
        <v>2028</v>
      </c>
      <c r="DM33" s="262">
        <f t="shared" si="1"/>
        <v>2028</v>
      </c>
      <c r="DN33" s="262">
        <f t="shared" si="1"/>
        <v>2028</v>
      </c>
      <c r="DO33" s="262">
        <f t="shared" si="1"/>
        <v>2028</v>
      </c>
      <c r="DP33" s="262">
        <f t="shared" si="1"/>
        <v>2028</v>
      </c>
      <c r="DQ33" s="262">
        <f t="shared" si="1"/>
        <v>2028</v>
      </c>
      <c r="DR33" s="262">
        <f t="shared" si="1"/>
        <v>2028</v>
      </c>
      <c r="DS33" s="262">
        <f t="shared" si="1"/>
        <v>2028</v>
      </c>
      <c r="DT33" s="262">
        <f t="shared" si="1"/>
        <v>2028</v>
      </c>
      <c r="DU33" s="262">
        <f t="shared" si="1"/>
        <v>2028</v>
      </c>
    </row>
    <row r="34" spans="3:125" ht="15" outlineLevel="1" thickBot="1">
      <c r="E34" s="301" t="s">
        <v>282</v>
      </c>
      <c r="F34" s="262" t="str">
        <f>+F16</f>
        <v>gen</v>
      </c>
      <c r="G34" s="262" t="str">
        <f t="shared" si="0"/>
        <v>feb</v>
      </c>
      <c r="H34" s="262" t="str">
        <f t="shared" si="0"/>
        <v>mar</v>
      </c>
      <c r="I34" s="262" t="str">
        <f t="shared" si="0"/>
        <v>apr</v>
      </c>
      <c r="J34" s="262" t="str">
        <f t="shared" si="0"/>
        <v>mag</v>
      </c>
      <c r="K34" s="262" t="str">
        <f t="shared" si="0"/>
        <v>giu</v>
      </c>
      <c r="L34" s="262" t="str">
        <f t="shared" si="0"/>
        <v>lug</v>
      </c>
      <c r="M34" s="262" t="str">
        <f t="shared" si="0"/>
        <v>ago</v>
      </c>
      <c r="N34" s="262" t="str">
        <f t="shared" si="0"/>
        <v>set</v>
      </c>
      <c r="O34" s="262" t="str">
        <f t="shared" si="0"/>
        <v>ott</v>
      </c>
      <c r="P34" s="262" t="str">
        <f t="shared" si="0"/>
        <v>nov</v>
      </c>
      <c r="Q34" s="262" t="str">
        <f t="shared" si="0"/>
        <v>dic</v>
      </c>
      <c r="R34" s="262" t="str">
        <f t="shared" si="0"/>
        <v>gen</v>
      </c>
      <c r="S34" s="262" t="str">
        <f t="shared" si="0"/>
        <v>feb</v>
      </c>
      <c r="T34" s="262" t="str">
        <f t="shared" si="0"/>
        <v>mar</v>
      </c>
      <c r="U34" s="262" t="str">
        <f t="shared" si="0"/>
        <v>apr</v>
      </c>
      <c r="V34" s="262" t="str">
        <f t="shared" si="0"/>
        <v>mag</v>
      </c>
      <c r="W34" s="262" t="str">
        <f t="shared" si="0"/>
        <v>giu</v>
      </c>
      <c r="X34" s="262" t="str">
        <f t="shared" si="0"/>
        <v>lug</v>
      </c>
      <c r="Y34" s="262" t="str">
        <f t="shared" si="0"/>
        <v>ago</v>
      </c>
      <c r="Z34" s="262" t="str">
        <f t="shared" si="0"/>
        <v>set</v>
      </c>
      <c r="AA34" s="262" t="str">
        <f t="shared" si="0"/>
        <v>ott</v>
      </c>
      <c r="AB34" s="262" t="str">
        <f t="shared" si="0"/>
        <v>nov</v>
      </c>
      <c r="AC34" s="262" t="str">
        <f t="shared" si="0"/>
        <v>dic</v>
      </c>
      <c r="AD34" s="262" t="str">
        <f t="shared" si="0"/>
        <v>gen</v>
      </c>
      <c r="AE34" s="262" t="str">
        <f t="shared" si="0"/>
        <v>feb</v>
      </c>
      <c r="AF34" s="262" t="str">
        <f t="shared" si="0"/>
        <v>mar</v>
      </c>
      <c r="AG34" s="262" t="str">
        <f t="shared" si="0"/>
        <v>apr</v>
      </c>
      <c r="AH34" s="262" t="str">
        <f t="shared" si="0"/>
        <v>mag</v>
      </c>
      <c r="AI34" s="262" t="str">
        <f t="shared" si="0"/>
        <v>giu</v>
      </c>
      <c r="AJ34" s="262" t="str">
        <f t="shared" si="0"/>
        <v>lug</v>
      </c>
      <c r="AK34" s="262" t="str">
        <f t="shared" si="0"/>
        <v>ago</v>
      </c>
      <c r="AL34" s="262" t="str">
        <f t="shared" si="0"/>
        <v>set</v>
      </c>
      <c r="AM34" s="262" t="str">
        <f t="shared" si="0"/>
        <v>ott</v>
      </c>
      <c r="AN34" s="262" t="str">
        <f t="shared" si="0"/>
        <v>nov</v>
      </c>
      <c r="AO34" s="262" t="str">
        <f t="shared" si="0"/>
        <v>dic</v>
      </c>
      <c r="AP34" s="262" t="str">
        <f t="shared" si="0"/>
        <v>gen</v>
      </c>
      <c r="AQ34" s="262" t="str">
        <f t="shared" si="0"/>
        <v>feb</v>
      </c>
      <c r="AR34" s="262" t="str">
        <f t="shared" si="0"/>
        <v>mar</v>
      </c>
      <c r="AS34" s="262" t="str">
        <f t="shared" si="0"/>
        <v>apr</v>
      </c>
      <c r="AT34" s="262" t="str">
        <f t="shared" si="0"/>
        <v>mag</v>
      </c>
      <c r="AU34" s="262" t="str">
        <f t="shared" si="0"/>
        <v>giu</v>
      </c>
      <c r="AV34" s="262" t="str">
        <f t="shared" si="0"/>
        <v>lug</v>
      </c>
      <c r="AW34" s="262" t="str">
        <f t="shared" si="0"/>
        <v>ago</v>
      </c>
      <c r="AX34" s="262" t="str">
        <f t="shared" si="0"/>
        <v>set</v>
      </c>
      <c r="AY34" s="262" t="str">
        <f t="shared" si="0"/>
        <v>ott</v>
      </c>
      <c r="AZ34" s="262" t="str">
        <f t="shared" si="0"/>
        <v>nov</v>
      </c>
      <c r="BA34" s="262" t="str">
        <f t="shared" si="0"/>
        <v>dic</v>
      </c>
      <c r="BB34" s="262" t="str">
        <f t="shared" si="0"/>
        <v>gen</v>
      </c>
      <c r="BC34" s="262" t="str">
        <f t="shared" si="0"/>
        <v>feb</v>
      </c>
      <c r="BD34" s="262" t="str">
        <f t="shared" si="0"/>
        <v>mar</v>
      </c>
      <c r="BE34" s="262" t="str">
        <f t="shared" si="0"/>
        <v>apr</v>
      </c>
      <c r="BF34" s="262" t="str">
        <f t="shared" si="0"/>
        <v>mag</v>
      </c>
      <c r="BG34" s="262" t="str">
        <f t="shared" si="0"/>
        <v>giu</v>
      </c>
      <c r="BH34" s="262" t="str">
        <f t="shared" si="0"/>
        <v>lug</v>
      </c>
      <c r="BI34" s="262" t="str">
        <f t="shared" si="0"/>
        <v>ago</v>
      </c>
      <c r="BJ34" s="262" t="str">
        <f t="shared" si="0"/>
        <v>set</v>
      </c>
      <c r="BK34" s="262" t="str">
        <f t="shared" si="0"/>
        <v>ott</v>
      </c>
      <c r="BL34" s="262" t="str">
        <f t="shared" si="0"/>
        <v>nov</v>
      </c>
      <c r="BM34" s="262" t="str">
        <f t="shared" si="0"/>
        <v>dic</v>
      </c>
      <c r="BN34" s="262" t="str">
        <f t="shared" si="0"/>
        <v>gen</v>
      </c>
      <c r="BO34" s="262" t="str">
        <f t="shared" si="0"/>
        <v>feb</v>
      </c>
      <c r="BP34" s="262" t="str">
        <f t="shared" si="0"/>
        <v>mar</v>
      </c>
      <c r="BQ34" s="262" t="str">
        <f t="shared" si="0"/>
        <v>apr</v>
      </c>
      <c r="BR34" s="262" t="str">
        <f t="shared" si="0"/>
        <v>mag</v>
      </c>
      <c r="BS34" s="262" t="str">
        <f t="shared" si="1"/>
        <v>giu</v>
      </c>
      <c r="BT34" s="262" t="str">
        <f t="shared" si="1"/>
        <v>lug</v>
      </c>
      <c r="BU34" s="262" t="str">
        <f t="shared" si="1"/>
        <v>ago</v>
      </c>
      <c r="BV34" s="262" t="str">
        <f t="shared" si="1"/>
        <v>set</v>
      </c>
      <c r="BW34" s="262" t="str">
        <f t="shared" si="1"/>
        <v>ott</v>
      </c>
      <c r="BX34" s="262" t="str">
        <f t="shared" si="1"/>
        <v>nov</v>
      </c>
      <c r="BY34" s="262" t="str">
        <f t="shared" si="1"/>
        <v>dic</v>
      </c>
      <c r="BZ34" s="262" t="str">
        <f t="shared" si="1"/>
        <v>gen</v>
      </c>
      <c r="CA34" s="262" t="str">
        <f t="shared" si="1"/>
        <v>feb</v>
      </c>
      <c r="CB34" s="262" t="str">
        <f t="shared" si="1"/>
        <v>mar</v>
      </c>
      <c r="CC34" s="262" t="str">
        <f t="shared" si="1"/>
        <v>apr</v>
      </c>
      <c r="CD34" s="262" t="str">
        <f t="shared" si="1"/>
        <v>mag</v>
      </c>
      <c r="CE34" s="262" t="str">
        <f t="shared" si="1"/>
        <v>giu</v>
      </c>
      <c r="CF34" s="262" t="str">
        <f t="shared" si="1"/>
        <v>lug</v>
      </c>
      <c r="CG34" s="262" t="str">
        <f t="shared" si="1"/>
        <v>ago</v>
      </c>
      <c r="CH34" s="262" t="str">
        <f t="shared" si="1"/>
        <v>set</v>
      </c>
      <c r="CI34" s="262" t="str">
        <f t="shared" si="1"/>
        <v>ott</v>
      </c>
      <c r="CJ34" s="262" t="str">
        <f t="shared" si="1"/>
        <v>nov</v>
      </c>
      <c r="CK34" s="262" t="str">
        <f t="shared" si="1"/>
        <v>dic</v>
      </c>
      <c r="CL34" s="262" t="str">
        <f t="shared" si="1"/>
        <v>gen</v>
      </c>
      <c r="CM34" s="262" t="str">
        <f t="shared" si="1"/>
        <v>feb</v>
      </c>
      <c r="CN34" s="262" t="str">
        <f t="shared" si="1"/>
        <v>mar</v>
      </c>
      <c r="CO34" s="262" t="str">
        <f t="shared" si="1"/>
        <v>apr</v>
      </c>
      <c r="CP34" s="262" t="str">
        <f t="shared" si="1"/>
        <v>mag</v>
      </c>
      <c r="CQ34" s="262" t="str">
        <f t="shared" si="1"/>
        <v>giu</v>
      </c>
      <c r="CR34" s="262" t="str">
        <f t="shared" si="1"/>
        <v>lug</v>
      </c>
      <c r="CS34" s="262" t="str">
        <f t="shared" si="1"/>
        <v>ago</v>
      </c>
      <c r="CT34" s="262" t="str">
        <f t="shared" si="1"/>
        <v>set</v>
      </c>
      <c r="CU34" s="262" t="str">
        <f t="shared" si="1"/>
        <v>ott</v>
      </c>
      <c r="CV34" s="262" t="str">
        <f t="shared" si="1"/>
        <v>nov</v>
      </c>
      <c r="CW34" s="262" t="str">
        <f t="shared" si="1"/>
        <v>dic</v>
      </c>
      <c r="CX34" s="262" t="str">
        <f t="shared" si="1"/>
        <v>gen</v>
      </c>
      <c r="CY34" s="262" t="str">
        <f t="shared" si="1"/>
        <v>feb</v>
      </c>
      <c r="CZ34" s="262" t="str">
        <f t="shared" si="1"/>
        <v>mar</v>
      </c>
      <c r="DA34" s="262" t="str">
        <f t="shared" si="1"/>
        <v>apr</v>
      </c>
      <c r="DB34" s="262" t="str">
        <f t="shared" si="1"/>
        <v>mag</v>
      </c>
      <c r="DC34" s="262" t="str">
        <f t="shared" si="1"/>
        <v>giu</v>
      </c>
      <c r="DD34" s="262" t="str">
        <f t="shared" si="1"/>
        <v>lug</v>
      </c>
      <c r="DE34" s="262" t="str">
        <f t="shared" si="1"/>
        <v>ago</v>
      </c>
      <c r="DF34" s="262" t="str">
        <f t="shared" si="1"/>
        <v>set</v>
      </c>
      <c r="DG34" s="262" t="str">
        <f t="shared" si="1"/>
        <v>ott</v>
      </c>
      <c r="DH34" s="262" t="str">
        <f t="shared" si="1"/>
        <v>nov</v>
      </c>
      <c r="DI34" s="262" t="str">
        <f t="shared" si="1"/>
        <v>dic</v>
      </c>
      <c r="DJ34" s="262" t="str">
        <f t="shared" si="1"/>
        <v>gen</v>
      </c>
      <c r="DK34" s="262" t="str">
        <f t="shared" si="1"/>
        <v>feb</v>
      </c>
      <c r="DL34" s="262" t="str">
        <f t="shared" si="1"/>
        <v>mar</v>
      </c>
      <c r="DM34" s="262" t="str">
        <f t="shared" si="1"/>
        <v>apr</v>
      </c>
      <c r="DN34" s="262" t="str">
        <f t="shared" si="1"/>
        <v>mag</v>
      </c>
      <c r="DO34" s="262" t="str">
        <f t="shared" si="1"/>
        <v>giu</v>
      </c>
      <c r="DP34" s="262" t="str">
        <f t="shared" si="1"/>
        <v>lug</v>
      </c>
      <c r="DQ34" s="262" t="str">
        <f t="shared" si="1"/>
        <v>ago</v>
      </c>
      <c r="DR34" s="262" t="str">
        <f t="shared" si="1"/>
        <v>set</v>
      </c>
      <c r="DS34" s="262" t="str">
        <f t="shared" si="1"/>
        <v>ott</v>
      </c>
      <c r="DT34" s="262" t="str">
        <f t="shared" si="1"/>
        <v>nov</v>
      </c>
      <c r="DU34" s="262" t="str">
        <f t="shared" si="1"/>
        <v>dic</v>
      </c>
    </row>
    <row r="35" spans="3:125" ht="15.6" outlineLevel="1" thickTop="1" thickBot="1">
      <c r="D35" s="302" t="s">
        <v>521</v>
      </c>
      <c r="E35" s="297"/>
      <c r="F35" s="303">
        <v>2</v>
      </c>
      <c r="G35" s="303">
        <v>2</v>
      </c>
      <c r="H35" s="303">
        <v>2</v>
      </c>
      <c r="I35" s="303">
        <v>2</v>
      </c>
      <c r="J35" s="303">
        <v>2</v>
      </c>
      <c r="K35" s="303">
        <v>2</v>
      </c>
      <c r="L35" s="303">
        <v>2</v>
      </c>
      <c r="M35" s="303">
        <v>2</v>
      </c>
      <c r="N35" s="303">
        <v>2</v>
      </c>
      <c r="O35" s="303">
        <v>2</v>
      </c>
      <c r="P35" s="303">
        <v>2</v>
      </c>
      <c r="Q35" s="303">
        <v>2</v>
      </c>
      <c r="R35" s="303">
        <v>2</v>
      </c>
      <c r="S35" s="303">
        <v>2</v>
      </c>
      <c r="T35" s="303">
        <v>2</v>
      </c>
      <c r="U35" s="303">
        <v>2</v>
      </c>
      <c r="V35" s="303">
        <v>2</v>
      </c>
      <c r="W35" s="303">
        <v>2</v>
      </c>
      <c r="X35" s="303">
        <v>2</v>
      </c>
      <c r="Y35" s="303">
        <v>2</v>
      </c>
      <c r="Z35" s="303">
        <v>2</v>
      </c>
      <c r="AA35" s="303">
        <v>2</v>
      </c>
      <c r="AB35" s="303">
        <v>2</v>
      </c>
      <c r="AC35" s="303">
        <v>2</v>
      </c>
      <c r="AD35" s="303">
        <v>2</v>
      </c>
      <c r="AE35" s="303">
        <v>2</v>
      </c>
      <c r="AF35" s="303">
        <v>2</v>
      </c>
      <c r="AG35" s="303">
        <v>2</v>
      </c>
      <c r="AH35" s="303">
        <v>2</v>
      </c>
      <c r="AI35" s="303">
        <v>2</v>
      </c>
      <c r="AJ35" s="303">
        <v>2</v>
      </c>
      <c r="AK35" s="303">
        <v>2</v>
      </c>
      <c r="AL35" s="303">
        <v>2</v>
      </c>
      <c r="AM35" s="303">
        <v>2</v>
      </c>
      <c r="AN35" s="303">
        <v>2</v>
      </c>
      <c r="AO35" s="303">
        <v>2</v>
      </c>
      <c r="AP35" s="303">
        <v>2</v>
      </c>
      <c r="AQ35" s="303">
        <v>2</v>
      </c>
      <c r="AR35" s="303">
        <v>2</v>
      </c>
      <c r="AS35" s="303">
        <v>2</v>
      </c>
      <c r="AT35" s="303">
        <v>2</v>
      </c>
      <c r="AU35" s="303">
        <v>2</v>
      </c>
      <c r="AV35" s="303">
        <v>2</v>
      </c>
      <c r="AW35" s="303">
        <v>2</v>
      </c>
      <c r="AX35" s="303">
        <v>2</v>
      </c>
      <c r="AY35" s="303">
        <v>2</v>
      </c>
      <c r="AZ35" s="303">
        <v>2</v>
      </c>
      <c r="BA35" s="303">
        <v>2</v>
      </c>
      <c r="BB35" s="303">
        <v>2</v>
      </c>
      <c r="BC35" s="303">
        <v>2</v>
      </c>
      <c r="BD35" s="303">
        <v>2</v>
      </c>
      <c r="BE35" s="303">
        <v>2</v>
      </c>
      <c r="BF35" s="303">
        <v>2</v>
      </c>
      <c r="BG35" s="303">
        <v>2</v>
      </c>
      <c r="BH35" s="303">
        <v>2</v>
      </c>
      <c r="BI35" s="303">
        <v>2</v>
      </c>
      <c r="BJ35" s="303">
        <v>2</v>
      </c>
      <c r="BK35" s="303">
        <v>2</v>
      </c>
      <c r="BL35" s="303">
        <v>2</v>
      </c>
      <c r="BM35" s="303">
        <v>2</v>
      </c>
      <c r="BN35" s="303">
        <v>2</v>
      </c>
      <c r="BO35" s="303">
        <v>2</v>
      </c>
      <c r="BP35" s="303">
        <v>2</v>
      </c>
      <c r="BQ35" s="303">
        <v>2</v>
      </c>
      <c r="BR35" s="303">
        <v>2</v>
      </c>
      <c r="BS35" s="303">
        <v>2</v>
      </c>
      <c r="BT35" s="303">
        <v>2</v>
      </c>
      <c r="BU35" s="303">
        <v>2</v>
      </c>
      <c r="BV35" s="303">
        <v>2</v>
      </c>
      <c r="BW35" s="303">
        <v>2</v>
      </c>
      <c r="BX35" s="303">
        <v>2</v>
      </c>
      <c r="BY35" s="303">
        <v>2</v>
      </c>
      <c r="BZ35" s="303">
        <v>2</v>
      </c>
      <c r="CA35" s="303">
        <v>2</v>
      </c>
      <c r="CB35" s="303">
        <v>2</v>
      </c>
      <c r="CC35" s="303">
        <v>2</v>
      </c>
      <c r="CD35" s="303">
        <v>2</v>
      </c>
      <c r="CE35" s="303">
        <v>2</v>
      </c>
      <c r="CF35" s="303">
        <v>2</v>
      </c>
      <c r="CG35" s="303">
        <v>2</v>
      </c>
      <c r="CH35" s="303">
        <v>2</v>
      </c>
      <c r="CI35" s="303">
        <v>2</v>
      </c>
      <c r="CJ35" s="303">
        <v>2</v>
      </c>
      <c r="CK35" s="303">
        <v>2</v>
      </c>
      <c r="CL35" s="303">
        <v>2</v>
      </c>
      <c r="CM35" s="303">
        <v>2</v>
      </c>
      <c r="CN35" s="303">
        <v>2</v>
      </c>
      <c r="CO35" s="303">
        <v>2</v>
      </c>
      <c r="CP35" s="303">
        <v>2</v>
      </c>
      <c r="CQ35" s="303">
        <v>2</v>
      </c>
      <c r="CR35" s="303">
        <v>2</v>
      </c>
      <c r="CS35" s="303">
        <v>2</v>
      </c>
      <c r="CT35" s="303">
        <v>2</v>
      </c>
      <c r="CU35" s="303">
        <v>2</v>
      </c>
      <c r="CV35" s="303">
        <v>2</v>
      </c>
      <c r="CW35" s="303">
        <v>2</v>
      </c>
      <c r="CX35" s="303">
        <v>2</v>
      </c>
      <c r="CY35" s="303">
        <v>2</v>
      </c>
      <c r="CZ35" s="303">
        <v>2</v>
      </c>
      <c r="DA35" s="303">
        <v>2</v>
      </c>
      <c r="DB35" s="303">
        <v>2</v>
      </c>
      <c r="DC35" s="303">
        <v>2</v>
      </c>
      <c r="DD35" s="303">
        <v>2</v>
      </c>
      <c r="DE35" s="303">
        <v>2</v>
      </c>
      <c r="DF35" s="303">
        <v>2</v>
      </c>
      <c r="DG35" s="303">
        <v>2</v>
      </c>
      <c r="DH35" s="303">
        <v>2</v>
      </c>
      <c r="DI35" s="303">
        <v>2</v>
      </c>
      <c r="DJ35" s="303">
        <v>2</v>
      </c>
      <c r="DK35" s="303">
        <v>2</v>
      </c>
      <c r="DL35" s="303">
        <v>2</v>
      </c>
      <c r="DM35" s="303">
        <v>2</v>
      </c>
      <c r="DN35" s="303">
        <v>2</v>
      </c>
      <c r="DO35" s="303">
        <v>2</v>
      </c>
      <c r="DP35" s="303">
        <v>2</v>
      </c>
      <c r="DQ35" s="303">
        <v>2</v>
      </c>
      <c r="DR35" s="303">
        <v>2</v>
      </c>
      <c r="DS35" s="303">
        <v>2</v>
      </c>
      <c r="DT35" s="303">
        <v>2</v>
      </c>
      <c r="DU35" s="303">
        <v>2</v>
      </c>
    </row>
    <row r="36" spans="3:125" ht="15" outlineLevel="1" thickTop="1"/>
    <row r="38" spans="3:125" ht="15" thickBot="1"/>
    <row r="39" spans="3:125" ht="19.2" collapsed="1" thickTop="1" thickBot="1">
      <c r="C39" s="296" t="s">
        <v>524</v>
      </c>
      <c r="D39" s="290" t="s">
        <v>513</v>
      </c>
    </row>
    <row r="40" spans="3:125" ht="15.6" outlineLevel="1" thickTop="1" thickBot="1"/>
    <row r="41" spans="3:125" ht="15.6" outlineLevel="1" thickTop="1" thickBot="1">
      <c r="D41" s="297" t="s">
        <v>523</v>
      </c>
      <c r="E41" s="298"/>
    </row>
    <row r="42" spans="3:125" ht="15.6" outlineLevel="1" thickTop="1" thickBot="1">
      <c r="D42" s="297" t="s">
        <v>515</v>
      </c>
      <c r="E42" s="299">
        <v>0.31</v>
      </c>
    </row>
    <row r="43" spans="3:125" ht="15.6" outlineLevel="1" thickTop="1" thickBot="1">
      <c r="D43" s="297" t="s">
        <v>516</v>
      </c>
      <c r="E43" s="299">
        <v>0.01</v>
      </c>
    </row>
    <row r="44" spans="3:125" ht="15.6" outlineLevel="1" thickTop="1" thickBot="1">
      <c r="D44" s="297" t="s">
        <v>517</v>
      </c>
      <c r="E44" s="299">
        <v>7.4999999999999997E-2</v>
      </c>
    </row>
    <row r="45" spans="3:125" ht="15.6" outlineLevel="1" thickTop="1" thickBot="1">
      <c r="D45" s="297" t="s">
        <v>518</v>
      </c>
      <c r="E45" s="300">
        <v>14</v>
      </c>
    </row>
    <row r="46" spans="3:125" ht="15.6" outlineLevel="1" thickTop="1" thickBot="1">
      <c r="D46" s="297" t="s">
        <v>519</v>
      </c>
      <c r="E46" s="300" t="s">
        <v>474</v>
      </c>
    </row>
    <row r="47" spans="3:125" ht="15.6" outlineLevel="1" thickTop="1" thickBot="1">
      <c r="D47" s="297" t="s">
        <v>520</v>
      </c>
      <c r="E47" s="300" t="s">
        <v>479</v>
      </c>
    </row>
    <row r="48" spans="3:125" ht="15" outlineLevel="1" thickTop="1"/>
    <row r="49" spans="3:125" outlineLevel="1"/>
    <row r="50" spans="3:125" outlineLevel="1"/>
    <row r="51" spans="3:125" outlineLevel="1">
      <c r="D51" s="14"/>
      <c r="E51" s="301" t="s">
        <v>113</v>
      </c>
      <c r="F51" s="262">
        <f>+F33</f>
        <v>2019</v>
      </c>
      <c r="G51" s="262">
        <f t="shared" ref="G51:BR52" si="2">+G33</f>
        <v>2019</v>
      </c>
      <c r="H51" s="262">
        <f t="shared" si="2"/>
        <v>2019</v>
      </c>
      <c r="I51" s="262">
        <f t="shared" si="2"/>
        <v>2019</v>
      </c>
      <c r="J51" s="262">
        <f t="shared" si="2"/>
        <v>2019</v>
      </c>
      <c r="K51" s="262">
        <f t="shared" si="2"/>
        <v>2019</v>
      </c>
      <c r="L51" s="262">
        <f t="shared" si="2"/>
        <v>2019</v>
      </c>
      <c r="M51" s="262">
        <f t="shared" si="2"/>
        <v>2019</v>
      </c>
      <c r="N51" s="262">
        <f t="shared" si="2"/>
        <v>2019</v>
      </c>
      <c r="O51" s="262">
        <f t="shared" si="2"/>
        <v>2019</v>
      </c>
      <c r="P51" s="262">
        <f t="shared" si="2"/>
        <v>2019</v>
      </c>
      <c r="Q51" s="262">
        <f t="shared" si="2"/>
        <v>2019</v>
      </c>
      <c r="R51" s="262">
        <f t="shared" si="2"/>
        <v>2020</v>
      </c>
      <c r="S51" s="262">
        <f t="shared" si="2"/>
        <v>2020</v>
      </c>
      <c r="T51" s="262">
        <f t="shared" si="2"/>
        <v>2020</v>
      </c>
      <c r="U51" s="262">
        <f t="shared" si="2"/>
        <v>2020</v>
      </c>
      <c r="V51" s="262">
        <f t="shared" si="2"/>
        <v>2020</v>
      </c>
      <c r="W51" s="262">
        <f t="shared" si="2"/>
        <v>2020</v>
      </c>
      <c r="X51" s="262">
        <f t="shared" si="2"/>
        <v>2020</v>
      </c>
      <c r="Y51" s="262">
        <f t="shared" si="2"/>
        <v>2020</v>
      </c>
      <c r="Z51" s="262">
        <f t="shared" si="2"/>
        <v>2020</v>
      </c>
      <c r="AA51" s="262">
        <f t="shared" si="2"/>
        <v>2020</v>
      </c>
      <c r="AB51" s="262">
        <f t="shared" si="2"/>
        <v>2020</v>
      </c>
      <c r="AC51" s="262">
        <f t="shared" si="2"/>
        <v>2020</v>
      </c>
      <c r="AD51" s="262">
        <f t="shared" si="2"/>
        <v>2021</v>
      </c>
      <c r="AE51" s="262">
        <f t="shared" si="2"/>
        <v>2021</v>
      </c>
      <c r="AF51" s="262">
        <f t="shared" si="2"/>
        <v>2021</v>
      </c>
      <c r="AG51" s="262">
        <f t="shared" si="2"/>
        <v>2021</v>
      </c>
      <c r="AH51" s="262">
        <f t="shared" si="2"/>
        <v>2021</v>
      </c>
      <c r="AI51" s="262">
        <f t="shared" si="2"/>
        <v>2021</v>
      </c>
      <c r="AJ51" s="262">
        <f t="shared" si="2"/>
        <v>2021</v>
      </c>
      <c r="AK51" s="262">
        <f t="shared" si="2"/>
        <v>2021</v>
      </c>
      <c r="AL51" s="262">
        <f t="shared" si="2"/>
        <v>2021</v>
      </c>
      <c r="AM51" s="262">
        <f t="shared" si="2"/>
        <v>2021</v>
      </c>
      <c r="AN51" s="262">
        <f t="shared" si="2"/>
        <v>2021</v>
      </c>
      <c r="AO51" s="262">
        <f t="shared" si="2"/>
        <v>2021</v>
      </c>
      <c r="AP51" s="262">
        <f t="shared" si="2"/>
        <v>2022</v>
      </c>
      <c r="AQ51" s="262">
        <f t="shared" si="2"/>
        <v>2022</v>
      </c>
      <c r="AR51" s="262">
        <f t="shared" si="2"/>
        <v>2022</v>
      </c>
      <c r="AS51" s="262">
        <f t="shared" si="2"/>
        <v>2022</v>
      </c>
      <c r="AT51" s="262">
        <f t="shared" si="2"/>
        <v>2022</v>
      </c>
      <c r="AU51" s="262">
        <f t="shared" si="2"/>
        <v>2022</v>
      </c>
      <c r="AV51" s="262">
        <f t="shared" si="2"/>
        <v>2022</v>
      </c>
      <c r="AW51" s="262">
        <f t="shared" si="2"/>
        <v>2022</v>
      </c>
      <c r="AX51" s="262">
        <f t="shared" si="2"/>
        <v>2022</v>
      </c>
      <c r="AY51" s="262">
        <f t="shared" si="2"/>
        <v>2022</v>
      </c>
      <c r="AZ51" s="262">
        <f t="shared" si="2"/>
        <v>2022</v>
      </c>
      <c r="BA51" s="262">
        <f t="shared" si="2"/>
        <v>2022</v>
      </c>
      <c r="BB51" s="262">
        <f t="shared" si="2"/>
        <v>2023</v>
      </c>
      <c r="BC51" s="262">
        <f t="shared" si="2"/>
        <v>2023</v>
      </c>
      <c r="BD51" s="262">
        <f t="shared" si="2"/>
        <v>2023</v>
      </c>
      <c r="BE51" s="262">
        <f t="shared" si="2"/>
        <v>2023</v>
      </c>
      <c r="BF51" s="262">
        <f t="shared" si="2"/>
        <v>2023</v>
      </c>
      <c r="BG51" s="262">
        <f t="shared" si="2"/>
        <v>2023</v>
      </c>
      <c r="BH51" s="262">
        <f t="shared" si="2"/>
        <v>2023</v>
      </c>
      <c r="BI51" s="262">
        <f t="shared" si="2"/>
        <v>2023</v>
      </c>
      <c r="BJ51" s="262">
        <f t="shared" si="2"/>
        <v>2023</v>
      </c>
      <c r="BK51" s="262">
        <f t="shared" si="2"/>
        <v>2023</v>
      </c>
      <c r="BL51" s="262">
        <f t="shared" si="2"/>
        <v>2023</v>
      </c>
      <c r="BM51" s="262">
        <f t="shared" si="2"/>
        <v>2023</v>
      </c>
      <c r="BN51" s="262">
        <f t="shared" si="2"/>
        <v>2024</v>
      </c>
      <c r="BO51" s="262">
        <f t="shared" si="2"/>
        <v>2024</v>
      </c>
      <c r="BP51" s="262">
        <f t="shared" si="2"/>
        <v>2024</v>
      </c>
      <c r="BQ51" s="262">
        <f t="shared" si="2"/>
        <v>2024</v>
      </c>
      <c r="BR51" s="262">
        <f t="shared" si="2"/>
        <v>2024</v>
      </c>
      <c r="BS51" s="262">
        <f t="shared" ref="BS51:DU52" si="3">+BS33</f>
        <v>2024</v>
      </c>
      <c r="BT51" s="262">
        <f t="shared" si="3"/>
        <v>2024</v>
      </c>
      <c r="BU51" s="262">
        <f t="shared" si="3"/>
        <v>2024</v>
      </c>
      <c r="BV51" s="262">
        <f t="shared" si="3"/>
        <v>2024</v>
      </c>
      <c r="BW51" s="262">
        <f t="shared" si="3"/>
        <v>2024</v>
      </c>
      <c r="BX51" s="262">
        <f t="shared" si="3"/>
        <v>2024</v>
      </c>
      <c r="BY51" s="262">
        <f t="shared" si="3"/>
        <v>2024</v>
      </c>
      <c r="BZ51" s="262">
        <f t="shared" si="3"/>
        <v>2025</v>
      </c>
      <c r="CA51" s="262">
        <f t="shared" si="3"/>
        <v>2025</v>
      </c>
      <c r="CB51" s="262">
        <f t="shared" si="3"/>
        <v>2025</v>
      </c>
      <c r="CC51" s="262">
        <f t="shared" si="3"/>
        <v>2025</v>
      </c>
      <c r="CD51" s="262">
        <f t="shared" si="3"/>
        <v>2025</v>
      </c>
      <c r="CE51" s="262">
        <f t="shared" si="3"/>
        <v>2025</v>
      </c>
      <c r="CF51" s="262">
        <f t="shared" si="3"/>
        <v>2025</v>
      </c>
      <c r="CG51" s="262">
        <f t="shared" si="3"/>
        <v>2025</v>
      </c>
      <c r="CH51" s="262">
        <f t="shared" si="3"/>
        <v>2025</v>
      </c>
      <c r="CI51" s="262">
        <f t="shared" si="3"/>
        <v>2025</v>
      </c>
      <c r="CJ51" s="262">
        <f t="shared" si="3"/>
        <v>2025</v>
      </c>
      <c r="CK51" s="262">
        <f t="shared" si="3"/>
        <v>2025</v>
      </c>
      <c r="CL51" s="262">
        <f t="shared" si="3"/>
        <v>2026</v>
      </c>
      <c r="CM51" s="262">
        <f t="shared" si="3"/>
        <v>2026</v>
      </c>
      <c r="CN51" s="262">
        <f t="shared" si="3"/>
        <v>2026</v>
      </c>
      <c r="CO51" s="262">
        <f t="shared" si="3"/>
        <v>2026</v>
      </c>
      <c r="CP51" s="262">
        <f t="shared" si="3"/>
        <v>2026</v>
      </c>
      <c r="CQ51" s="262">
        <f t="shared" si="3"/>
        <v>2026</v>
      </c>
      <c r="CR51" s="262">
        <f t="shared" si="3"/>
        <v>2026</v>
      </c>
      <c r="CS51" s="262">
        <f t="shared" si="3"/>
        <v>2026</v>
      </c>
      <c r="CT51" s="262">
        <f t="shared" si="3"/>
        <v>2026</v>
      </c>
      <c r="CU51" s="262">
        <f t="shared" si="3"/>
        <v>2026</v>
      </c>
      <c r="CV51" s="262">
        <f t="shared" si="3"/>
        <v>2026</v>
      </c>
      <c r="CW51" s="262">
        <f t="shared" si="3"/>
        <v>2026</v>
      </c>
      <c r="CX51" s="262">
        <f t="shared" si="3"/>
        <v>2027</v>
      </c>
      <c r="CY51" s="262">
        <f t="shared" si="3"/>
        <v>2027</v>
      </c>
      <c r="CZ51" s="262">
        <f t="shared" si="3"/>
        <v>2027</v>
      </c>
      <c r="DA51" s="262">
        <f t="shared" si="3"/>
        <v>2027</v>
      </c>
      <c r="DB51" s="262">
        <f t="shared" si="3"/>
        <v>2027</v>
      </c>
      <c r="DC51" s="262">
        <f t="shared" si="3"/>
        <v>2027</v>
      </c>
      <c r="DD51" s="262">
        <f t="shared" si="3"/>
        <v>2027</v>
      </c>
      <c r="DE51" s="262">
        <f t="shared" si="3"/>
        <v>2027</v>
      </c>
      <c r="DF51" s="262">
        <f t="shared" si="3"/>
        <v>2027</v>
      </c>
      <c r="DG51" s="262">
        <f t="shared" si="3"/>
        <v>2027</v>
      </c>
      <c r="DH51" s="262">
        <f t="shared" si="3"/>
        <v>2027</v>
      </c>
      <c r="DI51" s="262">
        <f t="shared" si="3"/>
        <v>2027</v>
      </c>
      <c r="DJ51" s="262">
        <f t="shared" si="3"/>
        <v>2028</v>
      </c>
      <c r="DK51" s="262">
        <f t="shared" si="3"/>
        <v>2028</v>
      </c>
      <c r="DL51" s="262">
        <f t="shared" si="3"/>
        <v>2028</v>
      </c>
      <c r="DM51" s="262">
        <f t="shared" si="3"/>
        <v>2028</v>
      </c>
      <c r="DN51" s="262">
        <f t="shared" si="3"/>
        <v>2028</v>
      </c>
      <c r="DO51" s="262">
        <f t="shared" si="3"/>
        <v>2028</v>
      </c>
      <c r="DP51" s="262">
        <f t="shared" si="3"/>
        <v>2028</v>
      </c>
      <c r="DQ51" s="262">
        <f t="shared" si="3"/>
        <v>2028</v>
      </c>
      <c r="DR51" s="262">
        <f t="shared" si="3"/>
        <v>2028</v>
      </c>
      <c r="DS51" s="262">
        <f t="shared" si="3"/>
        <v>2028</v>
      </c>
      <c r="DT51" s="262">
        <f t="shared" si="3"/>
        <v>2028</v>
      </c>
      <c r="DU51" s="262">
        <f t="shared" si="3"/>
        <v>2028</v>
      </c>
    </row>
    <row r="52" spans="3:125" ht="15" outlineLevel="1" thickBot="1">
      <c r="E52" s="301" t="s">
        <v>282</v>
      </c>
      <c r="F52" s="262" t="str">
        <f>+F34</f>
        <v>gen</v>
      </c>
      <c r="G52" s="262" t="str">
        <f t="shared" si="2"/>
        <v>feb</v>
      </c>
      <c r="H52" s="262" t="str">
        <f t="shared" si="2"/>
        <v>mar</v>
      </c>
      <c r="I52" s="262" t="str">
        <f t="shared" si="2"/>
        <v>apr</v>
      </c>
      <c r="J52" s="262" t="str">
        <f t="shared" si="2"/>
        <v>mag</v>
      </c>
      <c r="K52" s="262" t="str">
        <f t="shared" si="2"/>
        <v>giu</v>
      </c>
      <c r="L52" s="262" t="str">
        <f t="shared" si="2"/>
        <v>lug</v>
      </c>
      <c r="M52" s="262" t="str">
        <f t="shared" si="2"/>
        <v>ago</v>
      </c>
      <c r="N52" s="262" t="str">
        <f t="shared" si="2"/>
        <v>set</v>
      </c>
      <c r="O52" s="262" t="str">
        <f t="shared" si="2"/>
        <v>ott</v>
      </c>
      <c r="P52" s="262" t="str">
        <f t="shared" si="2"/>
        <v>nov</v>
      </c>
      <c r="Q52" s="262" t="str">
        <f t="shared" si="2"/>
        <v>dic</v>
      </c>
      <c r="R52" s="262" t="str">
        <f t="shared" si="2"/>
        <v>gen</v>
      </c>
      <c r="S52" s="262" t="str">
        <f t="shared" si="2"/>
        <v>feb</v>
      </c>
      <c r="T52" s="262" t="str">
        <f t="shared" si="2"/>
        <v>mar</v>
      </c>
      <c r="U52" s="262" t="str">
        <f t="shared" si="2"/>
        <v>apr</v>
      </c>
      <c r="V52" s="262" t="str">
        <f t="shared" si="2"/>
        <v>mag</v>
      </c>
      <c r="W52" s="262" t="str">
        <f t="shared" si="2"/>
        <v>giu</v>
      </c>
      <c r="X52" s="262" t="str">
        <f t="shared" si="2"/>
        <v>lug</v>
      </c>
      <c r="Y52" s="262" t="str">
        <f t="shared" si="2"/>
        <v>ago</v>
      </c>
      <c r="Z52" s="262" t="str">
        <f t="shared" si="2"/>
        <v>set</v>
      </c>
      <c r="AA52" s="262" t="str">
        <f t="shared" si="2"/>
        <v>ott</v>
      </c>
      <c r="AB52" s="262" t="str">
        <f t="shared" si="2"/>
        <v>nov</v>
      </c>
      <c r="AC52" s="262" t="str">
        <f t="shared" si="2"/>
        <v>dic</v>
      </c>
      <c r="AD52" s="262" t="str">
        <f t="shared" si="2"/>
        <v>gen</v>
      </c>
      <c r="AE52" s="262" t="str">
        <f t="shared" si="2"/>
        <v>feb</v>
      </c>
      <c r="AF52" s="262" t="str">
        <f t="shared" si="2"/>
        <v>mar</v>
      </c>
      <c r="AG52" s="262" t="str">
        <f t="shared" si="2"/>
        <v>apr</v>
      </c>
      <c r="AH52" s="262" t="str">
        <f t="shared" si="2"/>
        <v>mag</v>
      </c>
      <c r="AI52" s="262" t="str">
        <f t="shared" si="2"/>
        <v>giu</v>
      </c>
      <c r="AJ52" s="262" t="str">
        <f t="shared" si="2"/>
        <v>lug</v>
      </c>
      <c r="AK52" s="262" t="str">
        <f t="shared" si="2"/>
        <v>ago</v>
      </c>
      <c r="AL52" s="262" t="str">
        <f t="shared" si="2"/>
        <v>set</v>
      </c>
      <c r="AM52" s="262" t="str">
        <f t="shared" si="2"/>
        <v>ott</v>
      </c>
      <c r="AN52" s="262" t="str">
        <f t="shared" si="2"/>
        <v>nov</v>
      </c>
      <c r="AO52" s="262" t="str">
        <f t="shared" si="2"/>
        <v>dic</v>
      </c>
      <c r="AP52" s="262" t="str">
        <f t="shared" si="2"/>
        <v>gen</v>
      </c>
      <c r="AQ52" s="262" t="str">
        <f t="shared" si="2"/>
        <v>feb</v>
      </c>
      <c r="AR52" s="262" t="str">
        <f t="shared" si="2"/>
        <v>mar</v>
      </c>
      <c r="AS52" s="262" t="str">
        <f t="shared" si="2"/>
        <v>apr</v>
      </c>
      <c r="AT52" s="262" t="str">
        <f t="shared" si="2"/>
        <v>mag</v>
      </c>
      <c r="AU52" s="262" t="str">
        <f t="shared" si="2"/>
        <v>giu</v>
      </c>
      <c r="AV52" s="262" t="str">
        <f t="shared" si="2"/>
        <v>lug</v>
      </c>
      <c r="AW52" s="262" t="str">
        <f t="shared" si="2"/>
        <v>ago</v>
      </c>
      <c r="AX52" s="262" t="str">
        <f t="shared" si="2"/>
        <v>set</v>
      </c>
      <c r="AY52" s="262" t="str">
        <f t="shared" si="2"/>
        <v>ott</v>
      </c>
      <c r="AZ52" s="262" t="str">
        <f t="shared" si="2"/>
        <v>nov</v>
      </c>
      <c r="BA52" s="262" t="str">
        <f t="shared" si="2"/>
        <v>dic</v>
      </c>
      <c r="BB52" s="262" t="str">
        <f t="shared" si="2"/>
        <v>gen</v>
      </c>
      <c r="BC52" s="262" t="str">
        <f t="shared" si="2"/>
        <v>feb</v>
      </c>
      <c r="BD52" s="262" t="str">
        <f t="shared" si="2"/>
        <v>mar</v>
      </c>
      <c r="BE52" s="262" t="str">
        <f t="shared" si="2"/>
        <v>apr</v>
      </c>
      <c r="BF52" s="262" t="str">
        <f t="shared" si="2"/>
        <v>mag</v>
      </c>
      <c r="BG52" s="262" t="str">
        <f t="shared" si="2"/>
        <v>giu</v>
      </c>
      <c r="BH52" s="262" t="str">
        <f t="shared" si="2"/>
        <v>lug</v>
      </c>
      <c r="BI52" s="262" t="str">
        <f t="shared" si="2"/>
        <v>ago</v>
      </c>
      <c r="BJ52" s="262" t="str">
        <f t="shared" si="2"/>
        <v>set</v>
      </c>
      <c r="BK52" s="262" t="str">
        <f t="shared" si="2"/>
        <v>ott</v>
      </c>
      <c r="BL52" s="262" t="str">
        <f t="shared" si="2"/>
        <v>nov</v>
      </c>
      <c r="BM52" s="262" t="str">
        <f t="shared" si="2"/>
        <v>dic</v>
      </c>
      <c r="BN52" s="262" t="str">
        <f t="shared" si="2"/>
        <v>gen</v>
      </c>
      <c r="BO52" s="262" t="str">
        <f t="shared" si="2"/>
        <v>feb</v>
      </c>
      <c r="BP52" s="262" t="str">
        <f t="shared" si="2"/>
        <v>mar</v>
      </c>
      <c r="BQ52" s="262" t="str">
        <f t="shared" si="2"/>
        <v>apr</v>
      </c>
      <c r="BR52" s="262" t="str">
        <f t="shared" si="2"/>
        <v>mag</v>
      </c>
      <c r="BS52" s="262" t="str">
        <f t="shared" si="3"/>
        <v>giu</v>
      </c>
      <c r="BT52" s="262" t="str">
        <f t="shared" si="3"/>
        <v>lug</v>
      </c>
      <c r="BU52" s="262" t="str">
        <f t="shared" si="3"/>
        <v>ago</v>
      </c>
      <c r="BV52" s="262" t="str">
        <f t="shared" si="3"/>
        <v>set</v>
      </c>
      <c r="BW52" s="262" t="str">
        <f t="shared" si="3"/>
        <v>ott</v>
      </c>
      <c r="BX52" s="262" t="str">
        <f t="shared" si="3"/>
        <v>nov</v>
      </c>
      <c r="BY52" s="262" t="str">
        <f t="shared" si="3"/>
        <v>dic</v>
      </c>
      <c r="BZ52" s="262" t="str">
        <f t="shared" si="3"/>
        <v>gen</v>
      </c>
      <c r="CA52" s="262" t="str">
        <f t="shared" si="3"/>
        <v>feb</v>
      </c>
      <c r="CB52" s="262" t="str">
        <f t="shared" si="3"/>
        <v>mar</v>
      </c>
      <c r="CC52" s="262" t="str">
        <f t="shared" si="3"/>
        <v>apr</v>
      </c>
      <c r="CD52" s="262" t="str">
        <f t="shared" si="3"/>
        <v>mag</v>
      </c>
      <c r="CE52" s="262" t="str">
        <f t="shared" si="3"/>
        <v>giu</v>
      </c>
      <c r="CF52" s="262" t="str">
        <f t="shared" si="3"/>
        <v>lug</v>
      </c>
      <c r="CG52" s="262" t="str">
        <f t="shared" si="3"/>
        <v>ago</v>
      </c>
      <c r="CH52" s="262" t="str">
        <f t="shared" si="3"/>
        <v>set</v>
      </c>
      <c r="CI52" s="262" t="str">
        <f t="shared" si="3"/>
        <v>ott</v>
      </c>
      <c r="CJ52" s="262" t="str">
        <f t="shared" si="3"/>
        <v>nov</v>
      </c>
      <c r="CK52" s="262" t="str">
        <f t="shared" si="3"/>
        <v>dic</v>
      </c>
      <c r="CL52" s="262" t="str">
        <f t="shared" si="3"/>
        <v>gen</v>
      </c>
      <c r="CM52" s="262" t="str">
        <f t="shared" si="3"/>
        <v>feb</v>
      </c>
      <c r="CN52" s="262" t="str">
        <f t="shared" si="3"/>
        <v>mar</v>
      </c>
      <c r="CO52" s="262" t="str">
        <f t="shared" si="3"/>
        <v>apr</v>
      </c>
      <c r="CP52" s="262" t="str">
        <f t="shared" si="3"/>
        <v>mag</v>
      </c>
      <c r="CQ52" s="262" t="str">
        <f t="shared" si="3"/>
        <v>giu</v>
      </c>
      <c r="CR52" s="262" t="str">
        <f t="shared" si="3"/>
        <v>lug</v>
      </c>
      <c r="CS52" s="262" t="str">
        <f t="shared" si="3"/>
        <v>ago</v>
      </c>
      <c r="CT52" s="262" t="str">
        <f t="shared" si="3"/>
        <v>set</v>
      </c>
      <c r="CU52" s="262" t="str">
        <f t="shared" si="3"/>
        <v>ott</v>
      </c>
      <c r="CV52" s="262" t="str">
        <f t="shared" si="3"/>
        <v>nov</v>
      </c>
      <c r="CW52" s="262" t="str">
        <f t="shared" si="3"/>
        <v>dic</v>
      </c>
      <c r="CX52" s="262" t="str">
        <f t="shared" si="3"/>
        <v>gen</v>
      </c>
      <c r="CY52" s="262" t="str">
        <f t="shared" si="3"/>
        <v>feb</v>
      </c>
      <c r="CZ52" s="262" t="str">
        <f t="shared" si="3"/>
        <v>mar</v>
      </c>
      <c r="DA52" s="262" t="str">
        <f t="shared" si="3"/>
        <v>apr</v>
      </c>
      <c r="DB52" s="262" t="str">
        <f t="shared" si="3"/>
        <v>mag</v>
      </c>
      <c r="DC52" s="262" t="str">
        <f t="shared" si="3"/>
        <v>giu</v>
      </c>
      <c r="DD52" s="262" t="str">
        <f t="shared" si="3"/>
        <v>lug</v>
      </c>
      <c r="DE52" s="262" t="str">
        <f t="shared" si="3"/>
        <v>ago</v>
      </c>
      <c r="DF52" s="262" t="str">
        <f t="shared" si="3"/>
        <v>set</v>
      </c>
      <c r="DG52" s="262" t="str">
        <f t="shared" si="3"/>
        <v>ott</v>
      </c>
      <c r="DH52" s="262" t="str">
        <f t="shared" si="3"/>
        <v>nov</v>
      </c>
      <c r="DI52" s="262" t="str">
        <f t="shared" si="3"/>
        <v>dic</v>
      </c>
      <c r="DJ52" s="262" t="str">
        <f t="shared" si="3"/>
        <v>gen</v>
      </c>
      <c r="DK52" s="262" t="str">
        <f t="shared" si="3"/>
        <v>feb</v>
      </c>
      <c r="DL52" s="262" t="str">
        <f t="shared" si="3"/>
        <v>mar</v>
      </c>
      <c r="DM52" s="262" t="str">
        <f t="shared" si="3"/>
        <v>apr</v>
      </c>
      <c r="DN52" s="262" t="str">
        <f t="shared" si="3"/>
        <v>mag</v>
      </c>
      <c r="DO52" s="262" t="str">
        <f t="shared" si="3"/>
        <v>giu</v>
      </c>
      <c r="DP52" s="262" t="str">
        <f t="shared" si="3"/>
        <v>lug</v>
      </c>
      <c r="DQ52" s="262" t="str">
        <f t="shared" si="3"/>
        <v>ago</v>
      </c>
      <c r="DR52" s="262" t="str">
        <f t="shared" si="3"/>
        <v>set</v>
      </c>
      <c r="DS52" s="262" t="str">
        <f t="shared" si="3"/>
        <v>ott</v>
      </c>
      <c r="DT52" s="262" t="str">
        <f t="shared" si="3"/>
        <v>nov</v>
      </c>
      <c r="DU52" s="262" t="str">
        <f t="shared" si="3"/>
        <v>dic</v>
      </c>
    </row>
    <row r="53" spans="3:125" ht="15.6" outlineLevel="1" thickTop="1" thickBot="1">
      <c r="D53" s="302" t="s">
        <v>521</v>
      </c>
      <c r="E53" s="297"/>
      <c r="F53" s="295">
        <v>2</v>
      </c>
      <c r="G53" s="295">
        <v>2</v>
      </c>
      <c r="H53" s="295">
        <v>2</v>
      </c>
      <c r="I53" s="295">
        <v>2</v>
      </c>
      <c r="J53" s="295">
        <v>2</v>
      </c>
      <c r="K53" s="295">
        <v>2</v>
      </c>
      <c r="L53" s="295">
        <v>2</v>
      </c>
      <c r="M53" s="295">
        <v>2</v>
      </c>
      <c r="N53" s="295">
        <v>2</v>
      </c>
      <c r="O53" s="295">
        <v>2</v>
      </c>
      <c r="P53" s="295">
        <v>2</v>
      </c>
      <c r="Q53" s="295">
        <v>2</v>
      </c>
      <c r="R53" s="295">
        <v>2</v>
      </c>
      <c r="S53" s="295">
        <v>2</v>
      </c>
      <c r="T53" s="295">
        <v>2</v>
      </c>
      <c r="U53" s="295">
        <v>2</v>
      </c>
      <c r="V53" s="295">
        <v>2</v>
      </c>
      <c r="W53" s="295">
        <v>2</v>
      </c>
      <c r="X53" s="295">
        <v>2</v>
      </c>
      <c r="Y53" s="295">
        <v>2</v>
      </c>
      <c r="Z53" s="295">
        <v>2</v>
      </c>
      <c r="AA53" s="295">
        <v>2</v>
      </c>
      <c r="AB53" s="295">
        <v>2</v>
      </c>
      <c r="AC53" s="295">
        <v>2</v>
      </c>
      <c r="AD53" s="295">
        <v>2</v>
      </c>
      <c r="AE53" s="295">
        <v>2</v>
      </c>
      <c r="AF53" s="295">
        <v>2</v>
      </c>
      <c r="AG53" s="295">
        <v>2</v>
      </c>
      <c r="AH53" s="295">
        <v>2</v>
      </c>
      <c r="AI53" s="295">
        <v>2</v>
      </c>
      <c r="AJ53" s="295">
        <v>2</v>
      </c>
      <c r="AK53" s="295">
        <v>2</v>
      </c>
      <c r="AL53" s="295">
        <v>2</v>
      </c>
      <c r="AM53" s="295">
        <v>2</v>
      </c>
      <c r="AN53" s="295">
        <v>2</v>
      </c>
      <c r="AO53" s="295">
        <v>2</v>
      </c>
      <c r="AP53" s="295">
        <v>2</v>
      </c>
      <c r="AQ53" s="295">
        <v>2</v>
      </c>
      <c r="AR53" s="295">
        <v>2</v>
      </c>
      <c r="AS53" s="295">
        <v>2</v>
      </c>
      <c r="AT53" s="295">
        <v>2</v>
      </c>
      <c r="AU53" s="295">
        <v>2</v>
      </c>
      <c r="AV53" s="295">
        <v>2</v>
      </c>
      <c r="AW53" s="295">
        <v>2</v>
      </c>
      <c r="AX53" s="295">
        <v>2</v>
      </c>
      <c r="AY53" s="295">
        <v>2</v>
      </c>
      <c r="AZ53" s="295">
        <v>2</v>
      </c>
      <c r="BA53" s="295">
        <v>2</v>
      </c>
      <c r="BB53" s="295">
        <v>2</v>
      </c>
      <c r="BC53" s="295">
        <v>2</v>
      </c>
      <c r="BD53" s="295">
        <v>2</v>
      </c>
      <c r="BE53" s="295">
        <v>2</v>
      </c>
      <c r="BF53" s="295">
        <v>2</v>
      </c>
      <c r="BG53" s="295">
        <v>2</v>
      </c>
      <c r="BH53" s="295">
        <v>2</v>
      </c>
      <c r="BI53" s="295">
        <v>2</v>
      </c>
      <c r="BJ53" s="295">
        <v>2</v>
      </c>
      <c r="BK53" s="295">
        <v>2</v>
      </c>
      <c r="BL53" s="295">
        <v>2</v>
      </c>
      <c r="BM53" s="295">
        <v>2</v>
      </c>
      <c r="BN53" s="295">
        <v>2</v>
      </c>
      <c r="BO53" s="295">
        <v>2</v>
      </c>
      <c r="BP53" s="295">
        <v>2</v>
      </c>
      <c r="BQ53" s="295">
        <v>2</v>
      </c>
      <c r="BR53" s="295">
        <v>2</v>
      </c>
      <c r="BS53" s="295">
        <v>2</v>
      </c>
      <c r="BT53" s="295">
        <v>2</v>
      </c>
      <c r="BU53" s="295">
        <v>2</v>
      </c>
      <c r="BV53" s="295">
        <v>2</v>
      </c>
      <c r="BW53" s="295">
        <v>2</v>
      </c>
      <c r="BX53" s="295">
        <v>2</v>
      </c>
      <c r="BY53" s="295">
        <v>2</v>
      </c>
      <c r="BZ53" s="295">
        <v>2</v>
      </c>
      <c r="CA53" s="295">
        <v>2</v>
      </c>
      <c r="CB53" s="295">
        <v>2</v>
      </c>
      <c r="CC53" s="295">
        <v>2</v>
      </c>
      <c r="CD53" s="295">
        <v>2</v>
      </c>
      <c r="CE53" s="295">
        <v>2</v>
      </c>
      <c r="CF53" s="295">
        <v>2</v>
      </c>
      <c r="CG53" s="295">
        <v>2</v>
      </c>
      <c r="CH53" s="295">
        <v>2</v>
      </c>
      <c r="CI53" s="295">
        <v>2</v>
      </c>
      <c r="CJ53" s="295">
        <v>2</v>
      </c>
      <c r="CK53" s="295">
        <v>2</v>
      </c>
      <c r="CL53" s="295">
        <v>2</v>
      </c>
      <c r="CM53" s="295">
        <v>2</v>
      </c>
      <c r="CN53" s="295">
        <v>2</v>
      </c>
      <c r="CO53" s="295">
        <v>2</v>
      </c>
      <c r="CP53" s="295">
        <v>2</v>
      </c>
      <c r="CQ53" s="295">
        <v>2</v>
      </c>
      <c r="CR53" s="295">
        <v>2</v>
      </c>
      <c r="CS53" s="295">
        <v>2</v>
      </c>
      <c r="CT53" s="295">
        <v>2</v>
      </c>
      <c r="CU53" s="295">
        <v>2</v>
      </c>
      <c r="CV53" s="295">
        <v>2</v>
      </c>
      <c r="CW53" s="295">
        <v>2</v>
      </c>
      <c r="CX53" s="295">
        <v>2</v>
      </c>
      <c r="CY53" s="295">
        <v>2</v>
      </c>
      <c r="CZ53" s="295">
        <v>2</v>
      </c>
      <c r="DA53" s="295">
        <v>2</v>
      </c>
      <c r="DB53" s="295">
        <v>2</v>
      </c>
      <c r="DC53" s="295">
        <v>2</v>
      </c>
      <c r="DD53" s="295">
        <v>2</v>
      </c>
      <c r="DE53" s="295">
        <v>2</v>
      </c>
      <c r="DF53" s="295">
        <v>2</v>
      </c>
      <c r="DG53" s="295">
        <v>2</v>
      </c>
      <c r="DH53" s="295">
        <v>2</v>
      </c>
      <c r="DI53" s="295">
        <v>2</v>
      </c>
      <c r="DJ53" s="295">
        <v>2</v>
      </c>
      <c r="DK53" s="295">
        <v>2</v>
      </c>
      <c r="DL53" s="295">
        <v>2</v>
      </c>
      <c r="DM53" s="295">
        <v>2</v>
      </c>
      <c r="DN53" s="295">
        <v>2</v>
      </c>
      <c r="DO53" s="295">
        <v>2</v>
      </c>
      <c r="DP53" s="295">
        <v>2</v>
      </c>
      <c r="DQ53" s="295">
        <v>2</v>
      </c>
      <c r="DR53" s="295">
        <v>2</v>
      </c>
      <c r="DS53" s="295">
        <v>2</v>
      </c>
      <c r="DT53" s="295">
        <v>2</v>
      </c>
      <c r="DU53" s="295">
        <v>2</v>
      </c>
    </row>
    <row r="54" spans="3:125" ht="15" outlineLevel="1" thickTop="1"/>
    <row r="56" spans="3:125" ht="15" thickBot="1"/>
    <row r="57" spans="3:125" ht="19.2" collapsed="1" thickTop="1" thickBot="1">
      <c r="C57" s="296" t="s">
        <v>525</v>
      </c>
      <c r="D57" s="290" t="s">
        <v>513</v>
      </c>
    </row>
    <row r="58" spans="3:125" ht="15.6" outlineLevel="1" thickTop="1" thickBot="1"/>
    <row r="59" spans="3:125" ht="15.6" outlineLevel="1" thickTop="1" thickBot="1">
      <c r="D59" s="297" t="s">
        <v>523</v>
      </c>
      <c r="E59" s="298"/>
    </row>
    <row r="60" spans="3:125" ht="15.6" outlineLevel="1" thickTop="1" thickBot="1">
      <c r="D60" s="297" t="s">
        <v>515</v>
      </c>
      <c r="E60" s="299">
        <v>0.31</v>
      </c>
    </row>
    <row r="61" spans="3:125" ht="15.6" outlineLevel="1" thickTop="1" thickBot="1">
      <c r="D61" s="297" t="s">
        <v>516</v>
      </c>
      <c r="E61" s="299">
        <v>0.01</v>
      </c>
    </row>
    <row r="62" spans="3:125" ht="15.6" outlineLevel="1" thickTop="1" thickBot="1">
      <c r="D62" s="297" t="s">
        <v>517</v>
      </c>
      <c r="E62" s="299">
        <v>7.4999999999999997E-2</v>
      </c>
    </row>
    <row r="63" spans="3:125" ht="15.6" outlineLevel="1" thickTop="1" thickBot="1">
      <c r="D63" s="297" t="s">
        <v>518</v>
      </c>
      <c r="E63" s="300">
        <v>14</v>
      </c>
    </row>
    <row r="64" spans="3:125" ht="15.6" outlineLevel="1" thickTop="1" thickBot="1">
      <c r="D64" s="297" t="s">
        <v>519</v>
      </c>
      <c r="E64" s="300" t="s">
        <v>474</v>
      </c>
    </row>
    <row r="65" spans="3:125" ht="15.6" outlineLevel="1" thickTop="1" thickBot="1">
      <c r="D65" s="297" t="s">
        <v>520</v>
      </c>
      <c r="E65" s="300" t="s">
        <v>479</v>
      </c>
    </row>
    <row r="66" spans="3:125" ht="15" outlineLevel="1" thickTop="1"/>
    <row r="67" spans="3:125" outlineLevel="1"/>
    <row r="68" spans="3:125" outlineLevel="1"/>
    <row r="69" spans="3:125" outlineLevel="1">
      <c r="D69" s="14"/>
      <c r="E69" s="301" t="s">
        <v>113</v>
      </c>
      <c r="F69" s="262">
        <f>+F51</f>
        <v>2019</v>
      </c>
      <c r="G69" s="262">
        <f t="shared" ref="G69:BR70" si="4">+G51</f>
        <v>2019</v>
      </c>
      <c r="H69" s="262">
        <f t="shared" si="4"/>
        <v>2019</v>
      </c>
      <c r="I69" s="262">
        <f t="shared" si="4"/>
        <v>2019</v>
      </c>
      <c r="J69" s="262">
        <f t="shared" si="4"/>
        <v>2019</v>
      </c>
      <c r="K69" s="262">
        <f t="shared" si="4"/>
        <v>2019</v>
      </c>
      <c r="L69" s="262">
        <f t="shared" si="4"/>
        <v>2019</v>
      </c>
      <c r="M69" s="262">
        <f t="shared" si="4"/>
        <v>2019</v>
      </c>
      <c r="N69" s="262">
        <f t="shared" si="4"/>
        <v>2019</v>
      </c>
      <c r="O69" s="262">
        <f t="shared" si="4"/>
        <v>2019</v>
      </c>
      <c r="P69" s="262">
        <f t="shared" si="4"/>
        <v>2019</v>
      </c>
      <c r="Q69" s="262">
        <f t="shared" si="4"/>
        <v>2019</v>
      </c>
      <c r="R69" s="262">
        <f t="shared" si="4"/>
        <v>2020</v>
      </c>
      <c r="S69" s="262">
        <f t="shared" si="4"/>
        <v>2020</v>
      </c>
      <c r="T69" s="262">
        <f t="shared" si="4"/>
        <v>2020</v>
      </c>
      <c r="U69" s="262">
        <f t="shared" si="4"/>
        <v>2020</v>
      </c>
      <c r="V69" s="262">
        <f t="shared" si="4"/>
        <v>2020</v>
      </c>
      <c r="W69" s="262">
        <f t="shared" si="4"/>
        <v>2020</v>
      </c>
      <c r="X69" s="262">
        <f t="shared" si="4"/>
        <v>2020</v>
      </c>
      <c r="Y69" s="262">
        <f t="shared" si="4"/>
        <v>2020</v>
      </c>
      <c r="Z69" s="262">
        <f t="shared" si="4"/>
        <v>2020</v>
      </c>
      <c r="AA69" s="262">
        <f t="shared" si="4"/>
        <v>2020</v>
      </c>
      <c r="AB69" s="262">
        <f t="shared" si="4"/>
        <v>2020</v>
      </c>
      <c r="AC69" s="262">
        <f t="shared" si="4"/>
        <v>2020</v>
      </c>
      <c r="AD69" s="262">
        <f t="shared" si="4"/>
        <v>2021</v>
      </c>
      <c r="AE69" s="262">
        <f t="shared" si="4"/>
        <v>2021</v>
      </c>
      <c r="AF69" s="262">
        <f t="shared" si="4"/>
        <v>2021</v>
      </c>
      <c r="AG69" s="262">
        <f t="shared" si="4"/>
        <v>2021</v>
      </c>
      <c r="AH69" s="262">
        <f t="shared" si="4"/>
        <v>2021</v>
      </c>
      <c r="AI69" s="262">
        <f t="shared" si="4"/>
        <v>2021</v>
      </c>
      <c r="AJ69" s="262">
        <f t="shared" si="4"/>
        <v>2021</v>
      </c>
      <c r="AK69" s="262">
        <f t="shared" si="4"/>
        <v>2021</v>
      </c>
      <c r="AL69" s="262">
        <f t="shared" si="4"/>
        <v>2021</v>
      </c>
      <c r="AM69" s="262">
        <f t="shared" si="4"/>
        <v>2021</v>
      </c>
      <c r="AN69" s="262">
        <f t="shared" si="4"/>
        <v>2021</v>
      </c>
      <c r="AO69" s="262">
        <f t="shared" si="4"/>
        <v>2021</v>
      </c>
      <c r="AP69" s="262">
        <f t="shared" si="4"/>
        <v>2022</v>
      </c>
      <c r="AQ69" s="262">
        <f t="shared" si="4"/>
        <v>2022</v>
      </c>
      <c r="AR69" s="262">
        <f t="shared" si="4"/>
        <v>2022</v>
      </c>
      <c r="AS69" s="262">
        <f t="shared" si="4"/>
        <v>2022</v>
      </c>
      <c r="AT69" s="262">
        <f t="shared" si="4"/>
        <v>2022</v>
      </c>
      <c r="AU69" s="262">
        <f t="shared" si="4"/>
        <v>2022</v>
      </c>
      <c r="AV69" s="262">
        <f t="shared" si="4"/>
        <v>2022</v>
      </c>
      <c r="AW69" s="262">
        <f t="shared" si="4"/>
        <v>2022</v>
      </c>
      <c r="AX69" s="262">
        <f t="shared" si="4"/>
        <v>2022</v>
      </c>
      <c r="AY69" s="262">
        <f t="shared" si="4"/>
        <v>2022</v>
      </c>
      <c r="AZ69" s="262">
        <f t="shared" si="4"/>
        <v>2022</v>
      </c>
      <c r="BA69" s="262">
        <f t="shared" si="4"/>
        <v>2022</v>
      </c>
      <c r="BB69" s="262">
        <f t="shared" si="4"/>
        <v>2023</v>
      </c>
      <c r="BC69" s="262">
        <f t="shared" si="4"/>
        <v>2023</v>
      </c>
      <c r="BD69" s="262">
        <f t="shared" si="4"/>
        <v>2023</v>
      </c>
      <c r="BE69" s="262">
        <f t="shared" si="4"/>
        <v>2023</v>
      </c>
      <c r="BF69" s="262">
        <f t="shared" si="4"/>
        <v>2023</v>
      </c>
      <c r="BG69" s="262">
        <f t="shared" si="4"/>
        <v>2023</v>
      </c>
      <c r="BH69" s="262">
        <f t="shared" si="4"/>
        <v>2023</v>
      </c>
      <c r="BI69" s="262">
        <f t="shared" si="4"/>
        <v>2023</v>
      </c>
      <c r="BJ69" s="262">
        <f t="shared" si="4"/>
        <v>2023</v>
      </c>
      <c r="BK69" s="262">
        <f t="shared" si="4"/>
        <v>2023</v>
      </c>
      <c r="BL69" s="262">
        <f t="shared" si="4"/>
        <v>2023</v>
      </c>
      <c r="BM69" s="262">
        <f t="shared" si="4"/>
        <v>2023</v>
      </c>
      <c r="BN69" s="262">
        <f t="shared" si="4"/>
        <v>2024</v>
      </c>
      <c r="BO69" s="262">
        <f t="shared" si="4"/>
        <v>2024</v>
      </c>
      <c r="BP69" s="262">
        <f t="shared" si="4"/>
        <v>2024</v>
      </c>
      <c r="BQ69" s="262">
        <f t="shared" si="4"/>
        <v>2024</v>
      </c>
      <c r="BR69" s="262">
        <f t="shared" si="4"/>
        <v>2024</v>
      </c>
      <c r="BS69" s="262">
        <f t="shared" ref="BS69:DU70" si="5">+BS51</f>
        <v>2024</v>
      </c>
      <c r="BT69" s="262">
        <f t="shared" si="5"/>
        <v>2024</v>
      </c>
      <c r="BU69" s="262">
        <f t="shared" si="5"/>
        <v>2024</v>
      </c>
      <c r="BV69" s="262">
        <f t="shared" si="5"/>
        <v>2024</v>
      </c>
      <c r="BW69" s="262">
        <f t="shared" si="5"/>
        <v>2024</v>
      </c>
      <c r="BX69" s="262">
        <f t="shared" si="5"/>
        <v>2024</v>
      </c>
      <c r="BY69" s="262">
        <f t="shared" si="5"/>
        <v>2024</v>
      </c>
      <c r="BZ69" s="262">
        <f t="shared" si="5"/>
        <v>2025</v>
      </c>
      <c r="CA69" s="262">
        <f t="shared" si="5"/>
        <v>2025</v>
      </c>
      <c r="CB69" s="262">
        <f t="shared" si="5"/>
        <v>2025</v>
      </c>
      <c r="CC69" s="262">
        <f t="shared" si="5"/>
        <v>2025</v>
      </c>
      <c r="CD69" s="262">
        <f t="shared" si="5"/>
        <v>2025</v>
      </c>
      <c r="CE69" s="262">
        <f t="shared" si="5"/>
        <v>2025</v>
      </c>
      <c r="CF69" s="262">
        <f t="shared" si="5"/>
        <v>2025</v>
      </c>
      <c r="CG69" s="262">
        <f t="shared" si="5"/>
        <v>2025</v>
      </c>
      <c r="CH69" s="262">
        <f t="shared" si="5"/>
        <v>2025</v>
      </c>
      <c r="CI69" s="262">
        <f t="shared" si="5"/>
        <v>2025</v>
      </c>
      <c r="CJ69" s="262">
        <f t="shared" si="5"/>
        <v>2025</v>
      </c>
      <c r="CK69" s="262">
        <f t="shared" si="5"/>
        <v>2025</v>
      </c>
      <c r="CL69" s="262">
        <f t="shared" si="5"/>
        <v>2026</v>
      </c>
      <c r="CM69" s="262">
        <f t="shared" si="5"/>
        <v>2026</v>
      </c>
      <c r="CN69" s="262">
        <f t="shared" si="5"/>
        <v>2026</v>
      </c>
      <c r="CO69" s="262">
        <f t="shared" si="5"/>
        <v>2026</v>
      </c>
      <c r="CP69" s="262">
        <f t="shared" si="5"/>
        <v>2026</v>
      </c>
      <c r="CQ69" s="262">
        <f t="shared" si="5"/>
        <v>2026</v>
      </c>
      <c r="CR69" s="262">
        <f t="shared" si="5"/>
        <v>2026</v>
      </c>
      <c r="CS69" s="262">
        <f t="shared" si="5"/>
        <v>2026</v>
      </c>
      <c r="CT69" s="262">
        <f t="shared" si="5"/>
        <v>2026</v>
      </c>
      <c r="CU69" s="262">
        <f t="shared" si="5"/>
        <v>2026</v>
      </c>
      <c r="CV69" s="262">
        <f t="shared" si="5"/>
        <v>2026</v>
      </c>
      <c r="CW69" s="262">
        <f t="shared" si="5"/>
        <v>2026</v>
      </c>
      <c r="CX69" s="262">
        <f t="shared" si="5"/>
        <v>2027</v>
      </c>
      <c r="CY69" s="262">
        <f t="shared" si="5"/>
        <v>2027</v>
      </c>
      <c r="CZ69" s="262">
        <f t="shared" si="5"/>
        <v>2027</v>
      </c>
      <c r="DA69" s="262">
        <f t="shared" si="5"/>
        <v>2027</v>
      </c>
      <c r="DB69" s="262">
        <f t="shared" si="5"/>
        <v>2027</v>
      </c>
      <c r="DC69" s="262">
        <f t="shared" si="5"/>
        <v>2027</v>
      </c>
      <c r="DD69" s="262">
        <f t="shared" si="5"/>
        <v>2027</v>
      </c>
      <c r="DE69" s="262">
        <f t="shared" si="5"/>
        <v>2027</v>
      </c>
      <c r="DF69" s="262">
        <f t="shared" si="5"/>
        <v>2027</v>
      </c>
      <c r="DG69" s="262">
        <f t="shared" si="5"/>
        <v>2027</v>
      </c>
      <c r="DH69" s="262">
        <f t="shared" si="5"/>
        <v>2027</v>
      </c>
      <c r="DI69" s="262">
        <f t="shared" si="5"/>
        <v>2027</v>
      </c>
      <c r="DJ69" s="262">
        <f t="shared" si="5"/>
        <v>2028</v>
      </c>
      <c r="DK69" s="262">
        <f t="shared" si="5"/>
        <v>2028</v>
      </c>
      <c r="DL69" s="262">
        <f t="shared" si="5"/>
        <v>2028</v>
      </c>
      <c r="DM69" s="262">
        <f t="shared" si="5"/>
        <v>2028</v>
      </c>
      <c r="DN69" s="262">
        <f t="shared" si="5"/>
        <v>2028</v>
      </c>
      <c r="DO69" s="262">
        <f t="shared" si="5"/>
        <v>2028</v>
      </c>
      <c r="DP69" s="262">
        <f t="shared" si="5"/>
        <v>2028</v>
      </c>
      <c r="DQ69" s="262">
        <f t="shared" si="5"/>
        <v>2028</v>
      </c>
      <c r="DR69" s="262">
        <f t="shared" si="5"/>
        <v>2028</v>
      </c>
      <c r="DS69" s="262">
        <f t="shared" si="5"/>
        <v>2028</v>
      </c>
      <c r="DT69" s="262">
        <f t="shared" si="5"/>
        <v>2028</v>
      </c>
      <c r="DU69" s="262">
        <f t="shared" si="5"/>
        <v>2028</v>
      </c>
    </row>
    <row r="70" spans="3:125" ht="15" outlineLevel="1" thickBot="1">
      <c r="E70" s="301" t="s">
        <v>282</v>
      </c>
      <c r="F70" s="262" t="str">
        <f>+F52</f>
        <v>gen</v>
      </c>
      <c r="G70" s="262" t="str">
        <f t="shared" si="4"/>
        <v>feb</v>
      </c>
      <c r="H70" s="262" t="str">
        <f t="shared" si="4"/>
        <v>mar</v>
      </c>
      <c r="I70" s="262" t="str">
        <f t="shared" si="4"/>
        <v>apr</v>
      </c>
      <c r="J70" s="262" t="str">
        <f t="shared" si="4"/>
        <v>mag</v>
      </c>
      <c r="K70" s="262" t="str">
        <f t="shared" si="4"/>
        <v>giu</v>
      </c>
      <c r="L70" s="262" t="str">
        <f t="shared" si="4"/>
        <v>lug</v>
      </c>
      <c r="M70" s="262" t="str">
        <f t="shared" si="4"/>
        <v>ago</v>
      </c>
      <c r="N70" s="262" t="str">
        <f t="shared" si="4"/>
        <v>set</v>
      </c>
      <c r="O70" s="262" t="str">
        <f t="shared" si="4"/>
        <v>ott</v>
      </c>
      <c r="P70" s="262" t="str">
        <f t="shared" si="4"/>
        <v>nov</v>
      </c>
      <c r="Q70" s="262" t="str">
        <f t="shared" si="4"/>
        <v>dic</v>
      </c>
      <c r="R70" s="262" t="str">
        <f t="shared" si="4"/>
        <v>gen</v>
      </c>
      <c r="S70" s="262" t="str">
        <f t="shared" si="4"/>
        <v>feb</v>
      </c>
      <c r="T70" s="262" t="str">
        <f t="shared" si="4"/>
        <v>mar</v>
      </c>
      <c r="U70" s="262" t="str">
        <f t="shared" si="4"/>
        <v>apr</v>
      </c>
      <c r="V70" s="262" t="str">
        <f t="shared" si="4"/>
        <v>mag</v>
      </c>
      <c r="W70" s="262" t="str">
        <f t="shared" si="4"/>
        <v>giu</v>
      </c>
      <c r="X70" s="262" t="str">
        <f t="shared" si="4"/>
        <v>lug</v>
      </c>
      <c r="Y70" s="262" t="str">
        <f t="shared" si="4"/>
        <v>ago</v>
      </c>
      <c r="Z70" s="262" t="str">
        <f t="shared" si="4"/>
        <v>set</v>
      </c>
      <c r="AA70" s="262" t="str">
        <f t="shared" si="4"/>
        <v>ott</v>
      </c>
      <c r="AB70" s="262" t="str">
        <f t="shared" si="4"/>
        <v>nov</v>
      </c>
      <c r="AC70" s="262" t="str">
        <f t="shared" si="4"/>
        <v>dic</v>
      </c>
      <c r="AD70" s="262" t="str">
        <f t="shared" si="4"/>
        <v>gen</v>
      </c>
      <c r="AE70" s="262" t="str">
        <f t="shared" si="4"/>
        <v>feb</v>
      </c>
      <c r="AF70" s="262" t="str">
        <f t="shared" si="4"/>
        <v>mar</v>
      </c>
      <c r="AG70" s="262" t="str">
        <f t="shared" si="4"/>
        <v>apr</v>
      </c>
      <c r="AH70" s="262" t="str">
        <f t="shared" si="4"/>
        <v>mag</v>
      </c>
      <c r="AI70" s="262" t="str">
        <f t="shared" si="4"/>
        <v>giu</v>
      </c>
      <c r="AJ70" s="262" t="str">
        <f t="shared" si="4"/>
        <v>lug</v>
      </c>
      <c r="AK70" s="262" t="str">
        <f t="shared" si="4"/>
        <v>ago</v>
      </c>
      <c r="AL70" s="262" t="str">
        <f t="shared" si="4"/>
        <v>set</v>
      </c>
      <c r="AM70" s="262" t="str">
        <f t="shared" si="4"/>
        <v>ott</v>
      </c>
      <c r="AN70" s="262" t="str">
        <f t="shared" si="4"/>
        <v>nov</v>
      </c>
      <c r="AO70" s="262" t="str">
        <f t="shared" si="4"/>
        <v>dic</v>
      </c>
      <c r="AP70" s="262" t="str">
        <f t="shared" si="4"/>
        <v>gen</v>
      </c>
      <c r="AQ70" s="262" t="str">
        <f t="shared" si="4"/>
        <v>feb</v>
      </c>
      <c r="AR70" s="262" t="str">
        <f t="shared" si="4"/>
        <v>mar</v>
      </c>
      <c r="AS70" s="262" t="str">
        <f t="shared" si="4"/>
        <v>apr</v>
      </c>
      <c r="AT70" s="262" t="str">
        <f t="shared" si="4"/>
        <v>mag</v>
      </c>
      <c r="AU70" s="262" t="str">
        <f t="shared" si="4"/>
        <v>giu</v>
      </c>
      <c r="AV70" s="262" t="str">
        <f t="shared" si="4"/>
        <v>lug</v>
      </c>
      <c r="AW70" s="262" t="str">
        <f t="shared" si="4"/>
        <v>ago</v>
      </c>
      <c r="AX70" s="262" t="str">
        <f t="shared" si="4"/>
        <v>set</v>
      </c>
      <c r="AY70" s="262" t="str">
        <f t="shared" si="4"/>
        <v>ott</v>
      </c>
      <c r="AZ70" s="262" t="str">
        <f t="shared" si="4"/>
        <v>nov</v>
      </c>
      <c r="BA70" s="262" t="str">
        <f t="shared" si="4"/>
        <v>dic</v>
      </c>
      <c r="BB70" s="262" t="str">
        <f t="shared" si="4"/>
        <v>gen</v>
      </c>
      <c r="BC70" s="262" t="str">
        <f t="shared" si="4"/>
        <v>feb</v>
      </c>
      <c r="BD70" s="262" t="str">
        <f t="shared" si="4"/>
        <v>mar</v>
      </c>
      <c r="BE70" s="262" t="str">
        <f t="shared" si="4"/>
        <v>apr</v>
      </c>
      <c r="BF70" s="262" t="str">
        <f t="shared" si="4"/>
        <v>mag</v>
      </c>
      <c r="BG70" s="262" t="str">
        <f t="shared" si="4"/>
        <v>giu</v>
      </c>
      <c r="BH70" s="262" t="str">
        <f t="shared" si="4"/>
        <v>lug</v>
      </c>
      <c r="BI70" s="262" t="str">
        <f t="shared" si="4"/>
        <v>ago</v>
      </c>
      <c r="BJ70" s="262" t="str">
        <f t="shared" si="4"/>
        <v>set</v>
      </c>
      <c r="BK70" s="262" t="str">
        <f t="shared" si="4"/>
        <v>ott</v>
      </c>
      <c r="BL70" s="262" t="str">
        <f t="shared" si="4"/>
        <v>nov</v>
      </c>
      <c r="BM70" s="262" t="str">
        <f t="shared" si="4"/>
        <v>dic</v>
      </c>
      <c r="BN70" s="262" t="str">
        <f t="shared" si="4"/>
        <v>gen</v>
      </c>
      <c r="BO70" s="262" t="str">
        <f t="shared" si="4"/>
        <v>feb</v>
      </c>
      <c r="BP70" s="262" t="str">
        <f t="shared" si="4"/>
        <v>mar</v>
      </c>
      <c r="BQ70" s="262" t="str">
        <f t="shared" si="4"/>
        <v>apr</v>
      </c>
      <c r="BR70" s="262" t="str">
        <f t="shared" si="4"/>
        <v>mag</v>
      </c>
      <c r="BS70" s="262" t="str">
        <f t="shared" si="5"/>
        <v>giu</v>
      </c>
      <c r="BT70" s="262" t="str">
        <f t="shared" si="5"/>
        <v>lug</v>
      </c>
      <c r="BU70" s="262" t="str">
        <f t="shared" si="5"/>
        <v>ago</v>
      </c>
      <c r="BV70" s="262" t="str">
        <f t="shared" si="5"/>
        <v>set</v>
      </c>
      <c r="BW70" s="262" t="str">
        <f t="shared" si="5"/>
        <v>ott</v>
      </c>
      <c r="BX70" s="262" t="str">
        <f t="shared" si="5"/>
        <v>nov</v>
      </c>
      <c r="BY70" s="262" t="str">
        <f t="shared" si="5"/>
        <v>dic</v>
      </c>
      <c r="BZ70" s="262" t="str">
        <f t="shared" si="5"/>
        <v>gen</v>
      </c>
      <c r="CA70" s="262" t="str">
        <f t="shared" si="5"/>
        <v>feb</v>
      </c>
      <c r="CB70" s="262" t="str">
        <f t="shared" si="5"/>
        <v>mar</v>
      </c>
      <c r="CC70" s="262" t="str">
        <f t="shared" si="5"/>
        <v>apr</v>
      </c>
      <c r="CD70" s="262" t="str">
        <f t="shared" si="5"/>
        <v>mag</v>
      </c>
      <c r="CE70" s="262" t="str">
        <f t="shared" si="5"/>
        <v>giu</v>
      </c>
      <c r="CF70" s="262" t="str">
        <f t="shared" si="5"/>
        <v>lug</v>
      </c>
      <c r="CG70" s="262" t="str">
        <f t="shared" si="5"/>
        <v>ago</v>
      </c>
      <c r="CH70" s="262" t="str">
        <f t="shared" si="5"/>
        <v>set</v>
      </c>
      <c r="CI70" s="262" t="str">
        <f t="shared" si="5"/>
        <v>ott</v>
      </c>
      <c r="CJ70" s="262" t="str">
        <f t="shared" si="5"/>
        <v>nov</v>
      </c>
      <c r="CK70" s="262" t="str">
        <f t="shared" si="5"/>
        <v>dic</v>
      </c>
      <c r="CL70" s="262" t="str">
        <f t="shared" si="5"/>
        <v>gen</v>
      </c>
      <c r="CM70" s="262" t="str">
        <f t="shared" si="5"/>
        <v>feb</v>
      </c>
      <c r="CN70" s="262" t="str">
        <f t="shared" si="5"/>
        <v>mar</v>
      </c>
      <c r="CO70" s="262" t="str">
        <f t="shared" si="5"/>
        <v>apr</v>
      </c>
      <c r="CP70" s="262" t="str">
        <f t="shared" si="5"/>
        <v>mag</v>
      </c>
      <c r="CQ70" s="262" t="str">
        <f t="shared" si="5"/>
        <v>giu</v>
      </c>
      <c r="CR70" s="262" t="str">
        <f t="shared" si="5"/>
        <v>lug</v>
      </c>
      <c r="CS70" s="262" t="str">
        <f t="shared" si="5"/>
        <v>ago</v>
      </c>
      <c r="CT70" s="262" t="str">
        <f t="shared" si="5"/>
        <v>set</v>
      </c>
      <c r="CU70" s="262" t="str">
        <f t="shared" si="5"/>
        <v>ott</v>
      </c>
      <c r="CV70" s="262" t="str">
        <f t="shared" si="5"/>
        <v>nov</v>
      </c>
      <c r="CW70" s="262" t="str">
        <f t="shared" si="5"/>
        <v>dic</v>
      </c>
      <c r="CX70" s="262" t="str">
        <f t="shared" si="5"/>
        <v>gen</v>
      </c>
      <c r="CY70" s="262" t="str">
        <f t="shared" si="5"/>
        <v>feb</v>
      </c>
      <c r="CZ70" s="262" t="str">
        <f t="shared" si="5"/>
        <v>mar</v>
      </c>
      <c r="DA70" s="262" t="str">
        <f t="shared" si="5"/>
        <v>apr</v>
      </c>
      <c r="DB70" s="262" t="str">
        <f t="shared" si="5"/>
        <v>mag</v>
      </c>
      <c r="DC70" s="262" t="str">
        <f t="shared" si="5"/>
        <v>giu</v>
      </c>
      <c r="DD70" s="262" t="str">
        <f t="shared" si="5"/>
        <v>lug</v>
      </c>
      <c r="DE70" s="262" t="str">
        <f t="shared" si="5"/>
        <v>ago</v>
      </c>
      <c r="DF70" s="262" t="str">
        <f t="shared" si="5"/>
        <v>set</v>
      </c>
      <c r="DG70" s="262" t="str">
        <f t="shared" si="5"/>
        <v>ott</v>
      </c>
      <c r="DH70" s="262" t="str">
        <f t="shared" si="5"/>
        <v>nov</v>
      </c>
      <c r="DI70" s="262" t="str">
        <f t="shared" si="5"/>
        <v>dic</v>
      </c>
      <c r="DJ70" s="262" t="str">
        <f t="shared" si="5"/>
        <v>gen</v>
      </c>
      <c r="DK70" s="262" t="str">
        <f t="shared" si="5"/>
        <v>feb</v>
      </c>
      <c r="DL70" s="262" t="str">
        <f t="shared" si="5"/>
        <v>mar</v>
      </c>
      <c r="DM70" s="262" t="str">
        <f t="shared" si="5"/>
        <v>apr</v>
      </c>
      <c r="DN70" s="262" t="str">
        <f t="shared" si="5"/>
        <v>mag</v>
      </c>
      <c r="DO70" s="262" t="str">
        <f t="shared" si="5"/>
        <v>giu</v>
      </c>
      <c r="DP70" s="262" t="str">
        <f t="shared" si="5"/>
        <v>lug</v>
      </c>
      <c r="DQ70" s="262" t="str">
        <f t="shared" si="5"/>
        <v>ago</v>
      </c>
      <c r="DR70" s="262" t="str">
        <f t="shared" si="5"/>
        <v>set</v>
      </c>
      <c r="DS70" s="262" t="str">
        <f t="shared" si="5"/>
        <v>ott</v>
      </c>
      <c r="DT70" s="262" t="str">
        <f t="shared" si="5"/>
        <v>nov</v>
      </c>
      <c r="DU70" s="262" t="str">
        <f t="shared" si="5"/>
        <v>dic</v>
      </c>
    </row>
    <row r="71" spans="3:125" ht="15.6" outlineLevel="1" thickTop="1" thickBot="1">
      <c r="D71" s="302" t="s">
        <v>521</v>
      </c>
      <c r="E71" s="297"/>
      <c r="F71" s="295">
        <v>2</v>
      </c>
      <c r="G71" s="295">
        <v>2</v>
      </c>
      <c r="H71" s="295">
        <v>2</v>
      </c>
      <c r="I71" s="295">
        <v>2</v>
      </c>
      <c r="J71" s="295">
        <v>2</v>
      </c>
      <c r="K71" s="295">
        <v>2</v>
      </c>
      <c r="L71" s="295">
        <v>2</v>
      </c>
      <c r="M71" s="295">
        <v>2</v>
      </c>
      <c r="N71" s="295">
        <v>2</v>
      </c>
      <c r="O71" s="295">
        <v>2</v>
      </c>
      <c r="P71" s="295">
        <v>2</v>
      </c>
      <c r="Q71" s="295">
        <v>2</v>
      </c>
      <c r="R71" s="295">
        <v>2</v>
      </c>
      <c r="S71" s="295">
        <v>2</v>
      </c>
      <c r="T71" s="295">
        <v>2</v>
      </c>
      <c r="U71" s="295">
        <v>2</v>
      </c>
      <c r="V71" s="295">
        <v>2</v>
      </c>
      <c r="W71" s="295">
        <v>2</v>
      </c>
      <c r="X71" s="295">
        <v>2</v>
      </c>
      <c r="Y71" s="295">
        <v>2</v>
      </c>
      <c r="Z71" s="295">
        <v>2</v>
      </c>
      <c r="AA71" s="295">
        <v>2</v>
      </c>
      <c r="AB71" s="295">
        <v>2</v>
      </c>
      <c r="AC71" s="295">
        <v>2</v>
      </c>
      <c r="AD71" s="295">
        <v>2</v>
      </c>
      <c r="AE71" s="295">
        <v>2</v>
      </c>
      <c r="AF71" s="295">
        <v>2</v>
      </c>
      <c r="AG71" s="295">
        <v>2</v>
      </c>
      <c r="AH71" s="295">
        <v>2</v>
      </c>
      <c r="AI71" s="295">
        <v>2</v>
      </c>
      <c r="AJ71" s="295">
        <v>2</v>
      </c>
      <c r="AK71" s="295">
        <v>2</v>
      </c>
      <c r="AL71" s="295">
        <v>2</v>
      </c>
      <c r="AM71" s="295">
        <v>2</v>
      </c>
      <c r="AN71" s="295">
        <v>2</v>
      </c>
      <c r="AO71" s="295">
        <v>2</v>
      </c>
      <c r="AP71" s="295">
        <v>2</v>
      </c>
      <c r="AQ71" s="295">
        <v>2</v>
      </c>
      <c r="AR71" s="295">
        <v>2</v>
      </c>
      <c r="AS71" s="295">
        <v>2</v>
      </c>
      <c r="AT71" s="295">
        <v>2</v>
      </c>
      <c r="AU71" s="295">
        <v>2</v>
      </c>
      <c r="AV71" s="295">
        <v>2</v>
      </c>
      <c r="AW71" s="295">
        <v>2</v>
      </c>
      <c r="AX71" s="295">
        <v>2</v>
      </c>
      <c r="AY71" s="295">
        <v>2</v>
      </c>
      <c r="AZ71" s="295">
        <v>2</v>
      </c>
      <c r="BA71" s="295">
        <v>2</v>
      </c>
      <c r="BB71" s="295">
        <v>2</v>
      </c>
      <c r="BC71" s="295">
        <v>2</v>
      </c>
      <c r="BD71" s="295">
        <v>2</v>
      </c>
      <c r="BE71" s="295">
        <v>2</v>
      </c>
      <c r="BF71" s="295">
        <v>2</v>
      </c>
      <c r="BG71" s="295">
        <v>2</v>
      </c>
      <c r="BH71" s="295">
        <v>2</v>
      </c>
      <c r="BI71" s="295">
        <v>2</v>
      </c>
      <c r="BJ71" s="295">
        <v>2</v>
      </c>
      <c r="BK71" s="295">
        <v>2</v>
      </c>
      <c r="BL71" s="295">
        <v>2</v>
      </c>
      <c r="BM71" s="295">
        <v>2</v>
      </c>
      <c r="BN71" s="295">
        <v>2</v>
      </c>
      <c r="BO71" s="295">
        <v>2</v>
      </c>
      <c r="BP71" s="295">
        <v>2</v>
      </c>
      <c r="BQ71" s="295">
        <v>2</v>
      </c>
      <c r="BR71" s="295">
        <v>2</v>
      </c>
      <c r="BS71" s="295">
        <v>2</v>
      </c>
      <c r="BT71" s="295">
        <v>2</v>
      </c>
      <c r="BU71" s="295">
        <v>2</v>
      </c>
      <c r="BV71" s="295">
        <v>2</v>
      </c>
      <c r="BW71" s="295">
        <v>2</v>
      </c>
      <c r="BX71" s="295">
        <v>2</v>
      </c>
      <c r="BY71" s="295">
        <v>2</v>
      </c>
      <c r="BZ71" s="295">
        <v>2</v>
      </c>
      <c r="CA71" s="295">
        <v>2</v>
      </c>
      <c r="CB71" s="295">
        <v>2</v>
      </c>
      <c r="CC71" s="295">
        <v>2</v>
      </c>
      <c r="CD71" s="295">
        <v>2</v>
      </c>
      <c r="CE71" s="295">
        <v>2</v>
      </c>
      <c r="CF71" s="295">
        <v>2</v>
      </c>
      <c r="CG71" s="295">
        <v>2</v>
      </c>
      <c r="CH71" s="295">
        <v>2</v>
      </c>
      <c r="CI71" s="295">
        <v>2</v>
      </c>
      <c r="CJ71" s="295">
        <v>2</v>
      </c>
      <c r="CK71" s="295">
        <v>2</v>
      </c>
      <c r="CL71" s="295">
        <v>2</v>
      </c>
      <c r="CM71" s="295">
        <v>2</v>
      </c>
      <c r="CN71" s="295">
        <v>2</v>
      </c>
      <c r="CO71" s="295">
        <v>2</v>
      </c>
      <c r="CP71" s="295">
        <v>2</v>
      </c>
      <c r="CQ71" s="295">
        <v>2</v>
      </c>
      <c r="CR71" s="295">
        <v>2</v>
      </c>
      <c r="CS71" s="295">
        <v>2</v>
      </c>
      <c r="CT71" s="295">
        <v>2</v>
      </c>
      <c r="CU71" s="295">
        <v>2</v>
      </c>
      <c r="CV71" s="295">
        <v>2</v>
      </c>
      <c r="CW71" s="295">
        <v>2</v>
      </c>
      <c r="CX71" s="295">
        <v>2</v>
      </c>
      <c r="CY71" s="295">
        <v>2</v>
      </c>
      <c r="CZ71" s="295">
        <v>2</v>
      </c>
      <c r="DA71" s="295">
        <v>2</v>
      </c>
      <c r="DB71" s="295">
        <v>2</v>
      </c>
      <c r="DC71" s="295">
        <v>2</v>
      </c>
      <c r="DD71" s="295">
        <v>2</v>
      </c>
      <c r="DE71" s="295">
        <v>2</v>
      </c>
      <c r="DF71" s="295">
        <v>2</v>
      </c>
      <c r="DG71" s="295">
        <v>2</v>
      </c>
      <c r="DH71" s="295">
        <v>2</v>
      </c>
      <c r="DI71" s="295">
        <v>2</v>
      </c>
      <c r="DJ71" s="295">
        <v>2</v>
      </c>
      <c r="DK71" s="295">
        <v>2</v>
      </c>
      <c r="DL71" s="295">
        <v>2</v>
      </c>
      <c r="DM71" s="295">
        <v>2</v>
      </c>
      <c r="DN71" s="295">
        <v>2</v>
      </c>
      <c r="DO71" s="295">
        <v>2</v>
      </c>
      <c r="DP71" s="295">
        <v>2</v>
      </c>
      <c r="DQ71" s="295">
        <v>2</v>
      </c>
      <c r="DR71" s="295">
        <v>2</v>
      </c>
      <c r="DS71" s="295">
        <v>2</v>
      </c>
      <c r="DT71" s="295">
        <v>2</v>
      </c>
      <c r="DU71" s="295">
        <v>2</v>
      </c>
    </row>
    <row r="72" spans="3:125" ht="15" outlineLevel="1" thickTop="1"/>
    <row r="74" spans="3:125" ht="15" thickBot="1"/>
    <row r="75" spans="3:125" ht="19.2" thickTop="1" thickBot="1">
      <c r="C75" s="296" t="s">
        <v>526</v>
      </c>
      <c r="D75" s="290" t="s">
        <v>513</v>
      </c>
    </row>
    <row r="76" spans="3:125" ht="15.6" outlineLevel="1" thickTop="1" thickBot="1"/>
    <row r="77" spans="3:125" ht="15.6" outlineLevel="1" thickTop="1" thickBot="1">
      <c r="D77" s="297" t="s">
        <v>523</v>
      </c>
      <c r="E77" s="298"/>
    </row>
    <row r="78" spans="3:125" ht="15.6" outlineLevel="1" thickTop="1" thickBot="1">
      <c r="D78" s="297" t="s">
        <v>515</v>
      </c>
      <c r="E78" s="299">
        <v>0.31</v>
      </c>
    </row>
    <row r="79" spans="3:125" ht="15.6" outlineLevel="1" thickTop="1" thickBot="1">
      <c r="D79" s="297" t="s">
        <v>516</v>
      </c>
      <c r="E79" s="299">
        <v>0.01</v>
      </c>
    </row>
    <row r="80" spans="3:125" ht="15.6" outlineLevel="1" thickTop="1" thickBot="1">
      <c r="D80" s="297" t="s">
        <v>517</v>
      </c>
      <c r="E80" s="299">
        <v>7.4999999999999997E-2</v>
      </c>
    </row>
    <row r="81" spans="3:125" ht="15.6" outlineLevel="1" thickTop="1" thickBot="1">
      <c r="D81" s="297" t="s">
        <v>518</v>
      </c>
      <c r="E81" s="300">
        <v>14</v>
      </c>
    </row>
    <row r="82" spans="3:125" ht="15.6" outlineLevel="1" thickTop="1" thickBot="1">
      <c r="D82" s="297" t="s">
        <v>519</v>
      </c>
      <c r="E82" s="300" t="s">
        <v>474</v>
      </c>
    </row>
    <row r="83" spans="3:125" ht="15.6" outlineLevel="1" thickTop="1" thickBot="1">
      <c r="D83" s="297" t="s">
        <v>520</v>
      </c>
      <c r="E83" s="300" t="s">
        <v>479</v>
      </c>
    </row>
    <row r="84" spans="3:125" ht="15" outlineLevel="1" thickTop="1"/>
    <row r="85" spans="3:125" outlineLevel="1"/>
    <row r="86" spans="3:125" outlineLevel="1"/>
    <row r="87" spans="3:125" outlineLevel="1">
      <c r="D87" s="14"/>
      <c r="E87" s="301" t="s">
        <v>113</v>
      </c>
      <c r="F87" s="262">
        <f>+F69</f>
        <v>2019</v>
      </c>
      <c r="G87" s="262">
        <f t="shared" ref="G87:BR88" si="6">+G69</f>
        <v>2019</v>
      </c>
      <c r="H87" s="262">
        <f t="shared" si="6"/>
        <v>2019</v>
      </c>
      <c r="I87" s="262">
        <f t="shared" si="6"/>
        <v>2019</v>
      </c>
      <c r="J87" s="262">
        <f t="shared" si="6"/>
        <v>2019</v>
      </c>
      <c r="K87" s="262">
        <f t="shared" si="6"/>
        <v>2019</v>
      </c>
      <c r="L87" s="262">
        <f t="shared" si="6"/>
        <v>2019</v>
      </c>
      <c r="M87" s="262">
        <f t="shared" si="6"/>
        <v>2019</v>
      </c>
      <c r="N87" s="262">
        <f t="shared" si="6"/>
        <v>2019</v>
      </c>
      <c r="O87" s="262">
        <f t="shared" si="6"/>
        <v>2019</v>
      </c>
      <c r="P87" s="262">
        <f t="shared" si="6"/>
        <v>2019</v>
      </c>
      <c r="Q87" s="262">
        <f t="shared" si="6"/>
        <v>2019</v>
      </c>
      <c r="R87" s="262">
        <f t="shared" si="6"/>
        <v>2020</v>
      </c>
      <c r="S87" s="262">
        <f t="shared" si="6"/>
        <v>2020</v>
      </c>
      <c r="T87" s="262">
        <f t="shared" si="6"/>
        <v>2020</v>
      </c>
      <c r="U87" s="262">
        <f t="shared" si="6"/>
        <v>2020</v>
      </c>
      <c r="V87" s="262">
        <f t="shared" si="6"/>
        <v>2020</v>
      </c>
      <c r="W87" s="262">
        <f t="shared" si="6"/>
        <v>2020</v>
      </c>
      <c r="X87" s="262">
        <f t="shared" si="6"/>
        <v>2020</v>
      </c>
      <c r="Y87" s="262">
        <f t="shared" si="6"/>
        <v>2020</v>
      </c>
      <c r="Z87" s="262">
        <f t="shared" si="6"/>
        <v>2020</v>
      </c>
      <c r="AA87" s="262">
        <f t="shared" si="6"/>
        <v>2020</v>
      </c>
      <c r="AB87" s="262">
        <f t="shared" si="6"/>
        <v>2020</v>
      </c>
      <c r="AC87" s="262">
        <f t="shared" si="6"/>
        <v>2020</v>
      </c>
      <c r="AD87" s="262">
        <f t="shared" si="6"/>
        <v>2021</v>
      </c>
      <c r="AE87" s="262">
        <f t="shared" si="6"/>
        <v>2021</v>
      </c>
      <c r="AF87" s="262">
        <f t="shared" si="6"/>
        <v>2021</v>
      </c>
      <c r="AG87" s="262">
        <f t="shared" si="6"/>
        <v>2021</v>
      </c>
      <c r="AH87" s="262">
        <f t="shared" si="6"/>
        <v>2021</v>
      </c>
      <c r="AI87" s="262">
        <f t="shared" si="6"/>
        <v>2021</v>
      </c>
      <c r="AJ87" s="262">
        <f t="shared" si="6"/>
        <v>2021</v>
      </c>
      <c r="AK87" s="262">
        <f t="shared" si="6"/>
        <v>2021</v>
      </c>
      <c r="AL87" s="262">
        <f t="shared" si="6"/>
        <v>2021</v>
      </c>
      <c r="AM87" s="262">
        <f t="shared" si="6"/>
        <v>2021</v>
      </c>
      <c r="AN87" s="262">
        <f t="shared" si="6"/>
        <v>2021</v>
      </c>
      <c r="AO87" s="262">
        <f t="shared" si="6"/>
        <v>2021</v>
      </c>
      <c r="AP87" s="262">
        <f t="shared" si="6"/>
        <v>2022</v>
      </c>
      <c r="AQ87" s="262">
        <f t="shared" si="6"/>
        <v>2022</v>
      </c>
      <c r="AR87" s="262">
        <f t="shared" si="6"/>
        <v>2022</v>
      </c>
      <c r="AS87" s="262">
        <f t="shared" si="6"/>
        <v>2022</v>
      </c>
      <c r="AT87" s="262">
        <f t="shared" si="6"/>
        <v>2022</v>
      </c>
      <c r="AU87" s="262">
        <f t="shared" si="6"/>
        <v>2022</v>
      </c>
      <c r="AV87" s="262">
        <f t="shared" si="6"/>
        <v>2022</v>
      </c>
      <c r="AW87" s="262">
        <f t="shared" si="6"/>
        <v>2022</v>
      </c>
      <c r="AX87" s="262">
        <f t="shared" si="6"/>
        <v>2022</v>
      </c>
      <c r="AY87" s="262">
        <f t="shared" si="6"/>
        <v>2022</v>
      </c>
      <c r="AZ87" s="262">
        <f t="shared" si="6"/>
        <v>2022</v>
      </c>
      <c r="BA87" s="262">
        <f t="shared" si="6"/>
        <v>2022</v>
      </c>
      <c r="BB87" s="262">
        <f t="shared" si="6"/>
        <v>2023</v>
      </c>
      <c r="BC87" s="262">
        <f t="shared" si="6"/>
        <v>2023</v>
      </c>
      <c r="BD87" s="262">
        <f t="shared" si="6"/>
        <v>2023</v>
      </c>
      <c r="BE87" s="262">
        <f t="shared" si="6"/>
        <v>2023</v>
      </c>
      <c r="BF87" s="262">
        <f t="shared" si="6"/>
        <v>2023</v>
      </c>
      <c r="BG87" s="262">
        <f t="shared" si="6"/>
        <v>2023</v>
      </c>
      <c r="BH87" s="262">
        <f t="shared" si="6"/>
        <v>2023</v>
      </c>
      <c r="BI87" s="262">
        <f t="shared" si="6"/>
        <v>2023</v>
      </c>
      <c r="BJ87" s="262">
        <f t="shared" si="6"/>
        <v>2023</v>
      </c>
      <c r="BK87" s="262">
        <f t="shared" si="6"/>
        <v>2023</v>
      </c>
      <c r="BL87" s="262">
        <f t="shared" si="6"/>
        <v>2023</v>
      </c>
      <c r="BM87" s="262">
        <f t="shared" si="6"/>
        <v>2023</v>
      </c>
      <c r="BN87" s="262">
        <f t="shared" si="6"/>
        <v>2024</v>
      </c>
      <c r="BO87" s="262">
        <f t="shared" si="6"/>
        <v>2024</v>
      </c>
      <c r="BP87" s="262">
        <f t="shared" si="6"/>
        <v>2024</v>
      </c>
      <c r="BQ87" s="262">
        <f t="shared" si="6"/>
        <v>2024</v>
      </c>
      <c r="BR87" s="262">
        <f t="shared" si="6"/>
        <v>2024</v>
      </c>
      <c r="BS87" s="262">
        <f t="shared" ref="BS87:DU88" si="7">+BS69</f>
        <v>2024</v>
      </c>
      <c r="BT87" s="262">
        <f t="shared" si="7"/>
        <v>2024</v>
      </c>
      <c r="BU87" s="262">
        <f t="shared" si="7"/>
        <v>2024</v>
      </c>
      <c r="BV87" s="262">
        <f t="shared" si="7"/>
        <v>2024</v>
      </c>
      <c r="BW87" s="262">
        <f t="shared" si="7"/>
        <v>2024</v>
      </c>
      <c r="BX87" s="262">
        <f t="shared" si="7"/>
        <v>2024</v>
      </c>
      <c r="BY87" s="262">
        <f t="shared" si="7"/>
        <v>2024</v>
      </c>
      <c r="BZ87" s="262">
        <f t="shared" si="7"/>
        <v>2025</v>
      </c>
      <c r="CA87" s="262">
        <f t="shared" si="7"/>
        <v>2025</v>
      </c>
      <c r="CB87" s="262">
        <f t="shared" si="7"/>
        <v>2025</v>
      </c>
      <c r="CC87" s="262">
        <f t="shared" si="7"/>
        <v>2025</v>
      </c>
      <c r="CD87" s="262">
        <f t="shared" si="7"/>
        <v>2025</v>
      </c>
      <c r="CE87" s="262">
        <f t="shared" si="7"/>
        <v>2025</v>
      </c>
      <c r="CF87" s="262">
        <f t="shared" si="7"/>
        <v>2025</v>
      </c>
      <c r="CG87" s="262">
        <f t="shared" si="7"/>
        <v>2025</v>
      </c>
      <c r="CH87" s="262">
        <f t="shared" si="7"/>
        <v>2025</v>
      </c>
      <c r="CI87" s="262">
        <f t="shared" si="7"/>
        <v>2025</v>
      </c>
      <c r="CJ87" s="262">
        <f t="shared" si="7"/>
        <v>2025</v>
      </c>
      <c r="CK87" s="262">
        <f t="shared" si="7"/>
        <v>2025</v>
      </c>
      <c r="CL87" s="262">
        <f t="shared" si="7"/>
        <v>2026</v>
      </c>
      <c r="CM87" s="262">
        <f t="shared" si="7"/>
        <v>2026</v>
      </c>
      <c r="CN87" s="262">
        <f t="shared" si="7"/>
        <v>2026</v>
      </c>
      <c r="CO87" s="262">
        <f t="shared" si="7"/>
        <v>2026</v>
      </c>
      <c r="CP87" s="262">
        <f t="shared" si="7"/>
        <v>2026</v>
      </c>
      <c r="CQ87" s="262">
        <f t="shared" si="7"/>
        <v>2026</v>
      </c>
      <c r="CR87" s="262">
        <f t="shared" si="7"/>
        <v>2026</v>
      </c>
      <c r="CS87" s="262">
        <f t="shared" si="7"/>
        <v>2026</v>
      </c>
      <c r="CT87" s="262">
        <f t="shared" si="7"/>
        <v>2026</v>
      </c>
      <c r="CU87" s="262">
        <f t="shared" si="7"/>
        <v>2026</v>
      </c>
      <c r="CV87" s="262">
        <f t="shared" si="7"/>
        <v>2026</v>
      </c>
      <c r="CW87" s="262">
        <f t="shared" si="7"/>
        <v>2026</v>
      </c>
      <c r="CX87" s="262">
        <f t="shared" si="7"/>
        <v>2027</v>
      </c>
      <c r="CY87" s="262">
        <f t="shared" si="7"/>
        <v>2027</v>
      </c>
      <c r="CZ87" s="262">
        <f t="shared" si="7"/>
        <v>2027</v>
      </c>
      <c r="DA87" s="262">
        <f t="shared" si="7"/>
        <v>2027</v>
      </c>
      <c r="DB87" s="262">
        <f t="shared" si="7"/>
        <v>2027</v>
      </c>
      <c r="DC87" s="262">
        <f t="shared" si="7"/>
        <v>2027</v>
      </c>
      <c r="DD87" s="262">
        <f t="shared" si="7"/>
        <v>2027</v>
      </c>
      <c r="DE87" s="262">
        <f t="shared" si="7"/>
        <v>2027</v>
      </c>
      <c r="DF87" s="262">
        <f t="shared" si="7"/>
        <v>2027</v>
      </c>
      <c r="DG87" s="262">
        <f t="shared" si="7"/>
        <v>2027</v>
      </c>
      <c r="DH87" s="262">
        <f t="shared" si="7"/>
        <v>2027</v>
      </c>
      <c r="DI87" s="262">
        <f t="shared" si="7"/>
        <v>2027</v>
      </c>
      <c r="DJ87" s="262">
        <f t="shared" si="7"/>
        <v>2028</v>
      </c>
      <c r="DK87" s="262">
        <f t="shared" si="7"/>
        <v>2028</v>
      </c>
      <c r="DL87" s="262">
        <f t="shared" si="7"/>
        <v>2028</v>
      </c>
      <c r="DM87" s="262">
        <f t="shared" si="7"/>
        <v>2028</v>
      </c>
      <c r="DN87" s="262">
        <f t="shared" si="7"/>
        <v>2028</v>
      </c>
      <c r="DO87" s="262">
        <f t="shared" si="7"/>
        <v>2028</v>
      </c>
      <c r="DP87" s="262">
        <f t="shared" si="7"/>
        <v>2028</v>
      </c>
      <c r="DQ87" s="262">
        <f t="shared" si="7"/>
        <v>2028</v>
      </c>
      <c r="DR87" s="262">
        <f t="shared" si="7"/>
        <v>2028</v>
      </c>
      <c r="DS87" s="262">
        <f t="shared" si="7"/>
        <v>2028</v>
      </c>
      <c r="DT87" s="262">
        <f t="shared" si="7"/>
        <v>2028</v>
      </c>
      <c r="DU87" s="262">
        <f t="shared" si="7"/>
        <v>2028</v>
      </c>
    </row>
    <row r="88" spans="3:125" ht="15" outlineLevel="1" thickBot="1">
      <c r="E88" s="301" t="s">
        <v>282</v>
      </c>
      <c r="F88" s="262" t="str">
        <f>+F70</f>
        <v>gen</v>
      </c>
      <c r="G88" s="262" t="str">
        <f t="shared" si="6"/>
        <v>feb</v>
      </c>
      <c r="H88" s="262" t="str">
        <f t="shared" si="6"/>
        <v>mar</v>
      </c>
      <c r="I88" s="262" t="str">
        <f t="shared" si="6"/>
        <v>apr</v>
      </c>
      <c r="J88" s="262" t="str">
        <f t="shared" si="6"/>
        <v>mag</v>
      </c>
      <c r="K88" s="262" t="str">
        <f t="shared" si="6"/>
        <v>giu</v>
      </c>
      <c r="L88" s="262" t="str">
        <f t="shared" si="6"/>
        <v>lug</v>
      </c>
      <c r="M88" s="262" t="str">
        <f t="shared" si="6"/>
        <v>ago</v>
      </c>
      <c r="N88" s="262" t="str">
        <f t="shared" si="6"/>
        <v>set</v>
      </c>
      <c r="O88" s="262" t="str">
        <f t="shared" si="6"/>
        <v>ott</v>
      </c>
      <c r="P88" s="262" t="str">
        <f t="shared" si="6"/>
        <v>nov</v>
      </c>
      <c r="Q88" s="262" t="str">
        <f t="shared" si="6"/>
        <v>dic</v>
      </c>
      <c r="R88" s="262" t="str">
        <f t="shared" si="6"/>
        <v>gen</v>
      </c>
      <c r="S88" s="262" t="str">
        <f t="shared" si="6"/>
        <v>feb</v>
      </c>
      <c r="T88" s="262" t="str">
        <f t="shared" si="6"/>
        <v>mar</v>
      </c>
      <c r="U88" s="262" t="str">
        <f t="shared" si="6"/>
        <v>apr</v>
      </c>
      <c r="V88" s="262" t="str">
        <f t="shared" si="6"/>
        <v>mag</v>
      </c>
      <c r="W88" s="262" t="str">
        <f t="shared" si="6"/>
        <v>giu</v>
      </c>
      <c r="X88" s="262" t="str">
        <f t="shared" si="6"/>
        <v>lug</v>
      </c>
      <c r="Y88" s="262" t="str">
        <f t="shared" si="6"/>
        <v>ago</v>
      </c>
      <c r="Z88" s="262" t="str">
        <f t="shared" si="6"/>
        <v>set</v>
      </c>
      <c r="AA88" s="262" t="str">
        <f t="shared" si="6"/>
        <v>ott</v>
      </c>
      <c r="AB88" s="262" t="str">
        <f t="shared" si="6"/>
        <v>nov</v>
      </c>
      <c r="AC88" s="262" t="str">
        <f t="shared" si="6"/>
        <v>dic</v>
      </c>
      <c r="AD88" s="262" t="str">
        <f t="shared" si="6"/>
        <v>gen</v>
      </c>
      <c r="AE88" s="262" t="str">
        <f t="shared" si="6"/>
        <v>feb</v>
      </c>
      <c r="AF88" s="262" t="str">
        <f t="shared" si="6"/>
        <v>mar</v>
      </c>
      <c r="AG88" s="262" t="str">
        <f t="shared" si="6"/>
        <v>apr</v>
      </c>
      <c r="AH88" s="262" t="str">
        <f t="shared" si="6"/>
        <v>mag</v>
      </c>
      <c r="AI88" s="262" t="str">
        <f t="shared" si="6"/>
        <v>giu</v>
      </c>
      <c r="AJ88" s="262" t="str">
        <f t="shared" si="6"/>
        <v>lug</v>
      </c>
      <c r="AK88" s="262" t="str">
        <f t="shared" si="6"/>
        <v>ago</v>
      </c>
      <c r="AL88" s="262" t="str">
        <f t="shared" si="6"/>
        <v>set</v>
      </c>
      <c r="AM88" s="262" t="str">
        <f t="shared" si="6"/>
        <v>ott</v>
      </c>
      <c r="AN88" s="262" t="str">
        <f t="shared" si="6"/>
        <v>nov</v>
      </c>
      <c r="AO88" s="262" t="str">
        <f t="shared" si="6"/>
        <v>dic</v>
      </c>
      <c r="AP88" s="262" t="str">
        <f t="shared" si="6"/>
        <v>gen</v>
      </c>
      <c r="AQ88" s="262" t="str">
        <f t="shared" si="6"/>
        <v>feb</v>
      </c>
      <c r="AR88" s="262" t="str">
        <f t="shared" si="6"/>
        <v>mar</v>
      </c>
      <c r="AS88" s="262" t="str">
        <f t="shared" si="6"/>
        <v>apr</v>
      </c>
      <c r="AT88" s="262" t="str">
        <f t="shared" si="6"/>
        <v>mag</v>
      </c>
      <c r="AU88" s="262" t="str">
        <f t="shared" si="6"/>
        <v>giu</v>
      </c>
      <c r="AV88" s="262" t="str">
        <f t="shared" si="6"/>
        <v>lug</v>
      </c>
      <c r="AW88" s="262" t="str">
        <f t="shared" si="6"/>
        <v>ago</v>
      </c>
      <c r="AX88" s="262" t="str">
        <f t="shared" si="6"/>
        <v>set</v>
      </c>
      <c r="AY88" s="262" t="str">
        <f t="shared" si="6"/>
        <v>ott</v>
      </c>
      <c r="AZ88" s="262" t="str">
        <f t="shared" si="6"/>
        <v>nov</v>
      </c>
      <c r="BA88" s="262" t="str">
        <f t="shared" si="6"/>
        <v>dic</v>
      </c>
      <c r="BB88" s="262" t="str">
        <f t="shared" si="6"/>
        <v>gen</v>
      </c>
      <c r="BC88" s="262" t="str">
        <f t="shared" si="6"/>
        <v>feb</v>
      </c>
      <c r="BD88" s="262" t="str">
        <f t="shared" si="6"/>
        <v>mar</v>
      </c>
      <c r="BE88" s="262" t="str">
        <f t="shared" si="6"/>
        <v>apr</v>
      </c>
      <c r="BF88" s="262" t="str">
        <f t="shared" si="6"/>
        <v>mag</v>
      </c>
      <c r="BG88" s="262" t="str">
        <f t="shared" si="6"/>
        <v>giu</v>
      </c>
      <c r="BH88" s="262" t="str">
        <f t="shared" si="6"/>
        <v>lug</v>
      </c>
      <c r="BI88" s="262" t="str">
        <f t="shared" si="6"/>
        <v>ago</v>
      </c>
      <c r="BJ88" s="262" t="str">
        <f t="shared" si="6"/>
        <v>set</v>
      </c>
      <c r="BK88" s="262" t="str">
        <f t="shared" si="6"/>
        <v>ott</v>
      </c>
      <c r="BL88" s="262" t="str">
        <f t="shared" si="6"/>
        <v>nov</v>
      </c>
      <c r="BM88" s="262" t="str">
        <f t="shared" si="6"/>
        <v>dic</v>
      </c>
      <c r="BN88" s="262" t="str">
        <f t="shared" si="6"/>
        <v>gen</v>
      </c>
      <c r="BO88" s="262" t="str">
        <f t="shared" si="6"/>
        <v>feb</v>
      </c>
      <c r="BP88" s="262" t="str">
        <f t="shared" si="6"/>
        <v>mar</v>
      </c>
      <c r="BQ88" s="262" t="str">
        <f t="shared" si="6"/>
        <v>apr</v>
      </c>
      <c r="BR88" s="262" t="str">
        <f t="shared" si="6"/>
        <v>mag</v>
      </c>
      <c r="BS88" s="262" t="str">
        <f t="shared" si="7"/>
        <v>giu</v>
      </c>
      <c r="BT88" s="262" t="str">
        <f t="shared" si="7"/>
        <v>lug</v>
      </c>
      <c r="BU88" s="262" t="str">
        <f t="shared" si="7"/>
        <v>ago</v>
      </c>
      <c r="BV88" s="262" t="str">
        <f t="shared" si="7"/>
        <v>set</v>
      </c>
      <c r="BW88" s="262" t="str">
        <f t="shared" si="7"/>
        <v>ott</v>
      </c>
      <c r="BX88" s="262" t="str">
        <f t="shared" si="7"/>
        <v>nov</v>
      </c>
      <c r="BY88" s="262" t="str">
        <f t="shared" si="7"/>
        <v>dic</v>
      </c>
      <c r="BZ88" s="262" t="str">
        <f t="shared" si="7"/>
        <v>gen</v>
      </c>
      <c r="CA88" s="262" t="str">
        <f t="shared" si="7"/>
        <v>feb</v>
      </c>
      <c r="CB88" s="262" t="str">
        <f t="shared" si="7"/>
        <v>mar</v>
      </c>
      <c r="CC88" s="262" t="str">
        <f t="shared" si="7"/>
        <v>apr</v>
      </c>
      <c r="CD88" s="262" t="str">
        <f t="shared" si="7"/>
        <v>mag</v>
      </c>
      <c r="CE88" s="262" t="str">
        <f t="shared" si="7"/>
        <v>giu</v>
      </c>
      <c r="CF88" s="262" t="str">
        <f t="shared" si="7"/>
        <v>lug</v>
      </c>
      <c r="CG88" s="262" t="str">
        <f t="shared" si="7"/>
        <v>ago</v>
      </c>
      <c r="CH88" s="262" t="str">
        <f t="shared" si="7"/>
        <v>set</v>
      </c>
      <c r="CI88" s="262" t="str">
        <f t="shared" si="7"/>
        <v>ott</v>
      </c>
      <c r="CJ88" s="262" t="str">
        <f t="shared" si="7"/>
        <v>nov</v>
      </c>
      <c r="CK88" s="262" t="str">
        <f t="shared" si="7"/>
        <v>dic</v>
      </c>
      <c r="CL88" s="262" t="str">
        <f t="shared" si="7"/>
        <v>gen</v>
      </c>
      <c r="CM88" s="262" t="str">
        <f t="shared" si="7"/>
        <v>feb</v>
      </c>
      <c r="CN88" s="262" t="str">
        <f t="shared" si="7"/>
        <v>mar</v>
      </c>
      <c r="CO88" s="262" t="str">
        <f t="shared" si="7"/>
        <v>apr</v>
      </c>
      <c r="CP88" s="262" t="str">
        <f t="shared" si="7"/>
        <v>mag</v>
      </c>
      <c r="CQ88" s="262" t="str">
        <f t="shared" si="7"/>
        <v>giu</v>
      </c>
      <c r="CR88" s="262" t="str">
        <f t="shared" si="7"/>
        <v>lug</v>
      </c>
      <c r="CS88" s="262" t="str">
        <f t="shared" si="7"/>
        <v>ago</v>
      </c>
      <c r="CT88" s="262" t="str">
        <f t="shared" si="7"/>
        <v>set</v>
      </c>
      <c r="CU88" s="262" t="str">
        <f t="shared" si="7"/>
        <v>ott</v>
      </c>
      <c r="CV88" s="262" t="str">
        <f t="shared" si="7"/>
        <v>nov</v>
      </c>
      <c r="CW88" s="262" t="str">
        <f t="shared" si="7"/>
        <v>dic</v>
      </c>
      <c r="CX88" s="262" t="str">
        <f t="shared" si="7"/>
        <v>gen</v>
      </c>
      <c r="CY88" s="262" t="str">
        <f t="shared" si="7"/>
        <v>feb</v>
      </c>
      <c r="CZ88" s="262" t="str">
        <f t="shared" si="7"/>
        <v>mar</v>
      </c>
      <c r="DA88" s="262" t="str">
        <f t="shared" si="7"/>
        <v>apr</v>
      </c>
      <c r="DB88" s="262" t="str">
        <f t="shared" si="7"/>
        <v>mag</v>
      </c>
      <c r="DC88" s="262" t="str">
        <f t="shared" si="7"/>
        <v>giu</v>
      </c>
      <c r="DD88" s="262" t="str">
        <f t="shared" si="7"/>
        <v>lug</v>
      </c>
      <c r="DE88" s="262" t="str">
        <f t="shared" si="7"/>
        <v>ago</v>
      </c>
      <c r="DF88" s="262" t="str">
        <f t="shared" si="7"/>
        <v>set</v>
      </c>
      <c r="DG88" s="262" t="str">
        <f t="shared" si="7"/>
        <v>ott</v>
      </c>
      <c r="DH88" s="262" t="str">
        <f t="shared" si="7"/>
        <v>nov</v>
      </c>
      <c r="DI88" s="262" t="str">
        <f t="shared" si="7"/>
        <v>dic</v>
      </c>
      <c r="DJ88" s="262" t="str">
        <f t="shared" si="7"/>
        <v>gen</v>
      </c>
      <c r="DK88" s="262" t="str">
        <f t="shared" si="7"/>
        <v>feb</v>
      </c>
      <c r="DL88" s="262" t="str">
        <f t="shared" si="7"/>
        <v>mar</v>
      </c>
      <c r="DM88" s="262" t="str">
        <f t="shared" si="7"/>
        <v>apr</v>
      </c>
      <c r="DN88" s="262" t="str">
        <f t="shared" si="7"/>
        <v>mag</v>
      </c>
      <c r="DO88" s="262" t="str">
        <f t="shared" si="7"/>
        <v>giu</v>
      </c>
      <c r="DP88" s="262" t="str">
        <f t="shared" si="7"/>
        <v>lug</v>
      </c>
      <c r="DQ88" s="262" t="str">
        <f t="shared" si="7"/>
        <v>ago</v>
      </c>
      <c r="DR88" s="262" t="str">
        <f t="shared" si="7"/>
        <v>set</v>
      </c>
      <c r="DS88" s="262" t="str">
        <f t="shared" si="7"/>
        <v>ott</v>
      </c>
      <c r="DT88" s="262" t="str">
        <f t="shared" si="7"/>
        <v>nov</v>
      </c>
      <c r="DU88" s="262" t="str">
        <f t="shared" si="7"/>
        <v>dic</v>
      </c>
    </row>
    <row r="89" spans="3:125" ht="15.6" outlineLevel="1" thickTop="1" thickBot="1">
      <c r="D89" s="302" t="s">
        <v>521</v>
      </c>
      <c r="E89" s="297"/>
      <c r="F89" s="295">
        <v>2</v>
      </c>
      <c r="G89" s="295">
        <v>2</v>
      </c>
      <c r="H89" s="295">
        <v>2</v>
      </c>
      <c r="I89" s="295">
        <v>2</v>
      </c>
      <c r="J89" s="295">
        <v>2</v>
      </c>
      <c r="K89" s="295">
        <v>2</v>
      </c>
      <c r="L89" s="295">
        <v>2</v>
      </c>
      <c r="M89" s="295">
        <v>2</v>
      </c>
      <c r="N89" s="295">
        <v>2</v>
      </c>
      <c r="O89" s="295">
        <v>2</v>
      </c>
      <c r="P89" s="295">
        <v>2</v>
      </c>
      <c r="Q89" s="295">
        <v>2</v>
      </c>
      <c r="R89" s="295">
        <v>2</v>
      </c>
      <c r="S89" s="295">
        <v>2</v>
      </c>
      <c r="T89" s="295">
        <v>2</v>
      </c>
      <c r="U89" s="295">
        <v>2</v>
      </c>
      <c r="V89" s="295">
        <v>2</v>
      </c>
      <c r="W89" s="295">
        <v>2</v>
      </c>
      <c r="X89" s="295">
        <v>2</v>
      </c>
      <c r="Y89" s="295">
        <v>2</v>
      </c>
      <c r="Z89" s="295">
        <v>2</v>
      </c>
      <c r="AA89" s="295">
        <v>2</v>
      </c>
      <c r="AB89" s="295">
        <v>2</v>
      </c>
      <c r="AC89" s="295">
        <v>2</v>
      </c>
      <c r="AD89" s="295">
        <v>2</v>
      </c>
      <c r="AE89" s="295">
        <v>2</v>
      </c>
      <c r="AF89" s="295">
        <v>2</v>
      </c>
      <c r="AG89" s="295">
        <v>2</v>
      </c>
      <c r="AH89" s="295">
        <v>2</v>
      </c>
      <c r="AI89" s="295">
        <v>2</v>
      </c>
      <c r="AJ89" s="295">
        <v>2</v>
      </c>
      <c r="AK89" s="295">
        <v>2</v>
      </c>
      <c r="AL89" s="295">
        <v>2</v>
      </c>
      <c r="AM89" s="295">
        <v>2</v>
      </c>
      <c r="AN89" s="295">
        <v>2</v>
      </c>
      <c r="AO89" s="295">
        <v>2</v>
      </c>
      <c r="AP89" s="295">
        <v>2</v>
      </c>
      <c r="AQ89" s="295">
        <v>2</v>
      </c>
      <c r="AR89" s="295">
        <v>2</v>
      </c>
      <c r="AS89" s="295">
        <v>2</v>
      </c>
      <c r="AT89" s="295">
        <v>2</v>
      </c>
      <c r="AU89" s="295">
        <v>2</v>
      </c>
      <c r="AV89" s="295">
        <v>2</v>
      </c>
      <c r="AW89" s="295">
        <v>2</v>
      </c>
      <c r="AX89" s="295">
        <v>2</v>
      </c>
      <c r="AY89" s="295">
        <v>2</v>
      </c>
      <c r="AZ89" s="295">
        <v>2</v>
      </c>
      <c r="BA89" s="295">
        <v>2</v>
      </c>
      <c r="BB89" s="295">
        <v>2</v>
      </c>
      <c r="BC89" s="295">
        <v>2</v>
      </c>
      <c r="BD89" s="295">
        <v>2</v>
      </c>
      <c r="BE89" s="295">
        <v>2</v>
      </c>
      <c r="BF89" s="295">
        <v>2</v>
      </c>
      <c r="BG89" s="295">
        <v>2</v>
      </c>
      <c r="BH89" s="295">
        <v>2</v>
      </c>
      <c r="BI89" s="295">
        <v>2</v>
      </c>
      <c r="BJ89" s="295">
        <v>2</v>
      </c>
      <c r="BK89" s="295">
        <v>2</v>
      </c>
      <c r="BL89" s="295">
        <v>2</v>
      </c>
      <c r="BM89" s="295">
        <v>2</v>
      </c>
      <c r="BN89" s="295">
        <v>2</v>
      </c>
      <c r="BO89" s="295">
        <v>2</v>
      </c>
      <c r="BP89" s="295">
        <v>2</v>
      </c>
      <c r="BQ89" s="295">
        <v>2</v>
      </c>
      <c r="BR89" s="295">
        <v>2</v>
      </c>
      <c r="BS89" s="295">
        <v>2</v>
      </c>
      <c r="BT89" s="295">
        <v>2</v>
      </c>
      <c r="BU89" s="295">
        <v>2</v>
      </c>
      <c r="BV89" s="295">
        <v>2</v>
      </c>
      <c r="BW89" s="295">
        <v>2</v>
      </c>
      <c r="BX89" s="295">
        <v>2</v>
      </c>
      <c r="BY89" s="295">
        <v>2</v>
      </c>
      <c r="BZ89" s="295">
        <v>2</v>
      </c>
      <c r="CA89" s="295">
        <v>2</v>
      </c>
      <c r="CB89" s="295">
        <v>2</v>
      </c>
      <c r="CC89" s="295">
        <v>2</v>
      </c>
      <c r="CD89" s="295">
        <v>2</v>
      </c>
      <c r="CE89" s="295">
        <v>2</v>
      </c>
      <c r="CF89" s="295">
        <v>2</v>
      </c>
      <c r="CG89" s="295">
        <v>2</v>
      </c>
      <c r="CH89" s="295">
        <v>2</v>
      </c>
      <c r="CI89" s="295">
        <v>2</v>
      </c>
      <c r="CJ89" s="295">
        <v>2</v>
      </c>
      <c r="CK89" s="295">
        <v>2</v>
      </c>
      <c r="CL89" s="295">
        <v>2</v>
      </c>
      <c r="CM89" s="295">
        <v>2</v>
      </c>
      <c r="CN89" s="295">
        <v>2</v>
      </c>
      <c r="CO89" s="295">
        <v>2</v>
      </c>
      <c r="CP89" s="295">
        <v>2</v>
      </c>
      <c r="CQ89" s="295">
        <v>2</v>
      </c>
      <c r="CR89" s="295">
        <v>2</v>
      </c>
      <c r="CS89" s="295">
        <v>2</v>
      </c>
      <c r="CT89" s="295">
        <v>2</v>
      </c>
      <c r="CU89" s="295">
        <v>2</v>
      </c>
      <c r="CV89" s="295">
        <v>2</v>
      </c>
      <c r="CW89" s="295">
        <v>2</v>
      </c>
      <c r="CX89" s="295">
        <v>2</v>
      </c>
      <c r="CY89" s="295">
        <v>2</v>
      </c>
      <c r="CZ89" s="295">
        <v>2</v>
      </c>
      <c r="DA89" s="295">
        <v>2</v>
      </c>
      <c r="DB89" s="295">
        <v>2</v>
      </c>
      <c r="DC89" s="295">
        <v>2</v>
      </c>
      <c r="DD89" s="295">
        <v>2</v>
      </c>
      <c r="DE89" s="295">
        <v>2</v>
      </c>
      <c r="DF89" s="295">
        <v>2</v>
      </c>
      <c r="DG89" s="295">
        <v>2</v>
      </c>
      <c r="DH89" s="295">
        <v>2</v>
      </c>
      <c r="DI89" s="295">
        <v>2</v>
      </c>
      <c r="DJ89" s="295">
        <v>2</v>
      </c>
      <c r="DK89" s="295">
        <v>2</v>
      </c>
      <c r="DL89" s="295">
        <v>2</v>
      </c>
      <c r="DM89" s="295">
        <v>2</v>
      </c>
      <c r="DN89" s="295">
        <v>2</v>
      </c>
      <c r="DO89" s="295">
        <v>2</v>
      </c>
      <c r="DP89" s="295">
        <v>2</v>
      </c>
      <c r="DQ89" s="295">
        <v>2</v>
      </c>
      <c r="DR89" s="295">
        <v>2</v>
      </c>
      <c r="DS89" s="295">
        <v>2</v>
      </c>
      <c r="DT89" s="295">
        <v>2</v>
      </c>
      <c r="DU89" s="295">
        <v>2</v>
      </c>
    </row>
    <row r="90" spans="3:125" ht="15" outlineLevel="1" thickTop="1">
      <c r="D90" s="233"/>
      <c r="E90" s="1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</row>
    <row r="92" spans="3:125" ht="15" thickBot="1"/>
    <row r="93" spans="3:125" ht="19.2" thickTop="1" thickBot="1">
      <c r="C93" s="296" t="s">
        <v>527</v>
      </c>
      <c r="D93" s="290" t="s">
        <v>513</v>
      </c>
    </row>
    <row r="94" spans="3:125" ht="15.6" outlineLevel="1" thickTop="1" thickBot="1"/>
    <row r="95" spans="3:125" ht="15.6" outlineLevel="1" thickTop="1" thickBot="1">
      <c r="D95" s="297" t="s">
        <v>523</v>
      </c>
      <c r="E95" s="298"/>
    </row>
    <row r="96" spans="3:125" ht="15.6" outlineLevel="1" thickTop="1" thickBot="1">
      <c r="D96" s="297" t="s">
        <v>515</v>
      </c>
      <c r="E96" s="299">
        <v>0.31</v>
      </c>
    </row>
    <row r="97" spans="4:125" ht="15.6" outlineLevel="1" thickTop="1" thickBot="1">
      <c r="D97" s="297" t="s">
        <v>516</v>
      </c>
      <c r="E97" s="299">
        <v>0.01</v>
      </c>
    </row>
    <row r="98" spans="4:125" ht="15.6" outlineLevel="1" thickTop="1" thickBot="1">
      <c r="D98" s="297" t="s">
        <v>517</v>
      </c>
      <c r="E98" s="299">
        <v>7.4999999999999997E-2</v>
      </c>
    </row>
    <row r="99" spans="4:125" ht="15.6" outlineLevel="1" thickTop="1" thickBot="1">
      <c r="D99" s="297" t="s">
        <v>518</v>
      </c>
      <c r="E99" s="300">
        <v>14</v>
      </c>
    </row>
    <row r="100" spans="4:125" ht="15.6" outlineLevel="1" thickTop="1" thickBot="1">
      <c r="D100" s="297" t="s">
        <v>519</v>
      </c>
      <c r="E100" s="300" t="s">
        <v>474</v>
      </c>
    </row>
    <row r="101" spans="4:125" ht="15.6" outlineLevel="1" thickTop="1" thickBot="1">
      <c r="D101" s="297" t="s">
        <v>520</v>
      </c>
      <c r="E101" s="300" t="s">
        <v>479</v>
      </c>
    </row>
    <row r="102" spans="4:125" ht="15" outlineLevel="1" thickTop="1"/>
    <row r="103" spans="4:125" outlineLevel="1"/>
    <row r="104" spans="4:125" outlineLevel="1"/>
    <row r="105" spans="4:125" outlineLevel="1">
      <c r="D105" s="14"/>
      <c r="E105" s="301" t="s">
        <v>113</v>
      </c>
      <c r="F105" s="262">
        <f>+F87</f>
        <v>2019</v>
      </c>
      <c r="G105" s="262">
        <f t="shared" ref="G105:BR106" si="8">+G87</f>
        <v>2019</v>
      </c>
      <c r="H105" s="262">
        <f t="shared" si="8"/>
        <v>2019</v>
      </c>
      <c r="I105" s="262">
        <f t="shared" si="8"/>
        <v>2019</v>
      </c>
      <c r="J105" s="262">
        <f t="shared" si="8"/>
        <v>2019</v>
      </c>
      <c r="K105" s="262">
        <f t="shared" si="8"/>
        <v>2019</v>
      </c>
      <c r="L105" s="262">
        <f t="shared" si="8"/>
        <v>2019</v>
      </c>
      <c r="M105" s="262">
        <f t="shared" si="8"/>
        <v>2019</v>
      </c>
      <c r="N105" s="262">
        <f t="shared" si="8"/>
        <v>2019</v>
      </c>
      <c r="O105" s="262">
        <f t="shared" si="8"/>
        <v>2019</v>
      </c>
      <c r="P105" s="262">
        <f t="shared" si="8"/>
        <v>2019</v>
      </c>
      <c r="Q105" s="262">
        <f t="shared" si="8"/>
        <v>2019</v>
      </c>
      <c r="R105" s="262">
        <f t="shared" si="8"/>
        <v>2020</v>
      </c>
      <c r="S105" s="262">
        <f t="shared" si="8"/>
        <v>2020</v>
      </c>
      <c r="T105" s="262">
        <f t="shared" si="8"/>
        <v>2020</v>
      </c>
      <c r="U105" s="262">
        <f t="shared" si="8"/>
        <v>2020</v>
      </c>
      <c r="V105" s="262">
        <f t="shared" si="8"/>
        <v>2020</v>
      </c>
      <c r="W105" s="262">
        <f t="shared" si="8"/>
        <v>2020</v>
      </c>
      <c r="X105" s="262">
        <f t="shared" si="8"/>
        <v>2020</v>
      </c>
      <c r="Y105" s="262">
        <f t="shared" si="8"/>
        <v>2020</v>
      </c>
      <c r="Z105" s="262">
        <f t="shared" si="8"/>
        <v>2020</v>
      </c>
      <c r="AA105" s="262">
        <f t="shared" si="8"/>
        <v>2020</v>
      </c>
      <c r="AB105" s="262">
        <f t="shared" si="8"/>
        <v>2020</v>
      </c>
      <c r="AC105" s="262">
        <f t="shared" si="8"/>
        <v>2020</v>
      </c>
      <c r="AD105" s="262">
        <f t="shared" si="8"/>
        <v>2021</v>
      </c>
      <c r="AE105" s="262">
        <f t="shared" si="8"/>
        <v>2021</v>
      </c>
      <c r="AF105" s="262">
        <f t="shared" si="8"/>
        <v>2021</v>
      </c>
      <c r="AG105" s="262">
        <f t="shared" si="8"/>
        <v>2021</v>
      </c>
      <c r="AH105" s="262">
        <f t="shared" si="8"/>
        <v>2021</v>
      </c>
      <c r="AI105" s="262">
        <f t="shared" si="8"/>
        <v>2021</v>
      </c>
      <c r="AJ105" s="262">
        <f t="shared" si="8"/>
        <v>2021</v>
      </c>
      <c r="AK105" s="262">
        <f t="shared" si="8"/>
        <v>2021</v>
      </c>
      <c r="AL105" s="262">
        <f t="shared" si="8"/>
        <v>2021</v>
      </c>
      <c r="AM105" s="262">
        <f t="shared" si="8"/>
        <v>2021</v>
      </c>
      <c r="AN105" s="262">
        <f t="shared" si="8"/>
        <v>2021</v>
      </c>
      <c r="AO105" s="262">
        <f t="shared" si="8"/>
        <v>2021</v>
      </c>
      <c r="AP105" s="262">
        <f t="shared" si="8"/>
        <v>2022</v>
      </c>
      <c r="AQ105" s="262">
        <f t="shared" si="8"/>
        <v>2022</v>
      </c>
      <c r="AR105" s="262">
        <f t="shared" si="8"/>
        <v>2022</v>
      </c>
      <c r="AS105" s="262">
        <f t="shared" si="8"/>
        <v>2022</v>
      </c>
      <c r="AT105" s="262">
        <f t="shared" si="8"/>
        <v>2022</v>
      </c>
      <c r="AU105" s="262">
        <f t="shared" si="8"/>
        <v>2022</v>
      </c>
      <c r="AV105" s="262">
        <f t="shared" si="8"/>
        <v>2022</v>
      </c>
      <c r="AW105" s="262">
        <f t="shared" si="8"/>
        <v>2022</v>
      </c>
      <c r="AX105" s="262">
        <f t="shared" si="8"/>
        <v>2022</v>
      </c>
      <c r="AY105" s="262">
        <f t="shared" si="8"/>
        <v>2022</v>
      </c>
      <c r="AZ105" s="262">
        <f t="shared" si="8"/>
        <v>2022</v>
      </c>
      <c r="BA105" s="262">
        <f t="shared" si="8"/>
        <v>2022</v>
      </c>
      <c r="BB105" s="262">
        <f t="shared" si="8"/>
        <v>2023</v>
      </c>
      <c r="BC105" s="262">
        <f t="shared" si="8"/>
        <v>2023</v>
      </c>
      <c r="BD105" s="262">
        <f t="shared" si="8"/>
        <v>2023</v>
      </c>
      <c r="BE105" s="262">
        <f t="shared" si="8"/>
        <v>2023</v>
      </c>
      <c r="BF105" s="262">
        <f t="shared" si="8"/>
        <v>2023</v>
      </c>
      <c r="BG105" s="262">
        <f t="shared" si="8"/>
        <v>2023</v>
      </c>
      <c r="BH105" s="262">
        <f t="shared" si="8"/>
        <v>2023</v>
      </c>
      <c r="BI105" s="262">
        <f t="shared" si="8"/>
        <v>2023</v>
      </c>
      <c r="BJ105" s="262">
        <f t="shared" si="8"/>
        <v>2023</v>
      </c>
      <c r="BK105" s="262">
        <f t="shared" si="8"/>
        <v>2023</v>
      </c>
      <c r="BL105" s="262">
        <f t="shared" si="8"/>
        <v>2023</v>
      </c>
      <c r="BM105" s="262">
        <f t="shared" si="8"/>
        <v>2023</v>
      </c>
      <c r="BN105" s="262">
        <f t="shared" si="8"/>
        <v>2024</v>
      </c>
      <c r="BO105" s="262">
        <f t="shared" si="8"/>
        <v>2024</v>
      </c>
      <c r="BP105" s="262">
        <f t="shared" si="8"/>
        <v>2024</v>
      </c>
      <c r="BQ105" s="262">
        <f t="shared" si="8"/>
        <v>2024</v>
      </c>
      <c r="BR105" s="262">
        <f t="shared" si="8"/>
        <v>2024</v>
      </c>
      <c r="BS105" s="262">
        <f t="shared" ref="BS105:DU106" si="9">+BS87</f>
        <v>2024</v>
      </c>
      <c r="BT105" s="262">
        <f t="shared" si="9"/>
        <v>2024</v>
      </c>
      <c r="BU105" s="262">
        <f t="shared" si="9"/>
        <v>2024</v>
      </c>
      <c r="BV105" s="262">
        <f t="shared" si="9"/>
        <v>2024</v>
      </c>
      <c r="BW105" s="262">
        <f t="shared" si="9"/>
        <v>2024</v>
      </c>
      <c r="BX105" s="262">
        <f t="shared" si="9"/>
        <v>2024</v>
      </c>
      <c r="BY105" s="262">
        <f t="shared" si="9"/>
        <v>2024</v>
      </c>
      <c r="BZ105" s="262">
        <f t="shared" si="9"/>
        <v>2025</v>
      </c>
      <c r="CA105" s="262">
        <f t="shared" si="9"/>
        <v>2025</v>
      </c>
      <c r="CB105" s="262">
        <f t="shared" si="9"/>
        <v>2025</v>
      </c>
      <c r="CC105" s="262">
        <f t="shared" si="9"/>
        <v>2025</v>
      </c>
      <c r="CD105" s="262">
        <f t="shared" si="9"/>
        <v>2025</v>
      </c>
      <c r="CE105" s="262">
        <f t="shared" si="9"/>
        <v>2025</v>
      </c>
      <c r="CF105" s="262">
        <f t="shared" si="9"/>
        <v>2025</v>
      </c>
      <c r="CG105" s="262">
        <f t="shared" si="9"/>
        <v>2025</v>
      </c>
      <c r="CH105" s="262">
        <f t="shared" si="9"/>
        <v>2025</v>
      </c>
      <c r="CI105" s="262">
        <f t="shared" si="9"/>
        <v>2025</v>
      </c>
      <c r="CJ105" s="262">
        <f t="shared" si="9"/>
        <v>2025</v>
      </c>
      <c r="CK105" s="262">
        <f t="shared" si="9"/>
        <v>2025</v>
      </c>
      <c r="CL105" s="262">
        <f t="shared" si="9"/>
        <v>2026</v>
      </c>
      <c r="CM105" s="262">
        <f t="shared" si="9"/>
        <v>2026</v>
      </c>
      <c r="CN105" s="262">
        <f t="shared" si="9"/>
        <v>2026</v>
      </c>
      <c r="CO105" s="262">
        <f t="shared" si="9"/>
        <v>2026</v>
      </c>
      <c r="CP105" s="262">
        <f t="shared" si="9"/>
        <v>2026</v>
      </c>
      <c r="CQ105" s="262">
        <f t="shared" si="9"/>
        <v>2026</v>
      </c>
      <c r="CR105" s="262">
        <f t="shared" si="9"/>
        <v>2026</v>
      </c>
      <c r="CS105" s="262">
        <f t="shared" si="9"/>
        <v>2026</v>
      </c>
      <c r="CT105" s="262">
        <f t="shared" si="9"/>
        <v>2026</v>
      </c>
      <c r="CU105" s="262">
        <f t="shared" si="9"/>
        <v>2026</v>
      </c>
      <c r="CV105" s="262">
        <f t="shared" si="9"/>
        <v>2026</v>
      </c>
      <c r="CW105" s="262">
        <f t="shared" si="9"/>
        <v>2026</v>
      </c>
      <c r="CX105" s="262">
        <f t="shared" si="9"/>
        <v>2027</v>
      </c>
      <c r="CY105" s="262">
        <f t="shared" si="9"/>
        <v>2027</v>
      </c>
      <c r="CZ105" s="262">
        <f t="shared" si="9"/>
        <v>2027</v>
      </c>
      <c r="DA105" s="262">
        <f t="shared" si="9"/>
        <v>2027</v>
      </c>
      <c r="DB105" s="262">
        <f t="shared" si="9"/>
        <v>2027</v>
      </c>
      <c r="DC105" s="262">
        <f t="shared" si="9"/>
        <v>2027</v>
      </c>
      <c r="DD105" s="262">
        <f t="shared" si="9"/>
        <v>2027</v>
      </c>
      <c r="DE105" s="262">
        <f t="shared" si="9"/>
        <v>2027</v>
      </c>
      <c r="DF105" s="262">
        <f t="shared" si="9"/>
        <v>2027</v>
      </c>
      <c r="DG105" s="262">
        <f t="shared" si="9"/>
        <v>2027</v>
      </c>
      <c r="DH105" s="262">
        <f t="shared" si="9"/>
        <v>2027</v>
      </c>
      <c r="DI105" s="262">
        <f t="shared" si="9"/>
        <v>2027</v>
      </c>
      <c r="DJ105" s="262">
        <f t="shared" si="9"/>
        <v>2028</v>
      </c>
      <c r="DK105" s="262">
        <f t="shared" si="9"/>
        <v>2028</v>
      </c>
      <c r="DL105" s="262">
        <f t="shared" si="9"/>
        <v>2028</v>
      </c>
      <c r="DM105" s="262">
        <f t="shared" si="9"/>
        <v>2028</v>
      </c>
      <c r="DN105" s="262">
        <f t="shared" si="9"/>
        <v>2028</v>
      </c>
      <c r="DO105" s="262">
        <f t="shared" si="9"/>
        <v>2028</v>
      </c>
      <c r="DP105" s="262">
        <f t="shared" si="9"/>
        <v>2028</v>
      </c>
      <c r="DQ105" s="262">
        <f t="shared" si="9"/>
        <v>2028</v>
      </c>
      <c r="DR105" s="262">
        <f t="shared" si="9"/>
        <v>2028</v>
      </c>
      <c r="DS105" s="262">
        <f t="shared" si="9"/>
        <v>2028</v>
      </c>
      <c r="DT105" s="262">
        <f t="shared" si="9"/>
        <v>2028</v>
      </c>
      <c r="DU105" s="262">
        <f t="shared" si="9"/>
        <v>2028</v>
      </c>
    </row>
    <row r="106" spans="4:125" ht="15" outlineLevel="1" thickBot="1">
      <c r="E106" s="301" t="s">
        <v>282</v>
      </c>
      <c r="F106" s="262" t="str">
        <f>+F88</f>
        <v>gen</v>
      </c>
      <c r="G106" s="262" t="str">
        <f t="shared" si="8"/>
        <v>feb</v>
      </c>
      <c r="H106" s="262" t="str">
        <f t="shared" si="8"/>
        <v>mar</v>
      </c>
      <c r="I106" s="262" t="str">
        <f t="shared" si="8"/>
        <v>apr</v>
      </c>
      <c r="J106" s="262" t="str">
        <f t="shared" si="8"/>
        <v>mag</v>
      </c>
      <c r="K106" s="262" t="str">
        <f t="shared" si="8"/>
        <v>giu</v>
      </c>
      <c r="L106" s="262" t="str">
        <f t="shared" si="8"/>
        <v>lug</v>
      </c>
      <c r="M106" s="262" t="str">
        <f t="shared" si="8"/>
        <v>ago</v>
      </c>
      <c r="N106" s="262" t="str">
        <f t="shared" si="8"/>
        <v>set</v>
      </c>
      <c r="O106" s="262" t="str">
        <f t="shared" si="8"/>
        <v>ott</v>
      </c>
      <c r="P106" s="262" t="str">
        <f t="shared" si="8"/>
        <v>nov</v>
      </c>
      <c r="Q106" s="262" t="str">
        <f t="shared" si="8"/>
        <v>dic</v>
      </c>
      <c r="R106" s="262" t="str">
        <f t="shared" si="8"/>
        <v>gen</v>
      </c>
      <c r="S106" s="262" t="str">
        <f t="shared" si="8"/>
        <v>feb</v>
      </c>
      <c r="T106" s="262" t="str">
        <f t="shared" si="8"/>
        <v>mar</v>
      </c>
      <c r="U106" s="262" t="str">
        <f t="shared" si="8"/>
        <v>apr</v>
      </c>
      <c r="V106" s="262" t="str">
        <f t="shared" si="8"/>
        <v>mag</v>
      </c>
      <c r="W106" s="262" t="str">
        <f t="shared" si="8"/>
        <v>giu</v>
      </c>
      <c r="X106" s="262" t="str">
        <f t="shared" si="8"/>
        <v>lug</v>
      </c>
      <c r="Y106" s="262" t="str">
        <f t="shared" si="8"/>
        <v>ago</v>
      </c>
      <c r="Z106" s="262" t="str">
        <f t="shared" si="8"/>
        <v>set</v>
      </c>
      <c r="AA106" s="262" t="str">
        <f t="shared" si="8"/>
        <v>ott</v>
      </c>
      <c r="AB106" s="262" t="str">
        <f t="shared" si="8"/>
        <v>nov</v>
      </c>
      <c r="AC106" s="262" t="str">
        <f t="shared" si="8"/>
        <v>dic</v>
      </c>
      <c r="AD106" s="262" t="str">
        <f t="shared" si="8"/>
        <v>gen</v>
      </c>
      <c r="AE106" s="262" t="str">
        <f t="shared" si="8"/>
        <v>feb</v>
      </c>
      <c r="AF106" s="262" t="str">
        <f t="shared" si="8"/>
        <v>mar</v>
      </c>
      <c r="AG106" s="262" t="str">
        <f t="shared" si="8"/>
        <v>apr</v>
      </c>
      <c r="AH106" s="262" t="str">
        <f t="shared" si="8"/>
        <v>mag</v>
      </c>
      <c r="AI106" s="262" t="str">
        <f t="shared" si="8"/>
        <v>giu</v>
      </c>
      <c r="AJ106" s="262" t="str">
        <f t="shared" si="8"/>
        <v>lug</v>
      </c>
      <c r="AK106" s="262" t="str">
        <f t="shared" si="8"/>
        <v>ago</v>
      </c>
      <c r="AL106" s="262" t="str">
        <f t="shared" si="8"/>
        <v>set</v>
      </c>
      <c r="AM106" s="262" t="str">
        <f t="shared" si="8"/>
        <v>ott</v>
      </c>
      <c r="AN106" s="262" t="str">
        <f t="shared" si="8"/>
        <v>nov</v>
      </c>
      <c r="AO106" s="262" t="str">
        <f t="shared" si="8"/>
        <v>dic</v>
      </c>
      <c r="AP106" s="262" t="str">
        <f t="shared" si="8"/>
        <v>gen</v>
      </c>
      <c r="AQ106" s="262" t="str">
        <f t="shared" si="8"/>
        <v>feb</v>
      </c>
      <c r="AR106" s="262" t="str">
        <f t="shared" si="8"/>
        <v>mar</v>
      </c>
      <c r="AS106" s="262" t="str">
        <f t="shared" si="8"/>
        <v>apr</v>
      </c>
      <c r="AT106" s="262" t="str">
        <f t="shared" si="8"/>
        <v>mag</v>
      </c>
      <c r="AU106" s="262" t="str">
        <f t="shared" si="8"/>
        <v>giu</v>
      </c>
      <c r="AV106" s="262" t="str">
        <f t="shared" si="8"/>
        <v>lug</v>
      </c>
      <c r="AW106" s="262" t="str">
        <f t="shared" si="8"/>
        <v>ago</v>
      </c>
      <c r="AX106" s="262" t="str">
        <f t="shared" si="8"/>
        <v>set</v>
      </c>
      <c r="AY106" s="262" t="str">
        <f t="shared" si="8"/>
        <v>ott</v>
      </c>
      <c r="AZ106" s="262" t="str">
        <f t="shared" si="8"/>
        <v>nov</v>
      </c>
      <c r="BA106" s="262" t="str">
        <f t="shared" si="8"/>
        <v>dic</v>
      </c>
      <c r="BB106" s="262" t="str">
        <f t="shared" si="8"/>
        <v>gen</v>
      </c>
      <c r="BC106" s="262" t="str">
        <f t="shared" si="8"/>
        <v>feb</v>
      </c>
      <c r="BD106" s="262" t="str">
        <f t="shared" si="8"/>
        <v>mar</v>
      </c>
      <c r="BE106" s="262" t="str">
        <f t="shared" si="8"/>
        <v>apr</v>
      </c>
      <c r="BF106" s="262" t="str">
        <f t="shared" si="8"/>
        <v>mag</v>
      </c>
      <c r="BG106" s="262" t="str">
        <f t="shared" si="8"/>
        <v>giu</v>
      </c>
      <c r="BH106" s="262" t="str">
        <f t="shared" si="8"/>
        <v>lug</v>
      </c>
      <c r="BI106" s="262" t="str">
        <f t="shared" si="8"/>
        <v>ago</v>
      </c>
      <c r="BJ106" s="262" t="str">
        <f t="shared" si="8"/>
        <v>set</v>
      </c>
      <c r="BK106" s="262" t="str">
        <f t="shared" si="8"/>
        <v>ott</v>
      </c>
      <c r="BL106" s="262" t="str">
        <f t="shared" si="8"/>
        <v>nov</v>
      </c>
      <c r="BM106" s="262" t="str">
        <f t="shared" si="8"/>
        <v>dic</v>
      </c>
      <c r="BN106" s="262" t="str">
        <f t="shared" si="8"/>
        <v>gen</v>
      </c>
      <c r="BO106" s="262" t="str">
        <f t="shared" si="8"/>
        <v>feb</v>
      </c>
      <c r="BP106" s="262" t="str">
        <f t="shared" si="8"/>
        <v>mar</v>
      </c>
      <c r="BQ106" s="262" t="str">
        <f t="shared" si="8"/>
        <v>apr</v>
      </c>
      <c r="BR106" s="262" t="str">
        <f t="shared" si="8"/>
        <v>mag</v>
      </c>
      <c r="BS106" s="262" t="str">
        <f t="shared" si="9"/>
        <v>giu</v>
      </c>
      <c r="BT106" s="262" t="str">
        <f t="shared" si="9"/>
        <v>lug</v>
      </c>
      <c r="BU106" s="262" t="str">
        <f t="shared" si="9"/>
        <v>ago</v>
      </c>
      <c r="BV106" s="262" t="str">
        <f t="shared" si="9"/>
        <v>set</v>
      </c>
      <c r="BW106" s="262" t="str">
        <f t="shared" si="9"/>
        <v>ott</v>
      </c>
      <c r="BX106" s="262" t="str">
        <f t="shared" si="9"/>
        <v>nov</v>
      </c>
      <c r="BY106" s="262" t="str">
        <f t="shared" si="9"/>
        <v>dic</v>
      </c>
      <c r="BZ106" s="262" t="str">
        <f t="shared" si="9"/>
        <v>gen</v>
      </c>
      <c r="CA106" s="262" t="str">
        <f t="shared" si="9"/>
        <v>feb</v>
      </c>
      <c r="CB106" s="262" t="str">
        <f t="shared" si="9"/>
        <v>mar</v>
      </c>
      <c r="CC106" s="262" t="str">
        <f t="shared" si="9"/>
        <v>apr</v>
      </c>
      <c r="CD106" s="262" t="str">
        <f t="shared" si="9"/>
        <v>mag</v>
      </c>
      <c r="CE106" s="262" t="str">
        <f t="shared" si="9"/>
        <v>giu</v>
      </c>
      <c r="CF106" s="262" t="str">
        <f t="shared" si="9"/>
        <v>lug</v>
      </c>
      <c r="CG106" s="262" t="str">
        <f t="shared" si="9"/>
        <v>ago</v>
      </c>
      <c r="CH106" s="262" t="str">
        <f t="shared" si="9"/>
        <v>set</v>
      </c>
      <c r="CI106" s="262" t="str">
        <f t="shared" si="9"/>
        <v>ott</v>
      </c>
      <c r="CJ106" s="262" t="str">
        <f t="shared" si="9"/>
        <v>nov</v>
      </c>
      <c r="CK106" s="262" t="str">
        <f t="shared" si="9"/>
        <v>dic</v>
      </c>
      <c r="CL106" s="262" t="str">
        <f t="shared" si="9"/>
        <v>gen</v>
      </c>
      <c r="CM106" s="262" t="str">
        <f t="shared" si="9"/>
        <v>feb</v>
      </c>
      <c r="CN106" s="262" t="str">
        <f t="shared" si="9"/>
        <v>mar</v>
      </c>
      <c r="CO106" s="262" t="str">
        <f t="shared" si="9"/>
        <v>apr</v>
      </c>
      <c r="CP106" s="262" t="str">
        <f t="shared" si="9"/>
        <v>mag</v>
      </c>
      <c r="CQ106" s="262" t="str">
        <f t="shared" si="9"/>
        <v>giu</v>
      </c>
      <c r="CR106" s="262" t="str">
        <f t="shared" si="9"/>
        <v>lug</v>
      </c>
      <c r="CS106" s="262" t="str">
        <f t="shared" si="9"/>
        <v>ago</v>
      </c>
      <c r="CT106" s="262" t="str">
        <f t="shared" si="9"/>
        <v>set</v>
      </c>
      <c r="CU106" s="262" t="str">
        <f t="shared" si="9"/>
        <v>ott</v>
      </c>
      <c r="CV106" s="262" t="str">
        <f t="shared" si="9"/>
        <v>nov</v>
      </c>
      <c r="CW106" s="262" t="str">
        <f t="shared" si="9"/>
        <v>dic</v>
      </c>
      <c r="CX106" s="262" t="str">
        <f t="shared" si="9"/>
        <v>gen</v>
      </c>
      <c r="CY106" s="262" t="str">
        <f t="shared" si="9"/>
        <v>feb</v>
      </c>
      <c r="CZ106" s="262" t="str">
        <f t="shared" si="9"/>
        <v>mar</v>
      </c>
      <c r="DA106" s="262" t="str">
        <f t="shared" si="9"/>
        <v>apr</v>
      </c>
      <c r="DB106" s="262" t="str">
        <f t="shared" si="9"/>
        <v>mag</v>
      </c>
      <c r="DC106" s="262" t="str">
        <f t="shared" si="9"/>
        <v>giu</v>
      </c>
      <c r="DD106" s="262" t="str">
        <f t="shared" si="9"/>
        <v>lug</v>
      </c>
      <c r="DE106" s="262" t="str">
        <f t="shared" si="9"/>
        <v>ago</v>
      </c>
      <c r="DF106" s="262" t="str">
        <f t="shared" si="9"/>
        <v>set</v>
      </c>
      <c r="DG106" s="262" t="str">
        <f t="shared" si="9"/>
        <v>ott</v>
      </c>
      <c r="DH106" s="262" t="str">
        <f t="shared" si="9"/>
        <v>nov</v>
      </c>
      <c r="DI106" s="262" t="str">
        <f t="shared" si="9"/>
        <v>dic</v>
      </c>
      <c r="DJ106" s="262" t="str">
        <f t="shared" si="9"/>
        <v>gen</v>
      </c>
      <c r="DK106" s="262" t="str">
        <f t="shared" si="9"/>
        <v>feb</v>
      </c>
      <c r="DL106" s="262" t="str">
        <f t="shared" si="9"/>
        <v>mar</v>
      </c>
      <c r="DM106" s="262" t="str">
        <f t="shared" si="9"/>
        <v>apr</v>
      </c>
      <c r="DN106" s="262" t="str">
        <f t="shared" si="9"/>
        <v>mag</v>
      </c>
      <c r="DO106" s="262" t="str">
        <f t="shared" si="9"/>
        <v>giu</v>
      </c>
      <c r="DP106" s="262" t="str">
        <f t="shared" si="9"/>
        <v>lug</v>
      </c>
      <c r="DQ106" s="262" t="str">
        <f t="shared" si="9"/>
        <v>ago</v>
      </c>
      <c r="DR106" s="262" t="str">
        <f t="shared" si="9"/>
        <v>set</v>
      </c>
      <c r="DS106" s="262" t="str">
        <f t="shared" si="9"/>
        <v>ott</v>
      </c>
      <c r="DT106" s="262" t="str">
        <f t="shared" si="9"/>
        <v>nov</v>
      </c>
      <c r="DU106" s="262" t="str">
        <f t="shared" si="9"/>
        <v>dic</v>
      </c>
    </row>
    <row r="107" spans="4:125" ht="15.6" outlineLevel="1" thickTop="1" thickBot="1">
      <c r="D107" s="302" t="s">
        <v>521</v>
      </c>
      <c r="E107" s="297"/>
      <c r="F107" s="295">
        <v>2</v>
      </c>
      <c r="G107" s="295">
        <v>2</v>
      </c>
      <c r="H107" s="295">
        <v>2</v>
      </c>
      <c r="I107" s="295">
        <v>2</v>
      </c>
      <c r="J107" s="295">
        <v>2</v>
      </c>
      <c r="K107" s="295">
        <v>2</v>
      </c>
      <c r="L107" s="295">
        <v>2</v>
      </c>
      <c r="M107" s="295">
        <v>2</v>
      </c>
      <c r="N107" s="295">
        <v>2</v>
      </c>
      <c r="O107" s="295">
        <v>2</v>
      </c>
      <c r="P107" s="295">
        <v>2</v>
      </c>
      <c r="Q107" s="295">
        <v>2</v>
      </c>
      <c r="R107" s="295">
        <v>2</v>
      </c>
      <c r="S107" s="295">
        <v>2</v>
      </c>
      <c r="T107" s="295">
        <v>2</v>
      </c>
      <c r="U107" s="295">
        <v>2</v>
      </c>
      <c r="V107" s="295">
        <v>2</v>
      </c>
      <c r="W107" s="295">
        <v>2</v>
      </c>
      <c r="X107" s="295">
        <v>2</v>
      </c>
      <c r="Y107" s="295">
        <v>2</v>
      </c>
      <c r="Z107" s="295">
        <v>2</v>
      </c>
      <c r="AA107" s="295">
        <v>2</v>
      </c>
      <c r="AB107" s="295">
        <v>2</v>
      </c>
      <c r="AC107" s="295">
        <v>2</v>
      </c>
      <c r="AD107" s="295">
        <v>2</v>
      </c>
      <c r="AE107" s="295">
        <v>2</v>
      </c>
      <c r="AF107" s="295">
        <v>2</v>
      </c>
      <c r="AG107" s="295">
        <v>2</v>
      </c>
      <c r="AH107" s="295">
        <v>2</v>
      </c>
      <c r="AI107" s="295">
        <v>2</v>
      </c>
      <c r="AJ107" s="295">
        <v>2</v>
      </c>
      <c r="AK107" s="295">
        <v>2</v>
      </c>
      <c r="AL107" s="295">
        <v>2</v>
      </c>
      <c r="AM107" s="295">
        <v>2</v>
      </c>
      <c r="AN107" s="295">
        <v>2</v>
      </c>
      <c r="AO107" s="295">
        <v>2</v>
      </c>
      <c r="AP107" s="295">
        <v>2</v>
      </c>
      <c r="AQ107" s="295">
        <v>2</v>
      </c>
      <c r="AR107" s="295">
        <v>2</v>
      </c>
      <c r="AS107" s="295">
        <v>2</v>
      </c>
      <c r="AT107" s="295">
        <v>2</v>
      </c>
      <c r="AU107" s="295">
        <v>2</v>
      </c>
      <c r="AV107" s="295">
        <v>2</v>
      </c>
      <c r="AW107" s="295">
        <v>2</v>
      </c>
      <c r="AX107" s="295">
        <v>2</v>
      </c>
      <c r="AY107" s="295">
        <v>2</v>
      </c>
      <c r="AZ107" s="295">
        <v>2</v>
      </c>
      <c r="BA107" s="295">
        <v>2</v>
      </c>
      <c r="BB107" s="295">
        <v>2</v>
      </c>
      <c r="BC107" s="295">
        <v>2</v>
      </c>
      <c r="BD107" s="295">
        <v>2</v>
      </c>
      <c r="BE107" s="295">
        <v>2</v>
      </c>
      <c r="BF107" s="295">
        <v>2</v>
      </c>
      <c r="BG107" s="295">
        <v>2</v>
      </c>
      <c r="BH107" s="295">
        <v>2</v>
      </c>
      <c r="BI107" s="295">
        <v>2</v>
      </c>
      <c r="BJ107" s="295">
        <v>2</v>
      </c>
      <c r="BK107" s="295">
        <v>2</v>
      </c>
      <c r="BL107" s="295">
        <v>2</v>
      </c>
      <c r="BM107" s="295">
        <v>2</v>
      </c>
      <c r="BN107" s="295">
        <v>2</v>
      </c>
      <c r="BO107" s="295">
        <v>2</v>
      </c>
      <c r="BP107" s="295">
        <v>2</v>
      </c>
      <c r="BQ107" s="295">
        <v>2</v>
      </c>
      <c r="BR107" s="295">
        <v>2</v>
      </c>
      <c r="BS107" s="295">
        <v>2</v>
      </c>
      <c r="BT107" s="295">
        <v>2</v>
      </c>
      <c r="BU107" s="295">
        <v>2</v>
      </c>
      <c r="BV107" s="295">
        <v>2</v>
      </c>
      <c r="BW107" s="295">
        <v>2</v>
      </c>
      <c r="BX107" s="295">
        <v>2</v>
      </c>
      <c r="BY107" s="295">
        <v>2</v>
      </c>
      <c r="BZ107" s="295">
        <v>2</v>
      </c>
      <c r="CA107" s="295">
        <v>2</v>
      </c>
      <c r="CB107" s="295">
        <v>2</v>
      </c>
      <c r="CC107" s="295">
        <v>2</v>
      </c>
      <c r="CD107" s="295">
        <v>2</v>
      </c>
      <c r="CE107" s="295">
        <v>2</v>
      </c>
      <c r="CF107" s="295">
        <v>2</v>
      </c>
      <c r="CG107" s="295">
        <v>2</v>
      </c>
      <c r="CH107" s="295">
        <v>2</v>
      </c>
      <c r="CI107" s="295">
        <v>2</v>
      </c>
      <c r="CJ107" s="295">
        <v>2</v>
      </c>
      <c r="CK107" s="295">
        <v>2</v>
      </c>
      <c r="CL107" s="295">
        <v>2</v>
      </c>
      <c r="CM107" s="295">
        <v>2</v>
      </c>
      <c r="CN107" s="295">
        <v>2</v>
      </c>
      <c r="CO107" s="295">
        <v>2</v>
      </c>
      <c r="CP107" s="295">
        <v>2</v>
      </c>
      <c r="CQ107" s="295">
        <v>2</v>
      </c>
      <c r="CR107" s="295">
        <v>2</v>
      </c>
      <c r="CS107" s="295">
        <v>2</v>
      </c>
      <c r="CT107" s="295">
        <v>2</v>
      </c>
      <c r="CU107" s="295">
        <v>2</v>
      </c>
      <c r="CV107" s="295">
        <v>2</v>
      </c>
      <c r="CW107" s="295">
        <v>2</v>
      </c>
      <c r="CX107" s="295">
        <v>2</v>
      </c>
      <c r="CY107" s="295">
        <v>2</v>
      </c>
      <c r="CZ107" s="295">
        <v>2</v>
      </c>
      <c r="DA107" s="295">
        <v>2</v>
      </c>
      <c r="DB107" s="295">
        <v>2</v>
      </c>
      <c r="DC107" s="295">
        <v>2</v>
      </c>
      <c r="DD107" s="295">
        <v>2</v>
      </c>
      <c r="DE107" s="295">
        <v>2</v>
      </c>
      <c r="DF107" s="295">
        <v>2</v>
      </c>
      <c r="DG107" s="295">
        <v>2</v>
      </c>
      <c r="DH107" s="295">
        <v>2</v>
      </c>
      <c r="DI107" s="295">
        <v>2</v>
      </c>
      <c r="DJ107" s="295">
        <v>2</v>
      </c>
      <c r="DK107" s="295">
        <v>2</v>
      </c>
      <c r="DL107" s="295">
        <v>2</v>
      </c>
      <c r="DM107" s="295">
        <v>2</v>
      </c>
      <c r="DN107" s="295">
        <v>2</v>
      </c>
      <c r="DO107" s="295">
        <v>2</v>
      </c>
      <c r="DP107" s="295">
        <v>2</v>
      </c>
      <c r="DQ107" s="295">
        <v>2</v>
      </c>
      <c r="DR107" s="295">
        <v>2</v>
      </c>
      <c r="DS107" s="295">
        <v>2</v>
      </c>
      <c r="DT107" s="295">
        <v>2</v>
      </c>
      <c r="DU107" s="295">
        <v>2</v>
      </c>
    </row>
    <row r="108" spans="4:125" ht="15" outlineLevel="1" thickTop="1"/>
  </sheetData>
  <dataValidations count="4">
    <dataValidation type="list" allowBlank="1" showInputMessage="1" showErrorMessage="1" error="Devono essere inseriti valori percentuali compresi tra 0 e 100." sqref="E9 E27 E45 E63 E81 E99" xr:uid="{553B0F6D-5CBB-4D35-AD20-736757E32977}">
      <formula1>$A$18:$A$20</formula1>
    </dataValidation>
    <dataValidation type="list" allowBlank="1" showInputMessage="1" showErrorMessage="1" error="Devono essere inseriti valori percentuali compresi tra 0 e 100." sqref="E10:E11 E28:E29 E46:E47 E64:E65 E82:E83 E100:E101" xr:uid="{22F5403B-A195-45EC-BBEE-D038D4DFBA76}">
      <formula1>$A$5:$A$16</formula1>
    </dataValidation>
    <dataValidation type="whole" operator="greaterThanOrEqual" allowBlank="1" showInputMessage="1" showErrorMessage="1" error="Devono essere inseriti valori maggiori o uguali a 0 €." sqref="E5 E23 E41 E59 E77 E95" xr:uid="{DBA95B83-8FAE-4D6C-9CB3-1910C6E5E230}">
      <formula1>0</formula1>
    </dataValidation>
    <dataValidation type="decimal" allowBlank="1" showInputMessage="1" showErrorMessage="1" error="Devono essere inseriti valori percentuali compresi tra 0 e 100." sqref="E12 E6:E8 E30 E24:E26 E48 E42:E44 E66 E60:E62 E84 E78:E80 E102 E96:E98" xr:uid="{66C0DAE5-36C4-4D83-8904-760A21DAB694}">
      <formula1>0</formula1>
      <formula2>100</formula2>
    </dataValidation>
  </dataValidations>
  <hyperlinks>
    <hyperlink ref="C1" location="Input!A1" display="MENU" xr:uid="{F8C6ECEC-B01D-4D36-9F32-00E3EE5A24BE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98CA-2E16-418C-B060-1A05CF60790C}">
  <dimension ref="A1:L439"/>
  <sheetViews>
    <sheetView view="pageLayout" zoomScaleNormal="100" workbookViewId="0">
      <selection activeCell="C181" sqref="C181"/>
    </sheetView>
  </sheetViews>
  <sheetFormatPr defaultRowHeight="14.4" outlineLevelRow="1"/>
  <cols>
    <col min="2" max="2" width="53.21875" customWidth="1"/>
    <col min="3" max="3" width="13.33203125" customWidth="1"/>
    <col min="4" max="4" width="50.88671875" bestFit="1" customWidth="1"/>
    <col min="5" max="5" width="13.77734375" customWidth="1"/>
    <col min="6" max="6" width="14.77734375" customWidth="1"/>
    <col min="7" max="7" width="14" customWidth="1"/>
    <col min="8" max="8" width="16.44140625" customWidth="1"/>
    <col min="9" max="11" width="11.88671875" bestFit="1" customWidth="1"/>
    <col min="12" max="12" width="15.109375" customWidth="1"/>
  </cols>
  <sheetData>
    <row r="1" spans="1:8">
      <c r="B1" s="12" t="s">
        <v>40</v>
      </c>
    </row>
    <row r="3" spans="1:8" ht="28.8">
      <c r="B3" s="13" t="s">
        <v>41</v>
      </c>
    </row>
    <row r="5" spans="1:8">
      <c r="B5" s="14" t="s">
        <v>42</v>
      </c>
    </row>
    <row r="6" spans="1:8" hidden="1" outlineLevel="1">
      <c r="E6" t="s">
        <v>43</v>
      </c>
    </row>
    <row r="7" spans="1:8" ht="31.8" hidden="1" outlineLevel="1" thickTop="1" thickBot="1">
      <c r="C7" s="15" t="s">
        <v>44</v>
      </c>
      <c r="D7" s="13"/>
      <c r="E7" s="16">
        <v>2020</v>
      </c>
      <c r="F7" s="17" t="s">
        <v>45</v>
      </c>
      <c r="G7" s="18" t="s">
        <v>46</v>
      </c>
      <c r="H7" s="18" t="s">
        <v>47</v>
      </c>
    </row>
    <row r="8" spans="1:8" ht="16.8" hidden="1" customHeight="1" outlineLevel="1">
      <c r="C8" s="15"/>
      <c r="D8" s="13"/>
      <c r="E8" s="17"/>
      <c r="G8" s="18"/>
      <c r="H8" s="19">
        <v>0.1</v>
      </c>
    </row>
    <row r="9" spans="1:8" ht="15" hidden="1" customHeight="1" outlineLevel="1">
      <c r="A9">
        <v>3</v>
      </c>
      <c r="C9" s="20"/>
      <c r="D9" s="21" t="s">
        <v>48</v>
      </c>
      <c r="E9" s="3">
        <f>+HLOOKUP(E$7,[1]SP!DZ$4:EJ$78,3)</f>
        <v>12530540.200000001</v>
      </c>
      <c r="F9" s="22">
        <f>+E9</f>
        <v>12530540.200000001</v>
      </c>
      <c r="G9" s="23">
        <f>+F9-E9</f>
        <v>0</v>
      </c>
      <c r="H9" s="23">
        <f>+IF(G9&gt;0,G9*H$8,0)</f>
        <v>0</v>
      </c>
    </row>
    <row r="10" spans="1:8" ht="18" hidden="1" outlineLevel="1">
      <c r="A10">
        <f>+A9+1</f>
        <v>4</v>
      </c>
      <c r="C10" s="20"/>
      <c r="D10" s="21" t="s">
        <v>49</v>
      </c>
      <c r="E10" s="3"/>
      <c r="F10" s="3"/>
    </row>
    <row r="11" spans="1:8" ht="15" hidden="1" outlineLevel="1" thickBot="1">
      <c r="A11">
        <f t="shared" ref="A11:A72" si="0">+A10+1</f>
        <v>5</v>
      </c>
      <c r="C11" s="20"/>
      <c r="D11" s="24" t="s">
        <v>50</v>
      </c>
      <c r="E11" s="3">
        <f>+HLOOKUP(E$7,[1]SP!DZ$4:EJ$78,5)</f>
        <v>210000</v>
      </c>
      <c r="F11" s="22">
        <v>210000</v>
      </c>
      <c r="G11" s="23">
        <f t="shared" ref="G11:G17" si="1">+F11-E11</f>
        <v>0</v>
      </c>
      <c r="H11" s="23">
        <f t="shared" ref="H11:H17" si="2">+IF(G11&gt;0,G11*H$8,0)</f>
        <v>0</v>
      </c>
    </row>
    <row r="12" spans="1:8" ht="15" hidden="1" outlineLevel="1" thickBot="1">
      <c r="A12">
        <f t="shared" si="0"/>
        <v>6</v>
      </c>
      <c r="C12" s="20"/>
      <c r="D12" s="25" t="s">
        <v>51</v>
      </c>
      <c r="E12" s="3">
        <f>+HLOOKUP(E$7,[1]SP!DZ$4:EJ$78,6)</f>
        <v>0</v>
      </c>
      <c r="F12" s="22">
        <v>0</v>
      </c>
      <c r="G12" s="23">
        <f t="shared" si="1"/>
        <v>0</v>
      </c>
      <c r="H12" s="23">
        <f t="shared" si="2"/>
        <v>0</v>
      </c>
    </row>
    <row r="13" spans="1:8" ht="15" hidden="1" outlineLevel="1" thickBot="1">
      <c r="A13">
        <f t="shared" si="0"/>
        <v>7</v>
      </c>
      <c r="C13" s="20"/>
      <c r="D13" s="25" t="s">
        <v>52</v>
      </c>
      <c r="E13" s="3">
        <f>+HLOOKUP(E$7,[1]SP!DZ$4:EJ$78,7)</f>
        <v>-50000</v>
      </c>
      <c r="F13" s="22">
        <v>-50000</v>
      </c>
      <c r="G13" s="23">
        <f t="shared" si="1"/>
        <v>0</v>
      </c>
      <c r="H13" s="23">
        <f t="shared" si="2"/>
        <v>0</v>
      </c>
    </row>
    <row r="14" spans="1:8" ht="15" hidden="1" outlineLevel="1" thickBot="1">
      <c r="A14">
        <f t="shared" si="0"/>
        <v>8</v>
      </c>
      <c r="C14" s="20"/>
      <c r="D14" s="24" t="s">
        <v>53</v>
      </c>
      <c r="E14" s="3">
        <f>+HLOOKUP(E$7,[1]SP!DZ$4:EJ$78,8)</f>
        <v>-59999.999999999534</v>
      </c>
      <c r="F14" s="22">
        <v>-60000</v>
      </c>
      <c r="G14" s="23">
        <f t="shared" si="1"/>
        <v>-4.6566128730773926E-10</v>
      </c>
      <c r="H14" s="23">
        <f t="shared" si="2"/>
        <v>0</v>
      </c>
    </row>
    <row r="15" spans="1:8" ht="15" hidden="1" outlineLevel="1" thickBot="1">
      <c r="A15">
        <f t="shared" si="0"/>
        <v>9</v>
      </c>
      <c r="C15" s="20"/>
      <c r="D15" s="25" t="s">
        <v>54</v>
      </c>
      <c r="E15" s="3">
        <f>+HLOOKUP(E$7,[1]SP!DZ$4:EJ$78,9)</f>
        <v>-70000</v>
      </c>
      <c r="F15" s="22">
        <v>-44260</v>
      </c>
      <c r="G15" s="23">
        <f t="shared" si="1"/>
        <v>25740</v>
      </c>
      <c r="H15" s="23">
        <f t="shared" si="2"/>
        <v>2574</v>
      </c>
    </row>
    <row r="16" spans="1:8" ht="15" hidden="1" outlineLevel="1" thickBot="1">
      <c r="A16">
        <f t="shared" si="0"/>
        <v>10</v>
      </c>
      <c r="C16" s="20"/>
      <c r="D16" s="24" t="s">
        <v>55</v>
      </c>
      <c r="E16" s="3">
        <f>+HLOOKUP(E$7,[1]SP!DZ$4:EJ$78,10)</f>
        <v>0</v>
      </c>
      <c r="F16" s="22">
        <v>0</v>
      </c>
      <c r="G16" s="23">
        <f t="shared" si="1"/>
        <v>0</v>
      </c>
      <c r="H16" s="23">
        <f t="shared" si="2"/>
        <v>0</v>
      </c>
    </row>
    <row r="17" spans="1:8" ht="15" hidden="1" outlineLevel="1" thickBot="1">
      <c r="A17">
        <f t="shared" si="0"/>
        <v>11</v>
      </c>
      <c r="C17" s="20"/>
      <c r="D17" s="24" t="s">
        <v>56</v>
      </c>
      <c r="E17" s="3">
        <f>+HLOOKUP(E$7,[1]SP!DZ$4:EJ$78,11)</f>
        <v>160000</v>
      </c>
      <c r="F17" s="22">
        <v>160000</v>
      </c>
      <c r="G17" s="23">
        <f t="shared" si="1"/>
        <v>0</v>
      </c>
      <c r="H17" s="23">
        <f t="shared" si="2"/>
        <v>0</v>
      </c>
    </row>
    <row r="18" spans="1:8" hidden="1" outlineLevel="1">
      <c r="A18">
        <f t="shared" si="0"/>
        <v>12</v>
      </c>
      <c r="C18" s="20"/>
      <c r="D18" s="26" t="s">
        <v>57</v>
      </c>
      <c r="E18" s="27">
        <f>+SUM(E11:E17)</f>
        <v>190000.00000000047</v>
      </c>
      <c r="F18" s="27"/>
    </row>
    <row r="19" spans="1:8" hidden="1" outlineLevel="1">
      <c r="A19">
        <f t="shared" si="0"/>
        <v>13</v>
      </c>
      <c r="C19" s="20"/>
      <c r="D19" s="20"/>
      <c r="E19" s="3"/>
      <c r="F19" s="3"/>
    </row>
    <row r="20" spans="1:8" ht="18.600000000000001" hidden="1" outlineLevel="1" thickBot="1">
      <c r="A20">
        <f t="shared" si="0"/>
        <v>14</v>
      </c>
      <c r="C20" s="20"/>
      <c r="D20" s="21" t="s">
        <v>58</v>
      </c>
      <c r="E20" s="27">
        <f>+HLOOKUP(E$7,[1]SP!DZ$4:EJ$78,14)</f>
        <v>100000</v>
      </c>
      <c r="F20" s="22">
        <v>100000</v>
      </c>
      <c r="G20" s="23">
        <f t="shared" ref="G20" si="3">+F20-E20</f>
        <v>0</v>
      </c>
      <c r="H20" s="23">
        <f t="shared" ref="H20" si="4">+IF(G20&gt;0,G20*H$8,0)</f>
        <v>0</v>
      </c>
    </row>
    <row r="21" spans="1:8" hidden="1" outlineLevel="1">
      <c r="A21">
        <f t="shared" si="0"/>
        <v>15</v>
      </c>
      <c r="C21" s="20"/>
      <c r="D21" s="20"/>
      <c r="E21" s="3"/>
      <c r="F21" s="3"/>
    </row>
    <row r="22" spans="1:8" ht="18" hidden="1" outlineLevel="1">
      <c r="A22">
        <f t="shared" si="0"/>
        <v>16</v>
      </c>
      <c r="C22" s="20"/>
      <c r="D22" s="21" t="s">
        <v>59</v>
      </c>
      <c r="E22" s="3"/>
      <c r="F22" s="3"/>
    </row>
    <row r="23" spans="1:8" hidden="1" outlineLevel="1">
      <c r="A23">
        <f t="shared" si="0"/>
        <v>17</v>
      </c>
      <c r="C23" s="20"/>
      <c r="D23" s="26" t="s">
        <v>60</v>
      </c>
      <c r="E23" s="27">
        <f>+E24</f>
        <v>500000</v>
      </c>
      <c r="F23" s="27"/>
    </row>
    <row r="24" spans="1:8" ht="15" hidden="1" outlineLevel="1" thickBot="1">
      <c r="A24">
        <f t="shared" si="0"/>
        <v>18</v>
      </c>
      <c r="C24" s="20"/>
      <c r="D24" s="28" t="s">
        <v>61</v>
      </c>
      <c r="E24" s="3">
        <f>+HLOOKUP(E$7,[1]SP!DZ$4:EJ$78,18)</f>
        <v>500000</v>
      </c>
      <c r="F24" s="22">
        <v>400000</v>
      </c>
      <c r="G24" s="23">
        <f>+F24-E24+E26</f>
        <v>30000</v>
      </c>
      <c r="H24" s="23">
        <f t="shared" ref="H24" si="5">+IF(G24&gt;0,G24*H$8,0)</f>
        <v>3000</v>
      </c>
    </row>
    <row r="25" spans="1:8" hidden="1" outlineLevel="1">
      <c r="A25">
        <f t="shared" si="0"/>
        <v>19</v>
      </c>
      <c r="C25" s="20"/>
      <c r="D25" s="26" t="s">
        <v>62</v>
      </c>
      <c r="E25" s="27">
        <f t="shared" ref="E25" si="6">+E26</f>
        <v>130000</v>
      </c>
      <c r="F25" s="27"/>
    </row>
    <row r="26" spans="1:8" hidden="1" outlineLevel="1">
      <c r="A26">
        <f t="shared" si="0"/>
        <v>20</v>
      </c>
      <c r="C26" s="20"/>
      <c r="D26" s="28" t="s">
        <v>63</v>
      </c>
      <c r="E26" s="3">
        <f>+HLOOKUP(E$7,[1]SP!DZ$4:EJ$78,20)</f>
        <v>130000</v>
      </c>
      <c r="F26" s="3"/>
    </row>
    <row r="27" spans="1:8" hidden="1" outlineLevel="1">
      <c r="A27">
        <f t="shared" si="0"/>
        <v>21</v>
      </c>
      <c r="C27" s="20"/>
      <c r="D27" s="14" t="s">
        <v>64</v>
      </c>
      <c r="E27" s="27">
        <f>+SUM(E28:E29)</f>
        <v>800000</v>
      </c>
      <c r="F27" s="27"/>
    </row>
    <row r="28" spans="1:8" ht="15" hidden="1" outlineLevel="1" thickBot="1">
      <c r="A28">
        <f t="shared" si="0"/>
        <v>22</v>
      </c>
      <c r="C28" s="20"/>
      <c r="D28" s="28" t="s">
        <v>65</v>
      </c>
      <c r="E28" s="3">
        <f>+HLOOKUP(E$7,[1]SP!DZ$4:EJ$78,22)</f>
        <v>600000</v>
      </c>
      <c r="F28" s="22">
        <v>400000</v>
      </c>
      <c r="G28" s="23">
        <f>+F28-E28+E31</f>
        <v>30000</v>
      </c>
      <c r="H28" s="23">
        <f t="shared" ref="H28:H29" si="7">+IF(G28&gt;0,G28*H$8,0)</f>
        <v>3000</v>
      </c>
    </row>
    <row r="29" spans="1:8" ht="15" hidden="1" outlineLevel="1" thickBot="1">
      <c r="A29">
        <f t="shared" si="0"/>
        <v>23</v>
      </c>
      <c r="C29" s="20"/>
      <c r="D29" s="28" t="s">
        <v>66</v>
      </c>
      <c r="E29" s="3">
        <f>+HLOOKUP(E$7,[1]SP!DZ$4:EJ$78,23)</f>
        <v>200000</v>
      </c>
      <c r="F29" s="22">
        <v>100000</v>
      </c>
      <c r="G29" s="23">
        <f>+F29-E29+E32</f>
        <v>30000</v>
      </c>
      <c r="H29" s="23">
        <f t="shared" si="7"/>
        <v>3000</v>
      </c>
    </row>
    <row r="30" spans="1:8" hidden="1" outlineLevel="1">
      <c r="A30">
        <f t="shared" si="0"/>
        <v>24</v>
      </c>
      <c r="C30" s="20"/>
      <c r="D30" s="26" t="s">
        <v>67</v>
      </c>
      <c r="E30" s="27">
        <f>+SUM(E31:E32)</f>
        <v>360000</v>
      </c>
      <c r="F30" s="27"/>
    </row>
    <row r="31" spans="1:8" hidden="1" outlineLevel="1">
      <c r="A31">
        <f t="shared" si="0"/>
        <v>25</v>
      </c>
      <c r="C31" s="20"/>
      <c r="D31" s="28" t="s">
        <v>68</v>
      </c>
      <c r="E31" s="3">
        <f>+HLOOKUP(E$7,[1]SP!DZ$4:EJ$78,25)</f>
        <v>230000</v>
      </c>
      <c r="F31" s="3"/>
    </row>
    <row r="32" spans="1:8" hidden="1" outlineLevel="1">
      <c r="A32">
        <f t="shared" si="0"/>
        <v>26</v>
      </c>
      <c r="C32" s="20"/>
      <c r="D32" s="28" t="s">
        <v>69</v>
      </c>
      <c r="E32" s="3">
        <f>+HLOOKUP(E$7,[1]SP!DZ$4:EJ$78,26)</f>
        <v>130000</v>
      </c>
      <c r="F32" s="3"/>
    </row>
    <row r="33" spans="1:8" hidden="1" outlineLevel="1">
      <c r="A33">
        <f t="shared" si="0"/>
        <v>27</v>
      </c>
      <c r="C33" s="20"/>
      <c r="D33" s="26" t="s">
        <v>70</v>
      </c>
      <c r="E33" s="27">
        <f>+E23-E25+E27-E30</f>
        <v>810000</v>
      </c>
      <c r="F33" s="27"/>
    </row>
    <row r="34" spans="1:8" hidden="1" outlineLevel="1">
      <c r="A34">
        <f t="shared" si="0"/>
        <v>28</v>
      </c>
      <c r="C34" s="20"/>
      <c r="D34" s="20"/>
      <c r="E34" s="3"/>
      <c r="F34" s="3"/>
    </row>
    <row r="35" spans="1:8" hidden="1" outlineLevel="1">
      <c r="A35">
        <f t="shared" si="0"/>
        <v>29</v>
      </c>
      <c r="C35" s="20"/>
      <c r="D35" s="20"/>
      <c r="E35" s="3"/>
      <c r="F35" s="3"/>
    </row>
    <row r="36" spans="1:8" ht="18" hidden="1" outlineLevel="1">
      <c r="A36">
        <f t="shared" si="0"/>
        <v>30</v>
      </c>
      <c r="C36" s="20"/>
      <c r="D36" s="21" t="s">
        <v>71</v>
      </c>
      <c r="E36" s="3"/>
      <c r="F36" s="3"/>
    </row>
    <row r="37" spans="1:8" hidden="1" outlineLevel="1">
      <c r="A37">
        <f t="shared" si="0"/>
        <v>31</v>
      </c>
      <c r="C37" s="20"/>
      <c r="D37" s="26" t="s">
        <v>72</v>
      </c>
      <c r="E37" s="27">
        <f>+SUM(E38:E40)</f>
        <v>974000</v>
      </c>
      <c r="F37" s="27"/>
    </row>
    <row r="38" spans="1:8" ht="15" hidden="1" outlineLevel="1" thickBot="1">
      <c r="A38">
        <f t="shared" si="0"/>
        <v>32</v>
      </c>
      <c r="C38" s="20"/>
      <c r="D38" s="29" t="s">
        <v>73</v>
      </c>
      <c r="E38" s="3">
        <f>+HLOOKUP(E$7,[1]SP!DZ$4:EJ$78,32)</f>
        <v>500000</v>
      </c>
      <c r="F38" s="22">
        <v>440000</v>
      </c>
      <c r="G38" s="23">
        <f>+F38-E38+E42</f>
        <v>30000</v>
      </c>
      <c r="H38" s="23">
        <f t="shared" ref="H38:H40" si="8">+IF(G38&gt;0,G38*H$8,0)</f>
        <v>3000</v>
      </c>
    </row>
    <row r="39" spans="1:8" ht="15" hidden="1" outlineLevel="1" thickBot="1">
      <c r="A39">
        <f t="shared" si="0"/>
        <v>33</v>
      </c>
      <c r="C39" s="20"/>
      <c r="D39" s="29" t="s">
        <v>74</v>
      </c>
      <c r="E39" s="3">
        <f>+HLOOKUP(E$7,[1]SP!DZ$4:EJ$78,33)</f>
        <v>344000</v>
      </c>
      <c r="F39" s="22">
        <v>250000</v>
      </c>
      <c r="G39" s="23">
        <f t="shared" ref="G39:G40" si="9">+F39-E39+E43</f>
        <v>-29000</v>
      </c>
      <c r="H39" s="23">
        <f t="shared" si="8"/>
        <v>0</v>
      </c>
    </row>
    <row r="40" spans="1:8" ht="15" hidden="1" outlineLevel="1" thickBot="1">
      <c r="A40">
        <f t="shared" si="0"/>
        <v>34</v>
      </c>
      <c r="C40" s="20"/>
      <c r="D40" s="29" t="s">
        <v>75</v>
      </c>
      <c r="E40" s="3">
        <f>+HLOOKUP(E$7,[1]SP!DZ$4:EJ$78,34)</f>
        <v>130000</v>
      </c>
      <c r="F40" s="22">
        <v>100000</v>
      </c>
      <c r="G40" s="23">
        <f t="shared" si="9"/>
        <v>34624.999999999993</v>
      </c>
      <c r="H40" s="23">
        <f t="shared" si="8"/>
        <v>3462.4999999999995</v>
      </c>
    </row>
    <row r="41" spans="1:8" hidden="1" outlineLevel="1">
      <c r="A41">
        <f t="shared" si="0"/>
        <v>35</v>
      </c>
      <c r="C41" s="20"/>
      <c r="D41" s="30" t="s">
        <v>76</v>
      </c>
      <c r="E41" s="27">
        <f>+SUM(E42:E44)</f>
        <v>219625</v>
      </c>
      <c r="F41" s="27"/>
    </row>
    <row r="42" spans="1:8" hidden="1" outlineLevel="1">
      <c r="A42">
        <f t="shared" si="0"/>
        <v>36</v>
      </c>
      <c r="C42" s="20"/>
      <c r="D42" s="29" t="s">
        <v>73</v>
      </c>
      <c r="E42" s="3">
        <f>+HLOOKUP(E$7,[1]SP!DZ$4:EJ$78,36)</f>
        <v>90000</v>
      </c>
      <c r="F42" s="3"/>
    </row>
    <row r="43" spans="1:8" hidden="1" outlineLevel="1">
      <c r="A43">
        <f t="shared" si="0"/>
        <v>37</v>
      </c>
      <c r="C43" s="20"/>
      <c r="D43" s="29" t="s">
        <v>74</v>
      </c>
      <c r="E43" s="3">
        <f>+HLOOKUP(E$7,[1]SP!DZ$4:EJ$78,37)</f>
        <v>65000</v>
      </c>
      <c r="F43" s="3"/>
    </row>
    <row r="44" spans="1:8" hidden="1" outlineLevel="1">
      <c r="A44">
        <f t="shared" si="0"/>
        <v>38</v>
      </c>
      <c r="C44" s="20"/>
      <c r="D44" s="29" t="s">
        <v>75</v>
      </c>
      <c r="E44" s="3">
        <f>+HLOOKUP(E$7,[1]SP!DZ$4:EJ$78,38)</f>
        <v>64624.999999999993</v>
      </c>
      <c r="F44" s="3"/>
    </row>
    <row r="45" spans="1:8" hidden="1" outlineLevel="1">
      <c r="A45">
        <f t="shared" si="0"/>
        <v>39</v>
      </c>
      <c r="C45" s="20"/>
      <c r="D45" s="31"/>
      <c r="E45" s="3"/>
      <c r="F45" s="3"/>
    </row>
    <row r="46" spans="1:8" hidden="1" outlineLevel="1">
      <c r="A46">
        <f t="shared" si="0"/>
        <v>40</v>
      </c>
      <c r="C46" s="20"/>
      <c r="D46" s="26" t="s">
        <v>77</v>
      </c>
      <c r="E46" s="27">
        <f>+E37-E41</f>
        <v>754375</v>
      </c>
      <c r="F46" s="27"/>
    </row>
    <row r="47" spans="1:8" ht="21" hidden="1" outlineLevel="1">
      <c r="A47">
        <f t="shared" si="0"/>
        <v>41</v>
      </c>
      <c r="C47" s="20"/>
      <c r="D47" s="32"/>
      <c r="E47" s="3">
        <f>+HLOOKUP(E$7,[1]SP!DZ$4:EJ$78,41)</f>
        <v>0</v>
      </c>
      <c r="F47" s="3"/>
    </row>
    <row r="48" spans="1:8" ht="18.600000000000001" hidden="1" outlineLevel="1" thickBot="1">
      <c r="A48">
        <f t="shared" si="0"/>
        <v>42</v>
      </c>
      <c r="C48" s="20"/>
      <c r="D48" s="21" t="s">
        <v>78</v>
      </c>
      <c r="E48" s="3">
        <f>+HLOOKUP(E$7,[1]SP!DZ$4:EJ$78,42)</f>
        <v>0</v>
      </c>
      <c r="F48" s="22">
        <v>0</v>
      </c>
      <c r="G48" s="23">
        <f>+F48-E48</f>
        <v>0</v>
      </c>
      <c r="H48" s="23">
        <f t="shared" ref="H48" si="10">+IF(G48&gt;0,G48*H$8,0)</f>
        <v>0</v>
      </c>
    </row>
    <row r="49" spans="1:8" ht="21" hidden="1" outlineLevel="1">
      <c r="A49">
        <f t="shared" si="0"/>
        <v>43</v>
      </c>
      <c r="C49" s="20"/>
      <c r="D49" s="32"/>
      <c r="E49" s="3"/>
      <c r="F49" s="3"/>
    </row>
    <row r="50" spans="1:8" ht="22.2" hidden="1" outlineLevel="1" thickTop="1" thickBot="1">
      <c r="A50">
        <f t="shared" si="0"/>
        <v>44</v>
      </c>
      <c r="C50" s="20"/>
      <c r="D50" s="33" t="s">
        <v>79</v>
      </c>
      <c r="E50" s="34">
        <f>+E46+E33+E20+E18+E9+E48</f>
        <v>14384915.200000001</v>
      </c>
      <c r="F50" s="34">
        <f>+SUM(F9:F48)</f>
        <v>14536280.200000001</v>
      </c>
      <c r="G50" s="34">
        <f>+SUM(G9:G48)</f>
        <v>151364.99999999953</v>
      </c>
      <c r="H50" s="34">
        <f>+SUM(H9:H48)</f>
        <v>18036.5</v>
      </c>
    </row>
    <row r="51" spans="1:8" ht="21" hidden="1" outlineLevel="1">
      <c r="A51">
        <f t="shared" si="0"/>
        <v>45</v>
      </c>
      <c r="C51" s="20"/>
      <c r="D51" s="32"/>
      <c r="E51" s="3"/>
      <c r="F51" s="3"/>
      <c r="G51" s="3"/>
    </row>
    <row r="52" spans="1:8" hidden="1" outlineLevel="1">
      <c r="A52">
        <f t="shared" si="0"/>
        <v>46</v>
      </c>
      <c r="C52" s="20"/>
      <c r="D52" s="20"/>
      <c r="E52" s="3"/>
      <c r="F52" s="3"/>
    </row>
    <row r="53" spans="1:8" ht="25.8" hidden="1" outlineLevel="1">
      <c r="A53">
        <f t="shared" si="0"/>
        <v>47</v>
      </c>
      <c r="C53" s="15" t="s">
        <v>80</v>
      </c>
      <c r="D53" s="20"/>
      <c r="E53" s="3"/>
      <c r="F53" s="3"/>
    </row>
    <row r="54" spans="1:8" ht="18.600000000000001" hidden="1" outlineLevel="1" thickBot="1">
      <c r="A54">
        <f t="shared" si="0"/>
        <v>48</v>
      </c>
      <c r="C54" s="20"/>
      <c r="D54" s="21" t="s">
        <v>81</v>
      </c>
      <c r="E54" s="3">
        <f>+HLOOKUP(E$7,[1]SP!DZ$4:EJ$78,48)</f>
        <v>0</v>
      </c>
      <c r="F54" s="22">
        <v>0</v>
      </c>
      <c r="G54" s="23">
        <f>+E54-F54</f>
        <v>0</v>
      </c>
      <c r="H54" s="23">
        <f t="shared" ref="H54" si="11">+IF(G54&gt;0,G54*H$8,0)</f>
        <v>0</v>
      </c>
    </row>
    <row r="55" spans="1:8" ht="18" hidden="1" outlineLevel="1">
      <c r="A55">
        <f t="shared" si="0"/>
        <v>49</v>
      </c>
      <c r="C55" s="20"/>
      <c r="D55" s="21" t="s">
        <v>82</v>
      </c>
      <c r="E55" s="3"/>
      <c r="F55" s="3"/>
    </row>
    <row r="56" spans="1:8" hidden="1" outlineLevel="1">
      <c r="A56">
        <f t="shared" si="0"/>
        <v>50</v>
      </c>
      <c r="C56" s="20"/>
      <c r="D56" s="26" t="s">
        <v>83</v>
      </c>
      <c r="E56" s="27">
        <f>+E57+E58</f>
        <v>670640</v>
      </c>
      <c r="F56" s="27"/>
    </row>
    <row r="57" spans="1:8" ht="15" hidden="1" outlineLevel="1" thickBot="1">
      <c r="A57">
        <f t="shared" si="0"/>
        <v>51</v>
      </c>
      <c r="C57" s="20"/>
      <c r="D57" s="28" t="s">
        <v>84</v>
      </c>
      <c r="E57" s="3">
        <f>+HLOOKUP(E$7,[1]SP!DZ$4:EJ$78,51)</f>
        <v>448360</v>
      </c>
      <c r="F57" s="22">
        <v>500000</v>
      </c>
      <c r="G57" s="23">
        <f t="shared" ref="G57:G63" si="12">+E57-F57</f>
        <v>-51640</v>
      </c>
      <c r="H57" s="23">
        <f t="shared" ref="H57:H63" si="13">+IF(G57&gt;0,G57*H$8,0)</f>
        <v>0</v>
      </c>
    </row>
    <row r="58" spans="1:8" ht="15" hidden="1" outlineLevel="1" thickBot="1">
      <c r="A58">
        <f t="shared" si="0"/>
        <v>52</v>
      </c>
      <c r="C58" s="20"/>
      <c r="D58" s="28" t="s">
        <v>85</v>
      </c>
      <c r="E58" s="3">
        <f>+HLOOKUP(E$7,[1]SP!DZ$4:EJ$78,52)</f>
        <v>222280</v>
      </c>
      <c r="F58" s="22">
        <v>224440</v>
      </c>
      <c r="G58" s="23">
        <f t="shared" si="12"/>
        <v>-2160</v>
      </c>
      <c r="H58" s="23">
        <f t="shared" si="13"/>
        <v>0</v>
      </c>
    </row>
    <row r="59" spans="1:8" ht="15" hidden="1" outlineLevel="1" thickBot="1">
      <c r="A59">
        <f t="shared" si="0"/>
        <v>53</v>
      </c>
      <c r="C59" s="20"/>
      <c r="D59" s="24" t="s">
        <v>51</v>
      </c>
      <c r="E59" s="3">
        <f>+HLOOKUP(E$7,[1]SP!DZ$4:EJ$78,53)</f>
        <v>-10000</v>
      </c>
      <c r="F59" s="22">
        <v>50000</v>
      </c>
      <c r="G59" s="23">
        <f t="shared" si="12"/>
        <v>-60000</v>
      </c>
      <c r="H59" s="23">
        <f t="shared" si="13"/>
        <v>0</v>
      </c>
    </row>
    <row r="60" spans="1:8" ht="15" hidden="1" outlineLevel="1" thickBot="1">
      <c r="A60">
        <f t="shared" si="0"/>
        <v>54</v>
      </c>
      <c r="C60" s="20"/>
      <c r="D60" s="25" t="s">
        <v>86</v>
      </c>
      <c r="E60" s="3">
        <f>+HLOOKUP(E$7,[1]SP!DZ$4:EJ$78,54)</f>
        <v>-3880</v>
      </c>
      <c r="F60" s="22">
        <v>26120</v>
      </c>
      <c r="G60" s="23">
        <f t="shared" si="12"/>
        <v>-30000</v>
      </c>
      <c r="H60" s="23">
        <f t="shared" si="13"/>
        <v>0</v>
      </c>
    </row>
    <row r="61" spans="1:8" ht="15" hidden="1" outlineLevel="1" thickBot="1">
      <c r="A61">
        <f t="shared" si="0"/>
        <v>55</v>
      </c>
      <c r="C61" s="20"/>
      <c r="D61" s="25" t="s">
        <v>54</v>
      </c>
      <c r="E61" s="3">
        <f>+HLOOKUP(E$7,[1]SP!DZ$4:EJ$78,55)</f>
        <v>162045</v>
      </c>
      <c r="F61" s="22">
        <v>22000</v>
      </c>
      <c r="G61" s="23">
        <f t="shared" si="12"/>
        <v>140045</v>
      </c>
      <c r="H61" s="23">
        <f t="shared" si="13"/>
        <v>14004.5</v>
      </c>
    </row>
    <row r="62" spans="1:8" ht="15" hidden="1" outlineLevel="1" thickBot="1">
      <c r="A62">
        <f t="shared" si="0"/>
        <v>56</v>
      </c>
      <c r="C62" s="20"/>
      <c r="D62" s="24" t="s">
        <v>87</v>
      </c>
      <c r="E62" s="3">
        <f>+HLOOKUP(E$7,[1]SP!DZ$4:EJ$78,56)</f>
        <v>38111.900000000023</v>
      </c>
      <c r="F62" s="22">
        <v>35000</v>
      </c>
      <c r="G62" s="23">
        <f t="shared" si="12"/>
        <v>3111.9000000000233</v>
      </c>
      <c r="H62" s="23">
        <f t="shared" si="13"/>
        <v>311.19000000000233</v>
      </c>
    </row>
    <row r="63" spans="1:8" ht="15" hidden="1" outlineLevel="1" thickBot="1">
      <c r="A63">
        <f t="shared" si="0"/>
        <v>57</v>
      </c>
      <c r="C63" s="20"/>
      <c r="D63" s="25" t="s">
        <v>88</v>
      </c>
      <c r="E63" s="3">
        <f>+HLOOKUP(E$7,[1]SP!DZ$4:EJ$78,57)</f>
        <v>-53000</v>
      </c>
      <c r="F63" s="22">
        <v>22000</v>
      </c>
      <c r="G63" s="23">
        <f t="shared" si="12"/>
        <v>-75000</v>
      </c>
      <c r="H63" s="23">
        <f t="shared" si="13"/>
        <v>0</v>
      </c>
    </row>
    <row r="64" spans="1:8" hidden="1" outlineLevel="1">
      <c r="A64">
        <f t="shared" si="0"/>
        <v>58</v>
      </c>
      <c r="C64" s="20"/>
      <c r="D64" s="35" t="s">
        <v>89</v>
      </c>
      <c r="E64" s="27">
        <f>+SUM(E59:E63)+E56</f>
        <v>803916.9</v>
      </c>
      <c r="F64" s="27"/>
    </row>
    <row r="65" spans="1:8" ht="18" hidden="1" outlineLevel="1">
      <c r="A65">
        <f t="shared" si="0"/>
        <v>59</v>
      </c>
      <c r="C65" s="20"/>
      <c r="D65" s="21" t="s">
        <v>90</v>
      </c>
      <c r="E65" s="3"/>
      <c r="F65" s="3"/>
    </row>
    <row r="66" spans="1:8" ht="15" hidden="1" outlineLevel="1" thickBot="1">
      <c r="A66">
        <f t="shared" si="0"/>
        <v>60</v>
      </c>
      <c r="C66" s="20"/>
      <c r="D66" s="25" t="s">
        <v>91</v>
      </c>
      <c r="E66" s="3">
        <f>+HLOOKUP(E$7,[1]SP!DZ$4:EJ$78,60)</f>
        <v>400000</v>
      </c>
      <c r="F66" s="22">
        <v>500000</v>
      </c>
      <c r="G66" s="23">
        <f t="shared" ref="G66:G69" si="14">+E66-F66</f>
        <v>-100000</v>
      </c>
      <c r="H66" s="23">
        <f t="shared" ref="H66:H69" si="15">+IF(G66&gt;0,G66*H$8,0)</f>
        <v>0</v>
      </c>
    </row>
    <row r="67" spans="1:8" ht="15" hidden="1" outlineLevel="1" thickBot="1">
      <c r="A67">
        <f t="shared" si="0"/>
        <v>61</v>
      </c>
      <c r="C67" s="20"/>
      <c r="D67" s="25" t="s">
        <v>92</v>
      </c>
      <c r="E67" s="3">
        <f>+HLOOKUP(E$7,[1]SP!DZ$4:EJ$78,61)</f>
        <v>270675</v>
      </c>
      <c r="F67" s="22">
        <v>320338</v>
      </c>
      <c r="G67" s="23">
        <f t="shared" si="14"/>
        <v>-49663</v>
      </c>
      <c r="H67" s="23">
        <f t="shared" si="15"/>
        <v>0</v>
      </c>
    </row>
    <row r="68" spans="1:8" ht="15" hidden="1" outlineLevel="1" thickBot="1">
      <c r="A68">
        <f t="shared" si="0"/>
        <v>62</v>
      </c>
      <c r="C68" s="20"/>
      <c r="D68" s="25" t="s">
        <v>93</v>
      </c>
      <c r="E68" s="3">
        <f>+HLOOKUP(E$7,[1]SP!DZ$4:EJ$78,62)</f>
        <v>564000</v>
      </c>
      <c r="F68" s="22">
        <v>200000</v>
      </c>
      <c r="G68" s="23">
        <f t="shared" si="14"/>
        <v>364000</v>
      </c>
      <c r="H68" s="23">
        <f t="shared" si="15"/>
        <v>36400</v>
      </c>
    </row>
    <row r="69" spans="1:8" ht="15" hidden="1" outlineLevel="1" thickBot="1">
      <c r="A69">
        <f t="shared" si="0"/>
        <v>63</v>
      </c>
      <c r="C69" s="20"/>
      <c r="D69" s="25" t="s">
        <v>94</v>
      </c>
      <c r="E69" s="3">
        <f>+HLOOKUP(E$7,[1]SP!DZ$4:EJ$78,63)</f>
        <v>70000</v>
      </c>
      <c r="F69" s="22">
        <v>150000</v>
      </c>
      <c r="G69" s="23">
        <f t="shared" si="14"/>
        <v>-80000</v>
      </c>
      <c r="H69" s="23">
        <f t="shared" si="15"/>
        <v>0</v>
      </c>
    </row>
    <row r="70" spans="1:8" hidden="1" outlineLevel="1">
      <c r="A70">
        <f t="shared" si="0"/>
        <v>64</v>
      </c>
      <c r="C70" s="20"/>
      <c r="D70" s="14"/>
      <c r="E70" s="3"/>
      <c r="F70" s="3"/>
    </row>
    <row r="71" spans="1:8" hidden="1" outlineLevel="1">
      <c r="A71">
        <f t="shared" si="0"/>
        <v>65</v>
      </c>
      <c r="C71" s="20"/>
      <c r="D71" s="26" t="s">
        <v>95</v>
      </c>
      <c r="E71" s="27">
        <f>+SUM(E66:E69)</f>
        <v>1304675</v>
      </c>
      <c r="F71" s="3"/>
    </row>
    <row r="72" spans="1:8" hidden="1" outlineLevel="1">
      <c r="A72">
        <f t="shared" si="0"/>
        <v>66</v>
      </c>
      <c r="C72" s="20"/>
      <c r="D72" s="20"/>
      <c r="E72" s="27"/>
      <c r="F72" s="3"/>
    </row>
    <row r="73" spans="1:8" ht="22.2" hidden="1" outlineLevel="1" thickTop="1" thickBot="1">
      <c r="C73" s="20"/>
      <c r="D73" s="33" t="s">
        <v>96</v>
      </c>
      <c r="E73" s="34">
        <f>+E71+E64+E54</f>
        <v>2108591.9</v>
      </c>
      <c r="F73" s="34">
        <f>SUM(F54:F71)</f>
        <v>2049898</v>
      </c>
      <c r="G73" s="34">
        <f>SUM(G54:G71)</f>
        <v>58693.900000000023</v>
      </c>
      <c r="H73" s="34">
        <f>SUM(H54:H71)</f>
        <v>50715.69</v>
      </c>
    </row>
    <row r="74" spans="1:8" hidden="1" outlineLevel="1">
      <c r="C74" s="20"/>
      <c r="D74" s="20"/>
      <c r="E74" s="27"/>
      <c r="F74" s="3"/>
    </row>
    <row r="75" spans="1:8" ht="18" hidden="1" outlineLevel="1">
      <c r="A75">
        <f>+A72+1</f>
        <v>67</v>
      </c>
      <c r="C75" s="20"/>
      <c r="D75" s="21" t="s">
        <v>97</v>
      </c>
      <c r="E75" s="3"/>
      <c r="F75" s="3"/>
    </row>
    <row r="76" spans="1:8" ht="15" hidden="1" outlineLevel="1" thickBot="1">
      <c r="A76">
        <f t="shared" ref="A76:A83" si="16">+A75+1</f>
        <v>68</v>
      </c>
      <c r="C76" s="20"/>
      <c r="D76" s="25" t="s">
        <v>98</v>
      </c>
      <c r="E76" s="3">
        <f>+HLOOKUP(E$7,[1]SP!DZ$4:EJ$78,68)</f>
        <v>300000</v>
      </c>
      <c r="F76" s="22">
        <v>300000</v>
      </c>
      <c r="G76" s="23">
        <f t="shared" ref="G76:G80" si="17">+E76-F76</f>
        <v>0</v>
      </c>
      <c r="H76" s="23">
        <f t="shared" ref="H76:H80" si="18">+IF(G76&gt;0,G76*H$8,0)</f>
        <v>0</v>
      </c>
    </row>
    <row r="77" spans="1:8" ht="15" hidden="1" outlineLevel="1" thickBot="1">
      <c r="A77">
        <f t="shared" si="16"/>
        <v>69</v>
      </c>
      <c r="C77" s="20"/>
      <c r="D77" s="25" t="s">
        <v>99</v>
      </c>
      <c r="E77" s="3">
        <f>+HLOOKUP(E$7,[1]SP!DZ$4:EJ$78,69)</f>
        <v>50000</v>
      </c>
      <c r="F77" s="22">
        <v>50000</v>
      </c>
      <c r="G77" s="23">
        <f t="shared" si="17"/>
        <v>0</v>
      </c>
      <c r="H77" s="23">
        <f t="shared" si="18"/>
        <v>0</v>
      </c>
    </row>
    <row r="78" spans="1:8" ht="15" hidden="1" outlineLevel="1" thickBot="1">
      <c r="A78">
        <f t="shared" si="16"/>
        <v>70</v>
      </c>
      <c r="C78" s="20"/>
      <c r="D78" s="25" t="s">
        <v>100</v>
      </c>
      <c r="E78" s="3">
        <f>+HLOOKUP(E$7,[1]SP!DZ$4:EJ$78,70)</f>
        <v>20000</v>
      </c>
      <c r="F78" s="22">
        <v>20000</v>
      </c>
      <c r="G78" s="23">
        <f t="shared" si="17"/>
        <v>0</v>
      </c>
      <c r="H78" s="23">
        <f t="shared" si="18"/>
        <v>0</v>
      </c>
    </row>
    <row r="79" spans="1:8" ht="15" hidden="1" outlineLevel="1" thickBot="1">
      <c r="A79">
        <f t="shared" si="16"/>
        <v>71</v>
      </c>
      <c r="C79" s="20"/>
      <c r="D79" s="25" t="s">
        <v>101</v>
      </c>
      <c r="E79" s="3">
        <f>+HLOOKUP(E$7,[1]SP!DZ$4:EJ$78,71)</f>
        <v>13542200.725</v>
      </c>
      <c r="F79" s="22">
        <v>30821</v>
      </c>
      <c r="G79" s="23">
        <f t="shared" si="17"/>
        <v>13511379.725</v>
      </c>
      <c r="H79" s="23">
        <f t="shared" si="18"/>
        <v>1351137.9725000001</v>
      </c>
    </row>
    <row r="80" spans="1:8" ht="15" hidden="1" outlineLevel="1" thickBot="1">
      <c r="A80">
        <f t="shared" si="16"/>
        <v>72</v>
      </c>
      <c r="C80" s="20"/>
      <c r="D80" s="25" t="s">
        <v>102</v>
      </c>
      <c r="E80" s="3">
        <f>+HLOOKUP(E$7,[1]SP!DZ$4:EJ$78,72)</f>
        <v>-1635877.4249999998</v>
      </c>
      <c r="F80" s="22">
        <v>-2623</v>
      </c>
      <c r="G80" s="23">
        <f t="shared" si="17"/>
        <v>-1633254.4249999998</v>
      </c>
      <c r="H80" s="23">
        <f t="shared" si="18"/>
        <v>0</v>
      </c>
    </row>
    <row r="81" spans="1:8" hidden="1" outlineLevel="1">
      <c r="A81">
        <f t="shared" si="16"/>
        <v>73</v>
      </c>
      <c r="C81" s="20"/>
      <c r="D81" s="14" t="s">
        <v>103</v>
      </c>
      <c r="E81" s="3"/>
      <c r="F81" s="3">
        <f>+SUM(G76:G80)+G50-H50+G73-H73</f>
        <v>12019432.010000002</v>
      </c>
    </row>
    <row r="82" spans="1:8" ht="22.2" hidden="1" outlineLevel="1" thickTop="1" thickBot="1">
      <c r="A82">
        <f t="shared" si="16"/>
        <v>74</v>
      </c>
      <c r="C82" s="20"/>
      <c r="D82" s="33" t="s">
        <v>104</v>
      </c>
      <c r="E82" s="34">
        <f>+SUM(E76:E80)</f>
        <v>12276323.300000001</v>
      </c>
      <c r="F82" s="36">
        <f>SUM(F76:F81)</f>
        <v>12417630.010000002</v>
      </c>
      <c r="G82" s="34"/>
      <c r="H82" s="34"/>
    </row>
    <row r="83" spans="1:8" hidden="1" outlineLevel="1">
      <c r="A83">
        <f t="shared" si="16"/>
        <v>75</v>
      </c>
    </row>
    <row r="84" spans="1:8" ht="15.6" hidden="1" outlineLevel="1" thickTop="1" thickBot="1">
      <c r="D84" s="37" t="s">
        <v>105</v>
      </c>
      <c r="E84" s="37"/>
      <c r="F84" s="34">
        <f>+F82</f>
        <v>12417630.010000002</v>
      </c>
    </row>
    <row r="85" spans="1:8" collapsed="1"/>
    <row r="86" spans="1:8">
      <c r="B86" s="14" t="s">
        <v>106</v>
      </c>
    </row>
    <row r="87" spans="1:8" hidden="1" outlineLevel="1"/>
    <row r="88" spans="1:8" hidden="1" outlineLevel="1">
      <c r="D88" t="s">
        <v>107</v>
      </c>
    </row>
    <row r="89" spans="1:8" hidden="1" outlineLevel="1">
      <c r="D89" t="s">
        <v>108</v>
      </c>
    </row>
    <row r="90" spans="1:8" hidden="1" outlineLevel="1">
      <c r="D90" t="s">
        <v>109</v>
      </c>
    </row>
    <row r="91" spans="1:8" hidden="1" outlineLevel="1">
      <c r="D91" t="s">
        <v>110</v>
      </c>
    </row>
    <row r="92" spans="1:8" hidden="1" outlineLevel="1">
      <c r="D92" t="s">
        <v>111</v>
      </c>
    </row>
    <row r="93" spans="1:8" hidden="1" outlineLevel="1">
      <c r="D93" t="s">
        <v>112</v>
      </c>
    </row>
    <row r="94" spans="1:8" hidden="1" outlineLevel="1"/>
    <row r="95" spans="1:8" ht="15" hidden="1" outlineLevel="1" thickBot="1">
      <c r="B95" s="38" t="s">
        <v>111</v>
      </c>
      <c r="D95" s="39">
        <v>0.03</v>
      </c>
    </row>
    <row r="96" spans="1:8" ht="15" hidden="1" outlineLevel="1" thickBot="1">
      <c r="B96" s="38" t="s">
        <v>112</v>
      </c>
      <c r="D96" s="39">
        <v>7.0000000000000007E-2</v>
      </c>
    </row>
    <row r="97" spans="2:7" hidden="1" outlineLevel="1"/>
    <row r="98" spans="2:7" hidden="1" outlineLevel="1"/>
    <row r="99" spans="2:7" ht="15" hidden="1" outlineLevel="1" thickBot="1">
      <c r="C99" s="40" t="s">
        <v>113</v>
      </c>
      <c r="D99" s="40" t="s">
        <v>114</v>
      </c>
      <c r="E99" s="40" t="s">
        <v>115</v>
      </c>
      <c r="F99" s="40" t="s">
        <v>116</v>
      </c>
    </row>
    <row r="100" spans="2:7" hidden="1" outlineLevel="1">
      <c r="C100">
        <f>+E7</f>
        <v>2020</v>
      </c>
      <c r="D100" s="3">
        <f>+HLOOKUP(C100,[1]CE!DX$5:EG$7,3)</f>
        <v>9600000</v>
      </c>
      <c r="E100" s="3">
        <f>+D100*D$95</f>
        <v>288000</v>
      </c>
      <c r="F100" s="3">
        <f t="shared" ref="F100:F105" si="19">+E100/(1+$D$407)^G100</f>
        <v>288000</v>
      </c>
      <c r="G100" s="41">
        <v>0</v>
      </c>
    </row>
    <row r="101" spans="2:7" hidden="1" outlineLevel="1">
      <c r="C101">
        <f>+C100+1</f>
        <v>2021</v>
      </c>
      <c r="D101" s="3">
        <f>+HLOOKUP(C101,[1]CE!DX$5:EG$7,3)</f>
        <v>3300000</v>
      </c>
      <c r="E101" s="3">
        <f t="shared" ref="E101:E105" si="20">+D101*D$95</f>
        <v>99000</v>
      </c>
      <c r="F101" s="3">
        <f t="shared" si="19"/>
        <v>6600</v>
      </c>
      <c r="G101" s="41">
        <f>+G100+1</f>
        <v>1</v>
      </c>
    </row>
    <row r="102" spans="2:7" hidden="1" outlineLevel="1">
      <c r="C102">
        <f>+C101+1</f>
        <v>2022</v>
      </c>
      <c r="D102" s="3">
        <f>+HLOOKUP(C102,[1]CE!DX$5:EG$7,3)</f>
        <v>9600000</v>
      </c>
      <c r="E102" s="3">
        <f t="shared" si="20"/>
        <v>288000</v>
      </c>
      <c r="F102" s="3">
        <f t="shared" si="19"/>
        <v>1280</v>
      </c>
      <c r="G102" s="41">
        <f t="shared" ref="G102:G105" si="21">+G101+1</f>
        <v>2</v>
      </c>
    </row>
    <row r="103" spans="2:7" hidden="1" outlineLevel="1">
      <c r="C103">
        <f t="shared" ref="C103:C105" si="22">+C102+1</f>
        <v>2023</v>
      </c>
      <c r="D103" s="3">
        <f>+HLOOKUP(C103,[1]CE!DX$5:EG$7,3)</f>
        <v>9600000</v>
      </c>
      <c r="E103" s="3">
        <f t="shared" si="20"/>
        <v>288000</v>
      </c>
      <c r="F103" s="3">
        <f t="shared" si="19"/>
        <v>85.333333333333329</v>
      </c>
      <c r="G103" s="41">
        <f t="shared" si="21"/>
        <v>3</v>
      </c>
    </row>
    <row r="104" spans="2:7" hidden="1" outlineLevel="1">
      <c r="C104">
        <f t="shared" si="22"/>
        <v>2024</v>
      </c>
      <c r="D104" s="3">
        <f>+HLOOKUP(C104,[1]CE!DX$5:EG$7,3)</f>
        <v>9600000</v>
      </c>
      <c r="E104" s="3">
        <f t="shared" si="20"/>
        <v>288000</v>
      </c>
      <c r="F104" s="3">
        <f t="shared" si="19"/>
        <v>5.6888888888888891</v>
      </c>
      <c r="G104" s="41">
        <f t="shared" si="21"/>
        <v>4</v>
      </c>
    </row>
    <row r="105" spans="2:7" hidden="1" outlineLevel="1">
      <c r="C105">
        <f t="shared" si="22"/>
        <v>2025</v>
      </c>
      <c r="D105" s="3">
        <f>+HLOOKUP(C105,[1]CE!DX$5:EG$7,3)</f>
        <v>9600000</v>
      </c>
      <c r="E105" s="3">
        <f t="shared" si="20"/>
        <v>288000</v>
      </c>
      <c r="F105" s="3">
        <f t="shared" si="19"/>
        <v>0.37925925925925924</v>
      </c>
      <c r="G105" s="41">
        <f t="shared" si="21"/>
        <v>5</v>
      </c>
    </row>
    <row r="106" spans="2:7" hidden="1" outlineLevel="1"/>
    <row r="107" spans="2:7" hidden="1" outlineLevel="1">
      <c r="C107" s="42" t="s">
        <v>117</v>
      </c>
      <c r="D107" s="42"/>
      <c r="E107" s="43">
        <f>+F84</f>
        <v>12417630.010000002</v>
      </c>
    </row>
    <row r="108" spans="2:7" hidden="1" outlineLevel="1">
      <c r="C108" s="42" t="s">
        <v>118</v>
      </c>
      <c r="D108" s="42"/>
      <c r="E108" s="43">
        <f>+SUM(F100:F105)</f>
        <v>295971.40148148144</v>
      </c>
    </row>
    <row r="109" spans="2:7" ht="15" hidden="1" outlineLevel="1" thickBot="1">
      <c r="C109" s="44"/>
      <c r="D109" s="44"/>
    </row>
    <row r="110" spans="2:7" ht="15.6" hidden="1" outlineLevel="1" thickTop="1" thickBot="1">
      <c r="C110" s="37" t="s">
        <v>119</v>
      </c>
      <c r="D110" s="37"/>
      <c r="E110" s="34">
        <f>+E107+E108</f>
        <v>12713601.411481483</v>
      </c>
    </row>
    <row r="111" spans="2:7" collapsed="1"/>
    <row r="112" spans="2:7">
      <c r="B112" s="14" t="s">
        <v>120</v>
      </c>
    </row>
    <row r="113" spans="4:12" hidden="1" outlineLevel="1"/>
    <row r="114" spans="4:12" ht="43.2" hidden="1" customHeight="1" outlineLevel="1">
      <c r="E114" s="45">
        <f>+E7</f>
        <v>2020</v>
      </c>
      <c r="F114" s="45">
        <f>+E114+1</f>
        <v>2021</v>
      </c>
      <c r="G114" s="45">
        <f t="shared" ref="G114:K114" si="23">+F114+1</f>
        <v>2022</v>
      </c>
      <c r="H114" s="45">
        <f t="shared" si="23"/>
        <v>2023</v>
      </c>
      <c r="I114" s="45">
        <f t="shared" si="23"/>
        <v>2024</v>
      </c>
      <c r="J114" s="45">
        <f t="shared" si="23"/>
        <v>2025</v>
      </c>
      <c r="K114" s="45">
        <f t="shared" si="23"/>
        <v>2026</v>
      </c>
      <c r="L114" s="46" t="s">
        <v>121</v>
      </c>
    </row>
    <row r="115" spans="4:12" hidden="1" outlineLevel="1">
      <c r="L115" s="47"/>
    </row>
    <row r="116" spans="4:12" hidden="1" outlineLevel="1">
      <c r="D116" t="str">
        <f>+[1]CE!E7</f>
        <v>Fatturato</v>
      </c>
      <c r="E116" s="3">
        <f>+HLOOKUP(E$114,[1]CE!$DX$5:$EG$68,3)</f>
        <v>9600000</v>
      </c>
      <c r="F116" s="3">
        <f>+HLOOKUP(F$114,[1]CE!$DX$5:$EG$68,3)</f>
        <v>3300000</v>
      </c>
      <c r="G116" s="3">
        <f>+HLOOKUP(G$114,[1]CE!$DX$5:$EG$68,3)</f>
        <v>9600000</v>
      </c>
      <c r="H116" s="3">
        <f>+HLOOKUP(H$114,[1]CE!$DX$5:$EG$68,3)</f>
        <v>9600000</v>
      </c>
      <c r="I116" s="3">
        <f>+HLOOKUP(I$114,[1]CE!$DX$5:$EG$68,3)</f>
        <v>9600000</v>
      </c>
      <c r="J116" s="3">
        <f>+HLOOKUP(J$114,[1]CE!$DX$5:$EG$68,3)</f>
        <v>9600000</v>
      </c>
      <c r="K116" s="3">
        <f>+HLOOKUP(K$114,[1]CE!$DX$5:$EG$68,3)</f>
        <v>9600000</v>
      </c>
      <c r="L116" s="48">
        <f>+AVERAGE(E116:K116)</f>
        <v>8700000</v>
      </c>
    </row>
    <row r="117" spans="4:12" hidden="1" outlineLevel="1">
      <c r="D117" t="str">
        <f>+[1]CE!E11</f>
        <v>Costo del Venduto</v>
      </c>
      <c r="E117" s="3">
        <f>+HLOOKUP(E$114,[1]CE!$DX$5:$EG$68,7)</f>
        <v>0</v>
      </c>
      <c r="F117" s="3">
        <f>+HLOOKUP(F$114,[1]CE!$DX$5:$EG$68,7)</f>
        <v>0</v>
      </c>
      <c r="G117" s="3">
        <f>+HLOOKUP(G$114,[1]CE!$DX$5:$EG$68,7)</f>
        <v>0</v>
      </c>
      <c r="H117" s="3">
        <f>+HLOOKUP(H$114,[1]CE!$DX$5:$EG$68,7)</f>
        <v>0</v>
      </c>
      <c r="I117" s="3">
        <f>+HLOOKUP(I$114,[1]CE!$DX$5:$EG$68,7)</f>
        <v>0</v>
      </c>
      <c r="J117" s="3">
        <f>+HLOOKUP(J$114,[1]CE!$DX$5:$EG$68,7)</f>
        <v>0</v>
      </c>
      <c r="K117" s="3">
        <f>+HLOOKUP(K$114,[1]CE!$DX$5:$EG$68,7)</f>
        <v>0</v>
      </c>
      <c r="L117" s="48">
        <f>+AVERAGE(E117:K117)</f>
        <v>0</v>
      </c>
    </row>
    <row r="118" spans="4:12" ht="7.8" hidden="1" customHeight="1" outlineLevel="1">
      <c r="L118" s="47"/>
    </row>
    <row r="119" spans="4:12" hidden="1" outlineLevel="1">
      <c r="D119" s="14" t="str">
        <f>+[1]CE!E13</f>
        <v>1° Margine di Contribuzione</v>
      </c>
      <c r="E119" s="27">
        <f>+E116-E117</f>
        <v>9600000</v>
      </c>
      <c r="F119" s="27">
        <f t="shared" ref="F119:K119" si="24">+F116-F117</f>
        <v>3300000</v>
      </c>
      <c r="G119" s="27">
        <f t="shared" si="24"/>
        <v>9600000</v>
      </c>
      <c r="H119" s="27">
        <f t="shared" si="24"/>
        <v>9600000</v>
      </c>
      <c r="I119" s="27">
        <f t="shared" si="24"/>
        <v>9600000</v>
      </c>
      <c r="J119" s="27">
        <f t="shared" si="24"/>
        <v>9600000</v>
      </c>
      <c r="K119" s="27">
        <f t="shared" si="24"/>
        <v>9600000</v>
      </c>
      <c r="L119" s="49">
        <f>+AVERAGE(E119:K119)</f>
        <v>8700000</v>
      </c>
    </row>
    <row r="120" spans="4:12" ht="7.8" hidden="1" customHeight="1" outlineLevel="1">
      <c r="L120" s="47"/>
    </row>
    <row r="121" spans="4:12" hidden="1" outlineLevel="1">
      <c r="D121" t="str">
        <f>+[1]CE!E15</f>
        <v>Costi Variabili</v>
      </c>
      <c r="E121" s="3">
        <f>+HLOOKUP(E$114,[1]CE!$DX$5:$EG$68,7)</f>
        <v>0</v>
      </c>
      <c r="F121" s="3">
        <f>+HLOOKUP(F$114,[1]CE!$DX$5:$EG$68,7)</f>
        <v>0</v>
      </c>
      <c r="G121" s="3">
        <f>+HLOOKUP(G$114,[1]CE!$DX$5:$EG$68,7)</f>
        <v>0</v>
      </c>
      <c r="H121" s="3">
        <f>+HLOOKUP(H$114,[1]CE!$DX$5:$EG$68,7)</f>
        <v>0</v>
      </c>
      <c r="I121" s="3">
        <f>+HLOOKUP(I$114,[1]CE!$DX$5:$EG$68,7)</f>
        <v>0</v>
      </c>
      <c r="J121" s="3">
        <f>+HLOOKUP(J$114,[1]CE!$DX$5:$EG$68,7)</f>
        <v>0</v>
      </c>
      <c r="K121" s="3">
        <f>+HLOOKUP(K$114,[1]CE!$DX$5:$EG$68,7)</f>
        <v>0</v>
      </c>
      <c r="L121" s="48">
        <f>+AVERAGE(E121:K121)</f>
        <v>0</v>
      </c>
    </row>
    <row r="122" spans="4:12" ht="7.8" hidden="1" customHeight="1" outlineLevel="1">
      <c r="L122" s="47"/>
    </row>
    <row r="123" spans="4:12" hidden="1" outlineLevel="1">
      <c r="D123" s="14" t="str">
        <f>+[1]CE!E17</f>
        <v>2° Margine Contribuzione</v>
      </c>
      <c r="E123" s="27">
        <f>+E119-E121</f>
        <v>9600000</v>
      </c>
      <c r="F123" s="27">
        <f t="shared" ref="F123:K123" si="25">+F119-F121</f>
        <v>3300000</v>
      </c>
      <c r="G123" s="27">
        <f t="shared" si="25"/>
        <v>9600000</v>
      </c>
      <c r="H123" s="27">
        <f t="shared" si="25"/>
        <v>9600000</v>
      </c>
      <c r="I123" s="27">
        <f t="shared" si="25"/>
        <v>9600000</v>
      </c>
      <c r="J123" s="27">
        <f t="shared" si="25"/>
        <v>9600000</v>
      </c>
      <c r="K123" s="27">
        <f t="shared" si="25"/>
        <v>9600000</v>
      </c>
      <c r="L123" s="49">
        <f>+AVERAGE(E123:K123)</f>
        <v>8700000</v>
      </c>
    </row>
    <row r="124" spans="4:12" ht="7.8" hidden="1" customHeight="1" outlineLevel="1">
      <c r="L124" s="47"/>
    </row>
    <row r="125" spans="4:12" hidden="1" outlineLevel="1">
      <c r="D125" t="str">
        <f>+[1]CE!E40</f>
        <v>Costi Gestione</v>
      </c>
      <c r="E125" s="3">
        <f>+HLOOKUP(E$114,[1]CE!$DX$5:$EG$68,36)</f>
        <v>15000</v>
      </c>
      <c r="F125" s="3">
        <f>+HLOOKUP(F$114,[1]CE!$DX$5:$EG$68,36)</f>
        <v>15000</v>
      </c>
      <c r="G125" s="3">
        <f>+HLOOKUP(G$114,[1]CE!$DX$5:$EG$68,36)</f>
        <v>15000</v>
      </c>
      <c r="H125" s="3">
        <f>+HLOOKUP(H$114,[1]CE!$DX$5:$EG$68,36)</f>
        <v>15000</v>
      </c>
      <c r="I125" s="3">
        <f>+HLOOKUP(I$114,[1]CE!$DX$5:$EG$68,36)</f>
        <v>15000</v>
      </c>
      <c r="J125" s="3">
        <f>+HLOOKUP(J$114,[1]CE!$DX$5:$EG$68,36)</f>
        <v>15000</v>
      </c>
      <c r="K125" s="3">
        <f>+HLOOKUP(K$114,[1]CE!$DX$5:$EG$68,36)</f>
        <v>15000</v>
      </c>
      <c r="L125" s="48">
        <f t="shared" ref="L125:L128" si="26">+AVERAGE(E125:K125)</f>
        <v>15000</v>
      </c>
    </row>
    <row r="126" spans="4:12" hidden="1" outlineLevel="1">
      <c r="D126" t="str">
        <f>+[1]CE!E44</f>
        <v>Ammortamenti</v>
      </c>
      <c r="E126" s="3">
        <f>+HLOOKUP(E$114,[1]CE!$DX$5:$EG$68,40)</f>
        <v>14100</v>
      </c>
      <c r="F126" s="3">
        <f>+HLOOKUP(F$114,[1]CE!$DX$5:$EG$68,40)</f>
        <v>21300</v>
      </c>
      <c r="G126" s="3">
        <f>+HLOOKUP(G$114,[1]CE!$DX$5:$EG$68,40)</f>
        <v>28500</v>
      </c>
      <c r="H126" s="3">
        <f>+HLOOKUP(H$114,[1]CE!$DX$5:$EG$68,40)</f>
        <v>35700</v>
      </c>
      <c r="I126" s="3">
        <f>+HLOOKUP(I$114,[1]CE!$DX$5:$EG$68,40)</f>
        <v>42900</v>
      </c>
      <c r="J126" s="3">
        <f>+HLOOKUP(J$114,[1]CE!$DX$5:$EG$68,40)</f>
        <v>50100</v>
      </c>
      <c r="K126" s="3">
        <f>+HLOOKUP(K$114,[1]CE!$DX$5:$EG$68,40)</f>
        <v>57300</v>
      </c>
      <c r="L126" s="48">
        <f t="shared" si="26"/>
        <v>35700</v>
      </c>
    </row>
    <row r="127" spans="4:12" hidden="1" outlineLevel="1">
      <c r="D127" t="str">
        <f>+[1]CE!E48</f>
        <v>Costi del Personale</v>
      </c>
      <c r="E127" s="3">
        <f>+HLOOKUP(E$114,[1]CE!$DX$5:$EG$68,44)</f>
        <v>6277.5</v>
      </c>
      <c r="F127" s="3">
        <f>+HLOOKUP(F$114,[1]CE!$DX$5:$EG$68,44)</f>
        <v>6277.5</v>
      </c>
      <c r="G127" s="3">
        <f>+HLOOKUP(G$114,[1]CE!$DX$5:$EG$68,44)</f>
        <v>6277.5</v>
      </c>
      <c r="H127" s="3">
        <f>+HLOOKUP(H$114,[1]CE!$DX$5:$EG$68,44)</f>
        <v>6277.5</v>
      </c>
      <c r="I127" s="3">
        <f>+HLOOKUP(I$114,[1]CE!$DX$5:$EG$68,44)</f>
        <v>6277.5</v>
      </c>
      <c r="J127" s="3">
        <f>+HLOOKUP(J$114,[1]CE!$DX$5:$EG$68,44)</f>
        <v>6277.5</v>
      </c>
      <c r="K127" s="3">
        <f>+HLOOKUP(K$114,[1]CE!$DX$5:$EG$68,44)</f>
        <v>6277.5</v>
      </c>
      <c r="L127" s="48">
        <f t="shared" si="26"/>
        <v>6277.5</v>
      </c>
    </row>
    <row r="128" spans="4:12" hidden="1" outlineLevel="1">
      <c r="D128" t="str">
        <f>+[1]CE!E50</f>
        <v>Acc.to Rischi Crediti</v>
      </c>
      <c r="E128" s="3">
        <f>+HLOOKUP(E$114,[1]CE!$DX$5:$EG$68,46)</f>
        <v>192000</v>
      </c>
      <c r="F128" s="3">
        <f>+HLOOKUP(F$114,[1]CE!$DX$5:$EG$68,46)</f>
        <v>66000</v>
      </c>
      <c r="G128" s="3">
        <f>+HLOOKUP(G$114,[1]CE!$DX$5:$EG$68,46)</f>
        <v>192000</v>
      </c>
      <c r="H128" s="3">
        <f>+HLOOKUP(H$114,[1]CE!$DX$5:$EG$68,46)</f>
        <v>192000</v>
      </c>
      <c r="I128" s="3">
        <f>+HLOOKUP(I$114,[1]CE!$DX$5:$EG$68,46)</f>
        <v>192000</v>
      </c>
      <c r="J128" s="3">
        <f>+HLOOKUP(J$114,[1]CE!$DX$5:$EG$68,46)</f>
        <v>192000</v>
      </c>
      <c r="K128" s="3">
        <f>+HLOOKUP(K$114,[1]CE!$DX$5:$EG$68,46)</f>
        <v>192000</v>
      </c>
      <c r="L128" s="48">
        <f t="shared" si="26"/>
        <v>174000</v>
      </c>
    </row>
    <row r="129" spans="3:12" ht="7.8" hidden="1" customHeight="1" outlineLevel="1">
      <c r="L129" s="47"/>
    </row>
    <row r="130" spans="3:12" ht="15.6" hidden="1" outlineLevel="1" thickTop="1" thickBot="1">
      <c r="D130" s="37" t="str">
        <f>+[1]CE!E52</f>
        <v>Reddito Operativo</v>
      </c>
      <c r="E130" s="34">
        <f>+E123-SUM(E125:E128)</f>
        <v>9372622.5</v>
      </c>
      <c r="F130" s="34">
        <f t="shared" ref="F130:K130" si="27">+F123-SUM(F125:F128)</f>
        <v>3191422.5</v>
      </c>
      <c r="G130" s="34">
        <f t="shared" si="27"/>
        <v>9358222.5</v>
      </c>
      <c r="H130" s="34">
        <f t="shared" si="27"/>
        <v>9351022.5</v>
      </c>
      <c r="I130" s="34">
        <f t="shared" si="27"/>
        <v>9343822.5</v>
      </c>
      <c r="J130" s="34">
        <f t="shared" si="27"/>
        <v>9336622.5</v>
      </c>
      <c r="K130" s="34">
        <f t="shared" si="27"/>
        <v>9329422.5</v>
      </c>
      <c r="L130" s="50">
        <f>+AVERAGE(E130:K130)</f>
        <v>8469022.5</v>
      </c>
    </row>
    <row r="131" spans="3:12" ht="7.8" hidden="1" customHeight="1" outlineLevel="1">
      <c r="L131" s="47"/>
    </row>
    <row r="132" spans="3:12" hidden="1" outlineLevel="1">
      <c r="D132" t="str">
        <f>+[1]CE!E57</f>
        <v>Gestione finanziaria</v>
      </c>
      <c r="E132" s="3">
        <f>+HLOOKUP(E$114,[1]CE!$DX$5:$EG$68,53)</f>
        <v>0</v>
      </c>
      <c r="F132" s="3">
        <f>+HLOOKUP(F$114,[1]CE!$DX$5:$EG$68,53)</f>
        <v>0</v>
      </c>
      <c r="G132" s="3">
        <f>+HLOOKUP(G$114,[1]CE!$DX$5:$EG$68,53)</f>
        <v>0</v>
      </c>
      <c r="H132" s="3">
        <f>+HLOOKUP(H$114,[1]CE!$DX$5:$EG$68,53)</f>
        <v>0</v>
      </c>
      <c r="I132" s="3">
        <f>+HLOOKUP(I$114,[1]CE!$DX$5:$EG$68,53)</f>
        <v>0</v>
      </c>
      <c r="J132" s="3">
        <f>+HLOOKUP(J$114,[1]CE!$DX$5:$EG$68,53)</f>
        <v>0</v>
      </c>
      <c r="K132" s="3">
        <f>+HLOOKUP(K$114,[1]CE!$DX$5:$EG$68,53)</f>
        <v>0</v>
      </c>
      <c r="L132" s="48">
        <f>+AVERAGE(E132:K132)</f>
        <v>0</v>
      </c>
    </row>
    <row r="133" spans="3:12" ht="7.8" hidden="1" customHeight="1" outlineLevel="1">
      <c r="L133" s="47"/>
    </row>
    <row r="134" spans="3:12" ht="15.6" hidden="1" outlineLevel="1" thickTop="1" thickBot="1">
      <c r="D134" s="37" t="str">
        <f>+[1]CE!E59</f>
        <v>Reddito Anteimposte</v>
      </c>
      <c r="E134" s="34">
        <f>+E130-E132</f>
        <v>9372622.5</v>
      </c>
      <c r="F134" s="34">
        <f t="shared" ref="F134:K134" si="28">+F130-F132</f>
        <v>3191422.5</v>
      </c>
      <c r="G134" s="34">
        <f t="shared" si="28"/>
        <v>9358222.5</v>
      </c>
      <c r="H134" s="34">
        <f t="shared" si="28"/>
        <v>9351022.5</v>
      </c>
      <c r="I134" s="34">
        <f t="shared" si="28"/>
        <v>9343822.5</v>
      </c>
      <c r="J134" s="34">
        <f t="shared" si="28"/>
        <v>9336622.5</v>
      </c>
      <c r="K134" s="34">
        <f t="shared" si="28"/>
        <v>9329422.5</v>
      </c>
      <c r="L134" s="50">
        <f>+AVERAGE(E134:K134)</f>
        <v>8469022.5</v>
      </c>
    </row>
    <row r="135" spans="3:12" ht="7.8" hidden="1" customHeight="1" outlineLevel="1">
      <c r="L135" s="47"/>
    </row>
    <row r="136" spans="3:12" hidden="1" outlineLevel="1">
      <c r="D136" t="str">
        <f>+[1]CE!E65</f>
        <v>Imposte</v>
      </c>
      <c r="E136" s="3">
        <f>+HLOOKUP(E$114,[1]CE!$DX$5:$EG$68,61)</f>
        <v>2328654.2999999998</v>
      </c>
      <c r="F136" s="3">
        <f>+HLOOKUP(F$114,[1]CE!$DX$5:$EG$68,61)</f>
        <v>791958.3</v>
      </c>
      <c r="G136" s="3">
        <f>+HLOOKUP(G$114,[1]CE!$DX$5:$EG$68,61)</f>
        <v>332088.90000000002</v>
      </c>
      <c r="H136" s="3">
        <f>+HLOOKUP(H$114,[1]CE!$DX$5:$EG$68,61)</f>
        <v>2322606.2999999998</v>
      </c>
      <c r="I136" s="3">
        <f>+HLOOKUP(I$114,[1]CE!$DX$5:$EG$68,61)</f>
        <v>2320590.2999999998</v>
      </c>
      <c r="J136" s="3">
        <f>+HLOOKUP(J$114,[1]CE!$DX$5:$EG$68,61)</f>
        <v>2318574.2999999998</v>
      </c>
      <c r="K136" s="3">
        <f>+HLOOKUP(K$114,[1]CE!$DX$5:$EG$68,61)</f>
        <v>2316558.2999999998</v>
      </c>
      <c r="L136" s="48"/>
    </row>
    <row r="137" spans="3:12" ht="7.8" hidden="1" customHeight="1" outlineLevel="1">
      <c r="L137" s="47"/>
    </row>
    <row r="138" spans="3:12" ht="15.6" hidden="1" outlineLevel="1" thickTop="1" thickBot="1">
      <c r="D138" s="37" t="str">
        <f>+[1]CE!E68</f>
        <v>Reddito Netto</v>
      </c>
      <c r="E138" s="34">
        <f>+E134-E136</f>
        <v>7043968.2000000002</v>
      </c>
      <c r="F138" s="34">
        <f t="shared" ref="F138:K138" si="29">+F134-F136</f>
        <v>2399464.2000000002</v>
      </c>
      <c r="G138" s="34">
        <f t="shared" si="29"/>
        <v>9026133.5999999996</v>
      </c>
      <c r="H138" s="34">
        <f t="shared" si="29"/>
        <v>7028416.2000000002</v>
      </c>
      <c r="I138" s="34">
        <f t="shared" si="29"/>
        <v>7023232.2000000002</v>
      </c>
      <c r="J138" s="34">
        <f t="shared" si="29"/>
        <v>7018048.2000000002</v>
      </c>
      <c r="K138" s="34">
        <f t="shared" si="29"/>
        <v>7012864.2000000002</v>
      </c>
      <c r="L138" s="50">
        <f>+AVERAGE(E138:K138)</f>
        <v>6650303.8285714295</v>
      </c>
    </row>
    <row r="139" spans="3:12" hidden="1" outlineLevel="1"/>
    <row r="140" spans="3:12" hidden="1" outlineLevel="1"/>
    <row r="141" spans="3:12" ht="21" hidden="1" outlineLevel="1">
      <c r="C141" s="51"/>
      <c r="D141" s="363" t="s">
        <v>122</v>
      </c>
      <c r="E141" s="363"/>
      <c r="F141" s="52"/>
      <c r="G141" s="53"/>
      <c r="H141" s="53"/>
      <c r="I141" s="53"/>
      <c r="J141" s="53"/>
      <c r="K141" s="53"/>
      <c r="L141" s="54"/>
    </row>
    <row r="142" spans="3:12" ht="21" hidden="1" outlineLevel="1">
      <c r="C142" s="55"/>
      <c r="D142" s="364" t="s">
        <v>123</v>
      </c>
      <c r="E142" s="364"/>
      <c r="F142" s="57" t="s">
        <v>124</v>
      </c>
      <c r="G142" s="58"/>
      <c r="H142" s="58"/>
      <c r="I142" s="58"/>
      <c r="J142" s="58"/>
      <c r="K142" s="58"/>
      <c r="L142" s="59"/>
    </row>
    <row r="143" spans="3:12" hidden="1" outlineLevel="1">
      <c r="C143" s="55"/>
      <c r="D143" s="56"/>
      <c r="E143" s="56"/>
      <c r="F143" s="60"/>
      <c r="G143" s="58"/>
      <c r="H143" s="58"/>
      <c r="I143" s="58"/>
      <c r="J143" s="58"/>
      <c r="K143" s="58"/>
      <c r="L143" s="59"/>
    </row>
    <row r="144" spans="3:12" hidden="1" outlineLevel="1">
      <c r="C144" s="55"/>
      <c r="D144" s="364" t="s">
        <v>125</v>
      </c>
      <c r="E144" s="364"/>
      <c r="F144" s="61" t="s">
        <v>126</v>
      </c>
      <c r="G144" s="58"/>
      <c r="H144" s="58"/>
      <c r="I144" s="58"/>
      <c r="J144" s="58"/>
      <c r="K144" s="58"/>
      <c r="L144" s="59"/>
    </row>
    <row r="145" spans="3:12" hidden="1" outlineLevel="1">
      <c r="C145" s="55"/>
      <c r="D145" s="56"/>
      <c r="E145" s="56"/>
      <c r="F145" s="61" t="s">
        <v>127</v>
      </c>
      <c r="G145" s="58"/>
      <c r="H145" s="58"/>
      <c r="I145" s="58"/>
      <c r="J145" s="58"/>
      <c r="K145" s="58"/>
      <c r="L145" s="59"/>
    </row>
    <row r="146" spans="3:12" ht="15.6" hidden="1" outlineLevel="1">
      <c r="C146" s="55"/>
      <c r="D146" s="56"/>
      <c r="E146" s="56"/>
      <c r="F146" s="60" t="s">
        <v>128</v>
      </c>
      <c r="G146" s="58"/>
      <c r="H146" s="58"/>
      <c r="I146" s="58"/>
      <c r="J146" s="58"/>
      <c r="K146" s="58"/>
      <c r="L146" s="59"/>
    </row>
    <row r="147" spans="3:12" ht="15.6" hidden="1" outlineLevel="1">
      <c r="C147" s="55"/>
      <c r="D147" s="56"/>
      <c r="E147" s="56"/>
      <c r="F147" s="62" t="s">
        <v>129</v>
      </c>
      <c r="G147" s="58"/>
      <c r="H147" s="58"/>
      <c r="I147" s="58"/>
      <c r="J147" s="58"/>
      <c r="K147" s="58"/>
      <c r="L147" s="59"/>
    </row>
    <row r="148" spans="3:12" hidden="1" outlineLevel="1">
      <c r="C148" s="55"/>
      <c r="D148" s="58"/>
      <c r="E148" s="58"/>
      <c r="F148" s="63" t="s">
        <v>130</v>
      </c>
      <c r="G148" s="58"/>
      <c r="H148" s="58"/>
      <c r="I148" s="58"/>
      <c r="J148" s="58"/>
      <c r="K148" s="58"/>
      <c r="L148" s="59"/>
    </row>
    <row r="149" spans="3:12" ht="16.2" hidden="1" outlineLevel="1">
      <c r="C149" s="55"/>
      <c r="D149" s="58"/>
      <c r="E149" s="58"/>
      <c r="F149" s="63" t="s">
        <v>131</v>
      </c>
      <c r="G149" s="58"/>
      <c r="H149" s="58"/>
      <c r="I149" s="58"/>
      <c r="J149" s="58"/>
      <c r="K149" s="58"/>
      <c r="L149" s="59"/>
    </row>
    <row r="150" spans="3:12" ht="15.6" hidden="1" outlineLevel="1">
      <c r="C150" s="55"/>
      <c r="D150" s="58"/>
      <c r="E150" s="58"/>
      <c r="F150" s="62" t="s">
        <v>132</v>
      </c>
      <c r="G150" s="58"/>
      <c r="H150" s="58"/>
      <c r="I150" s="58"/>
      <c r="J150" s="58"/>
      <c r="K150" s="58"/>
      <c r="L150" s="59"/>
    </row>
    <row r="151" spans="3:12" hidden="1" outlineLevel="1">
      <c r="C151" s="55"/>
      <c r="D151" s="58"/>
      <c r="E151" s="58"/>
      <c r="F151" s="58"/>
      <c r="G151" s="58"/>
      <c r="H151" s="58"/>
      <c r="I151" s="58"/>
      <c r="J151" s="58"/>
      <c r="K151" s="58"/>
      <c r="L151" s="59"/>
    </row>
    <row r="152" spans="3:12" hidden="1" outlineLevel="1">
      <c r="C152" s="55"/>
      <c r="D152" s="58"/>
      <c r="E152" s="58"/>
      <c r="F152" s="365">
        <f>+E114</f>
        <v>2020</v>
      </c>
      <c r="G152" s="365">
        <f t="shared" ref="G152:J152" si="30">+F114</f>
        <v>2021</v>
      </c>
      <c r="H152" s="365">
        <f t="shared" si="30"/>
        <v>2022</v>
      </c>
      <c r="I152" s="365">
        <f t="shared" si="30"/>
        <v>2023</v>
      </c>
      <c r="J152" s="365">
        <f t="shared" si="30"/>
        <v>2024</v>
      </c>
      <c r="K152" s="64"/>
      <c r="L152" s="368" t="s">
        <v>133</v>
      </c>
    </row>
    <row r="153" spans="3:12" hidden="1" outlineLevel="1">
      <c r="C153" s="55"/>
      <c r="D153" s="58"/>
      <c r="E153" s="58"/>
      <c r="F153" s="365"/>
      <c r="G153" s="365"/>
      <c r="H153" s="365"/>
      <c r="I153" s="365"/>
      <c r="J153" s="365"/>
      <c r="K153" s="64"/>
      <c r="L153" s="368"/>
    </row>
    <row r="154" spans="3:12" hidden="1" outlineLevel="1">
      <c r="C154" s="55"/>
      <c r="D154" s="58"/>
      <c r="E154" s="58"/>
      <c r="F154" s="58"/>
      <c r="G154" s="58"/>
      <c r="H154" s="58"/>
      <c r="I154" s="58"/>
      <c r="J154" s="58"/>
      <c r="K154" s="58"/>
      <c r="L154" s="59"/>
    </row>
    <row r="155" spans="3:12" hidden="1" outlineLevel="1">
      <c r="C155" s="55"/>
      <c r="D155" s="369" t="s">
        <v>134</v>
      </c>
      <c r="E155" s="369"/>
      <c r="F155" s="66">
        <f>+E138</f>
        <v>7043968.2000000002</v>
      </c>
      <c r="G155" s="66">
        <f t="shared" ref="G155:J155" si="31">+F138</f>
        <v>2399464.2000000002</v>
      </c>
      <c r="H155" s="66">
        <f t="shared" si="31"/>
        <v>9026133.5999999996</v>
      </c>
      <c r="I155" s="66">
        <f t="shared" si="31"/>
        <v>7028416.2000000002</v>
      </c>
      <c r="J155" s="66">
        <f t="shared" si="31"/>
        <v>7023232.2000000002</v>
      </c>
      <c r="K155" s="63"/>
      <c r="L155" s="67">
        <f>+IF(L158=0,0,K138/L158)</f>
        <v>70128642</v>
      </c>
    </row>
    <row r="156" spans="3:12" hidden="1" outlineLevel="1">
      <c r="C156" s="55"/>
      <c r="D156" s="65"/>
      <c r="E156" s="65" t="s">
        <v>135</v>
      </c>
      <c r="F156" s="68">
        <v>0.02</v>
      </c>
      <c r="G156" s="68">
        <v>0.02</v>
      </c>
      <c r="H156" s="68">
        <v>0.02</v>
      </c>
      <c r="I156" s="68">
        <v>0.03</v>
      </c>
      <c r="J156" s="68">
        <v>0.04</v>
      </c>
      <c r="K156" s="63"/>
      <c r="L156" s="69">
        <v>0.04</v>
      </c>
    </row>
    <row r="157" spans="3:12" hidden="1" outlineLevel="1">
      <c r="C157" s="55"/>
      <c r="D157" s="65"/>
      <c r="E157" s="65" t="s">
        <v>136</v>
      </c>
      <c r="F157" s="68">
        <v>0.05</v>
      </c>
      <c r="G157" s="68">
        <v>0.05</v>
      </c>
      <c r="H157" s="68">
        <v>0.05</v>
      </c>
      <c r="I157" s="68">
        <v>0.05</v>
      </c>
      <c r="J157" s="68">
        <v>0.06</v>
      </c>
      <c r="K157" s="63"/>
      <c r="L157" s="69">
        <v>0.06</v>
      </c>
    </row>
    <row r="158" spans="3:12" hidden="1" outlineLevel="1">
      <c r="C158" s="55"/>
      <c r="D158" s="369" t="s">
        <v>137</v>
      </c>
      <c r="E158" s="369"/>
      <c r="F158" s="70">
        <f>+F156+F157</f>
        <v>7.0000000000000007E-2</v>
      </c>
      <c r="G158" s="70">
        <f>+G156+G157</f>
        <v>7.0000000000000007E-2</v>
      </c>
      <c r="H158" s="70">
        <f>+H156+H157</f>
        <v>7.0000000000000007E-2</v>
      </c>
      <c r="I158" s="70">
        <f>+I156+I157</f>
        <v>0.08</v>
      </c>
      <c r="J158" s="70">
        <f>+J156+J157</f>
        <v>0.1</v>
      </c>
      <c r="K158" s="63"/>
      <c r="L158" s="69">
        <f>+L156+L157</f>
        <v>0.1</v>
      </c>
    </row>
    <row r="159" spans="3:12" hidden="1" outlineLevel="1">
      <c r="C159" s="55"/>
      <c r="D159" s="65"/>
      <c r="E159" s="65"/>
      <c r="F159" s="71">
        <v>0</v>
      </c>
      <c r="G159" s="71">
        <v>1</v>
      </c>
      <c r="H159" s="71">
        <v>2</v>
      </c>
      <c r="I159" s="71">
        <v>3</v>
      </c>
      <c r="J159" s="71">
        <v>4</v>
      </c>
      <c r="K159" s="63"/>
      <c r="L159" s="72">
        <v>5</v>
      </c>
    </row>
    <row r="160" spans="3:12" hidden="1" outlineLevel="1">
      <c r="C160" s="55"/>
      <c r="D160" s="370" t="s">
        <v>138</v>
      </c>
      <c r="E160" s="370"/>
      <c r="F160" s="74">
        <f>+IF(F158&gt;0,F155/(1+F158)^F159,0)</f>
        <v>7043968.2000000002</v>
      </c>
      <c r="G160" s="74">
        <f>+IF(G158&gt;0,G155/(1+G158)^G159,0)</f>
        <v>2242489.9065420562</v>
      </c>
      <c r="H160" s="74">
        <f>+IF(H158&gt;0,H155/(1+H158)^H159,0)</f>
        <v>7883774.6528081046</v>
      </c>
      <c r="I160" s="74">
        <f>+IF(I158&gt;0,I155/(1+I158)^I159,0)</f>
        <v>5579383.382868465</v>
      </c>
      <c r="J160" s="74">
        <f>+IF(J158&gt;0,J155/(1+J158)^J159,0)</f>
        <v>4796962.0927532259</v>
      </c>
      <c r="K160" s="75"/>
      <c r="L160" s="76">
        <f>+IF(L158&gt;0,L155/(1+L158)^L159,0)</f>
        <v>43544369.174981825</v>
      </c>
    </row>
    <row r="161" spans="3:12" hidden="1" outlineLevel="1">
      <c r="C161" s="55"/>
      <c r="D161" s="77"/>
      <c r="E161" s="77"/>
      <c r="F161" s="75"/>
      <c r="G161" s="75"/>
      <c r="H161" s="75"/>
      <c r="I161" s="75"/>
      <c r="J161" s="75"/>
      <c r="K161" s="75"/>
      <c r="L161" s="78"/>
    </row>
    <row r="162" spans="3:12" ht="15" hidden="1" outlineLevel="1" thickBot="1">
      <c r="C162" s="79"/>
      <c r="D162" s="371" t="s">
        <v>139</v>
      </c>
      <c r="E162" s="371"/>
      <c r="F162" s="80">
        <f>+SUM(F160:L160)</f>
        <v>71090947.409953684</v>
      </c>
      <c r="G162" s="81"/>
      <c r="H162" s="81"/>
      <c r="I162" s="81"/>
      <c r="J162" s="81"/>
      <c r="K162" s="81"/>
      <c r="L162" s="82"/>
    </row>
    <row r="163" spans="3:12" hidden="1" outlineLevel="1"/>
    <row r="164" spans="3:12" hidden="1" outlineLevel="1"/>
    <row r="165" spans="3:12" hidden="1" outlineLevel="1"/>
    <row r="166" spans="3:12" hidden="1" outlineLevel="1">
      <c r="C166" s="51"/>
      <c r="D166" s="83" t="s">
        <v>140</v>
      </c>
      <c r="E166" s="84"/>
      <c r="F166" s="84"/>
      <c r="G166" s="84"/>
      <c r="H166" s="84"/>
      <c r="I166" s="84"/>
      <c r="J166" s="84"/>
      <c r="K166" s="85"/>
    </row>
    <row r="167" spans="3:12" hidden="1" outlineLevel="1">
      <c r="C167" s="55"/>
      <c r="D167" s="47"/>
      <c r="E167" s="47"/>
      <c r="F167" s="47"/>
      <c r="G167" s="47"/>
      <c r="H167" s="47"/>
      <c r="I167" s="47"/>
      <c r="J167" s="47"/>
      <c r="K167" s="86"/>
    </row>
    <row r="168" spans="3:12" ht="15.6" hidden="1" outlineLevel="1">
      <c r="C168" s="366" t="s">
        <v>141</v>
      </c>
      <c r="D168" s="372"/>
      <c r="E168" s="88" t="s">
        <v>142</v>
      </c>
      <c r="F168" s="63"/>
      <c r="G168" s="63"/>
      <c r="H168" s="63"/>
      <c r="I168" s="63"/>
      <c r="J168" s="63"/>
      <c r="K168" s="89"/>
    </row>
    <row r="169" spans="3:12" hidden="1" outlineLevel="1">
      <c r="C169" s="87"/>
      <c r="D169" s="56"/>
      <c r="E169" s="88"/>
      <c r="F169" s="63"/>
      <c r="G169" s="63"/>
      <c r="H169" s="63"/>
      <c r="I169" s="63"/>
      <c r="J169" s="63"/>
      <c r="K169" s="89"/>
    </row>
    <row r="170" spans="3:12" ht="15.6" hidden="1" outlineLevel="1">
      <c r="C170" s="373" t="s">
        <v>143</v>
      </c>
      <c r="D170" s="372"/>
      <c r="E170" s="91" t="s">
        <v>144</v>
      </c>
      <c r="F170" s="63"/>
      <c r="G170" s="63"/>
      <c r="H170" s="63"/>
      <c r="I170" s="63"/>
      <c r="J170" s="63"/>
      <c r="K170" s="89"/>
    </row>
    <row r="171" spans="3:12" hidden="1" outlineLevel="1">
      <c r="C171" s="87"/>
      <c r="D171" s="56"/>
      <c r="E171" s="88" t="s">
        <v>130</v>
      </c>
      <c r="F171" s="63"/>
      <c r="G171" s="63"/>
      <c r="H171" s="63"/>
      <c r="I171" s="63"/>
      <c r="J171" s="63"/>
      <c r="K171" s="89"/>
    </row>
    <row r="172" spans="3:12" ht="15.6" hidden="1" outlineLevel="1">
      <c r="C172" s="87"/>
      <c r="D172" s="56"/>
      <c r="E172" s="60" t="s">
        <v>145</v>
      </c>
      <c r="F172" s="63"/>
      <c r="G172" s="63"/>
      <c r="H172" s="63"/>
      <c r="I172" s="63"/>
      <c r="J172" s="63"/>
      <c r="K172" s="89"/>
    </row>
    <row r="173" spans="3:12" hidden="1" outlineLevel="1">
      <c r="C173" s="87"/>
      <c r="D173" s="56"/>
      <c r="E173" s="58"/>
      <c r="F173" s="63"/>
      <c r="G173" s="63"/>
      <c r="H173" s="63"/>
      <c r="I173" s="63"/>
      <c r="J173" s="63"/>
      <c r="K173" s="89"/>
    </row>
    <row r="174" spans="3:12" hidden="1" outlineLevel="1">
      <c r="C174" s="373" t="s">
        <v>146</v>
      </c>
      <c r="D174" s="367"/>
      <c r="E174" s="92">
        <f>+L138</f>
        <v>6650303.8285714295</v>
      </c>
      <c r="F174" s="63"/>
      <c r="G174" s="63"/>
      <c r="H174" s="63"/>
      <c r="I174" s="63"/>
      <c r="J174" s="63"/>
      <c r="K174" s="89"/>
    </row>
    <row r="175" spans="3:12" hidden="1" outlineLevel="1">
      <c r="C175" s="90"/>
      <c r="D175" s="93" t="s">
        <v>135</v>
      </c>
      <c r="E175" s="94">
        <v>0.02</v>
      </c>
      <c r="F175" s="63"/>
      <c r="G175" s="63"/>
      <c r="H175" s="63"/>
      <c r="I175" s="63"/>
      <c r="J175" s="63"/>
      <c r="K175" s="89"/>
    </row>
    <row r="176" spans="3:12" hidden="1" outlineLevel="1">
      <c r="C176" s="90"/>
      <c r="D176" s="93" t="s">
        <v>136</v>
      </c>
      <c r="E176" s="94">
        <v>0.05</v>
      </c>
      <c r="F176" s="63"/>
      <c r="G176" s="63"/>
      <c r="H176" s="63"/>
      <c r="I176" s="63"/>
      <c r="J176" s="63"/>
      <c r="K176" s="89"/>
    </row>
    <row r="177" spans="2:11" hidden="1" outlineLevel="1">
      <c r="C177" s="373" t="s">
        <v>137</v>
      </c>
      <c r="D177" s="374"/>
      <c r="E177" s="94">
        <f>+E175+E176</f>
        <v>7.0000000000000007E-2</v>
      </c>
      <c r="F177" s="63"/>
      <c r="G177" s="63"/>
      <c r="H177" s="63"/>
      <c r="I177" s="63"/>
      <c r="J177" s="63"/>
      <c r="K177" s="89"/>
    </row>
    <row r="178" spans="2:11" hidden="1" outlineLevel="1">
      <c r="C178" s="90"/>
      <c r="D178" s="65"/>
      <c r="E178" s="58"/>
      <c r="F178" s="63"/>
      <c r="G178" s="63"/>
      <c r="H178" s="63"/>
      <c r="I178" s="63"/>
      <c r="J178" s="63"/>
      <c r="K178" s="89"/>
    </row>
    <row r="179" spans="2:11" hidden="1" outlineLevel="1">
      <c r="C179" s="366" t="s">
        <v>147</v>
      </c>
      <c r="D179" s="367"/>
      <c r="E179" s="95">
        <f>+IF(E177=0,0,E174/E177)</f>
        <v>95004340.408163264</v>
      </c>
      <c r="F179" s="63"/>
      <c r="G179" s="63"/>
      <c r="H179" s="63"/>
      <c r="I179" s="63"/>
      <c r="J179" s="63"/>
      <c r="K179" s="89"/>
    </row>
    <row r="180" spans="2:11" ht="15" hidden="1" outlineLevel="1" thickBot="1">
      <c r="C180" s="96"/>
      <c r="D180" s="97"/>
      <c r="E180" s="97"/>
      <c r="F180" s="97"/>
      <c r="G180" s="97"/>
      <c r="H180" s="97"/>
      <c r="I180" s="97"/>
      <c r="J180" s="97"/>
      <c r="K180" s="98"/>
    </row>
    <row r="181" spans="2:11" collapsed="1"/>
    <row r="182" spans="2:11">
      <c r="B182" s="14" t="s">
        <v>148</v>
      </c>
    </row>
    <row r="183" spans="2:11" hidden="1" outlineLevel="1"/>
    <row r="184" spans="2:11" hidden="1" outlineLevel="1">
      <c r="C184" s="99"/>
      <c r="D184" s="100"/>
      <c r="E184" s="100"/>
      <c r="F184" s="100"/>
      <c r="G184" s="100"/>
      <c r="H184" s="100"/>
      <c r="I184" s="101"/>
    </row>
    <row r="185" spans="2:11" hidden="1" outlineLevel="1">
      <c r="C185" s="377" t="s">
        <v>149</v>
      </c>
      <c r="D185" s="378"/>
      <c r="E185" s="378"/>
      <c r="F185" s="378"/>
      <c r="G185" s="378"/>
      <c r="H185" s="378"/>
      <c r="I185" s="379"/>
    </row>
    <row r="186" spans="2:11" hidden="1" outlineLevel="1">
      <c r="C186" s="102"/>
      <c r="D186" s="103"/>
      <c r="E186" s="103"/>
      <c r="F186" s="103"/>
      <c r="G186" s="103"/>
      <c r="H186" s="104"/>
      <c r="I186" s="105"/>
    </row>
    <row r="187" spans="2:11" ht="15.6" hidden="1" outlineLevel="1">
      <c r="C187" s="380" t="s">
        <v>150</v>
      </c>
      <c r="D187" s="381"/>
      <c r="E187" s="108" t="s">
        <v>151</v>
      </c>
      <c r="F187" s="103"/>
      <c r="G187" s="103"/>
      <c r="H187" s="103"/>
      <c r="I187" s="105"/>
    </row>
    <row r="188" spans="2:11" hidden="1" outlineLevel="1">
      <c r="C188" s="109"/>
      <c r="D188" s="110"/>
      <c r="E188" s="103"/>
      <c r="F188" s="103"/>
      <c r="G188" s="103"/>
      <c r="H188" s="103"/>
      <c r="I188" s="105"/>
    </row>
    <row r="189" spans="2:11" ht="15.6" hidden="1" outlineLevel="1">
      <c r="C189" s="382" t="s">
        <v>143</v>
      </c>
      <c r="D189" s="383"/>
      <c r="E189" s="108" t="s">
        <v>152</v>
      </c>
      <c r="F189" s="103"/>
      <c r="G189" s="103"/>
      <c r="H189" s="103"/>
      <c r="I189" s="105"/>
    </row>
    <row r="190" spans="2:11" hidden="1" outlineLevel="1">
      <c r="C190" s="102"/>
      <c r="D190" s="103"/>
      <c r="E190" s="113" t="s">
        <v>153</v>
      </c>
      <c r="F190" s="103"/>
      <c r="G190" s="103"/>
      <c r="H190" s="103"/>
      <c r="I190" s="105"/>
    </row>
    <row r="191" spans="2:11" ht="15.6" hidden="1" outlineLevel="1">
      <c r="C191" s="102"/>
      <c r="D191" s="103"/>
      <c r="E191" s="108" t="s">
        <v>154</v>
      </c>
      <c r="F191" s="103"/>
      <c r="G191" s="103"/>
      <c r="H191" s="103"/>
      <c r="I191" s="105"/>
    </row>
    <row r="192" spans="2:11" hidden="1" outlineLevel="1">
      <c r="C192" s="102"/>
      <c r="D192" s="103"/>
      <c r="E192" s="108" t="s">
        <v>155</v>
      </c>
      <c r="F192" s="103"/>
      <c r="G192" s="103"/>
      <c r="H192" s="103"/>
      <c r="I192" s="105"/>
    </row>
    <row r="193" spans="3:9" hidden="1" outlineLevel="1">
      <c r="C193" s="102"/>
      <c r="D193" s="103"/>
      <c r="E193" s="114" t="s">
        <v>156</v>
      </c>
      <c r="F193" s="103"/>
      <c r="G193" s="103"/>
      <c r="H193" s="103"/>
      <c r="I193" s="105"/>
    </row>
    <row r="194" spans="3:9" hidden="1" outlineLevel="1">
      <c r="C194" s="102"/>
      <c r="D194" s="103"/>
      <c r="E194" s="114" t="s">
        <v>157</v>
      </c>
      <c r="F194" s="103"/>
      <c r="G194" s="103"/>
      <c r="H194" s="103"/>
      <c r="I194" s="105"/>
    </row>
    <row r="195" spans="3:9" hidden="1" outlineLevel="1">
      <c r="C195" s="102"/>
      <c r="D195" s="103"/>
      <c r="E195" s="108" t="s">
        <v>158</v>
      </c>
      <c r="F195" s="103"/>
      <c r="G195" s="103"/>
      <c r="H195" s="103"/>
      <c r="I195" s="105"/>
    </row>
    <row r="196" spans="3:9" hidden="1" outlineLevel="1">
      <c r="C196" s="102"/>
      <c r="D196" s="103"/>
      <c r="E196" s="114" t="s">
        <v>159</v>
      </c>
      <c r="F196" s="103"/>
      <c r="G196" s="103"/>
      <c r="H196" s="103"/>
      <c r="I196" s="105"/>
    </row>
    <row r="197" spans="3:9" hidden="1" outlineLevel="1">
      <c r="C197" s="102"/>
      <c r="D197" s="103"/>
      <c r="E197" s="103"/>
      <c r="F197" s="103"/>
      <c r="G197" s="103"/>
      <c r="H197" s="103"/>
      <c r="I197" s="105"/>
    </row>
    <row r="198" spans="3:9" hidden="1" outlineLevel="1">
      <c r="C198" s="106"/>
      <c r="D198" s="107"/>
      <c r="E198" s="107" t="s">
        <v>146</v>
      </c>
      <c r="F198" s="115">
        <f>+L138</f>
        <v>6650303.8285714295</v>
      </c>
      <c r="G198" s="112"/>
      <c r="H198" s="112"/>
      <c r="I198" s="116"/>
    </row>
    <row r="199" spans="3:9" hidden="1" outlineLevel="1">
      <c r="C199" s="111"/>
      <c r="D199" s="112"/>
      <c r="E199" s="112" t="s">
        <v>160</v>
      </c>
      <c r="F199" s="117">
        <f>+E110</f>
        <v>12713601.411481483</v>
      </c>
      <c r="G199" s="112"/>
      <c r="H199" s="112"/>
      <c r="I199" s="116"/>
    </row>
    <row r="200" spans="3:9" hidden="1" outlineLevel="1">
      <c r="C200" s="111"/>
      <c r="D200" s="112"/>
      <c r="E200" s="112" t="s">
        <v>137</v>
      </c>
      <c r="F200" s="118">
        <v>0.04</v>
      </c>
      <c r="G200" s="112"/>
      <c r="H200" s="112"/>
      <c r="I200" s="116"/>
    </row>
    <row r="201" spans="3:9" hidden="1" outlineLevel="1">
      <c r="C201" s="111"/>
      <c r="D201" s="112"/>
      <c r="E201" s="112" t="s">
        <v>161</v>
      </c>
      <c r="F201" s="118">
        <v>0.06</v>
      </c>
      <c r="G201" s="112"/>
      <c r="H201" s="112"/>
      <c r="I201" s="116"/>
    </row>
    <row r="202" spans="3:9" hidden="1" outlineLevel="1">
      <c r="C202" s="111"/>
      <c r="D202" s="112"/>
      <c r="E202" s="112" t="s">
        <v>162</v>
      </c>
      <c r="F202" s="119">
        <v>5</v>
      </c>
      <c r="G202" s="112"/>
      <c r="H202" s="112"/>
      <c r="I202" s="116"/>
    </row>
    <row r="203" spans="3:9" hidden="1" outlineLevel="1">
      <c r="C203" s="111"/>
      <c r="D203" s="112"/>
      <c r="E203" s="112" t="s">
        <v>163</v>
      </c>
      <c r="F203" s="120">
        <f>+IF(F202&gt;0,((1-(1+F200)^(-F202))/F200)*(F198-F201*F199))</f>
        <v>26210049.411800548</v>
      </c>
      <c r="G203" s="112"/>
      <c r="H203" s="112"/>
      <c r="I203" s="116"/>
    </row>
    <row r="204" spans="3:9" hidden="1" outlineLevel="1">
      <c r="C204" s="111"/>
      <c r="D204" s="112"/>
      <c r="E204" s="112"/>
      <c r="F204" s="112"/>
      <c r="G204" s="112"/>
      <c r="H204" s="107"/>
      <c r="I204" s="116"/>
    </row>
    <row r="205" spans="3:9" hidden="1" outlineLevel="1">
      <c r="C205" s="106"/>
      <c r="D205" s="107"/>
      <c r="E205" s="107" t="s">
        <v>164</v>
      </c>
      <c r="F205" s="120">
        <f>+F199+F203</f>
        <v>38923650.823282033</v>
      </c>
      <c r="G205" s="112"/>
      <c r="H205" s="112"/>
      <c r="I205" s="116"/>
    </row>
    <row r="206" spans="3:9" hidden="1" outlineLevel="1">
      <c r="C206" s="106"/>
      <c r="D206" s="107"/>
      <c r="E206" s="121"/>
      <c r="F206" s="108"/>
      <c r="G206" s="112"/>
      <c r="H206" s="112"/>
      <c r="I206" s="116"/>
    </row>
    <row r="207" spans="3:9" hidden="1" outlineLevel="1">
      <c r="C207" s="106"/>
      <c r="D207" s="107"/>
      <c r="E207" s="121"/>
      <c r="F207" s="108"/>
      <c r="G207" s="112"/>
      <c r="H207" s="112"/>
      <c r="I207" s="116"/>
    </row>
    <row r="208" spans="3:9" hidden="1" outlineLevel="1">
      <c r="C208" s="384" t="s">
        <v>165</v>
      </c>
      <c r="D208" s="385"/>
      <c r="E208" s="378"/>
      <c r="F208" s="378"/>
      <c r="G208" s="378"/>
      <c r="H208" s="378"/>
      <c r="I208" s="379"/>
    </row>
    <row r="209" spans="3:9" hidden="1" outlineLevel="1">
      <c r="C209" s="106"/>
      <c r="D209" s="107"/>
      <c r="E209" s="121"/>
      <c r="F209" s="108"/>
      <c r="G209" s="112"/>
      <c r="H209" s="112"/>
      <c r="I209" s="116"/>
    </row>
    <row r="210" spans="3:9" ht="15.6" hidden="1" outlineLevel="1">
      <c r="C210" s="380" t="s">
        <v>166</v>
      </c>
      <c r="D210" s="381"/>
      <c r="E210" s="108" t="s">
        <v>167</v>
      </c>
      <c r="F210" s="108"/>
      <c r="G210" s="112"/>
      <c r="H210" s="112"/>
      <c r="I210" s="116"/>
    </row>
    <row r="211" spans="3:9" hidden="1" outlineLevel="1">
      <c r="C211" s="106"/>
      <c r="D211" s="107"/>
      <c r="E211" s="121"/>
      <c r="F211" s="108"/>
      <c r="G211" s="112"/>
      <c r="H211" s="112"/>
      <c r="I211" s="116"/>
    </row>
    <row r="212" spans="3:9" ht="15.6" hidden="1" outlineLevel="1">
      <c r="C212" s="382" t="s">
        <v>143</v>
      </c>
      <c r="D212" s="383"/>
      <c r="E212" s="108" t="s">
        <v>152</v>
      </c>
      <c r="F212" s="108"/>
      <c r="G212" s="112"/>
      <c r="H212" s="112"/>
      <c r="I212" s="116"/>
    </row>
    <row r="213" spans="3:9" hidden="1" outlineLevel="1">
      <c r="C213" s="106"/>
      <c r="D213" s="107"/>
      <c r="E213" s="113" t="s">
        <v>153</v>
      </c>
      <c r="F213" s="108"/>
      <c r="G213" s="112"/>
      <c r="H213" s="112"/>
      <c r="I213" s="116"/>
    </row>
    <row r="214" spans="3:9" ht="15.6" hidden="1" outlineLevel="1">
      <c r="C214" s="106"/>
      <c r="D214" s="107"/>
      <c r="E214" s="108" t="s">
        <v>154</v>
      </c>
      <c r="F214" s="108"/>
      <c r="G214" s="112"/>
      <c r="H214" s="112"/>
      <c r="I214" s="116"/>
    </row>
    <row r="215" spans="3:9" hidden="1" outlineLevel="1">
      <c r="C215" s="106"/>
      <c r="D215" s="107"/>
      <c r="E215" s="108" t="s">
        <v>155</v>
      </c>
      <c r="F215" s="108"/>
      <c r="G215" s="112"/>
      <c r="H215" s="112"/>
      <c r="I215" s="116"/>
    </row>
    <row r="216" spans="3:9" hidden="1" outlineLevel="1">
      <c r="C216" s="106"/>
      <c r="D216" s="107"/>
      <c r="E216" s="114" t="s">
        <v>156</v>
      </c>
      <c r="F216" s="108"/>
      <c r="G216" s="112"/>
      <c r="H216" s="112"/>
      <c r="I216" s="116"/>
    </row>
    <row r="217" spans="3:9" hidden="1" outlineLevel="1">
      <c r="C217" s="106"/>
      <c r="D217" s="107"/>
      <c r="E217" s="114" t="s">
        <v>157</v>
      </c>
      <c r="F217" s="108"/>
      <c r="G217" s="112"/>
      <c r="H217" s="112"/>
      <c r="I217" s="116"/>
    </row>
    <row r="218" spans="3:9" hidden="1" outlineLevel="1">
      <c r="C218" s="106"/>
      <c r="D218" s="107"/>
      <c r="E218" s="108" t="s">
        <v>158</v>
      </c>
      <c r="F218" s="108"/>
      <c r="G218" s="112"/>
      <c r="H218" s="112"/>
      <c r="I218" s="116"/>
    </row>
    <row r="219" spans="3:9" hidden="1" outlineLevel="1">
      <c r="C219" s="106"/>
      <c r="D219" s="107"/>
      <c r="E219" s="114" t="s">
        <v>159</v>
      </c>
      <c r="F219" s="108"/>
      <c r="G219" s="112"/>
      <c r="H219" s="112"/>
      <c r="I219" s="116"/>
    </row>
    <row r="220" spans="3:9" hidden="1" outlineLevel="1">
      <c r="C220" s="106"/>
      <c r="D220" s="107"/>
      <c r="E220" s="121"/>
      <c r="F220" s="108"/>
      <c r="G220" s="112"/>
      <c r="H220" s="112"/>
      <c r="I220" s="116"/>
    </row>
    <row r="221" spans="3:9" hidden="1" outlineLevel="1">
      <c r="C221" s="106"/>
      <c r="D221" s="107"/>
      <c r="E221" s="107" t="s">
        <v>146</v>
      </c>
      <c r="F221" s="115">
        <f>+F198</f>
        <v>6650303.8285714295</v>
      </c>
      <c r="G221" s="112"/>
      <c r="H221" s="112"/>
      <c r="I221" s="116"/>
    </row>
    <row r="222" spans="3:9" hidden="1" outlineLevel="1">
      <c r="C222" s="111"/>
      <c r="D222" s="112"/>
      <c r="E222" s="112" t="s">
        <v>160</v>
      </c>
      <c r="F222" s="117">
        <f>+F199</f>
        <v>12713601.411481483</v>
      </c>
      <c r="G222" s="112"/>
      <c r="H222" s="112"/>
      <c r="I222" s="116"/>
    </row>
    <row r="223" spans="3:9" hidden="1" outlineLevel="1">
      <c r="C223" s="111"/>
      <c r="D223" s="112"/>
      <c r="E223" s="112" t="s">
        <v>137</v>
      </c>
      <c r="F223" s="118">
        <v>0.04</v>
      </c>
      <c r="G223" s="112"/>
      <c r="H223" s="112"/>
      <c r="I223" s="116"/>
    </row>
    <row r="224" spans="3:9" hidden="1" outlineLevel="1">
      <c r="C224" s="111"/>
      <c r="D224" s="112"/>
      <c r="E224" s="112" t="s">
        <v>161</v>
      </c>
      <c r="F224" s="118">
        <v>0.06</v>
      </c>
      <c r="G224" s="112"/>
      <c r="H224" s="112"/>
      <c r="I224" s="116"/>
    </row>
    <row r="225" spans="2:11" hidden="1" outlineLevel="1">
      <c r="C225" s="111"/>
      <c r="D225" s="112"/>
      <c r="E225" s="112" t="s">
        <v>163</v>
      </c>
      <c r="F225" s="115">
        <f>+IF(F223=0,0,(F221-F222*F224)/F223)</f>
        <v>147187193.59706351</v>
      </c>
      <c r="G225" s="112"/>
      <c r="H225" s="122"/>
      <c r="I225" s="116"/>
    </row>
    <row r="226" spans="2:11" hidden="1" outlineLevel="1">
      <c r="C226" s="111"/>
      <c r="D226" s="112"/>
      <c r="E226" s="112"/>
      <c r="F226" s="112"/>
      <c r="G226" s="112"/>
      <c r="H226" s="112"/>
      <c r="I226" s="116"/>
    </row>
    <row r="227" spans="2:11" hidden="1" outlineLevel="1">
      <c r="C227" s="106"/>
      <c r="D227" s="107"/>
      <c r="E227" s="107" t="s">
        <v>168</v>
      </c>
      <c r="F227" s="120">
        <f>+F222+F225</f>
        <v>159900795.00854498</v>
      </c>
      <c r="G227" s="112"/>
      <c r="H227" s="112"/>
      <c r="I227" s="116"/>
    </row>
    <row r="228" spans="2:11" ht="15" hidden="1" outlineLevel="1" thickBot="1">
      <c r="C228" s="123"/>
      <c r="D228" s="124"/>
      <c r="E228" s="124"/>
      <c r="F228" s="124"/>
      <c r="G228" s="124"/>
      <c r="H228" s="124"/>
      <c r="I228" s="125"/>
    </row>
    <row r="229" spans="2:11" collapsed="1"/>
    <row r="230" spans="2:11">
      <c r="B230" s="14" t="s">
        <v>169</v>
      </c>
    </row>
    <row r="231" spans="2:11" hidden="1" outlineLevel="1"/>
    <row r="232" spans="2:11" ht="15" hidden="1" outlineLevel="1" thickBot="1">
      <c r="E232" s="45">
        <f>+E7-1</f>
        <v>2019</v>
      </c>
      <c r="F232" s="45">
        <f>+E232+1</f>
        <v>2020</v>
      </c>
      <c r="G232" s="45">
        <f t="shared" ref="G232:K232" si="32">+F232+1</f>
        <v>2021</v>
      </c>
      <c r="H232" s="45">
        <f t="shared" si="32"/>
        <v>2022</v>
      </c>
      <c r="I232" s="45">
        <f t="shared" si="32"/>
        <v>2023</v>
      </c>
      <c r="J232" s="45">
        <f t="shared" si="32"/>
        <v>2024</v>
      </c>
      <c r="K232" s="45">
        <f t="shared" si="32"/>
        <v>2025</v>
      </c>
    </row>
    <row r="233" spans="2:11" hidden="1" outlineLevel="1">
      <c r="D233" t="str">
        <f>+[1]SP!E6</f>
        <v>Cassa e Banca</v>
      </c>
      <c r="E233" s="3">
        <f>+HLOOKUP(E$232,[1]SP!$DZ$4:$EJ$78,3)</f>
        <v>8552175</v>
      </c>
      <c r="F233" s="3">
        <f>+HLOOKUP(F$232,[1]SP!$DZ$4:$EJ$78,3)</f>
        <v>12530540.200000001</v>
      </c>
      <c r="G233" s="3">
        <f>+HLOOKUP(G$232,[1]SP!$DZ$4:$EJ$78,3)</f>
        <v>12873994.000000002</v>
      </c>
      <c r="H233" s="3">
        <f>+HLOOKUP(H$232,[1]SP!$DZ$4:$EJ$78,3)</f>
        <v>22369311.700000003</v>
      </c>
      <c r="I233" s="3">
        <f>+HLOOKUP(I$232,[1]SP!$DZ$4:$EJ$78,3)</f>
        <v>30357170.800000004</v>
      </c>
      <c r="J233" s="3">
        <f>+HLOOKUP(J$232,[1]SP!$DZ$4:$EJ$78,3)</f>
        <v>34582947.100000001</v>
      </c>
      <c r="K233" s="3">
        <f>+HLOOKUP(K$232,[1]SP!$DZ$4:$EJ$78,3)</f>
        <v>40803272.800000004</v>
      </c>
    </row>
    <row r="234" spans="2:11" hidden="1" outlineLevel="1">
      <c r="D234" t="str">
        <f>+[1]SP!E15</f>
        <v>Crediti esegibili nell'esercizio</v>
      </c>
      <c r="E234" s="3">
        <f>+HLOOKUP(E$232,[1]SP!$DZ$4:$EJ$78,12)</f>
        <v>190000</v>
      </c>
      <c r="F234" s="3">
        <f>+HLOOKUP(F$232,[1]SP!$DZ$4:$EJ$78,12)</f>
        <v>190000.00000000047</v>
      </c>
      <c r="G234" s="3">
        <f>+HLOOKUP(G$232,[1]SP!$DZ$4:$EJ$78,12)</f>
        <v>1726695.9999999995</v>
      </c>
      <c r="H234" s="3">
        <f>+HLOOKUP(H$232,[1]SP!$DZ$4:$EJ$78,12)</f>
        <v>868821.39999999991</v>
      </c>
      <c r="I234" s="3">
        <f>+HLOOKUP(I$232,[1]SP!$DZ$4:$EJ$78,12)</f>
        <v>190288.0000000007</v>
      </c>
      <c r="J234" s="3">
        <f>+HLOOKUP(J$232,[1]SP!$DZ$4:$EJ$78,12)</f>
        <v>870837.40000000177</v>
      </c>
      <c r="K234" s="3">
        <f>+HLOOKUP(K$232,[1]SP!$DZ$4:$EJ$78,12)</f>
        <v>870837.40000000084</v>
      </c>
    </row>
    <row r="235" spans="2:11" hidden="1" outlineLevel="1">
      <c r="D235" t="str">
        <f>+[1]SP!E17</f>
        <v>Rimanenze</v>
      </c>
      <c r="E235" s="3">
        <f>+HLOOKUP(E$232,[1]SP!$DZ$4:$EJ$78,14)</f>
        <v>100000</v>
      </c>
      <c r="F235" s="3">
        <f>+HLOOKUP(F$232,[1]SP!$DZ$4:$EJ$78,14)</f>
        <v>100000</v>
      </c>
      <c r="G235" s="3">
        <f>+HLOOKUP(G$232,[1]SP!$DZ$4:$EJ$78,14)</f>
        <v>100000</v>
      </c>
      <c r="H235" s="3">
        <f>+HLOOKUP(H$232,[1]SP!$DZ$4:$EJ$78,14)</f>
        <v>100000</v>
      </c>
      <c r="I235" s="3">
        <f>+HLOOKUP(I$232,[1]SP!$DZ$4:$EJ$78,14)</f>
        <v>100000</v>
      </c>
      <c r="J235" s="3">
        <f>+HLOOKUP(J$232,[1]SP!$DZ$4:$EJ$78,14)</f>
        <v>100000</v>
      </c>
      <c r="K235" s="3">
        <f>+HLOOKUP(K$232,[1]SP!$DZ$4:$EJ$78,14)</f>
        <v>100000</v>
      </c>
    </row>
    <row r="236" spans="2:11" hidden="1" outlineLevel="1">
      <c r="D236" t="str">
        <f>+[1]SP!E30</f>
        <v>Immobilizzazioni materiali</v>
      </c>
      <c r="E236" s="3">
        <f>+HLOOKUP(E$232,[1]SP!$DZ$4:$EJ$78,27)</f>
        <v>810000</v>
      </c>
      <c r="F236" s="3">
        <f>+HLOOKUP(F$232,[1]SP!$DZ$4:$EJ$78,27)</f>
        <v>810000</v>
      </c>
      <c r="G236" s="3">
        <f>+HLOOKUP(G$232,[1]SP!$DZ$4:$EJ$78,27)</f>
        <v>810000</v>
      </c>
      <c r="H236" s="3">
        <f>+HLOOKUP(H$232,[1]SP!$DZ$4:$EJ$78,27)</f>
        <v>810000</v>
      </c>
      <c r="I236" s="3">
        <f>+HLOOKUP(I$232,[1]SP!$DZ$4:$EJ$78,27)</f>
        <v>810000</v>
      </c>
      <c r="J236" s="3">
        <f>+HLOOKUP(J$232,[1]SP!$DZ$4:$EJ$78,27)</f>
        <v>810000</v>
      </c>
      <c r="K236" s="3">
        <f>+HLOOKUP(K$232,[1]SP!$DZ$4:$EJ$78,27)</f>
        <v>810000</v>
      </c>
    </row>
    <row r="237" spans="2:11" hidden="1" outlineLevel="1">
      <c r="D237" t="str">
        <f>+[1]SP!E43</f>
        <v>Immobilizzazioni immateriali</v>
      </c>
      <c r="E237" s="3">
        <f>+HLOOKUP(E$232,[1]SP!$DZ$4:$EJ$78,40)</f>
        <v>696475</v>
      </c>
      <c r="F237" s="3">
        <f>+HLOOKUP(F$232,[1]SP!$DZ$4:$EJ$78,40)</f>
        <v>754375</v>
      </c>
      <c r="G237" s="3">
        <f>+HLOOKUP(G$232,[1]SP!$DZ$4:$EJ$78,40)</f>
        <v>805075</v>
      </c>
      <c r="H237" s="3">
        <f>+HLOOKUP(H$232,[1]SP!$DZ$4:$EJ$78,40)</f>
        <v>848575</v>
      </c>
      <c r="I237" s="3">
        <f>+HLOOKUP(I$232,[1]SP!$DZ$4:$EJ$78,40)</f>
        <v>884875</v>
      </c>
      <c r="J237" s="3">
        <f>+HLOOKUP(J$232,[1]SP!$DZ$4:$EJ$78,40)</f>
        <v>913975</v>
      </c>
      <c r="K237" s="3">
        <f>+HLOOKUP(K$232,[1]SP!$DZ$4:$EJ$78,40)</f>
        <v>935875</v>
      </c>
    </row>
    <row r="238" spans="2:11" hidden="1" outlineLevel="1">
      <c r="D238" t="str">
        <f>+[1]SP!E45</f>
        <v>Immobilizzazioni Finanziarie</v>
      </c>
      <c r="E238" s="3">
        <f>+HLOOKUP(E$232,[1]SP!$DZ$4:$EJ$78,42)</f>
        <v>0</v>
      </c>
      <c r="F238" s="3">
        <f>+HLOOKUP(F$232,[1]SP!$DZ$4:$EJ$78,42)</f>
        <v>0</v>
      </c>
      <c r="G238" s="3">
        <f>+HLOOKUP(G$232,[1]SP!$DZ$4:$EJ$78,42)</f>
        <v>0</v>
      </c>
      <c r="H238" s="3">
        <f>+HLOOKUP(H$232,[1]SP!$DZ$4:$EJ$78,42)</f>
        <v>0</v>
      </c>
      <c r="I238" s="3">
        <f>+HLOOKUP(I$232,[1]SP!$DZ$4:$EJ$78,42)</f>
        <v>0</v>
      </c>
      <c r="J238" s="3">
        <f>+HLOOKUP(J$232,[1]SP!$DZ$4:$EJ$78,42)</f>
        <v>0</v>
      </c>
      <c r="K238" s="3">
        <f>+HLOOKUP(K$232,[1]SP!$DZ$4:$EJ$78,42)</f>
        <v>0</v>
      </c>
    </row>
    <row r="239" spans="2:11" hidden="1" outlineLevel="1"/>
    <row r="240" spans="2:11" hidden="1" outlineLevel="1">
      <c r="D240" s="14" t="s">
        <v>38</v>
      </c>
      <c r="E240" s="27">
        <f>SUM(E233:E238)</f>
        <v>10348650</v>
      </c>
      <c r="F240" s="27">
        <f t="shared" ref="F240:K240" si="33">SUM(F233:F238)</f>
        <v>14384915.200000001</v>
      </c>
      <c r="G240" s="27">
        <f t="shared" si="33"/>
        <v>16315765.000000002</v>
      </c>
      <c r="H240" s="27">
        <f t="shared" si="33"/>
        <v>24996708.100000001</v>
      </c>
      <c r="I240" s="27">
        <f t="shared" si="33"/>
        <v>32342333.800000004</v>
      </c>
      <c r="J240" s="27">
        <f t="shared" si="33"/>
        <v>37277759.5</v>
      </c>
      <c r="K240" s="27">
        <f t="shared" si="33"/>
        <v>43519985.200000003</v>
      </c>
    </row>
    <row r="241" spans="4:11" hidden="1" outlineLevel="1"/>
    <row r="242" spans="4:11" hidden="1" outlineLevel="1">
      <c r="D242" t="str">
        <f>+[1]SP!E51</f>
        <v>Banche a breve termine</v>
      </c>
      <c r="E242" s="3">
        <f>+HLOOKUP(E$232,[1]SP!$DZ$4:$EJ$78,48)</f>
        <v>0</v>
      </c>
      <c r="F242" s="3">
        <f>+HLOOKUP(F$232,[1]SP!$DZ$4:$EJ$78,48)</f>
        <v>0</v>
      </c>
      <c r="G242" s="3">
        <f>+HLOOKUP(G$232,[1]SP!$DZ$4:$EJ$78,48)</f>
        <v>0</v>
      </c>
      <c r="H242" s="3">
        <f>+HLOOKUP(H$232,[1]SP!$DZ$4:$EJ$78,48)</f>
        <v>0</v>
      </c>
      <c r="I242" s="3">
        <f>+HLOOKUP(I$232,[1]SP!$DZ$4:$EJ$78,48)</f>
        <v>0</v>
      </c>
      <c r="J242" s="3">
        <f>+HLOOKUP(J$232,[1]SP!$DZ$4:$EJ$78,48)</f>
        <v>0</v>
      </c>
      <c r="K242" s="3">
        <f>+HLOOKUP(K$232,[1]SP!$DZ$4:$EJ$78,48)</f>
        <v>0</v>
      </c>
    </row>
    <row r="243" spans="4:11" hidden="1" outlineLevel="1">
      <c r="D243" t="str">
        <f>+[1]SP!E61</f>
        <v>Debiti Correnti</v>
      </c>
      <c r="E243" s="3">
        <f>+HLOOKUP(E$232,[1]SP!$DZ$4:$EJ$78,58)</f>
        <v>2947957.4</v>
      </c>
      <c r="F243" s="3">
        <f>+HLOOKUP(F$232,[1]SP!$DZ$4:$EJ$78,58)</f>
        <v>803916.9</v>
      </c>
      <c r="G243" s="3">
        <f>+HLOOKUP(G$232,[1]SP!$DZ$4:$EJ$78,58)</f>
        <v>631965</v>
      </c>
      <c r="H243" s="3">
        <f>+HLOOKUP(H$232,[1]SP!$DZ$4:$EJ$78,58)</f>
        <v>1150437</v>
      </c>
      <c r="I243" s="3">
        <f>+HLOOKUP(I$232,[1]SP!$DZ$4:$EJ$78,58)</f>
        <v>2331309</v>
      </c>
      <c r="J243" s="3">
        <f>+HLOOKUP(J$232,[1]SP!$DZ$4:$EJ$78,58)</f>
        <v>1107165</v>
      </c>
      <c r="K243" s="3">
        <f>+HLOOKUP(K$232,[1]SP!$DZ$4:$EJ$78,58)</f>
        <v>1195005</v>
      </c>
    </row>
    <row r="244" spans="4:11" hidden="1" outlineLevel="1">
      <c r="D244" t="str">
        <f>+[1]SP!E68</f>
        <v>Debito a m/lungo termine</v>
      </c>
      <c r="E244" s="3">
        <f>+HLOOKUP(E$232,[1]SP!$DZ$4:$EJ$78,65)</f>
        <v>1112337.5</v>
      </c>
      <c r="F244" s="3">
        <f>+HLOOKUP(F$232,[1]SP!$DZ$4:$EJ$78,65)</f>
        <v>1304675</v>
      </c>
      <c r="G244" s="3">
        <f>+HLOOKUP(G$232,[1]SP!$DZ$4:$EJ$78,65)</f>
        <v>1371012.5</v>
      </c>
      <c r="H244" s="3">
        <f>+HLOOKUP(H$232,[1]SP!$DZ$4:$EJ$78,65)</f>
        <v>1563350</v>
      </c>
      <c r="I244" s="3">
        <f>+HLOOKUP(I$232,[1]SP!$DZ$4:$EJ$78,65)</f>
        <v>1755687.5</v>
      </c>
      <c r="J244" s="3">
        <f>+HLOOKUP(J$232,[1]SP!$DZ$4:$EJ$78,65)</f>
        <v>1948025</v>
      </c>
      <c r="K244" s="3">
        <f>+HLOOKUP(K$232,[1]SP!$DZ$4:$EJ$78,65)</f>
        <v>2140362.5</v>
      </c>
    </row>
    <row r="245" spans="4:11" hidden="1" outlineLevel="1">
      <c r="D245" t="str">
        <f>+[1]SP!E70</f>
        <v>Capitale Netto</v>
      </c>
      <c r="E245" s="3">
        <f>+HLOOKUP(E$232,[1]SP!$DZ$4:$EJ$78,74)</f>
        <v>6288355.0999999996</v>
      </c>
      <c r="F245" s="3">
        <f>+HLOOKUP(F$232,[1]SP!$DZ$4:$EJ$78,74)</f>
        <v>12276323.300000001</v>
      </c>
      <c r="G245" s="3">
        <f>+HLOOKUP(G$232,[1]SP!$DZ$4:$EJ$78,74)</f>
        <v>14312787.5</v>
      </c>
      <c r="H245" s="3">
        <f>+HLOOKUP(H$232,[1]SP!$DZ$4:$EJ$78,74)</f>
        <v>22282921.100000001</v>
      </c>
      <c r="I245" s="3">
        <f>+HLOOKUP(I$232,[1]SP!$DZ$4:$EJ$78,74)</f>
        <v>28255337.300000001</v>
      </c>
      <c r="J245" s="3">
        <f>+HLOOKUP(J$232,[1]SP!$DZ$4:$EJ$78,74)</f>
        <v>34222569.5</v>
      </c>
      <c r="K245" s="3">
        <f>+HLOOKUP(K$232,[1]SP!$DZ$4:$EJ$78,74)</f>
        <v>40184617.700000003</v>
      </c>
    </row>
    <row r="246" spans="4:11" hidden="1" outlineLevel="1"/>
    <row r="247" spans="4:11" hidden="1" outlineLevel="1">
      <c r="D247" s="14" t="s">
        <v>39</v>
      </c>
      <c r="E247" s="27">
        <f>SUM(E242:E245)</f>
        <v>10348650</v>
      </c>
      <c r="F247" s="27">
        <f t="shared" ref="F247:K247" si="34">SUM(F242:F245)</f>
        <v>14384915.200000001</v>
      </c>
      <c r="G247" s="27">
        <f t="shared" si="34"/>
        <v>16315765</v>
      </c>
      <c r="H247" s="27">
        <f t="shared" si="34"/>
        <v>24996708.100000001</v>
      </c>
      <c r="I247" s="27">
        <f t="shared" si="34"/>
        <v>32342333.800000001</v>
      </c>
      <c r="J247" s="27">
        <f t="shared" si="34"/>
        <v>37277759.5</v>
      </c>
      <c r="K247" s="27">
        <f t="shared" si="34"/>
        <v>43519985.200000003</v>
      </c>
    </row>
    <row r="248" spans="4:11" hidden="1" outlineLevel="1"/>
    <row r="249" spans="4:11" hidden="1" outlineLevel="1"/>
    <row r="250" spans="4:11" ht="15" hidden="1" outlineLevel="1" thickBot="1">
      <c r="E250" s="45">
        <f>+[1]C_Flow!DY5</f>
        <v>2019</v>
      </c>
      <c r="F250" s="45">
        <f>+[1]C_Flow!DZ5</f>
        <v>2020</v>
      </c>
      <c r="G250" s="45">
        <f>+[1]C_Flow!EA5</f>
        <v>2021</v>
      </c>
      <c r="H250" s="45">
        <f>+[1]C_Flow!EB5</f>
        <v>2022</v>
      </c>
      <c r="I250" s="45">
        <f>+[1]C_Flow!EC5</f>
        <v>2023</v>
      </c>
      <c r="J250" s="45">
        <f>+[1]C_Flow!ED5</f>
        <v>2024</v>
      </c>
      <c r="K250" s="45">
        <f>+[1]C_Flow!EE5</f>
        <v>2025</v>
      </c>
    </row>
    <row r="251" spans="4:11" hidden="1" outlineLevel="1">
      <c r="D251" t="str">
        <f>+[1]C_Flow!D9</f>
        <v>Utile (perdita) dell’esercizio</v>
      </c>
      <c r="E251" s="3">
        <f>+HLOOKUP(E$250,[1]C_Flow!$DY$5:$EH$35,5)</f>
        <v>5863355.0999999996</v>
      </c>
      <c r="F251" s="3">
        <f>+HLOOKUP(F$250,[1]C_Flow!$DY$5:$EH$35,5)</f>
        <v>5987968.2000000002</v>
      </c>
      <c r="G251" s="3">
        <f>+HLOOKUP(G$250,[1]C_Flow!$DY$5:$EH$35,5)</f>
        <v>2036464.2</v>
      </c>
      <c r="H251" s="3">
        <f>+HLOOKUP(H$250,[1]C_Flow!$DY$5:$EH$35,5)</f>
        <v>7970133.5999999996</v>
      </c>
      <c r="I251" s="3">
        <f>+HLOOKUP(I$250,[1]C_Flow!$DY$5:$EH$35,5)</f>
        <v>5972416.2000000002</v>
      </c>
      <c r="J251" s="3">
        <f>+HLOOKUP(J$250,[1]C_Flow!$DY$5:$EH$35,5)</f>
        <v>5967232.2000000002</v>
      </c>
      <c r="K251" s="3">
        <f>+HLOOKUP(K$250,[1]C_Flow!$DY$5:$EH$35,5)</f>
        <v>5962048.2000000002</v>
      </c>
    </row>
    <row r="252" spans="4:11" hidden="1" outlineLevel="1">
      <c r="D252" t="str">
        <f>+[1]C_Flow!D13</f>
        <v>1. Reddito Operativo</v>
      </c>
      <c r="E252" s="3">
        <f>+HLOOKUP(E$250,[1]C_Flow!$DY$5:$EH$35,9)</f>
        <v>8145197.5</v>
      </c>
      <c r="F252" s="3">
        <f>+HLOOKUP(F$250,[1]C_Flow!$DY$5:$EH$35,9)</f>
        <v>8316622.5</v>
      </c>
      <c r="G252" s="3">
        <f>+HLOOKUP(G$250,[1]C_Flow!$DY$5:$EH$35,9)</f>
        <v>2828422.5</v>
      </c>
      <c r="H252" s="3">
        <f>+HLOOKUP(H$250,[1]C_Flow!$DY$5:$EH$35,9)</f>
        <v>8302222.5</v>
      </c>
      <c r="I252" s="3">
        <f>+HLOOKUP(I$250,[1]C_Flow!$DY$5:$EH$35,9)</f>
        <v>8295022.5</v>
      </c>
      <c r="J252" s="3">
        <f>+HLOOKUP(J$250,[1]C_Flow!$DY$5:$EH$35,9)</f>
        <v>8287822.5</v>
      </c>
      <c r="K252" s="3">
        <f>+HLOOKUP(K$250,[1]C_Flow!$DY$5:$EH$35,9)</f>
        <v>8280622.5</v>
      </c>
    </row>
    <row r="253" spans="4:11" hidden="1" outlineLevel="1">
      <c r="D253" t="str">
        <f>+[1]C_Flow!D18</f>
        <v>2. Flusso finanziario prima delle variazioni del ccn</v>
      </c>
      <c r="E253" s="3">
        <f>+HLOOKUP(E$250,[1]C_Flow!$DY$5:$EH$35,14)</f>
        <v>8331060</v>
      </c>
      <c r="F253" s="3">
        <f>+HLOOKUP(F$250,[1]C_Flow!$DY$5:$EH$35,14)</f>
        <v>8331060</v>
      </c>
      <c r="G253" s="3">
        <f>+HLOOKUP(G$250,[1]C_Flow!$DY$5:$EH$35,14)</f>
        <v>2850060</v>
      </c>
      <c r="H253" s="3">
        <f>+HLOOKUP(H$250,[1]C_Flow!$DY$5:$EH$35,14)</f>
        <v>8331060</v>
      </c>
      <c r="I253" s="3">
        <f>+HLOOKUP(I$250,[1]C_Flow!$DY$5:$EH$35,14)</f>
        <v>8331060</v>
      </c>
      <c r="J253" s="3">
        <f>+HLOOKUP(J$250,[1]C_Flow!$DY$5:$EH$35,14)</f>
        <v>8331060</v>
      </c>
      <c r="K253" s="3">
        <f>+HLOOKUP(K$250,[1]C_Flow!$DY$5:$EH$35,14)</f>
        <v>8331060</v>
      </c>
    </row>
    <row r="254" spans="4:11" hidden="1" outlineLevel="1">
      <c r="D254" t="str">
        <f>+[1]C_Flow!D27</f>
        <v>3. Flusso finanziario dopo le variazioni del ccn</v>
      </c>
      <c r="E254" s="3">
        <f>+HLOOKUP(E$250,[1]C_Flow!$DY$5:$EH$35,23)</f>
        <v>8714035</v>
      </c>
      <c r="F254" s="3">
        <f>+HLOOKUP(F$250,[1]C_Flow!$DY$5:$EH$35,23)</f>
        <v>8331610</v>
      </c>
      <c r="G254" s="3">
        <f>+HLOOKUP(G$250,[1]C_Flow!$DY$5:$EH$35,23)</f>
        <v>2638380</v>
      </c>
      <c r="H254" s="3">
        <f>+HLOOKUP(H$250,[1]C_Flow!$DY$5:$EH$35,23)</f>
        <v>8542740</v>
      </c>
      <c r="I254" s="3">
        <f>+HLOOKUP(I$250,[1]C_Flow!$DY$5:$EH$35,23)</f>
        <v>8331060</v>
      </c>
      <c r="J254" s="3">
        <f>+HLOOKUP(J$250,[1]C_Flow!$DY$5:$EH$35,23)</f>
        <v>8331060</v>
      </c>
      <c r="K254" s="3">
        <f>+HLOOKUP(K$250,[1]C_Flow!$DY$5:$EH$35,23)</f>
        <v>8331060</v>
      </c>
    </row>
    <row r="255" spans="4:11" hidden="1" outlineLevel="1">
      <c r="D255" t="str">
        <f>+[1]C_Flow!D31</f>
        <v>4. Flusso finanziario dopo le altre rettifiche</v>
      </c>
      <c r="E255" s="3">
        <f>+HLOOKUP(E$250,[1]C_Flow!$DY$5:$EH$35,27)</f>
        <v>8881035</v>
      </c>
      <c r="F255" s="3">
        <f>+HLOOKUP(F$250,[1]C_Flow!$DY$5:$EH$35,27)</f>
        <v>3962525.1999999993</v>
      </c>
      <c r="G255" s="3">
        <f>+HLOOKUP(G$250,[1]C_Flow!$DY$5:$EH$35,27)</f>
        <v>327613.80000000075</v>
      </c>
      <c r="H255" s="3">
        <f>+HLOOKUP(H$250,[1]C_Flow!$DY$5:$EH$35,27)</f>
        <v>9479477.6999999993</v>
      </c>
      <c r="I255" s="3">
        <f>+HLOOKUP(I$250,[1]C_Flow!$DY$5:$EH$35,27)</f>
        <v>7972019.0999999996</v>
      </c>
      <c r="J255" s="3">
        <f>+HLOOKUP(J$250,[1]C_Flow!$DY$5:$EH$35,27)</f>
        <v>4209936.2999999989</v>
      </c>
      <c r="K255" s="3">
        <f>+HLOOKUP(K$250,[1]C_Flow!$DY$5:$EH$35,27)</f>
        <v>6204485.7000000011</v>
      </c>
    </row>
    <row r="256" spans="4:11" hidden="1" outlineLevel="1">
      <c r="D256" s="14" t="str">
        <f>+[1]C_Flow!D33</f>
        <v>Flusso finanziario della gestione reddituale (A)</v>
      </c>
      <c r="E256" s="27">
        <f>+HLOOKUP(E$250,[1]C_Flow!$DY$5:$EH$35,29)</f>
        <v>8881035</v>
      </c>
      <c r="F256" s="27">
        <f>+HLOOKUP(F$250,[1]C_Flow!$DY$5:$EH$35,29)</f>
        <v>3962525.1999999993</v>
      </c>
      <c r="G256" s="27">
        <f>+HLOOKUP(G$250,[1]C_Flow!$DY$5:$EH$35,29)</f>
        <v>327613.80000000075</v>
      </c>
      <c r="H256" s="27">
        <f>+HLOOKUP(H$250,[1]C_Flow!$DY$5:$EH$35,29)</f>
        <v>9479477.6999999993</v>
      </c>
      <c r="I256" s="27">
        <f>+HLOOKUP(I$250,[1]C_Flow!$DY$5:$EH$35,29)</f>
        <v>7972019.0999999996</v>
      </c>
      <c r="J256" s="27">
        <f>+HLOOKUP(J$250,[1]C_Flow!$DY$5:$EH$35,29)</f>
        <v>4209936.2999999989</v>
      </c>
      <c r="K256" s="27">
        <f>+HLOOKUP(K$250,[1]C_Flow!$DY$5:$EH$35,29)</f>
        <v>6204485.7000000011</v>
      </c>
    </row>
    <row r="257" spans="4:12" hidden="1" outlineLevel="1">
      <c r="D257" s="14" t="str">
        <f>+[1]C_Flow!D54</f>
        <v>Flusso finanziario dell’attività di investimento (B)</v>
      </c>
      <c r="E257" s="27">
        <f>+HLOOKUP(E$250,[1]C_Flow!$DY$5:$EH$35,31)</f>
        <v>-102000</v>
      </c>
      <c r="F257" s="27">
        <f>+HLOOKUP(F$250,[1]C_Flow!$DY$5:$EH$35,31)</f>
        <v>-72000</v>
      </c>
      <c r="G257" s="27">
        <f>+HLOOKUP(G$250,[1]C_Flow!$DY$5:$EH$35,31)</f>
        <v>-72000</v>
      </c>
      <c r="H257" s="27">
        <f>+HLOOKUP(H$250,[1]C_Flow!$DY$5:$EH$35,31)</f>
        <v>-72000</v>
      </c>
      <c r="I257" s="27">
        <f>+HLOOKUP(I$250,[1]C_Flow!$DY$5:$EH$35,31)</f>
        <v>-72000</v>
      </c>
      <c r="J257" s="27">
        <f>+HLOOKUP(J$250,[1]C_Flow!$DY$5:$EH$35,31)</f>
        <v>-72000</v>
      </c>
      <c r="K257" s="27">
        <f>+HLOOKUP(K$250,[1]C_Flow!$DY$5:$EH$35,31)</f>
        <v>-72000</v>
      </c>
      <c r="L257" s="14"/>
    </row>
    <row r="258" spans="4:12" hidden="1" outlineLevel="1">
      <c r="E258" s="3"/>
    </row>
    <row r="259" spans="4:12" ht="15.6" hidden="1" outlineLevel="1" thickTop="1" thickBot="1">
      <c r="D259" s="37" t="s">
        <v>170</v>
      </c>
      <c r="E259" s="34">
        <f>+E256+E257</f>
        <v>8779035</v>
      </c>
      <c r="F259" s="34">
        <f t="shared" ref="F259:K259" si="35">+F256+F257</f>
        <v>3890525.1999999993</v>
      </c>
      <c r="G259" s="34">
        <f t="shared" si="35"/>
        <v>255613.80000000075</v>
      </c>
      <c r="H259" s="34">
        <f t="shared" si="35"/>
        <v>9407477.6999999993</v>
      </c>
      <c r="I259" s="34">
        <f t="shared" si="35"/>
        <v>7900019.0999999996</v>
      </c>
      <c r="J259" s="34">
        <f t="shared" si="35"/>
        <v>4137936.2999999989</v>
      </c>
      <c r="K259" s="34">
        <f t="shared" si="35"/>
        <v>6132485.7000000011</v>
      </c>
    </row>
    <row r="260" spans="4:12" hidden="1" outlineLevel="1"/>
    <row r="261" spans="4:12" hidden="1" outlineLevel="1">
      <c r="D261" s="126"/>
      <c r="E261" s="53"/>
      <c r="F261" s="53"/>
      <c r="G261" s="53"/>
      <c r="H261" s="53"/>
      <c r="I261" s="53"/>
      <c r="J261" s="54"/>
    </row>
    <row r="262" spans="4:12" ht="21" hidden="1" outlineLevel="1">
      <c r="D262" s="366" t="s">
        <v>171</v>
      </c>
      <c r="E262" s="364"/>
      <c r="F262" s="57" t="s">
        <v>172</v>
      </c>
      <c r="G262" s="58"/>
      <c r="H262" s="58"/>
      <c r="I262" s="58"/>
      <c r="J262" s="59"/>
    </row>
    <row r="263" spans="4:12" hidden="1" outlineLevel="1">
      <c r="D263" s="127"/>
      <c r="E263" s="58"/>
      <c r="F263" s="58"/>
      <c r="G263" s="58"/>
      <c r="H263" s="58"/>
      <c r="I263" s="58"/>
      <c r="J263" s="59"/>
    </row>
    <row r="264" spans="4:12" ht="15.6" hidden="1" outlineLevel="1">
      <c r="D264" s="366" t="s">
        <v>143</v>
      </c>
      <c r="E264" s="364"/>
      <c r="F264" s="60" t="s">
        <v>173</v>
      </c>
      <c r="G264" s="58"/>
      <c r="H264" s="58"/>
      <c r="I264" s="58"/>
      <c r="J264" s="59"/>
    </row>
    <row r="265" spans="4:12" hidden="1" outlineLevel="1">
      <c r="D265" s="127"/>
      <c r="E265" s="58"/>
      <c r="F265" s="60" t="s">
        <v>174</v>
      </c>
      <c r="G265" s="58"/>
      <c r="H265" s="58"/>
      <c r="I265" s="58"/>
      <c r="J265" s="59"/>
    </row>
    <row r="266" spans="4:12" ht="15.6" hidden="1" outlineLevel="1">
      <c r="D266" s="127"/>
      <c r="E266" s="58"/>
      <c r="F266" s="60" t="s">
        <v>175</v>
      </c>
      <c r="G266" s="58"/>
      <c r="H266" s="58"/>
      <c r="I266" s="58"/>
      <c r="J266" s="59"/>
    </row>
    <row r="267" spans="4:12" hidden="1" outlineLevel="1">
      <c r="D267" s="127"/>
      <c r="E267" s="58"/>
      <c r="F267" s="60" t="s">
        <v>176</v>
      </c>
      <c r="G267" s="58"/>
      <c r="H267" s="58"/>
      <c r="I267" s="58"/>
      <c r="J267" s="59"/>
    </row>
    <row r="268" spans="4:12" hidden="1" outlineLevel="1">
      <c r="D268" s="127"/>
      <c r="E268" s="58"/>
      <c r="F268" s="61" t="s">
        <v>127</v>
      </c>
      <c r="G268" s="58"/>
      <c r="H268" s="58"/>
      <c r="I268" s="58"/>
      <c r="J268" s="59"/>
    </row>
    <row r="269" spans="4:12" hidden="1" outlineLevel="1">
      <c r="D269" s="127"/>
      <c r="E269" s="58"/>
      <c r="F269" s="60" t="s">
        <v>177</v>
      </c>
      <c r="G269" s="58"/>
      <c r="H269" s="58"/>
      <c r="I269" s="58"/>
      <c r="J269" s="59"/>
    </row>
    <row r="270" spans="4:12" hidden="1" outlineLevel="1">
      <c r="D270" s="127"/>
      <c r="E270" s="58"/>
      <c r="F270" s="61" t="s">
        <v>178</v>
      </c>
      <c r="G270" s="58"/>
      <c r="H270" s="58"/>
      <c r="I270" s="58"/>
      <c r="J270" s="59"/>
    </row>
    <row r="271" spans="4:12" ht="15.6" hidden="1" outlineLevel="1">
      <c r="D271" s="127"/>
      <c r="E271" s="58"/>
      <c r="F271" s="61" t="s">
        <v>179</v>
      </c>
      <c r="G271" s="58"/>
      <c r="H271" s="58"/>
      <c r="I271" s="58"/>
      <c r="J271" s="59"/>
    </row>
    <row r="272" spans="4:12" hidden="1" outlineLevel="1">
      <c r="D272" s="127"/>
      <c r="E272" s="58"/>
      <c r="F272" s="61" t="s">
        <v>180</v>
      </c>
      <c r="G272" s="58"/>
      <c r="H272" s="58"/>
      <c r="I272" s="58"/>
      <c r="J272" s="59"/>
    </row>
    <row r="273" spans="4:10" ht="15.6" hidden="1" outlineLevel="1">
      <c r="D273" s="127"/>
      <c r="E273" s="58"/>
      <c r="F273" s="61" t="s">
        <v>181</v>
      </c>
      <c r="G273" s="58"/>
      <c r="H273" s="58"/>
      <c r="I273" s="58"/>
      <c r="J273" s="59"/>
    </row>
    <row r="274" spans="4:10" ht="15.6" hidden="1" outlineLevel="1">
      <c r="D274" s="127"/>
      <c r="E274" s="58"/>
      <c r="F274" s="60" t="s">
        <v>182</v>
      </c>
      <c r="G274" s="58"/>
      <c r="H274" s="58"/>
      <c r="I274" s="58"/>
      <c r="J274" s="59"/>
    </row>
    <row r="275" spans="4:10" ht="16.2" hidden="1" outlineLevel="1">
      <c r="D275" s="127"/>
      <c r="E275" s="58"/>
      <c r="F275" s="63" t="s">
        <v>131</v>
      </c>
      <c r="G275" s="58"/>
      <c r="H275" s="58"/>
      <c r="I275" s="58"/>
      <c r="J275" s="59"/>
    </row>
    <row r="276" spans="4:10" ht="15.6" hidden="1" outlineLevel="1">
      <c r="D276" s="127"/>
      <c r="E276" s="58"/>
      <c r="F276" s="62" t="s">
        <v>132</v>
      </c>
      <c r="G276" s="58"/>
      <c r="H276" s="58"/>
      <c r="I276" s="58"/>
      <c r="J276" s="59"/>
    </row>
    <row r="277" spans="4:10" hidden="1" outlineLevel="1">
      <c r="D277" s="127"/>
      <c r="E277" s="58"/>
      <c r="F277" s="62" t="s">
        <v>183</v>
      </c>
      <c r="G277" s="58"/>
      <c r="H277" s="58"/>
      <c r="I277" s="58"/>
      <c r="J277" s="59"/>
    </row>
    <row r="278" spans="4:10" hidden="1" outlineLevel="1">
      <c r="D278" s="127"/>
      <c r="E278" s="58"/>
      <c r="F278" s="62" t="s">
        <v>184</v>
      </c>
      <c r="G278" s="58"/>
      <c r="H278" s="58"/>
      <c r="I278" s="58"/>
      <c r="J278" s="59"/>
    </row>
    <row r="279" spans="4:10" hidden="1" outlineLevel="1">
      <c r="D279" s="127"/>
      <c r="E279" s="58"/>
      <c r="F279" s="62" t="s">
        <v>185</v>
      </c>
      <c r="G279" s="58"/>
      <c r="H279" s="58"/>
      <c r="I279" s="58"/>
      <c r="J279" s="59"/>
    </row>
    <row r="280" spans="4:10" hidden="1" outlineLevel="1">
      <c r="D280" s="127"/>
      <c r="E280" s="58"/>
      <c r="F280" s="128" t="s">
        <v>186</v>
      </c>
      <c r="G280" s="58"/>
      <c r="H280" s="58"/>
      <c r="I280" s="58"/>
      <c r="J280" s="59"/>
    </row>
    <row r="281" spans="4:10" ht="15.6" hidden="1" outlineLevel="1">
      <c r="D281" s="127"/>
      <c r="E281" s="58"/>
      <c r="F281" s="128" t="s">
        <v>187</v>
      </c>
      <c r="G281" s="58"/>
      <c r="H281" s="58"/>
      <c r="I281" s="58"/>
      <c r="J281" s="59"/>
    </row>
    <row r="282" spans="4:10" hidden="1" outlineLevel="1">
      <c r="D282" s="127"/>
      <c r="E282" s="58"/>
      <c r="F282" s="58"/>
      <c r="G282" s="58"/>
      <c r="H282" s="58"/>
      <c r="I282" s="58"/>
      <c r="J282" s="59"/>
    </row>
    <row r="283" spans="4:10" hidden="1" outlineLevel="1">
      <c r="D283" s="127"/>
      <c r="E283" s="58"/>
      <c r="F283" s="73" t="s">
        <v>188</v>
      </c>
      <c r="G283" s="68">
        <v>0.24</v>
      </c>
      <c r="H283" s="58"/>
      <c r="I283" s="58"/>
      <c r="J283" s="59"/>
    </row>
    <row r="284" spans="4:10" hidden="1" outlineLevel="1">
      <c r="D284" s="127"/>
      <c r="E284" s="58"/>
      <c r="F284" s="73" t="s">
        <v>189</v>
      </c>
      <c r="G284" s="68">
        <v>7.0000000000000007E-2</v>
      </c>
      <c r="H284" s="129"/>
      <c r="I284" s="63"/>
      <c r="J284" s="89"/>
    </row>
    <row r="285" spans="4:10" hidden="1" outlineLevel="1">
      <c r="D285" s="127"/>
      <c r="E285" s="58"/>
      <c r="F285" s="73" t="s">
        <v>190</v>
      </c>
      <c r="G285" s="68">
        <v>0.02</v>
      </c>
      <c r="H285" s="129"/>
      <c r="I285" s="63"/>
      <c r="J285" s="89"/>
    </row>
    <row r="286" spans="4:10" hidden="1" outlineLevel="1">
      <c r="D286" s="127"/>
      <c r="E286" s="58"/>
      <c r="F286" s="73" t="s">
        <v>191</v>
      </c>
      <c r="G286" s="68">
        <v>0.05</v>
      </c>
      <c r="H286" s="129"/>
      <c r="I286" s="63"/>
      <c r="J286" s="89"/>
    </row>
    <row r="287" spans="4:10" hidden="1" outlineLevel="1">
      <c r="D287" s="127"/>
      <c r="E287" s="58"/>
      <c r="F287" s="73" t="s">
        <v>192</v>
      </c>
      <c r="G287" s="66">
        <f>+F245</f>
        <v>12276323.300000001</v>
      </c>
      <c r="H287" s="130"/>
      <c r="I287" s="63"/>
      <c r="J287" s="89"/>
    </row>
    <row r="288" spans="4:10" hidden="1" outlineLevel="1">
      <c r="D288" s="127"/>
      <c r="E288" s="58"/>
      <c r="F288" s="73" t="s">
        <v>193</v>
      </c>
      <c r="G288" s="66">
        <f>-(+F244+F242-F238-F233)</f>
        <v>11225865.200000001</v>
      </c>
      <c r="H288" s="130"/>
      <c r="I288" s="63"/>
      <c r="J288" s="89"/>
    </row>
    <row r="289" spans="2:10" hidden="1" outlineLevel="1">
      <c r="D289" s="127"/>
      <c r="E289" s="58"/>
      <c r="F289" s="58"/>
      <c r="G289" s="58"/>
      <c r="H289" s="58"/>
      <c r="I289" s="58"/>
      <c r="J289" s="59"/>
    </row>
    <row r="290" spans="2:10" hidden="1" outlineLevel="1">
      <c r="D290" s="127"/>
      <c r="E290" s="58"/>
      <c r="F290" s="65" t="s">
        <v>194</v>
      </c>
      <c r="G290" s="131">
        <f>+IF(G287+G288&gt;0,(G285+G286)*G287/(G287+G288)+G284*(1-G283)*G288/(G287+G288),0)</f>
        <v>6.1975447930732078E-2</v>
      </c>
      <c r="H290" s="58"/>
      <c r="I290" s="58"/>
      <c r="J290" s="59"/>
    </row>
    <row r="291" spans="2:10" hidden="1" outlineLevel="1">
      <c r="D291" s="127"/>
      <c r="E291" s="58"/>
      <c r="F291" s="58"/>
      <c r="G291" s="58"/>
      <c r="H291" s="58"/>
      <c r="I291" s="58"/>
      <c r="J291" s="59"/>
    </row>
    <row r="292" spans="2:10" hidden="1" outlineLevel="1">
      <c r="D292" s="132"/>
      <c r="E292" s="63"/>
      <c r="F292" s="73" t="str">
        <f>+"VALORE ATTUALE CASH FLOW "&amp;$E$250&amp;" ="</f>
        <v>VALORE ATTUALE CASH FLOW 2019 =</v>
      </c>
      <c r="G292" s="66">
        <f>+G259/((1+$E$682)^H292)</f>
        <v>255613.80000000075</v>
      </c>
      <c r="H292" s="133">
        <v>1</v>
      </c>
      <c r="I292" s="63"/>
      <c r="J292" s="89"/>
    </row>
    <row r="293" spans="2:10" hidden="1" outlineLevel="1">
      <c r="D293" s="132"/>
      <c r="E293" s="63"/>
      <c r="F293" s="73" t="str">
        <f>+"VALORE ATTUALE CASH FLOW "&amp;$F$250&amp;" ="</f>
        <v>VALORE ATTUALE CASH FLOW 2020 =</v>
      </c>
      <c r="G293" s="66">
        <f>+H259/((1+$E$682)^H293)</f>
        <v>9407477.6999999993</v>
      </c>
      <c r="H293" s="133">
        <v>2</v>
      </c>
      <c r="I293" s="63"/>
      <c r="J293" s="89"/>
    </row>
    <row r="294" spans="2:10" hidden="1" outlineLevel="1">
      <c r="D294" s="132"/>
      <c r="E294" s="63"/>
      <c r="F294" s="73" t="str">
        <f>+"VALORE ATTUALE CASH FLOW "&amp;$G$250&amp;" ="</f>
        <v>VALORE ATTUALE CASH FLOW 2021 =</v>
      </c>
      <c r="G294" s="66">
        <f>+I259/((1+$E$682)^H294)</f>
        <v>7900019.0999999996</v>
      </c>
      <c r="H294" s="133">
        <v>3</v>
      </c>
      <c r="I294" s="63"/>
      <c r="J294" s="89"/>
    </row>
    <row r="295" spans="2:10" hidden="1" outlineLevel="1">
      <c r="D295" s="132"/>
      <c r="E295" s="63"/>
      <c r="F295" s="73" t="str">
        <f>+"VALORE ATTUALE CASH FLOW "&amp;$H$250&amp;" ="</f>
        <v>VALORE ATTUALE CASH FLOW 2022 =</v>
      </c>
      <c r="G295" s="66">
        <f>+J259/((1+$E$682)^H295)</f>
        <v>4137936.2999999989</v>
      </c>
      <c r="H295" s="133">
        <v>4</v>
      </c>
      <c r="I295" s="63"/>
      <c r="J295" s="89"/>
    </row>
    <row r="296" spans="2:10" hidden="1" outlineLevel="1">
      <c r="D296" s="132"/>
      <c r="E296" s="63"/>
      <c r="F296" s="73" t="str">
        <f>+"VALORE ATTUALE CASH FLOW "&amp;$I$250&amp;" ="</f>
        <v>VALORE ATTUALE CASH FLOW 2023 =</v>
      </c>
      <c r="G296" s="66">
        <f>+K259/((1+$E$682)^H296)</f>
        <v>6132485.7000000011</v>
      </c>
      <c r="H296" s="133">
        <v>5</v>
      </c>
      <c r="I296" s="63"/>
      <c r="J296" s="89"/>
    </row>
    <row r="297" spans="2:10" hidden="1" outlineLevel="1">
      <c r="D297" s="132"/>
      <c r="E297" s="63"/>
      <c r="F297" s="73" t="s">
        <v>195</v>
      </c>
      <c r="G297" s="66">
        <f>+(K259/G290)/((1+$G$290)^H297)</f>
        <v>73256217.114340499</v>
      </c>
      <c r="H297" s="133">
        <f>+H296</f>
        <v>5</v>
      </c>
      <c r="I297" s="63"/>
      <c r="J297" s="89"/>
    </row>
    <row r="298" spans="2:10" hidden="1" outlineLevel="1">
      <c r="D298" s="132"/>
      <c r="E298" s="63"/>
      <c r="F298" s="73" t="s">
        <v>193</v>
      </c>
      <c r="G298" s="66">
        <f>-G288</f>
        <v>-11225865.200000001</v>
      </c>
      <c r="H298" s="134"/>
      <c r="I298" s="63"/>
      <c r="J298" s="89"/>
    </row>
    <row r="299" spans="2:10" hidden="1" outlineLevel="1">
      <c r="D299" s="132"/>
      <c r="E299" s="63"/>
      <c r="F299" s="63"/>
      <c r="G299" s="88"/>
      <c r="H299" s="63"/>
      <c r="I299" s="63"/>
      <c r="J299" s="89"/>
    </row>
    <row r="300" spans="2:10" hidden="1" outlineLevel="1">
      <c r="D300" s="132"/>
      <c r="E300" s="63"/>
      <c r="F300" s="135" t="s">
        <v>196</v>
      </c>
      <c r="G300" s="136">
        <f>+SUM(G292:G298)</f>
        <v>89863884.514340505</v>
      </c>
      <c r="H300" s="63"/>
      <c r="I300" s="63"/>
      <c r="J300" s="89"/>
    </row>
    <row r="301" spans="2:10" ht="15" hidden="1" outlineLevel="1" thickBot="1">
      <c r="D301" s="96"/>
      <c r="E301" s="97"/>
      <c r="F301" s="97"/>
      <c r="G301" s="97"/>
      <c r="H301" s="97"/>
      <c r="I301" s="97"/>
      <c r="J301" s="98"/>
    </row>
    <row r="302" spans="2:10" collapsed="1"/>
    <row r="303" spans="2:10">
      <c r="B303" s="14" t="s">
        <v>197</v>
      </c>
    </row>
    <row r="304" spans="2:10" hidden="1" outlineLevel="1">
      <c r="B304" s="137"/>
      <c r="C304" s="137"/>
      <c r="D304" s="137"/>
      <c r="E304" s="137"/>
      <c r="F304" s="137"/>
      <c r="G304" s="137"/>
      <c r="H304" s="137"/>
      <c r="I304" s="137"/>
      <c r="J304" s="137"/>
    </row>
    <row r="305" spans="2:10" ht="15" hidden="1" outlineLevel="1" thickBot="1">
      <c r="B305" s="138" t="s">
        <v>198</v>
      </c>
      <c r="C305" s="138"/>
      <c r="D305" s="45">
        <f t="shared" ref="D305:I305" si="36">+E250</f>
        <v>2019</v>
      </c>
      <c r="E305" s="45">
        <f t="shared" si="36"/>
        <v>2020</v>
      </c>
      <c r="F305" s="45">
        <f t="shared" si="36"/>
        <v>2021</v>
      </c>
      <c r="G305" s="45">
        <f t="shared" si="36"/>
        <v>2022</v>
      </c>
      <c r="H305" s="45">
        <f t="shared" si="36"/>
        <v>2023</v>
      </c>
      <c r="I305" s="45">
        <f t="shared" si="36"/>
        <v>2024</v>
      </c>
      <c r="J305" s="137"/>
    </row>
    <row r="306" spans="2:10" hidden="1" outlineLevel="1">
      <c r="B306" s="137"/>
      <c r="C306" s="137"/>
      <c r="D306" s="137"/>
      <c r="E306" s="137"/>
      <c r="F306" s="137"/>
      <c r="G306" s="137"/>
      <c r="H306" s="137"/>
      <c r="I306" s="137"/>
      <c r="J306" s="137"/>
    </row>
    <row r="307" spans="2:10" hidden="1" outlineLevel="1">
      <c r="B307" s="137" t="s">
        <v>199</v>
      </c>
      <c r="C307" s="137"/>
      <c r="D307" s="139">
        <f t="shared" ref="D307:I307" si="37">+E237</f>
        <v>696475</v>
      </c>
      <c r="E307" s="139">
        <f t="shared" si="37"/>
        <v>754375</v>
      </c>
      <c r="F307" s="139">
        <f t="shared" si="37"/>
        <v>805075</v>
      </c>
      <c r="G307" s="139">
        <f t="shared" si="37"/>
        <v>848575</v>
      </c>
      <c r="H307" s="139">
        <f t="shared" si="37"/>
        <v>884875</v>
      </c>
      <c r="I307" s="139">
        <f t="shared" si="37"/>
        <v>913975</v>
      </c>
      <c r="J307" s="137"/>
    </row>
    <row r="308" spans="2:10" hidden="1" outlineLevel="1">
      <c r="B308" s="137" t="s">
        <v>59</v>
      </c>
      <c r="C308" s="137"/>
      <c r="D308" s="139">
        <f t="shared" ref="D308:I308" si="38">+E236</f>
        <v>810000</v>
      </c>
      <c r="E308" s="139">
        <f t="shared" si="38"/>
        <v>810000</v>
      </c>
      <c r="F308" s="139">
        <f t="shared" si="38"/>
        <v>810000</v>
      </c>
      <c r="G308" s="139">
        <f t="shared" si="38"/>
        <v>810000</v>
      </c>
      <c r="H308" s="139">
        <f t="shared" si="38"/>
        <v>810000</v>
      </c>
      <c r="I308" s="139">
        <f t="shared" si="38"/>
        <v>810000</v>
      </c>
      <c r="J308" s="137"/>
    </row>
    <row r="309" spans="2:10" hidden="1" outlineLevel="1">
      <c r="B309" s="137" t="s">
        <v>200</v>
      </c>
      <c r="C309" s="137"/>
      <c r="D309" s="139">
        <f t="shared" ref="D309:I309" si="39">+E238</f>
        <v>0</v>
      </c>
      <c r="E309" s="139">
        <f t="shared" si="39"/>
        <v>0</v>
      </c>
      <c r="F309" s="139">
        <f t="shared" si="39"/>
        <v>0</v>
      </c>
      <c r="G309" s="139">
        <f t="shared" si="39"/>
        <v>0</v>
      </c>
      <c r="H309" s="139">
        <f t="shared" si="39"/>
        <v>0</v>
      </c>
      <c r="I309" s="139">
        <f t="shared" si="39"/>
        <v>0</v>
      </c>
      <c r="J309" s="137"/>
    </row>
    <row r="310" spans="2:10" hidden="1" outlineLevel="1">
      <c r="B310" s="137" t="s">
        <v>201</v>
      </c>
      <c r="C310" s="137"/>
      <c r="D310" s="139">
        <f t="shared" ref="D310:I310" si="40">+E235+E234-E243</f>
        <v>-2657957.4</v>
      </c>
      <c r="E310" s="139">
        <f t="shared" si="40"/>
        <v>-513916.89999999956</v>
      </c>
      <c r="F310" s="139">
        <f t="shared" si="40"/>
        <v>1194730.9999999995</v>
      </c>
      <c r="G310" s="139">
        <f t="shared" si="40"/>
        <v>-181615.60000000009</v>
      </c>
      <c r="H310" s="139">
        <f t="shared" si="40"/>
        <v>-2041020.9999999993</v>
      </c>
      <c r="I310" s="139">
        <f t="shared" si="40"/>
        <v>-136327.59999999823</v>
      </c>
      <c r="J310" s="137"/>
    </row>
    <row r="311" spans="2:10" hidden="1" outlineLevel="1">
      <c r="B311" s="140" t="s">
        <v>202</v>
      </c>
      <c r="C311" s="140"/>
      <c r="D311" s="141">
        <f>+SUM(D307:D310)</f>
        <v>-1151482.3999999999</v>
      </c>
      <c r="E311" s="141">
        <f t="shared" ref="E311:I311" si="41">+SUM(E307:E310)</f>
        <v>1050458.1000000006</v>
      </c>
      <c r="F311" s="141">
        <f t="shared" si="41"/>
        <v>2809805.9999999995</v>
      </c>
      <c r="G311" s="141">
        <f t="shared" si="41"/>
        <v>1476959.4</v>
      </c>
      <c r="H311" s="141">
        <f t="shared" si="41"/>
        <v>-346145.9999999993</v>
      </c>
      <c r="I311" s="141">
        <f t="shared" si="41"/>
        <v>1587647.4000000018</v>
      </c>
      <c r="J311" s="140"/>
    </row>
    <row r="312" spans="2:10" hidden="1" outlineLevel="1">
      <c r="B312" s="137"/>
      <c r="C312" s="137"/>
      <c r="D312" s="139"/>
      <c r="E312" s="139"/>
      <c r="F312" s="139"/>
      <c r="G312" s="139"/>
      <c r="H312" s="139"/>
      <c r="I312" s="139"/>
      <c r="J312" s="137"/>
    </row>
    <row r="313" spans="2:10" hidden="1" outlineLevel="1">
      <c r="B313" s="137" t="s">
        <v>203</v>
      </c>
      <c r="C313" s="137"/>
      <c r="D313" s="139">
        <f>+E244+E242-E233-[1]SP!EA64</f>
        <v>-7710175</v>
      </c>
      <c r="E313" s="139">
        <f>+F244+F242-F233-[1]SP!EB64</f>
        <v>-11496540.200000001</v>
      </c>
      <c r="F313" s="139">
        <f>+G244+G242-G233-[1]SP!EC64</f>
        <v>-11773994.000000002</v>
      </c>
      <c r="G313" s="139">
        <f>+H244+H242-H233-[1]SP!ED64</f>
        <v>-21077311.700000003</v>
      </c>
      <c r="H313" s="139">
        <f>+I244+I242-I233-[1]SP!EE64</f>
        <v>-28873170.800000004</v>
      </c>
      <c r="I313" s="139">
        <f>+J244+J242-J233-[1]SP!EF64</f>
        <v>-32906947.100000001</v>
      </c>
      <c r="J313" s="137"/>
    </row>
    <row r="314" spans="2:10" hidden="1" outlineLevel="1">
      <c r="B314" s="137" t="s">
        <v>204</v>
      </c>
      <c r="C314" s="137"/>
      <c r="D314" s="139">
        <f>+[1]SP!DZ64</f>
        <v>320000</v>
      </c>
      <c r="E314" s="139">
        <f>+[1]SP!EA64</f>
        <v>270337.5</v>
      </c>
      <c r="F314" s="139">
        <f>+[1]SP!EB64</f>
        <v>270675</v>
      </c>
      <c r="G314" s="139">
        <f>+[1]SP!EC64</f>
        <v>271012.5</v>
      </c>
      <c r="H314" s="139">
        <f>+[1]SP!ED64</f>
        <v>271350</v>
      </c>
      <c r="I314" s="139">
        <f>+[1]SP!EE64</f>
        <v>271687.5</v>
      </c>
      <c r="J314" s="137"/>
    </row>
    <row r="315" spans="2:10" hidden="1" outlineLevel="1">
      <c r="B315" s="137" t="s">
        <v>205</v>
      </c>
      <c r="C315" s="137"/>
      <c r="D315" s="139">
        <f t="shared" ref="D315:I315" si="42">+F245</f>
        <v>12276323.300000001</v>
      </c>
      <c r="E315" s="139">
        <f t="shared" si="42"/>
        <v>14312787.5</v>
      </c>
      <c r="F315" s="139">
        <f t="shared" si="42"/>
        <v>22282921.100000001</v>
      </c>
      <c r="G315" s="139">
        <f t="shared" si="42"/>
        <v>28255337.300000001</v>
      </c>
      <c r="H315" s="139">
        <f t="shared" si="42"/>
        <v>34222569.5</v>
      </c>
      <c r="I315" s="139">
        <f t="shared" si="42"/>
        <v>40184617.700000003</v>
      </c>
      <c r="J315" s="137"/>
    </row>
    <row r="316" spans="2:10" hidden="1" outlineLevel="1">
      <c r="B316" s="140" t="s">
        <v>206</v>
      </c>
      <c r="C316" s="140"/>
      <c r="D316" s="141">
        <f>SUM(D313:D315)</f>
        <v>4886148.3000000007</v>
      </c>
      <c r="E316" s="141">
        <f t="shared" ref="E316:I316" si="43">SUM(E313:E315)</f>
        <v>3086584.7999999989</v>
      </c>
      <c r="F316" s="141">
        <f t="shared" si="43"/>
        <v>10779602.1</v>
      </c>
      <c r="G316" s="141">
        <f t="shared" si="43"/>
        <v>7449038.0999999978</v>
      </c>
      <c r="H316" s="141">
        <f t="shared" si="43"/>
        <v>5620748.6999999955</v>
      </c>
      <c r="I316" s="141">
        <f t="shared" si="43"/>
        <v>7549358.1000000015</v>
      </c>
      <c r="J316" s="140"/>
    </row>
    <row r="317" spans="2:10" hidden="1" outlineLevel="1">
      <c r="B317" s="140"/>
      <c r="C317" s="140"/>
      <c r="D317" s="142"/>
      <c r="E317" s="142"/>
      <c r="F317" s="142"/>
      <c r="G317" s="142"/>
      <c r="H317" s="142"/>
      <c r="I317" s="142"/>
      <c r="J317" s="140"/>
    </row>
    <row r="318" spans="2:10" hidden="1" outlineLevel="1">
      <c r="B318" s="140" t="s">
        <v>207</v>
      </c>
      <c r="C318" s="140"/>
      <c r="D318" s="141"/>
      <c r="E318" s="141"/>
      <c r="F318" s="141"/>
      <c r="G318" s="141"/>
      <c r="H318" s="141"/>
      <c r="I318" s="141"/>
      <c r="J318" s="140"/>
    </row>
    <row r="319" spans="2:10" hidden="1" outlineLevel="1">
      <c r="B319" s="137"/>
      <c r="C319" s="137"/>
      <c r="D319" s="139"/>
      <c r="E319" s="139"/>
      <c r="F319" s="139"/>
      <c r="G319" s="139"/>
      <c r="H319" s="139"/>
      <c r="I319" s="139"/>
      <c r="J319" s="137"/>
    </row>
    <row r="320" spans="2:10" hidden="1" outlineLevel="1">
      <c r="B320" s="137" t="s">
        <v>203</v>
      </c>
      <c r="C320" s="137"/>
      <c r="D320" s="143">
        <f>+IF(D$316&lt;&gt;0,D313/D$316,0)</f>
        <v>-1.5779658181885308</v>
      </c>
      <c r="E320" s="143">
        <f t="shared" ref="E320:I320" si="44">+IF(E$316&lt;&gt;0,E313/E$316,0)</f>
        <v>-3.724679846800258</v>
      </c>
      <c r="F320" s="143">
        <f t="shared" si="44"/>
        <v>-1.0922475515121288</v>
      </c>
      <c r="G320" s="143">
        <f t="shared" si="44"/>
        <v>-2.829534688512334</v>
      </c>
      <c r="H320" s="143">
        <f t="shared" si="44"/>
        <v>-5.1368905355971579</v>
      </c>
      <c r="I320" s="143">
        <f t="shared" si="44"/>
        <v>-4.3589066333997319</v>
      </c>
      <c r="J320" s="137"/>
    </row>
    <row r="321" spans="2:10" hidden="1" outlineLevel="1">
      <c r="B321" s="137" t="s">
        <v>204</v>
      </c>
      <c r="C321" s="137"/>
      <c r="D321" s="143">
        <f t="shared" ref="D321:I322" si="45">+IF(D$316&lt;&gt;0,D314/D$316,0)</f>
        <v>6.5491258216620232E-2</v>
      </c>
      <c r="E321" s="143">
        <f t="shared" si="45"/>
        <v>8.758466639244776E-2</v>
      </c>
      <c r="F321" s="143">
        <f t="shared" si="45"/>
        <v>2.5109924975802216E-2</v>
      </c>
      <c r="G321" s="143">
        <f t="shared" si="45"/>
        <v>3.6382214235150721E-2</v>
      </c>
      <c r="H321" s="143">
        <f t="shared" si="45"/>
        <v>4.8276486724980291E-2</v>
      </c>
      <c r="I321" s="143">
        <f t="shared" si="45"/>
        <v>3.5988159046263804E-2</v>
      </c>
      <c r="J321" s="137"/>
    </row>
    <row r="322" spans="2:10" hidden="1" outlineLevel="1">
      <c r="B322" s="137" t="s">
        <v>205</v>
      </c>
      <c r="C322" s="137"/>
      <c r="D322" s="143">
        <f t="shared" si="45"/>
        <v>2.5124745599719107</v>
      </c>
      <c r="E322" s="143">
        <f t="shared" si="45"/>
        <v>4.63709518040781</v>
      </c>
      <c r="F322" s="143">
        <f t="shared" si="45"/>
        <v>2.0671376265363266</v>
      </c>
      <c r="G322" s="143">
        <f t="shared" si="45"/>
        <v>3.7931524742771834</v>
      </c>
      <c r="H322" s="143">
        <f t="shared" si="45"/>
        <v>6.0886140488721772</v>
      </c>
      <c r="I322" s="143">
        <f t="shared" si="45"/>
        <v>5.3229184743534681</v>
      </c>
      <c r="J322" s="137"/>
    </row>
    <row r="323" spans="2:10" hidden="1" outlineLevel="1">
      <c r="B323" s="144" t="s">
        <v>206</v>
      </c>
      <c r="C323" s="144"/>
      <c r="D323" s="145">
        <f t="shared" ref="D323" si="46">+SUM(D320:D322)</f>
        <v>1.0000000000000002</v>
      </c>
      <c r="E323" s="145">
        <f t="shared" ref="E323:I323" si="47">+SUM(E320:E322)</f>
        <v>0.99999999999999956</v>
      </c>
      <c r="F323" s="145">
        <f t="shared" si="47"/>
        <v>1</v>
      </c>
      <c r="G323" s="145">
        <f t="shared" si="47"/>
        <v>1</v>
      </c>
      <c r="H323" s="145">
        <f t="shared" si="47"/>
        <v>0.99999999999999911</v>
      </c>
      <c r="I323" s="145">
        <f t="shared" si="47"/>
        <v>1</v>
      </c>
      <c r="J323" s="140"/>
    </row>
    <row r="324" spans="2:10" hidden="1" outlineLevel="1">
      <c r="B324" s="137"/>
      <c r="C324" s="137"/>
      <c r="D324" s="137"/>
      <c r="E324" s="137"/>
      <c r="F324" s="137"/>
      <c r="G324" s="137"/>
      <c r="H324" s="137"/>
      <c r="I324" s="137"/>
      <c r="J324" s="137"/>
    </row>
    <row r="325" spans="2:10" hidden="1" outlineLevel="1">
      <c r="B325" s="137"/>
      <c r="C325" s="137"/>
      <c r="D325" s="137"/>
      <c r="E325" s="137"/>
      <c r="F325" s="137"/>
      <c r="G325" s="137"/>
      <c r="H325" s="137"/>
      <c r="I325" s="137"/>
      <c r="J325" s="137"/>
    </row>
    <row r="326" spans="2:10" ht="15" hidden="1" outlineLevel="1" thickBot="1">
      <c r="B326" s="138" t="s">
        <v>208</v>
      </c>
      <c r="C326" s="45"/>
      <c r="D326" s="45">
        <f>+D305</f>
        <v>2019</v>
      </c>
      <c r="E326" s="45">
        <f t="shared" ref="E326:I326" si="48">+E305</f>
        <v>2020</v>
      </c>
      <c r="F326" s="45">
        <f t="shared" si="48"/>
        <v>2021</v>
      </c>
      <c r="G326" s="45">
        <f t="shared" si="48"/>
        <v>2022</v>
      </c>
      <c r="H326" s="45">
        <f t="shared" si="48"/>
        <v>2023</v>
      </c>
      <c r="I326" s="45">
        <f t="shared" si="48"/>
        <v>2024</v>
      </c>
      <c r="J326" s="137"/>
    </row>
    <row r="327" spans="2:10" hidden="1" outlineLevel="1">
      <c r="B327" s="137"/>
      <c r="C327" s="137"/>
      <c r="D327" s="137"/>
      <c r="E327" s="137"/>
      <c r="F327" s="137"/>
      <c r="G327" s="137"/>
      <c r="H327" s="137"/>
      <c r="I327" s="137"/>
      <c r="J327" s="137"/>
    </row>
    <row r="328" spans="2:10" hidden="1" outlineLevel="1">
      <c r="B328" s="137" t="s">
        <v>209</v>
      </c>
      <c r="C328" s="137"/>
      <c r="D328" s="139">
        <f t="shared" ref="D328:I328" si="49">+E130</f>
        <v>9372622.5</v>
      </c>
      <c r="E328" s="139">
        <f t="shared" si="49"/>
        <v>3191422.5</v>
      </c>
      <c r="F328" s="139">
        <f t="shared" si="49"/>
        <v>9358222.5</v>
      </c>
      <c r="G328" s="139">
        <f t="shared" si="49"/>
        <v>9351022.5</v>
      </c>
      <c r="H328" s="139">
        <f t="shared" si="49"/>
        <v>9343822.5</v>
      </c>
      <c r="I328" s="139">
        <f t="shared" si="49"/>
        <v>9336622.5</v>
      </c>
      <c r="J328" s="137"/>
    </row>
    <row r="329" spans="2:10" hidden="1" outlineLevel="1">
      <c r="B329" s="137" t="s">
        <v>210</v>
      </c>
      <c r="C329" s="137"/>
      <c r="D329" s="139">
        <f>+[1]CE!DX47</f>
        <v>337.5</v>
      </c>
      <c r="E329" s="139">
        <f>+[1]CE!DY47</f>
        <v>337.5</v>
      </c>
      <c r="F329" s="139">
        <f>+[1]CE!DZ47</f>
        <v>337.5</v>
      </c>
      <c r="G329" s="139">
        <f>+[1]CE!EA47</f>
        <v>337.5</v>
      </c>
      <c r="H329" s="139">
        <f>+[1]CE!EB47</f>
        <v>337.5</v>
      </c>
      <c r="I329" s="139">
        <f>+[1]CE!EC47</f>
        <v>337.5</v>
      </c>
      <c r="J329" s="137"/>
    </row>
    <row r="330" spans="2:10" hidden="1" outlineLevel="1">
      <c r="B330" s="140" t="s">
        <v>211</v>
      </c>
      <c r="C330" s="140"/>
      <c r="D330" s="141">
        <f>+D328+D329</f>
        <v>9372960</v>
      </c>
      <c r="E330" s="141">
        <f t="shared" ref="E330:I330" si="50">+E328+E329</f>
        <v>3191760</v>
      </c>
      <c r="F330" s="141">
        <f t="shared" si="50"/>
        <v>9358560</v>
      </c>
      <c r="G330" s="141">
        <f t="shared" si="50"/>
        <v>9351360</v>
      </c>
      <c r="H330" s="141">
        <f t="shared" si="50"/>
        <v>9344160</v>
      </c>
      <c r="I330" s="141">
        <f t="shared" si="50"/>
        <v>9336960</v>
      </c>
      <c r="J330" s="140"/>
    </row>
    <row r="331" spans="2:10" hidden="1" outlineLevel="1">
      <c r="B331" s="137" t="s">
        <v>212</v>
      </c>
      <c r="C331" s="137"/>
      <c r="D331" s="139">
        <f t="shared" ref="D331:I331" si="51">+E136</f>
        <v>2328654.2999999998</v>
      </c>
      <c r="E331" s="139">
        <f t="shared" si="51"/>
        <v>791958.3</v>
      </c>
      <c r="F331" s="139">
        <f t="shared" si="51"/>
        <v>332088.90000000002</v>
      </c>
      <c r="G331" s="139">
        <f t="shared" si="51"/>
        <v>2322606.2999999998</v>
      </c>
      <c r="H331" s="139">
        <f t="shared" si="51"/>
        <v>2320590.2999999998</v>
      </c>
      <c r="I331" s="139">
        <f t="shared" si="51"/>
        <v>2318574.2999999998</v>
      </c>
      <c r="J331" s="137"/>
    </row>
    <row r="332" spans="2:10" hidden="1" outlineLevel="1">
      <c r="B332" s="144" t="s">
        <v>213</v>
      </c>
      <c r="C332" s="144"/>
      <c r="D332" s="146">
        <f t="shared" ref="D332:I332" si="52">+D330-D331</f>
        <v>7044305.7000000002</v>
      </c>
      <c r="E332" s="146">
        <f t="shared" si="52"/>
        <v>2399801.7000000002</v>
      </c>
      <c r="F332" s="146">
        <f t="shared" si="52"/>
        <v>9026471.0999999996</v>
      </c>
      <c r="G332" s="146">
        <f t="shared" si="52"/>
        <v>7028753.7000000002</v>
      </c>
      <c r="H332" s="146">
        <f t="shared" si="52"/>
        <v>7023569.7000000002</v>
      </c>
      <c r="I332" s="146">
        <f t="shared" si="52"/>
        <v>7018385.7000000002</v>
      </c>
      <c r="J332" s="140"/>
    </row>
    <row r="333" spans="2:10" hidden="1" outlineLevel="1">
      <c r="B333" s="137"/>
      <c r="C333" s="137"/>
      <c r="D333" s="137"/>
      <c r="E333" s="137"/>
      <c r="F333" s="137"/>
      <c r="G333" s="137"/>
      <c r="H333" s="137"/>
      <c r="I333" s="137"/>
      <c r="J333" s="137"/>
    </row>
    <row r="334" spans="2:10" hidden="1" outlineLevel="1">
      <c r="B334" s="137"/>
      <c r="C334" s="137"/>
      <c r="D334" s="137"/>
      <c r="E334" s="137"/>
      <c r="F334" s="137"/>
      <c r="G334" s="137"/>
      <c r="H334" s="137"/>
      <c r="I334" s="137"/>
      <c r="J334" s="137"/>
    </row>
    <row r="335" spans="2:10" ht="15" hidden="1" outlineLevel="1" thickBot="1">
      <c r="B335" s="45" t="s">
        <v>214</v>
      </c>
      <c r="C335" s="45"/>
      <c r="D335" s="45">
        <f>+D326</f>
        <v>2019</v>
      </c>
      <c r="E335" s="45">
        <f t="shared" ref="E335:I335" si="53">+E326</f>
        <v>2020</v>
      </c>
      <c r="F335" s="45">
        <f t="shared" si="53"/>
        <v>2021</v>
      </c>
      <c r="G335" s="45">
        <f t="shared" si="53"/>
        <v>2022</v>
      </c>
      <c r="H335" s="45">
        <f t="shared" si="53"/>
        <v>2023</v>
      </c>
      <c r="I335" s="45">
        <f t="shared" si="53"/>
        <v>2024</v>
      </c>
      <c r="J335" s="137"/>
    </row>
    <row r="336" spans="2:10" hidden="1" outlineLevel="1">
      <c r="B336" s="137"/>
      <c r="C336" s="137"/>
      <c r="D336" s="137"/>
      <c r="E336" s="137"/>
      <c r="F336" s="137"/>
      <c r="G336" s="137"/>
      <c r="H336" s="137"/>
      <c r="I336" s="137"/>
      <c r="J336" s="137"/>
    </row>
    <row r="337" spans="2:10" hidden="1" outlineLevel="1">
      <c r="B337" s="137" t="s">
        <v>215</v>
      </c>
      <c r="C337" s="137"/>
      <c r="D337" s="147">
        <v>0.05</v>
      </c>
      <c r="E337" s="147">
        <v>0.05</v>
      </c>
      <c r="F337" s="147">
        <v>0.06</v>
      </c>
      <c r="G337" s="147">
        <v>0.06</v>
      </c>
      <c r="H337" s="147">
        <v>0.06</v>
      </c>
      <c r="I337" s="147">
        <v>0.06</v>
      </c>
      <c r="J337" s="148"/>
    </row>
    <row r="338" spans="2:10" hidden="1" outlineLevel="1">
      <c r="B338" s="137" t="s">
        <v>216</v>
      </c>
      <c r="C338" s="137"/>
      <c r="D338" s="143">
        <f>+D322</f>
        <v>2.5124745599719107</v>
      </c>
      <c r="E338" s="143">
        <f t="shared" ref="E338:I338" si="54">+E322</f>
        <v>4.63709518040781</v>
      </c>
      <c r="F338" s="143">
        <f t="shared" si="54"/>
        <v>2.0671376265363266</v>
      </c>
      <c r="G338" s="143">
        <f t="shared" si="54"/>
        <v>3.7931524742771834</v>
      </c>
      <c r="H338" s="143">
        <f t="shared" si="54"/>
        <v>6.0886140488721772</v>
      </c>
      <c r="I338" s="143">
        <f t="shared" si="54"/>
        <v>5.3229184743534681</v>
      </c>
      <c r="J338" s="137"/>
    </row>
    <row r="339" spans="2:10" hidden="1" outlineLevel="1">
      <c r="B339" s="140" t="s">
        <v>217</v>
      </c>
      <c r="C339" s="140"/>
      <c r="D339" s="149">
        <f t="shared" ref="D339:I339" si="55">+D337*D338</f>
        <v>0.12562372799859553</v>
      </c>
      <c r="E339" s="149">
        <f t="shared" si="55"/>
        <v>0.23185475902039052</v>
      </c>
      <c r="F339" s="149">
        <f t="shared" si="55"/>
        <v>0.12402825759217959</v>
      </c>
      <c r="G339" s="149">
        <f t="shared" si="55"/>
        <v>0.227589148456631</v>
      </c>
      <c r="H339" s="149">
        <f t="shared" si="55"/>
        <v>0.36531684293233063</v>
      </c>
      <c r="I339" s="149">
        <f t="shared" si="55"/>
        <v>0.31937510846120809</v>
      </c>
      <c r="J339" s="137"/>
    </row>
    <row r="340" spans="2:10" hidden="1" outlineLevel="1">
      <c r="B340" s="137"/>
      <c r="C340" s="137"/>
      <c r="D340" s="143"/>
      <c r="E340" s="143"/>
      <c r="F340" s="143"/>
      <c r="G340" s="143"/>
      <c r="H340" s="143"/>
      <c r="I340" s="143"/>
      <c r="J340" s="137"/>
    </row>
    <row r="341" spans="2:10" hidden="1" outlineLevel="1">
      <c r="B341" s="137" t="s">
        <v>218</v>
      </c>
      <c r="C341" s="137"/>
      <c r="D341" s="147">
        <v>0.05</v>
      </c>
      <c r="E341" s="147">
        <v>0.05</v>
      </c>
      <c r="F341" s="147">
        <v>0.05</v>
      </c>
      <c r="G341" s="147">
        <v>0.06</v>
      </c>
      <c r="H341" s="147">
        <v>0.06</v>
      </c>
      <c r="I341" s="147">
        <v>7.0000000000000007E-2</v>
      </c>
      <c r="J341" s="148"/>
    </row>
    <row r="342" spans="2:10" hidden="1" outlineLevel="1">
      <c r="B342" s="137" t="s">
        <v>219</v>
      </c>
      <c r="C342" s="137"/>
      <c r="D342" s="147">
        <v>0.24</v>
      </c>
      <c r="E342" s="147">
        <v>0.24</v>
      </c>
      <c r="F342" s="147">
        <v>0.24</v>
      </c>
      <c r="G342" s="147">
        <v>0.24</v>
      </c>
      <c r="H342" s="147">
        <v>0.24</v>
      </c>
      <c r="I342" s="147">
        <v>0.24</v>
      </c>
      <c r="J342" s="148"/>
    </row>
    <row r="343" spans="2:10" hidden="1" outlineLevel="1">
      <c r="B343" s="137" t="s">
        <v>220</v>
      </c>
      <c r="C343" s="137"/>
      <c r="D343" s="143">
        <f>+D342*D341</f>
        <v>1.2E-2</v>
      </c>
      <c r="E343" s="143">
        <f t="shared" ref="E343:I343" si="56">+E342*E341</f>
        <v>1.2E-2</v>
      </c>
      <c r="F343" s="143">
        <f t="shared" si="56"/>
        <v>1.2E-2</v>
      </c>
      <c r="G343" s="143">
        <f t="shared" si="56"/>
        <v>1.44E-2</v>
      </c>
      <c r="H343" s="143">
        <f t="shared" si="56"/>
        <v>1.44E-2</v>
      </c>
      <c r="I343" s="143">
        <f t="shared" si="56"/>
        <v>1.6800000000000002E-2</v>
      </c>
      <c r="J343" s="137"/>
    </row>
    <row r="344" spans="2:10" hidden="1" outlineLevel="1">
      <c r="B344" s="137" t="s">
        <v>221</v>
      </c>
      <c r="C344" s="137"/>
      <c r="D344" s="143">
        <f>+D341-D343</f>
        <v>3.8000000000000006E-2</v>
      </c>
      <c r="E344" s="143">
        <f t="shared" ref="E344:I344" si="57">+E341-E343</f>
        <v>3.8000000000000006E-2</v>
      </c>
      <c r="F344" s="143">
        <f t="shared" si="57"/>
        <v>3.8000000000000006E-2</v>
      </c>
      <c r="G344" s="143">
        <f t="shared" si="57"/>
        <v>4.5600000000000002E-2</v>
      </c>
      <c r="H344" s="143">
        <f t="shared" si="57"/>
        <v>4.5600000000000002E-2</v>
      </c>
      <c r="I344" s="143">
        <f t="shared" si="57"/>
        <v>5.3200000000000004E-2</v>
      </c>
      <c r="J344" s="137"/>
    </row>
    <row r="345" spans="2:10" hidden="1" outlineLevel="1">
      <c r="B345" s="137" t="s">
        <v>222</v>
      </c>
      <c r="C345" s="137"/>
      <c r="D345" s="143">
        <f t="shared" ref="D345:I345" si="58">+D320</f>
        <v>-1.5779658181885308</v>
      </c>
      <c r="E345" s="143">
        <f t="shared" si="58"/>
        <v>-3.724679846800258</v>
      </c>
      <c r="F345" s="143">
        <f t="shared" si="58"/>
        <v>-1.0922475515121288</v>
      </c>
      <c r="G345" s="143">
        <f t="shared" si="58"/>
        <v>-2.829534688512334</v>
      </c>
      <c r="H345" s="143">
        <f t="shared" si="58"/>
        <v>-5.1368905355971579</v>
      </c>
      <c r="I345" s="143">
        <f t="shared" si="58"/>
        <v>-4.3589066333997319</v>
      </c>
      <c r="J345" s="137"/>
    </row>
    <row r="346" spans="2:10" hidden="1" outlineLevel="1">
      <c r="B346" s="140" t="s">
        <v>211</v>
      </c>
      <c r="C346" s="140"/>
      <c r="D346" s="149">
        <f t="shared" ref="D346:I346" si="59">+D344*D345</f>
        <v>-5.9962701091164181E-2</v>
      </c>
      <c r="E346" s="149">
        <f t="shared" si="59"/>
        <v>-0.14153783417840982</v>
      </c>
      <c r="F346" s="149">
        <f t="shared" si="59"/>
        <v>-4.1505406957460904E-2</v>
      </c>
      <c r="G346" s="149">
        <f t="shared" si="59"/>
        <v>-0.12902678179616245</v>
      </c>
      <c r="H346" s="149">
        <f t="shared" si="59"/>
        <v>-0.2342422084232304</v>
      </c>
      <c r="I346" s="149">
        <f t="shared" si="59"/>
        <v>-0.23189383289686577</v>
      </c>
      <c r="J346" s="137"/>
    </row>
    <row r="347" spans="2:10" hidden="1" outlineLevel="1">
      <c r="B347" s="137"/>
      <c r="C347" s="137"/>
      <c r="D347" s="143"/>
      <c r="E347" s="143"/>
      <c r="F347" s="143"/>
      <c r="G347" s="143"/>
      <c r="H347" s="143"/>
      <c r="I347" s="143"/>
      <c r="J347" s="137"/>
    </row>
    <row r="348" spans="2:10" hidden="1" outlineLevel="1">
      <c r="B348" s="137" t="s">
        <v>223</v>
      </c>
      <c r="C348" s="137"/>
      <c r="D348" s="147">
        <v>0.03</v>
      </c>
      <c r="E348" s="147">
        <v>0.03</v>
      </c>
      <c r="F348" s="147">
        <v>0.03</v>
      </c>
      <c r="G348" s="147">
        <v>0.03</v>
      </c>
      <c r="H348" s="147">
        <v>0.04</v>
      </c>
      <c r="I348" s="147">
        <v>0.04</v>
      </c>
      <c r="J348" s="148"/>
    </row>
    <row r="349" spans="2:10" hidden="1" outlineLevel="1">
      <c r="B349" s="137" t="s">
        <v>224</v>
      </c>
      <c r="C349" s="137"/>
      <c r="D349" s="143">
        <f>+D321</f>
        <v>6.5491258216620232E-2</v>
      </c>
      <c r="E349" s="143">
        <f t="shared" ref="E349:I349" si="60">+E321</f>
        <v>8.758466639244776E-2</v>
      </c>
      <c r="F349" s="143">
        <f t="shared" si="60"/>
        <v>2.5109924975802216E-2</v>
      </c>
      <c r="G349" s="143">
        <f t="shared" si="60"/>
        <v>3.6382214235150721E-2</v>
      </c>
      <c r="H349" s="143">
        <f t="shared" si="60"/>
        <v>4.8276486724980291E-2</v>
      </c>
      <c r="I349" s="143">
        <f t="shared" si="60"/>
        <v>3.5988159046263804E-2</v>
      </c>
      <c r="J349" s="137"/>
    </row>
    <row r="350" spans="2:10" hidden="1" outlineLevel="1">
      <c r="B350" s="140" t="s">
        <v>211</v>
      </c>
      <c r="C350" s="140"/>
      <c r="D350" s="149">
        <f t="shared" ref="D350:I350" si="61">+D348*D349</f>
        <v>1.9647377464986071E-3</v>
      </c>
      <c r="E350" s="149">
        <f t="shared" si="61"/>
        <v>2.6275399917734328E-3</v>
      </c>
      <c r="F350" s="149">
        <f t="shared" si="61"/>
        <v>7.532977492740664E-4</v>
      </c>
      <c r="G350" s="149">
        <f t="shared" si="61"/>
        <v>1.0914664270545217E-3</v>
      </c>
      <c r="H350" s="149">
        <f t="shared" si="61"/>
        <v>1.9310594689992118E-3</v>
      </c>
      <c r="I350" s="149">
        <f t="shared" si="61"/>
        <v>1.4395263618505521E-3</v>
      </c>
      <c r="J350" s="137"/>
    </row>
    <row r="351" spans="2:10" hidden="1" outlineLevel="1">
      <c r="B351" s="137"/>
      <c r="C351" s="137"/>
      <c r="D351" s="143"/>
      <c r="E351" s="143"/>
      <c r="F351" s="143"/>
      <c r="G351" s="143"/>
      <c r="H351" s="143"/>
      <c r="I351" s="143"/>
      <c r="J351" s="137"/>
    </row>
    <row r="352" spans="2:10" hidden="1" outlineLevel="1">
      <c r="B352" s="144" t="s">
        <v>21</v>
      </c>
      <c r="C352" s="144"/>
      <c r="D352" s="145">
        <f>+D339+D346+D350</f>
        <v>6.7625764653929957E-2</v>
      </c>
      <c r="E352" s="145">
        <f t="shared" ref="E352:I352" si="62">+E339+E346+E350</f>
        <v>9.294446483375414E-2</v>
      </c>
      <c r="F352" s="145">
        <f t="shared" si="62"/>
        <v>8.3276148383992749E-2</v>
      </c>
      <c r="G352" s="145">
        <f t="shared" si="62"/>
        <v>9.9653833087523069E-2</v>
      </c>
      <c r="H352" s="145">
        <f t="shared" si="62"/>
        <v>0.13300569397809944</v>
      </c>
      <c r="I352" s="145">
        <f t="shared" si="62"/>
        <v>8.8920801926192866E-2</v>
      </c>
      <c r="J352" s="137"/>
    </row>
    <row r="353" spans="2:10" hidden="1" outlineLevel="1">
      <c r="B353" s="137"/>
      <c r="C353" s="137"/>
      <c r="D353" s="137"/>
      <c r="E353" s="137"/>
      <c r="F353" s="137"/>
      <c r="G353" s="137"/>
      <c r="H353" s="137"/>
      <c r="I353" s="137"/>
      <c r="J353" s="137"/>
    </row>
    <row r="354" spans="2:10" hidden="1" outlineLevel="1">
      <c r="B354" s="137"/>
      <c r="C354" s="137"/>
      <c r="D354" s="137"/>
      <c r="E354" s="137"/>
      <c r="F354" s="137"/>
      <c r="G354" s="137"/>
      <c r="H354" s="137"/>
      <c r="I354" s="137"/>
      <c r="J354" s="137"/>
    </row>
    <row r="355" spans="2:10" ht="15" hidden="1" outlineLevel="1" thickBot="1">
      <c r="B355" s="45" t="s">
        <v>225</v>
      </c>
      <c r="C355" s="45"/>
      <c r="D355" s="45">
        <f>+D335</f>
        <v>2019</v>
      </c>
      <c r="E355" s="45">
        <f t="shared" ref="E355:I355" si="63">+E335</f>
        <v>2020</v>
      </c>
      <c r="F355" s="45">
        <f t="shared" si="63"/>
        <v>2021</v>
      </c>
      <c r="G355" s="45">
        <f t="shared" si="63"/>
        <v>2022</v>
      </c>
      <c r="H355" s="45">
        <f t="shared" si="63"/>
        <v>2023</v>
      </c>
      <c r="I355" s="45">
        <f t="shared" si="63"/>
        <v>2024</v>
      </c>
      <c r="J355" s="137"/>
    </row>
    <row r="356" spans="2:10" hidden="1" outlineLevel="1">
      <c r="B356" s="137"/>
      <c r="C356" s="137"/>
      <c r="D356" s="137"/>
      <c r="E356" s="137"/>
      <c r="F356" s="137"/>
      <c r="G356" s="137"/>
      <c r="H356" s="137"/>
      <c r="I356" s="137"/>
      <c r="J356" s="137"/>
    </row>
    <row r="357" spans="2:10" hidden="1" outlineLevel="1">
      <c r="B357" s="137" t="s">
        <v>213</v>
      </c>
      <c r="C357" s="137"/>
      <c r="D357" s="139">
        <f t="shared" ref="D357:I357" si="64">+D332</f>
        <v>7044305.7000000002</v>
      </c>
      <c r="E357" s="139">
        <f t="shared" si="64"/>
        <v>2399801.7000000002</v>
      </c>
      <c r="F357" s="139">
        <f t="shared" si="64"/>
        <v>9026471.0999999996</v>
      </c>
      <c r="G357" s="139">
        <f t="shared" si="64"/>
        <v>7028753.7000000002</v>
      </c>
      <c r="H357" s="139">
        <f t="shared" si="64"/>
        <v>7023569.7000000002</v>
      </c>
      <c r="I357" s="139">
        <f t="shared" si="64"/>
        <v>7018385.7000000002</v>
      </c>
      <c r="J357" s="137"/>
    </row>
    <row r="358" spans="2:10" hidden="1" outlineLevel="1">
      <c r="B358" s="150" t="s">
        <v>226</v>
      </c>
      <c r="C358" s="150"/>
      <c r="D358" s="139">
        <f t="shared" ref="D358:I358" si="65">+D311</f>
        <v>-1151482.3999999999</v>
      </c>
      <c r="E358" s="139">
        <f t="shared" si="65"/>
        <v>1050458.1000000006</v>
      </c>
      <c r="F358" s="139">
        <f t="shared" si="65"/>
        <v>2809805.9999999995</v>
      </c>
      <c r="G358" s="139">
        <f t="shared" si="65"/>
        <v>1476959.4</v>
      </c>
      <c r="H358" s="139">
        <f t="shared" si="65"/>
        <v>-346145.9999999993</v>
      </c>
      <c r="I358" s="139">
        <f t="shared" si="65"/>
        <v>1587647.4000000018</v>
      </c>
      <c r="J358" s="137"/>
    </row>
    <row r="359" spans="2:10" hidden="1" outlineLevel="1">
      <c r="B359" s="150" t="s">
        <v>227</v>
      </c>
      <c r="C359" s="150"/>
      <c r="D359" s="143">
        <f t="shared" ref="D359:I359" si="66">+D352</f>
        <v>6.7625764653929957E-2</v>
      </c>
      <c r="E359" s="143">
        <f t="shared" si="66"/>
        <v>9.294446483375414E-2</v>
      </c>
      <c r="F359" s="143">
        <f t="shared" si="66"/>
        <v>8.3276148383992749E-2</v>
      </c>
      <c r="G359" s="143">
        <f t="shared" si="66"/>
        <v>9.9653833087523069E-2</v>
      </c>
      <c r="H359" s="143">
        <f t="shared" si="66"/>
        <v>0.13300569397809944</v>
      </c>
      <c r="I359" s="143">
        <f t="shared" si="66"/>
        <v>8.8920801926192866E-2</v>
      </c>
      <c r="J359" s="137"/>
    </row>
    <row r="360" spans="2:10" hidden="1" outlineLevel="1">
      <c r="B360" s="137"/>
      <c r="C360" s="137"/>
      <c r="D360" s="137"/>
      <c r="E360" s="137"/>
      <c r="F360" s="137"/>
      <c r="G360" s="137"/>
      <c r="H360" s="137"/>
      <c r="I360" s="137"/>
      <c r="J360" s="137"/>
    </row>
    <row r="361" spans="2:10" hidden="1" outlineLevel="1">
      <c r="B361" s="150" t="s">
        <v>228</v>
      </c>
      <c r="C361" s="150"/>
      <c r="D361" s="139">
        <f t="shared" ref="D361:I361" si="67">+D358*D359</f>
        <v>-77869.877785542427</v>
      </c>
      <c r="E361" s="139">
        <f t="shared" si="67"/>
        <v>97634.265934782248</v>
      </c>
      <c r="F361" s="139">
        <f t="shared" si="67"/>
        <v>233989.82138623309</v>
      </c>
      <c r="G361" s="139">
        <f t="shared" si="67"/>
        <v>147184.66552464821</v>
      </c>
      <c r="H361" s="139">
        <f t="shared" si="67"/>
        <v>-46039.388947743115</v>
      </c>
      <c r="I361" s="139">
        <f t="shared" si="67"/>
        <v>141174.87998403524</v>
      </c>
      <c r="J361" s="137"/>
    </row>
    <row r="362" spans="2:10" hidden="1" outlineLevel="1">
      <c r="B362" s="137"/>
      <c r="C362" s="137"/>
      <c r="D362" s="139"/>
      <c r="E362" s="139"/>
      <c r="F362" s="139"/>
      <c r="G362" s="139"/>
      <c r="H362" s="139"/>
      <c r="I362" s="139"/>
      <c r="J362" s="137"/>
    </row>
    <row r="363" spans="2:10" hidden="1" outlineLevel="1">
      <c r="B363" s="144" t="s">
        <v>229</v>
      </c>
      <c r="C363" s="144"/>
      <c r="D363" s="146">
        <f t="shared" ref="D363:I363" si="68">+D357-D361</f>
        <v>7122175.5777855422</v>
      </c>
      <c r="E363" s="146">
        <f t="shared" si="68"/>
        <v>2302167.4340652181</v>
      </c>
      <c r="F363" s="146">
        <f t="shared" si="68"/>
        <v>8792481.2786137667</v>
      </c>
      <c r="G363" s="146">
        <f t="shared" si="68"/>
        <v>6881569.0344753517</v>
      </c>
      <c r="H363" s="146">
        <f t="shared" si="68"/>
        <v>7069609.0889477432</v>
      </c>
      <c r="I363" s="146">
        <f t="shared" si="68"/>
        <v>6877210.820015965</v>
      </c>
      <c r="J363" s="140"/>
    </row>
    <row r="364" spans="2:10" hidden="1" outlineLevel="1">
      <c r="B364" s="137"/>
      <c r="C364" s="137"/>
      <c r="D364" s="137"/>
      <c r="E364" s="137"/>
      <c r="F364" s="137"/>
      <c r="G364" s="137"/>
      <c r="H364" s="137"/>
      <c r="I364" s="137"/>
      <c r="J364" s="137"/>
    </row>
    <row r="365" spans="2:10" hidden="1" outlineLevel="1">
      <c r="B365" s="151"/>
      <c r="C365" s="152"/>
      <c r="D365" s="152"/>
      <c r="E365" s="152"/>
      <c r="F365" s="152"/>
      <c r="G365" s="152"/>
      <c r="H365" s="153"/>
    </row>
    <row r="366" spans="2:10" ht="21" hidden="1" outlineLevel="1">
      <c r="B366" s="386" t="s">
        <v>230</v>
      </c>
      <c r="C366" s="387"/>
      <c r="D366" s="155" t="s">
        <v>231</v>
      </c>
      <c r="E366" s="156"/>
      <c r="F366" s="156"/>
      <c r="G366" s="156"/>
      <c r="H366" s="157"/>
    </row>
    <row r="367" spans="2:10" hidden="1" outlineLevel="1">
      <c r="B367" s="158"/>
      <c r="C367" s="156"/>
      <c r="D367" s="156"/>
      <c r="E367" s="156"/>
      <c r="F367" s="156"/>
      <c r="G367" s="156"/>
      <c r="H367" s="157"/>
    </row>
    <row r="368" spans="2:10" ht="15.6" hidden="1" outlineLevel="1">
      <c r="B368" s="388" t="s">
        <v>143</v>
      </c>
      <c r="C368" s="389"/>
      <c r="D368" s="155" t="s">
        <v>232</v>
      </c>
      <c r="E368" s="156"/>
      <c r="F368" s="156"/>
      <c r="G368" s="156"/>
      <c r="H368" s="157"/>
    </row>
    <row r="369" spans="2:8" ht="15.6" hidden="1" outlineLevel="1">
      <c r="B369" s="158"/>
      <c r="C369" s="156"/>
      <c r="D369" s="155" t="s">
        <v>233</v>
      </c>
      <c r="E369" s="156"/>
      <c r="F369" s="156"/>
      <c r="G369" s="156"/>
      <c r="H369" s="157"/>
    </row>
    <row r="370" spans="2:8" ht="15.6" hidden="1" outlineLevel="1">
      <c r="B370" s="158"/>
      <c r="C370" s="156"/>
      <c r="D370" s="155" t="s">
        <v>234</v>
      </c>
      <c r="E370" s="156"/>
      <c r="F370" s="156"/>
      <c r="G370" s="156"/>
      <c r="H370" s="157"/>
    </row>
    <row r="371" spans="2:8" ht="15.6" hidden="1" outlineLevel="1">
      <c r="B371" s="158"/>
      <c r="C371" s="156"/>
      <c r="D371" s="155" t="s">
        <v>235</v>
      </c>
      <c r="E371" s="156"/>
      <c r="F371" s="156"/>
      <c r="G371" s="156"/>
      <c r="H371" s="157"/>
    </row>
    <row r="372" spans="2:8" hidden="1" outlineLevel="1">
      <c r="B372" s="158"/>
      <c r="C372" s="156"/>
      <c r="D372" s="159" t="s">
        <v>236</v>
      </c>
      <c r="E372" s="156"/>
      <c r="F372" s="156"/>
      <c r="G372" s="156"/>
      <c r="H372" s="157"/>
    </row>
    <row r="373" spans="2:8" hidden="1" outlineLevel="1">
      <c r="B373" s="158"/>
      <c r="C373" s="156"/>
      <c r="D373" s="159" t="s">
        <v>237</v>
      </c>
      <c r="E373" s="156"/>
      <c r="F373" s="156"/>
      <c r="G373" s="156"/>
      <c r="H373" s="157"/>
    </row>
    <row r="374" spans="2:8" hidden="1" outlineLevel="1">
      <c r="B374" s="158"/>
      <c r="C374" s="156"/>
      <c r="D374" s="159"/>
      <c r="E374" s="156"/>
      <c r="F374" s="156"/>
      <c r="G374" s="156"/>
      <c r="H374" s="157"/>
    </row>
    <row r="375" spans="2:8" hidden="1" outlineLevel="1">
      <c r="B375" s="158"/>
      <c r="C375" s="156"/>
      <c r="D375" s="156"/>
      <c r="E375" s="156"/>
      <c r="F375" s="156"/>
      <c r="G375" s="156"/>
      <c r="H375" s="157"/>
    </row>
    <row r="376" spans="2:8" hidden="1" outlineLevel="1">
      <c r="B376" s="375" t="s">
        <v>238</v>
      </c>
      <c r="C376" s="376"/>
      <c r="D376" s="160">
        <f>+D311</f>
        <v>-1151482.3999999999</v>
      </c>
      <c r="E376" s="161"/>
      <c r="F376" s="156"/>
      <c r="G376" s="156"/>
      <c r="H376" s="157"/>
    </row>
    <row r="377" spans="2:8" hidden="1" outlineLevel="1">
      <c r="B377" s="375" t="str">
        <f>+"VALORE ATTUALE EVA "&amp;$E$639-1&amp;" ="</f>
        <v>VALORE ATTUALE EVA -1 =</v>
      </c>
      <c r="C377" s="376"/>
      <c r="D377" s="160">
        <f>+D363</f>
        <v>7122175.5777855422</v>
      </c>
      <c r="E377" s="161"/>
      <c r="F377" s="156"/>
      <c r="G377" s="156"/>
      <c r="H377" s="157"/>
    </row>
    <row r="378" spans="2:8" hidden="1" outlineLevel="1">
      <c r="B378" s="375" t="str">
        <f>+"VALORE ATTUALE EVA "&amp;$E$639&amp;" ="</f>
        <v>VALORE ATTUALE EVA  =</v>
      </c>
      <c r="C378" s="376"/>
      <c r="D378" s="160">
        <f>+E363/((1+E352)^E378)</f>
        <v>2106390.1306416304</v>
      </c>
      <c r="E378" s="162">
        <v>1</v>
      </c>
      <c r="F378" s="156"/>
      <c r="G378" s="156"/>
      <c r="H378" s="157"/>
    </row>
    <row r="379" spans="2:8" hidden="1" outlineLevel="1">
      <c r="B379" s="375" t="str">
        <f>+"VALORE ATTUALE EVA "&amp;$F$639&amp;" ="</f>
        <v>VALORE ATTUALE EVA  =</v>
      </c>
      <c r="C379" s="376"/>
      <c r="D379" s="160">
        <f>+F363/((1+F352)^E379)</f>
        <v>7492609.3580588419</v>
      </c>
      <c r="E379" s="162">
        <v>2</v>
      </c>
      <c r="F379" s="156"/>
      <c r="G379" s="156"/>
      <c r="H379" s="157"/>
    </row>
    <row r="380" spans="2:8" hidden="1" outlineLevel="1">
      <c r="B380" s="375" t="str">
        <f>+"VALORE ATTUALE EVA "&amp;$G$639&amp;" ="</f>
        <v>VALORE ATTUALE EVA  =</v>
      </c>
      <c r="C380" s="376"/>
      <c r="D380" s="160">
        <f>+G363/((1+G352)^E380)</f>
        <v>5175108.908391689</v>
      </c>
      <c r="E380" s="162">
        <v>3</v>
      </c>
      <c r="F380" s="156"/>
      <c r="G380" s="156"/>
      <c r="H380" s="157"/>
    </row>
    <row r="381" spans="2:8" hidden="1" outlineLevel="1">
      <c r="B381" s="375" t="str">
        <f>+"VALORE ATTUALE EVA "&amp;$H$639&amp;" ="</f>
        <v>VALORE ATTUALE EVA  =</v>
      </c>
      <c r="C381" s="376"/>
      <c r="D381" s="160">
        <f>+H363/((1+H352)^E381)</f>
        <v>4290096.1978094373</v>
      </c>
      <c r="E381" s="162">
        <v>4</v>
      </c>
      <c r="F381" s="156"/>
      <c r="G381" s="156"/>
      <c r="H381" s="157"/>
    </row>
    <row r="382" spans="2:8" hidden="1" outlineLevel="1">
      <c r="B382" s="375" t="str">
        <f>+"VALORE ATTUALE EVA "&amp;$I$639&amp;" ="</f>
        <v>VALORE ATTUALE EVA  =</v>
      </c>
      <c r="C382" s="376"/>
      <c r="D382" s="160">
        <f>+I363/((1+I352)^E382)</f>
        <v>4491908.1386047788</v>
      </c>
      <c r="E382" s="162">
        <v>5</v>
      </c>
      <c r="F382" s="156"/>
      <c r="G382" s="156"/>
      <c r="H382" s="157"/>
    </row>
    <row r="383" spans="2:8" hidden="1" outlineLevel="1">
      <c r="B383" s="375" t="s">
        <v>239</v>
      </c>
      <c r="C383" s="376"/>
      <c r="D383" s="160">
        <f>+D313</f>
        <v>-7710175</v>
      </c>
      <c r="E383" s="161"/>
      <c r="F383" s="156"/>
      <c r="G383" s="156"/>
      <c r="H383" s="157"/>
    </row>
    <row r="384" spans="2:8" hidden="1" outlineLevel="1">
      <c r="B384" s="375"/>
      <c r="C384" s="376"/>
      <c r="D384" s="161"/>
      <c r="E384" s="161"/>
      <c r="F384" s="156"/>
      <c r="G384" s="156"/>
      <c r="H384" s="157"/>
    </row>
    <row r="385" spans="2:8" hidden="1" outlineLevel="1">
      <c r="B385" s="388" t="s">
        <v>240</v>
      </c>
      <c r="C385" s="391"/>
      <c r="D385" s="160">
        <f>+SUM(D376:D382)-D383</f>
        <v>37236980.911291912</v>
      </c>
      <c r="E385" s="159"/>
      <c r="F385" s="159"/>
      <c r="G385" s="159"/>
      <c r="H385" s="163"/>
    </row>
    <row r="386" spans="2:8" ht="15" hidden="1" outlineLevel="1" thickBot="1">
      <c r="B386" s="164"/>
      <c r="C386" s="165"/>
      <c r="D386" s="165"/>
      <c r="E386" s="165"/>
      <c r="F386" s="165"/>
      <c r="G386" s="165"/>
      <c r="H386" s="166"/>
    </row>
    <row r="387" spans="2:8" collapsed="1"/>
    <row r="388" spans="2:8">
      <c r="B388" s="14" t="s">
        <v>241</v>
      </c>
    </row>
    <row r="390" spans="2:8" hidden="1" outlineLevel="1">
      <c r="B390" s="167" t="s">
        <v>242</v>
      </c>
      <c r="C390" s="168"/>
      <c r="D390" s="152"/>
      <c r="E390" s="152"/>
      <c r="F390" s="152"/>
      <c r="G390" s="152"/>
      <c r="H390" s="153"/>
    </row>
    <row r="391" spans="2:8" hidden="1" outlineLevel="1">
      <c r="B391" s="158"/>
      <c r="C391" s="156"/>
      <c r="D391" s="156"/>
      <c r="E391" s="156"/>
      <c r="F391" s="156"/>
      <c r="G391" s="156"/>
      <c r="H391" s="157"/>
    </row>
    <row r="392" spans="2:8" hidden="1" outlineLevel="1">
      <c r="B392" s="375" t="s">
        <v>243</v>
      </c>
      <c r="C392" s="376"/>
      <c r="D392" s="169"/>
      <c r="E392" s="170"/>
      <c r="F392" s="156"/>
      <c r="G392" s="156"/>
      <c r="H392" s="157"/>
    </row>
    <row r="393" spans="2:8" hidden="1" outlineLevel="1">
      <c r="B393" s="171"/>
      <c r="C393" s="172"/>
      <c r="D393" s="172"/>
      <c r="E393" s="156"/>
      <c r="F393" s="156"/>
      <c r="G393" s="156"/>
      <c r="H393" s="157"/>
    </row>
    <row r="394" spans="2:8" hidden="1" outlineLevel="1">
      <c r="B394" s="375" t="s">
        <v>244</v>
      </c>
      <c r="C394" s="376"/>
      <c r="D394" s="160">
        <f>+D392</f>
        <v>0</v>
      </c>
      <c r="E394" s="156"/>
      <c r="F394" s="156"/>
      <c r="G394" s="156"/>
      <c r="H394" s="157"/>
    </row>
    <row r="395" spans="2:8" ht="15" hidden="1" outlineLevel="1" thickBot="1">
      <c r="B395" s="164"/>
      <c r="C395" s="165"/>
      <c r="D395" s="165"/>
      <c r="E395" s="165"/>
      <c r="F395" s="165"/>
      <c r="G395" s="165"/>
      <c r="H395" s="166"/>
    </row>
    <row r="396" spans="2:8" hidden="1" outlineLevel="1"/>
    <row r="397" spans="2:8" hidden="1" outlineLevel="1">
      <c r="B397" s="167" t="s">
        <v>245</v>
      </c>
      <c r="C397" s="168"/>
      <c r="D397" s="152"/>
      <c r="E397" s="152"/>
      <c r="F397" s="152"/>
      <c r="G397" s="152"/>
      <c r="H397" s="153"/>
    </row>
    <row r="398" spans="2:8" hidden="1" outlineLevel="1">
      <c r="B398" s="158"/>
      <c r="C398" s="156"/>
      <c r="D398" s="156"/>
      <c r="E398" s="156"/>
      <c r="F398" s="156"/>
      <c r="G398" s="156"/>
      <c r="H398" s="157"/>
    </row>
    <row r="399" spans="2:8" hidden="1" outlineLevel="1">
      <c r="B399" s="375" t="s">
        <v>246</v>
      </c>
      <c r="C399" s="390"/>
      <c r="D399" s="160">
        <f>+E116</f>
        <v>9600000</v>
      </c>
      <c r="E399" s="156"/>
      <c r="F399" s="156"/>
      <c r="G399" s="156"/>
      <c r="H399" s="157"/>
    </row>
    <row r="400" spans="2:8" hidden="1" outlineLevel="1">
      <c r="B400" s="375" t="s">
        <v>247</v>
      </c>
      <c r="C400" s="390"/>
      <c r="D400" s="173">
        <v>0.7</v>
      </c>
      <c r="E400" s="170"/>
      <c r="F400" s="156"/>
      <c r="G400" s="156"/>
      <c r="H400" s="157"/>
    </row>
    <row r="401" spans="2:8" hidden="1" outlineLevel="1">
      <c r="B401" s="158"/>
      <c r="C401" s="156"/>
      <c r="D401" s="156"/>
      <c r="E401" s="156"/>
      <c r="F401" s="156"/>
      <c r="G401" s="156"/>
      <c r="H401" s="157"/>
    </row>
    <row r="402" spans="2:8" hidden="1" outlineLevel="1">
      <c r="B402" s="388" t="s">
        <v>244</v>
      </c>
      <c r="C402" s="391"/>
      <c r="D402" s="174">
        <f>+D399*D400</f>
        <v>6720000</v>
      </c>
      <c r="E402" s="156"/>
      <c r="F402" s="156"/>
      <c r="G402" s="156"/>
      <c r="H402" s="157"/>
    </row>
    <row r="403" spans="2:8" ht="15" hidden="1" outlineLevel="1" thickBot="1">
      <c r="B403" s="164"/>
      <c r="C403" s="165"/>
      <c r="D403" s="165"/>
      <c r="E403" s="165"/>
      <c r="F403" s="165"/>
      <c r="G403" s="165"/>
      <c r="H403" s="166"/>
    </row>
    <row r="404" spans="2:8" hidden="1" outlineLevel="1"/>
    <row r="405" spans="2:8" hidden="1" outlineLevel="1">
      <c r="B405" s="167" t="s">
        <v>248</v>
      </c>
      <c r="C405" s="168"/>
      <c r="D405" s="152"/>
      <c r="E405" s="152"/>
      <c r="F405" s="152"/>
      <c r="G405" s="152"/>
      <c r="H405" s="153"/>
    </row>
    <row r="406" spans="2:8" hidden="1" outlineLevel="1">
      <c r="B406" s="158"/>
      <c r="C406" s="156"/>
      <c r="D406" s="156"/>
      <c r="E406" s="156"/>
      <c r="F406" s="156"/>
      <c r="G406" s="156"/>
      <c r="H406" s="157"/>
    </row>
    <row r="407" spans="2:8" hidden="1" outlineLevel="1">
      <c r="B407" s="375" t="s">
        <v>249</v>
      </c>
      <c r="C407" s="390"/>
      <c r="D407" s="160">
        <v>14</v>
      </c>
      <c r="E407" s="170"/>
      <c r="F407" s="156"/>
      <c r="G407" s="156"/>
      <c r="H407" s="157"/>
    </row>
    <row r="408" spans="2:8" hidden="1" outlineLevel="1">
      <c r="B408" s="375" t="s">
        <v>250</v>
      </c>
      <c r="C408" s="390"/>
      <c r="D408" s="160">
        <f>+E138</f>
        <v>7043968.2000000002</v>
      </c>
      <c r="E408" s="156"/>
      <c r="F408" s="156"/>
      <c r="G408" s="156"/>
      <c r="H408" s="157"/>
    </row>
    <row r="409" spans="2:8" hidden="1" outlineLevel="1">
      <c r="B409" s="158"/>
      <c r="C409" s="156"/>
      <c r="D409" s="156"/>
      <c r="E409" s="156"/>
      <c r="F409" s="156"/>
      <c r="G409" s="156"/>
      <c r="H409" s="157"/>
    </row>
    <row r="410" spans="2:8" hidden="1" outlineLevel="1">
      <c r="B410" s="388" t="s">
        <v>244</v>
      </c>
      <c r="C410" s="391"/>
      <c r="D410" s="174">
        <f>+D407*D408</f>
        <v>98615554.799999997</v>
      </c>
      <c r="E410" s="156"/>
      <c r="F410" s="156"/>
      <c r="G410" s="156"/>
      <c r="H410" s="157"/>
    </row>
    <row r="411" spans="2:8" ht="15" hidden="1" outlineLevel="1" thickBot="1">
      <c r="B411" s="164"/>
      <c r="C411" s="165"/>
      <c r="D411" s="165"/>
      <c r="E411" s="165"/>
      <c r="F411" s="165"/>
      <c r="G411" s="165"/>
      <c r="H411" s="166"/>
    </row>
    <row r="412" spans="2:8" hidden="1" outlineLevel="1"/>
    <row r="413" spans="2:8" hidden="1" outlineLevel="1">
      <c r="B413" s="167" t="s">
        <v>251</v>
      </c>
      <c r="C413" s="168"/>
      <c r="D413" s="152"/>
      <c r="E413" s="152"/>
      <c r="F413" s="152"/>
      <c r="G413" s="152"/>
      <c r="H413" s="153"/>
    </row>
    <row r="414" spans="2:8" hidden="1" outlineLevel="1">
      <c r="B414" s="158"/>
      <c r="C414" s="156"/>
      <c r="D414" s="156"/>
      <c r="E414" s="156"/>
      <c r="F414" s="156"/>
      <c r="G414" s="156"/>
      <c r="H414" s="157"/>
    </row>
    <row r="415" spans="2:8" hidden="1" outlineLevel="1">
      <c r="B415" s="375" t="s">
        <v>252</v>
      </c>
      <c r="C415" s="390"/>
      <c r="D415" s="160">
        <f>+E130+E128+[1]CE!DX47</f>
        <v>9564960</v>
      </c>
      <c r="E415" s="156"/>
      <c r="F415" s="156"/>
      <c r="G415" s="156"/>
      <c r="H415" s="157"/>
    </row>
    <row r="416" spans="2:8" hidden="1" outlineLevel="1">
      <c r="B416" s="375" t="s">
        <v>249</v>
      </c>
      <c r="C416" s="376"/>
      <c r="D416" s="169">
        <v>12</v>
      </c>
      <c r="E416" s="170"/>
      <c r="F416" s="156"/>
      <c r="G416" s="156"/>
      <c r="H416" s="157"/>
    </row>
    <row r="417" spans="2:10" hidden="1" outlineLevel="1">
      <c r="B417" s="375" t="s">
        <v>253</v>
      </c>
      <c r="C417" s="390"/>
      <c r="D417" s="160">
        <f>+G298</f>
        <v>-11225865.200000001</v>
      </c>
      <c r="E417" s="156"/>
      <c r="F417" s="156"/>
      <c r="G417" s="156"/>
      <c r="H417" s="157"/>
    </row>
    <row r="418" spans="2:10" hidden="1" outlineLevel="1">
      <c r="B418" s="158"/>
      <c r="C418" s="156"/>
      <c r="D418" s="156"/>
      <c r="E418" s="156"/>
      <c r="F418" s="156"/>
      <c r="G418" s="156"/>
      <c r="H418" s="157"/>
    </row>
    <row r="419" spans="2:10" ht="15" hidden="1" outlineLevel="1" thickBot="1">
      <c r="B419" s="392" t="s">
        <v>244</v>
      </c>
      <c r="C419" s="393"/>
      <c r="D419" s="176">
        <f>+D415*D416-D417</f>
        <v>126005385.2</v>
      </c>
      <c r="E419" s="165"/>
      <c r="F419" s="165"/>
      <c r="G419" s="165"/>
      <c r="H419" s="166"/>
    </row>
    <row r="420" spans="2:10" hidden="1" outlineLevel="1"/>
    <row r="421" spans="2:10" collapsed="1"/>
    <row r="425" spans="2:10" ht="21">
      <c r="B425" s="394" t="s">
        <v>254</v>
      </c>
      <c r="C425" s="394"/>
      <c r="D425" s="394"/>
      <c r="E425" s="394"/>
      <c r="F425" s="394"/>
      <c r="G425" s="394"/>
      <c r="H425" s="394"/>
      <c r="I425" s="394"/>
      <c r="J425" s="394"/>
    </row>
    <row r="426" spans="2:10" ht="15" thickBot="1">
      <c r="B426" s="137"/>
      <c r="C426" s="137"/>
      <c r="D426" s="137"/>
      <c r="E426" s="137"/>
      <c r="F426" s="137"/>
      <c r="G426" s="137"/>
      <c r="H426" s="137"/>
      <c r="I426" s="137"/>
      <c r="J426" s="137"/>
    </row>
    <row r="427" spans="2:10">
      <c r="B427" s="151"/>
      <c r="C427" s="152"/>
      <c r="D427" s="152"/>
      <c r="E427" s="152"/>
      <c r="F427" s="152"/>
      <c r="G427" s="152"/>
      <c r="H427" s="153"/>
      <c r="I427" s="137"/>
      <c r="J427" s="137"/>
    </row>
    <row r="428" spans="2:10">
      <c r="B428" s="158" t="s">
        <v>255</v>
      </c>
      <c r="C428" s="156"/>
      <c r="D428" s="160">
        <f>+E110</f>
        <v>12713601.411481483</v>
      </c>
      <c r="E428" s="177">
        <v>2</v>
      </c>
      <c r="F428" s="160">
        <f t="shared" ref="F428:F436" si="69">+D428*E428</f>
        <v>25427202.822962966</v>
      </c>
      <c r="G428" s="178">
        <f>+IF(D428=0,0,E428)</f>
        <v>2</v>
      </c>
      <c r="H428" s="157"/>
      <c r="I428" s="137"/>
      <c r="J428" s="137"/>
    </row>
    <row r="429" spans="2:10">
      <c r="B429" s="158" t="s">
        <v>256</v>
      </c>
      <c r="C429" s="156"/>
      <c r="D429" s="160">
        <f>+E179</f>
        <v>95004340.408163264</v>
      </c>
      <c r="E429" s="177">
        <v>3</v>
      </c>
      <c r="F429" s="160">
        <f t="shared" si="69"/>
        <v>285013021.22448981</v>
      </c>
      <c r="G429" s="178">
        <f t="shared" ref="G429:G436" si="70">+IF(D429=0,0,E429)</f>
        <v>3</v>
      </c>
      <c r="H429" s="157"/>
      <c r="I429" s="137"/>
      <c r="J429" s="137"/>
    </row>
    <row r="430" spans="2:10">
      <c r="B430" s="158" t="s">
        <v>257</v>
      </c>
      <c r="C430" s="156"/>
      <c r="D430" s="160">
        <f>+F227</f>
        <v>159900795.00854498</v>
      </c>
      <c r="E430" s="177">
        <v>4</v>
      </c>
      <c r="F430" s="160">
        <f t="shared" si="69"/>
        <v>639603180.03417993</v>
      </c>
      <c r="G430" s="178">
        <f t="shared" si="70"/>
        <v>4</v>
      </c>
      <c r="H430" s="157"/>
      <c r="I430" s="137"/>
      <c r="J430" s="137"/>
    </row>
    <row r="431" spans="2:10">
      <c r="B431" s="158" t="s">
        <v>258</v>
      </c>
      <c r="C431" s="156"/>
      <c r="D431" s="160">
        <f>+G300</f>
        <v>89863884.514340505</v>
      </c>
      <c r="E431" s="177">
        <v>5</v>
      </c>
      <c r="F431" s="160">
        <f t="shared" si="69"/>
        <v>449319422.57170254</v>
      </c>
      <c r="G431" s="178">
        <f t="shared" si="70"/>
        <v>5</v>
      </c>
      <c r="H431" s="157"/>
      <c r="I431" s="137"/>
      <c r="J431" s="137"/>
    </row>
    <row r="432" spans="2:10">
      <c r="B432" s="158" t="s">
        <v>259</v>
      </c>
      <c r="C432" s="156"/>
      <c r="D432" s="160">
        <f>+D385</f>
        <v>37236980.911291912</v>
      </c>
      <c r="E432" s="177">
        <v>1</v>
      </c>
      <c r="F432" s="160">
        <f t="shared" si="69"/>
        <v>37236980.911291912</v>
      </c>
      <c r="G432" s="178">
        <f t="shared" si="70"/>
        <v>1</v>
      </c>
      <c r="H432" s="157"/>
      <c r="I432" s="137"/>
      <c r="J432" s="137"/>
    </row>
    <row r="433" spans="2:10">
      <c r="B433" s="158" t="s">
        <v>260</v>
      </c>
      <c r="C433" s="156"/>
      <c r="D433" s="160">
        <f>+D394</f>
        <v>0</v>
      </c>
      <c r="E433" s="177"/>
      <c r="F433" s="160">
        <f t="shared" si="69"/>
        <v>0</v>
      </c>
      <c r="G433" s="178">
        <f t="shared" si="70"/>
        <v>0</v>
      </c>
      <c r="H433" s="157"/>
      <c r="I433" s="137"/>
      <c r="J433" s="137"/>
    </row>
    <row r="434" spans="2:10">
      <c r="B434" s="158" t="s">
        <v>261</v>
      </c>
      <c r="C434" s="156"/>
      <c r="D434" s="160">
        <f>+D402</f>
        <v>6720000</v>
      </c>
      <c r="E434" s="177">
        <v>2</v>
      </c>
      <c r="F434" s="160">
        <f t="shared" si="69"/>
        <v>13440000</v>
      </c>
      <c r="G434" s="178">
        <f t="shared" si="70"/>
        <v>2</v>
      </c>
      <c r="H434" s="157"/>
      <c r="I434" s="137"/>
      <c r="J434" s="137"/>
    </row>
    <row r="435" spans="2:10">
      <c r="B435" s="158" t="s">
        <v>262</v>
      </c>
      <c r="C435" s="156"/>
      <c r="D435" s="160">
        <f>+D410</f>
        <v>98615554.799999997</v>
      </c>
      <c r="E435" s="177">
        <v>3</v>
      </c>
      <c r="F435" s="160">
        <f t="shared" si="69"/>
        <v>295846664.39999998</v>
      </c>
      <c r="G435" s="178">
        <f t="shared" si="70"/>
        <v>3</v>
      </c>
      <c r="H435" s="179"/>
      <c r="I435" s="137"/>
      <c r="J435" s="137"/>
    </row>
    <row r="436" spans="2:10">
      <c r="B436" s="158" t="s">
        <v>263</v>
      </c>
      <c r="C436" s="156"/>
      <c r="D436" s="160">
        <f>+D419</f>
        <v>126005385.2</v>
      </c>
      <c r="E436" s="177">
        <v>1</v>
      </c>
      <c r="F436" s="160">
        <f t="shared" si="69"/>
        <v>126005385.2</v>
      </c>
      <c r="G436" s="178">
        <f t="shared" si="70"/>
        <v>1</v>
      </c>
      <c r="H436" s="157"/>
      <c r="I436" s="137"/>
      <c r="J436" s="137"/>
    </row>
    <row r="437" spans="2:10">
      <c r="B437" s="158"/>
      <c r="C437" s="156"/>
      <c r="D437" s="156"/>
      <c r="E437" s="156"/>
      <c r="F437" s="156"/>
      <c r="G437" s="156"/>
      <c r="H437" s="157"/>
      <c r="I437" s="137"/>
      <c r="J437" s="137"/>
    </row>
    <row r="438" spans="2:10">
      <c r="B438" s="158"/>
      <c r="C438" s="156"/>
      <c r="D438" s="156"/>
      <c r="E438" s="154" t="s">
        <v>264</v>
      </c>
      <c r="F438" s="180">
        <f>+IF(SUM(G428:G436)&gt;0,SUM(F428:F436)/SUM(G428:G436),0)</f>
        <v>89137707.484029844</v>
      </c>
      <c r="G438" s="156"/>
      <c r="H438" s="157"/>
      <c r="I438" s="137"/>
      <c r="J438" s="137"/>
    </row>
    <row r="439" spans="2:10" ht="15" thickBot="1">
      <c r="B439" s="164"/>
      <c r="C439" s="165"/>
      <c r="D439" s="165"/>
      <c r="E439" s="175"/>
      <c r="F439" s="181"/>
      <c r="G439" s="165"/>
      <c r="H439" s="166"/>
      <c r="I439" s="137"/>
      <c r="J439" s="137"/>
    </row>
  </sheetData>
  <mergeCells count="51">
    <mergeCell ref="B417:C417"/>
    <mergeCell ref="B419:C419"/>
    <mergeCell ref="B425:J425"/>
    <mergeCell ref="B402:C402"/>
    <mergeCell ref="B407:C407"/>
    <mergeCell ref="B408:C408"/>
    <mergeCell ref="B410:C410"/>
    <mergeCell ref="B415:C415"/>
    <mergeCell ref="B416:C416"/>
    <mergeCell ref="B400:C400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92:C392"/>
    <mergeCell ref="B394:C394"/>
    <mergeCell ref="B399:C399"/>
    <mergeCell ref="B377:C377"/>
    <mergeCell ref="C185:I185"/>
    <mergeCell ref="C187:D187"/>
    <mergeCell ref="C189:D189"/>
    <mergeCell ref="C208:I208"/>
    <mergeCell ref="C210:D210"/>
    <mergeCell ref="C212:D212"/>
    <mergeCell ref="D262:E262"/>
    <mergeCell ref="D264:E264"/>
    <mergeCell ref="B366:C366"/>
    <mergeCell ref="B368:C368"/>
    <mergeCell ref="B376:C376"/>
    <mergeCell ref="C179:D179"/>
    <mergeCell ref="I152:I153"/>
    <mergeCell ref="J152:J153"/>
    <mergeCell ref="L152:L153"/>
    <mergeCell ref="D155:E155"/>
    <mergeCell ref="D158:E158"/>
    <mergeCell ref="D160:E160"/>
    <mergeCell ref="H152:H153"/>
    <mergeCell ref="D162:E162"/>
    <mergeCell ref="C168:D168"/>
    <mergeCell ref="C170:D170"/>
    <mergeCell ref="C174:D174"/>
    <mergeCell ref="C177:D177"/>
    <mergeCell ref="D141:E141"/>
    <mergeCell ref="D142:E142"/>
    <mergeCell ref="D144:E144"/>
    <mergeCell ref="F152:F153"/>
    <mergeCell ref="G152:G153"/>
  </mergeCells>
  <hyperlinks>
    <hyperlink ref="B1" location="Input!A1" display="MENU" xr:uid="{B7B4F70B-15ED-410B-9E99-37BDEE91F476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07CFA-1648-427C-9282-26F124D3B8ED}">
  <dimension ref="A1:G35"/>
  <sheetViews>
    <sheetView view="pageLayout" zoomScaleNormal="100" workbookViewId="0">
      <selection activeCell="A2" sqref="A2"/>
    </sheetView>
  </sheetViews>
  <sheetFormatPr defaultRowHeight="14.4"/>
  <cols>
    <col min="4" max="4" width="38.5546875" bestFit="1" customWidth="1"/>
  </cols>
  <sheetData>
    <row r="1" spans="1:7" ht="28.8">
      <c r="A1" s="21" t="s">
        <v>9</v>
      </c>
      <c r="B1" s="13"/>
      <c r="C1" s="12" t="s">
        <v>40</v>
      </c>
    </row>
    <row r="4" spans="1:7" ht="25.2" thickBot="1">
      <c r="D4" s="305" t="s">
        <v>463</v>
      </c>
      <c r="E4" s="306" t="s">
        <v>465</v>
      </c>
      <c r="F4" s="307" t="s">
        <v>528</v>
      </c>
      <c r="G4" s="306" t="s">
        <v>529</v>
      </c>
    </row>
    <row r="5" spans="1:7" ht="16.8" thickTop="1" thickBot="1">
      <c r="A5" s="41">
        <v>0</v>
      </c>
      <c r="D5" s="308" t="s">
        <v>530</v>
      </c>
      <c r="E5" s="290">
        <v>0.22</v>
      </c>
      <c r="F5" s="290">
        <v>0.02</v>
      </c>
      <c r="G5" s="291">
        <v>0</v>
      </c>
    </row>
    <row r="6" spans="1:7" ht="16.8" thickTop="1" thickBot="1">
      <c r="A6" s="41">
        <v>30</v>
      </c>
      <c r="D6" s="308" t="s">
        <v>531</v>
      </c>
      <c r="E6" s="290">
        <v>0.22</v>
      </c>
      <c r="F6" s="290">
        <v>0.03</v>
      </c>
      <c r="G6" s="291">
        <v>30</v>
      </c>
    </row>
    <row r="7" spans="1:7" ht="16.8" thickTop="1" thickBot="1">
      <c r="A7" s="41">
        <v>60</v>
      </c>
      <c r="D7" s="308" t="s">
        <v>532</v>
      </c>
      <c r="E7" s="290">
        <v>0.22</v>
      </c>
      <c r="F7" s="290">
        <v>0.04</v>
      </c>
      <c r="G7" s="291">
        <v>60</v>
      </c>
    </row>
    <row r="8" spans="1:7" ht="16.8" thickTop="1" thickBot="1">
      <c r="A8" s="41">
        <v>90</v>
      </c>
      <c r="D8" s="308" t="s">
        <v>533</v>
      </c>
      <c r="E8" s="290">
        <v>0.22</v>
      </c>
      <c r="F8" s="290">
        <v>0.02</v>
      </c>
      <c r="G8" s="291">
        <v>90</v>
      </c>
    </row>
    <row r="9" spans="1:7" ht="16.8" thickTop="1" thickBot="1">
      <c r="D9" s="308" t="s">
        <v>534</v>
      </c>
      <c r="E9" s="290">
        <v>0.22</v>
      </c>
      <c r="F9" s="290"/>
      <c r="G9" s="291">
        <v>30</v>
      </c>
    </row>
    <row r="10" spans="1:7" ht="16.8" thickTop="1" thickBot="1">
      <c r="D10" s="308" t="s">
        <v>535</v>
      </c>
      <c r="E10" s="290">
        <v>0.22</v>
      </c>
      <c r="F10" s="290"/>
      <c r="G10" s="291">
        <v>60</v>
      </c>
    </row>
    <row r="11" spans="1:7" ht="16.8" thickTop="1" thickBot="1">
      <c r="D11" s="308" t="s">
        <v>536</v>
      </c>
      <c r="E11" s="290">
        <v>0.22</v>
      </c>
      <c r="F11" s="290"/>
      <c r="G11" s="291">
        <v>60</v>
      </c>
    </row>
    <row r="12" spans="1:7" ht="16.8" thickTop="1" thickBot="1">
      <c r="D12" s="308" t="s">
        <v>537</v>
      </c>
      <c r="E12" s="290">
        <v>0.22</v>
      </c>
      <c r="F12" s="290"/>
      <c r="G12" s="291">
        <v>60</v>
      </c>
    </row>
    <row r="13" spans="1:7" ht="16.8" thickTop="1" thickBot="1">
      <c r="D13" s="308" t="s">
        <v>538</v>
      </c>
      <c r="E13" s="290">
        <v>0.22</v>
      </c>
      <c r="F13" s="290"/>
      <c r="G13" s="291">
        <v>60</v>
      </c>
    </row>
    <row r="14" spans="1:7" ht="16.8" thickTop="1" thickBot="1">
      <c r="D14" s="308" t="s">
        <v>539</v>
      </c>
      <c r="E14" s="290">
        <v>0.22</v>
      </c>
      <c r="F14" s="290"/>
      <c r="G14" s="291">
        <v>60</v>
      </c>
    </row>
    <row r="15" spans="1:7" ht="16.8" thickTop="1" thickBot="1">
      <c r="D15" s="308" t="s">
        <v>540</v>
      </c>
      <c r="E15" s="290">
        <v>0.22</v>
      </c>
      <c r="F15" s="290"/>
      <c r="G15" s="291">
        <v>60</v>
      </c>
    </row>
    <row r="16" spans="1:7" ht="16.8" thickTop="1" thickBot="1">
      <c r="D16" s="308" t="s">
        <v>541</v>
      </c>
      <c r="E16" s="290">
        <v>0.22</v>
      </c>
      <c r="F16" s="290"/>
      <c r="G16" s="291">
        <v>60</v>
      </c>
    </row>
    <row r="17" spans="4:7" ht="16.8" thickTop="1" thickBot="1">
      <c r="D17" s="308" t="s">
        <v>542</v>
      </c>
      <c r="E17" s="290">
        <v>0.22</v>
      </c>
      <c r="F17" s="290"/>
      <c r="G17" s="291">
        <v>60</v>
      </c>
    </row>
    <row r="18" spans="4:7" ht="16.8" thickTop="1" thickBot="1">
      <c r="D18" s="308" t="s">
        <v>543</v>
      </c>
      <c r="E18" s="290">
        <v>0.22</v>
      </c>
      <c r="F18" s="290"/>
      <c r="G18" s="291">
        <v>60</v>
      </c>
    </row>
    <row r="19" spans="4:7" ht="16.8" thickTop="1" thickBot="1">
      <c r="D19" s="308" t="s">
        <v>544</v>
      </c>
      <c r="E19" s="290">
        <v>0.22</v>
      </c>
      <c r="F19" s="290"/>
      <c r="G19" s="291">
        <v>60</v>
      </c>
    </row>
    <row r="20" spans="4:7" ht="16.8" thickTop="1" thickBot="1">
      <c r="D20" s="308" t="s">
        <v>545</v>
      </c>
      <c r="E20" s="290">
        <v>0.22</v>
      </c>
      <c r="F20" s="290"/>
      <c r="G20" s="291">
        <v>60</v>
      </c>
    </row>
    <row r="21" spans="4:7" ht="16.8" thickTop="1" thickBot="1">
      <c r="D21" s="308" t="s">
        <v>546</v>
      </c>
      <c r="E21" s="290">
        <v>0.22</v>
      </c>
      <c r="F21" s="290"/>
      <c r="G21" s="291">
        <v>60</v>
      </c>
    </row>
    <row r="22" spans="4:7" ht="16.8" thickTop="1" thickBot="1">
      <c r="D22" s="308" t="s">
        <v>547</v>
      </c>
      <c r="E22" s="290">
        <v>0.22</v>
      </c>
      <c r="F22" s="290"/>
      <c r="G22" s="291">
        <v>60</v>
      </c>
    </row>
    <row r="23" spans="4:7" ht="16.8" thickTop="1" thickBot="1">
      <c r="D23" s="308" t="s">
        <v>548</v>
      </c>
      <c r="E23" s="290">
        <v>0.22</v>
      </c>
      <c r="F23" s="290"/>
      <c r="G23" s="291">
        <v>60</v>
      </c>
    </row>
    <row r="24" spans="4:7" ht="16.8" thickTop="1" thickBot="1">
      <c r="D24" s="308" t="s">
        <v>549</v>
      </c>
      <c r="E24" s="290">
        <v>0.22</v>
      </c>
      <c r="F24" s="290"/>
      <c r="G24" s="291">
        <v>60</v>
      </c>
    </row>
    <row r="25" spans="4:7" ht="16.8" thickTop="1" thickBot="1">
      <c r="D25" s="308" t="s">
        <v>550</v>
      </c>
      <c r="E25" s="290">
        <v>0.22</v>
      </c>
      <c r="F25" s="290"/>
      <c r="G25" s="291">
        <v>60</v>
      </c>
    </row>
    <row r="26" spans="4:7" ht="16.8" thickTop="1" thickBot="1">
      <c r="D26" s="308" t="s">
        <v>551</v>
      </c>
      <c r="E26" s="290">
        <v>0.22</v>
      </c>
      <c r="F26" s="290"/>
      <c r="G26" s="291">
        <v>60</v>
      </c>
    </row>
    <row r="27" spans="4:7" ht="16.8" thickTop="1" thickBot="1">
      <c r="D27" s="308" t="s">
        <v>552</v>
      </c>
      <c r="E27" s="290">
        <v>0.22</v>
      </c>
      <c r="F27" s="290"/>
      <c r="G27" s="291">
        <v>60</v>
      </c>
    </row>
    <row r="28" spans="4:7" ht="16.8" thickTop="1" thickBot="1">
      <c r="D28" s="308" t="s">
        <v>553</v>
      </c>
      <c r="E28" s="290">
        <v>0.22</v>
      </c>
      <c r="F28" s="290"/>
      <c r="G28" s="291">
        <v>60</v>
      </c>
    </row>
    <row r="29" spans="4:7" ht="16.8" thickTop="1" thickBot="1">
      <c r="D29" s="308" t="s">
        <v>554</v>
      </c>
      <c r="E29" s="290">
        <v>0.22</v>
      </c>
      <c r="F29" s="290"/>
      <c r="G29" s="291">
        <v>60</v>
      </c>
    </row>
    <row r="30" spans="4:7" ht="16.8" thickTop="1" thickBot="1">
      <c r="D30" s="308" t="s">
        <v>555</v>
      </c>
      <c r="E30" s="290">
        <v>0.22</v>
      </c>
      <c r="F30" s="290"/>
      <c r="G30" s="291">
        <v>60</v>
      </c>
    </row>
    <row r="31" spans="4:7" ht="16.8" thickTop="1" thickBot="1">
      <c r="D31" s="308" t="s">
        <v>556</v>
      </c>
      <c r="E31" s="290">
        <v>0.22</v>
      </c>
      <c r="F31" s="290"/>
      <c r="G31" s="291">
        <v>60</v>
      </c>
    </row>
    <row r="32" spans="4:7" ht="16.8" thickTop="1" thickBot="1">
      <c r="D32" s="308" t="s">
        <v>557</v>
      </c>
      <c r="E32" s="290">
        <v>0.22</v>
      </c>
      <c r="F32" s="290"/>
      <c r="G32" s="291">
        <v>60</v>
      </c>
    </row>
    <row r="33" spans="4:7" ht="16.8" thickTop="1" thickBot="1">
      <c r="D33" s="308" t="s">
        <v>558</v>
      </c>
      <c r="E33" s="290">
        <v>0.22</v>
      </c>
      <c r="F33" s="290"/>
      <c r="G33" s="291">
        <v>60</v>
      </c>
    </row>
    <row r="34" spans="4:7" ht="16.8" thickTop="1" thickBot="1">
      <c r="D34" s="308" t="s">
        <v>559</v>
      </c>
      <c r="E34" s="290">
        <v>0.22</v>
      </c>
      <c r="F34" s="290"/>
      <c r="G34" s="291">
        <v>60</v>
      </c>
    </row>
    <row r="35" spans="4:7" ht="15" thickTop="1"/>
  </sheetData>
  <dataValidations disablePrompts="1" count="2">
    <dataValidation type="decimal" allowBlank="1" showInputMessage="1" showErrorMessage="1" error="Devono essere inseriti valori percentuali compresi tra 0 e 100." sqref="E5:F34" xr:uid="{7BED7E52-42A3-4469-A36A-160EE479C32F}">
      <formula1>0</formula1>
      <formula2>1</formula2>
    </dataValidation>
    <dataValidation type="list" allowBlank="1" showInputMessage="1" showErrorMessage="1" sqref="G5:G34" xr:uid="{D215F342-6B63-4009-B5C8-58F7EBEA4801}">
      <formula1>$A$5:$A$8</formula1>
    </dataValidation>
  </dataValidations>
  <hyperlinks>
    <hyperlink ref="C1" location="Input!A1" display="MENU" xr:uid="{A73F4CC2-F9F6-43D0-9DD1-9762C30690DE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0914-FC52-4DF1-B9FA-507C24ECCC65}">
  <dimension ref="A1:DW24"/>
  <sheetViews>
    <sheetView view="pageLayout" zoomScaleNormal="100" workbookViewId="0">
      <selection activeCell="A2" sqref="A2"/>
    </sheetView>
  </sheetViews>
  <sheetFormatPr defaultRowHeight="14.4"/>
  <cols>
    <col min="1" max="1" width="21.21875" bestFit="1" customWidth="1"/>
    <col min="4" max="4" width="36.6640625" bestFit="1" customWidth="1"/>
    <col min="8" max="8" width="9.44140625" bestFit="1" customWidth="1"/>
    <col min="9" max="9" width="10.44140625" bestFit="1" customWidth="1"/>
  </cols>
  <sheetData>
    <row r="1" spans="1:127" ht="28.8">
      <c r="A1" s="21" t="s">
        <v>12</v>
      </c>
      <c r="B1" s="13"/>
      <c r="C1" s="12" t="s">
        <v>40</v>
      </c>
    </row>
    <row r="3" spans="1:127">
      <c r="G3" s="185" t="s">
        <v>113</v>
      </c>
      <c r="H3" s="262">
        <f>+[1]I_Vendite!J2</f>
        <v>2019</v>
      </c>
      <c r="I3" s="262">
        <f>+[1]I_Vendite!K2</f>
        <v>2019</v>
      </c>
      <c r="J3" s="262">
        <f>+[1]I_Vendite!L2</f>
        <v>2019</v>
      </c>
      <c r="K3" s="262">
        <f>+[1]I_Vendite!M2</f>
        <v>2019</v>
      </c>
      <c r="L3" s="262">
        <f>+[1]I_Vendite!N2</f>
        <v>2019</v>
      </c>
      <c r="M3" s="262">
        <f>+[1]I_Vendite!O2</f>
        <v>2019</v>
      </c>
      <c r="N3" s="262">
        <f>+[1]I_Vendite!P2</f>
        <v>2019</v>
      </c>
      <c r="O3" s="262">
        <f>+[1]I_Vendite!Q2</f>
        <v>2019</v>
      </c>
      <c r="P3" s="262">
        <f>+[1]I_Vendite!R2</f>
        <v>2019</v>
      </c>
      <c r="Q3" s="262">
        <f>+[1]I_Vendite!S2</f>
        <v>2019</v>
      </c>
      <c r="R3" s="262">
        <f>+[1]I_Vendite!T2</f>
        <v>2019</v>
      </c>
      <c r="S3" s="262">
        <f>+[1]I_Vendite!U2</f>
        <v>2019</v>
      </c>
      <c r="T3" s="262">
        <f>+[1]I_Vendite!V2</f>
        <v>2020</v>
      </c>
      <c r="U3" s="262">
        <f>+[1]I_Vendite!W2</f>
        <v>2020</v>
      </c>
      <c r="V3" s="262">
        <f>+[1]I_Vendite!X2</f>
        <v>2020</v>
      </c>
      <c r="W3" s="262">
        <f>+[1]I_Vendite!Y2</f>
        <v>2020</v>
      </c>
      <c r="X3" s="262">
        <f>+[1]I_Vendite!Z2</f>
        <v>2020</v>
      </c>
      <c r="Y3" s="262">
        <f>+[1]I_Vendite!AA2</f>
        <v>2020</v>
      </c>
      <c r="Z3" s="262">
        <f>+[1]I_Vendite!AB2</f>
        <v>2020</v>
      </c>
      <c r="AA3" s="262">
        <f>+[1]I_Vendite!AC2</f>
        <v>2020</v>
      </c>
      <c r="AB3" s="262">
        <f>+[1]I_Vendite!AD2</f>
        <v>2020</v>
      </c>
      <c r="AC3" s="262">
        <f>+[1]I_Vendite!AE2</f>
        <v>2020</v>
      </c>
      <c r="AD3" s="262">
        <f>+[1]I_Vendite!AF2</f>
        <v>2020</v>
      </c>
      <c r="AE3" s="262">
        <f>+[1]I_Vendite!AG2</f>
        <v>2020</v>
      </c>
      <c r="AF3" s="262">
        <f>+[1]I_Vendite!AH2</f>
        <v>2021</v>
      </c>
      <c r="AG3" s="262">
        <f>+[1]I_Vendite!AI2</f>
        <v>2021</v>
      </c>
      <c r="AH3" s="262">
        <f>+[1]I_Vendite!AJ2</f>
        <v>2021</v>
      </c>
      <c r="AI3" s="262">
        <f>+[1]I_Vendite!AK2</f>
        <v>2021</v>
      </c>
      <c r="AJ3" s="262">
        <f>+[1]I_Vendite!AL2</f>
        <v>2021</v>
      </c>
      <c r="AK3" s="262">
        <f>+[1]I_Vendite!AM2</f>
        <v>2021</v>
      </c>
      <c r="AL3" s="262">
        <f>+[1]I_Vendite!AN2</f>
        <v>2021</v>
      </c>
      <c r="AM3" s="262">
        <f>+[1]I_Vendite!AO2</f>
        <v>2021</v>
      </c>
      <c r="AN3" s="262">
        <f>+[1]I_Vendite!AP2</f>
        <v>2021</v>
      </c>
      <c r="AO3" s="262">
        <f>+[1]I_Vendite!AQ2</f>
        <v>2021</v>
      </c>
      <c r="AP3" s="262">
        <f>+[1]I_Vendite!AR2</f>
        <v>2021</v>
      </c>
      <c r="AQ3" s="262">
        <f>+[1]I_Vendite!AS2</f>
        <v>2021</v>
      </c>
      <c r="AR3" s="262">
        <f>+[1]I_Vendite!AT2</f>
        <v>2022</v>
      </c>
      <c r="AS3" s="262">
        <f>+[1]I_Vendite!AU2</f>
        <v>2022</v>
      </c>
      <c r="AT3" s="262">
        <f>+[1]I_Vendite!AV2</f>
        <v>2022</v>
      </c>
      <c r="AU3" s="262">
        <f>+[1]I_Vendite!AW2</f>
        <v>2022</v>
      </c>
      <c r="AV3" s="262">
        <f>+[1]I_Vendite!AX2</f>
        <v>2022</v>
      </c>
      <c r="AW3" s="262">
        <f>+[1]I_Vendite!AY2</f>
        <v>2022</v>
      </c>
      <c r="AX3" s="262">
        <f>+[1]I_Vendite!AZ2</f>
        <v>2022</v>
      </c>
      <c r="AY3" s="262">
        <f>+[1]I_Vendite!BA2</f>
        <v>2022</v>
      </c>
      <c r="AZ3" s="262">
        <f>+[1]I_Vendite!BB2</f>
        <v>2022</v>
      </c>
      <c r="BA3" s="262">
        <f>+[1]I_Vendite!BC2</f>
        <v>2022</v>
      </c>
      <c r="BB3" s="262">
        <f>+[1]I_Vendite!BD2</f>
        <v>2022</v>
      </c>
      <c r="BC3" s="262">
        <f>+[1]I_Vendite!BE2</f>
        <v>2022</v>
      </c>
      <c r="BD3" s="262">
        <f>+[1]I_Vendite!BF2</f>
        <v>2023</v>
      </c>
      <c r="BE3" s="262">
        <f>+[1]I_Vendite!BG2</f>
        <v>2023</v>
      </c>
      <c r="BF3" s="262">
        <f>+[1]I_Vendite!BH2</f>
        <v>2023</v>
      </c>
      <c r="BG3" s="262">
        <f>+[1]I_Vendite!BI2</f>
        <v>2023</v>
      </c>
      <c r="BH3" s="262">
        <f>+[1]I_Vendite!BJ2</f>
        <v>2023</v>
      </c>
      <c r="BI3" s="262">
        <f>+[1]I_Vendite!BK2</f>
        <v>2023</v>
      </c>
      <c r="BJ3" s="262">
        <f>+[1]I_Vendite!BL2</f>
        <v>2023</v>
      </c>
      <c r="BK3" s="262">
        <f>+[1]I_Vendite!BM2</f>
        <v>2023</v>
      </c>
      <c r="BL3" s="262">
        <f>+[1]I_Vendite!BN2</f>
        <v>2023</v>
      </c>
      <c r="BM3" s="262">
        <f>+[1]I_Vendite!BO2</f>
        <v>2023</v>
      </c>
      <c r="BN3" s="262">
        <f>+[1]I_Vendite!BP2</f>
        <v>2023</v>
      </c>
      <c r="BO3" s="262">
        <f>+[1]I_Vendite!BQ2</f>
        <v>2023</v>
      </c>
      <c r="BP3" s="262">
        <f>+[1]I_Vendite!BR2</f>
        <v>2024</v>
      </c>
      <c r="BQ3" s="262">
        <f>+[1]I_Vendite!BS2</f>
        <v>2024</v>
      </c>
      <c r="BR3" s="262">
        <f>+[1]I_Vendite!BT2</f>
        <v>2024</v>
      </c>
      <c r="BS3" s="262">
        <f>+[1]I_Vendite!BU2</f>
        <v>2024</v>
      </c>
      <c r="BT3" s="262">
        <f>+[1]I_Vendite!BV2</f>
        <v>2024</v>
      </c>
      <c r="BU3" s="262">
        <f>+[1]I_Vendite!BW2</f>
        <v>2024</v>
      </c>
      <c r="BV3" s="262">
        <f>+[1]I_Vendite!BX2</f>
        <v>2024</v>
      </c>
      <c r="BW3" s="262">
        <f>+[1]I_Vendite!BY2</f>
        <v>2024</v>
      </c>
      <c r="BX3" s="262">
        <f>+[1]I_Vendite!BZ2</f>
        <v>2024</v>
      </c>
      <c r="BY3" s="262">
        <f>+[1]I_Vendite!CA2</f>
        <v>2024</v>
      </c>
      <c r="BZ3" s="262">
        <f>+[1]I_Vendite!CB2</f>
        <v>2024</v>
      </c>
      <c r="CA3" s="262">
        <f>+[1]I_Vendite!CC2</f>
        <v>2024</v>
      </c>
      <c r="CB3" s="262">
        <f>+[1]I_Vendite!CD2</f>
        <v>2025</v>
      </c>
      <c r="CC3" s="262">
        <f>+[1]I_Vendite!CE2</f>
        <v>2025</v>
      </c>
      <c r="CD3" s="262">
        <f>+[1]I_Vendite!CF2</f>
        <v>2025</v>
      </c>
      <c r="CE3" s="262">
        <f>+[1]I_Vendite!CG2</f>
        <v>2025</v>
      </c>
      <c r="CF3" s="262">
        <f>+[1]I_Vendite!CH2</f>
        <v>2025</v>
      </c>
      <c r="CG3" s="262">
        <f>+[1]I_Vendite!CI2</f>
        <v>2025</v>
      </c>
      <c r="CH3" s="262">
        <f>+[1]I_Vendite!CJ2</f>
        <v>2025</v>
      </c>
      <c r="CI3" s="262">
        <f>+[1]I_Vendite!CK2</f>
        <v>2025</v>
      </c>
      <c r="CJ3" s="262">
        <f>+[1]I_Vendite!CL2</f>
        <v>2025</v>
      </c>
      <c r="CK3" s="262">
        <f>+[1]I_Vendite!CM2</f>
        <v>2025</v>
      </c>
      <c r="CL3" s="262">
        <f>+[1]I_Vendite!CN2</f>
        <v>2025</v>
      </c>
      <c r="CM3" s="262">
        <f>+[1]I_Vendite!CO2</f>
        <v>2025</v>
      </c>
      <c r="CN3" s="262">
        <f>+[1]I_Vendite!CP2</f>
        <v>2026</v>
      </c>
      <c r="CO3" s="262">
        <f>+[1]I_Vendite!CQ2</f>
        <v>2026</v>
      </c>
      <c r="CP3" s="262">
        <f>+[1]I_Vendite!CR2</f>
        <v>2026</v>
      </c>
      <c r="CQ3" s="262">
        <f>+[1]I_Vendite!CS2</f>
        <v>2026</v>
      </c>
      <c r="CR3" s="262">
        <f>+[1]I_Vendite!CT2</f>
        <v>2026</v>
      </c>
      <c r="CS3" s="262">
        <f>+[1]I_Vendite!CU2</f>
        <v>2026</v>
      </c>
      <c r="CT3" s="262">
        <f>+[1]I_Vendite!CV2</f>
        <v>2026</v>
      </c>
      <c r="CU3" s="262">
        <f>+[1]I_Vendite!CW2</f>
        <v>2026</v>
      </c>
      <c r="CV3" s="262">
        <f>+[1]I_Vendite!CX2</f>
        <v>2026</v>
      </c>
      <c r="CW3" s="262">
        <f>+[1]I_Vendite!CY2</f>
        <v>2026</v>
      </c>
      <c r="CX3" s="262">
        <f>+[1]I_Vendite!CZ2</f>
        <v>2026</v>
      </c>
      <c r="CY3" s="262">
        <f>+[1]I_Vendite!DA2</f>
        <v>2026</v>
      </c>
      <c r="CZ3" s="262">
        <f>+[1]I_Vendite!DB2</f>
        <v>2027</v>
      </c>
      <c r="DA3" s="262">
        <f>+[1]I_Vendite!DC2</f>
        <v>2027</v>
      </c>
      <c r="DB3" s="262">
        <f>+[1]I_Vendite!DD2</f>
        <v>2027</v>
      </c>
      <c r="DC3" s="262">
        <f>+[1]I_Vendite!DE2</f>
        <v>2027</v>
      </c>
      <c r="DD3" s="262">
        <f>+[1]I_Vendite!DF2</f>
        <v>2027</v>
      </c>
      <c r="DE3" s="262">
        <f>+[1]I_Vendite!DG2</f>
        <v>2027</v>
      </c>
      <c r="DF3" s="262">
        <f>+[1]I_Vendite!DH2</f>
        <v>2027</v>
      </c>
      <c r="DG3" s="262">
        <f>+[1]I_Vendite!DI2</f>
        <v>2027</v>
      </c>
      <c r="DH3" s="262">
        <f>+[1]I_Vendite!DJ2</f>
        <v>2027</v>
      </c>
      <c r="DI3" s="262">
        <f>+[1]I_Vendite!DK2</f>
        <v>2027</v>
      </c>
      <c r="DJ3" s="262">
        <f>+[1]I_Vendite!DL2</f>
        <v>2027</v>
      </c>
      <c r="DK3" s="262">
        <f>+[1]I_Vendite!DM2</f>
        <v>2027</v>
      </c>
      <c r="DL3" s="262">
        <f>+[1]I_Vendite!DN2</f>
        <v>2028</v>
      </c>
      <c r="DM3" s="262">
        <f>+[1]I_Vendite!DO2</f>
        <v>2028</v>
      </c>
      <c r="DN3" s="262">
        <f>+[1]I_Vendite!DP2</f>
        <v>2028</v>
      </c>
      <c r="DO3" s="262">
        <f>+[1]I_Vendite!DQ2</f>
        <v>2028</v>
      </c>
      <c r="DP3" s="262">
        <f>+[1]I_Vendite!DR2</f>
        <v>2028</v>
      </c>
      <c r="DQ3" s="262">
        <f>+[1]I_Vendite!DS2</f>
        <v>2028</v>
      </c>
      <c r="DR3" s="262">
        <f>+[1]I_Vendite!DT2</f>
        <v>2028</v>
      </c>
      <c r="DS3" s="262">
        <f>+[1]I_Vendite!DU2</f>
        <v>2028</v>
      </c>
      <c r="DT3" s="262">
        <f>+[1]I_Vendite!DV2</f>
        <v>2028</v>
      </c>
      <c r="DU3" s="262">
        <f>+[1]I_Vendite!DW2</f>
        <v>2028</v>
      </c>
      <c r="DV3" s="262">
        <f>+[1]I_Vendite!DX2</f>
        <v>2028</v>
      </c>
      <c r="DW3" s="262">
        <f>+[1]I_Vendite!DY2</f>
        <v>2028</v>
      </c>
    </row>
    <row r="4" spans="1:127" ht="25.2" thickBot="1">
      <c r="D4" s="305" t="s">
        <v>463</v>
      </c>
      <c r="E4" s="306" t="s">
        <v>465</v>
      </c>
      <c r="F4" s="306" t="s">
        <v>529</v>
      </c>
      <c r="G4" s="185" t="s">
        <v>282</v>
      </c>
      <c r="H4" s="287" t="str">
        <f>+[1]I_Vendite!J3</f>
        <v>gen</v>
      </c>
      <c r="I4" s="287" t="str">
        <f>+[1]I_Vendite!K3</f>
        <v>feb</v>
      </c>
      <c r="J4" s="287" t="str">
        <f>+[1]I_Vendite!L3</f>
        <v>mar</v>
      </c>
      <c r="K4" s="287" t="str">
        <f>+[1]I_Vendite!M3</f>
        <v>apr</v>
      </c>
      <c r="L4" s="287" t="str">
        <f>+[1]I_Vendite!N3</f>
        <v>mag</v>
      </c>
      <c r="M4" s="287" t="str">
        <f>+[1]I_Vendite!O3</f>
        <v>giu</v>
      </c>
      <c r="N4" s="287" t="str">
        <f>+[1]I_Vendite!P3</f>
        <v>lug</v>
      </c>
      <c r="O4" s="287" t="str">
        <f>+[1]I_Vendite!Q3</f>
        <v>ago</v>
      </c>
      <c r="P4" s="287" t="str">
        <f>+[1]I_Vendite!R3</f>
        <v>set</v>
      </c>
      <c r="Q4" s="287" t="str">
        <f>+[1]I_Vendite!S3</f>
        <v>ott</v>
      </c>
      <c r="R4" s="287" t="str">
        <f>+[1]I_Vendite!T3</f>
        <v>nov</v>
      </c>
      <c r="S4" s="287" t="str">
        <f>+[1]I_Vendite!U3</f>
        <v>dic</v>
      </c>
      <c r="T4" s="287" t="str">
        <f>+[1]I_Vendite!V3</f>
        <v>gen</v>
      </c>
      <c r="U4" s="287" t="str">
        <f>+[1]I_Vendite!W3</f>
        <v>feb</v>
      </c>
      <c r="V4" s="287" t="str">
        <f>+[1]I_Vendite!X3</f>
        <v>mar</v>
      </c>
      <c r="W4" s="287" t="str">
        <f>+[1]I_Vendite!Y3</f>
        <v>apr</v>
      </c>
      <c r="X4" s="287" t="str">
        <f>+[1]I_Vendite!Z3</f>
        <v>mag</v>
      </c>
      <c r="Y4" s="287" t="str">
        <f>+[1]I_Vendite!AA3</f>
        <v>giu</v>
      </c>
      <c r="Z4" s="287" t="str">
        <f>+[1]I_Vendite!AB3</f>
        <v>lug</v>
      </c>
      <c r="AA4" s="287" t="str">
        <f>+[1]I_Vendite!AC3</f>
        <v>ago</v>
      </c>
      <c r="AB4" s="287" t="str">
        <f>+[1]I_Vendite!AD3</f>
        <v>set</v>
      </c>
      <c r="AC4" s="287" t="str">
        <f>+[1]I_Vendite!AE3</f>
        <v>ott</v>
      </c>
      <c r="AD4" s="287" t="str">
        <f>+[1]I_Vendite!AF3</f>
        <v>nov</v>
      </c>
      <c r="AE4" s="287" t="str">
        <f>+[1]I_Vendite!AG3</f>
        <v>dic</v>
      </c>
      <c r="AF4" s="287" t="str">
        <f>+[1]I_Vendite!AH3</f>
        <v>gen</v>
      </c>
      <c r="AG4" s="287" t="str">
        <f>+[1]I_Vendite!AI3</f>
        <v>feb</v>
      </c>
      <c r="AH4" s="287" t="str">
        <f>+[1]I_Vendite!AJ3</f>
        <v>mar</v>
      </c>
      <c r="AI4" s="287" t="str">
        <f>+[1]I_Vendite!AK3</f>
        <v>apr</v>
      </c>
      <c r="AJ4" s="287" t="str">
        <f>+[1]I_Vendite!AL3</f>
        <v>mag</v>
      </c>
      <c r="AK4" s="287" t="str">
        <f>+[1]I_Vendite!AM3</f>
        <v>giu</v>
      </c>
      <c r="AL4" s="287" t="str">
        <f>+[1]I_Vendite!AN3</f>
        <v>lug</v>
      </c>
      <c r="AM4" s="287" t="str">
        <f>+[1]I_Vendite!AO3</f>
        <v>ago</v>
      </c>
      <c r="AN4" s="287" t="str">
        <f>+[1]I_Vendite!AP3</f>
        <v>set</v>
      </c>
      <c r="AO4" s="287" t="str">
        <f>+[1]I_Vendite!AQ3</f>
        <v>ott</v>
      </c>
      <c r="AP4" s="287" t="str">
        <f>+[1]I_Vendite!AR3</f>
        <v>nov</v>
      </c>
      <c r="AQ4" s="287" t="str">
        <f>+[1]I_Vendite!AS3</f>
        <v>dic</v>
      </c>
      <c r="AR4" s="287" t="str">
        <f>+[1]I_Vendite!AT3</f>
        <v>gen</v>
      </c>
      <c r="AS4" s="287" t="str">
        <f>+[1]I_Vendite!AU3</f>
        <v>feb</v>
      </c>
      <c r="AT4" s="287" t="str">
        <f>+[1]I_Vendite!AV3</f>
        <v>mar</v>
      </c>
      <c r="AU4" s="287" t="str">
        <f>+[1]I_Vendite!AW3</f>
        <v>apr</v>
      </c>
      <c r="AV4" s="287" t="str">
        <f>+[1]I_Vendite!AX3</f>
        <v>mag</v>
      </c>
      <c r="AW4" s="287" t="str">
        <f>+[1]I_Vendite!AY3</f>
        <v>giu</v>
      </c>
      <c r="AX4" s="287" t="str">
        <f>+[1]I_Vendite!AZ3</f>
        <v>lug</v>
      </c>
      <c r="AY4" s="287" t="str">
        <f>+[1]I_Vendite!BA3</f>
        <v>ago</v>
      </c>
      <c r="AZ4" s="287" t="str">
        <f>+[1]I_Vendite!BB3</f>
        <v>set</v>
      </c>
      <c r="BA4" s="287" t="str">
        <f>+[1]I_Vendite!BC3</f>
        <v>ott</v>
      </c>
      <c r="BB4" s="287" t="str">
        <f>+[1]I_Vendite!BD3</f>
        <v>nov</v>
      </c>
      <c r="BC4" s="287" t="str">
        <f>+[1]I_Vendite!BE3</f>
        <v>dic</v>
      </c>
      <c r="BD4" s="287" t="str">
        <f>+[1]I_Vendite!BF3</f>
        <v>gen</v>
      </c>
      <c r="BE4" s="287" t="str">
        <f>+[1]I_Vendite!BG3</f>
        <v>feb</v>
      </c>
      <c r="BF4" s="287" t="str">
        <f>+[1]I_Vendite!BH3</f>
        <v>mar</v>
      </c>
      <c r="BG4" s="287" t="str">
        <f>+[1]I_Vendite!BI3</f>
        <v>apr</v>
      </c>
      <c r="BH4" s="287" t="str">
        <f>+[1]I_Vendite!BJ3</f>
        <v>mag</v>
      </c>
      <c r="BI4" s="287" t="str">
        <f>+[1]I_Vendite!BK3</f>
        <v>giu</v>
      </c>
      <c r="BJ4" s="287" t="str">
        <f>+[1]I_Vendite!BL3</f>
        <v>lug</v>
      </c>
      <c r="BK4" s="287" t="str">
        <f>+[1]I_Vendite!BM3</f>
        <v>ago</v>
      </c>
      <c r="BL4" s="287" t="str">
        <f>+[1]I_Vendite!BN3</f>
        <v>set</v>
      </c>
      <c r="BM4" s="287" t="str">
        <f>+[1]I_Vendite!BO3</f>
        <v>ott</v>
      </c>
      <c r="BN4" s="287" t="str">
        <f>+[1]I_Vendite!BP3</f>
        <v>nov</v>
      </c>
      <c r="BO4" s="287" t="str">
        <f>+[1]I_Vendite!BQ3</f>
        <v>dic</v>
      </c>
      <c r="BP4" s="287" t="str">
        <f>+[1]I_Vendite!BR3</f>
        <v>gen</v>
      </c>
      <c r="BQ4" s="287" t="str">
        <f>+[1]I_Vendite!BS3</f>
        <v>feb</v>
      </c>
      <c r="BR4" s="287" t="str">
        <f>+[1]I_Vendite!BT3</f>
        <v>mar</v>
      </c>
      <c r="BS4" s="287" t="str">
        <f>+[1]I_Vendite!BU3</f>
        <v>apr</v>
      </c>
      <c r="BT4" s="287" t="str">
        <f>+[1]I_Vendite!BV3</f>
        <v>mag</v>
      </c>
      <c r="BU4" s="287" t="str">
        <f>+[1]I_Vendite!BW3</f>
        <v>giu</v>
      </c>
      <c r="BV4" s="287" t="str">
        <f>+[1]I_Vendite!BX3</f>
        <v>lug</v>
      </c>
      <c r="BW4" s="287" t="str">
        <f>+[1]I_Vendite!BY3</f>
        <v>ago</v>
      </c>
      <c r="BX4" s="287" t="str">
        <f>+[1]I_Vendite!BZ3</f>
        <v>set</v>
      </c>
      <c r="BY4" s="287" t="str">
        <f>+[1]I_Vendite!CA3</f>
        <v>ott</v>
      </c>
      <c r="BZ4" s="287" t="str">
        <f>+[1]I_Vendite!CB3</f>
        <v>nov</v>
      </c>
      <c r="CA4" s="287" t="str">
        <f>+[1]I_Vendite!CC3</f>
        <v>dic</v>
      </c>
      <c r="CB4" s="287" t="str">
        <f>+[1]I_Vendite!CD3</f>
        <v>gen</v>
      </c>
      <c r="CC4" s="287" t="str">
        <f>+[1]I_Vendite!CE3</f>
        <v>feb</v>
      </c>
      <c r="CD4" s="287" t="str">
        <f>+[1]I_Vendite!CF3</f>
        <v>mar</v>
      </c>
      <c r="CE4" s="287" t="str">
        <f>+[1]I_Vendite!CG3</f>
        <v>apr</v>
      </c>
      <c r="CF4" s="287" t="str">
        <f>+[1]I_Vendite!CH3</f>
        <v>mag</v>
      </c>
      <c r="CG4" s="287" t="str">
        <f>+[1]I_Vendite!CI3</f>
        <v>giu</v>
      </c>
      <c r="CH4" s="287" t="str">
        <f>+[1]I_Vendite!CJ3</f>
        <v>lug</v>
      </c>
      <c r="CI4" s="287" t="str">
        <f>+[1]I_Vendite!CK3</f>
        <v>ago</v>
      </c>
      <c r="CJ4" s="287" t="str">
        <f>+[1]I_Vendite!CL3</f>
        <v>set</v>
      </c>
      <c r="CK4" s="287" t="str">
        <f>+[1]I_Vendite!CM3</f>
        <v>ott</v>
      </c>
      <c r="CL4" s="287" t="str">
        <f>+[1]I_Vendite!CN3</f>
        <v>nov</v>
      </c>
      <c r="CM4" s="287" t="str">
        <f>+[1]I_Vendite!CO3</f>
        <v>dic</v>
      </c>
      <c r="CN4" s="287" t="str">
        <f>+[1]I_Vendite!CP3</f>
        <v>gen</v>
      </c>
      <c r="CO4" s="287" t="str">
        <f>+[1]I_Vendite!CQ3</f>
        <v>feb</v>
      </c>
      <c r="CP4" s="287" t="str">
        <f>+[1]I_Vendite!CR3</f>
        <v>mar</v>
      </c>
      <c r="CQ4" s="287" t="str">
        <f>+[1]I_Vendite!CS3</f>
        <v>apr</v>
      </c>
      <c r="CR4" s="287" t="str">
        <f>+[1]I_Vendite!CT3</f>
        <v>mag</v>
      </c>
      <c r="CS4" s="287" t="str">
        <f>+[1]I_Vendite!CU3</f>
        <v>giu</v>
      </c>
      <c r="CT4" s="287" t="str">
        <f>+[1]I_Vendite!CV3</f>
        <v>lug</v>
      </c>
      <c r="CU4" s="287" t="str">
        <f>+[1]I_Vendite!CW3</f>
        <v>ago</v>
      </c>
      <c r="CV4" s="287" t="str">
        <f>+[1]I_Vendite!CX3</f>
        <v>set</v>
      </c>
      <c r="CW4" s="287" t="str">
        <f>+[1]I_Vendite!CY3</f>
        <v>ott</v>
      </c>
      <c r="CX4" s="287" t="str">
        <f>+[1]I_Vendite!CZ3</f>
        <v>nov</v>
      </c>
      <c r="CY4" s="287" t="str">
        <f>+[1]I_Vendite!DA3</f>
        <v>dic</v>
      </c>
      <c r="CZ4" s="287" t="str">
        <f>+[1]I_Vendite!DB3</f>
        <v>gen</v>
      </c>
      <c r="DA4" s="287" t="str">
        <f>+[1]I_Vendite!DC3</f>
        <v>feb</v>
      </c>
      <c r="DB4" s="287" t="str">
        <f>+[1]I_Vendite!DD3</f>
        <v>mar</v>
      </c>
      <c r="DC4" s="287" t="str">
        <f>+[1]I_Vendite!DE3</f>
        <v>apr</v>
      </c>
      <c r="DD4" s="287" t="str">
        <f>+[1]I_Vendite!DF3</f>
        <v>mag</v>
      </c>
      <c r="DE4" s="287" t="str">
        <f>+[1]I_Vendite!DG3</f>
        <v>giu</v>
      </c>
      <c r="DF4" s="287" t="str">
        <f>+[1]I_Vendite!DH3</f>
        <v>lug</v>
      </c>
      <c r="DG4" s="287" t="str">
        <f>+[1]I_Vendite!DI3</f>
        <v>ago</v>
      </c>
      <c r="DH4" s="287" t="str">
        <f>+[1]I_Vendite!DJ3</f>
        <v>set</v>
      </c>
      <c r="DI4" s="287" t="str">
        <f>+[1]I_Vendite!DK3</f>
        <v>ott</v>
      </c>
      <c r="DJ4" s="287" t="str">
        <f>+[1]I_Vendite!DL3</f>
        <v>nov</v>
      </c>
      <c r="DK4" s="287" t="str">
        <f>+[1]I_Vendite!DM3</f>
        <v>dic</v>
      </c>
      <c r="DL4" s="287" t="str">
        <f>+[1]I_Vendite!DN3</f>
        <v>gen</v>
      </c>
      <c r="DM4" s="287" t="str">
        <f>+[1]I_Vendite!DO3</f>
        <v>feb</v>
      </c>
      <c r="DN4" s="287" t="str">
        <f>+[1]I_Vendite!DP3</f>
        <v>mar</v>
      </c>
      <c r="DO4" s="287" t="str">
        <f>+[1]I_Vendite!DQ3</f>
        <v>apr</v>
      </c>
      <c r="DP4" s="287" t="str">
        <f>+[1]I_Vendite!DR3</f>
        <v>mag</v>
      </c>
      <c r="DQ4" s="287" t="str">
        <f>+[1]I_Vendite!DS3</f>
        <v>giu</v>
      </c>
      <c r="DR4" s="287" t="str">
        <f>+[1]I_Vendite!DT3</f>
        <v>lug</v>
      </c>
      <c r="DS4" s="287" t="str">
        <f>+[1]I_Vendite!DU3</f>
        <v>ago</v>
      </c>
      <c r="DT4" s="287" t="str">
        <f>+[1]I_Vendite!DV3</f>
        <v>set</v>
      </c>
      <c r="DU4" s="287" t="str">
        <f>+[1]I_Vendite!DW3</f>
        <v>ott</v>
      </c>
      <c r="DV4" s="287" t="str">
        <f>+[1]I_Vendite!DX3</f>
        <v>nov</v>
      </c>
      <c r="DW4" s="287" t="str">
        <f>+[1]I_Vendite!DY3</f>
        <v>dic</v>
      </c>
    </row>
    <row r="5" spans="1:127" ht="19.2" thickTop="1" thickBot="1">
      <c r="A5" s="41">
        <v>0</v>
      </c>
      <c r="D5" s="296" t="s">
        <v>560</v>
      </c>
      <c r="E5" s="309">
        <v>0.22</v>
      </c>
      <c r="F5" s="291">
        <v>0</v>
      </c>
      <c r="H5" s="292">
        <v>416.66666666666669</v>
      </c>
      <c r="I5" s="292">
        <v>416.66666666666669</v>
      </c>
      <c r="J5" s="292">
        <v>416.66666666666669</v>
      </c>
      <c r="K5" s="292">
        <v>416.66666666666669</v>
      </c>
      <c r="L5" s="292">
        <v>416.66666666666669</v>
      </c>
      <c r="M5" s="292">
        <v>416.66666666666669</v>
      </c>
      <c r="N5" s="292">
        <v>416.66666666666669</v>
      </c>
      <c r="O5" s="292">
        <v>416.66666666666669</v>
      </c>
      <c r="P5" s="292">
        <v>416.66666666666669</v>
      </c>
      <c r="Q5" s="292">
        <v>416.66666666666669</v>
      </c>
      <c r="R5" s="292">
        <v>416.66666666666669</v>
      </c>
      <c r="S5" s="292">
        <v>416.66666666666669</v>
      </c>
      <c r="T5" s="292">
        <v>416.66666666666669</v>
      </c>
      <c r="U5" s="292">
        <v>416.66666666666669</v>
      </c>
      <c r="V5" s="292">
        <v>416.66666666666669</v>
      </c>
      <c r="W5" s="292">
        <v>416.66666666666669</v>
      </c>
      <c r="X5" s="292">
        <v>416.66666666666669</v>
      </c>
      <c r="Y5" s="292">
        <v>416.66666666666669</v>
      </c>
      <c r="Z5" s="292">
        <v>416.66666666666669</v>
      </c>
      <c r="AA5" s="292">
        <v>416.66666666666669</v>
      </c>
      <c r="AB5" s="292">
        <v>416.66666666666669</v>
      </c>
      <c r="AC5" s="292">
        <v>416.66666666666669</v>
      </c>
      <c r="AD5" s="292">
        <v>416.66666666666669</v>
      </c>
      <c r="AE5" s="292">
        <v>416.66666666666669</v>
      </c>
      <c r="AF5" s="292">
        <v>416.66666666666669</v>
      </c>
      <c r="AG5" s="292">
        <v>416.66666666666669</v>
      </c>
      <c r="AH5" s="292">
        <v>416.66666666666669</v>
      </c>
      <c r="AI5" s="292">
        <v>416.66666666666669</v>
      </c>
      <c r="AJ5" s="292">
        <v>416.66666666666669</v>
      </c>
      <c r="AK5" s="292">
        <v>416.66666666666669</v>
      </c>
      <c r="AL5" s="292">
        <v>416.66666666666669</v>
      </c>
      <c r="AM5" s="292">
        <v>416.66666666666669</v>
      </c>
      <c r="AN5" s="292">
        <v>416.66666666666669</v>
      </c>
      <c r="AO5" s="292">
        <v>416.66666666666669</v>
      </c>
      <c r="AP5" s="292">
        <v>416.66666666666669</v>
      </c>
      <c r="AQ5" s="292">
        <v>416.66666666666669</v>
      </c>
      <c r="AR5" s="292">
        <v>416.66666666666669</v>
      </c>
      <c r="AS5" s="292">
        <v>416.66666666666669</v>
      </c>
      <c r="AT5" s="292">
        <v>416.66666666666669</v>
      </c>
      <c r="AU5" s="292">
        <v>416.66666666666669</v>
      </c>
      <c r="AV5" s="292">
        <v>416.66666666666669</v>
      </c>
      <c r="AW5" s="292">
        <v>416.66666666666669</v>
      </c>
      <c r="AX5" s="292">
        <v>416.66666666666669</v>
      </c>
      <c r="AY5" s="292">
        <v>416.66666666666669</v>
      </c>
      <c r="AZ5" s="292">
        <v>416.66666666666669</v>
      </c>
      <c r="BA5" s="292">
        <v>416.66666666666669</v>
      </c>
      <c r="BB5" s="292">
        <v>416.66666666666669</v>
      </c>
      <c r="BC5" s="292">
        <v>416.66666666666669</v>
      </c>
      <c r="BD5" s="292">
        <v>416.66666666666669</v>
      </c>
      <c r="BE5" s="292">
        <v>416.66666666666669</v>
      </c>
      <c r="BF5" s="292">
        <v>416.66666666666669</v>
      </c>
      <c r="BG5" s="292">
        <v>416.66666666666669</v>
      </c>
      <c r="BH5" s="292">
        <v>416.66666666666669</v>
      </c>
      <c r="BI5" s="292">
        <v>416.66666666666669</v>
      </c>
      <c r="BJ5" s="292">
        <v>416.66666666666669</v>
      </c>
      <c r="BK5" s="292">
        <v>416.66666666666669</v>
      </c>
      <c r="BL5" s="292">
        <v>416.66666666666669</v>
      </c>
      <c r="BM5" s="292">
        <v>416.66666666666669</v>
      </c>
      <c r="BN5" s="292">
        <v>416.66666666666669</v>
      </c>
      <c r="BO5" s="292">
        <v>416.66666666666669</v>
      </c>
      <c r="BP5" s="292">
        <v>416.66666666666669</v>
      </c>
      <c r="BQ5" s="292">
        <v>416.66666666666669</v>
      </c>
      <c r="BR5" s="292">
        <v>416.66666666666669</v>
      </c>
      <c r="BS5" s="292">
        <v>416.66666666666669</v>
      </c>
      <c r="BT5" s="292">
        <v>416.66666666666669</v>
      </c>
      <c r="BU5" s="292">
        <v>416.66666666666669</v>
      </c>
      <c r="BV5" s="292">
        <v>416.66666666666669</v>
      </c>
      <c r="BW5" s="292">
        <v>416.66666666666669</v>
      </c>
      <c r="BX5" s="292">
        <v>416.66666666666669</v>
      </c>
      <c r="BY5" s="292">
        <v>416.66666666666669</v>
      </c>
      <c r="BZ5" s="292">
        <v>416.66666666666669</v>
      </c>
      <c r="CA5" s="292">
        <v>416.66666666666669</v>
      </c>
      <c r="CB5" s="292">
        <v>416.66666666666669</v>
      </c>
      <c r="CC5" s="292">
        <v>416.66666666666669</v>
      </c>
      <c r="CD5" s="292">
        <v>416.66666666666669</v>
      </c>
      <c r="CE5" s="292">
        <v>416.66666666666669</v>
      </c>
      <c r="CF5" s="292">
        <v>416.66666666666669</v>
      </c>
      <c r="CG5" s="292">
        <v>416.66666666666669</v>
      </c>
      <c r="CH5" s="292">
        <v>416.66666666666669</v>
      </c>
      <c r="CI5" s="292">
        <v>416.66666666666669</v>
      </c>
      <c r="CJ5" s="292">
        <v>416.66666666666669</v>
      </c>
      <c r="CK5" s="292">
        <v>416.66666666666669</v>
      </c>
      <c r="CL5" s="292">
        <v>416.66666666666669</v>
      </c>
      <c r="CM5" s="292">
        <v>416.66666666666669</v>
      </c>
      <c r="CN5" s="292">
        <v>416.66666666666669</v>
      </c>
      <c r="CO5" s="292">
        <v>416.66666666666669</v>
      </c>
      <c r="CP5" s="292">
        <v>416.66666666666669</v>
      </c>
      <c r="CQ5" s="292">
        <v>416.66666666666669</v>
      </c>
      <c r="CR5" s="292">
        <v>416.66666666666669</v>
      </c>
      <c r="CS5" s="292">
        <v>416.66666666666669</v>
      </c>
      <c r="CT5" s="292">
        <v>416.66666666666669</v>
      </c>
      <c r="CU5" s="292">
        <v>416.66666666666669</v>
      </c>
      <c r="CV5" s="292">
        <v>416.66666666666669</v>
      </c>
      <c r="CW5" s="292">
        <v>416.66666666666669</v>
      </c>
      <c r="CX5" s="292">
        <v>416.66666666666669</v>
      </c>
      <c r="CY5" s="292">
        <v>416.66666666666669</v>
      </c>
      <c r="CZ5" s="292">
        <v>416.66666666666669</v>
      </c>
      <c r="DA5" s="292">
        <v>416.66666666666669</v>
      </c>
      <c r="DB5" s="292">
        <v>416.66666666666669</v>
      </c>
      <c r="DC5" s="292">
        <v>416.66666666666669</v>
      </c>
      <c r="DD5" s="292">
        <v>416.66666666666669</v>
      </c>
      <c r="DE5" s="292">
        <v>416.66666666666669</v>
      </c>
      <c r="DF5" s="292">
        <v>416.66666666666669</v>
      </c>
      <c r="DG5" s="292">
        <v>416.66666666666669</v>
      </c>
      <c r="DH5" s="292">
        <v>416.66666666666669</v>
      </c>
      <c r="DI5" s="292">
        <v>416.66666666666669</v>
      </c>
      <c r="DJ5" s="292">
        <v>416.66666666666669</v>
      </c>
      <c r="DK5" s="292">
        <v>416.66666666666669</v>
      </c>
      <c r="DL5" s="292">
        <v>416.66666666666669</v>
      </c>
      <c r="DM5" s="292">
        <v>416.66666666666669</v>
      </c>
      <c r="DN5" s="292">
        <v>416.66666666666669</v>
      </c>
      <c r="DO5" s="292">
        <v>416.66666666666669</v>
      </c>
      <c r="DP5" s="292">
        <v>416.66666666666669</v>
      </c>
      <c r="DQ5" s="292">
        <v>416.66666666666669</v>
      </c>
      <c r="DR5" s="292">
        <v>416.66666666666669</v>
      </c>
      <c r="DS5" s="292">
        <v>416.66666666666669</v>
      </c>
      <c r="DT5" s="292">
        <v>416.66666666666669</v>
      </c>
      <c r="DU5" s="292">
        <v>416.66666666666669</v>
      </c>
      <c r="DV5" s="292">
        <v>416.66666666666669</v>
      </c>
      <c r="DW5" s="292">
        <v>416.66666666666669</v>
      </c>
    </row>
    <row r="6" spans="1:127" ht="19.2" thickTop="1" thickBot="1">
      <c r="A6" s="41">
        <v>30</v>
      </c>
      <c r="D6" s="296" t="s">
        <v>561</v>
      </c>
      <c r="E6" s="309">
        <v>0.22</v>
      </c>
      <c r="F6" s="291">
        <v>30</v>
      </c>
      <c r="H6" s="292">
        <v>83.333333333333329</v>
      </c>
      <c r="I6" s="292">
        <v>83.333333333333329</v>
      </c>
      <c r="J6" s="292">
        <v>83.333333333333329</v>
      </c>
      <c r="K6" s="292">
        <v>83.333333333333329</v>
      </c>
      <c r="L6" s="292">
        <v>83.333333333333329</v>
      </c>
      <c r="M6" s="292">
        <v>83.333333333333329</v>
      </c>
      <c r="N6" s="292">
        <v>83.333333333333329</v>
      </c>
      <c r="O6" s="292">
        <v>83.333333333333329</v>
      </c>
      <c r="P6" s="292">
        <v>83.333333333333329</v>
      </c>
      <c r="Q6" s="292">
        <v>83.333333333333329</v>
      </c>
      <c r="R6" s="292">
        <v>83.333333333333329</v>
      </c>
      <c r="S6" s="292">
        <v>83.333333333333329</v>
      </c>
      <c r="T6" s="292">
        <v>83.333333333333329</v>
      </c>
      <c r="U6" s="292">
        <v>83.333333333333329</v>
      </c>
      <c r="V6" s="292">
        <v>83.333333333333329</v>
      </c>
      <c r="W6" s="292">
        <v>83.333333333333329</v>
      </c>
      <c r="X6" s="292">
        <v>83.333333333333329</v>
      </c>
      <c r="Y6" s="292">
        <v>83.333333333333329</v>
      </c>
      <c r="Z6" s="292">
        <v>83.333333333333329</v>
      </c>
      <c r="AA6" s="292">
        <v>83.333333333333329</v>
      </c>
      <c r="AB6" s="292">
        <v>83.333333333333329</v>
      </c>
      <c r="AC6" s="292">
        <v>83.333333333333329</v>
      </c>
      <c r="AD6" s="292">
        <v>83.333333333333329</v>
      </c>
      <c r="AE6" s="292">
        <v>83.333333333333329</v>
      </c>
      <c r="AF6" s="292">
        <v>83.333333333333329</v>
      </c>
      <c r="AG6" s="292">
        <v>83.333333333333329</v>
      </c>
      <c r="AH6" s="292">
        <v>83.333333333333329</v>
      </c>
      <c r="AI6" s="292">
        <v>83.333333333333329</v>
      </c>
      <c r="AJ6" s="292">
        <v>83.333333333333329</v>
      </c>
      <c r="AK6" s="292">
        <v>83.333333333333329</v>
      </c>
      <c r="AL6" s="292">
        <v>83.333333333333329</v>
      </c>
      <c r="AM6" s="292">
        <v>83.333333333333329</v>
      </c>
      <c r="AN6" s="292">
        <v>83.333333333333329</v>
      </c>
      <c r="AO6" s="292">
        <v>83.333333333333329</v>
      </c>
      <c r="AP6" s="292">
        <v>83.333333333333329</v>
      </c>
      <c r="AQ6" s="292">
        <v>83.333333333333329</v>
      </c>
      <c r="AR6" s="292">
        <v>83.333333333333329</v>
      </c>
      <c r="AS6" s="292">
        <v>83.333333333333329</v>
      </c>
      <c r="AT6" s="292">
        <v>83.333333333333329</v>
      </c>
      <c r="AU6" s="292">
        <v>83.333333333333329</v>
      </c>
      <c r="AV6" s="292">
        <v>83.333333333333329</v>
      </c>
      <c r="AW6" s="292">
        <v>83.333333333333329</v>
      </c>
      <c r="AX6" s="292">
        <v>83.333333333333329</v>
      </c>
      <c r="AY6" s="292">
        <v>83.333333333333329</v>
      </c>
      <c r="AZ6" s="292">
        <v>83.333333333333329</v>
      </c>
      <c r="BA6" s="292">
        <v>83.333333333333329</v>
      </c>
      <c r="BB6" s="292">
        <v>83.333333333333329</v>
      </c>
      <c r="BC6" s="292">
        <v>83.333333333333329</v>
      </c>
      <c r="BD6" s="292">
        <v>83.333333333333329</v>
      </c>
      <c r="BE6" s="292">
        <v>83.333333333333329</v>
      </c>
      <c r="BF6" s="292">
        <v>83.333333333333329</v>
      </c>
      <c r="BG6" s="292">
        <v>83.333333333333329</v>
      </c>
      <c r="BH6" s="292">
        <v>83.333333333333329</v>
      </c>
      <c r="BI6" s="292">
        <v>83.333333333333329</v>
      </c>
      <c r="BJ6" s="292">
        <v>83.333333333333329</v>
      </c>
      <c r="BK6" s="292">
        <v>83.333333333333329</v>
      </c>
      <c r="BL6" s="292">
        <v>83.333333333333329</v>
      </c>
      <c r="BM6" s="292">
        <v>83.333333333333329</v>
      </c>
      <c r="BN6" s="292">
        <v>83.333333333333329</v>
      </c>
      <c r="BO6" s="292">
        <v>83.333333333333329</v>
      </c>
      <c r="BP6" s="292">
        <v>83.333333333333329</v>
      </c>
      <c r="BQ6" s="292">
        <v>83.333333333333329</v>
      </c>
      <c r="BR6" s="292">
        <v>83.333333333333329</v>
      </c>
      <c r="BS6" s="292">
        <v>83.333333333333329</v>
      </c>
      <c r="BT6" s="292">
        <v>83.333333333333329</v>
      </c>
      <c r="BU6" s="292">
        <v>83.333333333333329</v>
      </c>
      <c r="BV6" s="292">
        <v>83.333333333333329</v>
      </c>
      <c r="BW6" s="292">
        <v>83.333333333333329</v>
      </c>
      <c r="BX6" s="292">
        <v>83.333333333333329</v>
      </c>
      <c r="BY6" s="292">
        <v>83.333333333333329</v>
      </c>
      <c r="BZ6" s="292">
        <v>83.333333333333329</v>
      </c>
      <c r="CA6" s="292">
        <v>83.333333333333329</v>
      </c>
      <c r="CB6" s="292">
        <v>83.333333333333329</v>
      </c>
      <c r="CC6" s="292">
        <v>83.333333333333329</v>
      </c>
      <c r="CD6" s="292">
        <v>83.333333333333329</v>
      </c>
      <c r="CE6" s="292">
        <v>83.333333333333329</v>
      </c>
      <c r="CF6" s="292">
        <v>83.333333333333329</v>
      </c>
      <c r="CG6" s="292">
        <v>83.333333333333329</v>
      </c>
      <c r="CH6" s="292">
        <v>83.333333333333329</v>
      </c>
      <c r="CI6" s="292">
        <v>83.333333333333329</v>
      </c>
      <c r="CJ6" s="292">
        <v>83.333333333333329</v>
      </c>
      <c r="CK6" s="292">
        <v>83.333333333333329</v>
      </c>
      <c r="CL6" s="292">
        <v>83.333333333333329</v>
      </c>
      <c r="CM6" s="292">
        <v>83.333333333333329</v>
      </c>
      <c r="CN6" s="292">
        <v>83.333333333333329</v>
      </c>
      <c r="CO6" s="292">
        <v>83.333333333333329</v>
      </c>
      <c r="CP6" s="292">
        <v>83.333333333333329</v>
      </c>
      <c r="CQ6" s="292">
        <v>83.333333333333329</v>
      </c>
      <c r="CR6" s="292">
        <v>83.333333333333329</v>
      </c>
      <c r="CS6" s="292">
        <v>83.333333333333329</v>
      </c>
      <c r="CT6" s="292">
        <v>83.333333333333329</v>
      </c>
      <c r="CU6" s="292">
        <v>83.333333333333329</v>
      </c>
      <c r="CV6" s="292">
        <v>83.333333333333329</v>
      </c>
      <c r="CW6" s="292">
        <v>83.333333333333329</v>
      </c>
      <c r="CX6" s="292">
        <v>83.333333333333329</v>
      </c>
      <c r="CY6" s="292">
        <v>83.333333333333329</v>
      </c>
      <c r="CZ6" s="292">
        <v>83.333333333333329</v>
      </c>
      <c r="DA6" s="292">
        <v>83.333333333333329</v>
      </c>
      <c r="DB6" s="292">
        <v>83.333333333333329</v>
      </c>
      <c r="DC6" s="292">
        <v>83.333333333333329</v>
      </c>
      <c r="DD6" s="292">
        <v>83.333333333333329</v>
      </c>
      <c r="DE6" s="292">
        <v>83.333333333333329</v>
      </c>
      <c r="DF6" s="292">
        <v>83.333333333333329</v>
      </c>
      <c r="DG6" s="292">
        <v>83.333333333333329</v>
      </c>
      <c r="DH6" s="292">
        <v>83.333333333333329</v>
      </c>
      <c r="DI6" s="292">
        <v>83.333333333333329</v>
      </c>
      <c r="DJ6" s="292">
        <v>83.333333333333329</v>
      </c>
      <c r="DK6" s="292">
        <v>83.333333333333329</v>
      </c>
      <c r="DL6" s="292">
        <v>83.333333333333329</v>
      </c>
      <c r="DM6" s="292">
        <v>83.333333333333329</v>
      </c>
      <c r="DN6" s="292">
        <v>83.333333333333329</v>
      </c>
      <c r="DO6" s="292">
        <v>83.333333333333329</v>
      </c>
      <c r="DP6" s="292">
        <v>83.333333333333329</v>
      </c>
      <c r="DQ6" s="292">
        <v>83.333333333333329</v>
      </c>
      <c r="DR6" s="292">
        <v>83.333333333333329</v>
      </c>
      <c r="DS6" s="292">
        <v>83.333333333333329</v>
      </c>
      <c r="DT6" s="292">
        <v>83.333333333333329</v>
      </c>
      <c r="DU6" s="292">
        <v>83.333333333333329</v>
      </c>
      <c r="DV6" s="292">
        <v>83.333333333333329</v>
      </c>
      <c r="DW6" s="292">
        <v>83.333333333333329</v>
      </c>
    </row>
    <row r="7" spans="1:127" ht="19.2" thickTop="1" thickBot="1">
      <c r="A7" s="41">
        <v>60</v>
      </c>
      <c r="D7" s="296" t="s">
        <v>562</v>
      </c>
      <c r="E7" s="309">
        <v>0.22</v>
      </c>
      <c r="F7" s="291">
        <v>60</v>
      </c>
      <c r="H7" s="292">
        <v>333.33333333333331</v>
      </c>
      <c r="I7" s="292">
        <v>333.33333333333331</v>
      </c>
      <c r="J7" s="292">
        <v>333.33333333333331</v>
      </c>
      <c r="K7" s="292">
        <v>333.33333333333331</v>
      </c>
      <c r="L7" s="292">
        <v>333.33333333333331</v>
      </c>
      <c r="M7" s="292">
        <v>333.33333333333331</v>
      </c>
      <c r="N7" s="292">
        <v>333.33333333333331</v>
      </c>
      <c r="O7" s="292">
        <v>333.33333333333331</v>
      </c>
      <c r="P7" s="292">
        <v>333.33333333333331</v>
      </c>
      <c r="Q7" s="292">
        <v>333.33333333333331</v>
      </c>
      <c r="R7" s="292">
        <v>333.33333333333331</v>
      </c>
      <c r="S7" s="292">
        <v>333.33333333333331</v>
      </c>
      <c r="T7" s="292">
        <v>333.33333333333331</v>
      </c>
      <c r="U7" s="292">
        <v>333.33333333333331</v>
      </c>
      <c r="V7" s="292">
        <v>333.33333333333331</v>
      </c>
      <c r="W7" s="292">
        <v>333.33333333333331</v>
      </c>
      <c r="X7" s="292">
        <v>333.33333333333331</v>
      </c>
      <c r="Y7" s="292">
        <v>333.33333333333331</v>
      </c>
      <c r="Z7" s="292">
        <v>333.33333333333331</v>
      </c>
      <c r="AA7" s="292">
        <v>333.33333333333331</v>
      </c>
      <c r="AB7" s="292">
        <v>333.33333333333331</v>
      </c>
      <c r="AC7" s="292">
        <v>333.33333333333331</v>
      </c>
      <c r="AD7" s="292">
        <v>333.33333333333331</v>
      </c>
      <c r="AE7" s="292">
        <v>333.33333333333331</v>
      </c>
      <c r="AF7" s="292">
        <v>333.33333333333331</v>
      </c>
      <c r="AG7" s="292">
        <v>333.33333333333331</v>
      </c>
      <c r="AH7" s="292">
        <v>333.33333333333331</v>
      </c>
      <c r="AI7" s="292">
        <v>333.33333333333331</v>
      </c>
      <c r="AJ7" s="292">
        <v>333.33333333333331</v>
      </c>
      <c r="AK7" s="292">
        <v>333.33333333333331</v>
      </c>
      <c r="AL7" s="292">
        <v>333.33333333333331</v>
      </c>
      <c r="AM7" s="292">
        <v>333.33333333333331</v>
      </c>
      <c r="AN7" s="292">
        <v>333.33333333333331</v>
      </c>
      <c r="AO7" s="292">
        <v>333.33333333333331</v>
      </c>
      <c r="AP7" s="292">
        <v>333.33333333333331</v>
      </c>
      <c r="AQ7" s="292">
        <v>333.33333333333331</v>
      </c>
      <c r="AR7" s="292">
        <v>333.33333333333331</v>
      </c>
      <c r="AS7" s="292">
        <v>333.33333333333331</v>
      </c>
      <c r="AT7" s="292">
        <v>333.33333333333331</v>
      </c>
      <c r="AU7" s="292">
        <v>333.33333333333331</v>
      </c>
      <c r="AV7" s="292">
        <v>333.33333333333331</v>
      </c>
      <c r="AW7" s="292">
        <v>333.33333333333331</v>
      </c>
      <c r="AX7" s="292">
        <v>333.33333333333331</v>
      </c>
      <c r="AY7" s="292">
        <v>333.33333333333331</v>
      </c>
      <c r="AZ7" s="292">
        <v>333.33333333333331</v>
      </c>
      <c r="BA7" s="292">
        <v>333.33333333333331</v>
      </c>
      <c r="BB7" s="292">
        <v>333.33333333333331</v>
      </c>
      <c r="BC7" s="292">
        <v>333.33333333333331</v>
      </c>
      <c r="BD7" s="292">
        <v>333.33333333333331</v>
      </c>
      <c r="BE7" s="292">
        <v>333.33333333333331</v>
      </c>
      <c r="BF7" s="292">
        <v>333.33333333333331</v>
      </c>
      <c r="BG7" s="292">
        <v>333.33333333333331</v>
      </c>
      <c r="BH7" s="292">
        <v>333.33333333333331</v>
      </c>
      <c r="BI7" s="292">
        <v>333.33333333333331</v>
      </c>
      <c r="BJ7" s="292">
        <v>333.33333333333331</v>
      </c>
      <c r="BK7" s="292">
        <v>333.33333333333331</v>
      </c>
      <c r="BL7" s="292">
        <v>333.33333333333331</v>
      </c>
      <c r="BM7" s="292">
        <v>333.33333333333331</v>
      </c>
      <c r="BN7" s="292">
        <v>333.33333333333331</v>
      </c>
      <c r="BO7" s="292">
        <v>333.33333333333331</v>
      </c>
      <c r="BP7" s="292">
        <v>333.33333333333331</v>
      </c>
      <c r="BQ7" s="292">
        <v>333.33333333333331</v>
      </c>
      <c r="BR7" s="292">
        <v>333.33333333333331</v>
      </c>
      <c r="BS7" s="292">
        <v>333.33333333333331</v>
      </c>
      <c r="BT7" s="292">
        <v>333.33333333333331</v>
      </c>
      <c r="BU7" s="292">
        <v>333.33333333333331</v>
      </c>
      <c r="BV7" s="292">
        <v>333.33333333333331</v>
      </c>
      <c r="BW7" s="292">
        <v>333.33333333333331</v>
      </c>
      <c r="BX7" s="292">
        <v>333.33333333333331</v>
      </c>
      <c r="BY7" s="292">
        <v>333.33333333333331</v>
      </c>
      <c r="BZ7" s="292">
        <v>333.33333333333331</v>
      </c>
      <c r="CA7" s="292">
        <v>333.33333333333331</v>
      </c>
      <c r="CB7" s="292">
        <v>333.33333333333331</v>
      </c>
      <c r="CC7" s="292">
        <v>333.33333333333331</v>
      </c>
      <c r="CD7" s="292">
        <v>333.33333333333331</v>
      </c>
      <c r="CE7" s="292">
        <v>333.33333333333331</v>
      </c>
      <c r="CF7" s="292">
        <v>333.33333333333331</v>
      </c>
      <c r="CG7" s="292">
        <v>333.33333333333331</v>
      </c>
      <c r="CH7" s="292">
        <v>333.33333333333331</v>
      </c>
      <c r="CI7" s="292">
        <v>333.33333333333331</v>
      </c>
      <c r="CJ7" s="292">
        <v>333.33333333333331</v>
      </c>
      <c r="CK7" s="292">
        <v>333.33333333333331</v>
      </c>
      <c r="CL7" s="292">
        <v>333.33333333333331</v>
      </c>
      <c r="CM7" s="292">
        <v>333.33333333333331</v>
      </c>
      <c r="CN7" s="292">
        <v>333.33333333333331</v>
      </c>
      <c r="CO7" s="292">
        <v>333.33333333333331</v>
      </c>
      <c r="CP7" s="292">
        <v>333.33333333333331</v>
      </c>
      <c r="CQ7" s="292">
        <v>333.33333333333331</v>
      </c>
      <c r="CR7" s="292">
        <v>333.33333333333331</v>
      </c>
      <c r="CS7" s="292">
        <v>333.33333333333331</v>
      </c>
      <c r="CT7" s="292">
        <v>333.33333333333331</v>
      </c>
      <c r="CU7" s="292">
        <v>333.33333333333331</v>
      </c>
      <c r="CV7" s="292">
        <v>333.33333333333331</v>
      </c>
      <c r="CW7" s="292">
        <v>333.33333333333331</v>
      </c>
      <c r="CX7" s="292">
        <v>333.33333333333331</v>
      </c>
      <c r="CY7" s="292">
        <v>333.33333333333331</v>
      </c>
      <c r="CZ7" s="292">
        <v>333.33333333333331</v>
      </c>
      <c r="DA7" s="292">
        <v>333.33333333333331</v>
      </c>
      <c r="DB7" s="292">
        <v>333.33333333333331</v>
      </c>
      <c r="DC7" s="292">
        <v>333.33333333333331</v>
      </c>
      <c r="DD7" s="292">
        <v>333.33333333333331</v>
      </c>
      <c r="DE7" s="292">
        <v>333.33333333333331</v>
      </c>
      <c r="DF7" s="292">
        <v>333.33333333333331</v>
      </c>
      <c r="DG7" s="292">
        <v>333.33333333333331</v>
      </c>
      <c r="DH7" s="292">
        <v>333.33333333333331</v>
      </c>
      <c r="DI7" s="292">
        <v>333.33333333333331</v>
      </c>
      <c r="DJ7" s="292">
        <v>333.33333333333331</v>
      </c>
      <c r="DK7" s="292">
        <v>333.33333333333331</v>
      </c>
      <c r="DL7" s="292">
        <v>333.33333333333331</v>
      </c>
      <c r="DM7" s="292">
        <v>333.33333333333331</v>
      </c>
      <c r="DN7" s="292">
        <v>333.33333333333331</v>
      </c>
      <c r="DO7" s="292">
        <v>333.33333333333331</v>
      </c>
      <c r="DP7" s="292">
        <v>333.33333333333331</v>
      </c>
      <c r="DQ7" s="292">
        <v>333.33333333333331</v>
      </c>
      <c r="DR7" s="292">
        <v>333.33333333333331</v>
      </c>
      <c r="DS7" s="292">
        <v>333.33333333333331</v>
      </c>
      <c r="DT7" s="292">
        <v>333.33333333333331</v>
      </c>
      <c r="DU7" s="292">
        <v>333.33333333333331</v>
      </c>
      <c r="DV7" s="292">
        <v>333.33333333333331</v>
      </c>
      <c r="DW7" s="292">
        <v>333.33333333333331</v>
      </c>
    </row>
    <row r="8" spans="1:127" ht="19.2" thickTop="1" thickBot="1">
      <c r="A8" s="41">
        <v>90</v>
      </c>
      <c r="D8" s="296" t="s">
        <v>563</v>
      </c>
      <c r="E8" s="309">
        <v>0.22</v>
      </c>
      <c r="F8" s="291">
        <v>90</v>
      </c>
      <c r="H8" s="292">
        <v>416.66666666666669</v>
      </c>
      <c r="I8" s="292">
        <v>416.66666666666669</v>
      </c>
      <c r="J8" s="292">
        <v>416.66666666666669</v>
      </c>
      <c r="K8" s="292">
        <v>416.66666666666669</v>
      </c>
      <c r="L8" s="292">
        <v>416.66666666666669</v>
      </c>
      <c r="M8" s="292">
        <v>416.66666666666669</v>
      </c>
      <c r="N8" s="292">
        <v>416.66666666666669</v>
      </c>
      <c r="O8" s="292">
        <v>416.66666666666669</v>
      </c>
      <c r="P8" s="292">
        <v>416.66666666666669</v>
      </c>
      <c r="Q8" s="292">
        <v>416.66666666666669</v>
      </c>
      <c r="R8" s="292">
        <v>416.66666666666669</v>
      </c>
      <c r="S8" s="292">
        <v>416.66666666666669</v>
      </c>
      <c r="T8" s="292">
        <v>416.66666666666669</v>
      </c>
      <c r="U8" s="292">
        <v>416.66666666666669</v>
      </c>
      <c r="V8" s="292">
        <v>416.66666666666669</v>
      </c>
      <c r="W8" s="292">
        <v>416.66666666666669</v>
      </c>
      <c r="X8" s="292">
        <v>416.66666666666669</v>
      </c>
      <c r="Y8" s="292">
        <v>416.66666666666669</v>
      </c>
      <c r="Z8" s="292">
        <v>416.66666666666669</v>
      </c>
      <c r="AA8" s="292">
        <v>416.66666666666669</v>
      </c>
      <c r="AB8" s="292">
        <v>416.66666666666669</v>
      </c>
      <c r="AC8" s="292">
        <v>416.66666666666669</v>
      </c>
      <c r="AD8" s="292">
        <v>416.66666666666669</v>
      </c>
      <c r="AE8" s="292">
        <v>416.66666666666669</v>
      </c>
      <c r="AF8" s="292">
        <v>416.66666666666669</v>
      </c>
      <c r="AG8" s="292">
        <v>416.66666666666669</v>
      </c>
      <c r="AH8" s="292">
        <v>416.66666666666669</v>
      </c>
      <c r="AI8" s="292">
        <v>416.66666666666669</v>
      </c>
      <c r="AJ8" s="292">
        <v>416.66666666666669</v>
      </c>
      <c r="AK8" s="292">
        <v>416.66666666666669</v>
      </c>
      <c r="AL8" s="292">
        <v>416.66666666666669</v>
      </c>
      <c r="AM8" s="292">
        <v>416.66666666666669</v>
      </c>
      <c r="AN8" s="292">
        <v>416.66666666666669</v>
      </c>
      <c r="AO8" s="292">
        <v>416.66666666666669</v>
      </c>
      <c r="AP8" s="292">
        <v>416.66666666666669</v>
      </c>
      <c r="AQ8" s="292">
        <v>416.66666666666669</v>
      </c>
      <c r="AR8" s="292">
        <v>416.66666666666669</v>
      </c>
      <c r="AS8" s="292">
        <v>416.66666666666669</v>
      </c>
      <c r="AT8" s="292">
        <v>416.66666666666669</v>
      </c>
      <c r="AU8" s="292">
        <v>416.66666666666669</v>
      </c>
      <c r="AV8" s="292">
        <v>416.66666666666669</v>
      </c>
      <c r="AW8" s="292">
        <v>416.66666666666669</v>
      </c>
      <c r="AX8" s="292">
        <v>416.66666666666669</v>
      </c>
      <c r="AY8" s="292">
        <v>416.66666666666669</v>
      </c>
      <c r="AZ8" s="292">
        <v>416.66666666666669</v>
      </c>
      <c r="BA8" s="292">
        <v>416.66666666666669</v>
      </c>
      <c r="BB8" s="292">
        <v>416.66666666666669</v>
      </c>
      <c r="BC8" s="292">
        <v>416.66666666666669</v>
      </c>
      <c r="BD8" s="292">
        <v>416.66666666666669</v>
      </c>
      <c r="BE8" s="292">
        <v>416.66666666666669</v>
      </c>
      <c r="BF8" s="292">
        <v>416.66666666666669</v>
      </c>
      <c r="BG8" s="292">
        <v>416.66666666666669</v>
      </c>
      <c r="BH8" s="292">
        <v>416.66666666666669</v>
      </c>
      <c r="BI8" s="292">
        <v>416.66666666666669</v>
      </c>
      <c r="BJ8" s="292">
        <v>416.66666666666669</v>
      </c>
      <c r="BK8" s="292">
        <v>416.66666666666669</v>
      </c>
      <c r="BL8" s="292">
        <v>416.66666666666669</v>
      </c>
      <c r="BM8" s="292">
        <v>416.66666666666669</v>
      </c>
      <c r="BN8" s="292">
        <v>416.66666666666669</v>
      </c>
      <c r="BO8" s="292">
        <v>416.66666666666669</v>
      </c>
      <c r="BP8" s="292">
        <v>416.66666666666669</v>
      </c>
      <c r="BQ8" s="292">
        <v>416.66666666666669</v>
      </c>
      <c r="BR8" s="292">
        <v>416.66666666666669</v>
      </c>
      <c r="BS8" s="292">
        <v>416.66666666666669</v>
      </c>
      <c r="BT8" s="292">
        <v>416.66666666666669</v>
      </c>
      <c r="BU8" s="292">
        <v>416.66666666666669</v>
      </c>
      <c r="BV8" s="292">
        <v>416.66666666666669</v>
      </c>
      <c r="BW8" s="292">
        <v>416.66666666666669</v>
      </c>
      <c r="BX8" s="292">
        <v>416.66666666666669</v>
      </c>
      <c r="BY8" s="292">
        <v>416.66666666666669</v>
      </c>
      <c r="BZ8" s="292">
        <v>416.66666666666669</v>
      </c>
      <c r="CA8" s="292">
        <v>416.66666666666669</v>
      </c>
      <c r="CB8" s="292">
        <v>416.66666666666669</v>
      </c>
      <c r="CC8" s="292">
        <v>416.66666666666669</v>
      </c>
      <c r="CD8" s="292">
        <v>416.66666666666669</v>
      </c>
      <c r="CE8" s="292">
        <v>416.66666666666669</v>
      </c>
      <c r="CF8" s="292">
        <v>416.66666666666669</v>
      </c>
      <c r="CG8" s="292">
        <v>416.66666666666669</v>
      </c>
      <c r="CH8" s="292">
        <v>416.66666666666669</v>
      </c>
      <c r="CI8" s="292">
        <v>416.66666666666669</v>
      </c>
      <c r="CJ8" s="292">
        <v>416.66666666666669</v>
      </c>
      <c r="CK8" s="292">
        <v>416.66666666666669</v>
      </c>
      <c r="CL8" s="292">
        <v>416.66666666666669</v>
      </c>
      <c r="CM8" s="292">
        <v>416.66666666666669</v>
      </c>
      <c r="CN8" s="292">
        <v>416.66666666666669</v>
      </c>
      <c r="CO8" s="292">
        <v>416.66666666666669</v>
      </c>
      <c r="CP8" s="292">
        <v>416.66666666666669</v>
      </c>
      <c r="CQ8" s="292">
        <v>416.66666666666669</v>
      </c>
      <c r="CR8" s="292">
        <v>416.66666666666669</v>
      </c>
      <c r="CS8" s="292">
        <v>416.66666666666669</v>
      </c>
      <c r="CT8" s="292">
        <v>416.66666666666669</v>
      </c>
      <c r="CU8" s="292">
        <v>416.66666666666669</v>
      </c>
      <c r="CV8" s="292">
        <v>416.66666666666669</v>
      </c>
      <c r="CW8" s="292">
        <v>416.66666666666669</v>
      </c>
      <c r="CX8" s="292">
        <v>416.66666666666669</v>
      </c>
      <c r="CY8" s="292">
        <v>416.66666666666669</v>
      </c>
      <c r="CZ8" s="292">
        <v>416.66666666666669</v>
      </c>
      <c r="DA8" s="292">
        <v>416.66666666666669</v>
      </c>
      <c r="DB8" s="292">
        <v>416.66666666666669</v>
      </c>
      <c r="DC8" s="292">
        <v>416.66666666666669</v>
      </c>
      <c r="DD8" s="292">
        <v>416.66666666666669</v>
      </c>
      <c r="DE8" s="292">
        <v>416.66666666666669</v>
      </c>
      <c r="DF8" s="292">
        <v>416.66666666666669</v>
      </c>
      <c r="DG8" s="292">
        <v>416.66666666666669</v>
      </c>
      <c r="DH8" s="292">
        <v>416.66666666666669</v>
      </c>
      <c r="DI8" s="292">
        <v>416.66666666666669</v>
      </c>
      <c r="DJ8" s="292">
        <v>416.66666666666669</v>
      </c>
      <c r="DK8" s="292">
        <v>416.66666666666669</v>
      </c>
      <c r="DL8" s="292">
        <v>416.66666666666669</v>
      </c>
      <c r="DM8" s="292">
        <v>416.66666666666669</v>
      </c>
      <c r="DN8" s="292">
        <v>416.66666666666669</v>
      </c>
      <c r="DO8" s="292">
        <v>416.66666666666669</v>
      </c>
      <c r="DP8" s="292">
        <v>416.66666666666669</v>
      </c>
      <c r="DQ8" s="292">
        <v>416.66666666666669</v>
      </c>
      <c r="DR8" s="292">
        <v>416.66666666666669</v>
      </c>
      <c r="DS8" s="292">
        <v>416.66666666666669</v>
      </c>
      <c r="DT8" s="292">
        <v>416.66666666666669</v>
      </c>
      <c r="DU8" s="292">
        <v>416.66666666666669</v>
      </c>
      <c r="DV8" s="292">
        <v>416.66666666666669</v>
      </c>
      <c r="DW8" s="292">
        <v>416.66666666666669</v>
      </c>
    </row>
    <row r="9" spans="1:127" ht="19.2" thickTop="1" thickBot="1">
      <c r="D9" s="296"/>
      <c r="E9" s="309">
        <v>0.22</v>
      </c>
      <c r="F9" s="291">
        <v>30</v>
      </c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</row>
    <row r="10" spans="1:127" ht="19.2" thickTop="1" thickBot="1">
      <c r="D10" s="296"/>
      <c r="E10" s="309">
        <v>0.22</v>
      </c>
      <c r="F10" s="291">
        <v>60</v>
      </c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</row>
    <row r="11" spans="1:127" ht="19.2" thickTop="1" thickBot="1">
      <c r="D11" s="296"/>
      <c r="E11" s="309">
        <v>0.22</v>
      </c>
      <c r="F11" s="291">
        <v>60</v>
      </c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</row>
    <row r="12" spans="1:127" ht="19.2" thickTop="1" thickBot="1">
      <c r="D12" s="296"/>
      <c r="E12" s="309">
        <v>0.22</v>
      </c>
      <c r="F12" s="291">
        <v>60</v>
      </c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</row>
    <row r="13" spans="1:127" ht="19.2" thickTop="1" thickBot="1">
      <c r="D13" s="296"/>
      <c r="E13" s="309">
        <v>0.22</v>
      </c>
      <c r="F13" s="291">
        <v>60</v>
      </c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</row>
    <row r="14" spans="1:127" ht="19.2" thickTop="1" thickBot="1">
      <c r="D14" s="296"/>
      <c r="E14" s="309">
        <v>0.22</v>
      </c>
      <c r="F14" s="291">
        <v>60</v>
      </c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</row>
    <row r="15" spans="1:127" ht="19.2" thickTop="1" thickBot="1">
      <c r="D15" s="296"/>
      <c r="E15" s="309">
        <v>0.22</v>
      </c>
      <c r="F15" s="291">
        <v>60</v>
      </c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</row>
    <row r="16" spans="1:127" ht="19.2" thickTop="1" thickBot="1">
      <c r="D16" s="296"/>
      <c r="E16" s="309">
        <v>0.22</v>
      </c>
      <c r="F16" s="291">
        <v>60</v>
      </c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</row>
    <row r="17" spans="4:127" ht="19.2" thickTop="1" thickBot="1">
      <c r="D17" s="296"/>
      <c r="E17" s="309">
        <v>0.22</v>
      </c>
      <c r="F17" s="291">
        <v>60</v>
      </c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</row>
    <row r="18" spans="4:127" ht="19.2" thickTop="1" thickBot="1">
      <c r="D18" s="296"/>
      <c r="E18" s="309">
        <v>0.22</v>
      </c>
      <c r="F18" s="291">
        <v>60</v>
      </c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92"/>
      <c r="DR18" s="292"/>
      <c r="DS18" s="292"/>
      <c r="DT18" s="292"/>
      <c r="DU18" s="292"/>
      <c r="DV18" s="292"/>
      <c r="DW18" s="292"/>
    </row>
    <row r="19" spans="4:127" ht="19.2" thickTop="1" thickBot="1">
      <c r="D19" s="296"/>
      <c r="E19" s="309">
        <v>0.22</v>
      </c>
      <c r="F19" s="291">
        <v>60</v>
      </c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</row>
    <row r="20" spans="4:127" ht="19.2" thickTop="1" thickBot="1">
      <c r="D20" s="296"/>
      <c r="E20" s="309">
        <v>0.22</v>
      </c>
      <c r="F20" s="291">
        <v>60</v>
      </c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</row>
    <row r="21" spans="4:127" ht="19.2" thickTop="1" thickBot="1">
      <c r="D21" s="296"/>
      <c r="E21" s="309">
        <v>0.22</v>
      </c>
      <c r="F21" s="291">
        <v>60</v>
      </c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U21" s="292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</row>
    <row r="22" spans="4:127" ht="19.2" thickTop="1" thickBot="1">
      <c r="D22" s="296"/>
      <c r="E22" s="309">
        <v>0.22</v>
      </c>
      <c r="F22" s="291">
        <v>60</v>
      </c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</row>
    <row r="23" spans="4:127" ht="19.2" thickTop="1" thickBot="1">
      <c r="D23" s="296"/>
      <c r="E23" s="309">
        <v>0.22</v>
      </c>
      <c r="F23" s="291">
        <v>60</v>
      </c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</row>
    <row r="24" spans="4:127" ht="15" thickTop="1"/>
  </sheetData>
  <dataValidations count="2">
    <dataValidation type="list" allowBlank="1" showInputMessage="1" showErrorMessage="1" sqref="F5:F23" xr:uid="{5638F0AD-3B91-4806-B58D-C067E854E158}">
      <formula1>$A$5:$A$8</formula1>
    </dataValidation>
    <dataValidation type="decimal" allowBlank="1" showInputMessage="1" showErrorMessage="1" error="Devono essere inseriti valori percentuali compresi tra 0 e 100." sqref="E5:E23" xr:uid="{1F5196A6-03C7-4EF9-A9E2-8ED5C61F37E4}">
      <formula1>0</formula1>
      <formula2>1</formula2>
    </dataValidation>
  </dataValidations>
  <hyperlinks>
    <hyperlink ref="C1" location="Input!A1" display="MENU" xr:uid="{A76EBDFC-5ACF-41DB-BA4A-B684FFBBD24F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D1723-CF90-4567-9DFD-974A849F5AD6}">
  <dimension ref="A1:DX43"/>
  <sheetViews>
    <sheetView view="pageLayout" zoomScaleNormal="100" workbookViewId="0">
      <selection activeCell="A2" sqref="A2"/>
    </sheetView>
  </sheetViews>
  <sheetFormatPr defaultRowHeight="14.4"/>
  <cols>
    <col min="1" max="1" width="31.77734375" bestFit="1" customWidth="1"/>
    <col min="3" max="3" width="33" bestFit="1" customWidth="1"/>
    <col min="4" max="4" width="42" bestFit="1" customWidth="1"/>
    <col min="5" max="5" width="15.109375" customWidth="1"/>
    <col min="9" max="9" width="10.44140625" bestFit="1" customWidth="1"/>
  </cols>
  <sheetData>
    <row r="1" spans="1:128" ht="28.8">
      <c r="A1" s="21" t="s">
        <v>15</v>
      </c>
      <c r="B1" s="13"/>
      <c r="C1" s="12" t="s">
        <v>40</v>
      </c>
    </row>
    <row r="4" spans="1:128" ht="18">
      <c r="C4" s="310" t="s">
        <v>564</v>
      </c>
      <c r="H4" s="185" t="s">
        <v>113</v>
      </c>
      <c r="I4" s="262">
        <f>+[1]I_C_Gestione!H3</f>
        <v>2019</v>
      </c>
      <c r="J4" s="262">
        <f>+[1]I_C_Gestione!I3</f>
        <v>2019</v>
      </c>
      <c r="K4" s="262">
        <f>+[1]I_C_Gestione!J3</f>
        <v>2019</v>
      </c>
      <c r="L4" s="262">
        <f>+[1]I_C_Gestione!K3</f>
        <v>2019</v>
      </c>
      <c r="M4" s="262">
        <f>+[1]I_C_Gestione!L3</f>
        <v>2019</v>
      </c>
      <c r="N4" s="262">
        <f>+[1]I_C_Gestione!M3</f>
        <v>2019</v>
      </c>
      <c r="O4" s="262">
        <f>+[1]I_C_Gestione!N3</f>
        <v>2019</v>
      </c>
      <c r="P4" s="262">
        <f>+[1]I_C_Gestione!O3</f>
        <v>2019</v>
      </c>
      <c r="Q4" s="262">
        <f>+[1]I_C_Gestione!P3</f>
        <v>2019</v>
      </c>
      <c r="R4" s="262">
        <f>+[1]I_C_Gestione!Q3</f>
        <v>2019</v>
      </c>
      <c r="S4" s="262">
        <f>+[1]I_C_Gestione!R3</f>
        <v>2019</v>
      </c>
      <c r="T4" s="262">
        <f>+[1]I_C_Gestione!S3</f>
        <v>2019</v>
      </c>
      <c r="U4" s="262">
        <f>+[1]I_C_Gestione!T3</f>
        <v>2020</v>
      </c>
      <c r="V4" s="262">
        <f>+[1]I_C_Gestione!U3</f>
        <v>2020</v>
      </c>
      <c r="W4" s="262">
        <f>+[1]I_C_Gestione!V3</f>
        <v>2020</v>
      </c>
      <c r="X4" s="262">
        <f>+[1]I_C_Gestione!W3</f>
        <v>2020</v>
      </c>
      <c r="Y4" s="262">
        <f>+[1]I_C_Gestione!X3</f>
        <v>2020</v>
      </c>
      <c r="Z4" s="262">
        <f>+[1]I_C_Gestione!Y3</f>
        <v>2020</v>
      </c>
      <c r="AA4" s="262">
        <f>+[1]I_C_Gestione!Z3</f>
        <v>2020</v>
      </c>
      <c r="AB4" s="262">
        <f>+[1]I_C_Gestione!AA3</f>
        <v>2020</v>
      </c>
      <c r="AC4" s="262">
        <f>+[1]I_C_Gestione!AB3</f>
        <v>2020</v>
      </c>
      <c r="AD4" s="262">
        <f>+[1]I_C_Gestione!AC3</f>
        <v>2020</v>
      </c>
      <c r="AE4" s="262">
        <f>+[1]I_C_Gestione!AD3</f>
        <v>2020</v>
      </c>
      <c r="AF4" s="262">
        <f>+[1]I_C_Gestione!AE3</f>
        <v>2020</v>
      </c>
      <c r="AG4" s="262">
        <f>+[1]I_C_Gestione!AF3</f>
        <v>2021</v>
      </c>
      <c r="AH4" s="262">
        <f>+[1]I_C_Gestione!AG3</f>
        <v>2021</v>
      </c>
      <c r="AI4" s="262">
        <f>+[1]I_C_Gestione!AH3</f>
        <v>2021</v>
      </c>
      <c r="AJ4" s="262">
        <f>+[1]I_C_Gestione!AI3</f>
        <v>2021</v>
      </c>
      <c r="AK4" s="262">
        <f>+[1]I_C_Gestione!AJ3</f>
        <v>2021</v>
      </c>
      <c r="AL4" s="262">
        <f>+[1]I_C_Gestione!AK3</f>
        <v>2021</v>
      </c>
      <c r="AM4" s="262">
        <f>+[1]I_C_Gestione!AL3</f>
        <v>2021</v>
      </c>
      <c r="AN4" s="262">
        <f>+[1]I_C_Gestione!AM3</f>
        <v>2021</v>
      </c>
      <c r="AO4" s="262">
        <f>+[1]I_C_Gestione!AN3</f>
        <v>2021</v>
      </c>
      <c r="AP4" s="262">
        <f>+[1]I_C_Gestione!AO3</f>
        <v>2021</v>
      </c>
      <c r="AQ4" s="262">
        <f>+[1]I_C_Gestione!AP3</f>
        <v>2021</v>
      </c>
      <c r="AR4" s="262">
        <f>+[1]I_C_Gestione!AQ3</f>
        <v>2021</v>
      </c>
      <c r="AS4" s="262">
        <f>+[1]I_C_Gestione!AR3</f>
        <v>2022</v>
      </c>
      <c r="AT4" s="262">
        <f>+[1]I_C_Gestione!AS3</f>
        <v>2022</v>
      </c>
      <c r="AU4" s="262">
        <f>+[1]I_C_Gestione!AT3</f>
        <v>2022</v>
      </c>
      <c r="AV4" s="262">
        <f>+[1]I_C_Gestione!AU3</f>
        <v>2022</v>
      </c>
      <c r="AW4" s="262">
        <f>+[1]I_C_Gestione!AV3</f>
        <v>2022</v>
      </c>
      <c r="AX4" s="262">
        <f>+[1]I_C_Gestione!AW3</f>
        <v>2022</v>
      </c>
      <c r="AY4" s="262">
        <f>+[1]I_C_Gestione!AX3</f>
        <v>2022</v>
      </c>
      <c r="AZ4" s="262">
        <f>+[1]I_C_Gestione!AY3</f>
        <v>2022</v>
      </c>
      <c r="BA4" s="262">
        <f>+[1]I_C_Gestione!AZ3</f>
        <v>2022</v>
      </c>
      <c r="BB4" s="262">
        <f>+[1]I_C_Gestione!BA3</f>
        <v>2022</v>
      </c>
      <c r="BC4" s="262">
        <f>+[1]I_C_Gestione!BB3</f>
        <v>2022</v>
      </c>
      <c r="BD4" s="262">
        <f>+[1]I_C_Gestione!BC3</f>
        <v>2022</v>
      </c>
      <c r="BE4" s="262">
        <f>+[1]I_C_Gestione!BD3</f>
        <v>2023</v>
      </c>
      <c r="BF4" s="262">
        <f>+[1]I_C_Gestione!BE3</f>
        <v>2023</v>
      </c>
      <c r="BG4" s="262">
        <f>+[1]I_C_Gestione!BF3</f>
        <v>2023</v>
      </c>
      <c r="BH4" s="262">
        <f>+[1]I_C_Gestione!BG3</f>
        <v>2023</v>
      </c>
      <c r="BI4" s="262">
        <f>+[1]I_C_Gestione!BH3</f>
        <v>2023</v>
      </c>
      <c r="BJ4" s="262">
        <f>+[1]I_C_Gestione!BI3</f>
        <v>2023</v>
      </c>
      <c r="BK4" s="262">
        <f>+[1]I_C_Gestione!BJ3</f>
        <v>2023</v>
      </c>
      <c r="BL4" s="262">
        <f>+[1]I_C_Gestione!BK3</f>
        <v>2023</v>
      </c>
      <c r="BM4" s="262">
        <f>+[1]I_C_Gestione!BL3</f>
        <v>2023</v>
      </c>
      <c r="BN4" s="262">
        <f>+[1]I_C_Gestione!BM3</f>
        <v>2023</v>
      </c>
      <c r="BO4" s="262">
        <f>+[1]I_C_Gestione!BN3</f>
        <v>2023</v>
      </c>
      <c r="BP4" s="262">
        <f>+[1]I_C_Gestione!BO3</f>
        <v>2023</v>
      </c>
      <c r="BQ4" s="262">
        <f>+[1]I_C_Gestione!BP3</f>
        <v>2024</v>
      </c>
      <c r="BR4" s="262">
        <f>+[1]I_C_Gestione!BQ3</f>
        <v>2024</v>
      </c>
      <c r="BS4" s="262">
        <f>+[1]I_C_Gestione!BR3</f>
        <v>2024</v>
      </c>
      <c r="BT4" s="262">
        <f>+[1]I_C_Gestione!BS3</f>
        <v>2024</v>
      </c>
      <c r="BU4" s="262">
        <f>+[1]I_C_Gestione!BT3</f>
        <v>2024</v>
      </c>
      <c r="BV4" s="262">
        <f>+[1]I_C_Gestione!BU3</f>
        <v>2024</v>
      </c>
      <c r="BW4" s="262">
        <f>+[1]I_C_Gestione!BV3</f>
        <v>2024</v>
      </c>
      <c r="BX4" s="262">
        <f>+[1]I_C_Gestione!BW3</f>
        <v>2024</v>
      </c>
      <c r="BY4" s="262">
        <f>+[1]I_C_Gestione!BX3</f>
        <v>2024</v>
      </c>
      <c r="BZ4" s="262">
        <f>+[1]I_C_Gestione!BY3</f>
        <v>2024</v>
      </c>
      <c r="CA4" s="262">
        <f>+[1]I_C_Gestione!BZ3</f>
        <v>2024</v>
      </c>
      <c r="CB4" s="262">
        <f>+[1]I_C_Gestione!CA3</f>
        <v>2024</v>
      </c>
      <c r="CC4" s="262">
        <f>+[1]I_C_Gestione!CB3</f>
        <v>2025</v>
      </c>
      <c r="CD4" s="262">
        <f>+[1]I_C_Gestione!CC3</f>
        <v>2025</v>
      </c>
      <c r="CE4" s="262">
        <f>+[1]I_C_Gestione!CD3</f>
        <v>2025</v>
      </c>
      <c r="CF4" s="262">
        <f>+[1]I_C_Gestione!CE3</f>
        <v>2025</v>
      </c>
      <c r="CG4" s="262">
        <f>+[1]I_C_Gestione!CF3</f>
        <v>2025</v>
      </c>
      <c r="CH4" s="262">
        <f>+[1]I_C_Gestione!CG3</f>
        <v>2025</v>
      </c>
      <c r="CI4" s="262">
        <f>+[1]I_C_Gestione!CH3</f>
        <v>2025</v>
      </c>
      <c r="CJ4" s="262">
        <f>+[1]I_C_Gestione!CI3</f>
        <v>2025</v>
      </c>
      <c r="CK4" s="262">
        <f>+[1]I_C_Gestione!CJ3</f>
        <v>2025</v>
      </c>
      <c r="CL4" s="262">
        <f>+[1]I_C_Gestione!CK3</f>
        <v>2025</v>
      </c>
      <c r="CM4" s="262">
        <f>+[1]I_C_Gestione!CL3</f>
        <v>2025</v>
      </c>
      <c r="CN4" s="262">
        <f>+[1]I_C_Gestione!CM3</f>
        <v>2025</v>
      </c>
      <c r="CO4" s="262">
        <f>+[1]I_C_Gestione!CN3</f>
        <v>2026</v>
      </c>
      <c r="CP4" s="262">
        <f>+[1]I_C_Gestione!CO3</f>
        <v>2026</v>
      </c>
      <c r="CQ4" s="262">
        <f>+[1]I_C_Gestione!CP3</f>
        <v>2026</v>
      </c>
      <c r="CR4" s="262">
        <f>+[1]I_C_Gestione!CQ3</f>
        <v>2026</v>
      </c>
      <c r="CS4" s="262">
        <f>+[1]I_C_Gestione!CR3</f>
        <v>2026</v>
      </c>
      <c r="CT4" s="262">
        <f>+[1]I_C_Gestione!CS3</f>
        <v>2026</v>
      </c>
      <c r="CU4" s="262">
        <f>+[1]I_C_Gestione!CT3</f>
        <v>2026</v>
      </c>
      <c r="CV4" s="262">
        <f>+[1]I_C_Gestione!CU3</f>
        <v>2026</v>
      </c>
      <c r="CW4" s="262">
        <f>+[1]I_C_Gestione!CV3</f>
        <v>2026</v>
      </c>
      <c r="CX4" s="262">
        <f>+[1]I_C_Gestione!CW3</f>
        <v>2026</v>
      </c>
      <c r="CY4" s="262">
        <f>+[1]I_C_Gestione!CX3</f>
        <v>2026</v>
      </c>
      <c r="CZ4" s="262">
        <f>+[1]I_C_Gestione!CY3</f>
        <v>2026</v>
      </c>
      <c r="DA4" s="262">
        <f>+[1]I_C_Gestione!CZ3</f>
        <v>2027</v>
      </c>
      <c r="DB4" s="262">
        <f>+[1]I_C_Gestione!DA3</f>
        <v>2027</v>
      </c>
      <c r="DC4" s="262">
        <f>+[1]I_C_Gestione!DB3</f>
        <v>2027</v>
      </c>
      <c r="DD4" s="262">
        <f>+[1]I_C_Gestione!DC3</f>
        <v>2027</v>
      </c>
      <c r="DE4" s="262">
        <f>+[1]I_C_Gestione!DD3</f>
        <v>2027</v>
      </c>
      <c r="DF4" s="262">
        <f>+[1]I_C_Gestione!DE3</f>
        <v>2027</v>
      </c>
      <c r="DG4" s="262">
        <f>+[1]I_C_Gestione!DF3</f>
        <v>2027</v>
      </c>
      <c r="DH4" s="262">
        <f>+[1]I_C_Gestione!DG3</f>
        <v>2027</v>
      </c>
      <c r="DI4" s="262">
        <f>+[1]I_C_Gestione!DH3</f>
        <v>2027</v>
      </c>
      <c r="DJ4" s="262">
        <f>+[1]I_C_Gestione!DI3</f>
        <v>2027</v>
      </c>
      <c r="DK4" s="262">
        <f>+[1]I_C_Gestione!DJ3</f>
        <v>2027</v>
      </c>
      <c r="DL4" s="262">
        <f>+[1]I_C_Gestione!DK3</f>
        <v>2027</v>
      </c>
      <c r="DM4" s="262">
        <f>+[1]I_C_Gestione!DL3</f>
        <v>2028</v>
      </c>
      <c r="DN4" s="262">
        <f>+[1]I_C_Gestione!DM3</f>
        <v>2028</v>
      </c>
      <c r="DO4" s="262">
        <f>+[1]I_C_Gestione!DN3</f>
        <v>2028</v>
      </c>
      <c r="DP4" s="262">
        <f>+[1]I_C_Gestione!DO3</f>
        <v>2028</v>
      </c>
      <c r="DQ4" s="262">
        <f>+[1]I_C_Gestione!DP3</f>
        <v>2028</v>
      </c>
      <c r="DR4" s="262">
        <f>+[1]I_C_Gestione!DQ3</f>
        <v>2028</v>
      </c>
      <c r="DS4" s="262">
        <f>+[1]I_C_Gestione!DR3</f>
        <v>2028</v>
      </c>
      <c r="DT4" s="262">
        <f>+[1]I_C_Gestione!DS3</f>
        <v>2028</v>
      </c>
      <c r="DU4" s="262">
        <f>+[1]I_C_Gestione!DT3</f>
        <v>2028</v>
      </c>
      <c r="DV4" s="262">
        <f>+[1]I_C_Gestione!DU3</f>
        <v>2028</v>
      </c>
      <c r="DW4" s="262">
        <f>+[1]I_C_Gestione!DV3</f>
        <v>2028</v>
      </c>
      <c r="DX4" s="262">
        <f>+[1]I_C_Gestione!DW3</f>
        <v>2028</v>
      </c>
    </row>
    <row r="5" spans="1:128" ht="24.6" thickBot="1">
      <c r="C5" s="311" t="s">
        <v>565</v>
      </c>
      <c r="D5" s="312" t="s">
        <v>463</v>
      </c>
      <c r="E5" s="312" t="s">
        <v>566</v>
      </c>
      <c r="F5" s="313" t="s">
        <v>567</v>
      </c>
      <c r="G5" s="313" t="s">
        <v>568</v>
      </c>
      <c r="H5" s="185" t="s">
        <v>282</v>
      </c>
      <c r="I5" s="287" t="str">
        <f>+[1]I_C_Gestione!H4</f>
        <v>gen</v>
      </c>
      <c r="J5" s="287" t="str">
        <f>+[1]I_C_Gestione!I4</f>
        <v>feb</v>
      </c>
      <c r="K5" s="287" t="str">
        <f>+[1]I_C_Gestione!J4</f>
        <v>mar</v>
      </c>
      <c r="L5" s="287" t="str">
        <f>+[1]I_C_Gestione!K4</f>
        <v>apr</v>
      </c>
      <c r="M5" s="287" t="str">
        <f>+[1]I_C_Gestione!L4</f>
        <v>mag</v>
      </c>
      <c r="N5" s="287" t="str">
        <f>+[1]I_C_Gestione!M4</f>
        <v>giu</v>
      </c>
      <c r="O5" s="287" t="str">
        <f>+[1]I_C_Gestione!N4</f>
        <v>lug</v>
      </c>
      <c r="P5" s="287" t="str">
        <f>+[1]I_C_Gestione!O4</f>
        <v>ago</v>
      </c>
      <c r="Q5" s="287" t="str">
        <f>+[1]I_C_Gestione!P4</f>
        <v>set</v>
      </c>
      <c r="R5" s="287" t="str">
        <f>+[1]I_C_Gestione!Q4</f>
        <v>ott</v>
      </c>
      <c r="S5" s="287" t="str">
        <f>+[1]I_C_Gestione!R4</f>
        <v>nov</v>
      </c>
      <c r="T5" s="287" t="str">
        <f>+[1]I_C_Gestione!S4</f>
        <v>dic</v>
      </c>
      <c r="U5" s="287" t="str">
        <f>+[1]I_C_Gestione!T4</f>
        <v>gen</v>
      </c>
      <c r="V5" s="287" t="str">
        <f>+[1]I_C_Gestione!U4</f>
        <v>feb</v>
      </c>
      <c r="W5" s="287" t="str">
        <f>+[1]I_C_Gestione!V4</f>
        <v>mar</v>
      </c>
      <c r="X5" s="287" t="str">
        <f>+[1]I_C_Gestione!W4</f>
        <v>apr</v>
      </c>
      <c r="Y5" s="287" t="str">
        <f>+[1]I_C_Gestione!X4</f>
        <v>mag</v>
      </c>
      <c r="Z5" s="287" t="str">
        <f>+[1]I_C_Gestione!Y4</f>
        <v>giu</v>
      </c>
      <c r="AA5" s="287" t="str">
        <f>+[1]I_C_Gestione!Z4</f>
        <v>lug</v>
      </c>
      <c r="AB5" s="287" t="str">
        <f>+[1]I_C_Gestione!AA4</f>
        <v>ago</v>
      </c>
      <c r="AC5" s="287" t="str">
        <f>+[1]I_C_Gestione!AB4</f>
        <v>set</v>
      </c>
      <c r="AD5" s="287" t="str">
        <f>+[1]I_C_Gestione!AC4</f>
        <v>ott</v>
      </c>
      <c r="AE5" s="287" t="str">
        <f>+[1]I_C_Gestione!AD4</f>
        <v>nov</v>
      </c>
      <c r="AF5" s="287" t="str">
        <f>+[1]I_C_Gestione!AE4</f>
        <v>dic</v>
      </c>
      <c r="AG5" s="287" t="str">
        <f>+[1]I_C_Gestione!AF4</f>
        <v>gen</v>
      </c>
      <c r="AH5" s="287" t="str">
        <f>+[1]I_C_Gestione!AG4</f>
        <v>feb</v>
      </c>
      <c r="AI5" s="287" t="str">
        <f>+[1]I_C_Gestione!AH4</f>
        <v>mar</v>
      </c>
      <c r="AJ5" s="287" t="str">
        <f>+[1]I_C_Gestione!AI4</f>
        <v>apr</v>
      </c>
      <c r="AK5" s="287" t="str">
        <f>+[1]I_C_Gestione!AJ4</f>
        <v>mag</v>
      </c>
      <c r="AL5" s="287" t="str">
        <f>+[1]I_C_Gestione!AK4</f>
        <v>giu</v>
      </c>
      <c r="AM5" s="287" t="str">
        <f>+[1]I_C_Gestione!AL4</f>
        <v>lug</v>
      </c>
      <c r="AN5" s="287" t="str">
        <f>+[1]I_C_Gestione!AM4</f>
        <v>ago</v>
      </c>
      <c r="AO5" s="287" t="str">
        <f>+[1]I_C_Gestione!AN4</f>
        <v>set</v>
      </c>
      <c r="AP5" s="287" t="str">
        <f>+[1]I_C_Gestione!AO4</f>
        <v>ott</v>
      </c>
      <c r="AQ5" s="287" t="str">
        <f>+[1]I_C_Gestione!AP4</f>
        <v>nov</v>
      </c>
      <c r="AR5" s="287" t="str">
        <f>+[1]I_C_Gestione!AQ4</f>
        <v>dic</v>
      </c>
      <c r="AS5" s="287" t="str">
        <f>+[1]I_C_Gestione!AR4</f>
        <v>gen</v>
      </c>
      <c r="AT5" s="287" t="str">
        <f>+[1]I_C_Gestione!AS4</f>
        <v>feb</v>
      </c>
      <c r="AU5" s="287" t="str">
        <f>+[1]I_C_Gestione!AT4</f>
        <v>mar</v>
      </c>
      <c r="AV5" s="287" t="str">
        <f>+[1]I_C_Gestione!AU4</f>
        <v>apr</v>
      </c>
      <c r="AW5" s="287" t="str">
        <f>+[1]I_C_Gestione!AV4</f>
        <v>mag</v>
      </c>
      <c r="AX5" s="287" t="str">
        <f>+[1]I_C_Gestione!AW4</f>
        <v>giu</v>
      </c>
      <c r="AY5" s="287" t="str">
        <f>+[1]I_C_Gestione!AX4</f>
        <v>lug</v>
      </c>
      <c r="AZ5" s="287" t="str">
        <f>+[1]I_C_Gestione!AY4</f>
        <v>ago</v>
      </c>
      <c r="BA5" s="287" t="str">
        <f>+[1]I_C_Gestione!AZ4</f>
        <v>set</v>
      </c>
      <c r="BB5" s="287" t="str">
        <f>+[1]I_C_Gestione!BA4</f>
        <v>ott</v>
      </c>
      <c r="BC5" s="287" t="str">
        <f>+[1]I_C_Gestione!BB4</f>
        <v>nov</v>
      </c>
      <c r="BD5" s="287" t="str">
        <f>+[1]I_C_Gestione!BC4</f>
        <v>dic</v>
      </c>
      <c r="BE5" s="287" t="str">
        <f>+[1]I_C_Gestione!BD4</f>
        <v>gen</v>
      </c>
      <c r="BF5" s="287" t="str">
        <f>+[1]I_C_Gestione!BE4</f>
        <v>feb</v>
      </c>
      <c r="BG5" s="287" t="str">
        <f>+[1]I_C_Gestione!BF4</f>
        <v>mar</v>
      </c>
      <c r="BH5" s="287" t="str">
        <f>+[1]I_C_Gestione!BG4</f>
        <v>apr</v>
      </c>
      <c r="BI5" s="287" t="str">
        <f>+[1]I_C_Gestione!BH4</f>
        <v>mag</v>
      </c>
      <c r="BJ5" s="287" t="str">
        <f>+[1]I_C_Gestione!BI4</f>
        <v>giu</v>
      </c>
      <c r="BK5" s="287" t="str">
        <f>+[1]I_C_Gestione!BJ4</f>
        <v>lug</v>
      </c>
      <c r="BL5" s="287" t="str">
        <f>+[1]I_C_Gestione!BK4</f>
        <v>ago</v>
      </c>
      <c r="BM5" s="287" t="str">
        <f>+[1]I_C_Gestione!BL4</f>
        <v>set</v>
      </c>
      <c r="BN5" s="287" t="str">
        <f>+[1]I_C_Gestione!BM4</f>
        <v>ott</v>
      </c>
      <c r="BO5" s="287" t="str">
        <f>+[1]I_C_Gestione!BN4</f>
        <v>nov</v>
      </c>
      <c r="BP5" s="287" t="str">
        <f>+[1]I_C_Gestione!BO4</f>
        <v>dic</v>
      </c>
      <c r="BQ5" s="287" t="str">
        <f>+[1]I_C_Gestione!BP4</f>
        <v>gen</v>
      </c>
      <c r="BR5" s="287" t="str">
        <f>+[1]I_C_Gestione!BQ4</f>
        <v>feb</v>
      </c>
      <c r="BS5" s="287" t="str">
        <f>+[1]I_C_Gestione!BR4</f>
        <v>mar</v>
      </c>
      <c r="BT5" s="287" t="str">
        <f>+[1]I_C_Gestione!BS4</f>
        <v>apr</v>
      </c>
      <c r="BU5" s="287" t="str">
        <f>+[1]I_C_Gestione!BT4</f>
        <v>mag</v>
      </c>
      <c r="BV5" s="287" t="str">
        <f>+[1]I_C_Gestione!BU4</f>
        <v>giu</v>
      </c>
      <c r="BW5" s="287" t="str">
        <f>+[1]I_C_Gestione!BV4</f>
        <v>lug</v>
      </c>
      <c r="BX5" s="287" t="str">
        <f>+[1]I_C_Gestione!BW4</f>
        <v>ago</v>
      </c>
      <c r="BY5" s="287" t="str">
        <f>+[1]I_C_Gestione!BX4</f>
        <v>set</v>
      </c>
      <c r="BZ5" s="287" t="str">
        <f>+[1]I_C_Gestione!BY4</f>
        <v>ott</v>
      </c>
      <c r="CA5" s="287" t="str">
        <f>+[1]I_C_Gestione!BZ4</f>
        <v>nov</v>
      </c>
      <c r="CB5" s="287" t="str">
        <f>+[1]I_C_Gestione!CA4</f>
        <v>dic</v>
      </c>
      <c r="CC5" s="287" t="str">
        <f>+[1]I_C_Gestione!CB4</f>
        <v>gen</v>
      </c>
      <c r="CD5" s="287" t="str">
        <f>+[1]I_C_Gestione!CC4</f>
        <v>feb</v>
      </c>
      <c r="CE5" s="287" t="str">
        <f>+[1]I_C_Gestione!CD4</f>
        <v>mar</v>
      </c>
      <c r="CF5" s="287" t="str">
        <f>+[1]I_C_Gestione!CE4</f>
        <v>apr</v>
      </c>
      <c r="CG5" s="287" t="str">
        <f>+[1]I_C_Gestione!CF4</f>
        <v>mag</v>
      </c>
      <c r="CH5" s="287" t="str">
        <f>+[1]I_C_Gestione!CG4</f>
        <v>giu</v>
      </c>
      <c r="CI5" s="287" t="str">
        <f>+[1]I_C_Gestione!CH4</f>
        <v>lug</v>
      </c>
      <c r="CJ5" s="287" t="str">
        <f>+[1]I_C_Gestione!CI4</f>
        <v>ago</v>
      </c>
      <c r="CK5" s="287" t="str">
        <f>+[1]I_C_Gestione!CJ4</f>
        <v>set</v>
      </c>
      <c r="CL5" s="287" t="str">
        <f>+[1]I_C_Gestione!CK4</f>
        <v>ott</v>
      </c>
      <c r="CM5" s="287" t="str">
        <f>+[1]I_C_Gestione!CL4</f>
        <v>nov</v>
      </c>
      <c r="CN5" s="287" t="str">
        <f>+[1]I_C_Gestione!CM4</f>
        <v>dic</v>
      </c>
      <c r="CO5" s="287" t="str">
        <f>+[1]I_C_Gestione!CN4</f>
        <v>gen</v>
      </c>
      <c r="CP5" s="287" t="str">
        <f>+[1]I_C_Gestione!CO4</f>
        <v>feb</v>
      </c>
      <c r="CQ5" s="287" t="str">
        <f>+[1]I_C_Gestione!CP4</f>
        <v>mar</v>
      </c>
      <c r="CR5" s="287" t="str">
        <f>+[1]I_C_Gestione!CQ4</f>
        <v>apr</v>
      </c>
      <c r="CS5" s="287" t="str">
        <f>+[1]I_C_Gestione!CR4</f>
        <v>mag</v>
      </c>
      <c r="CT5" s="287" t="str">
        <f>+[1]I_C_Gestione!CS4</f>
        <v>giu</v>
      </c>
      <c r="CU5" s="287" t="str">
        <f>+[1]I_C_Gestione!CT4</f>
        <v>lug</v>
      </c>
      <c r="CV5" s="287" t="str">
        <f>+[1]I_C_Gestione!CU4</f>
        <v>ago</v>
      </c>
      <c r="CW5" s="287" t="str">
        <f>+[1]I_C_Gestione!CV4</f>
        <v>set</v>
      </c>
      <c r="CX5" s="287" t="str">
        <f>+[1]I_C_Gestione!CW4</f>
        <v>ott</v>
      </c>
      <c r="CY5" s="287" t="str">
        <f>+[1]I_C_Gestione!CX4</f>
        <v>nov</v>
      </c>
      <c r="CZ5" s="287" t="str">
        <f>+[1]I_C_Gestione!CY4</f>
        <v>dic</v>
      </c>
      <c r="DA5" s="287" t="str">
        <f>+[1]I_C_Gestione!CZ4</f>
        <v>gen</v>
      </c>
      <c r="DB5" s="287" t="str">
        <f>+[1]I_C_Gestione!DA4</f>
        <v>feb</v>
      </c>
      <c r="DC5" s="287" t="str">
        <f>+[1]I_C_Gestione!DB4</f>
        <v>mar</v>
      </c>
      <c r="DD5" s="287" t="str">
        <f>+[1]I_C_Gestione!DC4</f>
        <v>apr</v>
      </c>
      <c r="DE5" s="287" t="str">
        <f>+[1]I_C_Gestione!DD4</f>
        <v>mag</v>
      </c>
      <c r="DF5" s="287" t="str">
        <f>+[1]I_C_Gestione!DE4</f>
        <v>giu</v>
      </c>
      <c r="DG5" s="287" t="str">
        <f>+[1]I_C_Gestione!DF4</f>
        <v>lug</v>
      </c>
      <c r="DH5" s="287" t="str">
        <f>+[1]I_C_Gestione!DG4</f>
        <v>ago</v>
      </c>
      <c r="DI5" s="287" t="str">
        <f>+[1]I_C_Gestione!DH4</f>
        <v>set</v>
      </c>
      <c r="DJ5" s="287" t="str">
        <f>+[1]I_C_Gestione!DI4</f>
        <v>ott</v>
      </c>
      <c r="DK5" s="287" t="str">
        <f>+[1]I_C_Gestione!DJ4</f>
        <v>nov</v>
      </c>
      <c r="DL5" s="287" t="str">
        <f>+[1]I_C_Gestione!DK4</f>
        <v>dic</v>
      </c>
      <c r="DM5" s="287" t="str">
        <f>+[1]I_C_Gestione!DL4</f>
        <v>gen</v>
      </c>
      <c r="DN5" s="287" t="str">
        <f>+[1]I_C_Gestione!DM4</f>
        <v>feb</v>
      </c>
      <c r="DO5" s="287" t="str">
        <f>+[1]I_C_Gestione!DN4</f>
        <v>mar</v>
      </c>
      <c r="DP5" s="287" t="str">
        <f>+[1]I_C_Gestione!DO4</f>
        <v>apr</v>
      </c>
      <c r="DQ5" s="287" t="str">
        <f>+[1]I_C_Gestione!DP4</f>
        <v>mag</v>
      </c>
      <c r="DR5" s="287" t="str">
        <f>+[1]I_C_Gestione!DQ4</f>
        <v>giu</v>
      </c>
      <c r="DS5" s="287" t="str">
        <f>+[1]I_C_Gestione!DR4</f>
        <v>lug</v>
      </c>
      <c r="DT5" s="287" t="str">
        <f>+[1]I_C_Gestione!DS4</f>
        <v>ago</v>
      </c>
      <c r="DU5" s="287" t="str">
        <f>+[1]I_C_Gestione!DT4</f>
        <v>set</v>
      </c>
      <c r="DV5" s="287" t="str">
        <f>+[1]I_C_Gestione!DU4</f>
        <v>ott</v>
      </c>
      <c r="DW5" s="287" t="str">
        <f>+[1]I_C_Gestione!DV4</f>
        <v>nov</v>
      </c>
      <c r="DX5" s="287" t="str">
        <f>+[1]I_C_Gestione!DW4</f>
        <v>dic</v>
      </c>
    </row>
    <row r="6" spans="1:128" ht="19.2" thickTop="1" thickBot="1">
      <c r="A6" s="41" t="s">
        <v>569</v>
      </c>
      <c r="C6" s="290" t="s">
        <v>570</v>
      </c>
      <c r="D6" s="314" t="s">
        <v>571</v>
      </c>
      <c r="E6" s="291" t="s">
        <v>572</v>
      </c>
      <c r="F6" s="290">
        <v>0.22</v>
      </c>
      <c r="G6" s="291">
        <v>10</v>
      </c>
      <c r="I6" s="292">
        <v>3000</v>
      </c>
      <c r="J6" s="292">
        <v>3000</v>
      </c>
      <c r="K6" s="292">
        <v>3000</v>
      </c>
      <c r="L6" s="292">
        <v>3000</v>
      </c>
      <c r="M6" s="292">
        <v>3000</v>
      </c>
      <c r="N6" s="292">
        <v>3000</v>
      </c>
      <c r="O6" s="292">
        <v>3000</v>
      </c>
      <c r="P6" s="292">
        <v>3000</v>
      </c>
      <c r="Q6" s="292">
        <v>3000</v>
      </c>
      <c r="R6" s="292">
        <v>3000</v>
      </c>
      <c r="S6" s="292">
        <v>3000</v>
      </c>
      <c r="T6" s="292">
        <v>3000</v>
      </c>
      <c r="U6" s="292">
        <v>3000</v>
      </c>
      <c r="V6" s="292">
        <v>3000</v>
      </c>
      <c r="W6" s="292">
        <v>3000</v>
      </c>
      <c r="X6" s="292">
        <v>3000</v>
      </c>
      <c r="Y6" s="292">
        <v>3000</v>
      </c>
      <c r="Z6" s="292">
        <v>3000</v>
      </c>
      <c r="AA6" s="292">
        <v>3000</v>
      </c>
      <c r="AB6" s="292">
        <v>3000</v>
      </c>
      <c r="AC6" s="292">
        <v>3000</v>
      </c>
      <c r="AD6" s="292">
        <v>3000</v>
      </c>
      <c r="AE6" s="292">
        <v>3000</v>
      </c>
      <c r="AF6" s="292">
        <v>3000</v>
      </c>
      <c r="AG6" s="292">
        <v>3000</v>
      </c>
      <c r="AH6" s="292">
        <v>3000</v>
      </c>
      <c r="AI6" s="292">
        <v>3000</v>
      </c>
      <c r="AJ6" s="292">
        <v>3000</v>
      </c>
      <c r="AK6" s="292">
        <v>3000</v>
      </c>
      <c r="AL6" s="292">
        <v>3000</v>
      </c>
      <c r="AM6" s="292">
        <v>3000</v>
      </c>
      <c r="AN6" s="292">
        <v>3000</v>
      </c>
      <c r="AO6" s="292">
        <v>3000</v>
      </c>
      <c r="AP6" s="292">
        <v>3000</v>
      </c>
      <c r="AQ6" s="292">
        <v>3000</v>
      </c>
      <c r="AR6" s="292">
        <v>3000</v>
      </c>
      <c r="AS6" s="292">
        <v>3000</v>
      </c>
      <c r="AT6" s="292">
        <v>3000</v>
      </c>
      <c r="AU6" s="292">
        <v>3000</v>
      </c>
      <c r="AV6" s="292">
        <v>3000</v>
      </c>
      <c r="AW6" s="292">
        <v>3000</v>
      </c>
      <c r="AX6" s="292">
        <v>3000</v>
      </c>
      <c r="AY6" s="292">
        <v>3000</v>
      </c>
      <c r="AZ6" s="292">
        <v>3000</v>
      </c>
      <c r="BA6" s="292">
        <v>3000</v>
      </c>
      <c r="BB6" s="292">
        <v>3000</v>
      </c>
      <c r="BC6" s="292">
        <v>3000</v>
      </c>
      <c r="BD6" s="292">
        <v>3000</v>
      </c>
      <c r="BE6" s="292">
        <v>3000</v>
      </c>
      <c r="BF6" s="292">
        <v>3000</v>
      </c>
      <c r="BG6" s="292">
        <v>3000</v>
      </c>
      <c r="BH6" s="292">
        <v>3000</v>
      </c>
      <c r="BI6" s="292">
        <v>3000</v>
      </c>
      <c r="BJ6" s="292">
        <v>3000</v>
      </c>
      <c r="BK6" s="292">
        <v>3000</v>
      </c>
      <c r="BL6" s="292">
        <v>3000</v>
      </c>
      <c r="BM6" s="292">
        <v>3000</v>
      </c>
      <c r="BN6" s="292">
        <v>3000</v>
      </c>
      <c r="BO6" s="292">
        <v>3000</v>
      </c>
      <c r="BP6" s="292">
        <v>3000</v>
      </c>
      <c r="BQ6" s="292">
        <v>3000</v>
      </c>
      <c r="BR6" s="292">
        <v>3000</v>
      </c>
      <c r="BS6" s="292">
        <v>3000</v>
      </c>
      <c r="BT6" s="292">
        <v>3000</v>
      </c>
      <c r="BU6" s="292">
        <v>3000</v>
      </c>
      <c r="BV6" s="292">
        <v>3000</v>
      </c>
      <c r="BW6" s="292">
        <v>3000</v>
      </c>
      <c r="BX6" s="292">
        <v>3000</v>
      </c>
      <c r="BY6" s="292">
        <v>3000</v>
      </c>
      <c r="BZ6" s="292">
        <v>3000</v>
      </c>
      <c r="CA6" s="292">
        <v>3000</v>
      </c>
      <c r="CB6" s="292">
        <v>3000</v>
      </c>
      <c r="CC6" s="292">
        <v>3000</v>
      </c>
      <c r="CD6" s="292">
        <v>3000</v>
      </c>
      <c r="CE6" s="292">
        <v>3000</v>
      </c>
      <c r="CF6" s="292">
        <v>3000</v>
      </c>
      <c r="CG6" s="292">
        <v>3000</v>
      </c>
      <c r="CH6" s="292">
        <v>3000</v>
      </c>
      <c r="CI6" s="292">
        <v>3000</v>
      </c>
      <c r="CJ6" s="292">
        <v>3000</v>
      </c>
      <c r="CK6" s="292">
        <v>3000</v>
      </c>
      <c r="CL6" s="292">
        <v>3000</v>
      </c>
      <c r="CM6" s="292">
        <v>3000</v>
      </c>
      <c r="CN6" s="292">
        <v>3000</v>
      </c>
      <c r="CO6" s="292">
        <v>3000</v>
      </c>
      <c r="CP6" s="292">
        <v>3000</v>
      </c>
      <c r="CQ6" s="292">
        <v>3000</v>
      </c>
      <c r="CR6" s="292">
        <v>3000</v>
      </c>
      <c r="CS6" s="292">
        <v>3000</v>
      </c>
      <c r="CT6" s="292">
        <v>3000</v>
      </c>
      <c r="CU6" s="292">
        <v>3000</v>
      </c>
      <c r="CV6" s="292">
        <v>3000</v>
      </c>
      <c r="CW6" s="292">
        <v>3000</v>
      </c>
      <c r="CX6" s="292">
        <v>3000</v>
      </c>
      <c r="CY6" s="292">
        <v>3000</v>
      </c>
      <c r="CZ6" s="292">
        <v>3000</v>
      </c>
      <c r="DA6" s="292">
        <v>3000</v>
      </c>
      <c r="DB6" s="292">
        <v>3000</v>
      </c>
      <c r="DC6" s="292">
        <v>3000</v>
      </c>
      <c r="DD6" s="292">
        <v>3000</v>
      </c>
      <c r="DE6" s="292">
        <v>3000</v>
      </c>
      <c r="DF6" s="292">
        <v>3000</v>
      </c>
      <c r="DG6" s="292">
        <v>3000</v>
      </c>
      <c r="DH6" s="292">
        <v>3000</v>
      </c>
      <c r="DI6" s="292">
        <v>3000</v>
      </c>
      <c r="DJ6" s="292">
        <v>3000</v>
      </c>
      <c r="DK6" s="292">
        <v>3000</v>
      </c>
      <c r="DL6" s="292">
        <v>3000</v>
      </c>
      <c r="DM6" s="292">
        <v>3000</v>
      </c>
      <c r="DN6" s="292">
        <v>3000</v>
      </c>
      <c r="DO6" s="292">
        <v>3000</v>
      </c>
      <c r="DP6" s="292">
        <v>3000</v>
      </c>
      <c r="DQ6" s="292">
        <v>3000</v>
      </c>
      <c r="DR6" s="292">
        <v>3000</v>
      </c>
      <c r="DS6" s="292">
        <v>3000</v>
      </c>
      <c r="DT6" s="292">
        <v>3000</v>
      </c>
      <c r="DU6" s="292">
        <v>3000</v>
      </c>
      <c r="DV6" s="292">
        <v>3000</v>
      </c>
      <c r="DW6" s="292">
        <v>3000</v>
      </c>
      <c r="DX6" s="292">
        <v>3000</v>
      </c>
    </row>
    <row r="7" spans="1:128" ht="19.2" thickTop="1" thickBot="1">
      <c r="A7" s="41" t="s">
        <v>573</v>
      </c>
      <c r="C7" s="290" t="s">
        <v>574</v>
      </c>
      <c r="D7" s="314" t="s">
        <v>571</v>
      </c>
      <c r="E7" s="291" t="s">
        <v>572</v>
      </c>
      <c r="F7" s="290">
        <v>0.22</v>
      </c>
      <c r="G7" s="291">
        <v>10</v>
      </c>
      <c r="I7" s="292">
        <v>3000</v>
      </c>
      <c r="J7" s="292">
        <v>3000</v>
      </c>
      <c r="K7" s="292">
        <v>3000</v>
      </c>
      <c r="L7" s="292">
        <v>3000</v>
      </c>
      <c r="M7" s="292">
        <v>3000</v>
      </c>
      <c r="N7" s="292">
        <v>3000</v>
      </c>
      <c r="O7" s="292">
        <v>3000</v>
      </c>
      <c r="P7" s="292">
        <v>3000</v>
      </c>
      <c r="Q7" s="292">
        <v>3000</v>
      </c>
      <c r="R7" s="292">
        <v>3000</v>
      </c>
      <c r="S7" s="292">
        <v>3000</v>
      </c>
      <c r="T7" s="292">
        <v>3000</v>
      </c>
      <c r="U7" s="292">
        <v>3000</v>
      </c>
      <c r="V7" s="292">
        <v>3000</v>
      </c>
      <c r="W7" s="292">
        <v>3000</v>
      </c>
      <c r="X7" s="292">
        <v>3000</v>
      </c>
      <c r="Y7" s="292">
        <v>3000</v>
      </c>
      <c r="Z7" s="292">
        <v>3000</v>
      </c>
      <c r="AA7" s="292">
        <v>3000</v>
      </c>
      <c r="AB7" s="292">
        <v>3000</v>
      </c>
      <c r="AC7" s="292">
        <v>3000</v>
      </c>
      <c r="AD7" s="292">
        <v>3000</v>
      </c>
      <c r="AE7" s="292">
        <v>3000</v>
      </c>
      <c r="AF7" s="292">
        <v>3000</v>
      </c>
      <c r="AG7" s="292">
        <v>3000</v>
      </c>
      <c r="AH7" s="292">
        <v>3000</v>
      </c>
      <c r="AI7" s="292">
        <v>3000</v>
      </c>
      <c r="AJ7" s="292">
        <v>3000</v>
      </c>
      <c r="AK7" s="292">
        <v>3000</v>
      </c>
      <c r="AL7" s="292">
        <v>3000</v>
      </c>
      <c r="AM7" s="292">
        <v>3000</v>
      </c>
      <c r="AN7" s="292">
        <v>3000</v>
      </c>
      <c r="AO7" s="292">
        <v>3000</v>
      </c>
      <c r="AP7" s="292">
        <v>3000</v>
      </c>
      <c r="AQ7" s="292">
        <v>3000</v>
      </c>
      <c r="AR7" s="292">
        <v>3000</v>
      </c>
      <c r="AS7" s="292">
        <v>3000</v>
      </c>
      <c r="AT7" s="292">
        <v>3000</v>
      </c>
      <c r="AU7" s="292">
        <v>3000</v>
      </c>
      <c r="AV7" s="292">
        <v>3000</v>
      </c>
      <c r="AW7" s="292">
        <v>3000</v>
      </c>
      <c r="AX7" s="292">
        <v>3000</v>
      </c>
      <c r="AY7" s="292">
        <v>3000</v>
      </c>
      <c r="AZ7" s="292">
        <v>3000</v>
      </c>
      <c r="BA7" s="292">
        <v>3000</v>
      </c>
      <c r="BB7" s="292">
        <v>3000</v>
      </c>
      <c r="BC7" s="292">
        <v>3000</v>
      </c>
      <c r="BD7" s="292">
        <v>3000</v>
      </c>
      <c r="BE7" s="292">
        <v>3000</v>
      </c>
      <c r="BF7" s="292">
        <v>3000</v>
      </c>
      <c r="BG7" s="292">
        <v>3000</v>
      </c>
      <c r="BH7" s="292">
        <v>3000</v>
      </c>
      <c r="BI7" s="292">
        <v>3000</v>
      </c>
      <c r="BJ7" s="292">
        <v>3000</v>
      </c>
      <c r="BK7" s="292">
        <v>3000</v>
      </c>
      <c r="BL7" s="292">
        <v>3000</v>
      </c>
      <c r="BM7" s="292">
        <v>3000</v>
      </c>
      <c r="BN7" s="292">
        <v>3000</v>
      </c>
      <c r="BO7" s="292">
        <v>3000</v>
      </c>
      <c r="BP7" s="292">
        <v>3000</v>
      </c>
      <c r="BQ7" s="292">
        <v>3000</v>
      </c>
      <c r="BR7" s="292">
        <v>3000</v>
      </c>
      <c r="BS7" s="292">
        <v>3000</v>
      </c>
      <c r="BT7" s="292">
        <v>3000</v>
      </c>
      <c r="BU7" s="292">
        <v>3000</v>
      </c>
      <c r="BV7" s="292">
        <v>3000</v>
      </c>
      <c r="BW7" s="292">
        <v>3000</v>
      </c>
      <c r="BX7" s="292">
        <v>3000</v>
      </c>
      <c r="BY7" s="292">
        <v>3000</v>
      </c>
      <c r="BZ7" s="292">
        <v>3000</v>
      </c>
      <c r="CA7" s="292">
        <v>3000</v>
      </c>
      <c r="CB7" s="292">
        <v>3000</v>
      </c>
      <c r="CC7" s="292">
        <v>3000</v>
      </c>
      <c r="CD7" s="292">
        <v>3000</v>
      </c>
      <c r="CE7" s="292">
        <v>3000</v>
      </c>
      <c r="CF7" s="292">
        <v>3000</v>
      </c>
      <c r="CG7" s="292">
        <v>3000</v>
      </c>
      <c r="CH7" s="292">
        <v>3000</v>
      </c>
      <c r="CI7" s="292">
        <v>3000</v>
      </c>
      <c r="CJ7" s="292">
        <v>3000</v>
      </c>
      <c r="CK7" s="292">
        <v>3000</v>
      </c>
      <c r="CL7" s="292">
        <v>3000</v>
      </c>
      <c r="CM7" s="292">
        <v>3000</v>
      </c>
      <c r="CN7" s="292">
        <v>3000</v>
      </c>
      <c r="CO7" s="292">
        <v>3000</v>
      </c>
      <c r="CP7" s="292">
        <v>3000</v>
      </c>
      <c r="CQ7" s="292">
        <v>3000</v>
      </c>
      <c r="CR7" s="292">
        <v>3000</v>
      </c>
      <c r="CS7" s="292">
        <v>3000</v>
      </c>
      <c r="CT7" s="292">
        <v>3000</v>
      </c>
      <c r="CU7" s="292">
        <v>3000</v>
      </c>
      <c r="CV7" s="292">
        <v>3000</v>
      </c>
      <c r="CW7" s="292">
        <v>3000</v>
      </c>
      <c r="CX7" s="292">
        <v>3000</v>
      </c>
      <c r="CY7" s="292">
        <v>3000</v>
      </c>
      <c r="CZ7" s="292">
        <v>3000</v>
      </c>
      <c r="DA7" s="292">
        <v>3000</v>
      </c>
      <c r="DB7" s="292">
        <v>3000</v>
      </c>
      <c r="DC7" s="292">
        <v>3000</v>
      </c>
      <c r="DD7" s="292">
        <v>3000</v>
      </c>
      <c r="DE7" s="292">
        <v>3000</v>
      </c>
      <c r="DF7" s="292">
        <v>3000</v>
      </c>
      <c r="DG7" s="292">
        <v>3000</v>
      </c>
      <c r="DH7" s="292">
        <v>3000</v>
      </c>
      <c r="DI7" s="292">
        <v>3000</v>
      </c>
      <c r="DJ7" s="292">
        <v>3000</v>
      </c>
      <c r="DK7" s="292">
        <v>3000</v>
      </c>
      <c r="DL7" s="292">
        <v>3000</v>
      </c>
      <c r="DM7" s="292">
        <v>3000</v>
      </c>
      <c r="DN7" s="292">
        <v>3000</v>
      </c>
      <c r="DO7" s="292">
        <v>3000</v>
      </c>
      <c r="DP7" s="292">
        <v>3000</v>
      </c>
      <c r="DQ7" s="292">
        <v>3000</v>
      </c>
      <c r="DR7" s="292">
        <v>3000</v>
      </c>
      <c r="DS7" s="292">
        <v>3000</v>
      </c>
      <c r="DT7" s="292">
        <v>3000</v>
      </c>
      <c r="DU7" s="292">
        <v>3000</v>
      </c>
      <c r="DV7" s="292">
        <v>3000</v>
      </c>
      <c r="DW7" s="292">
        <v>3000</v>
      </c>
      <c r="DX7" s="292">
        <v>3000</v>
      </c>
    </row>
    <row r="8" spans="1:128" ht="19.2" thickTop="1" thickBot="1">
      <c r="A8" s="41" t="s">
        <v>575</v>
      </c>
      <c r="C8" s="290" t="s">
        <v>576</v>
      </c>
      <c r="D8" s="314" t="s">
        <v>577</v>
      </c>
      <c r="E8" s="291" t="s">
        <v>572</v>
      </c>
      <c r="F8" s="290">
        <v>0.22</v>
      </c>
      <c r="G8" s="291">
        <v>10</v>
      </c>
      <c r="I8" s="292">
        <v>833.33333333333337</v>
      </c>
      <c r="J8" s="292">
        <v>833.33333333333337</v>
      </c>
      <c r="K8" s="292">
        <v>833.33333333333337</v>
      </c>
      <c r="L8" s="292">
        <v>833.33333333333337</v>
      </c>
      <c r="M8" s="292">
        <v>833.33333333333337</v>
      </c>
      <c r="N8" s="292">
        <v>833.33333333333337</v>
      </c>
      <c r="O8" s="292">
        <v>833.33333333333337</v>
      </c>
      <c r="P8" s="292">
        <v>833.33333333333337</v>
      </c>
      <c r="Q8" s="292">
        <v>833.33333333333337</v>
      </c>
      <c r="R8" s="292">
        <v>833.33333333333337</v>
      </c>
      <c r="S8" s="292">
        <v>833.33333333333337</v>
      </c>
      <c r="T8" s="292">
        <v>833.33333333333337</v>
      </c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</row>
    <row r="9" spans="1:128" ht="19.2" thickTop="1" thickBot="1">
      <c r="A9" s="41" t="s">
        <v>578</v>
      </c>
      <c r="C9" s="290" t="s">
        <v>579</v>
      </c>
      <c r="D9" s="314" t="s">
        <v>577</v>
      </c>
      <c r="E9" s="291" t="s">
        <v>572</v>
      </c>
      <c r="F9" s="290">
        <v>0.22</v>
      </c>
      <c r="G9" s="291">
        <v>10</v>
      </c>
      <c r="I9" s="292">
        <v>1666.6666666666667</v>
      </c>
      <c r="J9" s="292">
        <v>1666.6666666666667</v>
      </c>
      <c r="K9" s="292">
        <v>1666.6666666666667</v>
      </c>
      <c r="L9" s="292">
        <v>1666.6666666666667</v>
      </c>
      <c r="M9" s="292">
        <v>1666.6666666666667</v>
      </c>
      <c r="N9" s="292">
        <v>1666.6666666666667</v>
      </c>
      <c r="O9" s="292">
        <v>1666.6666666666667</v>
      </c>
      <c r="P9" s="292">
        <v>1666.6666666666667</v>
      </c>
      <c r="Q9" s="292">
        <v>1666.6666666666667</v>
      </c>
      <c r="R9" s="292">
        <v>1666.6666666666667</v>
      </c>
      <c r="S9" s="292">
        <v>1666.6666666666667</v>
      </c>
      <c r="T9" s="292">
        <v>1666.6666666666667</v>
      </c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</row>
    <row r="10" spans="1:128" ht="19.2" thickTop="1" thickBot="1">
      <c r="A10" s="41" t="s">
        <v>571</v>
      </c>
      <c r="C10" s="290" t="s">
        <v>580</v>
      </c>
      <c r="D10" s="314" t="s">
        <v>575</v>
      </c>
      <c r="E10" s="291"/>
      <c r="F10" s="290">
        <v>0.22</v>
      </c>
      <c r="G10" s="291">
        <v>10</v>
      </c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</row>
    <row r="11" spans="1:128" ht="19.2" thickTop="1" thickBot="1">
      <c r="A11" s="41" t="s">
        <v>577</v>
      </c>
      <c r="C11" s="290" t="s">
        <v>581</v>
      </c>
      <c r="D11" s="314" t="s">
        <v>571</v>
      </c>
      <c r="E11" s="291"/>
      <c r="F11" s="290">
        <v>0.22</v>
      </c>
      <c r="G11" s="291">
        <v>10</v>
      </c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</row>
    <row r="12" spans="1:128" ht="19.2" thickTop="1" thickBot="1">
      <c r="C12" s="290" t="s">
        <v>582</v>
      </c>
      <c r="D12" s="314" t="s">
        <v>577</v>
      </c>
      <c r="E12" s="291"/>
      <c r="F12" s="290">
        <v>0.22</v>
      </c>
      <c r="G12" s="291">
        <v>10</v>
      </c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</row>
    <row r="13" spans="1:128" ht="19.2" thickTop="1" thickBot="1">
      <c r="C13" s="290" t="s">
        <v>583</v>
      </c>
      <c r="D13" s="314" t="s">
        <v>575</v>
      </c>
      <c r="E13" s="291"/>
      <c r="F13" s="290">
        <v>0.22</v>
      </c>
      <c r="G13" s="291">
        <v>10</v>
      </c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  <c r="DV13" s="292"/>
      <c r="DW13" s="292"/>
      <c r="DX13" s="292"/>
    </row>
    <row r="14" spans="1:128" ht="19.2" thickTop="1" thickBot="1">
      <c r="C14" s="290" t="s">
        <v>584</v>
      </c>
      <c r="D14" s="314" t="s">
        <v>569</v>
      </c>
      <c r="E14" s="291"/>
      <c r="F14" s="290">
        <v>0.22</v>
      </c>
      <c r="G14" s="291">
        <v>10</v>
      </c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</row>
    <row r="15" spans="1:128" ht="19.2" thickTop="1" thickBot="1">
      <c r="C15" s="290"/>
      <c r="D15" s="314"/>
      <c r="E15" s="314"/>
      <c r="F15" s="290"/>
      <c r="G15" s="291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  <c r="DJ15" s="292"/>
      <c r="DK15" s="292"/>
      <c r="DL15" s="292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</row>
    <row r="16" spans="1:128" ht="19.2" thickTop="1" thickBot="1">
      <c r="C16" s="290"/>
      <c r="D16" s="314"/>
      <c r="E16" s="314"/>
      <c r="F16" s="290"/>
      <c r="G16" s="291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  <c r="DJ16" s="292"/>
      <c r="DK16" s="292"/>
      <c r="DL16" s="292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</row>
    <row r="17" spans="3:128" ht="19.2" thickTop="1" thickBot="1">
      <c r="C17" s="290"/>
      <c r="D17" s="314"/>
      <c r="E17" s="314"/>
      <c r="F17" s="290"/>
      <c r="G17" s="29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  <c r="DJ17" s="292"/>
      <c r="DK17" s="292"/>
      <c r="DL17" s="292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</row>
    <row r="18" spans="3:128" ht="19.2" thickTop="1" thickBot="1">
      <c r="C18" s="290"/>
      <c r="D18" s="314"/>
      <c r="E18" s="314"/>
      <c r="F18" s="290"/>
      <c r="G18" s="291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92"/>
      <c r="DR18" s="292"/>
      <c r="DS18" s="292"/>
      <c r="DT18" s="292"/>
      <c r="DU18" s="292"/>
      <c r="DV18" s="292"/>
      <c r="DW18" s="292"/>
      <c r="DX18" s="292"/>
    </row>
    <row r="19" spans="3:128" ht="19.2" thickTop="1" thickBot="1">
      <c r="C19" s="290"/>
      <c r="D19" s="315"/>
      <c r="E19" s="315"/>
      <c r="F19" s="290"/>
      <c r="G19" s="291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</row>
    <row r="20" spans="3:128" ht="19.2" thickTop="1" thickBot="1">
      <c r="C20" s="290"/>
      <c r="D20" s="315"/>
      <c r="E20" s="315"/>
      <c r="F20" s="290"/>
      <c r="G20" s="291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</row>
    <row r="21" spans="3:128" ht="19.2" thickTop="1" thickBot="1">
      <c r="C21" s="290"/>
      <c r="D21" s="315"/>
      <c r="E21" s="315"/>
      <c r="F21" s="290"/>
      <c r="G21" s="291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U21" s="292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</row>
    <row r="22" spans="3:128" ht="19.2" thickTop="1" thickBot="1">
      <c r="C22" s="290" t="s">
        <v>585</v>
      </c>
      <c r="D22" s="315" t="s">
        <v>573</v>
      </c>
      <c r="E22" s="315"/>
      <c r="F22" s="290"/>
      <c r="G22" s="291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</row>
    <row r="23" spans="3:128" ht="15" thickTop="1"/>
    <row r="24" spans="3:128" ht="18">
      <c r="C24" s="310" t="s">
        <v>586</v>
      </c>
    </row>
    <row r="25" spans="3:128" ht="15" thickBot="1">
      <c r="C25" s="311" t="s">
        <v>565</v>
      </c>
      <c r="D25" s="312" t="str">
        <f>+D5</f>
        <v>Categoria</v>
      </c>
      <c r="E25" s="312"/>
    </row>
    <row r="26" spans="3:128" ht="15.6" thickTop="1" thickBot="1">
      <c r="C26" s="316" t="str">
        <f>+C6</f>
        <v>CTO</v>
      </c>
      <c r="D26" s="316" t="str">
        <f>+D6</f>
        <v>Ricerca&amp; Sviluppo</v>
      </c>
      <c r="E26" s="317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</row>
    <row r="27" spans="3:128" ht="15.6" thickTop="1" thickBot="1">
      <c r="C27" s="316" t="str">
        <f t="shared" ref="C27:D42" si="0">+C7</f>
        <v>Project Manager</v>
      </c>
      <c r="D27" s="316" t="str">
        <f t="shared" si="0"/>
        <v>Ricerca&amp; Sviluppo</v>
      </c>
      <c r="E27" s="317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</row>
    <row r="28" spans="3:128" ht="15.6" thickTop="1" thickBot="1">
      <c r="C28" s="316" t="str">
        <f t="shared" si="0"/>
        <v>Implementazione Sito</v>
      </c>
      <c r="D28" s="316" t="str">
        <f t="shared" si="0"/>
        <v>Altre immobilizzazioni immateriali</v>
      </c>
      <c r="E28" s="317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</row>
    <row r="29" spans="3:128" ht="15.6" thickTop="1" thickBot="1">
      <c r="C29" s="316" t="str">
        <f t="shared" si="0"/>
        <v>Logo e Digital Marketing</v>
      </c>
      <c r="D29" s="316" t="str">
        <f t="shared" si="0"/>
        <v>Altre immobilizzazioni immateriali</v>
      </c>
      <c r="E29" s="317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</row>
    <row r="30" spans="3:128" ht="15.6" thickTop="1" thickBot="1">
      <c r="C30" s="316" t="str">
        <f t="shared" si="0"/>
        <v>ee</v>
      </c>
      <c r="D30" s="316" t="str">
        <f t="shared" si="0"/>
        <v>Attrezzature industriali e commerciali</v>
      </c>
      <c r="E30" s="317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</row>
    <row r="31" spans="3:128" ht="15.6" thickTop="1" thickBot="1">
      <c r="C31" s="316" t="str">
        <f t="shared" si="0"/>
        <v>ff</v>
      </c>
      <c r="D31" s="316" t="str">
        <f t="shared" si="0"/>
        <v>Ricerca&amp; Sviluppo</v>
      </c>
      <c r="E31" s="317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</row>
    <row r="32" spans="3:128" ht="15.6" thickTop="1" thickBot="1">
      <c r="C32" s="316" t="str">
        <f t="shared" si="0"/>
        <v>gg</v>
      </c>
      <c r="D32" s="316" t="str">
        <f t="shared" si="0"/>
        <v>Altre immobilizzazioni immateriali</v>
      </c>
      <c r="E32" s="317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</row>
    <row r="33" spans="3:128" ht="15.6" thickTop="1" thickBot="1">
      <c r="C33" s="316" t="str">
        <f t="shared" si="0"/>
        <v>hh</v>
      </c>
      <c r="D33" s="316" t="str">
        <f t="shared" si="0"/>
        <v>Attrezzature industriali e commerciali</v>
      </c>
      <c r="E33" s="317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</row>
    <row r="34" spans="3:128" ht="15.6" thickTop="1" thickBot="1">
      <c r="C34" s="316" t="str">
        <f t="shared" si="0"/>
        <v>ii</v>
      </c>
      <c r="D34" s="316" t="str">
        <f t="shared" si="0"/>
        <v xml:space="preserve">Fabbricati </v>
      </c>
      <c r="E34" s="317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</row>
    <row r="35" spans="3:128" ht="15.6" thickTop="1" thickBot="1">
      <c r="C35" s="316">
        <f t="shared" si="0"/>
        <v>0</v>
      </c>
      <c r="D35" s="316">
        <f t="shared" si="0"/>
        <v>0</v>
      </c>
      <c r="E35" s="317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</row>
    <row r="36" spans="3:128" ht="15.6" thickTop="1" thickBot="1">
      <c r="C36" s="316">
        <f t="shared" si="0"/>
        <v>0</v>
      </c>
      <c r="D36" s="316">
        <f t="shared" si="0"/>
        <v>0</v>
      </c>
      <c r="E36" s="317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</row>
    <row r="37" spans="3:128" ht="15.6" thickTop="1" thickBot="1">
      <c r="C37" s="316">
        <f t="shared" si="0"/>
        <v>0</v>
      </c>
      <c r="D37" s="316">
        <f t="shared" si="0"/>
        <v>0</v>
      </c>
      <c r="E37" s="317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</row>
    <row r="38" spans="3:128" ht="15.6" thickTop="1" thickBot="1">
      <c r="C38" s="316">
        <f t="shared" si="0"/>
        <v>0</v>
      </c>
      <c r="D38" s="316">
        <f t="shared" si="0"/>
        <v>0</v>
      </c>
      <c r="E38" s="317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</row>
    <row r="39" spans="3:128" ht="15.6" thickTop="1" thickBot="1">
      <c r="C39" s="316">
        <f t="shared" si="0"/>
        <v>0</v>
      </c>
      <c r="D39" s="316">
        <f t="shared" si="0"/>
        <v>0</v>
      </c>
      <c r="E39" s="317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</row>
    <row r="40" spans="3:128" ht="15.6" thickTop="1" thickBot="1">
      <c r="C40" s="316">
        <f t="shared" si="0"/>
        <v>0</v>
      </c>
      <c r="D40" s="316">
        <f t="shared" si="0"/>
        <v>0</v>
      </c>
      <c r="E40" s="317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</row>
    <row r="41" spans="3:128" ht="15.6" thickTop="1" thickBot="1">
      <c r="C41" s="316">
        <f t="shared" si="0"/>
        <v>0</v>
      </c>
      <c r="D41" s="316">
        <f t="shared" si="0"/>
        <v>0</v>
      </c>
      <c r="E41" s="317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</row>
    <row r="42" spans="3:128" ht="15.6" thickTop="1" thickBot="1">
      <c r="C42" s="316" t="str">
        <f t="shared" si="0"/>
        <v>xx</v>
      </c>
      <c r="D42" s="316" t="str">
        <f t="shared" si="0"/>
        <v>Impianti e macchinari</v>
      </c>
      <c r="E42" s="317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</row>
    <row r="43" spans="3:128" ht="15" thickTop="1"/>
  </sheetData>
  <dataValidations count="1">
    <dataValidation type="list" allowBlank="1" showInputMessage="1" showErrorMessage="1" sqref="D6:D22 E15:E22" xr:uid="{E262BCC5-54F4-40F6-ACAA-E9DF5E66796A}">
      <formula1>$A$6:$A$11</formula1>
    </dataValidation>
  </dataValidations>
  <hyperlinks>
    <hyperlink ref="C1" location="Input!A1" display="MENU" xr:uid="{0DE6BAF0-B5CA-4710-82E6-264666C03BC9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864F6-F0E4-4541-BF74-9322D4BA6E37}">
  <dimension ref="A1:DX150"/>
  <sheetViews>
    <sheetView view="pageLayout" zoomScaleNormal="100" workbookViewId="0">
      <selection activeCell="A2" sqref="A2"/>
    </sheetView>
  </sheetViews>
  <sheetFormatPr defaultRowHeight="14.4" outlineLevelRow="1"/>
  <cols>
    <col min="1" max="1" width="24.77734375" bestFit="1" customWidth="1"/>
    <col min="3" max="3" width="13.44140625" bestFit="1" customWidth="1"/>
    <col min="6" max="6" width="38.109375" bestFit="1" customWidth="1"/>
    <col min="7" max="7" width="11.44140625" bestFit="1" customWidth="1"/>
    <col min="8" max="8" width="12.88671875" bestFit="1" customWidth="1"/>
    <col min="9" max="127" width="11.88671875" bestFit="1" customWidth="1"/>
  </cols>
  <sheetData>
    <row r="1" spans="1:128" ht="28.8">
      <c r="A1" s="21" t="s">
        <v>587</v>
      </c>
      <c r="B1" s="13"/>
      <c r="C1" s="12" t="s">
        <v>40</v>
      </c>
    </row>
    <row r="4" spans="1:128" ht="18">
      <c r="C4" s="310" t="s">
        <v>588</v>
      </c>
    </row>
    <row r="5" spans="1:128" ht="15.6" hidden="1" outlineLevel="1" thickTop="1" thickBot="1">
      <c r="A5" s="318"/>
      <c r="F5" s="319" t="s">
        <v>589</v>
      </c>
      <c r="G5" s="290" t="s">
        <v>469</v>
      </c>
    </row>
    <row r="6" spans="1:128" ht="15.6" hidden="1" outlineLevel="1" thickTop="1" thickBot="1">
      <c r="A6" s="320" t="s">
        <v>469</v>
      </c>
      <c r="F6" s="319" t="s">
        <v>590</v>
      </c>
      <c r="G6" s="291">
        <v>2019</v>
      </c>
    </row>
    <row r="7" spans="1:128" ht="15.6" hidden="1" outlineLevel="1" thickTop="1" thickBot="1">
      <c r="A7" s="320" t="s">
        <v>470</v>
      </c>
      <c r="F7" s="319" t="s">
        <v>591</v>
      </c>
      <c r="G7" s="291">
        <v>6</v>
      </c>
    </row>
    <row r="8" spans="1:128" ht="15.6" hidden="1" outlineLevel="1" thickTop="1" thickBot="1">
      <c r="A8" s="320" t="s">
        <v>471</v>
      </c>
      <c r="F8" s="319" t="s">
        <v>592</v>
      </c>
      <c r="G8" s="290" t="s">
        <v>475</v>
      </c>
    </row>
    <row r="9" spans="1:128" ht="15.6" hidden="1" outlineLevel="1" thickTop="1" thickBot="1">
      <c r="A9" s="320" t="s">
        <v>472</v>
      </c>
      <c r="F9" s="319" t="s">
        <v>593</v>
      </c>
      <c r="G9" s="291">
        <v>2019</v>
      </c>
    </row>
    <row r="10" spans="1:128" ht="15.6" hidden="1" outlineLevel="1" thickTop="1" thickBot="1">
      <c r="A10" s="320" t="s">
        <v>473</v>
      </c>
      <c r="F10" s="319" t="s">
        <v>594</v>
      </c>
      <c r="G10" s="299">
        <v>0.04</v>
      </c>
    </row>
    <row r="11" spans="1:128" ht="15.6" hidden="1" outlineLevel="1" thickTop="1" thickBot="1">
      <c r="A11" s="320" t="s">
        <v>474</v>
      </c>
      <c r="F11" s="319" t="s">
        <v>595</v>
      </c>
      <c r="G11" s="292"/>
    </row>
    <row r="12" spans="1:128" ht="15.6" hidden="1" outlineLevel="1" thickTop="1" thickBot="1">
      <c r="A12" s="320" t="s">
        <v>475</v>
      </c>
      <c r="F12" s="319" t="s">
        <v>596</v>
      </c>
      <c r="G12" s="295">
        <v>60</v>
      </c>
      <c r="DX12" s="321"/>
    </row>
    <row r="13" spans="1:128" hidden="1" outlineLevel="1">
      <c r="A13" s="320" t="s">
        <v>476</v>
      </c>
      <c r="DX13" s="321"/>
    </row>
    <row r="14" spans="1:128" ht="15.6" hidden="1" outlineLevel="1" thickTop="1" thickBot="1">
      <c r="A14" s="320" t="s">
        <v>477</v>
      </c>
      <c r="F14" s="319" t="s">
        <v>597</v>
      </c>
      <c r="G14" s="322">
        <f>+((1+G10)^(1/12))-1</f>
        <v>3.2737397821989145E-3</v>
      </c>
    </row>
    <row r="15" spans="1:128" ht="15.6" hidden="1" outlineLevel="1" thickTop="1" thickBot="1">
      <c r="A15" s="320" t="s">
        <v>478</v>
      </c>
      <c r="F15" s="319" t="s">
        <v>598</v>
      </c>
      <c r="G15" s="292">
        <f>+(G11)/((1-(1+G14)^(-G12))/G14)</f>
        <v>0</v>
      </c>
    </row>
    <row r="16" spans="1:128" hidden="1" outlineLevel="1">
      <c r="A16" s="320" t="s">
        <v>479</v>
      </c>
    </row>
    <row r="17" spans="1:127" hidden="1" outlineLevel="1">
      <c r="A17" s="320" t="s">
        <v>480</v>
      </c>
      <c r="G17" s="185" t="s">
        <v>113</v>
      </c>
      <c r="H17" s="262">
        <f>+[1]I_Vendite!J2</f>
        <v>2019</v>
      </c>
      <c r="I17" s="262">
        <f>+[1]I_Vendite!K2</f>
        <v>2019</v>
      </c>
      <c r="J17" s="262">
        <f>+[1]I_Vendite!L2</f>
        <v>2019</v>
      </c>
      <c r="K17" s="262">
        <f>+[1]I_Vendite!M2</f>
        <v>2019</v>
      </c>
      <c r="L17" s="262">
        <f>+[1]I_Vendite!N2</f>
        <v>2019</v>
      </c>
      <c r="M17" s="262">
        <f>+[1]I_Vendite!O2</f>
        <v>2019</v>
      </c>
      <c r="N17" s="262">
        <f>+[1]I_Vendite!P2</f>
        <v>2019</v>
      </c>
      <c r="O17" s="262">
        <f>+[1]I_Vendite!Q2</f>
        <v>2019</v>
      </c>
      <c r="P17" s="262">
        <f>+[1]I_Vendite!R2</f>
        <v>2019</v>
      </c>
      <c r="Q17" s="262">
        <f>+[1]I_Vendite!S2</f>
        <v>2019</v>
      </c>
      <c r="R17" s="262">
        <f>+[1]I_Vendite!T2</f>
        <v>2019</v>
      </c>
      <c r="S17" s="262">
        <f>+[1]I_Vendite!U2</f>
        <v>2019</v>
      </c>
      <c r="T17" s="262">
        <f>+[1]I_Vendite!V2</f>
        <v>2020</v>
      </c>
      <c r="U17" s="262">
        <f>+[1]I_Vendite!W2</f>
        <v>2020</v>
      </c>
      <c r="V17" s="262">
        <f>+[1]I_Vendite!X2</f>
        <v>2020</v>
      </c>
      <c r="W17" s="262">
        <f>+[1]I_Vendite!Y2</f>
        <v>2020</v>
      </c>
      <c r="X17" s="262">
        <f>+[1]I_Vendite!Z2</f>
        <v>2020</v>
      </c>
      <c r="Y17" s="262">
        <f>+[1]I_Vendite!AA2</f>
        <v>2020</v>
      </c>
      <c r="Z17" s="262">
        <f>+[1]I_Vendite!AB2</f>
        <v>2020</v>
      </c>
      <c r="AA17" s="262">
        <f>+[1]I_Vendite!AC2</f>
        <v>2020</v>
      </c>
      <c r="AB17" s="262">
        <f>+[1]I_Vendite!AD2</f>
        <v>2020</v>
      </c>
      <c r="AC17" s="262">
        <f>+[1]I_Vendite!AE2</f>
        <v>2020</v>
      </c>
      <c r="AD17" s="262">
        <f>+[1]I_Vendite!AF2</f>
        <v>2020</v>
      </c>
      <c r="AE17" s="262">
        <f>+[1]I_Vendite!AG2</f>
        <v>2020</v>
      </c>
      <c r="AF17" s="262">
        <f>+[1]I_Vendite!AH2</f>
        <v>2021</v>
      </c>
      <c r="AG17" s="262">
        <f>+[1]I_Vendite!AI2</f>
        <v>2021</v>
      </c>
      <c r="AH17" s="262">
        <f>+[1]I_Vendite!AJ2</f>
        <v>2021</v>
      </c>
      <c r="AI17" s="262">
        <f>+[1]I_Vendite!AK2</f>
        <v>2021</v>
      </c>
      <c r="AJ17" s="262">
        <f>+[1]I_Vendite!AL2</f>
        <v>2021</v>
      </c>
      <c r="AK17" s="262">
        <f>+[1]I_Vendite!AM2</f>
        <v>2021</v>
      </c>
      <c r="AL17" s="262">
        <f>+[1]I_Vendite!AN2</f>
        <v>2021</v>
      </c>
      <c r="AM17" s="262">
        <f>+[1]I_Vendite!AO2</f>
        <v>2021</v>
      </c>
      <c r="AN17" s="262">
        <f>+[1]I_Vendite!AP2</f>
        <v>2021</v>
      </c>
      <c r="AO17" s="262">
        <f>+[1]I_Vendite!AQ2</f>
        <v>2021</v>
      </c>
      <c r="AP17" s="262">
        <f>+[1]I_Vendite!AR2</f>
        <v>2021</v>
      </c>
      <c r="AQ17" s="262">
        <f>+[1]I_Vendite!AS2</f>
        <v>2021</v>
      </c>
      <c r="AR17" s="262">
        <f>+[1]I_Vendite!AT2</f>
        <v>2022</v>
      </c>
      <c r="AS17" s="262">
        <f>+[1]I_Vendite!AU2</f>
        <v>2022</v>
      </c>
      <c r="AT17" s="262">
        <f>+[1]I_Vendite!AV2</f>
        <v>2022</v>
      </c>
      <c r="AU17" s="262">
        <f>+[1]I_Vendite!AW2</f>
        <v>2022</v>
      </c>
      <c r="AV17" s="262">
        <f>+[1]I_Vendite!AX2</f>
        <v>2022</v>
      </c>
      <c r="AW17" s="262">
        <f>+[1]I_Vendite!AY2</f>
        <v>2022</v>
      </c>
      <c r="AX17" s="262">
        <f>+[1]I_Vendite!AZ2</f>
        <v>2022</v>
      </c>
      <c r="AY17" s="262">
        <f>+[1]I_Vendite!BA2</f>
        <v>2022</v>
      </c>
      <c r="AZ17" s="262">
        <f>+[1]I_Vendite!BB2</f>
        <v>2022</v>
      </c>
      <c r="BA17" s="262">
        <f>+[1]I_Vendite!BC2</f>
        <v>2022</v>
      </c>
      <c r="BB17" s="262">
        <f>+[1]I_Vendite!BD2</f>
        <v>2022</v>
      </c>
      <c r="BC17" s="262">
        <f>+[1]I_Vendite!BE2</f>
        <v>2022</v>
      </c>
      <c r="BD17" s="262">
        <f>+[1]I_Vendite!BF2</f>
        <v>2023</v>
      </c>
      <c r="BE17" s="262">
        <f>+[1]I_Vendite!BG2</f>
        <v>2023</v>
      </c>
      <c r="BF17" s="262">
        <f>+[1]I_Vendite!BH2</f>
        <v>2023</v>
      </c>
      <c r="BG17" s="262">
        <f>+[1]I_Vendite!BI2</f>
        <v>2023</v>
      </c>
      <c r="BH17" s="262">
        <f>+[1]I_Vendite!BJ2</f>
        <v>2023</v>
      </c>
      <c r="BI17" s="262">
        <f>+[1]I_Vendite!BK2</f>
        <v>2023</v>
      </c>
      <c r="BJ17" s="262">
        <f>+[1]I_Vendite!BL2</f>
        <v>2023</v>
      </c>
      <c r="BK17" s="262">
        <f>+[1]I_Vendite!BM2</f>
        <v>2023</v>
      </c>
      <c r="BL17" s="262">
        <f>+[1]I_Vendite!BN2</f>
        <v>2023</v>
      </c>
      <c r="BM17" s="262">
        <f>+[1]I_Vendite!BO2</f>
        <v>2023</v>
      </c>
      <c r="BN17" s="262">
        <f>+[1]I_Vendite!BP2</f>
        <v>2023</v>
      </c>
      <c r="BO17" s="262">
        <f>+[1]I_Vendite!BQ2</f>
        <v>2023</v>
      </c>
      <c r="BP17" s="262">
        <f>+[1]I_Vendite!BR2</f>
        <v>2024</v>
      </c>
      <c r="BQ17" s="262">
        <f>+[1]I_Vendite!BS2</f>
        <v>2024</v>
      </c>
      <c r="BR17" s="262">
        <f>+[1]I_Vendite!BT2</f>
        <v>2024</v>
      </c>
      <c r="BS17" s="262">
        <f>+[1]I_Vendite!BU2</f>
        <v>2024</v>
      </c>
      <c r="BT17" s="262">
        <f>+[1]I_Vendite!BV2</f>
        <v>2024</v>
      </c>
      <c r="BU17" s="262">
        <f>+[1]I_Vendite!BW2</f>
        <v>2024</v>
      </c>
      <c r="BV17" s="262">
        <f>+[1]I_Vendite!BX2</f>
        <v>2024</v>
      </c>
      <c r="BW17" s="262">
        <f>+[1]I_Vendite!BY2</f>
        <v>2024</v>
      </c>
      <c r="BX17" s="262">
        <f>+[1]I_Vendite!BZ2</f>
        <v>2024</v>
      </c>
      <c r="BY17" s="262">
        <f>+[1]I_Vendite!CA2</f>
        <v>2024</v>
      </c>
      <c r="BZ17" s="262">
        <f>+[1]I_Vendite!CB2</f>
        <v>2024</v>
      </c>
      <c r="CA17" s="262">
        <f>+[1]I_Vendite!CC2</f>
        <v>2024</v>
      </c>
      <c r="CB17" s="262">
        <f>+[1]I_Vendite!CD2</f>
        <v>2025</v>
      </c>
      <c r="CC17" s="262">
        <f>+[1]I_Vendite!CE2</f>
        <v>2025</v>
      </c>
      <c r="CD17" s="262">
        <f>+[1]I_Vendite!CF2</f>
        <v>2025</v>
      </c>
      <c r="CE17" s="262">
        <f>+[1]I_Vendite!CG2</f>
        <v>2025</v>
      </c>
      <c r="CF17" s="262">
        <f>+[1]I_Vendite!CH2</f>
        <v>2025</v>
      </c>
      <c r="CG17" s="262">
        <f>+[1]I_Vendite!CI2</f>
        <v>2025</v>
      </c>
      <c r="CH17" s="262">
        <f>+[1]I_Vendite!CJ2</f>
        <v>2025</v>
      </c>
      <c r="CI17" s="262">
        <f>+[1]I_Vendite!CK2</f>
        <v>2025</v>
      </c>
      <c r="CJ17" s="262">
        <f>+[1]I_Vendite!CL2</f>
        <v>2025</v>
      </c>
      <c r="CK17" s="262">
        <f>+[1]I_Vendite!CM2</f>
        <v>2025</v>
      </c>
      <c r="CL17" s="262">
        <f>+[1]I_Vendite!CN2</f>
        <v>2025</v>
      </c>
      <c r="CM17" s="262">
        <f>+[1]I_Vendite!CO2</f>
        <v>2025</v>
      </c>
      <c r="CN17" s="262">
        <f>+[1]I_Vendite!CP2</f>
        <v>2026</v>
      </c>
      <c r="CO17" s="262">
        <f>+[1]I_Vendite!CQ2</f>
        <v>2026</v>
      </c>
      <c r="CP17" s="262">
        <f>+[1]I_Vendite!CR2</f>
        <v>2026</v>
      </c>
      <c r="CQ17" s="262">
        <f>+[1]I_Vendite!CS2</f>
        <v>2026</v>
      </c>
      <c r="CR17" s="262">
        <f>+[1]I_Vendite!CT2</f>
        <v>2026</v>
      </c>
      <c r="CS17" s="262">
        <f>+[1]I_Vendite!CU2</f>
        <v>2026</v>
      </c>
      <c r="CT17" s="262">
        <f>+[1]I_Vendite!CV2</f>
        <v>2026</v>
      </c>
      <c r="CU17" s="262">
        <f>+[1]I_Vendite!CW2</f>
        <v>2026</v>
      </c>
      <c r="CV17" s="262">
        <f>+[1]I_Vendite!CX2</f>
        <v>2026</v>
      </c>
      <c r="CW17" s="262">
        <f>+[1]I_Vendite!CY2</f>
        <v>2026</v>
      </c>
      <c r="CX17" s="262">
        <f>+[1]I_Vendite!CZ2</f>
        <v>2026</v>
      </c>
      <c r="CY17" s="262">
        <f>+[1]I_Vendite!DA2</f>
        <v>2026</v>
      </c>
      <c r="CZ17" s="262">
        <f>+[1]I_Vendite!DB2</f>
        <v>2027</v>
      </c>
      <c r="DA17" s="262">
        <f>+[1]I_Vendite!DC2</f>
        <v>2027</v>
      </c>
      <c r="DB17" s="262">
        <f>+[1]I_Vendite!DD2</f>
        <v>2027</v>
      </c>
      <c r="DC17" s="262">
        <f>+[1]I_Vendite!DE2</f>
        <v>2027</v>
      </c>
      <c r="DD17" s="262">
        <f>+[1]I_Vendite!DF2</f>
        <v>2027</v>
      </c>
      <c r="DE17" s="262">
        <f>+[1]I_Vendite!DG2</f>
        <v>2027</v>
      </c>
      <c r="DF17" s="262">
        <f>+[1]I_Vendite!DH2</f>
        <v>2027</v>
      </c>
      <c r="DG17" s="262">
        <f>+[1]I_Vendite!DI2</f>
        <v>2027</v>
      </c>
      <c r="DH17" s="262">
        <f>+[1]I_Vendite!DJ2</f>
        <v>2027</v>
      </c>
      <c r="DI17" s="262">
        <f>+[1]I_Vendite!DK2</f>
        <v>2027</v>
      </c>
      <c r="DJ17" s="262">
        <f>+[1]I_Vendite!DL2</f>
        <v>2027</v>
      </c>
      <c r="DK17" s="262">
        <f>+[1]I_Vendite!DM2</f>
        <v>2027</v>
      </c>
      <c r="DL17" s="262">
        <f>+[1]I_Vendite!DN2</f>
        <v>2028</v>
      </c>
      <c r="DM17" s="262">
        <f>+[1]I_Vendite!DO2</f>
        <v>2028</v>
      </c>
      <c r="DN17" s="262">
        <f>+[1]I_Vendite!DP2</f>
        <v>2028</v>
      </c>
      <c r="DO17" s="262">
        <f>+[1]I_Vendite!DQ2</f>
        <v>2028</v>
      </c>
      <c r="DP17" s="262">
        <f>+[1]I_Vendite!DR2</f>
        <v>2028</v>
      </c>
      <c r="DQ17" s="262">
        <f>+[1]I_Vendite!DS2</f>
        <v>2028</v>
      </c>
      <c r="DR17" s="262">
        <f>+[1]I_Vendite!DT2</f>
        <v>2028</v>
      </c>
      <c r="DS17" s="262">
        <f>+[1]I_Vendite!DU2</f>
        <v>2028</v>
      </c>
      <c r="DT17" s="262">
        <f>+[1]I_Vendite!DV2</f>
        <v>2028</v>
      </c>
      <c r="DU17" s="262">
        <f>+[1]I_Vendite!DW2</f>
        <v>2028</v>
      </c>
      <c r="DV17" s="262">
        <f>+[1]I_Vendite!DX2</f>
        <v>2028</v>
      </c>
      <c r="DW17" s="262">
        <f>+[1]I_Vendite!DY2</f>
        <v>2028</v>
      </c>
    </row>
    <row r="18" spans="1:127" hidden="1" outlineLevel="1">
      <c r="A18" s="323">
        <f>+[1]P_Iniziali!D4</f>
        <v>2019</v>
      </c>
      <c r="G18" s="185" t="s">
        <v>282</v>
      </c>
      <c r="H18" s="262" t="str">
        <f>+[1]I_Vendite!J3</f>
        <v>gen</v>
      </c>
      <c r="I18" s="262" t="str">
        <f>+[1]I_Vendite!K3</f>
        <v>feb</v>
      </c>
      <c r="J18" s="262" t="str">
        <f>+[1]I_Vendite!L3</f>
        <v>mar</v>
      </c>
      <c r="K18" s="262" t="str">
        <f>+[1]I_Vendite!M3</f>
        <v>apr</v>
      </c>
      <c r="L18" s="262" t="str">
        <f>+[1]I_Vendite!N3</f>
        <v>mag</v>
      </c>
      <c r="M18" s="262" t="str">
        <f>+[1]I_Vendite!O3</f>
        <v>giu</v>
      </c>
      <c r="N18" s="262" t="str">
        <f>+[1]I_Vendite!P3</f>
        <v>lug</v>
      </c>
      <c r="O18" s="262" t="str">
        <f>+[1]I_Vendite!Q3</f>
        <v>ago</v>
      </c>
      <c r="P18" s="262" t="str">
        <f>+[1]I_Vendite!R3</f>
        <v>set</v>
      </c>
      <c r="Q18" s="262" t="str">
        <f>+[1]I_Vendite!S3</f>
        <v>ott</v>
      </c>
      <c r="R18" s="262" t="str">
        <f>+[1]I_Vendite!T3</f>
        <v>nov</v>
      </c>
      <c r="S18" s="262" t="str">
        <f>+[1]I_Vendite!U3</f>
        <v>dic</v>
      </c>
      <c r="T18" s="262" t="str">
        <f>+[1]I_Vendite!V3</f>
        <v>gen</v>
      </c>
      <c r="U18" s="262" t="str">
        <f>+[1]I_Vendite!W3</f>
        <v>feb</v>
      </c>
      <c r="V18" s="262" t="str">
        <f>+[1]I_Vendite!X3</f>
        <v>mar</v>
      </c>
      <c r="W18" s="262" t="str">
        <f>+[1]I_Vendite!Y3</f>
        <v>apr</v>
      </c>
      <c r="X18" s="262" t="str">
        <f>+[1]I_Vendite!Z3</f>
        <v>mag</v>
      </c>
      <c r="Y18" s="262" t="str">
        <f>+[1]I_Vendite!AA3</f>
        <v>giu</v>
      </c>
      <c r="Z18" s="262" t="str">
        <f>+[1]I_Vendite!AB3</f>
        <v>lug</v>
      </c>
      <c r="AA18" s="262" t="str">
        <f>+[1]I_Vendite!AC3</f>
        <v>ago</v>
      </c>
      <c r="AB18" s="262" t="str">
        <f>+[1]I_Vendite!AD3</f>
        <v>set</v>
      </c>
      <c r="AC18" s="262" t="str">
        <f>+[1]I_Vendite!AE3</f>
        <v>ott</v>
      </c>
      <c r="AD18" s="262" t="str">
        <f>+[1]I_Vendite!AF3</f>
        <v>nov</v>
      </c>
      <c r="AE18" s="262" t="str">
        <f>+[1]I_Vendite!AG3</f>
        <v>dic</v>
      </c>
      <c r="AF18" s="262" t="str">
        <f>+[1]I_Vendite!AH3</f>
        <v>gen</v>
      </c>
      <c r="AG18" s="262" t="str">
        <f>+[1]I_Vendite!AI3</f>
        <v>feb</v>
      </c>
      <c r="AH18" s="262" t="str">
        <f>+[1]I_Vendite!AJ3</f>
        <v>mar</v>
      </c>
      <c r="AI18" s="262" t="str">
        <f>+[1]I_Vendite!AK3</f>
        <v>apr</v>
      </c>
      <c r="AJ18" s="262" t="str">
        <f>+[1]I_Vendite!AL3</f>
        <v>mag</v>
      </c>
      <c r="AK18" s="262" t="str">
        <f>+[1]I_Vendite!AM3</f>
        <v>giu</v>
      </c>
      <c r="AL18" s="262" t="str">
        <f>+[1]I_Vendite!AN3</f>
        <v>lug</v>
      </c>
      <c r="AM18" s="262" t="str">
        <f>+[1]I_Vendite!AO3</f>
        <v>ago</v>
      </c>
      <c r="AN18" s="262" t="str">
        <f>+[1]I_Vendite!AP3</f>
        <v>set</v>
      </c>
      <c r="AO18" s="262" t="str">
        <f>+[1]I_Vendite!AQ3</f>
        <v>ott</v>
      </c>
      <c r="AP18" s="262" t="str">
        <f>+[1]I_Vendite!AR3</f>
        <v>nov</v>
      </c>
      <c r="AQ18" s="262" t="str">
        <f>+[1]I_Vendite!AS3</f>
        <v>dic</v>
      </c>
      <c r="AR18" s="262" t="str">
        <f>+[1]I_Vendite!AT3</f>
        <v>gen</v>
      </c>
      <c r="AS18" s="262" t="str">
        <f>+[1]I_Vendite!AU3</f>
        <v>feb</v>
      </c>
      <c r="AT18" s="262" t="str">
        <f>+[1]I_Vendite!AV3</f>
        <v>mar</v>
      </c>
      <c r="AU18" s="262" t="str">
        <f>+[1]I_Vendite!AW3</f>
        <v>apr</v>
      </c>
      <c r="AV18" s="262" t="str">
        <f>+[1]I_Vendite!AX3</f>
        <v>mag</v>
      </c>
      <c r="AW18" s="262" t="str">
        <f>+[1]I_Vendite!AY3</f>
        <v>giu</v>
      </c>
      <c r="AX18" s="262" t="str">
        <f>+[1]I_Vendite!AZ3</f>
        <v>lug</v>
      </c>
      <c r="AY18" s="262" t="str">
        <f>+[1]I_Vendite!BA3</f>
        <v>ago</v>
      </c>
      <c r="AZ18" s="262" t="str">
        <f>+[1]I_Vendite!BB3</f>
        <v>set</v>
      </c>
      <c r="BA18" s="262" t="str">
        <f>+[1]I_Vendite!BC3</f>
        <v>ott</v>
      </c>
      <c r="BB18" s="262" t="str">
        <f>+[1]I_Vendite!BD3</f>
        <v>nov</v>
      </c>
      <c r="BC18" s="262" t="str">
        <f>+[1]I_Vendite!BE3</f>
        <v>dic</v>
      </c>
      <c r="BD18" s="262" t="str">
        <f>+[1]I_Vendite!BF3</f>
        <v>gen</v>
      </c>
      <c r="BE18" s="262" t="str">
        <f>+[1]I_Vendite!BG3</f>
        <v>feb</v>
      </c>
      <c r="BF18" s="262" t="str">
        <f>+[1]I_Vendite!BH3</f>
        <v>mar</v>
      </c>
      <c r="BG18" s="262" t="str">
        <f>+[1]I_Vendite!BI3</f>
        <v>apr</v>
      </c>
      <c r="BH18" s="262" t="str">
        <f>+[1]I_Vendite!BJ3</f>
        <v>mag</v>
      </c>
      <c r="BI18" s="262" t="str">
        <f>+[1]I_Vendite!BK3</f>
        <v>giu</v>
      </c>
      <c r="BJ18" s="262" t="str">
        <f>+[1]I_Vendite!BL3</f>
        <v>lug</v>
      </c>
      <c r="BK18" s="262" t="str">
        <f>+[1]I_Vendite!BM3</f>
        <v>ago</v>
      </c>
      <c r="BL18" s="262" t="str">
        <f>+[1]I_Vendite!BN3</f>
        <v>set</v>
      </c>
      <c r="BM18" s="262" t="str">
        <f>+[1]I_Vendite!BO3</f>
        <v>ott</v>
      </c>
      <c r="BN18" s="262" t="str">
        <f>+[1]I_Vendite!BP3</f>
        <v>nov</v>
      </c>
      <c r="BO18" s="262" t="str">
        <f>+[1]I_Vendite!BQ3</f>
        <v>dic</v>
      </c>
      <c r="BP18" s="262" t="str">
        <f>+[1]I_Vendite!BR3</f>
        <v>gen</v>
      </c>
      <c r="BQ18" s="262" t="str">
        <f>+[1]I_Vendite!BS3</f>
        <v>feb</v>
      </c>
      <c r="BR18" s="262" t="str">
        <f>+[1]I_Vendite!BT3</f>
        <v>mar</v>
      </c>
      <c r="BS18" s="262" t="str">
        <f>+[1]I_Vendite!BU3</f>
        <v>apr</v>
      </c>
      <c r="BT18" s="262" t="str">
        <f>+[1]I_Vendite!BV3</f>
        <v>mag</v>
      </c>
      <c r="BU18" s="262" t="str">
        <f>+[1]I_Vendite!BW3</f>
        <v>giu</v>
      </c>
      <c r="BV18" s="262" t="str">
        <f>+[1]I_Vendite!BX3</f>
        <v>lug</v>
      </c>
      <c r="BW18" s="262" t="str">
        <f>+[1]I_Vendite!BY3</f>
        <v>ago</v>
      </c>
      <c r="BX18" s="262" t="str">
        <f>+[1]I_Vendite!BZ3</f>
        <v>set</v>
      </c>
      <c r="BY18" s="262" t="str">
        <f>+[1]I_Vendite!CA3</f>
        <v>ott</v>
      </c>
      <c r="BZ18" s="262" t="str">
        <f>+[1]I_Vendite!CB3</f>
        <v>nov</v>
      </c>
      <c r="CA18" s="262" t="str">
        <f>+[1]I_Vendite!CC3</f>
        <v>dic</v>
      </c>
      <c r="CB18" s="262" t="str">
        <f>+[1]I_Vendite!CD3</f>
        <v>gen</v>
      </c>
      <c r="CC18" s="262" t="str">
        <f>+[1]I_Vendite!CE3</f>
        <v>feb</v>
      </c>
      <c r="CD18" s="262" t="str">
        <f>+[1]I_Vendite!CF3</f>
        <v>mar</v>
      </c>
      <c r="CE18" s="262" t="str">
        <f>+[1]I_Vendite!CG3</f>
        <v>apr</v>
      </c>
      <c r="CF18" s="262" t="str">
        <f>+[1]I_Vendite!CH3</f>
        <v>mag</v>
      </c>
      <c r="CG18" s="262" t="str">
        <f>+[1]I_Vendite!CI3</f>
        <v>giu</v>
      </c>
      <c r="CH18" s="262" t="str">
        <f>+[1]I_Vendite!CJ3</f>
        <v>lug</v>
      </c>
      <c r="CI18" s="262" t="str">
        <f>+[1]I_Vendite!CK3</f>
        <v>ago</v>
      </c>
      <c r="CJ18" s="262" t="str">
        <f>+[1]I_Vendite!CL3</f>
        <v>set</v>
      </c>
      <c r="CK18" s="262" t="str">
        <f>+[1]I_Vendite!CM3</f>
        <v>ott</v>
      </c>
      <c r="CL18" s="262" t="str">
        <f>+[1]I_Vendite!CN3</f>
        <v>nov</v>
      </c>
      <c r="CM18" s="262" t="str">
        <f>+[1]I_Vendite!CO3</f>
        <v>dic</v>
      </c>
      <c r="CN18" s="262" t="str">
        <f>+[1]I_Vendite!CP3</f>
        <v>gen</v>
      </c>
      <c r="CO18" s="262" t="str">
        <f>+[1]I_Vendite!CQ3</f>
        <v>feb</v>
      </c>
      <c r="CP18" s="262" t="str">
        <f>+[1]I_Vendite!CR3</f>
        <v>mar</v>
      </c>
      <c r="CQ18" s="262" t="str">
        <f>+[1]I_Vendite!CS3</f>
        <v>apr</v>
      </c>
      <c r="CR18" s="262" t="str">
        <f>+[1]I_Vendite!CT3</f>
        <v>mag</v>
      </c>
      <c r="CS18" s="262" t="str">
        <f>+[1]I_Vendite!CU3</f>
        <v>giu</v>
      </c>
      <c r="CT18" s="262" t="str">
        <f>+[1]I_Vendite!CV3</f>
        <v>lug</v>
      </c>
      <c r="CU18" s="262" t="str">
        <f>+[1]I_Vendite!CW3</f>
        <v>ago</v>
      </c>
      <c r="CV18" s="262" t="str">
        <f>+[1]I_Vendite!CX3</f>
        <v>set</v>
      </c>
      <c r="CW18" s="262" t="str">
        <f>+[1]I_Vendite!CY3</f>
        <v>ott</v>
      </c>
      <c r="CX18" s="262" t="str">
        <f>+[1]I_Vendite!CZ3</f>
        <v>nov</v>
      </c>
      <c r="CY18" s="262" t="str">
        <f>+[1]I_Vendite!DA3</f>
        <v>dic</v>
      </c>
      <c r="CZ18" s="262" t="str">
        <f>+[1]I_Vendite!DB3</f>
        <v>gen</v>
      </c>
      <c r="DA18" s="262" t="str">
        <f>+[1]I_Vendite!DC3</f>
        <v>feb</v>
      </c>
      <c r="DB18" s="262" t="str">
        <f>+[1]I_Vendite!DD3</f>
        <v>mar</v>
      </c>
      <c r="DC18" s="262" t="str">
        <f>+[1]I_Vendite!DE3</f>
        <v>apr</v>
      </c>
      <c r="DD18" s="262" t="str">
        <f>+[1]I_Vendite!DF3</f>
        <v>mag</v>
      </c>
      <c r="DE18" s="262" t="str">
        <f>+[1]I_Vendite!DG3</f>
        <v>giu</v>
      </c>
      <c r="DF18" s="262" t="str">
        <f>+[1]I_Vendite!DH3</f>
        <v>lug</v>
      </c>
      <c r="DG18" s="262" t="str">
        <f>+[1]I_Vendite!DI3</f>
        <v>ago</v>
      </c>
      <c r="DH18" s="262" t="str">
        <f>+[1]I_Vendite!DJ3</f>
        <v>set</v>
      </c>
      <c r="DI18" s="262" t="str">
        <f>+[1]I_Vendite!DK3</f>
        <v>ott</v>
      </c>
      <c r="DJ18" s="262" t="str">
        <f>+[1]I_Vendite!DL3</f>
        <v>nov</v>
      </c>
      <c r="DK18" s="262" t="str">
        <f>+[1]I_Vendite!DM3</f>
        <v>dic</v>
      </c>
      <c r="DL18" s="262" t="str">
        <f>+[1]I_Vendite!DN3</f>
        <v>gen</v>
      </c>
      <c r="DM18" s="262" t="str">
        <f>+[1]I_Vendite!DO3</f>
        <v>feb</v>
      </c>
      <c r="DN18" s="262" t="str">
        <f>+[1]I_Vendite!DP3</f>
        <v>mar</v>
      </c>
      <c r="DO18" s="262" t="str">
        <f>+[1]I_Vendite!DQ3</f>
        <v>apr</v>
      </c>
      <c r="DP18" s="262" t="str">
        <f>+[1]I_Vendite!DR3</f>
        <v>mag</v>
      </c>
      <c r="DQ18" s="262" t="str">
        <f>+[1]I_Vendite!DS3</f>
        <v>giu</v>
      </c>
      <c r="DR18" s="262" t="str">
        <f>+[1]I_Vendite!DT3</f>
        <v>lug</v>
      </c>
      <c r="DS18" s="262" t="str">
        <f>+[1]I_Vendite!DU3</f>
        <v>ago</v>
      </c>
      <c r="DT18" s="262" t="str">
        <f>+[1]I_Vendite!DV3</f>
        <v>set</v>
      </c>
      <c r="DU18" s="262" t="str">
        <f>+[1]I_Vendite!DW3</f>
        <v>ott</v>
      </c>
      <c r="DV18" s="262" t="str">
        <f>+[1]I_Vendite!DX3</f>
        <v>nov</v>
      </c>
      <c r="DW18" s="262" t="str">
        <f>+[1]I_Vendite!DY3</f>
        <v>dic</v>
      </c>
    </row>
    <row r="19" spans="1:127" ht="15.6" hidden="1" outlineLevel="1" thickTop="1" thickBot="1">
      <c r="A19" s="323">
        <f>+A18+1</f>
        <v>2020</v>
      </c>
      <c r="F19" s="319" t="s">
        <v>599</v>
      </c>
      <c r="H19" s="324">
        <f>+IF(AND($G8=H18,$G9=H17),$G15,0)</f>
        <v>0</v>
      </c>
      <c r="I19" s="325">
        <f t="shared" ref="I19:BT19" si="0">+(IF(AND($G8=I18,$G9=I17),$G15,0)+H19)*IF(H24&lt;=0,0,1)</f>
        <v>0</v>
      </c>
      <c r="J19" s="325">
        <f t="shared" si="0"/>
        <v>0</v>
      </c>
      <c r="K19" s="325">
        <f t="shared" si="0"/>
        <v>0</v>
      </c>
      <c r="L19" s="325">
        <f t="shared" si="0"/>
        <v>0</v>
      </c>
      <c r="M19" s="325">
        <f t="shared" si="0"/>
        <v>0</v>
      </c>
      <c r="N19" s="325">
        <f t="shared" si="0"/>
        <v>0</v>
      </c>
      <c r="O19" s="325">
        <f t="shared" si="0"/>
        <v>0</v>
      </c>
      <c r="P19" s="325">
        <f t="shared" si="0"/>
        <v>0</v>
      </c>
      <c r="Q19" s="325">
        <f t="shared" si="0"/>
        <v>0</v>
      </c>
      <c r="R19" s="325">
        <f t="shared" si="0"/>
        <v>0</v>
      </c>
      <c r="S19" s="325">
        <f t="shared" si="0"/>
        <v>0</v>
      </c>
      <c r="T19" s="325">
        <f t="shared" si="0"/>
        <v>0</v>
      </c>
      <c r="U19" s="325">
        <f t="shared" si="0"/>
        <v>0</v>
      </c>
      <c r="V19" s="325">
        <f t="shared" si="0"/>
        <v>0</v>
      </c>
      <c r="W19" s="325">
        <f t="shared" si="0"/>
        <v>0</v>
      </c>
      <c r="X19" s="325">
        <f t="shared" si="0"/>
        <v>0</v>
      </c>
      <c r="Y19" s="325">
        <f t="shared" si="0"/>
        <v>0</v>
      </c>
      <c r="Z19" s="325">
        <f t="shared" si="0"/>
        <v>0</v>
      </c>
      <c r="AA19" s="325">
        <f t="shared" si="0"/>
        <v>0</v>
      </c>
      <c r="AB19" s="325">
        <f t="shared" si="0"/>
        <v>0</v>
      </c>
      <c r="AC19" s="325">
        <f t="shared" si="0"/>
        <v>0</v>
      </c>
      <c r="AD19" s="325">
        <f t="shared" si="0"/>
        <v>0</v>
      </c>
      <c r="AE19" s="325">
        <f t="shared" si="0"/>
        <v>0</v>
      </c>
      <c r="AF19" s="325">
        <f t="shared" si="0"/>
        <v>0</v>
      </c>
      <c r="AG19" s="325">
        <f t="shared" si="0"/>
        <v>0</v>
      </c>
      <c r="AH19" s="325">
        <f t="shared" si="0"/>
        <v>0</v>
      </c>
      <c r="AI19" s="325">
        <f t="shared" si="0"/>
        <v>0</v>
      </c>
      <c r="AJ19" s="325">
        <f t="shared" si="0"/>
        <v>0</v>
      </c>
      <c r="AK19" s="325">
        <f t="shared" si="0"/>
        <v>0</v>
      </c>
      <c r="AL19" s="325">
        <f t="shared" si="0"/>
        <v>0</v>
      </c>
      <c r="AM19" s="325">
        <f t="shared" si="0"/>
        <v>0</v>
      </c>
      <c r="AN19" s="325">
        <f t="shared" si="0"/>
        <v>0</v>
      </c>
      <c r="AO19" s="325">
        <f t="shared" si="0"/>
        <v>0</v>
      </c>
      <c r="AP19" s="325">
        <f t="shared" si="0"/>
        <v>0</v>
      </c>
      <c r="AQ19" s="325">
        <f t="shared" si="0"/>
        <v>0</v>
      </c>
      <c r="AR19" s="325">
        <f t="shared" si="0"/>
        <v>0</v>
      </c>
      <c r="AS19" s="325">
        <f t="shared" si="0"/>
        <v>0</v>
      </c>
      <c r="AT19" s="325">
        <f t="shared" si="0"/>
        <v>0</v>
      </c>
      <c r="AU19" s="325">
        <f t="shared" si="0"/>
        <v>0</v>
      </c>
      <c r="AV19" s="325">
        <f t="shared" si="0"/>
        <v>0</v>
      </c>
      <c r="AW19" s="325">
        <f t="shared" si="0"/>
        <v>0</v>
      </c>
      <c r="AX19" s="325">
        <f t="shared" si="0"/>
        <v>0</v>
      </c>
      <c r="AY19" s="325">
        <f t="shared" si="0"/>
        <v>0</v>
      </c>
      <c r="AZ19" s="325">
        <f t="shared" si="0"/>
        <v>0</v>
      </c>
      <c r="BA19" s="325">
        <f t="shared" si="0"/>
        <v>0</v>
      </c>
      <c r="BB19" s="325">
        <f t="shared" si="0"/>
        <v>0</v>
      </c>
      <c r="BC19" s="325">
        <f t="shared" si="0"/>
        <v>0</v>
      </c>
      <c r="BD19" s="325">
        <f t="shared" si="0"/>
        <v>0</v>
      </c>
      <c r="BE19" s="325">
        <f t="shared" si="0"/>
        <v>0</v>
      </c>
      <c r="BF19" s="325">
        <f t="shared" si="0"/>
        <v>0</v>
      </c>
      <c r="BG19" s="325">
        <f t="shared" si="0"/>
        <v>0</v>
      </c>
      <c r="BH19" s="325">
        <f t="shared" si="0"/>
        <v>0</v>
      </c>
      <c r="BI19" s="325">
        <f t="shared" si="0"/>
        <v>0</v>
      </c>
      <c r="BJ19" s="325">
        <f t="shared" si="0"/>
        <v>0</v>
      </c>
      <c r="BK19" s="325">
        <f t="shared" si="0"/>
        <v>0</v>
      </c>
      <c r="BL19" s="325">
        <f t="shared" si="0"/>
        <v>0</v>
      </c>
      <c r="BM19" s="325">
        <f t="shared" si="0"/>
        <v>0</v>
      </c>
      <c r="BN19" s="325">
        <f t="shared" si="0"/>
        <v>0</v>
      </c>
      <c r="BO19" s="325">
        <f t="shared" si="0"/>
        <v>0</v>
      </c>
      <c r="BP19" s="325">
        <f t="shared" si="0"/>
        <v>0</v>
      </c>
      <c r="BQ19" s="325">
        <f t="shared" si="0"/>
        <v>0</v>
      </c>
      <c r="BR19" s="325">
        <f t="shared" si="0"/>
        <v>0</v>
      </c>
      <c r="BS19" s="325">
        <f t="shared" si="0"/>
        <v>0</v>
      </c>
      <c r="BT19" s="325">
        <f t="shared" si="0"/>
        <v>0</v>
      </c>
      <c r="BU19" s="325">
        <f t="shared" ref="BU19:CG19" si="1">+(IF(AND($G8=BU18,$G9=BU17),$G15,0)+BT19)*IF(BT24&lt;=0,0,1)</f>
        <v>0</v>
      </c>
      <c r="BV19" s="325">
        <f t="shared" si="1"/>
        <v>0</v>
      </c>
      <c r="BW19" s="325">
        <f t="shared" si="1"/>
        <v>0</v>
      </c>
      <c r="BX19" s="325">
        <f t="shared" si="1"/>
        <v>0</v>
      </c>
      <c r="BY19" s="325">
        <f t="shared" si="1"/>
        <v>0</v>
      </c>
      <c r="BZ19" s="325">
        <f t="shared" si="1"/>
        <v>0</v>
      </c>
      <c r="CA19" s="325">
        <f t="shared" si="1"/>
        <v>0</v>
      </c>
      <c r="CB19" s="325">
        <f t="shared" si="1"/>
        <v>0</v>
      </c>
      <c r="CC19" s="325">
        <f t="shared" si="1"/>
        <v>0</v>
      </c>
      <c r="CD19" s="325">
        <f t="shared" si="1"/>
        <v>0</v>
      </c>
      <c r="CE19" s="325">
        <f t="shared" si="1"/>
        <v>0</v>
      </c>
      <c r="CF19" s="325">
        <f t="shared" si="1"/>
        <v>0</v>
      </c>
      <c r="CG19" s="325">
        <f t="shared" si="1"/>
        <v>0</v>
      </c>
      <c r="CH19" s="325">
        <f>+(IF(AND($G8=CH18,$G9=CH17),$G15,0)+CG19)*IF(CG24&lt;=0,0,1)</f>
        <v>0</v>
      </c>
      <c r="CI19" s="325">
        <f t="shared" ref="CI19:DW19" si="2">+(IF(AND($G8=CI18,$G9=CI17),$G15,0)+CH19)*IF(CH24&lt;=0,0,1)</f>
        <v>0</v>
      </c>
      <c r="CJ19" s="325">
        <f t="shared" si="2"/>
        <v>0</v>
      </c>
      <c r="CK19" s="325">
        <f t="shared" si="2"/>
        <v>0</v>
      </c>
      <c r="CL19" s="325">
        <f t="shared" si="2"/>
        <v>0</v>
      </c>
      <c r="CM19" s="325">
        <f t="shared" si="2"/>
        <v>0</v>
      </c>
      <c r="CN19" s="325">
        <f t="shared" si="2"/>
        <v>0</v>
      </c>
      <c r="CO19" s="325">
        <f t="shared" si="2"/>
        <v>0</v>
      </c>
      <c r="CP19" s="325">
        <f t="shared" si="2"/>
        <v>0</v>
      </c>
      <c r="CQ19" s="325">
        <f t="shared" si="2"/>
        <v>0</v>
      </c>
      <c r="CR19" s="325">
        <f t="shared" si="2"/>
        <v>0</v>
      </c>
      <c r="CS19" s="325">
        <f t="shared" si="2"/>
        <v>0</v>
      </c>
      <c r="CT19" s="325">
        <f t="shared" si="2"/>
        <v>0</v>
      </c>
      <c r="CU19" s="325">
        <f t="shared" si="2"/>
        <v>0</v>
      </c>
      <c r="CV19" s="325">
        <f t="shared" si="2"/>
        <v>0</v>
      </c>
      <c r="CW19" s="325">
        <f t="shared" si="2"/>
        <v>0</v>
      </c>
      <c r="CX19" s="325">
        <f t="shared" si="2"/>
        <v>0</v>
      </c>
      <c r="CY19" s="325">
        <f t="shared" si="2"/>
        <v>0</v>
      </c>
      <c r="CZ19" s="325">
        <f t="shared" si="2"/>
        <v>0</v>
      </c>
      <c r="DA19" s="325">
        <f t="shared" si="2"/>
        <v>0</v>
      </c>
      <c r="DB19" s="325">
        <f t="shared" si="2"/>
        <v>0</v>
      </c>
      <c r="DC19" s="325">
        <f t="shared" si="2"/>
        <v>0</v>
      </c>
      <c r="DD19" s="325">
        <f t="shared" si="2"/>
        <v>0</v>
      </c>
      <c r="DE19" s="325">
        <f t="shared" si="2"/>
        <v>0</v>
      </c>
      <c r="DF19" s="325">
        <f t="shared" si="2"/>
        <v>0</v>
      </c>
      <c r="DG19" s="325">
        <f t="shared" si="2"/>
        <v>0</v>
      </c>
      <c r="DH19" s="325">
        <f t="shared" si="2"/>
        <v>0</v>
      </c>
      <c r="DI19" s="325">
        <f t="shared" si="2"/>
        <v>0</v>
      </c>
      <c r="DJ19" s="325">
        <f t="shared" si="2"/>
        <v>0</v>
      </c>
      <c r="DK19" s="325">
        <f t="shared" si="2"/>
        <v>0</v>
      </c>
      <c r="DL19" s="325">
        <f t="shared" si="2"/>
        <v>0</v>
      </c>
      <c r="DM19" s="325">
        <f t="shared" si="2"/>
        <v>0</v>
      </c>
      <c r="DN19" s="325">
        <f t="shared" si="2"/>
        <v>0</v>
      </c>
      <c r="DO19" s="325">
        <f t="shared" si="2"/>
        <v>0</v>
      </c>
      <c r="DP19" s="325">
        <f t="shared" si="2"/>
        <v>0</v>
      </c>
      <c r="DQ19" s="325">
        <f t="shared" si="2"/>
        <v>0</v>
      </c>
      <c r="DR19" s="325">
        <f t="shared" si="2"/>
        <v>0</v>
      </c>
      <c r="DS19" s="325">
        <f t="shared" si="2"/>
        <v>0</v>
      </c>
      <c r="DT19" s="325">
        <f t="shared" si="2"/>
        <v>0</v>
      </c>
      <c r="DU19" s="325">
        <f t="shared" si="2"/>
        <v>0</v>
      </c>
      <c r="DV19" s="325">
        <f t="shared" si="2"/>
        <v>0</v>
      </c>
      <c r="DW19" s="325">
        <f t="shared" si="2"/>
        <v>0</v>
      </c>
    </row>
    <row r="20" spans="1:127" ht="15.6" hidden="1" outlineLevel="1" thickTop="1" thickBot="1">
      <c r="A20" s="323">
        <f t="shared" ref="A20:A22" si="3">+A19+1</f>
        <v>2021</v>
      </c>
      <c r="F20" s="319" t="s">
        <v>600</v>
      </c>
      <c r="H20" s="326">
        <f>+IF(H19=0,0,H19-H21)</f>
        <v>0</v>
      </c>
      <c r="I20" s="327">
        <f>+IF(I19=0,0,I19-I21)</f>
        <v>0</v>
      </c>
      <c r="J20" s="327">
        <f t="shared" ref="J20:BU20" si="4">+IF(J19=0,0,J19-J21)</f>
        <v>0</v>
      </c>
      <c r="K20" s="327">
        <f t="shared" si="4"/>
        <v>0</v>
      </c>
      <c r="L20" s="327">
        <f t="shared" si="4"/>
        <v>0</v>
      </c>
      <c r="M20" s="327">
        <f t="shared" si="4"/>
        <v>0</v>
      </c>
      <c r="N20" s="327">
        <f t="shared" si="4"/>
        <v>0</v>
      </c>
      <c r="O20" s="327">
        <f t="shared" si="4"/>
        <v>0</v>
      </c>
      <c r="P20" s="327">
        <f t="shared" si="4"/>
        <v>0</v>
      </c>
      <c r="Q20" s="327">
        <f t="shared" si="4"/>
        <v>0</v>
      </c>
      <c r="R20" s="327">
        <f t="shared" si="4"/>
        <v>0</v>
      </c>
      <c r="S20" s="327">
        <f t="shared" si="4"/>
        <v>0</v>
      </c>
      <c r="T20" s="327">
        <f t="shared" si="4"/>
        <v>0</v>
      </c>
      <c r="U20" s="327">
        <f t="shared" si="4"/>
        <v>0</v>
      </c>
      <c r="V20" s="327">
        <f t="shared" si="4"/>
        <v>0</v>
      </c>
      <c r="W20" s="327">
        <f t="shared" si="4"/>
        <v>0</v>
      </c>
      <c r="X20" s="327">
        <f t="shared" si="4"/>
        <v>0</v>
      </c>
      <c r="Y20" s="327">
        <f t="shared" si="4"/>
        <v>0</v>
      </c>
      <c r="Z20" s="327">
        <f t="shared" si="4"/>
        <v>0</v>
      </c>
      <c r="AA20" s="327">
        <f t="shared" si="4"/>
        <v>0</v>
      </c>
      <c r="AB20" s="327">
        <f t="shared" si="4"/>
        <v>0</v>
      </c>
      <c r="AC20" s="327">
        <f t="shared" si="4"/>
        <v>0</v>
      </c>
      <c r="AD20" s="327">
        <f t="shared" si="4"/>
        <v>0</v>
      </c>
      <c r="AE20" s="327">
        <f t="shared" si="4"/>
        <v>0</v>
      </c>
      <c r="AF20" s="327">
        <f t="shared" si="4"/>
        <v>0</v>
      </c>
      <c r="AG20" s="327">
        <f t="shared" si="4"/>
        <v>0</v>
      </c>
      <c r="AH20" s="327">
        <f t="shared" si="4"/>
        <v>0</v>
      </c>
      <c r="AI20" s="327">
        <f t="shared" si="4"/>
        <v>0</v>
      </c>
      <c r="AJ20" s="327">
        <f t="shared" si="4"/>
        <v>0</v>
      </c>
      <c r="AK20" s="327">
        <f t="shared" si="4"/>
        <v>0</v>
      </c>
      <c r="AL20" s="327">
        <f t="shared" si="4"/>
        <v>0</v>
      </c>
      <c r="AM20" s="327">
        <f t="shared" si="4"/>
        <v>0</v>
      </c>
      <c r="AN20" s="327">
        <f t="shared" si="4"/>
        <v>0</v>
      </c>
      <c r="AO20" s="327">
        <f t="shared" si="4"/>
        <v>0</v>
      </c>
      <c r="AP20" s="327">
        <f t="shared" si="4"/>
        <v>0</v>
      </c>
      <c r="AQ20" s="327">
        <f t="shared" si="4"/>
        <v>0</v>
      </c>
      <c r="AR20" s="327">
        <f t="shared" si="4"/>
        <v>0</v>
      </c>
      <c r="AS20" s="327">
        <f t="shared" si="4"/>
        <v>0</v>
      </c>
      <c r="AT20" s="327">
        <f t="shared" si="4"/>
        <v>0</v>
      </c>
      <c r="AU20" s="327">
        <f t="shared" si="4"/>
        <v>0</v>
      </c>
      <c r="AV20" s="327">
        <f t="shared" si="4"/>
        <v>0</v>
      </c>
      <c r="AW20" s="327">
        <f t="shared" si="4"/>
        <v>0</v>
      </c>
      <c r="AX20" s="327">
        <f t="shared" si="4"/>
        <v>0</v>
      </c>
      <c r="AY20" s="327">
        <f t="shared" si="4"/>
        <v>0</v>
      </c>
      <c r="AZ20" s="327">
        <f t="shared" si="4"/>
        <v>0</v>
      </c>
      <c r="BA20" s="327">
        <f t="shared" si="4"/>
        <v>0</v>
      </c>
      <c r="BB20" s="327">
        <f t="shared" si="4"/>
        <v>0</v>
      </c>
      <c r="BC20" s="327">
        <f t="shared" si="4"/>
        <v>0</v>
      </c>
      <c r="BD20" s="327">
        <f t="shared" si="4"/>
        <v>0</v>
      </c>
      <c r="BE20" s="327">
        <f t="shared" si="4"/>
        <v>0</v>
      </c>
      <c r="BF20" s="327">
        <f t="shared" si="4"/>
        <v>0</v>
      </c>
      <c r="BG20" s="327">
        <f t="shared" si="4"/>
        <v>0</v>
      </c>
      <c r="BH20" s="327">
        <f t="shared" si="4"/>
        <v>0</v>
      </c>
      <c r="BI20" s="327">
        <f t="shared" si="4"/>
        <v>0</v>
      </c>
      <c r="BJ20" s="327">
        <f t="shared" si="4"/>
        <v>0</v>
      </c>
      <c r="BK20" s="327">
        <f t="shared" si="4"/>
        <v>0</v>
      </c>
      <c r="BL20" s="327">
        <f t="shared" si="4"/>
        <v>0</v>
      </c>
      <c r="BM20" s="327">
        <f t="shared" si="4"/>
        <v>0</v>
      </c>
      <c r="BN20" s="327">
        <f t="shared" si="4"/>
        <v>0</v>
      </c>
      <c r="BO20" s="327">
        <f t="shared" si="4"/>
        <v>0</v>
      </c>
      <c r="BP20" s="327">
        <f t="shared" si="4"/>
        <v>0</v>
      </c>
      <c r="BQ20" s="327">
        <f t="shared" si="4"/>
        <v>0</v>
      </c>
      <c r="BR20" s="327">
        <f t="shared" si="4"/>
        <v>0</v>
      </c>
      <c r="BS20" s="327">
        <f t="shared" si="4"/>
        <v>0</v>
      </c>
      <c r="BT20" s="327">
        <f t="shared" si="4"/>
        <v>0</v>
      </c>
      <c r="BU20" s="327">
        <f t="shared" si="4"/>
        <v>0</v>
      </c>
      <c r="BV20" s="327">
        <f t="shared" ref="BV20:DW20" si="5">+IF(BV19=0,0,BV19-BV21)</f>
        <v>0</v>
      </c>
      <c r="BW20" s="327">
        <f t="shared" si="5"/>
        <v>0</v>
      </c>
      <c r="BX20" s="327">
        <f t="shared" si="5"/>
        <v>0</v>
      </c>
      <c r="BY20" s="327">
        <f t="shared" si="5"/>
        <v>0</v>
      </c>
      <c r="BZ20" s="327">
        <f t="shared" si="5"/>
        <v>0</v>
      </c>
      <c r="CA20" s="327">
        <f t="shared" si="5"/>
        <v>0</v>
      </c>
      <c r="CB20" s="327">
        <f t="shared" si="5"/>
        <v>0</v>
      </c>
      <c r="CC20" s="327">
        <f t="shared" si="5"/>
        <v>0</v>
      </c>
      <c r="CD20" s="327">
        <f t="shared" si="5"/>
        <v>0</v>
      </c>
      <c r="CE20" s="327">
        <f t="shared" si="5"/>
        <v>0</v>
      </c>
      <c r="CF20" s="327">
        <f t="shared" si="5"/>
        <v>0</v>
      </c>
      <c r="CG20" s="327">
        <f t="shared" si="5"/>
        <v>0</v>
      </c>
      <c r="CH20" s="327">
        <f t="shared" si="5"/>
        <v>0</v>
      </c>
      <c r="CI20" s="327">
        <f t="shared" si="5"/>
        <v>0</v>
      </c>
      <c r="CJ20" s="327">
        <f t="shared" si="5"/>
        <v>0</v>
      </c>
      <c r="CK20" s="327">
        <f t="shared" si="5"/>
        <v>0</v>
      </c>
      <c r="CL20" s="327">
        <f t="shared" si="5"/>
        <v>0</v>
      </c>
      <c r="CM20" s="327">
        <f t="shared" si="5"/>
        <v>0</v>
      </c>
      <c r="CN20" s="327">
        <f t="shared" si="5"/>
        <v>0</v>
      </c>
      <c r="CO20" s="327">
        <f t="shared" si="5"/>
        <v>0</v>
      </c>
      <c r="CP20" s="327">
        <f t="shared" si="5"/>
        <v>0</v>
      </c>
      <c r="CQ20" s="327">
        <f t="shared" si="5"/>
        <v>0</v>
      </c>
      <c r="CR20" s="327">
        <f t="shared" si="5"/>
        <v>0</v>
      </c>
      <c r="CS20" s="327">
        <f t="shared" si="5"/>
        <v>0</v>
      </c>
      <c r="CT20" s="327">
        <f t="shared" si="5"/>
        <v>0</v>
      </c>
      <c r="CU20" s="327">
        <f t="shared" si="5"/>
        <v>0</v>
      </c>
      <c r="CV20" s="327">
        <f t="shared" si="5"/>
        <v>0</v>
      </c>
      <c r="CW20" s="327">
        <f t="shared" si="5"/>
        <v>0</v>
      </c>
      <c r="CX20" s="327">
        <f t="shared" si="5"/>
        <v>0</v>
      </c>
      <c r="CY20" s="327">
        <f t="shared" si="5"/>
        <v>0</v>
      </c>
      <c r="CZ20" s="327">
        <f t="shared" si="5"/>
        <v>0</v>
      </c>
      <c r="DA20" s="327">
        <f t="shared" si="5"/>
        <v>0</v>
      </c>
      <c r="DB20" s="327">
        <f t="shared" si="5"/>
        <v>0</v>
      </c>
      <c r="DC20" s="327">
        <f t="shared" si="5"/>
        <v>0</v>
      </c>
      <c r="DD20" s="327">
        <f t="shared" si="5"/>
        <v>0</v>
      </c>
      <c r="DE20" s="327">
        <f t="shared" si="5"/>
        <v>0</v>
      </c>
      <c r="DF20" s="327">
        <f t="shared" si="5"/>
        <v>0</v>
      </c>
      <c r="DG20" s="327">
        <f t="shared" si="5"/>
        <v>0</v>
      </c>
      <c r="DH20" s="327">
        <f t="shared" si="5"/>
        <v>0</v>
      </c>
      <c r="DI20" s="327">
        <f t="shared" si="5"/>
        <v>0</v>
      </c>
      <c r="DJ20" s="327">
        <f t="shared" si="5"/>
        <v>0</v>
      </c>
      <c r="DK20" s="327">
        <f t="shared" si="5"/>
        <v>0</v>
      </c>
      <c r="DL20" s="327">
        <f t="shared" si="5"/>
        <v>0</v>
      </c>
      <c r="DM20" s="327">
        <f t="shared" si="5"/>
        <v>0</v>
      </c>
      <c r="DN20" s="327">
        <f t="shared" si="5"/>
        <v>0</v>
      </c>
      <c r="DO20" s="327">
        <f t="shared" si="5"/>
        <v>0</v>
      </c>
      <c r="DP20" s="327">
        <f t="shared" si="5"/>
        <v>0</v>
      </c>
      <c r="DQ20" s="327">
        <f t="shared" si="5"/>
        <v>0</v>
      </c>
      <c r="DR20" s="327">
        <f t="shared" si="5"/>
        <v>0</v>
      </c>
      <c r="DS20" s="327">
        <f t="shared" si="5"/>
        <v>0</v>
      </c>
      <c r="DT20" s="327">
        <f t="shared" si="5"/>
        <v>0</v>
      </c>
      <c r="DU20" s="327">
        <f t="shared" si="5"/>
        <v>0</v>
      </c>
      <c r="DV20" s="327">
        <f t="shared" si="5"/>
        <v>0</v>
      </c>
      <c r="DW20" s="327">
        <f t="shared" si="5"/>
        <v>0</v>
      </c>
    </row>
    <row r="21" spans="1:127" ht="15.6" hidden="1" outlineLevel="1" thickTop="1" thickBot="1">
      <c r="A21" s="323">
        <f t="shared" si="3"/>
        <v>2022</v>
      </c>
      <c r="F21" s="319" t="s">
        <v>601</v>
      </c>
      <c r="H21" s="326">
        <f>+H24*$G14</f>
        <v>0</v>
      </c>
      <c r="I21" s="327">
        <f t="shared" ref="I21:BT21" si="6">+H24*$G14</f>
        <v>0</v>
      </c>
      <c r="J21" s="327">
        <f t="shared" si="6"/>
        <v>0</v>
      </c>
      <c r="K21" s="327">
        <f t="shared" si="6"/>
        <v>0</v>
      </c>
      <c r="L21" s="327">
        <f t="shared" si="6"/>
        <v>0</v>
      </c>
      <c r="M21" s="327">
        <f t="shared" si="6"/>
        <v>0</v>
      </c>
      <c r="N21" s="327">
        <f t="shared" si="6"/>
        <v>0</v>
      </c>
      <c r="O21" s="327">
        <f t="shared" si="6"/>
        <v>0</v>
      </c>
      <c r="P21" s="327">
        <f t="shared" si="6"/>
        <v>0</v>
      </c>
      <c r="Q21" s="327">
        <f t="shared" si="6"/>
        <v>0</v>
      </c>
      <c r="R21" s="327">
        <f t="shared" si="6"/>
        <v>0</v>
      </c>
      <c r="S21" s="327">
        <f t="shared" si="6"/>
        <v>0</v>
      </c>
      <c r="T21" s="327">
        <f t="shared" si="6"/>
        <v>0</v>
      </c>
      <c r="U21" s="327">
        <f t="shared" si="6"/>
        <v>0</v>
      </c>
      <c r="V21" s="327">
        <f t="shared" si="6"/>
        <v>0</v>
      </c>
      <c r="W21" s="327">
        <f t="shared" si="6"/>
        <v>0</v>
      </c>
      <c r="X21" s="327">
        <f t="shared" si="6"/>
        <v>0</v>
      </c>
      <c r="Y21" s="327">
        <f t="shared" si="6"/>
        <v>0</v>
      </c>
      <c r="Z21" s="327">
        <f t="shared" si="6"/>
        <v>0</v>
      </c>
      <c r="AA21" s="327">
        <f t="shared" si="6"/>
        <v>0</v>
      </c>
      <c r="AB21" s="327">
        <f t="shared" si="6"/>
        <v>0</v>
      </c>
      <c r="AC21" s="327">
        <f t="shared" si="6"/>
        <v>0</v>
      </c>
      <c r="AD21" s="327">
        <f t="shared" si="6"/>
        <v>0</v>
      </c>
      <c r="AE21" s="327">
        <f t="shared" si="6"/>
        <v>0</v>
      </c>
      <c r="AF21" s="327">
        <f t="shared" si="6"/>
        <v>0</v>
      </c>
      <c r="AG21" s="327">
        <f t="shared" si="6"/>
        <v>0</v>
      </c>
      <c r="AH21" s="327">
        <f t="shared" si="6"/>
        <v>0</v>
      </c>
      <c r="AI21" s="327">
        <f t="shared" si="6"/>
        <v>0</v>
      </c>
      <c r="AJ21" s="327">
        <f t="shared" si="6"/>
        <v>0</v>
      </c>
      <c r="AK21" s="327">
        <f t="shared" si="6"/>
        <v>0</v>
      </c>
      <c r="AL21" s="327">
        <f t="shared" si="6"/>
        <v>0</v>
      </c>
      <c r="AM21" s="327">
        <f t="shared" si="6"/>
        <v>0</v>
      </c>
      <c r="AN21" s="327">
        <f t="shared" si="6"/>
        <v>0</v>
      </c>
      <c r="AO21" s="327">
        <f t="shared" si="6"/>
        <v>0</v>
      </c>
      <c r="AP21" s="327">
        <f t="shared" si="6"/>
        <v>0</v>
      </c>
      <c r="AQ21" s="327">
        <f t="shared" si="6"/>
        <v>0</v>
      </c>
      <c r="AR21" s="327">
        <f t="shared" si="6"/>
        <v>0</v>
      </c>
      <c r="AS21" s="327">
        <f t="shared" si="6"/>
        <v>0</v>
      </c>
      <c r="AT21" s="327">
        <f t="shared" si="6"/>
        <v>0</v>
      </c>
      <c r="AU21" s="327">
        <f t="shared" si="6"/>
        <v>0</v>
      </c>
      <c r="AV21" s="327">
        <f t="shared" si="6"/>
        <v>0</v>
      </c>
      <c r="AW21" s="327">
        <f t="shared" si="6"/>
        <v>0</v>
      </c>
      <c r="AX21" s="327">
        <f t="shared" si="6"/>
        <v>0</v>
      </c>
      <c r="AY21" s="327">
        <f t="shared" si="6"/>
        <v>0</v>
      </c>
      <c r="AZ21" s="327">
        <f t="shared" si="6"/>
        <v>0</v>
      </c>
      <c r="BA21" s="327">
        <f t="shared" si="6"/>
        <v>0</v>
      </c>
      <c r="BB21" s="327">
        <f t="shared" si="6"/>
        <v>0</v>
      </c>
      <c r="BC21" s="327">
        <f t="shared" si="6"/>
        <v>0</v>
      </c>
      <c r="BD21" s="327">
        <f t="shared" si="6"/>
        <v>0</v>
      </c>
      <c r="BE21" s="327">
        <f t="shared" si="6"/>
        <v>0</v>
      </c>
      <c r="BF21" s="327">
        <f t="shared" si="6"/>
        <v>0</v>
      </c>
      <c r="BG21" s="327">
        <f t="shared" si="6"/>
        <v>0</v>
      </c>
      <c r="BH21" s="327">
        <f t="shared" si="6"/>
        <v>0</v>
      </c>
      <c r="BI21" s="327">
        <f t="shared" si="6"/>
        <v>0</v>
      </c>
      <c r="BJ21" s="327">
        <f t="shared" si="6"/>
        <v>0</v>
      </c>
      <c r="BK21" s="327">
        <f t="shared" si="6"/>
        <v>0</v>
      </c>
      <c r="BL21" s="327">
        <f t="shared" si="6"/>
        <v>0</v>
      </c>
      <c r="BM21" s="327">
        <f t="shared" si="6"/>
        <v>0</v>
      </c>
      <c r="BN21" s="327">
        <f t="shared" si="6"/>
        <v>0</v>
      </c>
      <c r="BO21" s="327">
        <f t="shared" si="6"/>
        <v>0</v>
      </c>
      <c r="BP21" s="327">
        <f t="shared" si="6"/>
        <v>0</v>
      </c>
      <c r="BQ21" s="327">
        <f t="shared" si="6"/>
        <v>0</v>
      </c>
      <c r="BR21" s="327">
        <f t="shared" si="6"/>
        <v>0</v>
      </c>
      <c r="BS21" s="327">
        <f t="shared" si="6"/>
        <v>0</v>
      </c>
      <c r="BT21" s="327">
        <f t="shared" si="6"/>
        <v>0</v>
      </c>
      <c r="BU21" s="327">
        <f t="shared" ref="BU21:DW21" si="7">+BT24*$G14</f>
        <v>0</v>
      </c>
      <c r="BV21" s="327">
        <f t="shared" si="7"/>
        <v>0</v>
      </c>
      <c r="BW21" s="327">
        <f t="shared" si="7"/>
        <v>0</v>
      </c>
      <c r="BX21" s="327">
        <f t="shared" si="7"/>
        <v>0</v>
      </c>
      <c r="BY21" s="327">
        <f t="shared" si="7"/>
        <v>0</v>
      </c>
      <c r="BZ21" s="327">
        <f t="shared" si="7"/>
        <v>0</v>
      </c>
      <c r="CA21" s="327">
        <f t="shared" si="7"/>
        <v>0</v>
      </c>
      <c r="CB21" s="327">
        <f t="shared" si="7"/>
        <v>0</v>
      </c>
      <c r="CC21" s="327">
        <f t="shared" si="7"/>
        <v>0</v>
      </c>
      <c r="CD21" s="327">
        <f t="shared" si="7"/>
        <v>0</v>
      </c>
      <c r="CE21" s="327">
        <f t="shared" si="7"/>
        <v>0</v>
      </c>
      <c r="CF21" s="327">
        <f t="shared" si="7"/>
        <v>0</v>
      </c>
      <c r="CG21" s="327">
        <f t="shared" si="7"/>
        <v>0</v>
      </c>
      <c r="CH21" s="327">
        <f t="shared" si="7"/>
        <v>0</v>
      </c>
      <c r="CI21" s="327">
        <f t="shared" si="7"/>
        <v>0</v>
      </c>
      <c r="CJ21" s="327">
        <f t="shared" si="7"/>
        <v>0</v>
      </c>
      <c r="CK21" s="327">
        <f t="shared" si="7"/>
        <v>0</v>
      </c>
      <c r="CL21" s="327">
        <f t="shared" si="7"/>
        <v>0</v>
      </c>
      <c r="CM21" s="327">
        <f t="shared" si="7"/>
        <v>0</v>
      </c>
      <c r="CN21" s="327">
        <f t="shared" si="7"/>
        <v>0</v>
      </c>
      <c r="CO21" s="327">
        <f t="shared" si="7"/>
        <v>0</v>
      </c>
      <c r="CP21" s="327">
        <f t="shared" si="7"/>
        <v>0</v>
      </c>
      <c r="CQ21" s="327">
        <f t="shared" si="7"/>
        <v>0</v>
      </c>
      <c r="CR21" s="327">
        <f t="shared" si="7"/>
        <v>0</v>
      </c>
      <c r="CS21" s="327">
        <f t="shared" si="7"/>
        <v>0</v>
      </c>
      <c r="CT21" s="327">
        <f t="shared" si="7"/>
        <v>0</v>
      </c>
      <c r="CU21" s="327">
        <f t="shared" si="7"/>
        <v>0</v>
      </c>
      <c r="CV21" s="327">
        <f t="shared" si="7"/>
        <v>0</v>
      </c>
      <c r="CW21" s="327">
        <f t="shared" si="7"/>
        <v>0</v>
      </c>
      <c r="CX21" s="327">
        <f t="shared" si="7"/>
        <v>0</v>
      </c>
      <c r="CY21" s="327">
        <f t="shared" si="7"/>
        <v>0</v>
      </c>
      <c r="CZ21" s="327">
        <f t="shared" si="7"/>
        <v>0</v>
      </c>
      <c r="DA21" s="327">
        <f t="shared" si="7"/>
        <v>0</v>
      </c>
      <c r="DB21" s="327">
        <f t="shared" si="7"/>
        <v>0</v>
      </c>
      <c r="DC21" s="327">
        <f t="shared" si="7"/>
        <v>0</v>
      </c>
      <c r="DD21" s="327">
        <f t="shared" si="7"/>
        <v>0</v>
      </c>
      <c r="DE21" s="327">
        <f t="shared" si="7"/>
        <v>0</v>
      </c>
      <c r="DF21" s="327">
        <f t="shared" si="7"/>
        <v>0</v>
      </c>
      <c r="DG21" s="327">
        <f t="shared" si="7"/>
        <v>0</v>
      </c>
      <c r="DH21" s="327">
        <f t="shared" si="7"/>
        <v>0</v>
      </c>
      <c r="DI21" s="327">
        <f t="shared" si="7"/>
        <v>0</v>
      </c>
      <c r="DJ21" s="327">
        <f t="shared" si="7"/>
        <v>0</v>
      </c>
      <c r="DK21" s="327">
        <f t="shared" si="7"/>
        <v>0</v>
      </c>
      <c r="DL21" s="327">
        <f t="shared" si="7"/>
        <v>0</v>
      </c>
      <c r="DM21" s="327">
        <f t="shared" si="7"/>
        <v>0</v>
      </c>
      <c r="DN21" s="327">
        <f t="shared" si="7"/>
        <v>0</v>
      </c>
      <c r="DO21" s="327">
        <f t="shared" si="7"/>
        <v>0</v>
      </c>
      <c r="DP21" s="327">
        <f t="shared" si="7"/>
        <v>0</v>
      </c>
      <c r="DQ21" s="327">
        <f t="shared" si="7"/>
        <v>0</v>
      </c>
      <c r="DR21" s="327">
        <f t="shared" si="7"/>
        <v>0</v>
      </c>
      <c r="DS21" s="327">
        <f t="shared" si="7"/>
        <v>0</v>
      </c>
      <c r="DT21" s="327">
        <f t="shared" si="7"/>
        <v>0</v>
      </c>
      <c r="DU21" s="327">
        <f t="shared" si="7"/>
        <v>0</v>
      </c>
      <c r="DV21" s="327">
        <f t="shared" si="7"/>
        <v>0</v>
      </c>
      <c r="DW21" s="328">
        <f t="shared" si="7"/>
        <v>0</v>
      </c>
    </row>
    <row r="22" spans="1:127" ht="15.6" hidden="1" outlineLevel="1" thickTop="1" thickBot="1">
      <c r="A22" s="323">
        <f t="shared" si="3"/>
        <v>2023</v>
      </c>
      <c r="F22" s="319" t="s">
        <v>602</v>
      </c>
      <c r="H22" s="326">
        <f t="shared" ref="H22:BS22" si="8">+IF(AND($G5=H18,$G6=H17),$G11,0)</f>
        <v>0</v>
      </c>
      <c r="I22" s="327">
        <f t="shared" si="8"/>
        <v>0</v>
      </c>
      <c r="J22" s="327">
        <f t="shared" si="8"/>
        <v>0</v>
      </c>
      <c r="K22" s="327">
        <f t="shared" si="8"/>
        <v>0</v>
      </c>
      <c r="L22" s="327">
        <f t="shared" si="8"/>
        <v>0</v>
      </c>
      <c r="M22" s="327">
        <f t="shared" si="8"/>
        <v>0</v>
      </c>
      <c r="N22" s="327">
        <f t="shared" si="8"/>
        <v>0</v>
      </c>
      <c r="O22" s="327">
        <f t="shared" si="8"/>
        <v>0</v>
      </c>
      <c r="P22" s="327">
        <f t="shared" si="8"/>
        <v>0</v>
      </c>
      <c r="Q22" s="327">
        <f t="shared" si="8"/>
        <v>0</v>
      </c>
      <c r="R22" s="327">
        <f t="shared" si="8"/>
        <v>0</v>
      </c>
      <c r="S22" s="327">
        <f t="shared" si="8"/>
        <v>0</v>
      </c>
      <c r="T22" s="327">
        <f t="shared" si="8"/>
        <v>0</v>
      </c>
      <c r="U22" s="327">
        <f t="shared" si="8"/>
        <v>0</v>
      </c>
      <c r="V22" s="327">
        <f t="shared" si="8"/>
        <v>0</v>
      </c>
      <c r="W22" s="327">
        <f t="shared" si="8"/>
        <v>0</v>
      </c>
      <c r="X22" s="327">
        <f t="shared" si="8"/>
        <v>0</v>
      </c>
      <c r="Y22" s="327">
        <f t="shared" si="8"/>
        <v>0</v>
      </c>
      <c r="Z22" s="327">
        <f t="shared" si="8"/>
        <v>0</v>
      </c>
      <c r="AA22" s="327">
        <f t="shared" si="8"/>
        <v>0</v>
      </c>
      <c r="AB22" s="327">
        <f t="shared" si="8"/>
        <v>0</v>
      </c>
      <c r="AC22" s="327">
        <f t="shared" si="8"/>
        <v>0</v>
      </c>
      <c r="AD22" s="327">
        <f t="shared" si="8"/>
        <v>0</v>
      </c>
      <c r="AE22" s="327">
        <f t="shared" si="8"/>
        <v>0</v>
      </c>
      <c r="AF22" s="327">
        <f t="shared" si="8"/>
        <v>0</v>
      </c>
      <c r="AG22" s="327">
        <f t="shared" si="8"/>
        <v>0</v>
      </c>
      <c r="AH22" s="327">
        <f t="shared" si="8"/>
        <v>0</v>
      </c>
      <c r="AI22" s="327">
        <f t="shared" si="8"/>
        <v>0</v>
      </c>
      <c r="AJ22" s="327">
        <f t="shared" si="8"/>
        <v>0</v>
      </c>
      <c r="AK22" s="327">
        <f t="shared" si="8"/>
        <v>0</v>
      </c>
      <c r="AL22" s="327">
        <f t="shared" si="8"/>
        <v>0</v>
      </c>
      <c r="AM22" s="327">
        <f t="shared" si="8"/>
        <v>0</v>
      </c>
      <c r="AN22" s="327">
        <f t="shared" si="8"/>
        <v>0</v>
      </c>
      <c r="AO22" s="327">
        <f t="shared" si="8"/>
        <v>0</v>
      </c>
      <c r="AP22" s="327">
        <f t="shared" si="8"/>
        <v>0</v>
      </c>
      <c r="AQ22" s="327">
        <f t="shared" si="8"/>
        <v>0</v>
      </c>
      <c r="AR22" s="327">
        <f t="shared" si="8"/>
        <v>0</v>
      </c>
      <c r="AS22" s="327">
        <f t="shared" si="8"/>
        <v>0</v>
      </c>
      <c r="AT22" s="327">
        <f t="shared" si="8"/>
        <v>0</v>
      </c>
      <c r="AU22" s="327">
        <f t="shared" si="8"/>
        <v>0</v>
      </c>
      <c r="AV22" s="327">
        <f t="shared" si="8"/>
        <v>0</v>
      </c>
      <c r="AW22" s="327">
        <f t="shared" si="8"/>
        <v>0</v>
      </c>
      <c r="AX22" s="327">
        <f t="shared" si="8"/>
        <v>0</v>
      </c>
      <c r="AY22" s="327">
        <f t="shared" si="8"/>
        <v>0</v>
      </c>
      <c r="AZ22" s="327">
        <f t="shared" si="8"/>
        <v>0</v>
      </c>
      <c r="BA22" s="327">
        <f t="shared" si="8"/>
        <v>0</v>
      </c>
      <c r="BB22" s="327">
        <f t="shared" si="8"/>
        <v>0</v>
      </c>
      <c r="BC22" s="327">
        <f t="shared" si="8"/>
        <v>0</v>
      </c>
      <c r="BD22" s="327">
        <f t="shared" si="8"/>
        <v>0</v>
      </c>
      <c r="BE22" s="327">
        <f t="shared" si="8"/>
        <v>0</v>
      </c>
      <c r="BF22" s="327">
        <f t="shared" si="8"/>
        <v>0</v>
      </c>
      <c r="BG22" s="327">
        <f t="shared" si="8"/>
        <v>0</v>
      </c>
      <c r="BH22" s="327">
        <f t="shared" si="8"/>
        <v>0</v>
      </c>
      <c r="BI22" s="327">
        <f t="shared" si="8"/>
        <v>0</v>
      </c>
      <c r="BJ22" s="327">
        <f t="shared" si="8"/>
        <v>0</v>
      </c>
      <c r="BK22" s="327">
        <f t="shared" si="8"/>
        <v>0</v>
      </c>
      <c r="BL22" s="327">
        <f t="shared" si="8"/>
        <v>0</v>
      </c>
      <c r="BM22" s="327">
        <f t="shared" si="8"/>
        <v>0</v>
      </c>
      <c r="BN22" s="327">
        <f t="shared" si="8"/>
        <v>0</v>
      </c>
      <c r="BO22" s="327">
        <f t="shared" si="8"/>
        <v>0</v>
      </c>
      <c r="BP22" s="327">
        <f t="shared" si="8"/>
        <v>0</v>
      </c>
      <c r="BQ22" s="327">
        <f t="shared" si="8"/>
        <v>0</v>
      </c>
      <c r="BR22" s="327">
        <f t="shared" si="8"/>
        <v>0</v>
      </c>
      <c r="BS22" s="327">
        <f t="shared" si="8"/>
        <v>0</v>
      </c>
      <c r="BT22" s="327">
        <f t="shared" ref="BT22:DW22" si="9">+IF(AND($G5=BT18,$G6=BT17),$G11,0)</f>
        <v>0</v>
      </c>
      <c r="BU22" s="327">
        <f t="shared" si="9"/>
        <v>0</v>
      </c>
      <c r="BV22" s="327">
        <f t="shared" si="9"/>
        <v>0</v>
      </c>
      <c r="BW22" s="327">
        <f t="shared" si="9"/>
        <v>0</v>
      </c>
      <c r="BX22" s="327">
        <f t="shared" si="9"/>
        <v>0</v>
      </c>
      <c r="BY22" s="327">
        <f t="shared" si="9"/>
        <v>0</v>
      </c>
      <c r="BZ22" s="327">
        <f t="shared" si="9"/>
        <v>0</v>
      </c>
      <c r="CA22" s="327">
        <f t="shared" si="9"/>
        <v>0</v>
      </c>
      <c r="CB22" s="327">
        <f t="shared" si="9"/>
        <v>0</v>
      </c>
      <c r="CC22" s="327">
        <f t="shared" si="9"/>
        <v>0</v>
      </c>
      <c r="CD22" s="327">
        <f t="shared" si="9"/>
        <v>0</v>
      </c>
      <c r="CE22" s="327">
        <f t="shared" si="9"/>
        <v>0</v>
      </c>
      <c r="CF22" s="327">
        <f t="shared" si="9"/>
        <v>0</v>
      </c>
      <c r="CG22" s="327">
        <f t="shared" si="9"/>
        <v>0</v>
      </c>
      <c r="CH22" s="327">
        <f t="shared" si="9"/>
        <v>0</v>
      </c>
      <c r="CI22" s="327">
        <f t="shared" si="9"/>
        <v>0</v>
      </c>
      <c r="CJ22" s="327">
        <f t="shared" si="9"/>
        <v>0</v>
      </c>
      <c r="CK22" s="327">
        <f t="shared" si="9"/>
        <v>0</v>
      </c>
      <c r="CL22" s="327">
        <f t="shared" si="9"/>
        <v>0</v>
      </c>
      <c r="CM22" s="327">
        <f t="shared" si="9"/>
        <v>0</v>
      </c>
      <c r="CN22" s="327">
        <f t="shared" si="9"/>
        <v>0</v>
      </c>
      <c r="CO22" s="327">
        <f t="shared" si="9"/>
        <v>0</v>
      </c>
      <c r="CP22" s="327">
        <f t="shared" si="9"/>
        <v>0</v>
      </c>
      <c r="CQ22" s="327">
        <f t="shared" si="9"/>
        <v>0</v>
      </c>
      <c r="CR22" s="327">
        <f t="shared" si="9"/>
        <v>0</v>
      </c>
      <c r="CS22" s="327">
        <f t="shared" si="9"/>
        <v>0</v>
      </c>
      <c r="CT22" s="327">
        <f t="shared" si="9"/>
        <v>0</v>
      </c>
      <c r="CU22" s="327">
        <f t="shared" si="9"/>
        <v>0</v>
      </c>
      <c r="CV22" s="327">
        <f t="shared" si="9"/>
        <v>0</v>
      </c>
      <c r="CW22" s="327">
        <f t="shared" si="9"/>
        <v>0</v>
      </c>
      <c r="CX22" s="327">
        <f t="shared" si="9"/>
        <v>0</v>
      </c>
      <c r="CY22" s="327">
        <f t="shared" si="9"/>
        <v>0</v>
      </c>
      <c r="CZ22" s="327">
        <f t="shared" si="9"/>
        <v>0</v>
      </c>
      <c r="DA22" s="327">
        <f t="shared" si="9"/>
        <v>0</v>
      </c>
      <c r="DB22" s="327">
        <f t="shared" si="9"/>
        <v>0</v>
      </c>
      <c r="DC22" s="327">
        <f t="shared" si="9"/>
        <v>0</v>
      </c>
      <c r="DD22" s="327">
        <f t="shared" si="9"/>
        <v>0</v>
      </c>
      <c r="DE22" s="327">
        <f t="shared" si="9"/>
        <v>0</v>
      </c>
      <c r="DF22" s="327">
        <f t="shared" si="9"/>
        <v>0</v>
      </c>
      <c r="DG22" s="327">
        <f t="shared" si="9"/>
        <v>0</v>
      </c>
      <c r="DH22" s="327">
        <f t="shared" si="9"/>
        <v>0</v>
      </c>
      <c r="DI22" s="327">
        <f t="shared" si="9"/>
        <v>0</v>
      </c>
      <c r="DJ22" s="327">
        <f t="shared" si="9"/>
        <v>0</v>
      </c>
      <c r="DK22" s="327">
        <f t="shared" si="9"/>
        <v>0</v>
      </c>
      <c r="DL22" s="327">
        <f t="shared" si="9"/>
        <v>0</v>
      </c>
      <c r="DM22" s="327">
        <f t="shared" si="9"/>
        <v>0</v>
      </c>
      <c r="DN22" s="327">
        <f t="shared" si="9"/>
        <v>0</v>
      </c>
      <c r="DO22" s="327">
        <f t="shared" si="9"/>
        <v>0</v>
      </c>
      <c r="DP22" s="327">
        <f t="shared" si="9"/>
        <v>0</v>
      </c>
      <c r="DQ22" s="327">
        <f t="shared" si="9"/>
        <v>0</v>
      </c>
      <c r="DR22" s="327">
        <f t="shared" si="9"/>
        <v>0</v>
      </c>
      <c r="DS22" s="327">
        <f t="shared" si="9"/>
        <v>0</v>
      </c>
      <c r="DT22" s="327">
        <f t="shared" si="9"/>
        <v>0</v>
      </c>
      <c r="DU22" s="327">
        <f t="shared" si="9"/>
        <v>0</v>
      </c>
      <c r="DV22" s="327">
        <f t="shared" si="9"/>
        <v>0</v>
      </c>
      <c r="DW22" s="328">
        <f t="shared" si="9"/>
        <v>0</v>
      </c>
    </row>
    <row r="23" spans="1:127" ht="15.6" hidden="1" outlineLevel="1" thickTop="1" thickBot="1">
      <c r="A23" s="320"/>
      <c r="F23" s="319" t="s">
        <v>303</v>
      </c>
      <c r="H23" s="326">
        <f>+IF(H24=$G11,H21,0)</f>
        <v>0</v>
      </c>
      <c r="I23" s="327">
        <f>+IF(I24=$G11,I21,0)</f>
        <v>0</v>
      </c>
      <c r="J23" s="327">
        <f t="shared" ref="J23:BU23" si="10">+IF(J24=$G11,J21,0)</f>
        <v>0</v>
      </c>
      <c r="K23" s="327">
        <f t="shared" si="10"/>
        <v>0</v>
      </c>
      <c r="L23" s="327">
        <f t="shared" si="10"/>
        <v>0</v>
      </c>
      <c r="M23" s="327">
        <f t="shared" si="10"/>
        <v>0</v>
      </c>
      <c r="N23" s="327">
        <f t="shared" si="10"/>
        <v>0</v>
      </c>
      <c r="O23" s="327">
        <f t="shared" si="10"/>
        <v>0</v>
      </c>
      <c r="P23" s="327">
        <f t="shared" si="10"/>
        <v>0</v>
      </c>
      <c r="Q23" s="327">
        <f t="shared" si="10"/>
        <v>0</v>
      </c>
      <c r="R23" s="327">
        <f t="shared" si="10"/>
        <v>0</v>
      </c>
      <c r="S23" s="327">
        <f t="shared" si="10"/>
        <v>0</v>
      </c>
      <c r="T23" s="327">
        <f t="shared" si="10"/>
        <v>0</v>
      </c>
      <c r="U23" s="327">
        <f t="shared" si="10"/>
        <v>0</v>
      </c>
      <c r="V23" s="327">
        <f t="shared" si="10"/>
        <v>0</v>
      </c>
      <c r="W23" s="327">
        <f t="shared" si="10"/>
        <v>0</v>
      </c>
      <c r="X23" s="327">
        <f t="shared" si="10"/>
        <v>0</v>
      </c>
      <c r="Y23" s="327">
        <f t="shared" si="10"/>
        <v>0</v>
      </c>
      <c r="Z23" s="327">
        <f t="shared" si="10"/>
        <v>0</v>
      </c>
      <c r="AA23" s="327">
        <f t="shared" si="10"/>
        <v>0</v>
      </c>
      <c r="AB23" s="327">
        <f t="shared" si="10"/>
        <v>0</v>
      </c>
      <c r="AC23" s="327">
        <f t="shared" si="10"/>
        <v>0</v>
      </c>
      <c r="AD23" s="327">
        <f t="shared" si="10"/>
        <v>0</v>
      </c>
      <c r="AE23" s="327">
        <f t="shared" si="10"/>
        <v>0</v>
      </c>
      <c r="AF23" s="327">
        <f t="shared" si="10"/>
        <v>0</v>
      </c>
      <c r="AG23" s="327">
        <f t="shared" si="10"/>
        <v>0</v>
      </c>
      <c r="AH23" s="327">
        <f t="shared" si="10"/>
        <v>0</v>
      </c>
      <c r="AI23" s="327">
        <f t="shared" si="10"/>
        <v>0</v>
      </c>
      <c r="AJ23" s="327">
        <f t="shared" si="10"/>
        <v>0</v>
      </c>
      <c r="AK23" s="327">
        <f t="shared" si="10"/>
        <v>0</v>
      </c>
      <c r="AL23" s="327">
        <f t="shared" si="10"/>
        <v>0</v>
      </c>
      <c r="AM23" s="327">
        <f t="shared" si="10"/>
        <v>0</v>
      </c>
      <c r="AN23" s="327">
        <f t="shared" si="10"/>
        <v>0</v>
      </c>
      <c r="AO23" s="327">
        <f t="shared" si="10"/>
        <v>0</v>
      </c>
      <c r="AP23" s="327">
        <f t="shared" si="10"/>
        <v>0</v>
      </c>
      <c r="AQ23" s="327">
        <f t="shared" si="10"/>
        <v>0</v>
      </c>
      <c r="AR23" s="327">
        <f t="shared" si="10"/>
        <v>0</v>
      </c>
      <c r="AS23" s="327">
        <f t="shared" si="10"/>
        <v>0</v>
      </c>
      <c r="AT23" s="327">
        <f t="shared" si="10"/>
        <v>0</v>
      </c>
      <c r="AU23" s="327">
        <f t="shared" si="10"/>
        <v>0</v>
      </c>
      <c r="AV23" s="327">
        <f t="shared" si="10"/>
        <v>0</v>
      </c>
      <c r="AW23" s="327">
        <f t="shared" si="10"/>
        <v>0</v>
      </c>
      <c r="AX23" s="327">
        <f t="shared" si="10"/>
        <v>0</v>
      </c>
      <c r="AY23" s="327">
        <f t="shared" si="10"/>
        <v>0</v>
      </c>
      <c r="AZ23" s="327">
        <f t="shared" si="10"/>
        <v>0</v>
      </c>
      <c r="BA23" s="327">
        <f t="shared" si="10"/>
        <v>0</v>
      </c>
      <c r="BB23" s="327">
        <f t="shared" si="10"/>
        <v>0</v>
      </c>
      <c r="BC23" s="327">
        <f t="shared" si="10"/>
        <v>0</v>
      </c>
      <c r="BD23" s="327">
        <f t="shared" si="10"/>
        <v>0</v>
      </c>
      <c r="BE23" s="327">
        <f t="shared" si="10"/>
        <v>0</v>
      </c>
      <c r="BF23" s="327">
        <f t="shared" si="10"/>
        <v>0</v>
      </c>
      <c r="BG23" s="327">
        <f t="shared" si="10"/>
        <v>0</v>
      </c>
      <c r="BH23" s="327">
        <f t="shared" si="10"/>
        <v>0</v>
      </c>
      <c r="BI23" s="327">
        <f t="shared" si="10"/>
        <v>0</v>
      </c>
      <c r="BJ23" s="327">
        <f t="shared" si="10"/>
        <v>0</v>
      </c>
      <c r="BK23" s="327">
        <f t="shared" si="10"/>
        <v>0</v>
      </c>
      <c r="BL23" s="327">
        <f t="shared" si="10"/>
        <v>0</v>
      </c>
      <c r="BM23" s="327">
        <f t="shared" si="10"/>
        <v>0</v>
      </c>
      <c r="BN23" s="327">
        <f t="shared" si="10"/>
        <v>0</v>
      </c>
      <c r="BO23" s="327">
        <f t="shared" si="10"/>
        <v>0</v>
      </c>
      <c r="BP23" s="327">
        <f t="shared" si="10"/>
        <v>0</v>
      </c>
      <c r="BQ23" s="327">
        <f t="shared" si="10"/>
        <v>0</v>
      </c>
      <c r="BR23" s="327">
        <f t="shared" si="10"/>
        <v>0</v>
      </c>
      <c r="BS23" s="327">
        <f t="shared" si="10"/>
        <v>0</v>
      </c>
      <c r="BT23" s="327">
        <f t="shared" si="10"/>
        <v>0</v>
      </c>
      <c r="BU23" s="327">
        <f t="shared" si="10"/>
        <v>0</v>
      </c>
      <c r="BV23" s="327">
        <f t="shared" ref="BV23:DW23" si="11">+IF(BV24=$G11,BV21,0)</f>
        <v>0</v>
      </c>
      <c r="BW23" s="327">
        <f t="shared" si="11"/>
        <v>0</v>
      </c>
      <c r="BX23" s="327">
        <f t="shared" si="11"/>
        <v>0</v>
      </c>
      <c r="BY23" s="327">
        <f t="shared" si="11"/>
        <v>0</v>
      </c>
      <c r="BZ23" s="327">
        <f t="shared" si="11"/>
        <v>0</v>
      </c>
      <c r="CA23" s="327">
        <f t="shared" si="11"/>
        <v>0</v>
      </c>
      <c r="CB23" s="327">
        <f t="shared" si="11"/>
        <v>0</v>
      </c>
      <c r="CC23" s="327">
        <f t="shared" si="11"/>
        <v>0</v>
      </c>
      <c r="CD23" s="327">
        <f t="shared" si="11"/>
        <v>0</v>
      </c>
      <c r="CE23" s="327">
        <f t="shared" si="11"/>
        <v>0</v>
      </c>
      <c r="CF23" s="327">
        <f t="shared" si="11"/>
        <v>0</v>
      </c>
      <c r="CG23" s="327">
        <f t="shared" si="11"/>
        <v>0</v>
      </c>
      <c r="CH23" s="327">
        <f t="shared" si="11"/>
        <v>0</v>
      </c>
      <c r="CI23" s="327">
        <f t="shared" si="11"/>
        <v>0</v>
      </c>
      <c r="CJ23" s="327">
        <f t="shared" si="11"/>
        <v>0</v>
      </c>
      <c r="CK23" s="327">
        <f t="shared" si="11"/>
        <v>0</v>
      </c>
      <c r="CL23" s="327">
        <f t="shared" si="11"/>
        <v>0</v>
      </c>
      <c r="CM23" s="327">
        <f t="shared" si="11"/>
        <v>0</v>
      </c>
      <c r="CN23" s="327">
        <f t="shared" si="11"/>
        <v>0</v>
      </c>
      <c r="CO23" s="327">
        <f t="shared" si="11"/>
        <v>0</v>
      </c>
      <c r="CP23" s="327">
        <f t="shared" si="11"/>
        <v>0</v>
      </c>
      <c r="CQ23" s="327">
        <f t="shared" si="11"/>
        <v>0</v>
      </c>
      <c r="CR23" s="327">
        <f t="shared" si="11"/>
        <v>0</v>
      </c>
      <c r="CS23" s="327">
        <f t="shared" si="11"/>
        <v>0</v>
      </c>
      <c r="CT23" s="327">
        <f t="shared" si="11"/>
        <v>0</v>
      </c>
      <c r="CU23" s="327">
        <f t="shared" si="11"/>
        <v>0</v>
      </c>
      <c r="CV23" s="327">
        <f t="shared" si="11"/>
        <v>0</v>
      </c>
      <c r="CW23" s="327">
        <f t="shared" si="11"/>
        <v>0</v>
      </c>
      <c r="CX23" s="327">
        <f t="shared" si="11"/>
        <v>0</v>
      </c>
      <c r="CY23" s="327">
        <f t="shared" si="11"/>
        <v>0</v>
      </c>
      <c r="CZ23" s="327">
        <f t="shared" si="11"/>
        <v>0</v>
      </c>
      <c r="DA23" s="327">
        <f t="shared" si="11"/>
        <v>0</v>
      </c>
      <c r="DB23" s="327">
        <f t="shared" si="11"/>
        <v>0</v>
      </c>
      <c r="DC23" s="327">
        <f t="shared" si="11"/>
        <v>0</v>
      </c>
      <c r="DD23" s="327">
        <f t="shared" si="11"/>
        <v>0</v>
      </c>
      <c r="DE23" s="327">
        <f t="shared" si="11"/>
        <v>0</v>
      </c>
      <c r="DF23" s="327">
        <f t="shared" si="11"/>
        <v>0</v>
      </c>
      <c r="DG23" s="327">
        <f t="shared" si="11"/>
        <v>0</v>
      </c>
      <c r="DH23" s="327">
        <f t="shared" si="11"/>
        <v>0</v>
      </c>
      <c r="DI23" s="327">
        <f t="shared" si="11"/>
        <v>0</v>
      </c>
      <c r="DJ23" s="327">
        <f t="shared" si="11"/>
        <v>0</v>
      </c>
      <c r="DK23" s="327">
        <f t="shared" si="11"/>
        <v>0</v>
      </c>
      <c r="DL23" s="327">
        <f t="shared" si="11"/>
        <v>0</v>
      </c>
      <c r="DM23" s="327">
        <f t="shared" si="11"/>
        <v>0</v>
      </c>
      <c r="DN23" s="327">
        <f t="shared" si="11"/>
        <v>0</v>
      </c>
      <c r="DO23" s="327">
        <f t="shared" si="11"/>
        <v>0</v>
      </c>
      <c r="DP23" s="327">
        <f t="shared" si="11"/>
        <v>0</v>
      </c>
      <c r="DQ23" s="327">
        <f t="shared" si="11"/>
        <v>0</v>
      </c>
      <c r="DR23" s="327">
        <f t="shared" si="11"/>
        <v>0</v>
      </c>
      <c r="DS23" s="327">
        <f t="shared" si="11"/>
        <v>0</v>
      </c>
      <c r="DT23" s="327">
        <f t="shared" si="11"/>
        <v>0</v>
      </c>
      <c r="DU23" s="327">
        <f t="shared" si="11"/>
        <v>0</v>
      </c>
      <c r="DV23" s="327">
        <f t="shared" si="11"/>
        <v>0</v>
      </c>
      <c r="DW23" s="327">
        <f t="shared" si="11"/>
        <v>0</v>
      </c>
    </row>
    <row r="24" spans="1:127" ht="15.6" hidden="1" outlineLevel="1" thickTop="1" thickBot="1">
      <c r="A24" s="318"/>
      <c r="F24" s="319" t="s">
        <v>603</v>
      </c>
      <c r="H24" s="329">
        <f>+H22</f>
        <v>0</v>
      </c>
      <c r="I24" s="330">
        <f t="shared" ref="I24:BT24" si="12">+H24+I22-I20</f>
        <v>0</v>
      </c>
      <c r="J24" s="330">
        <f t="shared" si="12"/>
        <v>0</v>
      </c>
      <c r="K24" s="330">
        <f t="shared" si="12"/>
        <v>0</v>
      </c>
      <c r="L24" s="330">
        <f t="shared" si="12"/>
        <v>0</v>
      </c>
      <c r="M24" s="330">
        <f t="shared" si="12"/>
        <v>0</v>
      </c>
      <c r="N24" s="330">
        <f t="shared" si="12"/>
        <v>0</v>
      </c>
      <c r="O24" s="330">
        <f t="shared" si="12"/>
        <v>0</v>
      </c>
      <c r="P24" s="330">
        <f t="shared" si="12"/>
        <v>0</v>
      </c>
      <c r="Q24" s="330">
        <f t="shared" si="12"/>
        <v>0</v>
      </c>
      <c r="R24" s="330">
        <f t="shared" si="12"/>
        <v>0</v>
      </c>
      <c r="S24" s="330">
        <f t="shared" si="12"/>
        <v>0</v>
      </c>
      <c r="T24" s="330">
        <f t="shared" si="12"/>
        <v>0</v>
      </c>
      <c r="U24" s="330">
        <f t="shared" si="12"/>
        <v>0</v>
      </c>
      <c r="V24" s="330">
        <f t="shared" si="12"/>
        <v>0</v>
      </c>
      <c r="W24" s="330">
        <f t="shared" si="12"/>
        <v>0</v>
      </c>
      <c r="X24" s="330">
        <f t="shared" si="12"/>
        <v>0</v>
      </c>
      <c r="Y24" s="330">
        <f t="shared" si="12"/>
        <v>0</v>
      </c>
      <c r="Z24" s="330">
        <f t="shared" si="12"/>
        <v>0</v>
      </c>
      <c r="AA24" s="330">
        <f t="shared" si="12"/>
        <v>0</v>
      </c>
      <c r="AB24" s="330">
        <f t="shared" si="12"/>
        <v>0</v>
      </c>
      <c r="AC24" s="330">
        <f t="shared" si="12"/>
        <v>0</v>
      </c>
      <c r="AD24" s="330">
        <f t="shared" si="12"/>
        <v>0</v>
      </c>
      <c r="AE24" s="330">
        <f t="shared" si="12"/>
        <v>0</v>
      </c>
      <c r="AF24" s="330">
        <f t="shared" si="12"/>
        <v>0</v>
      </c>
      <c r="AG24" s="330">
        <f t="shared" si="12"/>
        <v>0</v>
      </c>
      <c r="AH24" s="330">
        <f t="shared" si="12"/>
        <v>0</v>
      </c>
      <c r="AI24" s="330">
        <f t="shared" si="12"/>
        <v>0</v>
      </c>
      <c r="AJ24" s="330">
        <f t="shared" si="12"/>
        <v>0</v>
      </c>
      <c r="AK24" s="330">
        <f t="shared" si="12"/>
        <v>0</v>
      </c>
      <c r="AL24" s="330">
        <f t="shared" si="12"/>
        <v>0</v>
      </c>
      <c r="AM24" s="330">
        <f t="shared" si="12"/>
        <v>0</v>
      </c>
      <c r="AN24" s="330">
        <f t="shared" si="12"/>
        <v>0</v>
      </c>
      <c r="AO24" s="330">
        <f t="shared" si="12"/>
        <v>0</v>
      </c>
      <c r="AP24" s="330">
        <f t="shared" si="12"/>
        <v>0</v>
      </c>
      <c r="AQ24" s="330">
        <f t="shared" si="12"/>
        <v>0</v>
      </c>
      <c r="AR24" s="330">
        <f t="shared" si="12"/>
        <v>0</v>
      </c>
      <c r="AS24" s="330">
        <f t="shared" si="12"/>
        <v>0</v>
      </c>
      <c r="AT24" s="330">
        <f t="shared" si="12"/>
        <v>0</v>
      </c>
      <c r="AU24" s="330">
        <f t="shared" si="12"/>
        <v>0</v>
      </c>
      <c r="AV24" s="330">
        <f t="shared" si="12"/>
        <v>0</v>
      </c>
      <c r="AW24" s="330">
        <f t="shared" si="12"/>
        <v>0</v>
      </c>
      <c r="AX24" s="330">
        <f t="shared" si="12"/>
        <v>0</v>
      </c>
      <c r="AY24" s="330">
        <f t="shared" si="12"/>
        <v>0</v>
      </c>
      <c r="AZ24" s="330">
        <f t="shared" si="12"/>
        <v>0</v>
      </c>
      <c r="BA24" s="330">
        <f t="shared" si="12"/>
        <v>0</v>
      </c>
      <c r="BB24" s="330">
        <f t="shared" si="12"/>
        <v>0</v>
      </c>
      <c r="BC24" s="330">
        <f t="shared" si="12"/>
        <v>0</v>
      </c>
      <c r="BD24" s="330">
        <f t="shared" si="12"/>
        <v>0</v>
      </c>
      <c r="BE24" s="330">
        <f t="shared" si="12"/>
        <v>0</v>
      </c>
      <c r="BF24" s="330">
        <f t="shared" si="12"/>
        <v>0</v>
      </c>
      <c r="BG24" s="330">
        <f t="shared" si="12"/>
        <v>0</v>
      </c>
      <c r="BH24" s="330">
        <f t="shared" si="12"/>
        <v>0</v>
      </c>
      <c r="BI24" s="330">
        <f t="shared" si="12"/>
        <v>0</v>
      </c>
      <c r="BJ24" s="330">
        <f t="shared" si="12"/>
        <v>0</v>
      </c>
      <c r="BK24" s="330">
        <f t="shared" si="12"/>
        <v>0</v>
      </c>
      <c r="BL24" s="330">
        <f t="shared" si="12"/>
        <v>0</v>
      </c>
      <c r="BM24" s="330">
        <f t="shared" si="12"/>
        <v>0</v>
      </c>
      <c r="BN24" s="330">
        <f t="shared" si="12"/>
        <v>0</v>
      </c>
      <c r="BO24" s="330">
        <f t="shared" si="12"/>
        <v>0</v>
      </c>
      <c r="BP24" s="330">
        <f t="shared" si="12"/>
        <v>0</v>
      </c>
      <c r="BQ24" s="330">
        <f t="shared" si="12"/>
        <v>0</v>
      </c>
      <c r="BR24" s="330">
        <f t="shared" si="12"/>
        <v>0</v>
      </c>
      <c r="BS24" s="330">
        <f t="shared" si="12"/>
        <v>0</v>
      </c>
      <c r="BT24" s="330">
        <f t="shared" si="12"/>
        <v>0</v>
      </c>
      <c r="BU24" s="330">
        <f t="shared" ref="BU24:DW24" si="13">+BT24+BU22-BU20</f>
        <v>0</v>
      </c>
      <c r="BV24" s="330">
        <f t="shared" si="13"/>
        <v>0</v>
      </c>
      <c r="BW24" s="330">
        <f t="shared" si="13"/>
        <v>0</v>
      </c>
      <c r="BX24" s="330">
        <f t="shared" si="13"/>
        <v>0</v>
      </c>
      <c r="BY24" s="330">
        <f t="shared" si="13"/>
        <v>0</v>
      </c>
      <c r="BZ24" s="330">
        <f t="shared" si="13"/>
        <v>0</v>
      </c>
      <c r="CA24" s="330">
        <f t="shared" si="13"/>
        <v>0</v>
      </c>
      <c r="CB24" s="330">
        <f t="shared" si="13"/>
        <v>0</v>
      </c>
      <c r="CC24" s="330">
        <f t="shared" si="13"/>
        <v>0</v>
      </c>
      <c r="CD24" s="330">
        <f t="shared" si="13"/>
        <v>0</v>
      </c>
      <c r="CE24" s="330">
        <f t="shared" si="13"/>
        <v>0</v>
      </c>
      <c r="CF24" s="330">
        <f t="shared" si="13"/>
        <v>0</v>
      </c>
      <c r="CG24" s="330">
        <f t="shared" si="13"/>
        <v>0</v>
      </c>
      <c r="CH24" s="330">
        <f t="shared" si="13"/>
        <v>0</v>
      </c>
      <c r="CI24" s="330">
        <f t="shared" si="13"/>
        <v>0</v>
      </c>
      <c r="CJ24" s="330">
        <f t="shared" si="13"/>
        <v>0</v>
      </c>
      <c r="CK24" s="330">
        <f t="shared" si="13"/>
        <v>0</v>
      </c>
      <c r="CL24" s="330">
        <f t="shared" si="13"/>
        <v>0</v>
      </c>
      <c r="CM24" s="330">
        <f t="shared" si="13"/>
        <v>0</v>
      </c>
      <c r="CN24" s="330">
        <f t="shared" si="13"/>
        <v>0</v>
      </c>
      <c r="CO24" s="330">
        <f t="shared" si="13"/>
        <v>0</v>
      </c>
      <c r="CP24" s="330">
        <f t="shared" si="13"/>
        <v>0</v>
      </c>
      <c r="CQ24" s="330">
        <f t="shared" si="13"/>
        <v>0</v>
      </c>
      <c r="CR24" s="330">
        <f t="shared" si="13"/>
        <v>0</v>
      </c>
      <c r="CS24" s="330">
        <f t="shared" si="13"/>
        <v>0</v>
      </c>
      <c r="CT24" s="330">
        <f t="shared" si="13"/>
        <v>0</v>
      </c>
      <c r="CU24" s="330">
        <f t="shared" si="13"/>
        <v>0</v>
      </c>
      <c r="CV24" s="330">
        <f t="shared" si="13"/>
        <v>0</v>
      </c>
      <c r="CW24" s="330">
        <f t="shared" si="13"/>
        <v>0</v>
      </c>
      <c r="CX24" s="330">
        <f t="shared" si="13"/>
        <v>0</v>
      </c>
      <c r="CY24" s="330">
        <f t="shared" si="13"/>
        <v>0</v>
      </c>
      <c r="CZ24" s="330">
        <f t="shared" si="13"/>
        <v>0</v>
      </c>
      <c r="DA24" s="330">
        <f t="shared" si="13"/>
        <v>0</v>
      </c>
      <c r="DB24" s="330">
        <f t="shared" si="13"/>
        <v>0</v>
      </c>
      <c r="DC24" s="330">
        <f t="shared" si="13"/>
        <v>0</v>
      </c>
      <c r="DD24" s="330">
        <f t="shared" si="13"/>
        <v>0</v>
      </c>
      <c r="DE24" s="330">
        <f t="shared" si="13"/>
        <v>0</v>
      </c>
      <c r="DF24" s="330">
        <f t="shared" si="13"/>
        <v>0</v>
      </c>
      <c r="DG24" s="330">
        <f t="shared" si="13"/>
        <v>0</v>
      </c>
      <c r="DH24" s="330">
        <f t="shared" si="13"/>
        <v>0</v>
      </c>
      <c r="DI24" s="330">
        <f t="shared" si="13"/>
        <v>0</v>
      </c>
      <c r="DJ24" s="330">
        <f t="shared" si="13"/>
        <v>0</v>
      </c>
      <c r="DK24" s="330">
        <f t="shared" si="13"/>
        <v>0</v>
      </c>
      <c r="DL24" s="330">
        <f t="shared" si="13"/>
        <v>0</v>
      </c>
      <c r="DM24" s="330">
        <f t="shared" si="13"/>
        <v>0</v>
      </c>
      <c r="DN24" s="330">
        <f t="shared" si="13"/>
        <v>0</v>
      </c>
      <c r="DO24" s="330">
        <f t="shared" si="13"/>
        <v>0</v>
      </c>
      <c r="DP24" s="330">
        <f t="shared" si="13"/>
        <v>0</v>
      </c>
      <c r="DQ24" s="330">
        <f t="shared" si="13"/>
        <v>0</v>
      </c>
      <c r="DR24" s="330">
        <f t="shared" si="13"/>
        <v>0</v>
      </c>
      <c r="DS24" s="330">
        <f t="shared" si="13"/>
        <v>0</v>
      </c>
      <c r="DT24" s="330">
        <f t="shared" si="13"/>
        <v>0</v>
      </c>
      <c r="DU24" s="330">
        <f t="shared" si="13"/>
        <v>0</v>
      </c>
      <c r="DV24" s="330">
        <f t="shared" si="13"/>
        <v>0</v>
      </c>
      <c r="DW24" s="331">
        <f t="shared" si="13"/>
        <v>0</v>
      </c>
    </row>
    <row r="25" spans="1:127" hidden="1" outlineLevel="1">
      <c r="A25" s="318"/>
    </row>
    <row r="26" spans="1:127" collapsed="1">
      <c r="A26" s="332"/>
    </row>
    <row r="27" spans="1:127" ht="18.600000000000001" thickBot="1">
      <c r="A27" s="332"/>
      <c r="C27" s="310" t="s">
        <v>604</v>
      </c>
    </row>
    <row r="28" spans="1:127" ht="15.6" outlineLevel="1" thickTop="1" thickBot="1">
      <c r="F28" s="319" t="s">
        <v>589</v>
      </c>
      <c r="G28" s="290" t="s">
        <v>469</v>
      </c>
    </row>
    <row r="29" spans="1:127" ht="15.6" outlineLevel="1" thickTop="1" thickBot="1">
      <c r="F29" s="319" t="s">
        <v>590</v>
      </c>
      <c r="G29" s="291">
        <v>2019</v>
      </c>
    </row>
    <row r="30" spans="1:127" ht="15.6" outlineLevel="1" thickTop="1" thickBot="1">
      <c r="F30" s="319" t="s">
        <v>591</v>
      </c>
      <c r="G30" s="291">
        <v>6</v>
      </c>
    </row>
    <row r="31" spans="1:127" ht="15.6" outlineLevel="1" thickTop="1" thickBot="1">
      <c r="F31" s="319" t="s">
        <v>592</v>
      </c>
      <c r="G31" s="290" t="s">
        <v>475</v>
      </c>
    </row>
    <row r="32" spans="1:127" ht="15.6" outlineLevel="1" thickTop="1" thickBot="1">
      <c r="F32" s="319" t="s">
        <v>593</v>
      </c>
      <c r="G32" s="291">
        <v>2019</v>
      </c>
    </row>
    <row r="33" spans="6:127" ht="15.6" outlineLevel="1" thickTop="1" thickBot="1">
      <c r="F33" s="319" t="s">
        <v>594</v>
      </c>
      <c r="G33" s="299">
        <v>0.04</v>
      </c>
    </row>
    <row r="34" spans="6:127" ht="15.6" outlineLevel="1" thickTop="1" thickBot="1">
      <c r="F34" s="319" t="s">
        <v>595</v>
      </c>
      <c r="G34" s="292"/>
    </row>
    <row r="35" spans="6:127" ht="15.6" outlineLevel="1" thickTop="1" thickBot="1">
      <c r="F35" s="319" t="s">
        <v>596</v>
      </c>
      <c r="G35" s="295">
        <v>60</v>
      </c>
    </row>
    <row r="36" spans="6:127" ht="15.6" outlineLevel="1" thickTop="1" thickBot="1"/>
    <row r="37" spans="6:127" ht="15.6" outlineLevel="1" thickTop="1" thickBot="1">
      <c r="F37" s="319" t="s">
        <v>597</v>
      </c>
      <c r="G37" s="322">
        <f>+((1+G33)^(1/12))-1</f>
        <v>3.2737397821989145E-3</v>
      </c>
    </row>
    <row r="38" spans="6:127" ht="15.6" outlineLevel="1" thickTop="1" thickBot="1">
      <c r="F38" s="319" t="s">
        <v>598</v>
      </c>
      <c r="G38" s="292">
        <f>+(G34)/((1-(1+G37)^(-G35))/G37)</f>
        <v>0</v>
      </c>
    </row>
    <row r="39" spans="6:127" ht="15" outlineLevel="1" thickTop="1"/>
    <row r="40" spans="6:127" outlineLevel="1">
      <c r="G40" s="185" t="s">
        <v>113</v>
      </c>
      <c r="H40" s="262">
        <f>+H17</f>
        <v>2019</v>
      </c>
      <c r="I40" s="262">
        <f t="shared" ref="I40:BT41" si="14">+I17</f>
        <v>2019</v>
      </c>
      <c r="J40" s="262">
        <f t="shared" si="14"/>
        <v>2019</v>
      </c>
      <c r="K40" s="262">
        <f t="shared" si="14"/>
        <v>2019</v>
      </c>
      <c r="L40" s="262">
        <f t="shared" si="14"/>
        <v>2019</v>
      </c>
      <c r="M40" s="262">
        <f t="shared" si="14"/>
        <v>2019</v>
      </c>
      <c r="N40" s="262">
        <f t="shared" si="14"/>
        <v>2019</v>
      </c>
      <c r="O40" s="262">
        <f t="shared" si="14"/>
        <v>2019</v>
      </c>
      <c r="P40" s="262">
        <f t="shared" si="14"/>
        <v>2019</v>
      </c>
      <c r="Q40" s="262">
        <f t="shared" si="14"/>
        <v>2019</v>
      </c>
      <c r="R40" s="262">
        <f t="shared" si="14"/>
        <v>2019</v>
      </c>
      <c r="S40" s="262">
        <f t="shared" si="14"/>
        <v>2019</v>
      </c>
      <c r="T40" s="262">
        <f t="shared" si="14"/>
        <v>2020</v>
      </c>
      <c r="U40" s="262">
        <f t="shared" si="14"/>
        <v>2020</v>
      </c>
      <c r="V40" s="262">
        <f t="shared" si="14"/>
        <v>2020</v>
      </c>
      <c r="W40" s="262">
        <f t="shared" si="14"/>
        <v>2020</v>
      </c>
      <c r="X40" s="262">
        <f t="shared" si="14"/>
        <v>2020</v>
      </c>
      <c r="Y40" s="262">
        <f t="shared" si="14"/>
        <v>2020</v>
      </c>
      <c r="Z40" s="262">
        <f t="shared" si="14"/>
        <v>2020</v>
      </c>
      <c r="AA40" s="262">
        <f t="shared" si="14"/>
        <v>2020</v>
      </c>
      <c r="AB40" s="262">
        <f t="shared" si="14"/>
        <v>2020</v>
      </c>
      <c r="AC40" s="262">
        <f t="shared" si="14"/>
        <v>2020</v>
      </c>
      <c r="AD40" s="262">
        <f t="shared" si="14"/>
        <v>2020</v>
      </c>
      <c r="AE40" s="262">
        <f t="shared" si="14"/>
        <v>2020</v>
      </c>
      <c r="AF40" s="262">
        <f t="shared" si="14"/>
        <v>2021</v>
      </c>
      <c r="AG40" s="262">
        <f t="shared" si="14"/>
        <v>2021</v>
      </c>
      <c r="AH40" s="262">
        <f t="shared" si="14"/>
        <v>2021</v>
      </c>
      <c r="AI40" s="262">
        <f t="shared" si="14"/>
        <v>2021</v>
      </c>
      <c r="AJ40" s="262">
        <f t="shared" si="14"/>
        <v>2021</v>
      </c>
      <c r="AK40" s="262">
        <f t="shared" si="14"/>
        <v>2021</v>
      </c>
      <c r="AL40" s="262">
        <f t="shared" si="14"/>
        <v>2021</v>
      </c>
      <c r="AM40" s="262">
        <f t="shared" si="14"/>
        <v>2021</v>
      </c>
      <c r="AN40" s="262">
        <f t="shared" si="14"/>
        <v>2021</v>
      </c>
      <c r="AO40" s="262">
        <f t="shared" si="14"/>
        <v>2021</v>
      </c>
      <c r="AP40" s="262">
        <f t="shared" si="14"/>
        <v>2021</v>
      </c>
      <c r="AQ40" s="262">
        <f t="shared" si="14"/>
        <v>2021</v>
      </c>
      <c r="AR40" s="262">
        <f t="shared" si="14"/>
        <v>2022</v>
      </c>
      <c r="AS40" s="262">
        <f t="shared" si="14"/>
        <v>2022</v>
      </c>
      <c r="AT40" s="262">
        <f t="shared" si="14"/>
        <v>2022</v>
      </c>
      <c r="AU40" s="262">
        <f t="shared" si="14"/>
        <v>2022</v>
      </c>
      <c r="AV40" s="262">
        <f t="shared" si="14"/>
        <v>2022</v>
      </c>
      <c r="AW40" s="262">
        <f t="shared" si="14"/>
        <v>2022</v>
      </c>
      <c r="AX40" s="262">
        <f t="shared" si="14"/>
        <v>2022</v>
      </c>
      <c r="AY40" s="262">
        <f t="shared" si="14"/>
        <v>2022</v>
      </c>
      <c r="AZ40" s="262">
        <f t="shared" si="14"/>
        <v>2022</v>
      </c>
      <c r="BA40" s="262">
        <f t="shared" si="14"/>
        <v>2022</v>
      </c>
      <c r="BB40" s="262">
        <f t="shared" si="14"/>
        <v>2022</v>
      </c>
      <c r="BC40" s="262">
        <f t="shared" si="14"/>
        <v>2022</v>
      </c>
      <c r="BD40" s="262">
        <f t="shared" si="14"/>
        <v>2023</v>
      </c>
      <c r="BE40" s="262">
        <f t="shared" si="14"/>
        <v>2023</v>
      </c>
      <c r="BF40" s="262">
        <f t="shared" si="14"/>
        <v>2023</v>
      </c>
      <c r="BG40" s="262">
        <f t="shared" si="14"/>
        <v>2023</v>
      </c>
      <c r="BH40" s="262">
        <f t="shared" si="14"/>
        <v>2023</v>
      </c>
      <c r="BI40" s="262">
        <f t="shared" si="14"/>
        <v>2023</v>
      </c>
      <c r="BJ40" s="262">
        <f t="shared" si="14"/>
        <v>2023</v>
      </c>
      <c r="BK40" s="262">
        <f t="shared" si="14"/>
        <v>2023</v>
      </c>
      <c r="BL40" s="262">
        <f t="shared" si="14"/>
        <v>2023</v>
      </c>
      <c r="BM40" s="262">
        <f t="shared" si="14"/>
        <v>2023</v>
      </c>
      <c r="BN40" s="262">
        <f t="shared" si="14"/>
        <v>2023</v>
      </c>
      <c r="BO40" s="262">
        <f t="shared" si="14"/>
        <v>2023</v>
      </c>
      <c r="BP40" s="262">
        <f t="shared" si="14"/>
        <v>2024</v>
      </c>
      <c r="BQ40" s="262">
        <f t="shared" si="14"/>
        <v>2024</v>
      </c>
      <c r="BR40" s="262">
        <f t="shared" si="14"/>
        <v>2024</v>
      </c>
      <c r="BS40" s="262">
        <f t="shared" si="14"/>
        <v>2024</v>
      </c>
      <c r="BT40" s="262">
        <f t="shared" si="14"/>
        <v>2024</v>
      </c>
      <c r="BU40" s="262">
        <f t="shared" ref="BU40:DW41" si="15">+BU17</f>
        <v>2024</v>
      </c>
      <c r="BV40" s="262">
        <f t="shared" si="15"/>
        <v>2024</v>
      </c>
      <c r="BW40" s="262">
        <f t="shared" si="15"/>
        <v>2024</v>
      </c>
      <c r="BX40" s="262">
        <f t="shared" si="15"/>
        <v>2024</v>
      </c>
      <c r="BY40" s="262">
        <f t="shared" si="15"/>
        <v>2024</v>
      </c>
      <c r="BZ40" s="262">
        <f t="shared" si="15"/>
        <v>2024</v>
      </c>
      <c r="CA40" s="262">
        <f t="shared" si="15"/>
        <v>2024</v>
      </c>
      <c r="CB40" s="262">
        <f t="shared" si="15"/>
        <v>2025</v>
      </c>
      <c r="CC40" s="262">
        <f t="shared" si="15"/>
        <v>2025</v>
      </c>
      <c r="CD40" s="262">
        <f t="shared" si="15"/>
        <v>2025</v>
      </c>
      <c r="CE40" s="262">
        <f t="shared" si="15"/>
        <v>2025</v>
      </c>
      <c r="CF40" s="262">
        <f t="shared" si="15"/>
        <v>2025</v>
      </c>
      <c r="CG40" s="262">
        <f t="shared" si="15"/>
        <v>2025</v>
      </c>
      <c r="CH40" s="262">
        <f t="shared" si="15"/>
        <v>2025</v>
      </c>
      <c r="CI40" s="262">
        <f t="shared" si="15"/>
        <v>2025</v>
      </c>
      <c r="CJ40" s="262">
        <f t="shared" si="15"/>
        <v>2025</v>
      </c>
      <c r="CK40" s="262">
        <f t="shared" si="15"/>
        <v>2025</v>
      </c>
      <c r="CL40" s="262">
        <f t="shared" si="15"/>
        <v>2025</v>
      </c>
      <c r="CM40" s="262">
        <f t="shared" si="15"/>
        <v>2025</v>
      </c>
      <c r="CN40" s="262">
        <f t="shared" si="15"/>
        <v>2026</v>
      </c>
      <c r="CO40" s="262">
        <f t="shared" si="15"/>
        <v>2026</v>
      </c>
      <c r="CP40" s="262">
        <f t="shared" si="15"/>
        <v>2026</v>
      </c>
      <c r="CQ40" s="262">
        <f t="shared" si="15"/>
        <v>2026</v>
      </c>
      <c r="CR40" s="262">
        <f t="shared" si="15"/>
        <v>2026</v>
      </c>
      <c r="CS40" s="262">
        <f t="shared" si="15"/>
        <v>2026</v>
      </c>
      <c r="CT40" s="262">
        <f t="shared" si="15"/>
        <v>2026</v>
      </c>
      <c r="CU40" s="262">
        <f t="shared" si="15"/>
        <v>2026</v>
      </c>
      <c r="CV40" s="262">
        <f t="shared" si="15"/>
        <v>2026</v>
      </c>
      <c r="CW40" s="262">
        <f t="shared" si="15"/>
        <v>2026</v>
      </c>
      <c r="CX40" s="262">
        <f t="shared" si="15"/>
        <v>2026</v>
      </c>
      <c r="CY40" s="262">
        <f t="shared" si="15"/>
        <v>2026</v>
      </c>
      <c r="CZ40" s="262">
        <f t="shared" si="15"/>
        <v>2027</v>
      </c>
      <c r="DA40" s="262">
        <f t="shared" si="15"/>
        <v>2027</v>
      </c>
      <c r="DB40" s="262">
        <f t="shared" si="15"/>
        <v>2027</v>
      </c>
      <c r="DC40" s="262">
        <f t="shared" si="15"/>
        <v>2027</v>
      </c>
      <c r="DD40" s="262">
        <f t="shared" si="15"/>
        <v>2027</v>
      </c>
      <c r="DE40" s="262">
        <f t="shared" si="15"/>
        <v>2027</v>
      </c>
      <c r="DF40" s="262">
        <f t="shared" si="15"/>
        <v>2027</v>
      </c>
      <c r="DG40" s="262">
        <f t="shared" si="15"/>
        <v>2027</v>
      </c>
      <c r="DH40" s="262">
        <f t="shared" si="15"/>
        <v>2027</v>
      </c>
      <c r="DI40" s="262">
        <f t="shared" si="15"/>
        <v>2027</v>
      </c>
      <c r="DJ40" s="262">
        <f t="shared" si="15"/>
        <v>2027</v>
      </c>
      <c r="DK40" s="262">
        <f t="shared" si="15"/>
        <v>2027</v>
      </c>
      <c r="DL40" s="262">
        <f t="shared" si="15"/>
        <v>2028</v>
      </c>
      <c r="DM40" s="262">
        <f t="shared" si="15"/>
        <v>2028</v>
      </c>
      <c r="DN40" s="262">
        <f t="shared" si="15"/>
        <v>2028</v>
      </c>
      <c r="DO40" s="262">
        <f t="shared" si="15"/>
        <v>2028</v>
      </c>
      <c r="DP40" s="262">
        <f t="shared" si="15"/>
        <v>2028</v>
      </c>
      <c r="DQ40" s="262">
        <f t="shared" si="15"/>
        <v>2028</v>
      </c>
      <c r="DR40" s="262">
        <f t="shared" si="15"/>
        <v>2028</v>
      </c>
      <c r="DS40" s="262">
        <f t="shared" si="15"/>
        <v>2028</v>
      </c>
      <c r="DT40" s="262">
        <f t="shared" si="15"/>
        <v>2028</v>
      </c>
      <c r="DU40" s="262">
        <f t="shared" si="15"/>
        <v>2028</v>
      </c>
      <c r="DV40" s="262">
        <f t="shared" si="15"/>
        <v>2028</v>
      </c>
      <c r="DW40" s="262">
        <f t="shared" si="15"/>
        <v>2028</v>
      </c>
    </row>
    <row r="41" spans="6:127" ht="15" outlineLevel="1" thickBot="1">
      <c r="G41" s="185" t="s">
        <v>282</v>
      </c>
      <c r="H41" s="262" t="str">
        <f>+H18</f>
        <v>gen</v>
      </c>
      <c r="I41" s="262" t="str">
        <f t="shared" si="14"/>
        <v>feb</v>
      </c>
      <c r="J41" s="262" t="str">
        <f t="shared" si="14"/>
        <v>mar</v>
      </c>
      <c r="K41" s="262" t="str">
        <f t="shared" si="14"/>
        <v>apr</v>
      </c>
      <c r="L41" s="262" t="str">
        <f t="shared" si="14"/>
        <v>mag</v>
      </c>
      <c r="M41" s="262" t="str">
        <f t="shared" si="14"/>
        <v>giu</v>
      </c>
      <c r="N41" s="262" t="str">
        <f t="shared" si="14"/>
        <v>lug</v>
      </c>
      <c r="O41" s="262" t="str">
        <f t="shared" si="14"/>
        <v>ago</v>
      </c>
      <c r="P41" s="262" t="str">
        <f t="shared" si="14"/>
        <v>set</v>
      </c>
      <c r="Q41" s="262" t="str">
        <f t="shared" si="14"/>
        <v>ott</v>
      </c>
      <c r="R41" s="262" t="str">
        <f t="shared" si="14"/>
        <v>nov</v>
      </c>
      <c r="S41" s="262" t="str">
        <f t="shared" si="14"/>
        <v>dic</v>
      </c>
      <c r="T41" s="262" t="str">
        <f t="shared" si="14"/>
        <v>gen</v>
      </c>
      <c r="U41" s="262" t="str">
        <f t="shared" si="14"/>
        <v>feb</v>
      </c>
      <c r="V41" s="262" t="str">
        <f t="shared" si="14"/>
        <v>mar</v>
      </c>
      <c r="W41" s="262" t="str">
        <f t="shared" si="14"/>
        <v>apr</v>
      </c>
      <c r="X41" s="262" t="str">
        <f t="shared" si="14"/>
        <v>mag</v>
      </c>
      <c r="Y41" s="262" t="str">
        <f t="shared" si="14"/>
        <v>giu</v>
      </c>
      <c r="Z41" s="262" t="str">
        <f t="shared" si="14"/>
        <v>lug</v>
      </c>
      <c r="AA41" s="262" t="str">
        <f t="shared" si="14"/>
        <v>ago</v>
      </c>
      <c r="AB41" s="262" t="str">
        <f t="shared" si="14"/>
        <v>set</v>
      </c>
      <c r="AC41" s="262" t="str">
        <f t="shared" si="14"/>
        <v>ott</v>
      </c>
      <c r="AD41" s="262" t="str">
        <f t="shared" si="14"/>
        <v>nov</v>
      </c>
      <c r="AE41" s="262" t="str">
        <f t="shared" si="14"/>
        <v>dic</v>
      </c>
      <c r="AF41" s="262" t="str">
        <f t="shared" si="14"/>
        <v>gen</v>
      </c>
      <c r="AG41" s="262" t="str">
        <f t="shared" si="14"/>
        <v>feb</v>
      </c>
      <c r="AH41" s="262" t="str">
        <f t="shared" si="14"/>
        <v>mar</v>
      </c>
      <c r="AI41" s="262" t="str">
        <f t="shared" si="14"/>
        <v>apr</v>
      </c>
      <c r="AJ41" s="262" t="str">
        <f t="shared" si="14"/>
        <v>mag</v>
      </c>
      <c r="AK41" s="262" t="str">
        <f t="shared" si="14"/>
        <v>giu</v>
      </c>
      <c r="AL41" s="262" t="str">
        <f t="shared" si="14"/>
        <v>lug</v>
      </c>
      <c r="AM41" s="262" t="str">
        <f t="shared" si="14"/>
        <v>ago</v>
      </c>
      <c r="AN41" s="262" t="str">
        <f t="shared" si="14"/>
        <v>set</v>
      </c>
      <c r="AO41" s="262" t="str">
        <f t="shared" si="14"/>
        <v>ott</v>
      </c>
      <c r="AP41" s="262" t="str">
        <f t="shared" si="14"/>
        <v>nov</v>
      </c>
      <c r="AQ41" s="262" t="str">
        <f t="shared" si="14"/>
        <v>dic</v>
      </c>
      <c r="AR41" s="262" t="str">
        <f t="shared" si="14"/>
        <v>gen</v>
      </c>
      <c r="AS41" s="262" t="str">
        <f t="shared" si="14"/>
        <v>feb</v>
      </c>
      <c r="AT41" s="262" t="str">
        <f t="shared" si="14"/>
        <v>mar</v>
      </c>
      <c r="AU41" s="262" t="str">
        <f t="shared" si="14"/>
        <v>apr</v>
      </c>
      <c r="AV41" s="262" t="str">
        <f t="shared" si="14"/>
        <v>mag</v>
      </c>
      <c r="AW41" s="262" t="str">
        <f t="shared" si="14"/>
        <v>giu</v>
      </c>
      <c r="AX41" s="262" t="str">
        <f t="shared" si="14"/>
        <v>lug</v>
      </c>
      <c r="AY41" s="262" t="str">
        <f t="shared" si="14"/>
        <v>ago</v>
      </c>
      <c r="AZ41" s="262" t="str">
        <f t="shared" si="14"/>
        <v>set</v>
      </c>
      <c r="BA41" s="262" t="str">
        <f t="shared" si="14"/>
        <v>ott</v>
      </c>
      <c r="BB41" s="262" t="str">
        <f t="shared" si="14"/>
        <v>nov</v>
      </c>
      <c r="BC41" s="262" t="str">
        <f t="shared" si="14"/>
        <v>dic</v>
      </c>
      <c r="BD41" s="262" t="str">
        <f t="shared" si="14"/>
        <v>gen</v>
      </c>
      <c r="BE41" s="262" t="str">
        <f t="shared" si="14"/>
        <v>feb</v>
      </c>
      <c r="BF41" s="262" t="str">
        <f t="shared" si="14"/>
        <v>mar</v>
      </c>
      <c r="BG41" s="262" t="str">
        <f t="shared" si="14"/>
        <v>apr</v>
      </c>
      <c r="BH41" s="262" t="str">
        <f t="shared" si="14"/>
        <v>mag</v>
      </c>
      <c r="BI41" s="262" t="str">
        <f t="shared" si="14"/>
        <v>giu</v>
      </c>
      <c r="BJ41" s="262" t="str">
        <f t="shared" si="14"/>
        <v>lug</v>
      </c>
      <c r="BK41" s="262" t="str">
        <f t="shared" si="14"/>
        <v>ago</v>
      </c>
      <c r="BL41" s="262" t="str">
        <f t="shared" si="14"/>
        <v>set</v>
      </c>
      <c r="BM41" s="262" t="str">
        <f t="shared" si="14"/>
        <v>ott</v>
      </c>
      <c r="BN41" s="262" t="str">
        <f t="shared" si="14"/>
        <v>nov</v>
      </c>
      <c r="BO41" s="262" t="str">
        <f t="shared" si="14"/>
        <v>dic</v>
      </c>
      <c r="BP41" s="262" t="str">
        <f t="shared" si="14"/>
        <v>gen</v>
      </c>
      <c r="BQ41" s="262" t="str">
        <f t="shared" si="14"/>
        <v>feb</v>
      </c>
      <c r="BR41" s="262" t="str">
        <f t="shared" si="14"/>
        <v>mar</v>
      </c>
      <c r="BS41" s="262" t="str">
        <f t="shared" si="14"/>
        <v>apr</v>
      </c>
      <c r="BT41" s="262" t="str">
        <f t="shared" si="14"/>
        <v>mag</v>
      </c>
      <c r="BU41" s="262" t="str">
        <f t="shared" si="15"/>
        <v>giu</v>
      </c>
      <c r="BV41" s="262" t="str">
        <f t="shared" si="15"/>
        <v>lug</v>
      </c>
      <c r="BW41" s="262" t="str">
        <f t="shared" si="15"/>
        <v>ago</v>
      </c>
      <c r="BX41" s="262" t="str">
        <f t="shared" si="15"/>
        <v>set</v>
      </c>
      <c r="BY41" s="262" t="str">
        <f t="shared" si="15"/>
        <v>ott</v>
      </c>
      <c r="BZ41" s="262" t="str">
        <f t="shared" si="15"/>
        <v>nov</v>
      </c>
      <c r="CA41" s="262" t="str">
        <f t="shared" si="15"/>
        <v>dic</v>
      </c>
      <c r="CB41" s="262" t="str">
        <f t="shared" si="15"/>
        <v>gen</v>
      </c>
      <c r="CC41" s="262" t="str">
        <f t="shared" si="15"/>
        <v>feb</v>
      </c>
      <c r="CD41" s="262" t="str">
        <f t="shared" si="15"/>
        <v>mar</v>
      </c>
      <c r="CE41" s="262" t="str">
        <f t="shared" si="15"/>
        <v>apr</v>
      </c>
      <c r="CF41" s="262" t="str">
        <f t="shared" si="15"/>
        <v>mag</v>
      </c>
      <c r="CG41" s="262" t="str">
        <f t="shared" si="15"/>
        <v>giu</v>
      </c>
      <c r="CH41" s="262" t="str">
        <f t="shared" si="15"/>
        <v>lug</v>
      </c>
      <c r="CI41" s="262" t="str">
        <f t="shared" si="15"/>
        <v>ago</v>
      </c>
      <c r="CJ41" s="262" t="str">
        <f t="shared" si="15"/>
        <v>set</v>
      </c>
      <c r="CK41" s="262" t="str">
        <f t="shared" si="15"/>
        <v>ott</v>
      </c>
      <c r="CL41" s="262" t="str">
        <f t="shared" si="15"/>
        <v>nov</v>
      </c>
      <c r="CM41" s="262" t="str">
        <f t="shared" si="15"/>
        <v>dic</v>
      </c>
      <c r="CN41" s="262" t="str">
        <f t="shared" si="15"/>
        <v>gen</v>
      </c>
      <c r="CO41" s="262" t="str">
        <f t="shared" si="15"/>
        <v>feb</v>
      </c>
      <c r="CP41" s="262" t="str">
        <f t="shared" si="15"/>
        <v>mar</v>
      </c>
      <c r="CQ41" s="262" t="str">
        <f t="shared" si="15"/>
        <v>apr</v>
      </c>
      <c r="CR41" s="262" t="str">
        <f t="shared" si="15"/>
        <v>mag</v>
      </c>
      <c r="CS41" s="262" t="str">
        <f t="shared" si="15"/>
        <v>giu</v>
      </c>
      <c r="CT41" s="262" t="str">
        <f t="shared" si="15"/>
        <v>lug</v>
      </c>
      <c r="CU41" s="262" t="str">
        <f t="shared" si="15"/>
        <v>ago</v>
      </c>
      <c r="CV41" s="262" t="str">
        <f t="shared" si="15"/>
        <v>set</v>
      </c>
      <c r="CW41" s="262" t="str">
        <f t="shared" si="15"/>
        <v>ott</v>
      </c>
      <c r="CX41" s="262" t="str">
        <f t="shared" si="15"/>
        <v>nov</v>
      </c>
      <c r="CY41" s="262" t="str">
        <f t="shared" si="15"/>
        <v>dic</v>
      </c>
      <c r="CZ41" s="262" t="str">
        <f t="shared" si="15"/>
        <v>gen</v>
      </c>
      <c r="DA41" s="262" t="str">
        <f t="shared" si="15"/>
        <v>feb</v>
      </c>
      <c r="DB41" s="262" t="str">
        <f t="shared" si="15"/>
        <v>mar</v>
      </c>
      <c r="DC41" s="262" t="str">
        <f t="shared" si="15"/>
        <v>apr</v>
      </c>
      <c r="DD41" s="262" t="str">
        <f t="shared" si="15"/>
        <v>mag</v>
      </c>
      <c r="DE41" s="262" t="str">
        <f t="shared" si="15"/>
        <v>giu</v>
      </c>
      <c r="DF41" s="262" t="str">
        <f t="shared" si="15"/>
        <v>lug</v>
      </c>
      <c r="DG41" s="262" t="str">
        <f t="shared" si="15"/>
        <v>ago</v>
      </c>
      <c r="DH41" s="262" t="str">
        <f t="shared" si="15"/>
        <v>set</v>
      </c>
      <c r="DI41" s="262" t="str">
        <f t="shared" si="15"/>
        <v>ott</v>
      </c>
      <c r="DJ41" s="262" t="str">
        <f t="shared" si="15"/>
        <v>nov</v>
      </c>
      <c r="DK41" s="262" t="str">
        <f t="shared" si="15"/>
        <v>dic</v>
      </c>
      <c r="DL41" s="262" t="str">
        <f t="shared" si="15"/>
        <v>gen</v>
      </c>
      <c r="DM41" s="262" t="str">
        <f t="shared" si="15"/>
        <v>feb</v>
      </c>
      <c r="DN41" s="262" t="str">
        <f t="shared" si="15"/>
        <v>mar</v>
      </c>
      <c r="DO41" s="262" t="str">
        <f t="shared" si="15"/>
        <v>apr</v>
      </c>
      <c r="DP41" s="262" t="str">
        <f t="shared" si="15"/>
        <v>mag</v>
      </c>
      <c r="DQ41" s="262" t="str">
        <f t="shared" si="15"/>
        <v>giu</v>
      </c>
      <c r="DR41" s="262" t="str">
        <f t="shared" si="15"/>
        <v>lug</v>
      </c>
      <c r="DS41" s="262" t="str">
        <f t="shared" si="15"/>
        <v>ago</v>
      </c>
      <c r="DT41" s="262" t="str">
        <f t="shared" si="15"/>
        <v>set</v>
      </c>
      <c r="DU41" s="262" t="str">
        <f t="shared" si="15"/>
        <v>ott</v>
      </c>
      <c r="DV41" s="262" t="str">
        <f t="shared" si="15"/>
        <v>nov</v>
      </c>
      <c r="DW41" s="262" t="str">
        <f t="shared" si="15"/>
        <v>dic</v>
      </c>
    </row>
    <row r="42" spans="6:127" ht="15.6" outlineLevel="1" thickTop="1" thickBot="1">
      <c r="F42" s="319" t="s">
        <v>599</v>
      </c>
      <c r="H42" s="324">
        <f>+IF(AND($G31=H41,$G32=H40),$G38,0)</f>
        <v>0</v>
      </c>
      <c r="I42" s="325">
        <f t="shared" ref="I42:BT42" si="16">+(IF(AND($G31=I41,$G32=I40),$G38,0)+H42)*IF(H47&lt;=0,0,1)</f>
        <v>0</v>
      </c>
      <c r="J42" s="325">
        <f t="shared" si="16"/>
        <v>0</v>
      </c>
      <c r="K42" s="325">
        <f t="shared" si="16"/>
        <v>0</v>
      </c>
      <c r="L42" s="325">
        <f t="shared" si="16"/>
        <v>0</v>
      </c>
      <c r="M42" s="325">
        <f t="shared" si="16"/>
        <v>0</v>
      </c>
      <c r="N42" s="325">
        <f t="shared" si="16"/>
        <v>0</v>
      </c>
      <c r="O42" s="325">
        <f t="shared" si="16"/>
        <v>0</v>
      </c>
      <c r="P42" s="325">
        <f t="shared" si="16"/>
        <v>0</v>
      </c>
      <c r="Q42" s="325">
        <f t="shared" si="16"/>
        <v>0</v>
      </c>
      <c r="R42" s="325">
        <f t="shared" si="16"/>
        <v>0</v>
      </c>
      <c r="S42" s="325">
        <f t="shared" si="16"/>
        <v>0</v>
      </c>
      <c r="T42" s="325">
        <f t="shared" si="16"/>
        <v>0</v>
      </c>
      <c r="U42" s="325">
        <f t="shared" si="16"/>
        <v>0</v>
      </c>
      <c r="V42" s="325">
        <f t="shared" si="16"/>
        <v>0</v>
      </c>
      <c r="W42" s="325">
        <f t="shared" si="16"/>
        <v>0</v>
      </c>
      <c r="X42" s="325">
        <f t="shared" si="16"/>
        <v>0</v>
      </c>
      <c r="Y42" s="325">
        <f t="shared" si="16"/>
        <v>0</v>
      </c>
      <c r="Z42" s="325">
        <f t="shared" si="16"/>
        <v>0</v>
      </c>
      <c r="AA42" s="325">
        <f t="shared" si="16"/>
        <v>0</v>
      </c>
      <c r="AB42" s="325">
        <f t="shared" si="16"/>
        <v>0</v>
      </c>
      <c r="AC42" s="325">
        <f t="shared" si="16"/>
        <v>0</v>
      </c>
      <c r="AD42" s="325">
        <f t="shared" si="16"/>
        <v>0</v>
      </c>
      <c r="AE42" s="325">
        <f t="shared" si="16"/>
        <v>0</v>
      </c>
      <c r="AF42" s="325">
        <f t="shared" si="16"/>
        <v>0</v>
      </c>
      <c r="AG42" s="325">
        <f t="shared" si="16"/>
        <v>0</v>
      </c>
      <c r="AH42" s="325">
        <f t="shared" si="16"/>
        <v>0</v>
      </c>
      <c r="AI42" s="325">
        <f t="shared" si="16"/>
        <v>0</v>
      </c>
      <c r="AJ42" s="325">
        <f t="shared" si="16"/>
        <v>0</v>
      </c>
      <c r="AK42" s="325">
        <f t="shared" si="16"/>
        <v>0</v>
      </c>
      <c r="AL42" s="325">
        <f t="shared" si="16"/>
        <v>0</v>
      </c>
      <c r="AM42" s="325">
        <f t="shared" si="16"/>
        <v>0</v>
      </c>
      <c r="AN42" s="325">
        <f t="shared" si="16"/>
        <v>0</v>
      </c>
      <c r="AO42" s="325">
        <f t="shared" si="16"/>
        <v>0</v>
      </c>
      <c r="AP42" s="325">
        <f t="shared" si="16"/>
        <v>0</v>
      </c>
      <c r="AQ42" s="325">
        <f t="shared" si="16"/>
        <v>0</v>
      </c>
      <c r="AR42" s="325">
        <f t="shared" si="16"/>
        <v>0</v>
      </c>
      <c r="AS42" s="325">
        <f t="shared" si="16"/>
        <v>0</v>
      </c>
      <c r="AT42" s="325">
        <f t="shared" si="16"/>
        <v>0</v>
      </c>
      <c r="AU42" s="325">
        <f t="shared" si="16"/>
        <v>0</v>
      </c>
      <c r="AV42" s="325">
        <f t="shared" si="16"/>
        <v>0</v>
      </c>
      <c r="AW42" s="325">
        <f t="shared" si="16"/>
        <v>0</v>
      </c>
      <c r="AX42" s="325">
        <f t="shared" si="16"/>
        <v>0</v>
      </c>
      <c r="AY42" s="325">
        <f t="shared" si="16"/>
        <v>0</v>
      </c>
      <c r="AZ42" s="325">
        <f t="shared" si="16"/>
        <v>0</v>
      </c>
      <c r="BA42" s="325">
        <f t="shared" si="16"/>
        <v>0</v>
      </c>
      <c r="BB42" s="325">
        <f t="shared" si="16"/>
        <v>0</v>
      </c>
      <c r="BC42" s="325">
        <f t="shared" si="16"/>
        <v>0</v>
      </c>
      <c r="BD42" s="325">
        <f t="shared" si="16"/>
        <v>0</v>
      </c>
      <c r="BE42" s="325">
        <f t="shared" si="16"/>
        <v>0</v>
      </c>
      <c r="BF42" s="325">
        <f t="shared" si="16"/>
        <v>0</v>
      </c>
      <c r="BG42" s="325">
        <f t="shared" si="16"/>
        <v>0</v>
      </c>
      <c r="BH42" s="325">
        <f t="shared" si="16"/>
        <v>0</v>
      </c>
      <c r="BI42" s="325">
        <f t="shared" si="16"/>
        <v>0</v>
      </c>
      <c r="BJ42" s="325">
        <f t="shared" si="16"/>
        <v>0</v>
      </c>
      <c r="BK42" s="325">
        <f t="shared" si="16"/>
        <v>0</v>
      </c>
      <c r="BL42" s="325">
        <f t="shared" si="16"/>
        <v>0</v>
      </c>
      <c r="BM42" s="325">
        <f t="shared" si="16"/>
        <v>0</v>
      </c>
      <c r="BN42" s="325">
        <f t="shared" si="16"/>
        <v>0</v>
      </c>
      <c r="BO42" s="325">
        <f t="shared" si="16"/>
        <v>0</v>
      </c>
      <c r="BP42" s="325">
        <f t="shared" si="16"/>
        <v>0</v>
      </c>
      <c r="BQ42" s="325">
        <f t="shared" si="16"/>
        <v>0</v>
      </c>
      <c r="BR42" s="325">
        <f t="shared" si="16"/>
        <v>0</v>
      </c>
      <c r="BS42" s="325">
        <f t="shared" si="16"/>
        <v>0</v>
      </c>
      <c r="BT42" s="325">
        <f t="shared" si="16"/>
        <v>0</v>
      </c>
      <c r="BU42" s="325">
        <f t="shared" ref="BU42:CG42" si="17">+(IF(AND($G31=BU41,$G32=BU40),$G38,0)+BT42)*IF(BT47&lt;=0,0,1)</f>
        <v>0</v>
      </c>
      <c r="BV42" s="325">
        <f t="shared" si="17"/>
        <v>0</v>
      </c>
      <c r="BW42" s="325">
        <f t="shared" si="17"/>
        <v>0</v>
      </c>
      <c r="BX42" s="325">
        <f t="shared" si="17"/>
        <v>0</v>
      </c>
      <c r="BY42" s="325">
        <f t="shared" si="17"/>
        <v>0</v>
      </c>
      <c r="BZ42" s="325">
        <f t="shared" si="17"/>
        <v>0</v>
      </c>
      <c r="CA42" s="325">
        <f t="shared" si="17"/>
        <v>0</v>
      </c>
      <c r="CB42" s="325">
        <f t="shared" si="17"/>
        <v>0</v>
      </c>
      <c r="CC42" s="325">
        <f t="shared" si="17"/>
        <v>0</v>
      </c>
      <c r="CD42" s="325">
        <f t="shared" si="17"/>
        <v>0</v>
      </c>
      <c r="CE42" s="325">
        <f t="shared" si="17"/>
        <v>0</v>
      </c>
      <c r="CF42" s="325">
        <f t="shared" si="17"/>
        <v>0</v>
      </c>
      <c r="CG42" s="325">
        <f t="shared" si="17"/>
        <v>0</v>
      </c>
      <c r="CH42" s="325">
        <f>+(IF(AND($G31=CH41,$G32=CH40),$G38,0)+CG42)*IF(CG47&lt;=0,0,1)</f>
        <v>0</v>
      </c>
      <c r="CI42" s="325">
        <f t="shared" ref="CI42:DW42" si="18">+(IF(AND($G31=CI41,$G32=CI40),$G38,0)+CH42)*IF(CH47&lt;=0,0,1)</f>
        <v>0</v>
      </c>
      <c r="CJ42" s="325">
        <f t="shared" si="18"/>
        <v>0</v>
      </c>
      <c r="CK42" s="325">
        <f t="shared" si="18"/>
        <v>0</v>
      </c>
      <c r="CL42" s="325">
        <f t="shared" si="18"/>
        <v>0</v>
      </c>
      <c r="CM42" s="325">
        <f t="shared" si="18"/>
        <v>0</v>
      </c>
      <c r="CN42" s="325">
        <f t="shared" si="18"/>
        <v>0</v>
      </c>
      <c r="CO42" s="325">
        <f t="shared" si="18"/>
        <v>0</v>
      </c>
      <c r="CP42" s="325">
        <f t="shared" si="18"/>
        <v>0</v>
      </c>
      <c r="CQ42" s="325">
        <f t="shared" si="18"/>
        <v>0</v>
      </c>
      <c r="CR42" s="325">
        <f t="shared" si="18"/>
        <v>0</v>
      </c>
      <c r="CS42" s="325">
        <f t="shared" si="18"/>
        <v>0</v>
      </c>
      <c r="CT42" s="325">
        <f t="shared" si="18"/>
        <v>0</v>
      </c>
      <c r="CU42" s="325">
        <f t="shared" si="18"/>
        <v>0</v>
      </c>
      <c r="CV42" s="325">
        <f t="shared" si="18"/>
        <v>0</v>
      </c>
      <c r="CW42" s="325">
        <f t="shared" si="18"/>
        <v>0</v>
      </c>
      <c r="CX42" s="325">
        <f t="shared" si="18"/>
        <v>0</v>
      </c>
      <c r="CY42" s="325">
        <f t="shared" si="18"/>
        <v>0</v>
      </c>
      <c r="CZ42" s="325">
        <f t="shared" si="18"/>
        <v>0</v>
      </c>
      <c r="DA42" s="325">
        <f t="shared" si="18"/>
        <v>0</v>
      </c>
      <c r="DB42" s="325">
        <f t="shared" si="18"/>
        <v>0</v>
      </c>
      <c r="DC42" s="325">
        <f t="shared" si="18"/>
        <v>0</v>
      </c>
      <c r="DD42" s="325">
        <f t="shared" si="18"/>
        <v>0</v>
      </c>
      <c r="DE42" s="325">
        <f t="shared" si="18"/>
        <v>0</v>
      </c>
      <c r="DF42" s="325">
        <f t="shared" si="18"/>
        <v>0</v>
      </c>
      <c r="DG42" s="325">
        <f t="shared" si="18"/>
        <v>0</v>
      </c>
      <c r="DH42" s="325">
        <f t="shared" si="18"/>
        <v>0</v>
      </c>
      <c r="DI42" s="325">
        <f t="shared" si="18"/>
        <v>0</v>
      </c>
      <c r="DJ42" s="325">
        <f t="shared" si="18"/>
        <v>0</v>
      </c>
      <c r="DK42" s="325">
        <f t="shared" si="18"/>
        <v>0</v>
      </c>
      <c r="DL42" s="325">
        <f t="shared" si="18"/>
        <v>0</v>
      </c>
      <c r="DM42" s="325">
        <f t="shared" si="18"/>
        <v>0</v>
      </c>
      <c r="DN42" s="325">
        <f t="shared" si="18"/>
        <v>0</v>
      </c>
      <c r="DO42" s="325">
        <f t="shared" si="18"/>
        <v>0</v>
      </c>
      <c r="DP42" s="325">
        <f t="shared" si="18"/>
        <v>0</v>
      </c>
      <c r="DQ42" s="325">
        <f t="shared" si="18"/>
        <v>0</v>
      </c>
      <c r="DR42" s="325">
        <f t="shared" si="18"/>
        <v>0</v>
      </c>
      <c r="DS42" s="325">
        <f t="shared" si="18"/>
        <v>0</v>
      </c>
      <c r="DT42" s="325">
        <f t="shared" si="18"/>
        <v>0</v>
      </c>
      <c r="DU42" s="325">
        <f t="shared" si="18"/>
        <v>0</v>
      </c>
      <c r="DV42" s="325">
        <f t="shared" si="18"/>
        <v>0</v>
      </c>
      <c r="DW42" s="325">
        <f t="shared" si="18"/>
        <v>0</v>
      </c>
    </row>
    <row r="43" spans="6:127" ht="15.6" outlineLevel="1" thickTop="1" thickBot="1">
      <c r="F43" s="319" t="s">
        <v>600</v>
      </c>
      <c r="H43" s="326">
        <f>+IF(H42=0,0,H42-H44)</f>
        <v>0</v>
      </c>
      <c r="I43" s="327">
        <f>+IF(I42=0,0,I42-I44)</f>
        <v>0</v>
      </c>
      <c r="J43" s="327">
        <f t="shared" ref="J43:BU43" si="19">+IF(J42=0,0,J42-J44)</f>
        <v>0</v>
      </c>
      <c r="K43" s="327">
        <f t="shared" si="19"/>
        <v>0</v>
      </c>
      <c r="L43" s="327">
        <f t="shared" si="19"/>
        <v>0</v>
      </c>
      <c r="M43" s="327">
        <f t="shared" si="19"/>
        <v>0</v>
      </c>
      <c r="N43" s="327">
        <f t="shared" si="19"/>
        <v>0</v>
      </c>
      <c r="O43" s="327">
        <f t="shared" si="19"/>
        <v>0</v>
      </c>
      <c r="P43" s="327">
        <f t="shared" si="19"/>
        <v>0</v>
      </c>
      <c r="Q43" s="327">
        <f t="shared" si="19"/>
        <v>0</v>
      </c>
      <c r="R43" s="327">
        <f t="shared" si="19"/>
        <v>0</v>
      </c>
      <c r="S43" s="327">
        <f t="shared" si="19"/>
        <v>0</v>
      </c>
      <c r="T43" s="327">
        <f t="shared" si="19"/>
        <v>0</v>
      </c>
      <c r="U43" s="327">
        <f t="shared" si="19"/>
        <v>0</v>
      </c>
      <c r="V43" s="327">
        <f t="shared" si="19"/>
        <v>0</v>
      </c>
      <c r="W43" s="327">
        <f t="shared" si="19"/>
        <v>0</v>
      </c>
      <c r="X43" s="327">
        <f t="shared" si="19"/>
        <v>0</v>
      </c>
      <c r="Y43" s="327">
        <f t="shared" si="19"/>
        <v>0</v>
      </c>
      <c r="Z43" s="327">
        <f t="shared" si="19"/>
        <v>0</v>
      </c>
      <c r="AA43" s="327">
        <f t="shared" si="19"/>
        <v>0</v>
      </c>
      <c r="AB43" s="327">
        <f t="shared" si="19"/>
        <v>0</v>
      </c>
      <c r="AC43" s="327">
        <f t="shared" si="19"/>
        <v>0</v>
      </c>
      <c r="AD43" s="327">
        <f t="shared" si="19"/>
        <v>0</v>
      </c>
      <c r="AE43" s="327">
        <f t="shared" si="19"/>
        <v>0</v>
      </c>
      <c r="AF43" s="327">
        <f t="shared" si="19"/>
        <v>0</v>
      </c>
      <c r="AG43" s="327">
        <f t="shared" si="19"/>
        <v>0</v>
      </c>
      <c r="AH43" s="327">
        <f t="shared" si="19"/>
        <v>0</v>
      </c>
      <c r="AI43" s="327">
        <f t="shared" si="19"/>
        <v>0</v>
      </c>
      <c r="AJ43" s="327">
        <f t="shared" si="19"/>
        <v>0</v>
      </c>
      <c r="AK43" s="327">
        <f t="shared" si="19"/>
        <v>0</v>
      </c>
      <c r="AL43" s="327">
        <f t="shared" si="19"/>
        <v>0</v>
      </c>
      <c r="AM43" s="327">
        <f t="shared" si="19"/>
        <v>0</v>
      </c>
      <c r="AN43" s="327">
        <f t="shared" si="19"/>
        <v>0</v>
      </c>
      <c r="AO43" s="327">
        <f t="shared" si="19"/>
        <v>0</v>
      </c>
      <c r="AP43" s="327">
        <f t="shared" si="19"/>
        <v>0</v>
      </c>
      <c r="AQ43" s="327">
        <f t="shared" si="19"/>
        <v>0</v>
      </c>
      <c r="AR43" s="327">
        <f t="shared" si="19"/>
        <v>0</v>
      </c>
      <c r="AS43" s="327">
        <f t="shared" si="19"/>
        <v>0</v>
      </c>
      <c r="AT43" s="327">
        <f t="shared" si="19"/>
        <v>0</v>
      </c>
      <c r="AU43" s="327">
        <f t="shared" si="19"/>
        <v>0</v>
      </c>
      <c r="AV43" s="327">
        <f t="shared" si="19"/>
        <v>0</v>
      </c>
      <c r="AW43" s="327">
        <f t="shared" si="19"/>
        <v>0</v>
      </c>
      <c r="AX43" s="327">
        <f t="shared" si="19"/>
        <v>0</v>
      </c>
      <c r="AY43" s="327">
        <f t="shared" si="19"/>
        <v>0</v>
      </c>
      <c r="AZ43" s="327">
        <f t="shared" si="19"/>
        <v>0</v>
      </c>
      <c r="BA43" s="327">
        <f t="shared" si="19"/>
        <v>0</v>
      </c>
      <c r="BB43" s="327">
        <f t="shared" si="19"/>
        <v>0</v>
      </c>
      <c r="BC43" s="327">
        <f t="shared" si="19"/>
        <v>0</v>
      </c>
      <c r="BD43" s="327">
        <f t="shared" si="19"/>
        <v>0</v>
      </c>
      <c r="BE43" s="327">
        <f t="shared" si="19"/>
        <v>0</v>
      </c>
      <c r="BF43" s="327">
        <f t="shared" si="19"/>
        <v>0</v>
      </c>
      <c r="BG43" s="327">
        <f t="shared" si="19"/>
        <v>0</v>
      </c>
      <c r="BH43" s="327">
        <f t="shared" si="19"/>
        <v>0</v>
      </c>
      <c r="BI43" s="327">
        <f t="shared" si="19"/>
        <v>0</v>
      </c>
      <c r="BJ43" s="327">
        <f t="shared" si="19"/>
        <v>0</v>
      </c>
      <c r="BK43" s="327">
        <f t="shared" si="19"/>
        <v>0</v>
      </c>
      <c r="BL43" s="327">
        <f t="shared" si="19"/>
        <v>0</v>
      </c>
      <c r="BM43" s="327">
        <f t="shared" si="19"/>
        <v>0</v>
      </c>
      <c r="BN43" s="327">
        <f t="shared" si="19"/>
        <v>0</v>
      </c>
      <c r="BO43" s="327">
        <f t="shared" si="19"/>
        <v>0</v>
      </c>
      <c r="BP43" s="327">
        <f t="shared" si="19"/>
        <v>0</v>
      </c>
      <c r="BQ43" s="327">
        <f t="shared" si="19"/>
        <v>0</v>
      </c>
      <c r="BR43" s="327">
        <f t="shared" si="19"/>
        <v>0</v>
      </c>
      <c r="BS43" s="327">
        <f t="shared" si="19"/>
        <v>0</v>
      </c>
      <c r="BT43" s="327">
        <f t="shared" si="19"/>
        <v>0</v>
      </c>
      <c r="BU43" s="327">
        <f t="shared" si="19"/>
        <v>0</v>
      </c>
      <c r="BV43" s="327">
        <f t="shared" ref="BV43:DW43" si="20">+IF(BV42=0,0,BV42-BV44)</f>
        <v>0</v>
      </c>
      <c r="BW43" s="327">
        <f t="shared" si="20"/>
        <v>0</v>
      </c>
      <c r="BX43" s="327">
        <f t="shared" si="20"/>
        <v>0</v>
      </c>
      <c r="BY43" s="327">
        <f t="shared" si="20"/>
        <v>0</v>
      </c>
      <c r="BZ43" s="327">
        <f t="shared" si="20"/>
        <v>0</v>
      </c>
      <c r="CA43" s="327">
        <f t="shared" si="20"/>
        <v>0</v>
      </c>
      <c r="CB43" s="327">
        <f t="shared" si="20"/>
        <v>0</v>
      </c>
      <c r="CC43" s="327">
        <f t="shared" si="20"/>
        <v>0</v>
      </c>
      <c r="CD43" s="327">
        <f t="shared" si="20"/>
        <v>0</v>
      </c>
      <c r="CE43" s="327">
        <f t="shared" si="20"/>
        <v>0</v>
      </c>
      <c r="CF43" s="327">
        <f t="shared" si="20"/>
        <v>0</v>
      </c>
      <c r="CG43" s="327">
        <f t="shared" si="20"/>
        <v>0</v>
      </c>
      <c r="CH43" s="327">
        <f t="shared" si="20"/>
        <v>0</v>
      </c>
      <c r="CI43" s="327">
        <f t="shared" si="20"/>
        <v>0</v>
      </c>
      <c r="CJ43" s="327">
        <f t="shared" si="20"/>
        <v>0</v>
      </c>
      <c r="CK43" s="327">
        <f t="shared" si="20"/>
        <v>0</v>
      </c>
      <c r="CL43" s="327">
        <f t="shared" si="20"/>
        <v>0</v>
      </c>
      <c r="CM43" s="327">
        <f t="shared" si="20"/>
        <v>0</v>
      </c>
      <c r="CN43" s="327">
        <f t="shared" si="20"/>
        <v>0</v>
      </c>
      <c r="CO43" s="327">
        <f t="shared" si="20"/>
        <v>0</v>
      </c>
      <c r="CP43" s="327">
        <f t="shared" si="20"/>
        <v>0</v>
      </c>
      <c r="CQ43" s="327">
        <f t="shared" si="20"/>
        <v>0</v>
      </c>
      <c r="CR43" s="327">
        <f t="shared" si="20"/>
        <v>0</v>
      </c>
      <c r="CS43" s="327">
        <f t="shared" si="20"/>
        <v>0</v>
      </c>
      <c r="CT43" s="327">
        <f t="shared" si="20"/>
        <v>0</v>
      </c>
      <c r="CU43" s="327">
        <f t="shared" si="20"/>
        <v>0</v>
      </c>
      <c r="CV43" s="327">
        <f t="shared" si="20"/>
        <v>0</v>
      </c>
      <c r="CW43" s="327">
        <f t="shared" si="20"/>
        <v>0</v>
      </c>
      <c r="CX43" s="327">
        <f t="shared" si="20"/>
        <v>0</v>
      </c>
      <c r="CY43" s="327">
        <f t="shared" si="20"/>
        <v>0</v>
      </c>
      <c r="CZ43" s="327">
        <f t="shared" si="20"/>
        <v>0</v>
      </c>
      <c r="DA43" s="327">
        <f t="shared" si="20"/>
        <v>0</v>
      </c>
      <c r="DB43" s="327">
        <f t="shared" si="20"/>
        <v>0</v>
      </c>
      <c r="DC43" s="327">
        <f t="shared" si="20"/>
        <v>0</v>
      </c>
      <c r="DD43" s="327">
        <f t="shared" si="20"/>
        <v>0</v>
      </c>
      <c r="DE43" s="327">
        <f t="shared" si="20"/>
        <v>0</v>
      </c>
      <c r="DF43" s="327">
        <f t="shared" si="20"/>
        <v>0</v>
      </c>
      <c r="DG43" s="327">
        <f t="shared" si="20"/>
        <v>0</v>
      </c>
      <c r="DH43" s="327">
        <f t="shared" si="20"/>
        <v>0</v>
      </c>
      <c r="DI43" s="327">
        <f t="shared" si="20"/>
        <v>0</v>
      </c>
      <c r="DJ43" s="327">
        <f t="shared" si="20"/>
        <v>0</v>
      </c>
      <c r="DK43" s="327">
        <f t="shared" si="20"/>
        <v>0</v>
      </c>
      <c r="DL43" s="327">
        <f t="shared" si="20"/>
        <v>0</v>
      </c>
      <c r="DM43" s="327">
        <f t="shared" si="20"/>
        <v>0</v>
      </c>
      <c r="DN43" s="327">
        <f t="shared" si="20"/>
        <v>0</v>
      </c>
      <c r="DO43" s="327">
        <f t="shared" si="20"/>
        <v>0</v>
      </c>
      <c r="DP43" s="327">
        <f t="shared" si="20"/>
        <v>0</v>
      </c>
      <c r="DQ43" s="327">
        <f t="shared" si="20"/>
        <v>0</v>
      </c>
      <c r="DR43" s="327">
        <f t="shared" si="20"/>
        <v>0</v>
      </c>
      <c r="DS43" s="327">
        <f t="shared" si="20"/>
        <v>0</v>
      </c>
      <c r="DT43" s="327">
        <f t="shared" si="20"/>
        <v>0</v>
      </c>
      <c r="DU43" s="327">
        <f t="shared" si="20"/>
        <v>0</v>
      </c>
      <c r="DV43" s="327">
        <f t="shared" si="20"/>
        <v>0</v>
      </c>
      <c r="DW43" s="327">
        <f t="shared" si="20"/>
        <v>0</v>
      </c>
    </row>
    <row r="44" spans="6:127" ht="15.6" outlineLevel="1" thickTop="1" thickBot="1">
      <c r="F44" s="319" t="s">
        <v>601</v>
      </c>
      <c r="H44" s="326">
        <f>+H47*$G37</f>
        <v>0</v>
      </c>
      <c r="I44" s="327">
        <f t="shared" ref="I44:BT44" si="21">+H47*$G37</f>
        <v>0</v>
      </c>
      <c r="J44" s="327">
        <f t="shared" si="21"/>
        <v>0</v>
      </c>
      <c r="K44" s="327">
        <f t="shared" si="21"/>
        <v>0</v>
      </c>
      <c r="L44" s="327">
        <f t="shared" si="21"/>
        <v>0</v>
      </c>
      <c r="M44" s="327">
        <f t="shared" si="21"/>
        <v>0</v>
      </c>
      <c r="N44" s="327">
        <f t="shared" si="21"/>
        <v>0</v>
      </c>
      <c r="O44" s="327">
        <f t="shared" si="21"/>
        <v>0</v>
      </c>
      <c r="P44" s="327">
        <f t="shared" si="21"/>
        <v>0</v>
      </c>
      <c r="Q44" s="327">
        <f t="shared" si="21"/>
        <v>0</v>
      </c>
      <c r="R44" s="327">
        <f t="shared" si="21"/>
        <v>0</v>
      </c>
      <c r="S44" s="327">
        <f t="shared" si="21"/>
        <v>0</v>
      </c>
      <c r="T44" s="327">
        <f t="shared" si="21"/>
        <v>0</v>
      </c>
      <c r="U44" s="327">
        <f t="shared" si="21"/>
        <v>0</v>
      </c>
      <c r="V44" s="327">
        <f t="shared" si="21"/>
        <v>0</v>
      </c>
      <c r="W44" s="327">
        <f t="shared" si="21"/>
        <v>0</v>
      </c>
      <c r="X44" s="327">
        <f t="shared" si="21"/>
        <v>0</v>
      </c>
      <c r="Y44" s="327">
        <f t="shared" si="21"/>
        <v>0</v>
      </c>
      <c r="Z44" s="327">
        <f t="shared" si="21"/>
        <v>0</v>
      </c>
      <c r="AA44" s="327">
        <f t="shared" si="21"/>
        <v>0</v>
      </c>
      <c r="AB44" s="327">
        <f t="shared" si="21"/>
        <v>0</v>
      </c>
      <c r="AC44" s="327">
        <f t="shared" si="21"/>
        <v>0</v>
      </c>
      <c r="AD44" s="327">
        <f t="shared" si="21"/>
        <v>0</v>
      </c>
      <c r="AE44" s="327">
        <f t="shared" si="21"/>
        <v>0</v>
      </c>
      <c r="AF44" s="327">
        <f t="shared" si="21"/>
        <v>0</v>
      </c>
      <c r="AG44" s="327">
        <f t="shared" si="21"/>
        <v>0</v>
      </c>
      <c r="AH44" s="327">
        <f t="shared" si="21"/>
        <v>0</v>
      </c>
      <c r="AI44" s="327">
        <f t="shared" si="21"/>
        <v>0</v>
      </c>
      <c r="AJ44" s="327">
        <f t="shared" si="21"/>
        <v>0</v>
      </c>
      <c r="AK44" s="327">
        <f t="shared" si="21"/>
        <v>0</v>
      </c>
      <c r="AL44" s="327">
        <f t="shared" si="21"/>
        <v>0</v>
      </c>
      <c r="AM44" s="327">
        <f t="shared" si="21"/>
        <v>0</v>
      </c>
      <c r="AN44" s="327">
        <f t="shared" si="21"/>
        <v>0</v>
      </c>
      <c r="AO44" s="327">
        <f t="shared" si="21"/>
        <v>0</v>
      </c>
      <c r="AP44" s="327">
        <f t="shared" si="21"/>
        <v>0</v>
      </c>
      <c r="AQ44" s="327">
        <f t="shared" si="21"/>
        <v>0</v>
      </c>
      <c r="AR44" s="327">
        <f t="shared" si="21"/>
        <v>0</v>
      </c>
      <c r="AS44" s="327">
        <f t="shared" si="21"/>
        <v>0</v>
      </c>
      <c r="AT44" s="327">
        <f t="shared" si="21"/>
        <v>0</v>
      </c>
      <c r="AU44" s="327">
        <f t="shared" si="21"/>
        <v>0</v>
      </c>
      <c r="AV44" s="327">
        <f t="shared" si="21"/>
        <v>0</v>
      </c>
      <c r="AW44" s="327">
        <f t="shared" si="21"/>
        <v>0</v>
      </c>
      <c r="AX44" s="327">
        <f t="shared" si="21"/>
        <v>0</v>
      </c>
      <c r="AY44" s="327">
        <f t="shared" si="21"/>
        <v>0</v>
      </c>
      <c r="AZ44" s="327">
        <f t="shared" si="21"/>
        <v>0</v>
      </c>
      <c r="BA44" s="327">
        <f t="shared" si="21"/>
        <v>0</v>
      </c>
      <c r="BB44" s="327">
        <f t="shared" si="21"/>
        <v>0</v>
      </c>
      <c r="BC44" s="327">
        <f t="shared" si="21"/>
        <v>0</v>
      </c>
      <c r="BD44" s="327">
        <f t="shared" si="21"/>
        <v>0</v>
      </c>
      <c r="BE44" s="327">
        <f t="shared" si="21"/>
        <v>0</v>
      </c>
      <c r="BF44" s="327">
        <f t="shared" si="21"/>
        <v>0</v>
      </c>
      <c r="BG44" s="327">
        <f t="shared" si="21"/>
        <v>0</v>
      </c>
      <c r="BH44" s="327">
        <f t="shared" si="21"/>
        <v>0</v>
      </c>
      <c r="BI44" s="327">
        <f t="shared" si="21"/>
        <v>0</v>
      </c>
      <c r="BJ44" s="327">
        <f t="shared" si="21"/>
        <v>0</v>
      </c>
      <c r="BK44" s="327">
        <f t="shared" si="21"/>
        <v>0</v>
      </c>
      <c r="BL44" s="327">
        <f t="shared" si="21"/>
        <v>0</v>
      </c>
      <c r="BM44" s="327">
        <f t="shared" si="21"/>
        <v>0</v>
      </c>
      <c r="BN44" s="327">
        <f t="shared" si="21"/>
        <v>0</v>
      </c>
      <c r="BO44" s="327">
        <f t="shared" si="21"/>
        <v>0</v>
      </c>
      <c r="BP44" s="327">
        <f t="shared" si="21"/>
        <v>0</v>
      </c>
      <c r="BQ44" s="327">
        <f t="shared" si="21"/>
        <v>0</v>
      </c>
      <c r="BR44" s="327">
        <f t="shared" si="21"/>
        <v>0</v>
      </c>
      <c r="BS44" s="327">
        <f t="shared" si="21"/>
        <v>0</v>
      </c>
      <c r="BT44" s="327">
        <f t="shared" si="21"/>
        <v>0</v>
      </c>
      <c r="BU44" s="327">
        <f t="shared" ref="BU44:DW44" si="22">+BT47*$G37</f>
        <v>0</v>
      </c>
      <c r="BV44" s="327">
        <f t="shared" si="22"/>
        <v>0</v>
      </c>
      <c r="BW44" s="327">
        <f t="shared" si="22"/>
        <v>0</v>
      </c>
      <c r="BX44" s="327">
        <f t="shared" si="22"/>
        <v>0</v>
      </c>
      <c r="BY44" s="327">
        <f t="shared" si="22"/>
        <v>0</v>
      </c>
      <c r="BZ44" s="327">
        <f t="shared" si="22"/>
        <v>0</v>
      </c>
      <c r="CA44" s="327">
        <f t="shared" si="22"/>
        <v>0</v>
      </c>
      <c r="CB44" s="327">
        <f t="shared" si="22"/>
        <v>0</v>
      </c>
      <c r="CC44" s="327">
        <f t="shared" si="22"/>
        <v>0</v>
      </c>
      <c r="CD44" s="327">
        <f t="shared" si="22"/>
        <v>0</v>
      </c>
      <c r="CE44" s="327">
        <f t="shared" si="22"/>
        <v>0</v>
      </c>
      <c r="CF44" s="327">
        <f t="shared" si="22"/>
        <v>0</v>
      </c>
      <c r="CG44" s="327">
        <f t="shared" si="22"/>
        <v>0</v>
      </c>
      <c r="CH44" s="327">
        <f t="shared" si="22"/>
        <v>0</v>
      </c>
      <c r="CI44" s="327">
        <f t="shared" si="22"/>
        <v>0</v>
      </c>
      <c r="CJ44" s="327">
        <f t="shared" si="22"/>
        <v>0</v>
      </c>
      <c r="CK44" s="327">
        <f t="shared" si="22"/>
        <v>0</v>
      </c>
      <c r="CL44" s="327">
        <f t="shared" si="22"/>
        <v>0</v>
      </c>
      <c r="CM44" s="327">
        <f t="shared" si="22"/>
        <v>0</v>
      </c>
      <c r="CN44" s="327">
        <f t="shared" si="22"/>
        <v>0</v>
      </c>
      <c r="CO44" s="327">
        <f t="shared" si="22"/>
        <v>0</v>
      </c>
      <c r="CP44" s="327">
        <f t="shared" si="22"/>
        <v>0</v>
      </c>
      <c r="CQ44" s="327">
        <f t="shared" si="22"/>
        <v>0</v>
      </c>
      <c r="CR44" s="327">
        <f t="shared" si="22"/>
        <v>0</v>
      </c>
      <c r="CS44" s="327">
        <f t="shared" si="22"/>
        <v>0</v>
      </c>
      <c r="CT44" s="327">
        <f t="shared" si="22"/>
        <v>0</v>
      </c>
      <c r="CU44" s="327">
        <f t="shared" si="22"/>
        <v>0</v>
      </c>
      <c r="CV44" s="327">
        <f t="shared" si="22"/>
        <v>0</v>
      </c>
      <c r="CW44" s="327">
        <f t="shared" si="22"/>
        <v>0</v>
      </c>
      <c r="CX44" s="327">
        <f t="shared" si="22"/>
        <v>0</v>
      </c>
      <c r="CY44" s="327">
        <f t="shared" si="22"/>
        <v>0</v>
      </c>
      <c r="CZ44" s="327">
        <f t="shared" si="22"/>
        <v>0</v>
      </c>
      <c r="DA44" s="327">
        <f t="shared" si="22"/>
        <v>0</v>
      </c>
      <c r="DB44" s="327">
        <f t="shared" si="22"/>
        <v>0</v>
      </c>
      <c r="DC44" s="327">
        <f t="shared" si="22"/>
        <v>0</v>
      </c>
      <c r="DD44" s="327">
        <f t="shared" si="22"/>
        <v>0</v>
      </c>
      <c r="DE44" s="327">
        <f t="shared" si="22"/>
        <v>0</v>
      </c>
      <c r="DF44" s="327">
        <f t="shared" si="22"/>
        <v>0</v>
      </c>
      <c r="DG44" s="327">
        <f t="shared" si="22"/>
        <v>0</v>
      </c>
      <c r="DH44" s="327">
        <f t="shared" si="22"/>
        <v>0</v>
      </c>
      <c r="DI44" s="327">
        <f t="shared" si="22"/>
        <v>0</v>
      </c>
      <c r="DJ44" s="327">
        <f t="shared" si="22"/>
        <v>0</v>
      </c>
      <c r="DK44" s="327">
        <f t="shared" si="22"/>
        <v>0</v>
      </c>
      <c r="DL44" s="327">
        <f t="shared" si="22"/>
        <v>0</v>
      </c>
      <c r="DM44" s="327">
        <f t="shared" si="22"/>
        <v>0</v>
      </c>
      <c r="DN44" s="327">
        <f t="shared" si="22"/>
        <v>0</v>
      </c>
      <c r="DO44" s="327">
        <f t="shared" si="22"/>
        <v>0</v>
      </c>
      <c r="DP44" s="327">
        <f t="shared" si="22"/>
        <v>0</v>
      </c>
      <c r="DQ44" s="327">
        <f t="shared" si="22"/>
        <v>0</v>
      </c>
      <c r="DR44" s="327">
        <f t="shared" si="22"/>
        <v>0</v>
      </c>
      <c r="DS44" s="327">
        <f t="shared" si="22"/>
        <v>0</v>
      </c>
      <c r="DT44" s="327">
        <f t="shared" si="22"/>
        <v>0</v>
      </c>
      <c r="DU44" s="327">
        <f t="shared" si="22"/>
        <v>0</v>
      </c>
      <c r="DV44" s="327">
        <f t="shared" si="22"/>
        <v>0</v>
      </c>
      <c r="DW44" s="328">
        <f t="shared" si="22"/>
        <v>0</v>
      </c>
    </row>
    <row r="45" spans="6:127" ht="15.6" outlineLevel="1" thickTop="1" thickBot="1">
      <c r="F45" s="319" t="s">
        <v>602</v>
      </c>
      <c r="H45" s="326">
        <f t="shared" ref="H45:BS45" si="23">+IF(AND($G28=H41,$G29=H40),$G34,0)</f>
        <v>0</v>
      </c>
      <c r="I45" s="327">
        <f t="shared" si="23"/>
        <v>0</v>
      </c>
      <c r="J45" s="327">
        <f t="shared" si="23"/>
        <v>0</v>
      </c>
      <c r="K45" s="327">
        <f t="shared" si="23"/>
        <v>0</v>
      </c>
      <c r="L45" s="327">
        <f t="shared" si="23"/>
        <v>0</v>
      </c>
      <c r="M45" s="327">
        <f t="shared" si="23"/>
        <v>0</v>
      </c>
      <c r="N45" s="327">
        <f t="shared" si="23"/>
        <v>0</v>
      </c>
      <c r="O45" s="327">
        <f t="shared" si="23"/>
        <v>0</v>
      </c>
      <c r="P45" s="327">
        <f t="shared" si="23"/>
        <v>0</v>
      </c>
      <c r="Q45" s="327">
        <f t="shared" si="23"/>
        <v>0</v>
      </c>
      <c r="R45" s="327">
        <f t="shared" si="23"/>
        <v>0</v>
      </c>
      <c r="S45" s="327">
        <f t="shared" si="23"/>
        <v>0</v>
      </c>
      <c r="T45" s="327">
        <f t="shared" si="23"/>
        <v>0</v>
      </c>
      <c r="U45" s="327">
        <f t="shared" si="23"/>
        <v>0</v>
      </c>
      <c r="V45" s="327">
        <f t="shared" si="23"/>
        <v>0</v>
      </c>
      <c r="W45" s="327">
        <f t="shared" si="23"/>
        <v>0</v>
      </c>
      <c r="X45" s="327">
        <f t="shared" si="23"/>
        <v>0</v>
      </c>
      <c r="Y45" s="327">
        <f t="shared" si="23"/>
        <v>0</v>
      </c>
      <c r="Z45" s="327">
        <f t="shared" si="23"/>
        <v>0</v>
      </c>
      <c r="AA45" s="327">
        <f t="shared" si="23"/>
        <v>0</v>
      </c>
      <c r="AB45" s="327">
        <f t="shared" si="23"/>
        <v>0</v>
      </c>
      <c r="AC45" s="327">
        <f t="shared" si="23"/>
        <v>0</v>
      </c>
      <c r="AD45" s="327">
        <f t="shared" si="23"/>
        <v>0</v>
      </c>
      <c r="AE45" s="327">
        <f t="shared" si="23"/>
        <v>0</v>
      </c>
      <c r="AF45" s="327">
        <f t="shared" si="23"/>
        <v>0</v>
      </c>
      <c r="AG45" s="327">
        <f t="shared" si="23"/>
        <v>0</v>
      </c>
      <c r="AH45" s="327">
        <f t="shared" si="23"/>
        <v>0</v>
      </c>
      <c r="AI45" s="327">
        <f t="shared" si="23"/>
        <v>0</v>
      </c>
      <c r="AJ45" s="327">
        <f t="shared" si="23"/>
        <v>0</v>
      </c>
      <c r="AK45" s="327">
        <f t="shared" si="23"/>
        <v>0</v>
      </c>
      <c r="AL45" s="327">
        <f t="shared" si="23"/>
        <v>0</v>
      </c>
      <c r="AM45" s="327">
        <f t="shared" si="23"/>
        <v>0</v>
      </c>
      <c r="AN45" s="327">
        <f t="shared" si="23"/>
        <v>0</v>
      </c>
      <c r="AO45" s="327">
        <f t="shared" si="23"/>
        <v>0</v>
      </c>
      <c r="AP45" s="327">
        <f t="shared" si="23"/>
        <v>0</v>
      </c>
      <c r="AQ45" s="327">
        <f t="shared" si="23"/>
        <v>0</v>
      </c>
      <c r="AR45" s="327">
        <f t="shared" si="23"/>
        <v>0</v>
      </c>
      <c r="AS45" s="327">
        <f t="shared" si="23"/>
        <v>0</v>
      </c>
      <c r="AT45" s="327">
        <f t="shared" si="23"/>
        <v>0</v>
      </c>
      <c r="AU45" s="327">
        <f t="shared" si="23"/>
        <v>0</v>
      </c>
      <c r="AV45" s="327">
        <f t="shared" si="23"/>
        <v>0</v>
      </c>
      <c r="AW45" s="327">
        <f t="shared" si="23"/>
        <v>0</v>
      </c>
      <c r="AX45" s="327">
        <f t="shared" si="23"/>
        <v>0</v>
      </c>
      <c r="AY45" s="327">
        <f t="shared" si="23"/>
        <v>0</v>
      </c>
      <c r="AZ45" s="327">
        <f t="shared" si="23"/>
        <v>0</v>
      </c>
      <c r="BA45" s="327">
        <f t="shared" si="23"/>
        <v>0</v>
      </c>
      <c r="BB45" s="327">
        <f t="shared" si="23"/>
        <v>0</v>
      </c>
      <c r="BC45" s="327">
        <f t="shared" si="23"/>
        <v>0</v>
      </c>
      <c r="BD45" s="327">
        <f t="shared" si="23"/>
        <v>0</v>
      </c>
      <c r="BE45" s="327">
        <f t="shared" si="23"/>
        <v>0</v>
      </c>
      <c r="BF45" s="327">
        <f t="shared" si="23"/>
        <v>0</v>
      </c>
      <c r="BG45" s="327">
        <f t="shared" si="23"/>
        <v>0</v>
      </c>
      <c r="BH45" s="327">
        <f t="shared" si="23"/>
        <v>0</v>
      </c>
      <c r="BI45" s="327">
        <f t="shared" si="23"/>
        <v>0</v>
      </c>
      <c r="BJ45" s="327">
        <f t="shared" si="23"/>
        <v>0</v>
      </c>
      <c r="BK45" s="327">
        <f t="shared" si="23"/>
        <v>0</v>
      </c>
      <c r="BL45" s="327">
        <f t="shared" si="23"/>
        <v>0</v>
      </c>
      <c r="BM45" s="327">
        <f t="shared" si="23"/>
        <v>0</v>
      </c>
      <c r="BN45" s="327">
        <f t="shared" si="23"/>
        <v>0</v>
      </c>
      <c r="BO45" s="327">
        <f t="shared" si="23"/>
        <v>0</v>
      </c>
      <c r="BP45" s="327">
        <f t="shared" si="23"/>
        <v>0</v>
      </c>
      <c r="BQ45" s="327">
        <f t="shared" si="23"/>
        <v>0</v>
      </c>
      <c r="BR45" s="327">
        <f t="shared" si="23"/>
        <v>0</v>
      </c>
      <c r="BS45" s="327">
        <f t="shared" si="23"/>
        <v>0</v>
      </c>
      <c r="BT45" s="327">
        <f t="shared" ref="BT45:DW45" si="24">+IF(AND($G28=BT41,$G29=BT40),$G34,0)</f>
        <v>0</v>
      </c>
      <c r="BU45" s="327">
        <f t="shared" si="24"/>
        <v>0</v>
      </c>
      <c r="BV45" s="327">
        <f t="shared" si="24"/>
        <v>0</v>
      </c>
      <c r="BW45" s="327">
        <f t="shared" si="24"/>
        <v>0</v>
      </c>
      <c r="BX45" s="327">
        <f t="shared" si="24"/>
        <v>0</v>
      </c>
      <c r="BY45" s="327">
        <f t="shared" si="24"/>
        <v>0</v>
      </c>
      <c r="BZ45" s="327">
        <f t="shared" si="24"/>
        <v>0</v>
      </c>
      <c r="CA45" s="327">
        <f t="shared" si="24"/>
        <v>0</v>
      </c>
      <c r="CB45" s="327">
        <f t="shared" si="24"/>
        <v>0</v>
      </c>
      <c r="CC45" s="327">
        <f t="shared" si="24"/>
        <v>0</v>
      </c>
      <c r="CD45" s="327">
        <f t="shared" si="24"/>
        <v>0</v>
      </c>
      <c r="CE45" s="327">
        <f t="shared" si="24"/>
        <v>0</v>
      </c>
      <c r="CF45" s="327">
        <f t="shared" si="24"/>
        <v>0</v>
      </c>
      <c r="CG45" s="327">
        <f t="shared" si="24"/>
        <v>0</v>
      </c>
      <c r="CH45" s="327">
        <f t="shared" si="24"/>
        <v>0</v>
      </c>
      <c r="CI45" s="327">
        <f t="shared" si="24"/>
        <v>0</v>
      </c>
      <c r="CJ45" s="327">
        <f t="shared" si="24"/>
        <v>0</v>
      </c>
      <c r="CK45" s="327">
        <f t="shared" si="24"/>
        <v>0</v>
      </c>
      <c r="CL45" s="327">
        <f t="shared" si="24"/>
        <v>0</v>
      </c>
      <c r="CM45" s="327">
        <f t="shared" si="24"/>
        <v>0</v>
      </c>
      <c r="CN45" s="327">
        <f t="shared" si="24"/>
        <v>0</v>
      </c>
      <c r="CO45" s="327">
        <f t="shared" si="24"/>
        <v>0</v>
      </c>
      <c r="CP45" s="327">
        <f t="shared" si="24"/>
        <v>0</v>
      </c>
      <c r="CQ45" s="327">
        <f t="shared" si="24"/>
        <v>0</v>
      </c>
      <c r="CR45" s="327">
        <f t="shared" si="24"/>
        <v>0</v>
      </c>
      <c r="CS45" s="327">
        <f t="shared" si="24"/>
        <v>0</v>
      </c>
      <c r="CT45" s="327">
        <f t="shared" si="24"/>
        <v>0</v>
      </c>
      <c r="CU45" s="327">
        <f t="shared" si="24"/>
        <v>0</v>
      </c>
      <c r="CV45" s="327">
        <f t="shared" si="24"/>
        <v>0</v>
      </c>
      <c r="CW45" s="327">
        <f t="shared" si="24"/>
        <v>0</v>
      </c>
      <c r="CX45" s="327">
        <f t="shared" si="24"/>
        <v>0</v>
      </c>
      <c r="CY45" s="327">
        <f t="shared" si="24"/>
        <v>0</v>
      </c>
      <c r="CZ45" s="327">
        <f t="shared" si="24"/>
        <v>0</v>
      </c>
      <c r="DA45" s="327">
        <f t="shared" si="24"/>
        <v>0</v>
      </c>
      <c r="DB45" s="327">
        <f t="shared" si="24"/>
        <v>0</v>
      </c>
      <c r="DC45" s="327">
        <f t="shared" si="24"/>
        <v>0</v>
      </c>
      <c r="DD45" s="327">
        <f t="shared" si="24"/>
        <v>0</v>
      </c>
      <c r="DE45" s="327">
        <f t="shared" si="24"/>
        <v>0</v>
      </c>
      <c r="DF45" s="327">
        <f t="shared" si="24"/>
        <v>0</v>
      </c>
      <c r="DG45" s="327">
        <f t="shared" si="24"/>
        <v>0</v>
      </c>
      <c r="DH45" s="327">
        <f t="shared" si="24"/>
        <v>0</v>
      </c>
      <c r="DI45" s="327">
        <f t="shared" si="24"/>
        <v>0</v>
      </c>
      <c r="DJ45" s="327">
        <f t="shared" si="24"/>
        <v>0</v>
      </c>
      <c r="DK45" s="327">
        <f t="shared" si="24"/>
        <v>0</v>
      </c>
      <c r="DL45" s="327">
        <f t="shared" si="24"/>
        <v>0</v>
      </c>
      <c r="DM45" s="327">
        <f t="shared" si="24"/>
        <v>0</v>
      </c>
      <c r="DN45" s="327">
        <f t="shared" si="24"/>
        <v>0</v>
      </c>
      <c r="DO45" s="327">
        <f t="shared" si="24"/>
        <v>0</v>
      </c>
      <c r="DP45" s="327">
        <f t="shared" si="24"/>
        <v>0</v>
      </c>
      <c r="DQ45" s="327">
        <f t="shared" si="24"/>
        <v>0</v>
      </c>
      <c r="DR45" s="327">
        <f t="shared" si="24"/>
        <v>0</v>
      </c>
      <c r="DS45" s="327">
        <f t="shared" si="24"/>
        <v>0</v>
      </c>
      <c r="DT45" s="327">
        <f t="shared" si="24"/>
        <v>0</v>
      </c>
      <c r="DU45" s="327">
        <f t="shared" si="24"/>
        <v>0</v>
      </c>
      <c r="DV45" s="327">
        <f t="shared" si="24"/>
        <v>0</v>
      </c>
      <c r="DW45" s="328">
        <f t="shared" si="24"/>
        <v>0</v>
      </c>
    </row>
    <row r="46" spans="6:127" ht="15.6" outlineLevel="1" thickTop="1" thickBot="1">
      <c r="F46" s="319" t="s">
        <v>303</v>
      </c>
      <c r="H46" s="326">
        <f>+IF(H47=$G34,H44,0)</f>
        <v>0</v>
      </c>
      <c r="I46" s="327">
        <f>+IF(I47=$G34,I44,0)</f>
        <v>0</v>
      </c>
      <c r="J46" s="327">
        <f t="shared" ref="J46:BU46" si="25">+IF(J47=$G34,J44,0)</f>
        <v>0</v>
      </c>
      <c r="K46" s="327">
        <f t="shared" si="25"/>
        <v>0</v>
      </c>
      <c r="L46" s="327">
        <f t="shared" si="25"/>
        <v>0</v>
      </c>
      <c r="M46" s="327">
        <f t="shared" si="25"/>
        <v>0</v>
      </c>
      <c r="N46" s="327">
        <f t="shared" si="25"/>
        <v>0</v>
      </c>
      <c r="O46" s="327">
        <f t="shared" si="25"/>
        <v>0</v>
      </c>
      <c r="P46" s="327">
        <f t="shared" si="25"/>
        <v>0</v>
      </c>
      <c r="Q46" s="327">
        <f t="shared" si="25"/>
        <v>0</v>
      </c>
      <c r="R46" s="327">
        <f t="shared" si="25"/>
        <v>0</v>
      </c>
      <c r="S46" s="327">
        <f t="shared" si="25"/>
        <v>0</v>
      </c>
      <c r="T46" s="327">
        <f t="shared" si="25"/>
        <v>0</v>
      </c>
      <c r="U46" s="327">
        <f t="shared" si="25"/>
        <v>0</v>
      </c>
      <c r="V46" s="327">
        <f t="shared" si="25"/>
        <v>0</v>
      </c>
      <c r="W46" s="327">
        <f t="shared" si="25"/>
        <v>0</v>
      </c>
      <c r="X46" s="327">
        <f t="shared" si="25"/>
        <v>0</v>
      </c>
      <c r="Y46" s="327">
        <f t="shared" si="25"/>
        <v>0</v>
      </c>
      <c r="Z46" s="327">
        <f t="shared" si="25"/>
        <v>0</v>
      </c>
      <c r="AA46" s="327">
        <f t="shared" si="25"/>
        <v>0</v>
      </c>
      <c r="AB46" s="327">
        <f t="shared" si="25"/>
        <v>0</v>
      </c>
      <c r="AC46" s="327">
        <f t="shared" si="25"/>
        <v>0</v>
      </c>
      <c r="AD46" s="327">
        <f t="shared" si="25"/>
        <v>0</v>
      </c>
      <c r="AE46" s="327">
        <f t="shared" si="25"/>
        <v>0</v>
      </c>
      <c r="AF46" s="327">
        <f t="shared" si="25"/>
        <v>0</v>
      </c>
      <c r="AG46" s="327">
        <f t="shared" si="25"/>
        <v>0</v>
      </c>
      <c r="AH46" s="327">
        <f t="shared" si="25"/>
        <v>0</v>
      </c>
      <c r="AI46" s="327">
        <f t="shared" si="25"/>
        <v>0</v>
      </c>
      <c r="AJ46" s="327">
        <f t="shared" si="25"/>
        <v>0</v>
      </c>
      <c r="AK46" s="327">
        <f t="shared" si="25"/>
        <v>0</v>
      </c>
      <c r="AL46" s="327">
        <f t="shared" si="25"/>
        <v>0</v>
      </c>
      <c r="AM46" s="327">
        <f t="shared" si="25"/>
        <v>0</v>
      </c>
      <c r="AN46" s="327">
        <f t="shared" si="25"/>
        <v>0</v>
      </c>
      <c r="AO46" s="327">
        <f t="shared" si="25"/>
        <v>0</v>
      </c>
      <c r="AP46" s="327">
        <f t="shared" si="25"/>
        <v>0</v>
      </c>
      <c r="AQ46" s="327">
        <f t="shared" si="25"/>
        <v>0</v>
      </c>
      <c r="AR46" s="327">
        <f t="shared" si="25"/>
        <v>0</v>
      </c>
      <c r="AS46" s="327">
        <f t="shared" si="25"/>
        <v>0</v>
      </c>
      <c r="AT46" s="327">
        <f t="shared" si="25"/>
        <v>0</v>
      </c>
      <c r="AU46" s="327">
        <f t="shared" si="25"/>
        <v>0</v>
      </c>
      <c r="AV46" s="327">
        <f t="shared" si="25"/>
        <v>0</v>
      </c>
      <c r="AW46" s="327">
        <f t="shared" si="25"/>
        <v>0</v>
      </c>
      <c r="AX46" s="327">
        <f t="shared" si="25"/>
        <v>0</v>
      </c>
      <c r="AY46" s="327">
        <f t="shared" si="25"/>
        <v>0</v>
      </c>
      <c r="AZ46" s="327">
        <f t="shared" si="25"/>
        <v>0</v>
      </c>
      <c r="BA46" s="327">
        <f t="shared" si="25"/>
        <v>0</v>
      </c>
      <c r="BB46" s="327">
        <f t="shared" si="25"/>
        <v>0</v>
      </c>
      <c r="BC46" s="327">
        <f t="shared" si="25"/>
        <v>0</v>
      </c>
      <c r="BD46" s="327">
        <f t="shared" si="25"/>
        <v>0</v>
      </c>
      <c r="BE46" s="327">
        <f t="shared" si="25"/>
        <v>0</v>
      </c>
      <c r="BF46" s="327">
        <f t="shared" si="25"/>
        <v>0</v>
      </c>
      <c r="BG46" s="327">
        <f t="shared" si="25"/>
        <v>0</v>
      </c>
      <c r="BH46" s="327">
        <f t="shared" si="25"/>
        <v>0</v>
      </c>
      <c r="BI46" s="327">
        <f t="shared" si="25"/>
        <v>0</v>
      </c>
      <c r="BJ46" s="327">
        <f t="shared" si="25"/>
        <v>0</v>
      </c>
      <c r="BK46" s="327">
        <f t="shared" si="25"/>
        <v>0</v>
      </c>
      <c r="BL46" s="327">
        <f t="shared" si="25"/>
        <v>0</v>
      </c>
      <c r="BM46" s="327">
        <f t="shared" si="25"/>
        <v>0</v>
      </c>
      <c r="BN46" s="327">
        <f t="shared" si="25"/>
        <v>0</v>
      </c>
      <c r="BO46" s="327">
        <f t="shared" si="25"/>
        <v>0</v>
      </c>
      <c r="BP46" s="327">
        <f t="shared" si="25"/>
        <v>0</v>
      </c>
      <c r="BQ46" s="327">
        <f t="shared" si="25"/>
        <v>0</v>
      </c>
      <c r="BR46" s="327">
        <f t="shared" si="25"/>
        <v>0</v>
      </c>
      <c r="BS46" s="327">
        <f t="shared" si="25"/>
        <v>0</v>
      </c>
      <c r="BT46" s="327">
        <f t="shared" si="25"/>
        <v>0</v>
      </c>
      <c r="BU46" s="327">
        <f t="shared" si="25"/>
        <v>0</v>
      </c>
      <c r="BV46" s="327">
        <f t="shared" ref="BV46:DW46" si="26">+IF(BV47=$G34,BV44,0)</f>
        <v>0</v>
      </c>
      <c r="BW46" s="327">
        <f t="shared" si="26"/>
        <v>0</v>
      </c>
      <c r="BX46" s="327">
        <f t="shared" si="26"/>
        <v>0</v>
      </c>
      <c r="BY46" s="327">
        <f t="shared" si="26"/>
        <v>0</v>
      </c>
      <c r="BZ46" s="327">
        <f t="shared" si="26"/>
        <v>0</v>
      </c>
      <c r="CA46" s="327">
        <f t="shared" si="26"/>
        <v>0</v>
      </c>
      <c r="CB46" s="327">
        <f t="shared" si="26"/>
        <v>0</v>
      </c>
      <c r="CC46" s="327">
        <f t="shared" si="26"/>
        <v>0</v>
      </c>
      <c r="CD46" s="327">
        <f t="shared" si="26"/>
        <v>0</v>
      </c>
      <c r="CE46" s="327">
        <f t="shared" si="26"/>
        <v>0</v>
      </c>
      <c r="CF46" s="327">
        <f t="shared" si="26"/>
        <v>0</v>
      </c>
      <c r="CG46" s="327">
        <f t="shared" si="26"/>
        <v>0</v>
      </c>
      <c r="CH46" s="327">
        <f t="shared" si="26"/>
        <v>0</v>
      </c>
      <c r="CI46" s="327">
        <f t="shared" si="26"/>
        <v>0</v>
      </c>
      <c r="CJ46" s="327">
        <f t="shared" si="26"/>
        <v>0</v>
      </c>
      <c r="CK46" s="327">
        <f t="shared" si="26"/>
        <v>0</v>
      </c>
      <c r="CL46" s="327">
        <f t="shared" si="26"/>
        <v>0</v>
      </c>
      <c r="CM46" s="327">
        <f t="shared" si="26"/>
        <v>0</v>
      </c>
      <c r="CN46" s="327">
        <f t="shared" si="26"/>
        <v>0</v>
      </c>
      <c r="CO46" s="327">
        <f t="shared" si="26"/>
        <v>0</v>
      </c>
      <c r="CP46" s="327">
        <f t="shared" si="26"/>
        <v>0</v>
      </c>
      <c r="CQ46" s="327">
        <f t="shared" si="26"/>
        <v>0</v>
      </c>
      <c r="CR46" s="327">
        <f t="shared" si="26"/>
        <v>0</v>
      </c>
      <c r="CS46" s="327">
        <f t="shared" si="26"/>
        <v>0</v>
      </c>
      <c r="CT46" s="327">
        <f t="shared" si="26"/>
        <v>0</v>
      </c>
      <c r="CU46" s="327">
        <f t="shared" si="26"/>
        <v>0</v>
      </c>
      <c r="CV46" s="327">
        <f t="shared" si="26"/>
        <v>0</v>
      </c>
      <c r="CW46" s="327">
        <f t="shared" si="26"/>
        <v>0</v>
      </c>
      <c r="CX46" s="327">
        <f t="shared" si="26"/>
        <v>0</v>
      </c>
      <c r="CY46" s="327">
        <f t="shared" si="26"/>
        <v>0</v>
      </c>
      <c r="CZ46" s="327">
        <f t="shared" si="26"/>
        <v>0</v>
      </c>
      <c r="DA46" s="327">
        <f t="shared" si="26"/>
        <v>0</v>
      </c>
      <c r="DB46" s="327">
        <f t="shared" si="26"/>
        <v>0</v>
      </c>
      <c r="DC46" s="327">
        <f t="shared" si="26"/>
        <v>0</v>
      </c>
      <c r="DD46" s="327">
        <f t="shared" si="26"/>
        <v>0</v>
      </c>
      <c r="DE46" s="327">
        <f t="shared" si="26"/>
        <v>0</v>
      </c>
      <c r="DF46" s="327">
        <f t="shared" si="26"/>
        <v>0</v>
      </c>
      <c r="DG46" s="327">
        <f t="shared" si="26"/>
        <v>0</v>
      </c>
      <c r="DH46" s="327">
        <f t="shared" si="26"/>
        <v>0</v>
      </c>
      <c r="DI46" s="327">
        <f t="shared" si="26"/>
        <v>0</v>
      </c>
      <c r="DJ46" s="327">
        <f t="shared" si="26"/>
        <v>0</v>
      </c>
      <c r="DK46" s="327">
        <f t="shared" si="26"/>
        <v>0</v>
      </c>
      <c r="DL46" s="327">
        <f t="shared" si="26"/>
        <v>0</v>
      </c>
      <c r="DM46" s="327">
        <f t="shared" si="26"/>
        <v>0</v>
      </c>
      <c r="DN46" s="327">
        <f t="shared" si="26"/>
        <v>0</v>
      </c>
      <c r="DO46" s="327">
        <f t="shared" si="26"/>
        <v>0</v>
      </c>
      <c r="DP46" s="327">
        <f t="shared" si="26"/>
        <v>0</v>
      </c>
      <c r="DQ46" s="327">
        <f t="shared" si="26"/>
        <v>0</v>
      </c>
      <c r="DR46" s="327">
        <f t="shared" si="26"/>
        <v>0</v>
      </c>
      <c r="DS46" s="327">
        <f t="shared" si="26"/>
        <v>0</v>
      </c>
      <c r="DT46" s="327">
        <f t="shared" si="26"/>
        <v>0</v>
      </c>
      <c r="DU46" s="327">
        <f t="shared" si="26"/>
        <v>0</v>
      </c>
      <c r="DV46" s="327">
        <f t="shared" si="26"/>
        <v>0</v>
      </c>
      <c r="DW46" s="327">
        <f t="shared" si="26"/>
        <v>0</v>
      </c>
    </row>
    <row r="47" spans="6:127" ht="15.6" outlineLevel="1" thickTop="1" thickBot="1">
      <c r="F47" s="319" t="s">
        <v>603</v>
      </c>
      <c r="H47" s="329">
        <f>+H45</f>
        <v>0</v>
      </c>
      <c r="I47" s="330">
        <f t="shared" ref="I47:BT47" si="27">+H47+I45-I43</f>
        <v>0</v>
      </c>
      <c r="J47" s="330">
        <f t="shared" si="27"/>
        <v>0</v>
      </c>
      <c r="K47" s="330">
        <f t="shared" si="27"/>
        <v>0</v>
      </c>
      <c r="L47" s="330">
        <f t="shared" si="27"/>
        <v>0</v>
      </c>
      <c r="M47" s="330">
        <f t="shared" si="27"/>
        <v>0</v>
      </c>
      <c r="N47" s="330">
        <f t="shared" si="27"/>
        <v>0</v>
      </c>
      <c r="O47" s="330">
        <f t="shared" si="27"/>
        <v>0</v>
      </c>
      <c r="P47" s="330">
        <f t="shared" si="27"/>
        <v>0</v>
      </c>
      <c r="Q47" s="330">
        <f t="shared" si="27"/>
        <v>0</v>
      </c>
      <c r="R47" s="330">
        <f t="shared" si="27"/>
        <v>0</v>
      </c>
      <c r="S47" s="330">
        <f t="shared" si="27"/>
        <v>0</v>
      </c>
      <c r="T47" s="330">
        <f t="shared" si="27"/>
        <v>0</v>
      </c>
      <c r="U47" s="330">
        <f t="shared" si="27"/>
        <v>0</v>
      </c>
      <c r="V47" s="330">
        <f t="shared" si="27"/>
        <v>0</v>
      </c>
      <c r="W47" s="330">
        <f t="shared" si="27"/>
        <v>0</v>
      </c>
      <c r="X47" s="330">
        <f t="shared" si="27"/>
        <v>0</v>
      </c>
      <c r="Y47" s="330">
        <f t="shared" si="27"/>
        <v>0</v>
      </c>
      <c r="Z47" s="330">
        <f t="shared" si="27"/>
        <v>0</v>
      </c>
      <c r="AA47" s="330">
        <f t="shared" si="27"/>
        <v>0</v>
      </c>
      <c r="AB47" s="330">
        <f t="shared" si="27"/>
        <v>0</v>
      </c>
      <c r="AC47" s="330">
        <f t="shared" si="27"/>
        <v>0</v>
      </c>
      <c r="AD47" s="330">
        <f t="shared" si="27"/>
        <v>0</v>
      </c>
      <c r="AE47" s="330">
        <f t="shared" si="27"/>
        <v>0</v>
      </c>
      <c r="AF47" s="330">
        <f t="shared" si="27"/>
        <v>0</v>
      </c>
      <c r="AG47" s="330">
        <f t="shared" si="27"/>
        <v>0</v>
      </c>
      <c r="AH47" s="330">
        <f t="shared" si="27"/>
        <v>0</v>
      </c>
      <c r="AI47" s="330">
        <f t="shared" si="27"/>
        <v>0</v>
      </c>
      <c r="AJ47" s="330">
        <f t="shared" si="27"/>
        <v>0</v>
      </c>
      <c r="AK47" s="330">
        <f t="shared" si="27"/>
        <v>0</v>
      </c>
      <c r="AL47" s="330">
        <f t="shared" si="27"/>
        <v>0</v>
      </c>
      <c r="AM47" s="330">
        <f t="shared" si="27"/>
        <v>0</v>
      </c>
      <c r="AN47" s="330">
        <f t="shared" si="27"/>
        <v>0</v>
      </c>
      <c r="AO47" s="330">
        <f t="shared" si="27"/>
        <v>0</v>
      </c>
      <c r="AP47" s="330">
        <f t="shared" si="27"/>
        <v>0</v>
      </c>
      <c r="AQ47" s="330">
        <f t="shared" si="27"/>
        <v>0</v>
      </c>
      <c r="AR47" s="330">
        <f t="shared" si="27"/>
        <v>0</v>
      </c>
      <c r="AS47" s="330">
        <f t="shared" si="27"/>
        <v>0</v>
      </c>
      <c r="AT47" s="330">
        <f t="shared" si="27"/>
        <v>0</v>
      </c>
      <c r="AU47" s="330">
        <f t="shared" si="27"/>
        <v>0</v>
      </c>
      <c r="AV47" s="330">
        <f t="shared" si="27"/>
        <v>0</v>
      </c>
      <c r="AW47" s="330">
        <f t="shared" si="27"/>
        <v>0</v>
      </c>
      <c r="AX47" s="330">
        <f t="shared" si="27"/>
        <v>0</v>
      </c>
      <c r="AY47" s="330">
        <f t="shared" si="27"/>
        <v>0</v>
      </c>
      <c r="AZ47" s="330">
        <f t="shared" si="27"/>
        <v>0</v>
      </c>
      <c r="BA47" s="330">
        <f t="shared" si="27"/>
        <v>0</v>
      </c>
      <c r="BB47" s="330">
        <f t="shared" si="27"/>
        <v>0</v>
      </c>
      <c r="BC47" s="330">
        <f t="shared" si="27"/>
        <v>0</v>
      </c>
      <c r="BD47" s="330">
        <f t="shared" si="27"/>
        <v>0</v>
      </c>
      <c r="BE47" s="330">
        <f t="shared" si="27"/>
        <v>0</v>
      </c>
      <c r="BF47" s="330">
        <f t="shared" si="27"/>
        <v>0</v>
      </c>
      <c r="BG47" s="330">
        <f t="shared" si="27"/>
        <v>0</v>
      </c>
      <c r="BH47" s="330">
        <f t="shared" si="27"/>
        <v>0</v>
      </c>
      <c r="BI47" s="330">
        <f t="shared" si="27"/>
        <v>0</v>
      </c>
      <c r="BJ47" s="330">
        <f t="shared" si="27"/>
        <v>0</v>
      </c>
      <c r="BK47" s="330">
        <f t="shared" si="27"/>
        <v>0</v>
      </c>
      <c r="BL47" s="330">
        <f t="shared" si="27"/>
        <v>0</v>
      </c>
      <c r="BM47" s="330">
        <f t="shared" si="27"/>
        <v>0</v>
      </c>
      <c r="BN47" s="330">
        <f t="shared" si="27"/>
        <v>0</v>
      </c>
      <c r="BO47" s="330">
        <f t="shared" si="27"/>
        <v>0</v>
      </c>
      <c r="BP47" s="330">
        <f t="shared" si="27"/>
        <v>0</v>
      </c>
      <c r="BQ47" s="330">
        <f t="shared" si="27"/>
        <v>0</v>
      </c>
      <c r="BR47" s="330">
        <f t="shared" si="27"/>
        <v>0</v>
      </c>
      <c r="BS47" s="330">
        <f t="shared" si="27"/>
        <v>0</v>
      </c>
      <c r="BT47" s="330">
        <f t="shared" si="27"/>
        <v>0</v>
      </c>
      <c r="BU47" s="330">
        <f t="shared" ref="BU47:DW47" si="28">+BT47+BU45-BU43</f>
        <v>0</v>
      </c>
      <c r="BV47" s="330">
        <f t="shared" si="28"/>
        <v>0</v>
      </c>
      <c r="BW47" s="330">
        <f t="shared" si="28"/>
        <v>0</v>
      </c>
      <c r="BX47" s="330">
        <f t="shared" si="28"/>
        <v>0</v>
      </c>
      <c r="BY47" s="330">
        <f t="shared" si="28"/>
        <v>0</v>
      </c>
      <c r="BZ47" s="330">
        <f t="shared" si="28"/>
        <v>0</v>
      </c>
      <c r="CA47" s="330">
        <f t="shared" si="28"/>
        <v>0</v>
      </c>
      <c r="CB47" s="330">
        <f t="shared" si="28"/>
        <v>0</v>
      </c>
      <c r="CC47" s="330">
        <f t="shared" si="28"/>
        <v>0</v>
      </c>
      <c r="CD47" s="330">
        <f t="shared" si="28"/>
        <v>0</v>
      </c>
      <c r="CE47" s="330">
        <f t="shared" si="28"/>
        <v>0</v>
      </c>
      <c r="CF47" s="330">
        <f t="shared" si="28"/>
        <v>0</v>
      </c>
      <c r="CG47" s="330">
        <f t="shared" si="28"/>
        <v>0</v>
      </c>
      <c r="CH47" s="330">
        <f t="shared" si="28"/>
        <v>0</v>
      </c>
      <c r="CI47" s="330">
        <f t="shared" si="28"/>
        <v>0</v>
      </c>
      <c r="CJ47" s="330">
        <f t="shared" si="28"/>
        <v>0</v>
      </c>
      <c r="CK47" s="330">
        <f t="shared" si="28"/>
        <v>0</v>
      </c>
      <c r="CL47" s="330">
        <f t="shared" si="28"/>
        <v>0</v>
      </c>
      <c r="CM47" s="330">
        <f t="shared" si="28"/>
        <v>0</v>
      </c>
      <c r="CN47" s="330">
        <f t="shared" si="28"/>
        <v>0</v>
      </c>
      <c r="CO47" s="330">
        <f t="shared" si="28"/>
        <v>0</v>
      </c>
      <c r="CP47" s="330">
        <f t="shared" si="28"/>
        <v>0</v>
      </c>
      <c r="CQ47" s="330">
        <f t="shared" si="28"/>
        <v>0</v>
      </c>
      <c r="CR47" s="330">
        <f t="shared" si="28"/>
        <v>0</v>
      </c>
      <c r="CS47" s="330">
        <f t="shared" si="28"/>
        <v>0</v>
      </c>
      <c r="CT47" s="330">
        <f t="shared" si="28"/>
        <v>0</v>
      </c>
      <c r="CU47" s="330">
        <f t="shared" si="28"/>
        <v>0</v>
      </c>
      <c r="CV47" s="330">
        <f t="shared" si="28"/>
        <v>0</v>
      </c>
      <c r="CW47" s="330">
        <f t="shared" si="28"/>
        <v>0</v>
      </c>
      <c r="CX47" s="330">
        <f t="shared" si="28"/>
        <v>0</v>
      </c>
      <c r="CY47" s="330">
        <f t="shared" si="28"/>
        <v>0</v>
      </c>
      <c r="CZ47" s="330">
        <f t="shared" si="28"/>
        <v>0</v>
      </c>
      <c r="DA47" s="330">
        <f t="shared" si="28"/>
        <v>0</v>
      </c>
      <c r="DB47" s="330">
        <f t="shared" si="28"/>
        <v>0</v>
      </c>
      <c r="DC47" s="330">
        <f t="shared" si="28"/>
        <v>0</v>
      </c>
      <c r="DD47" s="330">
        <f t="shared" si="28"/>
        <v>0</v>
      </c>
      <c r="DE47" s="330">
        <f t="shared" si="28"/>
        <v>0</v>
      </c>
      <c r="DF47" s="330">
        <f t="shared" si="28"/>
        <v>0</v>
      </c>
      <c r="DG47" s="330">
        <f t="shared" si="28"/>
        <v>0</v>
      </c>
      <c r="DH47" s="330">
        <f t="shared" si="28"/>
        <v>0</v>
      </c>
      <c r="DI47" s="330">
        <f t="shared" si="28"/>
        <v>0</v>
      </c>
      <c r="DJ47" s="330">
        <f t="shared" si="28"/>
        <v>0</v>
      </c>
      <c r="DK47" s="330">
        <f t="shared" si="28"/>
        <v>0</v>
      </c>
      <c r="DL47" s="330">
        <f t="shared" si="28"/>
        <v>0</v>
      </c>
      <c r="DM47" s="330">
        <f t="shared" si="28"/>
        <v>0</v>
      </c>
      <c r="DN47" s="330">
        <f t="shared" si="28"/>
        <v>0</v>
      </c>
      <c r="DO47" s="330">
        <f t="shared" si="28"/>
        <v>0</v>
      </c>
      <c r="DP47" s="330">
        <f t="shared" si="28"/>
        <v>0</v>
      </c>
      <c r="DQ47" s="330">
        <f t="shared" si="28"/>
        <v>0</v>
      </c>
      <c r="DR47" s="330">
        <f t="shared" si="28"/>
        <v>0</v>
      </c>
      <c r="DS47" s="330">
        <f t="shared" si="28"/>
        <v>0</v>
      </c>
      <c r="DT47" s="330">
        <f t="shared" si="28"/>
        <v>0</v>
      </c>
      <c r="DU47" s="330">
        <f t="shared" si="28"/>
        <v>0</v>
      </c>
      <c r="DV47" s="330">
        <f t="shared" si="28"/>
        <v>0</v>
      </c>
      <c r="DW47" s="331">
        <f t="shared" si="28"/>
        <v>0</v>
      </c>
    </row>
    <row r="48" spans="6:127" ht="15" outlineLevel="1" thickTop="1"/>
    <row r="50" spans="1:127" ht="18">
      <c r="A50" s="332"/>
      <c r="C50" s="310" t="s">
        <v>605</v>
      </c>
    </row>
    <row r="51" spans="1:127" ht="15.6" hidden="1" outlineLevel="1" thickTop="1" thickBot="1">
      <c r="F51" s="319" t="s">
        <v>589</v>
      </c>
      <c r="G51" s="290" t="s">
        <v>469</v>
      </c>
    </row>
    <row r="52" spans="1:127" ht="15.6" hidden="1" outlineLevel="1" thickTop="1" thickBot="1">
      <c r="F52" s="319" t="s">
        <v>590</v>
      </c>
      <c r="G52" s="291">
        <v>2019</v>
      </c>
    </row>
    <row r="53" spans="1:127" ht="15.6" hidden="1" outlineLevel="1" thickTop="1" thickBot="1">
      <c r="F53" s="319" t="s">
        <v>591</v>
      </c>
      <c r="G53" s="291">
        <v>12</v>
      </c>
    </row>
    <row r="54" spans="1:127" ht="15.6" hidden="1" outlineLevel="1" thickTop="1" thickBot="1">
      <c r="F54" s="319" t="s">
        <v>592</v>
      </c>
      <c r="G54" s="290" t="s">
        <v>469</v>
      </c>
    </row>
    <row r="55" spans="1:127" ht="15.6" hidden="1" outlineLevel="1" thickTop="1" thickBot="1">
      <c r="F55" s="319" t="s">
        <v>593</v>
      </c>
      <c r="G55" s="291">
        <v>2020</v>
      </c>
    </row>
    <row r="56" spans="1:127" ht="15.6" hidden="1" outlineLevel="1" thickTop="1" thickBot="1">
      <c r="F56" s="319" t="s">
        <v>594</v>
      </c>
      <c r="G56" s="299">
        <v>0.04</v>
      </c>
    </row>
    <row r="57" spans="1:127" ht="15.6" hidden="1" outlineLevel="1" thickTop="1" thickBot="1">
      <c r="F57" s="319" t="s">
        <v>595</v>
      </c>
      <c r="G57" s="292"/>
    </row>
    <row r="58" spans="1:127" ht="15.6" hidden="1" outlineLevel="1" thickTop="1" thickBot="1">
      <c r="F58" s="319" t="s">
        <v>596</v>
      </c>
      <c r="G58" s="295">
        <v>60</v>
      </c>
    </row>
    <row r="59" spans="1:127" hidden="1" outlineLevel="1"/>
    <row r="60" spans="1:127" ht="15.6" hidden="1" outlineLevel="1" thickTop="1" thickBot="1">
      <c r="F60" s="319" t="s">
        <v>597</v>
      </c>
      <c r="G60" s="322">
        <f>+((1+G56)^(1/12))-1</f>
        <v>3.2737397821989145E-3</v>
      </c>
    </row>
    <row r="61" spans="1:127" ht="15.6" hidden="1" outlineLevel="1" thickTop="1" thickBot="1">
      <c r="F61" s="319" t="s">
        <v>598</v>
      </c>
      <c r="G61" s="292">
        <f>+(G57)/((1-(1+G60)^(-G58))/G60)</f>
        <v>0</v>
      </c>
    </row>
    <row r="62" spans="1:127" hidden="1" outlineLevel="1"/>
    <row r="63" spans="1:127" hidden="1" outlineLevel="1">
      <c r="G63" s="185" t="s">
        <v>113</v>
      </c>
      <c r="H63" s="262">
        <f>+H40</f>
        <v>2019</v>
      </c>
      <c r="I63" s="262">
        <f t="shared" ref="I63:BT64" si="29">+I40</f>
        <v>2019</v>
      </c>
      <c r="J63" s="262">
        <f t="shared" si="29"/>
        <v>2019</v>
      </c>
      <c r="K63" s="262">
        <f t="shared" si="29"/>
        <v>2019</v>
      </c>
      <c r="L63" s="262">
        <f t="shared" si="29"/>
        <v>2019</v>
      </c>
      <c r="M63" s="262">
        <f t="shared" si="29"/>
        <v>2019</v>
      </c>
      <c r="N63" s="262">
        <f t="shared" si="29"/>
        <v>2019</v>
      </c>
      <c r="O63" s="262">
        <f t="shared" si="29"/>
        <v>2019</v>
      </c>
      <c r="P63" s="262">
        <f t="shared" si="29"/>
        <v>2019</v>
      </c>
      <c r="Q63" s="262">
        <f t="shared" si="29"/>
        <v>2019</v>
      </c>
      <c r="R63" s="262">
        <f t="shared" si="29"/>
        <v>2019</v>
      </c>
      <c r="S63" s="262">
        <f t="shared" si="29"/>
        <v>2019</v>
      </c>
      <c r="T63" s="262">
        <f t="shared" si="29"/>
        <v>2020</v>
      </c>
      <c r="U63" s="262">
        <f t="shared" si="29"/>
        <v>2020</v>
      </c>
      <c r="V63" s="262">
        <f t="shared" si="29"/>
        <v>2020</v>
      </c>
      <c r="W63" s="262">
        <f t="shared" si="29"/>
        <v>2020</v>
      </c>
      <c r="X63" s="262">
        <f t="shared" si="29"/>
        <v>2020</v>
      </c>
      <c r="Y63" s="262">
        <f t="shared" si="29"/>
        <v>2020</v>
      </c>
      <c r="Z63" s="262">
        <f t="shared" si="29"/>
        <v>2020</v>
      </c>
      <c r="AA63" s="262">
        <f t="shared" si="29"/>
        <v>2020</v>
      </c>
      <c r="AB63" s="262">
        <f t="shared" si="29"/>
        <v>2020</v>
      </c>
      <c r="AC63" s="262">
        <f t="shared" si="29"/>
        <v>2020</v>
      </c>
      <c r="AD63" s="262">
        <f t="shared" si="29"/>
        <v>2020</v>
      </c>
      <c r="AE63" s="262">
        <f t="shared" si="29"/>
        <v>2020</v>
      </c>
      <c r="AF63" s="262">
        <f t="shared" si="29"/>
        <v>2021</v>
      </c>
      <c r="AG63" s="262">
        <f t="shared" si="29"/>
        <v>2021</v>
      </c>
      <c r="AH63" s="262">
        <f t="shared" si="29"/>
        <v>2021</v>
      </c>
      <c r="AI63" s="262">
        <f t="shared" si="29"/>
        <v>2021</v>
      </c>
      <c r="AJ63" s="262">
        <f t="shared" si="29"/>
        <v>2021</v>
      </c>
      <c r="AK63" s="262">
        <f t="shared" si="29"/>
        <v>2021</v>
      </c>
      <c r="AL63" s="262">
        <f t="shared" si="29"/>
        <v>2021</v>
      </c>
      <c r="AM63" s="262">
        <f t="shared" si="29"/>
        <v>2021</v>
      </c>
      <c r="AN63" s="262">
        <f t="shared" si="29"/>
        <v>2021</v>
      </c>
      <c r="AO63" s="262">
        <f t="shared" si="29"/>
        <v>2021</v>
      </c>
      <c r="AP63" s="262">
        <f t="shared" si="29"/>
        <v>2021</v>
      </c>
      <c r="AQ63" s="262">
        <f t="shared" si="29"/>
        <v>2021</v>
      </c>
      <c r="AR63" s="262">
        <f t="shared" si="29"/>
        <v>2022</v>
      </c>
      <c r="AS63" s="262">
        <f t="shared" si="29"/>
        <v>2022</v>
      </c>
      <c r="AT63" s="262">
        <f t="shared" si="29"/>
        <v>2022</v>
      </c>
      <c r="AU63" s="262">
        <f t="shared" si="29"/>
        <v>2022</v>
      </c>
      <c r="AV63" s="262">
        <f t="shared" si="29"/>
        <v>2022</v>
      </c>
      <c r="AW63" s="262">
        <f t="shared" si="29"/>
        <v>2022</v>
      </c>
      <c r="AX63" s="262">
        <f t="shared" si="29"/>
        <v>2022</v>
      </c>
      <c r="AY63" s="262">
        <f t="shared" si="29"/>
        <v>2022</v>
      </c>
      <c r="AZ63" s="262">
        <f t="shared" si="29"/>
        <v>2022</v>
      </c>
      <c r="BA63" s="262">
        <f t="shared" si="29"/>
        <v>2022</v>
      </c>
      <c r="BB63" s="262">
        <f t="shared" si="29"/>
        <v>2022</v>
      </c>
      <c r="BC63" s="262">
        <f t="shared" si="29"/>
        <v>2022</v>
      </c>
      <c r="BD63" s="262">
        <f t="shared" si="29"/>
        <v>2023</v>
      </c>
      <c r="BE63" s="262">
        <f t="shared" si="29"/>
        <v>2023</v>
      </c>
      <c r="BF63" s="262">
        <f t="shared" si="29"/>
        <v>2023</v>
      </c>
      <c r="BG63" s="262">
        <f t="shared" si="29"/>
        <v>2023</v>
      </c>
      <c r="BH63" s="262">
        <f t="shared" si="29"/>
        <v>2023</v>
      </c>
      <c r="BI63" s="262">
        <f t="shared" si="29"/>
        <v>2023</v>
      </c>
      <c r="BJ63" s="262">
        <f t="shared" si="29"/>
        <v>2023</v>
      </c>
      <c r="BK63" s="262">
        <f t="shared" si="29"/>
        <v>2023</v>
      </c>
      <c r="BL63" s="262">
        <f t="shared" si="29"/>
        <v>2023</v>
      </c>
      <c r="BM63" s="262">
        <f t="shared" si="29"/>
        <v>2023</v>
      </c>
      <c r="BN63" s="262">
        <f t="shared" si="29"/>
        <v>2023</v>
      </c>
      <c r="BO63" s="262">
        <f t="shared" si="29"/>
        <v>2023</v>
      </c>
      <c r="BP63" s="262">
        <f t="shared" si="29"/>
        <v>2024</v>
      </c>
      <c r="BQ63" s="262">
        <f t="shared" si="29"/>
        <v>2024</v>
      </c>
      <c r="BR63" s="262">
        <f t="shared" si="29"/>
        <v>2024</v>
      </c>
      <c r="BS63" s="262">
        <f t="shared" si="29"/>
        <v>2024</v>
      </c>
      <c r="BT63" s="262">
        <f t="shared" si="29"/>
        <v>2024</v>
      </c>
      <c r="BU63" s="262">
        <f t="shared" ref="BU63:DW64" si="30">+BU40</f>
        <v>2024</v>
      </c>
      <c r="BV63" s="262">
        <f t="shared" si="30"/>
        <v>2024</v>
      </c>
      <c r="BW63" s="262">
        <f t="shared" si="30"/>
        <v>2024</v>
      </c>
      <c r="BX63" s="262">
        <f t="shared" si="30"/>
        <v>2024</v>
      </c>
      <c r="BY63" s="262">
        <f t="shared" si="30"/>
        <v>2024</v>
      </c>
      <c r="BZ63" s="262">
        <f t="shared" si="30"/>
        <v>2024</v>
      </c>
      <c r="CA63" s="262">
        <f t="shared" si="30"/>
        <v>2024</v>
      </c>
      <c r="CB63" s="262">
        <f t="shared" si="30"/>
        <v>2025</v>
      </c>
      <c r="CC63" s="262">
        <f t="shared" si="30"/>
        <v>2025</v>
      </c>
      <c r="CD63" s="262">
        <f t="shared" si="30"/>
        <v>2025</v>
      </c>
      <c r="CE63" s="262">
        <f t="shared" si="30"/>
        <v>2025</v>
      </c>
      <c r="CF63" s="262">
        <f t="shared" si="30"/>
        <v>2025</v>
      </c>
      <c r="CG63" s="262">
        <f t="shared" si="30"/>
        <v>2025</v>
      </c>
      <c r="CH63" s="262">
        <f t="shared" si="30"/>
        <v>2025</v>
      </c>
      <c r="CI63" s="262">
        <f t="shared" si="30"/>
        <v>2025</v>
      </c>
      <c r="CJ63" s="262">
        <f t="shared" si="30"/>
        <v>2025</v>
      </c>
      <c r="CK63" s="262">
        <f t="shared" si="30"/>
        <v>2025</v>
      </c>
      <c r="CL63" s="262">
        <f t="shared" si="30"/>
        <v>2025</v>
      </c>
      <c r="CM63" s="262">
        <f t="shared" si="30"/>
        <v>2025</v>
      </c>
      <c r="CN63" s="262">
        <f t="shared" si="30"/>
        <v>2026</v>
      </c>
      <c r="CO63" s="262">
        <f t="shared" si="30"/>
        <v>2026</v>
      </c>
      <c r="CP63" s="262">
        <f t="shared" si="30"/>
        <v>2026</v>
      </c>
      <c r="CQ63" s="262">
        <f t="shared" si="30"/>
        <v>2026</v>
      </c>
      <c r="CR63" s="262">
        <f t="shared" si="30"/>
        <v>2026</v>
      </c>
      <c r="CS63" s="262">
        <f t="shared" si="30"/>
        <v>2026</v>
      </c>
      <c r="CT63" s="262">
        <f t="shared" si="30"/>
        <v>2026</v>
      </c>
      <c r="CU63" s="262">
        <f t="shared" si="30"/>
        <v>2026</v>
      </c>
      <c r="CV63" s="262">
        <f t="shared" si="30"/>
        <v>2026</v>
      </c>
      <c r="CW63" s="262">
        <f t="shared" si="30"/>
        <v>2026</v>
      </c>
      <c r="CX63" s="262">
        <f t="shared" si="30"/>
        <v>2026</v>
      </c>
      <c r="CY63" s="262">
        <f t="shared" si="30"/>
        <v>2026</v>
      </c>
      <c r="CZ63" s="262">
        <f t="shared" si="30"/>
        <v>2027</v>
      </c>
      <c r="DA63" s="262">
        <f t="shared" si="30"/>
        <v>2027</v>
      </c>
      <c r="DB63" s="262">
        <f t="shared" si="30"/>
        <v>2027</v>
      </c>
      <c r="DC63" s="262">
        <f t="shared" si="30"/>
        <v>2027</v>
      </c>
      <c r="DD63" s="262">
        <f t="shared" si="30"/>
        <v>2027</v>
      </c>
      <c r="DE63" s="262">
        <f t="shared" si="30"/>
        <v>2027</v>
      </c>
      <c r="DF63" s="262">
        <f t="shared" si="30"/>
        <v>2027</v>
      </c>
      <c r="DG63" s="262">
        <f t="shared" si="30"/>
        <v>2027</v>
      </c>
      <c r="DH63" s="262">
        <f t="shared" si="30"/>
        <v>2027</v>
      </c>
      <c r="DI63" s="262">
        <f t="shared" si="30"/>
        <v>2027</v>
      </c>
      <c r="DJ63" s="262">
        <f t="shared" si="30"/>
        <v>2027</v>
      </c>
      <c r="DK63" s="262">
        <f t="shared" si="30"/>
        <v>2027</v>
      </c>
      <c r="DL63" s="262">
        <f t="shared" si="30"/>
        <v>2028</v>
      </c>
      <c r="DM63" s="262">
        <f t="shared" si="30"/>
        <v>2028</v>
      </c>
      <c r="DN63" s="262">
        <f t="shared" si="30"/>
        <v>2028</v>
      </c>
      <c r="DO63" s="262">
        <f t="shared" si="30"/>
        <v>2028</v>
      </c>
      <c r="DP63" s="262">
        <f t="shared" si="30"/>
        <v>2028</v>
      </c>
      <c r="DQ63" s="262">
        <f t="shared" si="30"/>
        <v>2028</v>
      </c>
      <c r="DR63" s="262">
        <f t="shared" si="30"/>
        <v>2028</v>
      </c>
      <c r="DS63" s="262">
        <f t="shared" si="30"/>
        <v>2028</v>
      </c>
      <c r="DT63" s="262">
        <f t="shared" si="30"/>
        <v>2028</v>
      </c>
      <c r="DU63" s="262">
        <f t="shared" si="30"/>
        <v>2028</v>
      </c>
      <c r="DV63" s="262">
        <f t="shared" si="30"/>
        <v>2028</v>
      </c>
      <c r="DW63" s="262">
        <f t="shared" si="30"/>
        <v>2028</v>
      </c>
    </row>
    <row r="64" spans="1:127" hidden="1" outlineLevel="1">
      <c r="G64" s="185" t="s">
        <v>282</v>
      </c>
      <c r="H64" s="262" t="str">
        <f>+H41</f>
        <v>gen</v>
      </c>
      <c r="I64" s="262" t="str">
        <f t="shared" si="29"/>
        <v>feb</v>
      </c>
      <c r="J64" s="262" t="str">
        <f t="shared" si="29"/>
        <v>mar</v>
      </c>
      <c r="K64" s="262" t="str">
        <f t="shared" si="29"/>
        <v>apr</v>
      </c>
      <c r="L64" s="262" t="str">
        <f t="shared" si="29"/>
        <v>mag</v>
      </c>
      <c r="M64" s="262" t="str">
        <f t="shared" si="29"/>
        <v>giu</v>
      </c>
      <c r="N64" s="262" t="str">
        <f t="shared" si="29"/>
        <v>lug</v>
      </c>
      <c r="O64" s="262" t="str">
        <f t="shared" si="29"/>
        <v>ago</v>
      </c>
      <c r="P64" s="262" t="str">
        <f t="shared" si="29"/>
        <v>set</v>
      </c>
      <c r="Q64" s="262" t="str">
        <f t="shared" si="29"/>
        <v>ott</v>
      </c>
      <c r="R64" s="262" t="str">
        <f t="shared" si="29"/>
        <v>nov</v>
      </c>
      <c r="S64" s="262" t="str">
        <f t="shared" si="29"/>
        <v>dic</v>
      </c>
      <c r="T64" s="262" t="str">
        <f t="shared" si="29"/>
        <v>gen</v>
      </c>
      <c r="U64" s="262" t="str">
        <f t="shared" si="29"/>
        <v>feb</v>
      </c>
      <c r="V64" s="262" t="str">
        <f t="shared" si="29"/>
        <v>mar</v>
      </c>
      <c r="W64" s="262" t="str">
        <f t="shared" si="29"/>
        <v>apr</v>
      </c>
      <c r="X64" s="262" t="str">
        <f t="shared" si="29"/>
        <v>mag</v>
      </c>
      <c r="Y64" s="262" t="str">
        <f t="shared" si="29"/>
        <v>giu</v>
      </c>
      <c r="Z64" s="262" t="str">
        <f t="shared" si="29"/>
        <v>lug</v>
      </c>
      <c r="AA64" s="262" t="str">
        <f t="shared" si="29"/>
        <v>ago</v>
      </c>
      <c r="AB64" s="262" t="str">
        <f t="shared" si="29"/>
        <v>set</v>
      </c>
      <c r="AC64" s="262" t="str">
        <f t="shared" si="29"/>
        <v>ott</v>
      </c>
      <c r="AD64" s="262" t="str">
        <f t="shared" si="29"/>
        <v>nov</v>
      </c>
      <c r="AE64" s="262" t="str">
        <f t="shared" si="29"/>
        <v>dic</v>
      </c>
      <c r="AF64" s="262" t="str">
        <f t="shared" si="29"/>
        <v>gen</v>
      </c>
      <c r="AG64" s="262" t="str">
        <f t="shared" si="29"/>
        <v>feb</v>
      </c>
      <c r="AH64" s="262" t="str">
        <f t="shared" si="29"/>
        <v>mar</v>
      </c>
      <c r="AI64" s="262" t="str">
        <f t="shared" si="29"/>
        <v>apr</v>
      </c>
      <c r="AJ64" s="262" t="str">
        <f t="shared" si="29"/>
        <v>mag</v>
      </c>
      <c r="AK64" s="262" t="str">
        <f t="shared" si="29"/>
        <v>giu</v>
      </c>
      <c r="AL64" s="262" t="str">
        <f t="shared" si="29"/>
        <v>lug</v>
      </c>
      <c r="AM64" s="262" t="str">
        <f t="shared" si="29"/>
        <v>ago</v>
      </c>
      <c r="AN64" s="262" t="str">
        <f t="shared" si="29"/>
        <v>set</v>
      </c>
      <c r="AO64" s="262" t="str">
        <f t="shared" si="29"/>
        <v>ott</v>
      </c>
      <c r="AP64" s="262" t="str">
        <f t="shared" si="29"/>
        <v>nov</v>
      </c>
      <c r="AQ64" s="262" t="str">
        <f t="shared" si="29"/>
        <v>dic</v>
      </c>
      <c r="AR64" s="262" t="str">
        <f t="shared" si="29"/>
        <v>gen</v>
      </c>
      <c r="AS64" s="262" t="str">
        <f t="shared" si="29"/>
        <v>feb</v>
      </c>
      <c r="AT64" s="262" t="str">
        <f t="shared" si="29"/>
        <v>mar</v>
      </c>
      <c r="AU64" s="262" t="str">
        <f t="shared" si="29"/>
        <v>apr</v>
      </c>
      <c r="AV64" s="262" t="str">
        <f t="shared" si="29"/>
        <v>mag</v>
      </c>
      <c r="AW64" s="262" t="str">
        <f t="shared" si="29"/>
        <v>giu</v>
      </c>
      <c r="AX64" s="262" t="str">
        <f t="shared" si="29"/>
        <v>lug</v>
      </c>
      <c r="AY64" s="262" t="str">
        <f t="shared" si="29"/>
        <v>ago</v>
      </c>
      <c r="AZ64" s="262" t="str">
        <f t="shared" si="29"/>
        <v>set</v>
      </c>
      <c r="BA64" s="262" t="str">
        <f t="shared" si="29"/>
        <v>ott</v>
      </c>
      <c r="BB64" s="262" t="str">
        <f t="shared" si="29"/>
        <v>nov</v>
      </c>
      <c r="BC64" s="262" t="str">
        <f t="shared" si="29"/>
        <v>dic</v>
      </c>
      <c r="BD64" s="262" t="str">
        <f t="shared" si="29"/>
        <v>gen</v>
      </c>
      <c r="BE64" s="262" t="str">
        <f t="shared" si="29"/>
        <v>feb</v>
      </c>
      <c r="BF64" s="262" t="str">
        <f t="shared" si="29"/>
        <v>mar</v>
      </c>
      <c r="BG64" s="262" t="str">
        <f t="shared" si="29"/>
        <v>apr</v>
      </c>
      <c r="BH64" s="262" t="str">
        <f t="shared" si="29"/>
        <v>mag</v>
      </c>
      <c r="BI64" s="262" t="str">
        <f t="shared" si="29"/>
        <v>giu</v>
      </c>
      <c r="BJ64" s="262" t="str">
        <f t="shared" si="29"/>
        <v>lug</v>
      </c>
      <c r="BK64" s="262" t="str">
        <f t="shared" si="29"/>
        <v>ago</v>
      </c>
      <c r="BL64" s="262" t="str">
        <f t="shared" si="29"/>
        <v>set</v>
      </c>
      <c r="BM64" s="262" t="str">
        <f t="shared" si="29"/>
        <v>ott</v>
      </c>
      <c r="BN64" s="262" t="str">
        <f t="shared" si="29"/>
        <v>nov</v>
      </c>
      <c r="BO64" s="262" t="str">
        <f t="shared" si="29"/>
        <v>dic</v>
      </c>
      <c r="BP64" s="262" t="str">
        <f t="shared" si="29"/>
        <v>gen</v>
      </c>
      <c r="BQ64" s="262" t="str">
        <f t="shared" si="29"/>
        <v>feb</v>
      </c>
      <c r="BR64" s="262" t="str">
        <f t="shared" si="29"/>
        <v>mar</v>
      </c>
      <c r="BS64" s="262" t="str">
        <f t="shared" si="29"/>
        <v>apr</v>
      </c>
      <c r="BT64" s="262" t="str">
        <f t="shared" si="29"/>
        <v>mag</v>
      </c>
      <c r="BU64" s="262" t="str">
        <f t="shared" si="30"/>
        <v>giu</v>
      </c>
      <c r="BV64" s="262" t="str">
        <f t="shared" si="30"/>
        <v>lug</v>
      </c>
      <c r="BW64" s="262" t="str">
        <f t="shared" si="30"/>
        <v>ago</v>
      </c>
      <c r="BX64" s="262" t="str">
        <f t="shared" si="30"/>
        <v>set</v>
      </c>
      <c r="BY64" s="262" t="str">
        <f t="shared" si="30"/>
        <v>ott</v>
      </c>
      <c r="BZ64" s="262" t="str">
        <f t="shared" si="30"/>
        <v>nov</v>
      </c>
      <c r="CA64" s="262" t="str">
        <f t="shared" si="30"/>
        <v>dic</v>
      </c>
      <c r="CB64" s="262" t="str">
        <f t="shared" si="30"/>
        <v>gen</v>
      </c>
      <c r="CC64" s="262" t="str">
        <f t="shared" si="30"/>
        <v>feb</v>
      </c>
      <c r="CD64" s="262" t="str">
        <f t="shared" si="30"/>
        <v>mar</v>
      </c>
      <c r="CE64" s="262" t="str">
        <f t="shared" si="30"/>
        <v>apr</v>
      </c>
      <c r="CF64" s="262" t="str">
        <f t="shared" si="30"/>
        <v>mag</v>
      </c>
      <c r="CG64" s="262" t="str">
        <f t="shared" si="30"/>
        <v>giu</v>
      </c>
      <c r="CH64" s="262" t="str">
        <f t="shared" si="30"/>
        <v>lug</v>
      </c>
      <c r="CI64" s="262" t="str">
        <f t="shared" si="30"/>
        <v>ago</v>
      </c>
      <c r="CJ64" s="262" t="str">
        <f t="shared" si="30"/>
        <v>set</v>
      </c>
      <c r="CK64" s="262" t="str">
        <f t="shared" si="30"/>
        <v>ott</v>
      </c>
      <c r="CL64" s="262" t="str">
        <f t="shared" si="30"/>
        <v>nov</v>
      </c>
      <c r="CM64" s="262" t="str">
        <f t="shared" si="30"/>
        <v>dic</v>
      </c>
      <c r="CN64" s="262" t="str">
        <f t="shared" si="30"/>
        <v>gen</v>
      </c>
      <c r="CO64" s="262" t="str">
        <f t="shared" si="30"/>
        <v>feb</v>
      </c>
      <c r="CP64" s="262" t="str">
        <f t="shared" si="30"/>
        <v>mar</v>
      </c>
      <c r="CQ64" s="262" t="str">
        <f t="shared" si="30"/>
        <v>apr</v>
      </c>
      <c r="CR64" s="262" t="str">
        <f t="shared" si="30"/>
        <v>mag</v>
      </c>
      <c r="CS64" s="262" t="str">
        <f t="shared" si="30"/>
        <v>giu</v>
      </c>
      <c r="CT64" s="262" t="str">
        <f t="shared" si="30"/>
        <v>lug</v>
      </c>
      <c r="CU64" s="262" t="str">
        <f t="shared" si="30"/>
        <v>ago</v>
      </c>
      <c r="CV64" s="262" t="str">
        <f t="shared" si="30"/>
        <v>set</v>
      </c>
      <c r="CW64" s="262" t="str">
        <f t="shared" si="30"/>
        <v>ott</v>
      </c>
      <c r="CX64" s="262" t="str">
        <f t="shared" si="30"/>
        <v>nov</v>
      </c>
      <c r="CY64" s="262" t="str">
        <f t="shared" si="30"/>
        <v>dic</v>
      </c>
      <c r="CZ64" s="262" t="str">
        <f t="shared" si="30"/>
        <v>gen</v>
      </c>
      <c r="DA64" s="262" t="str">
        <f t="shared" si="30"/>
        <v>feb</v>
      </c>
      <c r="DB64" s="262" t="str">
        <f t="shared" si="30"/>
        <v>mar</v>
      </c>
      <c r="DC64" s="262" t="str">
        <f t="shared" si="30"/>
        <v>apr</v>
      </c>
      <c r="DD64" s="262" t="str">
        <f t="shared" si="30"/>
        <v>mag</v>
      </c>
      <c r="DE64" s="262" t="str">
        <f t="shared" si="30"/>
        <v>giu</v>
      </c>
      <c r="DF64" s="262" t="str">
        <f t="shared" si="30"/>
        <v>lug</v>
      </c>
      <c r="DG64" s="262" t="str">
        <f t="shared" si="30"/>
        <v>ago</v>
      </c>
      <c r="DH64" s="262" t="str">
        <f t="shared" si="30"/>
        <v>set</v>
      </c>
      <c r="DI64" s="262" t="str">
        <f t="shared" si="30"/>
        <v>ott</v>
      </c>
      <c r="DJ64" s="262" t="str">
        <f t="shared" si="30"/>
        <v>nov</v>
      </c>
      <c r="DK64" s="262" t="str">
        <f t="shared" si="30"/>
        <v>dic</v>
      </c>
      <c r="DL64" s="262" t="str">
        <f t="shared" si="30"/>
        <v>gen</v>
      </c>
      <c r="DM64" s="262" t="str">
        <f t="shared" si="30"/>
        <v>feb</v>
      </c>
      <c r="DN64" s="262" t="str">
        <f t="shared" si="30"/>
        <v>mar</v>
      </c>
      <c r="DO64" s="262" t="str">
        <f t="shared" si="30"/>
        <v>apr</v>
      </c>
      <c r="DP64" s="262" t="str">
        <f t="shared" si="30"/>
        <v>mag</v>
      </c>
      <c r="DQ64" s="262" t="str">
        <f t="shared" si="30"/>
        <v>giu</v>
      </c>
      <c r="DR64" s="262" t="str">
        <f t="shared" si="30"/>
        <v>lug</v>
      </c>
      <c r="DS64" s="262" t="str">
        <f t="shared" si="30"/>
        <v>ago</v>
      </c>
      <c r="DT64" s="262" t="str">
        <f t="shared" si="30"/>
        <v>set</v>
      </c>
      <c r="DU64" s="262" t="str">
        <f t="shared" si="30"/>
        <v>ott</v>
      </c>
      <c r="DV64" s="262" t="str">
        <f t="shared" si="30"/>
        <v>nov</v>
      </c>
      <c r="DW64" s="262" t="str">
        <f t="shared" si="30"/>
        <v>dic</v>
      </c>
    </row>
    <row r="65" spans="1:127" ht="15.6" hidden="1" outlineLevel="1" thickTop="1" thickBot="1">
      <c r="F65" s="319" t="s">
        <v>599</v>
      </c>
      <c r="H65" s="324">
        <f>+IF(AND($G54=H64,$G55=H63),$G61,0)</f>
        <v>0</v>
      </c>
      <c r="I65" s="325">
        <f t="shared" ref="I65:BT65" si="31">+(IF(AND($G54=I64,$G55=I63),$G61,0)+H65)*IF(H70&lt;=0,0,1)</f>
        <v>0</v>
      </c>
      <c r="J65" s="325">
        <f t="shared" si="31"/>
        <v>0</v>
      </c>
      <c r="K65" s="325">
        <f t="shared" si="31"/>
        <v>0</v>
      </c>
      <c r="L65" s="325">
        <f t="shared" si="31"/>
        <v>0</v>
      </c>
      <c r="M65" s="325">
        <f t="shared" si="31"/>
        <v>0</v>
      </c>
      <c r="N65" s="325">
        <f t="shared" si="31"/>
        <v>0</v>
      </c>
      <c r="O65" s="325">
        <f t="shared" si="31"/>
        <v>0</v>
      </c>
      <c r="P65" s="325">
        <f t="shared" si="31"/>
        <v>0</v>
      </c>
      <c r="Q65" s="325">
        <f t="shared" si="31"/>
        <v>0</v>
      </c>
      <c r="R65" s="325">
        <f t="shared" si="31"/>
        <v>0</v>
      </c>
      <c r="S65" s="325">
        <f t="shared" si="31"/>
        <v>0</v>
      </c>
      <c r="T65" s="325">
        <f t="shared" si="31"/>
        <v>0</v>
      </c>
      <c r="U65" s="325">
        <f t="shared" si="31"/>
        <v>0</v>
      </c>
      <c r="V65" s="325">
        <f t="shared" si="31"/>
        <v>0</v>
      </c>
      <c r="W65" s="325">
        <f t="shared" si="31"/>
        <v>0</v>
      </c>
      <c r="X65" s="325">
        <f t="shared" si="31"/>
        <v>0</v>
      </c>
      <c r="Y65" s="325">
        <f t="shared" si="31"/>
        <v>0</v>
      </c>
      <c r="Z65" s="325">
        <f t="shared" si="31"/>
        <v>0</v>
      </c>
      <c r="AA65" s="325">
        <f t="shared" si="31"/>
        <v>0</v>
      </c>
      <c r="AB65" s="325">
        <f t="shared" si="31"/>
        <v>0</v>
      </c>
      <c r="AC65" s="325">
        <f t="shared" si="31"/>
        <v>0</v>
      </c>
      <c r="AD65" s="325">
        <f t="shared" si="31"/>
        <v>0</v>
      </c>
      <c r="AE65" s="325">
        <f t="shared" si="31"/>
        <v>0</v>
      </c>
      <c r="AF65" s="325">
        <f t="shared" si="31"/>
        <v>0</v>
      </c>
      <c r="AG65" s="325">
        <f t="shared" si="31"/>
        <v>0</v>
      </c>
      <c r="AH65" s="325">
        <f t="shared" si="31"/>
        <v>0</v>
      </c>
      <c r="AI65" s="325">
        <f t="shared" si="31"/>
        <v>0</v>
      </c>
      <c r="AJ65" s="325">
        <f t="shared" si="31"/>
        <v>0</v>
      </c>
      <c r="AK65" s="325">
        <f t="shared" si="31"/>
        <v>0</v>
      </c>
      <c r="AL65" s="325">
        <f t="shared" si="31"/>
        <v>0</v>
      </c>
      <c r="AM65" s="325">
        <f t="shared" si="31"/>
        <v>0</v>
      </c>
      <c r="AN65" s="325">
        <f t="shared" si="31"/>
        <v>0</v>
      </c>
      <c r="AO65" s="325">
        <f t="shared" si="31"/>
        <v>0</v>
      </c>
      <c r="AP65" s="325">
        <f t="shared" si="31"/>
        <v>0</v>
      </c>
      <c r="AQ65" s="325">
        <f t="shared" si="31"/>
        <v>0</v>
      </c>
      <c r="AR65" s="325">
        <f t="shared" si="31"/>
        <v>0</v>
      </c>
      <c r="AS65" s="325">
        <f t="shared" si="31"/>
        <v>0</v>
      </c>
      <c r="AT65" s="325">
        <f t="shared" si="31"/>
        <v>0</v>
      </c>
      <c r="AU65" s="325">
        <f t="shared" si="31"/>
        <v>0</v>
      </c>
      <c r="AV65" s="325">
        <f t="shared" si="31"/>
        <v>0</v>
      </c>
      <c r="AW65" s="325">
        <f t="shared" si="31"/>
        <v>0</v>
      </c>
      <c r="AX65" s="325">
        <f t="shared" si="31"/>
        <v>0</v>
      </c>
      <c r="AY65" s="325">
        <f t="shared" si="31"/>
        <v>0</v>
      </c>
      <c r="AZ65" s="325">
        <f t="shared" si="31"/>
        <v>0</v>
      </c>
      <c r="BA65" s="325">
        <f t="shared" si="31"/>
        <v>0</v>
      </c>
      <c r="BB65" s="325">
        <f t="shared" si="31"/>
        <v>0</v>
      </c>
      <c r="BC65" s="325">
        <f t="shared" si="31"/>
        <v>0</v>
      </c>
      <c r="BD65" s="325">
        <f t="shared" si="31"/>
        <v>0</v>
      </c>
      <c r="BE65" s="325">
        <f t="shared" si="31"/>
        <v>0</v>
      </c>
      <c r="BF65" s="325">
        <f t="shared" si="31"/>
        <v>0</v>
      </c>
      <c r="BG65" s="325">
        <f t="shared" si="31"/>
        <v>0</v>
      </c>
      <c r="BH65" s="325">
        <f t="shared" si="31"/>
        <v>0</v>
      </c>
      <c r="BI65" s="325">
        <f t="shared" si="31"/>
        <v>0</v>
      </c>
      <c r="BJ65" s="325">
        <f t="shared" si="31"/>
        <v>0</v>
      </c>
      <c r="BK65" s="325">
        <f t="shared" si="31"/>
        <v>0</v>
      </c>
      <c r="BL65" s="325">
        <f t="shared" si="31"/>
        <v>0</v>
      </c>
      <c r="BM65" s="325">
        <f t="shared" si="31"/>
        <v>0</v>
      </c>
      <c r="BN65" s="325">
        <f t="shared" si="31"/>
        <v>0</v>
      </c>
      <c r="BO65" s="325">
        <f t="shared" si="31"/>
        <v>0</v>
      </c>
      <c r="BP65" s="325">
        <f t="shared" si="31"/>
        <v>0</v>
      </c>
      <c r="BQ65" s="325">
        <f t="shared" si="31"/>
        <v>0</v>
      </c>
      <c r="BR65" s="325">
        <f t="shared" si="31"/>
        <v>0</v>
      </c>
      <c r="BS65" s="325">
        <f t="shared" si="31"/>
        <v>0</v>
      </c>
      <c r="BT65" s="325">
        <f t="shared" si="31"/>
        <v>0</v>
      </c>
      <c r="BU65" s="325">
        <f t="shared" ref="BU65:CG65" si="32">+(IF(AND($G54=BU64,$G55=BU63),$G61,0)+BT65)*IF(BT70&lt;=0,0,1)</f>
        <v>0</v>
      </c>
      <c r="BV65" s="325">
        <f t="shared" si="32"/>
        <v>0</v>
      </c>
      <c r="BW65" s="325">
        <f t="shared" si="32"/>
        <v>0</v>
      </c>
      <c r="BX65" s="325">
        <f t="shared" si="32"/>
        <v>0</v>
      </c>
      <c r="BY65" s="325">
        <f t="shared" si="32"/>
        <v>0</v>
      </c>
      <c r="BZ65" s="325">
        <f t="shared" si="32"/>
        <v>0</v>
      </c>
      <c r="CA65" s="325">
        <f t="shared" si="32"/>
        <v>0</v>
      </c>
      <c r="CB65" s="325">
        <f t="shared" si="32"/>
        <v>0</v>
      </c>
      <c r="CC65" s="325">
        <f t="shared" si="32"/>
        <v>0</v>
      </c>
      <c r="CD65" s="325">
        <f t="shared" si="32"/>
        <v>0</v>
      </c>
      <c r="CE65" s="325">
        <f t="shared" si="32"/>
        <v>0</v>
      </c>
      <c r="CF65" s="325">
        <f t="shared" si="32"/>
        <v>0</v>
      </c>
      <c r="CG65" s="325">
        <f t="shared" si="32"/>
        <v>0</v>
      </c>
      <c r="CH65" s="325">
        <f>+(IF(AND($G54=CH64,$G55=CH63),$G61,0)+CG65)*IF(CG70&lt;=0,0,1)</f>
        <v>0</v>
      </c>
      <c r="CI65" s="325">
        <f t="shared" ref="CI65:DW65" si="33">+(IF(AND($G54=CI64,$G55=CI63),$G61,0)+CH65)*IF(CH70&lt;=0,0,1)</f>
        <v>0</v>
      </c>
      <c r="CJ65" s="325">
        <f t="shared" si="33"/>
        <v>0</v>
      </c>
      <c r="CK65" s="325">
        <f t="shared" si="33"/>
        <v>0</v>
      </c>
      <c r="CL65" s="325">
        <f t="shared" si="33"/>
        <v>0</v>
      </c>
      <c r="CM65" s="325">
        <f t="shared" si="33"/>
        <v>0</v>
      </c>
      <c r="CN65" s="325">
        <f t="shared" si="33"/>
        <v>0</v>
      </c>
      <c r="CO65" s="325">
        <f t="shared" si="33"/>
        <v>0</v>
      </c>
      <c r="CP65" s="325">
        <f t="shared" si="33"/>
        <v>0</v>
      </c>
      <c r="CQ65" s="325">
        <f t="shared" si="33"/>
        <v>0</v>
      </c>
      <c r="CR65" s="325">
        <f t="shared" si="33"/>
        <v>0</v>
      </c>
      <c r="CS65" s="325">
        <f t="shared" si="33"/>
        <v>0</v>
      </c>
      <c r="CT65" s="325">
        <f t="shared" si="33"/>
        <v>0</v>
      </c>
      <c r="CU65" s="325">
        <f t="shared" si="33"/>
        <v>0</v>
      </c>
      <c r="CV65" s="325">
        <f t="shared" si="33"/>
        <v>0</v>
      </c>
      <c r="CW65" s="325">
        <f t="shared" si="33"/>
        <v>0</v>
      </c>
      <c r="CX65" s="325">
        <f t="shared" si="33"/>
        <v>0</v>
      </c>
      <c r="CY65" s="325">
        <f t="shared" si="33"/>
        <v>0</v>
      </c>
      <c r="CZ65" s="325">
        <f t="shared" si="33"/>
        <v>0</v>
      </c>
      <c r="DA65" s="325">
        <f t="shared" si="33"/>
        <v>0</v>
      </c>
      <c r="DB65" s="325">
        <f t="shared" si="33"/>
        <v>0</v>
      </c>
      <c r="DC65" s="325">
        <f t="shared" si="33"/>
        <v>0</v>
      </c>
      <c r="DD65" s="325">
        <f t="shared" si="33"/>
        <v>0</v>
      </c>
      <c r="DE65" s="325">
        <f t="shared" si="33"/>
        <v>0</v>
      </c>
      <c r="DF65" s="325">
        <f t="shared" si="33"/>
        <v>0</v>
      </c>
      <c r="DG65" s="325">
        <f t="shared" si="33"/>
        <v>0</v>
      </c>
      <c r="DH65" s="325">
        <f t="shared" si="33"/>
        <v>0</v>
      </c>
      <c r="DI65" s="325">
        <f t="shared" si="33"/>
        <v>0</v>
      </c>
      <c r="DJ65" s="325">
        <f t="shared" si="33"/>
        <v>0</v>
      </c>
      <c r="DK65" s="325">
        <f t="shared" si="33"/>
        <v>0</v>
      </c>
      <c r="DL65" s="325">
        <f t="shared" si="33"/>
        <v>0</v>
      </c>
      <c r="DM65" s="325">
        <f t="shared" si="33"/>
        <v>0</v>
      </c>
      <c r="DN65" s="325">
        <f t="shared" si="33"/>
        <v>0</v>
      </c>
      <c r="DO65" s="325">
        <f t="shared" si="33"/>
        <v>0</v>
      </c>
      <c r="DP65" s="325">
        <f t="shared" si="33"/>
        <v>0</v>
      </c>
      <c r="DQ65" s="325">
        <f t="shared" si="33"/>
        <v>0</v>
      </c>
      <c r="DR65" s="325">
        <f t="shared" si="33"/>
        <v>0</v>
      </c>
      <c r="DS65" s="325">
        <f t="shared" si="33"/>
        <v>0</v>
      </c>
      <c r="DT65" s="325">
        <f t="shared" si="33"/>
        <v>0</v>
      </c>
      <c r="DU65" s="325">
        <f t="shared" si="33"/>
        <v>0</v>
      </c>
      <c r="DV65" s="325">
        <f t="shared" si="33"/>
        <v>0</v>
      </c>
      <c r="DW65" s="325">
        <f t="shared" si="33"/>
        <v>0</v>
      </c>
    </row>
    <row r="66" spans="1:127" ht="15.6" hidden="1" outlineLevel="1" thickTop="1" thickBot="1">
      <c r="F66" s="319" t="s">
        <v>600</v>
      </c>
      <c r="H66" s="326">
        <f>+IF(H65=0,0,H65-H67)</f>
        <v>0</v>
      </c>
      <c r="I66" s="327">
        <f>+IF(I65=0,0,I65-I67)</f>
        <v>0</v>
      </c>
      <c r="J66" s="327">
        <f t="shared" ref="J66:BU66" si="34">+IF(J65=0,0,J65-J67)</f>
        <v>0</v>
      </c>
      <c r="K66" s="327">
        <f t="shared" si="34"/>
        <v>0</v>
      </c>
      <c r="L66" s="327">
        <f t="shared" si="34"/>
        <v>0</v>
      </c>
      <c r="M66" s="327">
        <f t="shared" si="34"/>
        <v>0</v>
      </c>
      <c r="N66" s="327">
        <f t="shared" si="34"/>
        <v>0</v>
      </c>
      <c r="O66" s="327">
        <f t="shared" si="34"/>
        <v>0</v>
      </c>
      <c r="P66" s="327">
        <f t="shared" si="34"/>
        <v>0</v>
      </c>
      <c r="Q66" s="327">
        <f t="shared" si="34"/>
        <v>0</v>
      </c>
      <c r="R66" s="327">
        <f t="shared" si="34"/>
        <v>0</v>
      </c>
      <c r="S66" s="327">
        <f t="shared" si="34"/>
        <v>0</v>
      </c>
      <c r="T66" s="327">
        <f t="shared" si="34"/>
        <v>0</v>
      </c>
      <c r="U66" s="327">
        <f t="shared" si="34"/>
        <v>0</v>
      </c>
      <c r="V66" s="327">
        <f t="shared" si="34"/>
        <v>0</v>
      </c>
      <c r="W66" s="327">
        <f t="shared" si="34"/>
        <v>0</v>
      </c>
      <c r="X66" s="327">
        <f t="shared" si="34"/>
        <v>0</v>
      </c>
      <c r="Y66" s="327">
        <f t="shared" si="34"/>
        <v>0</v>
      </c>
      <c r="Z66" s="327">
        <f t="shared" si="34"/>
        <v>0</v>
      </c>
      <c r="AA66" s="327">
        <f t="shared" si="34"/>
        <v>0</v>
      </c>
      <c r="AB66" s="327">
        <f t="shared" si="34"/>
        <v>0</v>
      </c>
      <c r="AC66" s="327">
        <f t="shared" si="34"/>
        <v>0</v>
      </c>
      <c r="AD66" s="327">
        <f t="shared" si="34"/>
        <v>0</v>
      </c>
      <c r="AE66" s="327">
        <f t="shared" si="34"/>
        <v>0</v>
      </c>
      <c r="AF66" s="327">
        <f t="shared" si="34"/>
        <v>0</v>
      </c>
      <c r="AG66" s="327">
        <f t="shared" si="34"/>
        <v>0</v>
      </c>
      <c r="AH66" s="327">
        <f t="shared" si="34"/>
        <v>0</v>
      </c>
      <c r="AI66" s="327">
        <f t="shared" si="34"/>
        <v>0</v>
      </c>
      <c r="AJ66" s="327">
        <f t="shared" si="34"/>
        <v>0</v>
      </c>
      <c r="AK66" s="327">
        <f t="shared" si="34"/>
        <v>0</v>
      </c>
      <c r="AL66" s="327">
        <f t="shared" si="34"/>
        <v>0</v>
      </c>
      <c r="AM66" s="327">
        <f t="shared" si="34"/>
        <v>0</v>
      </c>
      <c r="AN66" s="327">
        <f t="shared" si="34"/>
        <v>0</v>
      </c>
      <c r="AO66" s="327">
        <f t="shared" si="34"/>
        <v>0</v>
      </c>
      <c r="AP66" s="327">
        <f t="shared" si="34"/>
        <v>0</v>
      </c>
      <c r="AQ66" s="327">
        <f t="shared" si="34"/>
        <v>0</v>
      </c>
      <c r="AR66" s="327">
        <f t="shared" si="34"/>
        <v>0</v>
      </c>
      <c r="AS66" s="327">
        <f t="shared" si="34"/>
        <v>0</v>
      </c>
      <c r="AT66" s="327">
        <f t="shared" si="34"/>
        <v>0</v>
      </c>
      <c r="AU66" s="327">
        <f t="shared" si="34"/>
        <v>0</v>
      </c>
      <c r="AV66" s="327">
        <f t="shared" si="34"/>
        <v>0</v>
      </c>
      <c r="AW66" s="327">
        <f t="shared" si="34"/>
        <v>0</v>
      </c>
      <c r="AX66" s="327">
        <f t="shared" si="34"/>
        <v>0</v>
      </c>
      <c r="AY66" s="327">
        <f t="shared" si="34"/>
        <v>0</v>
      </c>
      <c r="AZ66" s="327">
        <f t="shared" si="34"/>
        <v>0</v>
      </c>
      <c r="BA66" s="327">
        <f t="shared" si="34"/>
        <v>0</v>
      </c>
      <c r="BB66" s="327">
        <f t="shared" si="34"/>
        <v>0</v>
      </c>
      <c r="BC66" s="327">
        <f t="shared" si="34"/>
        <v>0</v>
      </c>
      <c r="BD66" s="327">
        <f t="shared" si="34"/>
        <v>0</v>
      </c>
      <c r="BE66" s="327">
        <f t="shared" si="34"/>
        <v>0</v>
      </c>
      <c r="BF66" s="327">
        <f t="shared" si="34"/>
        <v>0</v>
      </c>
      <c r="BG66" s="327">
        <f t="shared" si="34"/>
        <v>0</v>
      </c>
      <c r="BH66" s="327">
        <f t="shared" si="34"/>
        <v>0</v>
      </c>
      <c r="BI66" s="327">
        <f t="shared" si="34"/>
        <v>0</v>
      </c>
      <c r="BJ66" s="327">
        <f t="shared" si="34"/>
        <v>0</v>
      </c>
      <c r="BK66" s="327">
        <f t="shared" si="34"/>
        <v>0</v>
      </c>
      <c r="BL66" s="327">
        <f t="shared" si="34"/>
        <v>0</v>
      </c>
      <c r="BM66" s="327">
        <f t="shared" si="34"/>
        <v>0</v>
      </c>
      <c r="BN66" s="327">
        <f t="shared" si="34"/>
        <v>0</v>
      </c>
      <c r="BO66" s="327">
        <f t="shared" si="34"/>
        <v>0</v>
      </c>
      <c r="BP66" s="327">
        <f t="shared" si="34"/>
        <v>0</v>
      </c>
      <c r="BQ66" s="327">
        <f t="shared" si="34"/>
        <v>0</v>
      </c>
      <c r="BR66" s="327">
        <f t="shared" si="34"/>
        <v>0</v>
      </c>
      <c r="BS66" s="327">
        <f t="shared" si="34"/>
        <v>0</v>
      </c>
      <c r="BT66" s="327">
        <f t="shared" si="34"/>
        <v>0</v>
      </c>
      <c r="BU66" s="327">
        <f t="shared" si="34"/>
        <v>0</v>
      </c>
      <c r="BV66" s="327">
        <f t="shared" ref="BV66:DW66" si="35">+IF(BV65=0,0,BV65-BV67)</f>
        <v>0</v>
      </c>
      <c r="BW66" s="327">
        <f t="shared" si="35"/>
        <v>0</v>
      </c>
      <c r="BX66" s="327">
        <f t="shared" si="35"/>
        <v>0</v>
      </c>
      <c r="BY66" s="327">
        <f t="shared" si="35"/>
        <v>0</v>
      </c>
      <c r="BZ66" s="327">
        <f t="shared" si="35"/>
        <v>0</v>
      </c>
      <c r="CA66" s="327">
        <f t="shared" si="35"/>
        <v>0</v>
      </c>
      <c r="CB66" s="327">
        <f t="shared" si="35"/>
        <v>0</v>
      </c>
      <c r="CC66" s="327">
        <f t="shared" si="35"/>
        <v>0</v>
      </c>
      <c r="CD66" s="327">
        <f t="shared" si="35"/>
        <v>0</v>
      </c>
      <c r="CE66" s="327">
        <f t="shared" si="35"/>
        <v>0</v>
      </c>
      <c r="CF66" s="327">
        <f t="shared" si="35"/>
        <v>0</v>
      </c>
      <c r="CG66" s="327">
        <f t="shared" si="35"/>
        <v>0</v>
      </c>
      <c r="CH66" s="327">
        <f t="shared" si="35"/>
        <v>0</v>
      </c>
      <c r="CI66" s="327">
        <f t="shared" si="35"/>
        <v>0</v>
      </c>
      <c r="CJ66" s="327">
        <f t="shared" si="35"/>
        <v>0</v>
      </c>
      <c r="CK66" s="327">
        <f t="shared" si="35"/>
        <v>0</v>
      </c>
      <c r="CL66" s="327">
        <f t="shared" si="35"/>
        <v>0</v>
      </c>
      <c r="CM66" s="327">
        <f t="shared" si="35"/>
        <v>0</v>
      </c>
      <c r="CN66" s="327">
        <f t="shared" si="35"/>
        <v>0</v>
      </c>
      <c r="CO66" s="327">
        <f t="shared" si="35"/>
        <v>0</v>
      </c>
      <c r="CP66" s="327">
        <f t="shared" si="35"/>
        <v>0</v>
      </c>
      <c r="CQ66" s="327">
        <f t="shared" si="35"/>
        <v>0</v>
      </c>
      <c r="CR66" s="327">
        <f t="shared" si="35"/>
        <v>0</v>
      </c>
      <c r="CS66" s="327">
        <f t="shared" si="35"/>
        <v>0</v>
      </c>
      <c r="CT66" s="327">
        <f t="shared" si="35"/>
        <v>0</v>
      </c>
      <c r="CU66" s="327">
        <f t="shared" si="35"/>
        <v>0</v>
      </c>
      <c r="CV66" s="327">
        <f t="shared" si="35"/>
        <v>0</v>
      </c>
      <c r="CW66" s="327">
        <f t="shared" si="35"/>
        <v>0</v>
      </c>
      <c r="CX66" s="327">
        <f t="shared" si="35"/>
        <v>0</v>
      </c>
      <c r="CY66" s="327">
        <f t="shared" si="35"/>
        <v>0</v>
      </c>
      <c r="CZ66" s="327">
        <f t="shared" si="35"/>
        <v>0</v>
      </c>
      <c r="DA66" s="327">
        <f t="shared" si="35"/>
        <v>0</v>
      </c>
      <c r="DB66" s="327">
        <f t="shared" si="35"/>
        <v>0</v>
      </c>
      <c r="DC66" s="327">
        <f t="shared" si="35"/>
        <v>0</v>
      </c>
      <c r="DD66" s="327">
        <f t="shared" si="35"/>
        <v>0</v>
      </c>
      <c r="DE66" s="327">
        <f t="shared" si="35"/>
        <v>0</v>
      </c>
      <c r="DF66" s="327">
        <f t="shared" si="35"/>
        <v>0</v>
      </c>
      <c r="DG66" s="327">
        <f t="shared" si="35"/>
        <v>0</v>
      </c>
      <c r="DH66" s="327">
        <f t="shared" si="35"/>
        <v>0</v>
      </c>
      <c r="DI66" s="327">
        <f t="shared" si="35"/>
        <v>0</v>
      </c>
      <c r="DJ66" s="327">
        <f t="shared" si="35"/>
        <v>0</v>
      </c>
      <c r="DK66" s="327">
        <f t="shared" si="35"/>
        <v>0</v>
      </c>
      <c r="DL66" s="327">
        <f t="shared" si="35"/>
        <v>0</v>
      </c>
      <c r="DM66" s="327">
        <f t="shared" si="35"/>
        <v>0</v>
      </c>
      <c r="DN66" s="327">
        <f t="shared" si="35"/>
        <v>0</v>
      </c>
      <c r="DO66" s="327">
        <f t="shared" si="35"/>
        <v>0</v>
      </c>
      <c r="DP66" s="327">
        <f t="shared" si="35"/>
        <v>0</v>
      </c>
      <c r="DQ66" s="327">
        <f t="shared" si="35"/>
        <v>0</v>
      </c>
      <c r="DR66" s="327">
        <f t="shared" si="35"/>
        <v>0</v>
      </c>
      <c r="DS66" s="327">
        <f t="shared" si="35"/>
        <v>0</v>
      </c>
      <c r="DT66" s="327">
        <f t="shared" si="35"/>
        <v>0</v>
      </c>
      <c r="DU66" s="327">
        <f t="shared" si="35"/>
        <v>0</v>
      </c>
      <c r="DV66" s="327">
        <f t="shared" si="35"/>
        <v>0</v>
      </c>
      <c r="DW66" s="327">
        <f t="shared" si="35"/>
        <v>0</v>
      </c>
    </row>
    <row r="67" spans="1:127" ht="15.6" hidden="1" outlineLevel="1" thickTop="1" thickBot="1">
      <c r="F67" s="319" t="s">
        <v>601</v>
      </c>
      <c r="H67" s="326">
        <f>+H70*$G60</f>
        <v>0</v>
      </c>
      <c r="I67" s="327">
        <f t="shared" ref="I67:BT67" si="36">+H70*$G60</f>
        <v>0</v>
      </c>
      <c r="J67" s="327">
        <f t="shared" si="36"/>
        <v>0</v>
      </c>
      <c r="K67" s="327">
        <f t="shared" si="36"/>
        <v>0</v>
      </c>
      <c r="L67" s="327">
        <f t="shared" si="36"/>
        <v>0</v>
      </c>
      <c r="M67" s="327">
        <f t="shared" si="36"/>
        <v>0</v>
      </c>
      <c r="N67" s="327">
        <f t="shared" si="36"/>
        <v>0</v>
      </c>
      <c r="O67" s="327">
        <f t="shared" si="36"/>
        <v>0</v>
      </c>
      <c r="P67" s="327">
        <f t="shared" si="36"/>
        <v>0</v>
      </c>
      <c r="Q67" s="327">
        <f t="shared" si="36"/>
        <v>0</v>
      </c>
      <c r="R67" s="327">
        <f t="shared" si="36"/>
        <v>0</v>
      </c>
      <c r="S67" s="327">
        <f t="shared" si="36"/>
        <v>0</v>
      </c>
      <c r="T67" s="327">
        <f t="shared" si="36"/>
        <v>0</v>
      </c>
      <c r="U67" s="327">
        <f t="shared" si="36"/>
        <v>0</v>
      </c>
      <c r="V67" s="327">
        <f t="shared" si="36"/>
        <v>0</v>
      </c>
      <c r="W67" s="327">
        <f t="shared" si="36"/>
        <v>0</v>
      </c>
      <c r="X67" s="327">
        <f t="shared" si="36"/>
        <v>0</v>
      </c>
      <c r="Y67" s="327">
        <f t="shared" si="36"/>
        <v>0</v>
      </c>
      <c r="Z67" s="327">
        <f t="shared" si="36"/>
        <v>0</v>
      </c>
      <c r="AA67" s="327">
        <f t="shared" si="36"/>
        <v>0</v>
      </c>
      <c r="AB67" s="327">
        <f t="shared" si="36"/>
        <v>0</v>
      </c>
      <c r="AC67" s="327">
        <f t="shared" si="36"/>
        <v>0</v>
      </c>
      <c r="AD67" s="327">
        <f t="shared" si="36"/>
        <v>0</v>
      </c>
      <c r="AE67" s="327">
        <f t="shared" si="36"/>
        <v>0</v>
      </c>
      <c r="AF67" s="327">
        <f t="shared" si="36"/>
        <v>0</v>
      </c>
      <c r="AG67" s="327">
        <f t="shared" si="36"/>
        <v>0</v>
      </c>
      <c r="AH67" s="327">
        <f t="shared" si="36"/>
        <v>0</v>
      </c>
      <c r="AI67" s="327">
        <f t="shared" si="36"/>
        <v>0</v>
      </c>
      <c r="AJ67" s="327">
        <f t="shared" si="36"/>
        <v>0</v>
      </c>
      <c r="AK67" s="327">
        <f t="shared" si="36"/>
        <v>0</v>
      </c>
      <c r="AL67" s="327">
        <f t="shared" si="36"/>
        <v>0</v>
      </c>
      <c r="AM67" s="327">
        <f t="shared" si="36"/>
        <v>0</v>
      </c>
      <c r="AN67" s="327">
        <f t="shared" si="36"/>
        <v>0</v>
      </c>
      <c r="AO67" s="327">
        <f t="shared" si="36"/>
        <v>0</v>
      </c>
      <c r="AP67" s="327">
        <f t="shared" si="36"/>
        <v>0</v>
      </c>
      <c r="AQ67" s="327">
        <f t="shared" si="36"/>
        <v>0</v>
      </c>
      <c r="AR67" s="327">
        <f t="shared" si="36"/>
        <v>0</v>
      </c>
      <c r="AS67" s="327">
        <f t="shared" si="36"/>
        <v>0</v>
      </c>
      <c r="AT67" s="327">
        <f t="shared" si="36"/>
        <v>0</v>
      </c>
      <c r="AU67" s="327">
        <f t="shared" si="36"/>
        <v>0</v>
      </c>
      <c r="AV67" s="327">
        <f t="shared" si="36"/>
        <v>0</v>
      </c>
      <c r="AW67" s="327">
        <f t="shared" si="36"/>
        <v>0</v>
      </c>
      <c r="AX67" s="327">
        <f t="shared" si="36"/>
        <v>0</v>
      </c>
      <c r="AY67" s="327">
        <f t="shared" si="36"/>
        <v>0</v>
      </c>
      <c r="AZ67" s="327">
        <f t="shared" si="36"/>
        <v>0</v>
      </c>
      <c r="BA67" s="327">
        <f t="shared" si="36"/>
        <v>0</v>
      </c>
      <c r="BB67" s="327">
        <f t="shared" si="36"/>
        <v>0</v>
      </c>
      <c r="BC67" s="327">
        <f t="shared" si="36"/>
        <v>0</v>
      </c>
      <c r="BD67" s="327">
        <f t="shared" si="36"/>
        <v>0</v>
      </c>
      <c r="BE67" s="327">
        <f t="shared" si="36"/>
        <v>0</v>
      </c>
      <c r="BF67" s="327">
        <f t="shared" si="36"/>
        <v>0</v>
      </c>
      <c r="BG67" s="327">
        <f t="shared" si="36"/>
        <v>0</v>
      </c>
      <c r="BH67" s="327">
        <f t="shared" si="36"/>
        <v>0</v>
      </c>
      <c r="BI67" s="327">
        <f t="shared" si="36"/>
        <v>0</v>
      </c>
      <c r="BJ67" s="327">
        <f t="shared" si="36"/>
        <v>0</v>
      </c>
      <c r="BK67" s="327">
        <f t="shared" si="36"/>
        <v>0</v>
      </c>
      <c r="BL67" s="327">
        <f t="shared" si="36"/>
        <v>0</v>
      </c>
      <c r="BM67" s="327">
        <f t="shared" si="36"/>
        <v>0</v>
      </c>
      <c r="BN67" s="327">
        <f t="shared" si="36"/>
        <v>0</v>
      </c>
      <c r="BO67" s="327">
        <f t="shared" si="36"/>
        <v>0</v>
      </c>
      <c r="BP67" s="327">
        <f t="shared" si="36"/>
        <v>0</v>
      </c>
      <c r="BQ67" s="327">
        <f t="shared" si="36"/>
        <v>0</v>
      </c>
      <c r="BR67" s="327">
        <f t="shared" si="36"/>
        <v>0</v>
      </c>
      <c r="BS67" s="327">
        <f t="shared" si="36"/>
        <v>0</v>
      </c>
      <c r="BT67" s="327">
        <f t="shared" si="36"/>
        <v>0</v>
      </c>
      <c r="BU67" s="327">
        <f t="shared" ref="BU67:DW67" si="37">+BT70*$G60</f>
        <v>0</v>
      </c>
      <c r="BV67" s="327">
        <f t="shared" si="37"/>
        <v>0</v>
      </c>
      <c r="BW67" s="327">
        <f t="shared" si="37"/>
        <v>0</v>
      </c>
      <c r="BX67" s="327">
        <f t="shared" si="37"/>
        <v>0</v>
      </c>
      <c r="BY67" s="327">
        <f t="shared" si="37"/>
        <v>0</v>
      </c>
      <c r="BZ67" s="327">
        <f t="shared" si="37"/>
        <v>0</v>
      </c>
      <c r="CA67" s="327">
        <f t="shared" si="37"/>
        <v>0</v>
      </c>
      <c r="CB67" s="327">
        <f t="shared" si="37"/>
        <v>0</v>
      </c>
      <c r="CC67" s="327">
        <f t="shared" si="37"/>
        <v>0</v>
      </c>
      <c r="CD67" s="327">
        <f t="shared" si="37"/>
        <v>0</v>
      </c>
      <c r="CE67" s="327">
        <f t="shared" si="37"/>
        <v>0</v>
      </c>
      <c r="CF67" s="327">
        <f t="shared" si="37"/>
        <v>0</v>
      </c>
      <c r="CG67" s="327">
        <f t="shared" si="37"/>
        <v>0</v>
      </c>
      <c r="CH67" s="327">
        <f t="shared" si="37"/>
        <v>0</v>
      </c>
      <c r="CI67" s="327">
        <f t="shared" si="37"/>
        <v>0</v>
      </c>
      <c r="CJ67" s="327">
        <f t="shared" si="37"/>
        <v>0</v>
      </c>
      <c r="CK67" s="327">
        <f t="shared" si="37"/>
        <v>0</v>
      </c>
      <c r="CL67" s="327">
        <f t="shared" si="37"/>
        <v>0</v>
      </c>
      <c r="CM67" s="327">
        <f t="shared" si="37"/>
        <v>0</v>
      </c>
      <c r="CN67" s="327">
        <f t="shared" si="37"/>
        <v>0</v>
      </c>
      <c r="CO67" s="327">
        <f t="shared" si="37"/>
        <v>0</v>
      </c>
      <c r="CP67" s="327">
        <f t="shared" si="37"/>
        <v>0</v>
      </c>
      <c r="CQ67" s="327">
        <f t="shared" si="37"/>
        <v>0</v>
      </c>
      <c r="CR67" s="327">
        <f t="shared" si="37"/>
        <v>0</v>
      </c>
      <c r="CS67" s="327">
        <f t="shared" si="37"/>
        <v>0</v>
      </c>
      <c r="CT67" s="327">
        <f t="shared" si="37"/>
        <v>0</v>
      </c>
      <c r="CU67" s="327">
        <f t="shared" si="37"/>
        <v>0</v>
      </c>
      <c r="CV67" s="327">
        <f t="shared" si="37"/>
        <v>0</v>
      </c>
      <c r="CW67" s="327">
        <f t="shared" si="37"/>
        <v>0</v>
      </c>
      <c r="CX67" s="327">
        <f t="shared" si="37"/>
        <v>0</v>
      </c>
      <c r="CY67" s="327">
        <f t="shared" si="37"/>
        <v>0</v>
      </c>
      <c r="CZ67" s="327">
        <f t="shared" si="37"/>
        <v>0</v>
      </c>
      <c r="DA67" s="327">
        <f t="shared" si="37"/>
        <v>0</v>
      </c>
      <c r="DB67" s="327">
        <f t="shared" si="37"/>
        <v>0</v>
      </c>
      <c r="DC67" s="327">
        <f t="shared" si="37"/>
        <v>0</v>
      </c>
      <c r="DD67" s="327">
        <f t="shared" si="37"/>
        <v>0</v>
      </c>
      <c r="DE67" s="327">
        <f t="shared" si="37"/>
        <v>0</v>
      </c>
      <c r="DF67" s="327">
        <f t="shared" si="37"/>
        <v>0</v>
      </c>
      <c r="DG67" s="327">
        <f t="shared" si="37"/>
        <v>0</v>
      </c>
      <c r="DH67" s="327">
        <f t="shared" si="37"/>
        <v>0</v>
      </c>
      <c r="DI67" s="327">
        <f t="shared" si="37"/>
        <v>0</v>
      </c>
      <c r="DJ67" s="327">
        <f t="shared" si="37"/>
        <v>0</v>
      </c>
      <c r="DK67" s="327">
        <f t="shared" si="37"/>
        <v>0</v>
      </c>
      <c r="DL67" s="327">
        <f t="shared" si="37"/>
        <v>0</v>
      </c>
      <c r="DM67" s="327">
        <f t="shared" si="37"/>
        <v>0</v>
      </c>
      <c r="DN67" s="327">
        <f t="shared" si="37"/>
        <v>0</v>
      </c>
      <c r="DO67" s="327">
        <f t="shared" si="37"/>
        <v>0</v>
      </c>
      <c r="DP67" s="327">
        <f t="shared" si="37"/>
        <v>0</v>
      </c>
      <c r="DQ67" s="327">
        <f t="shared" si="37"/>
        <v>0</v>
      </c>
      <c r="DR67" s="327">
        <f t="shared" si="37"/>
        <v>0</v>
      </c>
      <c r="DS67" s="327">
        <f t="shared" si="37"/>
        <v>0</v>
      </c>
      <c r="DT67" s="327">
        <f t="shared" si="37"/>
        <v>0</v>
      </c>
      <c r="DU67" s="327">
        <f t="shared" si="37"/>
        <v>0</v>
      </c>
      <c r="DV67" s="327">
        <f t="shared" si="37"/>
        <v>0</v>
      </c>
      <c r="DW67" s="328">
        <f t="shared" si="37"/>
        <v>0</v>
      </c>
    </row>
    <row r="68" spans="1:127" ht="15.6" hidden="1" outlineLevel="1" thickTop="1" thickBot="1">
      <c r="F68" s="319" t="s">
        <v>602</v>
      </c>
      <c r="H68" s="326">
        <f t="shared" ref="H68:BS68" si="38">+IF(AND($G51=H64,$G52=H63),$G57,0)</f>
        <v>0</v>
      </c>
      <c r="I68" s="327">
        <f t="shared" si="38"/>
        <v>0</v>
      </c>
      <c r="J68" s="327">
        <f t="shared" si="38"/>
        <v>0</v>
      </c>
      <c r="K68" s="327">
        <f t="shared" si="38"/>
        <v>0</v>
      </c>
      <c r="L68" s="327">
        <f t="shared" si="38"/>
        <v>0</v>
      </c>
      <c r="M68" s="327">
        <f t="shared" si="38"/>
        <v>0</v>
      </c>
      <c r="N68" s="327">
        <f t="shared" si="38"/>
        <v>0</v>
      </c>
      <c r="O68" s="327">
        <f t="shared" si="38"/>
        <v>0</v>
      </c>
      <c r="P68" s="327">
        <f t="shared" si="38"/>
        <v>0</v>
      </c>
      <c r="Q68" s="327">
        <f t="shared" si="38"/>
        <v>0</v>
      </c>
      <c r="R68" s="327">
        <f t="shared" si="38"/>
        <v>0</v>
      </c>
      <c r="S68" s="327">
        <f t="shared" si="38"/>
        <v>0</v>
      </c>
      <c r="T68" s="327">
        <f t="shared" si="38"/>
        <v>0</v>
      </c>
      <c r="U68" s="327">
        <f t="shared" si="38"/>
        <v>0</v>
      </c>
      <c r="V68" s="327">
        <f t="shared" si="38"/>
        <v>0</v>
      </c>
      <c r="W68" s="327">
        <f t="shared" si="38"/>
        <v>0</v>
      </c>
      <c r="X68" s="327">
        <f t="shared" si="38"/>
        <v>0</v>
      </c>
      <c r="Y68" s="327">
        <f t="shared" si="38"/>
        <v>0</v>
      </c>
      <c r="Z68" s="327">
        <f t="shared" si="38"/>
        <v>0</v>
      </c>
      <c r="AA68" s="327">
        <f t="shared" si="38"/>
        <v>0</v>
      </c>
      <c r="AB68" s="327">
        <f t="shared" si="38"/>
        <v>0</v>
      </c>
      <c r="AC68" s="327">
        <f t="shared" si="38"/>
        <v>0</v>
      </c>
      <c r="AD68" s="327">
        <f t="shared" si="38"/>
        <v>0</v>
      </c>
      <c r="AE68" s="327">
        <f t="shared" si="38"/>
        <v>0</v>
      </c>
      <c r="AF68" s="327">
        <f t="shared" si="38"/>
        <v>0</v>
      </c>
      <c r="AG68" s="327">
        <f t="shared" si="38"/>
        <v>0</v>
      </c>
      <c r="AH68" s="327">
        <f t="shared" si="38"/>
        <v>0</v>
      </c>
      <c r="AI68" s="327">
        <f t="shared" si="38"/>
        <v>0</v>
      </c>
      <c r="AJ68" s="327">
        <f t="shared" si="38"/>
        <v>0</v>
      </c>
      <c r="AK68" s="327">
        <f t="shared" si="38"/>
        <v>0</v>
      </c>
      <c r="AL68" s="327">
        <f t="shared" si="38"/>
        <v>0</v>
      </c>
      <c r="AM68" s="327">
        <f t="shared" si="38"/>
        <v>0</v>
      </c>
      <c r="AN68" s="327">
        <f t="shared" si="38"/>
        <v>0</v>
      </c>
      <c r="AO68" s="327">
        <f t="shared" si="38"/>
        <v>0</v>
      </c>
      <c r="AP68" s="327">
        <f t="shared" si="38"/>
        <v>0</v>
      </c>
      <c r="AQ68" s="327">
        <f t="shared" si="38"/>
        <v>0</v>
      </c>
      <c r="AR68" s="327">
        <f t="shared" si="38"/>
        <v>0</v>
      </c>
      <c r="AS68" s="327">
        <f t="shared" si="38"/>
        <v>0</v>
      </c>
      <c r="AT68" s="327">
        <f t="shared" si="38"/>
        <v>0</v>
      </c>
      <c r="AU68" s="327">
        <f t="shared" si="38"/>
        <v>0</v>
      </c>
      <c r="AV68" s="327">
        <f t="shared" si="38"/>
        <v>0</v>
      </c>
      <c r="AW68" s="327">
        <f t="shared" si="38"/>
        <v>0</v>
      </c>
      <c r="AX68" s="327">
        <f t="shared" si="38"/>
        <v>0</v>
      </c>
      <c r="AY68" s="327">
        <f t="shared" si="38"/>
        <v>0</v>
      </c>
      <c r="AZ68" s="327">
        <f t="shared" si="38"/>
        <v>0</v>
      </c>
      <c r="BA68" s="327">
        <f t="shared" si="38"/>
        <v>0</v>
      </c>
      <c r="BB68" s="327">
        <f t="shared" si="38"/>
        <v>0</v>
      </c>
      <c r="BC68" s="327">
        <f t="shared" si="38"/>
        <v>0</v>
      </c>
      <c r="BD68" s="327">
        <f t="shared" si="38"/>
        <v>0</v>
      </c>
      <c r="BE68" s="327">
        <f t="shared" si="38"/>
        <v>0</v>
      </c>
      <c r="BF68" s="327">
        <f t="shared" si="38"/>
        <v>0</v>
      </c>
      <c r="BG68" s="327">
        <f t="shared" si="38"/>
        <v>0</v>
      </c>
      <c r="BH68" s="327">
        <f t="shared" si="38"/>
        <v>0</v>
      </c>
      <c r="BI68" s="327">
        <f t="shared" si="38"/>
        <v>0</v>
      </c>
      <c r="BJ68" s="327">
        <f t="shared" si="38"/>
        <v>0</v>
      </c>
      <c r="BK68" s="327">
        <f t="shared" si="38"/>
        <v>0</v>
      </c>
      <c r="BL68" s="327">
        <f t="shared" si="38"/>
        <v>0</v>
      </c>
      <c r="BM68" s="327">
        <f t="shared" si="38"/>
        <v>0</v>
      </c>
      <c r="BN68" s="327">
        <f t="shared" si="38"/>
        <v>0</v>
      </c>
      <c r="BO68" s="327">
        <f t="shared" si="38"/>
        <v>0</v>
      </c>
      <c r="BP68" s="327">
        <f t="shared" si="38"/>
        <v>0</v>
      </c>
      <c r="BQ68" s="327">
        <f t="shared" si="38"/>
        <v>0</v>
      </c>
      <c r="BR68" s="327">
        <f t="shared" si="38"/>
        <v>0</v>
      </c>
      <c r="BS68" s="327">
        <f t="shared" si="38"/>
        <v>0</v>
      </c>
      <c r="BT68" s="327">
        <f t="shared" ref="BT68:DW68" si="39">+IF(AND($G51=BT64,$G52=BT63),$G57,0)</f>
        <v>0</v>
      </c>
      <c r="BU68" s="327">
        <f t="shared" si="39"/>
        <v>0</v>
      </c>
      <c r="BV68" s="327">
        <f t="shared" si="39"/>
        <v>0</v>
      </c>
      <c r="BW68" s="327">
        <f t="shared" si="39"/>
        <v>0</v>
      </c>
      <c r="BX68" s="327">
        <f t="shared" si="39"/>
        <v>0</v>
      </c>
      <c r="BY68" s="327">
        <f t="shared" si="39"/>
        <v>0</v>
      </c>
      <c r="BZ68" s="327">
        <f t="shared" si="39"/>
        <v>0</v>
      </c>
      <c r="CA68" s="327">
        <f t="shared" si="39"/>
        <v>0</v>
      </c>
      <c r="CB68" s="327">
        <f t="shared" si="39"/>
        <v>0</v>
      </c>
      <c r="CC68" s="327">
        <f t="shared" si="39"/>
        <v>0</v>
      </c>
      <c r="CD68" s="327">
        <f t="shared" si="39"/>
        <v>0</v>
      </c>
      <c r="CE68" s="327">
        <f t="shared" si="39"/>
        <v>0</v>
      </c>
      <c r="CF68" s="327">
        <f t="shared" si="39"/>
        <v>0</v>
      </c>
      <c r="CG68" s="327">
        <f t="shared" si="39"/>
        <v>0</v>
      </c>
      <c r="CH68" s="327">
        <f t="shared" si="39"/>
        <v>0</v>
      </c>
      <c r="CI68" s="327">
        <f t="shared" si="39"/>
        <v>0</v>
      </c>
      <c r="CJ68" s="327">
        <f t="shared" si="39"/>
        <v>0</v>
      </c>
      <c r="CK68" s="327">
        <f t="shared" si="39"/>
        <v>0</v>
      </c>
      <c r="CL68" s="327">
        <f t="shared" si="39"/>
        <v>0</v>
      </c>
      <c r="CM68" s="327">
        <f t="shared" si="39"/>
        <v>0</v>
      </c>
      <c r="CN68" s="327">
        <f t="shared" si="39"/>
        <v>0</v>
      </c>
      <c r="CO68" s="327">
        <f t="shared" si="39"/>
        <v>0</v>
      </c>
      <c r="CP68" s="327">
        <f t="shared" si="39"/>
        <v>0</v>
      </c>
      <c r="CQ68" s="327">
        <f t="shared" si="39"/>
        <v>0</v>
      </c>
      <c r="CR68" s="327">
        <f t="shared" si="39"/>
        <v>0</v>
      </c>
      <c r="CS68" s="327">
        <f t="shared" si="39"/>
        <v>0</v>
      </c>
      <c r="CT68" s="327">
        <f t="shared" si="39"/>
        <v>0</v>
      </c>
      <c r="CU68" s="327">
        <f t="shared" si="39"/>
        <v>0</v>
      </c>
      <c r="CV68" s="327">
        <f t="shared" si="39"/>
        <v>0</v>
      </c>
      <c r="CW68" s="327">
        <f t="shared" si="39"/>
        <v>0</v>
      </c>
      <c r="CX68" s="327">
        <f t="shared" si="39"/>
        <v>0</v>
      </c>
      <c r="CY68" s="327">
        <f t="shared" si="39"/>
        <v>0</v>
      </c>
      <c r="CZ68" s="327">
        <f t="shared" si="39"/>
        <v>0</v>
      </c>
      <c r="DA68" s="327">
        <f t="shared" si="39"/>
        <v>0</v>
      </c>
      <c r="DB68" s="327">
        <f t="shared" si="39"/>
        <v>0</v>
      </c>
      <c r="DC68" s="327">
        <f t="shared" si="39"/>
        <v>0</v>
      </c>
      <c r="DD68" s="327">
        <f t="shared" si="39"/>
        <v>0</v>
      </c>
      <c r="DE68" s="327">
        <f t="shared" si="39"/>
        <v>0</v>
      </c>
      <c r="DF68" s="327">
        <f t="shared" si="39"/>
        <v>0</v>
      </c>
      <c r="DG68" s="327">
        <f t="shared" si="39"/>
        <v>0</v>
      </c>
      <c r="DH68" s="327">
        <f t="shared" si="39"/>
        <v>0</v>
      </c>
      <c r="DI68" s="327">
        <f t="shared" si="39"/>
        <v>0</v>
      </c>
      <c r="DJ68" s="327">
        <f t="shared" si="39"/>
        <v>0</v>
      </c>
      <c r="DK68" s="327">
        <f t="shared" si="39"/>
        <v>0</v>
      </c>
      <c r="DL68" s="327">
        <f t="shared" si="39"/>
        <v>0</v>
      </c>
      <c r="DM68" s="327">
        <f t="shared" si="39"/>
        <v>0</v>
      </c>
      <c r="DN68" s="327">
        <f t="shared" si="39"/>
        <v>0</v>
      </c>
      <c r="DO68" s="327">
        <f t="shared" si="39"/>
        <v>0</v>
      </c>
      <c r="DP68" s="327">
        <f t="shared" si="39"/>
        <v>0</v>
      </c>
      <c r="DQ68" s="327">
        <f t="shared" si="39"/>
        <v>0</v>
      </c>
      <c r="DR68" s="327">
        <f t="shared" si="39"/>
        <v>0</v>
      </c>
      <c r="DS68" s="327">
        <f t="shared" si="39"/>
        <v>0</v>
      </c>
      <c r="DT68" s="327">
        <f t="shared" si="39"/>
        <v>0</v>
      </c>
      <c r="DU68" s="327">
        <f t="shared" si="39"/>
        <v>0</v>
      </c>
      <c r="DV68" s="327">
        <f t="shared" si="39"/>
        <v>0</v>
      </c>
      <c r="DW68" s="328">
        <f t="shared" si="39"/>
        <v>0</v>
      </c>
    </row>
    <row r="69" spans="1:127" ht="15.6" hidden="1" outlineLevel="1" thickTop="1" thickBot="1">
      <c r="F69" s="319" t="s">
        <v>303</v>
      </c>
      <c r="H69" s="326">
        <f>+IF(H70=$G57,H67,0)</f>
        <v>0</v>
      </c>
      <c r="I69" s="327">
        <f>+IF(I70=$G57,I67,0)</f>
        <v>0</v>
      </c>
      <c r="J69" s="327">
        <f t="shared" ref="J69:BU69" si="40">+IF(J70=$G57,J67,0)</f>
        <v>0</v>
      </c>
      <c r="K69" s="327">
        <f t="shared" si="40"/>
        <v>0</v>
      </c>
      <c r="L69" s="327">
        <f t="shared" si="40"/>
        <v>0</v>
      </c>
      <c r="M69" s="327">
        <f t="shared" si="40"/>
        <v>0</v>
      </c>
      <c r="N69" s="327">
        <f t="shared" si="40"/>
        <v>0</v>
      </c>
      <c r="O69" s="327">
        <f t="shared" si="40"/>
        <v>0</v>
      </c>
      <c r="P69" s="327">
        <f t="shared" si="40"/>
        <v>0</v>
      </c>
      <c r="Q69" s="327">
        <f t="shared" si="40"/>
        <v>0</v>
      </c>
      <c r="R69" s="327">
        <f t="shared" si="40"/>
        <v>0</v>
      </c>
      <c r="S69" s="327">
        <f t="shared" si="40"/>
        <v>0</v>
      </c>
      <c r="T69" s="327">
        <f t="shared" si="40"/>
        <v>0</v>
      </c>
      <c r="U69" s="327">
        <f t="shared" si="40"/>
        <v>0</v>
      </c>
      <c r="V69" s="327">
        <f t="shared" si="40"/>
        <v>0</v>
      </c>
      <c r="W69" s="327">
        <f t="shared" si="40"/>
        <v>0</v>
      </c>
      <c r="X69" s="327">
        <f t="shared" si="40"/>
        <v>0</v>
      </c>
      <c r="Y69" s="327">
        <f t="shared" si="40"/>
        <v>0</v>
      </c>
      <c r="Z69" s="327">
        <f t="shared" si="40"/>
        <v>0</v>
      </c>
      <c r="AA69" s="327">
        <f t="shared" si="40"/>
        <v>0</v>
      </c>
      <c r="AB69" s="327">
        <f t="shared" si="40"/>
        <v>0</v>
      </c>
      <c r="AC69" s="327">
        <f t="shared" si="40"/>
        <v>0</v>
      </c>
      <c r="AD69" s="327">
        <f t="shared" si="40"/>
        <v>0</v>
      </c>
      <c r="AE69" s="327">
        <f t="shared" si="40"/>
        <v>0</v>
      </c>
      <c r="AF69" s="327">
        <f t="shared" si="40"/>
        <v>0</v>
      </c>
      <c r="AG69" s="327">
        <f t="shared" si="40"/>
        <v>0</v>
      </c>
      <c r="AH69" s="327">
        <f t="shared" si="40"/>
        <v>0</v>
      </c>
      <c r="AI69" s="327">
        <f t="shared" si="40"/>
        <v>0</v>
      </c>
      <c r="AJ69" s="327">
        <f t="shared" si="40"/>
        <v>0</v>
      </c>
      <c r="AK69" s="327">
        <f t="shared" si="40"/>
        <v>0</v>
      </c>
      <c r="AL69" s="327">
        <f t="shared" si="40"/>
        <v>0</v>
      </c>
      <c r="AM69" s="327">
        <f t="shared" si="40"/>
        <v>0</v>
      </c>
      <c r="AN69" s="327">
        <f t="shared" si="40"/>
        <v>0</v>
      </c>
      <c r="AO69" s="327">
        <f t="shared" si="40"/>
        <v>0</v>
      </c>
      <c r="AP69" s="327">
        <f t="shared" si="40"/>
        <v>0</v>
      </c>
      <c r="AQ69" s="327">
        <f t="shared" si="40"/>
        <v>0</v>
      </c>
      <c r="AR69" s="327">
        <f t="shared" si="40"/>
        <v>0</v>
      </c>
      <c r="AS69" s="327">
        <f t="shared" si="40"/>
        <v>0</v>
      </c>
      <c r="AT69" s="327">
        <f t="shared" si="40"/>
        <v>0</v>
      </c>
      <c r="AU69" s="327">
        <f t="shared" si="40"/>
        <v>0</v>
      </c>
      <c r="AV69" s="327">
        <f t="shared" si="40"/>
        <v>0</v>
      </c>
      <c r="AW69" s="327">
        <f t="shared" si="40"/>
        <v>0</v>
      </c>
      <c r="AX69" s="327">
        <f t="shared" si="40"/>
        <v>0</v>
      </c>
      <c r="AY69" s="327">
        <f t="shared" si="40"/>
        <v>0</v>
      </c>
      <c r="AZ69" s="327">
        <f t="shared" si="40"/>
        <v>0</v>
      </c>
      <c r="BA69" s="327">
        <f t="shared" si="40"/>
        <v>0</v>
      </c>
      <c r="BB69" s="327">
        <f t="shared" si="40"/>
        <v>0</v>
      </c>
      <c r="BC69" s="327">
        <f t="shared" si="40"/>
        <v>0</v>
      </c>
      <c r="BD69" s="327">
        <f t="shared" si="40"/>
        <v>0</v>
      </c>
      <c r="BE69" s="327">
        <f t="shared" si="40"/>
        <v>0</v>
      </c>
      <c r="BF69" s="327">
        <f t="shared" si="40"/>
        <v>0</v>
      </c>
      <c r="BG69" s="327">
        <f t="shared" si="40"/>
        <v>0</v>
      </c>
      <c r="BH69" s="327">
        <f t="shared" si="40"/>
        <v>0</v>
      </c>
      <c r="BI69" s="327">
        <f t="shared" si="40"/>
        <v>0</v>
      </c>
      <c r="BJ69" s="327">
        <f t="shared" si="40"/>
        <v>0</v>
      </c>
      <c r="BK69" s="327">
        <f t="shared" si="40"/>
        <v>0</v>
      </c>
      <c r="BL69" s="327">
        <f t="shared" si="40"/>
        <v>0</v>
      </c>
      <c r="BM69" s="327">
        <f t="shared" si="40"/>
        <v>0</v>
      </c>
      <c r="BN69" s="327">
        <f t="shared" si="40"/>
        <v>0</v>
      </c>
      <c r="BO69" s="327">
        <f t="shared" si="40"/>
        <v>0</v>
      </c>
      <c r="BP69" s="327">
        <f t="shared" si="40"/>
        <v>0</v>
      </c>
      <c r="BQ69" s="327">
        <f t="shared" si="40"/>
        <v>0</v>
      </c>
      <c r="BR69" s="327">
        <f t="shared" si="40"/>
        <v>0</v>
      </c>
      <c r="BS69" s="327">
        <f t="shared" si="40"/>
        <v>0</v>
      </c>
      <c r="BT69" s="327">
        <f t="shared" si="40"/>
        <v>0</v>
      </c>
      <c r="BU69" s="327">
        <f t="shared" si="40"/>
        <v>0</v>
      </c>
      <c r="BV69" s="327">
        <f t="shared" ref="BV69:DW69" si="41">+IF(BV70=$G57,BV67,0)</f>
        <v>0</v>
      </c>
      <c r="BW69" s="327">
        <f t="shared" si="41"/>
        <v>0</v>
      </c>
      <c r="BX69" s="327">
        <f t="shared" si="41"/>
        <v>0</v>
      </c>
      <c r="BY69" s="327">
        <f t="shared" si="41"/>
        <v>0</v>
      </c>
      <c r="BZ69" s="327">
        <f t="shared" si="41"/>
        <v>0</v>
      </c>
      <c r="CA69" s="327">
        <f t="shared" si="41"/>
        <v>0</v>
      </c>
      <c r="CB69" s="327">
        <f t="shared" si="41"/>
        <v>0</v>
      </c>
      <c r="CC69" s="327">
        <f t="shared" si="41"/>
        <v>0</v>
      </c>
      <c r="CD69" s="327">
        <f t="shared" si="41"/>
        <v>0</v>
      </c>
      <c r="CE69" s="327">
        <f t="shared" si="41"/>
        <v>0</v>
      </c>
      <c r="CF69" s="327">
        <f t="shared" si="41"/>
        <v>0</v>
      </c>
      <c r="CG69" s="327">
        <f t="shared" si="41"/>
        <v>0</v>
      </c>
      <c r="CH69" s="327">
        <f t="shared" si="41"/>
        <v>0</v>
      </c>
      <c r="CI69" s="327">
        <f t="shared" si="41"/>
        <v>0</v>
      </c>
      <c r="CJ69" s="327">
        <f t="shared" si="41"/>
        <v>0</v>
      </c>
      <c r="CK69" s="327">
        <f t="shared" si="41"/>
        <v>0</v>
      </c>
      <c r="CL69" s="327">
        <f t="shared" si="41"/>
        <v>0</v>
      </c>
      <c r="CM69" s="327">
        <f t="shared" si="41"/>
        <v>0</v>
      </c>
      <c r="CN69" s="327">
        <f t="shared" si="41"/>
        <v>0</v>
      </c>
      <c r="CO69" s="327">
        <f t="shared" si="41"/>
        <v>0</v>
      </c>
      <c r="CP69" s="327">
        <f t="shared" si="41"/>
        <v>0</v>
      </c>
      <c r="CQ69" s="327">
        <f t="shared" si="41"/>
        <v>0</v>
      </c>
      <c r="CR69" s="327">
        <f t="shared" si="41"/>
        <v>0</v>
      </c>
      <c r="CS69" s="327">
        <f t="shared" si="41"/>
        <v>0</v>
      </c>
      <c r="CT69" s="327">
        <f t="shared" si="41"/>
        <v>0</v>
      </c>
      <c r="CU69" s="327">
        <f t="shared" si="41"/>
        <v>0</v>
      </c>
      <c r="CV69" s="327">
        <f t="shared" si="41"/>
        <v>0</v>
      </c>
      <c r="CW69" s="327">
        <f t="shared" si="41"/>
        <v>0</v>
      </c>
      <c r="CX69" s="327">
        <f t="shared" si="41"/>
        <v>0</v>
      </c>
      <c r="CY69" s="327">
        <f t="shared" si="41"/>
        <v>0</v>
      </c>
      <c r="CZ69" s="327">
        <f t="shared" si="41"/>
        <v>0</v>
      </c>
      <c r="DA69" s="327">
        <f t="shared" si="41"/>
        <v>0</v>
      </c>
      <c r="DB69" s="327">
        <f t="shared" si="41"/>
        <v>0</v>
      </c>
      <c r="DC69" s="327">
        <f t="shared" si="41"/>
        <v>0</v>
      </c>
      <c r="DD69" s="327">
        <f t="shared" si="41"/>
        <v>0</v>
      </c>
      <c r="DE69" s="327">
        <f t="shared" si="41"/>
        <v>0</v>
      </c>
      <c r="DF69" s="327">
        <f t="shared" si="41"/>
        <v>0</v>
      </c>
      <c r="DG69" s="327">
        <f t="shared" si="41"/>
        <v>0</v>
      </c>
      <c r="DH69" s="327">
        <f t="shared" si="41"/>
        <v>0</v>
      </c>
      <c r="DI69" s="327">
        <f t="shared" si="41"/>
        <v>0</v>
      </c>
      <c r="DJ69" s="327">
        <f t="shared" si="41"/>
        <v>0</v>
      </c>
      <c r="DK69" s="327">
        <f t="shared" si="41"/>
        <v>0</v>
      </c>
      <c r="DL69" s="327">
        <f t="shared" si="41"/>
        <v>0</v>
      </c>
      <c r="DM69" s="327">
        <f t="shared" si="41"/>
        <v>0</v>
      </c>
      <c r="DN69" s="327">
        <f t="shared" si="41"/>
        <v>0</v>
      </c>
      <c r="DO69" s="327">
        <f t="shared" si="41"/>
        <v>0</v>
      </c>
      <c r="DP69" s="327">
        <f t="shared" si="41"/>
        <v>0</v>
      </c>
      <c r="DQ69" s="327">
        <f t="shared" si="41"/>
        <v>0</v>
      </c>
      <c r="DR69" s="327">
        <f t="shared" si="41"/>
        <v>0</v>
      </c>
      <c r="DS69" s="327">
        <f t="shared" si="41"/>
        <v>0</v>
      </c>
      <c r="DT69" s="327">
        <f t="shared" si="41"/>
        <v>0</v>
      </c>
      <c r="DU69" s="327">
        <f t="shared" si="41"/>
        <v>0</v>
      </c>
      <c r="DV69" s="327">
        <f t="shared" si="41"/>
        <v>0</v>
      </c>
      <c r="DW69" s="327">
        <f t="shared" si="41"/>
        <v>0</v>
      </c>
    </row>
    <row r="70" spans="1:127" ht="15.6" hidden="1" outlineLevel="1" thickTop="1" thickBot="1">
      <c r="F70" s="319" t="s">
        <v>603</v>
      </c>
      <c r="H70" s="329">
        <f>+H68</f>
        <v>0</v>
      </c>
      <c r="I70" s="330">
        <f t="shared" ref="I70:BT70" si="42">+H70+I68-I66</f>
        <v>0</v>
      </c>
      <c r="J70" s="330">
        <f t="shared" si="42"/>
        <v>0</v>
      </c>
      <c r="K70" s="330">
        <f t="shared" si="42"/>
        <v>0</v>
      </c>
      <c r="L70" s="330">
        <f t="shared" si="42"/>
        <v>0</v>
      </c>
      <c r="M70" s="330">
        <f t="shared" si="42"/>
        <v>0</v>
      </c>
      <c r="N70" s="330">
        <f t="shared" si="42"/>
        <v>0</v>
      </c>
      <c r="O70" s="330">
        <f t="shared" si="42"/>
        <v>0</v>
      </c>
      <c r="P70" s="330">
        <f t="shared" si="42"/>
        <v>0</v>
      </c>
      <c r="Q70" s="330">
        <f t="shared" si="42"/>
        <v>0</v>
      </c>
      <c r="R70" s="330">
        <f t="shared" si="42"/>
        <v>0</v>
      </c>
      <c r="S70" s="330">
        <f t="shared" si="42"/>
        <v>0</v>
      </c>
      <c r="T70" s="330">
        <f t="shared" si="42"/>
        <v>0</v>
      </c>
      <c r="U70" s="330">
        <f t="shared" si="42"/>
        <v>0</v>
      </c>
      <c r="V70" s="330">
        <f t="shared" si="42"/>
        <v>0</v>
      </c>
      <c r="W70" s="330">
        <f t="shared" si="42"/>
        <v>0</v>
      </c>
      <c r="X70" s="330">
        <f t="shared" si="42"/>
        <v>0</v>
      </c>
      <c r="Y70" s="330">
        <f t="shared" si="42"/>
        <v>0</v>
      </c>
      <c r="Z70" s="330">
        <f t="shared" si="42"/>
        <v>0</v>
      </c>
      <c r="AA70" s="330">
        <f t="shared" si="42"/>
        <v>0</v>
      </c>
      <c r="AB70" s="330">
        <f t="shared" si="42"/>
        <v>0</v>
      </c>
      <c r="AC70" s="330">
        <f t="shared" si="42"/>
        <v>0</v>
      </c>
      <c r="AD70" s="330">
        <f t="shared" si="42"/>
        <v>0</v>
      </c>
      <c r="AE70" s="330">
        <f t="shared" si="42"/>
        <v>0</v>
      </c>
      <c r="AF70" s="330">
        <f t="shared" si="42"/>
        <v>0</v>
      </c>
      <c r="AG70" s="330">
        <f t="shared" si="42"/>
        <v>0</v>
      </c>
      <c r="AH70" s="330">
        <f t="shared" si="42"/>
        <v>0</v>
      </c>
      <c r="AI70" s="330">
        <f t="shared" si="42"/>
        <v>0</v>
      </c>
      <c r="AJ70" s="330">
        <f t="shared" si="42"/>
        <v>0</v>
      </c>
      <c r="AK70" s="330">
        <f t="shared" si="42"/>
        <v>0</v>
      </c>
      <c r="AL70" s="330">
        <f t="shared" si="42"/>
        <v>0</v>
      </c>
      <c r="AM70" s="330">
        <f t="shared" si="42"/>
        <v>0</v>
      </c>
      <c r="AN70" s="330">
        <f t="shared" si="42"/>
        <v>0</v>
      </c>
      <c r="AO70" s="330">
        <f t="shared" si="42"/>
        <v>0</v>
      </c>
      <c r="AP70" s="330">
        <f t="shared" si="42"/>
        <v>0</v>
      </c>
      <c r="AQ70" s="330">
        <f t="shared" si="42"/>
        <v>0</v>
      </c>
      <c r="AR70" s="330">
        <f t="shared" si="42"/>
        <v>0</v>
      </c>
      <c r="AS70" s="330">
        <f t="shared" si="42"/>
        <v>0</v>
      </c>
      <c r="AT70" s="330">
        <f t="shared" si="42"/>
        <v>0</v>
      </c>
      <c r="AU70" s="330">
        <f t="shared" si="42"/>
        <v>0</v>
      </c>
      <c r="AV70" s="330">
        <f t="shared" si="42"/>
        <v>0</v>
      </c>
      <c r="AW70" s="330">
        <f t="shared" si="42"/>
        <v>0</v>
      </c>
      <c r="AX70" s="330">
        <f t="shared" si="42"/>
        <v>0</v>
      </c>
      <c r="AY70" s="330">
        <f t="shared" si="42"/>
        <v>0</v>
      </c>
      <c r="AZ70" s="330">
        <f t="shared" si="42"/>
        <v>0</v>
      </c>
      <c r="BA70" s="330">
        <f t="shared" si="42"/>
        <v>0</v>
      </c>
      <c r="BB70" s="330">
        <f t="shared" si="42"/>
        <v>0</v>
      </c>
      <c r="BC70" s="330">
        <f t="shared" si="42"/>
        <v>0</v>
      </c>
      <c r="BD70" s="330">
        <f t="shared" si="42"/>
        <v>0</v>
      </c>
      <c r="BE70" s="330">
        <f t="shared" si="42"/>
        <v>0</v>
      </c>
      <c r="BF70" s="330">
        <f t="shared" si="42"/>
        <v>0</v>
      </c>
      <c r="BG70" s="330">
        <f t="shared" si="42"/>
        <v>0</v>
      </c>
      <c r="BH70" s="330">
        <f t="shared" si="42"/>
        <v>0</v>
      </c>
      <c r="BI70" s="330">
        <f t="shared" si="42"/>
        <v>0</v>
      </c>
      <c r="BJ70" s="330">
        <f t="shared" si="42"/>
        <v>0</v>
      </c>
      <c r="BK70" s="330">
        <f t="shared" si="42"/>
        <v>0</v>
      </c>
      <c r="BL70" s="330">
        <f t="shared" si="42"/>
        <v>0</v>
      </c>
      <c r="BM70" s="330">
        <f t="shared" si="42"/>
        <v>0</v>
      </c>
      <c r="BN70" s="330">
        <f t="shared" si="42"/>
        <v>0</v>
      </c>
      <c r="BO70" s="330">
        <f t="shared" si="42"/>
        <v>0</v>
      </c>
      <c r="BP70" s="330">
        <f t="shared" si="42"/>
        <v>0</v>
      </c>
      <c r="BQ70" s="330">
        <f t="shared" si="42"/>
        <v>0</v>
      </c>
      <c r="BR70" s="330">
        <f t="shared" si="42"/>
        <v>0</v>
      </c>
      <c r="BS70" s="330">
        <f t="shared" si="42"/>
        <v>0</v>
      </c>
      <c r="BT70" s="330">
        <f t="shared" si="42"/>
        <v>0</v>
      </c>
      <c r="BU70" s="330">
        <f t="shared" ref="BU70:DW70" si="43">+BT70+BU68-BU66</f>
        <v>0</v>
      </c>
      <c r="BV70" s="330">
        <f t="shared" si="43"/>
        <v>0</v>
      </c>
      <c r="BW70" s="330">
        <f t="shared" si="43"/>
        <v>0</v>
      </c>
      <c r="BX70" s="330">
        <f t="shared" si="43"/>
        <v>0</v>
      </c>
      <c r="BY70" s="330">
        <f t="shared" si="43"/>
        <v>0</v>
      </c>
      <c r="BZ70" s="330">
        <f t="shared" si="43"/>
        <v>0</v>
      </c>
      <c r="CA70" s="330">
        <f t="shared" si="43"/>
        <v>0</v>
      </c>
      <c r="CB70" s="330">
        <f t="shared" si="43"/>
        <v>0</v>
      </c>
      <c r="CC70" s="330">
        <f t="shared" si="43"/>
        <v>0</v>
      </c>
      <c r="CD70" s="330">
        <f t="shared" si="43"/>
        <v>0</v>
      </c>
      <c r="CE70" s="330">
        <f t="shared" si="43"/>
        <v>0</v>
      </c>
      <c r="CF70" s="330">
        <f t="shared" si="43"/>
        <v>0</v>
      </c>
      <c r="CG70" s="330">
        <f t="shared" si="43"/>
        <v>0</v>
      </c>
      <c r="CH70" s="330">
        <f t="shared" si="43"/>
        <v>0</v>
      </c>
      <c r="CI70" s="330">
        <f t="shared" si="43"/>
        <v>0</v>
      </c>
      <c r="CJ70" s="330">
        <f t="shared" si="43"/>
        <v>0</v>
      </c>
      <c r="CK70" s="330">
        <f t="shared" si="43"/>
        <v>0</v>
      </c>
      <c r="CL70" s="330">
        <f t="shared" si="43"/>
        <v>0</v>
      </c>
      <c r="CM70" s="330">
        <f t="shared" si="43"/>
        <v>0</v>
      </c>
      <c r="CN70" s="330">
        <f t="shared" si="43"/>
        <v>0</v>
      </c>
      <c r="CO70" s="330">
        <f t="shared" si="43"/>
        <v>0</v>
      </c>
      <c r="CP70" s="330">
        <f t="shared" si="43"/>
        <v>0</v>
      </c>
      <c r="CQ70" s="330">
        <f t="shared" si="43"/>
        <v>0</v>
      </c>
      <c r="CR70" s="330">
        <f t="shared" si="43"/>
        <v>0</v>
      </c>
      <c r="CS70" s="330">
        <f t="shared" si="43"/>
        <v>0</v>
      </c>
      <c r="CT70" s="330">
        <f t="shared" si="43"/>
        <v>0</v>
      </c>
      <c r="CU70" s="330">
        <f t="shared" si="43"/>
        <v>0</v>
      </c>
      <c r="CV70" s="330">
        <f t="shared" si="43"/>
        <v>0</v>
      </c>
      <c r="CW70" s="330">
        <f t="shared" si="43"/>
        <v>0</v>
      </c>
      <c r="CX70" s="330">
        <f t="shared" si="43"/>
        <v>0</v>
      </c>
      <c r="CY70" s="330">
        <f t="shared" si="43"/>
        <v>0</v>
      </c>
      <c r="CZ70" s="330">
        <f t="shared" si="43"/>
        <v>0</v>
      </c>
      <c r="DA70" s="330">
        <f t="shared" si="43"/>
        <v>0</v>
      </c>
      <c r="DB70" s="330">
        <f t="shared" si="43"/>
        <v>0</v>
      </c>
      <c r="DC70" s="330">
        <f t="shared" si="43"/>
        <v>0</v>
      </c>
      <c r="DD70" s="330">
        <f t="shared" si="43"/>
        <v>0</v>
      </c>
      <c r="DE70" s="330">
        <f t="shared" si="43"/>
        <v>0</v>
      </c>
      <c r="DF70" s="330">
        <f t="shared" si="43"/>
        <v>0</v>
      </c>
      <c r="DG70" s="330">
        <f t="shared" si="43"/>
        <v>0</v>
      </c>
      <c r="DH70" s="330">
        <f t="shared" si="43"/>
        <v>0</v>
      </c>
      <c r="DI70" s="330">
        <f t="shared" si="43"/>
        <v>0</v>
      </c>
      <c r="DJ70" s="330">
        <f t="shared" si="43"/>
        <v>0</v>
      </c>
      <c r="DK70" s="330">
        <f t="shared" si="43"/>
        <v>0</v>
      </c>
      <c r="DL70" s="330">
        <f t="shared" si="43"/>
        <v>0</v>
      </c>
      <c r="DM70" s="330">
        <f t="shared" si="43"/>
        <v>0</v>
      </c>
      <c r="DN70" s="330">
        <f t="shared" si="43"/>
        <v>0</v>
      </c>
      <c r="DO70" s="330">
        <f t="shared" si="43"/>
        <v>0</v>
      </c>
      <c r="DP70" s="330">
        <f t="shared" si="43"/>
        <v>0</v>
      </c>
      <c r="DQ70" s="330">
        <f t="shared" si="43"/>
        <v>0</v>
      </c>
      <c r="DR70" s="330">
        <f t="shared" si="43"/>
        <v>0</v>
      </c>
      <c r="DS70" s="330">
        <f t="shared" si="43"/>
        <v>0</v>
      </c>
      <c r="DT70" s="330">
        <f t="shared" si="43"/>
        <v>0</v>
      </c>
      <c r="DU70" s="330">
        <f t="shared" si="43"/>
        <v>0</v>
      </c>
      <c r="DV70" s="330">
        <f t="shared" si="43"/>
        <v>0</v>
      </c>
      <c r="DW70" s="331">
        <f t="shared" si="43"/>
        <v>0</v>
      </c>
    </row>
    <row r="71" spans="1:127" hidden="1" outlineLevel="1"/>
    <row r="72" spans="1:127" collapsed="1"/>
    <row r="73" spans="1:127" ht="18">
      <c r="A73" s="332"/>
      <c r="C73" s="310" t="s">
        <v>606</v>
      </c>
    </row>
    <row r="74" spans="1:127" ht="15.6" hidden="1" outlineLevel="1" thickTop="1" thickBot="1">
      <c r="F74" s="319" t="s">
        <v>589</v>
      </c>
      <c r="G74" s="290" t="s">
        <v>469</v>
      </c>
    </row>
    <row r="75" spans="1:127" ht="15.6" hidden="1" outlineLevel="1" thickTop="1" thickBot="1">
      <c r="F75" s="319" t="s">
        <v>590</v>
      </c>
      <c r="G75" s="291">
        <v>2019</v>
      </c>
    </row>
    <row r="76" spans="1:127" ht="15.6" hidden="1" outlineLevel="1" thickTop="1" thickBot="1">
      <c r="F76" s="319" t="s">
        <v>591</v>
      </c>
      <c r="G76" s="291">
        <v>6</v>
      </c>
    </row>
    <row r="77" spans="1:127" ht="15.6" hidden="1" outlineLevel="1" thickTop="1" thickBot="1">
      <c r="F77" s="319" t="s">
        <v>592</v>
      </c>
      <c r="G77" s="290" t="s">
        <v>475</v>
      </c>
    </row>
    <row r="78" spans="1:127" ht="15.6" hidden="1" outlineLevel="1" thickTop="1" thickBot="1">
      <c r="F78" s="319" t="s">
        <v>593</v>
      </c>
      <c r="G78" s="291">
        <v>2019</v>
      </c>
    </row>
    <row r="79" spans="1:127" ht="15.6" hidden="1" outlineLevel="1" thickTop="1" thickBot="1">
      <c r="F79" s="319" t="s">
        <v>594</v>
      </c>
      <c r="G79" s="299">
        <v>0.04</v>
      </c>
    </row>
    <row r="80" spans="1:127" ht="15.6" hidden="1" outlineLevel="1" thickTop="1" thickBot="1">
      <c r="F80" s="319" t="s">
        <v>595</v>
      </c>
      <c r="G80" s="292"/>
    </row>
    <row r="81" spans="1:127" ht="15.6" hidden="1" outlineLevel="1" thickTop="1" thickBot="1">
      <c r="F81" s="319" t="s">
        <v>596</v>
      </c>
      <c r="G81" s="295">
        <v>60</v>
      </c>
    </row>
    <row r="82" spans="1:127" hidden="1" outlineLevel="1"/>
    <row r="83" spans="1:127" ht="15.6" hidden="1" outlineLevel="1" thickTop="1" thickBot="1">
      <c r="F83" s="319" t="s">
        <v>597</v>
      </c>
      <c r="G83" s="322">
        <f>+((1+G79)^(1/12))-1</f>
        <v>3.2737397821989145E-3</v>
      </c>
    </row>
    <row r="84" spans="1:127" ht="15.6" hidden="1" outlineLevel="1" thickTop="1" thickBot="1">
      <c r="F84" s="319" t="s">
        <v>598</v>
      </c>
      <c r="G84" s="292">
        <f>+(G80)/((1-(1+G83)^(-G81))/G83)</f>
        <v>0</v>
      </c>
    </row>
    <row r="85" spans="1:127" hidden="1" outlineLevel="1"/>
    <row r="86" spans="1:127" hidden="1" outlineLevel="1">
      <c r="G86" s="185" t="s">
        <v>113</v>
      </c>
      <c r="H86" s="262">
        <f t="shared" ref="H86:BS87" si="44">+H63</f>
        <v>2019</v>
      </c>
      <c r="I86" s="262">
        <f t="shared" si="44"/>
        <v>2019</v>
      </c>
      <c r="J86" s="262">
        <f t="shared" si="44"/>
        <v>2019</v>
      </c>
      <c r="K86" s="262">
        <f t="shared" si="44"/>
        <v>2019</v>
      </c>
      <c r="L86" s="262">
        <f t="shared" si="44"/>
        <v>2019</v>
      </c>
      <c r="M86" s="262">
        <f t="shared" si="44"/>
        <v>2019</v>
      </c>
      <c r="N86" s="262">
        <f t="shared" si="44"/>
        <v>2019</v>
      </c>
      <c r="O86" s="262">
        <f t="shared" si="44"/>
        <v>2019</v>
      </c>
      <c r="P86" s="262">
        <f t="shared" si="44"/>
        <v>2019</v>
      </c>
      <c r="Q86" s="262">
        <f t="shared" si="44"/>
        <v>2019</v>
      </c>
      <c r="R86" s="262">
        <f t="shared" si="44"/>
        <v>2019</v>
      </c>
      <c r="S86" s="262">
        <f t="shared" si="44"/>
        <v>2019</v>
      </c>
      <c r="T86" s="262">
        <f t="shared" si="44"/>
        <v>2020</v>
      </c>
      <c r="U86" s="262">
        <f t="shared" si="44"/>
        <v>2020</v>
      </c>
      <c r="V86" s="262">
        <f t="shared" si="44"/>
        <v>2020</v>
      </c>
      <c r="W86" s="262">
        <f t="shared" si="44"/>
        <v>2020</v>
      </c>
      <c r="X86" s="262">
        <f t="shared" si="44"/>
        <v>2020</v>
      </c>
      <c r="Y86" s="262">
        <f t="shared" si="44"/>
        <v>2020</v>
      </c>
      <c r="Z86" s="262">
        <f t="shared" si="44"/>
        <v>2020</v>
      </c>
      <c r="AA86" s="262">
        <f t="shared" si="44"/>
        <v>2020</v>
      </c>
      <c r="AB86" s="262">
        <f t="shared" si="44"/>
        <v>2020</v>
      </c>
      <c r="AC86" s="262">
        <f t="shared" si="44"/>
        <v>2020</v>
      </c>
      <c r="AD86" s="262">
        <f t="shared" si="44"/>
        <v>2020</v>
      </c>
      <c r="AE86" s="262">
        <f t="shared" si="44"/>
        <v>2020</v>
      </c>
      <c r="AF86" s="262">
        <f t="shared" si="44"/>
        <v>2021</v>
      </c>
      <c r="AG86" s="262">
        <f t="shared" si="44"/>
        <v>2021</v>
      </c>
      <c r="AH86" s="262">
        <f t="shared" si="44"/>
        <v>2021</v>
      </c>
      <c r="AI86" s="262">
        <f t="shared" si="44"/>
        <v>2021</v>
      </c>
      <c r="AJ86" s="262">
        <f t="shared" si="44"/>
        <v>2021</v>
      </c>
      <c r="AK86" s="262">
        <f t="shared" si="44"/>
        <v>2021</v>
      </c>
      <c r="AL86" s="262">
        <f t="shared" si="44"/>
        <v>2021</v>
      </c>
      <c r="AM86" s="262">
        <f t="shared" si="44"/>
        <v>2021</v>
      </c>
      <c r="AN86" s="262">
        <f t="shared" si="44"/>
        <v>2021</v>
      </c>
      <c r="AO86" s="262">
        <f t="shared" si="44"/>
        <v>2021</v>
      </c>
      <c r="AP86" s="262">
        <f t="shared" si="44"/>
        <v>2021</v>
      </c>
      <c r="AQ86" s="262">
        <f t="shared" si="44"/>
        <v>2021</v>
      </c>
      <c r="AR86" s="262">
        <f t="shared" si="44"/>
        <v>2022</v>
      </c>
      <c r="AS86" s="262">
        <f t="shared" si="44"/>
        <v>2022</v>
      </c>
      <c r="AT86" s="262">
        <f t="shared" si="44"/>
        <v>2022</v>
      </c>
      <c r="AU86" s="262">
        <f t="shared" si="44"/>
        <v>2022</v>
      </c>
      <c r="AV86" s="262">
        <f t="shared" si="44"/>
        <v>2022</v>
      </c>
      <c r="AW86" s="262">
        <f t="shared" si="44"/>
        <v>2022</v>
      </c>
      <c r="AX86" s="262">
        <f t="shared" si="44"/>
        <v>2022</v>
      </c>
      <c r="AY86" s="262">
        <f t="shared" si="44"/>
        <v>2022</v>
      </c>
      <c r="AZ86" s="262">
        <f t="shared" si="44"/>
        <v>2022</v>
      </c>
      <c r="BA86" s="262">
        <f t="shared" si="44"/>
        <v>2022</v>
      </c>
      <c r="BB86" s="262">
        <f t="shared" si="44"/>
        <v>2022</v>
      </c>
      <c r="BC86" s="262">
        <f t="shared" si="44"/>
        <v>2022</v>
      </c>
      <c r="BD86" s="262">
        <f t="shared" si="44"/>
        <v>2023</v>
      </c>
      <c r="BE86" s="262">
        <f t="shared" si="44"/>
        <v>2023</v>
      </c>
      <c r="BF86" s="262">
        <f t="shared" si="44"/>
        <v>2023</v>
      </c>
      <c r="BG86" s="262">
        <f t="shared" si="44"/>
        <v>2023</v>
      </c>
      <c r="BH86" s="262">
        <f t="shared" si="44"/>
        <v>2023</v>
      </c>
      <c r="BI86" s="262">
        <f t="shared" si="44"/>
        <v>2023</v>
      </c>
      <c r="BJ86" s="262">
        <f t="shared" si="44"/>
        <v>2023</v>
      </c>
      <c r="BK86" s="262">
        <f t="shared" si="44"/>
        <v>2023</v>
      </c>
      <c r="BL86" s="262">
        <f t="shared" si="44"/>
        <v>2023</v>
      </c>
      <c r="BM86" s="262">
        <f t="shared" si="44"/>
        <v>2023</v>
      </c>
      <c r="BN86" s="262">
        <f t="shared" si="44"/>
        <v>2023</v>
      </c>
      <c r="BO86" s="262">
        <f t="shared" si="44"/>
        <v>2023</v>
      </c>
      <c r="BP86" s="262">
        <f t="shared" si="44"/>
        <v>2024</v>
      </c>
      <c r="BQ86" s="262">
        <f t="shared" si="44"/>
        <v>2024</v>
      </c>
      <c r="BR86" s="262">
        <f t="shared" si="44"/>
        <v>2024</v>
      </c>
      <c r="BS86" s="262">
        <f t="shared" si="44"/>
        <v>2024</v>
      </c>
      <c r="BT86" s="262">
        <f t="shared" ref="BT86:DW87" si="45">+BT63</f>
        <v>2024</v>
      </c>
      <c r="BU86" s="262">
        <f t="shared" si="45"/>
        <v>2024</v>
      </c>
      <c r="BV86" s="262">
        <f t="shared" si="45"/>
        <v>2024</v>
      </c>
      <c r="BW86" s="262">
        <f t="shared" si="45"/>
        <v>2024</v>
      </c>
      <c r="BX86" s="262">
        <f t="shared" si="45"/>
        <v>2024</v>
      </c>
      <c r="BY86" s="262">
        <f t="shared" si="45"/>
        <v>2024</v>
      </c>
      <c r="BZ86" s="262">
        <f t="shared" si="45"/>
        <v>2024</v>
      </c>
      <c r="CA86" s="262">
        <f t="shared" si="45"/>
        <v>2024</v>
      </c>
      <c r="CB86" s="262">
        <f t="shared" si="45"/>
        <v>2025</v>
      </c>
      <c r="CC86" s="262">
        <f t="shared" si="45"/>
        <v>2025</v>
      </c>
      <c r="CD86" s="262">
        <f t="shared" si="45"/>
        <v>2025</v>
      </c>
      <c r="CE86" s="262">
        <f t="shared" si="45"/>
        <v>2025</v>
      </c>
      <c r="CF86" s="262">
        <f t="shared" si="45"/>
        <v>2025</v>
      </c>
      <c r="CG86" s="262">
        <f t="shared" si="45"/>
        <v>2025</v>
      </c>
      <c r="CH86" s="262">
        <f t="shared" si="45"/>
        <v>2025</v>
      </c>
      <c r="CI86" s="262">
        <f t="shared" si="45"/>
        <v>2025</v>
      </c>
      <c r="CJ86" s="262">
        <f t="shared" si="45"/>
        <v>2025</v>
      </c>
      <c r="CK86" s="262">
        <f t="shared" si="45"/>
        <v>2025</v>
      </c>
      <c r="CL86" s="262">
        <f t="shared" si="45"/>
        <v>2025</v>
      </c>
      <c r="CM86" s="262">
        <f t="shared" si="45"/>
        <v>2025</v>
      </c>
      <c r="CN86" s="262">
        <f t="shared" si="45"/>
        <v>2026</v>
      </c>
      <c r="CO86" s="262">
        <f t="shared" si="45"/>
        <v>2026</v>
      </c>
      <c r="CP86" s="262">
        <f t="shared" si="45"/>
        <v>2026</v>
      </c>
      <c r="CQ86" s="262">
        <f t="shared" si="45"/>
        <v>2026</v>
      </c>
      <c r="CR86" s="262">
        <f t="shared" si="45"/>
        <v>2026</v>
      </c>
      <c r="CS86" s="262">
        <f t="shared" si="45"/>
        <v>2026</v>
      </c>
      <c r="CT86" s="262">
        <f t="shared" si="45"/>
        <v>2026</v>
      </c>
      <c r="CU86" s="262">
        <f t="shared" si="45"/>
        <v>2026</v>
      </c>
      <c r="CV86" s="262">
        <f t="shared" si="45"/>
        <v>2026</v>
      </c>
      <c r="CW86" s="262">
        <f t="shared" si="45"/>
        <v>2026</v>
      </c>
      <c r="CX86" s="262">
        <f t="shared" si="45"/>
        <v>2026</v>
      </c>
      <c r="CY86" s="262">
        <f t="shared" si="45"/>
        <v>2026</v>
      </c>
      <c r="CZ86" s="262">
        <f t="shared" si="45"/>
        <v>2027</v>
      </c>
      <c r="DA86" s="262">
        <f t="shared" si="45"/>
        <v>2027</v>
      </c>
      <c r="DB86" s="262">
        <f t="shared" si="45"/>
        <v>2027</v>
      </c>
      <c r="DC86" s="262">
        <f t="shared" si="45"/>
        <v>2027</v>
      </c>
      <c r="DD86" s="262">
        <f t="shared" si="45"/>
        <v>2027</v>
      </c>
      <c r="DE86" s="262">
        <f t="shared" si="45"/>
        <v>2027</v>
      </c>
      <c r="DF86" s="262">
        <f t="shared" si="45"/>
        <v>2027</v>
      </c>
      <c r="DG86" s="262">
        <f t="shared" si="45"/>
        <v>2027</v>
      </c>
      <c r="DH86" s="262">
        <f t="shared" si="45"/>
        <v>2027</v>
      </c>
      <c r="DI86" s="262">
        <f t="shared" si="45"/>
        <v>2027</v>
      </c>
      <c r="DJ86" s="262">
        <f t="shared" si="45"/>
        <v>2027</v>
      </c>
      <c r="DK86" s="262">
        <f t="shared" si="45"/>
        <v>2027</v>
      </c>
      <c r="DL86" s="262">
        <f t="shared" si="45"/>
        <v>2028</v>
      </c>
      <c r="DM86" s="262">
        <f t="shared" si="45"/>
        <v>2028</v>
      </c>
      <c r="DN86" s="262">
        <f t="shared" si="45"/>
        <v>2028</v>
      </c>
      <c r="DO86" s="262">
        <f t="shared" si="45"/>
        <v>2028</v>
      </c>
      <c r="DP86" s="262">
        <f t="shared" si="45"/>
        <v>2028</v>
      </c>
      <c r="DQ86" s="262">
        <f t="shared" si="45"/>
        <v>2028</v>
      </c>
      <c r="DR86" s="262">
        <f t="shared" si="45"/>
        <v>2028</v>
      </c>
      <c r="DS86" s="262">
        <f t="shared" si="45"/>
        <v>2028</v>
      </c>
      <c r="DT86" s="262">
        <f t="shared" si="45"/>
        <v>2028</v>
      </c>
      <c r="DU86" s="262">
        <f t="shared" si="45"/>
        <v>2028</v>
      </c>
      <c r="DV86" s="262">
        <f t="shared" si="45"/>
        <v>2028</v>
      </c>
      <c r="DW86" s="262">
        <f t="shared" si="45"/>
        <v>2028</v>
      </c>
    </row>
    <row r="87" spans="1:127" hidden="1" outlineLevel="1">
      <c r="G87" s="185" t="s">
        <v>282</v>
      </c>
      <c r="H87" s="262" t="str">
        <f t="shared" si="44"/>
        <v>gen</v>
      </c>
      <c r="I87" s="262" t="str">
        <f t="shared" si="44"/>
        <v>feb</v>
      </c>
      <c r="J87" s="262" t="str">
        <f t="shared" si="44"/>
        <v>mar</v>
      </c>
      <c r="K87" s="262" t="str">
        <f t="shared" si="44"/>
        <v>apr</v>
      </c>
      <c r="L87" s="262" t="str">
        <f t="shared" si="44"/>
        <v>mag</v>
      </c>
      <c r="M87" s="262" t="str">
        <f t="shared" si="44"/>
        <v>giu</v>
      </c>
      <c r="N87" s="262" t="str">
        <f t="shared" si="44"/>
        <v>lug</v>
      </c>
      <c r="O87" s="262" t="str">
        <f t="shared" si="44"/>
        <v>ago</v>
      </c>
      <c r="P87" s="262" t="str">
        <f t="shared" si="44"/>
        <v>set</v>
      </c>
      <c r="Q87" s="262" t="str">
        <f t="shared" si="44"/>
        <v>ott</v>
      </c>
      <c r="R87" s="262" t="str">
        <f t="shared" si="44"/>
        <v>nov</v>
      </c>
      <c r="S87" s="262" t="str">
        <f t="shared" si="44"/>
        <v>dic</v>
      </c>
      <c r="T87" s="262" t="str">
        <f t="shared" si="44"/>
        <v>gen</v>
      </c>
      <c r="U87" s="262" t="str">
        <f t="shared" si="44"/>
        <v>feb</v>
      </c>
      <c r="V87" s="262" t="str">
        <f t="shared" si="44"/>
        <v>mar</v>
      </c>
      <c r="W87" s="262" t="str">
        <f t="shared" si="44"/>
        <v>apr</v>
      </c>
      <c r="X87" s="262" t="str">
        <f t="shared" si="44"/>
        <v>mag</v>
      </c>
      <c r="Y87" s="262" t="str">
        <f t="shared" si="44"/>
        <v>giu</v>
      </c>
      <c r="Z87" s="262" t="str">
        <f t="shared" si="44"/>
        <v>lug</v>
      </c>
      <c r="AA87" s="262" t="str">
        <f t="shared" si="44"/>
        <v>ago</v>
      </c>
      <c r="AB87" s="262" t="str">
        <f t="shared" si="44"/>
        <v>set</v>
      </c>
      <c r="AC87" s="262" t="str">
        <f t="shared" si="44"/>
        <v>ott</v>
      </c>
      <c r="AD87" s="262" t="str">
        <f t="shared" si="44"/>
        <v>nov</v>
      </c>
      <c r="AE87" s="262" t="str">
        <f t="shared" si="44"/>
        <v>dic</v>
      </c>
      <c r="AF87" s="262" t="str">
        <f t="shared" si="44"/>
        <v>gen</v>
      </c>
      <c r="AG87" s="262" t="str">
        <f t="shared" si="44"/>
        <v>feb</v>
      </c>
      <c r="AH87" s="262" t="str">
        <f t="shared" si="44"/>
        <v>mar</v>
      </c>
      <c r="AI87" s="262" t="str">
        <f t="shared" si="44"/>
        <v>apr</v>
      </c>
      <c r="AJ87" s="262" t="str">
        <f t="shared" si="44"/>
        <v>mag</v>
      </c>
      <c r="AK87" s="262" t="str">
        <f t="shared" si="44"/>
        <v>giu</v>
      </c>
      <c r="AL87" s="262" t="str">
        <f t="shared" si="44"/>
        <v>lug</v>
      </c>
      <c r="AM87" s="262" t="str">
        <f t="shared" si="44"/>
        <v>ago</v>
      </c>
      <c r="AN87" s="262" t="str">
        <f t="shared" si="44"/>
        <v>set</v>
      </c>
      <c r="AO87" s="262" t="str">
        <f t="shared" si="44"/>
        <v>ott</v>
      </c>
      <c r="AP87" s="262" t="str">
        <f t="shared" si="44"/>
        <v>nov</v>
      </c>
      <c r="AQ87" s="262" t="str">
        <f t="shared" si="44"/>
        <v>dic</v>
      </c>
      <c r="AR87" s="262" t="str">
        <f t="shared" si="44"/>
        <v>gen</v>
      </c>
      <c r="AS87" s="262" t="str">
        <f t="shared" si="44"/>
        <v>feb</v>
      </c>
      <c r="AT87" s="262" t="str">
        <f t="shared" si="44"/>
        <v>mar</v>
      </c>
      <c r="AU87" s="262" t="str">
        <f t="shared" si="44"/>
        <v>apr</v>
      </c>
      <c r="AV87" s="262" t="str">
        <f t="shared" si="44"/>
        <v>mag</v>
      </c>
      <c r="AW87" s="262" t="str">
        <f t="shared" si="44"/>
        <v>giu</v>
      </c>
      <c r="AX87" s="262" t="str">
        <f t="shared" si="44"/>
        <v>lug</v>
      </c>
      <c r="AY87" s="262" t="str">
        <f t="shared" si="44"/>
        <v>ago</v>
      </c>
      <c r="AZ87" s="262" t="str">
        <f t="shared" si="44"/>
        <v>set</v>
      </c>
      <c r="BA87" s="262" t="str">
        <f t="shared" si="44"/>
        <v>ott</v>
      </c>
      <c r="BB87" s="262" t="str">
        <f t="shared" si="44"/>
        <v>nov</v>
      </c>
      <c r="BC87" s="262" t="str">
        <f t="shared" si="44"/>
        <v>dic</v>
      </c>
      <c r="BD87" s="262" t="str">
        <f t="shared" si="44"/>
        <v>gen</v>
      </c>
      <c r="BE87" s="262" t="str">
        <f t="shared" si="44"/>
        <v>feb</v>
      </c>
      <c r="BF87" s="262" t="str">
        <f t="shared" si="44"/>
        <v>mar</v>
      </c>
      <c r="BG87" s="262" t="str">
        <f t="shared" si="44"/>
        <v>apr</v>
      </c>
      <c r="BH87" s="262" t="str">
        <f t="shared" si="44"/>
        <v>mag</v>
      </c>
      <c r="BI87" s="262" t="str">
        <f t="shared" si="44"/>
        <v>giu</v>
      </c>
      <c r="BJ87" s="262" t="str">
        <f t="shared" si="44"/>
        <v>lug</v>
      </c>
      <c r="BK87" s="262" t="str">
        <f t="shared" si="44"/>
        <v>ago</v>
      </c>
      <c r="BL87" s="262" t="str">
        <f t="shared" si="44"/>
        <v>set</v>
      </c>
      <c r="BM87" s="262" t="str">
        <f t="shared" si="44"/>
        <v>ott</v>
      </c>
      <c r="BN87" s="262" t="str">
        <f t="shared" si="44"/>
        <v>nov</v>
      </c>
      <c r="BO87" s="262" t="str">
        <f t="shared" si="44"/>
        <v>dic</v>
      </c>
      <c r="BP87" s="262" t="str">
        <f t="shared" si="44"/>
        <v>gen</v>
      </c>
      <c r="BQ87" s="262" t="str">
        <f t="shared" si="44"/>
        <v>feb</v>
      </c>
      <c r="BR87" s="262" t="str">
        <f t="shared" si="44"/>
        <v>mar</v>
      </c>
      <c r="BS87" s="262" t="str">
        <f t="shared" si="44"/>
        <v>apr</v>
      </c>
      <c r="BT87" s="262" t="str">
        <f t="shared" si="45"/>
        <v>mag</v>
      </c>
      <c r="BU87" s="262" t="str">
        <f t="shared" si="45"/>
        <v>giu</v>
      </c>
      <c r="BV87" s="262" t="str">
        <f t="shared" si="45"/>
        <v>lug</v>
      </c>
      <c r="BW87" s="262" t="str">
        <f t="shared" si="45"/>
        <v>ago</v>
      </c>
      <c r="BX87" s="262" t="str">
        <f t="shared" si="45"/>
        <v>set</v>
      </c>
      <c r="BY87" s="262" t="str">
        <f t="shared" si="45"/>
        <v>ott</v>
      </c>
      <c r="BZ87" s="262" t="str">
        <f t="shared" si="45"/>
        <v>nov</v>
      </c>
      <c r="CA87" s="262" t="str">
        <f t="shared" si="45"/>
        <v>dic</v>
      </c>
      <c r="CB87" s="262" t="str">
        <f t="shared" si="45"/>
        <v>gen</v>
      </c>
      <c r="CC87" s="262" t="str">
        <f t="shared" si="45"/>
        <v>feb</v>
      </c>
      <c r="CD87" s="262" t="str">
        <f t="shared" si="45"/>
        <v>mar</v>
      </c>
      <c r="CE87" s="262" t="str">
        <f t="shared" si="45"/>
        <v>apr</v>
      </c>
      <c r="CF87" s="262" t="str">
        <f t="shared" si="45"/>
        <v>mag</v>
      </c>
      <c r="CG87" s="262" t="str">
        <f t="shared" si="45"/>
        <v>giu</v>
      </c>
      <c r="CH87" s="262" t="str">
        <f t="shared" si="45"/>
        <v>lug</v>
      </c>
      <c r="CI87" s="262" t="str">
        <f t="shared" si="45"/>
        <v>ago</v>
      </c>
      <c r="CJ87" s="262" t="str">
        <f t="shared" si="45"/>
        <v>set</v>
      </c>
      <c r="CK87" s="262" t="str">
        <f t="shared" si="45"/>
        <v>ott</v>
      </c>
      <c r="CL87" s="262" t="str">
        <f t="shared" si="45"/>
        <v>nov</v>
      </c>
      <c r="CM87" s="262" t="str">
        <f t="shared" si="45"/>
        <v>dic</v>
      </c>
      <c r="CN87" s="262" t="str">
        <f t="shared" si="45"/>
        <v>gen</v>
      </c>
      <c r="CO87" s="262" t="str">
        <f t="shared" si="45"/>
        <v>feb</v>
      </c>
      <c r="CP87" s="262" t="str">
        <f t="shared" si="45"/>
        <v>mar</v>
      </c>
      <c r="CQ87" s="262" t="str">
        <f t="shared" si="45"/>
        <v>apr</v>
      </c>
      <c r="CR87" s="262" t="str">
        <f t="shared" si="45"/>
        <v>mag</v>
      </c>
      <c r="CS87" s="262" t="str">
        <f t="shared" si="45"/>
        <v>giu</v>
      </c>
      <c r="CT87" s="262" t="str">
        <f t="shared" si="45"/>
        <v>lug</v>
      </c>
      <c r="CU87" s="262" t="str">
        <f t="shared" si="45"/>
        <v>ago</v>
      </c>
      <c r="CV87" s="262" t="str">
        <f t="shared" si="45"/>
        <v>set</v>
      </c>
      <c r="CW87" s="262" t="str">
        <f t="shared" si="45"/>
        <v>ott</v>
      </c>
      <c r="CX87" s="262" t="str">
        <f t="shared" si="45"/>
        <v>nov</v>
      </c>
      <c r="CY87" s="262" t="str">
        <f t="shared" si="45"/>
        <v>dic</v>
      </c>
      <c r="CZ87" s="262" t="str">
        <f t="shared" si="45"/>
        <v>gen</v>
      </c>
      <c r="DA87" s="262" t="str">
        <f t="shared" si="45"/>
        <v>feb</v>
      </c>
      <c r="DB87" s="262" t="str">
        <f t="shared" si="45"/>
        <v>mar</v>
      </c>
      <c r="DC87" s="262" t="str">
        <f t="shared" si="45"/>
        <v>apr</v>
      </c>
      <c r="DD87" s="262" t="str">
        <f t="shared" si="45"/>
        <v>mag</v>
      </c>
      <c r="DE87" s="262" t="str">
        <f t="shared" si="45"/>
        <v>giu</v>
      </c>
      <c r="DF87" s="262" t="str">
        <f t="shared" si="45"/>
        <v>lug</v>
      </c>
      <c r="DG87" s="262" t="str">
        <f t="shared" si="45"/>
        <v>ago</v>
      </c>
      <c r="DH87" s="262" t="str">
        <f t="shared" si="45"/>
        <v>set</v>
      </c>
      <c r="DI87" s="262" t="str">
        <f t="shared" si="45"/>
        <v>ott</v>
      </c>
      <c r="DJ87" s="262" t="str">
        <f t="shared" si="45"/>
        <v>nov</v>
      </c>
      <c r="DK87" s="262" t="str">
        <f t="shared" si="45"/>
        <v>dic</v>
      </c>
      <c r="DL87" s="262" t="str">
        <f t="shared" si="45"/>
        <v>gen</v>
      </c>
      <c r="DM87" s="262" t="str">
        <f t="shared" si="45"/>
        <v>feb</v>
      </c>
      <c r="DN87" s="262" t="str">
        <f t="shared" si="45"/>
        <v>mar</v>
      </c>
      <c r="DO87" s="262" t="str">
        <f t="shared" si="45"/>
        <v>apr</v>
      </c>
      <c r="DP87" s="262" t="str">
        <f t="shared" si="45"/>
        <v>mag</v>
      </c>
      <c r="DQ87" s="262" t="str">
        <f t="shared" si="45"/>
        <v>giu</v>
      </c>
      <c r="DR87" s="262" t="str">
        <f t="shared" si="45"/>
        <v>lug</v>
      </c>
      <c r="DS87" s="262" t="str">
        <f t="shared" si="45"/>
        <v>ago</v>
      </c>
      <c r="DT87" s="262" t="str">
        <f t="shared" si="45"/>
        <v>set</v>
      </c>
      <c r="DU87" s="262" t="str">
        <f t="shared" si="45"/>
        <v>ott</v>
      </c>
      <c r="DV87" s="262" t="str">
        <f t="shared" si="45"/>
        <v>nov</v>
      </c>
      <c r="DW87" s="262" t="str">
        <f t="shared" si="45"/>
        <v>dic</v>
      </c>
    </row>
    <row r="88" spans="1:127" ht="15.6" hidden="1" outlineLevel="1" thickTop="1" thickBot="1">
      <c r="F88" s="319" t="s">
        <v>599</v>
      </c>
      <c r="H88" s="324">
        <f>+IF(AND($G77=H87,$G78=H86),$G84,0)</f>
        <v>0</v>
      </c>
      <c r="I88" s="325">
        <f t="shared" ref="I88:BT88" si="46">+(IF(AND($G77=I87,$G78=I86),$G84,0)+H88)*IF(H93&lt;=0,0,1)</f>
        <v>0</v>
      </c>
      <c r="J88" s="325">
        <f t="shared" si="46"/>
        <v>0</v>
      </c>
      <c r="K88" s="325">
        <f t="shared" si="46"/>
        <v>0</v>
      </c>
      <c r="L88" s="325">
        <f t="shared" si="46"/>
        <v>0</v>
      </c>
      <c r="M88" s="325">
        <f t="shared" si="46"/>
        <v>0</v>
      </c>
      <c r="N88" s="325">
        <f t="shared" si="46"/>
        <v>0</v>
      </c>
      <c r="O88" s="325">
        <f t="shared" si="46"/>
        <v>0</v>
      </c>
      <c r="P88" s="325">
        <f t="shared" si="46"/>
        <v>0</v>
      </c>
      <c r="Q88" s="325">
        <f t="shared" si="46"/>
        <v>0</v>
      </c>
      <c r="R88" s="325">
        <f t="shared" si="46"/>
        <v>0</v>
      </c>
      <c r="S88" s="325">
        <f t="shared" si="46"/>
        <v>0</v>
      </c>
      <c r="T88" s="325">
        <f t="shared" si="46"/>
        <v>0</v>
      </c>
      <c r="U88" s="325">
        <f t="shared" si="46"/>
        <v>0</v>
      </c>
      <c r="V88" s="325">
        <f t="shared" si="46"/>
        <v>0</v>
      </c>
      <c r="W88" s="325">
        <f t="shared" si="46"/>
        <v>0</v>
      </c>
      <c r="X88" s="325">
        <f t="shared" si="46"/>
        <v>0</v>
      </c>
      <c r="Y88" s="325">
        <f t="shared" si="46"/>
        <v>0</v>
      </c>
      <c r="Z88" s="325">
        <f t="shared" si="46"/>
        <v>0</v>
      </c>
      <c r="AA88" s="325">
        <f t="shared" si="46"/>
        <v>0</v>
      </c>
      <c r="AB88" s="325">
        <f t="shared" si="46"/>
        <v>0</v>
      </c>
      <c r="AC88" s="325">
        <f t="shared" si="46"/>
        <v>0</v>
      </c>
      <c r="AD88" s="325">
        <f t="shared" si="46"/>
        <v>0</v>
      </c>
      <c r="AE88" s="325">
        <f t="shared" si="46"/>
        <v>0</v>
      </c>
      <c r="AF88" s="325">
        <f t="shared" si="46"/>
        <v>0</v>
      </c>
      <c r="AG88" s="325">
        <f t="shared" si="46"/>
        <v>0</v>
      </c>
      <c r="AH88" s="325">
        <f t="shared" si="46"/>
        <v>0</v>
      </c>
      <c r="AI88" s="325">
        <f t="shared" si="46"/>
        <v>0</v>
      </c>
      <c r="AJ88" s="325">
        <f t="shared" si="46"/>
        <v>0</v>
      </c>
      <c r="AK88" s="325">
        <f t="shared" si="46"/>
        <v>0</v>
      </c>
      <c r="AL88" s="325">
        <f t="shared" si="46"/>
        <v>0</v>
      </c>
      <c r="AM88" s="325">
        <f t="shared" si="46"/>
        <v>0</v>
      </c>
      <c r="AN88" s="325">
        <f t="shared" si="46"/>
        <v>0</v>
      </c>
      <c r="AO88" s="325">
        <f t="shared" si="46"/>
        <v>0</v>
      </c>
      <c r="AP88" s="325">
        <f t="shared" si="46"/>
        <v>0</v>
      </c>
      <c r="AQ88" s="325">
        <f t="shared" si="46"/>
        <v>0</v>
      </c>
      <c r="AR88" s="325">
        <f t="shared" si="46"/>
        <v>0</v>
      </c>
      <c r="AS88" s="325">
        <f t="shared" si="46"/>
        <v>0</v>
      </c>
      <c r="AT88" s="325">
        <f t="shared" si="46"/>
        <v>0</v>
      </c>
      <c r="AU88" s="325">
        <f t="shared" si="46"/>
        <v>0</v>
      </c>
      <c r="AV88" s="325">
        <f t="shared" si="46"/>
        <v>0</v>
      </c>
      <c r="AW88" s="325">
        <f t="shared" si="46"/>
        <v>0</v>
      </c>
      <c r="AX88" s="325">
        <f t="shared" si="46"/>
        <v>0</v>
      </c>
      <c r="AY88" s="325">
        <f t="shared" si="46"/>
        <v>0</v>
      </c>
      <c r="AZ88" s="325">
        <f t="shared" si="46"/>
        <v>0</v>
      </c>
      <c r="BA88" s="325">
        <f t="shared" si="46"/>
        <v>0</v>
      </c>
      <c r="BB88" s="325">
        <f t="shared" si="46"/>
        <v>0</v>
      </c>
      <c r="BC88" s="325">
        <f t="shared" si="46"/>
        <v>0</v>
      </c>
      <c r="BD88" s="325">
        <f t="shared" si="46"/>
        <v>0</v>
      </c>
      <c r="BE88" s="325">
        <f t="shared" si="46"/>
        <v>0</v>
      </c>
      <c r="BF88" s="325">
        <f t="shared" si="46"/>
        <v>0</v>
      </c>
      <c r="BG88" s="325">
        <f t="shared" si="46"/>
        <v>0</v>
      </c>
      <c r="BH88" s="325">
        <f t="shared" si="46"/>
        <v>0</v>
      </c>
      <c r="BI88" s="325">
        <f t="shared" si="46"/>
        <v>0</v>
      </c>
      <c r="BJ88" s="325">
        <f t="shared" si="46"/>
        <v>0</v>
      </c>
      <c r="BK88" s="325">
        <f t="shared" si="46"/>
        <v>0</v>
      </c>
      <c r="BL88" s="325">
        <f t="shared" si="46"/>
        <v>0</v>
      </c>
      <c r="BM88" s="325">
        <f t="shared" si="46"/>
        <v>0</v>
      </c>
      <c r="BN88" s="325">
        <f t="shared" si="46"/>
        <v>0</v>
      </c>
      <c r="BO88" s="325">
        <f t="shared" si="46"/>
        <v>0</v>
      </c>
      <c r="BP88" s="325">
        <f t="shared" si="46"/>
        <v>0</v>
      </c>
      <c r="BQ88" s="325">
        <f t="shared" si="46"/>
        <v>0</v>
      </c>
      <c r="BR88" s="325">
        <f t="shared" si="46"/>
        <v>0</v>
      </c>
      <c r="BS88" s="325">
        <f t="shared" si="46"/>
        <v>0</v>
      </c>
      <c r="BT88" s="325">
        <f t="shared" si="46"/>
        <v>0</v>
      </c>
      <c r="BU88" s="325">
        <f t="shared" ref="BU88:DW88" si="47">+(IF(AND($G77=BU87,$G78=BU86),$G84,0)+BT88)*IF(BT93&lt;=0,0,1)</f>
        <v>0</v>
      </c>
      <c r="BV88" s="325">
        <f t="shared" si="47"/>
        <v>0</v>
      </c>
      <c r="BW88" s="325">
        <f t="shared" si="47"/>
        <v>0</v>
      </c>
      <c r="BX88" s="325">
        <f t="shared" si="47"/>
        <v>0</v>
      </c>
      <c r="BY88" s="325">
        <f t="shared" si="47"/>
        <v>0</v>
      </c>
      <c r="BZ88" s="325">
        <f t="shared" si="47"/>
        <v>0</v>
      </c>
      <c r="CA88" s="325">
        <f t="shared" si="47"/>
        <v>0</v>
      </c>
      <c r="CB88" s="325">
        <f t="shared" si="47"/>
        <v>0</v>
      </c>
      <c r="CC88" s="325">
        <f t="shared" si="47"/>
        <v>0</v>
      </c>
      <c r="CD88" s="325">
        <f t="shared" si="47"/>
        <v>0</v>
      </c>
      <c r="CE88" s="325">
        <f t="shared" si="47"/>
        <v>0</v>
      </c>
      <c r="CF88" s="325">
        <f t="shared" si="47"/>
        <v>0</v>
      </c>
      <c r="CG88" s="325">
        <f t="shared" si="47"/>
        <v>0</v>
      </c>
      <c r="CH88" s="325">
        <f t="shared" si="47"/>
        <v>0</v>
      </c>
      <c r="CI88" s="325">
        <f t="shared" si="47"/>
        <v>0</v>
      </c>
      <c r="CJ88" s="325">
        <f t="shared" si="47"/>
        <v>0</v>
      </c>
      <c r="CK88" s="325">
        <f t="shared" si="47"/>
        <v>0</v>
      </c>
      <c r="CL88" s="325">
        <f t="shared" si="47"/>
        <v>0</v>
      </c>
      <c r="CM88" s="325">
        <f t="shared" si="47"/>
        <v>0</v>
      </c>
      <c r="CN88" s="325">
        <f t="shared" si="47"/>
        <v>0</v>
      </c>
      <c r="CO88" s="325">
        <f t="shared" si="47"/>
        <v>0</v>
      </c>
      <c r="CP88" s="325">
        <f t="shared" si="47"/>
        <v>0</v>
      </c>
      <c r="CQ88" s="325">
        <f t="shared" si="47"/>
        <v>0</v>
      </c>
      <c r="CR88" s="325">
        <f t="shared" si="47"/>
        <v>0</v>
      </c>
      <c r="CS88" s="325">
        <f t="shared" si="47"/>
        <v>0</v>
      </c>
      <c r="CT88" s="325">
        <f t="shared" si="47"/>
        <v>0</v>
      </c>
      <c r="CU88" s="325">
        <f t="shared" si="47"/>
        <v>0</v>
      </c>
      <c r="CV88" s="325">
        <f t="shared" si="47"/>
        <v>0</v>
      </c>
      <c r="CW88" s="325">
        <f t="shared" si="47"/>
        <v>0</v>
      </c>
      <c r="CX88" s="325">
        <f t="shared" si="47"/>
        <v>0</v>
      </c>
      <c r="CY88" s="325">
        <f t="shared" si="47"/>
        <v>0</v>
      </c>
      <c r="CZ88" s="325">
        <f t="shared" si="47"/>
        <v>0</v>
      </c>
      <c r="DA88" s="325">
        <f t="shared" si="47"/>
        <v>0</v>
      </c>
      <c r="DB88" s="325">
        <f t="shared" si="47"/>
        <v>0</v>
      </c>
      <c r="DC88" s="325">
        <f t="shared" si="47"/>
        <v>0</v>
      </c>
      <c r="DD88" s="325">
        <f t="shared" si="47"/>
        <v>0</v>
      </c>
      <c r="DE88" s="325">
        <f t="shared" si="47"/>
        <v>0</v>
      </c>
      <c r="DF88" s="325">
        <f t="shared" si="47"/>
        <v>0</v>
      </c>
      <c r="DG88" s="325">
        <f t="shared" si="47"/>
        <v>0</v>
      </c>
      <c r="DH88" s="325">
        <f t="shared" si="47"/>
        <v>0</v>
      </c>
      <c r="DI88" s="325">
        <f t="shared" si="47"/>
        <v>0</v>
      </c>
      <c r="DJ88" s="325">
        <f t="shared" si="47"/>
        <v>0</v>
      </c>
      <c r="DK88" s="325">
        <f t="shared" si="47"/>
        <v>0</v>
      </c>
      <c r="DL88" s="325">
        <f t="shared" si="47"/>
        <v>0</v>
      </c>
      <c r="DM88" s="325">
        <f t="shared" si="47"/>
        <v>0</v>
      </c>
      <c r="DN88" s="325">
        <f t="shared" si="47"/>
        <v>0</v>
      </c>
      <c r="DO88" s="325">
        <f t="shared" si="47"/>
        <v>0</v>
      </c>
      <c r="DP88" s="325">
        <f t="shared" si="47"/>
        <v>0</v>
      </c>
      <c r="DQ88" s="325">
        <f t="shared" si="47"/>
        <v>0</v>
      </c>
      <c r="DR88" s="325">
        <f t="shared" si="47"/>
        <v>0</v>
      </c>
      <c r="DS88" s="325">
        <f t="shared" si="47"/>
        <v>0</v>
      </c>
      <c r="DT88" s="325">
        <f t="shared" si="47"/>
        <v>0</v>
      </c>
      <c r="DU88" s="325">
        <f t="shared" si="47"/>
        <v>0</v>
      </c>
      <c r="DV88" s="325">
        <f t="shared" si="47"/>
        <v>0</v>
      </c>
      <c r="DW88" s="325">
        <f t="shared" si="47"/>
        <v>0</v>
      </c>
    </row>
    <row r="89" spans="1:127" ht="15.6" hidden="1" outlineLevel="1" thickTop="1" thickBot="1">
      <c r="F89" s="319" t="s">
        <v>600</v>
      </c>
      <c r="H89" s="326">
        <f>+IF(H88=0,0,H88-H90)</f>
        <v>0</v>
      </c>
      <c r="I89" s="327">
        <f>+IF(I88=0,0,I88-I90)</f>
        <v>0</v>
      </c>
      <c r="J89" s="327">
        <f t="shared" ref="J89:BU89" si="48">+IF(J88=0,0,J88-J90)</f>
        <v>0</v>
      </c>
      <c r="K89" s="327">
        <f t="shared" si="48"/>
        <v>0</v>
      </c>
      <c r="L89" s="327">
        <f t="shared" si="48"/>
        <v>0</v>
      </c>
      <c r="M89" s="327">
        <f t="shared" si="48"/>
        <v>0</v>
      </c>
      <c r="N89" s="327">
        <f t="shared" si="48"/>
        <v>0</v>
      </c>
      <c r="O89" s="327">
        <f t="shared" si="48"/>
        <v>0</v>
      </c>
      <c r="P89" s="327">
        <f t="shared" si="48"/>
        <v>0</v>
      </c>
      <c r="Q89" s="327">
        <f t="shared" si="48"/>
        <v>0</v>
      </c>
      <c r="R89" s="327">
        <f t="shared" si="48"/>
        <v>0</v>
      </c>
      <c r="S89" s="327">
        <f t="shared" si="48"/>
        <v>0</v>
      </c>
      <c r="T89" s="327">
        <f t="shared" si="48"/>
        <v>0</v>
      </c>
      <c r="U89" s="327">
        <f t="shared" si="48"/>
        <v>0</v>
      </c>
      <c r="V89" s="327">
        <f t="shared" si="48"/>
        <v>0</v>
      </c>
      <c r="W89" s="327">
        <f t="shared" si="48"/>
        <v>0</v>
      </c>
      <c r="X89" s="327">
        <f t="shared" si="48"/>
        <v>0</v>
      </c>
      <c r="Y89" s="327">
        <f t="shared" si="48"/>
        <v>0</v>
      </c>
      <c r="Z89" s="327">
        <f t="shared" si="48"/>
        <v>0</v>
      </c>
      <c r="AA89" s="327">
        <f t="shared" si="48"/>
        <v>0</v>
      </c>
      <c r="AB89" s="327">
        <f t="shared" si="48"/>
        <v>0</v>
      </c>
      <c r="AC89" s="327">
        <f t="shared" si="48"/>
        <v>0</v>
      </c>
      <c r="AD89" s="327">
        <f t="shared" si="48"/>
        <v>0</v>
      </c>
      <c r="AE89" s="327">
        <f t="shared" si="48"/>
        <v>0</v>
      </c>
      <c r="AF89" s="327">
        <f t="shared" si="48"/>
        <v>0</v>
      </c>
      <c r="AG89" s="327">
        <f t="shared" si="48"/>
        <v>0</v>
      </c>
      <c r="AH89" s="327">
        <f t="shared" si="48"/>
        <v>0</v>
      </c>
      <c r="AI89" s="327">
        <f t="shared" si="48"/>
        <v>0</v>
      </c>
      <c r="AJ89" s="327">
        <f t="shared" si="48"/>
        <v>0</v>
      </c>
      <c r="AK89" s="327">
        <f t="shared" si="48"/>
        <v>0</v>
      </c>
      <c r="AL89" s="327">
        <f t="shared" si="48"/>
        <v>0</v>
      </c>
      <c r="AM89" s="327">
        <f t="shared" si="48"/>
        <v>0</v>
      </c>
      <c r="AN89" s="327">
        <f t="shared" si="48"/>
        <v>0</v>
      </c>
      <c r="AO89" s="327">
        <f t="shared" si="48"/>
        <v>0</v>
      </c>
      <c r="AP89" s="327">
        <f t="shared" si="48"/>
        <v>0</v>
      </c>
      <c r="AQ89" s="327">
        <f t="shared" si="48"/>
        <v>0</v>
      </c>
      <c r="AR89" s="327">
        <f t="shared" si="48"/>
        <v>0</v>
      </c>
      <c r="AS89" s="327">
        <f t="shared" si="48"/>
        <v>0</v>
      </c>
      <c r="AT89" s="327">
        <f t="shared" si="48"/>
        <v>0</v>
      </c>
      <c r="AU89" s="327">
        <f t="shared" si="48"/>
        <v>0</v>
      </c>
      <c r="AV89" s="327">
        <f t="shared" si="48"/>
        <v>0</v>
      </c>
      <c r="AW89" s="327">
        <f t="shared" si="48"/>
        <v>0</v>
      </c>
      <c r="AX89" s="327">
        <f t="shared" si="48"/>
        <v>0</v>
      </c>
      <c r="AY89" s="327">
        <f t="shared" si="48"/>
        <v>0</v>
      </c>
      <c r="AZ89" s="327">
        <f t="shared" si="48"/>
        <v>0</v>
      </c>
      <c r="BA89" s="327">
        <f t="shared" si="48"/>
        <v>0</v>
      </c>
      <c r="BB89" s="327">
        <f t="shared" si="48"/>
        <v>0</v>
      </c>
      <c r="BC89" s="327">
        <f t="shared" si="48"/>
        <v>0</v>
      </c>
      <c r="BD89" s="327">
        <f t="shared" si="48"/>
        <v>0</v>
      </c>
      <c r="BE89" s="327">
        <f t="shared" si="48"/>
        <v>0</v>
      </c>
      <c r="BF89" s="327">
        <f t="shared" si="48"/>
        <v>0</v>
      </c>
      <c r="BG89" s="327">
        <f t="shared" si="48"/>
        <v>0</v>
      </c>
      <c r="BH89" s="327">
        <f t="shared" si="48"/>
        <v>0</v>
      </c>
      <c r="BI89" s="327">
        <f t="shared" si="48"/>
        <v>0</v>
      </c>
      <c r="BJ89" s="327">
        <f t="shared" si="48"/>
        <v>0</v>
      </c>
      <c r="BK89" s="327">
        <f t="shared" si="48"/>
        <v>0</v>
      </c>
      <c r="BL89" s="327">
        <f t="shared" si="48"/>
        <v>0</v>
      </c>
      <c r="BM89" s="327">
        <f t="shared" si="48"/>
        <v>0</v>
      </c>
      <c r="BN89" s="327">
        <f t="shared" si="48"/>
        <v>0</v>
      </c>
      <c r="BO89" s="327">
        <f t="shared" si="48"/>
        <v>0</v>
      </c>
      <c r="BP89" s="327">
        <f t="shared" si="48"/>
        <v>0</v>
      </c>
      <c r="BQ89" s="327">
        <f t="shared" si="48"/>
        <v>0</v>
      </c>
      <c r="BR89" s="327">
        <f t="shared" si="48"/>
        <v>0</v>
      </c>
      <c r="BS89" s="327">
        <f t="shared" si="48"/>
        <v>0</v>
      </c>
      <c r="BT89" s="327">
        <f t="shared" si="48"/>
        <v>0</v>
      </c>
      <c r="BU89" s="327">
        <f t="shared" si="48"/>
        <v>0</v>
      </c>
      <c r="BV89" s="327">
        <f t="shared" ref="BV89:DW89" si="49">+IF(BV88=0,0,BV88-BV90)</f>
        <v>0</v>
      </c>
      <c r="BW89" s="327">
        <f t="shared" si="49"/>
        <v>0</v>
      </c>
      <c r="BX89" s="327">
        <f t="shared" si="49"/>
        <v>0</v>
      </c>
      <c r="BY89" s="327">
        <f t="shared" si="49"/>
        <v>0</v>
      </c>
      <c r="BZ89" s="327">
        <f t="shared" si="49"/>
        <v>0</v>
      </c>
      <c r="CA89" s="327">
        <f t="shared" si="49"/>
        <v>0</v>
      </c>
      <c r="CB89" s="327">
        <f t="shared" si="49"/>
        <v>0</v>
      </c>
      <c r="CC89" s="327">
        <f t="shared" si="49"/>
        <v>0</v>
      </c>
      <c r="CD89" s="327">
        <f t="shared" si="49"/>
        <v>0</v>
      </c>
      <c r="CE89" s="327">
        <f t="shared" si="49"/>
        <v>0</v>
      </c>
      <c r="CF89" s="327">
        <f t="shared" si="49"/>
        <v>0</v>
      </c>
      <c r="CG89" s="327">
        <f t="shared" si="49"/>
        <v>0</v>
      </c>
      <c r="CH89" s="327">
        <f t="shared" si="49"/>
        <v>0</v>
      </c>
      <c r="CI89" s="327">
        <f t="shared" si="49"/>
        <v>0</v>
      </c>
      <c r="CJ89" s="327">
        <f t="shared" si="49"/>
        <v>0</v>
      </c>
      <c r="CK89" s="327">
        <f t="shared" si="49"/>
        <v>0</v>
      </c>
      <c r="CL89" s="327">
        <f t="shared" si="49"/>
        <v>0</v>
      </c>
      <c r="CM89" s="327">
        <f t="shared" si="49"/>
        <v>0</v>
      </c>
      <c r="CN89" s="327">
        <f t="shared" si="49"/>
        <v>0</v>
      </c>
      <c r="CO89" s="327">
        <f t="shared" si="49"/>
        <v>0</v>
      </c>
      <c r="CP89" s="327">
        <f t="shared" si="49"/>
        <v>0</v>
      </c>
      <c r="CQ89" s="327">
        <f t="shared" si="49"/>
        <v>0</v>
      </c>
      <c r="CR89" s="327">
        <f t="shared" si="49"/>
        <v>0</v>
      </c>
      <c r="CS89" s="327">
        <f t="shared" si="49"/>
        <v>0</v>
      </c>
      <c r="CT89" s="327">
        <f t="shared" si="49"/>
        <v>0</v>
      </c>
      <c r="CU89" s="327">
        <f t="shared" si="49"/>
        <v>0</v>
      </c>
      <c r="CV89" s="327">
        <f t="shared" si="49"/>
        <v>0</v>
      </c>
      <c r="CW89" s="327">
        <f t="shared" si="49"/>
        <v>0</v>
      </c>
      <c r="CX89" s="327">
        <f t="shared" si="49"/>
        <v>0</v>
      </c>
      <c r="CY89" s="327">
        <f t="shared" si="49"/>
        <v>0</v>
      </c>
      <c r="CZ89" s="327">
        <f t="shared" si="49"/>
        <v>0</v>
      </c>
      <c r="DA89" s="327">
        <f t="shared" si="49"/>
        <v>0</v>
      </c>
      <c r="DB89" s="327">
        <f t="shared" si="49"/>
        <v>0</v>
      </c>
      <c r="DC89" s="327">
        <f t="shared" si="49"/>
        <v>0</v>
      </c>
      <c r="DD89" s="327">
        <f t="shared" si="49"/>
        <v>0</v>
      </c>
      <c r="DE89" s="327">
        <f t="shared" si="49"/>
        <v>0</v>
      </c>
      <c r="DF89" s="327">
        <f t="shared" si="49"/>
        <v>0</v>
      </c>
      <c r="DG89" s="327">
        <f t="shared" si="49"/>
        <v>0</v>
      </c>
      <c r="DH89" s="327">
        <f t="shared" si="49"/>
        <v>0</v>
      </c>
      <c r="DI89" s="327">
        <f t="shared" si="49"/>
        <v>0</v>
      </c>
      <c r="DJ89" s="327">
        <f t="shared" si="49"/>
        <v>0</v>
      </c>
      <c r="DK89" s="327">
        <f t="shared" si="49"/>
        <v>0</v>
      </c>
      <c r="DL89" s="327">
        <f t="shared" si="49"/>
        <v>0</v>
      </c>
      <c r="DM89" s="327">
        <f t="shared" si="49"/>
        <v>0</v>
      </c>
      <c r="DN89" s="327">
        <f t="shared" si="49"/>
        <v>0</v>
      </c>
      <c r="DO89" s="327">
        <f t="shared" si="49"/>
        <v>0</v>
      </c>
      <c r="DP89" s="327">
        <f t="shared" si="49"/>
        <v>0</v>
      </c>
      <c r="DQ89" s="327">
        <f t="shared" si="49"/>
        <v>0</v>
      </c>
      <c r="DR89" s="327">
        <f t="shared" si="49"/>
        <v>0</v>
      </c>
      <c r="DS89" s="327">
        <f t="shared" si="49"/>
        <v>0</v>
      </c>
      <c r="DT89" s="327">
        <f t="shared" si="49"/>
        <v>0</v>
      </c>
      <c r="DU89" s="327">
        <f t="shared" si="49"/>
        <v>0</v>
      </c>
      <c r="DV89" s="327">
        <f t="shared" si="49"/>
        <v>0</v>
      </c>
      <c r="DW89" s="327">
        <f t="shared" si="49"/>
        <v>0</v>
      </c>
    </row>
    <row r="90" spans="1:127" ht="15.6" hidden="1" outlineLevel="1" thickTop="1" thickBot="1">
      <c r="F90" s="319" t="s">
        <v>601</v>
      </c>
      <c r="H90" s="326">
        <f>+H93*$G83</f>
        <v>0</v>
      </c>
      <c r="I90" s="327">
        <f t="shared" ref="I90:BT90" si="50">+H93*$G83</f>
        <v>0</v>
      </c>
      <c r="J90" s="327">
        <f t="shared" si="50"/>
        <v>0</v>
      </c>
      <c r="K90" s="327">
        <f t="shared" si="50"/>
        <v>0</v>
      </c>
      <c r="L90" s="327">
        <f t="shared" si="50"/>
        <v>0</v>
      </c>
      <c r="M90" s="327">
        <f t="shared" si="50"/>
        <v>0</v>
      </c>
      <c r="N90" s="327">
        <f t="shared" si="50"/>
        <v>0</v>
      </c>
      <c r="O90" s="327">
        <f t="shared" si="50"/>
        <v>0</v>
      </c>
      <c r="P90" s="327">
        <f t="shared" si="50"/>
        <v>0</v>
      </c>
      <c r="Q90" s="327">
        <f t="shared" si="50"/>
        <v>0</v>
      </c>
      <c r="R90" s="327">
        <f t="shared" si="50"/>
        <v>0</v>
      </c>
      <c r="S90" s="327">
        <f t="shared" si="50"/>
        <v>0</v>
      </c>
      <c r="T90" s="327">
        <f t="shared" si="50"/>
        <v>0</v>
      </c>
      <c r="U90" s="327">
        <f t="shared" si="50"/>
        <v>0</v>
      </c>
      <c r="V90" s="327">
        <f t="shared" si="50"/>
        <v>0</v>
      </c>
      <c r="W90" s="327">
        <f t="shared" si="50"/>
        <v>0</v>
      </c>
      <c r="X90" s="327">
        <f t="shared" si="50"/>
        <v>0</v>
      </c>
      <c r="Y90" s="327">
        <f t="shared" si="50"/>
        <v>0</v>
      </c>
      <c r="Z90" s="327">
        <f t="shared" si="50"/>
        <v>0</v>
      </c>
      <c r="AA90" s="327">
        <f t="shared" si="50"/>
        <v>0</v>
      </c>
      <c r="AB90" s="327">
        <f t="shared" si="50"/>
        <v>0</v>
      </c>
      <c r="AC90" s="327">
        <f t="shared" si="50"/>
        <v>0</v>
      </c>
      <c r="AD90" s="327">
        <f t="shared" si="50"/>
        <v>0</v>
      </c>
      <c r="AE90" s="327">
        <f t="shared" si="50"/>
        <v>0</v>
      </c>
      <c r="AF90" s="327">
        <f t="shared" si="50"/>
        <v>0</v>
      </c>
      <c r="AG90" s="327">
        <f t="shared" si="50"/>
        <v>0</v>
      </c>
      <c r="AH90" s="327">
        <f t="shared" si="50"/>
        <v>0</v>
      </c>
      <c r="AI90" s="327">
        <f t="shared" si="50"/>
        <v>0</v>
      </c>
      <c r="AJ90" s="327">
        <f t="shared" si="50"/>
        <v>0</v>
      </c>
      <c r="AK90" s="327">
        <f t="shared" si="50"/>
        <v>0</v>
      </c>
      <c r="AL90" s="327">
        <f t="shared" si="50"/>
        <v>0</v>
      </c>
      <c r="AM90" s="327">
        <f t="shared" si="50"/>
        <v>0</v>
      </c>
      <c r="AN90" s="327">
        <f t="shared" si="50"/>
        <v>0</v>
      </c>
      <c r="AO90" s="327">
        <f t="shared" si="50"/>
        <v>0</v>
      </c>
      <c r="AP90" s="327">
        <f t="shared" si="50"/>
        <v>0</v>
      </c>
      <c r="AQ90" s="327">
        <f t="shared" si="50"/>
        <v>0</v>
      </c>
      <c r="AR90" s="327">
        <f t="shared" si="50"/>
        <v>0</v>
      </c>
      <c r="AS90" s="327">
        <f t="shared" si="50"/>
        <v>0</v>
      </c>
      <c r="AT90" s="327">
        <f t="shared" si="50"/>
        <v>0</v>
      </c>
      <c r="AU90" s="327">
        <f t="shared" si="50"/>
        <v>0</v>
      </c>
      <c r="AV90" s="327">
        <f t="shared" si="50"/>
        <v>0</v>
      </c>
      <c r="AW90" s="327">
        <f t="shared" si="50"/>
        <v>0</v>
      </c>
      <c r="AX90" s="327">
        <f t="shared" si="50"/>
        <v>0</v>
      </c>
      <c r="AY90" s="327">
        <f t="shared" si="50"/>
        <v>0</v>
      </c>
      <c r="AZ90" s="327">
        <f t="shared" si="50"/>
        <v>0</v>
      </c>
      <c r="BA90" s="327">
        <f t="shared" si="50"/>
        <v>0</v>
      </c>
      <c r="BB90" s="327">
        <f t="shared" si="50"/>
        <v>0</v>
      </c>
      <c r="BC90" s="327">
        <f t="shared" si="50"/>
        <v>0</v>
      </c>
      <c r="BD90" s="327">
        <f t="shared" si="50"/>
        <v>0</v>
      </c>
      <c r="BE90" s="327">
        <f t="shared" si="50"/>
        <v>0</v>
      </c>
      <c r="BF90" s="327">
        <f t="shared" si="50"/>
        <v>0</v>
      </c>
      <c r="BG90" s="327">
        <f t="shared" si="50"/>
        <v>0</v>
      </c>
      <c r="BH90" s="327">
        <f t="shared" si="50"/>
        <v>0</v>
      </c>
      <c r="BI90" s="327">
        <f t="shared" si="50"/>
        <v>0</v>
      </c>
      <c r="BJ90" s="327">
        <f t="shared" si="50"/>
        <v>0</v>
      </c>
      <c r="BK90" s="327">
        <f t="shared" si="50"/>
        <v>0</v>
      </c>
      <c r="BL90" s="327">
        <f t="shared" si="50"/>
        <v>0</v>
      </c>
      <c r="BM90" s="327">
        <f t="shared" si="50"/>
        <v>0</v>
      </c>
      <c r="BN90" s="327">
        <f t="shared" si="50"/>
        <v>0</v>
      </c>
      <c r="BO90" s="327">
        <f t="shared" si="50"/>
        <v>0</v>
      </c>
      <c r="BP90" s="327">
        <f t="shared" si="50"/>
        <v>0</v>
      </c>
      <c r="BQ90" s="327">
        <f t="shared" si="50"/>
        <v>0</v>
      </c>
      <c r="BR90" s="327">
        <f t="shared" si="50"/>
        <v>0</v>
      </c>
      <c r="BS90" s="327">
        <f t="shared" si="50"/>
        <v>0</v>
      </c>
      <c r="BT90" s="327">
        <f t="shared" si="50"/>
        <v>0</v>
      </c>
      <c r="BU90" s="327">
        <f t="shared" ref="BU90:DW90" si="51">+BT93*$G83</f>
        <v>0</v>
      </c>
      <c r="BV90" s="327">
        <f t="shared" si="51"/>
        <v>0</v>
      </c>
      <c r="BW90" s="327">
        <f t="shared" si="51"/>
        <v>0</v>
      </c>
      <c r="BX90" s="327">
        <f t="shared" si="51"/>
        <v>0</v>
      </c>
      <c r="BY90" s="327">
        <f t="shared" si="51"/>
        <v>0</v>
      </c>
      <c r="BZ90" s="327">
        <f t="shared" si="51"/>
        <v>0</v>
      </c>
      <c r="CA90" s="327">
        <f t="shared" si="51"/>
        <v>0</v>
      </c>
      <c r="CB90" s="327">
        <f t="shared" si="51"/>
        <v>0</v>
      </c>
      <c r="CC90" s="327">
        <f t="shared" si="51"/>
        <v>0</v>
      </c>
      <c r="CD90" s="327">
        <f t="shared" si="51"/>
        <v>0</v>
      </c>
      <c r="CE90" s="327">
        <f t="shared" si="51"/>
        <v>0</v>
      </c>
      <c r="CF90" s="327">
        <f t="shared" si="51"/>
        <v>0</v>
      </c>
      <c r="CG90" s="327">
        <f t="shared" si="51"/>
        <v>0</v>
      </c>
      <c r="CH90" s="327">
        <f t="shared" si="51"/>
        <v>0</v>
      </c>
      <c r="CI90" s="327">
        <f t="shared" si="51"/>
        <v>0</v>
      </c>
      <c r="CJ90" s="327">
        <f t="shared" si="51"/>
        <v>0</v>
      </c>
      <c r="CK90" s="327">
        <f t="shared" si="51"/>
        <v>0</v>
      </c>
      <c r="CL90" s="327">
        <f t="shared" si="51"/>
        <v>0</v>
      </c>
      <c r="CM90" s="327">
        <f t="shared" si="51"/>
        <v>0</v>
      </c>
      <c r="CN90" s="327">
        <f t="shared" si="51"/>
        <v>0</v>
      </c>
      <c r="CO90" s="327">
        <f t="shared" si="51"/>
        <v>0</v>
      </c>
      <c r="CP90" s="327">
        <f t="shared" si="51"/>
        <v>0</v>
      </c>
      <c r="CQ90" s="327">
        <f t="shared" si="51"/>
        <v>0</v>
      </c>
      <c r="CR90" s="327">
        <f t="shared" si="51"/>
        <v>0</v>
      </c>
      <c r="CS90" s="327">
        <f t="shared" si="51"/>
        <v>0</v>
      </c>
      <c r="CT90" s="327">
        <f t="shared" si="51"/>
        <v>0</v>
      </c>
      <c r="CU90" s="327">
        <f t="shared" si="51"/>
        <v>0</v>
      </c>
      <c r="CV90" s="327">
        <f t="shared" si="51"/>
        <v>0</v>
      </c>
      <c r="CW90" s="327">
        <f t="shared" si="51"/>
        <v>0</v>
      </c>
      <c r="CX90" s="327">
        <f t="shared" si="51"/>
        <v>0</v>
      </c>
      <c r="CY90" s="327">
        <f t="shared" si="51"/>
        <v>0</v>
      </c>
      <c r="CZ90" s="327">
        <f t="shared" si="51"/>
        <v>0</v>
      </c>
      <c r="DA90" s="327">
        <f t="shared" si="51"/>
        <v>0</v>
      </c>
      <c r="DB90" s="327">
        <f t="shared" si="51"/>
        <v>0</v>
      </c>
      <c r="DC90" s="327">
        <f t="shared" si="51"/>
        <v>0</v>
      </c>
      <c r="DD90" s="327">
        <f t="shared" si="51"/>
        <v>0</v>
      </c>
      <c r="DE90" s="327">
        <f t="shared" si="51"/>
        <v>0</v>
      </c>
      <c r="DF90" s="327">
        <f t="shared" si="51"/>
        <v>0</v>
      </c>
      <c r="DG90" s="327">
        <f t="shared" si="51"/>
        <v>0</v>
      </c>
      <c r="DH90" s="327">
        <f t="shared" si="51"/>
        <v>0</v>
      </c>
      <c r="DI90" s="327">
        <f t="shared" si="51"/>
        <v>0</v>
      </c>
      <c r="DJ90" s="327">
        <f t="shared" si="51"/>
        <v>0</v>
      </c>
      <c r="DK90" s="327">
        <f t="shared" si="51"/>
        <v>0</v>
      </c>
      <c r="DL90" s="327">
        <f t="shared" si="51"/>
        <v>0</v>
      </c>
      <c r="DM90" s="327">
        <f t="shared" si="51"/>
        <v>0</v>
      </c>
      <c r="DN90" s="327">
        <f t="shared" si="51"/>
        <v>0</v>
      </c>
      <c r="DO90" s="327">
        <f t="shared" si="51"/>
        <v>0</v>
      </c>
      <c r="DP90" s="327">
        <f t="shared" si="51"/>
        <v>0</v>
      </c>
      <c r="DQ90" s="327">
        <f t="shared" si="51"/>
        <v>0</v>
      </c>
      <c r="DR90" s="327">
        <f t="shared" si="51"/>
        <v>0</v>
      </c>
      <c r="DS90" s="327">
        <f t="shared" si="51"/>
        <v>0</v>
      </c>
      <c r="DT90" s="327">
        <f t="shared" si="51"/>
        <v>0</v>
      </c>
      <c r="DU90" s="327">
        <f t="shared" si="51"/>
        <v>0</v>
      </c>
      <c r="DV90" s="327">
        <f t="shared" si="51"/>
        <v>0</v>
      </c>
      <c r="DW90" s="328">
        <f t="shared" si="51"/>
        <v>0</v>
      </c>
    </row>
    <row r="91" spans="1:127" ht="15.6" hidden="1" outlineLevel="1" thickTop="1" thickBot="1">
      <c r="F91" s="319" t="s">
        <v>602</v>
      </c>
      <c r="H91" s="326">
        <f t="shared" ref="H91:BS91" si="52">+IF(AND($G74=H87,$G75=H86),$G80,0)</f>
        <v>0</v>
      </c>
      <c r="I91" s="327">
        <f t="shared" si="52"/>
        <v>0</v>
      </c>
      <c r="J91" s="327">
        <f t="shared" si="52"/>
        <v>0</v>
      </c>
      <c r="K91" s="327">
        <f t="shared" si="52"/>
        <v>0</v>
      </c>
      <c r="L91" s="327">
        <f t="shared" si="52"/>
        <v>0</v>
      </c>
      <c r="M91" s="327">
        <f t="shared" si="52"/>
        <v>0</v>
      </c>
      <c r="N91" s="327">
        <f t="shared" si="52"/>
        <v>0</v>
      </c>
      <c r="O91" s="327">
        <f t="shared" si="52"/>
        <v>0</v>
      </c>
      <c r="P91" s="327">
        <f t="shared" si="52"/>
        <v>0</v>
      </c>
      <c r="Q91" s="327">
        <f t="shared" si="52"/>
        <v>0</v>
      </c>
      <c r="R91" s="327">
        <f t="shared" si="52"/>
        <v>0</v>
      </c>
      <c r="S91" s="327">
        <f t="shared" si="52"/>
        <v>0</v>
      </c>
      <c r="T91" s="327">
        <f t="shared" si="52"/>
        <v>0</v>
      </c>
      <c r="U91" s="327">
        <f t="shared" si="52"/>
        <v>0</v>
      </c>
      <c r="V91" s="327">
        <f t="shared" si="52"/>
        <v>0</v>
      </c>
      <c r="W91" s="327">
        <f t="shared" si="52"/>
        <v>0</v>
      </c>
      <c r="X91" s="327">
        <f t="shared" si="52"/>
        <v>0</v>
      </c>
      <c r="Y91" s="327">
        <f t="shared" si="52"/>
        <v>0</v>
      </c>
      <c r="Z91" s="327">
        <f t="shared" si="52"/>
        <v>0</v>
      </c>
      <c r="AA91" s="327">
        <f t="shared" si="52"/>
        <v>0</v>
      </c>
      <c r="AB91" s="327">
        <f t="shared" si="52"/>
        <v>0</v>
      </c>
      <c r="AC91" s="327">
        <f t="shared" si="52"/>
        <v>0</v>
      </c>
      <c r="AD91" s="327">
        <f t="shared" si="52"/>
        <v>0</v>
      </c>
      <c r="AE91" s="327">
        <f t="shared" si="52"/>
        <v>0</v>
      </c>
      <c r="AF91" s="327">
        <f t="shared" si="52"/>
        <v>0</v>
      </c>
      <c r="AG91" s="327">
        <f t="shared" si="52"/>
        <v>0</v>
      </c>
      <c r="AH91" s="327">
        <f t="shared" si="52"/>
        <v>0</v>
      </c>
      <c r="AI91" s="327">
        <f t="shared" si="52"/>
        <v>0</v>
      </c>
      <c r="AJ91" s="327">
        <f t="shared" si="52"/>
        <v>0</v>
      </c>
      <c r="AK91" s="327">
        <f t="shared" si="52"/>
        <v>0</v>
      </c>
      <c r="AL91" s="327">
        <f t="shared" si="52"/>
        <v>0</v>
      </c>
      <c r="AM91" s="327">
        <f t="shared" si="52"/>
        <v>0</v>
      </c>
      <c r="AN91" s="327">
        <f t="shared" si="52"/>
        <v>0</v>
      </c>
      <c r="AO91" s="327">
        <f t="shared" si="52"/>
        <v>0</v>
      </c>
      <c r="AP91" s="327">
        <f t="shared" si="52"/>
        <v>0</v>
      </c>
      <c r="AQ91" s="327">
        <f t="shared" si="52"/>
        <v>0</v>
      </c>
      <c r="AR91" s="327">
        <f t="shared" si="52"/>
        <v>0</v>
      </c>
      <c r="AS91" s="327">
        <f t="shared" si="52"/>
        <v>0</v>
      </c>
      <c r="AT91" s="327">
        <f t="shared" si="52"/>
        <v>0</v>
      </c>
      <c r="AU91" s="327">
        <f t="shared" si="52"/>
        <v>0</v>
      </c>
      <c r="AV91" s="327">
        <f t="shared" si="52"/>
        <v>0</v>
      </c>
      <c r="AW91" s="327">
        <f t="shared" si="52"/>
        <v>0</v>
      </c>
      <c r="AX91" s="327">
        <f t="shared" si="52"/>
        <v>0</v>
      </c>
      <c r="AY91" s="327">
        <f t="shared" si="52"/>
        <v>0</v>
      </c>
      <c r="AZ91" s="327">
        <f t="shared" si="52"/>
        <v>0</v>
      </c>
      <c r="BA91" s="327">
        <f t="shared" si="52"/>
        <v>0</v>
      </c>
      <c r="BB91" s="327">
        <f t="shared" si="52"/>
        <v>0</v>
      </c>
      <c r="BC91" s="327">
        <f t="shared" si="52"/>
        <v>0</v>
      </c>
      <c r="BD91" s="327">
        <f t="shared" si="52"/>
        <v>0</v>
      </c>
      <c r="BE91" s="327">
        <f t="shared" si="52"/>
        <v>0</v>
      </c>
      <c r="BF91" s="327">
        <f t="shared" si="52"/>
        <v>0</v>
      </c>
      <c r="BG91" s="327">
        <f t="shared" si="52"/>
        <v>0</v>
      </c>
      <c r="BH91" s="327">
        <f t="shared" si="52"/>
        <v>0</v>
      </c>
      <c r="BI91" s="327">
        <f t="shared" si="52"/>
        <v>0</v>
      </c>
      <c r="BJ91" s="327">
        <f t="shared" si="52"/>
        <v>0</v>
      </c>
      <c r="BK91" s="327">
        <f t="shared" si="52"/>
        <v>0</v>
      </c>
      <c r="BL91" s="327">
        <f t="shared" si="52"/>
        <v>0</v>
      </c>
      <c r="BM91" s="327">
        <f t="shared" si="52"/>
        <v>0</v>
      </c>
      <c r="BN91" s="327">
        <f t="shared" si="52"/>
        <v>0</v>
      </c>
      <c r="BO91" s="327">
        <f t="shared" si="52"/>
        <v>0</v>
      </c>
      <c r="BP91" s="327">
        <f t="shared" si="52"/>
        <v>0</v>
      </c>
      <c r="BQ91" s="327">
        <f t="shared" si="52"/>
        <v>0</v>
      </c>
      <c r="BR91" s="327">
        <f t="shared" si="52"/>
        <v>0</v>
      </c>
      <c r="BS91" s="327">
        <f t="shared" si="52"/>
        <v>0</v>
      </c>
      <c r="BT91" s="327">
        <f t="shared" ref="BT91:DW91" si="53">+IF(AND($G74=BT87,$G75=BT86),$G80,0)</f>
        <v>0</v>
      </c>
      <c r="BU91" s="327">
        <f t="shared" si="53"/>
        <v>0</v>
      </c>
      <c r="BV91" s="327">
        <f t="shared" si="53"/>
        <v>0</v>
      </c>
      <c r="BW91" s="327">
        <f t="shared" si="53"/>
        <v>0</v>
      </c>
      <c r="BX91" s="327">
        <f t="shared" si="53"/>
        <v>0</v>
      </c>
      <c r="BY91" s="327">
        <f t="shared" si="53"/>
        <v>0</v>
      </c>
      <c r="BZ91" s="327">
        <f t="shared" si="53"/>
        <v>0</v>
      </c>
      <c r="CA91" s="327">
        <f t="shared" si="53"/>
        <v>0</v>
      </c>
      <c r="CB91" s="327">
        <f t="shared" si="53"/>
        <v>0</v>
      </c>
      <c r="CC91" s="327">
        <f t="shared" si="53"/>
        <v>0</v>
      </c>
      <c r="CD91" s="327">
        <f t="shared" si="53"/>
        <v>0</v>
      </c>
      <c r="CE91" s="327">
        <f t="shared" si="53"/>
        <v>0</v>
      </c>
      <c r="CF91" s="327">
        <f t="shared" si="53"/>
        <v>0</v>
      </c>
      <c r="CG91" s="327">
        <f t="shared" si="53"/>
        <v>0</v>
      </c>
      <c r="CH91" s="327">
        <f t="shared" si="53"/>
        <v>0</v>
      </c>
      <c r="CI91" s="327">
        <f t="shared" si="53"/>
        <v>0</v>
      </c>
      <c r="CJ91" s="327">
        <f t="shared" si="53"/>
        <v>0</v>
      </c>
      <c r="CK91" s="327">
        <f t="shared" si="53"/>
        <v>0</v>
      </c>
      <c r="CL91" s="327">
        <f t="shared" si="53"/>
        <v>0</v>
      </c>
      <c r="CM91" s="327">
        <f t="shared" si="53"/>
        <v>0</v>
      </c>
      <c r="CN91" s="327">
        <f t="shared" si="53"/>
        <v>0</v>
      </c>
      <c r="CO91" s="327">
        <f t="shared" si="53"/>
        <v>0</v>
      </c>
      <c r="CP91" s="327">
        <f t="shared" si="53"/>
        <v>0</v>
      </c>
      <c r="CQ91" s="327">
        <f t="shared" si="53"/>
        <v>0</v>
      </c>
      <c r="CR91" s="327">
        <f t="shared" si="53"/>
        <v>0</v>
      </c>
      <c r="CS91" s="327">
        <f t="shared" si="53"/>
        <v>0</v>
      </c>
      <c r="CT91" s="327">
        <f t="shared" si="53"/>
        <v>0</v>
      </c>
      <c r="CU91" s="327">
        <f t="shared" si="53"/>
        <v>0</v>
      </c>
      <c r="CV91" s="327">
        <f t="shared" si="53"/>
        <v>0</v>
      </c>
      <c r="CW91" s="327">
        <f t="shared" si="53"/>
        <v>0</v>
      </c>
      <c r="CX91" s="327">
        <f t="shared" si="53"/>
        <v>0</v>
      </c>
      <c r="CY91" s="327">
        <f t="shared" si="53"/>
        <v>0</v>
      </c>
      <c r="CZ91" s="327">
        <f t="shared" si="53"/>
        <v>0</v>
      </c>
      <c r="DA91" s="327">
        <f t="shared" si="53"/>
        <v>0</v>
      </c>
      <c r="DB91" s="327">
        <f t="shared" si="53"/>
        <v>0</v>
      </c>
      <c r="DC91" s="327">
        <f t="shared" si="53"/>
        <v>0</v>
      </c>
      <c r="DD91" s="327">
        <f t="shared" si="53"/>
        <v>0</v>
      </c>
      <c r="DE91" s="327">
        <f t="shared" si="53"/>
        <v>0</v>
      </c>
      <c r="DF91" s="327">
        <f t="shared" si="53"/>
        <v>0</v>
      </c>
      <c r="DG91" s="327">
        <f t="shared" si="53"/>
        <v>0</v>
      </c>
      <c r="DH91" s="327">
        <f t="shared" si="53"/>
        <v>0</v>
      </c>
      <c r="DI91" s="327">
        <f t="shared" si="53"/>
        <v>0</v>
      </c>
      <c r="DJ91" s="327">
        <f t="shared" si="53"/>
        <v>0</v>
      </c>
      <c r="DK91" s="327">
        <f t="shared" si="53"/>
        <v>0</v>
      </c>
      <c r="DL91" s="327">
        <f t="shared" si="53"/>
        <v>0</v>
      </c>
      <c r="DM91" s="327">
        <f t="shared" si="53"/>
        <v>0</v>
      </c>
      <c r="DN91" s="327">
        <f t="shared" si="53"/>
        <v>0</v>
      </c>
      <c r="DO91" s="327">
        <f t="shared" si="53"/>
        <v>0</v>
      </c>
      <c r="DP91" s="327">
        <f t="shared" si="53"/>
        <v>0</v>
      </c>
      <c r="DQ91" s="327">
        <f t="shared" si="53"/>
        <v>0</v>
      </c>
      <c r="DR91" s="327">
        <f t="shared" si="53"/>
        <v>0</v>
      </c>
      <c r="DS91" s="327">
        <f t="shared" si="53"/>
        <v>0</v>
      </c>
      <c r="DT91" s="327">
        <f t="shared" si="53"/>
        <v>0</v>
      </c>
      <c r="DU91" s="327">
        <f t="shared" si="53"/>
        <v>0</v>
      </c>
      <c r="DV91" s="327">
        <f t="shared" si="53"/>
        <v>0</v>
      </c>
      <c r="DW91" s="328">
        <f t="shared" si="53"/>
        <v>0</v>
      </c>
    </row>
    <row r="92" spans="1:127" ht="15.6" hidden="1" outlineLevel="1" thickTop="1" thickBot="1">
      <c r="F92" s="319" t="s">
        <v>303</v>
      </c>
      <c r="H92" s="326">
        <f t="shared" ref="H92:BS92" si="54">+IF(H93=$G80,H90,0)</f>
        <v>0</v>
      </c>
      <c r="I92" s="327">
        <f t="shared" si="54"/>
        <v>0</v>
      </c>
      <c r="J92" s="327">
        <f t="shared" si="54"/>
        <v>0</v>
      </c>
      <c r="K92" s="327">
        <f t="shared" si="54"/>
        <v>0</v>
      </c>
      <c r="L92" s="327">
        <f t="shared" si="54"/>
        <v>0</v>
      </c>
      <c r="M92" s="327">
        <f t="shared" si="54"/>
        <v>0</v>
      </c>
      <c r="N92" s="327">
        <f t="shared" si="54"/>
        <v>0</v>
      </c>
      <c r="O92" s="327">
        <f t="shared" si="54"/>
        <v>0</v>
      </c>
      <c r="P92" s="327">
        <f t="shared" si="54"/>
        <v>0</v>
      </c>
      <c r="Q92" s="327">
        <f t="shared" si="54"/>
        <v>0</v>
      </c>
      <c r="R92" s="327">
        <f t="shared" si="54"/>
        <v>0</v>
      </c>
      <c r="S92" s="327">
        <f t="shared" si="54"/>
        <v>0</v>
      </c>
      <c r="T92" s="327">
        <f t="shared" si="54"/>
        <v>0</v>
      </c>
      <c r="U92" s="327">
        <f t="shared" si="54"/>
        <v>0</v>
      </c>
      <c r="V92" s="327">
        <f t="shared" si="54"/>
        <v>0</v>
      </c>
      <c r="W92" s="327">
        <f t="shared" si="54"/>
        <v>0</v>
      </c>
      <c r="X92" s="327">
        <f t="shared" si="54"/>
        <v>0</v>
      </c>
      <c r="Y92" s="327">
        <f t="shared" si="54"/>
        <v>0</v>
      </c>
      <c r="Z92" s="327">
        <f t="shared" si="54"/>
        <v>0</v>
      </c>
      <c r="AA92" s="327">
        <f t="shared" si="54"/>
        <v>0</v>
      </c>
      <c r="AB92" s="327">
        <f t="shared" si="54"/>
        <v>0</v>
      </c>
      <c r="AC92" s="327">
        <f t="shared" si="54"/>
        <v>0</v>
      </c>
      <c r="AD92" s="327">
        <f t="shared" si="54"/>
        <v>0</v>
      </c>
      <c r="AE92" s="327">
        <f t="shared" si="54"/>
        <v>0</v>
      </c>
      <c r="AF92" s="327">
        <f t="shared" si="54"/>
        <v>0</v>
      </c>
      <c r="AG92" s="327">
        <f t="shared" si="54"/>
        <v>0</v>
      </c>
      <c r="AH92" s="327">
        <f t="shared" si="54"/>
        <v>0</v>
      </c>
      <c r="AI92" s="327">
        <f t="shared" si="54"/>
        <v>0</v>
      </c>
      <c r="AJ92" s="327">
        <f t="shared" si="54"/>
        <v>0</v>
      </c>
      <c r="AK92" s="327">
        <f t="shared" si="54"/>
        <v>0</v>
      </c>
      <c r="AL92" s="327">
        <f t="shared" si="54"/>
        <v>0</v>
      </c>
      <c r="AM92" s="327">
        <f t="shared" si="54"/>
        <v>0</v>
      </c>
      <c r="AN92" s="327">
        <f t="shared" si="54"/>
        <v>0</v>
      </c>
      <c r="AO92" s="327">
        <f t="shared" si="54"/>
        <v>0</v>
      </c>
      <c r="AP92" s="327">
        <f t="shared" si="54"/>
        <v>0</v>
      </c>
      <c r="AQ92" s="327">
        <f t="shared" si="54"/>
        <v>0</v>
      </c>
      <c r="AR92" s="327">
        <f t="shared" si="54"/>
        <v>0</v>
      </c>
      <c r="AS92" s="327">
        <f t="shared" si="54"/>
        <v>0</v>
      </c>
      <c r="AT92" s="327">
        <f t="shared" si="54"/>
        <v>0</v>
      </c>
      <c r="AU92" s="327">
        <f t="shared" si="54"/>
        <v>0</v>
      </c>
      <c r="AV92" s="327">
        <f t="shared" si="54"/>
        <v>0</v>
      </c>
      <c r="AW92" s="327">
        <f t="shared" si="54"/>
        <v>0</v>
      </c>
      <c r="AX92" s="327">
        <f t="shared" si="54"/>
        <v>0</v>
      </c>
      <c r="AY92" s="327">
        <f t="shared" si="54"/>
        <v>0</v>
      </c>
      <c r="AZ92" s="327">
        <f t="shared" si="54"/>
        <v>0</v>
      </c>
      <c r="BA92" s="327">
        <f t="shared" si="54"/>
        <v>0</v>
      </c>
      <c r="BB92" s="327">
        <f t="shared" si="54"/>
        <v>0</v>
      </c>
      <c r="BC92" s="327">
        <f t="shared" si="54"/>
        <v>0</v>
      </c>
      <c r="BD92" s="327">
        <f t="shared" si="54"/>
        <v>0</v>
      </c>
      <c r="BE92" s="327">
        <f t="shared" si="54"/>
        <v>0</v>
      </c>
      <c r="BF92" s="327">
        <f t="shared" si="54"/>
        <v>0</v>
      </c>
      <c r="BG92" s="327">
        <f t="shared" si="54"/>
        <v>0</v>
      </c>
      <c r="BH92" s="327">
        <f t="shared" si="54"/>
        <v>0</v>
      </c>
      <c r="BI92" s="327">
        <f t="shared" si="54"/>
        <v>0</v>
      </c>
      <c r="BJ92" s="327">
        <f t="shared" si="54"/>
        <v>0</v>
      </c>
      <c r="BK92" s="327">
        <f t="shared" si="54"/>
        <v>0</v>
      </c>
      <c r="BL92" s="327">
        <f t="shared" si="54"/>
        <v>0</v>
      </c>
      <c r="BM92" s="327">
        <f t="shared" si="54"/>
        <v>0</v>
      </c>
      <c r="BN92" s="327">
        <f t="shared" si="54"/>
        <v>0</v>
      </c>
      <c r="BO92" s="327">
        <f t="shared" si="54"/>
        <v>0</v>
      </c>
      <c r="BP92" s="327">
        <f t="shared" si="54"/>
        <v>0</v>
      </c>
      <c r="BQ92" s="327">
        <f t="shared" si="54"/>
        <v>0</v>
      </c>
      <c r="BR92" s="327">
        <f t="shared" si="54"/>
        <v>0</v>
      </c>
      <c r="BS92" s="327">
        <f t="shared" si="54"/>
        <v>0</v>
      </c>
      <c r="BT92" s="327">
        <f t="shared" ref="BT92:DW92" si="55">+IF(BT93=$G80,BT90,0)</f>
        <v>0</v>
      </c>
      <c r="BU92" s="327">
        <f t="shared" si="55"/>
        <v>0</v>
      </c>
      <c r="BV92" s="327">
        <f t="shared" si="55"/>
        <v>0</v>
      </c>
      <c r="BW92" s="327">
        <f t="shared" si="55"/>
        <v>0</v>
      </c>
      <c r="BX92" s="327">
        <f t="shared" si="55"/>
        <v>0</v>
      </c>
      <c r="BY92" s="327">
        <f t="shared" si="55"/>
        <v>0</v>
      </c>
      <c r="BZ92" s="327">
        <f t="shared" si="55"/>
        <v>0</v>
      </c>
      <c r="CA92" s="327">
        <f t="shared" si="55"/>
        <v>0</v>
      </c>
      <c r="CB92" s="327">
        <f t="shared" si="55"/>
        <v>0</v>
      </c>
      <c r="CC92" s="327">
        <f t="shared" si="55"/>
        <v>0</v>
      </c>
      <c r="CD92" s="327">
        <f t="shared" si="55"/>
        <v>0</v>
      </c>
      <c r="CE92" s="327">
        <f t="shared" si="55"/>
        <v>0</v>
      </c>
      <c r="CF92" s="327">
        <f t="shared" si="55"/>
        <v>0</v>
      </c>
      <c r="CG92" s="327">
        <f t="shared" si="55"/>
        <v>0</v>
      </c>
      <c r="CH92" s="327">
        <f t="shared" si="55"/>
        <v>0</v>
      </c>
      <c r="CI92" s="327">
        <f t="shared" si="55"/>
        <v>0</v>
      </c>
      <c r="CJ92" s="327">
        <f t="shared" si="55"/>
        <v>0</v>
      </c>
      <c r="CK92" s="327">
        <f t="shared" si="55"/>
        <v>0</v>
      </c>
      <c r="CL92" s="327">
        <f t="shared" si="55"/>
        <v>0</v>
      </c>
      <c r="CM92" s="327">
        <f t="shared" si="55"/>
        <v>0</v>
      </c>
      <c r="CN92" s="327">
        <f t="shared" si="55"/>
        <v>0</v>
      </c>
      <c r="CO92" s="327">
        <f t="shared" si="55"/>
        <v>0</v>
      </c>
      <c r="CP92" s="327">
        <f t="shared" si="55"/>
        <v>0</v>
      </c>
      <c r="CQ92" s="327">
        <f t="shared" si="55"/>
        <v>0</v>
      </c>
      <c r="CR92" s="327">
        <f t="shared" si="55"/>
        <v>0</v>
      </c>
      <c r="CS92" s="327">
        <f t="shared" si="55"/>
        <v>0</v>
      </c>
      <c r="CT92" s="327">
        <f t="shared" si="55"/>
        <v>0</v>
      </c>
      <c r="CU92" s="327">
        <f t="shared" si="55"/>
        <v>0</v>
      </c>
      <c r="CV92" s="327">
        <f t="shared" si="55"/>
        <v>0</v>
      </c>
      <c r="CW92" s="327">
        <f t="shared" si="55"/>
        <v>0</v>
      </c>
      <c r="CX92" s="327">
        <f t="shared" si="55"/>
        <v>0</v>
      </c>
      <c r="CY92" s="327">
        <f t="shared" si="55"/>
        <v>0</v>
      </c>
      <c r="CZ92" s="327">
        <f t="shared" si="55"/>
        <v>0</v>
      </c>
      <c r="DA92" s="327">
        <f t="shared" si="55"/>
        <v>0</v>
      </c>
      <c r="DB92" s="327">
        <f t="shared" si="55"/>
        <v>0</v>
      </c>
      <c r="DC92" s="327">
        <f t="shared" si="55"/>
        <v>0</v>
      </c>
      <c r="DD92" s="327">
        <f t="shared" si="55"/>
        <v>0</v>
      </c>
      <c r="DE92" s="327">
        <f t="shared" si="55"/>
        <v>0</v>
      </c>
      <c r="DF92" s="327">
        <f t="shared" si="55"/>
        <v>0</v>
      </c>
      <c r="DG92" s="327">
        <f t="shared" si="55"/>
        <v>0</v>
      </c>
      <c r="DH92" s="327">
        <f t="shared" si="55"/>
        <v>0</v>
      </c>
      <c r="DI92" s="327">
        <f t="shared" si="55"/>
        <v>0</v>
      </c>
      <c r="DJ92" s="327">
        <f t="shared" si="55"/>
        <v>0</v>
      </c>
      <c r="DK92" s="327">
        <f t="shared" si="55"/>
        <v>0</v>
      </c>
      <c r="DL92" s="327">
        <f t="shared" si="55"/>
        <v>0</v>
      </c>
      <c r="DM92" s="327">
        <f t="shared" si="55"/>
        <v>0</v>
      </c>
      <c r="DN92" s="327">
        <f t="shared" si="55"/>
        <v>0</v>
      </c>
      <c r="DO92" s="327">
        <f t="shared" si="55"/>
        <v>0</v>
      </c>
      <c r="DP92" s="327">
        <f t="shared" si="55"/>
        <v>0</v>
      </c>
      <c r="DQ92" s="327">
        <f t="shared" si="55"/>
        <v>0</v>
      </c>
      <c r="DR92" s="327">
        <f t="shared" si="55"/>
        <v>0</v>
      </c>
      <c r="DS92" s="327">
        <f t="shared" si="55"/>
        <v>0</v>
      </c>
      <c r="DT92" s="327">
        <f t="shared" si="55"/>
        <v>0</v>
      </c>
      <c r="DU92" s="327">
        <f t="shared" si="55"/>
        <v>0</v>
      </c>
      <c r="DV92" s="327">
        <f t="shared" si="55"/>
        <v>0</v>
      </c>
      <c r="DW92" s="327">
        <f t="shared" si="55"/>
        <v>0</v>
      </c>
    </row>
    <row r="93" spans="1:127" ht="15.6" hidden="1" outlineLevel="1" thickTop="1" thickBot="1">
      <c r="F93" s="319" t="s">
        <v>603</v>
      </c>
      <c r="H93" s="329">
        <f>+H91</f>
        <v>0</v>
      </c>
      <c r="I93" s="330">
        <f t="shared" ref="I93:BT93" si="56">+H93+I91-I89</f>
        <v>0</v>
      </c>
      <c r="J93" s="330">
        <f t="shared" si="56"/>
        <v>0</v>
      </c>
      <c r="K93" s="330">
        <f t="shared" si="56"/>
        <v>0</v>
      </c>
      <c r="L93" s="330">
        <f t="shared" si="56"/>
        <v>0</v>
      </c>
      <c r="M93" s="330">
        <f t="shared" si="56"/>
        <v>0</v>
      </c>
      <c r="N93" s="330">
        <f t="shared" si="56"/>
        <v>0</v>
      </c>
      <c r="O93" s="330">
        <f t="shared" si="56"/>
        <v>0</v>
      </c>
      <c r="P93" s="330">
        <f t="shared" si="56"/>
        <v>0</v>
      </c>
      <c r="Q93" s="330">
        <f t="shared" si="56"/>
        <v>0</v>
      </c>
      <c r="R93" s="330">
        <f t="shared" si="56"/>
        <v>0</v>
      </c>
      <c r="S93" s="330">
        <f t="shared" si="56"/>
        <v>0</v>
      </c>
      <c r="T93" s="330">
        <f t="shared" si="56"/>
        <v>0</v>
      </c>
      <c r="U93" s="330">
        <f t="shared" si="56"/>
        <v>0</v>
      </c>
      <c r="V93" s="330">
        <f t="shared" si="56"/>
        <v>0</v>
      </c>
      <c r="W93" s="330">
        <f t="shared" si="56"/>
        <v>0</v>
      </c>
      <c r="X93" s="330">
        <f t="shared" si="56"/>
        <v>0</v>
      </c>
      <c r="Y93" s="330">
        <f t="shared" si="56"/>
        <v>0</v>
      </c>
      <c r="Z93" s="330">
        <f t="shared" si="56"/>
        <v>0</v>
      </c>
      <c r="AA93" s="330">
        <f t="shared" si="56"/>
        <v>0</v>
      </c>
      <c r="AB93" s="330">
        <f t="shared" si="56"/>
        <v>0</v>
      </c>
      <c r="AC93" s="330">
        <f t="shared" si="56"/>
        <v>0</v>
      </c>
      <c r="AD93" s="330">
        <f t="shared" si="56"/>
        <v>0</v>
      </c>
      <c r="AE93" s="330">
        <f t="shared" si="56"/>
        <v>0</v>
      </c>
      <c r="AF93" s="330">
        <f t="shared" si="56"/>
        <v>0</v>
      </c>
      <c r="AG93" s="330">
        <f t="shared" si="56"/>
        <v>0</v>
      </c>
      <c r="AH93" s="330">
        <f t="shared" si="56"/>
        <v>0</v>
      </c>
      <c r="AI93" s="330">
        <f t="shared" si="56"/>
        <v>0</v>
      </c>
      <c r="AJ93" s="330">
        <f t="shared" si="56"/>
        <v>0</v>
      </c>
      <c r="AK93" s="330">
        <f t="shared" si="56"/>
        <v>0</v>
      </c>
      <c r="AL93" s="330">
        <f t="shared" si="56"/>
        <v>0</v>
      </c>
      <c r="AM93" s="330">
        <f t="shared" si="56"/>
        <v>0</v>
      </c>
      <c r="AN93" s="330">
        <f t="shared" si="56"/>
        <v>0</v>
      </c>
      <c r="AO93" s="330">
        <f t="shared" si="56"/>
        <v>0</v>
      </c>
      <c r="AP93" s="330">
        <f t="shared" si="56"/>
        <v>0</v>
      </c>
      <c r="AQ93" s="330">
        <f t="shared" si="56"/>
        <v>0</v>
      </c>
      <c r="AR93" s="330">
        <f t="shared" si="56"/>
        <v>0</v>
      </c>
      <c r="AS93" s="330">
        <f t="shared" si="56"/>
        <v>0</v>
      </c>
      <c r="AT93" s="330">
        <f t="shared" si="56"/>
        <v>0</v>
      </c>
      <c r="AU93" s="330">
        <f t="shared" si="56"/>
        <v>0</v>
      </c>
      <c r="AV93" s="330">
        <f t="shared" si="56"/>
        <v>0</v>
      </c>
      <c r="AW93" s="330">
        <f t="shared" si="56"/>
        <v>0</v>
      </c>
      <c r="AX93" s="330">
        <f t="shared" si="56"/>
        <v>0</v>
      </c>
      <c r="AY93" s="330">
        <f t="shared" si="56"/>
        <v>0</v>
      </c>
      <c r="AZ93" s="330">
        <f t="shared" si="56"/>
        <v>0</v>
      </c>
      <c r="BA93" s="330">
        <f t="shared" si="56"/>
        <v>0</v>
      </c>
      <c r="BB93" s="330">
        <f t="shared" si="56"/>
        <v>0</v>
      </c>
      <c r="BC93" s="330">
        <f t="shared" si="56"/>
        <v>0</v>
      </c>
      <c r="BD93" s="330">
        <f t="shared" si="56"/>
        <v>0</v>
      </c>
      <c r="BE93" s="330">
        <f t="shared" si="56"/>
        <v>0</v>
      </c>
      <c r="BF93" s="330">
        <f t="shared" si="56"/>
        <v>0</v>
      </c>
      <c r="BG93" s="330">
        <f t="shared" si="56"/>
        <v>0</v>
      </c>
      <c r="BH93" s="330">
        <f t="shared" si="56"/>
        <v>0</v>
      </c>
      <c r="BI93" s="330">
        <f t="shared" si="56"/>
        <v>0</v>
      </c>
      <c r="BJ93" s="330">
        <f t="shared" si="56"/>
        <v>0</v>
      </c>
      <c r="BK93" s="330">
        <f t="shared" si="56"/>
        <v>0</v>
      </c>
      <c r="BL93" s="330">
        <f t="shared" si="56"/>
        <v>0</v>
      </c>
      <c r="BM93" s="330">
        <f t="shared" si="56"/>
        <v>0</v>
      </c>
      <c r="BN93" s="330">
        <f t="shared" si="56"/>
        <v>0</v>
      </c>
      <c r="BO93" s="330">
        <f t="shared" si="56"/>
        <v>0</v>
      </c>
      <c r="BP93" s="330">
        <f t="shared" si="56"/>
        <v>0</v>
      </c>
      <c r="BQ93" s="330">
        <f t="shared" si="56"/>
        <v>0</v>
      </c>
      <c r="BR93" s="330">
        <f t="shared" si="56"/>
        <v>0</v>
      </c>
      <c r="BS93" s="330">
        <f t="shared" si="56"/>
        <v>0</v>
      </c>
      <c r="BT93" s="330">
        <f t="shared" si="56"/>
        <v>0</v>
      </c>
      <c r="BU93" s="330">
        <f t="shared" ref="BU93:DW93" si="57">+BT93+BU91-BU89</f>
        <v>0</v>
      </c>
      <c r="BV93" s="330">
        <f t="shared" si="57"/>
        <v>0</v>
      </c>
      <c r="BW93" s="330">
        <f t="shared" si="57"/>
        <v>0</v>
      </c>
      <c r="BX93" s="330">
        <f t="shared" si="57"/>
        <v>0</v>
      </c>
      <c r="BY93" s="330">
        <f t="shared" si="57"/>
        <v>0</v>
      </c>
      <c r="BZ93" s="330">
        <f t="shared" si="57"/>
        <v>0</v>
      </c>
      <c r="CA93" s="330">
        <f t="shared" si="57"/>
        <v>0</v>
      </c>
      <c r="CB93" s="330">
        <f t="shared" si="57"/>
        <v>0</v>
      </c>
      <c r="CC93" s="330">
        <f t="shared" si="57"/>
        <v>0</v>
      </c>
      <c r="CD93" s="330">
        <f t="shared" si="57"/>
        <v>0</v>
      </c>
      <c r="CE93" s="330">
        <f t="shared" si="57"/>
        <v>0</v>
      </c>
      <c r="CF93" s="330">
        <f t="shared" si="57"/>
        <v>0</v>
      </c>
      <c r="CG93" s="330">
        <f t="shared" si="57"/>
        <v>0</v>
      </c>
      <c r="CH93" s="330">
        <f t="shared" si="57"/>
        <v>0</v>
      </c>
      <c r="CI93" s="330">
        <f t="shared" si="57"/>
        <v>0</v>
      </c>
      <c r="CJ93" s="330">
        <f t="shared" si="57"/>
        <v>0</v>
      </c>
      <c r="CK93" s="330">
        <f t="shared" si="57"/>
        <v>0</v>
      </c>
      <c r="CL93" s="330">
        <f t="shared" si="57"/>
        <v>0</v>
      </c>
      <c r="CM93" s="330">
        <f t="shared" si="57"/>
        <v>0</v>
      </c>
      <c r="CN93" s="330">
        <f t="shared" si="57"/>
        <v>0</v>
      </c>
      <c r="CO93" s="330">
        <f t="shared" si="57"/>
        <v>0</v>
      </c>
      <c r="CP93" s="330">
        <f t="shared" si="57"/>
        <v>0</v>
      </c>
      <c r="CQ93" s="330">
        <f t="shared" si="57"/>
        <v>0</v>
      </c>
      <c r="CR93" s="330">
        <f t="shared" si="57"/>
        <v>0</v>
      </c>
      <c r="CS93" s="330">
        <f t="shared" si="57"/>
        <v>0</v>
      </c>
      <c r="CT93" s="330">
        <f t="shared" si="57"/>
        <v>0</v>
      </c>
      <c r="CU93" s="330">
        <f t="shared" si="57"/>
        <v>0</v>
      </c>
      <c r="CV93" s="330">
        <f t="shared" si="57"/>
        <v>0</v>
      </c>
      <c r="CW93" s="330">
        <f t="shared" si="57"/>
        <v>0</v>
      </c>
      <c r="CX93" s="330">
        <f t="shared" si="57"/>
        <v>0</v>
      </c>
      <c r="CY93" s="330">
        <f t="shared" si="57"/>
        <v>0</v>
      </c>
      <c r="CZ93" s="330">
        <f t="shared" si="57"/>
        <v>0</v>
      </c>
      <c r="DA93" s="330">
        <f t="shared" si="57"/>
        <v>0</v>
      </c>
      <c r="DB93" s="330">
        <f t="shared" si="57"/>
        <v>0</v>
      </c>
      <c r="DC93" s="330">
        <f t="shared" si="57"/>
        <v>0</v>
      </c>
      <c r="DD93" s="330">
        <f t="shared" si="57"/>
        <v>0</v>
      </c>
      <c r="DE93" s="330">
        <f t="shared" si="57"/>
        <v>0</v>
      </c>
      <c r="DF93" s="330">
        <f t="shared" si="57"/>
        <v>0</v>
      </c>
      <c r="DG93" s="330">
        <f t="shared" si="57"/>
        <v>0</v>
      </c>
      <c r="DH93" s="330">
        <f t="shared" si="57"/>
        <v>0</v>
      </c>
      <c r="DI93" s="330">
        <f t="shared" si="57"/>
        <v>0</v>
      </c>
      <c r="DJ93" s="330">
        <f t="shared" si="57"/>
        <v>0</v>
      </c>
      <c r="DK93" s="330">
        <f t="shared" si="57"/>
        <v>0</v>
      </c>
      <c r="DL93" s="330">
        <f t="shared" si="57"/>
        <v>0</v>
      </c>
      <c r="DM93" s="330">
        <f t="shared" si="57"/>
        <v>0</v>
      </c>
      <c r="DN93" s="330">
        <f t="shared" si="57"/>
        <v>0</v>
      </c>
      <c r="DO93" s="330">
        <f t="shared" si="57"/>
        <v>0</v>
      </c>
      <c r="DP93" s="330">
        <f t="shared" si="57"/>
        <v>0</v>
      </c>
      <c r="DQ93" s="330">
        <f t="shared" si="57"/>
        <v>0</v>
      </c>
      <c r="DR93" s="330">
        <f t="shared" si="57"/>
        <v>0</v>
      </c>
      <c r="DS93" s="330">
        <f t="shared" si="57"/>
        <v>0</v>
      </c>
      <c r="DT93" s="330">
        <f t="shared" si="57"/>
        <v>0</v>
      </c>
      <c r="DU93" s="330">
        <f t="shared" si="57"/>
        <v>0</v>
      </c>
      <c r="DV93" s="330">
        <f t="shared" si="57"/>
        <v>0</v>
      </c>
      <c r="DW93" s="331">
        <f t="shared" si="57"/>
        <v>0</v>
      </c>
    </row>
    <row r="94" spans="1:127" hidden="1" outlineLevel="1"/>
    <row r="95" spans="1:127" collapsed="1"/>
    <row r="96" spans="1:127" ht="18">
      <c r="A96" s="332"/>
      <c r="C96" s="310" t="s">
        <v>607</v>
      </c>
    </row>
    <row r="97" spans="6:127" ht="15.6" hidden="1" outlineLevel="1" thickTop="1" thickBot="1">
      <c r="F97" s="319" t="s">
        <v>589</v>
      </c>
      <c r="G97" s="290" t="s">
        <v>469</v>
      </c>
    </row>
    <row r="98" spans="6:127" ht="15.6" hidden="1" outlineLevel="1" thickTop="1" thickBot="1">
      <c r="F98" s="319" t="s">
        <v>590</v>
      </c>
      <c r="G98" s="291">
        <v>2019</v>
      </c>
    </row>
    <row r="99" spans="6:127" ht="15.6" hidden="1" outlineLevel="1" thickTop="1" thickBot="1">
      <c r="F99" s="319" t="s">
        <v>591</v>
      </c>
      <c r="G99" s="291">
        <v>6</v>
      </c>
    </row>
    <row r="100" spans="6:127" ht="15.6" hidden="1" outlineLevel="1" thickTop="1" thickBot="1">
      <c r="F100" s="319" t="s">
        <v>592</v>
      </c>
      <c r="G100" s="290" t="s">
        <v>475</v>
      </c>
    </row>
    <row r="101" spans="6:127" ht="15.6" hidden="1" outlineLevel="1" thickTop="1" thickBot="1">
      <c r="F101" s="319" t="s">
        <v>593</v>
      </c>
      <c r="G101" s="291">
        <v>2019</v>
      </c>
    </row>
    <row r="102" spans="6:127" ht="15.6" hidden="1" outlineLevel="1" thickTop="1" thickBot="1">
      <c r="F102" s="319" t="s">
        <v>594</v>
      </c>
      <c r="G102" s="299">
        <v>0.04</v>
      </c>
    </row>
    <row r="103" spans="6:127" ht="15.6" hidden="1" outlineLevel="1" thickTop="1" thickBot="1">
      <c r="F103" s="319" t="s">
        <v>595</v>
      </c>
      <c r="G103" s="292"/>
    </row>
    <row r="104" spans="6:127" ht="15.6" hidden="1" outlineLevel="1" thickTop="1" thickBot="1">
      <c r="F104" s="319" t="s">
        <v>596</v>
      </c>
      <c r="G104" s="295">
        <v>60</v>
      </c>
    </row>
    <row r="105" spans="6:127" hidden="1" outlineLevel="1"/>
    <row r="106" spans="6:127" ht="15.6" hidden="1" outlineLevel="1" thickTop="1" thickBot="1">
      <c r="F106" s="319" t="s">
        <v>597</v>
      </c>
      <c r="G106" s="322">
        <f>+((1+G102)^(1/12))-1</f>
        <v>3.2737397821989145E-3</v>
      </c>
    </row>
    <row r="107" spans="6:127" ht="15.6" hidden="1" outlineLevel="1" thickTop="1" thickBot="1">
      <c r="F107" s="319" t="s">
        <v>598</v>
      </c>
      <c r="G107" s="292">
        <f>+(G103)/((1-(1+G106)^(-G104))/G106)</f>
        <v>0</v>
      </c>
    </row>
    <row r="108" spans="6:127" hidden="1" outlineLevel="1"/>
    <row r="109" spans="6:127" hidden="1" outlineLevel="1">
      <c r="G109" s="185" t="s">
        <v>113</v>
      </c>
      <c r="H109" s="262">
        <f t="shared" ref="H109:BS110" si="58">+H86</f>
        <v>2019</v>
      </c>
      <c r="I109" s="262">
        <f t="shared" si="58"/>
        <v>2019</v>
      </c>
      <c r="J109" s="262">
        <f t="shared" si="58"/>
        <v>2019</v>
      </c>
      <c r="K109" s="262">
        <f t="shared" si="58"/>
        <v>2019</v>
      </c>
      <c r="L109" s="262">
        <f t="shared" si="58"/>
        <v>2019</v>
      </c>
      <c r="M109" s="262">
        <f t="shared" si="58"/>
        <v>2019</v>
      </c>
      <c r="N109" s="262">
        <f t="shared" si="58"/>
        <v>2019</v>
      </c>
      <c r="O109" s="262">
        <f t="shared" si="58"/>
        <v>2019</v>
      </c>
      <c r="P109" s="262">
        <f t="shared" si="58"/>
        <v>2019</v>
      </c>
      <c r="Q109" s="262">
        <f t="shared" si="58"/>
        <v>2019</v>
      </c>
      <c r="R109" s="262">
        <f t="shared" si="58"/>
        <v>2019</v>
      </c>
      <c r="S109" s="262">
        <f t="shared" si="58"/>
        <v>2019</v>
      </c>
      <c r="T109" s="262">
        <f t="shared" si="58"/>
        <v>2020</v>
      </c>
      <c r="U109" s="262">
        <f t="shared" si="58"/>
        <v>2020</v>
      </c>
      <c r="V109" s="262">
        <f t="shared" si="58"/>
        <v>2020</v>
      </c>
      <c r="W109" s="262">
        <f t="shared" si="58"/>
        <v>2020</v>
      </c>
      <c r="X109" s="262">
        <f t="shared" si="58"/>
        <v>2020</v>
      </c>
      <c r="Y109" s="262">
        <f t="shared" si="58"/>
        <v>2020</v>
      </c>
      <c r="Z109" s="262">
        <f t="shared" si="58"/>
        <v>2020</v>
      </c>
      <c r="AA109" s="262">
        <f t="shared" si="58"/>
        <v>2020</v>
      </c>
      <c r="AB109" s="262">
        <f t="shared" si="58"/>
        <v>2020</v>
      </c>
      <c r="AC109" s="262">
        <f t="shared" si="58"/>
        <v>2020</v>
      </c>
      <c r="AD109" s="262">
        <f t="shared" si="58"/>
        <v>2020</v>
      </c>
      <c r="AE109" s="262">
        <f t="shared" si="58"/>
        <v>2020</v>
      </c>
      <c r="AF109" s="262">
        <f t="shared" si="58"/>
        <v>2021</v>
      </c>
      <c r="AG109" s="262">
        <f t="shared" si="58"/>
        <v>2021</v>
      </c>
      <c r="AH109" s="262">
        <f t="shared" si="58"/>
        <v>2021</v>
      </c>
      <c r="AI109" s="262">
        <f t="shared" si="58"/>
        <v>2021</v>
      </c>
      <c r="AJ109" s="262">
        <f t="shared" si="58"/>
        <v>2021</v>
      </c>
      <c r="AK109" s="262">
        <f t="shared" si="58"/>
        <v>2021</v>
      </c>
      <c r="AL109" s="262">
        <f t="shared" si="58"/>
        <v>2021</v>
      </c>
      <c r="AM109" s="262">
        <f t="shared" si="58"/>
        <v>2021</v>
      </c>
      <c r="AN109" s="262">
        <f t="shared" si="58"/>
        <v>2021</v>
      </c>
      <c r="AO109" s="262">
        <f t="shared" si="58"/>
        <v>2021</v>
      </c>
      <c r="AP109" s="262">
        <f t="shared" si="58"/>
        <v>2021</v>
      </c>
      <c r="AQ109" s="262">
        <f t="shared" si="58"/>
        <v>2021</v>
      </c>
      <c r="AR109" s="262">
        <f t="shared" si="58"/>
        <v>2022</v>
      </c>
      <c r="AS109" s="262">
        <f t="shared" si="58"/>
        <v>2022</v>
      </c>
      <c r="AT109" s="262">
        <f t="shared" si="58"/>
        <v>2022</v>
      </c>
      <c r="AU109" s="262">
        <f t="shared" si="58"/>
        <v>2022</v>
      </c>
      <c r="AV109" s="262">
        <f t="shared" si="58"/>
        <v>2022</v>
      </c>
      <c r="AW109" s="262">
        <f t="shared" si="58"/>
        <v>2022</v>
      </c>
      <c r="AX109" s="262">
        <f t="shared" si="58"/>
        <v>2022</v>
      </c>
      <c r="AY109" s="262">
        <f t="shared" si="58"/>
        <v>2022</v>
      </c>
      <c r="AZ109" s="262">
        <f t="shared" si="58"/>
        <v>2022</v>
      </c>
      <c r="BA109" s="262">
        <f t="shared" si="58"/>
        <v>2022</v>
      </c>
      <c r="BB109" s="262">
        <f t="shared" si="58"/>
        <v>2022</v>
      </c>
      <c r="BC109" s="262">
        <f t="shared" si="58"/>
        <v>2022</v>
      </c>
      <c r="BD109" s="262">
        <f t="shared" si="58"/>
        <v>2023</v>
      </c>
      <c r="BE109" s="262">
        <f t="shared" si="58"/>
        <v>2023</v>
      </c>
      <c r="BF109" s="262">
        <f t="shared" si="58"/>
        <v>2023</v>
      </c>
      <c r="BG109" s="262">
        <f t="shared" si="58"/>
        <v>2023</v>
      </c>
      <c r="BH109" s="262">
        <f t="shared" si="58"/>
        <v>2023</v>
      </c>
      <c r="BI109" s="262">
        <f t="shared" si="58"/>
        <v>2023</v>
      </c>
      <c r="BJ109" s="262">
        <f t="shared" si="58"/>
        <v>2023</v>
      </c>
      <c r="BK109" s="262">
        <f t="shared" si="58"/>
        <v>2023</v>
      </c>
      <c r="BL109" s="262">
        <f t="shared" si="58"/>
        <v>2023</v>
      </c>
      <c r="BM109" s="262">
        <f t="shared" si="58"/>
        <v>2023</v>
      </c>
      <c r="BN109" s="262">
        <f t="shared" si="58"/>
        <v>2023</v>
      </c>
      <c r="BO109" s="262">
        <f t="shared" si="58"/>
        <v>2023</v>
      </c>
      <c r="BP109" s="262">
        <f t="shared" si="58"/>
        <v>2024</v>
      </c>
      <c r="BQ109" s="262">
        <f t="shared" si="58"/>
        <v>2024</v>
      </c>
      <c r="BR109" s="262">
        <f t="shared" si="58"/>
        <v>2024</v>
      </c>
      <c r="BS109" s="262">
        <f t="shared" si="58"/>
        <v>2024</v>
      </c>
      <c r="BT109" s="262">
        <f t="shared" ref="BT109:DW110" si="59">+BT86</f>
        <v>2024</v>
      </c>
      <c r="BU109" s="262">
        <f t="shared" si="59"/>
        <v>2024</v>
      </c>
      <c r="BV109" s="262">
        <f t="shared" si="59"/>
        <v>2024</v>
      </c>
      <c r="BW109" s="262">
        <f t="shared" si="59"/>
        <v>2024</v>
      </c>
      <c r="BX109" s="262">
        <f t="shared" si="59"/>
        <v>2024</v>
      </c>
      <c r="BY109" s="262">
        <f t="shared" si="59"/>
        <v>2024</v>
      </c>
      <c r="BZ109" s="262">
        <f t="shared" si="59"/>
        <v>2024</v>
      </c>
      <c r="CA109" s="262">
        <f t="shared" si="59"/>
        <v>2024</v>
      </c>
      <c r="CB109" s="262">
        <f t="shared" si="59"/>
        <v>2025</v>
      </c>
      <c r="CC109" s="262">
        <f t="shared" si="59"/>
        <v>2025</v>
      </c>
      <c r="CD109" s="262">
        <f t="shared" si="59"/>
        <v>2025</v>
      </c>
      <c r="CE109" s="262">
        <f t="shared" si="59"/>
        <v>2025</v>
      </c>
      <c r="CF109" s="262">
        <f t="shared" si="59"/>
        <v>2025</v>
      </c>
      <c r="CG109" s="262">
        <f t="shared" si="59"/>
        <v>2025</v>
      </c>
      <c r="CH109" s="262">
        <f t="shared" si="59"/>
        <v>2025</v>
      </c>
      <c r="CI109" s="262">
        <f t="shared" si="59"/>
        <v>2025</v>
      </c>
      <c r="CJ109" s="262">
        <f t="shared" si="59"/>
        <v>2025</v>
      </c>
      <c r="CK109" s="262">
        <f t="shared" si="59"/>
        <v>2025</v>
      </c>
      <c r="CL109" s="262">
        <f t="shared" si="59"/>
        <v>2025</v>
      </c>
      <c r="CM109" s="262">
        <f t="shared" si="59"/>
        <v>2025</v>
      </c>
      <c r="CN109" s="262">
        <f t="shared" si="59"/>
        <v>2026</v>
      </c>
      <c r="CO109" s="262">
        <f t="shared" si="59"/>
        <v>2026</v>
      </c>
      <c r="CP109" s="262">
        <f t="shared" si="59"/>
        <v>2026</v>
      </c>
      <c r="CQ109" s="262">
        <f t="shared" si="59"/>
        <v>2026</v>
      </c>
      <c r="CR109" s="262">
        <f t="shared" si="59"/>
        <v>2026</v>
      </c>
      <c r="CS109" s="262">
        <f t="shared" si="59"/>
        <v>2026</v>
      </c>
      <c r="CT109" s="262">
        <f t="shared" si="59"/>
        <v>2026</v>
      </c>
      <c r="CU109" s="262">
        <f t="shared" si="59"/>
        <v>2026</v>
      </c>
      <c r="CV109" s="262">
        <f t="shared" si="59"/>
        <v>2026</v>
      </c>
      <c r="CW109" s="262">
        <f t="shared" si="59"/>
        <v>2026</v>
      </c>
      <c r="CX109" s="262">
        <f t="shared" si="59"/>
        <v>2026</v>
      </c>
      <c r="CY109" s="262">
        <f t="shared" si="59"/>
        <v>2026</v>
      </c>
      <c r="CZ109" s="262">
        <f t="shared" si="59"/>
        <v>2027</v>
      </c>
      <c r="DA109" s="262">
        <f t="shared" si="59"/>
        <v>2027</v>
      </c>
      <c r="DB109" s="262">
        <f t="shared" si="59"/>
        <v>2027</v>
      </c>
      <c r="DC109" s="262">
        <f t="shared" si="59"/>
        <v>2027</v>
      </c>
      <c r="DD109" s="262">
        <f t="shared" si="59"/>
        <v>2027</v>
      </c>
      <c r="DE109" s="262">
        <f t="shared" si="59"/>
        <v>2027</v>
      </c>
      <c r="DF109" s="262">
        <f t="shared" si="59"/>
        <v>2027</v>
      </c>
      <c r="DG109" s="262">
        <f t="shared" si="59"/>
        <v>2027</v>
      </c>
      <c r="DH109" s="262">
        <f t="shared" si="59"/>
        <v>2027</v>
      </c>
      <c r="DI109" s="262">
        <f t="shared" si="59"/>
        <v>2027</v>
      </c>
      <c r="DJ109" s="262">
        <f t="shared" si="59"/>
        <v>2027</v>
      </c>
      <c r="DK109" s="262">
        <f t="shared" si="59"/>
        <v>2027</v>
      </c>
      <c r="DL109" s="262">
        <f t="shared" si="59"/>
        <v>2028</v>
      </c>
      <c r="DM109" s="262">
        <f t="shared" si="59"/>
        <v>2028</v>
      </c>
      <c r="DN109" s="262">
        <f t="shared" si="59"/>
        <v>2028</v>
      </c>
      <c r="DO109" s="262">
        <f t="shared" si="59"/>
        <v>2028</v>
      </c>
      <c r="DP109" s="262">
        <f t="shared" si="59"/>
        <v>2028</v>
      </c>
      <c r="DQ109" s="262">
        <f t="shared" si="59"/>
        <v>2028</v>
      </c>
      <c r="DR109" s="262">
        <f t="shared" si="59"/>
        <v>2028</v>
      </c>
      <c r="DS109" s="262">
        <f t="shared" si="59"/>
        <v>2028</v>
      </c>
      <c r="DT109" s="262">
        <f t="shared" si="59"/>
        <v>2028</v>
      </c>
      <c r="DU109" s="262">
        <f t="shared" si="59"/>
        <v>2028</v>
      </c>
      <c r="DV109" s="262">
        <f t="shared" si="59"/>
        <v>2028</v>
      </c>
      <c r="DW109" s="262">
        <f t="shared" si="59"/>
        <v>2028</v>
      </c>
    </row>
    <row r="110" spans="6:127" hidden="1" outlineLevel="1">
      <c r="G110" s="185" t="s">
        <v>282</v>
      </c>
      <c r="H110" s="262" t="str">
        <f t="shared" si="58"/>
        <v>gen</v>
      </c>
      <c r="I110" s="262" t="str">
        <f t="shared" si="58"/>
        <v>feb</v>
      </c>
      <c r="J110" s="262" t="str">
        <f t="shared" si="58"/>
        <v>mar</v>
      </c>
      <c r="K110" s="262" t="str">
        <f t="shared" si="58"/>
        <v>apr</v>
      </c>
      <c r="L110" s="262" t="str">
        <f t="shared" si="58"/>
        <v>mag</v>
      </c>
      <c r="M110" s="262" t="str">
        <f t="shared" si="58"/>
        <v>giu</v>
      </c>
      <c r="N110" s="262" t="str">
        <f t="shared" si="58"/>
        <v>lug</v>
      </c>
      <c r="O110" s="262" t="str">
        <f t="shared" si="58"/>
        <v>ago</v>
      </c>
      <c r="P110" s="262" t="str">
        <f t="shared" si="58"/>
        <v>set</v>
      </c>
      <c r="Q110" s="262" t="str">
        <f t="shared" si="58"/>
        <v>ott</v>
      </c>
      <c r="R110" s="262" t="str">
        <f t="shared" si="58"/>
        <v>nov</v>
      </c>
      <c r="S110" s="262" t="str">
        <f t="shared" si="58"/>
        <v>dic</v>
      </c>
      <c r="T110" s="262" t="str">
        <f t="shared" si="58"/>
        <v>gen</v>
      </c>
      <c r="U110" s="262" t="str">
        <f t="shared" si="58"/>
        <v>feb</v>
      </c>
      <c r="V110" s="262" t="str">
        <f t="shared" si="58"/>
        <v>mar</v>
      </c>
      <c r="W110" s="262" t="str">
        <f t="shared" si="58"/>
        <v>apr</v>
      </c>
      <c r="X110" s="262" t="str">
        <f t="shared" si="58"/>
        <v>mag</v>
      </c>
      <c r="Y110" s="262" t="str">
        <f t="shared" si="58"/>
        <v>giu</v>
      </c>
      <c r="Z110" s="262" t="str">
        <f t="shared" si="58"/>
        <v>lug</v>
      </c>
      <c r="AA110" s="262" t="str">
        <f t="shared" si="58"/>
        <v>ago</v>
      </c>
      <c r="AB110" s="262" t="str">
        <f t="shared" si="58"/>
        <v>set</v>
      </c>
      <c r="AC110" s="262" t="str">
        <f t="shared" si="58"/>
        <v>ott</v>
      </c>
      <c r="AD110" s="262" t="str">
        <f t="shared" si="58"/>
        <v>nov</v>
      </c>
      <c r="AE110" s="262" t="str">
        <f t="shared" si="58"/>
        <v>dic</v>
      </c>
      <c r="AF110" s="262" t="str">
        <f t="shared" si="58"/>
        <v>gen</v>
      </c>
      <c r="AG110" s="262" t="str">
        <f t="shared" si="58"/>
        <v>feb</v>
      </c>
      <c r="AH110" s="262" t="str">
        <f t="shared" si="58"/>
        <v>mar</v>
      </c>
      <c r="AI110" s="262" t="str">
        <f t="shared" si="58"/>
        <v>apr</v>
      </c>
      <c r="AJ110" s="262" t="str">
        <f t="shared" si="58"/>
        <v>mag</v>
      </c>
      <c r="AK110" s="262" t="str">
        <f t="shared" si="58"/>
        <v>giu</v>
      </c>
      <c r="AL110" s="262" t="str">
        <f t="shared" si="58"/>
        <v>lug</v>
      </c>
      <c r="AM110" s="262" t="str">
        <f t="shared" si="58"/>
        <v>ago</v>
      </c>
      <c r="AN110" s="262" t="str">
        <f t="shared" si="58"/>
        <v>set</v>
      </c>
      <c r="AO110" s="262" t="str">
        <f t="shared" si="58"/>
        <v>ott</v>
      </c>
      <c r="AP110" s="262" t="str">
        <f t="shared" si="58"/>
        <v>nov</v>
      </c>
      <c r="AQ110" s="262" t="str">
        <f t="shared" si="58"/>
        <v>dic</v>
      </c>
      <c r="AR110" s="262" t="str">
        <f t="shared" si="58"/>
        <v>gen</v>
      </c>
      <c r="AS110" s="262" t="str">
        <f t="shared" si="58"/>
        <v>feb</v>
      </c>
      <c r="AT110" s="262" t="str">
        <f t="shared" si="58"/>
        <v>mar</v>
      </c>
      <c r="AU110" s="262" t="str">
        <f t="shared" si="58"/>
        <v>apr</v>
      </c>
      <c r="AV110" s="262" t="str">
        <f t="shared" si="58"/>
        <v>mag</v>
      </c>
      <c r="AW110" s="262" t="str">
        <f t="shared" si="58"/>
        <v>giu</v>
      </c>
      <c r="AX110" s="262" t="str">
        <f t="shared" si="58"/>
        <v>lug</v>
      </c>
      <c r="AY110" s="262" t="str">
        <f t="shared" si="58"/>
        <v>ago</v>
      </c>
      <c r="AZ110" s="262" t="str">
        <f t="shared" si="58"/>
        <v>set</v>
      </c>
      <c r="BA110" s="262" t="str">
        <f t="shared" si="58"/>
        <v>ott</v>
      </c>
      <c r="BB110" s="262" t="str">
        <f t="shared" si="58"/>
        <v>nov</v>
      </c>
      <c r="BC110" s="262" t="str">
        <f t="shared" si="58"/>
        <v>dic</v>
      </c>
      <c r="BD110" s="262" t="str">
        <f t="shared" si="58"/>
        <v>gen</v>
      </c>
      <c r="BE110" s="262" t="str">
        <f t="shared" si="58"/>
        <v>feb</v>
      </c>
      <c r="BF110" s="262" t="str">
        <f t="shared" si="58"/>
        <v>mar</v>
      </c>
      <c r="BG110" s="262" t="str">
        <f t="shared" si="58"/>
        <v>apr</v>
      </c>
      <c r="BH110" s="262" t="str">
        <f t="shared" si="58"/>
        <v>mag</v>
      </c>
      <c r="BI110" s="262" t="str">
        <f t="shared" si="58"/>
        <v>giu</v>
      </c>
      <c r="BJ110" s="262" t="str">
        <f t="shared" si="58"/>
        <v>lug</v>
      </c>
      <c r="BK110" s="262" t="str">
        <f t="shared" si="58"/>
        <v>ago</v>
      </c>
      <c r="BL110" s="262" t="str">
        <f t="shared" si="58"/>
        <v>set</v>
      </c>
      <c r="BM110" s="262" t="str">
        <f t="shared" si="58"/>
        <v>ott</v>
      </c>
      <c r="BN110" s="262" t="str">
        <f t="shared" si="58"/>
        <v>nov</v>
      </c>
      <c r="BO110" s="262" t="str">
        <f t="shared" si="58"/>
        <v>dic</v>
      </c>
      <c r="BP110" s="262" t="str">
        <f t="shared" si="58"/>
        <v>gen</v>
      </c>
      <c r="BQ110" s="262" t="str">
        <f t="shared" si="58"/>
        <v>feb</v>
      </c>
      <c r="BR110" s="262" t="str">
        <f t="shared" si="58"/>
        <v>mar</v>
      </c>
      <c r="BS110" s="262" t="str">
        <f t="shared" si="58"/>
        <v>apr</v>
      </c>
      <c r="BT110" s="262" t="str">
        <f t="shared" si="59"/>
        <v>mag</v>
      </c>
      <c r="BU110" s="262" t="str">
        <f t="shared" si="59"/>
        <v>giu</v>
      </c>
      <c r="BV110" s="262" t="str">
        <f t="shared" si="59"/>
        <v>lug</v>
      </c>
      <c r="BW110" s="262" t="str">
        <f t="shared" si="59"/>
        <v>ago</v>
      </c>
      <c r="BX110" s="262" t="str">
        <f t="shared" si="59"/>
        <v>set</v>
      </c>
      <c r="BY110" s="262" t="str">
        <f t="shared" si="59"/>
        <v>ott</v>
      </c>
      <c r="BZ110" s="262" t="str">
        <f t="shared" si="59"/>
        <v>nov</v>
      </c>
      <c r="CA110" s="262" t="str">
        <f t="shared" si="59"/>
        <v>dic</v>
      </c>
      <c r="CB110" s="262" t="str">
        <f t="shared" si="59"/>
        <v>gen</v>
      </c>
      <c r="CC110" s="262" t="str">
        <f t="shared" si="59"/>
        <v>feb</v>
      </c>
      <c r="CD110" s="262" t="str">
        <f t="shared" si="59"/>
        <v>mar</v>
      </c>
      <c r="CE110" s="262" t="str">
        <f t="shared" si="59"/>
        <v>apr</v>
      </c>
      <c r="CF110" s="262" t="str">
        <f t="shared" si="59"/>
        <v>mag</v>
      </c>
      <c r="CG110" s="262" t="str">
        <f t="shared" si="59"/>
        <v>giu</v>
      </c>
      <c r="CH110" s="262" t="str">
        <f t="shared" si="59"/>
        <v>lug</v>
      </c>
      <c r="CI110" s="262" t="str">
        <f t="shared" si="59"/>
        <v>ago</v>
      </c>
      <c r="CJ110" s="262" t="str">
        <f t="shared" si="59"/>
        <v>set</v>
      </c>
      <c r="CK110" s="262" t="str">
        <f t="shared" si="59"/>
        <v>ott</v>
      </c>
      <c r="CL110" s="262" t="str">
        <f t="shared" si="59"/>
        <v>nov</v>
      </c>
      <c r="CM110" s="262" t="str">
        <f t="shared" si="59"/>
        <v>dic</v>
      </c>
      <c r="CN110" s="262" t="str">
        <f t="shared" si="59"/>
        <v>gen</v>
      </c>
      <c r="CO110" s="262" t="str">
        <f t="shared" si="59"/>
        <v>feb</v>
      </c>
      <c r="CP110" s="262" t="str">
        <f t="shared" si="59"/>
        <v>mar</v>
      </c>
      <c r="CQ110" s="262" t="str">
        <f t="shared" si="59"/>
        <v>apr</v>
      </c>
      <c r="CR110" s="262" t="str">
        <f t="shared" si="59"/>
        <v>mag</v>
      </c>
      <c r="CS110" s="262" t="str">
        <f t="shared" si="59"/>
        <v>giu</v>
      </c>
      <c r="CT110" s="262" t="str">
        <f t="shared" si="59"/>
        <v>lug</v>
      </c>
      <c r="CU110" s="262" t="str">
        <f t="shared" si="59"/>
        <v>ago</v>
      </c>
      <c r="CV110" s="262" t="str">
        <f t="shared" si="59"/>
        <v>set</v>
      </c>
      <c r="CW110" s="262" t="str">
        <f t="shared" si="59"/>
        <v>ott</v>
      </c>
      <c r="CX110" s="262" t="str">
        <f t="shared" si="59"/>
        <v>nov</v>
      </c>
      <c r="CY110" s="262" t="str">
        <f t="shared" si="59"/>
        <v>dic</v>
      </c>
      <c r="CZ110" s="262" t="str">
        <f t="shared" si="59"/>
        <v>gen</v>
      </c>
      <c r="DA110" s="262" t="str">
        <f t="shared" si="59"/>
        <v>feb</v>
      </c>
      <c r="DB110" s="262" t="str">
        <f t="shared" si="59"/>
        <v>mar</v>
      </c>
      <c r="DC110" s="262" t="str">
        <f t="shared" si="59"/>
        <v>apr</v>
      </c>
      <c r="DD110" s="262" t="str">
        <f t="shared" si="59"/>
        <v>mag</v>
      </c>
      <c r="DE110" s="262" t="str">
        <f t="shared" si="59"/>
        <v>giu</v>
      </c>
      <c r="DF110" s="262" t="str">
        <f t="shared" si="59"/>
        <v>lug</v>
      </c>
      <c r="DG110" s="262" t="str">
        <f t="shared" si="59"/>
        <v>ago</v>
      </c>
      <c r="DH110" s="262" t="str">
        <f t="shared" si="59"/>
        <v>set</v>
      </c>
      <c r="DI110" s="262" t="str">
        <f t="shared" si="59"/>
        <v>ott</v>
      </c>
      <c r="DJ110" s="262" t="str">
        <f t="shared" si="59"/>
        <v>nov</v>
      </c>
      <c r="DK110" s="262" t="str">
        <f t="shared" si="59"/>
        <v>dic</v>
      </c>
      <c r="DL110" s="262" t="str">
        <f t="shared" si="59"/>
        <v>gen</v>
      </c>
      <c r="DM110" s="262" t="str">
        <f t="shared" si="59"/>
        <v>feb</v>
      </c>
      <c r="DN110" s="262" t="str">
        <f t="shared" si="59"/>
        <v>mar</v>
      </c>
      <c r="DO110" s="262" t="str">
        <f t="shared" si="59"/>
        <v>apr</v>
      </c>
      <c r="DP110" s="262" t="str">
        <f t="shared" si="59"/>
        <v>mag</v>
      </c>
      <c r="DQ110" s="262" t="str">
        <f t="shared" si="59"/>
        <v>giu</v>
      </c>
      <c r="DR110" s="262" t="str">
        <f t="shared" si="59"/>
        <v>lug</v>
      </c>
      <c r="DS110" s="262" t="str">
        <f t="shared" si="59"/>
        <v>ago</v>
      </c>
      <c r="DT110" s="262" t="str">
        <f t="shared" si="59"/>
        <v>set</v>
      </c>
      <c r="DU110" s="262" t="str">
        <f t="shared" si="59"/>
        <v>ott</v>
      </c>
      <c r="DV110" s="262" t="str">
        <f t="shared" si="59"/>
        <v>nov</v>
      </c>
      <c r="DW110" s="262" t="str">
        <f t="shared" si="59"/>
        <v>dic</v>
      </c>
    </row>
    <row r="111" spans="6:127" ht="15.6" hidden="1" outlineLevel="1" thickTop="1" thickBot="1">
      <c r="F111" s="319" t="s">
        <v>599</v>
      </c>
      <c r="H111" s="324">
        <f>+IF(AND($G100=H110,$G101=H109),$G107,0)</f>
        <v>0</v>
      </c>
      <c r="I111" s="325">
        <f t="shared" ref="I111:BT111" si="60">+(IF(AND($G100=I110,$G101=I109),$G107,0)+H111)*IF(H116&lt;=0,0,1)</f>
        <v>0</v>
      </c>
      <c r="J111" s="325">
        <f t="shared" si="60"/>
        <v>0</v>
      </c>
      <c r="K111" s="325">
        <f t="shared" si="60"/>
        <v>0</v>
      </c>
      <c r="L111" s="325">
        <f t="shared" si="60"/>
        <v>0</v>
      </c>
      <c r="M111" s="325">
        <f t="shared" si="60"/>
        <v>0</v>
      </c>
      <c r="N111" s="325">
        <f t="shared" si="60"/>
        <v>0</v>
      </c>
      <c r="O111" s="325">
        <f t="shared" si="60"/>
        <v>0</v>
      </c>
      <c r="P111" s="325">
        <f t="shared" si="60"/>
        <v>0</v>
      </c>
      <c r="Q111" s="325">
        <f t="shared" si="60"/>
        <v>0</v>
      </c>
      <c r="R111" s="325">
        <f t="shared" si="60"/>
        <v>0</v>
      </c>
      <c r="S111" s="325">
        <f t="shared" si="60"/>
        <v>0</v>
      </c>
      <c r="T111" s="325">
        <f t="shared" si="60"/>
        <v>0</v>
      </c>
      <c r="U111" s="325">
        <f t="shared" si="60"/>
        <v>0</v>
      </c>
      <c r="V111" s="325">
        <f t="shared" si="60"/>
        <v>0</v>
      </c>
      <c r="W111" s="325">
        <f t="shared" si="60"/>
        <v>0</v>
      </c>
      <c r="X111" s="325">
        <f t="shared" si="60"/>
        <v>0</v>
      </c>
      <c r="Y111" s="325">
        <f t="shared" si="60"/>
        <v>0</v>
      </c>
      <c r="Z111" s="325">
        <f t="shared" si="60"/>
        <v>0</v>
      </c>
      <c r="AA111" s="325">
        <f t="shared" si="60"/>
        <v>0</v>
      </c>
      <c r="AB111" s="325">
        <f t="shared" si="60"/>
        <v>0</v>
      </c>
      <c r="AC111" s="325">
        <f t="shared" si="60"/>
        <v>0</v>
      </c>
      <c r="AD111" s="325">
        <f t="shared" si="60"/>
        <v>0</v>
      </c>
      <c r="AE111" s="325">
        <f t="shared" si="60"/>
        <v>0</v>
      </c>
      <c r="AF111" s="325">
        <f t="shared" si="60"/>
        <v>0</v>
      </c>
      <c r="AG111" s="325">
        <f t="shared" si="60"/>
        <v>0</v>
      </c>
      <c r="AH111" s="325">
        <f t="shared" si="60"/>
        <v>0</v>
      </c>
      <c r="AI111" s="325">
        <f t="shared" si="60"/>
        <v>0</v>
      </c>
      <c r="AJ111" s="325">
        <f t="shared" si="60"/>
        <v>0</v>
      </c>
      <c r="AK111" s="325">
        <f t="shared" si="60"/>
        <v>0</v>
      </c>
      <c r="AL111" s="325">
        <f t="shared" si="60"/>
        <v>0</v>
      </c>
      <c r="AM111" s="325">
        <f t="shared" si="60"/>
        <v>0</v>
      </c>
      <c r="AN111" s="325">
        <f t="shared" si="60"/>
        <v>0</v>
      </c>
      <c r="AO111" s="325">
        <f t="shared" si="60"/>
        <v>0</v>
      </c>
      <c r="AP111" s="325">
        <f t="shared" si="60"/>
        <v>0</v>
      </c>
      <c r="AQ111" s="325">
        <f t="shared" si="60"/>
        <v>0</v>
      </c>
      <c r="AR111" s="325">
        <f t="shared" si="60"/>
        <v>0</v>
      </c>
      <c r="AS111" s="325">
        <f t="shared" si="60"/>
        <v>0</v>
      </c>
      <c r="AT111" s="325">
        <f t="shared" si="60"/>
        <v>0</v>
      </c>
      <c r="AU111" s="325">
        <f t="shared" si="60"/>
        <v>0</v>
      </c>
      <c r="AV111" s="325">
        <f t="shared" si="60"/>
        <v>0</v>
      </c>
      <c r="AW111" s="325">
        <f t="shared" si="60"/>
        <v>0</v>
      </c>
      <c r="AX111" s="325">
        <f t="shared" si="60"/>
        <v>0</v>
      </c>
      <c r="AY111" s="325">
        <f t="shared" si="60"/>
        <v>0</v>
      </c>
      <c r="AZ111" s="325">
        <f t="shared" si="60"/>
        <v>0</v>
      </c>
      <c r="BA111" s="325">
        <f t="shared" si="60"/>
        <v>0</v>
      </c>
      <c r="BB111" s="325">
        <f t="shared" si="60"/>
        <v>0</v>
      </c>
      <c r="BC111" s="325">
        <f t="shared" si="60"/>
        <v>0</v>
      </c>
      <c r="BD111" s="325">
        <f t="shared" si="60"/>
        <v>0</v>
      </c>
      <c r="BE111" s="325">
        <f t="shared" si="60"/>
        <v>0</v>
      </c>
      <c r="BF111" s="325">
        <f t="shared" si="60"/>
        <v>0</v>
      </c>
      <c r="BG111" s="325">
        <f t="shared" si="60"/>
        <v>0</v>
      </c>
      <c r="BH111" s="325">
        <f t="shared" si="60"/>
        <v>0</v>
      </c>
      <c r="BI111" s="325">
        <f t="shared" si="60"/>
        <v>0</v>
      </c>
      <c r="BJ111" s="325">
        <f t="shared" si="60"/>
        <v>0</v>
      </c>
      <c r="BK111" s="325">
        <f t="shared" si="60"/>
        <v>0</v>
      </c>
      <c r="BL111" s="325">
        <f t="shared" si="60"/>
        <v>0</v>
      </c>
      <c r="BM111" s="325">
        <f t="shared" si="60"/>
        <v>0</v>
      </c>
      <c r="BN111" s="325">
        <f t="shared" si="60"/>
        <v>0</v>
      </c>
      <c r="BO111" s="325">
        <f t="shared" si="60"/>
        <v>0</v>
      </c>
      <c r="BP111" s="325">
        <f t="shared" si="60"/>
        <v>0</v>
      </c>
      <c r="BQ111" s="325">
        <f t="shared" si="60"/>
        <v>0</v>
      </c>
      <c r="BR111" s="325">
        <f t="shared" si="60"/>
        <v>0</v>
      </c>
      <c r="BS111" s="325">
        <f t="shared" si="60"/>
        <v>0</v>
      </c>
      <c r="BT111" s="325">
        <f t="shared" si="60"/>
        <v>0</v>
      </c>
      <c r="BU111" s="325">
        <f t="shared" ref="BU111:DW111" si="61">+(IF(AND($G100=BU110,$G101=BU109),$G107,0)+BT111)*IF(BT116&lt;=0,0,1)</f>
        <v>0</v>
      </c>
      <c r="BV111" s="325">
        <f t="shared" si="61"/>
        <v>0</v>
      </c>
      <c r="BW111" s="325">
        <f t="shared" si="61"/>
        <v>0</v>
      </c>
      <c r="BX111" s="325">
        <f t="shared" si="61"/>
        <v>0</v>
      </c>
      <c r="BY111" s="325">
        <f t="shared" si="61"/>
        <v>0</v>
      </c>
      <c r="BZ111" s="325">
        <f t="shared" si="61"/>
        <v>0</v>
      </c>
      <c r="CA111" s="325">
        <f t="shared" si="61"/>
        <v>0</v>
      </c>
      <c r="CB111" s="325">
        <f t="shared" si="61"/>
        <v>0</v>
      </c>
      <c r="CC111" s="325">
        <f t="shared" si="61"/>
        <v>0</v>
      </c>
      <c r="CD111" s="325">
        <f t="shared" si="61"/>
        <v>0</v>
      </c>
      <c r="CE111" s="325">
        <f t="shared" si="61"/>
        <v>0</v>
      </c>
      <c r="CF111" s="325">
        <f t="shared" si="61"/>
        <v>0</v>
      </c>
      <c r="CG111" s="325">
        <f t="shared" si="61"/>
        <v>0</v>
      </c>
      <c r="CH111" s="325">
        <f t="shared" si="61"/>
        <v>0</v>
      </c>
      <c r="CI111" s="325">
        <f t="shared" si="61"/>
        <v>0</v>
      </c>
      <c r="CJ111" s="325">
        <f t="shared" si="61"/>
        <v>0</v>
      </c>
      <c r="CK111" s="325">
        <f t="shared" si="61"/>
        <v>0</v>
      </c>
      <c r="CL111" s="325">
        <f t="shared" si="61"/>
        <v>0</v>
      </c>
      <c r="CM111" s="325">
        <f t="shared" si="61"/>
        <v>0</v>
      </c>
      <c r="CN111" s="325">
        <f t="shared" si="61"/>
        <v>0</v>
      </c>
      <c r="CO111" s="325">
        <f t="shared" si="61"/>
        <v>0</v>
      </c>
      <c r="CP111" s="325">
        <f t="shared" si="61"/>
        <v>0</v>
      </c>
      <c r="CQ111" s="325">
        <f t="shared" si="61"/>
        <v>0</v>
      </c>
      <c r="CR111" s="325">
        <f t="shared" si="61"/>
        <v>0</v>
      </c>
      <c r="CS111" s="325">
        <f t="shared" si="61"/>
        <v>0</v>
      </c>
      <c r="CT111" s="325">
        <f t="shared" si="61"/>
        <v>0</v>
      </c>
      <c r="CU111" s="325">
        <f t="shared" si="61"/>
        <v>0</v>
      </c>
      <c r="CV111" s="325">
        <f t="shared" si="61"/>
        <v>0</v>
      </c>
      <c r="CW111" s="325">
        <f t="shared" si="61"/>
        <v>0</v>
      </c>
      <c r="CX111" s="325">
        <f t="shared" si="61"/>
        <v>0</v>
      </c>
      <c r="CY111" s="325">
        <f t="shared" si="61"/>
        <v>0</v>
      </c>
      <c r="CZ111" s="325">
        <f t="shared" si="61"/>
        <v>0</v>
      </c>
      <c r="DA111" s="325">
        <f t="shared" si="61"/>
        <v>0</v>
      </c>
      <c r="DB111" s="325">
        <f t="shared" si="61"/>
        <v>0</v>
      </c>
      <c r="DC111" s="325">
        <f t="shared" si="61"/>
        <v>0</v>
      </c>
      <c r="DD111" s="325">
        <f t="shared" si="61"/>
        <v>0</v>
      </c>
      <c r="DE111" s="325">
        <f t="shared" si="61"/>
        <v>0</v>
      </c>
      <c r="DF111" s="325">
        <f t="shared" si="61"/>
        <v>0</v>
      </c>
      <c r="DG111" s="325">
        <f t="shared" si="61"/>
        <v>0</v>
      </c>
      <c r="DH111" s="325">
        <f t="shared" si="61"/>
        <v>0</v>
      </c>
      <c r="DI111" s="325">
        <f t="shared" si="61"/>
        <v>0</v>
      </c>
      <c r="DJ111" s="325">
        <f t="shared" si="61"/>
        <v>0</v>
      </c>
      <c r="DK111" s="325">
        <f t="shared" si="61"/>
        <v>0</v>
      </c>
      <c r="DL111" s="325">
        <f t="shared" si="61"/>
        <v>0</v>
      </c>
      <c r="DM111" s="325">
        <f t="shared" si="61"/>
        <v>0</v>
      </c>
      <c r="DN111" s="325">
        <f t="shared" si="61"/>
        <v>0</v>
      </c>
      <c r="DO111" s="325">
        <f t="shared" si="61"/>
        <v>0</v>
      </c>
      <c r="DP111" s="325">
        <f t="shared" si="61"/>
        <v>0</v>
      </c>
      <c r="DQ111" s="325">
        <f t="shared" si="61"/>
        <v>0</v>
      </c>
      <c r="DR111" s="325">
        <f t="shared" si="61"/>
        <v>0</v>
      </c>
      <c r="DS111" s="325">
        <f t="shared" si="61"/>
        <v>0</v>
      </c>
      <c r="DT111" s="325">
        <f t="shared" si="61"/>
        <v>0</v>
      </c>
      <c r="DU111" s="325">
        <f t="shared" si="61"/>
        <v>0</v>
      </c>
      <c r="DV111" s="325">
        <f t="shared" si="61"/>
        <v>0</v>
      </c>
      <c r="DW111" s="325">
        <f t="shared" si="61"/>
        <v>0</v>
      </c>
    </row>
    <row r="112" spans="6:127" ht="15.6" hidden="1" outlineLevel="1" thickTop="1" thickBot="1">
      <c r="F112" s="319" t="s">
        <v>600</v>
      </c>
      <c r="H112" s="326">
        <f>+IF(H111=0,0,H111-H113)</f>
        <v>0</v>
      </c>
      <c r="I112" s="327">
        <f>+IF(I111=0,0,I111-I113)</f>
        <v>0</v>
      </c>
      <c r="J112" s="327">
        <f t="shared" ref="J112:BU112" si="62">+IF(J111=0,0,J111-J113)</f>
        <v>0</v>
      </c>
      <c r="K112" s="327">
        <f t="shared" si="62"/>
        <v>0</v>
      </c>
      <c r="L112" s="327">
        <f t="shared" si="62"/>
        <v>0</v>
      </c>
      <c r="M112" s="327">
        <f t="shared" si="62"/>
        <v>0</v>
      </c>
      <c r="N112" s="327">
        <f t="shared" si="62"/>
        <v>0</v>
      </c>
      <c r="O112" s="327">
        <f t="shared" si="62"/>
        <v>0</v>
      </c>
      <c r="P112" s="327">
        <f t="shared" si="62"/>
        <v>0</v>
      </c>
      <c r="Q112" s="327">
        <f t="shared" si="62"/>
        <v>0</v>
      </c>
      <c r="R112" s="327">
        <f t="shared" si="62"/>
        <v>0</v>
      </c>
      <c r="S112" s="327">
        <f t="shared" si="62"/>
        <v>0</v>
      </c>
      <c r="T112" s="327">
        <f t="shared" si="62"/>
        <v>0</v>
      </c>
      <c r="U112" s="327">
        <f t="shared" si="62"/>
        <v>0</v>
      </c>
      <c r="V112" s="327">
        <f t="shared" si="62"/>
        <v>0</v>
      </c>
      <c r="W112" s="327">
        <f t="shared" si="62"/>
        <v>0</v>
      </c>
      <c r="X112" s="327">
        <f t="shared" si="62"/>
        <v>0</v>
      </c>
      <c r="Y112" s="327">
        <f t="shared" si="62"/>
        <v>0</v>
      </c>
      <c r="Z112" s="327">
        <f t="shared" si="62"/>
        <v>0</v>
      </c>
      <c r="AA112" s="327">
        <f t="shared" si="62"/>
        <v>0</v>
      </c>
      <c r="AB112" s="327">
        <f t="shared" si="62"/>
        <v>0</v>
      </c>
      <c r="AC112" s="327">
        <f t="shared" si="62"/>
        <v>0</v>
      </c>
      <c r="AD112" s="327">
        <f t="shared" si="62"/>
        <v>0</v>
      </c>
      <c r="AE112" s="327">
        <f t="shared" si="62"/>
        <v>0</v>
      </c>
      <c r="AF112" s="327">
        <f t="shared" si="62"/>
        <v>0</v>
      </c>
      <c r="AG112" s="327">
        <f t="shared" si="62"/>
        <v>0</v>
      </c>
      <c r="AH112" s="327">
        <f t="shared" si="62"/>
        <v>0</v>
      </c>
      <c r="AI112" s="327">
        <f t="shared" si="62"/>
        <v>0</v>
      </c>
      <c r="AJ112" s="327">
        <f t="shared" si="62"/>
        <v>0</v>
      </c>
      <c r="AK112" s="327">
        <f t="shared" si="62"/>
        <v>0</v>
      </c>
      <c r="AL112" s="327">
        <f t="shared" si="62"/>
        <v>0</v>
      </c>
      <c r="AM112" s="327">
        <f t="shared" si="62"/>
        <v>0</v>
      </c>
      <c r="AN112" s="327">
        <f t="shared" si="62"/>
        <v>0</v>
      </c>
      <c r="AO112" s="327">
        <f t="shared" si="62"/>
        <v>0</v>
      </c>
      <c r="AP112" s="327">
        <f t="shared" si="62"/>
        <v>0</v>
      </c>
      <c r="AQ112" s="327">
        <f t="shared" si="62"/>
        <v>0</v>
      </c>
      <c r="AR112" s="327">
        <f t="shared" si="62"/>
        <v>0</v>
      </c>
      <c r="AS112" s="327">
        <f t="shared" si="62"/>
        <v>0</v>
      </c>
      <c r="AT112" s="327">
        <f t="shared" si="62"/>
        <v>0</v>
      </c>
      <c r="AU112" s="327">
        <f t="shared" si="62"/>
        <v>0</v>
      </c>
      <c r="AV112" s="327">
        <f t="shared" si="62"/>
        <v>0</v>
      </c>
      <c r="AW112" s="327">
        <f t="shared" si="62"/>
        <v>0</v>
      </c>
      <c r="AX112" s="327">
        <f t="shared" si="62"/>
        <v>0</v>
      </c>
      <c r="AY112" s="327">
        <f t="shared" si="62"/>
        <v>0</v>
      </c>
      <c r="AZ112" s="327">
        <f t="shared" si="62"/>
        <v>0</v>
      </c>
      <c r="BA112" s="327">
        <f t="shared" si="62"/>
        <v>0</v>
      </c>
      <c r="BB112" s="327">
        <f t="shared" si="62"/>
        <v>0</v>
      </c>
      <c r="BC112" s="327">
        <f t="shared" si="62"/>
        <v>0</v>
      </c>
      <c r="BD112" s="327">
        <f t="shared" si="62"/>
        <v>0</v>
      </c>
      <c r="BE112" s="327">
        <f t="shared" si="62"/>
        <v>0</v>
      </c>
      <c r="BF112" s="327">
        <f t="shared" si="62"/>
        <v>0</v>
      </c>
      <c r="BG112" s="327">
        <f t="shared" si="62"/>
        <v>0</v>
      </c>
      <c r="BH112" s="327">
        <f t="shared" si="62"/>
        <v>0</v>
      </c>
      <c r="BI112" s="327">
        <f t="shared" si="62"/>
        <v>0</v>
      </c>
      <c r="BJ112" s="327">
        <f t="shared" si="62"/>
        <v>0</v>
      </c>
      <c r="BK112" s="327">
        <f t="shared" si="62"/>
        <v>0</v>
      </c>
      <c r="BL112" s="327">
        <f t="shared" si="62"/>
        <v>0</v>
      </c>
      <c r="BM112" s="327">
        <f t="shared" si="62"/>
        <v>0</v>
      </c>
      <c r="BN112" s="327">
        <f t="shared" si="62"/>
        <v>0</v>
      </c>
      <c r="BO112" s="327">
        <f t="shared" si="62"/>
        <v>0</v>
      </c>
      <c r="BP112" s="327">
        <f t="shared" si="62"/>
        <v>0</v>
      </c>
      <c r="BQ112" s="327">
        <f t="shared" si="62"/>
        <v>0</v>
      </c>
      <c r="BR112" s="327">
        <f t="shared" si="62"/>
        <v>0</v>
      </c>
      <c r="BS112" s="327">
        <f t="shared" si="62"/>
        <v>0</v>
      </c>
      <c r="BT112" s="327">
        <f t="shared" si="62"/>
        <v>0</v>
      </c>
      <c r="BU112" s="327">
        <f t="shared" si="62"/>
        <v>0</v>
      </c>
      <c r="BV112" s="327">
        <f t="shared" ref="BV112:DW112" si="63">+IF(BV111=0,0,BV111-BV113)</f>
        <v>0</v>
      </c>
      <c r="BW112" s="327">
        <f t="shared" si="63"/>
        <v>0</v>
      </c>
      <c r="BX112" s="327">
        <f t="shared" si="63"/>
        <v>0</v>
      </c>
      <c r="BY112" s="327">
        <f t="shared" si="63"/>
        <v>0</v>
      </c>
      <c r="BZ112" s="327">
        <f t="shared" si="63"/>
        <v>0</v>
      </c>
      <c r="CA112" s="327">
        <f t="shared" si="63"/>
        <v>0</v>
      </c>
      <c r="CB112" s="327">
        <f t="shared" si="63"/>
        <v>0</v>
      </c>
      <c r="CC112" s="327">
        <f t="shared" si="63"/>
        <v>0</v>
      </c>
      <c r="CD112" s="327">
        <f t="shared" si="63"/>
        <v>0</v>
      </c>
      <c r="CE112" s="327">
        <f t="shared" si="63"/>
        <v>0</v>
      </c>
      <c r="CF112" s="327">
        <f t="shared" si="63"/>
        <v>0</v>
      </c>
      <c r="CG112" s="327">
        <f t="shared" si="63"/>
        <v>0</v>
      </c>
      <c r="CH112" s="327">
        <f t="shared" si="63"/>
        <v>0</v>
      </c>
      <c r="CI112" s="327">
        <f t="shared" si="63"/>
        <v>0</v>
      </c>
      <c r="CJ112" s="327">
        <f t="shared" si="63"/>
        <v>0</v>
      </c>
      <c r="CK112" s="327">
        <f t="shared" si="63"/>
        <v>0</v>
      </c>
      <c r="CL112" s="327">
        <f t="shared" si="63"/>
        <v>0</v>
      </c>
      <c r="CM112" s="327">
        <f t="shared" si="63"/>
        <v>0</v>
      </c>
      <c r="CN112" s="327">
        <f t="shared" si="63"/>
        <v>0</v>
      </c>
      <c r="CO112" s="327">
        <f t="shared" si="63"/>
        <v>0</v>
      </c>
      <c r="CP112" s="327">
        <f t="shared" si="63"/>
        <v>0</v>
      </c>
      <c r="CQ112" s="327">
        <f t="shared" si="63"/>
        <v>0</v>
      </c>
      <c r="CR112" s="327">
        <f t="shared" si="63"/>
        <v>0</v>
      </c>
      <c r="CS112" s="327">
        <f t="shared" si="63"/>
        <v>0</v>
      </c>
      <c r="CT112" s="327">
        <f t="shared" si="63"/>
        <v>0</v>
      </c>
      <c r="CU112" s="327">
        <f t="shared" si="63"/>
        <v>0</v>
      </c>
      <c r="CV112" s="327">
        <f t="shared" si="63"/>
        <v>0</v>
      </c>
      <c r="CW112" s="327">
        <f t="shared" si="63"/>
        <v>0</v>
      </c>
      <c r="CX112" s="327">
        <f t="shared" si="63"/>
        <v>0</v>
      </c>
      <c r="CY112" s="327">
        <f t="shared" si="63"/>
        <v>0</v>
      </c>
      <c r="CZ112" s="327">
        <f t="shared" si="63"/>
        <v>0</v>
      </c>
      <c r="DA112" s="327">
        <f t="shared" si="63"/>
        <v>0</v>
      </c>
      <c r="DB112" s="327">
        <f t="shared" si="63"/>
        <v>0</v>
      </c>
      <c r="DC112" s="327">
        <f t="shared" si="63"/>
        <v>0</v>
      </c>
      <c r="DD112" s="327">
        <f t="shared" si="63"/>
        <v>0</v>
      </c>
      <c r="DE112" s="327">
        <f t="shared" si="63"/>
        <v>0</v>
      </c>
      <c r="DF112" s="327">
        <f t="shared" si="63"/>
        <v>0</v>
      </c>
      <c r="DG112" s="327">
        <f t="shared" si="63"/>
        <v>0</v>
      </c>
      <c r="DH112" s="327">
        <f t="shared" si="63"/>
        <v>0</v>
      </c>
      <c r="DI112" s="327">
        <f t="shared" si="63"/>
        <v>0</v>
      </c>
      <c r="DJ112" s="327">
        <f t="shared" si="63"/>
        <v>0</v>
      </c>
      <c r="DK112" s="327">
        <f t="shared" si="63"/>
        <v>0</v>
      </c>
      <c r="DL112" s="327">
        <f t="shared" si="63"/>
        <v>0</v>
      </c>
      <c r="DM112" s="327">
        <f t="shared" si="63"/>
        <v>0</v>
      </c>
      <c r="DN112" s="327">
        <f t="shared" si="63"/>
        <v>0</v>
      </c>
      <c r="DO112" s="327">
        <f t="shared" si="63"/>
        <v>0</v>
      </c>
      <c r="DP112" s="327">
        <f t="shared" si="63"/>
        <v>0</v>
      </c>
      <c r="DQ112" s="327">
        <f t="shared" si="63"/>
        <v>0</v>
      </c>
      <c r="DR112" s="327">
        <f t="shared" si="63"/>
        <v>0</v>
      </c>
      <c r="DS112" s="327">
        <f t="shared" si="63"/>
        <v>0</v>
      </c>
      <c r="DT112" s="327">
        <f t="shared" si="63"/>
        <v>0</v>
      </c>
      <c r="DU112" s="327">
        <f t="shared" si="63"/>
        <v>0</v>
      </c>
      <c r="DV112" s="327">
        <f t="shared" si="63"/>
        <v>0</v>
      </c>
      <c r="DW112" s="327">
        <f t="shared" si="63"/>
        <v>0</v>
      </c>
    </row>
    <row r="113" spans="1:127" ht="15.6" hidden="1" outlineLevel="1" thickTop="1" thickBot="1">
      <c r="F113" s="319" t="s">
        <v>601</v>
      </c>
      <c r="H113" s="326">
        <f>+H116*$G106</f>
        <v>0</v>
      </c>
      <c r="I113" s="327">
        <f t="shared" ref="I113:BT113" si="64">+H116*$G106</f>
        <v>0</v>
      </c>
      <c r="J113" s="327">
        <f t="shared" si="64"/>
        <v>0</v>
      </c>
      <c r="K113" s="327">
        <f t="shared" si="64"/>
        <v>0</v>
      </c>
      <c r="L113" s="327">
        <f t="shared" si="64"/>
        <v>0</v>
      </c>
      <c r="M113" s="327">
        <f t="shared" si="64"/>
        <v>0</v>
      </c>
      <c r="N113" s="327">
        <f t="shared" si="64"/>
        <v>0</v>
      </c>
      <c r="O113" s="327">
        <f t="shared" si="64"/>
        <v>0</v>
      </c>
      <c r="P113" s="327">
        <f t="shared" si="64"/>
        <v>0</v>
      </c>
      <c r="Q113" s="327">
        <f t="shared" si="64"/>
        <v>0</v>
      </c>
      <c r="R113" s="327">
        <f t="shared" si="64"/>
        <v>0</v>
      </c>
      <c r="S113" s="327">
        <f t="shared" si="64"/>
        <v>0</v>
      </c>
      <c r="T113" s="327">
        <f t="shared" si="64"/>
        <v>0</v>
      </c>
      <c r="U113" s="327">
        <f t="shared" si="64"/>
        <v>0</v>
      </c>
      <c r="V113" s="327">
        <f t="shared" si="64"/>
        <v>0</v>
      </c>
      <c r="W113" s="327">
        <f t="shared" si="64"/>
        <v>0</v>
      </c>
      <c r="X113" s="327">
        <f t="shared" si="64"/>
        <v>0</v>
      </c>
      <c r="Y113" s="327">
        <f t="shared" si="64"/>
        <v>0</v>
      </c>
      <c r="Z113" s="327">
        <f t="shared" si="64"/>
        <v>0</v>
      </c>
      <c r="AA113" s="327">
        <f t="shared" si="64"/>
        <v>0</v>
      </c>
      <c r="AB113" s="327">
        <f t="shared" si="64"/>
        <v>0</v>
      </c>
      <c r="AC113" s="327">
        <f t="shared" si="64"/>
        <v>0</v>
      </c>
      <c r="AD113" s="327">
        <f t="shared" si="64"/>
        <v>0</v>
      </c>
      <c r="AE113" s="327">
        <f t="shared" si="64"/>
        <v>0</v>
      </c>
      <c r="AF113" s="327">
        <f t="shared" si="64"/>
        <v>0</v>
      </c>
      <c r="AG113" s="327">
        <f t="shared" si="64"/>
        <v>0</v>
      </c>
      <c r="AH113" s="327">
        <f t="shared" si="64"/>
        <v>0</v>
      </c>
      <c r="AI113" s="327">
        <f t="shared" si="64"/>
        <v>0</v>
      </c>
      <c r="AJ113" s="327">
        <f t="shared" si="64"/>
        <v>0</v>
      </c>
      <c r="AK113" s="327">
        <f t="shared" si="64"/>
        <v>0</v>
      </c>
      <c r="AL113" s="327">
        <f t="shared" si="64"/>
        <v>0</v>
      </c>
      <c r="AM113" s="327">
        <f t="shared" si="64"/>
        <v>0</v>
      </c>
      <c r="AN113" s="327">
        <f t="shared" si="64"/>
        <v>0</v>
      </c>
      <c r="AO113" s="327">
        <f t="shared" si="64"/>
        <v>0</v>
      </c>
      <c r="AP113" s="327">
        <f t="shared" si="64"/>
        <v>0</v>
      </c>
      <c r="AQ113" s="327">
        <f t="shared" si="64"/>
        <v>0</v>
      </c>
      <c r="AR113" s="327">
        <f t="shared" si="64"/>
        <v>0</v>
      </c>
      <c r="AS113" s="327">
        <f t="shared" si="64"/>
        <v>0</v>
      </c>
      <c r="AT113" s="327">
        <f t="shared" si="64"/>
        <v>0</v>
      </c>
      <c r="AU113" s="327">
        <f t="shared" si="64"/>
        <v>0</v>
      </c>
      <c r="AV113" s="327">
        <f t="shared" si="64"/>
        <v>0</v>
      </c>
      <c r="AW113" s="327">
        <f t="shared" si="64"/>
        <v>0</v>
      </c>
      <c r="AX113" s="327">
        <f t="shared" si="64"/>
        <v>0</v>
      </c>
      <c r="AY113" s="327">
        <f t="shared" si="64"/>
        <v>0</v>
      </c>
      <c r="AZ113" s="327">
        <f t="shared" si="64"/>
        <v>0</v>
      </c>
      <c r="BA113" s="327">
        <f t="shared" si="64"/>
        <v>0</v>
      </c>
      <c r="BB113" s="327">
        <f t="shared" si="64"/>
        <v>0</v>
      </c>
      <c r="BC113" s="327">
        <f t="shared" si="64"/>
        <v>0</v>
      </c>
      <c r="BD113" s="327">
        <f t="shared" si="64"/>
        <v>0</v>
      </c>
      <c r="BE113" s="327">
        <f t="shared" si="64"/>
        <v>0</v>
      </c>
      <c r="BF113" s="327">
        <f t="shared" si="64"/>
        <v>0</v>
      </c>
      <c r="BG113" s="327">
        <f t="shared" si="64"/>
        <v>0</v>
      </c>
      <c r="BH113" s="327">
        <f t="shared" si="64"/>
        <v>0</v>
      </c>
      <c r="BI113" s="327">
        <f t="shared" si="64"/>
        <v>0</v>
      </c>
      <c r="BJ113" s="327">
        <f t="shared" si="64"/>
        <v>0</v>
      </c>
      <c r="BK113" s="327">
        <f t="shared" si="64"/>
        <v>0</v>
      </c>
      <c r="BL113" s="327">
        <f t="shared" si="64"/>
        <v>0</v>
      </c>
      <c r="BM113" s="327">
        <f t="shared" si="64"/>
        <v>0</v>
      </c>
      <c r="BN113" s="327">
        <f t="shared" si="64"/>
        <v>0</v>
      </c>
      <c r="BO113" s="327">
        <f t="shared" si="64"/>
        <v>0</v>
      </c>
      <c r="BP113" s="327">
        <f t="shared" si="64"/>
        <v>0</v>
      </c>
      <c r="BQ113" s="327">
        <f t="shared" si="64"/>
        <v>0</v>
      </c>
      <c r="BR113" s="327">
        <f t="shared" si="64"/>
        <v>0</v>
      </c>
      <c r="BS113" s="327">
        <f t="shared" si="64"/>
        <v>0</v>
      </c>
      <c r="BT113" s="327">
        <f t="shared" si="64"/>
        <v>0</v>
      </c>
      <c r="BU113" s="327">
        <f t="shared" ref="BU113:DW113" si="65">+BT116*$G106</f>
        <v>0</v>
      </c>
      <c r="BV113" s="327">
        <f t="shared" si="65"/>
        <v>0</v>
      </c>
      <c r="BW113" s="327">
        <f t="shared" si="65"/>
        <v>0</v>
      </c>
      <c r="BX113" s="327">
        <f t="shared" si="65"/>
        <v>0</v>
      </c>
      <c r="BY113" s="327">
        <f t="shared" si="65"/>
        <v>0</v>
      </c>
      <c r="BZ113" s="327">
        <f t="shared" si="65"/>
        <v>0</v>
      </c>
      <c r="CA113" s="327">
        <f t="shared" si="65"/>
        <v>0</v>
      </c>
      <c r="CB113" s="327">
        <f t="shared" si="65"/>
        <v>0</v>
      </c>
      <c r="CC113" s="327">
        <f t="shared" si="65"/>
        <v>0</v>
      </c>
      <c r="CD113" s="327">
        <f t="shared" si="65"/>
        <v>0</v>
      </c>
      <c r="CE113" s="327">
        <f t="shared" si="65"/>
        <v>0</v>
      </c>
      <c r="CF113" s="327">
        <f t="shared" si="65"/>
        <v>0</v>
      </c>
      <c r="CG113" s="327">
        <f t="shared" si="65"/>
        <v>0</v>
      </c>
      <c r="CH113" s="327">
        <f t="shared" si="65"/>
        <v>0</v>
      </c>
      <c r="CI113" s="327">
        <f t="shared" si="65"/>
        <v>0</v>
      </c>
      <c r="CJ113" s="327">
        <f t="shared" si="65"/>
        <v>0</v>
      </c>
      <c r="CK113" s="327">
        <f t="shared" si="65"/>
        <v>0</v>
      </c>
      <c r="CL113" s="327">
        <f t="shared" si="65"/>
        <v>0</v>
      </c>
      <c r="CM113" s="327">
        <f t="shared" si="65"/>
        <v>0</v>
      </c>
      <c r="CN113" s="327">
        <f t="shared" si="65"/>
        <v>0</v>
      </c>
      <c r="CO113" s="327">
        <f t="shared" si="65"/>
        <v>0</v>
      </c>
      <c r="CP113" s="327">
        <f t="shared" si="65"/>
        <v>0</v>
      </c>
      <c r="CQ113" s="327">
        <f t="shared" si="65"/>
        <v>0</v>
      </c>
      <c r="CR113" s="327">
        <f t="shared" si="65"/>
        <v>0</v>
      </c>
      <c r="CS113" s="327">
        <f t="shared" si="65"/>
        <v>0</v>
      </c>
      <c r="CT113" s="327">
        <f t="shared" si="65"/>
        <v>0</v>
      </c>
      <c r="CU113" s="327">
        <f t="shared" si="65"/>
        <v>0</v>
      </c>
      <c r="CV113" s="327">
        <f t="shared" si="65"/>
        <v>0</v>
      </c>
      <c r="CW113" s="327">
        <f t="shared" si="65"/>
        <v>0</v>
      </c>
      <c r="CX113" s="327">
        <f t="shared" si="65"/>
        <v>0</v>
      </c>
      <c r="CY113" s="327">
        <f t="shared" si="65"/>
        <v>0</v>
      </c>
      <c r="CZ113" s="327">
        <f t="shared" si="65"/>
        <v>0</v>
      </c>
      <c r="DA113" s="327">
        <f t="shared" si="65"/>
        <v>0</v>
      </c>
      <c r="DB113" s="327">
        <f t="shared" si="65"/>
        <v>0</v>
      </c>
      <c r="DC113" s="327">
        <f t="shared" si="65"/>
        <v>0</v>
      </c>
      <c r="DD113" s="327">
        <f t="shared" si="65"/>
        <v>0</v>
      </c>
      <c r="DE113" s="327">
        <f t="shared" si="65"/>
        <v>0</v>
      </c>
      <c r="DF113" s="327">
        <f t="shared" si="65"/>
        <v>0</v>
      </c>
      <c r="DG113" s="327">
        <f t="shared" si="65"/>
        <v>0</v>
      </c>
      <c r="DH113" s="327">
        <f t="shared" si="65"/>
        <v>0</v>
      </c>
      <c r="DI113" s="327">
        <f t="shared" si="65"/>
        <v>0</v>
      </c>
      <c r="DJ113" s="327">
        <f t="shared" si="65"/>
        <v>0</v>
      </c>
      <c r="DK113" s="327">
        <f t="shared" si="65"/>
        <v>0</v>
      </c>
      <c r="DL113" s="327">
        <f t="shared" si="65"/>
        <v>0</v>
      </c>
      <c r="DM113" s="327">
        <f t="shared" si="65"/>
        <v>0</v>
      </c>
      <c r="DN113" s="327">
        <f t="shared" si="65"/>
        <v>0</v>
      </c>
      <c r="DO113" s="327">
        <f t="shared" si="65"/>
        <v>0</v>
      </c>
      <c r="DP113" s="327">
        <f t="shared" si="65"/>
        <v>0</v>
      </c>
      <c r="DQ113" s="327">
        <f t="shared" si="65"/>
        <v>0</v>
      </c>
      <c r="DR113" s="327">
        <f t="shared" si="65"/>
        <v>0</v>
      </c>
      <c r="DS113" s="327">
        <f t="shared" si="65"/>
        <v>0</v>
      </c>
      <c r="DT113" s="327">
        <f t="shared" si="65"/>
        <v>0</v>
      </c>
      <c r="DU113" s="327">
        <f t="shared" si="65"/>
        <v>0</v>
      </c>
      <c r="DV113" s="327">
        <f t="shared" si="65"/>
        <v>0</v>
      </c>
      <c r="DW113" s="328">
        <f t="shared" si="65"/>
        <v>0</v>
      </c>
    </row>
    <row r="114" spans="1:127" ht="15.6" hidden="1" outlineLevel="1" thickTop="1" thickBot="1">
      <c r="F114" s="319" t="s">
        <v>602</v>
      </c>
      <c r="H114" s="326">
        <f t="shared" ref="H114:BS114" si="66">+IF(AND($G97=H110,$G98=H109),$G103,0)</f>
        <v>0</v>
      </c>
      <c r="I114" s="327">
        <f t="shared" si="66"/>
        <v>0</v>
      </c>
      <c r="J114" s="327">
        <f t="shared" si="66"/>
        <v>0</v>
      </c>
      <c r="K114" s="327">
        <f t="shared" si="66"/>
        <v>0</v>
      </c>
      <c r="L114" s="327">
        <f t="shared" si="66"/>
        <v>0</v>
      </c>
      <c r="M114" s="327">
        <f t="shared" si="66"/>
        <v>0</v>
      </c>
      <c r="N114" s="327">
        <f t="shared" si="66"/>
        <v>0</v>
      </c>
      <c r="O114" s="327">
        <f t="shared" si="66"/>
        <v>0</v>
      </c>
      <c r="P114" s="327">
        <f t="shared" si="66"/>
        <v>0</v>
      </c>
      <c r="Q114" s="327">
        <f t="shared" si="66"/>
        <v>0</v>
      </c>
      <c r="R114" s="327">
        <f t="shared" si="66"/>
        <v>0</v>
      </c>
      <c r="S114" s="327">
        <f t="shared" si="66"/>
        <v>0</v>
      </c>
      <c r="T114" s="327">
        <f t="shared" si="66"/>
        <v>0</v>
      </c>
      <c r="U114" s="327">
        <f t="shared" si="66"/>
        <v>0</v>
      </c>
      <c r="V114" s="327">
        <f t="shared" si="66"/>
        <v>0</v>
      </c>
      <c r="W114" s="327">
        <f t="shared" si="66"/>
        <v>0</v>
      </c>
      <c r="X114" s="327">
        <f t="shared" si="66"/>
        <v>0</v>
      </c>
      <c r="Y114" s="327">
        <f t="shared" si="66"/>
        <v>0</v>
      </c>
      <c r="Z114" s="327">
        <f t="shared" si="66"/>
        <v>0</v>
      </c>
      <c r="AA114" s="327">
        <f t="shared" si="66"/>
        <v>0</v>
      </c>
      <c r="AB114" s="327">
        <f t="shared" si="66"/>
        <v>0</v>
      </c>
      <c r="AC114" s="327">
        <f t="shared" si="66"/>
        <v>0</v>
      </c>
      <c r="AD114" s="327">
        <f t="shared" si="66"/>
        <v>0</v>
      </c>
      <c r="AE114" s="327">
        <f t="shared" si="66"/>
        <v>0</v>
      </c>
      <c r="AF114" s="327">
        <f t="shared" si="66"/>
        <v>0</v>
      </c>
      <c r="AG114" s="327">
        <f t="shared" si="66"/>
        <v>0</v>
      </c>
      <c r="AH114" s="327">
        <f t="shared" si="66"/>
        <v>0</v>
      </c>
      <c r="AI114" s="327">
        <f t="shared" si="66"/>
        <v>0</v>
      </c>
      <c r="AJ114" s="327">
        <f t="shared" si="66"/>
        <v>0</v>
      </c>
      <c r="AK114" s="327">
        <f t="shared" si="66"/>
        <v>0</v>
      </c>
      <c r="AL114" s="327">
        <f t="shared" si="66"/>
        <v>0</v>
      </c>
      <c r="AM114" s="327">
        <f t="shared" si="66"/>
        <v>0</v>
      </c>
      <c r="AN114" s="327">
        <f t="shared" si="66"/>
        <v>0</v>
      </c>
      <c r="AO114" s="327">
        <f t="shared" si="66"/>
        <v>0</v>
      </c>
      <c r="AP114" s="327">
        <f t="shared" si="66"/>
        <v>0</v>
      </c>
      <c r="AQ114" s="327">
        <f t="shared" si="66"/>
        <v>0</v>
      </c>
      <c r="AR114" s="327">
        <f t="shared" si="66"/>
        <v>0</v>
      </c>
      <c r="AS114" s="327">
        <f t="shared" si="66"/>
        <v>0</v>
      </c>
      <c r="AT114" s="327">
        <f t="shared" si="66"/>
        <v>0</v>
      </c>
      <c r="AU114" s="327">
        <f t="shared" si="66"/>
        <v>0</v>
      </c>
      <c r="AV114" s="327">
        <f t="shared" si="66"/>
        <v>0</v>
      </c>
      <c r="AW114" s="327">
        <f t="shared" si="66"/>
        <v>0</v>
      </c>
      <c r="AX114" s="327">
        <f t="shared" si="66"/>
        <v>0</v>
      </c>
      <c r="AY114" s="327">
        <f t="shared" si="66"/>
        <v>0</v>
      </c>
      <c r="AZ114" s="327">
        <f t="shared" si="66"/>
        <v>0</v>
      </c>
      <c r="BA114" s="327">
        <f t="shared" si="66"/>
        <v>0</v>
      </c>
      <c r="BB114" s="327">
        <f t="shared" si="66"/>
        <v>0</v>
      </c>
      <c r="BC114" s="327">
        <f t="shared" si="66"/>
        <v>0</v>
      </c>
      <c r="BD114" s="327">
        <f t="shared" si="66"/>
        <v>0</v>
      </c>
      <c r="BE114" s="327">
        <f t="shared" si="66"/>
        <v>0</v>
      </c>
      <c r="BF114" s="327">
        <f t="shared" si="66"/>
        <v>0</v>
      </c>
      <c r="BG114" s="327">
        <f t="shared" si="66"/>
        <v>0</v>
      </c>
      <c r="BH114" s="327">
        <f t="shared" si="66"/>
        <v>0</v>
      </c>
      <c r="BI114" s="327">
        <f t="shared" si="66"/>
        <v>0</v>
      </c>
      <c r="BJ114" s="327">
        <f t="shared" si="66"/>
        <v>0</v>
      </c>
      <c r="BK114" s="327">
        <f t="shared" si="66"/>
        <v>0</v>
      </c>
      <c r="BL114" s="327">
        <f t="shared" si="66"/>
        <v>0</v>
      </c>
      <c r="BM114" s="327">
        <f t="shared" si="66"/>
        <v>0</v>
      </c>
      <c r="BN114" s="327">
        <f t="shared" si="66"/>
        <v>0</v>
      </c>
      <c r="BO114" s="327">
        <f t="shared" si="66"/>
        <v>0</v>
      </c>
      <c r="BP114" s="327">
        <f t="shared" si="66"/>
        <v>0</v>
      </c>
      <c r="BQ114" s="327">
        <f t="shared" si="66"/>
        <v>0</v>
      </c>
      <c r="BR114" s="327">
        <f t="shared" si="66"/>
        <v>0</v>
      </c>
      <c r="BS114" s="327">
        <f t="shared" si="66"/>
        <v>0</v>
      </c>
      <c r="BT114" s="327">
        <f t="shared" ref="BT114:DW114" si="67">+IF(AND($G97=BT110,$G98=BT109),$G103,0)</f>
        <v>0</v>
      </c>
      <c r="BU114" s="327">
        <f t="shared" si="67"/>
        <v>0</v>
      </c>
      <c r="BV114" s="327">
        <f t="shared" si="67"/>
        <v>0</v>
      </c>
      <c r="BW114" s="327">
        <f t="shared" si="67"/>
        <v>0</v>
      </c>
      <c r="BX114" s="327">
        <f t="shared" si="67"/>
        <v>0</v>
      </c>
      <c r="BY114" s="327">
        <f t="shared" si="67"/>
        <v>0</v>
      </c>
      <c r="BZ114" s="327">
        <f t="shared" si="67"/>
        <v>0</v>
      </c>
      <c r="CA114" s="327">
        <f t="shared" si="67"/>
        <v>0</v>
      </c>
      <c r="CB114" s="327">
        <f t="shared" si="67"/>
        <v>0</v>
      </c>
      <c r="CC114" s="327">
        <f t="shared" si="67"/>
        <v>0</v>
      </c>
      <c r="CD114" s="327">
        <f t="shared" si="67"/>
        <v>0</v>
      </c>
      <c r="CE114" s="327">
        <f t="shared" si="67"/>
        <v>0</v>
      </c>
      <c r="CF114" s="327">
        <f t="shared" si="67"/>
        <v>0</v>
      </c>
      <c r="CG114" s="327">
        <f t="shared" si="67"/>
        <v>0</v>
      </c>
      <c r="CH114" s="327">
        <f t="shared" si="67"/>
        <v>0</v>
      </c>
      <c r="CI114" s="327">
        <f t="shared" si="67"/>
        <v>0</v>
      </c>
      <c r="CJ114" s="327">
        <f t="shared" si="67"/>
        <v>0</v>
      </c>
      <c r="CK114" s="327">
        <f t="shared" si="67"/>
        <v>0</v>
      </c>
      <c r="CL114" s="327">
        <f t="shared" si="67"/>
        <v>0</v>
      </c>
      <c r="CM114" s="327">
        <f t="shared" si="67"/>
        <v>0</v>
      </c>
      <c r="CN114" s="327">
        <f t="shared" si="67"/>
        <v>0</v>
      </c>
      <c r="CO114" s="327">
        <f t="shared" si="67"/>
        <v>0</v>
      </c>
      <c r="CP114" s="327">
        <f t="shared" si="67"/>
        <v>0</v>
      </c>
      <c r="CQ114" s="327">
        <f t="shared" si="67"/>
        <v>0</v>
      </c>
      <c r="CR114" s="327">
        <f t="shared" si="67"/>
        <v>0</v>
      </c>
      <c r="CS114" s="327">
        <f t="shared" si="67"/>
        <v>0</v>
      </c>
      <c r="CT114" s="327">
        <f t="shared" si="67"/>
        <v>0</v>
      </c>
      <c r="CU114" s="327">
        <f t="shared" si="67"/>
        <v>0</v>
      </c>
      <c r="CV114" s="327">
        <f t="shared" si="67"/>
        <v>0</v>
      </c>
      <c r="CW114" s="327">
        <f t="shared" si="67"/>
        <v>0</v>
      </c>
      <c r="CX114" s="327">
        <f t="shared" si="67"/>
        <v>0</v>
      </c>
      <c r="CY114" s="327">
        <f t="shared" si="67"/>
        <v>0</v>
      </c>
      <c r="CZ114" s="327">
        <f t="shared" si="67"/>
        <v>0</v>
      </c>
      <c r="DA114" s="327">
        <f t="shared" si="67"/>
        <v>0</v>
      </c>
      <c r="DB114" s="327">
        <f t="shared" si="67"/>
        <v>0</v>
      </c>
      <c r="DC114" s="327">
        <f t="shared" si="67"/>
        <v>0</v>
      </c>
      <c r="DD114" s="327">
        <f t="shared" si="67"/>
        <v>0</v>
      </c>
      <c r="DE114" s="327">
        <f t="shared" si="67"/>
        <v>0</v>
      </c>
      <c r="DF114" s="327">
        <f t="shared" si="67"/>
        <v>0</v>
      </c>
      <c r="DG114" s="327">
        <f t="shared" si="67"/>
        <v>0</v>
      </c>
      <c r="DH114" s="327">
        <f t="shared" si="67"/>
        <v>0</v>
      </c>
      <c r="DI114" s="327">
        <f t="shared" si="67"/>
        <v>0</v>
      </c>
      <c r="DJ114" s="327">
        <f t="shared" si="67"/>
        <v>0</v>
      </c>
      <c r="DK114" s="327">
        <f t="shared" si="67"/>
        <v>0</v>
      </c>
      <c r="DL114" s="327">
        <f t="shared" si="67"/>
        <v>0</v>
      </c>
      <c r="DM114" s="327">
        <f t="shared" si="67"/>
        <v>0</v>
      </c>
      <c r="DN114" s="327">
        <f t="shared" si="67"/>
        <v>0</v>
      </c>
      <c r="DO114" s="327">
        <f t="shared" si="67"/>
        <v>0</v>
      </c>
      <c r="DP114" s="327">
        <f t="shared" si="67"/>
        <v>0</v>
      </c>
      <c r="DQ114" s="327">
        <f t="shared" si="67"/>
        <v>0</v>
      </c>
      <c r="DR114" s="327">
        <f t="shared" si="67"/>
        <v>0</v>
      </c>
      <c r="DS114" s="327">
        <f t="shared" si="67"/>
        <v>0</v>
      </c>
      <c r="DT114" s="327">
        <f t="shared" si="67"/>
        <v>0</v>
      </c>
      <c r="DU114" s="327">
        <f t="shared" si="67"/>
        <v>0</v>
      </c>
      <c r="DV114" s="327">
        <f t="shared" si="67"/>
        <v>0</v>
      </c>
      <c r="DW114" s="328">
        <f t="shared" si="67"/>
        <v>0</v>
      </c>
    </row>
    <row r="115" spans="1:127" ht="15.6" hidden="1" outlineLevel="1" thickTop="1" thickBot="1">
      <c r="F115" s="319" t="s">
        <v>303</v>
      </c>
      <c r="H115" s="326">
        <f t="shared" ref="H115:BS115" si="68">+IF(H116=$G103,H113,0)</f>
        <v>0</v>
      </c>
      <c r="I115" s="327">
        <f t="shared" si="68"/>
        <v>0</v>
      </c>
      <c r="J115" s="327">
        <f t="shared" si="68"/>
        <v>0</v>
      </c>
      <c r="K115" s="327">
        <f t="shared" si="68"/>
        <v>0</v>
      </c>
      <c r="L115" s="327">
        <f t="shared" si="68"/>
        <v>0</v>
      </c>
      <c r="M115" s="327">
        <f t="shared" si="68"/>
        <v>0</v>
      </c>
      <c r="N115" s="327">
        <f t="shared" si="68"/>
        <v>0</v>
      </c>
      <c r="O115" s="327">
        <f t="shared" si="68"/>
        <v>0</v>
      </c>
      <c r="P115" s="327">
        <f t="shared" si="68"/>
        <v>0</v>
      </c>
      <c r="Q115" s="327">
        <f t="shared" si="68"/>
        <v>0</v>
      </c>
      <c r="R115" s="327">
        <f t="shared" si="68"/>
        <v>0</v>
      </c>
      <c r="S115" s="327">
        <f t="shared" si="68"/>
        <v>0</v>
      </c>
      <c r="T115" s="327">
        <f t="shared" si="68"/>
        <v>0</v>
      </c>
      <c r="U115" s="327">
        <f t="shared" si="68"/>
        <v>0</v>
      </c>
      <c r="V115" s="327">
        <f t="shared" si="68"/>
        <v>0</v>
      </c>
      <c r="W115" s="327">
        <f t="shared" si="68"/>
        <v>0</v>
      </c>
      <c r="X115" s="327">
        <f t="shared" si="68"/>
        <v>0</v>
      </c>
      <c r="Y115" s="327">
        <f t="shared" si="68"/>
        <v>0</v>
      </c>
      <c r="Z115" s="327">
        <f t="shared" si="68"/>
        <v>0</v>
      </c>
      <c r="AA115" s="327">
        <f t="shared" si="68"/>
        <v>0</v>
      </c>
      <c r="AB115" s="327">
        <f t="shared" si="68"/>
        <v>0</v>
      </c>
      <c r="AC115" s="327">
        <f t="shared" si="68"/>
        <v>0</v>
      </c>
      <c r="AD115" s="327">
        <f t="shared" si="68"/>
        <v>0</v>
      </c>
      <c r="AE115" s="327">
        <f t="shared" si="68"/>
        <v>0</v>
      </c>
      <c r="AF115" s="327">
        <f t="shared" si="68"/>
        <v>0</v>
      </c>
      <c r="AG115" s="327">
        <f t="shared" si="68"/>
        <v>0</v>
      </c>
      <c r="AH115" s="327">
        <f t="shared" si="68"/>
        <v>0</v>
      </c>
      <c r="AI115" s="327">
        <f t="shared" si="68"/>
        <v>0</v>
      </c>
      <c r="AJ115" s="327">
        <f t="shared" si="68"/>
        <v>0</v>
      </c>
      <c r="AK115" s="327">
        <f t="shared" si="68"/>
        <v>0</v>
      </c>
      <c r="AL115" s="327">
        <f t="shared" si="68"/>
        <v>0</v>
      </c>
      <c r="AM115" s="327">
        <f t="shared" si="68"/>
        <v>0</v>
      </c>
      <c r="AN115" s="327">
        <f t="shared" si="68"/>
        <v>0</v>
      </c>
      <c r="AO115" s="327">
        <f t="shared" si="68"/>
        <v>0</v>
      </c>
      <c r="AP115" s="327">
        <f t="shared" si="68"/>
        <v>0</v>
      </c>
      <c r="AQ115" s="327">
        <f t="shared" si="68"/>
        <v>0</v>
      </c>
      <c r="AR115" s="327">
        <f t="shared" si="68"/>
        <v>0</v>
      </c>
      <c r="AS115" s="327">
        <f t="shared" si="68"/>
        <v>0</v>
      </c>
      <c r="AT115" s="327">
        <f t="shared" si="68"/>
        <v>0</v>
      </c>
      <c r="AU115" s="327">
        <f t="shared" si="68"/>
        <v>0</v>
      </c>
      <c r="AV115" s="327">
        <f t="shared" si="68"/>
        <v>0</v>
      </c>
      <c r="AW115" s="327">
        <f t="shared" si="68"/>
        <v>0</v>
      </c>
      <c r="AX115" s="327">
        <f t="shared" si="68"/>
        <v>0</v>
      </c>
      <c r="AY115" s="327">
        <f t="shared" si="68"/>
        <v>0</v>
      </c>
      <c r="AZ115" s="327">
        <f t="shared" si="68"/>
        <v>0</v>
      </c>
      <c r="BA115" s="327">
        <f t="shared" si="68"/>
        <v>0</v>
      </c>
      <c r="BB115" s="327">
        <f t="shared" si="68"/>
        <v>0</v>
      </c>
      <c r="BC115" s="327">
        <f t="shared" si="68"/>
        <v>0</v>
      </c>
      <c r="BD115" s="327">
        <f t="shared" si="68"/>
        <v>0</v>
      </c>
      <c r="BE115" s="327">
        <f t="shared" si="68"/>
        <v>0</v>
      </c>
      <c r="BF115" s="327">
        <f t="shared" si="68"/>
        <v>0</v>
      </c>
      <c r="BG115" s="327">
        <f t="shared" si="68"/>
        <v>0</v>
      </c>
      <c r="BH115" s="327">
        <f t="shared" si="68"/>
        <v>0</v>
      </c>
      <c r="BI115" s="327">
        <f t="shared" si="68"/>
        <v>0</v>
      </c>
      <c r="BJ115" s="327">
        <f t="shared" si="68"/>
        <v>0</v>
      </c>
      <c r="BK115" s="327">
        <f t="shared" si="68"/>
        <v>0</v>
      </c>
      <c r="BL115" s="327">
        <f t="shared" si="68"/>
        <v>0</v>
      </c>
      <c r="BM115" s="327">
        <f t="shared" si="68"/>
        <v>0</v>
      </c>
      <c r="BN115" s="327">
        <f t="shared" si="68"/>
        <v>0</v>
      </c>
      <c r="BO115" s="327">
        <f t="shared" si="68"/>
        <v>0</v>
      </c>
      <c r="BP115" s="327">
        <f t="shared" si="68"/>
        <v>0</v>
      </c>
      <c r="BQ115" s="327">
        <f t="shared" si="68"/>
        <v>0</v>
      </c>
      <c r="BR115" s="327">
        <f t="shared" si="68"/>
        <v>0</v>
      </c>
      <c r="BS115" s="327">
        <f t="shared" si="68"/>
        <v>0</v>
      </c>
      <c r="BT115" s="327">
        <f t="shared" ref="BT115:DW115" si="69">+IF(BT116=$G103,BT113,0)</f>
        <v>0</v>
      </c>
      <c r="BU115" s="327">
        <f t="shared" si="69"/>
        <v>0</v>
      </c>
      <c r="BV115" s="327">
        <f t="shared" si="69"/>
        <v>0</v>
      </c>
      <c r="BW115" s="327">
        <f t="shared" si="69"/>
        <v>0</v>
      </c>
      <c r="BX115" s="327">
        <f t="shared" si="69"/>
        <v>0</v>
      </c>
      <c r="BY115" s="327">
        <f t="shared" si="69"/>
        <v>0</v>
      </c>
      <c r="BZ115" s="327">
        <f t="shared" si="69"/>
        <v>0</v>
      </c>
      <c r="CA115" s="327">
        <f t="shared" si="69"/>
        <v>0</v>
      </c>
      <c r="CB115" s="327">
        <f t="shared" si="69"/>
        <v>0</v>
      </c>
      <c r="CC115" s="327">
        <f t="shared" si="69"/>
        <v>0</v>
      </c>
      <c r="CD115" s="327">
        <f t="shared" si="69"/>
        <v>0</v>
      </c>
      <c r="CE115" s="327">
        <f t="shared" si="69"/>
        <v>0</v>
      </c>
      <c r="CF115" s="327">
        <f t="shared" si="69"/>
        <v>0</v>
      </c>
      <c r="CG115" s="327">
        <f t="shared" si="69"/>
        <v>0</v>
      </c>
      <c r="CH115" s="327">
        <f t="shared" si="69"/>
        <v>0</v>
      </c>
      <c r="CI115" s="327">
        <f t="shared" si="69"/>
        <v>0</v>
      </c>
      <c r="CJ115" s="327">
        <f t="shared" si="69"/>
        <v>0</v>
      </c>
      <c r="CK115" s="327">
        <f t="shared" si="69"/>
        <v>0</v>
      </c>
      <c r="CL115" s="327">
        <f t="shared" si="69"/>
        <v>0</v>
      </c>
      <c r="CM115" s="327">
        <f t="shared" si="69"/>
        <v>0</v>
      </c>
      <c r="CN115" s="327">
        <f t="shared" si="69"/>
        <v>0</v>
      </c>
      <c r="CO115" s="327">
        <f t="shared" si="69"/>
        <v>0</v>
      </c>
      <c r="CP115" s="327">
        <f t="shared" si="69"/>
        <v>0</v>
      </c>
      <c r="CQ115" s="327">
        <f t="shared" si="69"/>
        <v>0</v>
      </c>
      <c r="CR115" s="327">
        <f t="shared" si="69"/>
        <v>0</v>
      </c>
      <c r="CS115" s="327">
        <f t="shared" si="69"/>
        <v>0</v>
      </c>
      <c r="CT115" s="327">
        <f t="shared" si="69"/>
        <v>0</v>
      </c>
      <c r="CU115" s="327">
        <f t="shared" si="69"/>
        <v>0</v>
      </c>
      <c r="CV115" s="327">
        <f t="shared" si="69"/>
        <v>0</v>
      </c>
      <c r="CW115" s="327">
        <f t="shared" si="69"/>
        <v>0</v>
      </c>
      <c r="CX115" s="327">
        <f t="shared" si="69"/>
        <v>0</v>
      </c>
      <c r="CY115" s="327">
        <f t="shared" si="69"/>
        <v>0</v>
      </c>
      <c r="CZ115" s="327">
        <f t="shared" si="69"/>
        <v>0</v>
      </c>
      <c r="DA115" s="327">
        <f t="shared" si="69"/>
        <v>0</v>
      </c>
      <c r="DB115" s="327">
        <f t="shared" si="69"/>
        <v>0</v>
      </c>
      <c r="DC115" s="327">
        <f t="shared" si="69"/>
        <v>0</v>
      </c>
      <c r="DD115" s="327">
        <f t="shared" si="69"/>
        <v>0</v>
      </c>
      <c r="DE115" s="327">
        <f t="shared" si="69"/>
        <v>0</v>
      </c>
      <c r="DF115" s="327">
        <f t="shared" si="69"/>
        <v>0</v>
      </c>
      <c r="DG115" s="327">
        <f t="shared" si="69"/>
        <v>0</v>
      </c>
      <c r="DH115" s="327">
        <f t="shared" si="69"/>
        <v>0</v>
      </c>
      <c r="DI115" s="327">
        <f t="shared" si="69"/>
        <v>0</v>
      </c>
      <c r="DJ115" s="327">
        <f t="shared" si="69"/>
        <v>0</v>
      </c>
      <c r="DK115" s="327">
        <f t="shared" si="69"/>
        <v>0</v>
      </c>
      <c r="DL115" s="327">
        <f t="shared" si="69"/>
        <v>0</v>
      </c>
      <c r="DM115" s="327">
        <f t="shared" si="69"/>
        <v>0</v>
      </c>
      <c r="DN115" s="327">
        <f t="shared" si="69"/>
        <v>0</v>
      </c>
      <c r="DO115" s="327">
        <f t="shared" si="69"/>
        <v>0</v>
      </c>
      <c r="DP115" s="327">
        <f t="shared" si="69"/>
        <v>0</v>
      </c>
      <c r="DQ115" s="327">
        <f t="shared" si="69"/>
        <v>0</v>
      </c>
      <c r="DR115" s="327">
        <f t="shared" si="69"/>
        <v>0</v>
      </c>
      <c r="DS115" s="327">
        <f t="shared" si="69"/>
        <v>0</v>
      </c>
      <c r="DT115" s="327">
        <f t="shared" si="69"/>
        <v>0</v>
      </c>
      <c r="DU115" s="327">
        <f t="shared" si="69"/>
        <v>0</v>
      </c>
      <c r="DV115" s="327">
        <f t="shared" si="69"/>
        <v>0</v>
      </c>
      <c r="DW115" s="327">
        <f t="shared" si="69"/>
        <v>0</v>
      </c>
    </row>
    <row r="116" spans="1:127" ht="15.6" hidden="1" outlineLevel="1" thickTop="1" thickBot="1">
      <c r="F116" s="319" t="s">
        <v>603</v>
      </c>
      <c r="H116" s="329">
        <f>+H114</f>
        <v>0</v>
      </c>
      <c r="I116" s="330">
        <f t="shared" ref="I116:BT116" si="70">+H116+I114-I112</f>
        <v>0</v>
      </c>
      <c r="J116" s="330">
        <f t="shared" si="70"/>
        <v>0</v>
      </c>
      <c r="K116" s="330">
        <f t="shared" si="70"/>
        <v>0</v>
      </c>
      <c r="L116" s="330">
        <f t="shared" si="70"/>
        <v>0</v>
      </c>
      <c r="M116" s="330">
        <f t="shared" si="70"/>
        <v>0</v>
      </c>
      <c r="N116" s="330">
        <f t="shared" si="70"/>
        <v>0</v>
      </c>
      <c r="O116" s="330">
        <f t="shared" si="70"/>
        <v>0</v>
      </c>
      <c r="P116" s="330">
        <f t="shared" si="70"/>
        <v>0</v>
      </c>
      <c r="Q116" s="330">
        <f t="shared" si="70"/>
        <v>0</v>
      </c>
      <c r="R116" s="330">
        <f t="shared" si="70"/>
        <v>0</v>
      </c>
      <c r="S116" s="330">
        <f t="shared" si="70"/>
        <v>0</v>
      </c>
      <c r="T116" s="330">
        <f t="shared" si="70"/>
        <v>0</v>
      </c>
      <c r="U116" s="330">
        <f t="shared" si="70"/>
        <v>0</v>
      </c>
      <c r="V116" s="330">
        <f t="shared" si="70"/>
        <v>0</v>
      </c>
      <c r="W116" s="330">
        <f t="shared" si="70"/>
        <v>0</v>
      </c>
      <c r="X116" s="330">
        <f t="shared" si="70"/>
        <v>0</v>
      </c>
      <c r="Y116" s="330">
        <f t="shared" si="70"/>
        <v>0</v>
      </c>
      <c r="Z116" s="330">
        <f t="shared" si="70"/>
        <v>0</v>
      </c>
      <c r="AA116" s="330">
        <f t="shared" si="70"/>
        <v>0</v>
      </c>
      <c r="AB116" s="330">
        <f t="shared" si="70"/>
        <v>0</v>
      </c>
      <c r="AC116" s="330">
        <f t="shared" si="70"/>
        <v>0</v>
      </c>
      <c r="AD116" s="330">
        <f t="shared" si="70"/>
        <v>0</v>
      </c>
      <c r="AE116" s="330">
        <f t="shared" si="70"/>
        <v>0</v>
      </c>
      <c r="AF116" s="330">
        <f t="shared" si="70"/>
        <v>0</v>
      </c>
      <c r="AG116" s="330">
        <f t="shared" si="70"/>
        <v>0</v>
      </c>
      <c r="AH116" s="330">
        <f t="shared" si="70"/>
        <v>0</v>
      </c>
      <c r="AI116" s="330">
        <f t="shared" si="70"/>
        <v>0</v>
      </c>
      <c r="AJ116" s="330">
        <f t="shared" si="70"/>
        <v>0</v>
      </c>
      <c r="AK116" s="330">
        <f t="shared" si="70"/>
        <v>0</v>
      </c>
      <c r="AL116" s="330">
        <f t="shared" si="70"/>
        <v>0</v>
      </c>
      <c r="AM116" s="330">
        <f t="shared" si="70"/>
        <v>0</v>
      </c>
      <c r="AN116" s="330">
        <f t="shared" si="70"/>
        <v>0</v>
      </c>
      <c r="AO116" s="330">
        <f t="shared" si="70"/>
        <v>0</v>
      </c>
      <c r="AP116" s="330">
        <f t="shared" si="70"/>
        <v>0</v>
      </c>
      <c r="AQ116" s="330">
        <f t="shared" si="70"/>
        <v>0</v>
      </c>
      <c r="AR116" s="330">
        <f t="shared" si="70"/>
        <v>0</v>
      </c>
      <c r="AS116" s="330">
        <f t="shared" si="70"/>
        <v>0</v>
      </c>
      <c r="AT116" s="330">
        <f t="shared" si="70"/>
        <v>0</v>
      </c>
      <c r="AU116" s="330">
        <f t="shared" si="70"/>
        <v>0</v>
      </c>
      <c r="AV116" s="330">
        <f t="shared" si="70"/>
        <v>0</v>
      </c>
      <c r="AW116" s="330">
        <f t="shared" si="70"/>
        <v>0</v>
      </c>
      <c r="AX116" s="330">
        <f t="shared" si="70"/>
        <v>0</v>
      </c>
      <c r="AY116" s="330">
        <f t="shared" si="70"/>
        <v>0</v>
      </c>
      <c r="AZ116" s="330">
        <f t="shared" si="70"/>
        <v>0</v>
      </c>
      <c r="BA116" s="330">
        <f t="shared" si="70"/>
        <v>0</v>
      </c>
      <c r="BB116" s="330">
        <f t="shared" si="70"/>
        <v>0</v>
      </c>
      <c r="BC116" s="330">
        <f t="shared" si="70"/>
        <v>0</v>
      </c>
      <c r="BD116" s="330">
        <f t="shared" si="70"/>
        <v>0</v>
      </c>
      <c r="BE116" s="330">
        <f t="shared" si="70"/>
        <v>0</v>
      </c>
      <c r="BF116" s="330">
        <f t="shared" si="70"/>
        <v>0</v>
      </c>
      <c r="BG116" s="330">
        <f t="shared" si="70"/>
        <v>0</v>
      </c>
      <c r="BH116" s="330">
        <f t="shared" si="70"/>
        <v>0</v>
      </c>
      <c r="BI116" s="330">
        <f t="shared" si="70"/>
        <v>0</v>
      </c>
      <c r="BJ116" s="330">
        <f t="shared" si="70"/>
        <v>0</v>
      </c>
      <c r="BK116" s="330">
        <f t="shared" si="70"/>
        <v>0</v>
      </c>
      <c r="BL116" s="330">
        <f t="shared" si="70"/>
        <v>0</v>
      </c>
      <c r="BM116" s="330">
        <f t="shared" si="70"/>
        <v>0</v>
      </c>
      <c r="BN116" s="330">
        <f t="shared" si="70"/>
        <v>0</v>
      </c>
      <c r="BO116" s="330">
        <f t="shared" si="70"/>
        <v>0</v>
      </c>
      <c r="BP116" s="330">
        <f t="shared" si="70"/>
        <v>0</v>
      </c>
      <c r="BQ116" s="330">
        <f t="shared" si="70"/>
        <v>0</v>
      </c>
      <c r="BR116" s="330">
        <f t="shared" si="70"/>
        <v>0</v>
      </c>
      <c r="BS116" s="330">
        <f t="shared" si="70"/>
        <v>0</v>
      </c>
      <c r="BT116" s="330">
        <f t="shared" si="70"/>
        <v>0</v>
      </c>
      <c r="BU116" s="330">
        <f t="shared" ref="BU116:DW116" si="71">+BT116+BU114-BU112</f>
        <v>0</v>
      </c>
      <c r="BV116" s="330">
        <f t="shared" si="71"/>
        <v>0</v>
      </c>
      <c r="BW116" s="330">
        <f t="shared" si="71"/>
        <v>0</v>
      </c>
      <c r="BX116" s="330">
        <f t="shared" si="71"/>
        <v>0</v>
      </c>
      <c r="BY116" s="330">
        <f t="shared" si="71"/>
        <v>0</v>
      </c>
      <c r="BZ116" s="330">
        <f t="shared" si="71"/>
        <v>0</v>
      </c>
      <c r="CA116" s="330">
        <f t="shared" si="71"/>
        <v>0</v>
      </c>
      <c r="CB116" s="330">
        <f t="shared" si="71"/>
        <v>0</v>
      </c>
      <c r="CC116" s="330">
        <f t="shared" si="71"/>
        <v>0</v>
      </c>
      <c r="CD116" s="330">
        <f t="shared" si="71"/>
        <v>0</v>
      </c>
      <c r="CE116" s="330">
        <f t="shared" si="71"/>
        <v>0</v>
      </c>
      <c r="CF116" s="330">
        <f t="shared" si="71"/>
        <v>0</v>
      </c>
      <c r="CG116" s="330">
        <f t="shared" si="71"/>
        <v>0</v>
      </c>
      <c r="CH116" s="330">
        <f t="shared" si="71"/>
        <v>0</v>
      </c>
      <c r="CI116" s="330">
        <f t="shared" si="71"/>
        <v>0</v>
      </c>
      <c r="CJ116" s="330">
        <f t="shared" si="71"/>
        <v>0</v>
      </c>
      <c r="CK116" s="330">
        <f t="shared" si="71"/>
        <v>0</v>
      </c>
      <c r="CL116" s="330">
        <f t="shared" si="71"/>
        <v>0</v>
      </c>
      <c r="CM116" s="330">
        <f t="shared" si="71"/>
        <v>0</v>
      </c>
      <c r="CN116" s="330">
        <f t="shared" si="71"/>
        <v>0</v>
      </c>
      <c r="CO116" s="330">
        <f t="shared" si="71"/>
        <v>0</v>
      </c>
      <c r="CP116" s="330">
        <f t="shared" si="71"/>
        <v>0</v>
      </c>
      <c r="CQ116" s="330">
        <f t="shared" si="71"/>
        <v>0</v>
      </c>
      <c r="CR116" s="330">
        <f t="shared" si="71"/>
        <v>0</v>
      </c>
      <c r="CS116" s="330">
        <f t="shared" si="71"/>
        <v>0</v>
      </c>
      <c r="CT116" s="330">
        <f t="shared" si="71"/>
        <v>0</v>
      </c>
      <c r="CU116" s="330">
        <f t="shared" si="71"/>
        <v>0</v>
      </c>
      <c r="CV116" s="330">
        <f t="shared" si="71"/>
        <v>0</v>
      </c>
      <c r="CW116" s="330">
        <f t="shared" si="71"/>
        <v>0</v>
      </c>
      <c r="CX116" s="330">
        <f t="shared" si="71"/>
        <v>0</v>
      </c>
      <c r="CY116" s="330">
        <f t="shared" si="71"/>
        <v>0</v>
      </c>
      <c r="CZ116" s="330">
        <f t="shared" si="71"/>
        <v>0</v>
      </c>
      <c r="DA116" s="330">
        <f t="shared" si="71"/>
        <v>0</v>
      </c>
      <c r="DB116" s="330">
        <f t="shared" si="71"/>
        <v>0</v>
      </c>
      <c r="DC116" s="330">
        <f t="shared" si="71"/>
        <v>0</v>
      </c>
      <c r="DD116" s="330">
        <f t="shared" si="71"/>
        <v>0</v>
      </c>
      <c r="DE116" s="330">
        <f t="shared" si="71"/>
        <v>0</v>
      </c>
      <c r="DF116" s="330">
        <f t="shared" si="71"/>
        <v>0</v>
      </c>
      <c r="DG116" s="330">
        <f t="shared" si="71"/>
        <v>0</v>
      </c>
      <c r="DH116" s="330">
        <f t="shared" si="71"/>
        <v>0</v>
      </c>
      <c r="DI116" s="330">
        <f t="shared" si="71"/>
        <v>0</v>
      </c>
      <c r="DJ116" s="330">
        <f t="shared" si="71"/>
        <v>0</v>
      </c>
      <c r="DK116" s="330">
        <f t="shared" si="71"/>
        <v>0</v>
      </c>
      <c r="DL116" s="330">
        <f t="shared" si="71"/>
        <v>0</v>
      </c>
      <c r="DM116" s="330">
        <f t="shared" si="71"/>
        <v>0</v>
      </c>
      <c r="DN116" s="330">
        <f t="shared" si="71"/>
        <v>0</v>
      </c>
      <c r="DO116" s="330">
        <f t="shared" si="71"/>
        <v>0</v>
      </c>
      <c r="DP116" s="330">
        <f t="shared" si="71"/>
        <v>0</v>
      </c>
      <c r="DQ116" s="330">
        <f t="shared" si="71"/>
        <v>0</v>
      </c>
      <c r="DR116" s="330">
        <f t="shared" si="71"/>
        <v>0</v>
      </c>
      <c r="DS116" s="330">
        <f t="shared" si="71"/>
        <v>0</v>
      </c>
      <c r="DT116" s="330">
        <f t="shared" si="71"/>
        <v>0</v>
      </c>
      <c r="DU116" s="330">
        <f t="shared" si="71"/>
        <v>0</v>
      </c>
      <c r="DV116" s="330">
        <f t="shared" si="71"/>
        <v>0</v>
      </c>
      <c r="DW116" s="331">
        <f t="shared" si="71"/>
        <v>0</v>
      </c>
    </row>
    <row r="117" spans="1:127" hidden="1" outlineLevel="1"/>
    <row r="118" spans="1:127" collapsed="1"/>
    <row r="119" spans="1:127" ht="18">
      <c r="A119" s="332"/>
      <c r="C119" s="310" t="s">
        <v>608</v>
      </c>
    </row>
    <row r="120" spans="1:127" ht="15.6" hidden="1" outlineLevel="1" thickTop="1" thickBot="1">
      <c r="F120" s="319" t="s">
        <v>589</v>
      </c>
      <c r="G120" s="290" t="s">
        <v>469</v>
      </c>
    </row>
    <row r="121" spans="1:127" ht="15.6" hidden="1" outlineLevel="1" thickTop="1" thickBot="1">
      <c r="F121" s="319" t="s">
        <v>590</v>
      </c>
      <c r="G121" s="291">
        <v>2019</v>
      </c>
    </row>
    <row r="122" spans="1:127" ht="15.6" hidden="1" outlineLevel="1" thickTop="1" thickBot="1">
      <c r="F122" s="319" t="s">
        <v>591</v>
      </c>
      <c r="G122" s="291">
        <v>6</v>
      </c>
    </row>
    <row r="123" spans="1:127" ht="15.6" hidden="1" outlineLevel="1" thickTop="1" thickBot="1">
      <c r="F123" s="319" t="s">
        <v>592</v>
      </c>
      <c r="G123" s="290" t="s">
        <v>475</v>
      </c>
    </row>
    <row r="124" spans="1:127" ht="15.6" hidden="1" outlineLevel="1" thickTop="1" thickBot="1">
      <c r="F124" s="319" t="s">
        <v>593</v>
      </c>
      <c r="G124" s="291">
        <v>2019</v>
      </c>
    </row>
    <row r="125" spans="1:127" ht="15.6" hidden="1" outlineLevel="1" thickTop="1" thickBot="1">
      <c r="F125" s="319" t="s">
        <v>594</v>
      </c>
      <c r="G125" s="299">
        <v>0.04</v>
      </c>
    </row>
    <row r="126" spans="1:127" ht="15.6" hidden="1" outlineLevel="1" thickTop="1" thickBot="1">
      <c r="F126" s="319" t="s">
        <v>595</v>
      </c>
      <c r="G126" s="292"/>
    </row>
    <row r="127" spans="1:127" ht="15.6" hidden="1" outlineLevel="1" thickTop="1" thickBot="1">
      <c r="F127" s="319" t="s">
        <v>596</v>
      </c>
      <c r="G127" s="295">
        <v>60</v>
      </c>
    </row>
    <row r="128" spans="1:127" hidden="1" outlineLevel="1"/>
    <row r="129" spans="6:127" ht="15.6" hidden="1" outlineLevel="1" thickTop="1" thickBot="1">
      <c r="F129" s="319" t="s">
        <v>597</v>
      </c>
      <c r="G129" s="322">
        <f>+((1+G125)^(1/12))-1</f>
        <v>3.2737397821989145E-3</v>
      </c>
    </row>
    <row r="130" spans="6:127" ht="15.6" hidden="1" outlineLevel="1" thickTop="1" thickBot="1">
      <c r="F130" s="319" t="s">
        <v>598</v>
      </c>
      <c r="G130" s="292">
        <f>+(G126)/((1-(1+G129)^(-G127))/G129)</f>
        <v>0</v>
      </c>
    </row>
    <row r="131" spans="6:127" hidden="1" outlineLevel="1"/>
    <row r="132" spans="6:127" hidden="1" outlineLevel="1">
      <c r="G132" s="185" t="s">
        <v>113</v>
      </c>
      <c r="H132" s="262">
        <f t="shared" ref="H132:BS133" si="72">+H109</f>
        <v>2019</v>
      </c>
      <c r="I132" s="262">
        <f t="shared" si="72"/>
        <v>2019</v>
      </c>
      <c r="J132" s="262">
        <f t="shared" si="72"/>
        <v>2019</v>
      </c>
      <c r="K132" s="262">
        <f t="shared" si="72"/>
        <v>2019</v>
      </c>
      <c r="L132" s="262">
        <f t="shared" si="72"/>
        <v>2019</v>
      </c>
      <c r="M132" s="262">
        <f t="shared" si="72"/>
        <v>2019</v>
      </c>
      <c r="N132" s="262">
        <f t="shared" si="72"/>
        <v>2019</v>
      </c>
      <c r="O132" s="262">
        <f t="shared" si="72"/>
        <v>2019</v>
      </c>
      <c r="P132" s="262">
        <f t="shared" si="72"/>
        <v>2019</v>
      </c>
      <c r="Q132" s="262">
        <f t="shared" si="72"/>
        <v>2019</v>
      </c>
      <c r="R132" s="262">
        <f t="shared" si="72"/>
        <v>2019</v>
      </c>
      <c r="S132" s="262">
        <f t="shared" si="72"/>
        <v>2019</v>
      </c>
      <c r="T132" s="262">
        <f t="shared" si="72"/>
        <v>2020</v>
      </c>
      <c r="U132" s="262">
        <f t="shared" si="72"/>
        <v>2020</v>
      </c>
      <c r="V132" s="262">
        <f t="shared" si="72"/>
        <v>2020</v>
      </c>
      <c r="W132" s="262">
        <f t="shared" si="72"/>
        <v>2020</v>
      </c>
      <c r="X132" s="262">
        <f t="shared" si="72"/>
        <v>2020</v>
      </c>
      <c r="Y132" s="262">
        <f t="shared" si="72"/>
        <v>2020</v>
      </c>
      <c r="Z132" s="262">
        <f t="shared" si="72"/>
        <v>2020</v>
      </c>
      <c r="AA132" s="262">
        <f t="shared" si="72"/>
        <v>2020</v>
      </c>
      <c r="AB132" s="262">
        <f t="shared" si="72"/>
        <v>2020</v>
      </c>
      <c r="AC132" s="262">
        <f t="shared" si="72"/>
        <v>2020</v>
      </c>
      <c r="AD132" s="262">
        <f t="shared" si="72"/>
        <v>2020</v>
      </c>
      <c r="AE132" s="262">
        <f t="shared" si="72"/>
        <v>2020</v>
      </c>
      <c r="AF132" s="262">
        <f t="shared" si="72"/>
        <v>2021</v>
      </c>
      <c r="AG132" s="262">
        <f t="shared" si="72"/>
        <v>2021</v>
      </c>
      <c r="AH132" s="262">
        <f t="shared" si="72"/>
        <v>2021</v>
      </c>
      <c r="AI132" s="262">
        <f t="shared" si="72"/>
        <v>2021</v>
      </c>
      <c r="AJ132" s="262">
        <f t="shared" si="72"/>
        <v>2021</v>
      </c>
      <c r="AK132" s="262">
        <f t="shared" si="72"/>
        <v>2021</v>
      </c>
      <c r="AL132" s="262">
        <f t="shared" si="72"/>
        <v>2021</v>
      </c>
      <c r="AM132" s="262">
        <f t="shared" si="72"/>
        <v>2021</v>
      </c>
      <c r="AN132" s="262">
        <f t="shared" si="72"/>
        <v>2021</v>
      </c>
      <c r="AO132" s="262">
        <f t="shared" si="72"/>
        <v>2021</v>
      </c>
      <c r="AP132" s="262">
        <f t="shared" si="72"/>
        <v>2021</v>
      </c>
      <c r="AQ132" s="262">
        <f t="shared" si="72"/>
        <v>2021</v>
      </c>
      <c r="AR132" s="262">
        <f t="shared" si="72"/>
        <v>2022</v>
      </c>
      <c r="AS132" s="262">
        <f t="shared" si="72"/>
        <v>2022</v>
      </c>
      <c r="AT132" s="262">
        <f t="shared" si="72"/>
        <v>2022</v>
      </c>
      <c r="AU132" s="262">
        <f t="shared" si="72"/>
        <v>2022</v>
      </c>
      <c r="AV132" s="262">
        <f t="shared" si="72"/>
        <v>2022</v>
      </c>
      <c r="AW132" s="262">
        <f t="shared" si="72"/>
        <v>2022</v>
      </c>
      <c r="AX132" s="262">
        <f t="shared" si="72"/>
        <v>2022</v>
      </c>
      <c r="AY132" s="262">
        <f t="shared" si="72"/>
        <v>2022</v>
      </c>
      <c r="AZ132" s="262">
        <f t="shared" si="72"/>
        <v>2022</v>
      </c>
      <c r="BA132" s="262">
        <f t="shared" si="72"/>
        <v>2022</v>
      </c>
      <c r="BB132" s="262">
        <f t="shared" si="72"/>
        <v>2022</v>
      </c>
      <c r="BC132" s="262">
        <f t="shared" si="72"/>
        <v>2022</v>
      </c>
      <c r="BD132" s="262">
        <f t="shared" si="72"/>
        <v>2023</v>
      </c>
      <c r="BE132" s="262">
        <f t="shared" si="72"/>
        <v>2023</v>
      </c>
      <c r="BF132" s="262">
        <f t="shared" si="72"/>
        <v>2023</v>
      </c>
      <c r="BG132" s="262">
        <f t="shared" si="72"/>
        <v>2023</v>
      </c>
      <c r="BH132" s="262">
        <f t="shared" si="72"/>
        <v>2023</v>
      </c>
      <c r="BI132" s="262">
        <f t="shared" si="72"/>
        <v>2023</v>
      </c>
      <c r="BJ132" s="262">
        <f t="shared" si="72"/>
        <v>2023</v>
      </c>
      <c r="BK132" s="262">
        <f t="shared" si="72"/>
        <v>2023</v>
      </c>
      <c r="BL132" s="262">
        <f t="shared" si="72"/>
        <v>2023</v>
      </c>
      <c r="BM132" s="262">
        <f t="shared" si="72"/>
        <v>2023</v>
      </c>
      <c r="BN132" s="262">
        <f t="shared" si="72"/>
        <v>2023</v>
      </c>
      <c r="BO132" s="262">
        <f t="shared" si="72"/>
        <v>2023</v>
      </c>
      <c r="BP132" s="262">
        <f t="shared" si="72"/>
        <v>2024</v>
      </c>
      <c r="BQ132" s="262">
        <f t="shared" si="72"/>
        <v>2024</v>
      </c>
      <c r="BR132" s="262">
        <f t="shared" si="72"/>
        <v>2024</v>
      </c>
      <c r="BS132" s="262">
        <f t="shared" si="72"/>
        <v>2024</v>
      </c>
      <c r="BT132" s="262">
        <f t="shared" ref="BT132:DW133" si="73">+BT109</f>
        <v>2024</v>
      </c>
      <c r="BU132" s="262">
        <f t="shared" si="73"/>
        <v>2024</v>
      </c>
      <c r="BV132" s="262">
        <f t="shared" si="73"/>
        <v>2024</v>
      </c>
      <c r="BW132" s="262">
        <f t="shared" si="73"/>
        <v>2024</v>
      </c>
      <c r="BX132" s="262">
        <f t="shared" si="73"/>
        <v>2024</v>
      </c>
      <c r="BY132" s="262">
        <f t="shared" si="73"/>
        <v>2024</v>
      </c>
      <c r="BZ132" s="262">
        <f t="shared" si="73"/>
        <v>2024</v>
      </c>
      <c r="CA132" s="262">
        <f t="shared" si="73"/>
        <v>2024</v>
      </c>
      <c r="CB132" s="262">
        <f t="shared" si="73"/>
        <v>2025</v>
      </c>
      <c r="CC132" s="262">
        <f t="shared" si="73"/>
        <v>2025</v>
      </c>
      <c r="CD132" s="262">
        <f t="shared" si="73"/>
        <v>2025</v>
      </c>
      <c r="CE132" s="262">
        <f t="shared" si="73"/>
        <v>2025</v>
      </c>
      <c r="CF132" s="262">
        <f t="shared" si="73"/>
        <v>2025</v>
      </c>
      <c r="CG132" s="262">
        <f t="shared" si="73"/>
        <v>2025</v>
      </c>
      <c r="CH132" s="262">
        <f t="shared" si="73"/>
        <v>2025</v>
      </c>
      <c r="CI132" s="262">
        <f t="shared" si="73"/>
        <v>2025</v>
      </c>
      <c r="CJ132" s="262">
        <f t="shared" si="73"/>
        <v>2025</v>
      </c>
      <c r="CK132" s="262">
        <f t="shared" si="73"/>
        <v>2025</v>
      </c>
      <c r="CL132" s="262">
        <f t="shared" si="73"/>
        <v>2025</v>
      </c>
      <c r="CM132" s="262">
        <f t="shared" si="73"/>
        <v>2025</v>
      </c>
      <c r="CN132" s="262">
        <f t="shared" si="73"/>
        <v>2026</v>
      </c>
      <c r="CO132" s="262">
        <f t="shared" si="73"/>
        <v>2026</v>
      </c>
      <c r="CP132" s="262">
        <f t="shared" si="73"/>
        <v>2026</v>
      </c>
      <c r="CQ132" s="262">
        <f t="shared" si="73"/>
        <v>2026</v>
      </c>
      <c r="CR132" s="262">
        <f t="shared" si="73"/>
        <v>2026</v>
      </c>
      <c r="CS132" s="262">
        <f t="shared" si="73"/>
        <v>2026</v>
      </c>
      <c r="CT132" s="262">
        <f t="shared" si="73"/>
        <v>2026</v>
      </c>
      <c r="CU132" s="262">
        <f t="shared" si="73"/>
        <v>2026</v>
      </c>
      <c r="CV132" s="262">
        <f t="shared" si="73"/>
        <v>2026</v>
      </c>
      <c r="CW132" s="262">
        <f t="shared" si="73"/>
        <v>2026</v>
      </c>
      <c r="CX132" s="262">
        <f t="shared" si="73"/>
        <v>2026</v>
      </c>
      <c r="CY132" s="262">
        <f t="shared" si="73"/>
        <v>2026</v>
      </c>
      <c r="CZ132" s="262">
        <f t="shared" si="73"/>
        <v>2027</v>
      </c>
      <c r="DA132" s="262">
        <f t="shared" si="73"/>
        <v>2027</v>
      </c>
      <c r="DB132" s="262">
        <f t="shared" si="73"/>
        <v>2027</v>
      </c>
      <c r="DC132" s="262">
        <f t="shared" si="73"/>
        <v>2027</v>
      </c>
      <c r="DD132" s="262">
        <f t="shared" si="73"/>
        <v>2027</v>
      </c>
      <c r="DE132" s="262">
        <f t="shared" si="73"/>
        <v>2027</v>
      </c>
      <c r="DF132" s="262">
        <f t="shared" si="73"/>
        <v>2027</v>
      </c>
      <c r="DG132" s="262">
        <f t="shared" si="73"/>
        <v>2027</v>
      </c>
      <c r="DH132" s="262">
        <f t="shared" si="73"/>
        <v>2027</v>
      </c>
      <c r="DI132" s="262">
        <f t="shared" si="73"/>
        <v>2027</v>
      </c>
      <c r="DJ132" s="262">
        <f t="shared" si="73"/>
        <v>2027</v>
      </c>
      <c r="DK132" s="262">
        <f t="shared" si="73"/>
        <v>2027</v>
      </c>
      <c r="DL132" s="262">
        <f t="shared" si="73"/>
        <v>2028</v>
      </c>
      <c r="DM132" s="262">
        <f t="shared" si="73"/>
        <v>2028</v>
      </c>
      <c r="DN132" s="262">
        <f t="shared" si="73"/>
        <v>2028</v>
      </c>
      <c r="DO132" s="262">
        <f t="shared" si="73"/>
        <v>2028</v>
      </c>
      <c r="DP132" s="262">
        <f t="shared" si="73"/>
        <v>2028</v>
      </c>
      <c r="DQ132" s="262">
        <f t="shared" si="73"/>
        <v>2028</v>
      </c>
      <c r="DR132" s="262">
        <f t="shared" si="73"/>
        <v>2028</v>
      </c>
      <c r="DS132" s="262">
        <f t="shared" si="73"/>
        <v>2028</v>
      </c>
      <c r="DT132" s="262">
        <f t="shared" si="73"/>
        <v>2028</v>
      </c>
      <c r="DU132" s="262">
        <f t="shared" si="73"/>
        <v>2028</v>
      </c>
      <c r="DV132" s="262">
        <f t="shared" si="73"/>
        <v>2028</v>
      </c>
      <c r="DW132" s="262">
        <f t="shared" si="73"/>
        <v>2028</v>
      </c>
    </row>
    <row r="133" spans="6:127" hidden="1" outlineLevel="1">
      <c r="G133" s="185" t="s">
        <v>282</v>
      </c>
      <c r="H133" s="262" t="str">
        <f t="shared" si="72"/>
        <v>gen</v>
      </c>
      <c r="I133" s="262" t="str">
        <f t="shared" si="72"/>
        <v>feb</v>
      </c>
      <c r="J133" s="262" t="str">
        <f t="shared" si="72"/>
        <v>mar</v>
      </c>
      <c r="K133" s="262" t="str">
        <f t="shared" si="72"/>
        <v>apr</v>
      </c>
      <c r="L133" s="262" t="str">
        <f t="shared" si="72"/>
        <v>mag</v>
      </c>
      <c r="M133" s="262" t="str">
        <f t="shared" si="72"/>
        <v>giu</v>
      </c>
      <c r="N133" s="262" t="str">
        <f t="shared" si="72"/>
        <v>lug</v>
      </c>
      <c r="O133" s="262" t="str">
        <f t="shared" si="72"/>
        <v>ago</v>
      </c>
      <c r="P133" s="262" t="str">
        <f t="shared" si="72"/>
        <v>set</v>
      </c>
      <c r="Q133" s="262" t="str">
        <f t="shared" si="72"/>
        <v>ott</v>
      </c>
      <c r="R133" s="262" t="str">
        <f t="shared" si="72"/>
        <v>nov</v>
      </c>
      <c r="S133" s="262" t="str">
        <f t="shared" si="72"/>
        <v>dic</v>
      </c>
      <c r="T133" s="262" t="str">
        <f t="shared" si="72"/>
        <v>gen</v>
      </c>
      <c r="U133" s="262" t="str">
        <f t="shared" si="72"/>
        <v>feb</v>
      </c>
      <c r="V133" s="262" t="str">
        <f t="shared" si="72"/>
        <v>mar</v>
      </c>
      <c r="W133" s="262" t="str">
        <f t="shared" si="72"/>
        <v>apr</v>
      </c>
      <c r="X133" s="262" t="str">
        <f t="shared" si="72"/>
        <v>mag</v>
      </c>
      <c r="Y133" s="262" t="str">
        <f t="shared" si="72"/>
        <v>giu</v>
      </c>
      <c r="Z133" s="262" t="str">
        <f t="shared" si="72"/>
        <v>lug</v>
      </c>
      <c r="AA133" s="262" t="str">
        <f t="shared" si="72"/>
        <v>ago</v>
      </c>
      <c r="AB133" s="262" t="str">
        <f t="shared" si="72"/>
        <v>set</v>
      </c>
      <c r="AC133" s="262" t="str">
        <f t="shared" si="72"/>
        <v>ott</v>
      </c>
      <c r="AD133" s="262" t="str">
        <f t="shared" si="72"/>
        <v>nov</v>
      </c>
      <c r="AE133" s="262" t="str">
        <f t="shared" si="72"/>
        <v>dic</v>
      </c>
      <c r="AF133" s="262" t="str">
        <f t="shared" si="72"/>
        <v>gen</v>
      </c>
      <c r="AG133" s="262" t="str">
        <f t="shared" si="72"/>
        <v>feb</v>
      </c>
      <c r="AH133" s="262" t="str">
        <f t="shared" si="72"/>
        <v>mar</v>
      </c>
      <c r="AI133" s="262" t="str">
        <f t="shared" si="72"/>
        <v>apr</v>
      </c>
      <c r="AJ133" s="262" t="str">
        <f t="shared" si="72"/>
        <v>mag</v>
      </c>
      <c r="AK133" s="262" t="str">
        <f t="shared" si="72"/>
        <v>giu</v>
      </c>
      <c r="AL133" s="262" t="str">
        <f t="shared" si="72"/>
        <v>lug</v>
      </c>
      <c r="AM133" s="262" t="str">
        <f t="shared" si="72"/>
        <v>ago</v>
      </c>
      <c r="AN133" s="262" t="str">
        <f t="shared" si="72"/>
        <v>set</v>
      </c>
      <c r="AO133" s="262" t="str">
        <f t="shared" si="72"/>
        <v>ott</v>
      </c>
      <c r="AP133" s="262" t="str">
        <f t="shared" si="72"/>
        <v>nov</v>
      </c>
      <c r="AQ133" s="262" t="str">
        <f t="shared" si="72"/>
        <v>dic</v>
      </c>
      <c r="AR133" s="262" t="str">
        <f t="shared" si="72"/>
        <v>gen</v>
      </c>
      <c r="AS133" s="262" t="str">
        <f t="shared" si="72"/>
        <v>feb</v>
      </c>
      <c r="AT133" s="262" t="str">
        <f t="shared" si="72"/>
        <v>mar</v>
      </c>
      <c r="AU133" s="262" t="str">
        <f t="shared" si="72"/>
        <v>apr</v>
      </c>
      <c r="AV133" s="262" t="str">
        <f t="shared" si="72"/>
        <v>mag</v>
      </c>
      <c r="AW133" s="262" t="str">
        <f t="shared" si="72"/>
        <v>giu</v>
      </c>
      <c r="AX133" s="262" t="str">
        <f t="shared" si="72"/>
        <v>lug</v>
      </c>
      <c r="AY133" s="262" t="str">
        <f t="shared" si="72"/>
        <v>ago</v>
      </c>
      <c r="AZ133" s="262" t="str">
        <f t="shared" si="72"/>
        <v>set</v>
      </c>
      <c r="BA133" s="262" t="str">
        <f t="shared" si="72"/>
        <v>ott</v>
      </c>
      <c r="BB133" s="262" t="str">
        <f t="shared" si="72"/>
        <v>nov</v>
      </c>
      <c r="BC133" s="262" t="str">
        <f t="shared" si="72"/>
        <v>dic</v>
      </c>
      <c r="BD133" s="262" t="str">
        <f t="shared" si="72"/>
        <v>gen</v>
      </c>
      <c r="BE133" s="262" t="str">
        <f t="shared" si="72"/>
        <v>feb</v>
      </c>
      <c r="BF133" s="262" t="str">
        <f t="shared" si="72"/>
        <v>mar</v>
      </c>
      <c r="BG133" s="262" t="str">
        <f t="shared" si="72"/>
        <v>apr</v>
      </c>
      <c r="BH133" s="262" t="str">
        <f t="shared" si="72"/>
        <v>mag</v>
      </c>
      <c r="BI133" s="262" t="str">
        <f t="shared" si="72"/>
        <v>giu</v>
      </c>
      <c r="BJ133" s="262" t="str">
        <f t="shared" si="72"/>
        <v>lug</v>
      </c>
      <c r="BK133" s="262" t="str">
        <f t="shared" si="72"/>
        <v>ago</v>
      </c>
      <c r="BL133" s="262" t="str">
        <f t="shared" si="72"/>
        <v>set</v>
      </c>
      <c r="BM133" s="262" t="str">
        <f t="shared" si="72"/>
        <v>ott</v>
      </c>
      <c r="BN133" s="262" t="str">
        <f t="shared" si="72"/>
        <v>nov</v>
      </c>
      <c r="BO133" s="262" t="str">
        <f t="shared" si="72"/>
        <v>dic</v>
      </c>
      <c r="BP133" s="262" t="str">
        <f t="shared" si="72"/>
        <v>gen</v>
      </c>
      <c r="BQ133" s="262" t="str">
        <f t="shared" si="72"/>
        <v>feb</v>
      </c>
      <c r="BR133" s="262" t="str">
        <f t="shared" si="72"/>
        <v>mar</v>
      </c>
      <c r="BS133" s="262" t="str">
        <f t="shared" si="72"/>
        <v>apr</v>
      </c>
      <c r="BT133" s="262" t="str">
        <f t="shared" si="73"/>
        <v>mag</v>
      </c>
      <c r="BU133" s="262" t="str">
        <f t="shared" si="73"/>
        <v>giu</v>
      </c>
      <c r="BV133" s="262" t="str">
        <f t="shared" si="73"/>
        <v>lug</v>
      </c>
      <c r="BW133" s="262" t="str">
        <f t="shared" si="73"/>
        <v>ago</v>
      </c>
      <c r="BX133" s="262" t="str">
        <f t="shared" si="73"/>
        <v>set</v>
      </c>
      <c r="BY133" s="262" t="str">
        <f t="shared" si="73"/>
        <v>ott</v>
      </c>
      <c r="BZ133" s="262" t="str">
        <f t="shared" si="73"/>
        <v>nov</v>
      </c>
      <c r="CA133" s="262" t="str">
        <f t="shared" si="73"/>
        <v>dic</v>
      </c>
      <c r="CB133" s="262" t="str">
        <f t="shared" si="73"/>
        <v>gen</v>
      </c>
      <c r="CC133" s="262" t="str">
        <f t="shared" si="73"/>
        <v>feb</v>
      </c>
      <c r="CD133" s="262" t="str">
        <f t="shared" si="73"/>
        <v>mar</v>
      </c>
      <c r="CE133" s="262" t="str">
        <f t="shared" si="73"/>
        <v>apr</v>
      </c>
      <c r="CF133" s="262" t="str">
        <f t="shared" si="73"/>
        <v>mag</v>
      </c>
      <c r="CG133" s="262" t="str">
        <f t="shared" si="73"/>
        <v>giu</v>
      </c>
      <c r="CH133" s="262" t="str">
        <f t="shared" si="73"/>
        <v>lug</v>
      </c>
      <c r="CI133" s="262" t="str">
        <f t="shared" si="73"/>
        <v>ago</v>
      </c>
      <c r="CJ133" s="262" t="str">
        <f t="shared" si="73"/>
        <v>set</v>
      </c>
      <c r="CK133" s="262" t="str">
        <f t="shared" si="73"/>
        <v>ott</v>
      </c>
      <c r="CL133" s="262" t="str">
        <f t="shared" si="73"/>
        <v>nov</v>
      </c>
      <c r="CM133" s="262" t="str">
        <f t="shared" si="73"/>
        <v>dic</v>
      </c>
      <c r="CN133" s="262" t="str">
        <f t="shared" si="73"/>
        <v>gen</v>
      </c>
      <c r="CO133" s="262" t="str">
        <f t="shared" si="73"/>
        <v>feb</v>
      </c>
      <c r="CP133" s="262" t="str">
        <f t="shared" si="73"/>
        <v>mar</v>
      </c>
      <c r="CQ133" s="262" t="str">
        <f t="shared" si="73"/>
        <v>apr</v>
      </c>
      <c r="CR133" s="262" t="str">
        <f t="shared" si="73"/>
        <v>mag</v>
      </c>
      <c r="CS133" s="262" t="str">
        <f t="shared" si="73"/>
        <v>giu</v>
      </c>
      <c r="CT133" s="262" t="str">
        <f t="shared" si="73"/>
        <v>lug</v>
      </c>
      <c r="CU133" s="262" t="str">
        <f t="shared" si="73"/>
        <v>ago</v>
      </c>
      <c r="CV133" s="262" t="str">
        <f t="shared" si="73"/>
        <v>set</v>
      </c>
      <c r="CW133" s="262" t="str">
        <f t="shared" si="73"/>
        <v>ott</v>
      </c>
      <c r="CX133" s="262" t="str">
        <f t="shared" si="73"/>
        <v>nov</v>
      </c>
      <c r="CY133" s="262" t="str">
        <f t="shared" si="73"/>
        <v>dic</v>
      </c>
      <c r="CZ133" s="262" t="str">
        <f t="shared" si="73"/>
        <v>gen</v>
      </c>
      <c r="DA133" s="262" t="str">
        <f t="shared" si="73"/>
        <v>feb</v>
      </c>
      <c r="DB133" s="262" t="str">
        <f t="shared" si="73"/>
        <v>mar</v>
      </c>
      <c r="DC133" s="262" t="str">
        <f t="shared" si="73"/>
        <v>apr</v>
      </c>
      <c r="DD133" s="262" t="str">
        <f t="shared" si="73"/>
        <v>mag</v>
      </c>
      <c r="DE133" s="262" t="str">
        <f t="shared" si="73"/>
        <v>giu</v>
      </c>
      <c r="DF133" s="262" t="str">
        <f t="shared" si="73"/>
        <v>lug</v>
      </c>
      <c r="DG133" s="262" t="str">
        <f t="shared" si="73"/>
        <v>ago</v>
      </c>
      <c r="DH133" s="262" t="str">
        <f t="shared" si="73"/>
        <v>set</v>
      </c>
      <c r="DI133" s="262" t="str">
        <f t="shared" si="73"/>
        <v>ott</v>
      </c>
      <c r="DJ133" s="262" t="str">
        <f t="shared" si="73"/>
        <v>nov</v>
      </c>
      <c r="DK133" s="262" t="str">
        <f t="shared" si="73"/>
        <v>dic</v>
      </c>
      <c r="DL133" s="262" t="str">
        <f t="shared" si="73"/>
        <v>gen</v>
      </c>
      <c r="DM133" s="262" t="str">
        <f t="shared" si="73"/>
        <v>feb</v>
      </c>
      <c r="DN133" s="262" t="str">
        <f t="shared" si="73"/>
        <v>mar</v>
      </c>
      <c r="DO133" s="262" t="str">
        <f t="shared" si="73"/>
        <v>apr</v>
      </c>
      <c r="DP133" s="262" t="str">
        <f t="shared" si="73"/>
        <v>mag</v>
      </c>
      <c r="DQ133" s="262" t="str">
        <f t="shared" si="73"/>
        <v>giu</v>
      </c>
      <c r="DR133" s="262" t="str">
        <f t="shared" si="73"/>
        <v>lug</v>
      </c>
      <c r="DS133" s="262" t="str">
        <f t="shared" si="73"/>
        <v>ago</v>
      </c>
      <c r="DT133" s="262" t="str">
        <f t="shared" si="73"/>
        <v>set</v>
      </c>
      <c r="DU133" s="262" t="str">
        <f t="shared" si="73"/>
        <v>ott</v>
      </c>
      <c r="DV133" s="262" t="str">
        <f t="shared" si="73"/>
        <v>nov</v>
      </c>
      <c r="DW133" s="262" t="str">
        <f t="shared" si="73"/>
        <v>dic</v>
      </c>
    </row>
    <row r="134" spans="6:127" ht="15.6" hidden="1" outlineLevel="1" thickTop="1" thickBot="1">
      <c r="F134" s="319" t="s">
        <v>599</v>
      </c>
      <c r="H134" s="324">
        <f>+IF(AND($G123=H133,$G124=H132),$G130,0)</f>
        <v>0</v>
      </c>
      <c r="I134" s="325">
        <f t="shared" ref="I134:BT134" si="74">+(IF(AND($G123=I133,$G124=I132),$G130,0)+H134)*IF(H139&lt;=0,0,1)</f>
        <v>0</v>
      </c>
      <c r="J134" s="325">
        <f t="shared" si="74"/>
        <v>0</v>
      </c>
      <c r="K134" s="325">
        <f t="shared" si="74"/>
        <v>0</v>
      </c>
      <c r="L134" s="325">
        <f t="shared" si="74"/>
        <v>0</v>
      </c>
      <c r="M134" s="325">
        <f t="shared" si="74"/>
        <v>0</v>
      </c>
      <c r="N134" s="325">
        <f t="shared" si="74"/>
        <v>0</v>
      </c>
      <c r="O134" s="325">
        <f t="shared" si="74"/>
        <v>0</v>
      </c>
      <c r="P134" s="325">
        <f t="shared" si="74"/>
        <v>0</v>
      </c>
      <c r="Q134" s="325">
        <f t="shared" si="74"/>
        <v>0</v>
      </c>
      <c r="R134" s="325">
        <f t="shared" si="74"/>
        <v>0</v>
      </c>
      <c r="S134" s="325">
        <f t="shared" si="74"/>
        <v>0</v>
      </c>
      <c r="T134" s="325">
        <f t="shared" si="74"/>
        <v>0</v>
      </c>
      <c r="U134" s="325">
        <f t="shared" si="74"/>
        <v>0</v>
      </c>
      <c r="V134" s="325">
        <f t="shared" si="74"/>
        <v>0</v>
      </c>
      <c r="W134" s="325">
        <f t="shared" si="74"/>
        <v>0</v>
      </c>
      <c r="X134" s="325">
        <f t="shared" si="74"/>
        <v>0</v>
      </c>
      <c r="Y134" s="325">
        <f t="shared" si="74"/>
        <v>0</v>
      </c>
      <c r="Z134" s="325">
        <f t="shared" si="74"/>
        <v>0</v>
      </c>
      <c r="AA134" s="325">
        <f t="shared" si="74"/>
        <v>0</v>
      </c>
      <c r="AB134" s="325">
        <f t="shared" si="74"/>
        <v>0</v>
      </c>
      <c r="AC134" s="325">
        <f t="shared" si="74"/>
        <v>0</v>
      </c>
      <c r="AD134" s="325">
        <f t="shared" si="74"/>
        <v>0</v>
      </c>
      <c r="AE134" s="325">
        <f t="shared" si="74"/>
        <v>0</v>
      </c>
      <c r="AF134" s="325">
        <f t="shared" si="74"/>
        <v>0</v>
      </c>
      <c r="AG134" s="325">
        <f t="shared" si="74"/>
        <v>0</v>
      </c>
      <c r="AH134" s="325">
        <f t="shared" si="74"/>
        <v>0</v>
      </c>
      <c r="AI134" s="325">
        <f t="shared" si="74"/>
        <v>0</v>
      </c>
      <c r="AJ134" s="325">
        <f t="shared" si="74"/>
        <v>0</v>
      </c>
      <c r="AK134" s="325">
        <f t="shared" si="74"/>
        <v>0</v>
      </c>
      <c r="AL134" s="325">
        <f t="shared" si="74"/>
        <v>0</v>
      </c>
      <c r="AM134" s="325">
        <f t="shared" si="74"/>
        <v>0</v>
      </c>
      <c r="AN134" s="325">
        <f t="shared" si="74"/>
        <v>0</v>
      </c>
      <c r="AO134" s="325">
        <f t="shared" si="74"/>
        <v>0</v>
      </c>
      <c r="AP134" s="325">
        <f t="shared" si="74"/>
        <v>0</v>
      </c>
      <c r="AQ134" s="325">
        <f t="shared" si="74"/>
        <v>0</v>
      </c>
      <c r="AR134" s="325">
        <f t="shared" si="74"/>
        <v>0</v>
      </c>
      <c r="AS134" s="325">
        <f t="shared" si="74"/>
        <v>0</v>
      </c>
      <c r="AT134" s="325">
        <f t="shared" si="74"/>
        <v>0</v>
      </c>
      <c r="AU134" s="325">
        <f t="shared" si="74"/>
        <v>0</v>
      </c>
      <c r="AV134" s="325">
        <f t="shared" si="74"/>
        <v>0</v>
      </c>
      <c r="AW134" s="325">
        <f t="shared" si="74"/>
        <v>0</v>
      </c>
      <c r="AX134" s="325">
        <f t="shared" si="74"/>
        <v>0</v>
      </c>
      <c r="AY134" s="325">
        <f t="shared" si="74"/>
        <v>0</v>
      </c>
      <c r="AZ134" s="325">
        <f t="shared" si="74"/>
        <v>0</v>
      </c>
      <c r="BA134" s="325">
        <f t="shared" si="74"/>
        <v>0</v>
      </c>
      <c r="BB134" s="325">
        <f t="shared" si="74"/>
        <v>0</v>
      </c>
      <c r="BC134" s="325">
        <f t="shared" si="74"/>
        <v>0</v>
      </c>
      <c r="BD134" s="325">
        <f t="shared" si="74"/>
        <v>0</v>
      </c>
      <c r="BE134" s="325">
        <f t="shared" si="74"/>
        <v>0</v>
      </c>
      <c r="BF134" s="325">
        <f t="shared" si="74"/>
        <v>0</v>
      </c>
      <c r="BG134" s="325">
        <f t="shared" si="74"/>
        <v>0</v>
      </c>
      <c r="BH134" s="325">
        <f t="shared" si="74"/>
        <v>0</v>
      </c>
      <c r="BI134" s="325">
        <f t="shared" si="74"/>
        <v>0</v>
      </c>
      <c r="BJ134" s="325">
        <f t="shared" si="74"/>
        <v>0</v>
      </c>
      <c r="BK134" s="325">
        <f t="shared" si="74"/>
        <v>0</v>
      </c>
      <c r="BL134" s="325">
        <f t="shared" si="74"/>
        <v>0</v>
      </c>
      <c r="BM134" s="325">
        <f t="shared" si="74"/>
        <v>0</v>
      </c>
      <c r="BN134" s="325">
        <f t="shared" si="74"/>
        <v>0</v>
      </c>
      <c r="BO134" s="325">
        <f t="shared" si="74"/>
        <v>0</v>
      </c>
      <c r="BP134" s="325">
        <f t="shared" si="74"/>
        <v>0</v>
      </c>
      <c r="BQ134" s="325">
        <f t="shared" si="74"/>
        <v>0</v>
      </c>
      <c r="BR134" s="325">
        <f t="shared" si="74"/>
        <v>0</v>
      </c>
      <c r="BS134" s="325">
        <f t="shared" si="74"/>
        <v>0</v>
      </c>
      <c r="BT134" s="325">
        <f t="shared" si="74"/>
        <v>0</v>
      </c>
      <c r="BU134" s="325">
        <f t="shared" ref="BU134:DW134" si="75">+(IF(AND($G123=BU133,$G124=BU132),$G130,0)+BT134)*IF(BT139&lt;=0,0,1)</f>
        <v>0</v>
      </c>
      <c r="BV134" s="325">
        <f t="shared" si="75"/>
        <v>0</v>
      </c>
      <c r="BW134" s="325">
        <f t="shared" si="75"/>
        <v>0</v>
      </c>
      <c r="BX134" s="325">
        <f t="shared" si="75"/>
        <v>0</v>
      </c>
      <c r="BY134" s="325">
        <f t="shared" si="75"/>
        <v>0</v>
      </c>
      <c r="BZ134" s="325">
        <f t="shared" si="75"/>
        <v>0</v>
      </c>
      <c r="CA134" s="325">
        <f t="shared" si="75"/>
        <v>0</v>
      </c>
      <c r="CB134" s="325">
        <f t="shared" si="75"/>
        <v>0</v>
      </c>
      <c r="CC134" s="325">
        <f t="shared" si="75"/>
        <v>0</v>
      </c>
      <c r="CD134" s="325">
        <f t="shared" si="75"/>
        <v>0</v>
      </c>
      <c r="CE134" s="325">
        <f t="shared" si="75"/>
        <v>0</v>
      </c>
      <c r="CF134" s="325">
        <f t="shared" si="75"/>
        <v>0</v>
      </c>
      <c r="CG134" s="325">
        <f t="shared" si="75"/>
        <v>0</v>
      </c>
      <c r="CH134" s="325">
        <f t="shared" si="75"/>
        <v>0</v>
      </c>
      <c r="CI134" s="325">
        <f t="shared" si="75"/>
        <v>0</v>
      </c>
      <c r="CJ134" s="325">
        <f t="shared" si="75"/>
        <v>0</v>
      </c>
      <c r="CK134" s="325">
        <f t="shared" si="75"/>
        <v>0</v>
      </c>
      <c r="CL134" s="325">
        <f t="shared" si="75"/>
        <v>0</v>
      </c>
      <c r="CM134" s="325">
        <f t="shared" si="75"/>
        <v>0</v>
      </c>
      <c r="CN134" s="325">
        <f t="shared" si="75"/>
        <v>0</v>
      </c>
      <c r="CO134" s="325">
        <f t="shared" si="75"/>
        <v>0</v>
      </c>
      <c r="CP134" s="325">
        <f t="shared" si="75"/>
        <v>0</v>
      </c>
      <c r="CQ134" s="325">
        <f t="shared" si="75"/>
        <v>0</v>
      </c>
      <c r="CR134" s="325">
        <f t="shared" si="75"/>
        <v>0</v>
      </c>
      <c r="CS134" s="325">
        <f t="shared" si="75"/>
        <v>0</v>
      </c>
      <c r="CT134" s="325">
        <f t="shared" si="75"/>
        <v>0</v>
      </c>
      <c r="CU134" s="325">
        <f t="shared" si="75"/>
        <v>0</v>
      </c>
      <c r="CV134" s="325">
        <f t="shared" si="75"/>
        <v>0</v>
      </c>
      <c r="CW134" s="325">
        <f t="shared" si="75"/>
        <v>0</v>
      </c>
      <c r="CX134" s="325">
        <f t="shared" si="75"/>
        <v>0</v>
      </c>
      <c r="CY134" s="325">
        <f t="shared" si="75"/>
        <v>0</v>
      </c>
      <c r="CZ134" s="325">
        <f t="shared" si="75"/>
        <v>0</v>
      </c>
      <c r="DA134" s="325">
        <f t="shared" si="75"/>
        <v>0</v>
      </c>
      <c r="DB134" s="325">
        <f t="shared" si="75"/>
        <v>0</v>
      </c>
      <c r="DC134" s="325">
        <f t="shared" si="75"/>
        <v>0</v>
      </c>
      <c r="DD134" s="325">
        <f t="shared" si="75"/>
        <v>0</v>
      </c>
      <c r="DE134" s="325">
        <f t="shared" si="75"/>
        <v>0</v>
      </c>
      <c r="DF134" s="325">
        <f t="shared" si="75"/>
        <v>0</v>
      </c>
      <c r="DG134" s="325">
        <f t="shared" si="75"/>
        <v>0</v>
      </c>
      <c r="DH134" s="325">
        <f t="shared" si="75"/>
        <v>0</v>
      </c>
      <c r="DI134" s="325">
        <f t="shared" si="75"/>
        <v>0</v>
      </c>
      <c r="DJ134" s="325">
        <f t="shared" si="75"/>
        <v>0</v>
      </c>
      <c r="DK134" s="325">
        <f t="shared" si="75"/>
        <v>0</v>
      </c>
      <c r="DL134" s="325">
        <f t="shared" si="75"/>
        <v>0</v>
      </c>
      <c r="DM134" s="325">
        <f t="shared" si="75"/>
        <v>0</v>
      </c>
      <c r="DN134" s="325">
        <f t="shared" si="75"/>
        <v>0</v>
      </c>
      <c r="DO134" s="325">
        <f t="shared" si="75"/>
        <v>0</v>
      </c>
      <c r="DP134" s="325">
        <f t="shared" si="75"/>
        <v>0</v>
      </c>
      <c r="DQ134" s="325">
        <f t="shared" si="75"/>
        <v>0</v>
      </c>
      <c r="DR134" s="325">
        <f t="shared" si="75"/>
        <v>0</v>
      </c>
      <c r="DS134" s="325">
        <f t="shared" si="75"/>
        <v>0</v>
      </c>
      <c r="DT134" s="325">
        <f t="shared" si="75"/>
        <v>0</v>
      </c>
      <c r="DU134" s="325">
        <f t="shared" si="75"/>
        <v>0</v>
      </c>
      <c r="DV134" s="325">
        <f t="shared" si="75"/>
        <v>0</v>
      </c>
      <c r="DW134" s="325">
        <f t="shared" si="75"/>
        <v>0</v>
      </c>
    </row>
    <row r="135" spans="6:127" ht="15.6" hidden="1" outlineLevel="1" thickTop="1" thickBot="1">
      <c r="F135" s="319" t="s">
        <v>600</v>
      </c>
      <c r="H135" s="326">
        <f>+IF(H134=0,0,H134-H136)</f>
        <v>0</v>
      </c>
      <c r="I135" s="327">
        <f>+IF(I134=0,0,I134-I136)</f>
        <v>0</v>
      </c>
      <c r="J135" s="327">
        <f t="shared" ref="J135:BU135" si="76">+IF(J134=0,0,J134-J136)</f>
        <v>0</v>
      </c>
      <c r="K135" s="327">
        <f t="shared" si="76"/>
        <v>0</v>
      </c>
      <c r="L135" s="327">
        <f t="shared" si="76"/>
        <v>0</v>
      </c>
      <c r="M135" s="327">
        <f t="shared" si="76"/>
        <v>0</v>
      </c>
      <c r="N135" s="327">
        <f t="shared" si="76"/>
        <v>0</v>
      </c>
      <c r="O135" s="327">
        <f t="shared" si="76"/>
        <v>0</v>
      </c>
      <c r="P135" s="327">
        <f t="shared" si="76"/>
        <v>0</v>
      </c>
      <c r="Q135" s="327">
        <f t="shared" si="76"/>
        <v>0</v>
      </c>
      <c r="R135" s="327">
        <f t="shared" si="76"/>
        <v>0</v>
      </c>
      <c r="S135" s="327">
        <f t="shared" si="76"/>
        <v>0</v>
      </c>
      <c r="T135" s="327">
        <f t="shared" si="76"/>
        <v>0</v>
      </c>
      <c r="U135" s="327">
        <f t="shared" si="76"/>
        <v>0</v>
      </c>
      <c r="V135" s="327">
        <f t="shared" si="76"/>
        <v>0</v>
      </c>
      <c r="W135" s="327">
        <f t="shared" si="76"/>
        <v>0</v>
      </c>
      <c r="X135" s="327">
        <f t="shared" si="76"/>
        <v>0</v>
      </c>
      <c r="Y135" s="327">
        <f t="shared" si="76"/>
        <v>0</v>
      </c>
      <c r="Z135" s="327">
        <f t="shared" si="76"/>
        <v>0</v>
      </c>
      <c r="AA135" s="327">
        <f t="shared" si="76"/>
        <v>0</v>
      </c>
      <c r="AB135" s="327">
        <f t="shared" si="76"/>
        <v>0</v>
      </c>
      <c r="AC135" s="327">
        <f t="shared" si="76"/>
        <v>0</v>
      </c>
      <c r="AD135" s="327">
        <f t="shared" si="76"/>
        <v>0</v>
      </c>
      <c r="AE135" s="327">
        <f t="shared" si="76"/>
        <v>0</v>
      </c>
      <c r="AF135" s="327">
        <f t="shared" si="76"/>
        <v>0</v>
      </c>
      <c r="AG135" s="327">
        <f t="shared" si="76"/>
        <v>0</v>
      </c>
      <c r="AH135" s="327">
        <f t="shared" si="76"/>
        <v>0</v>
      </c>
      <c r="AI135" s="327">
        <f t="shared" si="76"/>
        <v>0</v>
      </c>
      <c r="AJ135" s="327">
        <f t="shared" si="76"/>
        <v>0</v>
      </c>
      <c r="AK135" s="327">
        <f t="shared" si="76"/>
        <v>0</v>
      </c>
      <c r="AL135" s="327">
        <f t="shared" si="76"/>
        <v>0</v>
      </c>
      <c r="AM135" s="327">
        <f t="shared" si="76"/>
        <v>0</v>
      </c>
      <c r="AN135" s="327">
        <f t="shared" si="76"/>
        <v>0</v>
      </c>
      <c r="AO135" s="327">
        <f t="shared" si="76"/>
        <v>0</v>
      </c>
      <c r="AP135" s="327">
        <f t="shared" si="76"/>
        <v>0</v>
      </c>
      <c r="AQ135" s="327">
        <f t="shared" si="76"/>
        <v>0</v>
      </c>
      <c r="AR135" s="327">
        <f t="shared" si="76"/>
        <v>0</v>
      </c>
      <c r="AS135" s="327">
        <f t="shared" si="76"/>
        <v>0</v>
      </c>
      <c r="AT135" s="327">
        <f t="shared" si="76"/>
        <v>0</v>
      </c>
      <c r="AU135" s="327">
        <f t="shared" si="76"/>
        <v>0</v>
      </c>
      <c r="AV135" s="327">
        <f t="shared" si="76"/>
        <v>0</v>
      </c>
      <c r="AW135" s="327">
        <f t="shared" si="76"/>
        <v>0</v>
      </c>
      <c r="AX135" s="327">
        <f t="shared" si="76"/>
        <v>0</v>
      </c>
      <c r="AY135" s="327">
        <f t="shared" si="76"/>
        <v>0</v>
      </c>
      <c r="AZ135" s="327">
        <f t="shared" si="76"/>
        <v>0</v>
      </c>
      <c r="BA135" s="327">
        <f t="shared" si="76"/>
        <v>0</v>
      </c>
      <c r="BB135" s="327">
        <f t="shared" si="76"/>
        <v>0</v>
      </c>
      <c r="BC135" s="327">
        <f t="shared" si="76"/>
        <v>0</v>
      </c>
      <c r="BD135" s="327">
        <f t="shared" si="76"/>
        <v>0</v>
      </c>
      <c r="BE135" s="327">
        <f t="shared" si="76"/>
        <v>0</v>
      </c>
      <c r="BF135" s="327">
        <f t="shared" si="76"/>
        <v>0</v>
      </c>
      <c r="BG135" s="327">
        <f t="shared" si="76"/>
        <v>0</v>
      </c>
      <c r="BH135" s="327">
        <f t="shared" si="76"/>
        <v>0</v>
      </c>
      <c r="BI135" s="327">
        <f t="shared" si="76"/>
        <v>0</v>
      </c>
      <c r="BJ135" s="327">
        <f t="shared" si="76"/>
        <v>0</v>
      </c>
      <c r="BK135" s="327">
        <f t="shared" si="76"/>
        <v>0</v>
      </c>
      <c r="BL135" s="327">
        <f t="shared" si="76"/>
        <v>0</v>
      </c>
      <c r="BM135" s="327">
        <f t="shared" si="76"/>
        <v>0</v>
      </c>
      <c r="BN135" s="327">
        <f t="shared" si="76"/>
        <v>0</v>
      </c>
      <c r="BO135" s="327">
        <f t="shared" si="76"/>
        <v>0</v>
      </c>
      <c r="BP135" s="327">
        <f t="shared" si="76"/>
        <v>0</v>
      </c>
      <c r="BQ135" s="327">
        <f t="shared" si="76"/>
        <v>0</v>
      </c>
      <c r="BR135" s="327">
        <f t="shared" si="76"/>
        <v>0</v>
      </c>
      <c r="BS135" s="327">
        <f t="shared" si="76"/>
        <v>0</v>
      </c>
      <c r="BT135" s="327">
        <f t="shared" si="76"/>
        <v>0</v>
      </c>
      <c r="BU135" s="327">
        <f t="shared" si="76"/>
        <v>0</v>
      </c>
      <c r="BV135" s="327">
        <f t="shared" ref="BV135:DW135" si="77">+IF(BV134=0,0,BV134-BV136)</f>
        <v>0</v>
      </c>
      <c r="BW135" s="327">
        <f t="shared" si="77"/>
        <v>0</v>
      </c>
      <c r="BX135" s="327">
        <f t="shared" si="77"/>
        <v>0</v>
      </c>
      <c r="BY135" s="327">
        <f t="shared" si="77"/>
        <v>0</v>
      </c>
      <c r="BZ135" s="327">
        <f t="shared" si="77"/>
        <v>0</v>
      </c>
      <c r="CA135" s="327">
        <f t="shared" si="77"/>
        <v>0</v>
      </c>
      <c r="CB135" s="327">
        <f t="shared" si="77"/>
        <v>0</v>
      </c>
      <c r="CC135" s="327">
        <f t="shared" si="77"/>
        <v>0</v>
      </c>
      <c r="CD135" s="327">
        <f t="shared" si="77"/>
        <v>0</v>
      </c>
      <c r="CE135" s="327">
        <f t="shared" si="77"/>
        <v>0</v>
      </c>
      <c r="CF135" s="327">
        <f t="shared" si="77"/>
        <v>0</v>
      </c>
      <c r="CG135" s="327">
        <f t="shared" si="77"/>
        <v>0</v>
      </c>
      <c r="CH135" s="327">
        <f t="shared" si="77"/>
        <v>0</v>
      </c>
      <c r="CI135" s="327">
        <f t="shared" si="77"/>
        <v>0</v>
      </c>
      <c r="CJ135" s="327">
        <f t="shared" si="77"/>
        <v>0</v>
      </c>
      <c r="CK135" s="327">
        <f t="shared" si="77"/>
        <v>0</v>
      </c>
      <c r="CL135" s="327">
        <f t="shared" si="77"/>
        <v>0</v>
      </c>
      <c r="CM135" s="327">
        <f t="shared" si="77"/>
        <v>0</v>
      </c>
      <c r="CN135" s="327">
        <f t="shared" si="77"/>
        <v>0</v>
      </c>
      <c r="CO135" s="327">
        <f t="shared" si="77"/>
        <v>0</v>
      </c>
      <c r="CP135" s="327">
        <f t="shared" si="77"/>
        <v>0</v>
      </c>
      <c r="CQ135" s="327">
        <f t="shared" si="77"/>
        <v>0</v>
      </c>
      <c r="CR135" s="327">
        <f t="shared" si="77"/>
        <v>0</v>
      </c>
      <c r="CS135" s="327">
        <f t="shared" si="77"/>
        <v>0</v>
      </c>
      <c r="CT135" s="327">
        <f t="shared" si="77"/>
        <v>0</v>
      </c>
      <c r="CU135" s="327">
        <f t="shared" si="77"/>
        <v>0</v>
      </c>
      <c r="CV135" s="327">
        <f t="shared" si="77"/>
        <v>0</v>
      </c>
      <c r="CW135" s="327">
        <f t="shared" si="77"/>
        <v>0</v>
      </c>
      <c r="CX135" s="327">
        <f t="shared" si="77"/>
        <v>0</v>
      </c>
      <c r="CY135" s="327">
        <f t="shared" si="77"/>
        <v>0</v>
      </c>
      <c r="CZ135" s="327">
        <f t="shared" si="77"/>
        <v>0</v>
      </c>
      <c r="DA135" s="327">
        <f t="shared" si="77"/>
        <v>0</v>
      </c>
      <c r="DB135" s="327">
        <f t="shared" si="77"/>
        <v>0</v>
      </c>
      <c r="DC135" s="327">
        <f t="shared" si="77"/>
        <v>0</v>
      </c>
      <c r="DD135" s="327">
        <f t="shared" si="77"/>
        <v>0</v>
      </c>
      <c r="DE135" s="327">
        <f t="shared" si="77"/>
        <v>0</v>
      </c>
      <c r="DF135" s="327">
        <f t="shared" si="77"/>
        <v>0</v>
      </c>
      <c r="DG135" s="327">
        <f t="shared" si="77"/>
        <v>0</v>
      </c>
      <c r="DH135" s="327">
        <f t="shared" si="77"/>
        <v>0</v>
      </c>
      <c r="DI135" s="327">
        <f t="shared" si="77"/>
        <v>0</v>
      </c>
      <c r="DJ135" s="327">
        <f t="shared" si="77"/>
        <v>0</v>
      </c>
      <c r="DK135" s="327">
        <f t="shared" si="77"/>
        <v>0</v>
      </c>
      <c r="DL135" s="327">
        <f t="shared" si="77"/>
        <v>0</v>
      </c>
      <c r="DM135" s="327">
        <f t="shared" si="77"/>
        <v>0</v>
      </c>
      <c r="DN135" s="327">
        <f t="shared" si="77"/>
        <v>0</v>
      </c>
      <c r="DO135" s="327">
        <f t="shared" si="77"/>
        <v>0</v>
      </c>
      <c r="DP135" s="327">
        <f t="shared" si="77"/>
        <v>0</v>
      </c>
      <c r="DQ135" s="327">
        <f t="shared" si="77"/>
        <v>0</v>
      </c>
      <c r="DR135" s="327">
        <f t="shared" si="77"/>
        <v>0</v>
      </c>
      <c r="DS135" s="327">
        <f t="shared" si="77"/>
        <v>0</v>
      </c>
      <c r="DT135" s="327">
        <f t="shared" si="77"/>
        <v>0</v>
      </c>
      <c r="DU135" s="327">
        <f t="shared" si="77"/>
        <v>0</v>
      </c>
      <c r="DV135" s="327">
        <f t="shared" si="77"/>
        <v>0</v>
      </c>
      <c r="DW135" s="327">
        <f t="shared" si="77"/>
        <v>0</v>
      </c>
    </row>
    <row r="136" spans="6:127" ht="15.6" hidden="1" outlineLevel="1" thickTop="1" thickBot="1">
      <c r="F136" s="319" t="s">
        <v>601</v>
      </c>
      <c r="H136" s="326">
        <f>+H139*$G129</f>
        <v>0</v>
      </c>
      <c r="I136" s="327">
        <f t="shared" ref="I136:BT136" si="78">+H139*$G129</f>
        <v>0</v>
      </c>
      <c r="J136" s="327">
        <f t="shared" si="78"/>
        <v>0</v>
      </c>
      <c r="K136" s="327">
        <f t="shared" si="78"/>
        <v>0</v>
      </c>
      <c r="L136" s="327">
        <f t="shared" si="78"/>
        <v>0</v>
      </c>
      <c r="M136" s="327">
        <f t="shared" si="78"/>
        <v>0</v>
      </c>
      <c r="N136" s="327">
        <f t="shared" si="78"/>
        <v>0</v>
      </c>
      <c r="O136" s="327">
        <f t="shared" si="78"/>
        <v>0</v>
      </c>
      <c r="P136" s="327">
        <f t="shared" si="78"/>
        <v>0</v>
      </c>
      <c r="Q136" s="327">
        <f t="shared" si="78"/>
        <v>0</v>
      </c>
      <c r="R136" s="327">
        <f t="shared" si="78"/>
        <v>0</v>
      </c>
      <c r="S136" s="327">
        <f t="shared" si="78"/>
        <v>0</v>
      </c>
      <c r="T136" s="327">
        <f t="shared" si="78"/>
        <v>0</v>
      </c>
      <c r="U136" s="327">
        <f t="shared" si="78"/>
        <v>0</v>
      </c>
      <c r="V136" s="327">
        <f t="shared" si="78"/>
        <v>0</v>
      </c>
      <c r="W136" s="327">
        <f t="shared" si="78"/>
        <v>0</v>
      </c>
      <c r="X136" s="327">
        <f t="shared" si="78"/>
        <v>0</v>
      </c>
      <c r="Y136" s="327">
        <f t="shared" si="78"/>
        <v>0</v>
      </c>
      <c r="Z136" s="327">
        <f t="shared" si="78"/>
        <v>0</v>
      </c>
      <c r="AA136" s="327">
        <f t="shared" si="78"/>
        <v>0</v>
      </c>
      <c r="AB136" s="327">
        <f t="shared" si="78"/>
        <v>0</v>
      </c>
      <c r="AC136" s="327">
        <f t="shared" si="78"/>
        <v>0</v>
      </c>
      <c r="AD136" s="327">
        <f t="shared" si="78"/>
        <v>0</v>
      </c>
      <c r="AE136" s="327">
        <f t="shared" si="78"/>
        <v>0</v>
      </c>
      <c r="AF136" s="327">
        <f t="shared" si="78"/>
        <v>0</v>
      </c>
      <c r="AG136" s="327">
        <f t="shared" si="78"/>
        <v>0</v>
      </c>
      <c r="AH136" s="327">
        <f t="shared" si="78"/>
        <v>0</v>
      </c>
      <c r="AI136" s="327">
        <f t="shared" si="78"/>
        <v>0</v>
      </c>
      <c r="AJ136" s="327">
        <f t="shared" si="78"/>
        <v>0</v>
      </c>
      <c r="AK136" s="327">
        <f t="shared" si="78"/>
        <v>0</v>
      </c>
      <c r="AL136" s="327">
        <f t="shared" si="78"/>
        <v>0</v>
      </c>
      <c r="AM136" s="327">
        <f t="shared" si="78"/>
        <v>0</v>
      </c>
      <c r="AN136" s="327">
        <f t="shared" si="78"/>
        <v>0</v>
      </c>
      <c r="AO136" s="327">
        <f t="shared" si="78"/>
        <v>0</v>
      </c>
      <c r="AP136" s="327">
        <f t="shared" si="78"/>
        <v>0</v>
      </c>
      <c r="AQ136" s="327">
        <f t="shared" si="78"/>
        <v>0</v>
      </c>
      <c r="AR136" s="327">
        <f t="shared" si="78"/>
        <v>0</v>
      </c>
      <c r="AS136" s="327">
        <f t="shared" si="78"/>
        <v>0</v>
      </c>
      <c r="AT136" s="327">
        <f t="shared" si="78"/>
        <v>0</v>
      </c>
      <c r="AU136" s="327">
        <f t="shared" si="78"/>
        <v>0</v>
      </c>
      <c r="AV136" s="327">
        <f t="shared" si="78"/>
        <v>0</v>
      </c>
      <c r="AW136" s="327">
        <f t="shared" si="78"/>
        <v>0</v>
      </c>
      <c r="AX136" s="327">
        <f t="shared" si="78"/>
        <v>0</v>
      </c>
      <c r="AY136" s="327">
        <f t="shared" si="78"/>
        <v>0</v>
      </c>
      <c r="AZ136" s="327">
        <f t="shared" si="78"/>
        <v>0</v>
      </c>
      <c r="BA136" s="327">
        <f t="shared" si="78"/>
        <v>0</v>
      </c>
      <c r="BB136" s="327">
        <f t="shared" si="78"/>
        <v>0</v>
      </c>
      <c r="BC136" s="327">
        <f t="shared" si="78"/>
        <v>0</v>
      </c>
      <c r="BD136" s="327">
        <f t="shared" si="78"/>
        <v>0</v>
      </c>
      <c r="BE136" s="327">
        <f t="shared" si="78"/>
        <v>0</v>
      </c>
      <c r="BF136" s="327">
        <f t="shared" si="78"/>
        <v>0</v>
      </c>
      <c r="BG136" s="327">
        <f t="shared" si="78"/>
        <v>0</v>
      </c>
      <c r="BH136" s="327">
        <f t="shared" si="78"/>
        <v>0</v>
      </c>
      <c r="BI136" s="327">
        <f t="shared" si="78"/>
        <v>0</v>
      </c>
      <c r="BJ136" s="327">
        <f t="shared" si="78"/>
        <v>0</v>
      </c>
      <c r="BK136" s="327">
        <f t="shared" si="78"/>
        <v>0</v>
      </c>
      <c r="BL136" s="327">
        <f t="shared" si="78"/>
        <v>0</v>
      </c>
      <c r="BM136" s="327">
        <f t="shared" si="78"/>
        <v>0</v>
      </c>
      <c r="BN136" s="327">
        <f t="shared" si="78"/>
        <v>0</v>
      </c>
      <c r="BO136" s="327">
        <f t="shared" si="78"/>
        <v>0</v>
      </c>
      <c r="BP136" s="327">
        <f t="shared" si="78"/>
        <v>0</v>
      </c>
      <c r="BQ136" s="327">
        <f t="shared" si="78"/>
        <v>0</v>
      </c>
      <c r="BR136" s="327">
        <f t="shared" si="78"/>
        <v>0</v>
      </c>
      <c r="BS136" s="327">
        <f t="shared" si="78"/>
        <v>0</v>
      </c>
      <c r="BT136" s="327">
        <f t="shared" si="78"/>
        <v>0</v>
      </c>
      <c r="BU136" s="327">
        <f t="shared" ref="BU136:DW136" si="79">+BT139*$G129</f>
        <v>0</v>
      </c>
      <c r="BV136" s="327">
        <f t="shared" si="79"/>
        <v>0</v>
      </c>
      <c r="BW136" s="327">
        <f t="shared" si="79"/>
        <v>0</v>
      </c>
      <c r="BX136" s="327">
        <f t="shared" si="79"/>
        <v>0</v>
      </c>
      <c r="BY136" s="327">
        <f t="shared" si="79"/>
        <v>0</v>
      </c>
      <c r="BZ136" s="327">
        <f t="shared" si="79"/>
        <v>0</v>
      </c>
      <c r="CA136" s="327">
        <f t="shared" si="79"/>
        <v>0</v>
      </c>
      <c r="CB136" s="327">
        <f t="shared" si="79"/>
        <v>0</v>
      </c>
      <c r="CC136" s="327">
        <f t="shared" si="79"/>
        <v>0</v>
      </c>
      <c r="CD136" s="327">
        <f t="shared" si="79"/>
        <v>0</v>
      </c>
      <c r="CE136" s="327">
        <f t="shared" si="79"/>
        <v>0</v>
      </c>
      <c r="CF136" s="327">
        <f t="shared" si="79"/>
        <v>0</v>
      </c>
      <c r="CG136" s="327">
        <f t="shared" si="79"/>
        <v>0</v>
      </c>
      <c r="CH136" s="327">
        <f t="shared" si="79"/>
        <v>0</v>
      </c>
      <c r="CI136" s="327">
        <f t="shared" si="79"/>
        <v>0</v>
      </c>
      <c r="CJ136" s="327">
        <f t="shared" si="79"/>
        <v>0</v>
      </c>
      <c r="CK136" s="327">
        <f t="shared" si="79"/>
        <v>0</v>
      </c>
      <c r="CL136" s="327">
        <f t="shared" si="79"/>
        <v>0</v>
      </c>
      <c r="CM136" s="327">
        <f t="shared" si="79"/>
        <v>0</v>
      </c>
      <c r="CN136" s="327">
        <f t="shared" si="79"/>
        <v>0</v>
      </c>
      <c r="CO136" s="327">
        <f t="shared" si="79"/>
        <v>0</v>
      </c>
      <c r="CP136" s="327">
        <f t="shared" si="79"/>
        <v>0</v>
      </c>
      <c r="CQ136" s="327">
        <f t="shared" si="79"/>
        <v>0</v>
      </c>
      <c r="CR136" s="327">
        <f t="shared" si="79"/>
        <v>0</v>
      </c>
      <c r="CS136" s="327">
        <f t="shared" si="79"/>
        <v>0</v>
      </c>
      <c r="CT136" s="327">
        <f t="shared" si="79"/>
        <v>0</v>
      </c>
      <c r="CU136" s="327">
        <f t="shared" si="79"/>
        <v>0</v>
      </c>
      <c r="CV136" s="327">
        <f t="shared" si="79"/>
        <v>0</v>
      </c>
      <c r="CW136" s="327">
        <f t="shared" si="79"/>
        <v>0</v>
      </c>
      <c r="CX136" s="327">
        <f t="shared" si="79"/>
        <v>0</v>
      </c>
      <c r="CY136" s="327">
        <f t="shared" si="79"/>
        <v>0</v>
      </c>
      <c r="CZ136" s="327">
        <f t="shared" si="79"/>
        <v>0</v>
      </c>
      <c r="DA136" s="327">
        <f t="shared" si="79"/>
        <v>0</v>
      </c>
      <c r="DB136" s="327">
        <f t="shared" si="79"/>
        <v>0</v>
      </c>
      <c r="DC136" s="327">
        <f t="shared" si="79"/>
        <v>0</v>
      </c>
      <c r="DD136" s="327">
        <f t="shared" si="79"/>
        <v>0</v>
      </c>
      <c r="DE136" s="327">
        <f t="shared" si="79"/>
        <v>0</v>
      </c>
      <c r="DF136" s="327">
        <f t="shared" si="79"/>
        <v>0</v>
      </c>
      <c r="DG136" s="327">
        <f t="shared" si="79"/>
        <v>0</v>
      </c>
      <c r="DH136" s="327">
        <f t="shared" si="79"/>
        <v>0</v>
      </c>
      <c r="DI136" s="327">
        <f t="shared" si="79"/>
        <v>0</v>
      </c>
      <c r="DJ136" s="327">
        <f t="shared" si="79"/>
        <v>0</v>
      </c>
      <c r="DK136" s="327">
        <f t="shared" si="79"/>
        <v>0</v>
      </c>
      <c r="DL136" s="327">
        <f t="shared" si="79"/>
        <v>0</v>
      </c>
      <c r="DM136" s="327">
        <f t="shared" si="79"/>
        <v>0</v>
      </c>
      <c r="DN136" s="327">
        <f t="shared" si="79"/>
        <v>0</v>
      </c>
      <c r="DO136" s="327">
        <f t="shared" si="79"/>
        <v>0</v>
      </c>
      <c r="DP136" s="327">
        <f t="shared" si="79"/>
        <v>0</v>
      </c>
      <c r="DQ136" s="327">
        <f t="shared" si="79"/>
        <v>0</v>
      </c>
      <c r="DR136" s="327">
        <f t="shared" si="79"/>
        <v>0</v>
      </c>
      <c r="DS136" s="327">
        <f t="shared" si="79"/>
        <v>0</v>
      </c>
      <c r="DT136" s="327">
        <f t="shared" si="79"/>
        <v>0</v>
      </c>
      <c r="DU136" s="327">
        <f t="shared" si="79"/>
        <v>0</v>
      </c>
      <c r="DV136" s="327">
        <f t="shared" si="79"/>
        <v>0</v>
      </c>
      <c r="DW136" s="328">
        <f t="shared" si="79"/>
        <v>0</v>
      </c>
    </row>
    <row r="137" spans="6:127" ht="15.6" hidden="1" outlineLevel="1" thickTop="1" thickBot="1">
      <c r="F137" s="319" t="s">
        <v>602</v>
      </c>
      <c r="H137" s="326">
        <f t="shared" ref="H137:BS137" si="80">+IF(AND($G120=H133,$G121=H132),$G126,0)</f>
        <v>0</v>
      </c>
      <c r="I137" s="327">
        <f t="shared" si="80"/>
        <v>0</v>
      </c>
      <c r="J137" s="327">
        <f t="shared" si="80"/>
        <v>0</v>
      </c>
      <c r="K137" s="327">
        <f t="shared" si="80"/>
        <v>0</v>
      </c>
      <c r="L137" s="327">
        <f t="shared" si="80"/>
        <v>0</v>
      </c>
      <c r="M137" s="327">
        <f t="shared" si="80"/>
        <v>0</v>
      </c>
      <c r="N137" s="327">
        <f t="shared" si="80"/>
        <v>0</v>
      </c>
      <c r="O137" s="327">
        <f t="shared" si="80"/>
        <v>0</v>
      </c>
      <c r="P137" s="327">
        <f t="shared" si="80"/>
        <v>0</v>
      </c>
      <c r="Q137" s="327">
        <f t="shared" si="80"/>
        <v>0</v>
      </c>
      <c r="R137" s="327">
        <f t="shared" si="80"/>
        <v>0</v>
      </c>
      <c r="S137" s="327">
        <f t="shared" si="80"/>
        <v>0</v>
      </c>
      <c r="T137" s="327">
        <f t="shared" si="80"/>
        <v>0</v>
      </c>
      <c r="U137" s="327">
        <f t="shared" si="80"/>
        <v>0</v>
      </c>
      <c r="V137" s="327">
        <f t="shared" si="80"/>
        <v>0</v>
      </c>
      <c r="W137" s="327">
        <f t="shared" si="80"/>
        <v>0</v>
      </c>
      <c r="X137" s="327">
        <f t="shared" si="80"/>
        <v>0</v>
      </c>
      <c r="Y137" s="327">
        <f t="shared" si="80"/>
        <v>0</v>
      </c>
      <c r="Z137" s="327">
        <f t="shared" si="80"/>
        <v>0</v>
      </c>
      <c r="AA137" s="327">
        <f t="shared" si="80"/>
        <v>0</v>
      </c>
      <c r="AB137" s="327">
        <f t="shared" si="80"/>
        <v>0</v>
      </c>
      <c r="AC137" s="327">
        <f t="shared" si="80"/>
        <v>0</v>
      </c>
      <c r="AD137" s="327">
        <f t="shared" si="80"/>
        <v>0</v>
      </c>
      <c r="AE137" s="327">
        <f t="shared" si="80"/>
        <v>0</v>
      </c>
      <c r="AF137" s="327">
        <f t="shared" si="80"/>
        <v>0</v>
      </c>
      <c r="AG137" s="327">
        <f t="shared" si="80"/>
        <v>0</v>
      </c>
      <c r="AH137" s="327">
        <f t="shared" si="80"/>
        <v>0</v>
      </c>
      <c r="AI137" s="327">
        <f t="shared" si="80"/>
        <v>0</v>
      </c>
      <c r="AJ137" s="327">
        <f t="shared" si="80"/>
        <v>0</v>
      </c>
      <c r="AK137" s="327">
        <f t="shared" si="80"/>
        <v>0</v>
      </c>
      <c r="AL137" s="327">
        <f t="shared" si="80"/>
        <v>0</v>
      </c>
      <c r="AM137" s="327">
        <f t="shared" si="80"/>
        <v>0</v>
      </c>
      <c r="AN137" s="327">
        <f t="shared" si="80"/>
        <v>0</v>
      </c>
      <c r="AO137" s="327">
        <f t="shared" si="80"/>
        <v>0</v>
      </c>
      <c r="AP137" s="327">
        <f t="shared" si="80"/>
        <v>0</v>
      </c>
      <c r="AQ137" s="327">
        <f t="shared" si="80"/>
        <v>0</v>
      </c>
      <c r="AR137" s="327">
        <f t="shared" si="80"/>
        <v>0</v>
      </c>
      <c r="AS137" s="327">
        <f t="shared" si="80"/>
        <v>0</v>
      </c>
      <c r="AT137" s="327">
        <f t="shared" si="80"/>
        <v>0</v>
      </c>
      <c r="AU137" s="327">
        <f t="shared" si="80"/>
        <v>0</v>
      </c>
      <c r="AV137" s="327">
        <f t="shared" si="80"/>
        <v>0</v>
      </c>
      <c r="AW137" s="327">
        <f t="shared" si="80"/>
        <v>0</v>
      </c>
      <c r="AX137" s="327">
        <f t="shared" si="80"/>
        <v>0</v>
      </c>
      <c r="AY137" s="327">
        <f t="shared" si="80"/>
        <v>0</v>
      </c>
      <c r="AZ137" s="327">
        <f t="shared" si="80"/>
        <v>0</v>
      </c>
      <c r="BA137" s="327">
        <f t="shared" si="80"/>
        <v>0</v>
      </c>
      <c r="BB137" s="327">
        <f t="shared" si="80"/>
        <v>0</v>
      </c>
      <c r="BC137" s="327">
        <f t="shared" si="80"/>
        <v>0</v>
      </c>
      <c r="BD137" s="327">
        <f t="shared" si="80"/>
        <v>0</v>
      </c>
      <c r="BE137" s="327">
        <f t="shared" si="80"/>
        <v>0</v>
      </c>
      <c r="BF137" s="327">
        <f t="shared" si="80"/>
        <v>0</v>
      </c>
      <c r="BG137" s="327">
        <f t="shared" si="80"/>
        <v>0</v>
      </c>
      <c r="BH137" s="327">
        <f t="shared" si="80"/>
        <v>0</v>
      </c>
      <c r="BI137" s="327">
        <f t="shared" si="80"/>
        <v>0</v>
      </c>
      <c r="BJ137" s="327">
        <f t="shared" si="80"/>
        <v>0</v>
      </c>
      <c r="BK137" s="327">
        <f t="shared" si="80"/>
        <v>0</v>
      </c>
      <c r="BL137" s="327">
        <f t="shared" si="80"/>
        <v>0</v>
      </c>
      <c r="BM137" s="327">
        <f t="shared" si="80"/>
        <v>0</v>
      </c>
      <c r="BN137" s="327">
        <f t="shared" si="80"/>
        <v>0</v>
      </c>
      <c r="BO137" s="327">
        <f t="shared" si="80"/>
        <v>0</v>
      </c>
      <c r="BP137" s="327">
        <f t="shared" si="80"/>
        <v>0</v>
      </c>
      <c r="BQ137" s="327">
        <f t="shared" si="80"/>
        <v>0</v>
      </c>
      <c r="BR137" s="327">
        <f t="shared" si="80"/>
        <v>0</v>
      </c>
      <c r="BS137" s="327">
        <f t="shared" si="80"/>
        <v>0</v>
      </c>
      <c r="BT137" s="327">
        <f t="shared" ref="BT137:DW137" si="81">+IF(AND($G120=BT133,$G121=BT132),$G126,0)</f>
        <v>0</v>
      </c>
      <c r="BU137" s="327">
        <f t="shared" si="81"/>
        <v>0</v>
      </c>
      <c r="BV137" s="327">
        <f t="shared" si="81"/>
        <v>0</v>
      </c>
      <c r="BW137" s="327">
        <f t="shared" si="81"/>
        <v>0</v>
      </c>
      <c r="BX137" s="327">
        <f t="shared" si="81"/>
        <v>0</v>
      </c>
      <c r="BY137" s="327">
        <f t="shared" si="81"/>
        <v>0</v>
      </c>
      <c r="BZ137" s="327">
        <f t="shared" si="81"/>
        <v>0</v>
      </c>
      <c r="CA137" s="327">
        <f t="shared" si="81"/>
        <v>0</v>
      </c>
      <c r="CB137" s="327">
        <f t="shared" si="81"/>
        <v>0</v>
      </c>
      <c r="CC137" s="327">
        <f t="shared" si="81"/>
        <v>0</v>
      </c>
      <c r="CD137" s="327">
        <f t="shared" si="81"/>
        <v>0</v>
      </c>
      <c r="CE137" s="327">
        <f t="shared" si="81"/>
        <v>0</v>
      </c>
      <c r="CF137" s="327">
        <f t="shared" si="81"/>
        <v>0</v>
      </c>
      <c r="CG137" s="327">
        <f t="shared" si="81"/>
        <v>0</v>
      </c>
      <c r="CH137" s="327">
        <f t="shared" si="81"/>
        <v>0</v>
      </c>
      <c r="CI137" s="327">
        <f t="shared" si="81"/>
        <v>0</v>
      </c>
      <c r="CJ137" s="327">
        <f t="shared" si="81"/>
        <v>0</v>
      </c>
      <c r="CK137" s="327">
        <f t="shared" si="81"/>
        <v>0</v>
      </c>
      <c r="CL137" s="327">
        <f t="shared" si="81"/>
        <v>0</v>
      </c>
      <c r="CM137" s="327">
        <f t="shared" si="81"/>
        <v>0</v>
      </c>
      <c r="CN137" s="327">
        <f t="shared" si="81"/>
        <v>0</v>
      </c>
      <c r="CO137" s="327">
        <f t="shared" si="81"/>
        <v>0</v>
      </c>
      <c r="CP137" s="327">
        <f t="shared" si="81"/>
        <v>0</v>
      </c>
      <c r="CQ137" s="327">
        <f t="shared" si="81"/>
        <v>0</v>
      </c>
      <c r="CR137" s="327">
        <f t="shared" si="81"/>
        <v>0</v>
      </c>
      <c r="CS137" s="327">
        <f t="shared" si="81"/>
        <v>0</v>
      </c>
      <c r="CT137" s="327">
        <f t="shared" si="81"/>
        <v>0</v>
      </c>
      <c r="CU137" s="327">
        <f t="shared" si="81"/>
        <v>0</v>
      </c>
      <c r="CV137" s="327">
        <f t="shared" si="81"/>
        <v>0</v>
      </c>
      <c r="CW137" s="327">
        <f t="shared" si="81"/>
        <v>0</v>
      </c>
      <c r="CX137" s="327">
        <f t="shared" si="81"/>
        <v>0</v>
      </c>
      <c r="CY137" s="327">
        <f t="shared" si="81"/>
        <v>0</v>
      </c>
      <c r="CZ137" s="327">
        <f t="shared" si="81"/>
        <v>0</v>
      </c>
      <c r="DA137" s="327">
        <f t="shared" si="81"/>
        <v>0</v>
      </c>
      <c r="DB137" s="327">
        <f t="shared" si="81"/>
        <v>0</v>
      </c>
      <c r="DC137" s="327">
        <f t="shared" si="81"/>
        <v>0</v>
      </c>
      <c r="DD137" s="327">
        <f t="shared" si="81"/>
        <v>0</v>
      </c>
      <c r="DE137" s="327">
        <f t="shared" si="81"/>
        <v>0</v>
      </c>
      <c r="DF137" s="327">
        <f t="shared" si="81"/>
        <v>0</v>
      </c>
      <c r="DG137" s="327">
        <f t="shared" si="81"/>
        <v>0</v>
      </c>
      <c r="DH137" s="327">
        <f t="shared" si="81"/>
        <v>0</v>
      </c>
      <c r="DI137" s="327">
        <f t="shared" si="81"/>
        <v>0</v>
      </c>
      <c r="DJ137" s="327">
        <f t="shared" si="81"/>
        <v>0</v>
      </c>
      <c r="DK137" s="327">
        <f t="shared" si="81"/>
        <v>0</v>
      </c>
      <c r="DL137" s="327">
        <f t="shared" si="81"/>
        <v>0</v>
      </c>
      <c r="DM137" s="327">
        <f t="shared" si="81"/>
        <v>0</v>
      </c>
      <c r="DN137" s="327">
        <f t="shared" si="81"/>
        <v>0</v>
      </c>
      <c r="DO137" s="327">
        <f t="shared" si="81"/>
        <v>0</v>
      </c>
      <c r="DP137" s="327">
        <f t="shared" si="81"/>
        <v>0</v>
      </c>
      <c r="DQ137" s="327">
        <f t="shared" si="81"/>
        <v>0</v>
      </c>
      <c r="DR137" s="327">
        <f t="shared" si="81"/>
        <v>0</v>
      </c>
      <c r="DS137" s="327">
        <f t="shared" si="81"/>
        <v>0</v>
      </c>
      <c r="DT137" s="327">
        <f t="shared" si="81"/>
        <v>0</v>
      </c>
      <c r="DU137" s="327">
        <f t="shared" si="81"/>
        <v>0</v>
      </c>
      <c r="DV137" s="327">
        <f t="shared" si="81"/>
        <v>0</v>
      </c>
      <c r="DW137" s="328">
        <f t="shared" si="81"/>
        <v>0</v>
      </c>
    </row>
    <row r="138" spans="6:127" ht="15.6" hidden="1" outlineLevel="1" thickTop="1" thickBot="1">
      <c r="F138" s="319" t="s">
        <v>303</v>
      </c>
      <c r="H138" s="326">
        <f t="shared" ref="H138:BS138" si="82">+IF(H139=$G126,H136,0)</f>
        <v>0</v>
      </c>
      <c r="I138" s="327">
        <f t="shared" si="82"/>
        <v>0</v>
      </c>
      <c r="J138" s="327">
        <f t="shared" si="82"/>
        <v>0</v>
      </c>
      <c r="K138" s="327">
        <f t="shared" si="82"/>
        <v>0</v>
      </c>
      <c r="L138" s="327">
        <f t="shared" si="82"/>
        <v>0</v>
      </c>
      <c r="M138" s="327">
        <f t="shared" si="82"/>
        <v>0</v>
      </c>
      <c r="N138" s="327">
        <f t="shared" si="82"/>
        <v>0</v>
      </c>
      <c r="O138" s="327">
        <f t="shared" si="82"/>
        <v>0</v>
      </c>
      <c r="P138" s="327">
        <f t="shared" si="82"/>
        <v>0</v>
      </c>
      <c r="Q138" s="327">
        <f t="shared" si="82"/>
        <v>0</v>
      </c>
      <c r="R138" s="327">
        <f t="shared" si="82"/>
        <v>0</v>
      </c>
      <c r="S138" s="327">
        <f t="shared" si="82"/>
        <v>0</v>
      </c>
      <c r="T138" s="327">
        <f t="shared" si="82"/>
        <v>0</v>
      </c>
      <c r="U138" s="327">
        <f t="shared" si="82"/>
        <v>0</v>
      </c>
      <c r="V138" s="327">
        <f t="shared" si="82"/>
        <v>0</v>
      </c>
      <c r="W138" s="327">
        <f t="shared" si="82"/>
        <v>0</v>
      </c>
      <c r="X138" s="327">
        <f t="shared" si="82"/>
        <v>0</v>
      </c>
      <c r="Y138" s="327">
        <f t="shared" si="82"/>
        <v>0</v>
      </c>
      <c r="Z138" s="327">
        <f t="shared" si="82"/>
        <v>0</v>
      </c>
      <c r="AA138" s="327">
        <f t="shared" si="82"/>
        <v>0</v>
      </c>
      <c r="AB138" s="327">
        <f t="shared" si="82"/>
        <v>0</v>
      </c>
      <c r="AC138" s="327">
        <f t="shared" si="82"/>
        <v>0</v>
      </c>
      <c r="AD138" s="327">
        <f t="shared" si="82"/>
        <v>0</v>
      </c>
      <c r="AE138" s="327">
        <f t="shared" si="82"/>
        <v>0</v>
      </c>
      <c r="AF138" s="327">
        <f t="shared" si="82"/>
        <v>0</v>
      </c>
      <c r="AG138" s="327">
        <f t="shared" si="82"/>
        <v>0</v>
      </c>
      <c r="AH138" s="327">
        <f t="shared" si="82"/>
        <v>0</v>
      </c>
      <c r="AI138" s="327">
        <f t="shared" si="82"/>
        <v>0</v>
      </c>
      <c r="AJ138" s="327">
        <f t="shared" si="82"/>
        <v>0</v>
      </c>
      <c r="AK138" s="327">
        <f t="shared" si="82"/>
        <v>0</v>
      </c>
      <c r="AL138" s="327">
        <f t="shared" si="82"/>
        <v>0</v>
      </c>
      <c r="AM138" s="327">
        <f t="shared" si="82"/>
        <v>0</v>
      </c>
      <c r="AN138" s="327">
        <f t="shared" si="82"/>
        <v>0</v>
      </c>
      <c r="AO138" s="327">
        <f t="shared" si="82"/>
        <v>0</v>
      </c>
      <c r="AP138" s="327">
        <f t="shared" si="82"/>
        <v>0</v>
      </c>
      <c r="AQ138" s="327">
        <f t="shared" si="82"/>
        <v>0</v>
      </c>
      <c r="AR138" s="327">
        <f t="shared" si="82"/>
        <v>0</v>
      </c>
      <c r="AS138" s="327">
        <f t="shared" si="82"/>
        <v>0</v>
      </c>
      <c r="AT138" s="327">
        <f t="shared" si="82"/>
        <v>0</v>
      </c>
      <c r="AU138" s="327">
        <f t="shared" si="82"/>
        <v>0</v>
      </c>
      <c r="AV138" s="327">
        <f t="shared" si="82"/>
        <v>0</v>
      </c>
      <c r="AW138" s="327">
        <f t="shared" si="82"/>
        <v>0</v>
      </c>
      <c r="AX138" s="327">
        <f t="shared" si="82"/>
        <v>0</v>
      </c>
      <c r="AY138" s="327">
        <f t="shared" si="82"/>
        <v>0</v>
      </c>
      <c r="AZ138" s="327">
        <f t="shared" si="82"/>
        <v>0</v>
      </c>
      <c r="BA138" s="327">
        <f t="shared" si="82"/>
        <v>0</v>
      </c>
      <c r="BB138" s="327">
        <f t="shared" si="82"/>
        <v>0</v>
      </c>
      <c r="BC138" s="327">
        <f t="shared" si="82"/>
        <v>0</v>
      </c>
      <c r="BD138" s="327">
        <f t="shared" si="82"/>
        <v>0</v>
      </c>
      <c r="BE138" s="327">
        <f t="shared" si="82"/>
        <v>0</v>
      </c>
      <c r="BF138" s="327">
        <f t="shared" si="82"/>
        <v>0</v>
      </c>
      <c r="BG138" s="327">
        <f t="shared" si="82"/>
        <v>0</v>
      </c>
      <c r="BH138" s="327">
        <f t="shared" si="82"/>
        <v>0</v>
      </c>
      <c r="BI138" s="327">
        <f t="shared" si="82"/>
        <v>0</v>
      </c>
      <c r="BJ138" s="327">
        <f t="shared" si="82"/>
        <v>0</v>
      </c>
      <c r="BK138" s="327">
        <f t="shared" si="82"/>
        <v>0</v>
      </c>
      <c r="BL138" s="327">
        <f t="shared" si="82"/>
        <v>0</v>
      </c>
      <c r="BM138" s="327">
        <f t="shared" si="82"/>
        <v>0</v>
      </c>
      <c r="BN138" s="327">
        <f t="shared" si="82"/>
        <v>0</v>
      </c>
      <c r="BO138" s="327">
        <f t="shared" si="82"/>
        <v>0</v>
      </c>
      <c r="BP138" s="327">
        <f t="shared" si="82"/>
        <v>0</v>
      </c>
      <c r="BQ138" s="327">
        <f t="shared" si="82"/>
        <v>0</v>
      </c>
      <c r="BR138" s="327">
        <f t="shared" si="82"/>
        <v>0</v>
      </c>
      <c r="BS138" s="327">
        <f t="shared" si="82"/>
        <v>0</v>
      </c>
      <c r="BT138" s="327">
        <f t="shared" ref="BT138:DW138" si="83">+IF(BT139=$G126,BT136,0)</f>
        <v>0</v>
      </c>
      <c r="BU138" s="327">
        <f t="shared" si="83"/>
        <v>0</v>
      </c>
      <c r="BV138" s="327">
        <f t="shared" si="83"/>
        <v>0</v>
      </c>
      <c r="BW138" s="327">
        <f t="shared" si="83"/>
        <v>0</v>
      </c>
      <c r="BX138" s="327">
        <f t="shared" si="83"/>
        <v>0</v>
      </c>
      <c r="BY138" s="327">
        <f t="shared" si="83"/>
        <v>0</v>
      </c>
      <c r="BZ138" s="327">
        <f t="shared" si="83"/>
        <v>0</v>
      </c>
      <c r="CA138" s="327">
        <f t="shared" si="83"/>
        <v>0</v>
      </c>
      <c r="CB138" s="327">
        <f t="shared" si="83"/>
        <v>0</v>
      </c>
      <c r="CC138" s="327">
        <f t="shared" si="83"/>
        <v>0</v>
      </c>
      <c r="CD138" s="327">
        <f t="shared" si="83"/>
        <v>0</v>
      </c>
      <c r="CE138" s="327">
        <f t="shared" si="83"/>
        <v>0</v>
      </c>
      <c r="CF138" s="327">
        <f t="shared" si="83"/>
        <v>0</v>
      </c>
      <c r="CG138" s="327">
        <f t="shared" si="83"/>
        <v>0</v>
      </c>
      <c r="CH138" s="327">
        <f t="shared" si="83"/>
        <v>0</v>
      </c>
      <c r="CI138" s="327">
        <f t="shared" si="83"/>
        <v>0</v>
      </c>
      <c r="CJ138" s="327">
        <f t="shared" si="83"/>
        <v>0</v>
      </c>
      <c r="CK138" s="327">
        <f t="shared" si="83"/>
        <v>0</v>
      </c>
      <c r="CL138" s="327">
        <f t="shared" si="83"/>
        <v>0</v>
      </c>
      <c r="CM138" s="327">
        <f t="shared" si="83"/>
        <v>0</v>
      </c>
      <c r="CN138" s="327">
        <f t="shared" si="83"/>
        <v>0</v>
      </c>
      <c r="CO138" s="327">
        <f t="shared" si="83"/>
        <v>0</v>
      </c>
      <c r="CP138" s="327">
        <f t="shared" si="83"/>
        <v>0</v>
      </c>
      <c r="CQ138" s="327">
        <f t="shared" si="83"/>
        <v>0</v>
      </c>
      <c r="CR138" s="327">
        <f t="shared" si="83"/>
        <v>0</v>
      </c>
      <c r="CS138" s="327">
        <f t="shared" si="83"/>
        <v>0</v>
      </c>
      <c r="CT138" s="327">
        <f t="shared" si="83"/>
        <v>0</v>
      </c>
      <c r="CU138" s="327">
        <f t="shared" si="83"/>
        <v>0</v>
      </c>
      <c r="CV138" s="327">
        <f t="shared" si="83"/>
        <v>0</v>
      </c>
      <c r="CW138" s="327">
        <f t="shared" si="83"/>
        <v>0</v>
      </c>
      <c r="CX138" s="327">
        <f t="shared" si="83"/>
        <v>0</v>
      </c>
      <c r="CY138" s="327">
        <f t="shared" si="83"/>
        <v>0</v>
      </c>
      <c r="CZ138" s="327">
        <f t="shared" si="83"/>
        <v>0</v>
      </c>
      <c r="DA138" s="327">
        <f t="shared" si="83"/>
        <v>0</v>
      </c>
      <c r="DB138" s="327">
        <f t="shared" si="83"/>
        <v>0</v>
      </c>
      <c r="DC138" s="327">
        <f t="shared" si="83"/>
        <v>0</v>
      </c>
      <c r="DD138" s="327">
        <f t="shared" si="83"/>
        <v>0</v>
      </c>
      <c r="DE138" s="327">
        <f t="shared" si="83"/>
        <v>0</v>
      </c>
      <c r="DF138" s="327">
        <f t="shared" si="83"/>
        <v>0</v>
      </c>
      <c r="DG138" s="327">
        <f t="shared" si="83"/>
        <v>0</v>
      </c>
      <c r="DH138" s="327">
        <f t="shared" si="83"/>
        <v>0</v>
      </c>
      <c r="DI138" s="327">
        <f t="shared" si="83"/>
        <v>0</v>
      </c>
      <c r="DJ138" s="327">
        <f t="shared" si="83"/>
        <v>0</v>
      </c>
      <c r="DK138" s="327">
        <f t="shared" si="83"/>
        <v>0</v>
      </c>
      <c r="DL138" s="327">
        <f t="shared" si="83"/>
        <v>0</v>
      </c>
      <c r="DM138" s="327">
        <f t="shared" si="83"/>
        <v>0</v>
      </c>
      <c r="DN138" s="327">
        <f t="shared" si="83"/>
        <v>0</v>
      </c>
      <c r="DO138" s="327">
        <f t="shared" si="83"/>
        <v>0</v>
      </c>
      <c r="DP138" s="327">
        <f t="shared" si="83"/>
        <v>0</v>
      </c>
      <c r="DQ138" s="327">
        <f t="shared" si="83"/>
        <v>0</v>
      </c>
      <c r="DR138" s="327">
        <f t="shared" si="83"/>
        <v>0</v>
      </c>
      <c r="DS138" s="327">
        <f t="shared" si="83"/>
        <v>0</v>
      </c>
      <c r="DT138" s="327">
        <f t="shared" si="83"/>
        <v>0</v>
      </c>
      <c r="DU138" s="327">
        <f t="shared" si="83"/>
        <v>0</v>
      </c>
      <c r="DV138" s="327">
        <f t="shared" si="83"/>
        <v>0</v>
      </c>
      <c r="DW138" s="327">
        <f t="shared" si="83"/>
        <v>0</v>
      </c>
    </row>
    <row r="139" spans="6:127" ht="15.6" hidden="1" outlineLevel="1" thickTop="1" thickBot="1">
      <c r="F139" s="319" t="s">
        <v>603</v>
      </c>
      <c r="H139" s="329">
        <f>+H137</f>
        <v>0</v>
      </c>
      <c r="I139" s="330">
        <f t="shared" ref="I139:BT139" si="84">+H139+I137-I135</f>
        <v>0</v>
      </c>
      <c r="J139" s="330">
        <f t="shared" si="84"/>
        <v>0</v>
      </c>
      <c r="K139" s="330">
        <f t="shared" si="84"/>
        <v>0</v>
      </c>
      <c r="L139" s="330">
        <f t="shared" si="84"/>
        <v>0</v>
      </c>
      <c r="M139" s="330">
        <f t="shared" si="84"/>
        <v>0</v>
      </c>
      <c r="N139" s="330">
        <f t="shared" si="84"/>
        <v>0</v>
      </c>
      <c r="O139" s="330">
        <f t="shared" si="84"/>
        <v>0</v>
      </c>
      <c r="P139" s="330">
        <f t="shared" si="84"/>
        <v>0</v>
      </c>
      <c r="Q139" s="330">
        <f t="shared" si="84"/>
        <v>0</v>
      </c>
      <c r="R139" s="330">
        <f t="shared" si="84"/>
        <v>0</v>
      </c>
      <c r="S139" s="330">
        <f t="shared" si="84"/>
        <v>0</v>
      </c>
      <c r="T139" s="330">
        <f t="shared" si="84"/>
        <v>0</v>
      </c>
      <c r="U139" s="330">
        <f t="shared" si="84"/>
        <v>0</v>
      </c>
      <c r="V139" s="330">
        <f t="shared" si="84"/>
        <v>0</v>
      </c>
      <c r="W139" s="330">
        <f t="shared" si="84"/>
        <v>0</v>
      </c>
      <c r="X139" s="330">
        <f t="shared" si="84"/>
        <v>0</v>
      </c>
      <c r="Y139" s="330">
        <f t="shared" si="84"/>
        <v>0</v>
      </c>
      <c r="Z139" s="330">
        <f t="shared" si="84"/>
        <v>0</v>
      </c>
      <c r="AA139" s="330">
        <f t="shared" si="84"/>
        <v>0</v>
      </c>
      <c r="AB139" s="330">
        <f t="shared" si="84"/>
        <v>0</v>
      </c>
      <c r="AC139" s="330">
        <f t="shared" si="84"/>
        <v>0</v>
      </c>
      <c r="AD139" s="330">
        <f t="shared" si="84"/>
        <v>0</v>
      </c>
      <c r="AE139" s="330">
        <f t="shared" si="84"/>
        <v>0</v>
      </c>
      <c r="AF139" s="330">
        <f t="shared" si="84"/>
        <v>0</v>
      </c>
      <c r="AG139" s="330">
        <f t="shared" si="84"/>
        <v>0</v>
      </c>
      <c r="AH139" s="330">
        <f t="shared" si="84"/>
        <v>0</v>
      </c>
      <c r="AI139" s="330">
        <f t="shared" si="84"/>
        <v>0</v>
      </c>
      <c r="AJ139" s="330">
        <f t="shared" si="84"/>
        <v>0</v>
      </c>
      <c r="AK139" s="330">
        <f t="shared" si="84"/>
        <v>0</v>
      </c>
      <c r="AL139" s="330">
        <f t="shared" si="84"/>
        <v>0</v>
      </c>
      <c r="AM139" s="330">
        <f t="shared" si="84"/>
        <v>0</v>
      </c>
      <c r="AN139" s="330">
        <f t="shared" si="84"/>
        <v>0</v>
      </c>
      <c r="AO139" s="330">
        <f t="shared" si="84"/>
        <v>0</v>
      </c>
      <c r="AP139" s="330">
        <f t="shared" si="84"/>
        <v>0</v>
      </c>
      <c r="AQ139" s="330">
        <f t="shared" si="84"/>
        <v>0</v>
      </c>
      <c r="AR139" s="330">
        <f t="shared" si="84"/>
        <v>0</v>
      </c>
      <c r="AS139" s="330">
        <f t="shared" si="84"/>
        <v>0</v>
      </c>
      <c r="AT139" s="330">
        <f t="shared" si="84"/>
        <v>0</v>
      </c>
      <c r="AU139" s="330">
        <f t="shared" si="84"/>
        <v>0</v>
      </c>
      <c r="AV139" s="330">
        <f t="shared" si="84"/>
        <v>0</v>
      </c>
      <c r="AW139" s="330">
        <f t="shared" si="84"/>
        <v>0</v>
      </c>
      <c r="AX139" s="330">
        <f t="shared" si="84"/>
        <v>0</v>
      </c>
      <c r="AY139" s="330">
        <f t="shared" si="84"/>
        <v>0</v>
      </c>
      <c r="AZ139" s="330">
        <f t="shared" si="84"/>
        <v>0</v>
      </c>
      <c r="BA139" s="330">
        <f t="shared" si="84"/>
        <v>0</v>
      </c>
      <c r="BB139" s="330">
        <f t="shared" si="84"/>
        <v>0</v>
      </c>
      <c r="BC139" s="330">
        <f t="shared" si="84"/>
        <v>0</v>
      </c>
      <c r="BD139" s="330">
        <f t="shared" si="84"/>
        <v>0</v>
      </c>
      <c r="BE139" s="330">
        <f t="shared" si="84"/>
        <v>0</v>
      </c>
      <c r="BF139" s="330">
        <f t="shared" si="84"/>
        <v>0</v>
      </c>
      <c r="BG139" s="330">
        <f t="shared" si="84"/>
        <v>0</v>
      </c>
      <c r="BH139" s="330">
        <f t="shared" si="84"/>
        <v>0</v>
      </c>
      <c r="BI139" s="330">
        <f t="shared" si="84"/>
        <v>0</v>
      </c>
      <c r="BJ139" s="330">
        <f t="shared" si="84"/>
        <v>0</v>
      </c>
      <c r="BK139" s="330">
        <f t="shared" si="84"/>
        <v>0</v>
      </c>
      <c r="BL139" s="330">
        <f t="shared" si="84"/>
        <v>0</v>
      </c>
      <c r="BM139" s="330">
        <f t="shared" si="84"/>
        <v>0</v>
      </c>
      <c r="BN139" s="330">
        <f t="shared" si="84"/>
        <v>0</v>
      </c>
      <c r="BO139" s="330">
        <f t="shared" si="84"/>
        <v>0</v>
      </c>
      <c r="BP139" s="330">
        <f t="shared" si="84"/>
        <v>0</v>
      </c>
      <c r="BQ139" s="330">
        <f t="shared" si="84"/>
        <v>0</v>
      </c>
      <c r="BR139" s="330">
        <f t="shared" si="84"/>
        <v>0</v>
      </c>
      <c r="BS139" s="330">
        <f t="shared" si="84"/>
        <v>0</v>
      </c>
      <c r="BT139" s="330">
        <f t="shared" si="84"/>
        <v>0</v>
      </c>
      <c r="BU139" s="330">
        <f t="shared" ref="BU139:DW139" si="85">+BT139+BU137-BU135</f>
        <v>0</v>
      </c>
      <c r="BV139" s="330">
        <f t="shared" si="85"/>
        <v>0</v>
      </c>
      <c r="BW139" s="330">
        <f t="shared" si="85"/>
        <v>0</v>
      </c>
      <c r="BX139" s="330">
        <f t="shared" si="85"/>
        <v>0</v>
      </c>
      <c r="BY139" s="330">
        <f t="shared" si="85"/>
        <v>0</v>
      </c>
      <c r="BZ139" s="330">
        <f t="shared" si="85"/>
        <v>0</v>
      </c>
      <c r="CA139" s="330">
        <f t="shared" si="85"/>
        <v>0</v>
      </c>
      <c r="CB139" s="330">
        <f t="shared" si="85"/>
        <v>0</v>
      </c>
      <c r="CC139" s="330">
        <f t="shared" si="85"/>
        <v>0</v>
      </c>
      <c r="CD139" s="330">
        <f t="shared" si="85"/>
        <v>0</v>
      </c>
      <c r="CE139" s="330">
        <f t="shared" si="85"/>
        <v>0</v>
      </c>
      <c r="CF139" s="330">
        <f t="shared" si="85"/>
        <v>0</v>
      </c>
      <c r="CG139" s="330">
        <f t="shared" si="85"/>
        <v>0</v>
      </c>
      <c r="CH139" s="330">
        <f t="shared" si="85"/>
        <v>0</v>
      </c>
      <c r="CI139" s="330">
        <f t="shared" si="85"/>
        <v>0</v>
      </c>
      <c r="CJ139" s="330">
        <f t="shared" si="85"/>
        <v>0</v>
      </c>
      <c r="CK139" s="330">
        <f t="shared" si="85"/>
        <v>0</v>
      </c>
      <c r="CL139" s="330">
        <f t="shared" si="85"/>
        <v>0</v>
      </c>
      <c r="CM139" s="330">
        <f t="shared" si="85"/>
        <v>0</v>
      </c>
      <c r="CN139" s="330">
        <f t="shared" si="85"/>
        <v>0</v>
      </c>
      <c r="CO139" s="330">
        <f t="shared" si="85"/>
        <v>0</v>
      </c>
      <c r="CP139" s="330">
        <f t="shared" si="85"/>
        <v>0</v>
      </c>
      <c r="CQ139" s="330">
        <f t="shared" si="85"/>
        <v>0</v>
      </c>
      <c r="CR139" s="330">
        <f t="shared" si="85"/>
        <v>0</v>
      </c>
      <c r="CS139" s="330">
        <f t="shared" si="85"/>
        <v>0</v>
      </c>
      <c r="CT139" s="330">
        <f t="shared" si="85"/>
        <v>0</v>
      </c>
      <c r="CU139" s="330">
        <f t="shared" si="85"/>
        <v>0</v>
      </c>
      <c r="CV139" s="330">
        <f t="shared" si="85"/>
        <v>0</v>
      </c>
      <c r="CW139" s="330">
        <f t="shared" si="85"/>
        <v>0</v>
      </c>
      <c r="CX139" s="330">
        <f t="shared" si="85"/>
        <v>0</v>
      </c>
      <c r="CY139" s="330">
        <f t="shared" si="85"/>
        <v>0</v>
      </c>
      <c r="CZ139" s="330">
        <f t="shared" si="85"/>
        <v>0</v>
      </c>
      <c r="DA139" s="330">
        <f t="shared" si="85"/>
        <v>0</v>
      </c>
      <c r="DB139" s="330">
        <f t="shared" si="85"/>
        <v>0</v>
      </c>
      <c r="DC139" s="330">
        <f t="shared" si="85"/>
        <v>0</v>
      </c>
      <c r="DD139" s="330">
        <f t="shared" si="85"/>
        <v>0</v>
      </c>
      <c r="DE139" s="330">
        <f t="shared" si="85"/>
        <v>0</v>
      </c>
      <c r="DF139" s="330">
        <f t="shared" si="85"/>
        <v>0</v>
      </c>
      <c r="DG139" s="330">
        <f t="shared" si="85"/>
        <v>0</v>
      </c>
      <c r="DH139" s="330">
        <f t="shared" si="85"/>
        <v>0</v>
      </c>
      <c r="DI139" s="330">
        <f t="shared" si="85"/>
        <v>0</v>
      </c>
      <c r="DJ139" s="330">
        <f t="shared" si="85"/>
        <v>0</v>
      </c>
      <c r="DK139" s="330">
        <f t="shared" si="85"/>
        <v>0</v>
      </c>
      <c r="DL139" s="330">
        <f t="shared" si="85"/>
        <v>0</v>
      </c>
      <c r="DM139" s="330">
        <f t="shared" si="85"/>
        <v>0</v>
      </c>
      <c r="DN139" s="330">
        <f t="shared" si="85"/>
        <v>0</v>
      </c>
      <c r="DO139" s="330">
        <f t="shared" si="85"/>
        <v>0</v>
      </c>
      <c r="DP139" s="330">
        <f t="shared" si="85"/>
        <v>0</v>
      </c>
      <c r="DQ139" s="330">
        <f t="shared" si="85"/>
        <v>0</v>
      </c>
      <c r="DR139" s="330">
        <f t="shared" si="85"/>
        <v>0</v>
      </c>
      <c r="DS139" s="330">
        <f t="shared" si="85"/>
        <v>0</v>
      </c>
      <c r="DT139" s="330">
        <f t="shared" si="85"/>
        <v>0</v>
      </c>
      <c r="DU139" s="330">
        <f t="shared" si="85"/>
        <v>0</v>
      </c>
      <c r="DV139" s="330">
        <f t="shared" si="85"/>
        <v>0</v>
      </c>
      <c r="DW139" s="331">
        <f t="shared" si="85"/>
        <v>0</v>
      </c>
    </row>
    <row r="140" spans="6:127" hidden="1" outlineLevel="1"/>
    <row r="141" spans="6:127" collapsed="1"/>
    <row r="142" spans="6:127" ht="11.4" customHeight="1"/>
    <row r="143" spans="6:127">
      <c r="F143" s="14" t="s">
        <v>609</v>
      </c>
      <c r="G143" s="185" t="s">
        <v>113</v>
      </c>
      <c r="H143" s="262">
        <f>+H17</f>
        <v>2019</v>
      </c>
      <c r="I143" s="262">
        <f t="shared" ref="I143:BT144" si="86">+I17</f>
        <v>2019</v>
      </c>
      <c r="J143" s="262">
        <f t="shared" si="86"/>
        <v>2019</v>
      </c>
      <c r="K143" s="262">
        <f t="shared" si="86"/>
        <v>2019</v>
      </c>
      <c r="L143" s="262">
        <f t="shared" si="86"/>
        <v>2019</v>
      </c>
      <c r="M143" s="262">
        <f t="shared" si="86"/>
        <v>2019</v>
      </c>
      <c r="N143" s="262">
        <f t="shared" si="86"/>
        <v>2019</v>
      </c>
      <c r="O143" s="262">
        <f t="shared" si="86"/>
        <v>2019</v>
      </c>
      <c r="P143" s="262">
        <f t="shared" si="86"/>
        <v>2019</v>
      </c>
      <c r="Q143" s="262">
        <f t="shared" si="86"/>
        <v>2019</v>
      </c>
      <c r="R143" s="262">
        <f t="shared" si="86"/>
        <v>2019</v>
      </c>
      <c r="S143" s="262">
        <f t="shared" si="86"/>
        <v>2019</v>
      </c>
      <c r="T143" s="262">
        <f t="shared" si="86"/>
        <v>2020</v>
      </c>
      <c r="U143" s="262">
        <f t="shared" si="86"/>
        <v>2020</v>
      </c>
      <c r="V143" s="262">
        <f t="shared" si="86"/>
        <v>2020</v>
      </c>
      <c r="W143" s="262">
        <f t="shared" si="86"/>
        <v>2020</v>
      </c>
      <c r="X143" s="262">
        <f t="shared" si="86"/>
        <v>2020</v>
      </c>
      <c r="Y143" s="262">
        <f t="shared" si="86"/>
        <v>2020</v>
      </c>
      <c r="Z143" s="262">
        <f t="shared" si="86"/>
        <v>2020</v>
      </c>
      <c r="AA143" s="262">
        <f t="shared" si="86"/>
        <v>2020</v>
      </c>
      <c r="AB143" s="262">
        <f t="shared" si="86"/>
        <v>2020</v>
      </c>
      <c r="AC143" s="262">
        <f t="shared" si="86"/>
        <v>2020</v>
      </c>
      <c r="AD143" s="262">
        <f t="shared" si="86"/>
        <v>2020</v>
      </c>
      <c r="AE143" s="262">
        <f t="shared" si="86"/>
        <v>2020</v>
      </c>
      <c r="AF143" s="262">
        <f t="shared" si="86"/>
        <v>2021</v>
      </c>
      <c r="AG143" s="262">
        <f t="shared" si="86"/>
        <v>2021</v>
      </c>
      <c r="AH143" s="262">
        <f t="shared" si="86"/>
        <v>2021</v>
      </c>
      <c r="AI143" s="262">
        <f t="shared" si="86"/>
        <v>2021</v>
      </c>
      <c r="AJ143" s="262">
        <f t="shared" si="86"/>
        <v>2021</v>
      </c>
      <c r="AK143" s="262">
        <f t="shared" si="86"/>
        <v>2021</v>
      </c>
      <c r="AL143" s="262">
        <f t="shared" si="86"/>
        <v>2021</v>
      </c>
      <c r="AM143" s="262">
        <f t="shared" si="86"/>
        <v>2021</v>
      </c>
      <c r="AN143" s="262">
        <f t="shared" si="86"/>
        <v>2021</v>
      </c>
      <c r="AO143" s="262">
        <f t="shared" si="86"/>
        <v>2021</v>
      </c>
      <c r="AP143" s="262">
        <f t="shared" si="86"/>
        <v>2021</v>
      </c>
      <c r="AQ143" s="262">
        <f t="shared" si="86"/>
        <v>2021</v>
      </c>
      <c r="AR143" s="262">
        <f t="shared" si="86"/>
        <v>2022</v>
      </c>
      <c r="AS143" s="262">
        <f t="shared" si="86"/>
        <v>2022</v>
      </c>
      <c r="AT143" s="262">
        <f t="shared" si="86"/>
        <v>2022</v>
      </c>
      <c r="AU143" s="262">
        <f t="shared" si="86"/>
        <v>2022</v>
      </c>
      <c r="AV143" s="262">
        <f t="shared" si="86"/>
        <v>2022</v>
      </c>
      <c r="AW143" s="262">
        <f t="shared" si="86"/>
        <v>2022</v>
      </c>
      <c r="AX143" s="262">
        <f t="shared" si="86"/>
        <v>2022</v>
      </c>
      <c r="AY143" s="262">
        <f t="shared" si="86"/>
        <v>2022</v>
      </c>
      <c r="AZ143" s="262">
        <f t="shared" si="86"/>
        <v>2022</v>
      </c>
      <c r="BA143" s="262">
        <f t="shared" si="86"/>
        <v>2022</v>
      </c>
      <c r="BB143" s="262">
        <f t="shared" si="86"/>
        <v>2022</v>
      </c>
      <c r="BC143" s="262">
        <f t="shared" si="86"/>
        <v>2022</v>
      </c>
      <c r="BD143" s="262">
        <f t="shared" si="86"/>
        <v>2023</v>
      </c>
      <c r="BE143" s="262">
        <f t="shared" si="86"/>
        <v>2023</v>
      </c>
      <c r="BF143" s="262">
        <f t="shared" si="86"/>
        <v>2023</v>
      </c>
      <c r="BG143" s="262">
        <f t="shared" si="86"/>
        <v>2023</v>
      </c>
      <c r="BH143" s="262">
        <f t="shared" si="86"/>
        <v>2023</v>
      </c>
      <c r="BI143" s="262">
        <f t="shared" si="86"/>
        <v>2023</v>
      </c>
      <c r="BJ143" s="262">
        <f t="shared" si="86"/>
        <v>2023</v>
      </c>
      <c r="BK143" s="262">
        <f t="shared" si="86"/>
        <v>2023</v>
      </c>
      <c r="BL143" s="262">
        <f t="shared" si="86"/>
        <v>2023</v>
      </c>
      <c r="BM143" s="262">
        <f t="shared" si="86"/>
        <v>2023</v>
      </c>
      <c r="BN143" s="262">
        <f t="shared" si="86"/>
        <v>2023</v>
      </c>
      <c r="BO143" s="262">
        <f t="shared" si="86"/>
        <v>2023</v>
      </c>
      <c r="BP143" s="262">
        <f t="shared" si="86"/>
        <v>2024</v>
      </c>
      <c r="BQ143" s="262">
        <f t="shared" si="86"/>
        <v>2024</v>
      </c>
      <c r="BR143" s="262">
        <f t="shared" si="86"/>
        <v>2024</v>
      </c>
      <c r="BS143" s="262">
        <f t="shared" si="86"/>
        <v>2024</v>
      </c>
      <c r="BT143" s="262">
        <f t="shared" si="86"/>
        <v>2024</v>
      </c>
      <c r="BU143" s="262">
        <f t="shared" ref="BU143:DW144" si="87">+BU17</f>
        <v>2024</v>
      </c>
      <c r="BV143" s="262">
        <f t="shared" si="87"/>
        <v>2024</v>
      </c>
      <c r="BW143" s="262">
        <f t="shared" si="87"/>
        <v>2024</v>
      </c>
      <c r="BX143" s="262">
        <f t="shared" si="87"/>
        <v>2024</v>
      </c>
      <c r="BY143" s="262">
        <f t="shared" si="87"/>
        <v>2024</v>
      </c>
      <c r="BZ143" s="262">
        <f t="shared" si="87"/>
        <v>2024</v>
      </c>
      <c r="CA143" s="262">
        <f t="shared" si="87"/>
        <v>2024</v>
      </c>
      <c r="CB143" s="262">
        <f t="shared" si="87"/>
        <v>2025</v>
      </c>
      <c r="CC143" s="262">
        <f t="shared" si="87"/>
        <v>2025</v>
      </c>
      <c r="CD143" s="262">
        <f t="shared" si="87"/>
        <v>2025</v>
      </c>
      <c r="CE143" s="262">
        <f t="shared" si="87"/>
        <v>2025</v>
      </c>
      <c r="CF143" s="262">
        <f t="shared" si="87"/>
        <v>2025</v>
      </c>
      <c r="CG143" s="262">
        <f t="shared" si="87"/>
        <v>2025</v>
      </c>
      <c r="CH143" s="262">
        <f t="shared" si="87"/>
        <v>2025</v>
      </c>
      <c r="CI143" s="262">
        <f t="shared" si="87"/>
        <v>2025</v>
      </c>
      <c r="CJ143" s="262">
        <f t="shared" si="87"/>
        <v>2025</v>
      </c>
      <c r="CK143" s="262">
        <f t="shared" si="87"/>
        <v>2025</v>
      </c>
      <c r="CL143" s="262">
        <f t="shared" si="87"/>
        <v>2025</v>
      </c>
      <c r="CM143" s="262">
        <f t="shared" si="87"/>
        <v>2025</v>
      </c>
      <c r="CN143" s="262">
        <f t="shared" si="87"/>
        <v>2026</v>
      </c>
      <c r="CO143" s="262">
        <f t="shared" si="87"/>
        <v>2026</v>
      </c>
      <c r="CP143" s="262">
        <f t="shared" si="87"/>
        <v>2026</v>
      </c>
      <c r="CQ143" s="262">
        <f t="shared" si="87"/>
        <v>2026</v>
      </c>
      <c r="CR143" s="262">
        <f t="shared" si="87"/>
        <v>2026</v>
      </c>
      <c r="CS143" s="262">
        <f t="shared" si="87"/>
        <v>2026</v>
      </c>
      <c r="CT143" s="262">
        <f t="shared" si="87"/>
        <v>2026</v>
      </c>
      <c r="CU143" s="262">
        <f t="shared" si="87"/>
        <v>2026</v>
      </c>
      <c r="CV143" s="262">
        <f t="shared" si="87"/>
        <v>2026</v>
      </c>
      <c r="CW143" s="262">
        <f t="shared" si="87"/>
        <v>2026</v>
      </c>
      <c r="CX143" s="262">
        <f t="shared" si="87"/>
        <v>2026</v>
      </c>
      <c r="CY143" s="262">
        <f t="shared" si="87"/>
        <v>2026</v>
      </c>
      <c r="CZ143" s="262">
        <f t="shared" si="87"/>
        <v>2027</v>
      </c>
      <c r="DA143" s="262">
        <f t="shared" si="87"/>
        <v>2027</v>
      </c>
      <c r="DB143" s="262">
        <f t="shared" si="87"/>
        <v>2027</v>
      </c>
      <c r="DC143" s="262">
        <f t="shared" si="87"/>
        <v>2027</v>
      </c>
      <c r="DD143" s="262">
        <f t="shared" si="87"/>
        <v>2027</v>
      </c>
      <c r="DE143" s="262">
        <f t="shared" si="87"/>
        <v>2027</v>
      </c>
      <c r="DF143" s="262">
        <f t="shared" si="87"/>
        <v>2027</v>
      </c>
      <c r="DG143" s="262">
        <f t="shared" si="87"/>
        <v>2027</v>
      </c>
      <c r="DH143" s="262">
        <f t="shared" si="87"/>
        <v>2027</v>
      </c>
      <c r="DI143" s="262">
        <f t="shared" si="87"/>
        <v>2027</v>
      </c>
      <c r="DJ143" s="262">
        <f t="shared" si="87"/>
        <v>2027</v>
      </c>
      <c r="DK143" s="262">
        <f t="shared" si="87"/>
        <v>2027</v>
      </c>
      <c r="DL143" s="262">
        <f t="shared" si="87"/>
        <v>2028</v>
      </c>
      <c r="DM143" s="262">
        <f t="shared" si="87"/>
        <v>2028</v>
      </c>
      <c r="DN143" s="262">
        <f t="shared" si="87"/>
        <v>2028</v>
      </c>
      <c r="DO143" s="262">
        <f t="shared" si="87"/>
        <v>2028</v>
      </c>
      <c r="DP143" s="262">
        <f t="shared" si="87"/>
        <v>2028</v>
      </c>
      <c r="DQ143" s="262">
        <f t="shared" si="87"/>
        <v>2028</v>
      </c>
      <c r="DR143" s="262">
        <f t="shared" si="87"/>
        <v>2028</v>
      </c>
      <c r="DS143" s="262">
        <f t="shared" si="87"/>
        <v>2028</v>
      </c>
      <c r="DT143" s="262">
        <f t="shared" si="87"/>
        <v>2028</v>
      </c>
      <c r="DU143" s="262">
        <f t="shared" si="87"/>
        <v>2028</v>
      </c>
      <c r="DV143" s="262">
        <f t="shared" si="87"/>
        <v>2028</v>
      </c>
      <c r="DW143" s="262">
        <f t="shared" si="87"/>
        <v>2028</v>
      </c>
    </row>
    <row r="144" spans="6:127" ht="15" thickBot="1">
      <c r="G144" s="185" t="s">
        <v>282</v>
      </c>
      <c r="H144" s="262" t="str">
        <f>+H18</f>
        <v>gen</v>
      </c>
      <c r="I144" s="262" t="str">
        <f t="shared" si="86"/>
        <v>feb</v>
      </c>
      <c r="J144" s="262" t="str">
        <f t="shared" si="86"/>
        <v>mar</v>
      </c>
      <c r="K144" s="262" t="str">
        <f t="shared" si="86"/>
        <v>apr</v>
      </c>
      <c r="L144" s="262" t="str">
        <f t="shared" si="86"/>
        <v>mag</v>
      </c>
      <c r="M144" s="262" t="str">
        <f t="shared" si="86"/>
        <v>giu</v>
      </c>
      <c r="N144" s="262" t="str">
        <f t="shared" si="86"/>
        <v>lug</v>
      </c>
      <c r="O144" s="262" t="str">
        <f t="shared" si="86"/>
        <v>ago</v>
      </c>
      <c r="P144" s="262" t="str">
        <f t="shared" si="86"/>
        <v>set</v>
      </c>
      <c r="Q144" s="262" t="str">
        <f t="shared" si="86"/>
        <v>ott</v>
      </c>
      <c r="R144" s="262" t="str">
        <f t="shared" si="86"/>
        <v>nov</v>
      </c>
      <c r="S144" s="262" t="str">
        <f t="shared" si="86"/>
        <v>dic</v>
      </c>
      <c r="T144" s="262" t="str">
        <f t="shared" si="86"/>
        <v>gen</v>
      </c>
      <c r="U144" s="262" t="str">
        <f t="shared" si="86"/>
        <v>feb</v>
      </c>
      <c r="V144" s="262" t="str">
        <f t="shared" si="86"/>
        <v>mar</v>
      </c>
      <c r="W144" s="262" t="str">
        <f t="shared" si="86"/>
        <v>apr</v>
      </c>
      <c r="X144" s="262" t="str">
        <f t="shared" si="86"/>
        <v>mag</v>
      </c>
      <c r="Y144" s="262" t="str">
        <f t="shared" si="86"/>
        <v>giu</v>
      </c>
      <c r="Z144" s="262" t="str">
        <f t="shared" si="86"/>
        <v>lug</v>
      </c>
      <c r="AA144" s="262" t="str">
        <f t="shared" si="86"/>
        <v>ago</v>
      </c>
      <c r="AB144" s="262" t="str">
        <f t="shared" si="86"/>
        <v>set</v>
      </c>
      <c r="AC144" s="262" t="str">
        <f t="shared" si="86"/>
        <v>ott</v>
      </c>
      <c r="AD144" s="262" t="str">
        <f t="shared" si="86"/>
        <v>nov</v>
      </c>
      <c r="AE144" s="262" t="str">
        <f t="shared" si="86"/>
        <v>dic</v>
      </c>
      <c r="AF144" s="262" t="str">
        <f t="shared" si="86"/>
        <v>gen</v>
      </c>
      <c r="AG144" s="262" t="str">
        <f t="shared" si="86"/>
        <v>feb</v>
      </c>
      <c r="AH144" s="262" t="str">
        <f t="shared" si="86"/>
        <v>mar</v>
      </c>
      <c r="AI144" s="262" t="str">
        <f t="shared" si="86"/>
        <v>apr</v>
      </c>
      <c r="AJ144" s="262" t="str">
        <f t="shared" si="86"/>
        <v>mag</v>
      </c>
      <c r="AK144" s="262" t="str">
        <f t="shared" si="86"/>
        <v>giu</v>
      </c>
      <c r="AL144" s="262" t="str">
        <f t="shared" si="86"/>
        <v>lug</v>
      </c>
      <c r="AM144" s="262" t="str">
        <f t="shared" si="86"/>
        <v>ago</v>
      </c>
      <c r="AN144" s="262" t="str">
        <f t="shared" si="86"/>
        <v>set</v>
      </c>
      <c r="AO144" s="262" t="str">
        <f t="shared" si="86"/>
        <v>ott</v>
      </c>
      <c r="AP144" s="262" t="str">
        <f t="shared" si="86"/>
        <v>nov</v>
      </c>
      <c r="AQ144" s="262" t="str">
        <f t="shared" si="86"/>
        <v>dic</v>
      </c>
      <c r="AR144" s="262" t="str">
        <f t="shared" si="86"/>
        <v>gen</v>
      </c>
      <c r="AS144" s="262" t="str">
        <f t="shared" si="86"/>
        <v>feb</v>
      </c>
      <c r="AT144" s="262" t="str">
        <f t="shared" si="86"/>
        <v>mar</v>
      </c>
      <c r="AU144" s="262" t="str">
        <f t="shared" si="86"/>
        <v>apr</v>
      </c>
      <c r="AV144" s="262" t="str">
        <f t="shared" si="86"/>
        <v>mag</v>
      </c>
      <c r="AW144" s="262" t="str">
        <f t="shared" si="86"/>
        <v>giu</v>
      </c>
      <c r="AX144" s="262" t="str">
        <f t="shared" si="86"/>
        <v>lug</v>
      </c>
      <c r="AY144" s="262" t="str">
        <f t="shared" si="86"/>
        <v>ago</v>
      </c>
      <c r="AZ144" s="262" t="str">
        <f t="shared" si="86"/>
        <v>set</v>
      </c>
      <c r="BA144" s="262" t="str">
        <f t="shared" si="86"/>
        <v>ott</v>
      </c>
      <c r="BB144" s="262" t="str">
        <f t="shared" si="86"/>
        <v>nov</v>
      </c>
      <c r="BC144" s="262" t="str">
        <f t="shared" si="86"/>
        <v>dic</v>
      </c>
      <c r="BD144" s="262" t="str">
        <f t="shared" si="86"/>
        <v>gen</v>
      </c>
      <c r="BE144" s="262" t="str">
        <f t="shared" si="86"/>
        <v>feb</v>
      </c>
      <c r="BF144" s="262" t="str">
        <f t="shared" si="86"/>
        <v>mar</v>
      </c>
      <c r="BG144" s="262" t="str">
        <f t="shared" si="86"/>
        <v>apr</v>
      </c>
      <c r="BH144" s="262" t="str">
        <f t="shared" si="86"/>
        <v>mag</v>
      </c>
      <c r="BI144" s="262" t="str">
        <f t="shared" si="86"/>
        <v>giu</v>
      </c>
      <c r="BJ144" s="262" t="str">
        <f t="shared" si="86"/>
        <v>lug</v>
      </c>
      <c r="BK144" s="262" t="str">
        <f t="shared" si="86"/>
        <v>ago</v>
      </c>
      <c r="BL144" s="262" t="str">
        <f t="shared" si="86"/>
        <v>set</v>
      </c>
      <c r="BM144" s="262" t="str">
        <f t="shared" si="86"/>
        <v>ott</v>
      </c>
      <c r="BN144" s="262" t="str">
        <f t="shared" si="86"/>
        <v>nov</v>
      </c>
      <c r="BO144" s="262" t="str">
        <f t="shared" si="86"/>
        <v>dic</v>
      </c>
      <c r="BP144" s="262" t="str">
        <f t="shared" si="86"/>
        <v>gen</v>
      </c>
      <c r="BQ144" s="262" t="str">
        <f t="shared" si="86"/>
        <v>feb</v>
      </c>
      <c r="BR144" s="262" t="str">
        <f t="shared" si="86"/>
        <v>mar</v>
      </c>
      <c r="BS144" s="262" t="str">
        <f t="shared" si="86"/>
        <v>apr</v>
      </c>
      <c r="BT144" s="262" t="str">
        <f t="shared" si="86"/>
        <v>mag</v>
      </c>
      <c r="BU144" s="262" t="str">
        <f t="shared" si="87"/>
        <v>giu</v>
      </c>
      <c r="BV144" s="262" t="str">
        <f t="shared" si="87"/>
        <v>lug</v>
      </c>
      <c r="BW144" s="262" t="str">
        <f t="shared" si="87"/>
        <v>ago</v>
      </c>
      <c r="BX144" s="262" t="str">
        <f t="shared" si="87"/>
        <v>set</v>
      </c>
      <c r="BY144" s="262" t="str">
        <f t="shared" si="87"/>
        <v>ott</v>
      </c>
      <c r="BZ144" s="262" t="str">
        <f t="shared" si="87"/>
        <v>nov</v>
      </c>
      <c r="CA144" s="262" t="str">
        <f t="shared" si="87"/>
        <v>dic</v>
      </c>
      <c r="CB144" s="262" t="str">
        <f t="shared" si="87"/>
        <v>gen</v>
      </c>
      <c r="CC144" s="262" t="str">
        <f t="shared" si="87"/>
        <v>feb</v>
      </c>
      <c r="CD144" s="262" t="str">
        <f t="shared" si="87"/>
        <v>mar</v>
      </c>
      <c r="CE144" s="262" t="str">
        <f t="shared" si="87"/>
        <v>apr</v>
      </c>
      <c r="CF144" s="262" t="str">
        <f t="shared" si="87"/>
        <v>mag</v>
      </c>
      <c r="CG144" s="262" t="str">
        <f t="shared" si="87"/>
        <v>giu</v>
      </c>
      <c r="CH144" s="262" t="str">
        <f t="shared" si="87"/>
        <v>lug</v>
      </c>
      <c r="CI144" s="262" t="str">
        <f t="shared" si="87"/>
        <v>ago</v>
      </c>
      <c r="CJ144" s="262" t="str">
        <f t="shared" si="87"/>
        <v>set</v>
      </c>
      <c r="CK144" s="262" t="str">
        <f t="shared" si="87"/>
        <v>ott</v>
      </c>
      <c r="CL144" s="262" t="str">
        <f t="shared" si="87"/>
        <v>nov</v>
      </c>
      <c r="CM144" s="262" t="str">
        <f t="shared" si="87"/>
        <v>dic</v>
      </c>
      <c r="CN144" s="262" t="str">
        <f t="shared" si="87"/>
        <v>gen</v>
      </c>
      <c r="CO144" s="262" t="str">
        <f t="shared" si="87"/>
        <v>feb</v>
      </c>
      <c r="CP144" s="262" t="str">
        <f t="shared" si="87"/>
        <v>mar</v>
      </c>
      <c r="CQ144" s="262" t="str">
        <f t="shared" si="87"/>
        <v>apr</v>
      </c>
      <c r="CR144" s="262" t="str">
        <f t="shared" si="87"/>
        <v>mag</v>
      </c>
      <c r="CS144" s="262" t="str">
        <f t="shared" si="87"/>
        <v>giu</v>
      </c>
      <c r="CT144" s="262" t="str">
        <f t="shared" si="87"/>
        <v>lug</v>
      </c>
      <c r="CU144" s="262" t="str">
        <f t="shared" si="87"/>
        <v>ago</v>
      </c>
      <c r="CV144" s="262" t="str">
        <f t="shared" si="87"/>
        <v>set</v>
      </c>
      <c r="CW144" s="262" t="str">
        <f t="shared" si="87"/>
        <v>ott</v>
      </c>
      <c r="CX144" s="262" t="str">
        <f t="shared" si="87"/>
        <v>nov</v>
      </c>
      <c r="CY144" s="262" t="str">
        <f t="shared" si="87"/>
        <v>dic</v>
      </c>
      <c r="CZ144" s="262" t="str">
        <f t="shared" si="87"/>
        <v>gen</v>
      </c>
      <c r="DA144" s="262" t="str">
        <f t="shared" si="87"/>
        <v>feb</v>
      </c>
      <c r="DB144" s="262" t="str">
        <f t="shared" si="87"/>
        <v>mar</v>
      </c>
      <c r="DC144" s="262" t="str">
        <f t="shared" si="87"/>
        <v>apr</v>
      </c>
      <c r="DD144" s="262" t="str">
        <f t="shared" si="87"/>
        <v>mag</v>
      </c>
      <c r="DE144" s="262" t="str">
        <f t="shared" si="87"/>
        <v>giu</v>
      </c>
      <c r="DF144" s="262" t="str">
        <f t="shared" si="87"/>
        <v>lug</v>
      </c>
      <c r="DG144" s="262" t="str">
        <f t="shared" si="87"/>
        <v>ago</v>
      </c>
      <c r="DH144" s="262" t="str">
        <f t="shared" si="87"/>
        <v>set</v>
      </c>
      <c r="DI144" s="262" t="str">
        <f t="shared" si="87"/>
        <v>ott</v>
      </c>
      <c r="DJ144" s="262" t="str">
        <f t="shared" si="87"/>
        <v>nov</v>
      </c>
      <c r="DK144" s="262" t="str">
        <f t="shared" si="87"/>
        <v>dic</v>
      </c>
      <c r="DL144" s="262" t="str">
        <f t="shared" si="87"/>
        <v>gen</v>
      </c>
      <c r="DM144" s="262" t="str">
        <f t="shared" si="87"/>
        <v>feb</v>
      </c>
      <c r="DN144" s="262" t="str">
        <f t="shared" si="87"/>
        <v>mar</v>
      </c>
      <c r="DO144" s="262" t="str">
        <f t="shared" si="87"/>
        <v>apr</v>
      </c>
      <c r="DP144" s="262" t="str">
        <f t="shared" si="87"/>
        <v>mag</v>
      </c>
      <c r="DQ144" s="262" t="str">
        <f t="shared" si="87"/>
        <v>giu</v>
      </c>
      <c r="DR144" s="262" t="str">
        <f t="shared" si="87"/>
        <v>lug</v>
      </c>
      <c r="DS144" s="262" t="str">
        <f t="shared" si="87"/>
        <v>ago</v>
      </c>
      <c r="DT144" s="262" t="str">
        <f t="shared" si="87"/>
        <v>set</v>
      </c>
      <c r="DU144" s="262" t="str">
        <f t="shared" si="87"/>
        <v>ott</v>
      </c>
      <c r="DV144" s="262" t="str">
        <f t="shared" si="87"/>
        <v>nov</v>
      </c>
      <c r="DW144" s="262" t="str">
        <f t="shared" si="87"/>
        <v>dic</v>
      </c>
    </row>
    <row r="145" spans="6:127" ht="15.6" thickTop="1" thickBot="1">
      <c r="F145" s="319" t="s">
        <v>610</v>
      </c>
      <c r="H145" s="253">
        <f>+H45+H22+H68+H91+H114+H137</f>
        <v>0</v>
      </c>
      <c r="I145" s="253">
        <f t="shared" ref="I145:BT145" si="88">+I45+I22+I68+I91+I114+I137</f>
        <v>0</v>
      </c>
      <c r="J145" s="253">
        <f t="shared" si="88"/>
        <v>0</v>
      </c>
      <c r="K145" s="253">
        <f t="shared" si="88"/>
        <v>0</v>
      </c>
      <c r="L145" s="253">
        <f t="shared" si="88"/>
        <v>0</v>
      </c>
      <c r="M145" s="253">
        <f t="shared" si="88"/>
        <v>0</v>
      </c>
      <c r="N145" s="253">
        <f t="shared" si="88"/>
        <v>0</v>
      </c>
      <c r="O145" s="253">
        <f t="shared" si="88"/>
        <v>0</v>
      </c>
      <c r="P145" s="253">
        <f t="shared" si="88"/>
        <v>0</v>
      </c>
      <c r="Q145" s="253">
        <f t="shared" si="88"/>
        <v>0</v>
      </c>
      <c r="R145" s="253">
        <f t="shared" si="88"/>
        <v>0</v>
      </c>
      <c r="S145" s="253">
        <f t="shared" si="88"/>
        <v>0</v>
      </c>
      <c r="T145" s="253">
        <f t="shared" si="88"/>
        <v>0</v>
      </c>
      <c r="U145" s="253">
        <f t="shared" si="88"/>
        <v>0</v>
      </c>
      <c r="V145" s="253">
        <f t="shared" si="88"/>
        <v>0</v>
      </c>
      <c r="W145" s="253">
        <f t="shared" si="88"/>
        <v>0</v>
      </c>
      <c r="X145" s="253">
        <f t="shared" si="88"/>
        <v>0</v>
      </c>
      <c r="Y145" s="253">
        <f t="shared" si="88"/>
        <v>0</v>
      </c>
      <c r="Z145" s="253">
        <f t="shared" si="88"/>
        <v>0</v>
      </c>
      <c r="AA145" s="253">
        <f t="shared" si="88"/>
        <v>0</v>
      </c>
      <c r="AB145" s="253">
        <f t="shared" si="88"/>
        <v>0</v>
      </c>
      <c r="AC145" s="253">
        <f t="shared" si="88"/>
        <v>0</v>
      </c>
      <c r="AD145" s="253">
        <f t="shared" si="88"/>
        <v>0</v>
      </c>
      <c r="AE145" s="253">
        <f t="shared" si="88"/>
        <v>0</v>
      </c>
      <c r="AF145" s="253">
        <f t="shared" si="88"/>
        <v>0</v>
      </c>
      <c r="AG145" s="253">
        <f t="shared" si="88"/>
        <v>0</v>
      </c>
      <c r="AH145" s="253">
        <f t="shared" si="88"/>
        <v>0</v>
      </c>
      <c r="AI145" s="253">
        <f t="shared" si="88"/>
        <v>0</v>
      </c>
      <c r="AJ145" s="253">
        <f t="shared" si="88"/>
        <v>0</v>
      </c>
      <c r="AK145" s="253">
        <f t="shared" si="88"/>
        <v>0</v>
      </c>
      <c r="AL145" s="253">
        <f t="shared" si="88"/>
        <v>0</v>
      </c>
      <c r="AM145" s="253">
        <f t="shared" si="88"/>
        <v>0</v>
      </c>
      <c r="AN145" s="253">
        <f t="shared" si="88"/>
        <v>0</v>
      </c>
      <c r="AO145" s="253">
        <f t="shared" si="88"/>
        <v>0</v>
      </c>
      <c r="AP145" s="253">
        <f t="shared" si="88"/>
        <v>0</v>
      </c>
      <c r="AQ145" s="253">
        <f t="shared" si="88"/>
        <v>0</v>
      </c>
      <c r="AR145" s="253">
        <f t="shared" si="88"/>
        <v>0</v>
      </c>
      <c r="AS145" s="253">
        <f t="shared" si="88"/>
        <v>0</v>
      </c>
      <c r="AT145" s="253">
        <f t="shared" si="88"/>
        <v>0</v>
      </c>
      <c r="AU145" s="253">
        <f t="shared" si="88"/>
        <v>0</v>
      </c>
      <c r="AV145" s="253">
        <f t="shared" si="88"/>
        <v>0</v>
      </c>
      <c r="AW145" s="253">
        <f t="shared" si="88"/>
        <v>0</v>
      </c>
      <c r="AX145" s="253">
        <f t="shared" si="88"/>
        <v>0</v>
      </c>
      <c r="AY145" s="253">
        <f t="shared" si="88"/>
        <v>0</v>
      </c>
      <c r="AZ145" s="253">
        <f t="shared" si="88"/>
        <v>0</v>
      </c>
      <c r="BA145" s="253">
        <f t="shared" si="88"/>
        <v>0</v>
      </c>
      <c r="BB145" s="253">
        <f t="shared" si="88"/>
        <v>0</v>
      </c>
      <c r="BC145" s="253">
        <f t="shared" si="88"/>
        <v>0</v>
      </c>
      <c r="BD145" s="253">
        <f t="shared" si="88"/>
        <v>0</v>
      </c>
      <c r="BE145" s="253">
        <f t="shared" si="88"/>
        <v>0</v>
      </c>
      <c r="BF145" s="253">
        <f t="shared" si="88"/>
        <v>0</v>
      </c>
      <c r="BG145" s="253">
        <f t="shared" si="88"/>
        <v>0</v>
      </c>
      <c r="BH145" s="253">
        <f t="shared" si="88"/>
        <v>0</v>
      </c>
      <c r="BI145" s="253">
        <f t="shared" si="88"/>
        <v>0</v>
      </c>
      <c r="BJ145" s="253">
        <f t="shared" si="88"/>
        <v>0</v>
      </c>
      <c r="BK145" s="253">
        <f t="shared" si="88"/>
        <v>0</v>
      </c>
      <c r="BL145" s="253">
        <f t="shared" si="88"/>
        <v>0</v>
      </c>
      <c r="BM145" s="253">
        <f t="shared" si="88"/>
        <v>0</v>
      </c>
      <c r="BN145" s="253">
        <f t="shared" si="88"/>
        <v>0</v>
      </c>
      <c r="BO145" s="253">
        <f t="shared" si="88"/>
        <v>0</v>
      </c>
      <c r="BP145" s="253">
        <f t="shared" si="88"/>
        <v>0</v>
      </c>
      <c r="BQ145" s="253">
        <f t="shared" si="88"/>
        <v>0</v>
      </c>
      <c r="BR145" s="253">
        <f t="shared" si="88"/>
        <v>0</v>
      </c>
      <c r="BS145" s="253">
        <f t="shared" si="88"/>
        <v>0</v>
      </c>
      <c r="BT145" s="253">
        <f t="shared" si="88"/>
        <v>0</v>
      </c>
      <c r="BU145" s="253">
        <f t="shared" ref="BU145:DW145" si="89">+BU45+BU22+BU68+BU91+BU114+BU137</f>
        <v>0</v>
      </c>
      <c r="BV145" s="253">
        <f t="shared" si="89"/>
        <v>0</v>
      </c>
      <c r="BW145" s="253">
        <f t="shared" si="89"/>
        <v>0</v>
      </c>
      <c r="BX145" s="253">
        <f t="shared" si="89"/>
        <v>0</v>
      </c>
      <c r="BY145" s="253">
        <f t="shared" si="89"/>
        <v>0</v>
      </c>
      <c r="BZ145" s="253">
        <f t="shared" si="89"/>
        <v>0</v>
      </c>
      <c r="CA145" s="253">
        <f t="shared" si="89"/>
        <v>0</v>
      </c>
      <c r="CB145" s="253">
        <f t="shared" si="89"/>
        <v>0</v>
      </c>
      <c r="CC145" s="253">
        <f t="shared" si="89"/>
        <v>0</v>
      </c>
      <c r="CD145" s="253">
        <f t="shared" si="89"/>
        <v>0</v>
      </c>
      <c r="CE145" s="253">
        <f t="shared" si="89"/>
        <v>0</v>
      </c>
      <c r="CF145" s="253">
        <f t="shared" si="89"/>
        <v>0</v>
      </c>
      <c r="CG145" s="253">
        <f t="shared" si="89"/>
        <v>0</v>
      </c>
      <c r="CH145" s="253">
        <f t="shared" si="89"/>
        <v>0</v>
      </c>
      <c r="CI145" s="253">
        <f t="shared" si="89"/>
        <v>0</v>
      </c>
      <c r="CJ145" s="253">
        <f t="shared" si="89"/>
        <v>0</v>
      </c>
      <c r="CK145" s="253">
        <f t="shared" si="89"/>
        <v>0</v>
      </c>
      <c r="CL145" s="253">
        <f t="shared" si="89"/>
        <v>0</v>
      </c>
      <c r="CM145" s="253">
        <f t="shared" si="89"/>
        <v>0</v>
      </c>
      <c r="CN145" s="253">
        <f t="shared" si="89"/>
        <v>0</v>
      </c>
      <c r="CO145" s="253">
        <f t="shared" si="89"/>
        <v>0</v>
      </c>
      <c r="CP145" s="253">
        <f t="shared" si="89"/>
        <v>0</v>
      </c>
      <c r="CQ145" s="253">
        <f t="shared" si="89"/>
        <v>0</v>
      </c>
      <c r="CR145" s="253">
        <f t="shared" si="89"/>
        <v>0</v>
      </c>
      <c r="CS145" s="253">
        <f t="shared" si="89"/>
        <v>0</v>
      </c>
      <c r="CT145" s="253">
        <f t="shared" si="89"/>
        <v>0</v>
      </c>
      <c r="CU145" s="253">
        <f t="shared" si="89"/>
        <v>0</v>
      </c>
      <c r="CV145" s="253">
        <f t="shared" si="89"/>
        <v>0</v>
      </c>
      <c r="CW145" s="253">
        <f t="shared" si="89"/>
        <v>0</v>
      </c>
      <c r="CX145" s="253">
        <f t="shared" si="89"/>
        <v>0</v>
      </c>
      <c r="CY145" s="253">
        <f t="shared" si="89"/>
        <v>0</v>
      </c>
      <c r="CZ145" s="253">
        <f t="shared" si="89"/>
        <v>0</v>
      </c>
      <c r="DA145" s="253">
        <f t="shared" si="89"/>
        <v>0</v>
      </c>
      <c r="DB145" s="253">
        <f t="shared" si="89"/>
        <v>0</v>
      </c>
      <c r="DC145" s="253">
        <f t="shared" si="89"/>
        <v>0</v>
      </c>
      <c r="DD145" s="253">
        <f t="shared" si="89"/>
        <v>0</v>
      </c>
      <c r="DE145" s="253">
        <f t="shared" si="89"/>
        <v>0</v>
      </c>
      <c r="DF145" s="253">
        <f t="shared" si="89"/>
        <v>0</v>
      </c>
      <c r="DG145" s="253">
        <f t="shared" si="89"/>
        <v>0</v>
      </c>
      <c r="DH145" s="253">
        <f t="shared" si="89"/>
        <v>0</v>
      </c>
      <c r="DI145" s="253">
        <f t="shared" si="89"/>
        <v>0</v>
      </c>
      <c r="DJ145" s="253">
        <f t="shared" si="89"/>
        <v>0</v>
      </c>
      <c r="DK145" s="253">
        <f t="shared" si="89"/>
        <v>0</v>
      </c>
      <c r="DL145" s="253">
        <f t="shared" si="89"/>
        <v>0</v>
      </c>
      <c r="DM145" s="253">
        <f t="shared" si="89"/>
        <v>0</v>
      </c>
      <c r="DN145" s="253">
        <f t="shared" si="89"/>
        <v>0</v>
      </c>
      <c r="DO145" s="253">
        <f t="shared" si="89"/>
        <v>0</v>
      </c>
      <c r="DP145" s="253">
        <f t="shared" si="89"/>
        <v>0</v>
      </c>
      <c r="DQ145" s="253">
        <f t="shared" si="89"/>
        <v>0</v>
      </c>
      <c r="DR145" s="253">
        <f t="shared" si="89"/>
        <v>0</v>
      </c>
      <c r="DS145" s="253">
        <f t="shared" si="89"/>
        <v>0</v>
      </c>
      <c r="DT145" s="253">
        <f t="shared" si="89"/>
        <v>0</v>
      </c>
      <c r="DU145" s="253">
        <f t="shared" si="89"/>
        <v>0</v>
      </c>
      <c r="DV145" s="253">
        <f t="shared" si="89"/>
        <v>0</v>
      </c>
      <c r="DW145" s="253">
        <f t="shared" si="89"/>
        <v>0</v>
      </c>
    </row>
    <row r="146" spans="6:127" ht="15.6" thickTop="1" thickBot="1">
      <c r="F146" s="319" t="s">
        <v>599</v>
      </c>
      <c r="H146" s="253">
        <f>+H42+H19+H65+H88+H111+H134</f>
        <v>0</v>
      </c>
      <c r="I146" s="253">
        <f t="shared" ref="I146:BT146" si="90">+I42+I19+I65+I88+I111+I134</f>
        <v>0</v>
      </c>
      <c r="J146" s="253">
        <f t="shared" si="90"/>
        <v>0</v>
      </c>
      <c r="K146" s="253">
        <f t="shared" si="90"/>
        <v>0</v>
      </c>
      <c r="L146" s="253">
        <f t="shared" si="90"/>
        <v>0</v>
      </c>
      <c r="M146" s="253">
        <f t="shared" si="90"/>
        <v>0</v>
      </c>
      <c r="N146" s="253">
        <f t="shared" si="90"/>
        <v>0</v>
      </c>
      <c r="O146" s="253">
        <f t="shared" si="90"/>
        <v>0</v>
      </c>
      <c r="P146" s="253">
        <f t="shared" si="90"/>
        <v>0</v>
      </c>
      <c r="Q146" s="253">
        <f t="shared" si="90"/>
        <v>0</v>
      </c>
      <c r="R146" s="253">
        <f t="shared" si="90"/>
        <v>0</v>
      </c>
      <c r="S146" s="253">
        <f t="shared" si="90"/>
        <v>0</v>
      </c>
      <c r="T146" s="253">
        <f t="shared" si="90"/>
        <v>0</v>
      </c>
      <c r="U146" s="253">
        <f t="shared" si="90"/>
        <v>0</v>
      </c>
      <c r="V146" s="253">
        <f t="shared" si="90"/>
        <v>0</v>
      </c>
      <c r="W146" s="253">
        <f t="shared" si="90"/>
        <v>0</v>
      </c>
      <c r="X146" s="253">
        <f t="shared" si="90"/>
        <v>0</v>
      </c>
      <c r="Y146" s="253">
        <f t="shared" si="90"/>
        <v>0</v>
      </c>
      <c r="Z146" s="253">
        <f t="shared" si="90"/>
        <v>0</v>
      </c>
      <c r="AA146" s="253">
        <f t="shared" si="90"/>
        <v>0</v>
      </c>
      <c r="AB146" s="253">
        <f t="shared" si="90"/>
        <v>0</v>
      </c>
      <c r="AC146" s="253">
        <f t="shared" si="90"/>
        <v>0</v>
      </c>
      <c r="AD146" s="253">
        <f t="shared" si="90"/>
        <v>0</v>
      </c>
      <c r="AE146" s="253">
        <f t="shared" si="90"/>
        <v>0</v>
      </c>
      <c r="AF146" s="253">
        <f t="shared" si="90"/>
        <v>0</v>
      </c>
      <c r="AG146" s="253">
        <f t="shared" si="90"/>
        <v>0</v>
      </c>
      <c r="AH146" s="253">
        <f t="shared" si="90"/>
        <v>0</v>
      </c>
      <c r="AI146" s="253">
        <f t="shared" si="90"/>
        <v>0</v>
      </c>
      <c r="AJ146" s="253">
        <f t="shared" si="90"/>
        <v>0</v>
      </c>
      <c r="AK146" s="253">
        <f t="shared" si="90"/>
        <v>0</v>
      </c>
      <c r="AL146" s="253">
        <f t="shared" si="90"/>
        <v>0</v>
      </c>
      <c r="AM146" s="253">
        <f t="shared" si="90"/>
        <v>0</v>
      </c>
      <c r="AN146" s="253">
        <f t="shared" si="90"/>
        <v>0</v>
      </c>
      <c r="AO146" s="253">
        <f t="shared" si="90"/>
        <v>0</v>
      </c>
      <c r="AP146" s="253">
        <f t="shared" si="90"/>
        <v>0</v>
      </c>
      <c r="AQ146" s="253">
        <f t="shared" si="90"/>
        <v>0</v>
      </c>
      <c r="AR146" s="253">
        <f t="shared" si="90"/>
        <v>0</v>
      </c>
      <c r="AS146" s="253">
        <f t="shared" si="90"/>
        <v>0</v>
      </c>
      <c r="AT146" s="253">
        <f t="shared" si="90"/>
        <v>0</v>
      </c>
      <c r="AU146" s="253">
        <f t="shared" si="90"/>
        <v>0</v>
      </c>
      <c r="AV146" s="253">
        <f t="shared" si="90"/>
        <v>0</v>
      </c>
      <c r="AW146" s="253">
        <f t="shared" si="90"/>
        <v>0</v>
      </c>
      <c r="AX146" s="253">
        <f t="shared" si="90"/>
        <v>0</v>
      </c>
      <c r="AY146" s="253">
        <f t="shared" si="90"/>
        <v>0</v>
      </c>
      <c r="AZ146" s="253">
        <f t="shared" si="90"/>
        <v>0</v>
      </c>
      <c r="BA146" s="253">
        <f t="shared" si="90"/>
        <v>0</v>
      </c>
      <c r="BB146" s="253">
        <f t="shared" si="90"/>
        <v>0</v>
      </c>
      <c r="BC146" s="253">
        <f t="shared" si="90"/>
        <v>0</v>
      </c>
      <c r="BD146" s="253">
        <f t="shared" si="90"/>
        <v>0</v>
      </c>
      <c r="BE146" s="253">
        <f t="shared" si="90"/>
        <v>0</v>
      </c>
      <c r="BF146" s="253">
        <f t="shared" si="90"/>
        <v>0</v>
      </c>
      <c r="BG146" s="253">
        <f t="shared" si="90"/>
        <v>0</v>
      </c>
      <c r="BH146" s="253">
        <f t="shared" si="90"/>
        <v>0</v>
      </c>
      <c r="BI146" s="253">
        <f t="shared" si="90"/>
        <v>0</v>
      </c>
      <c r="BJ146" s="253">
        <f t="shared" si="90"/>
        <v>0</v>
      </c>
      <c r="BK146" s="253">
        <f t="shared" si="90"/>
        <v>0</v>
      </c>
      <c r="BL146" s="253">
        <f t="shared" si="90"/>
        <v>0</v>
      </c>
      <c r="BM146" s="253">
        <f t="shared" si="90"/>
        <v>0</v>
      </c>
      <c r="BN146" s="253">
        <f t="shared" si="90"/>
        <v>0</v>
      </c>
      <c r="BO146" s="253">
        <f t="shared" si="90"/>
        <v>0</v>
      </c>
      <c r="BP146" s="253">
        <f t="shared" si="90"/>
        <v>0</v>
      </c>
      <c r="BQ146" s="253">
        <f t="shared" si="90"/>
        <v>0</v>
      </c>
      <c r="BR146" s="253">
        <f t="shared" si="90"/>
        <v>0</v>
      </c>
      <c r="BS146" s="253">
        <f t="shared" si="90"/>
        <v>0</v>
      </c>
      <c r="BT146" s="253">
        <f t="shared" si="90"/>
        <v>0</v>
      </c>
      <c r="BU146" s="253">
        <f t="shared" ref="BU146:DW146" si="91">+BU42+BU19+BU65+BU88+BU111+BU134</f>
        <v>0</v>
      </c>
      <c r="BV146" s="253">
        <f t="shared" si="91"/>
        <v>0</v>
      </c>
      <c r="BW146" s="253">
        <f t="shared" si="91"/>
        <v>0</v>
      </c>
      <c r="BX146" s="253">
        <f t="shared" si="91"/>
        <v>0</v>
      </c>
      <c r="BY146" s="253">
        <f t="shared" si="91"/>
        <v>0</v>
      </c>
      <c r="BZ146" s="253">
        <f t="shared" si="91"/>
        <v>0</v>
      </c>
      <c r="CA146" s="253">
        <f t="shared" si="91"/>
        <v>0</v>
      </c>
      <c r="CB146" s="253">
        <f t="shared" si="91"/>
        <v>0</v>
      </c>
      <c r="CC146" s="253">
        <f t="shared" si="91"/>
        <v>0</v>
      </c>
      <c r="CD146" s="253">
        <f t="shared" si="91"/>
        <v>0</v>
      </c>
      <c r="CE146" s="253">
        <f t="shared" si="91"/>
        <v>0</v>
      </c>
      <c r="CF146" s="253">
        <f t="shared" si="91"/>
        <v>0</v>
      </c>
      <c r="CG146" s="253">
        <f t="shared" si="91"/>
        <v>0</v>
      </c>
      <c r="CH146" s="253">
        <f t="shared" si="91"/>
        <v>0</v>
      </c>
      <c r="CI146" s="253">
        <f t="shared" si="91"/>
        <v>0</v>
      </c>
      <c r="CJ146" s="253">
        <f t="shared" si="91"/>
        <v>0</v>
      </c>
      <c r="CK146" s="253">
        <f t="shared" si="91"/>
        <v>0</v>
      </c>
      <c r="CL146" s="253">
        <f t="shared" si="91"/>
        <v>0</v>
      </c>
      <c r="CM146" s="253">
        <f t="shared" si="91"/>
        <v>0</v>
      </c>
      <c r="CN146" s="253">
        <f t="shared" si="91"/>
        <v>0</v>
      </c>
      <c r="CO146" s="253">
        <f t="shared" si="91"/>
        <v>0</v>
      </c>
      <c r="CP146" s="253">
        <f t="shared" si="91"/>
        <v>0</v>
      </c>
      <c r="CQ146" s="253">
        <f t="shared" si="91"/>
        <v>0</v>
      </c>
      <c r="CR146" s="253">
        <f t="shared" si="91"/>
        <v>0</v>
      </c>
      <c r="CS146" s="253">
        <f t="shared" si="91"/>
        <v>0</v>
      </c>
      <c r="CT146" s="253">
        <f t="shared" si="91"/>
        <v>0</v>
      </c>
      <c r="CU146" s="253">
        <f t="shared" si="91"/>
        <v>0</v>
      </c>
      <c r="CV146" s="253">
        <f t="shared" si="91"/>
        <v>0</v>
      </c>
      <c r="CW146" s="253">
        <f t="shared" si="91"/>
        <v>0</v>
      </c>
      <c r="CX146" s="253">
        <f t="shared" si="91"/>
        <v>0</v>
      </c>
      <c r="CY146" s="253">
        <f t="shared" si="91"/>
        <v>0</v>
      </c>
      <c r="CZ146" s="253">
        <f t="shared" si="91"/>
        <v>0</v>
      </c>
      <c r="DA146" s="253">
        <f t="shared" si="91"/>
        <v>0</v>
      </c>
      <c r="DB146" s="253">
        <f t="shared" si="91"/>
        <v>0</v>
      </c>
      <c r="DC146" s="253">
        <f t="shared" si="91"/>
        <v>0</v>
      </c>
      <c r="DD146" s="253">
        <f t="shared" si="91"/>
        <v>0</v>
      </c>
      <c r="DE146" s="253">
        <f t="shared" si="91"/>
        <v>0</v>
      </c>
      <c r="DF146" s="253">
        <f t="shared" si="91"/>
        <v>0</v>
      </c>
      <c r="DG146" s="253">
        <f t="shared" si="91"/>
        <v>0</v>
      </c>
      <c r="DH146" s="253">
        <f t="shared" si="91"/>
        <v>0</v>
      </c>
      <c r="DI146" s="253">
        <f t="shared" si="91"/>
        <v>0</v>
      </c>
      <c r="DJ146" s="253">
        <f t="shared" si="91"/>
        <v>0</v>
      </c>
      <c r="DK146" s="253">
        <f t="shared" si="91"/>
        <v>0</v>
      </c>
      <c r="DL146" s="253">
        <f t="shared" si="91"/>
        <v>0</v>
      </c>
      <c r="DM146" s="253">
        <f t="shared" si="91"/>
        <v>0</v>
      </c>
      <c r="DN146" s="253">
        <f t="shared" si="91"/>
        <v>0</v>
      </c>
      <c r="DO146" s="253">
        <f t="shared" si="91"/>
        <v>0</v>
      </c>
      <c r="DP146" s="253">
        <f t="shared" si="91"/>
        <v>0</v>
      </c>
      <c r="DQ146" s="253">
        <f t="shared" si="91"/>
        <v>0</v>
      </c>
      <c r="DR146" s="253">
        <f t="shared" si="91"/>
        <v>0</v>
      </c>
      <c r="DS146" s="253">
        <f t="shared" si="91"/>
        <v>0</v>
      </c>
      <c r="DT146" s="253">
        <f t="shared" si="91"/>
        <v>0</v>
      </c>
      <c r="DU146" s="253">
        <f t="shared" si="91"/>
        <v>0</v>
      </c>
      <c r="DV146" s="253">
        <f t="shared" si="91"/>
        <v>0</v>
      </c>
      <c r="DW146" s="253">
        <f t="shared" si="91"/>
        <v>0</v>
      </c>
    </row>
    <row r="147" spans="6:127" ht="15.6" thickTop="1" thickBot="1">
      <c r="F147" s="319" t="s">
        <v>611</v>
      </c>
      <c r="H147" s="253">
        <f>+H46+H23+H69+H92+H115+H138</f>
        <v>0</v>
      </c>
      <c r="I147" s="253">
        <f t="shared" ref="I147:BT147" si="92">+I46+I23+I69+I92+I115+I138</f>
        <v>0</v>
      </c>
      <c r="J147" s="253">
        <f t="shared" si="92"/>
        <v>0</v>
      </c>
      <c r="K147" s="253">
        <f t="shared" si="92"/>
        <v>0</v>
      </c>
      <c r="L147" s="253">
        <f t="shared" si="92"/>
        <v>0</v>
      </c>
      <c r="M147" s="253">
        <f t="shared" si="92"/>
        <v>0</v>
      </c>
      <c r="N147" s="253">
        <f t="shared" si="92"/>
        <v>0</v>
      </c>
      <c r="O147" s="253">
        <f t="shared" si="92"/>
        <v>0</v>
      </c>
      <c r="P147" s="253">
        <f t="shared" si="92"/>
        <v>0</v>
      </c>
      <c r="Q147" s="253">
        <f t="shared" si="92"/>
        <v>0</v>
      </c>
      <c r="R147" s="253">
        <f t="shared" si="92"/>
        <v>0</v>
      </c>
      <c r="S147" s="253">
        <f t="shared" si="92"/>
        <v>0</v>
      </c>
      <c r="T147" s="253">
        <f t="shared" si="92"/>
        <v>0</v>
      </c>
      <c r="U147" s="253">
        <f t="shared" si="92"/>
        <v>0</v>
      </c>
      <c r="V147" s="253">
        <f t="shared" si="92"/>
        <v>0</v>
      </c>
      <c r="W147" s="253">
        <f t="shared" si="92"/>
        <v>0</v>
      </c>
      <c r="X147" s="253">
        <f t="shared" si="92"/>
        <v>0</v>
      </c>
      <c r="Y147" s="253">
        <f t="shared" si="92"/>
        <v>0</v>
      </c>
      <c r="Z147" s="253">
        <f t="shared" si="92"/>
        <v>0</v>
      </c>
      <c r="AA147" s="253">
        <f t="shared" si="92"/>
        <v>0</v>
      </c>
      <c r="AB147" s="253">
        <f t="shared" si="92"/>
        <v>0</v>
      </c>
      <c r="AC147" s="253">
        <f t="shared" si="92"/>
        <v>0</v>
      </c>
      <c r="AD147" s="253">
        <f t="shared" si="92"/>
        <v>0</v>
      </c>
      <c r="AE147" s="253">
        <f t="shared" si="92"/>
        <v>0</v>
      </c>
      <c r="AF147" s="253">
        <f t="shared" si="92"/>
        <v>0</v>
      </c>
      <c r="AG147" s="253">
        <f t="shared" si="92"/>
        <v>0</v>
      </c>
      <c r="AH147" s="253">
        <f t="shared" si="92"/>
        <v>0</v>
      </c>
      <c r="AI147" s="253">
        <f t="shared" si="92"/>
        <v>0</v>
      </c>
      <c r="AJ147" s="253">
        <f t="shared" si="92"/>
        <v>0</v>
      </c>
      <c r="AK147" s="253">
        <f t="shared" si="92"/>
        <v>0</v>
      </c>
      <c r="AL147" s="253">
        <f t="shared" si="92"/>
        <v>0</v>
      </c>
      <c r="AM147" s="253">
        <f t="shared" si="92"/>
        <v>0</v>
      </c>
      <c r="AN147" s="253">
        <f t="shared" si="92"/>
        <v>0</v>
      </c>
      <c r="AO147" s="253">
        <f t="shared" si="92"/>
        <v>0</v>
      </c>
      <c r="AP147" s="253">
        <f t="shared" si="92"/>
        <v>0</v>
      </c>
      <c r="AQ147" s="253">
        <f t="shared" si="92"/>
        <v>0</v>
      </c>
      <c r="AR147" s="253">
        <f t="shared" si="92"/>
        <v>0</v>
      </c>
      <c r="AS147" s="253">
        <f t="shared" si="92"/>
        <v>0</v>
      </c>
      <c r="AT147" s="253">
        <f t="shared" si="92"/>
        <v>0</v>
      </c>
      <c r="AU147" s="253">
        <f t="shared" si="92"/>
        <v>0</v>
      </c>
      <c r="AV147" s="253">
        <f t="shared" si="92"/>
        <v>0</v>
      </c>
      <c r="AW147" s="253">
        <f t="shared" si="92"/>
        <v>0</v>
      </c>
      <c r="AX147" s="253">
        <f t="shared" si="92"/>
        <v>0</v>
      </c>
      <c r="AY147" s="253">
        <f t="shared" si="92"/>
        <v>0</v>
      </c>
      <c r="AZ147" s="253">
        <f t="shared" si="92"/>
        <v>0</v>
      </c>
      <c r="BA147" s="253">
        <f t="shared" si="92"/>
        <v>0</v>
      </c>
      <c r="BB147" s="253">
        <f t="shared" si="92"/>
        <v>0</v>
      </c>
      <c r="BC147" s="253">
        <f t="shared" si="92"/>
        <v>0</v>
      </c>
      <c r="BD147" s="253">
        <f t="shared" si="92"/>
        <v>0</v>
      </c>
      <c r="BE147" s="253">
        <f t="shared" si="92"/>
        <v>0</v>
      </c>
      <c r="BF147" s="253">
        <f t="shared" si="92"/>
        <v>0</v>
      </c>
      <c r="BG147" s="253">
        <f t="shared" si="92"/>
        <v>0</v>
      </c>
      <c r="BH147" s="253">
        <f t="shared" si="92"/>
        <v>0</v>
      </c>
      <c r="BI147" s="253">
        <f t="shared" si="92"/>
        <v>0</v>
      </c>
      <c r="BJ147" s="253">
        <f t="shared" si="92"/>
        <v>0</v>
      </c>
      <c r="BK147" s="253">
        <f t="shared" si="92"/>
        <v>0</v>
      </c>
      <c r="BL147" s="253">
        <f t="shared" si="92"/>
        <v>0</v>
      </c>
      <c r="BM147" s="253">
        <f t="shared" si="92"/>
        <v>0</v>
      </c>
      <c r="BN147" s="253">
        <f t="shared" si="92"/>
        <v>0</v>
      </c>
      <c r="BO147" s="253">
        <f t="shared" si="92"/>
        <v>0</v>
      </c>
      <c r="BP147" s="253">
        <f t="shared" si="92"/>
        <v>0</v>
      </c>
      <c r="BQ147" s="253">
        <f t="shared" si="92"/>
        <v>0</v>
      </c>
      <c r="BR147" s="253">
        <f t="shared" si="92"/>
        <v>0</v>
      </c>
      <c r="BS147" s="253">
        <f t="shared" si="92"/>
        <v>0</v>
      </c>
      <c r="BT147" s="253">
        <f t="shared" si="92"/>
        <v>0</v>
      </c>
      <c r="BU147" s="253">
        <f t="shared" ref="BU147:DW147" si="93">+BU46+BU23+BU69+BU92+BU115+BU138</f>
        <v>0</v>
      </c>
      <c r="BV147" s="253">
        <f t="shared" si="93"/>
        <v>0</v>
      </c>
      <c r="BW147" s="253">
        <f t="shared" si="93"/>
        <v>0</v>
      </c>
      <c r="BX147" s="253">
        <f t="shared" si="93"/>
        <v>0</v>
      </c>
      <c r="BY147" s="253">
        <f t="shared" si="93"/>
        <v>0</v>
      </c>
      <c r="BZ147" s="253">
        <f t="shared" si="93"/>
        <v>0</v>
      </c>
      <c r="CA147" s="253">
        <f t="shared" si="93"/>
        <v>0</v>
      </c>
      <c r="CB147" s="253">
        <f t="shared" si="93"/>
        <v>0</v>
      </c>
      <c r="CC147" s="253">
        <f t="shared" si="93"/>
        <v>0</v>
      </c>
      <c r="CD147" s="253">
        <f t="shared" si="93"/>
        <v>0</v>
      </c>
      <c r="CE147" s="253">
        <f t="shared" si="93"/>
        <v>0</v>
      </c>
      <c r="CF147" s="253">
        <f t="shared" si="93"/>
        <v>0</v>
      </c>
      <c r="CG147" s="253">
        <f t="shared" si="93"/>
        <v>0</v>
      </c>
      <c r="CH147" s="253">
        <f t="shared" si="93"/>
        <v>0</v>
      </c>
      <c r="CI147" s="253">
        <f t="shared" si="93"/>
        <v>0</v>
      </c>
      <c r="CJ147" s="253">
        <f t="shared" si="93"/>
        <v>0</v>
      </c>
      <c r="CK147" s="253">
        <f t="shared" si="93"/>
        <v>0</v>
      </c>
      <c r="CL147" s="253">
        <f t="shared" si="93"/>
        <v>0</v>
      </c>
      <c r="CM147" s="253">
        <f t="shared" si="93"/>
        <v>0</v>
      </c>
      <c r="CN147" s="253">
        <f t="shared" si="93"/>
        <v>0</v>
      </c>
      <c r="CO147" s="253">
        <f t="shared" si="93"/>
        <v>0</v>
      </c>
      <c r="CP147" s="253">
        <f t="shared" si="93"/>
        <v>0</v>
      </c>
      <c r="CQ147" s="253">
        <f t="shared" si="93"/>
        <v>0</v>
      </c>
      <c r="CR147" s="253">
        <f t="shared" si="93"/>
        <v>0</v>
      </c>
      <c r="CS147" s="253">
        <f t="shared" si="93"/>
        <v>0</v>
      </c>
      <c r="CT147" s="253">
        <f t="shared" si="93"/>
        <v>0</v>
      </c>
      <c r="CU147" s="253">
        <f t="shared" si="93"/>
        <v>0</v>
      </c>
      <c r="CV147" s="253">
        <f t="shared" si="93"/>
        <v>0</v>
      </c>
      <c r="CW147" s="253">
        <f t="shared" si="93"/>
        <v>0</v>
      </c>
      <c r="CX147" s="253">
        <f t="shared" si="93"/>
        <v>0</v>
      </c>
      <c r="CY147" s="253">
        <f t="shared" si="93"/>
        <v>0</v>
      </c>
      <c r="CZ147" s="253">
        <f t="shared" si="93"/>
        <v>0</v>
      </c>
      <c r="DA147" s="253">
        <f t="shared" si="93"/>
        <v>0</v>
      </c>
      <c r="DB147" s="253">
        <f t="shared" si="93"/>
        <v>0</v>
      </c>
      <c r="DC147" s="253">
        <f t="shared" si="93"/>
        <v>0</v>
      </c>
      <c r="DD147" s="253">
        <f t="shared" si="93"/>
        <v>0</v>
      </c>
      <c r="DE147" s="253">
        <f t="shared" si="93"/>
        <v>0</v>
      </c>
      <c r="DF147" s="253">
        <f t="shared" si="93"/>
        <v>0</v>
      </c>
      <c r="DG147" s="253">
        <f t="shared" si="93"/>
        <v>0</v>
      </c>
      <c r="DH147" s="253">
        <f t="shared" si="93"/>
        <v>0</v>
      </c>
      <c r="DI147" s="253">
        <f t="shared" si="93"/>
        <v>0</v>
      </c>
      <c r="DJ147" s="253">
        <f t="shared" si="93"/>
        <v>0</v>
      </c>
      <c r="DK147" s="253">
        <f t="shared" si="93"/>
        <v>0</v>
      </c>
      <c r="DL147" s="253">
        <f t="shared" si="93"/>
        <v>0</v>
      </c>
      <c r="DM147" s="253">
        <f t="shared" si="93"/>
        <v>0</v>
      </c>
      <c r="DN147" s="253">
        <f t="shared" si="93"/>
        <v>0</v>
      </c>
      <c r="DO147" s="253">
        <f t="shared" si="93"/>
        <v>0</v>
      </c>
      <c r="DP147" s="253">
        <f t="shared" si="93"/>
        <v>0</v>
      </c>
      <c r="DQ147" s="253">
        <f t="shared" si="93"/>
        <v>0</v>
      </c>
      <c r="DR147" s="253">
        <f t="shared" si="93"/>
        <v>0</v>
      </c>
      <c r="DS147" s="253">
        <f t="shared" si="93"/>
        <v>0</v>
      </c>
      <c r="DT147" s="253">
        <f t="shared" si="93"/>
        <v>0</v>
      </c>
      <c r="DU147" s="253">
        <f t="shared" si="93"/>
        <v>0</v>
      </c>
      <c r="DV147" s="253">
        <f t="shared" si="93"/>
        <v>0</v>
      </c>
      <c r="DW147" s="253">
        <f t="shared" si="93"/>
        <v>0</v>
      </c>
    </row>
    <row r="148" spans="6:127" ht="15.6" thickTop="1" thickBot="1">
      <c r="F148" s="319" t="s">
        <v>304</v>
      </c>
      <c r="H148" s="253">
        <f>+IF(H21=H23,0,H21)+IF(H44=H46,0,H44)+IF(H67=H69,0,H67)+IF(H90=H92,0,H90)+IF(H113=H115,0,H113)+IF(H136=H138,0,H136)</f>
        <v>0</v>
      </c>
      <c r="I148" s="253">
        <f t="shared" ref="I148:BT148" si="94">+IF(I21=I23,0,I21)+IF(I44=I46,0,I44)+IF(I67=I69,0,I67)+IF(I90=I92,0,I90)+IF(I113=I115,0,I113)+IF(I136=I138,0,I136)</f>
        <v>0</v>
      </c>
      <c r="J148" s="253">
        <f t="shared" si="94"/>
        <v>0</v>
      </c>
      <c r="K148" s="253">
        <f t="shared" si="94"/>
        <v>0</v>
      </c>
      <c r="L148" s="253">
        <f t="shared" si="94"/>
        <v>0</v>
      </c>
      <c r="M148" s="253">
        <f t="shared" si="94"/>
        <v>0</v>
      </c>
      <c r="N148" s="253">
        <f t="shared" si="94"/>
        <v>0</v>
      </c>
      <c r="O148" s="253">
        <f t="shared" si="94"/>
        <v>0</v>
      </c>
      <c r="P148" s="253">
        <f t="shared" si="94"/>
        <v>0</v>
      </c>
      <c r="Q148" s="253">
        <f t="shared" si="94"/>
        <v>0</v>
      </c>
      <c r="R148" s="253">
        <f t="shared" si="94"/>
        <v>0</v>
      </c>
      <c r="S148" s="253">
        <f t="shared" si="94"/>
        <v>0</v>
      </c>
      <c r="T148" s="253">
        <f t="shared" si="94"/>
        <v>0</v>
      </c>
      <c r="U148" s="253">
        <f t="shared" si="94"/>
        <v>0</v>
      </c>
      <c r="V148" s="253">
        <f t="shared" si="94"/>
        <v>0</v>
      </c>
      <c r="W148" s="253">
        <f t="shared" si="94"/>
        <v>0</v>
      </c>
      <c r="X148" s="253">
        <f t="shared" si="94"/>
        <v>0</v>
      </c>
      <c r="Y148" s="253">
        <f t="shared" si="94"/>
        <v>0</v>
      </c>
      <c r="Z148" s="253">
        <f t="shared" si="94"/>
        <v>0</v>
      </c>
      <c r="AA148" s="253">
        <f t="shared" si="94"/>
        <v>0</v>
      </c>
      <c r="AB148" s="253">
        <f t="shared" si="94"/>
        <v>0</v>
      </c>
      <c r="AC148" s="253">
        <f t="shared" si="94"/>
        <v>0</v>
      </c>
      <c r="AD148" s="253">
        <f t="shared" si="94"/>
        <v>0</v>
      </c>
      <c r="AE148" s="253">
        <f t="shared" si="94"/>
        <v>0</v>
      </c>
      <c r="AF148" s="253">
        <f t="shared" si="94"/>
        <v>0</v>
      </c>
      <c r="AG148" s="253">
        <f t="shared" si="94"/>
        <v>0</v>
      </c>
      <c r="AH148" s="253">
        <f t="shared" si="94"/>
        <v>0</v>
      </c>
      <c r="AI148" s="253">
        <f t="shared" si="94"/>
        <v>0</v>
      </c>
      <c r="AJ148" s="253">
        <f t="shared" si="94"/>
        <v>0</v>
      </c>
      <c r="AK148" s="253">
        <f t="shared" si="94"/>
        <v>0</v>
      </c>
      <c r="AL148" s="253">
        <f t="shared" si="94"/>
        <v>0</v>
      </c>
      <c r="AM148" s="253">
        <f t="shared" si="94"/>
        <v>0</v>
      </c>
      <c r="AN148" s="253">
        <f t="shared" si="94"/>
        <v>0</v>
      </c>
      <c r="AO148" s="253">
        <f t="shared" si="94"/>
        <v>0</v>
      </c>
      <c r="AP148" s="253">
        <f t="shared" si="94"/>
        <v>0</v>
      </c>
      <c r="AQ148" s="253">
        <f t="shared" si="94"/>
        <v>0</v>
      </c>
      <c r="AR148" s="253">
        <f t="shared" si="94"/>
        <v>0</v>
      </c>
      <c r="AS148" s="253">
        <f t="shared" si="94"/>
        <v>0</v>
      </c>
      <c r="AT148" s="253">
        <f t="shared" si="94"/>
        <v>0</v>
      </c>
      <c r="AU148" s="253">
        <f t="shared" si="94"/>
        <v>0</v>
      </c>
      <c r="AV148" s="253">
        <f t="shared" si="94"/>
        <v>0</v>
      </c>
      <c r="AW148" s="253">
        <f t="shared" si="94"/>
        <v>0</v>
      </c>
      <c r="AX148" s="253">
        <f t="shared" si="94"/>
        <v>0</v>
      </c>
      <c r="AY148" s="253">
        <f t="shared" si="94"/>
        <v>0</v>
      </c>
      <c r="AZ148" s="253">
        <f t="shared" si="94"/>
        <v>0</v>
      </c>
      <c r="BA148" s="253">
        <f t="shared" si="94"/>
        <v>0</v>
      </c>
      <c r="BB148" s="253">
        <f t="shared" si="94"/>
        <v>0</v>
      </c>
      <c r="BC148" s="253">
        <f t="shared" si="94"/>
        <v>0</v>
      </c>
      <c r="BD148" s="253">
        <f t="shared" si="94"/>
        <v>0</v>
      </c>
      <c r="BE148" s="253">
        <f t="shared" si="94"/>
        <v>0</v>
      </c>
      <c r="BF148" s="253">
        <f t="shared" si="94"/>
        <v>0</v>
      </c>
      <c r="BG148" s="253">
        <f t="shared" si="94"/>
        <v>0</v>
      </c>
      <c r="BH148" s="253">
        <f t="shared" si="94"/>
        <v>0</v>
      </c>
      <c r="BI148" s="253">
        <f t="shared" si="94"/>
        <v>0</v>
      </c>
      <c r="BJ148" s="253">
        <f t="shared" si="94"/>
        <v>0</v>
      </c>
      <c r="BK148" s="253">
        <f t="shared" si="94"/>
        <v>0</v>
      </c>
      <c r="BL148" s="253">
        <f t="shared" si="94"/>
        <v>0</v>
      </c>
      <c r="BM148" s="253">
        <f t="shared" si="94"/>
        <v>0</v>
      </c>
      <c r="BN148" s="253">
        <f t="shared" si="94"/>
        <v>0</v>
      </c>
      <c r="BO148" s="253">
        <f t="shared" si="94"/>
        <v>0</v>
      </c>
      <c r="BP148" s="253">
        <f t="shared" si="94"/>
        <v>0</v>
      </c>
      <c r="BQ148" s="253">
        <f t="shared" si="94"/>
        <v>0</v>
      </c>
      <c r="BR148" s="253">
        <f t="shared" si="94"/>
        <v>0</v>
      </c>
      <c r="BS148" s="253">
        <f t="shared" si="94"/>
        <v>0</v>
      </c>
      <c r="BT148" s="253">
        <f t="shared" si="94"/>
        <v>0</v>
      </c>
      <c r="BU148" s="253">
        <f t="shared" ref="BU148:DW148" si="95">+IF(BU21=BU23,0,BU21)+IF(BU44=BU46,0,BU44)+IF(BU67=BU69,0,BU67)+IF(BU90=BU92,0,BU90)+IF(BU113=BU115,0,BU113)+IF(BU136=BU138,0,BU136)</f>
        <v>0</v>
      </c>
      <c r="BV148" s="253">
        <f t="shared" si="95"/>
        <v>0</v>
      </c>
      <c r="BW148" s="253">
        <f t="shared" si="95"/>
        <v>0</v>
      </c>
      <c r="BX148" s="253">
        <f t="shared" si="95"/>
        <v>0</v>
      </c>
      <c r="BY148" s="253">
        <f t="shared" si="95"/>
        <v>0</v>
      </c>
      <c r="BZ148" s="253">
        <f t="shared" si="95"/>
        <v>0</v>
      </c>
      <c r="CA148" s="253">
        <f t="shared" si="95"/>
        <v>0</v>
      </c>
      <c r="CB148" s="253">
        <f t="shared" si="95"/>
        <v>0</v>
      </c>
      <c r="CC148" s="253">
        <f t="shared" si="95"/>
        <v>0</v>
      </c>
      <c r="CD148" s="253">
        <f t="shared" si="95"/>
        <v>0</v>
      </c>
      <c r="CE148" s="253">
        <f t="shared" si="95"/>
        <v>0</v>
      </c>
      <c r="CF148" s="253">
        <f t="shared" si="95"/>
        <v>0</v>
      </c>
      <c r="CG148" s="253">
        <f t="shared" si="95"/>
        <v>0</v>
      </c>
      <c r="CH148" s="253">
        <f t="shared" si="95"/>
        <v>0</v>
      </c>
      <c r="CI148" s="253">
        <f t="shared" si="95"/>
        <v>0</v>
      </c>
      <c r="CJ148" s="253">
        <f t="shared" si="95"/>
        <v>0</v>
      </c>
      <c r="CK148" s="253">
        <f t="shared" si="95"/>
        <v>0</v>
      </c>
      <c r="CL148" s="253">
        <f t="shared" si="95"/>
        <v>0</v>
      </c>
      <c r="CM148" s="253">
        <f t="shared" si="95"/>
        <v>0</v>
      </c>
      <c r="CN148" s="253">
        <f t="shared" si="95"/>
        <v>0</v>
      </c>
      <c r="CO148" s="253">
        <f t="shared" si="95"/>
        <v>0</v>
      </c>
      <c r="CP148" s="253">
        <f t="shared" si="95"/>
        <v>0</v>
      </c>
      <c r="CQ148" s="253">
        <f t="shared" si="95"/>
        <v>0</v>
      </c>
      <c r="CR148" s="253">
        <f t="shared" si="95"/>
        <v>0</v>
      </c>
      <c r="CS148" s="253">
        <f t="shared" si="95"/>
        <v>0</v>
      </c>
      <c r="CT148" s="253">
        <f t="shared" si="95"/>
        <v>0</v>
      </c>
      <c r="CU148" s="253">
        <f t="shared" si="95"/>
        <v>0</v>
      </c>
      <c r="CV148" s="253">
        <f t="shared" si="95"/>
        <v>0</v>
      </c>
      <c r="CW148" s="253">
        <f t="shared" si="95"/>
        <v>0</v>
      </c>
      <c r="CX148" s="253">
        <f t="shared" si="95"/>
        <v>0</v>
      </c>
      <c r="CY148" s="253">
        <f t="shared" si="95"/>
        <v>0</v>
      </c>
      <c r="CZ148" s="253">
        <f t="shared" si="95"/>
        <v>0</v>
      </c>
      <c r="DA148" s="253">
        <f t="shared" si="95"/>
        <v>0</v>
      </c>
      <c r="DB148" s="253">
        <f t="shared" si="95"/>
        <v>0</v>
      </c>
      <c r="DC148" s="253">
        <f t="shared" si="95"/>
        <v>0</v>
      </c>
      <c r="DD148" s="253">
        <f t="shared" si="95"/>
        <v>0</v>
      </c>
      <c r="DE148" s="253">
        <f t="shared" si="95"/>
        <v>0</v>
      </c>
      <c r="DF148" s="253">
        <f t="shared" si="95"/>
        <v>0</v>
      </c>
      <c r="DG148" s="253">
        <f t="shared" si="95"/>
        <v>0</v>
      </c>
      <c r="DH148" s="253">
        <f t="shared" si="95"/>
        <v>0</v>
      </c>
      <c r="DI148" s="253">
        <f t="shared" si="95"/>
        <v>0</v>
      </c>
      <c r="DJ148" s="253">
        <f t="shared" si="95"/>
        <v>0</v>
      </c>
      <c r="DK148" s="253">
        <f t="shared" si="95"/>
        <v>0</v>
      </c>
      <c r="DL148" s="253">
        <f t="shared" si="95"/>
        <v>0</v>
      </c>
      <c r="DM148" s="253">
        <f t="shared" si="95"/>
        <v>0</v>
      </c>
      <c r="DN148" s="253">
        <f t="shared" si="95"/>
        <v>0</v>
      </c>
      <c r="DO148" s="253">
        <f t="shared" si="95"/>
        <v>0</v>
      </c>
      <c r="DP148" s="253">
        <f t="shared" si="95"/>
        <v>0</v>
      </c>
      <c r="DQ148" s="253">
        <f t="shared" si="95"/>
        <v>0</v>
      </c>
      <c r="DR148" s="253">
        <f t="shared" si="95"/>
        <v>0</v>
      </c>
      <c r="DS148" s="253">
        <f t="shared" si="95"/>
        <v>0</v>
      </c>
      <c r="DT148" s="253">
        <f t="shared" si="95"/>
        <v>0</v>
      </c>
      <c r="DU148" s="253">
        <f t="shared" si="95"/>
        <v>0</v>
      </c>
      <c r="DV148" s="253">
        <f t="shared" si="95"/>
        <v>0</v>
      </c>
      <c r="DW148" s="253">
        <f t="shared" si="95"/>
        <v>0</v>
      </c>
    </row>
    <row r="149" spans="6:127" ht="15.6" thickTop="1" thickBot="1">
      <c r="F149" s="319" t="s">
        <v>612</v>
      </c>
      <c r="H149" s="253">
        <f>+H43+H20+H66+H89+H112+H135</f>
        <v>0</v>
      </c>
      <c r="I149" s="253">
        <f t="shared" ref="I149:BT149" si="96">+I43+I20+I66+I89+I112+I135</f>
        <v>0</v>
      </c>
      <c r="J149" s="253">
        <f t="shared" si="96"/>
        <v>0</v>
      </c>
      <c r="K149" s="253">
        <f t="shared" si="96"/>
        <v>0</v>
      </c>
      <c r="L149" s="253">
        <f t="shared" si="96"/>
        <v>0</v>
      </c>
      <c r="M149" s="253">
        <f t="shared" si="96"/>
        <v>0</v>
      </c>
      <c r="N149" s="253">
        <f t="shared" si="96"/>
        <v>0</v>
      </c>
      <c r="O149" s="253">
        <f t="shared" si="96"/>
        <v>0</v>
      </c>
      <c r="P149" s="253">
        <f t="shared" si="96"/>
        <v>0</v>
      </c>
      <c r="Q149" s="253">
        <f t="shared" si="96"/>
        <v>0</v>
      </c>
      <c r="R149" s="253">
        <f t="shared" si="96"/>
        <v>0</v>
      </c>
      <c r="S149" s="253">
        <f t="shared" si="96"/>
        <v>0</v>
      </c>
      <c r="T149" s="253">
        <f t="shared" si="96"/>
        <v>0</v>
      </c>
      <c r="U149" s="253">
        <f t="shared" si="96"/>
        <v>0</v>
      </c>
      <c r="V149" s="253">
        <f t="shared" si="96"/>
        <v>0</v>
      </c>
      <c r="W149" s="253">
        <f t="shared" si="96"/>
        <v>0</v>
      </c>
      <c r="X149" s="253">
        <f t="shared" si="96"/>
        <v>0</v>
      </c>
      <c r="Y149" s="253">
        <f t="shared" si="96"/>
        <v>0</v>
      </c>
      <c r="Z149" s="253">
        <f t="shared" si="96"/>
        <v>0</v>
      </c>
      <c r="AA149" s="253">
        <f t="shared" si="96"/>
        <v>0</v>
      </c>
      <c r="AB149" s="253">
        <f t="shared" si="96"/>
        <v>0</v>
      </c>
      <c r="AC149" s="253">
        <f t="shared" si="96"/>
        <v>0</v>
      </c>
      <c r="AD149" s="253">
        <f t="shared" si="96"/>
        <v>0</v>
      </c>
      <c r="AE149" s="253">
        <f t="shared" si="96"/>
        <v>0</v>
      </c>
      <c r="AF149" s="253">
        <f t="shared" si="96"/>
        <v>0</v>
      </c>
      <c r="AG149" s="253">
        <f t="shared" si="96"/>
        <v>0</v>
      </c>
      <c r="AH149" s="253">
        <f t="shared" si="96"/>
        <v>0</v>
      </c>
      <c r="AI149" s="253">
        <f t="shared" si="96"/>
        <v>0</v>
      </c>
      <c r="AJ149" s="253">
        <f t="shared" si="96"/>
        <v>0</v>
      </c>
      <c r="AK149" s="253">
        <f t="shared" si="96"/>
        <v>0</v>
      </c>
      <c r="AL149" s="253">
        <f t="shared" si="96"/>
        <v>0</v>
      </c>
      <c r="AM149" s="253">
        <f t="shared" si="96"/>
        <v>0</v>
      </c>
      <c r="AN149" s="253">
        <f t="shared" si="96"/>
        <v>0</v>
      </c>
      <c r="AO149" s="253">
        <f t="shared" si="96"/>
        <v>0</v>
      </c>
      <c r="AP149" s="253">
        <f t="shared" si="96"/>
        <v>0</v>
      </c>
      <c r="AQ149" s="253">
        <f t="shared" si="96"/>
        <v>0</v>
      </c>
      <c r="AR149" s="253">
        <f t="shared" si="96"/>
        <v>0</v>
      </c>
      <c r="AS149" s="253">
        <f t="shared" si="96"/>
        <v>0</v>
      </c>
      <c r="AT149" s="253">
        <f t="shared" si="96"/>
        <v>0</v>
      </c>
      <c r="AU149" s="253">
        <f t="shared" si="96"/>
        <v>0</v>
      </c>
      <c r="AV149" s="253">
        <f t="shared" si="96"/>
        <v>0</v>
      </c>
      <c r="AW149" s="253">
        <f t="shared" si="96"/>
        <v>0</v>
      </c>
      <c r="AX149" s="253">
        <f t="shared" si="96"/>
        <v>0</v>
      </c>
      <c r="AY149" s="253">
        <f t="shared" si="96"/>
        <v>0</v>
      </c>
      <c r="AZ149" s="253">
        <f t="shared" si="96"/>
        <v>0</v>
      </c>
      <c r="BA149" s="253">
        <f t="shared" si="96"/>
        <v>0</v>
      </c>
      <c r="BB149" s="253">
        <f t="shared" si="96"/>
        <v>0</v>
      </c>
      <c r="BC149" s="253">
        <f t="shared" si="96"/>
        <v>0</v>
      </c>
      <c r="BD149" s="253">
        <f t="shared" si="96"/>
        <v>0</v>
      </c>
      <c r="BE149" s="253">
        <f t="shared" si="96"/>
        <v>0</v>
      </c>
      <c r="BF149" s="253">
        <f t="shared" si="96"/>
        <v>0</v>
      </c>
      <c r="BG149" s="253">
        <f t="shared" si="96"/>
        <v>0</v>
      </c>
      <c r="BH149" s="253">
        <f t="shared" si="96"/>
        <v>0</v>
      </c>
      <c r="BI149" s="253">
        <f t="shared" si="96"/>
        <v>0</v>
      </c>
      <c r="BJ149" s="253">
        <f t="shared" si="96"/>
        <v>0</v>
      </c>
      <c r="BK149" s="253">
        <f t="shared" si="96"/>
        <v>0</v>
      </c>
      <c r="BL149" s="253">
        <f t="shared" si="96"/>
        <v>0</v>
      </c>
      <c r="BM149" s="253">
        <f t="shared" si="96"/>
        <v>0</v>
      </c>
      <c r="BN149" s="253">
        <f t="shared" si="96"/>
        <v>0</v>
      </c>
      <c r="BO149" s="253">
        <f t="shared" si="96"/>
        <v>0</v>
      </c>
      <c r="BP149" s="253">
        <f t="shared" si="96"/>
        <v>0</v>
      </c>
      <c r="BQ149" s="253">
        <f t="shared" si="96"/>
        <v>0</v>
      </c>
      <c r="BR149" s="253">
        <f t="shared" si="96"/>
        <v>0</v>
      </c>
      <c r="BS149" s="253">
        <f t="shared" si="96"/>
        <v>0</v>
      </c>
      <c r="BT149" s="253">
        <f t="shared" si="96"/>
        <v>0</v>
      </c>
      <c r="BU149" s="253">
        <f t="shared" ref="BU149:DW149" si="97">+BU43+BU20+BU66+BU89+BU112+BU135</f>
        <v>0</v>
      </c>
      <c r="BV149" s="253">
        <f t="shared" si="97"/>
        <v>0</v>
      </c>
      <c r="BW149" s="253">
        <f t="shared" si="97"/>
        <v>0</v>
      </c>
      <c r="BX149" s="253">
        <f t="shared" si="97"/>
        <v>0</v>
      </c>
      <c r="BY149" s="253">
        <f t="shared" si="97"/>
        <v>0</v>
      </c>
      <c r="BZ149" s="253">
        <f t="shared" si="97"/>
        <v>0</v>
      </c>
      <c r="CA149" s="253">
        <f t="shared" si="97"/>
        <v>0</v>
      </c>
      <c r="CB149" s="253">
        <f t="shared" si="97"/>
        <v>0</v>
      </c>
      <c r="CC149" s="253">
        <f t="shared" si="97"/>
        <v>0</v>
      </c>
      <c r="CD149" s="253">
        <f t="shared" si="97"/>
        <v>0</v>
      </c>
      <c r="CE149" s="253">
        <f t="shared" si="97"/>
        <v>0</v>
      </c>
      <c r="CF149" s="253">
        <f t="shared" si="97"/>
        <v>0</v>
      </c>
      <c r="CG149" s="253">
        <f t="shared" si="97"/>
        <v>0</v>
      </c>
      <c r="CH149" s="253">
        <f t="shared" si="97"/>
        <v>0</v>
      </c>
      <c r="CI149" s="253">
        <f t="shared" si="97"/>
        <v>0</v>
      </c>
      <c r="CJ149" s="253">
        <f t="shared" si="97"/>
        <v>0</v>
      </c>
      <c r="CK149" s="253">
        <f t="shared" si="97"/>
        <v>0</v>
      </c>
      <c r="CL149" s="253">
        <f t="shared" si="97"/>
        <v>0</v>
      </c>
      <c r="CM149" s="253">
        <f t="shared" si="97"/>
        <v>0</v>
      </c>
      <c r="CN149" s="253">
        <f t="shared" si="97"/>
        <v>0</v>
      </c>
      <c r="CO149" s="253">
        <f t="shared" si="97"/>
        <v>0</v>
      </c>
      <c r="CP149" s="253">
        <f t="shared" si="97"/>
        <v>0</v>
      </c>
      <c r="CQ149" s="253">
        <f t="shared" si="97"/>
        <v>0</v>
      </c>
      <c r="CR149" s="253">
        <f t="shared" si="97"/>
        <v>0</v>
      </c>
      <c r="CS149" s="253">
        <f t="shared" si="97"/>
        <v>0</v>
      </c>
      <c r="CT149" s="253">
        <f t="shared" si="97"/>
        <v>0</v>
      </c>
      <c r="CU149" s="253">
        <f t="shared" si="97"/>
        <v>0</v>
      </c>
      <c r="CV149" s="253">
        <f t="shared" si="97"/>
        <v>0</v>
      </c>
      <c r="CW149" s="253">
        <f t="shared" si="97"/>
        <v>0</v>
      </c>
      <c r="CX149" s="253">
        <f t="shared" si="97"/>
        <v>0</v>
      </c>
      <c r="CY149" s="253">
        <f t="shared" si="97"/>
        <v>0</v>
      </c>
      <c r="CZ149" s="253">
        <f t="shared" si="97"/>
        <v>0</v>
      </c>
      <c r="DA149" s="253">
        <f t="shared" si="97"/>
        <v>0</v>
      </c>
      <c r="DB149" s="253">
        <f t="shared" si="97"/>
        <v>0</v>
      </c>
      <c r="DC149" s="253">
        <f t="shared" si="97"/>
        <v>0</v>
      </c>
      <c r="DD149" s="253">
        <f t="shared" si="97"/>
        <v>0</v>
      </c>
      <c r="DE149" s="253">
        <f t="shared" si="97"/>
        <v>0</v>
      </c>
      <c r="DF149" s="253">
        <f t="shared" si="97"/>
        <v>0</v>
      </c>
      <c r="DG149" s="253">
        <f t="shared" si="97"/>
        <v>0</v>
      </c>
      <c r="DH149" s="253">
        <f t="shared" si="97"/>
        <v>0</v>
      </c>
      <c r="DI149" s="253">
        <f t="shared" si="97"/>
        <v>0</v>
      </c>
      <c r="DJ149" s="253">
        <f t="shared" si="97"/>
        <v>0</v>
      </c>
      <c r="DK149" s="253">
        <f t="shared" si="97"/>
        <v>0</v>
      </c>
      <c r="DL149" s="253">
        <f t="shared" si="97"/>
        <v>0</v>
      </c>
      <c r="DM149" s="253">
        <f t="shared" si="97"/>
        <v>0</v>
      </c>
      <c r="DN149" s="253">
        <f t="shared" si="97"/>
        <v>0</v>
      </c>
      <c r="DO149" s="253">
        <f t="shared" si="97"/>
        <v>0</v>
      </c>
      <c r="DP149" s="253">
        <f t="shared" si="97"/>
        <v>0</v>
      </c>
      <c r="DQ149" s="253">
        <f t="shared" si="97"/>
        <v>0</v>
      </c>
      <c r="DR149" s="253">
        <f t="shared" si="97"/>
        <v>0</v>
      </c>
      <c r="DS149" s="253">
        <f t="shared" si="97"/>
        <v>0</v>
      </c>
      <c r="DT149" s="253">
        <f t="shared" si="97"/>
        <v>0</v>
      </c>
      <c r="DU149" s="253">
        <f t="shared" si="97"/>
        <v>0</v>
      </c>
      <c r="DV149" s="253">
        <f t="shared" si="97"/>
        <v>0</v>
      </c>
      <c r="DW149" s="253">
        <f t="shared" si="97"/>
        <v>0</v>
      </c>
    </row>
    <row r="150" spans="6:127" ht="15" thickTop="1"/>
  </sheetData>
  <dataValidations count="2">
    <dataValidation type="list" allowBlank="1" showInputMessage="1" showErrorMessage="1" sqref="G6 G9 G29 G32 G52 G55 G75 G78 G98 G101 G121 G124" xr:uid="{83F29105-3E22-4036-AC21-6037F4B114F3}">
      <formula1>$A$18:$A$22</formula1>
    </dataValidation>
    <dataValidation type="list" allowBlank="1" showInputMessage="1" showErrorMessage="1" sqref="G5 G8 G28 G31 G51 G54 G74 G77 G97 G100 G120 G123" xr:uid="{FDA4CAD5-5AE2-42DA-BD65-9638BEAFC456}">
      <formula1>$A$6:$A$17</formula1>
    </dataValidation>
  </dataValidations>
  <hyperlinks>
    <hyperlink ref="C1" location="Input!A1" display="MENU" xr:uid="{ED6511B4-930E-42BC-8DCB-F1B85EA23D80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FC214-A76F-4E37-9AD8-F7F798CBF000}">
  <dimension ref="A1:DU17"/>
  <sheetViews>
    <sheetView view="pageLayout" zoomScaleNormal="100" workbookViewId="0">
      <selection activeCell="A2" sqref="A2"/>
    </sheetView>
  </sheetViews>
  <sheetFormatPr defaultRowHeight="14.4"/>
  <cols>
    <col min="1" max="1" width="8.21875" bestFit="1" customWidth="1"/>
    <col min="3" max="3" width="15.21875" bestFit="1" customWidth="1"/>
    <col min="4" max="4" width="10.44140625" bestFit="1" customWidth="1"/>
    <col min="6" max="6" width="10.44140625" bestFit="1" customWidth="1"/>
  </cols>
  <sheetData>
    <row r="1" spans="1:125" ht="28.8">
      <c r="A1" s="21" t="s">
        <v>17</v>
      </c>
      <c r="B1" s="13"/>
      <c r="C1" s="12" t="s">
        <v>40</v>
      </c>
    </row>
    <row r="3" spans="1:125">
      <c r="E3" t="str">
        <f>+[1]I_C_Gestione!G3</f>
        <v>anno</v>
      </c>
      <c r="F3" s="199">
        <f>+[1]I_Investimenti!I4</f>
        <v>2019</v>
      </c>
      <c r="G3" s="199">
        <f>+[1]I_Investimenti!J4</f>
        <v>2019</v>
      </c>
      <c r="H3" s="199">
        <f>+[1]I_Investimenti!K4</f>
        <v>2019</v>
      </c>
      <c r="I3" s="199">
        <f>+[1]I_Investimenti!L4</f>
        <v>2019</v>
      </c>
      <c r="J3" s="199">
        <f>+[1]I_Investimenti!M4</f>
        <v>2019</v>
      </c>
      <c r="K3" s="199">
        <f>+[1]I_Investimenti!N4</f>
        <v>2019</v>
      </c>
      <c r="L3" s="199">
        <f>+[1]I_Investimenti!O4</f>
        <v>2019</v>
      </c>
      <c r="M3" s="199">
        <f>+[1]I_Investimenti!P4</f>
        <v>2019</v>
      </c>
      <c r="N3" s="199">
        <f>+[1]I_Investimenti!Q4</f>
        <v>2019</v>
      </c>
      <c r="O3" s="199">
        <f>+[1]I_Investimenti!R4</f>
        <v>2019</v>
      </c>
      <c r="P3" s="199">
        <f>+[1]I_Investimenti!S4</f>
        <v>2019</v>
      </c>
      <c r="Q3" s="199">
        <f>+[1]I_Investimenti!T4</f>
        <v>2019</v>
      </c>
      <c r="R3" s="199">
        <f>+[1]I_Investimenti!U4</f>
        <v>2020</v>
      </c>
      <c r="S3" s="199">
        <f>+[1]I_Investimenti!V4</f>
        <v>2020</v>
      </c>
      <c r="T3" s="199">
        <f>+[1]I_Investimenti!W4</f>
        <v>2020</v>
      </c>
      <c r="U3" s="199">
        <f>+[1]I_Investimenti!X4</f>
        <v>2020</v>
      </c>
      <c r="V3" s="199">
        <f>+[1]I_Investimenti!Y4</f>
        <v>2020</v>
      </c>
      <c r="W3" s="199">
        <f>+[1]I_Investimenti!Z4</f>
        <v>2020</v>
      </c>
      <c r="X3" s="199">
        <f>+[1]I_Investimenti!AA4</f>
        <v>2020</v>
      </c>
      <c r="Y3" s="199">
        <f>+[1]I_Investimenti!AB4</f>
        <v>2020</v>
      </c>
      <c r="Z3" s="199">
        <f>+[1]I_Investimenti!AC4</f>
        <v>2020</v>
      </c>
      <c r="AA3" s="199">
        <f>+[1]I_Investimenti!AD4</f>
        <v>2020</v>
      </c>
      <c r="AB3" s="199">
        <f>+[1]I_Investimenti!AE4</f>
        <v>2020</v>
      </c>
      <c r="AC3" s="199">
        <f>+[1]I_Investimenti!AF4</f>
        <v>2020</v>
      </c>
      <c r="AD3" s="199">
        <f>+[1]I_Investimenti!AG4</f>
        <v>2021</v>
      </c>
      <c r="AE3" s="199">
        <f>+[1]I_Investimenti!AH4</f>
        <v>2021</v>
      </c>
      <c r="AF3" s="199">
        <f>+[1]I_Investimenti!AI4</f>
        <v>2021</v>
      </c>
      <c r="AG3" s="199">
        <f>+[1]I_Investimenti!AJ4</f>
        <v>2021</v>
      </c>
      <c r="AH3" s="199">
        <f>+[1]I_Investimenti!AK4</f>
        <v>2021</v>
      </c>
      <c r="AI3" s="199">
        <f>+[1]I_Investimenti!AL4</f>
        <v>2021</v>
      </c>
      <c r="AJ3" s="199">
        <f>+[1]I_Investimenti!AM4</f>
        <v>2021</v>
      </c>
      <c r="AK3" s="199">
        <f>+[1]I_Investimenti!AN4</f>
        <v>2021</v>
      </c>
      <c r="AL3" s="199">
        <f>+[1]I_Investimenti!AO4</f>
        <v>2021</v>
      </c>
      <c r="AM3" s="199">
        <f>+[1]I_Investimenti!AP4</f>
        <v>2021</v>
      </c>
      <c r="AN3" s="199">
        <f>+[1]I_Investimenti!AQ4</f>
        <v>2021</v>
      </c>
      <c r="AO3" s="199">
        <f>+[1]I_Investimenti!AR4</f>
        <v>2021</v>
      </c>
      <c r="AP3" s="199">
        <f>+[1]I_Investimenti!AS4</f>
        <v>2022</v>
      </c>
      <c r="AQ3" s="199">
        <f>+[1]I_Investimenti!AT4</f>
        <v>2022</v>
      </c>
      <c r="AR3" s="199">
        <f>+[1]I_Investimenti!AU4</f>
        <v>2022</v>
      </c>
      <c r="AS3" s="199">
        <f>+[1]I_Investimenti!AV4</f>
        <v>2022</v>
      </c>
      <c r="AT3" s="199">
        <f>+[1]I_Investimenti!AW4</f>
        <v>2022</v>
      </c>
      <c r="AU3" s="199">
        <f>+[1]I_Investimenti!AX4</f>
        <v>2022</v>
      </c>
      <c r="AV3" s="199">
        <f>+[1]I_Investimenti!AY4</f>
        <v>2022</v>
      </c>
      <c r="AW3" s="199">
        <f>+[1]I_Investimenti!AZ4</f>
        <v>2022</v>
      </c>
      <c r="AX3" s="199">
        <f>+[1]I_Investimenti!BA4</f>
        <v>2022</v>
      </c>
      <c r="AY3" s="199">
        <f>+[1]I_Investimenti!BB4</f>
        <v>2022</v>
      </c>
      <c r="AZ3" s="199">
        <f>+[1]I_Investimenti!BC4</f>
        <v>2022</v>
      </c>
      <c r="BA3" s="199">
        <f>+[1]I_Investimenti!BD4</f>
        <v>2022</v>
      </c>
      <c r="BB3" s="199">
        <f>+[1]I_Investimenti!BE4</f>
        <v>2023</v>
      </c>
      <c r="BC3" s="199">
        <f>+[1]I_Investimenti!BF4</f>
        <v>2023</v>
      </c>
      <c r="BD3" s="199">
        <f>+[1]I_Investimenti!BG4</f>
        <v>2023</v>
      </c>
      <c r="BE3" s="199">
        <f>+[1]I_Investimenti!BH4</f>
        <v>2023</v>
      </c>
      <c r="BF3" s="199">
        <f>+[1]I_Investimenti!BI4</f>
        <v>2023</v>
      </c>
      <c r="BG3" s="199">
        <f>+[1]I_Investimenti!BJ4</f>
        <v>2023</v>
      </c>
      <c r="BH3" s="199">
        <f>+[1]I_Investimenti!BK4</f>
        <v>2023</v>
      </c>
      <c r="BI3" s="199">
        <f>+[1]I_Investimenti!BL4</f>
        <v>2023</v>
      </c>
      <c r="BJ3" s="199">
        <f>+[1]I_Investimenti!BM4</f>
        <v>2023</v>
      </c>
      <c r="BK3" s="199">
        <f>+[1]I_Investimenti!BN4</f>
        <v>2023</v>
      </c>
      <c r="BL3" s="199">
        <f>+[1]I_Investimenti!BO4</f>
        <v>2023</v>
      </c>
      <c r="BM3" s="199">
        <f>+[1]I_Investimenti!BP4</f>
        <v>2023</v>
      </c>
      <c r="BN3" s="199">
        <f>+[1]I_Investimenti!BQ4</f>
        <v>2024</v>
      </c>
      <c r="BO3" s="199">
        <f>+[1]I_Investimenti!BR4</f>
        <v>2024</v>
      </c>
      <c r="BP3" s="199">
        <f>+[1]I_Investimenti!BS4</f>
        <v>2024</v>
      </c>
      <c r="BQ3" s="199">
        <f>+[1]I_Investimenti!BT4</f>
        <v>2024</v>
      </c>
      <c r="BR3" s="199">
        <f>+[1]I_Investimenti!BU4</f>
        <v>2024</v>
      </c>
      <c r="BS3" s="199">
        <f>+[1]I_Investimenti!BV4</f>
        <v>2024</v>
      </c>
      <c r="BT3" s="199">
        <f>+[1]I_Investimenti!BW4</f>
        <v>2024</v>
      </c>
      <c r="BU3" s="199">
        <f>+[1]I_Investimenti!BX4</f>
        <v>2024</v>
      </c>
      <c r="BV3" s="199">
        <f>+[1]I_Investimenti!BY4</f>
        <v>2024</v>
      </c>
      <c r="BW3" s="199">
        <f>+[1]I_Investimenti!BZ4</f>
        <v>2024</v>
      </c>
      <c r="BX3" s="199">
        <f>+[1]I_Investimenti!CA4</f>
        <v>2024</v>
      </c>
      <c r="BY3" s="199">
        <f>+[1]I_Investimenti!CB4</f>
        <v>2024</v>
      </c>
      <c r="BZ3" s="199">
        <f>+[1]I_Investimenti!CC4</f>
        <v>2025</v>
      </c>
      <c r="CA3" s="199">
        <f>+[1]I_Investimenti!CD4</f>
        <v>2025</v>
      </c>
      <c r="CB3" s="199">
        <f>+[1]I_Investimenti!CE4</f>
        <v>2025</v>
      </c>
      <c r="CC3" s="199">
        <f>+[1]I_Investimenti!CF4</f>
        <v>2025</v>
      </c>
      <c r="CD3" s="199">
        <f>+[1]I_Investimenti!CG4</f>
        <v>2025</v>
      </c>
      <c r="CE3" s="199">
        <f>+[1]I_Investimenti!CH4</f>
        <v>2025</v>
      </c>
      <c r="CF3" s="199">
        <f>+[1]I_Investimenti!CI4</f>
        <v>2025</v>
      </c>
      <c r="CG3" s="199">
        <f>+[1]I_Investimenti!CJ4</f>
        <v>2025</v>
      </c>
      <c r="CH3" s="199">
        <f>+[1]I_Investimenti!CK4</f>
        <v>2025</v>
      </c>
      <c r="CI3" s="199">
        <f>+[1]I_Investimenti!CL4</f>
        <v>2025</v>
      </c>
      <c r="CJ3" s="199">
        <f>+[1]I_Investimenti!CM4</f>
        <v>2025</v>
      </c>
      <c r="CK3" s="199">
        <f>+[1]I_Investimenti!CN4</f>
        <v>2025</v>
      </c>
      <c r="CL3" s="199">
        <f>+[1]I_Investimenti!CO4</f>
        <v>2026</v>
      </c>
      <c r="CM3" s="199">
        <f>+[1]I_Investimenti!CP4</f>
        <v>2026</v>
      </c>
      <c r="CN3" s="199">
        <f>+[1]I_Investimenti!CQ4</f>
        <v>2026</v>
      </c>
      <c r="CO3" s="199">
        <f>+[1]I_Investimenti!CR4</f>
        <v>2026</v>
      </c>
      <c r="CP3" s="199">
        <f>+[1]I_Investimenti!CS4</f>
        <v>2026</v>
      </c>
      <c r="CQ3" s="199">
        <f>+[1]I_Investimenti!CT4</f>
        <v>2026</v>
      </c>
      <c r="CR3" s="199">
        <f>+[1]I_Investimenti!CU4</f>
        <v>2026</v>
      </c>
      <c r="CS3" s="199">
        <f>+[1]I_Investimenti!CV4</f>
        <v>2026</v>
      </c>
      <c r="CT3" s="199">
        <f>+[1]I_Investimenti!CW4</f>
        <v>2026</v>
      </c>
      <c r="CU3" s="199">
        <f>+[1]I_Investimenti!CX4</f>
        <v>2026</v>
      </c>
      <c r="CV3" s="199">
        <f>+[1]I_Investimenti!CY4</f>
        <v>2026</v>
      </c>
      <c r="CW3" s="199">
        <f>+[1]I_Investimenti!CZ4</f>
        <v>2026</v>
      </c>
      <c r="CX3" s="199">
        <f>+[1]I_Investimenti!DA4</f>
        <v>2027</v>
      </c>
      <c r="CY3" s="199">
        <f>+[1]I_Investimenti!DB4</f>
        <v>2027</v>
      </c>
      <c r="CZ3" s="199">
        <f>+[1]I_Investimenti!DC4</f>
        <v>2027</v>
      </c>
      <c r="DA3" s="199">
        <f>+[1]I_Investimenti!DD4</f>
        <v>2027</v>
      </c>
      <c r="DB3" s="199">
        <f>+[1]I_Investimenti!DE4</f>
        <v>2027</v>
      </c>
      <c r="DC3" s="199">
        <f>+[1]I_Investimenti!DF4</f>
        <v>2027</v>
      </c>
      <c r="DD3" s="199">
        <f>+[1]I_Investimenti!DG4</f>
        <v>2027</v>
      </c>
      <c r="DE3" s="199">
        <f>+[1]I_Investimenti!DH4</f>
        <v>2027</v>
      </c>
      <c r="DF3" s="199">
        <f>+[1]I_Investimenti!DI4</f>
        <v>2027</v>
      </c>
      <c r="DG3" s="199">
        <f>+[1]I_Investimenti!DJ4</f>
        <v>2027</v>
      </c>
      <c r="DH3" s="199">
        <f>+[1]I_Investimenti!DK4</f>
        <v>2027</v>
      </c>
      <c r="DI3" s="199">
        <f>+[1]I_Investimenti!DL4</f>
        <v>2027</v>
      </c>
      <c r="DJ3" s="199">
        <f>+[1]I_Investimenti!DM4</f>
        <v>2028</v>
      </c>
      <c r="DK3" s="199">
        <f>+[1]I_Investimenti!DN4</f>
        <v>2028</v>
      </c>
      <c r="DL3" s="199">
        <f>+[1]I_Investimenti!DO4</f>
        <v>2028</v>
      </c>
      <c r="DM3" s="199">
        <f>+[1]I_Investimenti!DP4</f>
        <v>2028</v>
      </c>
      <c r="DN3" s="199">
        <f>+[1]I_Investimenti!DQ4</f>
        <v>2028</v>
      </c>
      <c r="DO3" s="199">
        <f>+[1]I_Investimenti!DR4</f>
        <v>2028</v>
      </c>
      <c r="DP3" s="199">
        <f>+[1]I_Investimenti!DS4</f>
        <v>2028</v>
      </c>
      <c r="DQ3" s="199">
        <f>+[1]I_Investimenti!DT4</f>
        <v>2028</v>
      </c>
      <c r="DR3" s="199">
        <f>+[1]I_Investimenti!DU4</f>
        <v>2028</v>
      </c>
      <c r="DS3" s="199">
        <f>+[1]I_Investimenti!DV4</f>
        <v>2028</v>
      </c>
      <c r="DT3" s="199">
        <f>+[1]I_Investimenti!DW4</f>
        <v>2028</v>
      </c>
      <c r="DU3" s="199">
        <f>+[1]I_Investimenti!DX4</f>
        <v>2028</v>
      </c>
    </row>
    <row r="4" spans="1:125" ht="15" thickBot="1">
      <c r="E4" t="str">
        <f>+[1]I_C_Gestione!G4</f>
        <v>mese</v>
      </c>
      <c r="F4" s="199" t="str">
        <f>+[1]I_Investimenti!I5</f>
        <v>gen</v>
      </c>
      <c r="G4" s="199" t="str">
        <f>+[1]I_Investimenti!J5</f>
        <v>feb</v>
      </c>
      <c r="H4" s="199" t="str">
        <f>+[1]I_Investimenti!K5</f>
        <v>mar</v>
      </c>
      <c r="I4" s="199" t="str">
        <f>+[1]I_Investimenti!L5</f>
        <v>apr</v>
      </c>
      <c r="J4" s="199" t="str">
        <f>+[1]I_Investimenti!M5</f>
        <v>mag</v>
      </c>
      <c r="K4" s="199" t="str">
        <f>+[1]I_Investimenti!N5</f>
        <v>giu</v>
      </c>
      <c r="L4" s="199" t="str">
        <f>+[1]I_Investimenti!O5</f>
        <v>lug</v>
      </c>
      <c r="M4" s="199" t="str">
        <f>+[1]I_Investimenti!P5</f>
        <v>ago</v>
      </c>
      <c r="N4" s="199" t="str">
        <f>+[1]I_Investimenti!Q5</f>
        <v>set</v>
      </c>
      <c r="O4" s="199" t="str">
        <f>+[1]I_Investimenti!R5</f>
        <v>ott</v>
      </c>
      <c r="P4" s="199" t="str">
        <f>+[1]I_Investimenti!S5</f>
        <v>nov</v>
      </c>
      <c r="Q4" s="199" t="str">
        <f>+[1]I_Investimenti!T5</f>
        <v>dic</v>
      </c>
      <c r="R4" s="199" t="str">
        <f>+[1]I_Investimenti!U5</f>
        <v>gen</v>
      </c>
      <c r="S4" s="199" t="str">
        <f>+[1]I_Investimenti!V5</f>
        <v>feb</v>
      </c>
      <c r="T4" s="199" t="str">
        <f>+[1]I_Investimenti!W5</f>
        <v>mar</v>
      </c>
      <c r="U4" s="199" t="str">
        <f>+[1]I_Investimenti!X5</f>
        <v>apr</v>
      </c>
      <c r="V4" s="199" t="str">
        <f>+[1]I_Investimenti!Y5</f>
        <v>mag</v>
      </c>
      <c r="W4" s="199" t="str">
        <f>+[1]I_Investimenti!Z5</f>
        <v>giu</v>
      </c>
      <c r="X4" s="199" t="str">
        <f>+[1]I_Investimenti!AA5</f>
        <v>lug</v>
      </c>
      <c r="Y4" s="199" t="str">
        <f>+[1]I_Investimenti!AB5</f>
        <v>ago</v>
      </c>
      <c r="Z4" s="199" t="str">
        <f>+[1]I_Investimenti!AC5</f>
        <v>set</v>
      </c>
      <c r="AA4" s="199" t="str">
        <f>+[1]I_Investimenti!AD5</f>
        <v>ott</v>
      </c>
      <c r="AB4" s="199" t="str">
        <f>+[1]I_Investimenti!AE5</f>
        <v>nov</v>
      </c>
      <c r="AC4" s="199" t="str">
        <f>+[1]I_Investimenti!AF5</f>
        <v>dic</v>
      </c>
      <c r="AD4" s="199" t="str">
        <f>+[1]I_Investimenti!AG5</f>
        <v>gen</v>
      </c>
      <c r="AE4" s="199" t="str">
        <f>+[1]I_Investimenti!AH5</f>
        <v>feb</v>
      </c>
      <c r="AF4" s="199" t="str">
        <f>+[1]I_Investimenti!AI5</f>
        <v>mar</v>
      </c>
      <c r="AG4" s="199" t="str">
        <f>+[1]I_Investimenti!AJ5</f>
        <v>apr</v>
      </c>
      <c r="AH4" s="199" t="str">
        <f>+[1]I_Investimenti!AK5</f>
        <v>mag</v>
      </c>
      <c r="AI4" s="199" t="str">
        <f>+[1]I_Investimenti!AL5</f>
        <v>giu</v>
      </c>
      <c r="AJ4" s="199" t="str">
        <f>+[1]I_Investimenti!AM5</f>
        <v>lug</v>
      </c>
      <c r="AK4" s="199" t="str">
        <f>+[1]I_Investimenti!AN5</f>
        <v>ago</v>
      </c>
      <c r="AL4" s="199" t="str">
        <f>+[1]I_Investimenti!AO5</f>
        <v>set</v>
      </c>
      <c r="AM4" s="199" t="str">
        <f>+[1]I_Investimenti!AP5</f>
        <v>ott</v>
      </c>
      <c r="AN4" s="199" t="str">
        <f>+[1]I_Investimenti!AQ5</f>
        <v>nov</v>
      </c>
      <c r="AO4" s="199" t="str">
        <f>+[1]I_Investimenti!AR5</f>
        <v>dic</v>
      </c>
      <c r="AP4" s="199" t="str">
        <f>+[1]I_Investimenti!AS5</f>
        <v>gen</v>
      </c>
      <c r="AQ4" s="199" t="str">
        <f>+[1]I_Investimenti!AT5</f>
        <v>feb</v>
      </c>
      <c r="AR4" s="199" t="str">
        <f>+[1]I_Investimenti!AU5</f>
        <v>mar</v>
      </c>
      <c r="AS4" s="199" t="str">
        <f>+[1]I_Investimenti!AV5</f>
        <v>apr</v>
      </c>
      <c r="AT4" s="199" t="str">
        <f>+[1]I_Investimenti!AW5</f>
        <v>mag</v>
      </c>
      <c r="AU4" s="199" t="str">
        <f>+[1]I_Investimenti!AX5</f>
        <v>giu</v>
      </c>
      <c r="AV4" s="199" t="str">
        <f>+[1]I_Investimenti!AY5</f>
        <v>lug</v>
      </c>
      <c r="AW4" s="199" t="str">
        <f>+[1]I_Investimenti!AZ5</f>
        <v>ago</v>
      </c>
      <c r="AX4" s="199" t="str">
        <f>+[1]I_Investimenti!BA5</f>
        <v>set</v>
      </c>
      <c r="AY4" s="199" t="str">
        <f>+[1]I_Investimenti!BB5</f>
        <v>ott</v>
      </c>
      <c r="AZ4" s="199" t="str">
        <f>+[1]I_Investimenti!BC5</f>
        <v>nov</v>
      </c>
      <c r="BA4" s="199" t="str">
        <f>+[1]I_Investimenti!BD5</f>
        <v>dic</v>
      </c>
      <c r="BB4" s="199" t="str">
        <f>+[1]I_Investimenti!BE5</f>
        <v>gen</v>
      </c>
      <c r="BC4" s="199" t="str">
        <f>+[1]I_Investimenti!BF5</f>
        <v>feb</v>
      </c>
      <c r="BD4" s="199" t="str">
        <f>+[1]I_Investimenti!BG5</f>
        <v>mar</v>
      </c>
      <c r="BE4" s="199" t="str">
        <f>+[1]I_Investimenti!BH5</f>
        <v>apr</v>
      </c>
      <c r="BF4" s="199" t="str">
        <f>+[1]I_Investimenti!BI5</f>
        <v>mag</v>
      </c>
      <c r="BG4" s="199" t="str">
        <f>+[1]I_Investimenti!BJ5</f>
        <v>giu</v>
      </c>
      <c r="BH4" s="199" t="str">
        <f>+[1]I_Investimenti!BK5</f>
        <v>lug</v>
      </c>
      <c r="BI4" s="199" t="str">
        <f>+[1]I_Investimenti!BL5</f>
        <v>ago</v>
      </c>
      <c r="BJ4" s="199" t="str">
        <f>+[1]I_Investimenti!BM5</f>
        <v>set</v>
      </c>
      <c r="BK4" s="199" t="str">
        <f>+[1]I_Investimenti!BN5</f>
        <v>ott</v>
      </c>
      <c r="BL4" s="199" t="str">
        <f>+[1]I_Investimenti!BO5</f>
        <v>nov</v>
      </c>
      <c r="BM4" s="199" t="str">
        <f>+[1]I_Investimenti!BP5</f>
        <v>dic</v>
      </c>
      <c r="BN4" s="199" t="str">
        <f>+[1]I_Investimenti!BQ5</f>
        <v>gen</v>
      </c>
      <c r="BO4" s="199" t="str">
        <f>+[1]I_Investimenti!BR5</f>
        <v>feb</v>
      </c>
      <c r="BP4" s="199" t="str">
        <f>+[1]I_Investimenti!BS5</f>
        <v>mar</v>
      </c>
      <c r="BQ4" s="199" t="str">
        <f>+[1]I_Investimenti!BT5</f>
        <v>apr</v>
      </c>
      <c r="BR4" s="199" t="str">
        <f>+[1]I_Investimenti!BU5</f>
        <v>mag</v>
      </c>
      <c r="BS4" s="199" t="str">
        <f>+[1]I_Investimenti!BV5</f>
        <v>giu</v>
      </c>
      <c r="BT4" s="199" t="str">
        <f>+[1]I_Investimenti!BW5</f>
        <v>lug</v>
      </c>
      <c r="BU4" s="199" t="str">
        <f>+[1]I_Investimenti!BX5</f>
        <v>ago</v>
      </c>
      <c r="BV4" s="199" t="str">
        <f>+[1]I_Investimenti!BY5</f>
        <v>set</v>
      </c>
      <c r="BW4" s="199" t="str">
        <f>+[1]I_Investimenti!BZ5</f>
        <v>ott</v>
      </c>
      <c r="BX4" s="199" t="str">
        <f>+[1]I_Investimenti!CA5</f>
        <v>nov</v>
      </c>
      <c r="BY4" s="199" t="str">
        <f>+[1]I_Investimenti!CB5</f>
        <v>dic</v>
      </c>
      <c r="BZ4" s="199" t="str">
        <f>+[1]I_Investimenti!CC5</f>
        <v>gen</v>
      </c>
      <c r="CA4" s="199" t="str">
        <f>+[1]I_Investimenti!CD5</f>
        <v>feb</v>
      </c>
      <c r="CB4" s="199" t="str">
        <f>+[1]I_Investimenti!CE5</f>
        <v>mar</v>
      </c>
      <c r="CC4" s="199" t="str">
        <f>+[1]I_Investimenti!CF5</f>
        <v>apr</v>
      </c>
      <c r="CD4" s="199" t="str">
        <f>+[1]I_Investimenti!CG5</f>
        <v>mag</v>
      </c>
      <c r="CE4" s="199" t="str">
        <f>+[1]I_Investimenti!CH5</f>
        <v>giu</v>
      </c>
      <c r="CF4" s="199" t="str">
        <f>+[1]I_Investimenti!CI5</f>
        <v>lug</v>
      </c>
      <c r="CG4" s="199" t="str">
        <f>+[1]I_Investimenti!CJ5</f>
        <v>ago</v>
      </c>
      <c r="CH4" s="199" t="str">
        <f>+[1]I_Investimenti!CK5</f>
        <v>set</v>
      </c>
      <c r="CI4" s="199" t="str">
        <f>+[1]I_Investimenti!CL5</f>
        <v>ott</v>
      </c>
      <c r="CJ4" s="199" t="str">
        <f>+[1]I_Investimenti!CM5</f>
        <v>nov</v>
      </c>
      <c r="CK4" s="199" t="str">
        <f>+[1]I_Investimenti!CN5</f>
        <v>dic</v>
      </c>
      <c r="CL4" s="199" t="str">
        <f>+[1]I_Investimenti!CO5</f>
        <v>gen</v>
      </c>
      <c r="CM4" s="199" t="str">
        <f>+[1]I_Investimenti!CP5</f>
        <v>feb</v>
      </c>
      <c r="CN4" s="199" t="str">
        <f>+[1]I_Investimenti!CQ5</f>
        <v>mar</v>
      </c>
      <c r="CO4" s="199" t="str">
        <f>+[1]I_Investimenti!CR5</f>
        <v>apr</v>
      </c>
      <c r="CP4" s="199" t="str">
        <f>+[1]I_Investimenti!CS5</f>
        <v>mag</v>
      </c>
      <c r="CQ4" s="199" t="str">
        <f>+[1]I_Investimenti!CT5</f>
        <v>giu</v>
      </c>
      <c r="CR4" s="199" t="str">
        <f>+[1]I_Investimenti!CU5</f>
        <v>lug</v>
      </c>
      <c r="CS4" s="199" t="str">
        <f>+[1]I_Investimenti!CV5</f>
        <v>ago</v>
      </c>
      <c r="CT4" s="199" t="str">
        <f>+[1]I_Investimenti!CW5</f>
        <v>set</v>
      </c>
      <c r="CU4" s="199" t="str">
        <f>+[1]I_Investimenti!CX5</f>
        <v>ott</v>
      </c>
      <c r="CV4" s="199" t="str">
        <f>+[1]I_Investimenti!CY5</f>
        <v>nov</v>
      </c>
      <c r="CW4" s="199" t="str">
        <f>+[1]I_Investimenti!CZ5</f>
        <v>dic</v>
      </c>
      <c r="CX4" s="199" t="str">
        <f>+[1]I_Investimenti!DA5</f>
        <v>gen</v>
      </c>
      <c r="CY4" s="199" t="str">
        <f>+[1]I_Investimenti!DB5</f>
        <v>feb</v>
      </c>
      <c r="CZ4" s="199" t="str">
        <f>+[1]I_Investimenti!DC5</f>
        <v>mar</v>
      </c>
      <c r="DA4" s="199" t="str">
        <f>+[1]I_Investimenti!DD5</f>
        <v>apr</v>
      </c>
      <c r="DB4" s="199" t="str">
        <f>+[1]I_Investimenti!DE5</f>
        <v>mag</v>
      </c>
      <c r="DC4" s="199" t="str">
        <f>+[1]I_Investimenti!DF5</f>
        <v>giu</v>
      </c>
      <c r="DD4" s="199" t="str">
        <f>+[1]I_Investimenti!DG5</f>
        <v>lug</v>
      </c>
      <c r="DE4" s="199" t="str">
        <f>+[1]I_Investimenti!DH5</f>
        <v>ago</v>
      </c>
      <c r="DF4" s="199" t="str">
        <f>+[1]I_Investimenti!DI5</f>
        <v>set</v>
      </c>
      <c r="DG4" s="199" t="str">
        <f>+[1]I_Investimenti!DJ5</f>
        <v>ott</v>
      </c>
      <c r="DH4" s="199" t="str">
        <f>+[1]I_Investimenti!DK5</f>
        <v>nov</v>
      </c>
      <c r="DI4" s="199" t="str">
        <f>+[1]I_Investimenti!DL5</f>
        <v>dic</v>
      </c>
      <c r="DJ4" s="199" t="str">
        <f>+[1]I_Investimenti!DM5</f>
        <v>gen</v>
      </c>
      <c r="DK4" s="199" t="str">
        <f>+[1]I_Investimenti!DN5</f>
        <v>feb</v>
      </c>
      <c r="DL4" s="199" t="str">
        <f>+[1]I_Investimenti!DO5</f>
        <v>mar</v>
      </c>
      <c r="DM4" s="199" t="str">
        <f>+[1]I_Investimenti!DP5</f>
        <v>apr</v>
      </c>
      <c r="DN4" s="199" t="str">
        <f>+[1]I_Investimenti!DQ5</f>
        <v>mag</v>
      </c>
      <c r="DO4" s="199" t="str">
        <f>+[1]I_Investimenti!DR5</f>
        <v>giu</v>
      </c>
      <c r="DP4" s="199" t="str">
        <f>+[1]I_Investimenti!DS5</f>
        <v>lug</v>
      </c>
      <c r="DQ4" s="199" t="str">
        <f>+[1]I_Investimenti!DT5</f>
        <v>ago</v>
      </c>
      <c r="DR4" s="199" t="str">
        <f>+[1]I_Investimenti!DU5</f>
        <v>set</v>
      </c>
      <c r="DS4" s="199" t="str">
        <f>+[1]I_Investimenti!DV5</f>
        <v>ott</v>
      </c>
      <c r="DT4" s="199" t="str">
        <f>+[1]I_Investimenti!DW5</f>
        <v>nov</v>
      </c>
      <c r="DU4" s="199" t="str">
        <f>+[1]I_Investimenti!DX5</f>
        <v>dic</v>
      </c>
    </row>
    <row r="5" spans="1:125" ht="15.6" thickTop="1" thickBot="1">
      <c r="C5" s="319">
        <v>1</v>
      </c>
      <c r="D5" s="333">
        <f>+SUM(F5:DU5)</f>
        <v>0</v>
      </c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</row>
    <row r="6" spans="1:125" ht="15.6" thickTop="1" thickBot="1">
      <c r="C6" s="319">
        <v>2</v>
      </c>
      <c r="D6" s="333">
        <f>+SUM(F6:DU6)</f>
        <v>0</v>
      </c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92"/>
      <c r="DR6" s="292"/>
      <c r="DS6" s="292"/>
      <c r="DT6" s="292"/>
      <c r="DU6" s="292"/>
    </row>
    <row r="7" spans="1:125" ht="15.6" thickTop="1" thickBot="1">
      <c r="C7" s="319">
        <v>3</v>
      </c>
      <c r="D7" s="333">
        <f t="shared" ref="D7:D14" si="0">+SUM(F7:DU7)</f>
        <v>0</v>
      </c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292"/>
      <c r="DT7" s="292"/>
      <c r="DU7" s="292"/>
    </row>
    <row r="8" spans="1:125" ht="15.6" thickTop="1" thickBot="1">
      <c r="C8" s="319">
        <v>4</v>
      </c>
      <c r="D8" s="333">
        <f t="shared" si="0"/>
        <v>0</v>
      </c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</row>
    <row r="9" spans="1:125" ht="15.6" thickTop="1" thickBot="1">
      <c r="C9" s="319">
        <v>5</v>
      </c>
      <c r="D9" s="333">
        <f t="shared" si="0"/>
        <v>0</v>
      </c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292"/>
      <c r="AX9" s="292"/>
      <c r="AY9" s="292"/>
      <c r="AZ9" s="292"/>
      <c r="BA9" s="292"/>
      <c r="BB9" s="292"/>
      <c r="BC9" s="292"/>
      <c r="BD9" s="292"/>
      <c r="BE9" s="292"/>
      <c r="BF9" s="292"/>
      <c r="BG9" s="292"/>
      <c r="BH9" s="292"/>
      <c r="BI9" s="292"/>
      <c r="BJ9" s="292"/>
      <c r="BK9" s="292"/>
      <c r="BL9" s="292"/>
      <c r="BM9" s="292"/>
      <c r="BN9" s="292"/>
      <c r="BO9" s="292"/>
      <c r="BP9" s="292"/>
      <c r="BQ9" s="292"/>
      <c r="BR9" s="292"/>
      <c r="BS9" s="292"/>
      <c r="BT9" s="292"/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2"/>
      <c r="CJ9" s="292"/>
      <c r="CK9" s="292"/>
      <c r="CL9" s="292"/>
      <c r="CM9" s="292"/>
      <c r="CN9" s="292"/>
      <c r="CO9" s="292"/>
      <c r="CP9" s="292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</row>
    <row r="10" spans="1:125" ht="15.6" thickTop="1" thickBot="1">
      <c r="C10" s="319">
        <v>6</v>
      </c>
      <c r="D10" s="333">
        <f t="shared" si="0"/>
        <v>0</v>
      </c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</row>
    <row r="11" spans="1:125" ht="15.6" thickTop="1" thickBot="1">
      <c r="C11" s="319">
        <v>7</v>
      </c>
      <c r="D11" s="333">
        <f t="shared" si="0"/>
        <v>0</v>
      </c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</row>
    <row r="12" spans="1:125" ht="15.6" thickTop="1" thickBot="1">
      <c r="C12" s="319">
        <v>8</v>
      </c>
      <c r="D12" s="333">
        <f t="shared" si="0"/>
        <v>0</v>
      </c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</row>
    <row r="13" spans="1:125" ht="15.6" thickTop="1" thickBot="1">
      <c r="C13" s="319">
        <v>9</v>
      </c>
      <c r="D13" s="333">
        <f t="shared" si="0"/>
        <v>0</v>
      </c>
      <c r="F13" s="292"/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  <c r="DJ13" s="292"/>
      <c r="DK13" s="292"/>
      <c r="DL13" s="292"/>
      <c r="DM13" s="292"/>
      <c r="DN13" s="292"/>
      <c r="DO13" s="292"/>
      <c r="DP13" s="292"/>
      <c r="DQ13" s="292"/>
      <c r="DR13" s="292"/>
      <c r="DS13" s="292"/>
      <c r="DT13" s="292"/>
      <c r="DU13" s="292"/>
    </row>
    <row r="14" spans="1:125" ht="15.6" thickTop="1" thickBot="1">
      <c r="C14" s="319">
        <v>10</v>
      </c>
      <c r="D14" s="333">
        <f t="shared" si="0"/>
        <v>0</v>
      </c>
      <c r="F14" s="292"/>
      <c r="G14" s="292"/>
      <c r="H14" s="292"/>
      <c r="I14" s="292"/>
      <c r="J14" s="292"/>
      <c r="K14" s="292"/>
      <c r="L14" s="292"/>
      <c r="M14" s="292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</row>
    <row r="15" spans="1:125" ht="15.6" thickTop="1" thickBot="1"/>
    <row r="16" spans="1:125" ht="15.6" thickTop="1" thickBot="1">
      <c r="C16" s="37" t="s">
        <v>613</v>
      </c>
      <c r="D16" s="37"/>
      <c r="E16" s="37"/>
      <c r="F16" s="334">
        <f>SUM(F5:F15)</f>
        <v>0</v>
      </c>
      <c r="G16" s="334">
        <f>SUM(G5:G15)</f>
        <v>0</v>
      </c>
      <c r="H16" s="334">
        <f t="shared" ref="H16:BS16" si="1">SUM(H5:H15)</f>
        <v>0</v>
      </c>
      <c r="I16" s="334">
        <f t="shared" si="1"/>
        <v>0</v>
      </c>
      <c r="J16" s="334">
        <f t="shared" si="1"/>
        <v>0</v>
      </c>
      <c r="K16" s="334">
        <f t="shared" si="1"/>
        <v>0</v>
      </c>
      <c r="L16" s="334">
        <f t="shared" si="1"/>
        <v>0</v>
      </c>
      <c r="M16" s="334">
        <f t="shared" si="1"/>
        <v>0</v>
      </c>
      <c r="N16" s="334">
        <f t="shared" si="1"/>
        <v>0</v>
      </c>
      <c r="O16" s="334">
        <f t="shared" si="1"/>
        <v>0</v>
      </c>
      <c r="P16" s="334">
        <f t="shared" si="1"/>
        <v>0</v>
      </c>
      <c r="Q16" s="334">
        <f t="shared" si="1"/>
        <v>0</v>
      </c>
      <c r="R16" s="334">
        <f t="shared" si="1"/>
        <v>0</v>
      </c>
      <c r="S16" s="334">
        <f t="shared" si="1"/>
        <v>0</v>
      </c>
      <c r="T16" s="334">
        <f t="shared" si="1"/>
        <v>0</v>
      </c>
      <c r="U16" s="334">
        <f t="shared" si="1"/>
        <v>0</v>
      </c>
      <c r="V16" s="334">
        <f t="shared" si="1"/>
        <v>0</v>
      </c>
      <c r="W16" s="334">
        <f t="shared" si="1"/>
        <v>0</v>
      </c>
      <c r="X16" s="334">
        <f t="shared" si="1"/>
        <v>0</v>
      </c>
      <c r="Y16" s="334">
        <f t="shared" si="1"/>
        <v>0</v>
      </c>
      <c r="Z16" s="334">
        <f t="shared" si="1"/>
        <v>0</v>
      </c>
      <c r="AA16" s="334">
        <f t="shared" si="1"/>
        <v>0</v>
      </c>
      <c r="AB16" s="334">
        <f t="shared" si="1"/>
        <v>0</v>
      </c>
      <c r="AC16" s="334">
        <f t="shared" si="1"/>
        <v>0</v>
      </c>
      <c r="AD16" s="334">
        <f t="shared" si="1"/>
        <v>0</v>
      </c>
      <c r="AE16" s="334">
        <f t="shared" si="1"/>
        <v>0</v>
      </c>
      <c r="AF16" s="334">
        <f t="shared" si="1"/>
        <v>0</v>
      </c>
      <c r="AG16" s="334">
        <f t="shared" si="1"/>
        <v>0</v>
      </c>
      <c r="AH16" s="334">
        <f t="shared" si="1"/>
        <v>0</v>
      </c>
      <c r="AI16" s="334">
        <f t="shared" si="1"/>
        <v>0</v>
      </c>
      <c r="AJ16" s="334">
        <f t="shared" si="1"/>
        <v>0</v>
      </c>
      <c r="AK16" s="334">
        <f t="shared" si="1"/>
        <v>0</v>
      </c>
      <c r="AL16" s="334">
        <f t="shared" si="1"/>
        <v>0</v>
      </c>
      <c r="AM16" s="334">
        <f t="shared" si="1"/>
        <v>0</v>
      </c>
      <c r="AN16" s="334">
        <f t="shared" si="1"/>
        <v>0</v>
      </c>
      <c r="AO16" s="334">
        <f t="shared" si="1"/>
        <v>0</v>
      </c>
      <c r="AP16" s="334">
        <f t="shared" si="1"/>
        <v>0</v>
      </c>
      <c r="AQ16" s="334">
        <f t="shared" si="1"/>
        <v>0</v>
      </c>
      <c r="AR16" s="334">
        <f t="shared" si="1"/>
        <v>0</v>
      </c>
      <c r="AS16" s="334">
        <f t="shared" si="1"/>
        <v>0</v>
      </c>
      <c r="AT16" s="334">
        <f t="shared" si="1"/>
        <v>0</v>
      </c>
      <c r="AU16" s="334">
        <f t="shared" si="1"/>
        <v>0</v>
      </c>
      <c r="AV16" s="334">
        <f t="shared" si="1"/>
        <v>0</v>
      </c>
      <c r="AW16" s="334">
        <f t="shared" si="1"/>
        <v>0</v>
      </c>
      <c r="AX16" s="334">
        <f t="shared" si="1"/>
        <v>0</v>
      </c>
      <c r="AY16" s="334">
        <f t="shared" si="1"/>
        <v>0</v>
      </c>
      <c r="AZ16" s="334">
        <f t="shared" si="1"/>
        <v>0</v>
      </c>
      <c r="BA16" s="334">
        <f t="shared" si="1"/>
        <v>0</v>
      </c>
      <c r="BB16" s="334">
        <f t="shared" si="1"/>
        <v>0</v>
      </c>
      <c r="BC16" s="334">
        <f t="shared" si="1"/>
        <v>0</v>
      </c>
      <c r="BD16" s="334">
        <f t="shared" si="1"/>
        <v>0</v>
      </c>
      <c r="BE16" s="334">
        <f t="shared" si="1"/>
        <v>0</v>
      </c>
      <c r="BF16" s="334">
        <f t="shared" si="1"/>
        <v>0</v>
      </c>
      <c r="BG16" s="334">
        <f t="shared" si="1"/>
        <v>0</v>
      </c>
      <c r="BH16" s="334">
        <f t="shared" si="1"/>
        <v>0</v>
      </c>
      <c r="BI16" s="334">
        <f t="shared" si="1"/>
        <v>0</v>
      </c>
      <c r="BJ16" s="334">
        <f t="shared" si="1"/>
        <v>0</v>
      </c>
      <c r="BK16" s="334">
        <f t="shared" si="1"/>
        <v>0</v>
      </c>
      <c r="BL16" s="334">
        <f t="shared" si="1"/>
        <v>0</v>
      </c>
      <c r="BM16" s="334">
        <f t="shared" si="1"/>
        <v>0</v>
      </c>
      <c r="BN16" s="334">
        <f t="shared" si="1"/>
        <v>0</v>
      </c>
      <c r="BO16" s="334">
        <f t="shared" si="1"/>
        <v>0</v>
      </c>
      <c r="BP16" s="334">
        <f t="shared" si="1"/>
        <v>0</v>
      </c>
      <c r="BQ16" s="334">
        <f t="shared" si="1"/>
        <v>0</v>
      </c>
      <c r="BR16" s="334">
        <f t="shared" si="1"/>
        <v>0</v>
      </c>
      <c r="BS16" s="334">
        <f t="shared" si="1"/>
        <v>0</v>
      </c>
      <c r="BT16" s="334">
        <f t="shared" ref="BT16:DU16" si="2">SUM(BT5:BT15)</f>
        <v>0</v>
      </c>
      <c r="BU16" s="334">
        <f t="shared" si="2"/>
        <v>0</v>
      </c>
      <c r="BV16" s="334">
        <f t="shared" si="2"/>
        <v>0</v>
      </c>
      <c r="BW16" s="334">
        <f t="shared" si="2"/>
        <v>0</v>
      </c>
      <c r="BX16" s="334">
        <f t="shared" si="2"/>
        <v>0</v>
      </c>
      <c r="BY16" s="334">
        <f t="shared" si="2"/>
        <v>0</v>
      </c>
      <c r="BZ16" s="334">
        <f t="shared" si="2"/>
        <v>0</v>
      </c>
      <c r="CA16" s="334">
        <f t="shared" si="2"/>
        <v>0</v>
      </c>
      <c r="CB16" s="334">
        <f t="shared" si="2"/>
        <v>0</v>
      </c>
      <c r="CC16" s="334">
        <f t="shared" si="2"/>
        <v>0</v>
      </c>
      <c r="CD16" s="334">
        <f t="shared" si="2"/>
        <v>0</v>
      </c>
      <c r="CE16" s="334">
        <f t="shared" si="2"/>
        <v>0</v>
      </c>
      <c r="CF16" s="334">
        <f t="shared" si="2"/>
        <v>0</v>
      </c>
      <c r="CG16" s="334">
        <f t="shared" si="2"/>
        <v>0</v>
      </c>
      <c r="CH16" s="334">
        <f t="shared" si="2"/>
        <v>0</v>
      </c>
      <c r="CI16" s="334">
        <f t="shared" si="2"/>
        <v>0</v>
      </c>
      <c r="CJ16" s="334">
        <f t="shared" si="2"/>
        <v>0</v>
      </c>
      <c r="CK16" s="334">
        <f t="shared" si="2"/>
        <v>0</v>
      </c>
      <c r="CL16" s="334">
        <f t="shared" si="2"/>
        <v>0</v>
      </c>
      <c r="CM16" s="334">
        <f t="shared" si="2"/>
        <v>0</v>
      </c>
      <c r="CN16" s="334">
        <f t="shared" si="2"/>
        <v>0</v>
      </c>
      <c r="CO16" s="334">
        <f t="shared" si="2"/>
        <v>0</v>
      </c>
      <c r="CP16" s="334">
        <f t="shared" si="2"/>
        <v>0</v>
      </c>
      <c r="CQ16" s="334">
        <f t="shared" si="2"/>
        <v>0</v>
      </c>
      <c r="CR16" s="334">
        <f t="shared" si="2"/>
        <v>0</v>
      </c>
      <c r="CS16" s="334">
        <f t="shared" si="2"/>
        <v>0</v>
      </c>
      <c r="CT16" s="334">
        <f t="shared" si="2"/>
        <v>0</v>
      </c>
      <c r="CU16" s="334">
        <f t="shared" si="2"/>
        <v>0</v>
      </c>
      <c r="CV16" s="334">
        <f t="shared" si="2"/>
        <v>0</v>
      </c>
      <c r="CW16" s="334">
        <f t="shared" si="2"/>
        <v>0</v>
      </c>
      <c r="CX16" s="334">
        <f t="shared" si="2"/>
        <v>0</v>
      </c>
      <c r="CY16" s="334">
        <f t="shared" si="2"/>
        <v>0</v>
      </c>
      <c r="CZ16" s="334">
        <f t="shared" si="2"/>
        <v>0</v>
      </c>
      <c r="DA16" s="334">
        <f t="shared" si="2"/>
        <v>0</v>
      </c>
      <c r="DB16" s="334">
        <f t="shared" si="2"/>
        <v>0</v>
      </c>
      <c r="DC16" s="334">
        <f t="shared" si="2"/>
        <v>0</v>
      </c>
      <c r="DD16" s="334">
        <f t="shared" si="2"/>
        <v>0</v>
      </c>
      <c r="DE16" s="334">
        <f t="shared" si="2"/>
        <v>0</v>
      </c>
      <c r="DF16" s="334">
        <f t="shared" si="2"/>
        <v>0</v>
      </c>
      <c r="DG16" s="334">
        <f t="shared" si="2"/>
        <v>0</v>
      </c>
      <c r="DH16" s="334">
        <f t="shared" si="2"/>
        <v>0</v>
      </c>
      <c r="DI16" s="334">
        <f t="shared" si="2"/>
        <v>0</v>
      </c>
      <c r="DJ16" s="334">
        <f t="shared" si="2"/>
        <v>0</v>
      </c>
      <c r="DK16" s="334">
        <f t="shared" si="2"/>
        <v>0</v>
      </c>
      <c r="DL16" s="334">
        <f t="shared" si="2"/>
        <v>0</v>
      </c>
      <c r="DM16" s="334">
        <f t="shared" si="2"/>
        <v>0</v>
      </c>
      <c r="DN16" s="334">
        <f t="shared" si="2"/>
        <v>0</v>
      </c>
      <c r="DO16" s="334">
        <f t="shared" si="2"/>
        <v>0</v>
      </c>
      <c r="DP16" s="334">
        <f t="shared" si="2"/>
        <v>0</v>
      </c>
      <c r="DQ16" s="334">
        <f t="shared" si="2"/>
        <v>0</v>
      </c>
      <c r="DR16" s="334">
        <f t="shared" si="2"/>
        <v>0</v>
      </c>
      <c r="DS16" s="334">
        <f t="shared" si="2"/>
        <v>0</v>
      </c>
      <c r="DT16" s="334">
        <f t="shared" si="2"/>
        <v>0</v>
      </c>
      <c r="DU16" s="334">
        <f t="shared" si="2"/>
        <v>0</v>
      </c>
    </row>
    <row r="17" customFormat="1" ht="15" thickTop="1"/>
  </sheetData>
  <hyperlinks>
    <hyperlink ref="C1" location="Input!A1" display="MENU" xr:uid="{0932FA11-8D63-4ED7-9536-F1A55EEAF2C4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E9A43-3248-4E24-AADC-8E52623C1314}">
  <dimension ref="A1:DU7"/>
  <sheetViews>
    <sheetView view="pageLayout" zoomScaleNormal="100" workbookViewId="0">
      <selection activeCell="A2" sqref="A2"/>
    </sheetView>
  </sheetViews>
  <sheetFormatPr defaultRowHeight="14.4"/>
  <cols>
    <col min="1" max="1" width="8.21875" bestFit="1" customWidth="1"/>
    <col min="3" max="3" width="15.21875" bestFit="1" customWidth="1"/>
    <col min="4" max="4" width="10.44140625" bestFit="1" customWidth="1"/>
    <col min="6" max="6" width="10.44140625" bestFit="1" customWidth="1"/>
  </cols>
  <sheetData>
    <row r="1" spans="1:125" ht="28.8">
      <c r="A1" s="21" t="s">
        <v>614</v>
      </c>
      <c r="B1" s="13"/>
      <c r="C1" s="12" t="s">
        <v>40</v>
      </c>
    </row>
    <row r="3" spans="1:125">
      <c r="E3" t="str">
        <f>+[1]I_C_Gestione!G3</f>
        <v>anno</v>
      </c>
      <c r="F3" s="199">
        <f>+[1]I_Investimenti!I4</f>
        <v>2019</v>
      </c>
      <c r="G3" s="199">
        <f>+[1]I_Investimenti!J4</f>
        <v>2019</v>
      </c>
      <c r="H3" s="199">
        <f>+[1]I_Investimenti!K4</f>
        <v>2019</v>
      </c>
      <c r="I3" s="199">
        <f>+[1]I_Investimenti!L4</f>
        <v>2019</v>
      </c>
      <c r="J3" s="199">
        <f>+[1]I_Investimenti!M4</f>
        <v>2019</v>
      </c>
      <c r="K3" s="199">
        <f>+[1]I_Investimenti!N4</f>
        <v>2019</v>
      </c>
      <c r="L3" s="199">
        <f>+[1]I_Investimenti!O4</f>
        <v>2019</v>
      </c>
      <c r="M3" s="199">
        <f>+[1]I_Investimenti!P4</f>
        <v>2019</v>
      </c>
      <c r="N3" s="199">
        <f>+[1]I_Investimenti!Q4</f>
        <v>2019</v>
      </c>
      <c r="O3" s="199">
        <f>+[1]I_Investimenti!R4</f>
        <v>2019</v>
      </c>
      <c r="P3" s="199">
        <f>+[1]I_Investimenti!S4</f>
        <v>2019</v>
      </c>
      <c r="Q3" s="199">
        <f>+[1]I_Investimenti!T4</f>
        <v>2019</v>
      </c>
      <c r="R3" s="199">
        <f>+[1]I_Investimenti!U4</f>
        <v>2020</v>
      </c>
      <c r="S3" s="199">
        <f>+[1]I_Investimenti!V4</f>
        <v>2020</v>
      </c>
      <c r="T3" s="199">
        <f>+[1]I_Investimenti!W4</f>
        <v>2020</v>
      </c>
      <c r="U3" s="199">
        <f>+[1]I_Investimenti!X4</f>
        <v>2020</v>
      </c>
      <c r="V3" s="199">
        <f>+[1]I_Investimenti!Y4</f>
        <v>2020</v>
      </c>
      <c r="W3" s="199">
        <f>+[1]I_Investimenti!Z4</f>
        <v>2020</v>
      </c>
      <c r="X3" s="199">
        <f>+[1]I_Investimenti!AA4</f>
        <v>2020</v>
      </c>
      <c r="Y3" s="199">
        <f>+[1]I_Investimenti!AB4</f>
        <v>2020</v>
      </c>
      <c r="Z3" s="199">
        <f>+[1]I_Investimenti!AC4</f>
        <v>2020</v>
      </c>
      <c r="AA3" s="199">
        <f>+[1]I_Investimenti!AD4</f>
        <v>2020</v>
      </c>
      <c r="AB3" s="199">
        <f>+[1]I_Investimenti!AE4</f>
        <v>2020</v>
      </c>
      <c r="AC3" s="199">
        <f>+[1]I_Investimenti!AF4</f>
        <v>2020</v>
      </c>
      <c r="AD3" s="199">
        <f>+[1]I_Investimenti!AG4</f>
        <v>2021</v>
      </c>
      <c r="AE3" s="199">
        <f>+[1]I_Investimenti!AH4</f>
        <v>2021</v>
      </c>
      <c r="AF3" s="199">
        <f>+[1]I_Investimenti!AI4</f>
        <v>2021</v>
      </c>
      <c r="AG3" s="199">
        <f>+[1]I_Investimenti!AJ4</f>
        <v>2021</v>
      </c>
      <c r="AH3" s="199">
        <f>+[1]I_Investimenti!AK4</f>
        <v>2021</v>
      </c>
      <c r="AI3" s="199">
        <f>+[1]I_Investimenti!AL4</f>
        <v>2021</v>
      </c>
      <c r="AJ3" s="199">
        <f>+[1]I_Investimenti!AM4</f>
        <v>2021</v>
      </c>
      <c r="AK3" s="199">
        <f>+[1]I_Investimenti!AN4</f>
        <v>2021</v>
      </c>
      <c r="AL3" s="199">
        <f>+[1]I_Investimenti!AO4</f>
        <v>2021</v>
      </c>
      <c r="AM3" s="199">
        <f>+[1]I_Investimenti!AP4</f>
        <v>2021</v>
      </c>
      <c r="AN3" s="199">
        <f>+[1]I_Investimenti!AQ4</f>
        <v>2021</v>
      </c>
      <c r="AO3" s="199">
        <f>+[1]I_Investimenti!AR4</f>
        <v>2021</v>
      </c>
      <c r="AP3" s="199">
        <f>+[1]I_Investimenti!AS4</f>
        <v>2022</v>
      </c>
      <c r="AQ3" s="199">
        <f>+[1]I_Investimenti!AT4</f>
        <v>2022</v>
      </c>
      <c r="AR3" s="199">
        <f>+[1]I_Investimenti!AU4</f>
        <v>2022</v>
      </c>
      <c r="AS3" s="199">
        <f>+[1]I_Investimenti!AV4</f>
        <v>2022</v>
      </c>
      <c r="AT3" s="199">
        <f>+[1]I_Investimenti!AW4</f>
        <v>2022</v>
      </c>
      <c r="AU3" s="199">
        <f>+[1]I_Investimenti!AX4</f>
        <v>2022</v>
      </c>
      <c r="AV3" s="199">
        <f>+[1]I_Investimenti!AY4</f>
        <v>2022</v>
      </c>
      <c r="AW3" s="199">
        <f>+[1]I_Investimenti!AZ4</f>
        <v>2022</v>
      </c>
      <c r="AX3" s="199">
        <f>+[1]I_Investimenti!BA4</f>
        <v>2022</v>
      </c>
      <c r="AY3" s="199">
        <f>+[1]I_Investimenti!BB4</f>
        <v>2022</v>
      </c>
      <c r="AZ3" s="199">
        <f>+[1]I_Investimenti!BC4</f>
        <v>2022</v>
      </c>
      <c r="BA3" s="199">
        <f>+[1]I_Investimenti!BD4</f>
        <v>2022</v>
      </c>
      <c r="BB3" s="199">
        <f>+[1]I_Investimenti!BE4</f>
        <v>2023</v>
      </c>
      <c r="BC3" s="199">
        <f>+[1]I_Investimenti!BF4</f>
        <v>2023</v>
      </c>
      <c r="BD3" s="199">
        <f>+[1]I_Investimenti!BG4</f>
        <v>2023</v>
      </c>
      <c r="BE3" s="199">
        <f>+[1]I_Investimenti!BH4</f>
        <v>2023</v>
      </c>
      <c r="BF3" s="199">
        <f>+[1]I_Investimenti!BI4</f>
        <v>2023</v>
      </c>
      <c r="BG3" s="199">
        <f>+[1]I_Investimenti!BJ4</f>
        <v>2023</v>
      </c>
      <c r="BH3" s="199">
        <f>+[1]I_Investimenti!BK4</f>
        <v>2023</v>
      </c>
      <c r="BI3" s="199">
        <f>+[1]I_Investimenti!BL4</f>
        <v>2023</v>
      </c>
      <c r="BJ3" s="199">
        <f>+[1]I_Investimenti!BM4</f>
        <v>2023</v>
      </c>
      <c r="BK3" s="199">
        <f>+[1]I_Investimenti!BN4</f>
        <v>2023</v>
      </c>
      <c r="BL3" s="199">
        <f>+[1]I_Investimenti!BO4</f>
        <v>2023</v>
      </c>
      <c r="BM3" s="199">
        <f>+[1]I_Investimenti!BP4</f>
        <v>2023</v>
      </c>
      <c r="BN3" s="199">
        <f>+[1]I_Investimenti!BQ4</f>
        <v>2024</v>
      </c>
      <c r="BO3" s="199">
        <f>+[1]I_Investimenti!BR4</f>
        <v>2024</v>
      </c>
      <c r="BP3" s="199">
        <f>+[1]I_Investimenti!BS4</f>
        <v>2024</v>
      </c>
      <c r="BQ3" s="199">
        <f>+[1]I_Investimenti!BT4</f>
        <v>2024</v>
      </c>
      <c r="BR3" s="199">
        <f>+[1]I_Investimenti!BU4</f>
        <v>2024</v>
      </c>
      <c r="BS3" s="199">
        <f>+[1]I_Investimenti!BV4</f>
        <v>2024</v>
      </c>
      <c r="BT3" s="199">
        <f>+[1]I_Investimenti!BW4</f>
        <v>2024</v>
      </c>
      <c r="BU3" s="199">
        <f>+[1]I_Investimenti!BX4</f>
        <v>2024</v>
      </c>
      <c r="BV3" s="199">
        <f>+[1]I_Investimenti!BY4</f>
        <v>2024</v>
      </c>
      <c r="BW3" s="199">
        <f>+[1]I_Investimenti!BZ4</f>
        <v>2024</v>
      </c>
      <c r="BX3" s="199">
        <f>+[1]I_Investimenti!CA4</f>
        <v>2024</v>
      </c>
      <c r="BY3" s="199">
        <f>+[1]I_Investimenti!CB4</f>
        <v>2024</v>
      </c>
      <c r="BZ3" s="199">
        <f>+[1]I_Investimenti!CC4</f>
        <v>2025</v>
      </c>
      <c r="CA3" s="199">
        <f>+[1]I_Investimenti!CD4</f>
        <v>2025</v>
      </c>
      <c r="CB3" s="199">
        <f>+[1]I_Investimenti!CE4</f>
        <v>2025</v>
      </c>
      <c r="CC3" s="199">
        <f>+[1]I_Investimenti!CF4</f>
        <v>2025</v>
      </c>
      <c r="CD3" s="199">
        <f>+[1]I_Investimenti!CG4</f>
        <v>2025</v>
      </c>
      <c r="CE3" s="199">
        <f>+[1]I_Investimenti!CH4</f>
        <v>2025</v>
      </c>
      <c r="CF3" s="199">
        <f>+[1]I_Investimenti!CI4</f>
        <v>2025</v>
      </c>
      <c r="CG3" s="199">
        <f>+[1]I_Investimenti!CJ4</f>
        <v>2025</v>
      </c>
      <c r="CH3" s="199">
        <f>+[1]I_Investimenti!CK4</f>
        <v>2025</v>
      </c>
      <c r="CI3" s="199">
        <f>+[1]I_Investimenti!CL4</f>
        <v>2025</v>
      </c>
      <c r="CJ3" s="199">
        <f>+[1]I_Investimenti!CM4</f>
        <v>2025</v>
      </c>
      <c r="CK3" s="199">
        <f>+[1]I_Investimenti!CN4</f>
        <v>2025</v>
      </c>
      <c r="CL3" s="199">
        <f>+[1]I_Investimenti!CO4</f>
        <v>2026</v>
      </c>
      <c r="CM3" s="199">
        <f>+[1]I_Investimenti!CP4</f>
        <v>2026</v>
      </c>
      <c r="CN3" s="199">
        <f>+[1]I_Investimenti!CQ4</f>
        <v>2026</v>
      </c>
      <c r="CO3" s="199">
        <f>+[1]I_Investimenti!CR4</f>
        <v>2026</v>
      </c>
      <c r="CP3" s="199">
        <f>+[1]I_Investimenti!CS4</f>
        <v>2026</v>
      </c>
      <c r="CQ3" s="199">
        <f>+[1]I_Investimenti!CT4</f>
        <v>2026</v>
      </c>
      <c r="CR3" s="199">
        <f>+[1]I_Investimenti!CU4</f>
        <v>2026</v>
      </c>
      <c r="CS3" s="199">
        <f>+[1]I_Investimenti!CV4</f>
        <v>2026</v>
      </c>
      <c r="CT3" s="199">
        <f>+[1]I_Investimenti!CW4</f>
        <v>2026</v>
      </c>
      <c r="CU3" s="199">
        <f>+[1]I_Investimenti!CX4</f>
        <v>2026</v>
      </c>
      <c r="CV3" s="199">
        <f>+[1]I_Investimenti!CY4</f>
        <v>2026</v>
      </c>
      <c r="CW3" s="199">
        <f>+[1]I_Investimenti!CZ4</f>
        <v>2026</v>
      </c>
      <c r="CX3" s="199">
        <f>+[1]I_Investimenti!DA4</f>
        <v>2027</v>
      </c>
      <c r="CY3" s="199">
        <f>+[1]I_Investimenti!DB4</f>
        <v>2027</v>
      </c>
      <c r="CZ3" s="199">
        <f>+[1]I_Investimenti!DC4</f>
        <v>2027</v>
      </c>
      <c r="DA3" s="199">
        <f>+[1]I_Investimenti!DD4</f>
        <v>2027</v>
      </c>
      <c r="DB3" s="199">
        <f>+[1]I_Investimenti!DE4</f>
        <v>2027</v>
      </c>
      <c r="DC3" s="199">
        <f>+[1]I_Investimenti!DF4</f>
        <v>2027</v>
      </c>
      <c r="DD3" s="199">
        <f>+[1]I_Investimenti!DG4</f>
        <v>2027</v>
      </c>
      <c r="DE3" s="199">
        <f>+[1]I_Investimenti!DH4</f>
        <v>2027</v>
      </c>
      <c r="DF3" s="199">
        <f>+[1]I_Investimenti!DI4</f>
        <v>2027</v>
      </c>
      <c r="DG3" s="199">
        <f>+[1]I_Investimenti!DJ4</f>
        <v>2027</v>
      </c>
      <c r="DH3" s="199">
        <f>+[1]I_Investimenti!DK4</f>
        <v>2027</v>
      </c>
      <c r="DI3" s="199">
        <f>+[1]I_Investimenti!DL4</f>
        <v>2027</v>
      </c>
      <c r="DJ3" s="199">
        <f>+[1]I_Investimenti!DM4</f>
        <v>2028</v>
      </c>
      <c r="DK3" s="199">
        <f>+[1]I_Investimenti!DN4</f>
        <v>2028</v>
      </c>
      <c r="DL3" s="199">
        <f>+[1]I_Investimenti!DO4</f>
        <v>2028</v>
      </c>
      <c r="DM3" s="199">
        <f>+[1]I_Investimenti!DP4</f>
        <v>2028</v>
      </c>
      <c r="DN3" s="199">
        <f>+[1]I_Investimenti!DQ4</f>
        <v>2028</v>
      </c>
      <c r="DO3" s="199">
        <f>+[1]I_Investimenti!DR4</f>
        <v>2028</v>
      </c>
      <c r="DP3" s="199">
        <f>+[1]I_Investimenti!DS4</f>
        <v>2028</v>
      </c>
      <c r="DQ3" s="199">
        <f>+[1]I_Investimenti!DT4</f>
        <v>2028</v>
      </c>
      <c r="DR3" s="199">
        <f>+[1]I_Investimenti!DU4</f>
        <v>2028</v>
      </c>
      <c r="DS3" s="199">
        <f>+[1]I_Investimenti!DV4</f>
        <v>2028</v>
      </c>
      <c r="DT3" s="199">
        <f>+[1]I_Investimenti!DW4</f>
        <v>2028</v>
      </c>
      <c r="DU3" s="199">
        <f>+[1]I_Investimenti!DX4</f>
        <v>2028</v>
      </c>
    </row>
    <row r="4" spans="1:125" ht="15" thickBot="1">
      <c r="E4" t="str">
        <f>+[1]I_C_Gestione!G4</f>
        <v>mese</v>
      </c>
      <c r="F4" s="199" t="str">
        <f>+[1]I_Investimenti!I5</f>
        <v>gen</v>
      </c>
      <c r="G4" s="199" t="str">
        <f>+[1]I_Investimenti!J5</f>
        <v>feb</v>
      </c>
      <c r="H4" s="199" t="str">
        <f>+[1]I_Investimenti!K5</f>
        <v>mar</v>
      </c>
      <c r="I4" s="199" t="str">
        <f>+[1]I_Investimenti!L5</f>
        <v>apr</v>
      </c>
      <c r="J4" s="199" t="str">
        <f>+[1]I_Investimenti!M5</f>
        <v>mag</v>
      </c>
      <c r="K4" s="199" t="str">
        <f>+[1]I_Investimenti!N5</f>
        <v>giu</v>
      </c>
      <c r="L4" s="199" t="str">
        <f>+[1]I_Investimenti!O5</f>
        <v>lug</v>
      </c>
      <c r="M4" s="199" t="str">
        <f>+[1]I_Investimenti!P5</f>
        <v>ago</v>
      </c>
      <c r="N4" s="199" t="str">
        <f>+[1]I_Investimenti!Q5</f>
        <v>set</v>
      </c>
      <c r="O4" s="199" t="str">
        <f>+[1]I_Investimenti!R5</f>
        <v>ott</v>
      </c>
      <c r="P4" s="199" t="str">
        <f>+[1]I_Investimenti!S5</f>
        <v>nov</v>
      </c>
      <c r="Q4" s="199" t="str">
        <f>+[1]I_Investimenti!T5</f>
        <v>dic</v>
      </c>
      <c r="R4" s="199" t="str">
        <f>+[1]I_Investimenti!U5</f>
        <v>gen</v>
      </c>
      <c r="S4" s="199" t="str">
        <f>+[1]I_Investimenti!V5</f>
        <v>feb</v>
      </c>
      <c r="T4" s="199" t="str">
        <f>+[1]I_Investimenti!W5</f>
        <v>mar</v>
      </c>
      <c r="U4" s="199" t="str">
        <f>+[1]I_Investimenti!X5</f>
        <v>apr</v>
      </c>
      <c r="V4" s="199" t="str">
        <f>+[1]I_Investimenti!Y5</f>
        <v>mag</v>
      </c>
      <c r="W4" s="199" t="str">
        <f>+[1]I_Investimenti!Z5</f>
        <v>giu</v>
      </c>
      <c r="X4" s="199" t="str">
        <f>+[1]I_Investimenti!AA5</f>
        <v>lug</v>
      </c>
      <c r="Y4" s="199" t="str">
        <f>+[1]I_Investimenti!AB5</f>
        <v>ago</v>
      </c>
      <c r="Z4" s="199" t="str">
        <f>+[1]I_Investimenti!AC5</f>
        <v>set</v>
      </c>
      <c r="AA4" s="199" t="str">
        <f>+[1]I_Investimenti!AD5</f>
        <v>ott</v>
      </c>
      <c r="AB4" s="199" t="str">
        <f>+[1]I_Investimenti!AE5</f>
        <v>nov</v>
      </c>
      <c r="AC4" s="199" t="str">
        <f>+[1]I_Investimenti!AF5</f>
        <v>dic</v>
      </c>
      <c r="AD4" s="199" t="str">
        <f>+[1]I_Investimenti!AG5</f>
        <v>gen</v>
      </c>
      <c r="AE4" s="199" t="str">
        <f>+[1]I_Investimenti!AH5</f>
        <v>feb</v>
      </c>
      <c r="AF4" s="199" t="str">
        <f>+[1]I_Investimenti!AI5</f>
        <v>mar</v>
      </c>
      <c r="AG4" s="199" t="str">
        <f>+[1]I_Investimenti!AJ5</f>
        <v>apr</v>
      </c>
      <c r="AH4" s="199" t="str">
        <f>+[1]I_Investimenti!AK5</f>
        <v>mag</v>
      </c>
      <c r="AI4" s="199" t="str">
        <f>+[1]I_Investimenti!AL5</f>
        <v>giu</v>
      </c>
      <c r="AJ4" s="199" t="str">
        <f>+[1]I_Investimenti!AM5</f>
        <v>lug</v>
      </c>
      <c r="AK4" s="199" t="str">
        <f>+[1]I_Investimenti!AN5</f>
        <v>ago</v>
      </c>
      <c r="AL4" s="199" t="str">
        <f>+[1]I_Investimenti!AO5</f>
        <v>set</v>
      </c>
      <c r="AM4" s="199" t="str">
        <f>+[1]I_Investimenti!AP5</f>
        <v>ott</v>
      </c>
      <c r="AN4" s="199" t="str">
        <f>+[1]I_Investimenti!AQ5</f>
        <v>nov</v>
      </c>
      <c r="AO4" s="199" t="str">
        <f>+[1]I_Investimenti!AR5</f>
        <v>dic</v>
      </c>
      <c r="AP4" s="199" t="str">
        <f>+[1]I_Investimenti!AS5</f>
        <v>gen</v>
      </c>
      <c r="AQ4" s="199" t="str">
        <f>+[1]I_Investimenti!AT5</f>
        <v>feb</v>
      </c>
      <c r="AR4" s="199" t="str">
        <f>+[1]I_Investimenti!AU5</f>
        <v>mar</v>
      </c>
      <c r="AS4" s="199" t="str">
        <f>+[1]I_Investimenti!AV5</f>
        <v>apr</v>
      </c>
      <c r="AT4" s="199" t="str">
        <f>+[1]I_Investimenti!AW5</f>
        <v>mag</v>
      </c>
      <c r="AU4" s="199" t="str">
        <f>+[1]I_Investimenti!AX5</f>
        <v>giu</v>
      </c>
      <c r="AV4" s="199" t="str">
        <f>+[1]I_Investimenti!AY5</f>
        <v>lug</v>
      </c>
      <c r="AW4" s="199" t="str">
        <f>+[1]I_Investimenti!AZ5</f>
        <v>ago</v>
      </c>
      <c r="AX4" s="199" t="str">
        <f>+[1]I_Investimenti!BA5</f>
        <v>set</v>
      </c>
      <c r="AY4" s="199" t="str">
        <f>+[1]I_Investimenti!BB5</f>
        <v>ott</v>
      </c>
      <c r="AZ4" s="199" t="str">
        <f>+[1]I_Investimenti!BC5</f>
        <v>nov</v>
      </c>
      <c r="BA4" s="199" t="str">
        <f>+[1]I_Investimenti!BD5</f>
        <v>dic</v>
      </c>
      <c r="BB4" s="199" t="str">
        <f>+[1]I_Investimenti!BE5</f>
        <v>gen</v>
      </c>
      <c r="BC4" s="199" t="str">
        <f>+[1]I_Investimenti!BF5</f>
        <v>feb</v>
      </c>
      <c r="BD4" s="199" t="str">
        <f>+[1]I_Investimenti!BG5</f>
        <v>mar</v>
      </c>
      <c r="BE4" s="199" t="str">
        <f>+[1]I_Investimenti!BH5</f>
        <v>apr</v>
      </c>
      <c r="BF4" s="199" t="str">
        <f>+[1]I_Investimenti!BI5</f>
        <v>mag</v>
      </c>
      <c r="BG4" s="199" t="str">
        <f>+[1]I_Investimenti!BJ5</f>
        <v>giu</v>
      </c>
      <c r="BH4" s="199" t="str">
        <f>+[1]I_Investimenti!BK5</f>
        <v>lug</v>
      </c>
      <c r="BI4" s="199" t="str">
        <f>+[1]I_Investimenti!BL5</f>
        <v>ago</v>
      </c>
      <c r="BJ4" s="199" t="str">
        <f>+[1]I_Investimenti!BM5</f>
        <v>set</v>
      </c>
      <c r="BK4" s="199" t="str">
        <f>+[1]I_Investimenti!BN5</f>
        <v>ott</v>
      </c>
      <c r="BL4" s="199" t="str">
        <f>+[1]I_Investimenti!BO5</f>
        <v>nov</v>
      </c>
      <c r="BM4" s="199" t="str">
        <f>+[1]I_Investimenti!BP5</f>
        <v>dic</v>
      </c>
      <c r="BN4" s="199" t="str">
        <f>+[1]I_Investimenti!BQ5</f>
        <v>gen</v>
      </c>
      <c r="BO4" s="199" t="str">
        <f>+[1]I_Investimenti!BR5</f>
        <v>feb</v>
      </c>
      <c r="BP4" s="199" t="str">
        <f>+[1]I_Investimenti!BS5</f>
        <v>mar</v>
      </c>
      <c r="BQ4" s="199" t="str">
        <f>+[1]I_Investimenti!BT5</f>
        <v>apr</v>
      </c>
      <c r="BR4" s="199" t="str">
        <f>+[1]I_Investimenti!BU5</f>
        <v>mag</v>
      </c>
      <c r="BS4" s="199" t="str">
        <f>+[1]I_Investimenti!BV5</f>
        <v>giu</v>
      </c>
      <c r="BT4" s="199" t="str">
        <f>+[1]I_Investimenti!BW5</f>
        <v>lug</v>
      </c>
      <c r="BU4" s="199" t="str">
        <f>+[1]I_Investimenti!BX5</f>
        <v>ago</v>
      </c>
      <c r="BV4" s="199" t="str">
        <f>+[1]I_Investimenti!BY5</f>
        <v>set</v>
      </c>
      <c r="BW4" s="199" t="str">
        <f>+[1]I_Investimenti!BZ5</f>
        <v>ott</v>
      </c>
      <c r="BX4" s="199" t="str">
        <f>+[1]I_Investimenti!CA5</f>
        <v>nov</v>
      </c>
      <c r="BY4" s="199" t="str">
        <f>+[1]I_Investimenti!CB5</f>
        <v>dic</v>
      </c>
      <c r="BZ4" s="199" t="str">
        <f>+[1]I_Investimenti!CC5</f>
        <v>gen</v>
      </c>
      <c r="CA4" s="199" t="str">
        <f>+[1]I_Investimenti!CD5</f>
        <v>feb</v>
      </c>
      <c r="CB4" s="199" t="str">
        <f>+[1]I_Investimenti!CE5</f>
        <v>mar</v>
      </c>
      <c r="CC4" s="199" t="str">
        <f>+[1]I_Investimenti!CF5</f>
        <v>apr</v>
      </c>
      <c r="CD4" s="199" t="str">
        <f>+[1]I_Investimenti!CG5</f>
        <v>mag</v>
      </c>
      <c r="CE4" s="199" t="str">
        <f>+[1]I_Investimenti!CH5</f>
        <v>giu</v>
      </c>
      <c r="CF4" s="199" t="str">
        <f>+[1]I_Investimenti!CI5</f>
        <v>lug</v>
      </c>
      <c r="CG4" s="199" t="str">
        <f>+[1]I_Investimenti!CJ5</f>
        <v>ago</v>
      </c>
      <c r="CH4" s="199" t="str">
        <f>+[1]I_Investimenti!CK5</f>
        <v>set</v>
      </c>
      <c r="CI4" s="199" t="str">
        <f>+[1]I_Investimenti!CL5</f>
        <v>ott</v>
      </c>
      <c r="CJ4" s="199" t="str">
        <f>+[1]I_Investimenti!CM5</f>
        <v>nov</v>
      </c>
      <c r="CK4" s="199" t="str">
        <f>+[1]I_Investimenti!CN5</f>
        <v>dic</v>
      </c>
      <c r="CL4" s="199" t="str">
        <f>+[1]I_Investimenti!CO5</f>
        <v>gen</v>
      </c>
      <c r="CM4" s="199" t="str">
        <f>+[1]I_Investimenti!CP5</f>
        <v>feb</v>
      </c>
      <c r="CN4" s="199" t="str">
        <f>+[1]I_Investimenti!CQ5</f>
        <v>mar</v>
      </c>
      <c r="CO4" s="199" t="str">
        <f>+[1]I_Investimenti!CR5</f>
        <v>apr</v>
      </c>
      <c r="CP4" s="199" t="str">
        <f>+[1]I_Investimenti!CS5</f>
        <v>mag</v>
      </c>
      <c r="CQ4" s="199" t="str">
        <f>+[1]I_Investimenti!CT5</f>
        <v>giu</v>
      </c>
      <c r="CR4" s="199" t="str">
        <f>+[1]I_Investimenti!CU5</f>
        <v>lug</v>
      </c>
      <c r="CS4" s="199" t="str">
        <f>+[1]I_Investimenti!CV5</f>
        <v>ago</v>
      </c>
      <c r="CT4" s="199" t="str">
        <f>+[1]I_Investimenti!CW5</f>
        <v>set</v>
      </c>
      <c r="CU4" s="199" t="str">
        <f>+[1]I_Investimenti!CX5</f>
        <v>ott</v>
      </c>
      <c r="CV4" s="199" t="str">
        <f>+[1]I_Investimenti!CY5</f>
        <v>nov</v>
      </c>
      <c r="CW4" s="199" t="str">
        <f>+[1]I_Investimenti!CZ5</f>
        <v>dic</v>
      </c>
      <c r="CX4" s="199" t="str">
        <f>+[1]I_Investimenti!DA5</f>
        <v>gen</v>
      </c>
      <c r="CY4" s="199" t="str">
        <f>+[1]I_Investimenti!DB5</f>
        <v>feb</v>
      </c>
      <c r="CZ4" s="199" t="str">
        <f>+[1]I_Investimenti!DC5</f>
        <v>mar</v>
      </c>
      <c r="DA4" s="199" t="str">
        <f>+[1]I_Investimenti!DD5</f>
        <v>apr</v>
      </c>
      <c r="DB4" s="199" t="str">
        <f>+[1]I_Investimenti!DE5</f>
        <v>mag</v>
      </c>
      <c r="DC4" s="199" t="str">
        <f>+[1]I_Investimenti!DF5</f>
        <v>giu</v>
      </c>
      <c r="DD4" s="199" t="str">
        <f>+[1]I_Investimenti!DG5</f>
        <v>lug</v>
      </c>
      <c r="DE4" s="199" t="str">
        <f>+[1]I_Investimenti!DH5</f>
        <v>ago</v>
      </c>
      <c r="DF4" s="199" t="str">
        <f>+[1]I_Investimenti!DI5</f>
        <v>set</v>
      </c>
      <c r="DG4" s="199" t="str">
        <f>+[1]I_Investimenti!DJ5</f>
        <v>ott</v>
      </c>
      <c r="DH4" s="199" t="str">
        <f>+[1]I_Investimenti!DK5</f>
        <v>nov</v>
      </c>
      <c r="DI4" s="199" t="str">
        <f>+[1]I_Investimenti!DL5</f>
        <v>dic</v>
      </c>
      <c r="DJ4" s="199" t="str">
        <f>+[1]I_Investimenti!DM5</f>
        <v>gen</v>
      </c>
      <c r="DK4" s="199" t="str">
        <f>+[1]I_Investimenti!DN5</f>
        <v>feb</v>
      </c>
      <c r="DL4" s="199" t="str">
        <f>+[1]I_Investimenti!DO5</f>
        <v>mar</v>
      </c>
      <c r="DM4" s="199" t="str">
        <f>+[1]I_Investimenti!DP5</f>
        <v>apr</v>
      </c>
      <c r="DN4" s="199" t="str">
        <f>+[1]I_Investimenti!DQ5</f>
        <v>mag</v>
      </c>
      <c r="DO4" s="199" t="str">
        <f>+[1]I_Investimenti!DR5</f>
        <v>giu</v>
      </c>
      <c r="DP4" s="199" t="str">
        <f>+[1]I_Investimenti!DS5</f>
        <v>lug</v>
      </c>
      <c r="DQ4" s="199" t="str">
        <f>+[1]I_Investimenti!DT5</f>
        <v>ago</v>
      </c>
      <c r="DR4" s="199" t="str">
        <f>+[1]I_Investimenti!DU5</f>
        <v>set</v>
      </c>
      <c r="DS4" s="199" t="str">
        <f>+[1]I_Investimenti!DV5</f>
        <v>ott</v>
      </c>
      <c r="DT4" s="199" t="str">
        <f>+[1]I_Investimenti!DW5</f>
        <v>nov</v>
      </c>
      <c r="DU4" s="199" t="str">
        <f>+[1]I_Investimenti!DX5</f>
        <v>dic</v>
      </c>
    </row>
    <row r="5" spans="1:125" ht="15.6" thickTop="1" thickBot="1">
      <c r="C5" s="319" t="s">
        <v>615</v>
      </c>
      <c r="D5" s="333">
        <f>+SUM(F5:DU5)</f>
        <v>0</v>
      </c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</row>
    <row r="6" spans="1:125" ht="15.6" thickTop="1" thickBot="1">
      <c r="C6" s="319" t="s">
        <v>616</v>
      </c>
      <c r="D6" s="333">
        <f>+SUM(F6:DU6)</f>
        <v>0</v>
      </c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92"/>
      <c r="DR6" s="292"/>
      <c r="DS6" s="292"/>
      <c r="DT6" s="292"/>
      <c r="DU6" s="292"/>
    </row>
    <row r="7" spans="1:125" ht="15" thickTop="1"/>
  </sheetData>
  <hyperlinks>
    <hyperlink ref="C1" location="Input!A1" display="MENU" xr:uid="{1C17B5B7-E96F-4D89-AD1E-88830DC75137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FCF2B-EDA4-4759-A476-874E85E6A8EF}">
  <dimension ref="A1:DV133"/>
  <sheetViews>
    <sheetView view="pageLayout" zoomScaleNormal="100" workbookViewId="0">
      <selection activeCell="A2" sqref="A2"/>
    </sheetView>
  </sheetViews>
  <sheetFormatPr defaultRowHeight="14.4"/>
  <cols>
    <col min="1" max="1" width="13.21875" customWidth="1"/>
    <col min="3" max="3" width="18" bestFit="1" customWidth="1"/>
    <col min="4" max="4" width="12.21875" bestFit="1" customWidth="1"/>
    <col min="5" max="5" width="18.77734375" bestFit="1" customWidth="1"/>
    <col min="10" max="10" width="12" customWidth="1"/>
  </cols>
  <sheetData>
    <row r="1" spans="1:126" ht="28.8">
      <c r="A1" s="21" t="s">
        <v>617</v>
      </c>
      <c r="B1" s="13"/>
      <c r="C1" s="12" t="s">
        <v>40</v>
      </c>
    </row>
    <row r="4" spans="1:126" ht="21">
      <c r="C4" s="32" t="s">
        <v>3</v>
      </c>
    </row>
    <row r="5" spans="1:126">
      <c r="F5" s="14" t="str">
        <f>+[1]I_Vendite!I2</f>
        <v>anno</v>
      </c>
      <c r="G5" s="199">
        <f>+[1]I_Vendite!J2</f>
        <v>2019</v>
      </c>
      <c r="H5" s="199">
        <f>+[1]I_Vendite!K2</f>
        <v>2019</v>
      </c>
      <c r="I5" s="199">
        <f>+[1]I_Vendite!L2</f>
        <v>2019</v>
      </c>
      <c r="J5" s="199">
        <f>+[1]I_Vendite!M2</f>
        <v>2019</v>
      </c>
      <c r="K5" s="199">
        <f>+[1]I_Vendite!N2</f>
        <v>2019</v>
      </c>
      <c r="L5" s="199">
        <f>+[1]I_Vendite!O2</f>
        <v>2019</v>
      </c>
      <c r="M5" s="199">
        <f>+[1]I_Vendite!P2</f>
        <v>2019</v>
      </c>
      <c r="N5" s="199">
        <f>+[1]I_Vendite!Q2</f>
        <v>2019</v>
      </c>
      <c r="O5" s="199">
        <f>+[1]I_Vendite!R2</f>
        <v>2019</v>
      </c>
      <c r="P5" s="199">
        <f>+[1]I_Vendite!S2</f>
        <v>2019</v>
      </c>
      <c r="Q5" s="199">
        <f>+[1]I_Vendite!T2</f>
        <v>2019</v>
      </c>
      <c r="R5" s="199">
        <f>+[1]I_Vendite!U2</f>
        <v>2019</v>
      </c>
      <c r="S5" s="199">
        <f>+[1]I_Vendite!V2</f>
        <v>2020</v>
      </c>
      <c r="T5" s="199">
        <f>+[1]I_Vendite!W2</f>
        <v>2020</v>
      </c>
      <c r="U5" s="199">
        <f>+[1]I_Vendite!X2</f>
        <v>2020</v>
      </c>
      <c r="V5" s="199">
        <f>+[1]I_Vendite!Y2</f>
        <v>2020</v>
      </c>
      <c r="W5" s="199">
        <f>+[1]I_Vendite!Z2</f>
        <v>2020</v>
      </c>
      <c r="X5" s="199">
        <f>+[1]I_Vendite!AA2</f>
        <v>2020</v>
      </c>
      <c r="Y5" s="199">
        <f>+[1]I_Vendite!AB2</f>
        <v>2020</v>
      </c>
      <c r="Z5" s="199">
        <f>+[1]I_Vendite!AC2</f>
        <v>2020</v>
      </c>
      <c r="AA5" s="199">
        <f>+[1]I_Vendite!AD2</f>
        <v>2020</v>
      </c>
      <c r="AB5" s="199">
        <f>+[1]I_Vendite!AE2</f>
        <v>2020</v>
      </c>
      <c r="AC5" s="199">
        <f>+[1]I_Vendite!AF2</f>
        <v>2020</v>
      </c>
      <c r="AD5" s="199">
        <f>+[1]I_Vendite!AG2</f>
        <v>2020</v>
      </c>
      <c r="AE5" s="199">
        <f>+[1]I_Vendite!AH2</f>
        <v>2021</v>
      </c>
      <c r="AF5" s="199">
        <f>+[1]I_Vendite!AI2</f>
        <v>2021</v>
      </c>
      <c r="AG5" s="199">
        <f>+[1]I_Vendite!AJ2</f>
        <v>2021</v>
      </c>
      <c r="AH5" s="199">
        <f>+[1]I_Vendite!AK2</f>
        <v>2021</v>
      </c>
      <c r="AI5" s="199">
        <f>+[1]I_Vendite!AL2</f>
        <v>2021</v>
      </c>
      <c r="AJ5" s="199">
        <f>+[1]I_Vendite!AM2</f>
        <v>2021</v>
      </c>
      <c r="AK5" s="199">
        <f>+[1]I_Vendite!AN2</f>
        <v>2021</v>
      </c>
      <c r="AL5" s="199">
        <f>+[1]I_Vendite!AO2</f>
        <v>2021</v>
      </c>
      <c r="AM5" s="199">
        <f>+[1]I_Vendite!AP2</f>
        <v>2021</v>
      </c>
      <c r="AN5" s="199">
        <f>+[1]I_Vendite!AQ2</f>
        <v>2021</v>
      </c>
      <c r="AO5" s="199">
        <f>+[1]I_Vendite!AR2</f>
        <v>2021</v>
      </c>
      <c r="AP5" s="199">
        <f>+[1]I_Vendite!AS2</f>
        <v>2021</v>
      </c>
      <c r="AQ5" s="199">
        <f>+[1]I_Vendite!AT2</f>
        <v>2022</v>
      </c>
      <c r="AR5" s="199">
        <f>+[1]I_Vendite!AU2</f>
        <v>2022</v>
      </c>
      <c r="AS5" s="199">
        <f>+[1]I_Vendite!AV2</f>
        <v>2022</v>
      </c>
      <c r="AT5" s="199">
        <f>+[1]I_Vendite!AW2</f>
        <v>2022</v>
      </c>
      <c r="AU5" s="199">
        <f>+[1]I_Vendite!AX2</f>
        <v>2022</v>
      </c>
      <c r="AV5" s="199">
        <f>+[1]I_Vendite!AY2</f>
        <v>2022</v>
      </c>
      <c r="AW5" s="199">
        <f>+[1]I_Vendite!AZ2</f>
        <v>2022</v>
      </c>
      <c r="AX5" s="199">
        <f>+[1]I_Vendite!BA2</f>
        <v>2022</v>
      </c>
      <c r="AY5" s="199">
        <f>+[1]I_Vendite!BB2</f>
        <v>2022</v>
      </c>
      <c r="AZ5" s="199">
        <f>+[1]I_Vendite!BC2</f>
        <v>2022</v>
      </c>
      <c r="BA5" s="199">
        <f>+[1]I_Vendite!BD2</f>
        <v>2022</v>
      </c>
      <c r="BB5" s="199">
        <f>+[1]I_Vendite!BE2</f>
        <v>2022</v>
      </c>
      <c r="BC5" s="199">
        <f>+[1]I_Vendite!BF2</f>
        <v>2023</v>
      </c>
      <c r="BD5" s="199">
        <f>+[1]I_Vendite!BG2</f>
        <v>2023</v>
      </c>
      <c r="BE5" s="199">
        <f>+[1]I_Vendite!BH2</f>
        <v>2023</v>
      </c>
      <c r="BF5" s="199">
        <f>+[1]I_Vendite!BI2</f>
        <v>2023</v>
      </c>
      <c r="BG5" s="199">
        <f>+[1]I_Vendite!BJ2</f>
        <v>2023</v>
      </c>
      <c r="BH5" s="199">
        <f>+[1]I_Vendite!BK2</f>
        <v>2023</v>
      </c>
      <c r="BI5" s="199">
        <f>+[1]I_Vendite!BL2</f>
        <v>2023</v>
      </c>
      <c r="BJ5" s="199">
        <f>+[1]I_Vendite!BM2</f>
        <v>2023</v>
      </c>
      <c r="BK5" s="199">
        <f>+[1]I_Vendite!BN2</f>
        <v>2023</v>
      </c>
      <c r="BL5" s="199">
        <f>+[1]I_Vendite!BO2</f>
        <v>2023</v>
      </c>
      <c r="BM5" s="199">
        <f>+[1]I_Vendite!BP2</f>
        <v>2023</v>
      </c>
      <c r="BN5" s="199">
        <f>+[1]I_Vendite!BQ2</f>
        <v>2023</v>
      </c>
      <c r="BO5" s="199">
        <f>+[1]I_Vendite!BR2</f>
        <v>2024</v>
      </c>
      <c r="BP5" s="199">
        <f>+[1]I_Vendite!BS2</f>
        <v>2024</v>
      </c>
      <c r="BQ5" s="199">
        <f>+[1]I_Vendite!BT2</f>
        <v>2024</v>
      </c>
      <c r="BR5" s="199">
        <f>+[1]I_Vendite!BU2</f>
        <v>2024</v>
      </c>
      <c r="BS5" s="199">
        <f>+[1]I_Vendite!BV2</f>
        <v>2024</v>
      </c>
      <c r="BT5" s="199">
        <f>+[1]I_Vendite!BW2</f>
        <v>2024</v>
      </c>
      <c r="BU5" s="199">
        <f>+[1]I_Vendite!BX2</f>
        <v>2024</v>
      </c>
      <c r="BV5" s="199">
        <f>+[1]I_Vendite!BY2</f>
        <v>2024</v>
      </c>
      <c r="BW5" s="199">
        <f>+[1]I_Vendite!BZ2</f>
        <v>2024</v>
      </c>
      <c r="BX5" s="199">
        <f>+[1]I_Vendite!CA2</f>
        <v>2024</v>
      </c>
      <c r="BY5" s="199">
        <f>+[1]I_Vendite!CB2</f>
        <v>2024</v>
      </c>
      <c r="BZ5" s="199">
        <f>+[1]I_Vendite!CC2</f>
        <v>2024</v>
      </c>
      <c r="CA5" s="199">
        <f>+[1]I_Vendite!CD2</f>
        <v>2025</v>
      </c>
      <c r="CB5" s="199">
        <f>+[1]I_Vendite!CE2</f>
        <v>2025</v>
      </c>
      <c r="CC5" s="199">
        <f>+[1]I_Vendite!CF2</f>
        <v>2025</v>
      </c>
      <c r="CD5" s="199">
        <f>+[1]I_Vendite!CG2</f>
        <v>2025</v>
      </c>
      <c r="CE5" s="199">
        <f>+[1]I_Vendite!CH2</f>
        <v>2025</v>
      </c>
      <c r="CF5" s="199">
        <f>+[1]I_Vendite!CI2</f>
        <v>2025</v>
      </c>
      <c r="CG5" s="199">
        <f>+[1]I_Vendite!CJ2</f>
        <v>2025</v>
      </c>
      <c r="CH5" s="199">
        <f>+[1]I_Vendite!CK2</f>
        <v>2025</v>
      </c>
      <c r="CI5" s="199">
        <f>+[1]I_Vendite!CL2</f>
        <v>2025</v>
      </c>
      <c r="CJ5" s="199">
        <f>+[1]I_Vendite!CM2</f>
        <v>2025</v>
      </c>
      <c r="CK5" s="199">
        <f>+[1]I_Vendite!CN2</f>
        <v>2025</v>
      </c>
      <c r="CL5" s="199">
        <f>+[1]I_Vendite!CO2</f>
        <v>2025</v>
      </c>
      <c r="CM5" s="199">
        <f>+[1]I_Vendite!CP2</f>
        <v>2026</v>
      </c>
      <c r="CN5" s="199">
        <f>+[1]I_Vendite!CQ2</f>
        <v>2026</v>
      </c>
      <c r="CO5" s="199">
        <f>+[1]I_Vendite!CR2</f>
        <v>2026</v>
      </c>
      <c r="CP5" s="199">
        <f>+[1]I_Vendite!CS2</f>
        <v>2026</v>
      </c>
      <c r="CQ5" s="199">
        <f>+[1]I_Vendite!CT2</f>
        <v>2026</v>
      </c>
      <c r="CR5" s="199">
        <f>+[1]I_Vendite!CU2</f>
        <v>2026</v>
      </c>
      <c r="CS5" s="199">
        <f>+[1]I_Vendite!CV2</f>
        <v>2026</v>
      </c>
      <c r="CT5" s="199">
        <f>+[1]I_Vendite!CW2</f>
        <v>2026</v>
      </c>
      <c r="CU5" s="199">
        <f>+[1]I_Vendite!CX2</f>
        <v>2026</v>
      </c>
      <c r="CV5" s="199">
        <f>+[1]I_Vendite!CY2</f>
        <v>2026</v>
      </c>
      <c r="CW5" s="199">
        <f>+[1]I_Vendite!CZ2</f>
        <v>2026</v>
      </c>
      <c r="CX5" s="199">
        <f>+[1]I_Vendite!DA2</f>
        <v>2026</v>
      </c>
      <c r="CY5" s="199">
        <f>+[1]I_Vendite!DB2</f>
        <v>2027</v>
      </c>
      <c r="CZ5" s="199">
        <f>+[1]I_Vendite!DC2</f>
        <v>2027</v>
      </c>
      <c r="DA5" s="199">
        <f>+[1]I_Vendite!DD2</f>
        <v>2027</v>
      </c>
      <c r="DB5" s="199">
        <f>+[1]I_Vendite!DE2</f>
        <v>2027</v>
      </c>
      <c r="DC5" s="199">
        <f>+[1]I_Vendite!DF2</f>
        <v>2027</v>
      </c>
      <c r="DD5" s="199">
        <f>+[1]I_Vendite!DG2</f>
        <v>2027</v>
      </c>
      <c r="DE5" s="199">
        <f>+[1]I_Vendite!DH2</f>
        <v>2027</v>
      </c>
      <c r="DF5" s="199">
        <f>+[1]I_Vendite!DI2</f>
        <v>2027</v>
      </c>
      <c r="DG5" s="199">
        <f>+[1]I_Vendite!DJ2</f>
        <v>2027</v>
      </c>
      <c r="DH5" s="199">
        <f>+[1]I_Vendite!DK2</f>
        <v>2027</v>
      </c>
      <c r="DI5" s="199">
        <f>+[1]I_Vendite!DL2</f>
        <v>2027</v>
      </c>
      <c r="DJ5" s="199">
        <f>+[1]I_Vendite!DM2</f>
        <v>2027</v>
      </c>
      <c r="DK5" s="199">
        <f>+[1]I_Vendite!DN2</f>
        <v>2028</v>
      </c>
      <c r="DL5" s="199">
        <f>+[1]I_Vendite!DO2</f>
        <v>2028</v>
      </c>
      <c r="DM5" s="199">
        <f>+[1]I_Vendite!DP2</f>
        <v>2028</v>
      </c>
      <c r="DN5" s="199">
        <f>+[1]I_Vendite!DQ2</f>
        <v>2028</v>
      </c>
      <c r="DO5" s="199">
        <f>+[1]I_Vendite!DR2</f>
        <v>2028</v>
      </c>
      <c r="DP5" s="199">
        <f>+[1]I_Vendite!DS2</f>
        <v>2028</v>
      </c>
      <c r="DQ5" s="199">
        <f>+[1]I_Vendite!DT2</f>
        <v>2028</v>
      </c>
      <c r="DR5" s="199">
        <f>+[1]I_Vendite!DU2</f>
        <v>2028</v>
      </c>
      <c r="DS5" s="199">
        <f>+[1]I_Vendite!DV2</f>
        <v>2028</v>
      </c>
      <c r="DT5" s="199">
        <f>+[1]I_Vendite!DW2</f>
        <v>2028</v>
      </c>
      <c r="DU5" s="199">
        <f>+[1]I_Vendite!DX2</f>
        <v>2028</v>
      </c>
      <c r="DV5" s="199">
        <f>+[1]I_Vendite!DY2</f>
        <v>2028</v>
      </c>
    </row>
    <row r="6" spans="1:126" ht="16.2" thickBot="1">
      <c r="C6" s="230" t="str">
        <f>+[1]I_Vendite!C3</f>
        <v>Categoria</v>
      </c>
      <c r="D6" s="230" t="str">
        <f>+[1]I_Vendite!E3</f>
        <v>Aliquota Iva</v>
      </c>
      <c r="E6" s="230" t="str">
        <f>+[1]I_Vendite!G3</f>
        <v>gg dilazione Clienti</v>
      </c>
      <c r="F6" s="14" t="str">
        <f>+[1]I_Vendite!I3</f>
        <v>mese</v>
      </c>
      <c r="G6" s="199" t="str">
        <f>+[1]I_Vendite!J3</f>
        <v>gen</v>
      </c>
      <c r="H6" s="199" t="str">
        <f>+[1]I_Vendite!K3</f>
        <v>feb</v>
      </c>
      <c r="I6" s="199" t="str">
        <f>+[1]I_Vendite!L3</f>
        <v>mar</v>
      </c>
      <c r="J6" s="199" t="str">
        <f>+[1]I_Vendite!M3</f>
        <v>apr</v>
      </c>
      <c r="K6" s="199" t="str">
        <f>+[1]I_Vendite!N3</f>
        <v>mag</v>
      </c>
      <c r="L6" s="199" t="str">
        <f>+[1]I_Vendite!O3</f>
        <v>giu</v>
      </c>
      <c r="M6" s="199" t="str">
        <f>+[1]I_Vendite!P3</f>
        <v>lug</v>
      </c>
      <c r="N6" s="199" t="str">
        <f>+[1]I_Vendite!Q3</f>
        <v>ago</v>
      </c>
      <c r="O6" s="199" t="str">
        <f>+[1]I_Vendite!R3</f>
        <v>set</v>
      </c>
      <c r="P6" s="199" t="str">
        <f>+[1]I_Vendite!S3</f>
        <v>ott</v>
      </c>
      <c r="Q6" s="199" t="str">
        <f>+[1]I_Vendite!T3</f>
        <v>nov</v>
      </c>
      <c r="R6" s="199" t="str">
        <f>+[1]I_Vendite!U3</f>
        <v>dic</v>
      </c>
      <c r="S6" s="199" t="str">
        <f>+[1]I_Vendite!V3</f>
        <v>gen</v>
      </c>
      <c r="T6" s="199" t="str">
        <f>+[1]I_Vendite!W3</f>
        <v>feb</v>
      </c>
      <c r="U6" s="199" t="str">
        <f>+[1]I_Vendite!X3</f>
        <v>mar</v>
      </c>
      <c r="V6" s="199" t="str">
        <f>+[1]I_Vendite!Y3</f>
        <v>apr</v>
      </c>
      <c r="W6" s="199" t="str">
        <f>+[1]I_Vendite!Z3</f>
        <v>mag</v>
      </c>
      <c r="X6" s="199" t="str">
        <f>+[1]I_Vendite!AA3</f>
        <v>giu</v>
      </c>
      <c r="Y6" s="199" t="str">
        <f>+[1]I_Vendite!AB3</f>
        <v>lug</v>
      </c>
      <c r="Z6" s="199" t="str">
        <f>+[1]I_Vendite!AC3</f>
        <v>ago</v>
      </c>
      <c r="AA6" s="199" t="str">
        <f>+[1]I_Vendite!AD3</f>
        <v>set</v>
      </c>
      <c r="AB6" s="199" t="str">
        <f>+[1]I_Vendite!AE3</f>
        <v>ott</v>
      </c>
      <c r="AC6" s="199" t="str">
        <f>+[1]I_Vendite!AF3</f>
        <v>nov</v>
      </c>
      <c r="AD6" s="199" t="str">
        <f>+[1]I_Vendite!AG3</f>
        <v>dic</v>
      </c>
      <c r="AE6" s="199" t="str">
        <f>+[1]I_Vendite!AH3</f>
        <v>gen</v>
      </c>
      <c r="AF6" s="199" t="str">
        <f>+[1]I_Vendite!AI3</f>
        <v>feb</v>
      </c>
      <c r="AG6" s="199" t="str">
        <f>+[1]I_Vendite!AJ3</f>
        <v>mar</v>
      </c>
      <c r="AH6" s="199" t="str">
        <f>+[1]I_Vendite!AK3</f>
        <v>apr</v>
      </c>
      <c r="AI6" s="199" t="str">
        <f>+[1]I_Vendite!AL3</f>
        <v>mag</v>
      </c>
      <c r="AJ6" s="199" t="str">
        <f>+[1]I_Vendite!AM3</f>
        <v>giu</v>
      </c>
      <c r="AK6" s="199" t="str">
        <f>+[1]I_Vendite!AN3</f>
        <v>lug</v>
      </c>
      <c r="AL6" s="199" t="str">
        <f>+[1]I_Vendite!AO3</f>
        <v>ago</v>
      </c>
      <c r="AM6" s="199" t="str">
        <f>+[1]I_Vendite!AP3</f>
        <v>set</v>
      </c>
      <c r="AN6" s="199" t="str">
        <f>+[1]I_Vendite!AQ3</f>
        <v>ott</v>
      </c>
      <c r="AO6" s="199" t="str">
        <f>+[1]I_Vendite!AR3</f>
        <v>nov</v>
      </c>
      <c r="AP6" s="199" t="str">
        <f>+[1]I_Vendite!AS3</f>
        <v>dic</v>
      </c>
      <c r="AQ6" s="199" t="str">
        <f>+[1]I_Vendite!AT3</f>
        <v>gen</v>
      </c>
      <c r="AR6" s="199" t="str">
        <f>+[1]I_Vendite!AU3</f>
        <v>feb</v>
      </c>
      <c r="AS6" s="199" t="str">
        <f>+[1]I_Vendite!AV3</f>
        <v>mar</v>
      </c>
      <c r="AT6" s="199" t="str">
        <f>+[1]I_Vendite!AW3</f>
        <v>apr</v>
      </c>
      <c r="AU6" s="199" t="str">
        <f>+[1]I_Vendite!AX3</f>
        <v>mag</v>
      </c>
      <c r="AV6" s="199" t="str">
        <f>+[1]I_Vendite!AY3</f>
        <v>giu</v>
      </c>
      <c r="AW6" s="199" t="str">
        <f>+[1]I_Vendite!AZ3</f>
        <v>lug</v>
      </c>
      <c r="AX6" s="199" t="str">
        <f>+[1]I_Vendite!BA3</f>
        <v>ago</v>
      </c>
      <c r="AY6" s="199" t="str">
        <f>+[1]I_Vendite!BB3</f>
        <v>set</v>
      </c>
      <c r="AZ6" s="199" t="str">
        <f>+[1]I_Vendite!BC3</f>
        <v>ott</v>
      </c>
      <c r="BA6" s="199" t="str">
        <f>+[1]I_Vendite!BD3</f>
        <v>nov</v>
      </c>
      <c r="BB6" s="199" t="str">
        <f>+[1]I_Vendite!BE3</f>
        <v>dic</v>
      </c>
      <c r="BC6" s="199" t="str">
        <f>+[1]I_Vendite!BF3</f>
        <v>gen</v>
      </c>
      <c r="BD6" s="199" t="str">
        <f>+[1]I_Vendite!BG3</f>
        <v>feb</v>
      </c>
      <c r="BE6" s="199" t="str">
        <f>+[1]I_Vendite!BH3</f>
        <v>mar</v>
      </c>
      <c r="BF6" s="199" t="str">
        <f>+[1]I_Vendite!BI3</f>
        <v>apr</v>
      </c>
      <c r="BG6" s="199" t="str">
        <f>+[1]I_Vendite!BJ3</f>
        <v>mag</v>
      </c>
      <c r="BH6" s="199" t="str">
        <f>+[1]I_Vendite!BK3</f>
        <v>giu</v>
      </c>
      <c r="BI6" s="199" t="str">
        <f>+[1]I_Vendite!BL3</f>
        <v>lug</v>
      </c>
      <c r="BJ6" s="199" t="str">
        <f>+[1]I_Vendite!BM3</f>
        <v>ago</v>
      </c>
      <c r="BK6" s="199" t="str">
        <f>+[1]I_Vendite!BN3</f>
        <v>set</v>
      </c>
      <c r="BL6" s="199" t="str">
        <f>+[1]I_Vendite!BO3</f>
        <v>ott</v>
      </c>
      <c r="BM6" s="199" t="str">
        <f>+[1]I_Vendite!BP3</f>
        <v>nov</v>
      </c>
      <c r="BN6" s="199" t="str">
        <f>+[1]I_Vendite!BQ3</f>
        <v>dic</v>
      </c>
      <c r="BO6" s="199" t="str">
        <f>+[1]I_Vendite!BR3</f>
        <v>gen</v>
      </c>
      <c r="BP6" s="199" t="str">
        <f>+[1]I_Vendite!BS3</f>
        <v>feb</v>
      </c>
      <c r="BQ6" s="199" t="str">
        <f>+[1]I_Vendite!BT3</f>
        <v>mar</v>
      </c>
      <c r="BR6" s="199" t="str">
        <f>+[1]I_Vendite!BU3</f>
        <v>apr</v>
      </c>
      <c r="BS6" s="199" t="str">
        <f>+[1]I_Vendite!BV3</f>
        <v>mag</v>
      </c>
      <c r="BT6" s="199" t="str">
        <f>+[1]I_Vendite!BW3</f>
        <v>giu</v>
      </c>
      <c r="BU6" s="199" t="str">
        <f>+[1]I_Vendite!BX3</f>
        <v>lug</v>
      </c>
      <c r="BV6" s="199" t="str">
        <f>+[1]I_Vendite!BY3</f>
        <v>ago</v>
      </c>
      <c r="BW6" s="199" t="str">
        <f>+[1]I_Vendite!BZ3</f>
        <v>set</v>
      </c>
      <c r="BX6" s="199" t="str">
        <f>+[1]I_Vendite!CA3</f>
        <v>ott</v>
      </c>
      <c r="BY6" s="199" t="str">
        <f>+[1]I_Vendite!CB3</f>
        <v>nov</v>
      </c>
      <c r="BZ6" s="199" t="str">
        <f>+[1]I_Vendite!CC3</f>
        <v>dic</v>
      </c>
      <c r="CA6" s="199" t="str">
        <f>+[1]I_Vendite!CD3</f>
        <v>gen</v>
      </c>
      <c r="CB6" s="199" t="str">
        <f>+[1]I_Vendite!CE3</f>
        <v>feb</v>
      </c>
      <c r="CC6" s="199" t="str">
        <f>+[1]I_Vendite!CF3</f>
        <v>mar</v>
      </c>
      <c r="CD6" s="199" t="str">
        <f>+[1]I_Vendite!CG3</f>
        <v>apr</v>
      </c>
      <c r="CE6" s="199" t="str">
        <f>+[1]I_Vendite!CH3</f>
        <v>mag</v>
      </c>
      <c r="CF6" s="199" t="str">
        <f>+[1]I_Vendite!CI3</f>
        <v>giu</v>
      </c>
      <c r="CG6" s="199" t="str">
        <f>+[1]I_Vendite!CJ3</f>
        <v>lug</v>
      </c>
      <c r="CH6" s="199" t="str">
        <f>+[1]I_Vendite!CK3</f>
        <v>ago</v>
      </c>
      <c r="CI6" s="199" t="str">
        <f>+[1]I_Vendite!CL3</f>
        <v>set</v>
      </c>
      <c r="CJ6" s="199" t="str">
        <f>+[1]I_Vendite!CM3</f>
        <v>ott</v>
      </c>
      <c r="CK6" s="199" t="str">
        <f>+[1]I_Vendite!CN3</f>
        <v>nov</v>
      </c>
      <c r="CL6" s="199" t="str">
        <f>+[1]I_Vendite!CO3</f>
        <v>dic</v>
      </c>
      <c r="CM6" s="199" t="str">
        <f>+[1]I_Vendite!CP3</f>
        <v>gen</v>
      </c>
      <c r="CN6" s="199" t="str">
        <f>+[1]I_Vendite!CQ3</f>
        <v>feb</v>
      </c>
      <c r="CO6" s="199" t="str">
        <f>+[1]I_Vendite!CR3</f>
        <v>mar</v>
      </c>
      <c r="CP6" s="199" t="str">
        <f>+[1]I_Vendite!CS3</f>
        <v>apr</v>
      </c>
      <c r="CQ6" s="199" t="str">
        <f>+[1]I_Vendite!CT3</f>
        <v>mag</v>
      </c>
      <c r="CR6" s="199" t="str">
        <f>+[1]I_Vendite!CU3</f>
        <v>giu</v>
      </c>
      <c r="CS6" s="199" t="str">
        <f>+[1]I_Vendite!CV3</f>
        <v>lug</v>
      </c>
      <c r="CT6" s="199" t="str">
        <f>+[1]I_Vendite!CW3</f>
        <v>ago</v>
      </c>
      <c r="CU6" s="199" t="str">
        <f>+[1]I_Vendite!CX3</f>
        <v>set</v>
      </c>
      <c r="CV6" s="199" t="str">
        <f>+[1]I_Vendite!CY3</f>
        <v>ott</v>
      </c>
      <c r="CW6" s="199" t="str">
        <f>+[1]I_Vendite!CZ3</f>
        <v>nov</v>
      </c>
      <c r="CX6" s="199" t="str">
        <f>+[1]I_Vendite!DA3</f>
        <v>dic</v>
      </c>
      <c r="CY6" s="199" t="str">
        <f>+[1]I_Vendite!DB3</f>
        <v>gen</v>
      </c>
      <c r="CZ6" s="199" t="str">
        <f>+[1]I_Vendite!DC3</f>
        <v>feb</v>
      </c>
      <c r="DA6" s="199" t="str">
        <f>+[1]I_Vendite!DD3</f>
        <v>mar</v>
      </c>
      <c r="DB6" s="199" t="str">
        <f>+[1]I_Vendite!DE3</f>
        <v>apr</v>
      </c>
      <c r="DC6" s="199" t="str">
        <f>+[1]I_Vendite!DF3</f>
        <v>mag</v>
      </c>
      <c r="DD6" s="199" t="str">
        <f>+[1]I_Vendite!DG3</f>
        <v>giu</v>
      </c>
      <c r="DE6" s="199" t="str">
        <f>+[1]I_Vendite!DH3</f>
        <v>lug</v>
      </c>
      <c r="DF6" s="199" t="str">
        <f>+[1]I_Vendite!DI3</f>
        <v>ago</v>
      </c>
      <c r="DG6" s="199" t="str">
        <f>+[1]I_Vendite!DJ3</f>
        <v>set</v>
      </c>
      <c r="DH6" s="199" t="str">
        <f>+[1]I_Vendite!DK3</f>
        <v>ott</v>
      </c>
      <c r="DI6" s="199" t="str">
        <f>+[1]I_Vendite!DL3</f>
        <v>nov</v>
      </c>
      <c r="DJ6" s="199" t="str">
        <f>+[1]I_Vendite!DM3</f>
        <v>dic</v>
      </c>
      <c r="DK6" s="199" t="str">
        <f>+[1]I_Vendite!DN3</f>
        <v>gen</v>
      </c>
      <c r="DL6" s="199" t="str">
        <f>+[1]I_Vendite!DO3</f>
        <v>feb</v>
      </c>
      <c r="DM6" s="199" t="str">
        <f>+[1]I_Vendite!DP3</f>
        <v>mar</v>
      </c>
      <c r="DN6" s="199" t="str">
        <f>+[1]I_Vendite!DQ3</f>
        <v>apr</v>
      </c>
      <c r="DO6" s="199" t="str">
        <f>+[1]I_Vendite!DR3</f>
        <v>mag</v>
      </c>
      <c r="DP6" s="199" t="str">
        <f>+[1]I_Vendite!DS3</f>
        <v>giu</v>
      </c>
      <c r="DQ6" s="199" t="str">
        <f>+[1]I_Vendite!DT3</f>
        <v>lug</v>
      </c>
      <c r="DR6" s="199" t="str">
        <f>+[1]I_Vendite!DU3</f>
        <v>ago</v>
      </c>
      <c r="DS6" s="199" t="str">
        <f>+[1]I_Vendite!DV3</f>
        <v>set</v>
      </c>
      <c r="DT6" s="199" t="str">
        <f>+[1]I_Vendite!DW3</f>
        <v>ott</v>
      </c>
      <c r="DU6" s="199" t="str">
        <f>+[1]I_Vendite!DX3</f>
        <v>nov</v>
      </c>
      <c r="DV6" s="199" t="str">
        <f>+[1]I_Vendite!DY3</f>
        <v>dic</v>
      </c>
    </row>
    <row r="7" spans="1:126" ht="15.6" thickTop="1" thickBot="1">
      <c r="C7" s="294" t="str">
        <f>+[1]I_Vendite!C4</f>
        <v>Prodotto/Servizio 1</v>
      </c>
      <c r="D7" s="294">
        <f>+[1]I_Vendite!E4</f>
        <v>0.22</v>
      </c>
      <c r="E7" s="335">
        <f>+[1]I_Vendite!G4</f>
        <v>0</v>
      </c>
      <c r="G7" s="253">
        <f>+[1]I_Vendite!J4*[1]I_Vendite!J38</f>
        <v>300000</v>
      </c>
      <c r="H7" s="253">
        <f>+[1]I_Vendite!K4*[1]I_Vendite!K38</f>
        <v>300000</v>
      </c>
      <c r="I7" s="253">
        <f>+[1]I_Vendite!L4*[1]I_Vendite!L38</f>
        <v>300000</v>
      </c>
      <c r="J7" s="253">
        <f>+[1]I_Vendite!M4*[1]I_Vendite!M38</f>
        <v>300000</v>
      </c>
      <c r="K7" s="253">
        <f>+[1]I_Vendite!N4*[1]I_Vendite!N38</f>
        <v>300000</v>
      </c>
      <c r="L7" s="253">
        <f>+[1]I_Vendite!O4*[1]I_Vendite!O38</f>
        <v>300000</v>
      </c>
      <c r="M7" s="253">
        <f>+[1]I_Vendite!P4*[1]I_Vendite!P38</f>
        <v>300000</v>
      </c>
      <c r="N7" s="253">
        <f>+[1]I_Vendite!Q4*[1]I_Vendite!Q38</f>
        <v>300000</v>
      </c>
      <c r="O7" s="253">
        <f>+[1]I_Vendite!R4*[1]I_Vendite!R38</f>
        <v>300000</v>
      </c>
      <c r="P7" s="253">
        <f>+[1]I_Vendite!S4*[1]I_Vendite!S38</f>
        <v>300000</v>
      </c>
      <c r="Q7" s="253">
        <f>+[1]I_Vendite!T4*[1]I_Vendite!T38</f>
        <v>300000</v>
      </c>
      <c r="R7" s="253">
        <f>+[1]I_Vendite!U4*[1]I_Vendite!U38</f>
        <v>300000</v>
      </c>
      <c r="S7" s="253">
        <f>+[1]I_Vendite!V4*[1]I_Vendite!V38</f>
        <v>300000</v>
      </c>
      <c r="T7" s="253">
        <f>+[1]I_Vendite!W4*[1]I_Vendite!W38</f>
        <v>300000</v>
      </c>
      <c r="U7" s="253">
        <f>+[1]I_Vendite!X4*[1]I_Vendite!X38</f>
        <v>300000</v>
      </c>
      <c r="V7" s="253">
        <f>+[1]I_Vendite!Y4*[1]I_Vendite!Y38</f>
        <v>300000</v>
      </c>
      <c r="W7" s="253">
        <f>+[1]I_Vendite!Z4*[1]I_Vendite!Z38</f>
        <v>300000</v>
      </c>
      <c r="X7" s="253">
        <f>+[1]I_Vendite!AA4*[1]I_Vendite!AA38</f>
        <v>300000</v>
      </c>
      <c r="Y7" s="253">
        <f>+[1]I_Vendite!AB4*[1]I_Vendite!AB38</f>
        <v>300000</v>
      </c>
      <c r="Z7" s="253">
        <f>+[1]I_Vendite!AC4*[1]I_Vendite!AC38</f>
        <v>300000</v>
      </c>
      <c r="AA7" s="253">
        <f>+[1]I_Vendite!AD4*[1]I_Vendite!AD38</f>
        <v>300000</v>
      </c>
      <c r="AB7" s="253">
        <f>+[1]I_Vendite!AE4*[1]I_Vendite!AE38</f>
        <v>300000</v>
      </c>
      <c r="AC7" s="253">
        <f>+[1]I_Vendite!AF4*[1]I_Vendite!AF38</f>
        <v>300000</v>
      </c>
      <c r="AD7" s="253">
        <f>+[1]I_Vendite!AG4*[1]I_Vendite!AG38</f>
        <v>300000</v>
      </c>
      <c r="AE7" s="253">
        <f>+[1]I_Vendite!AH4*[1]I_Vendite!AH38</f>
        <v>135000</v>
      </c>
      <c r="AF7" s="253">
        <f>+[1]I_Vendite!AI4*[1]I_Vendite!AI38</f>
        <v>135000</v>
      </c>
      <c r="AG7" s="253">
        <f>+[1]I_Vendite!AJ4*[1]I_Vendite!AJ38</f>
        <v>135000</v>
      </c>
      <c r="AH7" s="253">
        <f>+[1]I_Vendite!AK4*[1]I_Vendite!AK38</f>
        <v>135000</v>
      </c>
      <c r="AI7" s="253">
        <f>+[1]I_Vendite!AL4*[1]I_Vendite!AL38</f>
        <v>135000</v>
      </c>
      <c r="AJ7" s="253">
        <f>+[1]I_Vendite!AM4*[1]I_Vendite!AM38</f>
        <v>135000</v>
      </c>
      <c r="AK7" s="253">
        <f>+[1]I_Vendite!AN4*[1]I_Vendite!AN38</f>
        <v>135000</v>
      </c>
      <c r="AL7" s="253">
        <f>+[1]I_Vendite!AO4*[1]I_Vendite!AO38</f>
        <v>135000</v>
      </c>
      <c r="AM7" s="253">
        <f>+[1]I_Vendite!AP4*[1]I_Vendite!AP38</f>
        <v>135000</v>
      </c>
      <c r="AN7" s="253">
        <f>+[1]I_Vendite!AQ4*[1]I_Vendite!AQ38</f>
        <v>135000</v>
      </c>
      <c r="AO7" s="253">
        <f>+[1]I_Vendite!AR4*[1]I_Vendite!AR38</f>
        <v>135000</v>
      </c>
      <c r="AP7" s="253">
        <f>+[1]I_Vendite!AS4*[1]I_Vendite!AS38</f>
        <v>135000</v>
      </c>
      <c r="AQ7" s="253">
        <f>+[1]I_Vendite!AT4*[1]I_Vendite!AT38</f>
        <v>300000</v>
      </c>
      <c r="AR7" s="253">
        <f>+[1]I_Vendite!AU4*[1]I_Vendite!AU38</f>
        <v>300000</v>
      </c>
      <c r="AS7" s="253">
        <f>+[1]I_Vendite!AV4*[1]I_Vendite!AV38</f>
        <v>300000</v>
      </c>
      <c r="AT7" s="253">
        <f>+[1]I_Vendite!AW4*[1]I_Vendite!AW38</f>
        <v>300000</v>
      </c>
      <c r="AU7" s="253">
        <f>+[1]I_Vendite!AX4*[1]I_Vendite!AX38</f>
        <v>300000</v>
      </c>
      <c r="AV7" s="253">
        <f>+[1]I_Vendite!AY4*[1]I_Vendite!AY38</f>
        <v>300000</v>
      </c>
      <c r="AW7" s="253">
        <f>+[1]I_Vendite!AZ4*[1]I_Vendite!AZ38</f>
        <v>300000</v>
      </c>
      <c r="AX7" s="253">
        <f>+[1]I_Vendite!BA4*[1]I_Vendite!BA38</f>
        <v>300000</v>
      </c>
      <c r="AY7" s="253">
        <f>+[1]I_Vendite!BB4*[1]I_Vendite!BB38</f>
        <v>300000</v>
      </c>
      <c r="AZ7" s="253">
        <f>+[1]I_Vendite!BC4*[1]I_Vendite!BC38</f>
        <v>300000</v>
      </c>
      <c r="BA7" s="253">
        <f>+[1]I_Vendite!BD4*[1]I_Vendite!BD38</f>
        <v>300000</v>
      </c>
      <c r="BB7" s="253">
        <f>+[1]I_Vendite!BE4*[1]I_Vendite!BE38</f>
        <v>300000</v>
      </c>
      <c r="BC7" s="253">
        <f>+[1]I_Vendite!BF4*[1]I_Vendite!BF38</f>
        <v>300000</v>
      </c>
      <c r="BD7" s="253">
        <f>+[1]I_Vendite!BG4*[1]I_Vendite!BG38</f>
        <v>300000</v>
      </c>
      <c r="BE7" s="253">
        <f>+[1]I_Vendite!BH4*[1]I_Vendite!BH38</f>
        <v>300000</v>
      </c>
      <c r="BF7" s="253">
        <f>+[1]I_Vendite!BI4*[1]I_Vendite!BI38</f>
        <v>300000</v>
      </c>
      <c r="BG7" s="253">
        <f>+[1]I_Vendite!BJ4*[1]I_Vendite!BJ38</f>
        <v>300000</v>
      </c>
      <c r="BH7" s="253">
        <f>+[1]I_Vendite!BK4*[1]I_Vendite!BK38</f>
        <v>300000</v>
      </c>
      <c r="BI7" s="253">
        <f>+[1]I_Vendite!BL4*[1]I_Vendite!BL38</f>
        <v>300000</v>
      </c>
      <c r="BJ7" s="253">
        <f>+[1]I_Vendite!BM4*[1]I_Vendite!BM38</f>
        <v>300000</v>
      </c>
      <c r="BK7" s="253">
        <f>+[1]I_Vendite!BN4*[1]I_Vendite!BN38</f>
        <v>300000</v>
      </c>
      <c r="BL7" s="253">
        <f>+[1]I_Vendite!BO4*[1]I_Vendite!BO38</f>
        <v>300000</v>
      </c>
      <c r="BM7" s="253">
        <f>+[1]I_Vendite!BP4*[1]I_Vendite!BP38</f>
        <v>300000</v>
      </c>
      <c r="BN7" s="253">
        <f>+[1]I_Vendite!BQ4*[1]I_Vendite!BQ38</f>
        <v>300000</v>
      </c>
      <c r="BO7" s="253">
        <f>+[1]I_Vendite!BR4*[1]I_Vendite!BR38</f>
        <v>300000</v>
      </c>
      <c r="BP7" s="253">
        <f>+[1]I_Vendite!BS4*[1]I_Vendite!BS38</f>
        <v>300000</v>
      </c>
      <c r="BQ7" s="253">
        <f>+[1]I_Vendite!BT4*[1]I_Vendite!BT38</f>
        <v>300000</v>
      </c>
      <c r="BR7" s="253">
        <f>+[1]I_Vendite!BU4*[1]I_Vendite!BU38</f>
        <v>300000</v>
      </c>
      <c r="BS7" s="253">
        <f>+[1]I_Vendite!BV4*[1]I_Vendite!BV38</f>
        <v>300000</v>
      </c>
      <c r="BT7" s="253">
        <f>+[1]I_Vendite!BW4*[1]I_Vendite!BW38</f>
        <v>300000</v>
      </c>
      <c r="BU7" s="253">
        <f>+[1]I_Vendite!BX4*[1]I_Vendite!BX38</f>
        <v>300000</v>
      </c>
      <c r="BV7" s="253">
        <f>+[1]I_Vendite!BY4*[1]I_Vendite!BY38</f>
        <v>300000</v>
      </c>
      <c r="BW7" s="253">
        <f>+[1]I_Vendite!BZ4*[1]I_Vendite!BZ38</f>
        <v>300000</v>
      </c>
      <c r="BX7" s="253">
        <f>+[1]I_Vendite!CA4*[1]I_Vendite!CA38</f>
        <v>300000</v>
      </c>
      <c r="BY7" s="253">
        <f>+[1]I_Vendite!CB4*[1]I_Vendite!CB38</f>
        <v>300000</v>
      </c>
      <c r="BZ7" s="253">
        <f>+[1]I_Vendite!CC4*[1]I_Vendite!CC38</f>
        <v>300000</v>
      </c>
      <c r="CA7" s="253">
        <f>+[1]I_Vendite!CD4*[1]I_Vendite!CD38</f>
        <v>300000</v>
      </c>
      <c r="CB7" s="253">
        <f>+[1]I_Vendite!CE4*[1]I_Vendite!CE38</f>
        <v>300000</v>
      </c>
      <c r="CC7" s="253">
        <f>+[1]I_Vendite!CF4*[1]I_Vendite!CF38</f>
        <v>300000</v>
      </c>
      <c r="CD7" s="253">
        <f>+[1]I_Vendite!CG4*[1]I_Vendite!CG38</f>
        <v>300000</v>
      </c>
      <c r="CE7" s="253">
        <f>+[1]I_Vendite!CH4*[1]I_Vendite!CH38</f>
        <v>300000</v>
      </c>
      <c r="CF7" s="253">
        <f>+[1]I_Vendite!CI4*[1]I_Vendite!CI38</f>
        <v>300000</v>
      </c>
      <c r="CG7" s="253">
        <f>+[1]I_Vendite!CJ4*[1]I_Vendite!CJ38</f>
        <v>300000</v>
      </c>
      <c r="CH7" s="253">
        <f>+[1]I_Vendite!CK4*[1]I_Vendite!CK38</f>
        <v>300000</v>
      </c>
      <c r="CI7" s="253">
        <f>+[1]I_Vendite!CL4*[1]I_Vendite!CL38</f>
        <v>300000</v>
      </c>
      <c r="CJ7" s="253">
        <f>+[1]I_Vendite!CM4*[1]I_Vendite!CM38</f>
        <v>300000</v>
      </c>
      <c r="CK7" s="253">
        <f>+[1]I_Vendite!CN4*[1]I_Vendite!CN38</f>
        <v>300000</v>
      </c>
      <c r="CL7" s="253">
        <f>+[1]I_Vendite!CO4*[1]I_Vendite!CO38</f>
        <v>300000</v>
      </c>
      <c r="CM7" s="253">
        <f>+[1]I_Vendite!CP4*[1]I_Vendite!CP38</f>
        <v>300000</v>
      </c>
      <c r="CN7" s="253">
        <f>+[1]I_Vendite!CQ4*[1]I_Vendite!CQ38</f>
        <v>300000</v>
      </c>
      <c r="CO7" s="253">
        <f>+[1]I_Vendite!CR4*[1]I_Vendite!CR38</f>
        <v>300000</v>
      </c>
      <c r="CP7" s="253">
        <f>+[1]I_Vendite!CS4*[1]I_Vendite!CS38</f>
        <v>300000</v>
      </c>
      <c r="CQ7" s="253">
        <f>+[1]I_Vendite!CT4*[1]I_Vendite!CT38</f>
        <v>300000</v>
      </c>
      <c r="CR7" s="253">
        <f>+[1]I_Vendite!CU4*[1]I_Vendite!CU38</f>
        <v>300000</v>
      </c>
      <c r="CS7" s="253">
        <f>+[1]I_Vendite!CV4*[1]I_Vendite!CV38</f>
        <v>300000</v>
      </c>
      <c r="CT7" s="253">
        <f>+[1]I_Vendite!CW4*[1]I_Vendite!CW38</f>
        <v>300000</v>
      </c>
      <c r="CU7" s="253">
        <f>+[1]I_Vendite!CX4*[1]I_Vendite!CX38</f>
        <v>300000</v>
      </c>
      <c r="CV7" s="253">
        <f>+[1]I_Vendite!CY4*[1]I_Vendite!CY38</f>
        <v>300000</v>
      </c>
      <c r="CW7" s="253">
        <f>+[1]I_Vendite!CZ4*[1]I_Vendite!CZ38</f>
        <v>300000</v>
      </c>
      <c r="CX7" s="253">
        <f>+[1]I_Vendite!DA4*[1]I_Vendite!DA38</f>
        <v>300000</v>
      </c>
      <c r="CY7" s="253">
        <f>+[1]I_Vendite!DB4*[1]I_Vendite!DB38</f>
        <v>300000</v>
      </c>
      <c r="CZ7" s="253">
        <f>+[1]I_Vendite!DC4*[1]I_Vendite!DC38</f>
        <v>300000</v>
      </c>
      <c r="DA7" s="253">
        <f>+[1]I_Vendite!DD4*[1]I_Vendite!DD38</f>
        <v>300000</v>
      </c>
      <c r="DB7" s="253">
        <f>+[1]I_Vendite!DE4*[1]I_Vendite!DE38</f>
        <v>300000</v>
      </c>
      <c r="DC7" s="253">
        <f>+[1]I_Vendite!DF4*[1]I_Vendite!DF38</f>
        <v>300000</v>
      </c>
      <c r="DD7" s="253">
        <f>+[1]I_Vendite!DG4*[1]I_Vendite!DG38</f>
        <v>300000</v>
      </c>
      <c r="DE7" s="253">
        <f>+[1]I_Vendite!DH4*[1]I_Vendite!DH38</f>
        <v>300000</v>
      </c>
      <c r="DF7" s="253">
        <f>+[1]I_Vendite!DI4*[1]I_Vendite!DI38</f>
        <v>300000</v>
      </c>
      <c r="DG7" s="253">
        <f>+[1]I_Vendite!DJ4*[1]I_Vendite!DJ38</f>
        <v>300000</v>
      </c>
      <c r="DH7" s="253">
        <f>+[1]I_Vendite!DK4*[1]I_Vendite!DK38</f>
        <v>300000</v>
      </c>
      <c r="DI7" s="253">
        <f>+[1]I_Vendite!DL4*[1]I_Vendite!DL38</f>
        <v>300000</v>
      </c>
      <c r="DJ7" s="253">
        <f>+[1]I_Vendite!DM4*[1]I_Vendite!DM38</f>
        <v>300000</v>
      </c>
      <c r="DK7" s="253">
        <f>+[1]I_Vendite!DN4*[1]I_Vendite!DN38</f>
        <v>300000</v>
      </c>
      <c r="DL7" s="253">
        <f>+[1]I_Vendite!DO4*[1]I_Vendite!DO38</f>
        <v>300000</v>
      </c>
      <c r="DM7" s="253">
        <f>+[1]I_Vendite!DP4*[1]I_Vendite!DP38</f>
        <v>300000</v>
      </c>
      <c r="DN7" s="253">
        <f>+[1]I_Vendite!DQ4*[1]I_Vendite!DQ38</f>
        <v>300000</v>
      </c>
      <c r="DO7" s="253">
        <f>+[1]I_Vendite!DR4*[1]I_Vendite!DR38</f>
        <v>300000</v>
      </c>
      <c r="DP7" s="253">
        <f>+[1]I_Vendite!DS4*[1]I_Vendite!DS38</f>
        <v>300000</v>
      </c>
      <c r="DQ7" s="253">
        <f>+[1]I_Vendite!DT4*[1]I_Vendite!DT38</f>
        <v>300000</v>
      </c>
      <c r="DR7" s="253">
        <f>+[1]I_Vendite!DU4*[1]I_Vendite!DU38</f>
        <v>300000</v>
      </c>
      <c r="DS7" s="253">
        <f>+[1]I_Vendite!DV4*[1]I_Vendite!DV38</f>
        <v>300000</v>
      </c>
      <c r="DT7" s="253">
        <f>+[1]I_Vendite!DW4*[1]I_Vendite!DW38</f>
        <v>300000</v>
      </c>
      <c r="DU7" s="253">
        <f>+[1]I_Vendite!DX4*[1]I_Vendite!DX38</f>
        <v>300000</v>
      </c>
      <c r="DV7" s="253">
        <f>+[1]I_Vendite!DY4*[1]I_Vendite!DY38</f>
        <v>300000</v>
      </c>
    </row>
    <row r="8" spans="1:126" ht="15.6" thickTop="1" thickBot="1">
      <c r="C8" s="294" t="str">
        <f>+[1]I_Vendite!C5</f>
        <v>Prodotto/Servizio 2</v>
      </c>
      <c r="D8" s="294">
        <f>+[1]I_Vendite!E5</f>
        <v>0.22</v>
      </c>
      <c r="E8" s="335">
        <f>+[1]I_Vendite!G5</f>
        <v>0</v>
      </c>
      <c r="G8" s="253">
        <f>+[1]I_Vendite!J5*[1]I_Vendite!J39</f>
        <v>300000</v>
      </c>
      <c r="H8" s="253">
        <f>+[1]I_Vendite!K5*[1]I_Vendite!K39</f>
        <v>300000</v>
      </c>
      <c r="I8" s="253">
        <f>+[1]I_Vendite!L5*[1]I_Vendite!L39</f>
        <v>300000</v>
      </c>
      <c r="J8" s="253">
        <f>+[1]I_Vendite!M5*[1]I_Vendite!M39</f>
        <v>300000</v>
      </c>
      <c r="K8" s="253">
        <f>+[1]I_Vendite!N5*[1]I_Vendite!N39</f>
        <v>300000</v>
      </c>
      <c r="L8" s="253">
        <f>+[1]I_Vendite!O5*[1]I_Vendite!O39</f>
        <v>300000</v>
      </c>
      <c r="M8" s="253">
        <f>+[1]I_Vendite!P5*[1]I_Vendite!P39</f>
        <v>300000</v>
      </c>
      <c r="N8" s="253">
        <f>+[1]I_Vendite!Q5*[1]I_Vendite!Q39</f>
        <v>300000</v>
      </c>
      <c r="O8" s="253">
        <f>+[1]I_Vendite!R5*[1]I_Vendite!R39</f>
        <v>300000</v>
      </c>
      <c r="P8" s="253">
        <f>+[1]I_Vendite!S5*[1]I_Vendite!S39</f>
        <v>300000</v>
      </c>
      <c r="Q8" s="253">
        <f>+[1]I_Vendite!T5*[1]I_Vendite!T39</f>
        <v>300000</v>
      </c>
      <c r="R8" s="253">
        <f>+[1]I_Vendite!U5*[1]I_Vendite!U39</f>
        <v>300000</v>
      </c>
      <c r="S8" s="253">
        <f>+[1]I_Vendite!V5*[1]I_Vendite!V39</f>
        <v>300000</v>
      </c>
      <c r="T8" s="253">
        <f>+[1]I_Vendite!W5*[1]I_Vendite!W39</f>
        <v>300000</v>
      </c>
      <c r="U8" s="253">
        <f>+[1]I_Vendite!X5*[1]I_Vendite!X39</f>
        <v>300000</v>
      </c>
      <c r="V8" s="253">
        <f>+[1]I_Vendite!Y5*[1]I_Vendite!Y39</f>
        <v>300000</v>
      </c>
      <c r="W8" s="253">
        <f>+[1]I_Vendite!Z5*[1]I_Vendite!Z39</f>
        <v>300000</v>
      </c>
      <c r="X8" s="253">
        <f>+[1]I_Vendite!AA5*[1]I_Vendite!AA39</f>
        <v>300000</v>
      </c>
      <c r="Y8" s="253">
        <f>+[1]I_Vendite!AB5*[1]I_Vendite!AB39</f>
        <v>300000</v>
      </c>
      <c r="Z8" s="253">
        <f>+[1]I_Vendite!AC5*[1]I_Vendite!AC39</f>
        <v>300000</v>
      </c>
      <c r="AA8" s="253">
        <f>+[1]I_Vendite!AD5*[1]I_Vendite!AD39</f>
        <v>300000</v>
      </c>
      <c r="AB8" s="253">
        <f>+[1]I_Vendite!AE5*[1]I_Vendite!AE39</f>
        <v>300000</v>
      </c>
      <c r="AC8" s="253">
        <f>+[1]I_Vendite!AF5*[1]I_Vendite!AF39</f>
        <v>300000</v>
      </c>
      <c r="AD8" s="253">
        <f>+[1]I_Vendite!AG5*[1]I_Vendite!AG39</f>
        <v>300000</v>
      </c>
      <c r="AE8" s="253">
        <f>+[1]I_Vendite!AH5*[1]I_Vendite!AH39</f>
        <v>100000</v>
      </c>
      <c r="AF8" s="253">
        <f>+[1]I_Vendite!AI5*[1]I_Vendite!AI39</f>
        <v>100000</v>
      </c>
      <c r="AG8" s="253">
        <f>+[1]I_Vendite!AJ5*[1]I_Vendite!AJ39</f>
        <v>100000</v>
      </c>
      <c r="AH8" s="253">
        <f>+[1]I_Vendite!AK5*[1]I_Vendite!AK39</f>
        <v>100000</v>
      </c>
      <c r="AI8" s="253">
        <f>+[1]I_Vendite!AL5*[1]I_Vendite!AL39</f>
        <v>100000</v>
      </c>
      <c r="AJ8" s="253">
        <f>+[1]I_Vendite!AM5*[1]I_Vendite!AM39</f>
        <v>100000</v>
      </c>
      <c r="AK8" s="253">
        <f>+[1]I_Vendite!AN5*[1]I_Vendite!AN39</f>
        <v>100000</v>
      </c>
      <c r="AL8" s="253">
        <f>+[1]I_Vendite!AO5*[1]I_Vendite!AO39</f>
        <v>100000</v>
      </c>
      <c r="AM8" s="253">
        <f>+[1]I_Vendite!AP5*[1]I_Vendite!AP39</f>
        <v>100000</v>
      </c>
      <c r="AN8" s="253">
        <f>+[1]I_Vendite!AQ5*[1]I_Vendite!AQ39</f>
        <v>100000</v>
      </c>
      <c r="AO8" s="253">
        <f>+[1]I_Vendite!AR5*[1]I_Vendite!AR39</f>
        <v>100000</v>
      </c>
      <c r="AP8" s="253">
        <f>+[1]I_Vendite!AS5*[1]I_Vendite!AS39</f>
        <v>100000</v>
      </c>
      <c r="AQ8" s="253">
        <f>+[1]I_Vendite!AT5*[1]I_Vendite!AT39</f>
        <v>300000</v>
      </c>
      <c r="AR8" s="253">
        <f>+[1]I_Vendite!AU5*[1]I_Vendite!AU39</f>
        <v>300000</v>
      </c>
      <c r="AS8" s="253">
        <f>+[1]I_Vendite!AV5*[1]I_Vendite!AV39</f>
        <v>300000</v>
      </c>
      <c r="AT8" s="253">
        <f>+[1]I_Vendite!AW5*[1]I_Vendite!AW39</f>
        <v>300000</v>
      </c>
      <c r="AU8" s="253">
        <f>+[1]I_Vendite!AX5*[1]I_Vendite!AX39</f>
        <v>300000</v>
      </c>
      <c r="AV8" s="253">
        <f>+[1]I_Vendite!AY5*[1]I_Vendite!AY39</f>
        <v>300000</v>
      </c>
      <c r="AW8" s="253">
        <f>+[1]I_Vendite!AZ5*[1]I_Vendite!AZ39</f>
        <v>300000</v>
      </c>
      <c r="AX8" s="253">
        <f>+[1]I_Vendite!BA5*[1]I_Vendite!BA39</f>
        <v>300000</v>
      </c>
      <c r="AY8" s="253">
        <f>+[1]I_Vendite!BB5*[1]I_Vendite!BB39</f>
        <v>300000</v>
      </c>
      <c r="AZ8" s="253">
        <f>+[1]I_Vendite!BC5*[1]I_Vendite!BC39</f>
        <v>300000</v>
      </c>
      <c r="BA8" s="253">
        <f>+[1]I_Vendite!BD5*[1]I_Vendite!BD39</f>
        <v>300000</v>
      </c>
      <c r="BB8" s="253">
        <f>+[1]I_Vendite!BE5*[1]I_Vendite!BE39</f>
        <v>300000</v>
      </c>
      <c r="BC8" s="253">
        <f>+[1]I_Vendite!BF5*[1]I_Vendite!BF39</f>
        <v>300000</v>
      </c>
      <c r="BD8" s="253">
        <f>+[1]I_Vendite!BG5*[1]I_Vendite!BG39</f>
        <v>300000</v>
      </c>
      <c r="BE8" s="253">
        <f>+[1]I_Vendite!BH5*[1]I_Vendite!BH39</f>
        <v>300000</v>
      </c>
      <c r="BF8" s="253">
        <f>+[1]I_Vendite!BI5*[1]I_Vendite!BI39</f>
        <v>300000</v>
      </c>
      <c r="BG8" s="253">
        <f>+[1]I_Vendite!BJ5*[1]I_Vendite!BJ39</f>
        <v>300000</v>
      </c>
      <c r="BH8" s="253">
        <f>+[1]I_Vendite!BK5*[1]I_Vendite!BK39</f>
        <v>300000</v>
      </c>
      <c r="BI8" s="253">
        <f>+[1]I_Vendite!BL5*[1]I_Vendite!BL39</f>
        <v>300000</v>
      </c>
      <c r="BJ8" s="253">
        <f>+[1]I_Vendite!BM5*[1]I_Vendite!BM39</f>
        <v>300000</v>
      </c>
      <c r="BK8" s="253">
        <f>+[1]I_Vendite!BN5*[1]I_Vendite!BN39</f>
        <v>300000</v>
      </c>
      <c r="BL8" s="253">
        <f>+[1]I_Vendite!BO5*[1]I_Vendite!BO39</f>
        <v>300000</v>
      </c>
      <c r="BM8" s="253">
        <f>+[1]I_Vendite!BP5*[1]I_Vendite!BP39</f>
        <v>300000</v>
      </c>
      <c r="BN8" s="253">
        <f>+[1]I_Vendite!BQ5*[1]I_Vendite!BQ39</f>
        <v>300000</v>
      </c>
      <c r="BO8" s="253">
        <f>+[1]I_Vendite!BR5*[1]I_Vendite!BR39</f>
        <v>300000</v>
      </c>
      <c r="BP8" s="253">
        <f>+[1]I_Vendite!BS5*[1]I_Vendite!BS39</f>
        <v>300000</v>
      </c>
      <c r="BQ8" s="253">
        <f>+[1]I_Vendite!BT5*[1]I_Vendite!BT39</f>
        <v>300000</v>
      </c>
      <c r="BR8" s="253">
        <f>+[1]I_Vendite!BU5*[1]I_Vendite!BU39</f>
        <v>300000</v>
      </c>
      <c r="BS8" s="253">
        <f>+[1]I_Vendite!BV5*[1]I_Vendite!BV39</f>
        <v>300000</v>
      </c>
      <c r="BT8" s="253">
        <f>+[1]I_Vendite!BW5*[1]I_Vendite!BW39</f>
        <v>300000</v>
      </c>
      <c r="BU8" s="253">
        <f>+[1]I_Vendite!BX5*[1]I_Vendite!BX39</f>
        <v>300000</v>
      </c>
      <c r="BV8" s="253">
        <f>+[1]I_Vendite!BY5*[1]I_Vendite!BY39</f>
        <v>300000</v>
      </c>
      <c r="BW8" s="253">
        <f>+[1]I_Vendite!BZ5*[1]I_Vendite!BZ39</f>
        <v>300000</v>
      </c>
      <c r="BX8" s="253">
        <f>+[1]I_Vendite!CA5*[1]I_Vendite!CA39</f>
        <v>300000</v>
      </c>
      <c r="BY8" s="253">
        <f>+[1]I_Vendite!CB5*[1]I_Vendite!CB39</f>
        <v>300000</v>
      </c>
      <c r="BZ8" s="253">
        <f>+[1]I_Vendite!CC5*[1]I_Vendite!CC39</f>
        <v>300000</v>
      </c>
      <c r="CA8" s="253">
        <f>+[1]I_Vendite!CD5*[1]I_Vendite!CD39</f>
        <v>300000</v>
      </c>
      <c r="CB8" s="253">
        <f>+[1]I_Vendite!CE5*[1]I_Vendite!CE39</f>
        <v>300000</v>
      </c>
      <c r="CC8" s="253">
        <f>+[1]I_Vendite!CF5*[1]I_Vendite!CF39</f>
        <v>300000</v>
      </c>
      <c r="CD8" s="253">
        <f>+[1]I_Vendite!CG5*[1]I_Vendite!CG39</f>
        <v>300000</v>
      </c>
      <c r="CE8" s="253">
        <f>+[1]I_Vendite!CH5*[1]I_Vendite!CH39</f>
        <v>300000</v>
      </c>
      <c r="CF8" s="253">
        <f>+[1]I_Vendite!CI5*[1]I_Vendite!CI39</f>
        <v>300000</v>
      </c>
      <c r="CG8" s="253">
        <f>+[1]I_Vendite!CJ5*[1]I_Vendite!CJ39</f>
        <v>300000</v>
      </c>
      <c r="CH8" s="253">
        <f>+[1]I_Vendite!CK5*[1]I_Vendite!CK39</f>
        <v>300000</v>
      </c>
      <c r="CI8" s="253">
        <f>+[1]I_Vendite!CL5*[1]I_Vendite!CL39</f>
        <v>300000</v>
      </c>
      <c r="CJ8" s="253">
        <f>+[1]I_Vendite!CM5*[1]I_Vendite!CM39</f>
        <v>300000</v>
      </c>
      <c r="CK8" s="253">
        <f>+[1]I_Vendite!CN5*[1]I_Vendite!CN39</f>
        <v>300000</v>
      </c>
      <c r="CL8" s="253">
        <f>+[1]I_Vendite!CO5*[1]I_Vendite!CO39</f>
        <v>300000</v>
      </c>
      <c r="CM8" s="253">
        <f>+[1]I_Vendite!CP5*[1]I_Vendite!CP39</f>
        <v>300000</v>
      </c>
      <c r="CN8" s="253">
        <f>+[1]I_Vendite!CQ5*[1]I_Vendite!CQ39</f>
        <v>300000</v>
      </c>
      <c r="CO8" s="253">
        <f>+[1]I_Vendite!CR5*[1]I_Vendite!CR39</f>
        <v>300000</v>
      </c>
      <c r="CP8" s="253">
        <f>+[1]I_Vendite!CS5*[1]I_Vendite!CS39</f>
        <v>300000</v>
      </c>
      <c r="CQ8" s="253">
        <f>+[1]I_Vendite!CT5*[1]I_Vendite!CT39</f>
        <v>300000</v>
      </c>
      <c r="CR8" s="253">
        <f>+[1]I_Vendite!CU5*[1]I_Vendite!CU39</f>
        <v>300000</v>
      </c>
      <c r="CS8" s="253">
        <f>+[1]I_Vendite!CV5*[1]I_Vendite!CV39</f>
        <v>300000</v>
      </c>
      <c r="CT8" s="253">
        <f>+[1]I_Vendite!CW5*[1]I_Vendite!CW39</f>
        <v>300000</v>
      </c>
      <c r="CU8" s="253">
        <f>+[1]I_Vendite!CX5*[1]I_Vendite!CX39</f>
        <v>300000</v>
      </c>
      <c r="CV8" s="253">
        <f>+[1]I_Vendite!CY5*[1]I_Vendite!CY39</f>
        <v>300000</v>
      </c>
      <c r="CW8" s="253">
        <f>+[1]I_Vendite!CZ5*[1]I_Vendite!CZ39</f>
        <v>300000</v>
      </c>
      <c r="CX8" s="253">
        <f>+[1]I_Vendite!DA5*[1]I_Vendite!DA39</f>
        <v>300000</v>
      </c>
      <c r="CY8" s="253">
        <f>+[1]I_Vendite!DB5*[1]I_Vendite!DB39</f>
        <v>300000</v>
      </c>
      <c r="CZ8" s="253">
        <f>+[1]I_Vendite!DC5*[1]I_Vendite!DC39</f>
        <v>300000</v>
      </c>
      <c r="DA8" s="253">
        <f>+[1]I_Vendite!DD5*[1]I_Vendite!DD39</f>
        <v>300000</v>
      </c>
      <c r="DB8" s="253">
        <f>+[1]I_Vendite!DE5*[1]I_Vendite!DE39</f>
        <v>300000</v>
      </c>
      <c r="DC8" s="253">
        <f>+[1]I_Vendite!DF5*[1]I_Vendite!DF39</f>
        <v>300000</v>
      </c>
      <c r="DD8" s="253">
        <f>+[1]I_Vendite!DG5*[1]I_Vendite!DG39</f>
        <v>300000</v>
      </c>
      <c r="DE8" s="253">
        <f>+[1]I_Vendite!DH5*[1]I_Vendite!DH39</f>
        <v>300000</v>
      </c>
      <c r="DF8" s="253">
        <f>+[1]I_Vendite!DI5*[1]I_Vendite!DI39</f>
        <v>300000</v>
      </c>
      <c r="DG8" s="253">
        <f>+[1]I_Vendite!DJ5*[1]I_Vendite!DJ39</f>
        <v>300000</v>
      </c>
      <c r="DH8" s="253">
        <f>+[1]I_Vendite!DK5*[1]I_Vendite!DK39</f>
        <v>300000</v>
      </c>
      <c r="DI8" s="253">
        <f>+[1]I_Vendite!DL5*[1]I_Vendite!DL39</f>
        <v>300000</v>
      </c>
      <c r="DJ8" s="253">
        <f>+[1]I_Vendite!DM5*[1]I_Vendite!DM39</f>
        <v>300000</v>
      </c>
      <c r="DK8" s="253">
        <f>+[1]I_Vendite!DN5*[1]I_Vendite!DN39</f>
        <v>300000</v>
      </c>
      <c r="DL8" s="253">
        <f>+[1]I_Vendite!DO5*[1]I_Vendite!DO39</f>
        <v>300000</v>
      </c>
      <c r="DM8" s="253">
        <f>+[1]I_Vendite!DP5*[1]I_Vendite!DP39</f>
        <v>300000</v>
      </c>
      <c r="DN8" s="253">
        <f>+[1]I_Vendite!DQ5*[1]I_Vendite!DQ39</f>
        <v>300000</v>
      </c>
      <c r="DO8" s="253">
        <f>+[1]I_Vendite!DR5*[1]I_Vendite!DR39</f>
        <v>300000</v>
      </c>
      <c r="DP8" s="253">
        <f>+[1]I_Vendite!DS5*[1]I_Vendite!DS39</f>
        <v>300000</v>
      </c>
      <c r="DQ8" s="253">
        <f>+[1]I_Vendite!DT5*[1]I_Vendite!DT39</f>
        <v>300000</v>
      </c>
      <c r="DR8" s="253">
        <f>+[1]I_Vendite!DU5*[1]I_Vendite!DU39</f>
        <v>300000</v>
      </c>
      <c r="DS8" s="253">
        <f>+[1]I_Vendite!DV5*[1]I_Vendite!DV39</f>
        <v>300000</v>
      </c>
      <c r="DT8" s="253">
        <f>+[1]I_Vendite!DW5*[1]I_Vendite!DW39</f>
        <v>300000</v>
      </c>
      <c r="DU8" s="253">
        <f>+[1]I_Vendite!DX5*[1]I_Vendite!DX39</f>
        <v>300000</v>
      </c>
      <c r="DV8" s="253">
        <f>+[1]I_Vendite!DY5*[1]I_Vendite!DY39</f>
        <v>300000</v>
      </c>
    </row>
    <row r="9" spans="1:126" ht="15.6" thickTop="1" thickBot="1">
      <c r="C9" s="294" t="str">
        <f>+[1]I_Vendite!C6</f>
        <v>Prodotto/Servizio 3</v>
      </c>
      <c r="D9" s="294">
        <f>+[1]I_Vendite!E6</f>
        <v>0.22</v>
      </c>
      <c r="E9" s="335">
        <f>+[1]I_Vendite!G6</f>
        <v>0</v>
      </c>
      <c r="G9" s="253">
        <f>+[1]I_Vendite!J6*[1]I_Vendite!J40</f>
        <v>200000</v>
      </c>
      <c r="H9" s="253">
        <f>+[1]I_Vendite!K6*[1]I_Vendite!K40</f>
        <v>200000</v>
      </c>
      <c r="I9" s="253">
        <f>+[1]I_Vendite!L6*[1]I_Vendite!L40</f>
        <v>200000</v>
      </c>
      <c r="J9" s="253">
        <f>+[1]I_Vendite!M6*[1]I_Vendite!M40</f>
        <v>200000</v>
      </c>
      <c r="K9" s="253">
        <f>+[1]I_Vendite!N6*[1]I_Vendite!N40</f>
        <v>200000</v>
      </c>
      <c r="L9" s="253">
        <f>+[1]I_Vendite!O6*[1]I_Vendite!O40</f>
        <v>200000</v>
      </c>
      <c r="M9" s="253">
        <f>+[1]I_Vendite!P6*[1]I_Vendite!P40</f>
        <v>200000</v>
      </c>
      <c r="N9" s="253">
        <f>+[1]I_Vendite!Q6*[1]I_Vendite!Q40</f>
        <v>200000</v>
      </c>
      <c r="O9" s="253">
        <f>+[1]I_Vendite!R6*[1]I_Vendite!R40</f>
        <v>200000</v>
      </c>
      <c r="P9" s="253">
        <f>+[1]I_Vendite!S6*[1]I_Vendite!S40</f>
        <v>200000</v>
      </c>
      <c r="Q9" s="253">
        <f>+[1]I_Vendite!T6*[1]I_Vendite!T40</f>
        <v>200000</v>
      </c>
      <c r="R9" s="253">
        <f>+[1]I_Vendite!U6*[1]I_Vendite!U40</f>
        <v>200000</v>
      </c>
      <c r="S9" s="253">
        <f>+[1]I_Vendite!V6*[1]I_Vendite!V40</f>
        <v>200000</v>
      </c>
      <c r="T9" s="253">
        <f>+[1]I_Vendite!W6*[1]I_Vendite!W40</f>
        <v>200000</v>
      </c>
      <c r="U9" s="253">
        <f>+[1]I_Vendite!X6*[1]I_Vendite!X40</f>
        <v>200000</v>
      </c>
      <c r="V9" s="253">
        <f>+[1]I_Vendite!Y6*[1]I_Vendite!Y40</f>
        <v>200000</v>
      </c>
      <c r="W9" s="253">
        <f>+[1]I_Vendite!Z6*[1]I_Vendite!Z40</f>
        <v>200000</v>
      </c>
      <c r="X9" s="253">
        <f>+[1]I_Vendite!AA6*[1]I_Vendite!AA40</f>
        <v>200000</v>
      </c>
      <c r="Y9" s="253">
        <f>+[1]I_Vendite!AB6*[1]I_Vendite!AB40</f>
        <v>200000</v>
      </c>
      <c r="Z9" s="253">
        <f>+[1]I_Vendite!AC6*[1]I_Vendite!AC40</f>
        <v>200000</v>
      </c>
      <c r="AA9" s="253">
        <f>+[1]I_Vendite!AD6*[1]I_Vendite!AD40</f>
        <v>200000</v>
      </c>
      <c r="AB9" s="253">
        <f>+[1]I_Vendite!AE6*[1]I_Vendite!AE40</f>
        <v>200000</v>
      </c>
      <c r="AC9" s="253">
        <f>+[1]I_Vendite!AF6*[1]I_Vendite!AF40</f>
        <v>200000</v>
      </c>
      <c r="AD9" s="253">
        <f>+[1]I_Vendite!AG6*[1]I_Vendite!AG40</f>
        <v>200000</v>
      </c>
      <c r="AE9" s="253">
        <f>+[1]I_Vendite!AH6*[1]I_Vendite!AH40</f>
        <v>40000</v>
      </c>
      <c r="AF9" s="253">
        <f>+[1]I_Vendite!AI6*[1]I_Vendite!AI40</f>
        <v>40000</v>
      </c>
      <c r="AG9" s="253">
        <f>+[1]I_Vendite!AJ6*[1]I_Vendite!AJ40</f>
        <v>40000</v>
      </c>
      <c r="AH9" s="253">
        <f>+[1]I_Vendite!AK6*[1]I_Vendite!AK40</f>
        <v>40000</v>
      </c>
      <c r="AI9" s="253">
        <f>+[1]I_Vendite!AL6*[1]I_Vendite!AL40</f>
        <v>40000</v>
      </c>
      <c r="AJ9" s="253">
        <f>+[1]I_Vendite!AM6*[1]I_Vendite!AM40</f>
        <v>40000</v>
      </c>
      <c r="AK9" s="253">
        <f>+[1]I_Vendite!AN6*[1]I_Vendite!AN40</f>
        <v>40000</v>
      </c>
      <c r="AL9" s="253">
        <f>+[1]I_Vendite!AO6*[1]I_Vendite!AO40</f>
        <v>40000</v>
      </c>
      <c r="AM9" s="253">
        <f>+[1]I_Vendite!AP6*[1]I_Vendite!AP40</f>
        <v>40000</v>
      </c>
      <c r="AN9" s="253">
        <f>+[1]I_Vendite!AQ6*[1]I_Vendite!AQ40</f>
        <v>40000</v>
      </c>
      <c r="AO9" s="253">
        <f>+[1]I_Vendite!AR6*[1]I_Vendite!AR40</f>
        <v>40000</v>
      </c>
      <c r="AP9" s="253">
        <f>+[1]I_Vendite!AS6*[1]I_Vendite!AS40</f>
        <v>40000</v>
      </c>
      <c r="AQ9" s="253">
        <f>+[1]I_Vendite!AT6*[1]I_Vendite!AT40</f>
        <v>200000</v>
      </c>
      <c r="AR9" s="253">
        <f>+[1]I_Vendite!AU6*[1]I_Vendite!AU40</f>
        <v>200000</v>
      </c>
      <c r="AS9" s="253">
        <f>+[1]I_Vendite!AV6*[1]I_Vendite!AV40</f>
        <v>200000</v>
      </c>
      <c r="AT9" s="253">
        <f>+[1]I_Vendite!AW6*[1]I_Vendite!AW40</f>
        <v>200000</v>
      </c>
      <c r="AU9" s="253">
        <f>+[1]I_Vendite!AX6*[1]I_Vendite!AX40</f>
        <v>200000</v>
      </c>
      <c r="AV9" s="253">
        <f>+[1]I_Vendite!AY6*[1]I_Vendite!AY40</f>
        <v>200000</v>
      </c>
      <c r="AW9" s="253">
        <f>+[1]I_Vendite!AZ6*[1]I_Vendite!AZ40</f>
        <v>200000</v>
      </c>
      <c r="AX9" s="253">
        <f>+[1]I_Vendite!BA6*[1]I_Vendite!BA40</f>
        <v>200000</v>
      </c>
      <c r="AY9" s="253">
        <f>+[1]I_Vendite!BB6*[1]I_Vendite!BB40</f>
        <v>200000</v>
      </c>
      <c r="AZ9" s="253">
        <f>+[1]I_Vendite!BC6*[1]I_Vendite!BC40</f>
        <v>200000</v>
      </c>
      <c r="BA9" s="253">
        <f>+[1]I_Vendite!BD6*[1]I_Vendite!BD40</f>
        <v>200000</v>
      </c>
      <c r="BB9" s="253">
        <f>+[1]I_Vendite!BE6*[1]I_Vendite!BE40</f>
        <v>200000</v>
      </c>
      <c r="BC9" s="253">
        <f>+[1]I_Vendite!BF6*[1]I_Vendite!BF40</f>
        <v>200000</v>
      </c>
      <c r="BD9" s="253">
        <f>+[1]I_Vendite!BG6*[1]I_Vendite!BG40</f>
        <v>200000</v>
      </c>
      <c r="BE9" s="253">
        <f>+[1]I_Vendite!BH6*[1]I_Vendite!BH40</f>
        <v>200000</v>
      </c>
      <c r="BF9" s="253">
        <f>+[1]I_Vendite!BI6*[1]I_Vendite!BI40</f>
        <v>200000</v>
      </c>
      <c r="BG9" s="253">
        <f>+[1]I_Vendite!BJ6*[1]I_Vendite!BJ40</f>
        <v>200000</v>
      </c>
      <c r="BH9" s="253">
        <f>+[1]I_Vendite!BK6*[1]I_Vendite!BK40</f>
        <v>200000</v>
      </c>
      <c r="BI9" s="253">
        <f>+[1]I_Vendite!BL6*[1]I_Vendite!BL40</f>
        <v>200000</v>
      </c>
      <c r="BJ9" s="253">
        <f>+[1]I_Vendite!BM6*[1]I_Vendite!BM40</f>
        <v>200000</v>
      </c>
      <c r="BK9" s="253">
        <f>+[1]I_Vendite!BN6*[1]I_Vendite!BN40</f>
        <v>200000</v>
      </c>
      <c r="BL9" s="253">
        <f>+[1]I_Vendite!BO6*[1]I_Vendite!BO40</f>
        <v>200000</v>
      </c>
      <c r="BM9" s="253">
        <f>+[1]I_Vendite!BP6*[1]I_Vendite!BP40</f>
        <v>200000</v>
      </c>
      <c r="BN9" s="253">
        <f>+[1]I_Vendite!BQ6*[1]I_Vendite!BQ40</f>
        <v>200000</v>
      </c>
      <c r="BO9" s="253">
        <f>+[1]I_Vendite!BR6*[1]I_Vendite!BR40</f>
        <v>200000</v>
      </c>
      <c r="BP9" s="253">
        <f>+[1]I_Vendite!BS6*[1]I_Vendite!BS40</f>
        <v>200000</v>
      </c>
      <c r="BQ9" s="253">
        <f>+[1]I_Vendite!BT6*[1]I_Vendite!BT40</f>
        <v>200000</v>
      </c>
      <c r="BR9" s="253">
        <f>+[1]I_Vendite!BU6*[1]I_Vendite!BU40</f>
        <v>200000</v>
      </c>
      <c r="BS9" s="253">
        <f>+[1]I_Vendite!BV6*[1]I_Vendite!BV40</f>
        <v>200000</v>
      </c>
      <c r="BT9" s="253">
        <f>+[1]I_Vendite!BW6*[1]I_Vendite!BW40</f>
        <v>200000</v>
      </c>
      <c r="BU9" s="253">
        <f>+[1]I_Vendite!BX6*[1]I_Vendite!BX40</f>
        <v>200000</v>
      </c>
      <c r="BV9" s="253">
        <f>+[1]I_Vendite!BY6*[1]I_Vendite!BY40</f>
        <v>200000</v>
      </c>
      <c r="BW9" s="253">
        <f>+[1]I_Vendite!BZ6*[1]I_Vendite!BZ40</f>
        <v>200000</v>
      </c>
      <c r="BX9" s="253">
        <f>+[1]I_Vendite!CA6*[1]I_Vendite!CA40</f>
        <v>200000</v>
      </c>
      <c r="BY9" s="253">
        <f>+[1]I_Vendite!CB6*[1]I_Vendite!CB40</f>
        <v>200000</v>
      </c>
      <c r="BZ9" s="253">
        <f>+[1]I_Vendite!CC6*[1]I_Vendite!CC40</f>
        <v>200000</v>
      </c>
      <c r="CA9" s="253">
        <f>+[1]I_Vendite!CD6*[1]I_Vendite!CD40</f>
        <v>200000</v>
      </c>
      <c r="CB9" s="253">
        <f>+[1]I_Vendite!CE6*[1]I_Vendite!CE40</f>
        <v>200000</v>
      </c>
      <c r="CC9" s="253">
        <f>+[1]I_Vendite!CF6*[1]I_Vendite!CF40</f>
        <v>200000</v>
      </c>
      <c r="CD9" s="253">
        <f>+[1]I_Vendite!CG6*[1]I_Vendite!CG40</f>
        <v>200000</v>
      </c>
      <c r="CE9" s="253">
        <f>+[1]I_Vendite!CH6*[1]I_Vendite!CH40</f>
        <v>200000</v>
      </c>
      <c r="CF9" s="253">
        <f>+[1]I_Vendite!CI6*[1]I_Vendite!CI40</f>
        <v>200000</v>
      </c>
      <c r="CG9" s="253">
        <f>+[1]I_Vendite!CJ6*[1]I_Vendite!CJ40</f>
        <v>200000</v>
      </c>
      <c r="CH9" s="253">
        <f>+[1]I_Vendite!CK6*[1]I_Vendite!CK40</f>
        <v>200000</v>
      </c>
      <c r="CI9" s="253">
        <f>+[1]I_Vendite!CL6*[1]I_Vendite!CL40</f>
        <v>200000</v>
      </c>
      <c r="CJ9" s="253">
        <f>+[1]I_Vendite!CM6*[1]I_Vendite!CM40</f>
        <v>200000</v>
      </c>
      <c r="CK9" s="253">
        <f>+[1]I_Vendite!CN6*[1]I_Vendite!CN40</f>
        <v>200000</v>
      </c>
      <c r="CL9" s="253">
        <f>+[1]I_Vendite!CO6*[1]I_Vendite!CO40</f>
        <v>200000</v>
      </c>
      <c r="CM9" s="253">
        <f>+[1]I_Vendite!CP6*[1]I_Vendite!CP40</f>
        <v>200000</v>
      </c>
      <c r="CN9" s="253">
        <f>+[1]I_Vendite!CQ6*[1]I_Vendite!CQ40</f>
        <v>200000</v>
      </c>
      <c r="CO9" s="253">
        <f>+[1]I_Vendite!CR6*[1]I_Vendite!CR40</f>
        <v>200000</v>
      </c>
      <c r="CP9" s="253">
        <f>+[1]I_Vendite!CS6*[1]I_Vendite!CS40</f>
        <v>200000</v>
      </c>
      <c r="CQ9" s="253">
        <f>+[1]I_Vendite!CT6*[1]I_Vendite!CT40</f>
        <v>200000</v>
      </c>
      <c r="CR9" s="253">
        <f>+[1]I_Vendite!CU6*[1]I_Vendite!CU40</f>
        <v>200000</v>
      </c>
      <c r="CS9" s="253">
        <f>+[1]I_Vendite!CV6*[1]I_Vendite!CV40</f>
        <v>200000</v>
      </c>
      <c r="CT9" s="253">
        <f>+[1]I_Vendite!CW6*[1]I_Vendite!CW40</f>
        <v>200000</v>
      </c>
      <c r="CU9" s="253">
        <f>+[1]I_Vendite!CX6*[1]I_Vendite!CX40</f>
        <v>200000</v>
      </c>
      <c r="CV9" s="253">
        <f>+[1]I_Vendite!CY6*[1]I_Vendite!CY40</f>
        <v>200000</v>
      </c>
      <c r="CW9" s="253">
        <f>+[1]I_Vendite!CZ6*[1]I_Vendite!CZ40</f>
        <v>200000</v>
      </c>
      <c r="CX9" s="253">
        <f>+[1]I_Vendite!DA6*[1]I_Vendite!DA40</f>
        <v>200000</v>
      </c>
      <c r="CY9" s="253">
        <f>+[1]I_Vendite!DB6*[1]I_Vendite!DB40</f>
        <v>200000</v>
      </c>
      <c r="CZ9" s="253">
        <f>+[1]I_Vendite!DC6*[1]I_Vendite!DC40</f>
        <v>200000</v>
      </c>
      <c r="DA9" s="253">
        <f>+[1]I_Vendite!DD6*[1]I_Vendite!DD40</f>
        <v>200000</v>
      </c>
      <c r="DB9" s="253">
        <f>+[1]I_Vendite!DE6*[1]I_Vendite!DE40</f>
        <v>200000</v>
      </c>
      <c r="DC9" s="253">
        <f>+[1]I_Vendite!DF6*[1]I_Vendite!DF40</f>
        <v>200000</v>
      </c>
      <c r="DD9" s="253">
        <f>+[1]I_Vendite!DG6*[1]I_Vendite!DG40</f>
        <v>200000</v>
      </c>
      <c r="DE9" s="253">
        <f>+[1]I_Vendite!DH6*[1]I_Vendite!DH40</f>
        <v>200000</v>
      </c>
      <c r="DF9" s="253">
        <f>+[1]I_Vendite!DI6*[1]I_Vendite!DI40</f>
        <v>200000</v>
      </c>
      <c r="DG9" s="253">
        <f>+[1]I_Vendite!DJ6*[1]I_Vendite!DJ40</f>
        <v>200000</v>
      </c>
      <c r="DH9" s="253">
        <f>+[1]I_Vendite!DK6*[1]I_Vendite!DK40</f>
        <v>200000</v>
      </c>
      <c r="DI9" s="253">
        <f>+[1]I_Vendite!DL6*[1]I_Vendite!DL40</f>
        <v>200000</v>
      </c>
      <c r="DJ9" s="253">
        <f>+[1]I_Vendite!DM6*[1]I_Vendite!DM40</f>
        <v>200000</v>
      </c>
      <c r="DK9" s="253">
        <f>+[1]I_Vendite!DN6*[1]I_Vendite!DN40</f>
        <v>200000</v>
      </c>
      <c r="DL9" s="253">
        <f>+[1]I_Vendite!DO6*[1]I_Vendite!DO40</f>
        <v>200000</v>
      </c>
      <c r="DM9" s="253">
        <f>+[1]I_Vendite!DP6*[1]I_Vendite!DP40</f>
        <v>200000</v>
      </c>
      <c r="DN9" s="253">
        <f>+[1]I_Vendite!DQ6*[1]I_Vendite!DQ40</f>
        <v>200000</v>
      </c>
      <c r="DO9" s="253">
        <f>+[1]I_Vendite!DR6*[1]I_Vendite!DR40</f>
        <v>200000</v>
      </c>
      <c r="DP9" s="253">
        <f>+[1]I_Vendite!DS6*[1]I_Vendite!DS40</f>
        <v>200000</v>
      </c>
      <c r="DQ9" s="253">
        <f>+[1]I_Vendite!DT6*[1]I_Vendite!DT40</f>
        <v>200000</v>
      </c>
      <c r="DR9" s="253">
        <f>+[1]I_Vendite!DU6*[1]I_Vendite!DU40</f>
        <v>200000</v>
      </c>
      <c r="DS9" s="253">
        <f>+[1]I_Vendite!DV6*[1]I_Vendite!DV40</f>
        <v>200000</v>
      </c>
      <c r="DT9" s="253">
        <f>+[1]I_Vendite!DW6*[1]I_Vendite!DW40</f>
        <v>200000</v>
      </c>
      <c r="DU9" s="253">
        <f>+[1]I_Vendite!DX6*[1]I_Vendite!DX40</f>
        <v>200000</v>
      </c>
      <c r="DV9" s="253">
        <f>+[1]I_Vendite!DY6*[1]I_Vendite!DY40</f>
        <v>200000</v>
      </c>
    </row>
    <row r="10" spans="1:126" ht="15.6" thickTop="1" thickBot="1">
      <c r="C10" s="294" t="str">
        <f>+[1]I_Vendite!C7</f>
        <v>Prodotto/Servizio 4</v>
      </c>
      <c r="D10" s="294">
        <f>+[1]I_Vendite!E7</f>
        <v>0.22</v>
      </c>
      <c r="E10" s="335">
        <f>+[1]I_Vendite!G7</f>
        <v>90</v>
      </c>
      <c r="G10" s="253">
        <f>+[1]I_Vendite!J7*[1]I_Vendite!J41</f>
        <v>0</v>
      </c>
      <c r="H10" s="253">
        <f>+[1]I_Vendite!K7*[1]I_Vendite!K41</f>
        <v>0</v>
      </c>
      <c r="I10" s="253">
        <f>+[1]I_Vendite!L7*[1]I_Vendite!L41</f>
        <v>0</v>
      </c>
      <c r="J10" s="253">
        <f>+[1]I_Vendite!M7*[1]I_Vendite!M41</f>
        <v>0</v>
      </c>
      <c r="K10" s="253">
        <f>+[1]I_Vendite!N7*[1]I_Vendite!N41</f>
        <v>0</v>
      </c>
      <c r="L10" s="253">
        <f>+[1]I_Vendite!O7*[1]I_Vendite!O41</f>
        <v>0</v>
      </c>
      <c r="M10" s="253">
        <f>+[1]I_Vendite!P7*[1]I_Vendite!P41</f>
        <v>0</v>
      </c>
      <c r="N10" s="253">
        <f>+[1]I_Vendite!Q7*[1]I_Vendite!Q41</f>
        <v>0</v>
      </c>
      <c r="O10" s="253">
        <f>+[1]I_Vendite!R7*[1]I_Vendite!R41</f>
        <v>0</v>
      </c>
      <c r="P10" s="253">
        <f>+[1]I_Vendite!S7*[1]I_Vendite!S41</f>
        <v>0</v>
      </c>
      <c r="Q10" s="253">
        <f>+[1]I_Vendite!T7*[1]I_Vendite!T41</f>
        <v>0</v>
      </c>
      <c r="R10" s="253">
        <f>+[1]I_Vendite!U7*[1]I_Vendite!U41</f>
        <v>0</v>
      </c>
      <c r="S10" s="253">
        <f>+[1]I_Vendite!V7*[1]I_Vendite!V41</f>
        <v>0</v>
      </c>
      <c r="T10" s="253">
        <f>+[1]I_Vendite!W7*[1]I_Vendite!W41</f>
        <v>0</v>
      </c>
      <c r="U10" s="253">
        <f>+[1]I_Vendite!X7*[1]I_Vendite!X41</f>
        <v>0</v>
      </c>
      <c r="V10" s="253">
        <f>+[1]I_Vendite!Y7*[1]I_Vendite!Y41</f>
        <v>0</v>
      </c>
      <c r="W10" s="253">
        <f>+[1]I_Vendite!Z7*[1]I_Vendite!Z41</f>
        <v>0</v>
      </c>
      <c r="X10" s="253">
        <f>+[1]I_Vendite!AA7*[1]I_Vendite!AA41</f>
        <v>0</v>
      </c>
      <c r="Y10" s="253">
        <f>+[1]I_Vendite!AB7*[1]I_Vendite!AB41</f>
        <v>0</v>
      </c>
      <c r="Z10" s="253">
        <f>+[1]I_Vendite!AC7*[1]I_Vendite!AC41</f>
        <v>0</v>
      </c>
      <c r="AA10" s="253">
        <f>+[1]I_Vendite!AD7*[1]I_Vendite!AD41</f>
        <v>0</v>
      </c>
      <c r="AB10" s="253">
        <f>+[1]I_Vendite!AE7*[1]I_Vendite!AE41</f>
        <v>0</v>
      </c>
      <c r="AC10" s="253">
        <f>+[1]I_Vendite!AF7*[1]I_Vendite!AF41</f>
        <v>0</v>
      </c>
      <c r="AD10" s="253">
        <f>+[1]I_Vendite!AG7*[1]I_Vendite!AG41</f>
        <v>0</v>
      </c>
      <c r="AE10" s="253">
        <f>+[1]I_Vendite!AH7*[1]I_Vendite!AH41</f>
        <v>0</v>
      </c>
      <c r="AF10" s="253">
        <f>+[1]I_Vendite!AI7*[1]I_Vendite!AI41</f>
        <v>0</v>
      </c>
      <c r="AG10" s="253">
        <f>+[1]I_Vendite!AJ7*[1]I_Vendite!AJ41</f>
        <v>0</v>
      </c>
      <c r="AH10" s="253">
        <f>+[1]I_Vendite!AK7*[1]I_Vendite!AK41</f>
        <v>0</v>
      </c>
      <c r="AI10" s="253">
        <f>+[1]I_Vendite!AL7*[1]I_Vendite!AL41</f>
        <v>0</v>
      </c>
      <c r="AJ10" s="253">
        <f>+[1]I_Vendite!AM7*[1]I_Vendite!AM41</f>
        <v>0</v>
      </c>
      <c r="AK10" s="253">
        <f>+[1]I_Vendite!AN7*[1]I_Vendite!AN41</f>
        <v>0</v>
      </c>
      <c r="AL10" s="253">
        <f>+[1]I_Vendite!AO7*[1]I_Vendite!AO41</f>
        <v>0</v>
      </c>
      <c r="AM10" s="253">
        <f>+[1]I_Vendite!AP7*[1]I_Vendite!AP41</f>
        <v>0</v>
      </c>
      <c r="AN10" s="253">
        <f>+[1]I_Vendite!AQ7*[1]I_Vendite!AQ41</f>
        <v>0</v>
      </c>
      <c r="AO10" s="253">
        <f>+[1]I_Vendite!AR7*[1]I_Vendite!AR41</f>
        <v>0</v>
      </c>
      <c r="AP10" s="253">
        <f>+[1]I_Vendite!AS7*[1]I_Vendite!AS41</f>
        <v>0</v>
      </c>
      <c r="AQ10" s="253">
        <f>+[1]I_Vendite!AT7*[1]I_Vendite!AT41</f>
        <v>0</v>
      </c>
      <c r="AR10" s="253">
        <f>+[1]I_Vendite!AU7*[1]I_Vendite!AU41</f>
        <v>0</v>
      </c>
      <c r="AS10" s="253">
        <f>+[1]I_Vendite!AV7*[1]I_Vendite!AV41</f>
        <v>0</v>
      </c>
      <c r="AT10" s="253">
        <f>+[1]I_Vendite!AW7*[1]I_Vendite!AW41</f>
        <v>0</v>
      </c>
      <c r="AU10" s="253">
        <f>+[1]I_Vendite!AX7*[1]I_Vendite!AX41</f>
        <v>0</v>
      </c>
      <c r="AV10" s="253">
        <f>+[1]I_Vendite!AY7*[1]I_Vendite!AY41</f>
        <v>0</v>
      </c>
      <c r="AW10" s="253">
        <f>+[1]I_Vendite!AZ7*[1]I_Vendite!AZ41</f>
        <v>0</v>
      </c>
      <c r="AX10" s="253">
        <f>+[1]I_Vendite!BA7*[1]I_Vendite!BA41</f>
        <v>0</v>
      </c>
      <c r="AY10" s="253">
        <f>+[1]I_Vendite!BB7*[1]I_Vendite!BB41</f>
        <v>0</v>
      </c>
      <c r="AZ10" s="253">
        <f>+[1]I_Vendite!BC7*[1]I_Vendite!BC41</f>
        <v>0</v>
      </c>
      <c r="BA10" s="253">
        <f>+[1]I_Vendite!BD7*[1]I_Vendite!BD41</f>
        <v>0</v>
      </c>
      <c r="BB10" s="253">
        <f>+[1]I_Vendite!BE7*[1]I_Vendite!BE41</f>
        <v>0</v>
      </c>
      <c r="BC10" s="253">
        <f>+[1]I_Vendite!BF7*[1]I_Vendite!BF41</f>
        <v>0</v>
      </c>
      <c r="BD10" s="253">
        <f>+[1]I_Vendite!BG7*[1]I_Vendite!BG41</f>
        <v>0</v>
      </c>
      <c r="BE10" s="253">
        <f>+[1]I_Vendite!BH7*[1]I_Vendite!BH41</f>
        <v>0</v>
      </c>
      <c r="BF10" s="253">
        <f>+[1]I_Vendite!BI7*[1]I_Vendite!BI41</f>
        <v>0</v>
      </c>
      <c r="BG10" s="253">
        <f>+[1]I_Vendite!BJ7*[1]I_Vendite!BJ41</f>
        <v>0</v>
      </c>
      <c r="BH10" s="253">
        <f>+[1]I_Vendite!BK7*[1]I_Vendite!BK41</f>
        <v>0</v>
      </c>
      <c r="BI10" s="253">
        <f>+[1]I_Vendite!BL7*[1]I_Vendite!BL41</f>
        <v>0</v>
      </c>
      <c r="BJ10" s="253">
        <f>+[1]I_Vendite!BM7*[1]I_Vendite!BM41</f>
        <v>0</v>
      </c>
      <c r="BK10" s="253">
        <f>+[1]I_Vendite!BN7*[1]I_Vendite!BN41</f>
        <v>0</v>
      </c>
      <c r="BL10" s="253">
        <f>+[1]I_Vendite!BO7*[1]I_Vendite!BO41</f>
        <v>0</v>
      </c>
      <c r="BM10" s="253">
        <f>+[1]I_Vendite!BP7*[1]I_Vendite!BP41</f>
        <v>0</v>
      </c>
      <c r="BN10" s="253">
        <f>+[1]I_Vendite!BQ7*[1]I_Vendite!BQ41</f>
        <v>0</v>
      </c>
      <c r="BO10" s="253">
        <f>+[1]I_Vendite!BR7*[1]I_Vendite!BR41</f>
        <v>0</v>
      </c>
      <c r="BP10" s="253">
        <f>+[1]I_Vendite!BS7*[1]I_Vendite!BS41</f>
        <v>0</v>
      </c>
      <c r="BQ10" s="253">
        <f>+[1]I_Vendite!BT7*[1]I_Vendite!BT41</f>
        <v>0</v>
      </c>
      <c r="BR10" s="253">
        <f>+[1]I_Vendite!BU7*[1]I_Vendite!BU41</f>
        <v>0</v>
      </c>
      <c r="BS10" s="253">
        <f>+[1]I_Vendite!BV7*[1]I_Vendite!BV41</f>
        <v>0</v>
      </c>
      <c r="BT10" s="253">
        <f>+[1]I_Vendite!BW7*[1]I_Vendite!BW41</f>
        <v>0</v>
      </c>
      <c r="BU10" s="253">
        <f>+[1]I_Vendite!BX7*[1]I_Vendite!BX41</f>
        <v>0</v>
      </c>
      <c r="BV10" s="253">
        <f>+[1]I_Vendite!BY7*[1]I_Vendite!BY41</f>
        <v>0</v>
      </c>
      <c r="BW10" s="253">
        <f>+[1]I_Vendite!BZ7*[1]I_Vendite!BZ41</f>
        <v>0</v>
      </c>
      <c r="BX10" s="253">
        <f>+[1]I_Vendite!CA7*[1]I_Vendite!CA41</f>
        <v>0</v>
      </c>
      <c r="BY10" s="253">
        <f>+[1]I_Vendite!CB7*[1]I_Vendite!CB41</f>
        <v>0</v>
      </c>
      <c r="BZ10" s="253">
        <f>+[1]I_Vendite!CC7*[1]I_Vendite!CC41</f>
        <v>0</v>
      </c>
      <c r="CA10" s="253">
        <f>+[1]I_Vendite!CD7*[1]I_Vendite!CD41</f>
        <v>0</v>
      </c>
      <c r="CB10" s="253">
        <f>+[1]I_Vendite!CE7*[1]I_Vendite!CE41</f>
        <v>0</v>
      </c>
      <c r="CC10" s="253">
        <f>+[1]I_Vendite!CF7*[1]I_Vendite!CF41</f>
        <v>0</v>
      </c>
      <c r="CD10" s="253">
        <f>+[1]I_Vendite!CG7*[1]I_Vendite!CG41</f>
        <v>0</v>
      </c>
      <c r="CE10" s="253">
        <f>+[1]I_Vendite!CH7*[1]I_Vendite!CH41</f>
        <v>0</v>
      </c>
      <c r="CF10" s="253">
        <f>+[1]I_Vendite!CI7*[1]I_Vendite!CI41</f>
        <v>0</v>
      </c>
      <c r="CG10" s="253">
        <f>+[1]I_Vendite!CJ7*[1]I_Vendite!CJ41</f>
        <v>0</v>
      </c>
      <c r="CH10" s="253">
        <f>+[1]I_Vendite!CK7*[1]I_Vendite!CK41</f>
        <v>0</v>
      </c>
      <c r="CI10" s="253">
        <f>+[1]I_Vendite!CL7*[1]I_Vendite!CL41</f>
        <v>0</v>
      </c>
      <c r="CJ10" s="253">
        <f>+[1]I_Vendite!CM7*[1]I_Vendite!CM41</f>
        <v>0</v>
      </c>
      <c r="CK10" s="253">
        <f>+[1]I_Vendite!CN7*[1]I_Vendite!CN41</f>
        <v>0</v>
      </c>
      <c r="CL10" s="253">
        <f>+[1]I_Vendite!CO7*[1]I_Vendite!CO41</f>
        <v>0</v>
      </c>
      <c r="CM10" s="253">
        <f>+[1]I_Vendite!CP7*[1]I_Vendite!CP41</f>
        <v>0</v>
      </c>
      <c r="CN10" s="253">
        <f>+[1]I_Vendite!CQ7*[1]I_Vendite!CQ41</f>
        <v>0</v>
      </c>
      <c r="CO10" s="253">
        <f>+[1]I_Vendite!CR7*[1]I_Vendite!CR41</f>
        <v>0</v>
      </c>
      <c r="CP10" s="253">
        <f>+[1]I_Vendite!CS7*[1]I_Vendite!CS41</f>
        <v>0</v>
      </c>
      <c r="CQ10" s="253">
        <f>+[1]I_Vendite!CT7*[1]I_Vendite!CT41</f>
        <v>0</v>
      </c>
      <c r="CR10" s="253">
        <f>+[1]I_Vendite!CU7*[1]I_Vendite!CU41</f>
        <v>0</v>
      </c>
      <c r="CS10" s="253">
        <f>+[1]I_Vendite!CV7*[1]I_Vendite!CV41</f>
        <v>0</v>
      </c>
      <c r="CT10" s="253">
        <f>+[1]I_Vendite!CW7*[1]I_Vendite!CW41</f>
        <v>0</v>
      </c>
      <c r="CU10" s="253">
        <f>+[1]I_Vendite!CX7*[1]I_Vendite!CX41</f>
        <v>0</v>
      </c>
      <c r="CV10" s="253">
        <f>+[1]I_Vendite!CY7*[1]I_Vendite!CY41</f>
        <v>0</v>
      </c>
      <c r="CW10" s="253">
        <f>+[1]I_Vendite!CZ7*[1]I_Vendite!CZ41</f>
        <v>0</v>
      </c>
      <c r="CX10" s="253">
        <f>+[1]I_Vendite!DA7*[1]I_Vendite!DA41</f>
        <v>0</v>
      </c>
      <c r="CY10" s="253">
        <f>+[1]I_Vendite!DB7*[1]I_Vendite!DB41</f>
        <v>0</v>
      </c>
      <c r="CZ10" s="253">
        <f>+[1]I_Vendite!DC7*[1]I_Vendite!DC41</f>
        <v>0</v>
      </c>
      <c r="DA10" s="253">
        <f>+[1]I_Vendite!DD7*[1]I_Vendite!DD41</f>
        <v>0</v>
      </c>
      <c r="DB10" s="253">
        <f>+[1]I_Vendite!DE7*[1]I_Vendite!DE41</f>
        <v>0</v>
      </c>
      <c r="DC10" s="253">
        <f>+[1]I_Vendite!DF7*[1]I_Vendite!DF41</f>
        <v>0</v>
      </c>
      <c r="DD10" s="253">
        <f>+[1]I_Vendite!DG7*[1]I_Vendite!DG41</f>
        <v>0</v>
      </c>
      <c r="DE10" s="253">
        <f>+[1]I_Vendite!DH7*[1]I_Vendite!DH41</f>
        <v>0</v>
      </c>
      <c r="DF10" s="253">
        <f>+[1]I_Vendite!DI7*[1]I_Vendite!DI41</f>
        <v>0</v>
      </c>
      <c r="DG10" s="253">
        <f>+[1]I_Vendite!DJ7*[1]I_Vendite!DJ41</f>
        <v>0</v>
      </c>
      <c r="DH10" s="253">
        <f>+[1]I_Vendite!DK7*[1]I_Vendite!DK41</f>
        <v>0</v>
      </c>
      <c r="DI10" s="253">
        <f>+[1]I_Vendite!DL7*[1]I_Vendite!DL41</f>
        <v>0</v>
      </c>
      <c r="DJ10" s="253">
        <f>+[1]I_Vendite!DM7*[1]I_Vendite!DM41</f>
        <v>0</v>
      </c>
      <c r="DK10" s="253">
        <f>+[1]I_Vendite!DN7*[1]I_Vendite!DN41</f>
        <v>0</v>
      </c>
      <c r="DL10" s="253">
        <f>+[1]I_Vendite!DO7*[1]I_Vendite!DO41</f>
        <v>0</v>
      </c>
      <c r="DM10" s="253">
        <f>+[1]I_Vendite!DP7*[1]I_Vendite!DP41</f>
        <v>0</v>
      </c>
      <c r="DN10" s="253">
        <f>+[1]I_Vendite!DQ7*[1]I_Vendite!DQ41</f>
        <v>0</v>
      </c>
      <c r="DO10" s="253">
        <f>+[1]I_Vendite!DR7*[1]I_Vendite!DR41</f>
        <v>0</v>
      </c>
      <c r="DP10" s="253">
        <f>+[1]I_Vendite!DS7*[1]I_Vendite!DS41</f>
        <v>0</v>
      </c>
      <c r="DQ10" s="253">
        <f>+[1]I_Vendite!DT7*[1]I_Vendite!DT41</f>
        <v>0</v>
      </c>
      <c r="DR10" s="253">
        <f>+[1]I_Vendite!DU7*[1]I_Vendite!DU41</f>
        <v>0</v>
      </c>
      <c r="DS10" s="253">
        <f>+[1]I_Vendite!DV7*[1]I_Vendite!DV41</f>
        <v>0</v>
      </c>
      <c r="DT10" s="253">
        <f>+[1]I_Vendite!DW7*[1]I_Vendite!DW41</f>
        <v>0</v>
      </c>
      <c r="DU10" s="253">
        <f>+[1]I_Vendite!DX7*[1]I_Vendite!DX41</f>
        <v>0</v>
      </c>
      <c r="DV10" s="253">
        <f>+[1]I_Vendite!DY7*[1]I_Vendite!DY41</f>
        <v>0</v>
      </c>
    </row>
    <row r="11" spans="1:126" ht="15.6" thickTop="1" thickBot="1">
      <c r="C11" s="294" t="str">
        <f>+[1]I_Vendite!C8</f>
        <v>Prodotto/Servizio 5</v>
      </c>
      <c r="D11" s="294">
        <f>+[1]I_Vendite!E8</f>
        <v>0.22</v>
      </c>
      <c r="E11" s="335">
        <f>+[1]I_Vendite!G8</f>
        <v>30</v>
      </c>
      <c r="G11" s="253">
        <f>+[1]I_Vendite!J8*[1]I_Vendite!J42</f>
        <v>0</v>
      </c>
      <c r="H11" s="253">
        <f>+[1]I_Vendite!K8*[1]I_Vendite!K42</f>
        <v>0</v>
      </c>
      <c r="I11" s="253">
        <f>+[1]I_Vendite!L8*[1]I_Vendite!L42</f>
        <v>0</v>
      </c>
      <c r="J11" s="253">
        <f>+[1]I_Vendite!M8*[1]I_Vendite!M42</f>
        <v>0</v>
      </c>
      <c r="K11" s="253">
        <f>+[1]I_Vendite!N8*[1]I_Vendite!N42</f>
        <v>0</v>
      </c>
      <c r="L11" s="253">
        <f>+[1]I_Vendite!O8*[1]I_Vendite!O42</f>
        <v>0</v>
      </c>
      <c r="M11" s="253">
        <f>+[1]I_Vendite!P8*[1]I_Vendite!P42</f>
        <v>0</v>
      </c>
      <c r="N11" s="253">
        <f>+[1]I_Vendite!Q8*[1]I_Vendite!Q42</f>
        <v>0</v>
      </c>
      <c r="O11" s="253">
        <f>+[1]I_Vendite!R8*[1]I_Vendite!R42</f>
        <v>0</v>
      </c>
      <c r="P11" s="253">
        <f>+[1]I_Vendite!S8*[1]I_Vendite!S42</f>
        <v>0</v>
      </c>
      <c r="Q11" s="253">
        <f>+[1]I_Vendite!T8*[1]I_Vendite!T42</f>
        <v>0</v>
      </c>
      <c r="R11" s="253">
        <f>+[1]I_Vendite!U8*[1]I_Vendite!U42</f>
        <v>0</v>
      </c>
      <c r="S11" s="253">
        <f>+[1]I_Vendite!V8*[1]I_Vendite!V42</f>
        <v>0</v>
      </c>
      <c r="T11" s="253">
        <f>+[1]I_Vendite!W8*[1]I_Vendite!W42</f>
        <v>0</v>
      </c>
      <c r="U11" s="253">
        <f>+[1]I_Vendite!X8*[1]I_Vendite!X42</f>
        <v>0</v>
      </c>
      <c r="V11" s="253">
        <f>+[1]I_Vendite!Y8*[1]I_Vendite!Y42</f>
        <v>0</v>
      </c>
      <c r="W11" s="253">
        <f>+[1]I_Vendite!Z8*[1]I_Vendite!Z42</f>
        <v>0</v>
      </c>
      <c r="X11" s="253">
        <f>+[1]I_Vendite!AA8*[1]I_Vendite!AA42</f>
        <v>0</v>
      </c>
      <c r="Y11" s="253">
        <f>+[1]I_Vendite!AB8*[1]I_Vendite!AB42</f>
        <v>0</v>
      </c>
      <c r="Z11" s="253">
        <f>+[1]I_Vendite!AC8*[1]I_Vendite!AC42</f>
        <v>0</v>
      </c>
      <c r="AA11" s="253">
        <f>+[1]I_Vendite!AD8*[1]I_Vendite!AD42</f>
        <v>0</v>
      </c>
      <c r="AB11" s="253">
        <f>+[1]I_Vendite!AE8*[1]I_Vendite!AE42</f>
        <v>0</v>
      </c>
      <c r="AC11" s="253">
        <f>+[1]I_Vendite!AF8*[1]I_Vendite!AF42</f>
        <v>0</v>
      </c>
      <c r="AD11" s="253">
        <f>+[1]I_Vendite!AG8*[1]I_Vendite!AG42</f>
        <v>0</v>
      </c>
      <c r="AE11" s="253">
        <f>+[1]I_Vendite!AH8*[1]I_Vendite!AH42</f>
        <v>0</v>
      </c>
      <c r="AF11" s="253">
        <f>+[1]I_Vendite!AI8*[1]I_Vendite!AI42</f>
        <v>0</v>
      </c>
      <c r="AG11" s="253">
        <f>+[1]I_Vendite!AJ8*[1]I_Vendite!AJ42</f>
        <v>0</v>
      </c>
      <c r="AH11" s="253">
        <f>+[1]I_Vendite!AK8*[1]I_Vendite!AK42</f>
        <v>0</v>
      </c>
      <c r="AI11" s="253">
        <f>+[1]I_Vendite!AL8*[1]I_Vendite!AL42</f>
        <v>0</v>
      </c>
      <c r="AJ11" s="253">
        <f>+[1]I_Vendite!AM8*[1]I_Vendite!AM42</f>
        <v>0</v>
      </c>
      <c r="AK11" s="253">
        <f>+[1]I_Vendite!AN8*[1]I_Vendite!AN42</f>
        <v>0</v>
      </c>
      <c r="AL11" s="253">
        <f>+[1]I_Vendite!AO8*[1]I_Vendite!AO42</f>
        <v>0</v>
      </c>
      <c r="AM11" s="253">
        <f>+[1]I_Vendite!AP8*[1]I_Vendite!AP42</f>
        <v>0</v>
      </c>
      <c r="AN11" s="253">
        <f>+[1]I_Vendite!AQ8*[1]I_Vendite!AQ42</f>
        <v>0</v>
      </c>
      <c r="AO11" s="253">
        <f>+[1]I_Vendite!AR8*[1]I_Vendite!AR42</f>
        <v>0</v>
      </c>
      <c r="AP11" s="253">
        <f>+[1]I_Vendite!AS8*[1]I_Vendite!AS42</f>
        <v>0</v>
      </c>
      <c r="AQ11" s="253">
        <f>+[1]I_Vendite!AT8*[1]I_Vendite!AT42</f>
        <v>0</v>
      </c>
      <c r="AR11" s="253">
        <f>+[1]I_Vendite!AU8*[1]I_Vendite!AU42</f>
        <v>0</v>
      </c>
      <c r="AS11" s="253">
        <f>+[1]I_Vendite!AV8*[1]I_Vendite!AV42</f>
        <v>0</v>
      </c>
      <c r="AT11" s="253">
        <f>+[1]I_Vendite!AW8*[1]I_Vendite!AW42</f>
        <v>0</v>
      </c>
      <c r="AU11" s="253">
        <f>+[1]I_Vendite!AX8*[1]I_Vendite!AX42</f>
        <v>0</v>
      </c>
      <c r="AV11" s="253">
        <f>+[1]I_Vendite!AY8*[1]I_Vendite!AY42</f>
        <v>0</v>
      </c>
      <c r="AW11" s="253">
        <f>+[1]I_Vendite!AZ8*[1]I_Vendite!AZ42</f>
        <v>0</v>
      </c>
      <c r="AX11" s="253">
        <f>+[1]I_Vendite!BA8*[1]I_Vendite!BA42</f>
        <v>0</v>
      </c>
      <c r="AY11" s="253">
        <f>+[1]I_Vendite!BB8*[1]I_Vendite!BB42</f>
        <v>0</v>
      </c>
      <c r="AZ11" s="253">
        <f>+[1]I_Vendite!BC8*[1]I_Vendite!BC42</f>
        <v>0</v>
      </c>
      <c r="BA11" s="253">
        <f>+[1]I_Vendite!BD8*[1]I_Vendite!BD42</f>
        <v>0</v>
      </c>
      <c r="BB11" s="253">
        <f>+[1]I_Vendite!BE8*[1]I_Vendite!BE42</f>
        <v>0</v>
      </c>
      <c r="BC11" s="253">
        <f>+[1]I_Vendite!BF8*[1]I_Vendite!BF42</f>
        <v>0</v>
      </c>
      <c r="BD11" s="253">
        <f>+[1]I_Vendite!BG8*[1]I_Vendite!BG42</f>
        <v>0</v>
      </c>
      <c r="BE11" s="253">
        <f>+[1]I_Vendite!BH8*[1]I_Vendite!BH42</f>
        <v>0</v>
      </c>
      <c r="BF11" s="253">
        <f>+[1]I_Vendite!BI8*[1]I_Vendite!BI42</f>
        <v>0</v>
      </c>
      <c r="BG11" s="253">
        <f>+[1]I_Vendite!BJ8*[1]I_Vendite!BJ42</f>
        <v>0</v>
      </c>
      <c r="BH11" s="253">
        <f>+[1]I_Vendite!BK8*[1]I_Vendite!BK42</f>
        <v>0</v>
      </c>
      <c r="BI11" s="253">
        <f>+[1]I_Vendite!BL8*[1]I_Vendite!BL42</f>
        <v>0</v>
      </c>
      <c r="BJ11" s="253">
        <f>+[1]I_Vendite!BM8*[1]I_Vendite!BM42</f>
        <v>0</v>
      </c>
      <c r="BK11" s="253">
        <f>+[1]I_Vendite!BN8*[1]I_Vendite!BN42</f>
        <v>0</v>
      </c>
      <c r="BL11" s="253">
        <f>+[1]I_Vendite!BO8*[1]I_Vendite!BO42</f>
        <v>0</v>
      </c>
      <c r="BM11" s="253">
        <f>+[1]I_Vendite!BP8*[1]I_Vendite!BP42</f>
        <v>0</v>
      </c>
      <c r="BN11" s="253">
        <f>+[1]I_Vendite!BQ8*[1]I_Vendite!BQ42</f>
        <v>0</v>
      </c>
      <c r="BO11" s="253">
        <f>+[1]I_Vendite!BR8*[1]I_Vendite!BR42</f>
        <v>0</v>
      </c>
      <c r="BP11" s="253">
        <f>+[1]I_Vendite!BS8*[1]I_Vendite!BS42</f>
        <v>0</v>
      </c>
      <c r="BQ11" s="253">
        <f>+[1]I_Vendite!BT8*[1]I_Vendite!BT42</f>
        <v>0</v>
      </c>
      <c r="BR11" s="253">
        <f>+[1]I_Vendite!BU8*[1]I_Vendite!BU42</f>
        <v>0</v>
      </c>
      <c r="BS11" s="253">
        <f>+[1]I_Vendite!BV8*[1]I_Vendite!BV42</f>
        <v>0</v>
      </c>
      <c r="BT11" s="253">
        <f>+[1]I_Vendite!BW8*[1]I_Vendite!BW42</f>
        <v>0</v>
      </c>
      <c r="BU11" s="253">
        <f>+[1]I_Vendite!BX8*[1]I_Vendite!BX42</f>
        <v>0</v>
      </c>
      <c r="BV11" s="253">
        <f>+[1]I_Vendite!BY8*[1]I_Vendite!BY42</f>
        <v>0</v>
      </c>
      <c r="BW11" s="253">
        <f>+[1]I_Vendite!BZ8*[1]I_Vendite!BZ42</f>
        <v>0</v>
      </c>
      <c r="BX11" s="253">
        <f>+[1]I_Vendite!CA8*[1]I_Vendite!CA42</f>
        <v>0</v>
      </c>
      <c r="BY11" s="253">
        <f>+[1]I_Vendite!CB8*[1]I_Vendite!CB42</f>
        <v>0</v>
      </c>
      <c r="BZ11" s="253">
        <f>+[1]I_Vendite!CC8*[1]I_Vendite!CC42</f>
        <v>0</v>
      </c>
      <c r="CA11" s="253">
        <f>+[1]I_Vendite!CD8*[1]I_Vendite!CD42</f>
        <v>0</v>
      </c>
      <c r="CB11" s="253">
        <f>+[1]I_Vendite!CE8*[1]I_Vendite!CE42</f>
        <v>0</v>
      </c>
      <c r="CC11" s="253">
        <f>+[1]I_Vendite!CF8*[1]I_Vendite!CF42</f>
        <v>0</v>
      </c>
      <c r="CD11" s="253">
        <f>+[1]I_Vendite!CG8*[1]I_Vendite!CG42</f>
        <v>0</v>
      </c>
      <c r="CE11" s="253">
        <f>+[1]I_Vendite!CH8*[1]I_Vendite!CH42</f>
        <v>0</v>
      </c>
      <c r="CF11" s="253">
        <f>+[1]I_Vendite!CI8*[1]I_Vendite!CI42</f>
        <v>0</v>
      </c>
      <c r="CG11" s="253">
        <f>+[1]I_Vendite!CJ8*[1]I_Vendite!CJ42</f>
        <v>0</v>
      </c>
      <c r="CH11" s="253">
        <f>+[1]I_Vendite!CK8*[1]I_Vendite!CK42</f>
        <v>0</v>
      </c>
      <c r="CI11" s="253">
        <f>+[1]I_Vendite!CL8*[1]I_Vendite!CL42</f>
        <v>0</v>
      </c>
      <c r="CJ11" s="253">
        <f>+[1]I_Vendite!CM8*[1]I_Vendite!CM42</f>
        <v>0</v>
      </c>
      <c r="CK11" s="253">
        <f>+[1]I_Vendite!CN8*[1]I_Vendite!CN42</f>
        <v>0</v>
      </c>
      <c r="CL11" s="253">
        <f>+[1]I_Vendite!CO8*[1]I_Vendite!CO42</f>
        <v>0</v>
      </c>
      <c r="CM11" s="253">
        <f>+[1]I_Vendite!CP8*[1]I_Vendite!CP42</f>
        <v>0</v>
      </c>
      <c r="CN11" s="253">
        <f>+[1]I_Vendite!CQ8*[1]I_Vendite!CQ42</f>
        <v>0</v>
      </c>
      <c r="CO11" s="253">
        <f>+[1]I_Vendite!CR8*[1]I_Vendite!CR42</f>
        <v>0</v>
      </c>
      <c r="CP11" s="253">
        <f>+[1]I_Vendite!CS8*[1]I_Vendite!CS42</f>
        <v>0</v>
      </c>
      <c r="CQ11" s="253">
        <f>+[1]I_Vendite!CT8*[1]I_Vendite!CT42</f>
        <v>0</v>
      </c>
      <c r="CR11" s="253">
        <f>+[1]I_Vendite!CU8*[1]I_Vendite!CU42</f>
        <v>0</v>
      </c>
      <c r="CS11" s="253">
        <f>+[1]I_Vendite!CV8*[1]I_Vendite!CV42</f>
        <v>0</v>
      </c>
      <c r="CT11" s="253">
        <f>+[1]I_Vendite!CW8*[1]I_Vendite!CW42</f>
        <v>0</v>
      </c>
      <c r="CU11" s="253">
        <f>+[1]I_Vendite!CX8*[1]I_Vendite!CX42</f>
        <v>0</v>
      </c>
      <c r="CV11" s="253">
        <f>+[1]I_Vendite!CY8*[1]I_Vendite!CY42</f>
        <v>0</v>
      </c>
      <c r="CW11" s="253">
        <f>+[1]I_Vendite!CZ8*[1]I_Vendite!CZ42</f>
        <v>0</v>
      </c>
      <c r="CX11" s="253">
        <f>+[1]I_Vendite!DA8*[1]I_Vendite!DA42</f>
        <v>0</v>
      </c>
      <c r="CY11" s="253">
        <f>+[1]I_Vendite!DB8*[1]I_Vendite!DB42</f>
        <v>0</v>
      </c>
      <c r="CZ11" s="253">
        <f>+[1]I_Vendite!DC8*[1]I_Vendite!DC42</f>
        <v>0</v>
      </c>
      <c r="DA11" s="253">
        <f>+[1]I_Vendite!DD8*[1]I_Vendite!DD42</f>
        <v>0</v>
      </c>
      <c r="DB11" s="253">
        <f>+[1]I_Vendite!DE8*[1]I_Vendite!DE42</f>
        <v>0</v>
      </c>
      <c r="DC11" s="253">
        <f>+[1]I_Vendite!DF8*[1]I_Vendite!DF42</f>
        <v>0</v>
      </c>
      <c r="DD11" s="253">
        <f>+[1]I_Vendite!DG8*[1]I_Vendite!DG42</f>
        <v>0</v>
      </c>
      <c r="DE11" s="253">
        <f>+[1]I_Vendite!DH8*[1]I_Vendite!DH42</f>
        <v>0</v>
      </c>
      <c r="DF11" s="253">
        <f>+[1]I_Vendite!DI8*[1]I_Vendite!DI42</f>
        <v>0</v>
      </c>
      <c r="DG11" s="253">
        <f>+[1]I_Vendite!DJ8*[1]I_Vendite!DJ42</f>
        <v>0</v>
      </c>
      <c r="DH11" s="253">
        <f>+[1]I_Vendite!DK8*[1]I_Vendite!DK42</f>
        <v>0</v>
      </c>
      <c r="DI11" s="253">
        <f>+[1]I_Vendite!DL8*[1]I_Vendite!DL42</f>
        <v>0</v>
      </c>
      <c r="DJ11" s="253">
        <f>+[1]I_Vendite!DM8*[1]I_Vendite!DM42</f>
        <v>0</v>
      </c>
      <c r="DK11" s="253">
        <f>+[1]I_Vendite!DN8*[1]I_Vendite!DN42</f>
        <v>0</v>
      </c>
      <c r="DL11" s="253">
        <f>+[1]I_Vendite!DO8*[1]I_Vendite!DO42</f>
        <v>0</v>
      </c>
      <c r="DM11" s="253">
        <f>+[1]I_Vendite!DP8*[1]I_Vendite!DP42</f>
        <v>0</v>
      </c>
      <c r="DN11" s="253">
        <f>+[1]I_Vendite!DQ8*[1]I_Vendite!DQ42</f>
        <v>0</v>
      </c>
      <c r="DO11" s="253">
        <f>+[1]I_Vendite!DR8*[1]I_Vendite!DR42</f>
        <v>0</v>
      </c>
      <c r="DP11" s="253">
        <f>+[1]I_Vendite!DS8*[1]I_Vendite!DS42</f>
        <v>0</v>
      </c>
      <c r="DQ11" s="253">
        <f>+[1]I_Vendite!DT8*[1]I_Vendite!DT42</f>
        <v>0</v>
      </c>
      <c r="DR11" s="253">
        <f>+[1]I_Vendite!DU8*[1]I_Vendite!DU42</f>
        <v>0</v>
      </c>
      <c r="DS11" s="253">
        <f>+[1]I_Vendite!DV8*[1]I_Vendite!DV42</f>
        <v>0</v>
      </c>
      <c r="DT11" s="253">
        <f>+[1]I_Vendite!DW8*[1]I_Vendite!DW42</f>
        <v>0</v>
      </c>
      <c r="DU11" s="253">
        <f>+[1]I_Vendite!DX8*[1]I_Vendite!DX42</f>
        <v>0</v>
      </c>
      <c r="DV11" s="253">
        <f>+[1]I_Vendite!DY8*[1]I_Vendite!DY42</f>
        <v>0</v>
      </c>
    </row>
    <row r="12" spans="1:126" ht="15.6" thickTop="1" thickBot="1">
      <c r="C12" s="294" t="str">
        <f>+[1]I_Vendite!C9</f>
        <v>Prodotto/Servizio 6</v>
      </c>
      <c r="D12" s="294">
        <f>+[1]I_Vendite!E9</f>
        <v>0.22</v>
      </c>
      <c r="E12" s="335">
        <f>+[1]I_Vendite!G9</f>
        <v>30</v>
      </c>
      <c r="G12" s="253">
        <f>+[1]I_Vendite!J9*[1]I_Vendite!J43</f>
        <v>0</v>
      </c>
      <c r="H12" s="253">
        <f>+[1]I_Vendite!K9*[1]I_Vendite!K43</f>
        <v>0</v>
      </c>
      <c r="I12" s="253">
        <f>+[1]I_Vendite!L9*[1]I_Vendite!L43</f>
        <v>0</v>
      </c>
      <c r="J12" s="253">
        <f>+[1]I_Vendite!M9*[1]I_Vendite!M43</f>
        <v>0</v>
      </c>
      <c r="K12" s="253">
        <f>+[1]I_Vendite!N9*[1]I_Vendite!N43</f>
        <v>0</v>
      </c>
      <c r="L12" s="253">
        <f>+[1]I_Vendite!O9*[1]I_Vendite!O43</f>
        <v>0</v>
      </c>
      <c r="M12" s="253">
        <f>+[1]I_Vendite!P9*[1]I_Vendite!P43</f>
        <v>0</v>
      </c>
      <c r="N12" s="253">
        <f>+[1]I_Vendite!Q9*[1]I_Vendite!Q43</f>
        <v>0</v>
      </c>
      <c r="O12" s="253">
        <f>+[1]I_Vendite!R9*[1]I_Vendite!R43</f>
        <v>0</v>
      </c>
      <c r="P12" s="253">
        <f>+[1]I_Vendite!S9*[1]I_Vendite!S43</f>
        <v>0</v>
      </c>
      <c r="Q12" s="253">
        <f>+[1]I_Vendite!T9*[1]I_Vendite!T43</f>
        <v>0</v>
      </c>
      <c r="R12" s="253">
        <f>+[1]I_Vendite!U9*[1]I_Vendite!U43</f>
        <v>0</v>
      </c>
      <c r="S12" s="253">
        <f>+[1]I_Vendite!V9*[1]I_Vendite!V43</f>
        <v>0</v>
      </c>
      <c r="T12" s="253">
        <f>+[1]I_Vendite!W9*[1]I_Vendite!W43</f>
        <v>0</v>
      </c>
      <c r="U12" s="253">
        <f>+[1]I_Vendite!X9*[1]I_Vendite!X43</f>
        <v>0</v>
      </c>
      <c r="V12" s="253">
        <f>+[1]I_Vendite!Y9*[1]I_Vendite!Y43</f>
        <v>0</v>
      </c>
      <c r="W12" s="253">
        <f>+[1]I_Vendite!Z9*[1]I_Vendite!Z43</f>
        <v>0</v>
      </c>
      <c r="X12" s="253">
        <f>+[1]I_Vendite!AA9*[1]I_Vendite!AA43</f>
        <v>0</v>
      </c>
      <c r="Y12" s="253">
        <f>+[1]I_Vendite!AB9*[1]I_Vendite!AB43</f>
        <v>0</v>
      </c>
      <c r="Z12" s="253">
        <f>+[1]I_Vendite!AC9*[1]I_Vendite!AC43</f>
        <v>0</v>
      </c>
      <c r="AA12" s="253">
        <f>+[1]I_Vendite!AD9*[1]I_Vendite!AD43</f>
        <v>0</v>
      </c>
      <c r="AB12" s="253">
        <f>+[1]I_Vendite!AE9*[1]I_Vendite!AE43</f>
        <v>0</v>
      </c>
      <c r="AC12" s="253">
        <f>+[1]I_Vendite!AF9*[1]I_Vendite!AF43</f>
        <v>0</v>
      </c>
      <c r="AD12" s="253">
        <f>+[1]I_Vendite!AG9*[1]I_Vendite!AG43</f>
        <v>0</v>
      </c>
      <c r="AE12" s="253">
        <f>+[1]I_Vendite!AH9*[1]I_Vendite!AH43</f>
        <v>0</v>
      </c>
      <c r="AF12" s="253">
        <f>+[1]I_Vendite!AI9*[1]I_Vendite!AI43</f>
        <v>0</v>
      </c>
      <c r="AG12" s="253">
        <f>+[1]I_Vendite!AJ9*[1]I_Vendite!AJ43</f>
        <v>0</v>
      </c>
      <c r="AH12" s="253">
        <f>+[1]I_Vendite!AK9*[1]I_Vendite!AK43</f>
        <v>0</v>
      </c>
      <c r="AI12" s="253">
        <f>+[1]I_Vendite!AL9*[1]I_Vendite!AL43</f>
        <v>0</v>
      </c>
      <c r="AJ12" s="253">
        <f>+[1]I_Vendite!AM9*[1]I_Vendite!AM43</f>
        <v>0</v>
      </c>
      <c r="AK12" s="253">
        <f>+[1]I_Vendite!AN9*[1]I_Vendite!AN43</f>
        <v>0</v>
      </c>
      <c r="AL12" s="253">
        <f>+[1]I_Vendite!AO9*[1]I_Vendite!AO43</f>
        <v>0</v>
      </c>
      <c r="AM12" s="253">
        <f>+[1]I_Vendite!AP9*[1]I_Vendite!AP43</f>
        <v>0</v>
      </c>
      <c r="AN12" s="253">
        <f>+[1]I_Vendite!AQ9*[1]I_Vendite!AQ43</f>
        <v>0</v>
      </c>
      <c r="AO12" s="253">
        <f>+[1]I_Vendite!AR9*[1]I_Vendite!AR43</f>
        <v>0</v>
      </c>
      <c r="AP12" s="253">
        <f>+[1]I_Vendite!AS9*[1]I_Vendite!AS43</f>
        <v>0</v>
      </c>
      <c r="AQ12" s="253">
        <f>+[1]I_Vendite!AT9*[1]I_Vendite!AT43</f>
        <v>0</v>
      </c>
      <c r="AR12" s="253">
        <f>+[1]I_Vendite!AU9*[1]I_Vendite!AU43</f>
        <v>0</v>
      </c>
      <c r="AS12" s="253">
        <f>+[1]I_Vendite!AV9*[1]I_Vendite!AV43</f>
        <v>0</v>
      </c>
      <c r="AT12" s="253">
        <f>+[1]I_Vendite!AW9*[1]I_Vendite!AW43</f>
        <v>0</v>
      </c>
      <c r="AU12" s="253">
        <f>+[1]I_Vendite!AX9*[1]I_Vendite!AX43</f>
        <v>0</v>
      </c>
      <c r="AV12" s="253">
        <f>+[1]I_Vendite!AY9*[1]I_Vendite!AY43</f>
        <v>0</v>
      </c>
      <c r="AW12" s="253">
        <f>+[1]I_Vendite!AZ9*[1]I_Vendite!AZ43</f>
        <v>0</v>
      </c>
      <c r="AX12" s="253">
        <f>+[1]I_Vendite!BA9*[1]I_Vendite!BA43</f>
        <v>0</v>
      </c>
      <c r="AY12" s="253">
        <f>+[1]I_Vendite!BB9*[1]I_Vendite!BB43</f>
        <v>0</v>
      </c>
      <c r="AZ12" s="253">
        <f>+[1]I_Vendite!BC9*[1]I_Vendite!BC43</f>
        <v>0</v>
      </c>
      <c r="BA12" s="253">
        <f>+[1]I_Vendite!BD9*[1]I_Vendite!BD43</f>
        <v>0</v>
      </c>
      <c r="BB12" s="253">
        <f>+[1]I_Vendite!BE9*[1]I_Vendite!BE43</f>
        <v>0</v>
      </c>
      <c r="BC12" s="253">
        <f>+[1]I_Vendite!BF9*[1]I_Vendite!BF43</f>
        <v>0</v>
      </c>
      <c r="BD12" s="253">
        <f>+[1]I_Vendite!BG9*[1]I_Vendite!BG43</f>
        <v>0</v>
      </c>
      <c r="BE12" s="253">
        <f>+[1]I_Vendite!BH9*[1]I_Vendite!BH43</f>
        <v>0</v>
      </c>
      <c r="BF12" s="253">
        <f>+[1]I_Vendite!BI9*[1]I_Vendite!BI43</f>
        <v>0</v>
      </c>
      <c r="BG12" s="253">
        <f>+[1]I_Vendite!BJ9*[1]I_Vendite!BJ43</f>
        <v>0</v>
      </c>
      <c r="BH12" s="253">
        <f>+[1]I_Vendite!BK9*[1]I_Vendite!BK43</f>
        <v>0</v>
      </c>
      <c r="BI12" s="253">
        <f>+[1]I_Vendite!BL9*[1]I_Vendite!BL43</f>
        <v>0</v>
      </c>
      <c r="BJ12" s="253">
        <f>+[1]I_Vendite!BM9*[1]I_Vendite!BM43</f>
        <v>0</v>
      </c>
      <c r="BK12" s="253">
        <f>+[1]I_Vendite!BN9*[1]I_Vendite!BN43</f>
        <v>0</v>
      </c>
      <c r="BL12" s="253">
        <f>+[1]I_Vendite!BO9*[1]I_Vendite!BO43</f>
        <v>0</v>
      </c>
      <c r="BM12" s="253">
        <f>+[1]I_Vendite!BP9*[1]I_Vendite!BP43</f>
        <v>0</v>
      </c>
      <c r="BN12" s="253">
        <f>+[1]I_Vendite!BQ9*[1]I_Vendite!BQ43</f>
        <v>0</v>
      </c>
      <c r="BO12" s="253">
        <f>+[1]I_Vendite!BR9*[1]I_Vendite!BR43</f>
        <v>0</v>
      </c>
      <c r="BP12" s="253">
        <f>+[1]I_Vendite!BS9*[1]I_Vendite!BS43</f>
        <v>0</v>
      </c>
      <c r="BQ12" s="253">
        <f>+[1]I_Vendite!BT9*[1]I_Vendite!BT43</f>
        <v>0</v>
      </c>
      <c r="BR12" s="253">
        <f>+[1]I_Vendite!BU9*[1]I_Vendite!BU43</f>
        <v>0</v>
      </c>
      <c r="BS12" s="253">
        <f>+[1]I_Vendite!BV9*[1]I_Vendite!BV43</f>
        <v>0</v>
      </c>
      <c r="BT12" s="253">
        <f>+[1]I_Vendite!BW9*[1]I_Vendite!BW43</f>
        <v>0</v>
      </c>
      <c r="BU12" s="253">
        <f>+[1]I_Vendite!BX9*[1]I_Vendite!BX43</f>
        <v>0</v>
      </c>
      <c r="BV12" s="253">
        <f>+[1]I_Vendite!BY9*[1]I_Vendite!BY43</f>
        <v>0</v>
      </c>
      <c r="BW12" s="253">
        <f>+[1]I_Vendite!BZ9*[1]I_Vendite!BZ43</f>
        <v>0</v>
      </c>
      <c r="BX12" s="253">
        <f>+[1]I_Vendite!CA9*[1]I_Vendite!CA43</f>
        <v>0</v>
      </c>
      <c r="BY12" s="253">
        <f>+[1]I_Vendite!CB9*[1]I_Vendite!CB43</f>
        <v>0</v>
      </c>
      <c r="BZ12" s="253">
        <f>+[1]I_Vendite!CC9*[1]I_Vendite!CC43</f>
        <v>0</v>
      </c>
      <c r="CA12" s="253">
        <f>+[1]I_Vendite!CD9*[1]I_Vendite!CD43</f>
        <v>0</v>
      </c>
      <c r="CB12" s="253">
        <f>+[1]I_Vendite!CE9*[1]I_Vendite!CE43</f>
        <v>0</v>
      </c>
      <c r="CC12" s="253">
        <f>+[1]I_Vendite!CF9*[1]I_Vendite!CF43</f>
        <v>0</v>
      </c>
      <c r="CD12" s="253">
        <f>+[1]I_Vendite!CG9*[1]I_Vendite!CG43</f>
        <v>0</v>
      </c>
      <c r="CE12" s="253">
        <f>+[1]I_Vendite!CH9*[1]I_Vendite!CH43</f>
        <v>0</v>
      </c>
      <c r="CF12" s="253">
        <f>+[1]I_Vendite!CI9*[1]I_Vendite!CI43</f>
        <v>0</v>
      </c>
      <c r="CG12" s="253">
        <f>+[1]I_Vendite!CJ9*[1]I_Vendite!CJ43</f>
        <v>0</v>
      </c>
      <c r="CH12" s="253">
        <f>+[1]I_Vendite!CK9*[1]I_Vendite!CK43</f>
        <v>0</v>
      </c>
      <c r="CI12" s="253">
        <f>+[1]I_Vendite!CL9*[1]I_Vendite!CL43</f>
        <v>0</v>
      </c>
      <c r="CJ12" s="253">
        <f>+[1]I_Vendite!CM9*[1]I_Vendite!CM43</f>
        <v>0</v>
      </c>
      <c r="CK12" s="253">
        <f>+[1]I_Vendite!CN9*[1]I_Vendite!CN43</f>
        <v>0</v>
      </c>
      <c r="CL12" s="253">
        <f>+[1]I_Vendite!CO9*[1]I_Vendite!CO43</f>
        <v>0</v>
      </c>
      <c r="CM12" s="253">
        <f>+[1]I_Vendite!CP9*[1]I_Vendite!CP43</f>
        <v>0</v>
      </c>
      <c r="CN12" s="253">
        <f>+[1]I_Vendite!CQ9*[1]I_Vendite!CQ43</f>
        <v>0</v>
      </c>
      <c r="CO12" s="253">
        <f>+[1]I_Vendite!CR9*[1]I_Vendite!CR43</f>
        <v>0</v>
      </c>
      <c r="CP12" s="253">
        <f>+[1]I_Vendite!CS9*[1]I_Vendite!CS43</f>
        <v>0</v>
      </c>
      <c r="CQ12" s="253">
        <f>+[1]I_Vendite!CT9*[1]I_Vendite!CT43</f>
        <v>0</v>
      </c>
      <c r="CR12" s="253">
        <f>+[1]I_Vendite!CU9*[1]I_Vendite!CU43</f>
        <v>0</v>
      </c>
      <c r="CS12" s="253">
        <f>+[1]I_Vendite!CV9*[1]I_Vendite!CV43</f>
        <v>0</v>
      </c>
      <c r="CT12" s="253">
        <f>+[1]I_Vendite!CW9*[1]I_Vendite!CW43</f>
        <v>0</v>
      </c>
      <c r="CU12" s="253">
        <f>+[1]I_Vendite!CX9*[1]I_Vendite!CX43</f>
        <v>0</v>
      </c>
      <c r="CV12" s="253">
        <f>+[1]I_Vendite!CY9*[1]I_Vendite!CY43</f>
        <v>0</v>
      </c>
      <c r="CW12" s="253">
        <f>+[1]I_Vendite!CZ9*[1]I_Vendite!CZ43</f>
        <v>0</v>
      </c>
      <c r="CX12" s="253">
        <f>+[1]I_Vendite!DA9*[1]I_Vendite!DA43</f>
        <v>0</v>
      </c>
      <c r="CY12" s="253">
        <f>+[1]I_Vendite!DB9*[1]I_Vendite!DB43</f>
        <v>0</v>
      </c>
      <c r="CZ12" s="253">
        <f>+[1]I_Vendite!DC9*[1]I_Vendite!DC43</f>
        <v>0</v>
      </c>
      <c r="DA12" s="253">
        <f>+[1]I_Vendite!DD9*[1]I_Vendite!DD43</f>
        <v>0</v>
      </c>
      <c r="DB12" s="253">
        <f>+[1]I_Vendite!DE9*[1]I_Vendite!DE43</f>
        <v>0</v>
      </c>
      <c r="DC12" s="253">
        <f>+[1]I_Vendite!DF9*[1]I_Vendite!DF43</f>
        <v>0</v>
      </c>
      <c r="DD12" s="253">
        <f>+[1]I_Vendite!DG9*[1]I_Vendite!DG43</f>
        <v>0</v>
      </c>
      <c r="DE12" s="253">
        <f>+[1]I_Vendite!DH9*[1]I_Vendite!DH43</f>
        <v>0</v>
      </c>
      <c r="DF12" s="253">
        <f>+[1]I_Vendite!DI9*[1]I_Vendite!DI43</f>
        <v>0</v>
      </c>
      <c r="DG12" s="253">
        <f>+[1]I_Vendite!DJ9*[1]I_Vendite!DJ43</f>
        <v>0</v>
      </c>
      <c r="DH12" s="253">
        <f>+[1]I_Vendite!DK9*[1]I_Vendite!DK43</f>
        <v>0</v>
      </c>
      <c r="DI12" s="253">
        <f>+[1]I_Vendite!DL9*[1]I_Vendite!DL43</f>
        <v>0</v>
      </c>
      <c r="DJ12" s="253">
        <f>+[1]I_Vendite!DM9*[1]I_Vendite!DM43</f>
        <v>0</v>
      </c>
      <c r="DK12" s="253">
        <f>+[1]I_Vendite!DN9*[1]I_Vendite!DN43</f>
        <v>0</v>
      </c>
      <c r="DL12" s="253">
        <f>+[1]I_Vendite!DO9*[1]I_Vendite!DO43</f>
        <v>0</v>
      </c>
      <c r="DM12" s="253">
        <f>+[1]I_Vendite!DP9*[1]I_Vendite!DP43</f>
        <v>0</v>
      </c>
      <c r="DN12" s="253">
        <f>+[1]I_Vendite!DQ9*[1]I_Vendite!DQ43</f>
        <v>0</v>
      </c>
      <c r="DO12" s="253">
        <f>+[1]I_Vendite!DR9*[1]I_Vendite!DR43</f>
        <v>0</v>
      </c>
      <c r="DP12" s="253">
        <f>+[1]I_Vendite!DS9*[1]I_Vendite!DS43</f>
        <v>0</v>
      </c>
      <c r="DQ12" s="253">
        <f>+[1]I_Vendite!DT9*[1]I_Vendite!DT43</f>
        <v>0</v>
      </c>
      <c r="DR12" s="253">
        <f>+[1]I_Vendite!DU9*[1]I_Vendite!DU43</f>
        <v>0</v>
      </c>
      <c r="DS12" s="253">
        <f>+[1]I_Vendite!DV9*[1]I_Vendite!DV43</f>
        <v>0</v>
      </c>
      <c r="DT12" s="253">
        <f>+[1]I_Vendite!DW9*[1]I_Vendite!DW43</f>
        <v>0</v>
      </c>
      <c r="DU12" s="253">
        <f>+[1]I_Vendite!DX9*[1]I_Vendite!DX43</f>
        <v>0</v>
      </c>
      <c r="DV12" s="253">
        <f>+[1]I_Vendite!DY9*[1]I_Vendite!DY43</f>
        <v>0</v>
      </c>
    </row>
    <row r="13" spans="1:126" ht="15.6" thickTop="1" thickBot="1">
      <c r="C13" s="294" t="str">
        <f>+[1]I_Vendite!C10</f>
        <v>Prodotto/Servizio 7</v>
      </c>
      <c r="D13" s="294">
        <f>+[1]I_Vendite!E10</f>
        <v>0.22</v>
      </c>
      <c r="E13" s="335">
        <f>+[1]I_Vendite!G10</f>
        <v>30</v>
      </c>
      <c r="G13" s="253">
        <f>+[1]I_Vendite!J10*[1]I_Vendite!J44</f>
        <v>0</v>
      </c>
      <c r="H13" s="253">
        <f>+[1]I_Vendite!K10*[1]I_Vendite!K44</f>
        <v>0</v>
      </c>
      <c r="I13" s="253">
        <f>+[1]I_Vendite!L10*[1]I_Vendite!L44</f>
        <v>0</v>
      </c>
      <c r="J13" s="253">
        <f>+[1]I_Vendite!M10*[1]I_Vendite!M44</f>
        <v>0</v>
      </c>
      <c r="K13" s="253">
        <f>+[1]I_Vendite!N10*[1]I_Vendite!N44</f>
        <v>0</v>
      </c>
      <c r="L13" s="253">
        <f>+[1]I_Vendite!O10*[1]I_Vendite!O44</f>
        <v>0</v>
      </c>
      <c r="M13" s="253">
        <f>+[1]I_Vendite!P10*[1]I_Vendite!P44</f>
        <v>0</v>
      </c>
      <c r="N13" s="253">
        <f>+[1]I_Vendite!Q10*[1]I_Vendite!Q44</f>
        <v>0</v>
      </c>
      <c r="O13" s="253">
        <f>+[1]I_Vendite!R10*[1]I_Vendite!R44</f>
        <v>0</v>
      </c>
      <c r="P13" s="253">
        <f>+[1]I_Vendite!S10*[1]I_Vendite!S44</f>
        <v>0</v>
      </c>
      <c r="Q13" s="253">
        <f>+[1]I_Vendite!T10*[1]I_Vendite!T44</f>
        <v>0</v>
      </c>
      <c r="R13" s="253">
        <f>+[1]I_Vendite!U10*[1]I_Vendite!U44</f>
        <v>0</v>
      </c>
      <c r="S13" s="253">
        <f>+[1]I_Vendite!V10*[1]I_Vendite!V44</f>
        <v>0</v>
      </c>
      <c r="T13" s="253">
        <f>+[1]I_Vendite!W10*[1]I_Vendite!W44</f>
        <v>0</v>
      </c>
      <c r="U13" s="253">
        <f>+[1]I_Vendite!X10*[1]I_Vendite!X44</f>
        <v>0</v>
      </c>
      <c r="V13" s="253">
        <f>+[1]I_Vendite!Y10*[1]I_Vendite!Y44</f>
        <v>0</v>
      </c>
      <c r="W13" s="253">
        <f>+[1]I_Vendite!Z10*[1]I_Vendite!Z44</f>
        <v>0</v>
      </c>
      <c r="X13" s="253">
        <f>+[1]I_Vendite!AA10*[1]I_Vendite!AA44</f>
        <v>0</v>
      </c>
      <c r="Y13" s="253">
        <f>+[1]I_Vendite!AB10*[1]I_Vendite!AB44</f>
        <v>0</v>
      </c>
      <c r="Z13" s="253">
        <f>+[1]I_Vendite!AC10*[1]I_Vendite!AC44</f>
        <v>0</v>
      </c>
      <c r="AA13" s="253">
        <f>+[1]I_Vendite!AD10*[1]I_Vendite!AD44</f>
        <v>0</v>
      </c>
      <c r="AB13" s="253">
        <f>+[1]I_Vendite!AE10*[1]I_Vendite!AE44</f>
        <v>0</v>
      </c>
      <c r="AC13" s="253">
        <f>+[1]I_Vendite!AF10*[1]I_Vendite!AF44</f>
        <v>0</v>
      </c>
      <c r="AD13" s="253">
        <f>+[1]I_Vendite!AG10*[1]I_Vendite!AG44</f>
        <v>0</v>
      </c>
      <c r="AE13" s="253">
        <f>+[1]I_Vendite!AH10*[1]I_Vendite!AH44</f>
        <v>0</v>
      </c>
      <c r="AF13" s="253">
        <f>+[1]I_Vendite!AI10*[1]I_Vendite!AI44</f>
        <v>0</v>
      </c>
      <c r="AG13" s="253">
        <f>+[1]I_Vendite!AJ10*[1]I_Vendite!AJ44</f>
        <v>0</v>
      </c>
      <c r="AH13" s="253">
        <f>+[1]I_Vendite!AK10*[1]I_Vendite!AK44</f>
        <v>0</v>
      </c>
      <c r="AI13" s="253">
        <f>+[1]I_Vendite!AL10*[1]I_Vendite!AL44</f>
        <v>0</v>
      </c>
      <c r="AJ13" s="253">
        <f>+[1]I_Vendite!AM10*[1]I_Vendite!AM44</f>
        <v>0</v>
      </c>
      <c r="AK13" s="253">
        <f>+[1]I_Vendite!AN10*[1]I_Vendite!AN44</f>
        <v>0</v>
      </c>
      <c r="AL13" s="253">
        <f>+[1]I_Vendite!AO10*[1]I_Vendite!AO44</f>
        <v>0</v>
      </c>
      <c r="AM13" s="253">
        <f>+[1]I_Vendite!AP10*[1]I_Vendite!AP44</f>
        <v>0</v>
      </c>
      <c r="AN13" s="253">
        <f>+[1]I_Vendite!AQ10*[1]I_Vendite!AQ44</f>
        <v>0</v>
      </c>
      <c r="AO13" s="253">
        <f>+[1]I_Vendite!AR10*[1]I_Vendite!AR44</f>
        <v>0</v>
      </c>
      <c r="AP13" s="253">
        <f>+[1]I_Vendite!AS10*[1]I_Vendite!AS44</f>
        <v>0</v>
      </c>
      <c r="AQ13" s="253">
        <f>+[1]I_Vendite!AT10*[1]I_Vendite!AT44</f>
        <v>0</v>
      </c>
      <c r="AR13" s="253">
        <f>+[1]I_Vendite!AU10*[1]I_Vendite!AU44</f>
        <v>0</v>
      </c>
      <c r="AS13" s="253">
        <f>+[1]I_Vendite!AV10*[1]I_Vendite!AV44</f>
        <v>0</v>
      </c>
      <c r="AT13" s="253">
        <f>+[1]I_Vendite!AW10*[1]I_Vendite!AW44</f>
        <v>0</v>
      </c>
      <c r="AU13" s="253">
        <f>+[1]I_Vendite!AX10*[1]I_Vendite!AX44</f>
        <v>0</v>
      </c>
      <c r="AV13" s="253">
        <f>+[1]I_Vendite!AY10*[1]I_Vendite!AY44</f>
        <v>0</v>
      </c>
      <c r="AW13" s="253">
        <f>+[1]I_Vendite!AZ10*[1]I_Vendite!AZ44</f>
        <v>0</v>
      </c>
      <c r="AX13" s="253">
        <f>+[1]I_Vendite!BA10*[1]I_Vendite!BA44</f>
        <v>0</v>
      </c>
      <c r="AY13" s="253">
        <f>+[1]I_Vendite!BB10*[1]I_Vendite!BB44</f>
        <v>0</v>
      </c>
      <c r="AZ13" s="253">
        <f>+[1]I_Vendite!BC10*[1]I_Vendite!BC44</f>
        <v>0</v>
      </c>
      <c r="BA13" s="253">
        <f>+[1]I_Vendite!BD10*[1]I_Vendite!BD44</f>
        <v>0</v>
      </c>
      <c r="BB13" s="253">
        <f>+[1]I_Vendite!BE10*[1]I_Vendite!BE44</f>
        <v>0</v>
      </c>
      <c r="BC13" s="253">
        <f>+[1]I_Vendite!BF10*[1]I_Vendite!BF44</f>
        <v>0</v>
      </c>
      <c r="BD13" s="253">
        <f>+[1]I_Vendite!BG10*[1]I_Vendite!BG44</f>
        <v>0</v>
      </c>
      <c r="BE13" s="253">
        <f>+[1]I_Vendite!BH10*[1]I_Vendite!BH44</f>
        <v>0</v>
      </c>
      <c r="BF13" s="253">
        <f>+[1]I_Vendite!BI10*[1]I_Vendite!BI44</f>
        <v>0</v>
      </c>
      <c r="BG13" s="253">
        <f>+[1]I_Vendite!BJ10*[1]I_Vendite!BJ44</f>
        <v>0</v>
      </c>
      <c r="BH13" s="253">
        <f>+[1]I_Vendite!BK10*[1]I_Vendite!BK44</f>
        <v>0</v>
      </c>
      <c r="BI13" s="253">
        <f>+[1]I_Vendite!BL10*[1]I_Vendite!BL44</f>
        <v>0</v>
      </c>
      <c r="BJ13" s="253">
        <f>+[1]I_Vendite!BM10*[1]I_Vendite!BM44</f>
        <v>0</v>
      </c>
      <c r="BK13" s="253">
        <f>+[1]I_Vendite!BN10*[1]I_Vendite!BN44</f>
        <v>0</v>
      </c>
      <c r="BL13" s="253">
        <f>+[1]I_Vendite!BO10*[1]I_Vendite!BO44</f>
        <v>0</v>
      </c>
      <c r="BM13" s="253">
        <f>+[1]I_Vendite!BP10*[1]I_Vendite!BP44</f>
        <v>0</v>
      </c>
      <c r="BN13" s="253">
        <f>+[1]I_Vendite!BQ10*[1]I_Vendite!BQ44</f>
        <v>0</v>
      </c>
      <c r="BO13" s="253">
        <f>+[1]I_Vendite!BR10*[1]I_Vendite!BR44</f>
        <v>0</v>
      </c>
      <c r="BP13" s="253">
        <f>+[1]I_Vendite!BS10*[1]I_Vendite!BS44</f>
        <v>0</v>
      </c>
      <c r="BQ13" s="253">
        <f>+[1]I_Vendite!BT10*[1]I_Vendite!BT44</f>
        <v>0</v>
      </c>
      <c r="BR13" s="253">
        <f>+[1]I_Vendite!BU10*[1]I_Vendite!BU44</f>
        <v>0</v>
      </c>
      <c r="BS13" s="253">
        <f>+[1]I_Vendite!BV10*[1]I_Vendite!BV44</f>
        <v>0</v>
      </c>
      <c r="BT13" s="253">
        <f>+[1]I_Vendite!BW10*[1]I_Vendite!BW44</f>
        <v>0</v>
      </c>
      <c r="BU13" s="253">
        <f>+[1]I_Vendite!BX10*[1]I_Vendite!BX44</f>
        <v>0</v>
      </c>
      <c r="BV13" s="253">
        <f>+[1]I_Vendite!BY10*[1]I_Vendite!BY44</f>
        <v>0</v>
      </c>
      <c r="BW13" s="253">
        <f>+[1]I_Vendite!BZ10*[1]I_Vendite!BZ44</f>
        <v>0</v>
      </c>
      <c r="BX13" s="253">
        <f>+[1]I_Vendite!CA10*[1]I_Vendite!CA44</f>
        <v>0</v>
      </c>
      <c r="BY13" s="253">
        <f>+[1]I_Vendite!CB10*[1]I_Vendite!CB44</f>
        <v>0</v>
      </c>
      <c r="BZ13" s="253">
        <f>+[1]I_Vendite!CC10*[1]I_Vendite!CC44</f>
        <v>0</v>
      </c>
      <c r="CA13" s="253">
        <f>+[1]I_Vendite!CD10*[1]I_Vendite!CD44</f>
        <v>0</v>
      </c>
      <c r="CB13" s="253">
        <f>+[1]I_Vendite!CE10*[1]I_Vendite!CE44</f>
        <v>0</v>
      </c>
      <c r="CC13" s="253">
        <f>+[1]I_Vendite!CF10*[1]I_Vendite!CF44</f>
        <v>0</v>
      </c>
      <c r="CD13" s="253">
        <f>+[1]I_Vendite!CG10*[1]I_Vendite!CG44</f>
        <v>0</v>
      </c>
      <c r="CE13" s="253">
        <f>+[1]I_Vendite!CH10*[1]I_Vendite!CH44</f>
        <v>0</v>
      </c>
      <c r="CF13" s="253">
        <f>+[1]I_Vendite!CI10*[1]I_Vendite!CI44</f>
        <v>0</v>
      </c>
      <c r="CG13" s="253">
        <f>+[1]I_Vendite!CJ10*[1]I_Vendite!CJ44</f>
        <v>0</v>
      </c>
      <c r="CH13" s="253">
        <f>+[1]I_Vendite!CK10*[1]I_Vendite!CK44</f>
        <v>0</v>
      </c>
      <c r="CI13" s="253">
        <f>+[1]I_Vendite!CL10*[1]I_Vendite!CL44</f>
        <v>0</v>
      </c>
      <c r="CJ13" s="253">
        <f>+[1]I_Vendite!CM10*[1]I_Vendite!CM44</f>
        <v>0</v>
      </c>
      <c r="CK13" s="253">
        <f>+[1]I_Vendite!CN10*[1]I_Vendite!CN44</f>
        <v>0</v>
      </c>
      <c r="CL13" s="253">
        <f>+[1]I_Vendite!CO10*[1]I_Vendite!CO44</f>
        <v>0</v>
      </c>
      <c r="CM13" s="253">
        <f>+[1]I_Vendite!CP10*[1]I_Vendite!CP44</f>
        <v>0</v>
      </c>
      <c r="CN13" s="253">
        <f>+[1]I_Vendite!CQ10*[1]I_Vendite!CQ44</f>
        <v>0</v>
      </c>
      <c r="CO13" s="253">
        <f>+[1]I_Vendite!CR10*[1]I_Vendite!CR44</f>
        <v>0</v>
      </c>
      <c r="CP13" s="253">
        <f>+[1]I_Vendite!CS10*[1]I_Vendite!CS44</f>
        <v>0</v>
      </c>
      <c r="CQ13" s="253">
        <f>+[1]I_Vendite!CT10*[1]I_Vendite!CT44</f>
        <v>0</v>
      </c>
      <c r="CR13" s="253">
        <f>+[1]I_Vendite!CU10*[1]I_Vendite!CU44</f>
        <v>0</v>
      </c>
      <c r="CS13" s="253">
        <f>+[1]I_Vendite!CV10*[1]I_Vendite!CV44</f>
        <v>0</v>
      </c>
      <c r="CT13" s="253">
        <f>+[1]I_Vendite!CW10*[1]I_Vendite!CW44</f>
        <v>0</v>
      </c>
      <c r="CU13" s="253">
        <f>+[1]I_Vendite!CX10*[1]I_Vendite!CX44</f>
        <v>0</v>
      </c>
      <c r="CV13" s="253">
        <f>+[1]I_Vendite!CY10*[1]I_Vendite!CY44</f>
        <v>0</v>
      </c>
      <c r="CW13" s="253">
        <f>+[1]I_Vendite!CZ10*[1]I_Vendite!CZ44</f>
        <v>0</v>
      </c>
      <c r="CX13" s="253">
        <f>+[1]I_Vendite!DA10*[1]I_Vendite!DA44</f>
        <v>0</v>
      </c>
      <c r="CY13" s="253">
        <f>+[1]I_Vendite!DB10*[1]I_Vendite!DB44</f>
        <v>0</v>
      </c>
      <c r="CZ13" s="253">
        <f>+[1]I_Vendite!DC10*[1]I_Vendite!DC44</f>
        <v>0</v>
      </c>
      <c r="DA13" s="253">
        <f>+[1]I_Vendite!DD10*[1]I_Vendite!DD44</f>
        <v>0</v>
      </c>
      <c r="DB13" s="253">
        <f>+[1]I_Vendite!DE10*[1]I_Vendite!DE44</f>
        <v>0</v>
      </c>
      <c r="DC13" s="253">
        <f>+[1]I_Vendite!DF10*[1]I_Vendite!DF44</f>
        <v>0</v>
      </c>
      <c r="DD13" s="253">
        <f>+[1]I_Vendite!DG10*[1]I_Vendite!DG44</f>
        <v>0</v>
      </c>
      <c r="DE13" s="253">
        <f>+[1]I_Vendite!DH10*[1]I_Vendite!DH44</f>
        <v>0</v>
      </c>
      <c r="DF13" s="253">
        <f>+[1]I_Vendite!DI10*[1]I_Vendite!DI44</f>
        <v>0</v>
      </c>
      <c r="DG13" s="253">
        <f>+[1]I_Vendite!DJ10*[1]I_Vendite!DJ44</f>
        <v>0</v>
      </c>
      <c r="DH13" s="253">
        <f>+[1]I_Vendite!DK10*[1]I_Vendite!DK44</f>
        <v>0</v>
      </c>
      <c r="DI13" s="253">
        <f>+[1]I_Vendite!DL10*[1]I_Vendite!DL44</f>
        <v>0</v>
      </c>
      <c r="DJ13" s="253">
        <f>+[1]I_Vendite!DM10*[1]I_Vendite!DM44</f>
        <v>0</v>
      </c>
      <c r="DK13" s="253">
        <f>+[1]I_Vendite!DN10*[1]I_Vendite!DN44</f>
        <v>0</v>
      </c>
      <c r="DL13" s="253">
        <f>+[1]I_Vendite!DO10*[1]I_Vendite!DO44</f>
        <v>0</v>
      </c>
      <c r="DM13" s="253">
        <f>+[1]I_Vendite!DP10*[1]I_Vendite!DP44</f>
        <v>0</v>
      </c>
      <c r="DN13" s="253">
        <f>+[1]I_Vendite!DQ10*[1]I_Vendite!DQ44</f>
        <v>0</v>
      </c>
      <c r="DO13" s="253">
        <f>+[1]I_Vendite!DR10*[1]I_Vendite!DR44</f>
        <v>0</v>
      </c>
      <c r="DP13" s="253">
        <f>+[1]I_Vendite!DS10*[1]I_Vendite!DS44</f>
        <v>0</v>
      </c>
      <c r="DQ13" s="253">
        <f>+[1]I_Vendite!DT10*[1]I_Vendite!DT44</f>
        <v>0</v>
      </c>
      <c r="DR13" s="253">
        <f>+[1]I_Vendite!DU10*[1]I_Vendite!DU44</f>
        <v>0</v>
      </c>
      <c r="DS13" s="253">
        <f>+[1]I_Vendite!DV10*[1]I_Vendite!DV44</f>
        <v>0</v>
      </c>
      <c r="DT13" s="253">
        <f>+[1]I_Vendite!DW10*[1]I_Vendite!DW44</f>
        <v>0</v>
      </c>
      <c r="DU13" s="253">
        <f>+[1]I_Vendite!DX10*[1]I_Vendite!DX44</f>
        <v>0</v>
      </c>
      <c r="DV13" s="253">
        <f>+[1]I_Vendite!DY10*[1]I_Vendite!DY44</f>
        <v>0</v>
      </c>
    </row>
    <row r="14" spans="1:126" ht="15.6" thickTop="1" thickBot="1">
      <c r="C14" s="294" t="str">
        <f>+[1]I_Vendite!C11</f>
        <v>Prodotto/Servizio 8</v>
      </c>
      <c r="D14" s="294">
        <f>+[1]I_Vendite!E11</f>
        <v>0.22</v>
      </c>
      <c r="E14" s="335">
        <f>+[1]I_Vendite!G11</f>
        <v>30</v>
      </c>
      <c r="G14" s="253">
        <f>+[1]I_Vendite!J11*[1]I_Vendite!J45</f>
        <v>0</v>
      </c>
      <c r="H14" s="253">
        <f>+[1]I_Vendite!K11*[1]I_Vendite!K45</f>
        <v>0</v>
      </c>
      <c r="I14" s="253">
        <f>+[1]I_Vendite!L11*[1]I_Vendite!L45</f>
        <v>0</v>
      </c>
      <c r="J14" s="253">
        <f>+[1]I_Vendite!M11*[1]I_Vendite!M45</f>
        <v>0</v>
      </c>
      <c r="K14" s="253">
        <f>+[1]I_Vendite!N11*[1]I_Vendite!N45</f>
        <v>0</v>
      </c>
      <c r="L14" s="253">
        <f>+[1]I_Vendite!O11*[1]I_Vendite!O45</f>
        <v>0</v>
      </c>
      <c r="M14" s="253">
        <f>+[1]I_Vendite!P11*[1]I_Vendite!P45</f>
        <v>0</v>
      </c>
      <c r="N14" s="253">
        <f>+[1]I_Vendite!Q11*[1]I_Vendite!Q45</f>
        <v>0</v>
      </c>
      <c r="O14" s="253">
        <f>+[1]I_Vendite!R11*[1]I_Vendite!R45</f>
        <v>0</v>
      </c>
      <c r="P14" s="253">
        <f>+[1]I_Vendite!S11*[1]I_Vendite!S45</f>
        <v>0</v>
      </c>
      <c r="Q14" s="253">
        <f>+[1]I_Vendite!T11*[1]I_Vendite!T45</f>
        <v>0</v>
      </c>
      <c r="R14" s="253">
        <f>+[1]I_Vendite!U11*[1]I_Vendite!U45</f>
        <v>0</v>
      </c>
      <c r="S14" s="253">
        <f>+[1]I_Vendite!V11*[1]I_Vendite!V45</f>
        <v>0</v>
      </c>
      <c r="T14" s="253">
        <f>+[1]I_Vendite!W11*[1]I_Vendite!W45</f>
        <v>0</v>
      </c>
      <c r="U14" s="253">
        <f>+[1]I_Vendite!X11*[1]I_Vendite!X45</f>
        <v>0</v>
      </c>
      <c r="V14" s="253">
        <f>+[1]I_Vendite!Y11*[1]I_Vendite!Y45</f>
        <v>0</v>
      </c>
      <c r="W14" s="253">
        <f>+[1]I_Vendite!Z11*[1]I_Vendite!Z45</f>
        <v>0</v>
      </c>
      <c r="X14" s="253">
        <f>+[1]I_Vendite!AA11*[1]I_Vendite!AA45</f>
        <v>0</v>
      </c>
      <c r="Y14" s="253">
        <f>+[1]I_Vendite!AB11*[1]I_Vendite!AB45</f>
        <v>0</v>
      </c>
      <c r="Z14" s="253">
        <f>+[1]I_Vendite!AC11*[1]I_Vendite!AC45</f>
        <v>0</v>
      </c>
      <c r="AA14" s="253">
        <f>+[1]I_Vendite!AD11*[1]I_Vendite!AD45</f>
        <v>0</v>
      </c>
      <c r="AB14" s="253">
        <f>+[1]I_Vendite!AE11*[1]I_Vendite!AE45</f>
        <v>0</v>
      </c>
      <c r="AC14" s="253">
        <f>+[1]I_Vendite!AF11*[1]I_Vendite!AF45</f>
        <v>0</v>
      </c>
      <c r="AD14" s="253">
        <f>+[1]I_Vendite!AG11*[1]I_Vendite!AG45</f>
        <v>0</v>
      </c>
      <c r="AE14" s="253">
        <f>+[1]I_Vendite!AH11*[1]I_Vendite!AH45</f>
        <v>0</v>
      </c>
      <c r="AF14" s="253">
        <f>+[1]I_Vendite!AI11*[1]I_Vendite!AI45</f>
        <v>0</v>
      </c>
      <c r="AG14" s="253">
        <f>+[1]I_Vendite!AJ11*[1]I_Vendite!AJ45</f>
        <v>0</v>
      </c>
      <c r="AH14" s="253">
        <f>+[1]I_Vendite!AK11*[1]I_Vendite!AK45</f>
        <v>0</v>
      </c>
      <c r="AI14" s="253">
        <f>+[1]I_Vendite!AL11*[1]I_Vendite!AL45</f>
        <v>0</v>
      </c>
      <c r="AJ14" s="253">
        <f>+[1]I_Vendite!AM11*[1]I_Vendite!AM45</f>
        <v>0</v>
      </c>
      <c r="AK14" s="253">
        <f>+[1]I_Vendite!AN11*[1]I_Vendite!AN45</f>
        <v>0</v>
      </c>
      <c r="AL14" s="253">
        <f>+[1]I_Vendite!AO11*[1]I_Vendite!AO45</f>
        <v>0</v>
      </c>
      <c r="AM14" s="253">
        <f>+[1]I_Vendite!AP11*[1]I_Vendite!AP45</f>
        <v>0</v>
      </c>
      <c r="AN14" s="253">
        <f>+[1]I_Vendite!AQ11*[1]I_Vendite!AQ45</f>
        <v>0</v>
      </c>
      <c r="AO14" s="253">
        <f>+[1]I_Vendite!AR11*[1]I_Vendite!AR45</f>
        <v>0</v>
      </c>
      <c r="AP14" s="253">
        <f>+[1]I_Vendite!AS11*[1]I_Vendite!AS45</f>
        <v>0</v>
      </c>
      <c r="AQ14" s="253">
        <f>+[1]I_Vendite!AT11*[1]I_Vendite!AT45</f>
        <v>0</v>
      </c>
      <c r="AR14" s="253">
        <f>+[1]I_Vendite!AU11*[1]I_Vendite!AU45</f>
        <v>0</v>
      </c>
      <c r="AS14" s="253">
        <f>+[1]I_Vendite!AV11*[1]I_Vendite!AV45</f>
        <v>0</v>
      </c>
      <c r="AT14" s="253">
        <f>+[1]I_Vendite!AW11*[1]I_Vendite!AW45</f>
        <v>0</v>
      </c>
      <c r="AU14" s="253">
        <f>+[1]I_Vendite!AX11*[1]I_Vendite!AX45</f>
        <v>0</v>
      </c>
      <c r="AV14" s="253">
        <f>+[1]I_Vendite!AY11*[1]I_Vendite!AY45</f>
        <v>0</v>
      </c>
      <c r="AW14" s="253">
        <f>+[1]I_Vendite!AZ11*[1]I_Vendite!AZ45</f>
        <v>0</v>
      </c>
      <c r="AX14" s="253">
        <f>+[1]I_Vendite!BA11*[1]I_Vendite!BA45</f>
        <v>0</v>
      </c>
      <c r="AY14" s="253">
        <f>+[1]I_Vendite!BB11*[1]I_Vendite!BB45</f>
        <v>0</v>
      </c>
      <c r="AZ14" s="253">
        <f>+[1]I_Vendite!BC11*[1]I_Vendite!BC45</f>
        <v>0</v>
      </c>
      <c r="BA14" s="253">
        <f>+[1]I_Vendite!BD11*[1]I_Vendite!BD45</f>
        <v>0</v>
      </c>
      <c r="BB14" s="253">
        <f>+[1]I_Vendite!BE11*[1]I_Vendite!BE45</f>
        <v>0</v>
      </c>
      <c r="BC14" s="253">
        <f>+[1]I_Vendite!BF11*[1]I_Vendite!BF45</f>
        <v>0</v>
      </c>
      <c r="BD14" s="253">
        <f>+[1]I_Vendite!BG11*[1]I_Vendite!BG45</f>
        <v>0</v>
      </c>
      <c r="BE14" s="253">
        <f>+[1]I_Vendite!BH11*[1]I_Vendite!BH45</f>
        <v>0</v>
      </c>
      <c r="BF14" s="253">
        <f>+[1]I_Vendite!BI11*[1]I_Vendite!BI45</f>
        <v>0</v>
      </c>
      <c r="BG14" s="253">
        <f>+[1]I_Vendite!BJ11*[1]I_Vendite!BJ45</f>
        <v>0</v>
      </c>
      <c r="BH14" s="253">
        <f>+[1]I_Vendite!BK11*[1]I_Vendite!BK45</f>
        <v>0</v>
      </c>
      <c r="BI14" s="253">
        <f>+[1]I_Vendite!BL11*[1]I_Vendite!BL45</f>
        <v>0</v>
      </c>
      <c r="BJ14" s="253">
        <f>+[1]I_Vendite!BM11*[1]I_Vendite!BM45</f>
        <v>0</v>
      </c>
      <c r="BK14" s="253">
        <f>+[1]I_Vendite!BN11*[1]I_Vendite!BN45</f>
        <v>0</v>
      </c>
      <c r="BL14" s="253">
        <f>+[1]I_Vendite!BO11*[1]I_Vendite!BO45</f>
        <v>0</v>
      </c>
      <c r="BM14" s="253">
        <f>+[1]I_Vendite!BP11*[1]I_Vendite!BP45</f>
        <v>0</v>
      </c>
      <c r="BN14" s="253">
        <f>+[1]I_Vendite!BQ11*[1]I_Vendite!BQ45</f>
        <v>0</v>
      </c>
      <c r="BO14" s="253">
        <f>+[1]I_Vendite!BR11*[1]I_Vendite!BR45</f>
        <v>0</v>
      </c>
      <c r="BP14" s="253">
        <f>+[1]I_Vendite!BS11*[1]I_Vendite!BS45</f>
        <v>0</v>
      </c>
      <c r="BQ14" s="253">
        <f>+[1]I_Vendite!BT11*[1]I_Vendite!BT45</f>
        <v>0</v>
      </c>
      <c r="BR14" s="253">
        <f>+[1]I_Vendite!BU11*[1]I_Vendite!BU45</f>
        <v>0</v>
      </c>
      <c r="BS14" s="253">
        <f>+[1]I_Vendite!BV11*[1]I_Vendite!BV45</f>
        <v>0</v>
      </c>
      <c r="BT14" s="253">
        <f>+[1]I_Vendite!BW11*[1]I_Vendite!BW45</f>
        <v>0</v>
      </c>
      <c r="BU14" s="253">
        <f>+[1]I_Vendite!BX11*[1]I_Vendite!BX45</f>
        <v>0</v>
      </c>
      <c r="BV14" s="253">
        <f>+[1]I_Vendite!BY11*[1]I_Vendite!BY45</f>
        <v>0</v>
      </c>
      <c r="BW14" s="253">
        <f>+[1]I_Vendite!BZ11*[1]I_Vendite!BZ45</f>
        <v>0</v>
      </c>
      <c r="BX14" s="253">
        <f>+[1]I_Vendite!CA11*[1]I_Vendite!CA45</f>
        <v>0</v>
      </c>
      <c r="BY14" s="253">
        <f>+[1]I_Vendite!CB11*[1]I_Vendite!CB45</f>
        <v>0</v>
      </c>
      <c r="BZ14" s="253">
        <f>+[1]I_Vendite!CC11*[1]I_Vendite!CC45</f>
        <v>0</v>
      </c>
      <c r="CA14" s="253">
        <f>+[1]I_Vendite!CD11*[1]I_Vendite!CD45</f>
        <v>0</v>
      </c>
      <c r="CB14" s="253">
        <f>+[1]I_Vendite!CE11*[1]I_Vendite!CE45</f>
        <v>0</v>
      </c>
      <c r="CC14" s="253">
        <f>+[1]I_Vendite!CF11*[1]I_Vendite!CF45</f>
        <v>0</v>
      </c>
      <c r="CD14" s="253">
        <f>+[1]I_Vendite!CG11*[1]I_Vendite!CG45</f>
        <v>0</v>
      </c>
      <c r="CE14" s="253">
        <f>+[1]I_Vendite!CH11*[1]I_Vendite!CH45</f>
        <v>0</v>
      </c>
      <c r="CF14" s="253">
        <f>+[1]I_Vendite!CI11*[1]I_Vendite!CI45</f>
        <v>0</v>
      </c>
      <c r="CG14" s="253">
        <f>+[1]I_Vendite!CJ11*[1]I_Vendite!CJ45</f>
        <v>0</v>
      </c>
      <c r="CH14" s="253">
        <f>+[1]I_Vendite!CK11*[1]I_Vendite!CK45</f>
        <v>0</v>
      </c>
      <c r="CI14" s="253">
        <f>+[1]I_Vendite!CL11*[1]I_Vendite!CL45</f>
        <v>0</v>
      </c>
      <c r="CJ14" s="253">
        <f>+[1]I_Vendite!CM11*[1]I_Vendite!CM45</f>
        <v>0</v>
      </c>
      <c r="CK14" s="253">
        <f>+[1]I_Vendite!CN11*[1]I_Vendite!CN45</f>
        <v>0</v>
      </c>
      <c r="CL14" s="253">
        <f>+[1]I_Vendite!CO11*[1]I_Vendite!CO45</f>
        <v>0</v>
      </c>
      <c r="CM14" s="253">
        <f>+[1]I_Vendite!CP11*[1]I_Vendite!CP45</f>
        <v>0</v>
      </c>
      <c r="CN14" s="253">
        <f>+[1]I_Vendite!CQ11*[1]I_Vendite!CQ45</f>
        <v>0</v>
      </c>
      <c r="CO14" s="253">
        <f>+[1]I_Vendite!CR11*[1]I_Vendite!CR45</f>
        <v>0</v>
      </c>
      <c r="CP14" s="253">
        <f>+[1]I_Vendite!CS11*[1]I_Vendite!CS45</f>
        <v>0</v>
      </c>
      <c r="CQ14" s="253">
        <f>+[1]I_Vendite!CT11*[1]I_Vendite!CT45</f>
        <v>0</v>
      </c>
      <c r="CR14" s="253">
        <f>+[1]I_Vendite!CU11*[1]I_Vendite!CU45</f>
        <v>0</v>
      </c>
      <c r="CS14" s="253">
        <f>+[1]I_Vendite!CV11*[1]I_Vendite!CV45</f>
        <v>0</v>
      </c>
      <c r="CT14" s="253">
        <f>+[1]I_Vendite!CW11*[1]I_Vendite!CW45</f>
        <v>0</v>
      </c>
      <c r="CU14" s="253">
        <f>+[1]I_Vendite!CX11*[1]I_Vendite!CX45</f>
        <v>0</v>
      </c>
      <c r="CV14" s="253">
        <f>+[1]I_Vendite!CY11*[1]I_Vendite!CY45</f>
        <v>0</v>
      </c>
      <c r="CW14" s="253">
        <f>+[1]I_Vendite!CZ11*[1]I_Vendite!CZ45</f>
        <v>0</v>
      </c>
      <c r="CX14" s="253">
        <f>+[1]I_Vendite!DA11*[1]I_Vendite!DA45</f>
        <v>0</v>
      </c>
      <c r="CY14" s="253">
        <f>+[1]I_Vendite!DB11*[1]I_Vendite!DB45</f>
        <v>0</v>
      </c>
      <c r="CZ14" s="253">
        <f>+[1]I_Vendite!DC11*[1]I_Vendite!DC45</f>
        <v>0</v>
      </c>
      <c r="DA14" s="253">
        <f>+[1]I_Vendite!DD11*[1]I_Vendite!DD45</f>
        <v>0</v>
      </c>
      <c r="DB14" s="253">
        <f>+[1]I_Vendite!DE11*[1]I_Vendite!DE45</f>
        <v>0</v>
      </c>
      <c r="DC14" s="253">
        <f>+[1]I_Vendite!DF11*[1]I_Vendite!DF45</f>
        <v>0</v>
      </c>
      <c r="DD14" s="253">
        <f>+[1]I_Vendite!DG11*[1]I_Vendite!DG45</f>
        <v>0</v>
      </c>
      <c r="DE14" s="253">
        <f>+[1]I_Vendite!DH11*[1]I_Vendite!DH45</f>
        <v>0</v>
      </c>
      <c r="DF14" s="253">
        <f>+[1]I_Vendite!DI11*[1]I_Vendite!DI45</f>
        <v>0</v>
      </c>
      <c r="DG14" s="253">
        <f>+[1]I_Vendite!DJ11*[1]I_Vendite!DJ45</f>
        <v>0</v>
      </c>
      <c r="DH14" s="253">
        <f>+[1]I_Vendite!DK11*[1]I_Vendite!DK45</f>
        <v>0</v>
      </c>
      <c r="DI14" s="253">
        <f>+[1]I_Vendite!DL11*[1]I_Vendite!DL45</f>
        <v>0</v>
      </c>
      <c r="DJ14" s="253">
        <f>+[1]I_Vendite!DM11*[1]I_Vendite!DM45</f>
        <v>0</v>
      </c>
      <c r="DK14" s="253">
        <f>+[1]I_Vendite!DN11*[1]I_Vendite!DN45</f>
        <v>0</v>
      </c>
      <c r="DL14" s="253">
        <f>+[1]I_Vendite!DO11*[1]I_Vendite!DO45</f>
        <v>0</v>
      </c>
      <c r="DM14" s="253">
        <f>+[1]I_Vendite!DP11*[1]I_Vendite!DP45</f>
        <v>0</v>
      </c>
      <c r="DN14" s="253">
        <f>+[1]I_Vendite!DQ11*[1]I_Vendite!DQ45</f>
        <v>0</v>
      </c>
      <c r="DO14" s="253">
        <f>+[1]I_Vendite!DR11*[1]I_Vendite!DR45</f>
        <v>0</v>
      </c>
      <c r="DP14" s="253">
        <f>+[1]I_Vendite!DS11*[1]I_Vendite!DS45</f>
        <v>0</v>
      </c>
      <c r="DQ14" s="253">
        <f>+[1]I_Vendite!DT11*[1]I_Vendite!DT45</f>
        <v>0</v>
      </c>
      <c r="DR14" s="253">
        <f>+[1]I_Vendite!DU11*[1]I_Vendite!DU45</f>
        <v>0</v>
      </c>
      <c r="DS14" s="253">
        <f>+[1]I_Vendite!DV11*[1]I_Vendite!DV45</f>
        <v>0</v>
      </c>
      <c r="DT14" s="253">
        <f>+[1]I_Vendite!DW11*[1]I_Vendite!DW45</f>
        <v>0</v>
      </c>
      <c r="DU14" s="253">
        <f>+[1]I_Vendite!DX11*[1]I_Vendite!DX45</f>
        <v>0</v>
      </c>
      <c r="DV14" s="253">
        <f>+[1]I_Vendite!DY11*[1]I_Vendite!DY45</f>
        <v>0</v>
      </c>
    </row>
    <row r="15" spans="1:126" ht="15.6" thickTop="1" thickBot="1">
      <c r="C15" s="294" t="str">
        <f>+[1]I_Vendite!C12</f>
        <v>Prodotto/Servizio 9</v>
      </c>
      <c r="D15" s="294">
        <f>+[1]I_Vendite!E12</f>
        <v>0.22</v>
      </c>
      <c r="E15" s="335">
        <f>+[1]I_Vendite!G12</f>
        <v>30</v>
      </c>
      <c r="G15" s="253">
        <f>+[1]I_Vendite!J12*[1]I_Vendite!J46</f>
        <v>0</v>
      </c>
      <c r="H15" s="253">
        <f>+[1]I_Vendite!K12*[1]I_Vendite!K46</f>
        <v>0</v>
      </c>
      <c r="I15" s="253">
        <f>+[1]I_Vendite!L12*[1]I_Vendite!L46</f>
        <v>0</v>
      </c>
      <c r="J15" s="253">
        <f>+[1]I_Vendite!M12*[1]I_Vendite!M46</f>
        <v>0</v>
      </c>
      <c r="K15" s="253">
        <f>+[1]I_Vendite!N12*[1]I_Vendite!N46</f>
        <v>0</v>
      </c>
      <c r="L15" s="253">
        <f>+[1]I_Vendite!O12*[1]I_Vendite!O46</f>
        <v>0</v>
      </c>
      <c r="M15" s="253">
        <f>+[1]I_Vendite!P12*[1]I_Vendite!P46</f>
        <v>0</v>
      </c>
      <c r="N15" s="253">
        <f>+[1]I_Vendite!Q12*[1]I_Vendite!Q46</f>
        <v>0</v>
      </c>
      <c r="O15" s="253">
        <f>+[1]I_Vendite!R12*[1]I_Vendite!R46</f>
        <v>0</v>
      </c>
      <c r="P15" s="253">
        <f>+[1]I_Vendite!S12*[1]I_Vendite!S46</f>
        <v>0</v>
      </c>
      <c r="Q15" s="253">
        <f>+[1]I_Vendite!T12*[1]I_Vendite!T46</f>
        <v>0</v>
      </c>
      <c r="R15" s="253">
        <f>+[1]I_Vendite!U12*[1]I_Vendite!U46</f>
        <v>0</v>
      </c>
      <c r="S15" s="253">
        <f>+[1]I_Vendite!V12*[1]I_Vendite!V46</f>
        <v>0</v>
      </c>
      <c r="T15" s="253">
        <f>+[1]I_Vendite!W12*[1]I_Vendite!W46</f>
        <v>0</v>
      </c>
      <c r="U15" s="253">
        <f>+[1]I_Vendite!X12*[1]I_Vendite!X46</f>
        <v>0</v>
      </c>
      <c r="V15" s="253">
        <f>+[1]I_Vendite!Y12*[1]I_Vendite!Y46</f>
        <v>0</v>
      </c>
      <c r="W15" s="253">
        <f>+[1]I_Vendite!Z12*[1]I_Vendite!Z46</f>
        <v>0</v>
      </c>
      <c r="X15" s="253">
        <f>+[1]I_Vendite!AA12*[1]I_Vendite!AA46</f>
        <v>0</v>
      </c>
      <c r="Y15" s="253">
        <f>+[1]I_Vendite!AB12*[1]I_Vendite!AB46</f>
        <v>0</v>
      </c>
      <c r="Z15" s="253">
        <f>+[1]I_Vendite!AC12*[1]I_Vendite!AC46</f>
        <v>0</v>
      </c>
      <c r="AA15" s="253">
        <f>+[1]I_Vendite!AD12*[1]I_Vendite!AD46</f>
        <v>0</v>
      </c>
      <c r="AB15" s="253">
        <f>+[1]I_Vendite!AE12*[1]I_Vendite!AE46</f>
        <v>0</v>
      </c>
      <c r="AC15" s="253">
        <f>+[1]I_Vendite!AF12*[1]I_Vendite!AF46</f>
        <v>0</v>
      </c>
      <c r="AD15" s="253">
        <f>+[1]I_Vendite!AG12*[1]I_Vendite!AG46</f>
        <v>0</v>
      </c>
      <c r="AE15" s="253">
        <f>+[1]I_Vendite!AH12*[1]I_Vendite!AH46</f>
        <v>0</v>
      </c>
      <c r="AF15" s="253">
        <f>+[1]I_Vendite!AI12*[1]I_Vendite!AI46</f>
        <v>0</v>
      </c>
      <c r="AG15" s="253">
        <f>+[1]I_Vendite!AJ12*[1]I_Vendite!AJ46</f>
        <v>0</v>
      </c>
      <c r="AH15" s="253">
        <f>+[1]I_Vendite!AK12*[1]I_Vendite!AK46</f>
        <v>0</v>
      </c>
      <c r="AI15" s="253">
        <f>+[1]I_Vendite!AL12*[1]I_Vendite!AL46</f>
        <v>0</v>
      </c>
      <c r="AJ15" s="253">
        <f>+[1]I_Vendite!AM12*[1]I_Vendite!AM46</f>
        <v>0</v>
      </c>
      <c r="AK15" s="253">
        <f>+[1]I_Vendite!AN12*[1]I_Vendite!AN46</f>
        <v>0</v>
      </c>
      <c r="AL15" s="253">
        <f>+[1]I_Vendite!AO12*[1]I_Vendite!AO46</f>
        <v>0</v>
      </c>
      <c r="AM15" s="253">
        <f>+[1]I_Vendite!AP12*[1]I_Vendite!AP46</f>
        <v>0</v>
      </c>
      <c r="AN15" s="253">
        <f>+[1]I_Vendite!AQ12*[1]I_Vendite!AQ46</f>
        <v>0</v>
      </c>
      <c r="AO15" s="253">
        <f>+[1]I_Vendite!AR12*[1]I_Vendite!AR46</f>
        <v>0</v>
      </c>
      <c r="AP15" s="253">
        <f>+[1]I_Vendite!AS12*[1]I_Vendite!AS46</f>
        <v>0</v>
      </c>
      <c r="AQ15" s="253">
        <f>+[1]I_Vendite!AT12*[1]I_Vendite!AT46</f>
        <v>0</v>
      </c>
      <c r="AR15" s="253">
        <f>+[1]I_Vendite!AU12*[1]I_Vendite!AU46</f>
        <v>0</v>
      </c>
      <c r="AS15" s="253">
        <f>+[1]I_Vendite!AV12*[1]I_Vendite!AV46</f>
        <v>0</v>
      </c>
      <c r="AT15" s="253">
        <f>+[1]I_Vendite!AW12*[1]I_Vendite!AW46</f>
        <v>0</v>
      </c>
      <c r="AU15" s="253">
        <f>+[1]I_Vendite!AX12*[1]I_Vendite!AX46</f>
        <v>0</v>
      </c>
      <c r="AV15" s="253">
        <f>+[1]I_Vendite!AY12*[1]I_Vendite!AY46</f>
        <v>0</v>
      </c>
      <c r="AW15" s="253">
        <f>+[1]I_Vendite!AZ12*[1]I_Vendite!AZ46</f>
        <v>0</v>
      </c>
      <c r="AX15" s="253">
        <f>+[1]I_Vendite!BA12*[1]I_Vendite!BA46</f>
        <v>0</v>
      </c>
      <c r="AY15" s="253">
        <f>+[1]I_Vendite!BB12*[1]I_Vendite!BB46</f>
        <v>0</v>
      </c>
      <c r="AZ15" s="253">
        <f>+[1]I_Vendite!BC12*[1]I_Vendite!BC46</f>
        <v>0</v>
      </c>
      <c r="BA15" s="253">
        <f>+[1]I_Vendite!BD12*[1]I_Vendite!BD46</f>
        <v>0</v>
      </c>
      <c r="BB15" s="253">
        <f>+[1]I_Vendite!BE12*[1]I_Vendite!BE46</f>
        <v>0</v>
      </c>
      <c r="BC15" s="253">
        <f>+[1]I_Vendite!BF12*[1]I_Vendite!BF46</f>
        <v>0</v>
      </c>
      <c r="BD15" s="253">
        <f>+[1]I_Vendite!BG12*[1]I_Vendite!BG46</f>
        <v>0</v>
      </c>
      <c r="BE15" s="253">
        <f>+[1]I_Vendite!BH12*[1]I_Vendite!BH46</f>
        <v>0</v>
      </c>
      <c r="BF15" s="253">
        <f>+[1]I_Vendite!BI12*[1]I_Vendite!BI46</f>
        <v>0</v>
      </c>
      <c r="BG15" s="253">
        <f>+[1]I_Vendite!BJ12*[1]I_Vendite!BJ46</f>
        <v>0</v>
      </c>
      <c r="BH15" s="253">
        <f>+[1]I_Vendite!BK12*[1]I_Vendite!BK46</f>
        <v>0</v>
      </c>
      <c r="BI15" s="253">
        <f>+[1]I_Vendite!BL12*[1]I_Vendite!BL46</f>
        <v>0</v>
      </c>
      <c r="BJ15" s="253">
        <f>+[1]I_Vendite!BM12*[1]I_Vendite!BM46</f>
        <v>0</v>
      </c>
      <c r="BK15" s="253">
        <f>+[1]I_Vendite!BN12*[1]I_Vendite!BN46</f>
        <v>0</v>
      </c>
      <c r="BL15" s="253">
        <f>+[1]I_Vendite!BO12*[1]I_Vendite!BO46</f>
        <v>0</v>
      </c>
      <c r="BM15" s="253">
        <f>+[1]I_Vendite!BP12*[1]I_Vendite!BP46</f>
        <v>0</v>
      </c>
      <c r="BN15" s="253">
        <f>+[1]I_Vendite!BQ12*[1]I_Vendite!BQ46</f>
        <v>0</v>
      </c>
      <c r="BO15" s="253">
        <f>+[1]I_Vendite!BR12*[1]I_Vendite!BR46</f>
        <v>0</v>
      </c>
      <c r="BP15" s="253">
        <f>+[1]I_Vendite!BS12*[1]I_Vendite!BS46</f>
        <v>0</v>
      </c>
      <c r="BQ15" s="253">
        <f>+[1]I_Vendite!BT12*[1]I_Vendite!BT46</f>
        <v>0</v>
      </c>
      <c r="BR15" s="253">
        <f>+[1]I_Vendite!BU12*[1]I_Vendite!BU46</f>
        <v>0</v>
      </c>
      <c r="BS15" s="253">
        <f>+[1]I_Vendite!BV12*[1]I_Vendite!BV46</f>
        <v>0</v>
      </c>
      <c r="BT15" s="253">
        <f>+[1]I_Vendite!BW12*[1]I_Vendite!BW46</f>
        <v>0</v>
      </c>
      <c r="BU15" s="253">
        <f>+[1]I_Vendite!BX12*[1]I_Vendite!BX46</f>
        <v>0</v>
      </c>
      <c r="BV15" s="253">
        <f>+[1]I_Vendite!BY12*[1]I_Vendite!BY46</f>
        <v>0</v>
      </c>
      <c r="BW15" s="253">
        <f>+[1]I_Vendite!BZ12*[1]I_Vendite!BZ46</f>
        <v>0</v>
      </c>
      <c r="BX15" s="253">
        <f>+[1]I_Vendite!CA12*[1]I_Vendite!CA46</f>
        <v>0</v>
      </c>
      <c r="BY15" s="253">
        <f>+[1]I_Vendite!CB12*[1]I_Vendite!CB46</f>
        <v>0</v>
      </c>
      <c r="BZ15" s="253">
        <f>+[1]I_Vendite!CC12*[1]I_Vendite!CC46</f>
        <v>0</v>
      </c>
      <c r="CA15" s="253">
        <f>+[1]I_Vendite!CD12*[1]I_Vendite!CD46</f>
        <v>0</v>
      </c>
      <c r="CB15" s="253">
        <f>+[1]I_Vendite!CE12*[1]I_Vendite!CE46</f>
        <v>0</v>
      </c>
      <c r="CC15" s="253">
        <f>+[1]I_Vendite!CF12*[1]I_Vendite!CF46</f>
        <v>0</v>
      </c>
      <c r="CD15" s="253">
        <f>+[1]I_Vendite!CG12*[1]I_Vendite!CG46</f>
        <v>0</v>
      </c>
      <c r="CE15" s="253">
        <f>+[1]I_Vendite!CH12*[1]I_Vendite!CH46</f>
        <v>0</v>
      </c>
      <c r="CF15" s="253">
        <f>+[1]I_Vendite!CI12*[1]I_Vendite!CI46</f>
        <v>0</v>
      </c>
      <c r="CG15" s="253">
        <f>+[1]I_Vendite!CJ12*[1]I_Vendite!CJ46</f>
        <v>0</v>
      </c>
      <c r="CH15" s="253">
        <f>+[1]I_Vendite!CK12*[1]I_Vendite!CK46</f>
        <v>0</v>
      </c>
      <c r="CI15" s="253">
        <f>+[1]I_Vendite!CL12*[1]I_Vendite!CL46</f>
        <v>0</v>
      </c>
      <c r="CJ15" s="253">
        <f>+[1]I_Vendite!CM12*[1]I_Vendite!CM46</f>
        <v>0</v>
      </c>
      <c r="CK15" s="253">
        <f>+[1]I_Vendite!CN12*[1]I_Vendite!CN46</f>
        <v>0</v>
      </c>
      <c r="CL15" s="253">
        <f>+[1]I_Vendite!CO12*[1]I_Vendite!CO46</f>
        <v>0</v>
      </c>
      <c r="CM15" s="253">
        <f>+[1]I_Vendite!CP12*[1]I_Vendite!CP46</f>
        <v>0</v>
      </c>
      <c r="CN15" s="253">
        <f>+[1]I_Vendite!CQ12*[1]I_Vendite!CQ46</f>
        <v>0</v>
      </c>
      <c r="CO15" s="253">
        <f>+[1]I_Vendite!CR12*[1]I_Vendite!CR46</f>
        <v>0</v>
      </c>
      <c r="CP15" s="253">
        <f>+[1]I_Vendite!CS12*[1]I_Vendite!CS46</f>
        <v>0</v>
      </c>
      <c r="CQ15" s="253">
        <f>+[1]I_Vendite!CT12*[1]I_Vendite!CT46</f>
        <v>0</v>
      </c>
      <c r="CR15" s="253">
        <f>+[1]I_Vendite!CU12*[1]I_Vendite!CU46</f>
        <v>0</v>
      </c>
      <c r="CS15" s="253">
        <f>+[1]I_Vendite!CV12*[1]I_Vendite!CV46</f>
        <v>0</v>
      </c>
      <c r="CT15" s="253">
        <f>+[1]I_Vendite!CW12*[1]I_Vendite!CW46</f>
        <v>0</v>
      </c>
      <c r="CU15" s="253">
        <f>+[1]I_Vendite!CX12*[1]I_Vendite!CX46</f>
        <v>0</v>
      </c>
      <c r="CV15" s="253">
        <f>+[1]I_Vendite!CY12*[1]I_Vendite!CY46</f>
        <v>0</v>
      </c>
      <c r="CW15" s="253">
        <f>+[1]I_Vendite!CZ12*[1]I_Vendite!CZ46</f>
        <v>0</v>
      </c>
      <c r="CX15" s="253">
        <f>+[1]I_Vendite!DA12*[1]I_Vendite!DA46</f>
        <v>0</v>
      </c>
      <c r="CY15" s="253">
        <f>+[1]I_Vendite!DB12*[1]I_Vendite!DB46</f>
        <v>0</v>
      </c>
      <c r="CZ15" s="253">
        <f>+[1]I_Vendite!DC12*[1]I_Vendite!DC46</f>
        <v>0</v>
      </c>
      <c r="DA15" s="253">
        <f>+[1]I_Vendite!DD12*[1]I_Vendite!DD46</f>
        <v>0</v>
      </c>
      <c r="DB15" s="253">
        <f>+[1]I_Vendite!DE12*[1]I_Vendite!DE46</f>
        <v>0</v>
      </c>
      <c r="DC15" s="253">
        <f>+[1]I_Vendite!DF12*[1]I_Vendite!DF46</f>
        <v>0</v>
      </c>
      <c r="DD15" s="253">
        <f>+[1]I_Vendite!DG12*[1]I_Vendite!DG46</f>
        <v>0</v>
      </c>
      <c r="DE15" s="253">
        <f>+[1]I_Vendite!DH12*[1]I_Vendite!DH46</f>
        <v>0</v>
      </c>
      <c r="DF15" s="253">
        <f>+[1]I_Vendite!DI12*[1]I_Vendite!DI46</f>
        <v>0</v>
      </c>
      <c r="DG15" s="253">
        <f>+[1]I_Vendite!DJ12*[1]I_Vendite!DJ46</f>
        <v>0</v>
      </c>
      <c r="DH15" s="253">
        <f>+[1]I_Vendite!DK12*[1]I_Vendite!DK46</f>
        <v>0</v>
      </c>
      <c r="DI15" s="253">
        <f>+[1]I_Vendite!DL12*[1]I_Vendite!DL46</f>
        <v>0</v>
      </c>
      <c r="DJ15" s="253">
        <f>+[1]I_Vendite!DM12*[1]I_Vendite!DM46</f>
        <v>0</v>
      </c>
      <c r="DK15" s="253">
        <f>+[1]I_Vendite!DN12*[1]I_Vendite!DN46</f>
        <v>0</v>
      </c>
      <c r="DL15" s="253">
        <f>+[1]I_Vendite!DO12*[1]I_Vendite!DO46</f>
        <v>0</v>
      </c>
      <c r="DM15" s="253">
        <f>+[1]I_Vendite!DP12*[1]I_Vendite!DP46</f>
        <v>0</v>
      </c>
      <c r="DN15" s="253">
        <f>+[1]I_Vendite!DQ12*[1]I_Vendite!DQ46</f>
        <v>0</v>
      </c>
      <c r="DO15" s="253">
        <f>+[1]I_Vendite!DR12*[1]I_Vendite!DR46</f>
        <v>0</v>
      </c>
      <c r="DP15" s="253">
        <f>+[1]I_Vendite!DS12*[1]I_Vendite!DS46</f>
        <v>0</v>
      </c>
      <c r="DQ15" s="253">
        <f>+[1]I_Vendite!DT12*[1]I_Vendite!DT46</f>
        <v>0</v>
      </c>
      <c r="DR15" s="253">
        <f>+[1]I_Vendite!DU12*[1]I_Vendite!DU46</f>
        <v>0</v>
      </c>
      <c r="DS15" s="253">
        <f>+[1]I_Vendite!DV12*[1]I_Vendite!DV46</f>
        <v>0</v>
      </c>
      <c r="DT15" s="253">
        <f>+[1]I_Vendite!DW12*[1]I_Vendite!DW46</f>
        <v>0</v>
      </c>
      <c r="DU15" s="253">
        <f>+[1]I_Vendite!DX12*[1]I_Vendite!DX46</f>
        <v>0</v>
      </c>
      <c r="DV15" s="253">
        <f>+[1]I_Vendite!DY12*[1]I_Vendite!DY46</f>
        <v>0</v>
      </c>
    </row>
    <row r="16" spans="1:126" ht="15.6" thickTop="1" thickBot="1">
      <c r="C16" s="294" t="str">
        <f>+[1]I_Vendite!C13</f>
        <v>Prodotto/Servizio 10</v>
      </c>
      <c r="D16" s="294">
        <f>+[1]I_Vendite!E13</f>
        <v>0.22</v>
      </c>
      <c r="E16" s="335">
        <f>+[1]I_Vendite!G13</f>
        <v>30</v>
      </c>
      <c r="G16" s="253">
        <f>+[1]I_Vendite!J13*[1]I_Vendite!J47</f>
        <v>0</v>
      </c>
      <c r="H16" s="253">
        <f>+[1]I_Vendite!K13*[1]I_Vendite!K47</f>
        <v>0</v>
      </c>
      <c r="I16" s="253">
        <f>+[1]I_Vendite!L13*[1]I_Vendite!L47</f>
        <v>0</v>
      </c>
      <c r="J16" s="253">
        <f>+[1]I_Vendite!M13*[1]I_Vendite!M47</f>
        <v>0</v>
      </c>
      <c r="K16" s="253">
        <f>+[1]I_Vendite!N13*[1]I_Vendite!N47</f>
        <v>0</v>
      </c>
      <c r="L16" s="253">
        <f>+[1]I_Vendite!O13*[1]I_Vendite!O47</f>
        <v>0</v>
      </c>
      <c r="M16" s="253">
        <f>+[1]I_Vendite!P13*[1]I_Vendite!P47</f>
        <v>0</v>
      </c>
      <c r="N16" s="253">
        <f>+[1]I_Vendite!Q13*[1]I_Vendite!Q47</f>
        <v>0</v>
      </c>
      <c r="O16" s="253">
        <f>+[1]I_Vendite!R13*[1]I_Vendite!R47</f>
        <v>0</v>
      </c>
      <c r="P16" s="253">
        <f>+[1]I_Vendite!S13*[1]I_Vendite!S47</f>
        <v>0</v>
      </c>
      <c r="Q16" s="253">
        <f>+[1]I_Vendite!T13*[1]I_Vendite!T47</f>
        <v>0</v>
      </c>
      <c r="R16" s="253">
        <f>+[1]I_Vendite!U13*[1]I_Vendite!U47</f>
        <v>0</v>
      </c>
      <c r="S16" s="253">
        <f>+[1]I_Vendite!V13*[1]I_Vendite!V47</f>
        <v>0</v>
      </c>
      <c r="T16" s="253">
        <f>+[1]I_Vendite!W13*[1]I_Vendite!W47</f>
        <v>0</v>
      </c>
      <c r="U16" s="253">
        <f>+[1]I_Vendite!X13*[1]I_Vendite!X47</f>
        <v>0</v>
      </c>
      <c r="V16" s="253">
        <f>+[1]I_Vendite!Y13*[1]I_Vendite!Y47</f>
        <v>0</v>
      </c>
      <c r="W16" s="253">
        <f>+[1]I_Vendite!Z13*[1]I_Vendite!Z47</f>
        <v>0</v>
      </c>
      <c r="X16" s="253">
        <f>+[1]I_Vendite!AA13*[1]I_Vendite!AA47</f>
        <v>0</v>
      </c>
      <c r="Y16" s="253">
        <f>+[1]I_Vendite!AB13*[1]I_Vendite!AB47</f>
        <v>0</v>
      </c>
      <c r="Z16" s="253">
        <f>+[1]I_Vendite!AC13*[1]I_Vendite!AC47</f>
        <v>0</v>
      </c>
      <c r="AA16" s="253">
        <f>+[1]I_Vendite!AD13*[1]I_Vendite!AD47</f>
        <v>0</v>
      </c>
      <c r="AB16" s="253">
        <f>+[1]I_Vendite!AE13*[1]I_Vendite!AE47</f>
        <v>0</v>
      </c>
      <c r="AC16" s="253">
        <f>+[1]I_Vendite!AF13*[1]I_Vendite!AF47</f>
        <v>0</v>
      </c>
      <c r="AD16" s="253">
        <f>+[1]I_Vendite!AG13*[1]I_Vendite!AG47</f>
        <v>0</v>
      </c>
      <c r="AE16" s="253">
        <f>+[1]I_Vendite!AH13*[1]I_Vendite!AH47</f>
        <v>0</v>
      </c>
      <c r="AF16" s="253">
        <f>+[1]I_Vendite!AI13*[1]I_Vendite!AI47</f>
        <v>0</v>
      </c>
      <c r="AG16" s="253">
        <f>+[1]I_Vendite!AJ13*[1]I_Vendite!AJ47</f>
        <v>0</v>
      </c>
      <c r="AH16" s="253">
        <f>+[1]I_Vendite!AK13*[1]I_Vendite!AK47</f>
        <v>0</v>
      </c>
      <c r="AI16" s="253">
        <f>+[1]I_Vendite!AL13*[1]I_Vendite!AL47</f>
        <v>0</v>
      </c>
      <c r="AJ16" s="253">
        <f>+[1]I_Vendite!AM13*[1]I_Vendite!AM47</f>
        <v>0</v>
      </c>
      <c r="AK16" s="253">
        <f>+[1]I_Vendite!AN13*[1]I_Vendite!AN47</f>
        <v>0</v>
      </c>
      <c r="AL16" s="253">
        <f>+[1]I_Vendite!AO13*[1]I_Vendite!AO47</f>
        <v>0</v>
      </c>
      <c r="AM16" s="253">
        <f>+[1]I_Vendite!AP13*[1]I_Vendite!AP47</f>
        <v>0</v>
      </c>
      <c r="AN16" s="253">
        <f>+[1]I_Vendite!AQ13*[1]I_Vendite!AQ47</f>
        <v>0</v>
      </c>
      <c r="AO16" s="253">
        <f>+[1]I_Vendite!AR13*[1]I_Vendite!AR47</f>
        <v>0</v>
      </c>
      <c r="AP16" s="253">
        <f>+[1]I_Vendite!AS13*[1]I_Vendite!AS47</f>
        <v>0</v>
      </c>
      <c r="AQ16" s="253">
        <f>+[1]I_Vendite!AT13*[1]I_Vendite!AT47</f>
        <v>0</v>
      </c>
      <c r="AR16" s="253">
        <f>+[1]I_Vendite!AU13*[1]I_Vendite!AU47</f>
        <v>0</v>
      </c>
      <c r="AS16" s="253">
        <f>+[1]I_Vendite!AV13*[1]I_Vendite!AV47</f>
        <v>0</v>
      </c>
      <c r="AT16" s="253">
        <f>+[1]I_Vendite!AW13*[1]I_Vendite!AW47</f>
        <v>0</v>
      </c>
      <c r="AU16" s="253">
        <f>+[1]I_Vendite!AX13*[1]I_Vendite!AX47</f>
        <v>0</v>
      </c>
      <c r="AV16" s="253">
        <f>+[1]I_Vendite!AY13*[1]I_Vendite!AY47</f>
        <v>0</v>
      </c>
      <c r="AW16" s="253">
        <f>+[1]I_Vendite!AZ13*[1]I_Vendite!AZ47</f>
        <v>0</v>
      </c>
      <c r="AX16" s="253">
        <f>+[1]I_Vendite!BA13*[1]I_Vendite!BA47</f>
        <v>0</v>
      </c>
      <c r="AY16" s="253">
        <f>+[1]I_Vendite!BB13*[1]I_Vendite!BB47</f>
        <v>0</v>
      </c>
      <c r="AZ16" s="253">
        <f>+[1]I_Vendite!BC13*[1]I_Vendite!BC47</f>
        <v>0</v>
      </c>
      <c r="BA16" s="253">
        <f>+[1]I_Vendite!BD13*[1]I_Vendite!BD47</f>
        <v>0</v>
      </c>
      <c r="BB16" s="253">
        <f>+[1]I_Vendite!BE13*[1]I_Vendite!BE47</f>
        <v>0</v>
      </c>
      <c r="BC16" s="253">
        <f>+[1]I_Vendite!BF13*[1]I_Vendite!BF47</f>
        <v>0</v>
      </c>
      <c r="BD16" s="253">
        <f>+[1]I_Vendite!BG13*[1]I_Vendite!BG47</f>
        <v>0</v>
      </c>
      <c r="BE16" s="253">
        <f>+[1]I_Vendite!BH13*[1]I_Vendite!BH47</f>
        <v>0</v>
      </c>
      <c r="BF16" s="253">
        <f>+[1]I_Vendite!BI13*[1]I_Vendite!BI47</f>
        <v>0</v>
      </c>
      <c r="BG16" s="253">
        <f>+[1]I_Vendite!BJ13*[1]I_Vendite!BJ47</f>
        <v>0</v>
      </c>
      <c r="BH16" s="253">
        <f>+[1]I_Vendite!BK13*[1]I_Vendite!BK47</f>
        <v>0</v>
      </c>
      <c r="BI16" s="253">
        <f>+[1]I_Vendite!BL13*[1]I_Vendite!BL47</f>
        <v>0</v>
      </c>
      <c r="BJ16" s="253">
        <f>+[1]I_Vendite!BM13*[1]I_Vendite!BM47</f>
        <v>0</v>
      </c>
      <c r="BK16" s="253">
        <f>+[1]I_Vendite!BN13*[1]I_Vendite!BN47</f>
        <v>0</v>
      </c>
      <c r="BL16" s="253">
        <f>+[1]I_Vendite!BO13*[1]I_Vendite!BO47</f>
        <v>0</v>
      </c>
      <c r="BM16" s="253">
        <f>+[1]I_Vendite!BP13*[1]I_Vendite!BP47</f>
        <v>0</v>
      </c>
      <c r="BN16" s="253">
        <f>+[1]I_Vendite!BQ13*[1]I_Vendite!BQ47</f>
        <v>0</v>
      </c>
      <c r="BO16" s="253">
        <f>+[1]I_Vendite!BR13*[1]I_Vendite!BR47</f>
        <v>0</v>
      </c>
      <c r="BP16" s="253">
        <f>+[1]I_Vendite!BS13*[1]I_Vendite!BS47</f>
        <v>0</v>
      </c>
      <c r="BQ16" s="253">
        <f>+[1]I_Vendite!BT13*[1]I_Vendite!BT47</f>
        <v>0</v>
      </c>
      <c r="BR16" s="253">
        <f>+[1]I_Vendite!BU13*[1]I_Vendite!BU47</f>
        <v>0</v>
      </c>
      <c r="BS16" s="253">
        <f>+[1]I_Vendite!BV13*[1]I_Vendite!BV47</f>
        <v>0</v>
      </c>
      <c r="BT16" s="253">
        <f>+[1]I_Vendite!BW13*[1]I_Vendite!BW47</f>
        <v>0</v>
      </c>
      <c r="BU16" s="253">
        <f>+[1]I_Vendite!BX13*[1]I_Vendite!BX47</f>
        <v>0</v>
      </c>
      <c r="BV16" s="253">
        <f>+[1]I_Vendite!BY13*[1]I_Vendite!BY47</f>
        <v>0</v>
      </c>
      <c r="BW16" s="253">
        <f>+[1]I_Vendite!BZ13*[1]I_Vendite!BZ47</f>
        <v>0</v>
      </c>
      <c r="BX16" s="253">
        <f>+[1]I_Vendite!CA13*[1]I_Vendite!CA47</f>
        <v>0</v>
      </c>
      <c r="BY16" s="253">
        <f>+[1]I_Vendite!CB13*[1]I_Vendite!CB47</f>
        <v>0</v>
      </c>
      <c r="BZ16" s="253">
        <f>+[1]I_Vendite!CC13*[1]I_Vendite!CC47</f>
        <v>0</v>
      </c>
      <c r="CA16" s="253">
        <f>+[1]I_Vendite!CD13*[1]I_Vendite!CD47</f>
        <v>0</v>
      </c>
      <c r="CB16" s="253">
        <f>+[1]I_Vendite!CE13*[1]I_Vendite!CE47</f>
        <v>0</v>
      </c>
      <c r="CC16" s="253">
        <f>+[1]I_Vendite!CF13*[1]I_Vendite!CF47</f>
        <v>0</v>
      </c>
      <c r="CD16" s="253">
        <f>+[1]I_Vendite!CG13*[1]I_Vendite!CG47</f>
        <v>0</v>
      </c>
      <c r="CE16" s="253">
        <f>+[1]I_Vendite!CH13*[1]I_Vendite!CH47</f>
        <v>0</v>
      </c>
      <c r="CF16" s="253">
        <f>+[1]I_Vendite!CI13*[1]I_Vendite!CI47</f>
        <v>0</v>
      </c>
      <c r="CG16" s="253">
        <f>+[1]I_Vendite!CJ13*[1]I_Vendite!CJ47</f>
        <v>0</v>
      </c>
      <c r="CH16" s="253">
        <f>+[1]I_Vendite!CK13*[1]I_Vendite!CK47</f>
        <v>0</v>
      </c>
      <c r="CI16" s="253">
        <f>+[1]I_Vendite!CL13*[1]I_Vendite!CL47</f>
        <v>0</v>
      </c>
      <c r="CJ16" s="253">
        <f>+[1]I_Vendite!CM13*[1]I_Vendite!CM47</f>
        <v>0</v>
      </c>
      <c r="CK16" s="253">
        <f>+[1]I_Vendite!CN13*[1]I_Vendite!CN47</f>
        <v>0</v>
      </c>
      <c r="CL16" s="253">
        <f>+[1]I_Vendite!CO13*[1]I_Vendite!CO47</f>
        <v>0</v>
      </c>
      <c r="CM16" s="253">
        <f>+[1]I_Vendite!CP13*[1]I_Vendite!CP47</f>
        <v>0</v>
      </c>
      <c r="CN16" s="253">
        <f>+[1]I_Vendite!CQ13*[1]I_Vendite!CQ47</f>
        <v>0</v>
      </c>
      <c r="CO16" s="253">
        <f>+[1]I_Vendite!CR13*[1]I_Vendite!CR47</f>
        <v>0</v>
      </c>
      <c r="CP16" s="253">
        <f>+[1]I_Vendite!CS13*[1]I_Vendite!CS47</f>
        <v>0</v>
      </c>
      <c r="CQ16" s="253">
        <f>+[1]I_Vendite!CT13*[1]I_Vendite!CT47</f>
        <v>0</v>
      </c>
      <c r="CR16" s="253">
        <f>+[1]I_Vendite!CU13*[1]I_Vendite!CU47</f>
        <v>0</v>
      </c>
      <c r="CS16" s="253">
        <f>+[1]I_Vendite!CV13*[1]I_Vendite!CV47</f>
        <v>0</v>
      </c>
      <c r="CT16" s="253">
        <f>+[1]I_Vendite!CW13*[1]I_Vendite!CW47</f>
        <v>0</v>
      </c>
      <c r="CU16" s="253">
        <f>+[1]I_Vendite!CX13*[1]I_Vendite!CX47</f>
        <v>0</v>
      </c>
      <c r="CV16" s="253">
        <f>+[1]I_Vendite!CY13*[1]I_Vendite!CY47</f>
        <v>0</v>
      </c>
      <c r="CW16" s="253">
        <f>+[1]I_Vendite!CZ13*[1]I_Vendite!CZ47</f>
        <v>0</v>
      </c>
      <c r="CX16" s="253">
        <f>+[1]I_Vendite!DA13*[1]I_Vendite!DA47</f>
        <v>0</v>
      </c>
      <c r="CY16" s="253">
        <f>+[1]I_Vendite!DB13*[1]I_Vendite!DB47</f>
        <v>0</v>
      </c>
      <c r="CZ16" s="253">
        <f>+[1]I_Vendite!DC13*[1]I_Vendite!DC47</f>
        <v>0</v>
      </c>
      <c r="DA16" s="253">
        <f>+[1]I_Vendite!DD13*[1]I_Vendite!DD47</f>
        <v>0</v>
      </c>
      <c r="DB16" s="253">
        <f>+[1]I_Vendite!DE13*[1]I_Vendite!DE47</f>
        <v>0</v>
      </c>
      <c r="DC16" s="253">
        <f>+[1]I_Vendite!DF13*[1]I_Vendite!DF47</f>
        <v>0</v>
      </c>
      <c r="DD16" s="253">
        <f>+[1]I_Vendite!DG13*[1]I_Vendite!DG47</f>
        <v>0</v>
      </c>
      <c r="DE16" s="253">
        <f>+[1]I_Vendite!DH13*[1]I_Vendite!DH47</f>
        <v>0</v>
      </c>
      <c r="DF16" s="253">
        <f>+[1]I_Vendite!DI13*[1]I_Vendite!DI47</f>
        <v>0</v>
      </c>
      <c r="DG16" s="253">
        <f>+[1]I_Vendite!DJ13*[1]I_Vendite!DJ47</f>
        <v>0</v>
      </c>
      <c r="DH16" s="253">
        <f>+[1]I_Vendite!DK13*[1]I_Vendite!DK47</f>
        <v>0</v>
      </c>
      <c r="DI16" s="253">
        <f>+[1]I_Vendite!DL13*[1]I_Vendite!DL47</f>
        <v>0</v>
      </c>
      <c r="DJ16" s="253">
        <f>+[1]I_Vendite!DM13*[1]I_Vendite!DM47</f>
        <v>0</v>
      </c>
      <c r="DK16" s="253">
        <f>+[1]I_Vendite!DN13*[1]I_Vendite!DN47</f>
        <v>0</v>
      </c>
      <c r="DL16" s="253">
        <f>+[1]I_Vendite!DO13*[1]I_Vendite!DO47</f>
        <v>0</v>
      </c>
      <c r="DM16" s="253">
        <f>+[1]I_Vendite!DP13*[1]I_Vendite!DP47</f>
        <v>0</v>
      </c>
      <c r="DN16" s="253">
        <f>+[1]I_Vendite!DQ13*[1]I_Vendite!DQ47</f>
        <v>0</v>
      </c>
      <c r="DO16" s="253">
        <f>+[1]I_Vendite!DR13*[1]I_Vendite!DR47</f>
        <v>0</v>
      </c>
      <c r="DP16" s="253">
        <f>+[1]I_Vendite!DS13*[1]I_Vendite!DS47</f>
        <v>0</v>
      </c>
      <c r="DQ16" s="253">
        <f>+[1]I_Vendite!DT13*[1]I_Vendite!DT47</f>
        <v>0</v>
      </c>
      <c r="DR16" s="253">
        <f>+[1]I_Vendite!DU13*[1]I_Vendite!DU47</f>
        <v>0</v>
      </c>
      <c r="DS16" s="253">
        <f>+[1]I_Vendite!DV13*[1]I_Vendite!DV47</f>
        <v>0</v>
      </c>
      <c r="DT16" s="253">
        <f>+[1]I_Vendite!DW13*[1]I_Vendite!DW47</f>
        <v>0</v>
      </c>
      <c r="DU16" s="253">
        <f>+[1]I_Vendite!DX13*[1]I_Vendite!DX47</f>
        <v>0</v>
      </c>
      <c r="DV16" s="253">
        <f>+[1]I_Vendite!DY13*[1]I_Vendite!DY47</f>
        <v>0</v>
      </c>
    </row>
    <row r="17" spans="3:126" ht="15.6" thickTop="1" thickBot="1">
      <c r="C17" s="294" t="str">
        <f>+[1]I_Vendite!C14</f>
        <v>Prodotto/Servizio 11</v>
      </c>
      <c r="D17" s="294">
        <f>+[1]I_Vendite!E14</f>
        <v>0.22</v>
      </c>
      <c r="E17" s="335">
        <f>+[1]I_Vendite!G14</f>
        <v>30</v>
      </c>
      <c r="G17" s="253">
        <f>+[1]I_Vendite!J14*[1]I_Vendite!J48</f>
        <v>0</v>
      </c>
      <c r="H17" s="253">
        <f>+[1]I_Vendite!K14*[1]I_Vendite!K48</f>
        <v>0</v>
      </c>
      <c r="I17" s="253">
        <f>+[1]I_Vendite!L14*[1]I_Vendite!L48</f>
        <v>0</v>
      </c>
      <c r="J17" s="253">
        <f>+[1]I_Vendite!M14*[1]I_Vendite!M48</f>
        <v>0</v>
      </c>
      <c r="K17" s="253">
        <f>+[1]I_Vendite!N14*[1]I_Vendite!N48</f>
        <v>0</v>
      </c>
      <c r="L17" s="253">
        <f>+[1]I_Vendite!O14*[1]I_Vendite!O48</f>
        <v>0</v>
      </c>
      <c r="M17" s="253">
        <f>+[1]I_Vendite!P14*[1]I_Vendite!P48</f>
        <v>0</v>
      </c>
      <c r="N17" s="253">
        <f>+[1]I_Vendite!Q14*[1]I_Vendite!Q48</f>
        <v>0</v>
      </c>
      <c r="O17" s="253">
        <f>+[1]I_Vendite!R14*[1]I_Vendite!R48</f>
        <v>0</v>
      </c>
      <c r="P17" s="253">
        <f>+[1]I_Vendite!S14*[1]I_Vendite!S48</f>
        <v>0</v>
      </c>
      <c r="Q17" s="253">
        <f>+[1]I_Vendite!T14*[1]I_Vendite!T48</f>
        <v>0</v>
      </c>
      <c r="R17" s="253">
        <f>+[1]I_Vendite!U14*[1]I_Vendite!U48</f>
        <v>0</v>
      </c>
      <c r="S17" s="253">
        <f>+[1]I_Vendite!V14*[1]I_Vendite!V48</f>
        <v>0</v>
      </c>
      <c r="T17" s="253">
        <f>+[1]I_Vendite!W14*[1]I_Vendite!W48</f>
        <v>0</v>
      </c>
      <c r="U17" s="253">
        <f>+[1]I_Vendite!X14*[1]I_Vendite!X48</f>
        <v>0</v>
      </c>
      <c r="V17" s="253">
        <f>+[1]I_Vendite!Y14*[1]I_Vendite!Y48</f>
        <v>0</v>
      </c>
      <c r="W17" s="253">
        <f>+[1]I_Vendite!Z14*[1]I_Vendite!Z48</f>
        <v>0</v>
      </c>
      <c r="X17" s="253">
        <f>+[1]I_Vendite!AA14*[1]I_Vendite!AA48</f>
        <v>0</v>
      </c>
      <c r="Y17" s="253">
        <f>+[1]I_Vendite!AB14*[1]I_Vendite!AB48</f>
        <v>0</v>
      </c>
      <c r="Z17" s="253">
        <f>+[1]I_Vendite!AC14*[1]I_Vendite!AC48</f>
        <v>0</v>
      </c>
      <c r="AA17" s="253">
        <f>+[1]I_Vendite!AD14*[1]I_Vendite!AD48</f>
        <v>0</v>
      </c>
      <c r="AB17" s="253">
        <f>+[1]I_Vendite!AE14*[1]I_Vendite!AE48</f>
        <v>0</v>
      </c>
      <c r="AC17" s="253">
        <f>+[1]I_Vendite!AF14*[1]I_Vendite!AF48</f>
        <v>0</v>
      </c>
      <c r="AD17" s="253">
        <f>+[1]I_Vendite!AG14*[1]I_Vendite!AG48</f>
        <v>0</v>
      </c>
      <c r="AE17" s="253">
        <f>+[1]I_Vendite!AH14*[1]I_Vendite!AH48</f>
        <v>0</v>
      </c>
      <c r="AF17" s="253">
        <f>+[1]I_Vendite!AI14*[1]I_Vendite!AI48</f>
        <v>0</v>
      </c>
      <c r="AG17" s="253">
        <f>+[1]I_Vendite!AJ14*[1]I_Vendite!AJ48</f>
        <v>0</v>
      </c>
      <c r="AH17" s="253">
        <f>+[1]I_Vendite!AK14*[1]I_Vendite!AK48</f>
        <v>0</v>
      </c>
      <c r="AI17" s="253">
        <f>+[1]I_Vendite!AL14*[1]I_Vendite!AL48</f>
        <v>0</v>
      </c>
      <c r="AJ17" s="253">
        <f>+[1]I_Vendite!AM14*[1]I_Vendite!AM48</f>
        <v>0</v>
      </c>
      <c r="AK17" s="253">
        <f>+[1]I_Vendite!AN14*[1]I_Vendite!AN48</f>
        <v>0</v>
      </c>
      <c r="AL17" s="253">
        <f>+[1]I_Vendite!AO14*[1]I_Vendite!AO48</f>
        <v>0</v>
      </c>
      <c r="AM17" s="253">
        <f>+[1]I_Vendite!AP14*[1]I_Vendite!AP48</f>
        <v>0</v>
      </c>
      <c r="AN17" s="253">
        <f>+[1]I_Vendite!AQ14*[1]I_Vendite!AQ48</f>
        <v>0</v>
      </c>
      <c r="AO17" s="253">
        <f>+[1]I_Vendite!AR14*[1]I_Vendite!AR48</f>
        <v>0</v>
      </c>
      <c r="AP17" s="253">
        <f>+[1]I_Vendite!AS14*[1]I_Vendite!AS48</f>
        <v>0</v>
      </c>
      <c r="AQ17" s="253">
        <f>+[1]I_Vendite!AT14*[1]I_Vendite!AT48</f>
        <v>0</v>
      </c>
      <c r="AR17" s="253">
        <f>+[1]I_Vendite!AU14*[1]I_Vendite!AU48</f>
        <v>0</v>
      </c>
      <c r="AS17" s="253">
        <f>+[1]I_Vendite!AV14*[1]I_Vendite!AV48</f>
        <v>0</v>
      </c>
      <c r="AT17" s="253">
        <f>+[1]I_Vendite!AW14*[1]I_Vendite!AW48</f>
        <v>0</v>
      </c>
      <c r="AU17" s="253">
        <f>+[1]I_Vendite!AX14*[1]I_Vendite!AX48</f>
        <v>0</v>
      </c>
      <c r="AV17" s="253">
        <f>+[1]I_Vendite!AY14*[1]I_Vendite!AY48</f>
        <v>0</v>
      </c>
      <c r="AW17" s="253">
        <f>+[1]I_Vendite!AZ14*[1]I_Vendite!AZ48</f>
        <v>0</v>
      </c>
      <c r="AX17" s="253">
        <f>+[1]I_Vendite!BA14*[1]I_Vendite!BA48</f>
        <v>0</v>
      </c>
      <c r="AY17" s="253">
        <f>+[1]I_Vendite!BB14*[1]I_Vendite!BB48</f>
        <v>0</v>
      </c>
      <c r="AZ17" s="253">
        <f>+[1]I_Vendite!BC14*[1]I_Vendite!BC48</f>
        <v>0</v>
      </c>
      <c r="BA17" s="253">
        <f>+[1]I_Vendite!BD14*[1]I_Vendite!BD48</f>
        <v>0</v>
      </c>
      <c r="BB17" s="253">
        <f>+[1]I_Vendite!BE14*[1]I_Vendite!BE48</f>
        <v>0</v>
      </c>
      <c r="BC17" s="253">
        <f>+[1]I_Vendite!BF14*[1]I_Vendite!BF48</f>
        <v>0</v>
      </c>
      <c r="BD17" s="253">
        <f>+[1]I_Vendite!BG14*[1]I_Vendite!BG48</f>
        <v>0</v>
      </c>
      <c r="BE17" s="253">
        <f>+[1]I_Vendite!BH14*[1]I_Vendite!BH48</f>
        <v>0</v>
      </c>
      <c r="BF17" s="253">
        <f>+[1]I_Vendite!BI14*[1]I_Vendite!BI48</f>
        <v>0</v>
      </c>
      <c r="BG17" s="253">
        <f>+[1]I_Vendite!BJ14*[1]I_Vendite!BJ48</f>
        <v>0</v>
      </c>
      <c r="BH17" s="253">
        <f>+[1]I_Vendite!BK14*[1]I_Vendite!BK48</f>
        <v>0</v>
      </c>
      <c r="BI17" s="253">
        <f>+[1]I_Vendite!BL14*[1]I_Vendite!BL48</f>
        <v>0</v>
      </c>
      <c r="BJ17" s="253">
        <f>+[1]I_Vendite!BM14*[1]I_Vendite!BM48</f>
        <v>0</v>
      </c>
      <c r="BK17" s="253">
        <f>+[1]I_Vendite!BN14*[1]I_Vendite!BN48</f>
        <v>0</v>
      </c>
      <c r="BL17" s="253">
        <f>+[1]I_Vendite!BO14*[1]I_Vendite!BO48</f>
        <v>0</v>
      </c>
      <c r="BM17" s="253">
        <f>+[1]I_Vendite!BP14*[1]I_Vendite!BP48</f>
        <v>0</v>
      </c>
      <c r="BN17" s="253">
        <f>+[1]I_Vendite!BQ14*[1]I_Vendite!BQ48</f>
        <v>0</v>
      </c>
      <c r="BO17" s="253">
        <f>+[1]I_Vendite!BR14*[1]I_Vendite!BR48</f>
        <v>0</v>
      </c>
      <c r="BP17" s="253">
        <f>+[1]I_Vendite!BS14*[1]I_Vendite!BS48</f>
        <v>0</v>
      </c>
      <c r="BQ17" s="253">
        <f>+[1]I_Vendite!BT14*[1]I_Vendite!BT48</f>
        <v>0</v>
      </c>
      <c r="BR17" s="253">
        <f>+[1]I_Vendite!BU14*[1]I_Vendite!BU48</f>
        <v>0</v>
      </c>
      <c r="BS17" s="253">
        <f>+[1]I_Vendite!BV14*[1]I_Vendite!BV48</f>
        <v>0</v>
      </c>
      <c r="BT17" s="253">
        <f>+[1]I_Vendite!BW14*[1]I_Vendite!BW48</f>
        <v>0</v>
      </c>
      <c r="BU17" s="253">
        <f>+[1]I_Vendite!BX14*[1]I_Vendite!BX48</f>
        <v>0</v>
      </c>
      <c r="BV17" s="253">
        <f>+[1]I_Vendite!BY14*[1]I_Vendite!BY48</f>
        <v>0</v>
      </c>
      <c r="BW17" s="253">
        <f>+[1]I_Vendite!BZ14*[1]I_Vendite!BZ48</f>
        <v>0</v>
      </c>
      <c r="BX17" s="253">
        <f>+[1]I_Vendite!CA14*[1]I_Vendite!CA48</f>
        <v>0</v>
      </c>
      <c r="BY17" s="253">
        <f>+[1]I_Vendite!CB14*[1]I_Vendite!CB48</f>
        <v>0</v>
      </c>
      <c r="BZ17" s="253">
        <f>+[1]I_Vendite!CC14*[1]I_Vendite!CC48</f>
        <v>0</v>
      </c>
      <c r="CA17" s="253">
        <f>+[1]I_Vendite!CD14*[1]I_Vendite!CD48</f>
        <v>0</v>
      </c>
      <c r="CB17" s="253">
        <f>+[1]I_Vendite!CE14*[1]I_Vendite!CE48</f>
        <v>0</v>
      </c>
      <c r="CC17" s="253">
        <f>+[1]I_Vendite!CF14*[1]I_Vendite!CF48</f>
        <v>0</v>
      </c>
      <c r="CD17" s="253">
        <f>+[1]I_Vendite!CG14*[1]I_Vendite!CG48</f>
        <v>0</v>
      </c>
      <c r="CE17" s="253">
        <f>+[1]I_Vendite!CH14*[1]I_Vendite!CH48</f>
        <v>0</v>
      </c>
      <c r="CF17" s="253">
        <f>+[1]I_Vendite!CI14*[1]I_Vendite!CI48</f>
        <v>0</v>
      </c>
      <c r="CG17" s="253">
        <f>+[1]I_Vendite!CJ14*[1]I_Vendite!CJ48</f>
        <v>0</v>
      </c>
      <c r="CH17" s="253">
        <f>+[1]I_Vendite!CK14*[1]I_Vendite!CK48</f>
        <v>0</v>
      </c>
      <c r="CI17" s="253">
        <f>+[1]I_Vendite!CL14*[1]I_Vendite!CL48</f>
        <v>0</v>
      </c>
      <c r="CJ17" s="253">
        <f>+[1]I_Vendite!CM14*[1]I_Vendite!CM48</f>
        <v>0</v>
      </c>
      <c r="CK17" s="253">
        <f>+[1]I_Vendite!CN14*[1]I_Vendite!CN48</f>
        <v>0</v>
      </c>
      <c r="CL17" s="253">
        <f>+[1]I_Vendite!CO14*[1]I_Vendite!CO48</f>
        <v>0</v>
      </c>
      <c r="CM17" s="253">
        <f>+[1]I_Vendite!CP14*[1]I_Vendite!CP48</f>
        <v>0</v>
      </c>
      <c r="CN17" s="253">
        <f>+[1]I_Vendite!CQ14*[1]I_Vendite!CQ48</f>
        <v>0</v>
      </c>
      <c r="CO17" s="253">
        <f>+[1]I_Vendite!CR14*[1]I_Vendite!CR48</f>
        <v>0</v>
      </c>
      <c r="CP17" s="253">
        <f>+[1]I_Vendite!CS14*[1]I_Vendite!CS48</f>
        <v>0</v>
      </c>
      <c r="CQ17" s="253">
        <f>+[1]I_Vendite!CT14*[1]I_Vendite!CT48</f>
        <v>0</v>
      </c>
      <c r="CR17" s="253">
        <f>+[1]I_Vendite!CU14*[1]I_Vendite!CU48</f>
        <v>0</v>
      </c>
      <c r="CS17" s="253">
        <f>+[1]I_Vendite!CV14*[1]I_Vendite!CV48</f>
        <v>0</v>
      </c>
      <c r="CT17" s="253">
        <f>+[1]I_Vendite!CW14*[1]I_Vendite!CW48</f>
        <v>0</v>
      </c>
      <c r="CU17" s="253">
        <f>+[1]I_Vendite!CX14*[1]I_Vendite!CX48</f>
        <v>0</v>
      </c>
      <c r="CV17" s="253">
        <f>+[1]I_Vendite!CY14*[1]I_Vendite!CY48</f>
        <v>0</v>
      </c>
      <c r="CW17" s="253">
        <f>+[1]I_Vendite!CZ14*[1]I_Vendite!CZ48</f>
        <v>0</v>
      </c>
      <c r="CX17" s="253">
        <f>+[1]I_Vendite!DA14*[1]I_Vendite!DA48</f>
        <v>0</v>
      </c>
      <c r="CY17" s="253">
        <f>+[1]I_Vendite!DB14*[1]I_Vendite!DB48</f>
        <v>0</v>
      </c>
      <c r="CZ17" s="253">
        <f>+[1]I_Vendite!DC14*[1]I_Vendite!DC48</f>
        <v>0</v>
      </c>
      <c r="DA17" s="253">
        <f>+[1]I_Vendite!DD14*[1]I_Vendite!DD48</f>
        <v>0</v>
      </c>
      <c r="DB17" s="253">
        <f>+[1]I_Vendite!DE14*[1]I_Vendite!DE48</f>
        <v>0</v>
      </c>
      <c r="DC17" s="253">
        <f>+[1]I_Vendite!DF14*[1]I_Vendite!DF48</f>
        <v>0</v>
      </c>
      <c r="DD17" s="253">
        <f>+[1]I_Vendite!DG14*[1]I_Vendite!DG48</f>
        <v>0</v>
      </c>
      <c r="DE17" s="253">
        <f>+[1]I_Vendite!DH14*[1]I_Vendite!DH48</f>
        <v>0</v>
      </c>
      <c r="DF17" s="253">
        <f>+[1]I_Vendite!DI14*[1]I_Vendite!DI48</f>
        <v>0</v>
      </c>
      <c r="DG17" s="253">
        <f>+[1]I_Vendite!DJ14*[1]I_Vendite!DJ48</f>
        <v>0</v>
      </c>
      <c r="DH17" s="253">
        <f>+[1]I_Vendite!DK14*[1]I_Vendite!DK48</f>
        <v>0</v>
      </c>
      <c r="DI17" s="253">
        <f>+[1]I_Vendite!DL14*[1]I_Vendite!DL48</f>
        <v>0</v>
      </c>
      <c r="DJ17" s="253">
        <f>+[1]I_Vendite!DM14*[1]I_Vendite!DM48</f>
        <v>0</v>
      </c>
      <c r="DK17" s="253">
        <f>+[1]I_Vendite!DN14*[1]I_Vendite!DN48</f>
        <v>0</v>
      </c>
      <c r="DL17" s="253">
        <f>+[1]I_Vendite!DO14*[1]I_Vendite!DO48</f>
        <v>0</v>
      </c>
      <c r="DM17" s="253">
        <f>+[1]I_Vendite!DP14*[1]I_Vendite!DP48</f>
        <v>0</v>
      </c>
      <c r="DN17" s="253">
        <f>+[1]I_Vendite!DQ14*[1]I_Vendite!DQ48</f>
        <v>0</v>
      </c>
      <c r="DO17" s="253">
        <f>+[1]I_Vendite!DR14*[1]I_Vendite!DR48</f>
        <v>0</v>
      </c>
      <c r="DP17" s="253">
        <f>+[1]I_Vendite!DS14*[1]I_Vendite!DS48</f>
        <v>0</v>
      </c>
      <c r="DQ17" s="253">
        <f>+[1]I_Vendite!DT14*[1]I_Vendite!DT48</f>
        <v>0</v>
      </c>
      <c r="DR17" s="253">
        <f>+[1]I_Vendite!DU14*[1]I_Vendite!DU48</f>
        <v>0</v>
      </c>
      <c r="DS17" s="253">
        <f>+[1]I_Vendite!DV14*[1]I_Vendite!DV48</f>
        <v>0</v>
      </c>
      <c r="DT17" s="253">
        <f>+[1]I_Vendite!DW14*[1]I_Vendite!DW48</f>
        <v>0</v>
      </c>
      <c r="DU17" s="253">
        <f>+[1]I_Vendite!DX14*[1]I_Vendite!DX48</f>
        <v>0</v>
      </c>
      <c r="DV17" s="253">
        <f>+[1]I_Vendite!DY14*[1]I_Vendite!DY48</f>
        <v>0</v>
      </c>
    </row>
    <row r="18" spans="3:126" ht="15.6" thickTop="1" thickBot="1">
      <c r="C18" s="294" t="str">
        <f>+[1]I_Vendite!C15</f>
        <v>Prodotto/Servizio 12</v>
      </c>
      <c r="D18" s="294">
        <f>+[1]I_Vendite!E15</f>
        <v>0.22</v>
      </c>
      <c r="E18" s="335">
        <f>+[1]I_Vendite!G15</f>
        <v>30</v>
      </c>
      <c r="G18" s="253">
        <f>+[1]I_Vendite!J15*[1]I_Vendite!J49</f>
        <v>0</v>
      </c>
      <c r="H18" s="253">
        <f>+[1]I_Vendite!K15*[1]I_Vendite!K49</f>
        <v>0</v>
      </c>
      <c r="I18" s="253">
        <f>+[1]I_Vendite!L15*[1]I_Vendite!L49</f>
        <v>0</v>
      </c>
      <c r="J18" s="253">
        <f>+[1]I_Vendite!M15*[1]I_Vendite!M49</f>
        <v>0</v>
      </c>
      <c r="K18" s="253">
        <f>+[1]I_Vendite!N15*[1]I_Vendite!N49</f>
        <v>0</v>
      </c>
      <c r="L18" s="253">
        <f>+[1]I_Vendite!O15*[1]I_Vendite!O49</f>
        <v>0</v>
      </c>
      <c r="M18" s="253">
        <f>+[1]I_Vendite!P15*[1]I_Vendite!P49</f>
        <v>0</v>
      </c>
      <c r="N18" s="253">
        <f>+[1]I_Vendite!Q15*[1]I_Vendite!Q49</f>
        <v>0</v>
      </c>
      <c r="O18" s="253">
        <f>+[1]I_Vendite!R15*[1]I_Vendite!R49</f>
        <v>0</v>
      </c>
      <c r="P18" s="253">
        <f>+[1]I_Vendite!S15*[1]I_Vendite!S49</f>
        <v>0</v>
      </c>
      <c r="Q18" s="253">
        <f>+[1]I_Vendite!T15*[1]I_Vendite!T49</f>
        <v>0</v>
      </c>
      <c r="R18" s="253">
        <f>+[1]I_Vendite!U15*[1]I_Vendite!U49</f>
        <v>0</v>
      </c>
      <c r="S18" s="253">
        <f>+[1]I_Vendite!V15*[1]I_Vendite!V49</f>
        <v>0</v>
      </c>
      <c r="T18" s="253">
        <f>+[1]I_Vendite!W15*[1]I_Vendite!W49</f>
        <v>0</v>
      </c>
      <c r="U18" s="253">
        <f>+[1]I_Vendite!X15*[1]I_Vendite!X49</f>
        <v>0</v>
      </c>
      <c r="V18" s="253">
        <f>+[1]I_Vendite!Y15*[1]I_Vendite!Y49</f>
        <v>0</v>
      </c>
      <c r="W18" s="253">
        <f>+[1]I_Vendite!Z15*[1]I_Vendite!Z49</f>
        <v>0</v>
      </c>
      <c r="X18" s="253">
        <f>+[1]I_Vendite!AA15*[1]I_Vendite!AA49</f>
        <v>0</v>
      </c>
      <c r="Y18" s="253">
        <f>+[1]I_Vendite!AB15*[1]I_Vendite!AB49</f>
        <v>0</v>
      </c>
      <c r="Z18" s="253">
        <f>+[1]I_Vendite!AC15*[1]I_Vendite!AC49</f>
        <v>0</v>
      </c>
      <c r="AA18" s="253">
        <f>+[1]I_Vendite!AD15*[1]I_Vendite!AD49</f>
        <v>0</v>
      </c>
      <c r="AB18" s="253">
        <f>+[1]I_Vendite!AE15*[1]I_Vendite!AE49</f>
        <v>0</v>
      </c>
      <c r="AC18" s="253">
        <f>+[1]I_Vendite!AF15*[1]I_Vendite!AF49</f>
        <v>0</v>
      </c>
      <c r="AD18" s="253">
        <f>+[1]I_Vendite!AG15*[1]I_Vendite!AG49</f>
        <v>0</v>
      </c>
      <c r="AE18" s="253">
        <f>+[1]I_Vendite!AH15*[1]I_Vendite!AH49</f>
        <v>0</v>
      </c>
      <c r="AF18" s="253">
        <f>+[1]I_Vendite!AI15*[1]I_Vendite!AI49</f>
        <v>0</v>
      </c>
      <c r="AG18" s="253">
        <f>+[1]I_Vendite!AJ15*[1]I_Vendite!AJ49</f>
        <v>0</v>
      </c>
      <c r="AH18" s="253">
        <f>+[1]I_Vendite!AK15*[1]I_Vendite!AK49</f>
        <v>0</v>
      </c>
      <c r="AI18" s="253">
        <f>+[1]I_Vendite!AL15*[1]I_Vendite!AL49</f>
        <v>0</v>
      </c>
      <c r="AJ18" s="253">
        <f>+[1]I_Vendite!AM15*[1]I_Vendite!AM49</f>
        <v>0</v>
      </c>
      <c r="AK18" s="253">
        <f>+[1]I_Vendite!AN15*[1]I_Vendite!AN49</f>
        <v>0</v>
      </c>
      <c r="AL18" s="253">
        <f>+[1]I_Vendite!AO15*[1]I_Vendite!AO49</f>
        <v>0</v>
      </c>
      <c r="AM18" s="253">
        <f>+[1]I_Vendite!AP15*[1]I_Vendite!AP49</f>
        <v>0</v>
      </c>
      <c r="AN18" s="253">
        <f>+[1]I_Vendite!AQ15*[1]I_Vendite!AQ49</f>
        <v>0</v>
      </c>
      <c r="AO18" s="253">
        <f>+[1]I_Vendite!AR15*[1]I_Vendite!AR49</f>
        <v>0</v>
      </c>
      <c r="AP18" s="253">
        <f>+[1]I_Vendite!AS15*[1]I_Vendite!AS49</f>
        <v>0</v>
      </c>
      <c r="AQ18" s="253">
        <f>+[1]I_Vendite!AT15*[1]I_Vendite!AT49</f>
        <v>0</v>
      </c>
      <c r="AR18" s="253">
        <f>+[1]I_Vendite!AU15*[1]I_Vendite!AU49</f>
        <v>0</v>
      </c>
      <c r="AS18" s="253">
        <f>+[1]I_Vendite!AV15*[1]I_Vendite!AV49</f>
        <v>0</v>
      </c>
      <c r="AT18" s="253">
        <f>+[1]I_Vendite!AW15*[1]I_Vendite!AW49</f>
        <v>0</v>
      </c>
      <c r="AU18" s="253">
        <f>+[1]I_Vendite!AX15*[1]I_Vendite!AX49</f>
        <v>0</v>
      </c>
      <c r="AV18" s="253">
        <f>+[1]I_Vendite!AY15*[1]I_Vendite!AY49</f>
        <v>0</v>
      </c>
      <c r="AW18" s="253">
        <f>+[1]I_Vendite!AZ15*[1]I_Vendite!AZ49</f>
        <v>0</v>
      </c>
      <c r="AX18" s="253">
        <f>+[1]I_Vendite!BA15*[1]I_Vendite!BA49</f>
        <v>0</v>
      </c>
      <c r="AY18" s="253">
        <f>+[1]I_Vendite!BB15*[1]I_Vendite!BB49</f>
        <v>0</v>
      </c>
      <c r="AZ18" s="253">
        <f>+[1]I_Vendite!BC15*[1]I_Vendite!BC49</f>
        <v>0</v>
      </c>
      <c r="BA18" s="253">
        <f>+[1]I_Vendite!BD15*[1]I_Vendite!BD49</f>
        <v>0</v>
      </c>
      <c r="BB18" s="253">
        <f>+[1]I_Vendite!BE15*[1]I_Vendite!BE49</f>
        <v>0</v>
      </c>
      <c r="BC18" s="253">
        <f>+[1]I_Vendite!BF15*[1]I_Vendite!BF49</f>
        <v>0</v>
      </c>
      <c r="BD18" s="253">
        <f>+[1]I_Vendite!BG15*[1]I_Vendite!BG49</f>
        <v>0</v>
      </c>
      <c r="BE18" s="253">
        <f>+[1]I_Vendite!BH15*[1]I_Vendite!BH49</f>
        <v>0</v>
      </c>
      <c r="BF18" s="253">
        <f>+[1]I_Vendite!BI15*[1]I_Vendite!BI49</f>
        <v>0</v>
      </c>
      <c r="BG18" s="253">
        <f>+[1]I_Vendite!BJ15*[1]I_Vendite!BJ49</f>
        <v>0</v>
      </c>
      <c r="BH18" s="253">
        <f>+[1]I_Vendite!BK15*[1]I_Vendite!BK49</f>
        <v>0</v>
      </c>
      <c r="BI18" s="253">
        <f>+[1]I_Vendite!BL15*[1]I_Vendite!BL49</f>
        <v>0</v>
      </c>
      <c r="BJ18" s="253">
        <f>+[1]I_Vendite!BM15*[1]I_Vendite!BM49</f>
        <v>0</v>
      </c>
      <c r="BK18" s="253">
        <f>+[1]I_Vendite!BN15*[1]I_Vendite!BN49</f>
        <v>0</v>
      </c>
      <c r="BL18" s="253">
        <f>+[1]I_Vendite!BO15*[1]I_Vendite!BO49</f>
        <v>0</v>
      </c>
      <c r="BM18" s="253">
        <f>+[1]I_Vendite!BP15*[1]I_Vendite!BP49</f>
        <v>0</v>
      </c>
      <c r="BN18" s="253">
        <f>+[1]I_Vendite!BQ15*[1]I_Vendite!BQ49</f>
        <v>0</v>
      </c>
      <c r="BO18" s="253">
        <f>+[1]I_Vendite!BR15*[1]I_Vendite!BR49</f>
        <v>0</v>
      </c>
      <c r="BP18" s="253">
        <f>+[1]I_Vendite!BS15*[1]I_Vendite!BS49</f>
        <v>0</v>
      </c>
      <c r="BQ18" s="253">
        <f>+[1]I_Vendite!BT15*[1]I_Vendite!BT49</f>
        <v>0</v>
      </c>
      <c r="BR18" s="253">
        <f>+[1]I_Vendite!BU15*[1]I_Vendite!BU49</f>
        <v>0</v>
      </c>
      <c r="BS18" s="253">
        <f>+[1]I_Vendite!BV15*[1]I_Vendite!BV49</f>
        <v>0</v>
      </c>
      <c r="BT18" s="253">
        <f>+[1]I_Vendite!BW15*[1]I_Vendite!BW49</f>
        <v>0</v>
      </c>
      <c r="BU18" s="253">
        <f>+[1]I_Vendite!BX15*[1]I_Vendite!BX49</f>
        <v>0</v>
      </c>
      <c r="BV18" s="253">
        <f>+[1]I_Vendite!BY15*[1]I_Vendite!BY49</f>
        <v>0</v>
      </c>
      <c r="BW18" s="253">
        <f>+[1]I_Vendite!BZ15*[1]I_Vendite!BZ49</f>
        <v>0</v>
      </c>
      <c r="BX18" s="253">
        <f>+[1]I_Vendite!CA15*[1]I_Vendite!CA49</f>
        <v>0</v>
      </c>
      <c r="BY18" s="253">
        <f>+[1]I_Vendite!CB15*[1]I_Vendite!CB49</f>
        <v>0</v>
      </c>
      <c r="BZ18" s="253">
        <f>+[1]I_Vendite!CC15*[1]I_Vendite!CC49</f>
        <v>0</v>
      </c>
      <c r="CA18" s="253">
        <f>+[1]I_Vendite!CD15*[1]I_Vendite!CD49</f>
        <v>0</v>
      </c>
      <c r="CB18" s="253">
        <f>+[1]I_Vendite!CE15*[1]I_Vendite!CE49</f>
        <v>0</v>
      </c>
      <c r="CC18" s="253">
        <f>+[1]I_Vendite!CF15*[1]I_Vendite!CF49</f>
        <v>0</v>
      </c>
      <c r="CD18" s="253">
        <f>+[1]I_Vendite!CG15*[1]I_Vendite!CG49</f>
        <v>0</v>
      </c>
      <c r="CE18" s="253">
        <f>+[1]I_Vendite!CH15*[1]I_Vendite!CH49</f>
        <v>0</v>
      </c>
      <c r="CF18" s="253">
        <f>+[1]I_Vendite!CI15*[1]I_Vendite!CI49</f>
        <v>0</v>
      </c>
      <c r="CG18" s="253">
        <f>+[1]I_Vendite!CJ15*[1]I_Vendite!CJ49</f>
        <v>0</v>
      </c>
      <c r="CH18" s="253">
        <f>+[1]I_Vendite!CK15*[1]I_Vendite!CK49</f>
        <v>0</v>
      </c>
      <c r="CI18" s="253">
        <f>+[1]I_Vendite!CL15*[1]I_Vendite!CL49</f>
        <v>0</v>
      </c>
      <c r="CJ18" s="253">
        <f>+[1]I_Vendite!CM15*[1]I_Vendite!CM49</f>
        <v>0</v>
      </c>
      <c r="CK18" s="253">
        <f>+[1]I_Vendite!CN15*[1]I_Vendite!CN49</f>
        <v>0</v>
      </c>
      <c r="CL18" s="253">
        <f>+[1]I_Vendite!CO15*[1]I_Vendite!CO49</f>
        <v>0</v>
      </c>
      <c r="CM18" s="253">
        <f>+[1]I_Vendite!CP15*[1]I_Vendite!CP49</f>
        <v>0</v>
      </c>
      <c r="CN18" s="253">
        <f>+[1]I_Vendite!CQ15*[1]I_Vendite!CQ49</f>
        <v>0</v>
      </c>
      <c r="CO18" s="253">
        <f>+[1]I_Vendite!CR15*[1]I_Vendite!CR49</f>
        <v>0</v>
      </c>
      <c r="CP18" s="253">
        <f>+[1]I_Vendite!CS15*[1]I_Vendite!CS49</f>
        <v>0</v>
      </c>
      <c r="CQ18" s="253">
        <f>+[1]I_Vendite!CT15*[1]I_Vendite!CT49</f>
        <v>0</v>
      </c>
      <c r="CR18" s="253">
        <f>+[1]I_Vendite!CU15*[1]I_Vendite!CU49</f>
        <v>0</v>
      </c>
      <c r="CS18" s="253">
        <f>+[1]I_Vendite!CV15*[1]I_Vendite!CV49</f>
        <v>0</v>
      </c>
      <c r="CT18" s="253">
        <f>+[1]I_Vendite!CW15*[1]I_Vendite!CW49</f>
        <v>0</v>
      </c>
      <c r="CU18" s="253">
        <f>+[1]I_Vendite!CX15*[1]I_Vendite!CX49</f>
        <v>0</v>
      </c>
      <c r="CV18" s="253">
        <f>+[1]I_Vendite!CY15*[1]I_Vendite!CY49</f>
        <v>0</v>
      </c>
      <c r="CW18" s="253">
        <f>+[1]I_Vendite!CZ15*[1]I_Vendite!CZ49</f>
        <v>0</v>
      </c>
      <c r="CX18" s="253">
        <f>+[1]I_Vendite!DA15*[1]I_Vendite!DA49</f>
        <v>0</v>
      </c>
      <c r="CY18" s="253">
        <f>+[1]I_Vendite!DB15*[1]I_Vendite!DB49</f>
        <v>0</v>
      </c>
      <c r="CZ18" s="253">
        <f>+[1]I_Vendite!DC15*[1]I_Vendite!DC49</f>
        <v>0</v>
      </c>
      <c r="DA18" s="253">
        <f>+[1]I_Vendite!DD15*[1]I_Vendite!DD49</f>
        <v>0</v>
      </c>
      <c r="DB18" s="253">
        <f>+[1]I_Vendite!DE15*[1]I_Vendite!DE49</f>
        <v>0</v>
      </c>
      <c r="DC18" s="253">
        <f>+[1]I_Vendite!DF15*[1]I_Vendite!DF49</f>
        <v>0</v>
      </c>
      <c r="DD18" s="253">
        <f>+[1]I_Vendite!DG15*[1]I_Vendite!DG49</f>
        <v>0</v>
      </c>
      <c r="DE18" s="253">
        <f>+[1]I_Vendite!DH15*[1]I_Vendite!DH49</f>
        <v>0</v>
      </c>
      <c r="DF18" s="253">
        <f>+[1]I_Vendite!DI15*[1]I_Vendite!DI49</f>
        <v>0</v>
      </c>
      <c r="DG18" s="253">
        <f>+[1]I_Vendite!DJ15*[1]I_Vendite!DJ49</f>
        <v>0</v>
      </c>
      <c r="DH18" s="253">
        <f>+[1]I_Vendite!DK15*[1]I_Vendite!DK49</f>
        <v>0</v>
      </c>
      <c r="DI18" s="253">
        <f>+[1]I_Vendite!DL15*[1]I_Vendite!DL49</f>
        <v>0</v>
      </c>
      <c r="DJ18" s="253">
        <f>+[1]I_Vendite!DM15*[1]I_Vendite!DM49</f>
        <v>0</v>
      </c>
      <c r="DK18" s="253">
        <f>+[1]I_Vendite!DN15*[1]I_Vendite!DN49</f>
        <v>0</v>
      </c>
      <c r="DL18" s="253">
        <f>+[1]I_Vendite!DO15*[1]I_Vendite!DO49</f>
        <v>0</v>
      </c>
      <c r="DM18" s="253">
        <f>+[1]I_Vendite!DP15*[1]I_Vendite!DP49</f>
        <v>0</v>
      </c>
      <c r="DN18" s="253">
        <f>+[1]I_Vendite!DQ15*[1]I_Vendite!DQ49</f>
        <v>0</v>
      </c>
      <c r="DO18" s="253">
        <f>+[1]I_Vendite!DR15*[1]I_Vendite!DR49</f>
        <v>0</v>
      </c>
      <c r="DP18" s="253">
        <f>+[1]I_Vendite!DS15*[1]I_Vendite!DS49</f>
        <v>0</v>
      </c>
      <c r="DQ18" s="253">
        <f>+[1]I_Vendite!DT15*[1]I_Vendite!DT49</f>
        <v>0</v>
      </c>
      <c r="DR18" s="253">
        <f>+[1]I_Vendite!DU15*[1]I_Vendite!DU49</f>
        <v>0</v>
      </c>
      <c r="DS18" s="253">
        <f>+[1]I_Vendite!DV15*[1]I_Vendite!DV49</f>
        <v>0</v>
      </c>
      <c r="DT18" s="253">
        <f>+[1]I_Vendite!DW15*[1]I_Vendite!DW49</f>
        <v>0</v>
      </c>
      <c r="DU18" s="253">
        <f>+[1]I_Vendite!DX15*[1]I_Vendite!DX49</f>
        <v>0</v>
      </c>
      <c r="DV18" s="253">
        <f>+[1]I_Vendite!DY15*[1]I_Vendite!DY49</f>
        <v>0</v>
      </c>
    </row>
    <row r="19" spans="3:126" ht="15.6" thickTop="1" thickBot="1">
      <c r="C19" s="294" t="str">
        <f>+[1]I_Vendite!C16</f>
        <v>Prodotto/Servizio 13</v>
      </c>
      <c r="D19" s="294">
        <f>+[1]I_Vendite!E16</f>
        <v>0.22</v>
      </c>
      <c r="E19" s="335">
        <f>+[1]I_Vendite!G16</f>
        <v>30</v>
      </c>
      <c r="G19" s="253">
        <f>+[1]I_Vendite!J16*[1]I_Vendite!J50</f>
        <v>0</v>
      </c>
      <c r="H19" s="253">
        <f>+[1]I_Vendite!K16*[1]I_Vendite!K50</f>
        <v>0</v>
      </c>
      <c r="I19" s="253">
        <f>+[1]I_Vendite!L16*[1]I_Vendite!L50</f>
        <v>0</v>
      </c>
      <c r="J19" s="253">
        <f>+[1]I_Vendite!M16*[1]I_Vendite!M50</f>
        <v>0</v>
      </c>
      <c r="K19" s="253">
        <f>+[1]I_Vendite!N16*[1]I_Vendite!N50</f>
        <v>0</v>
      </c>
      <c r="L19" s="253">
        <f>+[1]I_Vendite!O16*[1]I_Vendite!O50</f>
        <v>0</v>
      </c>
      <c r="M19" s="253">
        <f>+[1]I_Vendite!P16*[1]I_Vendite!P50</f>
        <v>0</v>
      </c>
      <c r="N19" s="253">
        <f>+[1]I_Vendite!Q16*[1]I_Vendite!Q50</f>
        <v>0</v>
      </c>
      <c r="O19" s="253">
        <f>+[1]I_Vendite!R16*[1]I_Vendite!R50</f>
        <v>0</v>
      </c>
      <c r="P19" s="253">
        <f>+[1]I_Vendite!S16*[1]I_Vendite!S50</f>
        <v>0</v>
      </c>
      <c r="Q19" s="253">
        <f>+[1]I_Vendite!T16*[1]I_Vendite!T50</f>
        <v>0</v>
      </c>
      <c r="R19" s="253">
        <f>+[1]I_Vendite!U16*[1]I_Vendite!U50</f>
        <v>0</v>
      </c>
      <c r="S19" s="253">
        <f>+[1]I_Vendite!V16*[1]I_Vendite!V50</f>
        <v>0</v>
      </c>
      <c r="T19" s="253">
        <f>+[1]I_Vendite!W16*[1]I_Vendite!W50</f>
        <v>0</v>
      </c>
      <c r="U19" s="253">
        <f>+[1]I_Vendite!X16*[1]I_Vendite!X50</f>
        <v>0</v>
      </c>
      <c r="V19" s="253">
        <f>+[1]I_Vendite!Y16*[1]I_Vendite!Y50</f>
        <v>0</v>
      </c>
      <c r="W19" s="253">
        <f>+[1]I_Vendite!Z16*[1]I_Vendite!Z50</f>
        <v>0</v>
      </c>
      <c r="X19" s="253">
        <f>+[1]I_Vendite!AA16*[1]I_Vendite!AA50</f>
        <v>0</v>
      </c>
      <c r="Y19" s="253">
        <f>+[1]I_Vendite!AB16*[1]I_Vendite!AB50</f>
        <v>0</v>
      </c>
      <c r="Z19" s="253">
        <f>+[1]I_Vendite!AC16*[1]I_Vendite!AC50</f>
        <v>0</v>
      </c>
      <c r="AA19" s="253">
        <f>+[1]I_Vendite!AD16*[1]I_Vendite!AD50</f>
        <v>0</v>
      </c>
      <c r="AB19" s="253">
        <f>+[1]I_Vendite!AE16*[1]I_Vendite!AE50</f>
        <v>0</v>
      </c>
      <c r="AC19" s="253">
        <f>+[1]I_Vendite!AF16*[1]I_Vendite!AF50</f>
        <v>0</v>
      </c>
      <c r="AD19" s="253">
        <f>+[1]I_Vendite!AG16*[1]I_Vendite!AG50</f>
        <v>0</v>
      </c>
      <c r="AE19" s="253">
        <f>+[1]I_Vendite!AH16*[1]I_Vendite!AH50</f>
        <v>0</v>
      </c>
      <c r="AF19" s="253">
        <f>+[1]I_Vendite!AI16*[1]I_Vendite!AI50</f>
        <v>0</v>
      </c>
      <c r="AG19" s="253">
        <f>+[1]I_Vendite!AJ16*[1]I_Vendite!AJ50</f>
        <v>0</v>
      </c>
      <c r="AH19" s="253">
        <f>+[1]I_Vendite!AK16*[1]I_Vendite!AK50</f>
        <v>0</v>
      </c>
      <c r="AI19" s="253">
        <f>+[1]I_Vendite!AL16*[1]I_Vendite!AL50</f>
        <v>0</v>
      </c>
      <c r="AJ19" s="253">
        <f>+[1]I_Vendite!AM16*[1]I_Vendite!AM50</f>
        <v>0</v>
      </c>
      <c r="AK19" s="253">
        <f>+[1]I_Vendite!AN16*[1]I_Vendite!AN50</f>
        <v>0</v>
      </c>
      <c r="AL19" s="253">
        <f>+[1]I_Vendite!AO16*[1]I_Vendite!AO50</f>
        <v>0</v>
      </c>
      <c r="AM19" s="253">
        <f>+[1]I_Vendite!AP16*[1]I_Vendite!AP50</f>
        <v>0</v>
      </c>
      <c r="AN19" s="253">
        <f>+[1]I_Vendite!AQ16*[1]I_Vendite!AQ50</f>
        <v>0</v>
      </c>
      <c r="AO19" s="253">
        <f>+[1]I_Vendite!AR16*[1]I_Vendite!AR50</f>
        <v>0</v>
      </c>
      <c r="AP19" s="253">
        <f>+[1]I_Vendite!AS16*[1]I_Vendite!AS50</f>
        <v>0</v>
      </c>
      <c r="AQ19" s="253">
        <f>+[1]I_Vendite!AT16*[1]I_Vendite!AT50</f>
        <v>0</v>
      </c>
      <c r="AR19" s="253">
        <f>+[1]I_Vendite!AU16*[1]I_Vendite!AU50</f>
        <v>0</v>
      </c>
      <c r="AS19" s="253">
        <f>+[1]I_Vendite!AV16*[1]I_Vendite!AV50</f>
        <v>0</v>
      </c>
      <c r="AT19" s="253">
        <f>+[1]I_Vendite!AW16*[1]I_Vendite!AW50</f>
        <v>0</v>
      </c>
      <c r="AU19" s="253">
        <f>+[1]I_Vendite!AX16*[1]I_Vendite!AX50</f>
        <v>0</v>
      </c>
      <c r="AV19" s="253">
        <f>+[1]I_Vendite!AY16*[1]I_Vendite!AY50</f>
        <v>0</v>
      </c>
      <c r="AW19" s="253">
        <f>+[1]I_Vendite!AZ16*[1]I_Vendite!AZ50</f>
        <v>0</v>
      </c>
      <c r="AX19" s="253">
        <f>+[1]I_Vendite!BA16*[1]I_Vendite!BA50</f>
        <v>0</v>
      </c>
      <c r="AY19" s="253">
        <f>+[1]I_Vendite!BB16*[1]I_Vendite!BB50</f>
        <v>0</v>
      </c>
      <c r="AZ19" s="253">
        <f>+[1]I_Vendite!BC16*[1]I_Vendite!BC50</f>
        <v>0</v>
      </c>
      <c r="BA19" s="253">
        <f>+[1]I_Vendite!BD16*[1]I_Vendite!BD50</f>
        <v>0</v>
      </c>
      <c r="BB19" s="253">
        <f>+[1]I_Vendite!BE16*[1]I_Vendite!BE50</f>
        <v>0</v>
      </c>
      <c r="BC19" s="253">
        <f>+[1]I_Vendite!BF16*[1]I_Vendite!BF50</f>
        <v>0</v>
      </c>
      <c r="BD19" s="253">
        <f>+[1]I_Vendite!BG16*[1]I_Vendite!BG50</f>
        <v>0</v>
      </c>
      <c r="BE19" s="253">
        <f>+[1]I_Vendite!BH16*[1]I_Vendite!BH50</f>
        <v>0</v>
      </c>
      <c r="BF19" s="253">
        <f>+[1]I_Vendite!BI16*[1]I_Vendite!BI50</f>
        <v>0</v>
      </c>
      <c r="BG19" s="253">
        <f>+[1]I_Vendite!BJ16*[1]I_Vendite!BJ50</f>
        <v>0</v>
      </c>
      <c r="BH19" s="253">
        <f>+[1]I_Vendite!BK16*[1]I_Vendite!BK50</f>
        <v>0</v>
      </c>
      <c r="BI19" s="253">
        <f>+[1]I_Vendite!BL16*[1]I_Vendite!BL50</f>
        <v>0</v>
      </c>
      <c r="BJ19" s="253">
        <f>+[1]I_Vendite!BM16*[1]I_Vendite!BM50</f>
        <v>0</v>
      </c>
      <c r="BK19" s="253">
        <f>+[1]I_Vendite!BN16*[1]I_Vendite!BN50</f>
        <v>0</v>
      </c>
      <c r="BL19" s="253">
        <f>+[1]I_Vendite!BO16*[1]I_Vendite!BO50</f>
        <v>0</v>
      </c>
      <c r="BM19" s="253">
        <f>+[1]I_Vendite!BP16*[1]I_Vendite!BP50</f>
        <v>0</v>
      </c>
      <c r="BN19" s="253">
        <f>+[1]I_Vendite!BQ16*[1]I_Vendite!BQ50</f>
        <v>0</v>
      </c>
      <c r="BO19" s="253">
        <f>+[1]I_Vendite!BR16*[1]I_Vendite!BR50</f>
        <v>0</v>
      </c>
      <c r="BP19" s="253">
        <f>+[1]I_Vendite!BS16*[1]I_Vendite!BS50</f>
        <v>0</v>
      </c>
      <c r="BQ19" s="253">
        <f>+[1]I_Vendite!BT16*[1]I_Vendite!BT50</f>
        <v>0</v>
      </c>
      <c r="BR19" s="253">
        <f>+[1]I_Vendite!BU16*[1]I_Vendite!BU50</f>
        <v>0</v>
      </c>
      <c r="BS19" s="253">
        <f>+[1]I_Vendite!BV16*[1]I_Vendite!BV50</f>
        <v>0</v>
      </c>
      <c r="BT19" s="253">
        <f>+[1]I_Vendite!BW16*[1]I_Vendite!BW50</f>
        <v>0</v>
      </c>
      <c r="BU19" s="253">
        <f>+[1]I_Vendite!BX16*[1]I_Vendite!BX50</f>
        <v>0</v>
      </c>
      <c r="BV19" s="253">
        <f>+[1]I_Vendite!BY16*[1]I_Vendite!BY50</f>
        <v>0</v>
      </c>
      <c r="BW19" s="253">
        <f>+[1]I_Vendite!BZ16*[1]I_Vendite!BZ50</f>
        <v>0</v>
      </c>
      <c r="BX19" s="253">
        <f>+[1]I_Vendite!CA16*[1]I_Vendite!CA50</f>
        <v>0</v>
      </c>
      <c r="BY19" s="253">
        <f>+[1]I_Vendite!CB16*[1]I_Vendite!CB50</f>
        <v>0</v>
      </c>
      <c r="BZ19" s="253">
        <f>+[1]I_Vendite!CC16*[1]I_Vendite!CC50</f>
        <v>0</v>
      </c>
      <c r="CA19" s="253">
        <f>+[1]I_Vendite!CD16*[1]I_Vendite!CD50</f>
        <v>0</v>
      </c>
      <c r="CB19" s="253">
        <f>+[1]I_Vendite!CE16*[1]I_Vendite!CE50</f>
        <v>0</v>
      </c>
      <c r="CC19" s="253">
        <f>+[1]I_Vendite!CF16*[1]I_Vendite!CF50</f>
        <v>0</v>
      </c>
      <c r="CD19" s="253">
        <f>+[1]I_Vendite!CG16*[1]I_Vendite!CG50</f>
        <v>0</v>
      </c>
      <c r="CE19" s="253">
        <f>+[1]I_Vendite!CH16*[1]I_Vendite!CH50</f>
        <v>0</v>
      </c>
      <c r="CF19" s="253">
        <f>+[1]I_Vendite!CI16*[1]I_Vendite!CI50</f>
        <v>0</v>
      </c>
      <c r="CG19" s="253">
        <f>+[1]I_Vendite!CJ16*[1]I_Vendite!CJ50</f>
        <v>0</v>
      </c>
      <c r="CH19" s="253">
        <f>+[1]I_Vendite!CK16*[1]I_Vendite!CK50</f>
        <v>0</v>
      </c>
      <c r="CI19" s="253">
        <f>+[1]I_Vendite!CL16*[1]I_Vendite!CL50</f>
        <v>0</v>
      </c>
      <c r="CJ19" s="253">
        <f>+[1]I_Vendite!CM16*[1]I_Vendite!CM50</f>
        <v>0</v>
      </c>
      <c r="CK19" s="253">
        <f>+[1]I_Vendite!CN16*[1]I_Vendite!CN50</f>
        <v>0</v>
      </c>
      <c r="CL19" s="253">
        <f>+[1]I_Vendite!CO16*[1]I_Vendite!CO50</f>
        <v>0</v>
      </c>
      <c r="CM19" s="253">
        <f>+[1]I_Vendite!CP16*[1]I_Vendite!CP50</f>
        <v>0</v>
      </c>
      <c r="CN19" s="253">
        <f>+[1]I_Vendite!CQ16*[1]I_Vendite!CQ50</f>
        <v>0</v>
      </c>
      <c r="CO19" s="253">
        <f>+[1]I_Vendite!CR16*[1]I_Vendite!CR50</f>
        <v>0</v>
      </c>
      <c r="CP19" s="253">
        <f>+[1]I_Vendite!CS16*[1]I_Vendite!CS50</f>
        <v>0</v>
      </c>
      <c r="CQ19" s="253">
        <f>+[1]I_Vendite!CT16*[1]I_Vendite!CT50</f>
        <v>0</v>
      </c>
      <c r="CR19" s="253">
        <f>+[1]I_Vendite!CU16*[1]I_Vendite!CU50</f>
        <v>0</v>
      </c>
      <c r="CS19" s="253">
        <f>+[1]I_Vendite!CV16*[1]I_Vendite!CV50</f>
        <v>0</v>
      </c>
      <c r="CT19" s="253">
        <f>+[1]I_Vendite!CW16*[1]I_Vendite!CW50</f>
        <v>0</v>
      </c>
      <c r="CU19" s="253">
        <f>+[1]I_Vendite!CX16*[1]I_Vendite!CX50</f>
        <v>0</v>
      </c>
      <c r="CV19" s="253">
        <f>+[1]I_Vendite!CY16*[1]I_Vendite!CY50</f>
        <v>0</v>
      </c>
      <c r="CW19" s="253">
        <f>+[1]I_Vendite!CZ16*[1]I_Vendite!CZ50</f>
        <v>0</v>
      </c>
      <c r="CX19" s="253">
        <f>+[1]I_Vendite!DA16*[1]I_Vendite!DA50</f>
        <v>0</v>
      </c>
      <c r="CY19" s="253">
        <f>+[1]I_Vendite!DB16*[1]I_Vendite!DB50</f>
        <v>0</v>
      </c>
      <c r="CZ19" s="253">
        <f>+[1]I_Vendite!DC16*[1]I_Vendite!DC50</f>
        <v>0</v>
      </c>
      <c r="DA19" s="253">
        <f>+[1]I_Vendite!DD16*[1]I_Vendite!DD50</f>
        <v>0</v>
      </c>
      <c r="DB19" s="253">
        <f>+[1]I_Vendite!DE16*[1]I_Vendite!DE50</f>
        <v>0</v>
      </c>
      <c r="DC19" s="253">
        <f>+[1]I_Vendite!DF16*[1]I_Vendite!DF50</f>
        <v>0</v>
      </c>
      <c r="DD19" s="253">
        <f>+[1]I_Vendite!DG16*[1]I_Vendite!DG50</f>
        <v>0</v>
      </c>
      <c r="DE19" s="253">
        <f>+[1]I_Vendite!DH16*[1]I_Vendite!DH50</f>
        <v>0</v>
      </c>
      <c r="DF19" s="253">
        <f>+[1]I_Vendite!DI16*[1]I_Vendite!DI50</f>
        <v>0</v>
      </c>
      <c r="DG19" s="253">
        <f>+[1]I_Vendite!DJ16*[1]I_Vendite!DJ50</f>
        <v>0</v>
      </c>
      <c r="DH19" s="253">
        <f>+[1]I_Vendite!DK16*[1]I_Vendite!DK50</f>
        <v>0</v>
      </c>
      <c r="DI19" s="253">
        <f>+[1]I_Vendite!DL16*[1]I_Vendite!DL50</f>
        <v>0</v>
      </c>
      <c r="DJ19" s="253">
        <f>+[1]I_Vendite!DM16*[1]I_Vendite!DM50</f>
        <v>0</v>
      </c>
      <c r="DK19" s="253">
        <f>+[1]I_Vendite!DN16*[1]I_Vendite!DN50</f>
        <v>0</v>
      </c>
      <c r="DL19" s="253">
        <f>+[1]I_Vendite!DO16*[1]I_Vendite!DO50</f>
        <v>0</v>
      </c>
      <c r="DM19" s="253">
        <f>+[1]I_Vendite!DP16*[1]I_Vendite!DP50</f>
        <v>0</v>
      </c>
      <c r="DN19" s="253">
        <f>+[1]I_Vendite!DQ16*[1]I_Vendite!DQ50</f>
        <v>0</v>
      </c>
      <c r="DO19" s="253">
        <f>+[1]I_Vendite!DR16*[1]I_Vendite!DR50</f>
        <v>0</v>
      </c>
      <c r="DP19" s="253">
        <f>+[1]I_Vendite!DS16*[1]I_Vendite!DS50</f>
        <v>0</v>
      </c>
      <c r="DQ19" s="253">
        <f>+[1]I_Vendite!DT16*[1]I_Vendite!DT50</f>
        <v>0</v>
      </c>
      <c r="DR19" s="253">
        <f>+[1]I_Vendite!DU16*[1]I_Vendite!DU50</f>
        <v>0</v>
      </c>
      <c r="DS19" s="253">
        <f>+[1]I_Vendite!DV16*[1]I_Vendite!DV50</f>
        <v>0</v>
      </c>
      <c r="DT19" s="253">
        <f>+[1]I_Vendite!DW16*[1]I_Vendite!DW50</f>
        <v>0</v>
      </c>
      <c r="DU19" s="253">
        <f>+[1]I_Vendite!DX16*[1]I_Vendite!DX50</f>
        <v>0</v>
      </c>
      <c r="DV19" s="253">
        <f>+[1]I_Vendite!DY16*[1]I_Vendite!DY50</f>
        <v>0</v>
      </c>
    </row>
    <row r="20" spans="3:126" ht="15.6" thickTop="1" thickBot="1">
      <c r="C20" s="294" t="str">
        <f>+[1]I_Vendite!C17</f>
        <v>Prodotto/Servizio 14</v>
      </c>
      <c r="D20" s="294">
        <f>+[1]I_Vendite!E17</f>
        <v>0.22</v>
      </c>
      <c r="E20" s="335">
        <f>+[1]I_Vendite!G17</f>
        <v>30</v>
      </c>
      <c r="G20" s="253">
        <f>+[1]I_Vendite!J17*[1]I_Vendite!J51</f>
        <v>0</v>
      </c>
      <c r="H20" s="253">
        <f>+[1]I_Vendite!K17*[1]I_Vendite!K51</f>
        <v>0</v>
      </c>
      <c r="I20" s="253">
        <f>+[1]I_Vendite!L17*[1]I_Vendite!L51</f>
        <v>0</v>
      </c>
      <c r="J20" s="253">
        <f>+[1]I_Vendite!M17*[1]I_Vendite!M51</f>
        <v>0</v>
      </c>
      <c r="K20" s="253">
        <f>+[1]I_Vendite!N17*[1]I_Vendite!N51</f>
        <v>0</v>
      </c>
      <c r="L20" s="253">
        <f>+[1]I_Vendite!O17*[1]I_Vendite!O51</f>
        <v>0</v>
      </c>
      <c r="M20" s="253">
        <f>+[1]I_Vendite!P17*[1]I_Vendite!P51</f>
        <v>0</v>
      </c>
      <c r="N20" s="253">
        <f>+[1]I_Vendite!Q17*[1]I_Vendite!Q51</f>
        <v>0</v>
      </c>
      <c r="O20" s="253">
        <f>+[1]I_Vendite!R17*[1]I_Vendite!R51</f>
        <v>0</v>
      </c>
      <c r="P20" s="253">
        <f>+[1]I_Vendite!S17*[1]I_Vendite!S51</f>
        <v>0</v>
      </c>
      <c r="Q20" s="253">
        <f>+[1]I_Vendite!T17*[1]I_Vendite!T51</f>
        <v>0</v>
      </c>
      <c r="R20" s="253">
        <f>+[1]I_Vendite!U17*[1]I_Vendite!U51</f>
        <v>0</v>
      </c>
      <c r="S20" s="253">
        <f>+[1]I_Vendite!V17*[1]I_Vendite!V51</f>
        <v>0</v>
      </c>
      <c r="T20" s="253">
        <f>+[1]I_Vendite!W17*[1]I_Vendite!W51</f>
        <v>0</v>
      </c>
      <c r="U20" s="253">
        <f>+[1]I_Vendite!X17*[1]I_Vendite!X51</f>
        <v>0</v>
      </c>
      <c r="V20" s="253">
        <f>+[1]I_Vendite!Y17*[1]I_Vendite!Y51</f>
        <v>0</v>
      </c>
      <c r="W20" s="253">
        <f>+[1]I_Vendite!Z17*[1]I_Vendite!Z51</f>
        <v>0</v>
      </c>
      <c r="X20" s="253">
        <f>+[1]I_Vendite!AA17*[1]I_Vendite!AA51</f>
        <v>0</v>
      </c>
      <c r="Y20" s="253">
        <f>+[1]I_Vendite!AB17*[1]I_Vendite!AB51</f>
        <v>0</v>
      </c>
      <c r="Z20" s="253">
        <f>+[1]I_Vendite!AC17*[1]I_Vendite!AC51</f>
        <v>0</v>
      </c>
      <c r="AA20" s="253">
        <f>+[1]I_Vendite!AD17*[1]I_Vendite!AD51</f>
        <v>0</v>
      </c>
      <c r="AB20" s="253">
        <f>+[1]I_Vendite!AE17*[1]I_Vendite!AE51</f>
        <v>0</v>
      </c>
      <c r="AC20" s="253">
        <f>+[1]I_Vendite!AF17*[1]I_Vendite!AF51</f>
        <v>0</v>
      </c>
      <c r="AD20" s="253">
        <f>+[1]I_Vendite!AG17*[1]I_Vendite!AG51</f>
        <v>0</v>
      </c>
      <c r="AE20" s="253">
        <f>+[1]I_Vendite!AH17*[1]I_Vendite!AH51</f>
        <v>0</v>
      </c>
      <c r="AF20" s="253">
        <f>+[1]I_Vendite!AI17*[1]I_Vendite!AI51</f>
        <v>0</v>
      </c>
      <c r="AG20" s="253">
        <f>+[1]I_Vendite!AJ17*[1]I_Vendite!AJ51</f>
        <v>0</v>
      </c>
      <c r="AH20" s="253">
        <f>+[1]I_Vendite!AK17*[1]I_Vendite!AK51</f>
        <v>0</v>
      </c>
      <c r="AI20" s="253">
        <f>+[1]I_Vendite!AL17*[1]I_Vendite!AL51</f>
        <v>0</v>
      </c>
      <c r="AJ20" s="253">
        <f>+[1]I_Vendite!AM17*[1]I_Vendite!AM51</f>
        <v>0</v>
      </c>
      <c r="AK20" s="253">
        <f>+[1]I_Vendite!AN17*[1]I_Vendite!AN51</f>
        <v>0</v>
      </c>
      <c r="AL20" s="253">
        <f>+[1]I_Vendite!AO17*[1]I_Vendite!AO51</f>
        <v>0</v>
      </c>
      <c r="AM20" s="253">
        <f>+[1]I_Vendite!AP17*[1]I_Vendite!AP51</f>
        <v>0</v>
      </c>
      <c r="AN20" s="253">
        <f>+[1]I_Vendite!AQ17*[1]I_Vendite!AQ51</f>
        <v>0</v>
      </c>
      <c r="AO20" s="253">
        <f>+[1]I_Vendite!AR17*[1]I_Vendite!AR51</f>
        <v>0</v>
      </c>
      <c r="AP20" s="253">
        <f>+[1]I_Vendite!AS17*[1]I_Vendite!AS51</f>
        <v>0</v>
      </c>
      <c r="AQ20" s="253">
        <f>+[1]I_Vendite!AT17*[1]I_Vendite!AT51</f>
        <v>0</v>
      </c>
      <c r="AR20" s="253">
        <f>+[1]I_Vendite!AU17*[1]I_Vendite!AU51</f>
        <v>0</v>
      </c>
      <c r="AS20" s="253">
        <f>+[1]I_Vendite!AV17*[1]I_Vendite!AV51</f>
        <v>0</v>
      </c>
      <c r="AT20" s="253">
        <f>+[1]I_Vendite!AW17*[1]I_Vendite!AW51</f>
        <v>0</v>
      </c>
      <c r="AU20" s="253">
        <f>+[1]I_Vendite!AX17*[1]I_Vendite!AX51</f>
        <v>0</v>
      </c>
      <c r="AV20" s="253">
        <f>+[1]I_Vendite!AY17*[1]I_Vendite!AY51</f>
        <v>0</v>
      </c>
      <c r="AW20" s="253">
        <f>+[1]I_Vendite!AZ17*[1]I_Vendite!AZ51</f>
        <v>0</v>
      </c>
      <c r="AX20" s="253">
        <f>+[1]I_Vendite!BA17*[1]I_Vendite!BA51</f>
        <v>0</v>
      </c>
      <c r="AY20" s="253">
        <f>+[1]I_Vendite!BB17*[1]I_Vendite!BB51</f>
        <v>0</v>
      </c>
      <c r="AZ20" s="253">
        <f>+[1]I_Vendite!BC17*[1]I_Vendite!BC51</f>
        <v>0</v>
      </c>
      <c r="BA20" s="253">
        <f>+[1]I_Vendite!BD17*[1]I_Vendite!BD51</f>
        <v>0</v>
      </c>
      <c r="BB20" s="253">
        <f>+[1]I_Vendite!BE17*[1]I_Vendite!BE51</f>
        <v>0</v>
      </c>
      <c r="BC20" s="253">
        <f>+[1]I_Vendite!BF17*[1]I_Vendite!BF51</f>
        <v>0</v>
      </c>
      <c r="BD20" s="253">
        <f>+[1]I_Vendite!BG17*[1]I_Vendite!BG51</f>
        <v>0</v>
      </c>
      <c r="BE20" s="253">
        <f>+[1]I_Vendite!BH17*[1]I_Vendite!BH51</f>
        <v>0</v>
      </c>
      <c r="BF20" s="253">
        <f>+[1]I_Vendite!BI17*[1]I_Vendite!BI51</f>
        <v>0</v>
      </c>
      <c r="BG20" s="253">
        <f>+[1]I_Vendite!BJ17*[1]I_Vendite!BJ51</f>
        <v>0</v>
      </c>
      <c r="BH20" s="253">
        <f>+[1]I_Vendite!BK17*[1]I_Vendite!BK51</f>
        <v>0</v>
      </c>
      <c r="BI20" s="253">
        <f>+[1]I_Vendite!BL17*[1]I_Vendite!BL51</f>
        <v>0</v>
      </c>
      <c r="BJ20" s="253">
        <f>+[1]I_Vendite!BM17*[1]I_Vendite!BM51</f>
        <v>0</v>
      </c>
      <c r="BK20" s="253">
        <f>+[1]I_Vendite!BN17*[1]I_Vendite!BN51</f>
        <v>0</v>
      </c>
      <c r="BL20" s="253">
        <f>+[1]I_Vendite!BO17*[1]I_Vendite!BO51</f>
        <v>0</v>
      </c>
      <c r="BM20" s="253">
        <f>+[1]I_Vendite!BP17*[1]I_Vendite!BP51</f>
        <v>0</v>
      </c>
      <c r="BN20" s="253">
        <f>+[1]I_Vendite!BQ17*[1]I_Vendite!BQ51</f>
        <v>0</v>
      </c>
      <c r="BO20" s="253">
        <f>+[1]I_Vendite!BR17*[1]I_Vendite!BR51</f>
        <v>0</v>
      </c>
      <c r="BP20" s="253">
        <f>+[1]I_Vendite!BS17*[1]I_Vendite!BS51</f>
        <v>0</v>
      </c>
      <c r="BQ20" s="253">
        <f>+[1]I_Vendite!BT17*[1]I_Vendite!BT51</f>
        <v>0</v>
      </c>
      <c r="BR20" s="253">
        <f>+[1]I_Vendite!BU17*[1]I_Vendite!BU51</f>
        <v>0</v>
      </c>
      <c r="BS20" s="253">
        <f>+[1]I_Vendite!BV17*[1]I_Vendite!BV51</f>
        <v>0</v>
      </c>
      <c r="BT20" s="253">
        <f>+[1]I_Vendite!BW17*[1]I_Vendite!BW51</f>
        <v>0</v>
      </c>
      <c r="BU20" s="253">
        <f>+[1]I_Vendite!BX17*[1]I_Vendite!BX51</f>
        <v>0</v>
      </c>
      <c r="BV20" s="253">
        <f>+[1]I_Vendite!BY17*[1]I_Vendite!BY51</f>
        <v>0</v>
      </c>
      <c r="BW20" s="253">
        <f>+[1]I_Vendite!BZ17*[1]I_Vendite!BZ51</f>
        <v>0</v>
      </c>
      <c r="BX20" s="253">
        <f>+[1]I_Vendite!CA17*[1]I_Vendite!CA51</f>
        <v>0</v>
      </c>
      <c r="BY20" s="253">
        <f>+[1]I_Vendite!CB17*[1]I_Vendite!CB51</f>
        <v>0</v>
      </c>
      <c r="BZ20" s="253">
        <f>+[1]I_Vendite!CC17*[1]I_Vendite!CC51</f>
        <v>0</v>
      </c>
      <c r="CA20" s="253">
        <f>+[1]I_Vendite!CD17*[1]I_Vendite!CD51</f>
        <v>0</v>
      </c>
      <c r="CB20" s="253">
        <f>+[1]I_Vendite!CE17*[1]I_Vendite!CE51</f>
        <v>0</v>
      </c>
      <c r="CC20" s="253">
        <f>+[1]I_Vendite!CF17*[1]I_Vendite!CF51</f>
        <v>0</v>
      </c>
      <c r="CD20" s="253">
        <f>+[1]I_Vendite!CG17*[1]I_Vendite!CG51</f>
        <v>0</v>
      </c>
      <c r="CE20" s="253">
        <f>+[1]I_Vendite!CH17*[1]I_Vendite!CH51</f>
        <v>0</v>
      </c>
      <c r="CF20" s="253">
        <f>+[1]I_Vendite!CI17*[1]I_Vendite!CI51</f>
        <v>0</v>
      </c>
      <c r="CG20" s="253">
        <f>+[1]I_Vendite!CJ17*[1]I_Vendite!CJ51</f>
        <v>0</v>
      </c>
      <c r="CH20" s="253">
        <f>+[1]I_Vendite!CK17*[1]I_Vendite!CK51</f>
        <v>0</v>
      </c>
      <c r="CI20" s="253">
        <f>+[1]I_Vendite!CL17*[1]I_Vendite!CL51</f>
        <v>0</v>
      </c>
      <c r="CJ20" s="253">
        <f>+[1]I_Vendite!CM17*[1]I_Vendite!CM51</f>
        <v>0</v>
      </c>
      <c r="CK20" s="253">
        <f>+[1]I_Vendite!CN17*[1]I_Vendite!CN51</f>
        <v>0</v>
      </c>
      <c r="CL20" s="253">
        <f>+[1]I_Vendite!CO17*[1]I_Vendite!CO51</f>
        <v>0</v>
      </c>
      <c r="CM20" s="253">
        <f>+[1]I_Vendite!CP17*[1]I_Vendite!CP51</f>
        <v>0</v>
      </c>
      <c r="CN20" s="253">
        <f>+[1]I_Vendite!CQ17*[1]I_Vendite!CQ51</f>
        <v>0</v>
      </c>
      <c r="CO20" s="253">
        <f>+[1]I_Vendite!CR17*[1]I_Vendite!CR51</f>
        <v>0</v>
      </c>
      <c r="CP20" s="253">
        <f>+[1]I_Vendite!CS17*[1]I_Vendite!CS51</f>
        <v>0</v>
      </c>
      <c r="CQ20" s="253">
        <f>+[1]I_Vendite!CT17*[1]I_Vendite!CT51</f>
        <v>0</v>
      </c>
      <c r="CR20" s="253">
        <f>+[1]I_Vendite!CU17*[1]I_Vendite!CU51</f>
        <v>0</v>
      </c>
      <c r="CS20" s="253">
        <f>+[1]I_Vendite!CV17*[1]I_Vendite!CV51</f>
        <v>0</v>
      </c>
      <c r="CT20" s="253">
        <f>+[1]I_Vendite!CW17*[1]I_Vendite!CW51</f>
        <v>0</v>
      </c>
      <c r="CU20" s="253">
        <f>+[1]I_Vendite!CX17*[1]I_Vendite!CX51</f>
        <v>0</v>
      </c>
      <c r="CV20" s="253">
        <f>+[1]I_Vendite!CY17*[1]I_Vendite!CY51</f>
        <v>0</v>
      </c>
      <c r="CW20" s="253">
        <f>+[1]I_Vendite!CZ17*[1]I_Vendite!CZ51</f>
        <v>0</v>
      </c>
      <c r="CX20" s="253">
        <f>+[1]I_Vendite!DA17*[1]I_Vendite!DA51</f>
        <v>0</v>
      </c>
      <c r="CY20" s="253">
        <f>+[1]I_Vendite!DB17*[1]I_Vendite!DB51</f>
        <v>0</v>
      </c>
      <c r="CZ20" s="253">
        <f>+[1]I_Vendite!DC17*[1]I_Vendite!DC51</f>
        <v>0</v>
      </c>
      <c r="DA20" s="253">
        <f>+[1]I_Vendite!DD17*[1]I_Vendite!DD51</f>
        <v>0</v>
      </c>
      <c r="DB20" s="253">
        <f>+[1]I_Vendite!DE17*[1]I_Vendite!DE51</f>
        <v>0</v>
      </c>
      <c r="DC20" s="253">
        <f>+[1]I_Vendite!DF17*[1]I_Vendite!DF51</f>
        <v>0</v>
      </c>
      <c r="DD20" s="253">
        <f>+[1]I_Vendite!DG17*[1]I_Vendite!DG51</f>
        <v>0</v>
      </c>
      <c r="DE20" s="253">
        <f>+[1]I_Vendite!DH17*[1]I_Vendite!DH51</f>
        <v>0</v>
      </c>
      <c r="DF20" s="253">
        <f>+[1]I_Vendite!DI17*[1]I_Vendite!DI51</f>
        <v>0</v>
      </c>
      <c r="DG20" s="253">
        <f>+[1]I_Vendite!DJ17*[1]I_Vendite!DJ51</f>
        <v>0</v>
      </c>
      <c r="DH20" s="253">
        <f>+[1]I_Vendite!DK17*[1]I_Vendite!DK51</f>
        <v>0</v>
      </c>
      <c r="DI20" s="253">
        <f>+[1]I_Vendite!DL17*[1]I_Vendite!DL51</f>
        <v>0</v>
      </c>
      <c r="DJ20" s="253">
        <f>+[1]I_Vendite!DM17*[1]I_Vendite!DM51</f>
        <v>0</v>
      </c>
      <c r="DK20" s="253">
        <f>+[1]I_Vendite!DN17*[1]I_Vendite!DN51</f>
        <v>0</v>
      </c>
      <c r="DL20" s="253">
        <f>+[1]I_Vendite!DO17*[1]I_Vendite!DO51</f>
        <v>0</v>
      </c>
      <c r="DM20" s="253">
        <f>+[1]I_Vendite!DP17*[1]I_Vendite!DP51</f>
        <v>0</v>
      </c>
      <c r="DN20" s="253">
        <f>+[1]I_Vendite!DQ17*[1]I_Vendite!DQ51</f>
        <v>0</v>
      </c>
      <c r="DO20" s="253">
        <f>+[1]I_Vendite!DR17*[1]I_Vendite!DR51</f>
        <v>0</v>
      </c>
      <c r="DP20" s="253">
        <f>+[1]I_Vendite!DS17*[1]I_Vendite!DS51</f>
        <v>0</v>
      </c>
      <c r="DQ20" s="253">
        <f>+[1]I_Vendite!DT17*[1]I_Vendite!DT51</f>
        <v>0</v>
      </c>
      <c r="DR20" s="253">
        <f>+[1]I_Vendite!DU17*[1]I_Vendite!DU51</f>
        <v>0</v>
      </c>
      <c r="DS20" s="253">
        <f>+[1]I_Vendite!DV17*[1]I_Vendite!DV51</f>
        <v>0</v>
      </c>
      <c r="DT20" s="253">
        <f>+[1]I_Vendite!DW17*[1]I_Vendite!DW51</f>
        <v>0</v>
      </c>
      <c r="DU20" s="253">
        <f>+[1]I_Vendite!DX17*[1]I_Vendite!DX51</f>
        <v>0</v>
      </c>
      <c r="DV20" s="253">
        <f>+[1]I_Vendite!DY17*[1]I_Vendite!DY51</f>
        <v>0</v>
      </c>
    </row>
    <row r="21" spans="3:126" ht="15.6" thickTop="1" thickBot="1">
      <c r="C21" s="294" t="str">
        <f>+[1]I_Vendite!C18</f>
        <v>Prodotto/Servizio 15</v>
      </c>
      <c r="D21" s="294">
        <f>+[1]I_Vendite!E18</f>
        <v>0.22</v>
      </c>
      <c r="E21" s="335">
        <f>+[1]I_Vendite!G18</f>
        <v>30</v>
      </c>
      <c r="G21" s="253">
        <f>+[1]I_Vendite!J18*[1]I_Vendite!J52</f>
        <v>0</v>
      </c>
      <c r="H21" s="253">
        <f>+[1]I_Vendite!K18*[1]I_Vendite!K52</f>
        <v>0</v>
      </c>
      <c r="I21" s="253">
        <f>+[1]I_Vendite!L18*[1]I_Vendite!L52</f>
        <v>0</v>
      </c>
      <c r="J21" s="253">
        <f>+[1]I_Vendite!M18*[1]I_Vendite!M52</f>
        <v>0</v>
      </c>
      <c r="K21" s="253">
        <f>+[1]I_Vendite!N18*[1]I_Vendite!N52</f>
        <v>0</v>
      </c>
      <c r="L21" s="253">
        <f>+[1]I_Vendite!O18*[1]I_Vendite!O52</f>
        <v>0</v>
      </c>
      <c r="M21" s="253">
        <f>+[1]I_Vendite!P18*[1]I_Vendite!P52</f>
        <v>0</v>
      </c>
      <c r="N21" s="253">
        <f>+[1]I_Vendite!Q18*[1]I_Vendite!Q52</f>
        <v>0</v>
      </c>
      <c r="O21" s="253">
        <f>+[1]I_Vendite!R18*[1]I_Vendite!R52</f>
        <v>0</v>
      </c>
      <c r="P21" s="253">
        <f>+[1]I_Vendite!S18*[1]I_Vendite!S52</f>
        <v>0</v>
      </c>
      <c r="Q21" s="253">
        <f>+[1]I_Vendite!T18*[1]I_Vendite!T52</f>
        <v>0</v>
      </c>
      <c r="R21" s="253">
        <f>+[1]I_Vendite!U18*[1]I_Vendite!U52</f>
        <v>0</v>
      </c>
      <c r="S21" s="253">
        <f>+[1]I_Vendite!V18*[1]I_Vendite!V52</f>
        <v>0</v>
      </c>
      <c r="T21" s="253">
        <f>+[1]I_Vendite!W18*[1]I_Vendite!W52</f>
        <v>0</v>
      </c>
      <c r="U21" s="253">
        <f>+[1]I_Vendite!X18*[1]I_Vendite!X52</f>
        <v>0</v>
      </c>
      <c r="V21" s="253">
        <f>+[1]I_Vendite!Y18*[1]I_Vendite!Y52</f>
        <v>0</v>
      </c>
      <c r="W21" s="253">
        <f>+[1]I_Vendite!Z18*[1]I_Vendite!Z52</f>
        <v>0</v>
      </c>
      <c r="X21" s="253">
        <f>+[1]I_Vendite!AA18*[1]I_Vendite!AA52</f>
        <v>0</v>
      </c>
      <c r="Y21" s="253">
        <f>+[1]I_Vendite!AB18*[1]I_Vendite!AB52</f>
        <v>0</v>
      </c>
      <c r="Z21" s="253">
        <f>+[1]I_Vendite!AC18*[1]I_Vendite!AC52</f>
        <v>0</v>
      </c>
      <c r="AA21" s="253">
        <f>+[1]I_Vendite!AD18*[1]I_Vendite!AD52</f>
        <v>0</v>
      </c>
      <c r="AB21" s="253">
        <f>+[1]I_Vendite!AE18*[1]I_Vendite!AE52</f>
        <v>0</v>
      </c>
      <c r="AC21" s="253">
        <f>+[1]I_Vendite!AF18*[1]I_Vendite!AF52</f>
        <v>0</v>
      </c>
      <c r="AD21" s="253">
        <f>+[1]I_Vendite!AG18*[1]I_Vendite!AG52</f>
        <v>0</v>
      </c>
      <c r="AE21" s="253">
        <f>+[1]I_Vendite!AH18*[1]I_Vendite!AH52</f>
        <v>0</v>
      </c>
      <c r="AF21" s="253">
        <f>+[1]I_Vendite!AI18*[1]I_Vendite!AI52</f>
        <v>0</v>
      </c>
      <c r="AG21" s="253">
        <f>+[1]I_Vendite!AJ18*[1]I_Vendite!AJ52</f>
        <v>0</v>
      </c>
      <c r="AH21" s="253">
        <f>+[1]I_Vendite!AK18*[1]I_Vendite!AK52</f>
        <v>0</v>
      </c>
      <c r="AI21" s="253">
        <f>+[1]I_Vendite!AL18*[1]I_Vendite!AL52</f>
        <v>0</v>
      </c>
      <c r="AJ21" s="253">
        <f>+[1]I_Vendite!AM18*[1]I_Vendite!AM52</f>
        <v>0</v>
      </c>
      <c r="AK21" s="253">
        <f>+[1]I_Vendite!AN18*[1]I_Vendite!AN52</f>
        <v>0</v>
      </c>
      <c r="AL21" s="253">
        <f>+[1]I_Vendite!AO18*[1]I_Vendite!AO52</f>
        <v>0</v>
      </c>
      <c r="AM21" s="253">
        <f>+[1]I_Vendite!AP18*[1]I_Vendite!AP52</f>
        <v>0</v>
      </c>
      <c r="AN21" s="253">
        <f>+[1]I_Vendite!AQ18*[1]I_Vendite!AQ52</f>
        <v>0</v>
      </c>
      <c r="AO21" s="253">
        <f>+[1]I_Vendite!AR18*[1]I_Vendite!AR52</f>
        <v>0</v>
      </c>
      <c r="AP21" s="253">
        <f>+[1]I_Vendite!AS18*[1]I_Vendite!AS52</f>
        <v>0</v>
      </c>
      <c r="AQ21" s="253">
        <f>+[1]I_Vendite!AT18*[1]I_Vendite!AT52</f>
        <v>0</v>
      </c>
      <c r="AR21" s="253">
        <f>+[1]I_Vendite!AU18*[1]I_Vendite!AU52</f>
        <v>0</v>
      </c>
      <c r="AS21" s="253">
        <f>+[1]I_Vendite!AV18*[1]I_Vendite!AV52</f>
        <v>0</v>
      </c>
      <c r="AT21" s="253">
        <f>+[1]I_Vendite!AW18*[1]I_Vendite!AW52</f>
        <v>0</v>
      </c>
      <c r="AU21" s="253">
        <f>+[1]I_Vendite!AX18*[1]I_Vendite!AX52</f>
        <v>0</v>
      </c>
      <c r="AV21" s="253">
        <f>+[1]I_Vendite!AY18*[1]I_Vendite!AY52</f>
        <v>0</v>
      </c>
      <c r="AW21" s="253">
        <f>+[1]I_Vendite!AZ18*[1]I_Vendite!AZ52</f>
        <v>0</v>
      </c>
      <c r="AX21" s="253">
        <f>+[1]I_Vendite!BA18*[1]I_Vendite!BA52</f>
        <v>0</v>
      </c>
      <c r="AY21" s="253">
        <f>+[1]I_Vendite!BB18*[1]I_Vendite!BB52</f>
        <v>0</v>
      </c>
      <c r="AZ21" s="253">
        <f>+[1]I_Vendite!BC18*[1]I_Vendite!BC52</f>
        <v>0</v>
      </c>
      <c r="BA21" s="253">
        <f>+[1]I_Vendite!BD18*[1]I_Vendite!BD52</f>
        <v>0</v>
      </c>
      <c r="BB21" s="253">
        <f>+[1]I_Vendite!BE18*[1]I_Vendite!BE52</f>
        <v>0</v>
      </c>
      <c r="BC21" s="253">
        <f>+[1]I_Vendite!BF18*[1]I_Vendite!BF52</f>
        <v>0</v>
      </c>
      <c r="BD21" s="253">
        <f>+[1]I_Vendite!BG18*[1]I_Vendite!BG52</f>
        <v>0</v>
      </c>
      <c r="BE21" s="253">
        <f>+[1]I_Vendite!BH18*[1]I_Vendite!BH52</f>
        <v>0</v>
      </c>
      <c r="BF21" s="253">
        <f>+[1]I_Vendite!BI18*[1]I_Vendite!BI52</f>
        <v>0</v>
      </c>
      <c r="BG21" s="253">
        <f>+[1]I_Vendite!BJ18*[1]I_Vendite!BJ52</f>
        <v>0</v>
      </c>
      <c r="BH21" s="253">
        <f>+[1]I_Vendite!BK18*[1]I_Vendite!BK52</f>
        <v>0</v>
      </c>
      <c r="BI21" s="253">
        <f>+[1]I_Vendite!BL18*[1]I_Vendite!BL52</f>
        <v>0</v>
      </c>
      <c r="BJ21" s="253">
        <f>+[1]I_Vendite!BM18*[1]I_Vendite!BM52</f>
        <v>0</v>
      </c>
      <c r="BK21" s="253">
        <f>+[1]I_Vendite!BN18*[1]I_Vendite!BN52</f>
        <v>0</v>
      </c>
      <c r="BL21" s="253">
        <f>+[1]I_Vendite!BO18*[1]I_Vendite!BO52</f>
        <v>0</v>
      </c>
      <c r="BM21" s="253">
        <f>+[1]I_Vendite!BP18*[1]I_Vendite!BP52</f>
        <v>0</v>
      </c>
      <c r="BN21" s="253">
        <f>+[1]I_Vendite!BQ18*[1]I_Vendite!BQ52</f>
        <v>0</v>
      </c>
      <c r="BO21" s="253">
        <f>+[1]I_Vendite!BR18*[1]I_Vendite!BR52</f>
        <v>0</v>
      </c>
      <c r="BP21" s="253">
        <f>+[1]I_Vendite!BS18*[1]I_Vendite!BS52</f>
        <v>0</v>
      </c>
      <c r="BQ21" s="253">
        <f>+[1]I_Vendite!BT18*[1]I_Vendite!BT52</f>
        <v>0</v>
      </c>
      <c r="BR21" s="253">
        <f>+[1]I_Vendite!BU18*[1]I_Vendite!BU52</f>
        <v>0</v>
      </c>
      <c r="BS21" s="253">
        <f>+[1]I_Vendite!BV18*[1]I_Vendite!BV52</f>
        <v>0</v>
      </c>
      <c r="BT21" s="253">
        <f>+[1]I_Vendite!BW18*[1]I_Vendite!BW52</f>
        <v>0</v>
      </c>
      <c r="BU21" s="253">
        <f>+[1]I_Vendite!BX18*[1]I_Vendite!BX52</f>
        <v>0</v>
      </c>
      <c r="BV21" s="253">
        <f>+[1]I_Vendite!BY18*[1]I_Vendite!BY52</f>
        <v>0</v>
      </c>
      <c r="BW21" s="253">
        <f>+[1]I_Vendite!BZ18*[1]I_Vendite!BZ52</f>
        <v>0</v>
      </c>
      <c r="BX21" s="253">
        <f>+[1]I_Vendite!CA18*[1]I_Vendite!CA52</f>
        <v>0</v>
      </c>
      <c r="BY21" s="253">
        <f>+[1]I_Vendite!CB18*[1]I_Vendite!CB52</f>
        <v>0</v>
      </c>
      <c r="BZ21" s="253">
        <f>+[1]I_Vendite!CC18*[1]I_Vendite!CC52</f>
        <v>0</v>
      </c>
      <c r="CA21" s="253">
        <f>+[1]I_Vendite!CD18*[1]I_Vendite!CD52</f>
        <v>0</v>
      </c>
      <c r="CB21" s="253">
        <f>+[1]I_Vendite!CE18*[1]I_Vendite!CE52</f>
        <v>0</v>
      </c>
      <c r="CC21" s="253">
        <f>+[1]I_Vendite!CF18*[1]I_Vendite!CF52</f>
        <v>0</v>
      </c>
      <c r="CD21" s="253">
        <f>+[1]I_Vendite!CG18*[1]I_Vendite!CG52</f>
        <v>0</v>
      </c>
      <c r="CE21" s="253">
        <f>+[1]I_Vendite!CH18*[1]I_Vendite!CH52</f>
        <v>0</v>
      </c>
      <c r="CF21" s="253">
        <f>+[1]I_Vendite!CI18*[1]I_Vendite!CI52</f>
        <v>0</v>
      </c>
      <c r="CG21" s="253">
        <f>+[1]I_Vendite!CJ18*[1]I_Vendite!CJ52</f>
        <v>0</v>
      </c>
      <c r="CH21" s="253">
        <f>+[1]I_Vendite!CK18*[1]I_Vendite!CK52</f>
        <v>0</v>
      </c>
      <c r="CI21" s="253">
        <f>+[1]I_Vendite!CL18*[1]I_Vendite!CL52</f>
        <v>0</v>
      </c>
      <c r="CJ21" s="253">
        <f>+[1]I_Vendite!CM18*[1]I_Vendite!CM52</f>
        <v>0</v>
      </c>
      <c r="CK21" s="253">
        <f>+[1]I_Vendite!CN18*[1]I_Vendite!CN52</f>
        <v>0</v>
      </c>
      <c r="CL21" s="253">
        <f>+[1]I_Vendite!CO18*[1]I_Vendite!CO52</f>
        <v>0</v>
      </c>
      <c r="CM21" s="253">
        <f>+[1]I_Vendite!CP18*[1]I_Vendite!CP52</f>
        <v>0</v>
      </c>
      <c r="CN21" s="253">
        <f>+[1]I_Vendite!CQ18*[1]I_Vendite!CQ52</f>
        <v>0</v>
      </c>
      <c r="CO21" s="253">
        <f>+[1]I_Vendite!CR18*[1]I_Vendite!CR52</f>
        <v>0</v>
      </c>
      <c r="CP21" s="253">
        <f>+[1]I_Vendite!CS18*[1]I_Vendite!CS52</f>
        <v>0</v>
      </c>
      <c r="CQ21" s="253">
        <f>+[1]I_Vendite!CT18*[1]I_Vendite!CT52</f>
        <v>0</v>
      </c>
      <c r="CR21" s="253">
        <f>+[1]I_Vendite!CU18*[1]I_Vendite!CU52</f>
        <v>0</v>
      </c>
      <c r="CS21" s="253">
        <f>+[1]I_Vendite!CV18*[1]I_Vendite!CV52</f>
        <v>0</v>
      </c>
      <c r="CT21" s="253">
        <f>+[1]I_Vendite!CW18*[1]I_Vendite!CW52</f>
        <v>0</v>
      </c>
      <c r="CU21" s="253">
        <f>+[1]I_Vendite!CX18*[1]I_Vendite!CX52</f>
        <v>0</v>
      </c>
      <c r="CV21" s="253">
        <f>+[1]I_Vendite!CY18*[1]I_Vendite!CY52</f>
        <v>0</v>
      </c>
      <c r="CW21" s="253">
        <f>+[1]I_Vendite!CZ18*[1]I_Vendite!CZ52</f>
        <v>0</v>
      </c>
      <c r="CX21" s="253">
        <f>+[1]I_Vendite!DA18*[1]I_Vendite!DA52</f>
        <v>0</v>
      </c>
      <c r="CY21" s="253">
        <f>+[1]I_Vendite!DB18*[1]I_Vendite!DB52</f>
        <v>0</v>
      </c>
      <c r="CZ21" s="253">
        <f>+[1]I_Vendite!DC18*[1]I_Vendite!DC52</f>
        <v>0</v>
      </c>
      <c r="DA21" s="253">
        <f>+[1]I_Vendite!DD18*[1]I_Vendite!DD52</f>
        <v>0</v>
      </c>
      <c r="DB21" s="253">
        <f>+[1]I_Vendite!DE18*[1]I_Vendite!DE52</f>
        <v>0</v>
      </c>
      <c r="DC21" s="253">
        <f>+[1]I_Vendite!DF18*[1]I_Vendite!DF52</f>
        <v>0</v>
      </c>
      <c r="DD21" s="253">
        <f>+[1]I_Vendite!DG18*[1]I_Vendite!DG52</f>
        <v>0</v>
      </c>
      <c r="DE21" s="253">
        <f>+[1]I_Vendite!DH18*[1]I_Vendite!DH52</f>
        <v>0</v>
      </c>
      <c r="DF21" s="253">
        <f>+[1]I_Vendite!DI18*[1]I_Vendite!DI52</f>
        <v>0</v>
      </c>
      <c r="DG21" s="253">
        <f>+[1]I_Vendite!DJ18*[1]I_Vendite!DJ52</f>
        <v>0</v>
      </c>
      <c r="DH21" s="253">
        <f>+[1]I_Vendite!DK18*[1]I_Vendite!DK52</f>
        <v>0</v>
      </c>
      <c r="DI21" s="253">
        <f>+[1]I_Vendite!DL18*[1]I_Vendite!DL52</f>
        <v>0</v>
      </c>
      <c r="DJ21" s="253">
        <f>+[1]I_Vendite!DM18*[1]I_Vendite!DM52</f>
        <v>0</v>
      </c>
      <c r="DK21" s="253">
        <f>+[1]I_Vendite!DN18*[1]I_Vendite!DN52</f>
        <v>0</v>
      </c>
      <c r="DL21" s="253">
        <f>+[1]I_Vendite!DO18*[1]I_Vendite!DO52</f>
        <v>0</v>
      </c>
      <c r="DM21" s="253">
        <f>+[1]I_Vendite!DP18*[1]I_Vendite!DP52</f>
        <v>0</v>
      </c>
      <c r="DN21" s="253">
        <f>+[1]I_Vendite!DQ18*[1]I_Vendite!DQ52</f>
        <v>0</v>
      </c>
      <c r="DO21" s="253">
        <f>+[1]I_Vendite!DR18*[1]I_Vendite!DR52</f>
        <v>0</v>
      </c>
      <c r="DP21" s="253">
        <f>+[1]I_Vendite!DS18*[1]I_Vendite!DS52</f>
        <v>0</v>
      </c>
      <c r="DQ21" s="253">
        <f>+[1]I_Vendite!DT18*[1]I_Vendite!DT52</f>
        <v>0</v>
      </c>
      <c r="DR21" s="253">
        <f>+[1]I_Vendite!DU18*[1]I_Vendite!DU52</f>
        <v>0</v>
      </c>
      <c r="DS21" s="253">
        <f>+[1]I_Vendite!DV18*[1]I_Vendite!DV52</f>
        <v>0</v>
      </c>
      <c r="DT21" s="253">
        <f>+[1]I_Vendite!DW18*[1]I_Vendite!DW52</f>
        <v>0</v>
      </c>
      <c r="DU21" s="253">
        <f>+[1]I_Vendite!DX18*[1]I_Vendite!DX52</f>
        <v>0</v>
      </c>
      <c r="DV21" s="253">
        <f>+[1]I_Vendite!DY18*[1]I_Vendite!DY52</f>
        <v>0</v>
      </c>
    </row>
    <row r="22" spans="3:126" ht="15.6" thickTop="1" thickBot="1">
      <c r="C22" s="294" t="str">
        <f>+[1]I_Vendite!C19</f>
        <v>Prodotto/Servizio 16</v>
      </c>
      <c r="D22" s="294">
        <f>+[1]I_Vendite!E19</f>
        <v>0.22</v>
      </c>
      <c r="E22" s="335">
        <f>+[1]I_Vendite!G19</f>
        <v>30</v>
      </c>
      <c r="G22" s="253">
        <f>+[1]I_Vendite!J19*[1]I_Vendite!J53</f>
        <v>0</v>
      </c>
      <c r="H22" s="253">
        <f>+[1]I_Vendite!K19*[1]I_Vendite!K53</f>
        <v>0</v>
      </c>
      <c r="I22" s="253">
        <f>+[1]I_Vendite!L19*[1]I_Vendite!L53</f>
        <v>0</v>
      </c>
      <c r="J22" s="253">
        <f>+[1]I_Vendite!M19*[1]I_Vendite!M53</f>
        <v>0</v>
      </c>
      <c r="K22" s="253">
        <f>+[1]I_Vendite!N19*[1]I_Vendite!N53</f>
        <v>0</v>
      </c>
      <c r="L22" s="253">
        <f>+[1]I_Vendite!O19*[1]I_Vendite!O53</f>
        <v>0</v>
      </c>
      <c r="M22" s="253">
        <f>+[1]I_Vendite!P19*[1]I_Vendite!P53</f>
        <v>0</v>
      </c>
      <c r="N22" s="253">
        <f>+[1]I_Vendite!Q19*[1]I_Vendite!Q53</f>
        <v>0</v>
      </c>
      <c r="O22" s="253">
        <f>+[1]I_Vendite!R19*[1]I_Vendite!R53</f>
        <v>0</v>
      </c>
      <c r="P22" s="253">
        <f>+[1]I_Vendite!S19*[1]I_Vendite!S53</f>
        <v>0</v>
      </c>
      <c r="Q22" s="253">
        <f>+[1]I_Vendite!T19*[1]I_Vendite!T53</f>
        <v>0</v>
      </c>
      <c r="R22" s="253">
        <f>+[1]I_Vendite!U19*[1]I_Vendite!U53</f>
        <v>0</v>
      </c>
      <c r="S22" s="253">
        <f>+[1]I_Vendite!V19*[1]I_Vendite!V53</f>
        <v>0</v>
      </c>
      <c r="T22" s="253">
        <f>+[1]I_Vendite!W19*[1]I_Vendite!W53</f>
        <v>0</v>
      </c>
      <c r="U22" s="253">
        <f>+[1]I_Vendite!X19*[1]I_Vendite!X53</f>
        <v>0</v>
      </c>
      <c r="V22" s="253">
        <f>+[1]I_Vendite!Y19*[1]I_Vendite!Y53</f>
        <v>0</v>
      </c>
      <c r="W22" s="253">
        <f>+[1]I_Vendite!Z19*[1]I_Vendite!Z53</f>
        <v>0</v>
      </c>
      <c r="X22" s="253">
        <f>+[1]I_Vendite!AA19*[1]I_Vendite!AA53</f>
        <v>0</v>
      </c>
      <c r="Y22" s="253">
        <f>+[1]I_Vendite!AB19*[1]I_Vendite!AB53</f>
        <v>0</v>
      </c>
      <c r="Z22" s="253">
        <f>+[1]I_Vendite!AC19*[1]I_Vendite!AC53</f>
        <v>0</v>
      </c>
      <c r="AA22" s="253">
        <f>+[1]I_Vendite!AD19*[1]I_Vendite!AD53</f>
        <v>0</v>
      </c>
      <c r="AB22" s="253">
        <f>+[1]I_Vendite!AE19*[1]I_Vendite!AE53</f>
        <v>0</v>
      </c>
      <c r="AC22" s="253">
        <f>+[1]I_Vendite!AF19*[1]I_Vendite!AF53</f>
        <v>0</v>
      </c>
      <c r="AD22" s="253">
        <f>+[1]I_Vendite!AG19*[1]I_Vendite!AG53</f>
        <v>0</v>
      </c>
      <c r="AE22" s="253">
        <f>+[1]I_Vendite!AH19*[1]I_Vendite!AH53</f>
        <v>0</v>
      </c>
      <c r="AF22" s="253">
        <f>+[1]I_Vendite!AI19*[1]I_Vendite!AI53</f>
        <v>0</v>
      </c>
      <c r="AG22" s="253">
        <f>+[1]I_Vendite!AJ19*[1]I_Vendite!AJ53</f>
        <v>0</v>
      </c>
      <c r="AH22" s="253">
        <f>+[1]I_Vendite!AK19*[1]I_Vendite!AK53</f>
        <v>0</v>
      </c>
      <c r="AI22" s="253">
        <f>+[1]I_Vendite!AL19*[1]I_Vendite!AL53</f>
        <v>0</v>
      </c>
      <c r="AJ22" s="253">
        <f>+[1]I_Vendite!AM19*[1]I_Vendite!AM53</f>
        <v>0</v>
      </c>
      <c r="AK22" s="253">
        <f>+[1]I_Vendite!AN19*[1]I_Vendite!AN53</f>
        <v>0</v>
      </c>
      <c r="AL22" s="253">
        <f>+[1]I_Vendite!AO19*[1]I_Vendite!AO53</f>
        <v>0</v>
      </c>
      <c r="AM22" s="253">
        <f>+[1]I_Vendite!AP19*[1]I_Vendite!AP53</f>
        <v>0</v>
      </c>
      <c r="AN22" s="253">
        <f>+[1]I_Vendite!AQ19*[1]I_Vendite!AQ53</f>
        <v>0</v>
      </c>
      <c r="AO22" s="253">
        <f>+[1]I_Vendite!AR19*[1]I_Vendite!AR53</f>
        <v>0</v>
      </c>
      <c r="AP22" s="253">
        <f>+[1]I_Vendite!AS19*[1]I_Vendite!AS53</f>
        <v>0</v>
      </c>
      <c r="AQ22" s="253">
        <f>+[1]I_Vendite!AT19*[1]I_Vendite!AT53</f>
        <v>0</v>
      </c>
      <c r="AR22" s="253">
        <f>+[1]I_Vendite!AU19*[1]I_Vendite!AU53</f>
        <v>0</v>
      </c>
      <c r="AS22" s="253">
        <f>+[1]I_Vendite!AV19*[1]I_Vendite!AV53</f>
        <v>0</v>
      </c>
      <c r="AT22" s="253">
        <f>+[1]I_Vendite!AW19*[1]I_Vendite!AW53</f>
        <v>0</v>
      </c>
      <c r="AU22" s="253">
        <f>+[1]I_Vendite!AX19*[1]I_Vendite!AX53</f>
        <v>0</v>
      </c>
      <c r="AV22" s="253">
        <f>+[1]I_Vendite!AY19*[1]I_Vendite!AY53</f>
        <v>0</v>
      </c>
      <c r="AW22" s="253">
        <f>+[1]I_Vendite!AZ19*[1]I_Vendite!AZ53</f>
        <v>0</v>
      </c>
      <c r="AX22" s="253">
        <f>+[1]I_Vendite!BA19*[1]I_Vendite!BA53</f>
        <v>0</v>
      </c>
      <c r="AY22" s="253">
        <f>+[1]I_Vendite!BB19*[1]I_Vendite!BB53</f>
        <v>0</v>
      </c>
      <c r="AZ22" s="253">
        <f>+[1]I_Vendite!BC19*[1]I_Vendite!BC53</f>
        <v>0</v>
      </c>
      <c r="BA22" s="253">
        <f>+[1]I_Vendite!BD19*[1]I_Vendite!BD53</f>
        <v>0</v>
      </c>
      <c r="BB22" s="253">
        <f>+[1]I_Vendite!BE19*[1]I_Vendite!BE53</f>
        <v>0</v>
      </c>
      <c r="BC22" s="253">
        <f>+[1]I_Vendite!BF19*[1]I_Vendite!BF53</f>
        <v>0</v>
      </c>
      <c r="BD22" s="253">
        <f>+[1]I_Vendite!BG19*[1]I_Vendite!BG53</f>
        <v>0</v>
      </c>
      <c r="BE22" s="253">
        <f>+[1]I_Vendite!BH19*[1]I_Vendite!BH53</f>
        <v>0</v>
      </c>
      <c r="BF22" s="253">
        <f>+[1]I_Vendite!BI19*[1]I_Vendite!BI53</f>
        <v>0</v>
      </c>
      <c r="BG22" s="253">
        <f>+[1]I_Vendite!BJ19*[1]I_Vendite!BJ53</f>
        <v>0</v>
      </c>
      <c r="BH22" s="253">
        <f>+[1]I_Vendite!BK19*[1]I_Vendite!BK53</f>
        <v>0</v>
      </c>
      <c r="BI22" s="253">
        <f>+[1]I_Vendite!BL19*[1]I_Vendite!BL53</f>
        <v>0</v>
      </c>
      <c r="BJ22" s="253">
        <f>+[1]I_Vendite!BM19*[1]I_Vendite!BM53</f>
        <v>0</v>
      </c>
      <c r="BK22" s="253">
        <f>+[1]I_Vendite!BN19*[1]I_Vendite!BN53</f>
        <v>0</v>
      </c>
      <c r="BL22" s="253">
        <f>+[1]I_Vendite!BO19*[1]I_Vendite!BO53</f>
        <v>0</v>
      </c>
      <c r="BM22" s="253">
        <f>+[1]I_Vendite!BP19*[1]I_Vendite!BP53</f>
        <v>0</v>
      </c>
      <c r="BN22" s="253">
        <f>+[1]I_Vendite!BQ19*[1]I_Vendite!BQ53</f>
        <v>0</v>
      </c>
      <c r="BO22" s="253">
        <f>+[1]I_Vendite!BR19*[1]I_Vendite!BR53</f>
        <v>0</v>
      </c>
      <c r="BP22" s="253">
        <f>+[1]I_Vendite!BS19*[1]I_Vendite!BS53</f>
        <v>0</v>
      </c>
      <c r="BQ22" s="253">
        <f>+[1]I_Vendite!BT19*[1]I_Vendite!BT53</f>
        <v>0</v>
      </c>
      <c r="BR22" s="253">
        <f>+[1]I_Vendite!BU19*[1]I_Vendite!BU53</f>
        <v>0</v>
      </c>
      <c r="BS22" s="253">
        <f>+[1]I_Vendite!BV19*[1]I_Vendite!BV53</f>
        <v>0</v>
      </c>
      <c r="BT22" s="253">
        <f>+[1]I_Vendite!BW19*[1]I_Vendite!BW53</f>
        <v>0</v>
      </c>
      <c r="BU22" s="253">
        <f>+[1]I_Vendite!BX19*[1]I_Vendite!BX53</f>
        <v>0</v>
      </c>
      <c r="BV22" s="253">
        <f>+[1]I_Vendite!BY19*[1]I_Vendite!BY53</f>
        <v>0</v>
      </c>
      <c r="BW22" s="253">
        <f>+[1]I_Vendite!BZ19*[1]I_Vendite!BZ53</f>
        <v>0</v>
      </c>
      <c r="BX22" s="253">
        <f>+[1]I_Vendite!CA19*[1]I_Vendite!CA53</f>
        <v>0</v>
      </c>
      <c r="BY22" s="253">
        <f>+[1]I_Vendite!CB19*[1]I_Vendite!CB53</f>
        <v>0</v>
      </c>
      <c r="BZ22" s="253">
        <f>+[1]I_Vendite!CC19*[1]I_Vendite!CC53</f>
        <v>0</v>
      </c>
      <c r="CA22" s="253">
        <f>+[1]I_Vendite!CD19*[1]I_Vendite!CD53</f>
        <v>0</v>
      </c>
      <c r="CB22" s="253">
        <f>+[1]I_Vendite!CE19*[1]I_Vendite!CE53</f>
        <v>0</v>
      </c>
      <c r="CC22" s="253">
        <f>+[1]I_Vendite!CF19*[1]I_Vendite!CF53</f>
        <v>0</v>
      </c>
      <c r="CD22" s="253">
        <f>+[1]I_Vendite!CG19*[1]I_Vendite!CG53</f>
        <v>0</v>
      </c>
      <c r="CE22" s="253">
        <f>+[1]I_Vendite!CH19*[1]I_Vendite!CH53</f>
        <v>0</v>
      </c>
      <c r="CF22" s="253">
        <f>+[1]I_Vendite!CI19*[1]I_Vendite!CI53</f>
        <v>0</v>
      </c>
      <c r="CG22" s="253">
        <f>+[1]I_Vendite!CJ19*[1]I_Vendite!CJ53</f>
        <v>0</v>
      </c>
      <c r="CH22" s="253">
        <f>+[1]I_Vendite!CK19*[1]I_Vendite!CK53</f>
        <v>0</v>
      </c>
      <c r="CI22" s="253">
        <f>+[1]I_Vendite!CL19*[1]I_Vendite!CL53</f>
        <v>0</v>
      </c>
      <c r="CJ22" s="253">
        <f>+[1]I_Vendite!CM19*[1]I_Vendite!CM53</f>
        <v>0</v>
      </c>
      <c r="CK22" s="253">
        <f>+[1]I_Vendite!CN19*[1]I_Vendite!CN53</f>
        <v>0</v>
      </c>
      <c r="CL22" s="253">
        <f>+[1]I_Vendite!CO19*[1]I_Vendite!CO53</f>
        <v>0</v>
      </c>
      <c r="CM22" s="253">
        <f>+[1]I_Vendite!CP19*[1]I_Vendite!CP53</f>
        <v>0</v>
      </c>
      <c r="CN22" s="253">
        <f>+[1]I_Vendite!CQ19*[1]I_Vendite!CQ53</f>
        <v>0</v>
      </c>
      <c r="CO22" s="253">
        <f>+[1]I_Vendite!CR19*[1]I_Vendite!CR53</f>
        <v>0</v>
      </c>
      <c r="CP22" s="253">
        <f>+[1]I_Vendite!CS19*[1]I_Vendite!CS53</f>
        <v>0</v>
      </c>
      <c r="CQ22" s="253">
        <f>+[1]I_Vendite!CT19*[1]I_Vendite!CT53</f>
        <v>0</v>
      </c>
      <c r="CR22" s="253">
        <f>+[1]I_Vendite!CU19*[1]I_Vendite!CU53</f>
        <v>0</v>
      </c>
      <c r="CS22" s="253">
        <f>+[1]I_Vendite!CV19*[1]I_Vendite!CV53</f>
        <v>0</v>
      </c>
      <c r="CT22" s="253">
        <f>+[1]I_Vendite!CW19*[1]I_Vendite!CW53</f>
        <v>0</v>
      </c>
      <c r="CU22" s="253">
        <f>+[1]I_Vendite!CX19*[1]I_Vendite!CX53</f>
        <v>0</v>
      </c>
      <c r="CV22" s="253">
        <f>+[1]I_Vendite!CY19*[1]I_Vendite!CY53</f>
        <v>0</v>
      </c>
      <c r="CW22" s="253">
        <f>+[1]I_Vendite!CZ19*[1]I_Vendite!CZ53</f>
        <v>0</v>
      </c>
      <c r="CX22" s="253">
        <f>+[1]I_Vendite!DA19*[1]I_Vendite!DA53</f>
        <v>0</v>
      </c>
      <c r="CY22" s="253">
        <f>+[1]I_Vendite!DB19*[1]I_Vendite!DB53</f>
        <v>0</v>
      </c>
      <c r="CZ22" s="253">
        <f>+[1]I_Vendite!DC19*[1]I_Vendite!DC53</f>
        <v>0</v>
      </c>
      <c r="DA22" s="253">
        <f>+[1]I_Vendite!DD19*[1]I_Vendite!DD53</f>
        <v>0</v>
      </c>
      <c r="DB22" s="253">
        <f>+[1]I_Vendite!DE19*[1]I_Vendite!DE53</f>
        <v>0</v>
      </c>
      <c r="DC22" s="253">
        <f>+[1]I_Vendite!DF19*[1]I_Vendite!DF53</f>
        <v>0</v>
      </c>
      <c r="DD22" s="253">
        <f>+[1]I_Vendite!DG19*[1]I_Vendite!DG53</f>
        <v>0</v>
      </c>
      <c r="DE22" s="253">
        <f>+[1]I_Vendite!DH19*[1]I_Vendite!DH53</f>
        <v>0</v>
      </c>
      <c r="DF22" s="253">
        <f>+[1]I_Vendite!DI19*[1]I_Vendite!DI53</f>
        <v>0</v>
      </c>
      <c r="DG22" s="253">
        <f>+[1]I_Vendite!DJ19*[1]I_Vendite!DJ53</f>
        <v>0</v>
      </c>
      <c r="DH22" s="253">
        <f>+[1]I_Vendite!DK19*[1]I_Vendite!DK53</f>
        <v>0</v>
      </c>
      <c r="DI22" s="253">
        <f>+[1]I_Vendite!DL19*[1]I_Vendite!DL53</f>
        <v>0</v>
      </c>
      <c r="DJ22" s="253">
        <f>+[1]I_Vendite!DM19*[1]I_Vendite!DM53</f>
        <v>0</v>
      </c>
      <c r="DK22" s="253">
        <f>+[1]I_Vendite!DN19*[1]I_Vendite!DN53</f>
        <v>0</v>
      </c>
      <c r="DL22" s="253">
        <f>+[1]I_Vendite!DO19*[1]I_Vendite!DO53</f>
        <v>0</v>
      </c>
      <c r="DM22" s="253">
        <f>+[1]I_Vendite!DP19*[1]I_Vendite!DP53</f>
        <v>0</v>
      </c>
      <c r="DN22" s="253">
        <f>+[1]I_Vendite!DQ19*[1]I_Vendite!DQ53</f>
        <v>0</v>
      </c>
      <c r="DO22" s="253">
        <f>+[1]I_Vendite!DR19*[1]I_Vendite!DR53</f>
        <v>0</v>
      </c>
      <c r="DP22" s="253">
        <f>+[1]I_Vendite!DS19*[1]I_Vendite!DS53</f>
        <v>0</v>
      </c>
      <c r="DQ22" s="253">
        <f>+[1]I_Vendite!DT19*[1]I_Vendite!DT53</f>
        <v>0</v>
      </c>
      <c r="DR22" s="253">
        <f>+[1]I_Vendite!DU19*[1]I_Vendite!DU53</f>
        <v>0</v>
      </c>
      <c r="DS22" s="253">
        <f>+[1]I_Vendite!DV19*[1]I_Vendite!DV53</f>
        <v>0</v>
      </c>
      <c r="DT22" s="253">
        <f>+[1]I_Vendite!DW19*[1]I_Vendite!DW53</f>
        <v>0</v>
      </c>
      <c r="DU22" s="253">
        <f>+[1]I_Vendite!DX19*[1]I_Vendite!DX53</f>
        <v>0</v>
      </c>
      <c r="DV22" s="253">
        <f>+[1]I_Vendite!DY19*[1]I_Vendite!DY53</f>
        <v>0</v>
      </c>
    </row>
    <row r="23" spans="3:126" ht="15.6" thickTop="1" thickBot="1">
      <c r="C23" s="294" t="str">
        <f>+[1]I_Vendite!C20</f>
        <v>Prodotto/Servizio 17</v>
      </c>
      <c r="D23" s="294">
        <f>+[1]I_Vendite!E20</f>
        <v>0.22</v>
      </c>
      <c r="E23" s="335">
        <f>+[1]I_Vendite!G20</f>
        <v>30</v>
      </c>
      <c r="G23" s="253">
        <f>+[1]I_Vendite!J20*[1]I_Vendite!J54</f>
        <v>0</v>
      </c>
      <c r="H23" s="253">
        <f>+[1]I_Vendite!K20*[1]I_Vendite!K54</f>
        <v>0</v>
      </c>
      <c r="I23" s="253">
        <f>+[1]I_Vendite!L20*[1]I_Vendite!L54</f>
        <v>0</v>
      </c>
      <c r="J23" s="253">
        <f>+[1]I_Vendite!M20*[1]I_Vendite!M54</f>
        <v>0</v>
      </c>
      <c r="K23" s="253">
        <f>+[1]I_Vendite!N20*[1]I_Vendite!N54</f>
        <v>0</v>
      </c>
      <c r="L23" s="253">
        <f>+[1]I_Vendite!O20*[1]I_Vendite!O54</f>
        <v>0</v>
      </c>
      <c r="M23" s="253">
        <f>+[1]I_Vendite!P20*[1]I_Vendite!P54</f>
        <v>0</v>
      </c>
      <c r="N23" s="253">
        <f>+[1]I_Vendite!Q20*[1]I_Vendite!Q54</f>
        <v>0</v>
      </c>
      <c r="O23" s="253">
        <f>+[1]I_Vendite!R20*[1]I_Vendite!R54</f>
        <v>0</v>
      </c>
      <c r="P23" s="253">
        <f>+[1]I_Vendite!S20*[1]I_Vendite!S54</f>
        <v>0</v>
      </c>
      <c r="Q23" s="253">
        <f>+[1]I_Vendite!T20*[1]I_Vendite!T54</f>
        <v>0</v>
      </c>
      <c r="R23" s="253">
        <f>+[1]I_Vendite!U20*[1]I_Vendite!U54</f>
        <v>0</v>
      </c>
      <c r="S23" s="253">
        <f>+[1]I_Vendite!V20*[1]I_Vendite!V54</f>
        <v>0</v>
      </c>
      <c r="T23" s="253">
        <f>+[1]I_Vendite!W20*[1]I_Vendite!W54</f>
        <v>0</v>
      </c>
      <c r="U23" s="253">
        <f>+[1]I_Vendite!X20*[1]I_Vendite!X54</f>
        <v>0</v>
      </c>
      <c r="V23" s="253">
        <f>+[1]I_Vendite!Y20*[1]I_Vendite!Y54</f>
        <v>0</v>
      </c>
      <c r="W23" s="253">
        <f>+[1]I_Vendite!Z20*[1]I_Vendite!Z54</f>
        <v>0</v>
      </c>
      <c r="X23" s="253">
        <f>+[1]I_Vendite!AA20*[1]I_Vendite!AA54</f>
        <v>0</v>
      </c>
      <c r="Y23" s="253">
        <f>+[1]I_Vendite!AB20*[1]I_Vendite!AB54</f>
        <v>0</v>
      </c>
      <c r="Z23" s="253">
        <f>+[1]I_Vendite!AC20*[1]I_Vendite!AC54</f>
        <v>0</v>
      </c>
      <c r="AA23" s="253">
        <f>+[1]I_Vendite!AD20*[1]I_Vendite!AD54</f>
        <v>0</v>
      </c>
      <c r="AB23" s="253">
        <f>+[1]I_Vendite!AE20*[1]I_Vendite!AE54</f>
        <v>0</v>
      </c>
      <c r="AC23" s="253">
        <f>+[1]I_Vendite!AF20*[1]I_Vendite!AF54</f>
        <v>0</v>
      </c>
      <c r="AD23" s="253">
        <f>+[1]I_Vendite!AG20*[1]I_Vendite!AG54</f>
        <v>0</v>
      </c>
      <c r="AE23" s="253">
        <f>+[1]I_Vendite!AH20*[1]I_Vendite!AH54</f>
        <v>0</v>
      </c>
      <c r="AF23" s="253">
        <f>+[1]I_Vendite!AI20*[1]I_Vendite!AI54</f>
        <v>0</v>
      </c>
      <c r="AG23" s="253">
        <f>+[1]I_Vendite!AJ20*[1]I_Vendite!AJ54</f>
        <v>0</v>
      </c>
      <c r="AH23" s="253">
        <f>+[1]I_Vendite!AK20*[1]I_Vendite!AK54</f>
        <v>0</v>
      </c>
      <c r="AI23" s="253">
        <f>+[1]I_Vendite!AL20*[1]I_Vendite!AL54</f>
        <v>0</v>
      </c>
      <c r="AJ23" s="253">
        <f>+[1]I_Vendite!AM20*[1]I_Vendite!AM54</f>
        <v>0</v>
      </c>
      <c r="AK23" s="253">
        <f>+[1]I_Vendite!AN20*[1]I_Vendite!AN54</f>
        <v>0</v>
      </c>
      <c r="AL23" s="253">
        <f>+[1]I_Vendite!AO20*[1]I_Vendite!AO54</f>
        <v>0</v>
      </c>
      <c r="AM23" s="253">
        <f>+[1]I_Vendite!AP20*[1]I_Vendite!AP54</f>
        <v>0</v>
      </c>
      <c r="AN23" s="253">
        <f>+[1]I_Vendite!AQ20*[1]I_Vendite!AQ54</f>
        <v>0</v>
      </c>
      <c r="AO23" s="253">
        <f>+[1]I_Vendite!AR20*[1]I_Vendite!AR54</f>
        <v>0</v>
      </c>
      <c r="AP23" s="253">
        <f>+[1]I_Vendite!AS20*[1]I_Vendite!AS54</f>
        <v>0</v>
      </c>
      <c r="AQ23" s="253">
        <f>+[1]I_Vendite!AT20*[1]I_Vendite!AT54</f>
        <v>0</v>
      </c>
      <c r="AR23" s="253">
        <f>+[1]I_Vendite!AU20*[1]I_Vendite!AU54</f>
        <v>0</v>
      </c>
      <c r="AS23" s="253">
        <f>+[1]I_Vendite!AV20*[1]I_Vendite!AV54</f>
        <v>0</v>
      </c>
      <c r="AT23" s="253">
        <f>+[1]I_Vendite!AW20*[1]I_Vendite!AW54</f>
        <v>0</v>
      </c>
      <c r="AU23" s="253">
        <f>+[1]I_Vendite!AX20*[1]I_Vendite!AX54</f>
        <v>0</v>
      </c>
      <c r="AV23" s="253">
        <f>+[1]I_Vendite!AY20*[1]I_Vendite!AY54</f>
        <v>0</v>
      </c>
      <c r="AW23" s="253">
        <f>+[1]I_Vendite!AZ20*[1]I_Vendite!AZ54</f>
        <v>0</v>
      </c>
      <c r="AX23" s="253">
        <f>+[1]I_Vendite!BA20*[1]I_Vendite!BA54</f>
        <v>0</v>
      </c>
      <c r="AY23" s="253">
        <f>+[1]I_Vendite!BB20*[1]I_Vendite!BB54</f>
        <v>0</v>
      </c>
      <c r="AZ23" s="253">
        <f>+[1]I_Vendite!BC20*[1]I_Vendite!BC54</f>
        <v>0</v>
      </c>
      <c r="BA23" s="253">
        <f>+[1]I_Vendite!BD20*[1]I_Vendite!BD54</f>
        <v>0</v>
      </c>
      <c r="BB23" s="253">
        <f>+[1]I_Vendite!BE20*[1]I_Vendite!BE54</f>
        <v>0</v>
      </c>
      <c r="BC23" s="253">
        <f>+[1]I_Vendite!BF20*[1]I_Vendite!BF54</f>
        <v>0</v>
      </c>
      <c r="BD23" s="253">
        <f>+[1]I_Vendite!BG20*[1]I_Vendite!BG54</f>
        <v>0</v>
      </c>
      <c r="BE23" s="253">
        <f>+[1]I_Vendite!BH20*[1]I_Vendite!BH54</f>
        <v>0</v>
      </c>
      <c r="BF23" s="253">
        <f>+[1]I_Vendite!BI20*[1]I_Vendite!BI54</f>
        <v>0</v>
      </c>
      <c r="BG23" s="253">
        <f>+[1]I_Vendite!BJ20*[1]I_Vendite!BJ54</f>
        <v>0</v>
      </c>
      <c r="BH23" s="253">
        <f>+[1]I_Vendite!BK20*[1]I_Vendite!BK54</f>
        <v>0</v>
      </c>
      <c r="BI23" s="253">
        <f>+[1]I_Vendite!BL20*[1]I_Vendite!BL54</f>
        <v>0</v>
      </c>
      <c r="BJ23" s="253">
        <f>+[1]I_Vendite!BM20*[1]I_Vendite!BM54</f>
        <v>0</v>
      </c>
      <c r="BK23" s="253">
        <f>+[1]I_Vendite!BN20*[1]I_Vendite!BN54</f>
        <v>0</v>
      </c>
      <c r="BL23" s="253">
        <f>+[1]I_Vendite!BO20*[1]I_Vendite!BO54</f>
        <v>0</v>
      </c>
      <c r="BM23" s="253">
        <f>+[1]I_Vendite!BP20*[1]I_Vendite!BP54</f>
        <v>0</v>
      </c>
      <c r="BN23" s="253">
        <f>+[1]I_Vendite!BQ20*[1]I_Vendite!BQ54</f>
        <v>0</v>
      </c>
      <c r="BO23" s="253">
        <f>+[1]I_Vendite!BR20*[1]I_Vendite!BR54</f>
        <v>0</v>
      </c>
      <c r="BP23" s="253">
        <f>+[1]I_Vendite!BS20*[1]I_Vendite!BS54</f>
        <v>0</v>
      </c>
      <c r="BQ23" s="253">
        <f>+[1]I_Vendite!BT20*[1]I_Vendite!BT54</f>
        <v>0</v>
      </c>
      <c r="BR23" s="253">
        <f>+[1]I_Vendite!BU20*[1]I_Vendite!BU54</f>
        <v>0</v>
      </c>
      <c r="BS23" s="253">
        <f>+[1]I_Vendite!BV20*[1]I_Vendite!BV54</f>
        <v>0</v>
      </c>
      <c r="BT23" s="253">
        <f>+[1]I_Vendite!BW20*[1]I_Vendite!BW54</f>
        <v>0</v>
      </c>
      <c r="BU23" s="253">
        <f>+[1]I_Vendite!BX20*[1]I_Vendite!BX54</f>
        <v>0</v>
      </c>
      <c r="BV23" s="253">
        <f>+[1]I_Vendite!BY20*[1]I_Vendite!BY54</f>
        <v>0</v>
      </c>
      <c r="BW23" s="253">
        <f>+[1]I_Vendite!BZ20*[1]I_Vendite!BZ54</f>
        <v>0</v>
      </c>
      <c r="BX23" s="253">
        <f>+[1]I_Vendite!CA20*[1]I_Vendite!CA54</f>
        <v>0</v>
      </c>
      <c r="BY23" s="253">
        <f>+[1]I_Vendite!CB20*[1]I_Vendite!CB54</f>
        <v>0</v>
      </c>
      <c r="BZ23" s="253">
        <f>+[1]I_Vendite!CC20*[1]I_Vendite!CC54</f>
        <v>0</v>
      </c>
      <c r="CA23" s="253">
        <f>+[1]I_Vendite!CD20*[1]I_Vendite!CD54</f>
        <v>0</v>
      </c>
      <c r="CB23" s="253">
        <f>+[1]I_Vendite!CE20*[1]I_Vendite!CE54</f>
        <v>0</v>
      </c>
      <c r="CC23" s="253">
        <f>+[1]I_Vendite!CF20*[1]I_Vendite!CF54</f>
        <v>0</v>
      </c>
      <c r="CD23" s="253">
        <f>+[1]I_Vendite!CG20*[1]I_Vendite!CG54</f>
        <v>0</v>
      </c>
      <c r="CE23" s="253">
        <f>+[1]I_Vendite!CH20*[1]I_Vendite!CH54</f>
        <v>0</v>
      </c>
      <c r="CF23" s="253">
        <f>+[1]I_Vendite!CI20*[1]I_Vendite!CI54</f>
        <v>0</v>
      </c>
      <c r="CG23" s="253">
        <f>+[1]I_Vendite!CJ20*[1]I_Vendite!CJ54</f>
        <v>0</v>
      </c>
      <c r="CH23" s="253">
        <f>+[1]I_Vendite!CK20*[1]I_Vendite!CK54</f>
        <v>0</v>
      </c>
      <c r="CI23" s="253">
        <f>+[1]I_Vendite!CL20*[1]I_Vendite!CL54</f>
        <v>0</v>
      </c>
      <c r="CJ23" s="253">
        <f>+[1]I_Vendite!CM20*[1]I_Vendite!CM54</f>
        <v>0</v>
      </c>
      <c r="CK23" s="253">
        <f>+[1]I_Vendite!CN20*[1]I_Vendite!CN54</f>
        <v>0</v>
      </c>
      <c r="CL23" s="253">
        <f>+[1]I_Vendite!CO20*[1]I_Vendite!CO54</f>
        <v>0</v>
      </c>
      <c r="CM23" s="253">
        <f>+[1]I_Vendite!CP20*[1]I_Vendite!CP54</f>
        <v>0</v>
      </c>
      <c r="CN23" s="253">
        <f>+[1]I_Vendite!CQ20*[1]I_Vendite!CQ54</f>
        <v>0</v>
      </c>
      <c r="CO23" s="253">
        <f>+[1]I_Vendite!CR20*[1]I_Vendite!CR54</f>
        <v>0</v>
      </c>
      <c r="CP23" s="253">
        <f>+[1]I_Vendite!CS20*[1]I_Vendite!CS54</f>
        <v>0</v>
      </c>
      <c r="CQ23" s="253">
        <f>+[1]I_Vendite!CT20*[1]I_Vendite!CT54</f>
        <v>0</v>
      </c>
      <c r="CR23" s="253">
        <f>+[1]I_Vendite!CU20*[1]I_Vendite!CU54</f>
        <v>0</v>
      </c>
      <c r="CS23" s="253">
        <f>+[1]I_Vendite!CV20*[1]I_Vendite!CV54</f>
        <v>0</v>
      </c>
      <c r="CT23" s="253">
        <f>+[1]I_Vendite!CW20*[1]I_Vendite!CW54</f>
        <v>0</v>
      </c>
      <c r="CU23" s="253">
        <f>+[1]I_Vendite!CX20*[1]I_Vendite!CX54</f>
        <v>0</v>
      </c>
      <c r="CV23" s="253">
        <f>+[1]I_Vendite!CY20*[1]I_Vendite!CY54</f>
        <v>0</v>
      </c>
      <c r="CW23" s="253">
        <f>+[1]I_Vendite!CZ20*[1]I_Vendite!CZ54</f>
        <v>0</v>
      </c>
      <c r="CX23" s="253">
        <f>+[1]I_Vendite!DA20*[1]I_Vendite!DA54</f>
        <v>0</v>
      </c>
      <c r="CY23" s="253">
        <f>+[1]I_Vendite!DB20*[1]I_Vendite!DB54</f>
        <v>0</v>
      </c>
      <c r="CZ23" s="253">
        <f>+[1]I_Vendite!DC20*[1]I_Vendite!DC54</f>
        <v>0</v>
      </c>
      <c r="DA23" s="253">
        <f>+[1]I_Vendite!DD20*[1]I_Vendite!DD54</f>
        <v>0</v>
      </c>
      <c r="DB23" s="253">
        <f>+[1]I_Vendite!DE20*[1]I_Vendite!DE54</f>
        <v>0</v>
      </c>
      <c r="DC23" s="253">
        <f>+[1]I_Vendite!DF20*[1]I_Vendite!DF54</f>
        <v>0</v>
      </c>
      <c r="DD23" s="253">
        <f>+[1]I_Vendite!DG20*[1]I_Vendite!DG54</f>
        <v>0</v>
      </c>
      <c r="DE23" s="253">
        <f>+[1]I_Vendite!DH20*[1]I_Vendite!DH54</f>
        <v>0</v>
      </c>
      <c r="DF23" s="253">
        <f>+[1]I_Vendite!DI20*[1]I_Vendite!DI54</f>
        <v>0</v>
      </c>
      <c r="DG23" s="253">
        <f>+[1]I_Vendite!DJ20*[1]I_Vendite!DJ54</f>
        <v>0</v>
      </c>
      <c r="DH23" s="253">
        <f>+[1]I_Vendite!DK20*[1]I_Vendite!DK54</f>
        <v>0</v>
      </c>
      <c r="DI23" s="253">
        <f>+[1]I_Vendite!DL20*[1]I_Vendite!DL54</f>
        <v>0</v>
      </c>
      <c r="DJ23" s="253">
        <f>+[1]I_Vendite!DM20*[1]I_Vendite!DM54</f>
        <v>0</v>
      </c>
      <c r="DK23" s="253">
        <f>+[1]I_Vendite!DN20*[1]I_Vendite!DN54</f>
        <v>0</v>
      </c>
      <c r="DL23" s="253">
        <f>+[1]I_Vendite!DO20*[1]I_Vendite!DO54</f>
        <v>0</v>
      </c>
      <c r="DM23" s="253">
        <f>+[1]I_Vendite!DP20*[1]I_Vendite!DP54</f>
        <v>0</v>
      </c>
      <c r="DN23" s="253">
        <f>+[1]I_Vendite!DQ20*[1]I_Vendite!DQ54</f>
        <v>0</v>
      </c>
      <c r="DO23" s="253">
        <f>+[1]I_Vendite!DR20*[1]I_Vendite!DR54</f>
        <v>0</v>
      </c>
      <c r="DP23" s="253">
        <f>+[1]I_Vendite!DS20*[1]I_Vendite!DS54</f>
        <v>0</v>
      </c>
      <c r="DQ23" s="253">
        <f>+[1]I_Vendite!DT20*[1]I_Vendite!DT54</f>
        <v>0</v>
      </c>
      <c r="DR23" s="253">
        <f>+[1]I_Vendite!DU20*[1]I_Vendite!DU54</f>
        <v>0</v>
      </c>
      <c r="DS23" s="253">
        <f>+[1]I_Vendite!DV20*[1]I_Vendite!DV54</f>
        <v>0</v>
      </c>
      <c r="DT23" s="253">
        <f>+[1]I_Vendite!DW20*[1]I_Vendite!DW54</f>
        <v>0</v>
      </c>
      <c r="DU23" s="253">
        <f>+[1]I_Vendite!DX20*[1]I_Vendite!DX54</f>
        <v>0</v>
      </c>
      <c r="DV23" s="253">
        <f>+[1]I_Vendite!DY20*[1]I_Vendite!DY54</f>
        <v>0</v>
      </c>
    </row>
    <row r="24" spans="3:126" ht="15.6" thickTop="1" thickBot="1">
      <c r="C24" s="294" t="str">
        <f>+[1]I_Vendite!C21</f>
        <v>Prodotto/Servizio 18</v>
      </c>
      <c r="D24" s="294">
        <f>+[1]I_Vendite!E21</f>
        <v>0.22</v>
      </c>
      <c r="E24" s="335">
        <f>+[1]I_Vendite!G21</f>
        <v>30</v>
      </c>
      <c r="G24" s="253">
        <f>+[1]I_Vendite!J21*[1]I_Vendite!J55</f>
        <v>0</v>
      </c>
      <c r="H24" s="253">
        <f>+[1]I_Vendite!K21*[1]I_Vendite!K55</f>
        <v>0</v>
      </c>
      <c r="I24" s="253">
        <f>+[1]I_Vendite!L21*[1]I_Vendite!L55</f>
        <v>0</v>
      </c>
      <c r="J24" s="253">
        <f>+[1]I_Vendite!M21*[1]I_Vendite!M55</f>
        <v>0</v>
      </c>
      <c r="K24" s="253">
        <f>+[1]I_Vendite!N21*[1]I_Vendite!N55</f>
        <v>0</v>
      </c>
      <c r="L24" s="253">
        <f>+[1]I_Vendite!O21*[1]I_Vendite!O55</f>
        <v>0</v>
      </c>
      <c r="M24" s="253">
        <f>+[1]I_Vendite!P21*[1]I_Vendite!P55</f>
        <v>0</v>
      </c>
      <c r="N24" s="253">
        <f>+[1]I_Vendite!Q21*[1]I_Vendite!Q55</f>
        <v>0</v>
      </c>
      <c r="O24" s="253">
        <f>+[1]I_Vendite!R21*[1]I_Vendite!R55</f>
        <v>0</v>
      </c>
      <c r="P24" s="253">
        <f>+[1]I_Vendite!S21*[1]I_Vendite!S55</f>
        <v>0</v>
      </c>
      <c r="Q24" s="253">
        <f>+[1]I_Vendite!T21*[1]I_Vendite!T55</f>
        <v>0</v>
      </c>
      <c r="R24" s="253">
        <f>+[1]I_Vendite!U21*[1]I_Vendite!U55</f>
        <v>0</v>
      </c>
      <c r="S24" s="253">
        <f>+[1]I_Vendite!V21*[1]I_Vendite!V55</f>
        <v>0</v>
      </c>
      <c r="T24" s="253">
        <f>+[1]I_Vendite!W21*[1]I_Vendite!W55</f>
        <v>0</v>
      </c>
      <c r="U24" s="253">
        <f>+[1]I_Vendite!X21*[1]I_Vendite!X55</f>
        <v>0</v>
      </c>
      <c r="V24" s="253">
        <f>+[1]I_Vendite!Y21*[1]I_Vendite!Y55</f>
        <v>0</v>
      </c>
      <c r="W24" s="253">
        <f>+[1]I_Vendite!Z21*[1]I_Vendite!Z55</f>
        <v>0</v>
      </c>
      <c r="X24" s="253">
        <f>+[1]I_Vendite!AA21*[1]I_Vendite!AA55</f>
        <v>0</v>
      </c>
      <c r="Y24" s="253">
        <f>+[1]I_Vendite!AB21*[1]I_Vendite!AB55</f>
        <v>0</v>
      </c>
      <c r="Z24" s="253">
        <f>+[1]I_Vendite!AC21*[1]I_Vendite!AC55</f>
        <v>0</v>
      </c>
      <c r="AA24" s="253">
        <f>+[1]I_Vendite!AD21*[1]I_Vendite!AD55</f>
        <v>0</v>
      </c>
      <c r="AB24" s="253">
        <f>+[1]I_Vendite!AE21*[1]I_Vendite!AE55</f>
        <v>0</v>
      </c>
      <c r="AC24" s="253">
        <f>+[1]I_Vendite!AF21*[1]I_Vendite!AF55</f>
        <v>0</v>
      </c>
      <c r="AD24" s="253">
        <f>+[1]I_Vendite!AG21*[1]I_Vendite!AG55</f>
        <v>0</v>
      </c>
      <c r="AE24" s="253">
        <f>+[1]I_Vendite!AH21*[1]I_Vendite!AH55</f>
        <v>0</v>
      </c>
      <c r="AF24" s="253">
        <f>+[1]I_Vendite!AI21*[1]I_Vendite!AI55</f>
        <v>0</v>
      </c>
      <c r="AG24" s="253">
        <f>+[1]I_Vendite!AJ21*[1]I_Vendite!AJ55</f>
        <v>0</v>
      </c>
      <c r="AH24" s="253">
        <f>+[1]I_Vendite!AK21*[1]I_Vendite!AK55</f>
        <v>0</v>
      </c>
      <c r="AI24" s="253">
        <f>+[1]I_Vendite!AL21*[1]I_Vendite!AL55</f>
        <v>0</v>
      </c>
      <c r="AJ24" s="253">
        <f>+[1]I_Vendite!AM21*[1]I_Vendite!AM55</f>
        <v>0</v>
      </c>
      <c r="AK24" s="253">
        <f>+[1]I_Vendite!AN21*[1]I_Vendite!AN55</f>
        <v>0</v>
      </c>
      <c r="AL24" s="253">
        <f>+[1]I_Vendite!AO21*[1]I_Vendite!AO55</f>
        <v>0</v>
      </c>
      <c r="AM24" s="253">
        <f>+[1]I_Vendite!AP21*[1]I_Vendite!AP55</f>
        <v>0</v>
      </c>
      <c r="AN24" s="253">
        <f>+[1]I_Vendite!AQ21*[1]I_Vendite!AQ55</f>
        <v>0</v>
      </c>
      <c r="AO24" s="253">
        <f>+[1]I_Vendite!AR21*[1]I_Vendite!AR55</f>
        <v>0</v>
      </c>
      <c r="AP24" s="253">
        <f>+[1]I_Vendite!AS21*[1]I_Vendite!AS55</f>
        <v>0</v>
      </c>
      <c r="AQ24" s="253">
        <f>+[1]I_Vendite!AT21*[1]I_Vendite!AT55</f>
        <v>0</v>
      </c>
      <c r="AR24" s="253">
        <f>+[1]I_Vendite!AU21*[1]I_Vendite!AU55</f>
        <v>0</v>
      </c>
      <c r="AS24" s="253">
        <f>+[1]I_Vendite!AV21*[1]I_Vendite!AV55</f>
        <v>0</v>
      </c>
      <c r="AT24" s="253">
        <f>+[1]I_Vendite!AW21*[1]I_Vendite!AW55</f>
        <v>0</v>
      </c>
      <c r="AU24" s="253">
        <f>+[1]I_Vendite!AX21*[1]I_Vendite!AX55</f>
        <v>0</v>
      </c>
      <c r="AV24" s="253">
        <f>+[1]I_Vendite!AY21*[1]I_Vendite!AY55</f>
        <v>0</v>
      </c>
      <c r="AW24" s="253">
        <f>+[1]I_Vendite!AZ21*[1]I_Vendite!AZ55</f>
        <v>0</v>
      </c>
      <c r="AX24" s="253">
        <f>+[1]I_Vendite!BA21*[1]I_Vendite!BA55</f>
        <v>0</v>
      </c>
      <c r="AY24" s="253">
        <f>+[1]I_Vendite!BB21*[1]I_Vendite!BB55</f>
        <v>0</v>
      </c>
      <c r="AZ24" s="253">
        <f>+[1]I_Vendite!BC21*[1]I_Vendite!BC55</f>
        <v>0</v>
      </c>
      <c r="BA24" s="253">
        <f>+[1]I_Vendite!BD21*[1]I_Vendite!BD55</f>
        <v>0</v>
      </c>
      <c r="BB24" s="253">
        <f>+[1]I_Vendite!BE21*[1]I_Vendite!BE55</f>
        <v>0</v>
      </c>
      <c r="BC24" s="253">
        <f>+[1]I_Vendite!BF21*[1]I_Vendite!BF55</f>
        <v>0</v>
      </c>
      <c r="BD24" s="253">
        <f>+[1]I_Vendite!BG21*[1]I_Vendite!BG55</f>
        <v>0</v>
      </c>
      <c r="BE24" s="253">
        <f>+[1]I_Vendite!BH21*[1]I_Vendite!BH55</f>
        <v>0</v>
      </c>
      <c r="BF24" s="253">
        <f>+[1]I_Vendite!BI21*[1]I_Vendite!BI55</f>
        <v>0</v>
      </c>
      <c r="BG24" s="253">
        <f>+[1]I_Vendite!BJ21*[1]I_Vendite!BJ55</f>
        <v>0</v>
      </c>
      <c r="BH24" s="253">
        <f>+[1]I_Vendite!BK21*[1]I_Vendite!BK55</f>
        <v>0</v>
      </c>
      <c r="BI24" s="253">
        <f>+[1]I_Vendite!BL21*[1]I_Vendite!BL55</f>
        <v>0</v>
      </c>
      <c r="BJ24" s="253">
        <f>+[1]I_Vendite!BM21*[1]I_Vendite!BM55</f>
        <v>0</v>
      </c>
      <c r="BK24" s="253">
        <f>+[1]I_Vendite!BN21*[1]I_Vendite!BN55</f>
        <v>0</v>
      </c>
      <c r="BL24" s="253">
        <f>+[1]I_Vendite!BO21*[1]I_Vendite!BO55</f>
        <v>0</v>
      </c>
      <c r="BM24" s="253">
        <f>+[1]I_Vendite!BP21*[1]I_Vendite!BP55</f>
        <v>0</v>
      </c>
      <c r="BN24" s="253">
        <f>+[1]I_Vendite!BQ21*[1]I_Vendite!BQ55</f>
        <v>0</v>
      </c>
      <c r="BO24" s="253">
        <f>+[1]I_Vendite!BR21*[1]I_Vendite!BR55</f>
        <v>0</v>
      </c>
      <c r="BP24" s="253">
        <f>+[1]I_Vendite!BS21*[1]I_Vendite!BS55</f>
        <v>0</v>
      </c>
      <c r="BQ24" s="253">
        <f>+[1]I_Vendite!BT21*[1]I_Vendite!BT55</f>
        <v>0</v>
      </c>
      <c r="BR24" s="253">
        <f>+[1]I_Vendite!BU21*[1]I_Vendite!BU55</f>
        <v>0</v>
      </c>
      <c r="BS24" s="253">
        <f>+[1]I_Vendite!BV21*[1]I_Vendite!BV55</f>
        <v>0</v>
      </c>
      <c r="BT24" s="253">
        <f>+[1]I_Vendite!BW21*[1]I_Vendite!BW55</f>
        <v>0</v>
      </c>
      <c r="BU24" s="253">
        <f>+[1]I_Vendite!BX21*[1]I_Vendite!BX55</f>
        <v>0</v>
      </c>
      <c r="BV24" s="253">
        <f>+[1]I_Vendite!BY21*[1]I_Vendite!BY55</f>
        <v>0</v>
      </c>
      <c r="BW24" s="253">
        <f>+[1]I_Vendite!BZ21*[1]I_Vendite!BZ55</f>
        <v>0</v>
      </c>
      <c r="BX24" s="253">
        <f>+[1]I_Vendite!CA21*[1]I_Vendite!CA55</f>
        <v>0</v>
      </c>
      <c r="BY24" s="253">
        <f>+[1]I_Vendite!CB21*[1]I_Vendite!CB55</f>
        <v>0</v>
      </c>
      <c r="BZ24" s="253">
        <f>+[1]I_Vendite!CC21*[1]I_Vendite!CC55</f>
        <v>0</v>
      </c>
      <c r="CA24" s="253">
        <f>+[1]I_Vendite!CD21*[1]I_Vendite!CD55</f>
        <v>0</v>
      </c>
      <c r="CB24" s="253">
        <f>+[1]I_Vendite!CE21*[1]I_Vendite!CE55</f>
        <v>0</v>
      </c>
      <c r="CC24" s="253">
        <f>+[1]I_Vendite!CF21*[1]I_Vendite!CF55</f>
        <v>0</v>
      </c>
      <c r="CD24" s="253">
        <f>+[1]I_Vendite!CG21*[1]I_Vendite!CG55</f>
        <v>0</v>
      </c>
      <c r="CE24" s="253">
        <f>+[1]I_Vendite!CH21*[1]I_Vendite!CH55</f>
        <v>0</v>
      </c>
      <c r="CF24" s="253">
        <f>+[1]I_Vendite!CI21*[1]I_Vendite!CI55</f>
        <v>0</v>
      </c>
      <c r="CG24" s="253">
        <f>+[1]I_Vendite!CJ21*[1]I_Vendite!CJ55</f>
        <v>0</v>
      </c>
      <c r="CH24" s="253">
        <f>+[1]I_Vendite!CK21*[1]I_Vendite!CK55</f>
        <v>0</v>
      </c>
      <c r="CI24" s="253">
        <f>+[1]I_Vendite!CL21*[1]I_Vendite!CL55</f>
        <v>0</v>
      </c>
      <c r="CJ24" s="253">
        <f>+[1]I_Vendite!CM21*[1]I_Vendite!CM55</f>
        <v>0</v>
      </c>
      <c r="CK24" s="253">
        <f>+[1]I_Vendite!CN21*[1]I_Vendite!CN55</f>
        <v>0</v>
      </c>
      <c r="CL24" s="253">
        <f>+[1]I_Vendite!CO21*[1]I_Vendite!CO55</f>
        <v>0</v>
      </c>
      <c r="CM24" s="253">
        <f>+[1]I_Vendite!CP21*[1]I_Vendite!CP55</f>
        <v>0</v>
      </c>
      <c r="CN24" s="253">
        <f>+[1]I_Vendite!CQ21*[1]I_Vendite!CQ55</f>
        <v>0</v>
      </c>
      <c r="CO24" s="253">
        <f>+[1]I_Vendite!CR21*[1]I_Vendite!CR55</f>
        <v>0</v>
      </c>
      <c r="CP24" s="253">
        <f>+[1]I_Vendite!CS21*[1]I_Vendite!CS55</f>
        <v>0</v>
      </c>
      <c r="CQ24" s="253">
        <f>+[1]I_Vendite!CT21*[1]I_Vendite!CT55</f>
        <v>0</v>
      </c>
      <c r="CR24" s="253">
        <f>+[1]I_Vendite!CU21*[1]I_Vendite!CU55</f>
        <v>0</v>
      </c>
      <c r="CS24" s="253">
        <f>+[1]I_Vendite!CV21*[1]I_Vendite!CV55</f>
        <v>0</v>
      </c>
      <c r="CT24" s="253">
        <f>+[1]I_Vendite!CW21*[1]I_Vendite!CW55</f>
        <v>0</v>
      </c>
      <c r="CU24" s="253">
        <f>+[1]I_Vendite!CX21*[1]I_Vendite!CX55</f>
        <v>0</v>
      </c>
      <c r="CV24" s="253">
        <f>+[1]I_Vendite!CY21*[1]I_Vendite!CY55</f>
        <v>0</v>
      </c>
      <c r="CW24" s="253">
        <f>+[1]I_Vendite!CZ21*[1]I_Vendite!CZ55</f>
        <v>0</v>
      </c>
      <c r="CX24" s="253">
        <f>+[1]I_Vendite!DA21*[1]I_Vendite!DA55</f>
        <v>0</v>
      </c>
      <c r="CY24" s="253">
        <f>+[1]I_Vendite!DB21*[1]I_Vendite!DB55</f>
        <v>0</v>
      </c>
      <c r="CZ24" s="253">
        <f>+[1]I_Vendite!DC21*[1]I_Vendite!DC55</f>
        <v>0</v>
      </c>
      <c r="DA24" s="253">
        <f>+[1]I_Vendite!DD21*[1]I_Vendite!DD55</f>
        <v>0</v>
      </c>
      <c r="DB24" s="253">
        <f>+[1]I_Vendite!DE21*[1]I_Vendite!DE55</f>
        <v>0</v>
      </c>
      <c r="DC24" s="253">
        <f>+[1]I_Vendite!DF21*[1]I_Vendite!DF55</f>
        <v>0</v>
      </c>
      <c r="DD24" s="253">
        <f>+[1]I_Vendite!DG21*[1]I_Vendite!DG55</f>
        <v>0</v>
      </c>
      <c r="DE24" s="253">
        <f>+[1]I_Vendite!DH21*[1]I_Vendite!DH55</f>
        <v>0</v>
      </c>
      <c r="DF24" s="253">
        <f>+[1]I_Vendite!DI21*[1]I_Vendite!DI55</f>
        <v>0</v>
      </c>
      <c r="DG24" s="253">
        <f>+[1]I_Vendite!DJ21*[1]I_Vendite!DJ55</f>
        <v>0</v>
      </c>
      <c r="DH24" s="253">
        <f>+[1]I_Vendite!DK21*[1]I_Vendite!DK55</f>
        <v>0</v>
      </c>
      <c r="DI24" s="253">
        <f>+[1]I_Vendite!DL21*[1]I_Vendite!DL55</f>
        <v>0</v>
      </c>
      <c r="DJ24" s="253">
        <f>+[1]I_Vendite!DM21*[1]I_Vendite!DM55</f>
        <v>0</v>
      </c>
      <c r="DK24" s="253">
        <f>+[1]I_Vendite!DN21*[1]I_Vendite!DN55</f>
        <v>0</v>
      </c>
      <c r="DL24" s="253">
        <f>+[1]I_Vendite!DO21*[1]I_Vendite!DO55</f>
        <v>0</v>
      </c>
      <c r="DM24" s="253">
        <f>+[1]I_Vendite!DP21*[1]I_Vendite!DP55</f>
        <v>0</v>
      </c>
      <c r="DN24" s="253">
        <f>+[1]I_Vendite!DQ21*[1]I_Vendite!DQ55</f>
        <v>0</v>
      </c>
      <c r="DO24" s="253">
        <f>+[1]I_Vendite!DR21*[1]I_Vendite!DR55</f>
        <v>0</v>
      </c>
      <c r="DP24" s="253">
        <f>+[1]I_Vendite!DS21*[1]I_Vendite!DS55</f>
        <v>0</v>
      </c>
      <c r="DQ24" s="253">
        <f>+[1]I_Vendite!DT21*[1]I_Vendite!DT55</f>
        <v>0</v>
      </c>
      <c r="DR24" s="253">
        <f>+[1]I_Vendite!DU21*[1]I_Vendite!DU55</f>
        <v>0</v>
      </c>
      <c r="DS24" s="253">
        <f>+[1]I_Vendite!DV21*[1]I_Vendite!DV55</f>
        <v>0</v>
      </c>
      <c r="DT24" s="253">
        <f>+[1]I_Vendite!DW21*[1]I_Vendite!DW55</f>
        <v>0</v>
      </c>
      <c r="DU24" s="253">
        <f>+[1]I_Vendite!DX21*[1]I_Vendite!DX55</f>
        <v>0</v>
      </c>
      <c r="DV24" s="253">
        <f>+[1]I_Vendite!DY21*[1]I_Vendite!DY55</f>
        <v>0</v>
      </c>
    </row>
    <row r="25" spans="3:126" ht="15.6" thickTop="1" thickBot="1">
      <c r="C25" s="294" t="str">
        <f>+[1]I_Vendite!C22</f>
        <v>Prodotto/Servizio 19</v>
      </c>
      <c r="D25" s="294">
        <f>+[1]I_Vendite!E22</f>
        <v>0.22</v>
      </c>
      <c r="E25" s="335">
        <f>+[1]I_Vendite!G22</f>
        <v>30</v>
      </c>
      <c r="G25" s="253">
        <f>+[1]I_Vendite!J22*[1]I_Vendite!J56</f>
        <v>0</v>
      </c>
      <c r="H25" s="253">
        <f>+[1]I_Vendite!K22*[1]I_Vendite!K56</f>
        <v>0</v>
      </c>
      <c r="I25" s="253">
        <f>+[1]I_Vendite!L22*[1]I_Vendite!L56</f>
        <v>0</v>
      </c>
      <c r="J25" s="253">
        <f>+[1]I_Vendite!M22*[1]I_Vendite!M56</f>
        <v>0</v>
      </c>
      <c r="K25" s="253">
        <f>+[1]I_Vendite!N22*[1]I_Vendite!N56</f>
        <v>0</v>
      </c>
      <c r="L25" s="253">
        <f>+[1]I_Vendite!O22*[1]I_Vendite!O56</f>
        <v>0</v>
      </c>
      <c r="M25" s="253">
        <f>+[1]I_Vendite!P22*[1]I_Vendite!P56</f>
        <v>0</v>
      </c>
      <c r="N25" s="253">
        <f>+[1]I_Vendite!Q22*[1]I_Vendite!Q56</f>
        <v>0</v>
      </c>
      <c r="O25" s="253">
        <f>+[1]I_Vendite!R22*[1]I_Vendite!R56</f>
        <v>0</v>
      </c>
      <c r="P25" s="253">
        <f>+[1]I_Vendite!S22*[1]I_Vendite!S56</f>
        <v>0</v>
      </c>
      <c r="Q25" s="253">
        <f>+[1]I_Vendite!T22*[1]I_Vendite!T56</f>
        <v>0</v>
      </c>
      <c r="R25" s="253">
        <f>+[1]I_Vendite!U22*[1]I_Vendite!U56</f>
        <v>0</v>
      </c>
      <c r="S25" s="253">
        <f>+[1]I_Vendite!V22*[1]I_Vendite!V56</f>
        <v>0</v>
      </c>
      <c r="T25" s="253">
        <f>+[1]I_Vendite!W22*[1]I_Vendite!W56</f>
        <v>0</v>
      </c>
      <c r="U25" s="253">
        <f>+[1]I_Vendite!X22*[1]I_Vendite!X56</f>
        <v>0</v>
      </c>
      <c r="V25" s="253">
        <f>+[1]I_Vendite!Y22*[1]I_Vendite!Y56</f>
        <v>0</v>
      </c>
      <c r="W25" s="253">
        <f>+[1]I_Vendite!Z22*[1]I_Vendite!Z56</f>
        <v>0</v>
      </c>
      <c r="X25" s="253">
        <f>+[1]I_Vendite!AA22*[1]I_Vendite!AA56</f>
        <v>0</v>
      </c>
      <c r="Y25" s="253">
        <f>+[1]I_Vendite!AB22*[1]I_Vendite!AB56</f>
        <v>0</v>
      </c>
      <c r="Z25" s="253">
        <f>+[1]I_Vendite!AC22*[1]I_Vendite!AC56</f>
        <v>0</v>
      </c>
      <c r="AA25" s="253">
        <f>+[1]I_Vendite!AD22*[1]I_Vendite!AD56</f>
        <v>0</v>
      </c>
      <c r="AB25" s="253">
        <f>+[1]I_Vendite!AE22*[1]I_Vendite!AE56</f>
        <v>0</v>
      </c>
      <c r="AC25" s="253">
        <f>+[1]I_Vendite!AF22*[1]I_Vendite!AF56</f>
        <v>0</v>
      </c>
      <c r="AD25" s="253">
        <f>+[1]I_Vendite!AG22*[1]I_Vendite!AG56</f>
        <v>0</v>
      </c>
      <c r="AE25" s="253">
        <f>+[1]I_Vendite!AH22*[1]I_Vendite!AH56</f>
        <v>0</v>
      </c>
      <c r="AF25" s="253">
        <f>+[1]I_Vendite!AI22*[1]I_Vendite!AI56</f>
        <v>0</v>
      </c>
      <c r="AG25" s="253">
        <f>+[1]I_Vendite!AJ22*[1]I_Vendite!AJ56</f>
        <v>0</v>
      </c>
      <c r="AH25" s="253">
        <f>+[1]I_Vendite!AK22*[1]I_Vendite!AK56</f>
        <v>0</v>
      </c>
      <c r="AI25" s="253">
        <f>+[1]I_Vendite!AL22*[1]I_Vendite!AL56</f>
        <v>0</v>
      </c>
      <c r="AJ25" s="253">
        <f>+[1]I_Vendite!AM22*[1]I_Vendite!AM56</f>
        <v>0</v>
      </c>
      <c r="AK25" s="253">
        <f>+[1]I_Vendite!AN22*[1]I_Vendite!AN56</f>
        <v>0</v>
      </c>
      <c r="AL25" s="253">
        <f>+[1]I_Vendite!AO22*[1]I_Vendite!AO56</f>
        <v>0</v>
      </c>
      <c r="AM25" s="253">
        <f>+[1]I_Vendite!AP22*[1]I_Vendite!AP56</f>
        <v>0</v>
      </c>
      <c r="AN25" s="253">
        <f>+[1]I_Vendite!AQ22*[1]I_Vendite!AQ56</f>
        <v>0</v>
      </c>
      <c r="AO25" s="253">
        <f>+[1]I_Vendite!AR22*[1]I_Vendite!AR56</f>
        <v>0</v>
      </c>
      <c r="AP25" s="253">
        <f>+[1]I_Vendite!AS22*[1]I_Vendite!AS56</f>
        <v>0</v>
      </c>
      <c r="AQ25" s="253">
        <f>+[1]I_Vendite!AT22*[1]I_Vendite!AT56</f>
        <v>0</v>
      </c>
      <c r="AR25" s="253">
        <f>+[1]I_Vendite!AU22*[1]I_Vendite!AU56</f>
        <v>0</v>
      </c>
      <c r="AS25" s="253">
        <f>+[1]I_Vendite!AV22*[1]I_Vendite!AV56</f>
        <v>0</v>
      </c>
      <c r="AT25" s="253">
        <f>+[1]I_Vendite!AW22*[1]I_Vendite!AW56</f>
        <v>0</v>
      </c>
      <c r="AU25" s="253">
        <f>+[1]I_Vendite!AX22*[1]I_Vendite!AX56</f>
        <v>0</v>
      </c>
      <c r="AV25" s="253">
        <f>+[1]I_Vendite!AY22*[1]I_Vendite!AY56</f>
        <v>0</v>
      </c>
      <c r="AW25" s="253">
        <f>+[1]I_Vendite!AZ22*[1]I_Vendite!AZ56</f>
        <v>0</v>
      </c>
      <c r="AX25" s="253">
        <f>+[1]I_Vendite!BA22*[1]I_Vendite!BA56</f>
        <v>0</v>
      </c>
      <c r="AY25" s="253">
        <f>+[1]I_Vendite!BB22*[1]I_Vendite!BB56</f>
        <v>0</v>
      </c>
      <c r="AZ25" s="253">
        <f>+[1]I_Vendite!BC22*[1]I_Vendite!BC56</f>
        <v>0</v>
      </c>
      <c r="BA25" s="253">
        <f>+[1]I_Vendite!BD22*[1]I_Vendite!BD56</f>
        <v>0</v>
      </c>
      <c r="BB25" s="253">
        <f>+[1]I_Vendite!BE22*[1]I_Vendite!BE56</f>
        <v>0</v>
      </c>
      <c r="BC25" s="253">
        <f>+[1]I_Vendite!BF22*[1]I_Vendite!BF56</f>
        <v>0</v>
      </c>
      <c r="BD25" s="253">
        <f>+[1]I_Vendite!BG22*[1]I_Vendite!BG56</f>
        <v>0</v>
      </c>
      <c r="BE25" s="253">
        <f>+[1]I_Vendite!BH22*[1]I_Vendite!BH56</f>
        <v>0</v>
      </c>
      <c r="BF25" s="253">
        <f>+[1]I_Vendite!BI22*[1]I_Vendite!BI56</f>
        <v>0</v>
      </c>
      <c r="BG25" s="253">
        <f>+[1]I_Vendite!BJ22*[1]I_Vendite!BJ56</f>
        <v>0</v>
      </c>
      <c r="BH25" s="253">
        <f>+[1]I_Vendite!BK22*[1]I_Vendite!BK56</f>
        <v>0</v>
      </c>
      <c r="BI25" s="253">
        <f>+[1]I_Vendite!BL22*[1]I_Vendite!BL56</f>
        <v>0</v>
      </c>
      <c r="BJ25" s="253">
        <f>+[1]I_Vendite!BM22*[1]I_Vendite!BM56</f>
        <v>0</v>
      </c>
      <c r="BK25" s="253">
        <f>+[1]I_Vendite!BN22*[1]I_Vendite!BN56</f>
        <v>0</v>
      </c>
      <c r="BL25" s="253">
        <f>+[1]I_Vendite!BO22*[1]I_Vendite!BO56</f>
        <v>0</v>
      </c>
      <c r="BM25" s="253">
        <f>+[1]I_Vendite!BP22*[1]I_Vendite!BP56</f>
        <v>0</v>
      </c>
      <c r="BN25" s="253">
        <f>+[1]I_Vendite!BQ22*[1]I_Vendite!BQ56</f>
        <v>0</v>
      </c>
      <c r="BO25" s="253">
        <f>+[1]I_Vendite!BR22*[1]I_Vendite!BR56</f>
        <v>0</v>
      </c>
      <c r="BP25" s="253">
        <f>+[1]I_Vendite!BS22*[1]I_Vendite!BS56</f>
        <v>0</v>
      </c>
      <c r="BQ25" s="253">
        <f>+[1]I_Vendite!BT22*[1]I_Vendite!BT56</f>
        <v>0</v>
      </c>
      <c r="BR25" s="253">
        <f>+[1]I_Vendite!BU22*[1]I_Vendite!BU56</f>
        <v>0</v>
      </c>
      <c r="BS25" s="253">
        <f>+[1]I_Vendite!BV22*[1]I_Vendite!BV56</f>
        <v>0</v>
      </c>
      <c r="BT25" s="253">
        <f>+[1]I_Vendite!BW22*[1]I_Vendite!BW56</f>
        <v>0</v>
      </c>
      <c r="BU25" s="253">
        <f>+[1]I_Vendite!BX22*[1]I_Vendite!BX56</f>
        <v>0</v>
      </c>
      <c r="BV25" s="253">
        <f>+[1]I_Vendite!BY22*[1]I_Vendite!BY56</f>
        <v>0</v>
      </c>
      <c r="BW25" s="253">
        <f>+[1]I_Vendite!BZ22*[1]I_Vendite!BZ56</f>
        <v>0</v>
      </c>
      <c r="BX25" s="253">
        <f>+[1]I_Vendite!CA22*[1]I_Vendite!CA56</f>
        <v>0</v>
      </c>
      <c r="BY25" s="253">
        <f>+[1]I_Vendite!CB22*[1]I_Vendite!CB56</f>
        <v>0</v>
      </c>
      <c r="BZ25" s="253">
        <f>+[1]I_Vendite!CC22*[1]I_Vendite!CC56</f>
        <v>0</v>
      </c>
      <c r="CA25" s="253">
        <f>+[1]I_Vendite!CD22*[1]I_Vendite!CD56</f>
        <v>0</v>
      </c>
      <c r="CB25" s="253">
        <f>+[1]I_Vendite!CE22*[1]I_Vendite!CE56</f>
        <v>0</v>
      </c>
      <c r="CC25" s="253">
        <f>+[1]I_Vendite!CF22*[1]I_Vendite!CF56</f>
        <v>0</v>
      </c>
      <c r="CD25" s="253">
        <f>+[1]I_Vendite!CG22*[1]I_Vendite!CG56</f>
        <v>0</v>
      </c>
      <c r="CE25" s="253">
        <f>+[1]I_Vendite!CH22*[1]I_Vendite!CH56</f>
        <v>0</v>
      </c>
      <c r="CF25" s="253">
        <f>+[1]I_Vendite!CI22*[1]I_Vendite!CI56</f>
        <v>0</v>
      </c>
      <c r="CG25" s="253">
        <f>+[1]I_Vendite!CJ22*[1]I_Vendite!CJ56</f>
        <v>0</v>
      </c>
      <c r="CH25" s="253">
        <f>+[1]I_Vendite!CK22*[1]I_Vendite!CK56</f>
        <v>0</v>
      </c>
      <c r="CI25" s="253">
        <f>+[1]I_Vendite!CL22*[1]I_Vendite!CL56</f>
        <v>0</v>
      </c>
      <c r="CJ25" s="253">
        <f>+[1]I_Vendite!CM22*[1]I_Vendite!CM56</f>
        <v>0</v>
      </c>
      <c r="CK25" s="253">
        <f>+[1]I_Vendite!CN22*[1]I_Vendite!CN56</f>
        <v>0</v>
      </c>
      <c r="CL25" s="253">
        <f>+[1]I_Vendite!CO22*[1]I_Vendite!CO56</f>
        <v>0</v>
      </c>
      <c r="CM25" s="253">
        <f>+[1]I_Vendite!CP22*[1]I_Vendite!CP56</f>
        <v>0</v>
      </c>
      <c r="CN25" s="253">
        <f>+[1]I_Vendite!CQ22*[1]I_Vendite!CQ56</f>
        <v>0</v>
      </c>
      <c r="CO25" s="253">
        <f>+[1]I_Vendite!CR22*[1]I_Vendite!CR56</f>
        <v>0</v>
      </c>
      <c r="CP25" s="253">
        <f>+[1]I_Vendite!CS22*[1]I_Vendite!CS56</f>
        <v>0</v>
      </c>
      <c r="CQ25" s="253">
        <f>+[1]I_Vendite!CT22*[1]I_Vendite!CT56</f>
        <v>0</v>
      </c>
      <c r="CR25" s="253">
        <f>+[1]I_Vendite!CU22*[1]I_Vendite!CU56</f>
        <v>0</v>
      </c>
      <c r="CS25" s="253">
        <f>+[1]I_Vendite!CV22*[1]I_Vendite!CV56</f>
        <v>0</v>
      </c>
      <c r="CT25" s="253">
        <f>+[1]I_Vendite!CW22*[1]I_Vendite!CW56</f>
        <v>0</v>
      </c>
      <c r="CU25" s="253">
        <f>+[1]I_Vendite!CX22*[1]I_Vendite!CX56</f>
        <v>0</v>
      </c>
      <c r="CV25" s="253">
        <f>+[1]I_Vendite!CY22*[1]I_Vendite!CY56</f>
        <v>0</v>
      </c>
      <c r="CW25" s="253">
        <f>+[1]I_Vendite!CZ22*[1]I_Vendite!CZ56</f>
        <v>0</v>
      </c>
      <c r="CX25" s="253">
        <f>+[1]I_Vendite!DA22*[1]I_Vendite!DA56</f>
        <v>0</v>
      </c>
      <c r="CY25" s="253">
        <f>+[1]I_Vendite!DB22*[1]I_Vendite!DB56</f>
        <v>0</v>
      </c>
      <c r="CZ25" s="253">
        <f>+[1]I_Vendite!DC22*[1]I_Vendite!DC56</f>
        <v>0</v>
      </c>
      <c r="DA25" s="253">
        <f>+[1]I_Vendite!DD22*[1]I_Vendite!DD56</f>
        <v>0</v>
      </c>
      <c r="DB25" s="253">
        <f>+[1]I_Vendite!DE22*[1]I_Vendite!DE56</f>
        <v>0</v>
      </c>
      <c r="DC25" s="253">
        <f>+[1]I_Vendite!DF22*[1]I_Vendite!DF56</f>
        <v>0</v>
      </c>
      <c r="DD25" s="253">
        <f>+[1]I_Vendite!DG22*[1]I_Vendite!DG56</f>
        <v>0</v>
      </c>
      <c r="DE25" s="253">
        <f>+[1]I_Vendite!DH22*[1]I_Vendite!DH56</f>
        <v>0</v>
      </c>
      <c r="DF25" s="253">
        <f>+[1]I_Vendite!DI22*[1]I_Vendite!DI56</f>
        <v>0</v>
      </c>
      <c r="DG25" s="253">
        <f>+[1]I_Vendite!DJ22*[1]I_Vendite!DJ56</f>
        <v>0</v>
      </c>
      <c r="DH25" s="253">
        <f>+[1]I_Vendite!DK22*[1]I_Vendite!DK56</f>
        <v>0</v>
      </c>
      <c r="DI25" s="253">
        <f>+[1]I_Vendite!DL22*[1]I_Vendite!DL56</f>
        <v>0</v>
      </c>
      <c r="DJ25" s="253">
        <f>+[1]I_Vendite!DM22*[1]I_Vendite!DM56</f>
        <v>0</v>
      </c>
      <c r="DK25" s="253">
        <f>+[1]I_Vendite!DN22*[1]I_Vendite!DN56</f>
        <v>0</v>
      </c>
      <c r="DL25" s="253">
        <f>+[1]I_Vendite!DO22*[1]I_Vendite!DO56</f>
        <v>0</v>
      </c>
      <c r="DM25" s="253">
        <f>+[1]I_Vendite!DP22*[1]I_Vendite!DP56</f>
        <v>0</v>
      </c>
      <c r="DN25" s="253">
        <f>+[1]I_Vendite!DQ22*[1]I_Vendite!DQ56</f>
        <v>0</v>
      </c>
      <c r="DO25" s="253">
        <f>+[1]I_Vendite!DR22*[1]I_Vendite!DR56</f>
        <v>0</v>
      </c>
      <c r="DP25" s="253">
        <f>+[1]I_Vendite!DS22*[1]I_Vendite!DS56</f>
        <v>0</v>
      </c>
      <c r="DQ25" s="253">
        <f>+[1]I_Vendite!DT22*[1]I_Vendite!DT56</f>
        <v>0</v>
      </c>
      <c r="DR25" s="253">
        <f>+[1]I_Vendite!DU22*[1]I_Vendite!DU56</f>
        <v>0</v>
      </c>
      <c r="DS25" s="253">
        <f>+[1]I_Vendite!DV22*[1]I_Vendite!DV56</f>
        <v>0</v>
      </c>
      <c r="DT25" s="253">
        <f>+[1]I_Vendite!DW22*[1]I_Vendite!DW56</f>
        <v>0</v>
      </c>
      <c r="DU25" s="253">
        <f>+[1]I_Vendite!DX22*[1]I_Vendite!DX56</f>
        <v>0</v>
      </c>
      <c r="DV25" s="253">
        <f>+[1]I_Vendite!DY22*[1]I_Vendite!DY56</f>
        <v>0</v>
      </c>
    </row>
    <row r="26" spans="3:126" ht="15.6" thickTop="1" thickBot="1">
      <c r="C26" s="294" t="str">
        <f>+[1]I_Vendite!C23</f>
        <v>Prodotto/Servizio 20</v>
      </c>
      <c r="D26" s="294">
        <f>+[1]I_Vendite!E23</f>
        <v>0.22</v>
      </c>
      <c r="E26" s="335">
        <f>+[1]I_Vendite!G23</f>
        <v>30</v>
      </c>
      <c r="G26" s="253">
        <f>+[1]I_Vendite!J23*[1]I_Vendite!J57</f>
        <v>0</v>
      </c>
      <c r="H26" s="253">
        <f>+[1]I_Vendite!K23*[1]I_Vendite!K57</f>
        <v>0</v>
      </c>
      <c r="I26" s="253">
        <f>+[1]I_Vendite!L23*[1]I_Vendite!L57</f>
        <v>0</v>
      </c>
      <c r="J26" s="253">
        <f>+[1]I_Vendite!M23*[1]I_Vendite!M57</f>
        <v>0</v>
      </c>
      <c r="K26" s="253">
        <f>+[1]I_Vendite!N23*[1]I_Vendite!N57</f>
        <v>0</v>
      </c>
      <c r="L26" s="253">
        <f>+[1]I_Vendite!O23*[1]I_Vendite!O57</f>
        <v>0</v>
      </c>
      <c r="M26" s="253">
        <f>+[1]I_Vendite!P23*[1]I_Vendite!P57</f>
        <v>0</v>
      </c>
      <c r="N26" s="253">
        <f>+[1]I_Vendite!Q23*[1]I_Vendite!Q57</f>
        <v>0</v>
      </c>
      <c r="O26" s="253">
        <f>+[1]I_Vendite!R23*[1]I_Vendite!R57</f>
        <v>0</v>
      </c>
      <c r="P26" s="253">
        <f>+[1]I_Vendite!S23*[1]I_Vendite!S57</f>
        <v>0</v>
      </c>
      <c r="Q26" s="253">
        <f>+[1]I_Vendite!T23*[1]I_Vendite!T57</f>
        <v>0</v>
      </c>
      <c r="R26" s="253">
        <f>+[1]I_Vendite!U23*[1]I_Vendite!U57</f>
        <v>0</v>
      </c>
      <c r="S26" s="253">
        <f>+[1]I_Vendite!V23*[1]I_Vendite!V57</f>
        <v>0</v>
      </c>
      <c r="T26" s="253">
        <f>+[1]I_Vendite!W23*[1]I_Vendite!W57</f>
        <v>0</v>
      </c>
      <c r="U26" s="253">
        <f>+[1]I_Vendite!X23*[1]I_Vendite!X57</f>
        <v>0</v>
      </c>
      <c r="V26" s="253">
        <f>+[1]I_Vendite!Y23*[1]I_Vendite!Y57</f>
        <v>0</v>
      </c>
      <c r="W26" s="253">
        <f>+[1]I_Vendite!Z23*[1]I_Vendite!Z57</f>
        <v>0</v>
      </c>
      <c r="X26" s="253">
        <f>+[1]I_Vendite!AA23*[1]I_Vendite!AA57</f>
        <v>0</v>
      </c>
      <c r="Y26" s="253">
        <f>+[1]I_Vendite!AB23*[1]I_Vendite!AB57</f>
        <v>0</v>
      </c>
      <c r="Z26" s="253">
        <f>+[1]I_Vendite!AC23*[1]I_Vendite!AC57</f>
        <v>0</v>
      </c>
      <c r="AA26" s="253">
        <f>+[1]I_Vendite!AD23*[1]I_Vendite!AD57</f>
        <v>0</v>
      </c>
      <c r="AB26" s="253">
        <f>+[1]I_Vendite!AE23*[1]I_Vendite!AE57</f>
        <v>0</v>
      </c>
      <c r="AC26" s="253">
        <f>+[1]I_Vendite!AF23*[1]I_Vendite!AF57</f>
        <v>0</v>
      </c>
      <c r="AD26" s="253">
        <f>+[1]I_Vendite!AG23*[1]I_Vendite!AG57</f>
        <v>0</v>
      </c>
      <c r="AE26" s="253">
        <f>+[1]I_Vendite!AH23*[1]I_Vendite!AH57</f>
        <v>0</v>
      </c>
      <c r="AF26" s="253">
        <f>+[1]I_Vendite!AI23*[1]I_Vendite!AI57</f>
        <v>0</v>
      </c>
      <c r="AG26" s="253">
        <f>+[1]I_Vendite!AJ23*[1]I_Vendite!AJ57</f>
        <v>0</v>
      </c>
      <c r="AH26" s="253">
        <f>+[1]I_Vendite!AK23*[1]I_Vendite!AK57</f>
        <v>0</v>
      </c>
      <c r="AI26" s="253">
        <f>+[1]I_Vendite!AL23*[1]I_Vendite!AL57</f>
        <v>0</v>
      </c>
      <c r="AJ26" s="253">
        <f>+[1]I_Vendite!AM23*[1]I_Vendite!AM57</f>
        <v>0</v>
      </c>
      <c r="AK26" s="253">
        <f>+[1]I_Vendite!AN23*[1]I_Vendite!AN57</f>
        <v>0</v>
      </c>
      <c r="AL26" s="253">
        <f>+[1]I_Vendite!AO23*[1]I_Vendite!AO57</f>
        <v>0</v>
      </c>
      <c r="AM26" s="253">
        <f>+[1]I_Vendite!AP23*[1]I_Vendite!AP57</f>
        <v>0</v>
      </c>
      <c r="AN26" s="253">
        <f>+[1]I_Vendite!AQ23*[1]I_Vendite!AQ57</f>
        <v>0</v>
      </c>
      <c r="AO26" s="253">
        <f>+[1]I_Vendite!AR23*[1]I_Vendite!AR57</f>
        <v>0</v>
      </c>
      <c r="AP26" s="253">
        <f>+[1]I_Vendite!AS23*[1]I_Vendite!AS57</f>
        <v>0</v>
      </c>
      <c r="AQ26" s="253">
        <f>+[1]I_Vendite!AT23*[1]I_Vendite!AT57</f>
        <v>0</v>
      </c>
      <c r="AR26" s="253">
        <f>+[1]I_Vendite!AU23*[1]I_Vendite!AU57</f>
        <v>0</v>
      </c>
      <c r="AS26" s="253">
        <f>+[1]I_Vendite!AV23*[1]I_Vendite!AV57</f>
        <v>0</v>
      </c>
      <c r="AT26" s="253">
        <f>+[1]I_Vendite!AW23*[1]I_Vendite!AW57</f>
        <v>0</v>
      </c>
      <c r="AU26" s="253">
        <f>+[1]I_Vendite!AX23*[1]I_Vendite!AX57</f>
        <v>0</v>
      </c>
      <c r="AV26" s="253">
        <f>+[1]I_Vendite!AY23*[1]I_Vendite!AY57</f>
        <v>0</v>
      </c>
      <c r="AW26" s="253">
        <f>+[1]I_Vendite!AZ23*[1]I_Vendite!AZ57</f>
        <v>0</v>
      </c>
      <c r="AX26" s="253">
        <f>+[1]I_Vendite!BA23*[1]I_Vendite!BA57</f>
        <v>0</v>
      </c>
      <c r="AY26" s="253">
        <f>+[1]I_Vendite!BB23*[1]I_Vendite!BB57</f>
        <v>0</v>
      </c>
      <c r="AZ26" s="253">
        <f>+[1]I_Vendite!BC23*[1]I_Vendite!BC57</f>
        <v>0</v>
      </c>
      <c r="BA26" s="253">
        <f>+[1]I_Vendite!BD23*[1]I_Vendite!BD57</f>
        <v>0</v>
      </c>
      <c r="BB26" s="253">
        <f>+[1]I_Vendite!BE23*[1]I_Vendite!BE57</f>
        <v>0</v>
      </c>
      <c r="BC26" s="253">
        <f>+[1]I_Vendite!BF23*[1]I_Vendite!BF57</f>
        <v>0</v>
      </c>
      <c r="BD26" s="253">
        <f>+[1]I_Vendite!BG23*[1]I_Vendite!BG57</f>
        <v>0</v>
      </c>
      <c r="BE26" s="253">
        <f>+[1]I_Vendite!BH23*[1]I_Vendite!BH57</f>
        <v>0</v>
      </c>
      <c r="BF26" s="253">
        <f>+[1]I_Vendite!BI23*[1]I_Vendite!BI57</f>
        <v>0</v>
      </c>
      <c r="BG26" s="253">
        <f>+[1]I_Vendite!BJ23*[1]I_Vendite!BJ57</f>
        <v>0</v>
      </c>
      <c r="BH26" s="253">
        <f>+[1]I_Vendite!BK23*[1]I_Vendite!BK57</f>
        <v>0</v>
      </c>
      <c r="BI26" s="253">
        <f>+[1]I_Vendite!BL23*[1]I_Vendite!BL57</f>
        <v>0</v>
      </c>
      <c r="BJ26" s="253">
        <f>+[1]I_Vendite!BM23*[1]I_Vendite!BM57</f>
        <v>0</v>
      </c>
      <c r="BK26" s="253">
        <f>+[1]I_Vendite!BN23*[1]I_Vendite!BN57</f>
        <v>0</v>
      </c>
      <c r="BL26" s="253">
        <f>+[1]I_Vendite!BO23*[1]I_Vendite!BO57</f>
        <v>0</v>
      </c>
      <c r="BM26" s="253">
        <f>+[1]I_Vendite!BP23*[1]I_Vendite!BP57</f>
        <v>0</v>
      </c>
      <c r="BN26" s="253">
        <f>+[1]I_Vendite!BQ23*[1]I_Vendite!BQ57</f>
        <v>0</v>
      </c>
      <c r="BO26" s="253">
        <f>+[1]I_Vendite!BR23*[1]I_Vendite!BR57</f>
        <v>0</v>
      </c>
      <c r="BP26" s="253">
        <f>+[1]I_Vendite!BS23*[1]I_Vendite!BS57</f>
        <v>0</v>
      </c>
      <c r="BQ26" s="253">
        <f>+[1]I_Vendite!BT23*[1]I_Vendite!BT57</f>
        <v>0</v>
      </c>
      <c r="BR26" s="253">
        <f>+[1]I_Vendite!BU23*[1]I_Vendite!BU57</f>
        <v>0</v>
      </c>
      <c r="BS26" s="253">
        <f>+[1]I_Vendite!BV23*[1]I_Vendite!BV57</f>
        <v>0</v>
      </c>
      <c r="BT26" s="253">
        <f>+[1]I_Vendite!BW23*[1]I_Vendite!BW57</f>
        <v>0</v>
      </c>
      <c r="BU26" s="253">
        <f>+[1]I_Vendite!BX23*[1]I_Vendite!BX57</f>
        <v>0</v>
      </c>
      <c r="BV26" s="253">
        <f>+[1]I_Vendite!BY23*[1]I_Vendite!BY57</f>
        <v>0</v>
      </c>
      <c r="BW26" s="253">
        <f>+[1]I_Vendite!BZ23*[1]I_Vendite!BZ57</f>
        <v>0</v>
      </c>
      <c r="BX26" s="253">
        <f>+[1]I_Vendite!CA23*[1]I_Vendite!CA57</f>
        <v>0</v>
      </c>
      <c r="BY26" s="253">
        <f>+[1]I_Vendite!CB23*[1]I_Vendite!CB57</f>
        <v>0</v>
      </c>
      <c r="BZ26" s="253">
        <f>+[1]I_Vendite!CC23*[1]I_Vendite!CC57</f>
        <v>0</v>
      </c>
      <c r="CA26" s="253">
        <f>+[1]I_Vendite!CD23*[1]I_Vendite!CD57</f>
        <v>0</v>
      </c>
      <c r="CB26" s="253">
        <f>+[1]I_Vendite!CE23*[1]I_Vendite!CE57</f>
        <v>0</v>
      </c>
      <c r="CC26" s="253">
        <f>+[1]I_Vendite!CF23*[1]I_Vendite!CF57</f>
        <v>0</v>
      </c>
      <c r="CD26" s="253">
        <f>+[1]I_Vendite!CG23*[1]I_Vendite!CG57</f>
        <v>0</v>
      </c>
      <c r="CE26" s="253">
        <f>+[1]I_Vendite!CH23*[1]I_Vendite!CH57</f>
        <v>0</v>
      </c>
      <c r="CF26" s="253">
        <f>+[1]I_Vendite!CI23*[1]I_Vendite!CI57</f>
        <v>0</v>
      </c>
      <c r="CG26" s="253">
        <f>+[1]I_Vendite!CJ23*[1]I_Vendite!CJ57</f>
        <v>0</v>
      </c>
      <c r="CH26" s="253">
        <f>+[1]I_Vendite!CK23*[1]I_Vendite!CK57</f>
        <v>0</v>
      </c>
      <c r="CI26" s="253">
        <f>+[1]I_Vendite!CL23*[1]I_Vendite!CL57</f>
        <v>0</v>
      </c>
      <c r="CJ26" s="253">
        <f>+[1]I_Vendite!CM23*[1]I_Vendite!CM57</f>
        <v>0</v>
      </c>
      <c r="CK26" s="253">
        <f>+[1]I_Vendite!CN23*[1]I_Vendite!CN57</f>
        <v>0</v>
      </c>
      <c r="CL26" s="253">
        <f>+[1]I_Vendite!CO23*[1]I_Vendite!CO57</f>
        <v>0</v>
      </c>
      <c r="CM26" s="253">
        <f>+[1]I_Vendite!CP23*[1]I_Vendite!CP57</f>
        <v>0</v>
      </c>
      <c r="CN26" s="253">
        <f>+[1]I_Vendite!CQ23*[1]I_Vendite!CQ57</f>
        <v>0</v>
      </c>
      <c r="CO26" s="253">
        <f>+[1]I_Vendite!CR23*[1]I_Vendite!CR57</f>
        <v>0</v>
      </c>
      <c r="CP26" s="253">
        <f>+[1]I_Vendite!CS23*[1]I_Vendite!CS57</f>
        <v>0</v>
      </c>
      <c r="CQ26" s="253">
        <f>+[1]I_Vendite!CT23*[1]I_Vendite!CT57</f>
        <v>0</v>
      </c>
      <c r="CR26" s="253">
        <f>+[1]I_Vendite!CU23*[1]I_Vendite!CU57</f>
        <v>0</v>
      </c>
      <c r="CS26" s="253">
        <f>+[1]I_Vendite!CV23*[1]I_Vendite!CV57</f>
        <v>0</v>
      </c>
      <c r="CT26" s="253">
        <f>+[1]I_Vendite!CW23*[1]I_Vendite!CW57</f>
        <v>0</v>
      </c>
      <c r="CU26" s="253">
        <f>+[1]I_Vendite!CX23*[1]I_Vendite!CX57</f>
        <v>0</v>
      </c>
      <c r="CV26" s="253">
        <f>+[1]I_Vendite!CY23*[1]I_Vendite!CY57</f>
        <v>0</v>
      </c>
      <c r="CW26" s="253">
        <f>+[1]I_Vendite!CZ23*[1]I_Vendite!CZ57</f>
        <v>0</v>
      </c>
      <c r="CX26" s="253">
        <f>+[1]I_Vendite!DA23*[1]I_Vendite!DA57</f>
        <v>0</v>
      </c>
      <c r="CY26" s="253">
        <f>+[1]I_Vendite!DB23*[1]I_Vendite!DB57</f>
        <v>0</v>
      </c>
      <c r="CZ26" s="253">
        <f>+[1]I_Vendite!DC23*[1]I_Vendite!DC57</f>
        <v>0</v>
      </c>
      <c r="DA26" s="253">
        <f>+[1]I_Vendite!DD23*[1]I_Vendite!DD57</f>
        <v>0</v>
      </c>
      <c r="DB26" s="253">
        <f>+[1]I_Vendite!DE23*[1]I_Vendite!DE57</f>
        <v>0</v>
      </c>
      <c r="DC26" s="253">
        <f>+[1]I_Vendite!DF23*[1]I_Vendite!DF57</f>
        <v>0</v>
      </c>
      <c r="DD26" s="253">
        <f>+[1]I_Vendite!DG23*[1]I_Vendite!DG57</f>
        <v>0</v>
      </c>
      <c r="DE26" s="253">
        <f>+[1]I_Vendite!DH23*[1]I_Vendite!DH57</f>
        <v>0</v>
      </c>
      <c r="DF26" s="253">
        <f>+[1]I_Vendite!DI23*[1]I_Vendite!DI57</f>
        <v>0</v>
      </c>
      <c r="DG26" s="253">
        <f>+[1]I_Vendite!DJ23*[1]I_Vendite!DJ57</f>
        <v>0</v>
      </c>
      <c r="DH26" s="253">
        <f>+[1]I_Vendite!DK23*[1]I_Vendite!DK57</f>
        <v>0</v>
      </c>
      <c r="DI26" s="253">
        <f>+[1]I_Vendite!DL23*[1]I_Vendite!DL57</f>
        <v>0</v>
      </c>
      <c r="DJ26" s="253">
        <f>+[1]I_Vendite!DM23*[1]I_Vendite!DM57</f>
        <v>0</v>
      </c>
      <c r="DK26" s="253">
        <f>+[1]I_Vendite!DN23*[1]I_Vendite!DN57</f>
        <v>0</v>
      </c>
      <c r="DL26" s="253">
        <f>+[1]I_Vendite!DO23*[1]I_Vendite!DO57</f>
        <v>0</v>
      </c>
      <c r="DM26" s="253">
        <f>+[1]I_Vendite!DP23*[1]I_Vendite!DP57</f>
        <v>0</v>
      </c>
      <c r="DN26" s="253">
        <f>+[1]I_Vendite!DQ23*[1]I_Vendite!DQ57</f>
        <v>0</v>
      </c>
      <c r="DO26" s="253">
        <f>+[1]I_Vendite!DR23*[1]I_Vendite!DR57</f>
        <v>0</v>
      </c>
      <c r="DP26" s="253">
        <f>+[1]I_Vendite!DS23*[1]I_Vendite!DS57</f>
        <v>0</v>
      </c>
      <c r="DQ26" s="253">
        <f>+[1]I_Vendite!DT23*[1]I_Vendite!DT57</f>
        <v>0</v>
      </c>
      <c r="DR26" s="253">
        <f>+[1]I_Vendite!DU23*[1]I_Vendite!DU57</f>
        <v>0</v>
      </c>
      <c r="DS26" s="253">
        <f>+[1]I_Vendite!DV23*[1]I_Vendite!DV57</f>
        <v>0</v>
      </c>
      <c r="DT26" s="253">
        <f>+[1]I_Vendite!DW23*[1]I_Vendite!DW57</f>
        <v>0</v>
      </c>
      <c r="DU26" s="253">
        <f>+[1]I_Vendite!DX23*[1]I_Vendite!DX57</f>
        <v>0</v>
      </c>
      <c r="DV26" s="253">
        <f>+[1]I_Vendite!DY23*[1]I_Vendite!DY57</f>
        <v>0</v>
      </c>
    </row>
    <row r="27" spans="3:126" ht="15.6" thickTop="1" thickBot="1">
      <c r="C27" s="294" t="str">
        <f>+[1]I_Vendite!C24</f>
        <v>Prodotto/Servizio 21</v>
      </c>
      <c r="D27" s="294">
        <f>+[1]I_Vendite!E24</f>
        <v>0.22</v>
      </c>
      <c r="E27" s="335">
        <f>+[1]I_Vendite!G24</f>
        <v>30</v>
      </c>
      <c r="G27" s="253">
        <f>+[1]I_Vendite!J24*[1]I_Vendite!J58</f>
        <v>0</v>
      </c>
      <c r="H27" s="253">
        <f>+[1]I_Vendite!K24*[1]I_Vendite!K58</f>
        <v>0</v>
      </c>
      <c r="I27" s="253">
        <f>+[1]I_Vendite!L24*[1]I_Vendite!L58</f>
        <v>0</v>
      </c>
      <c r="J27" s="253">
        <f>+[1]I_Vendite!M24*[1]I_Vendite!M58</f>
        <v>0</v>
      </c>
      <c r="K27" s="253">
        <f>+[1]I_Vendite!N24*[1]I_Vendite!N58</f>
        <v>0</v>
      </c>
      <c r="L27" s="253">
        <f>+[1]I_Vendite!O24*[1]I_Vendite!O58</f>
        <v>0</v>
      </c>
      <c r="M27" s="253">
        <f>+[1]I_Vendite!P24*[1]I_Vendite!P58</f>
        <v>0</v>
      </c>
      <c r="N27" s="253">
        <f>+[1]I_Vendite!Q24*[1]I_Vendite!Q58</f>
        <v>0</v>
      </c>
      <c r="O27" s="253">
        <f>+[1]I_Vendite!R24*[1]I_Vendite!R58</f>
        <v>0</v>
      </c>
      <c r="P27" s="253">
        <f>+[1]I_Vendite!S24*[1]I_Vendite!S58</f>
        <v>0</v>
      </c>
      <c r="Q27" s="253">
        <f>+[1]I_Vendite!T24*[1]I_Vendite!T58</f>
        <v>0</v>
      </c>
      <c r="R27" s="253">
        <f>+[1]I_Vendite!U24*[1]I_Vendite!U58</f>
        <v>0</v>
      </c>
      <c r="S27" s="253">
        <f>+[1]I_Vendite!V24*[1]I_Vendite!V58</f>
        <v>0</v>
      </c>
      <c r="T27" s="253">
        <f>+[1]I_Vendite!W24*[1]I_Vendite!W58</f>
        <v>0</v>
      </c>
      <c r="U27" s="253">
        <f>+[1]I_Vendite!X24*[1]I_Vendite!X58</f>
        <v>0</v>
      </c>
      <c r="V27" s="253">
        <f>+[1]I_Vendite!Y24*[1]I_Vendite!Y58</f>
        <v>0</v>
      </c>
      <c r="W27" s="253">
        <f>+[1]I_Vendite!Z24*[1]I_Vendite!Z58</f>
        <v>0</v>
      </c>
      <c r="X27" s="253">
        <f>+[1]I_Vendite!AA24*[1]I_Vendite!AA58</f>
        <v>0</v>
      </c>
      <c r="Y27" s="253">
        <f>+[1]I_Vendite!AB24*[1]I_Vendite!AB58</f>
        <v>0</v>
      </c>
      <c r="Z27" s="253">
        <f>+[1]I_Vendite!AC24*[1]I_Vendite!AC58</f>
        <v>0</v>
      </c>
      <c r="AA27" s="253">
        <f>+[1]I_Vendite!AD24*[1]I_Vendite!AD58</f>
        <v>0</v>
      </c>
      <c r="AB27" s="253">
        <f>+[1]I_Vendite!AE24*[1]I_Vendite!AE58</f>
        <v>0</v>
      </c>
      <c r="AC27" s="253">
        <f>+[1]I_Vendite!AF24*[1]I_Vendite!AF58</f>
        <v>0</v>
      </c>
      <c r="AD27" s="253">
        <f>+[1]I_Vendite!AG24*[1]I_Vendite!AG58</f>
        <v>0</v>
      </c>
      <c r="AE27" s="253">
        <f>+[1]I_Vendite!AH24*[1]I_Vendite!AH58</f>
        <v>0</v>
      </c>
      <c r="AF27" s="253">
        <f>+[1]I_Vendite!AI24*[1]I_Vendite!AI58</f>
        <v>0</v>
      </c>
      <c r="AG27" s="253">
        <f>+[1]I_Vendite!AJ24*[1]I_Vendite!AJ58</f>
        <v>0</v>
      </c>
      <c r="AH27" s="253">
        <f>+[1]I_Vendite!AK24*[1]I_Vendite!AK58</f>
        <v>0</v>
      </c>
      <c r="AI27" s="253">
        <f>+[1]I_Vendite!AL24*[1]I_Vendite!AL58</f>
        <v>0</v>
      </c>
      <c r="AJ27" s="253">
        <f>+[1]I_Vendite!AM24*[1]I_Vendite!AM58</f>
        <v>0</v>
      </c>
      <c r="AK27" s="253">
        <f>+[1]I_Vendite!AN24*[1]I_Vendite!AN58</f>
        <v>0</v>
      </c>
      <c r="AL27" s="253">
        <f>+[1]I_Vendite!AO24*[1]I_Vendite!AO58</f>
        <v>0</v>
      </c>
      <c r="AM27" s="253">
        <f>+[1]I_Vendite!AP24*[1]I_Vendite!AP58</f>
        <v>0</v>
      </c>
      <c r="AN27" s="253">
        <f>+[1]I_Vendite!AQ24*[1]I_Vendite!AQ58</f>
        <v>0</v>
      </c>
      <c r="AO27" s="253">
        <f>+[1]I_Vendite!AR24*[1]I_Vendite!AR58</f>
        <v>0</v>
      </c>
      <c r="AP27" s="253">
        <f>+[1]I_Vendite!AS24*[1]I_Vendite!AS58</f>
        <v>0</v>
      </c>
      <c r="AQ27" s="253">
        <f>+[1]I_Vendite!AT24*[1]I_Vendite!AT58</f>
        <v>0</v>
      </c>
      <c r="AR27" s="253">
        <f>+[1]I_Vendite!AU24*[1]I_Vendite!AU58</f>
        <v>0</v>
      </c>
      <c r="AS27" s="253">
        <f>+[1]I_Vendite!AV24*[1]I_Vendite!AV58</f>
        <v>0</v>
      </c>
      <c r="AT27" s="253">
        <f>+[1]I_Vendite!AW24*[1]I_Vendite!AW58</f>
        <v>0</v>
      </c>
      <c r="AU27" s="253">
        <f>+[1]I_Vendite!AX24*[1]I_Vendite!AX58</f>
        <v>0</v>
      </c>
      <c r="AV27" s="253">
        <f>+[1]I_Vendite!AY24*[1]I_Vendite!AY58</f>
        <v>0</v>
      </c>
      <c r="AW27" s="253">
        <f>+[1]I_Vendite!AZ24*[1]I_Vendite!AZ58</f>
        <v>0</v>
      </c>
      <c r="AX27" s="253">
        <f>+[1]I_Vendite!BA24*[1]I_Vendite!BA58</f>
        <v>0</v>
      </c>
      <c r="AY27" s="253">
        <f>+[1]I_Vendite!BB24*[1]I_Vendite!BB58</f>
        <v>0</v>
      </c>
      <c r="AZ27" s="253">
        <f>+[1]I_Vendite!BC24*[1]I_Vendite!BC58</f>
        <v>0</v>
      </c>
      <c r="BA27" s="253">
        <f>+[1]I_Vendite!BD24*[1]I_Vendite!BD58</f>
        <v>0</v>
      </c>
      <c r="BB27" s="253">
        <f>+[1]I_Vendite!BE24*[1]I_Vendite!BE58</f>
        <v>0</v>
      </c>
      <c r="BC27" s="253">
        <f>+[1]I_Vendite!BF24*[1]I_Vendite!BF58</f>
        <v>0</v>
      </c>
      <c r="BD27" s="253">
        <f>+[1]I_Vendite!BG24*[1]I_Vendite!BG58</f>
        <v>0</v>
      </c>
      <c r="BE27" s="253">
        <f>+[1]I_Vendite!BH24*[1]I_Vendite!BH58</f>
        <v>0</v>
      </c>
      <c r="BF27" s="253">
        <f>+[1]I_Vendite!BI24*[1]I_Vendite!BI58</f>
        <v>0</v>
      </c>
      <c r="BG27" s="253">
        <f>+[1]I_Vendite!BJ24*[1]I_Vendite!BJ58</f>
        <v>0</v>
      </c>
      <c r="BH27" s="253">
        <f>+[1]I_Vendite!BK24*[1]I_Vendite!BK58</f>
        <v>0</v>
      </c>
      <c r="BI27" s="253">
        <f>+[1]I_Vendite!BL24*[1]I_Vendite!BL58</f>
        <v>0</v>
      </c>
      <c r="BJ27" s="253">
        <f>+[1]I_Vendite!BM24*[1]I_Vendite!BM58</f>
        <v>0</v>
      </c>
      <c r="BK27" s="253">
        <f>+[1]I_Vendite!BN24*[1]I_Vendite!BN58</f>
        <v>0</v>
      </c>
      <c r="BL27" s="253">
        <f>+[1]I_Vendite!BO24*[1]I_Vendite!BO58</f>
        <v>0</v>
      </c>
      <c r="BM27" s="253">
        <f>+[1]I_Vendite!BP24*[1]I_Vendite!BP58</f>
        <v>0</v>
      </c>
      <c r="BN27" s="253">
        <f>+[1]I_Vendite!BQ24*[1]I_Vendite!BQ58</f>
        <v>0</v>
      </c>
      <c r="BO27" s="253">
        <f>+[1]I_Vendite!BR24*[1]I_Vendite!BR58</f>
        <v>0</v>
      </c>
      <c r="BP27" s="253">
        <f>+[1]I_Vendite!BS24*[1]I_Vendite!BS58</f>
        <v>0</v>
      </c>
      <c r="BQ27" s="253">
        <f>+[1]I_Vendite!BT24*[1]I_Vendite!BT58</f>
        <v>0</v>
      </c>
      <c r="BR27" s="253">
        <f>+[1]I_Vendite!BU24*[1]I_Vendite!BU58</f>
        <v>0</v>
      </c>
      <c r="BS27" s="253">
        <f>+[1]I_Vendite!BV24*[1]I_Vendite!BV58</f>
        <v>0</v>
      </c>
      <c r="BT27" s="253">
        <f>+[1]I_Vendite!BW24*[1]I_Vendite!BW58</f>
        <v>0</v>
      </c>
      <c r="BU27" s="253">
        <f>+[1]I_Vendite!BX24*[1]I_Vendite!BX58</f>
        <v>0</v>
      </c>
      <c r="BV27" s="253">
        <f>+[1]I_Vendite!BY24*[1]I_Vendite!BY58</f>
        <v>0</v>
      </c>
      <c r="BW27" s="253">
        <f>+[1]I_Vendite!BZ24*[1]I_Vendite!BZ58</f>
        <v>0</v>
      </c>
      <c r="BX27" s="253">
        <f>+[1]I_Vendite!CA24*[1]I_Vendite!CA58</f>
        <v>0</v>
      </c>
      <c r="BY27" s="253">
        <f>+[1]I_Vendite!CB24*[1]I_Vendite!CB58</f>
        <v>0</v>
      </c>
      <c r="BZ27" s="253">
        <f>+[1]I_Vendite!CC24*[1]I_Vendite!CC58</f>
        <v>0</v>
      </c>
      <c r="CA27" s="253">
        <f>+[1]I_Vendite!CD24*[1]I_Vendite!CD58</f>
        <v>0</v>
      </c>
      <c r="CB27" s="253">
        <f>+[1]I_Vendite!CE24*[1]I_Vendite!CE58</f>
        <v>0</v>
      </c>
      <c r="CC27" s="253">
        <f>+[1]I_Vendite!CF24*[1]I_Vendite!CF58</f>
        <v>0</v>
      </c>
      <c r="CD27" s="253">
        <f>+[1]I_Vendite!CG24*[1]I_Vendite!CG58</f>
        <v>0</v>
      </c>
      <c r="CE27" s="253">
        <f>+[1]I_Vendite!CH24*[1]I_Vendite!CH58</f>
        <v>0</v>
      </c>
      <c r="CF27" s="253">
        <f>+[1]I_Vendite!CI24*[1]I_Vendite!CI58</f>
        <v>0</v>
      </c>
      <c r="CG27" s="253">
        <f>+[1]I_Vendite!CJ24*[1]I_Vendite!CJ58</f>
        <v>0</v>
      </c>
      <c r="CH27" s="253">
        <f>+[1]I_Vendite!CK24*[1]I_Vendite!CK58</f>
        <v>0</v>
      </c>
      <c r="CI27" s="253">
        <f>+[1]I_Vendite!CL24*[1]I_Vendite!CL58</f>
        <v>0</v>
      </c>
      <c r="CJ27" s="253">
        <f>+[1]I_Vendite!CM24*[1]I_Vendite!CM58</f>
        <v>0</v>
      </c>
      <c r="CK27" s="253">
        <f>+[1]I_Vendite!CN24*[1]I_Vendite!CN58</f>
        <v>0</v>
      </c>
      <c r="CL27" s="253">
        <f>+[1]I_Vendite!CO24*[1]I_Vendite!CO58</f>
        <v>0</v>
      </c>
      <c r="CM27" s="253">
        <f>+[1]I_Vendite!CP24*[1]I_Vendite!CP58</f>
        <v>0</v>
      </c>
      <c r="CN27" s="253">
        <f>+[1]I_Vendite!CQ24*[1]I_Vendite!CQ58</f>
        <v>0</v>
      </c>
      <c r="CO27" s="253">
        <f>+[1]I_Vendite!CR24*[1]I_Vendite!CR58</f>
        <v>0</v>
      </c>
      <c r="CP27" s="253">
        <f>+[1]I_Vendite!CS24*[1]I_Vendite!CS58</f>
        <v>0</v>
      </c>
      <c r="CQ27" s="253">
        <f>+[1]I_Vendite!CT24*[1]I_Vendite!CT58</f>
        <v>0</v>
      </c>
      <c r="CR27" s="253">
        <f>+[1]I_Vendite!CU24*[1]I_Vendite!CU58</f>
        <v>0</v>
      </c>
      <c r="CS27" s="253">
        <f>+[1]I_Vendite!CV24*[1]I_Vendite!CV58</f>
        <v>0</v>
      </c>
      <c r="CT27" s="253">
        <f>+[1]I_Vendite!CW24*[1]I_Vendite!CW58</f>
        <v>0</v>
      </c>
      <c r="CU27" s="253">
        <f>+[1]I_Vendite!CX24*[1]I_Vendite!CX58</f>
        <v>0</v>
      </c>
      <c r="CV27" s="253">
        <f>+[1]I_Vendite!CY24*[1]I_Vendite!CY58</f>
        <v>0</v>
      </c>
      <c r="CW27" s="253">
        <f>+[1]I_Vendite!CZ24*[1]I_Vendite!CZ58</f>
        <v>0</v>
      </c>
      <c r="CX27" s="253">
        <f>+[1]I_Vendite!DA24*[1]I_Vendite!DA58</f>
        <v>0</v>
      </c>
      <c r="CY27" s="253">
        <f>+[1]I_Vendite!DB24*[1]I_Vendite!DB58</f>
        <v>0</v>
      </c>
      <c r="CZ27" s="253">
        <f>+[1]I_Vendite!DC24*[1]I_Vendite!DC58</f>
        <v>0</v>
      </c>
      <c r="DA27" s="253">
        <f>+[1]I_Vendite!DD24*[1]I_Vendite!DD58</f>
        <v>0</v>
      </c>
      <c r="DB27" s="253">
        <f>+[1]I_Vendite!DE24*[1]I_Vendite!DE58</f>
        <v>0</v>
      </c>
      <c r="DC27" s="253">
        <f>+[1]I_Vendite!DF24*[1]I_Vendite!DF58</f>
        <v>0</v>
      </c>
      <c r="DD27" s="253">
        <f>+[1]I_Vendite!DG24*[1]I_Vendite!DG58</f>
        <v>0</v>
      </c>
      <c r="DE27" s="253">
        <f>+[1]I_Vendite!DH24*[1]I_Vendite!DH58</f>
        <v>0</v>
      </c>
      <c r="DF27" s="253">
        <f>+[1]I_Vendite!DI24*[1]I_Vendite!DI58</f>
        <v>0</v>
      </c>
      <c r="DG27" s="253">
        <f>+[1]I_Vendite!DJ24*[1]I_Vendite!DJ58</f>
        <v>0</v>
      </c>
      <c r="DH27" s="253">
        <f>+[1]I_Vendite!DK24*[1]I_Vendite!DK58</f>
        <v>0</v>
      </c>
      <c r="DI27" s="253">
        <f>+[1]I_Vendite!DL24*[1]I_Vendite!DL58</f>
        <v>0</v>
      </c>
      <c r="DJ27" s="253">
        <f>+[1]I_Vendite!DM24*[1]I_Vendite!DM58</f>
        <v>0</v>
      </c>
      <c r="DK27" s="253">
        <f>+[1]I_Vendite!DN24*[1]I_Vendite!DN58</f>
        <v>0</v>
      </c>
      <c r="DL27" s="253">
        <f>+[1]I_Vendite!DO24*[1]I_Vendite!DO58</f>
        <v>0</v>
      </c>
      <c r="DM27" s="253">
        <f>+[1]I_Vendite!DP24*[1]I_Vendite!DP58</f>
        <v>0</v>
      </c>
      <c r="DN27" s="253">
        <f>+[1]I_Vendite!DQ24*[1]I_Vendite!DQ58</f>
        <v>0</v>
      </c>
      <c r="DO27" s="253">
        <f>+[1]I_Vendite!DR24*[1]I_Vendite!DR58</f>
        <v>0</v>
      </c>
      <c r="DP27" s="253">
        <f>+[1]I_Vendite!DS24*[1]I_Vendite!DS58</f>
        <v>0</v>
      </c>
      <c r="DQ27" s="253">
        <f>+[1]I_Vendite!DT24*[1]I_Vendite!DT58</f>
        <v>0</v>
      </c>
      <c r="DR27" s="253">
        <f>+[1]I_Vendite!DU24*[1]I_Vendite!DU58</f>
        <v>0</v>
      </c>
      <c r="DS27" s="253">
        <f>+[1]I_Vendite!DV24*[1]I_Vendite!DV58</f>
        <v>0</v>
      </c>
      <c r="DT27" s="253">
        <f>+[1]I_Vendite!DW24*[1]I_Vendite!DW58</f>
        <v>0</v>
      </c>
      <c r="DU27" s="253">
        <f>+[1]I_Vendite!DX24*[1]I_Vendite!DX58</f>
        <v>0</v>
      </c>
      <c r="DV27" s="253">
        <f>+[1]I_Vendite!DY24*[1]I_Vendite!DY58</f>
        <v>0</v>
      </c>
    </row>
    <row r="28" spans="3:126" ht="15.6" thickTop="1" thickBot="1">
      <c r="C28" s="294" t="str">
        <f>+[1]I_Vendite!C25</f>
        <v>Prodotto/Servizio 22</v>
      </c>
      <c r="D28" s="294">
        <f>+[1]I_Vendite!E25</f>
        <v>0.22</v>
      </c>
      <c r="E28" s="335">
        <f>+[1]I_Vendite!G25</f>
        <v>30</v>
      </c>
      <c r="G28" s="253">
        <f>+[1]I_Vendite!J25*[1]I_Vendite!J59</f>
        <v>0</v>
      </c>
      <c r="H28" s="253">
        <f>+[1]I_Vendite!K25*[1]I_Vendite!K59</f>
        <v>0</v>
      </c>
      <c r="I28" s="253">
        <f>+[1]I_Vendite!L25*[1]I_Vendite!L59</f>
        <v>0</v>
      </c>
      <c r="J28" s="253">
        <f>+[1]I_Vendite!M25*[1]I_Vendite!M59</f>
        <v>0</v>
      </c>
      <c r="K28" s="253">
        <f>+[1]I_Vendite!N25*[1]I_Vendite!N59</f>
        <v>0</v>
      </c>
      <c r="L28" s="253">
        <f>+[1]I_Vendite!O25*[1]I_Vendite!O59</f>
        <v>0</v>
      </c>
      <c r="M28" s="253">
        <f>+[1]I_Vendite!P25*[1]I_Vendite!P59</f>
        <v>0</v>
      </c>
      <c r="N28" s="253">
        <f>+[1]I_Vendite!Q25*[1]I_Vendite!Q59</f>
        <v>0</v>
      </c>
      <c r="O28" s="253">
        <f>+[1]I_Vendite!R25*[1]I_Vendite!R59</f>
        <v>0</v>
      </c>
      <c r="P28" s="253">
        <f>+[1]I_Vendite!S25*[1]I_Vendite!S59</f>
        <v>0</v>
      </c>
      <c r="Q28" s="253">
        <f>+[1]I_Vendite!T25*[1]I_Vendite!T59</f>
        <v>0</v>
      </c>
      <c r="R28" s="253">
        <f>+[1]I_Vendite!U25*[1]I_Vendite!U59</f>
        <v>0</v>
      </c>
      <c r="S28" s="253">
        <f>+[1]I_Vendite!V25*[1]I_Vendite!V59</f>
        <v>0</v>
      </c>
      <c r="T28" s="253">
        <f>+[1]I_Vendite!W25*[1]I_Vendite!W59</f>
        <v>0</v>
      </c>
      <c r="U28" s="253">
        <f>+[1]I_Vendite!X25*[1]I_Vendite!X59</f>
        <v>0</v>
      </c>
      <c r="V28" s="253">
        <f>+[1]I_Vendite!Y25*[1]I_Vendite!Y59</f>
        <v>0</v>
      </c>
      <c r="W28" s="253">
        <f>+[1]I_Vendite!Z25*[1]I_Vendite!Z59</f>
        <v>0</v>
      </c>
      <c r="X28" s="253">
        <f>+[1]I_Vendite!AA25*[1]I_Vendite!AA59</f>
        <v>0</v>
      </c>
      <c r="Y28" s="253">
        <f>+[1]I_Vendite!AB25*[1]I_Vendite!AB59</f>
        <v>0</v>
      </c>
      <c r="Z28" s="253">
        <f>+[1]I_Vendite!AC25*[1]I_Vendite!AC59</f>
        <v>0</v>
      </c>
      <c r="AA28" s="253">
        <f>+[1]I_Vendite!AD25*[1]I_Vendite!AD59</f>
        <v>0</v>
      </c>
      <c r="AB28" s="253">
        <f>+[1]I_Vendite!AE25*[1]I_Vendite!AE59</f>
        <v>0</v>
      </c>
      <c r="AC28" s="253">
        <f>+[1]I_Vendite!AF25*[1]I_Vendite!AF59</f>
        <v>0</v>
      </c>
      <c r="AD28" s="253">
        <f>+[1]I_Vendite!AG25*[1]I_Vendite!AG59</f>
        <v>0</v>
      </c>
      <c r="AE28" s="253">
        <f>+[1]I_Vendite!AH25*[1]I_Vendite!AH59</f>
        <v>0</v>
      </c>
      <c r="AF28" s="253">
        <f>+[1]I_Vendite!AI25*[1]I_Vendite!AI59</f>
        <v>0</v>
      </c>
      <c r="AG28" s="253">
        <f>+[1]I_Vendite!AJ25*[1]I_Vendite!AJ59</f>
        <v>0</v>
      </c>
      <c r="AH28" s="253">
        <f>+[1]I_Vendite!AK25*[1]I_Vendite!AK59</f>
        <v>0</v>
      </c>
      <c r="AI28" s="253">
        <f>+[1]I_Vendite!AL25*[1]I_Vendite!AL59</f>
        <v>0</v>
      </c>
      <c r="AJ28" s="253">
        <f>+[1]I_Vendite!AM25*[1]I_Vendite!AM59</f>
        <v>0</v>
      </c>
      <c r="AK28" s="253">
        <f>+[1]I_Vendite!AN25*[1]I_Vendite!AN59</f>
        <v>0</v>
      </c>
      <c r="AL28" s="253">
        <f>+[1]I_Vendite!AO25*[1]I_Vendite!AO59</f>
        <v>0</v>
      </c>
      <c r="AM28" s="253">
        <f>+[1]I_Vendite!AP25*[1]I_Vendite!AP59</f>
        <v>0</v>
      </c>
      <c r="AN28" s="253">
        <f>+[1]I_Vendite!AQ25*[1]I_Vendite!AQ59</f>
        <v>0</v>
      </c>
      <c r="AO28" s="253">
        <f>+[1]I_Vendite!AR25*[1]I_Vendite!AR59</f>
        <v>0</v>
      </c>
      <c r="AP28" s="253">
        <f>+[1]I_Vendite!AS25*[1]I_Vendite!AS59</f>
        <v>0</v>
      </c>
      <c r="AQ28" s="253">
        <f>+[1]I_Vendite!AT25*[1]I_Vendite!AT59</f>
        <v>0</v>
      </c>
      <c r="AR28" s="253">
        <f>+[1]I_Vendite!AU25*[1]I_Vendite!AU59</f>
        <v>0</v>
      </c>
      <c r="AS28" s="253">
        <f>+[1]I_Vendite!AV25*[1]I_Vendite!AV59</f>
        <v>0</v>
      </c>
      <c r="AT28" s="253">
        <f>+[1]I_Vendite!AW25*[1]I_Vendite!AW59</f>
        <v>0</v>
      </c>
      <c r="AU28" s="253">
        <f>+[1]I_Vendite!AX25*[1]I_Vendite!AX59</f>
        <v>0</v>
      </c>
      <c r="AV28" s="253">
        <f>+[1]I_Vendite!AY25*[1]I_Vendite!AY59</f>
        <v>0</v>
      </c>
      <c r="AW28" s="253">
        <f>+[1]I_Vendite!AZ25*[1]I_Vendite!AZ59</f>
        <v>0</v>
      </c>
      <c r="AX28" s="253">
        <f>+[1]I_Vendite!BA25*[1]I_Vendite!BA59</f>
        <v>0</v>
      </c>
      <c r="AY28" s="253">
        <f>+[1]I_Vendite!BB25*[1]I_Vendite!BB59</f>
        <v>0</v>
      </c>
      <c r="AZ28" s="253">
        <f>+[1]I_Vendite!BC25*[1]I_Vendite!BC59</f>
        <v>0</v>
      </c>
      <c r="BA28" s="253">
        <f>+[1]I_Vendite!BD25*[1]I_Vendite!BD59</f>
        <v>0</v>
      </c>
      <c r="BB28" s="253">
        <f>+[1]I_Vendite!BE25*[1]I_Vendite!BE59</f>
        <v>0</v>
      </c>
      <c r="BC28" s="253">
        <f>+[1]I_Vendite!BF25*[1]I_Vendite!BF59</f>
        <v>0</v>
      </c>
      <c r="BD28" s="253">
        <f>+[1]I_Vendite!BG25*[1]I_Vendite!BG59</f>
        <v>0</v>
      </c>
      <c r="BE28" s="253">
        <f>+[1]I_Vendite!BH25*[1]I_Vendite!BH59</f>
        <v>0</v>
      </c>
      <c r="BF28" s="253">
        <f>+[1]I_Vendite!BI25*[1]I_Vendite!BI59</f>
        <v>0</v>
      </c>
      <c r="BG28" s="253">
        <f>+[1]I_Vendite!BJ25*[1]I_Vendite!BJ59</f>
        <v>0</v>
      </c>
      <c r="BH28" s="253">
        <f>+[1]I_Vendite!BK25*[1]I_Vendite!BK59</f>
        <v>0</v>
      </c>
      <c r="BI28" s="253">
        <f>+[1]I_Vendite!BL25*[1]I_Vendite!BL59</f>
        <v>0</v>
      </c>
      <c r="BJ28" s="253">
        <f>+[1]I_Vendite!BM25*[1]I_Vendite!BM59</f>
        <v>0</v>
      </c>
      <c r="BK28" s="253">
        <f>+[1]I_Vendite!BN25*[1]I_Vendite!BN59</f>
        <v>0</v>
      </c>
      <c r="BL28" s="253">
        <f>+[1]I_Vendite!BO25*[1]I_Vendite!BO59</f>
        <v>0</v>
      </c>
      <c r="BM28" s="253">
        <f>+[1]I_Vendite!BP25*[1]I_Vendite!BP59</f>
        <v>0</v>
      </c>
      <c r="BN28" s="253">
        <f>+[1]I_Vendite!BQ25*[1]I_Vendite!BQ59</f>
        <v>0</v>
      </c>
      <c r="BO28" s="253">
        <f>+[1]I_Vendite!BR25*[1]I_Vendite!BR59</f>
        <v>0</v>
      </c>
      <c r="BP28" s="253">
        <f>+[1]I_Vendite!BS25*[1]I_Vendite!BS59</f>
        <v>0</v>
      </c>
      <c r="BQ28" s="253">
        <f>+[1]I_Vendite!BT25*[1]I_Vendite!BT59</f>
        <v>0</v>
      </c>
      <c r="BR28" s="253">
        <f>+[1]I_Vendite!BU25*[1]I_Vendite!BU59</f>
        <v>0</v>
      </c>
      <c r="BS28" s="253">
        <f>+[1]I_Vendite!BV25*[1]I_Vendite!BV59</f>
        <v>0</v>
      </c>
      <c r="BT28" s="253">
        <f>+[1]I_Vendite!BW25*[1]I_Vendite!BW59</f>
        <v>0</v>
      </c>
      <c r="BU28" s="253">
        <f>+[1]I_Vendite!BX25*[1]I_Vendite!BX59</f>
        <v>0</v>
      </c>
      <c r="BV28" s="253">
        <f>+[1]I_Vendite!BY25*[1]I_Vendite!BY59</f>
        <v>0</v>
      </c>
      <c r="BW28" s="253">
        <f>+[1]I_Vendite!BZ25*[1]I_Vendite!BZ59</f>
        <v>0</v>
      </c>
      <c r="BX28" s="253">
        <f>+[1]I_Vendite!CA25*[1]I_Vendite!CA59</f>
        <v>0</v>
      </c>
      <c r="BY28" s="253">
        <f>+[1]I_Vendite!CB25*[1]I_Vendite!CB59</f>
        <v>0</v>
      </c>
      <c r="BZ28" s="253">
        <f>+[1]I_Vendite!CC25*[1]I_Vendite!CC59</f>
        <v>0</v>
      </c>
      <c r="CA28" s="253">
        <f>+[1]I_Vendite!CD25*[1]I_Vendite!CD59</f>
        <v>0</v>
      </c>
      <c r="CB28" s="253">
        <f>+[1]I_Vendite!CE25*[1]I_Vendite!CE59</f>
        <v>0</v>
      </c>
      <c r="CC28" s="253">
        <f>+[1]I_Vendite!CF25*[1]I_Vendite!CF59</f>
        <v>0</v>
      </c>
      <c r="CD28" s="253">
        <f>+[1]I_Vendite!CG25*[1]I_Vendite!CG59</f>
        <v>0</v>
      </c>
      <c r="CE28" s="253">
        <f>+[1]I_Vendite!CH25*[1]I_Vendite!CH59</f>
        <v>0</v>
      </c>
      <c r="CF28" s="253">
        <f>+[1]I_Vendite!CI25*[1]I_Vendite!CI59</f>
        <v>0</v>
      </c>
      <c r="CG28" s="253">
        <f>+[1]I_Vendite!CJ25*[1]I_Vendite!CJ59</f>
        <v>0</v>
      </c>
      <c r="CH28" s="253">
        <f>+[1]I_Vendite!CK25*[1]I_Vendite!CK59</f>
        <v>0</v>
      </c>
      <c r="CI28" s="253">
        <f>+[1]I_Vendite!CL25*[1]I_Vendite!CL59</f>
        <v>0</v>
      </c>
      <c r="CJ28" s="253">
        <f>+[1]I_Vendite!CM25*[1]I_Vendite!CM59</f>
        <v>0</v>
      </c>
      <c r="CK28" s="253">
        <f>+[1]I_Vendite!CN25*[1]I_Vendite!CN59</f>
        <v>0</v>
      </c>
      <c r="CL28" s="253">
        <f>+[1]I_Vendite!CO25*[1]I_Vendite!CO59</f>
        <v>0</v>
      </c>
      <c r="CM28" s="253">
        <f>+[1]I_Vendite!CP25*[1]I_Vendite!CP59</f>
        <v>0</v>
      </c>
      <c r="CN28" s="253">
        <f>+[1]I_Vendite!CQ25*[1]I_Vendite!CQ59</f>
        <v>0</v>
      </c>
      <c r="CO28" s="253">
        <f>+[1]I_Vendite!CR25*[1]I_Vendite!CR59</f>
        <v>0</v>
      </c>
      <c r="CP28" s="253">
        <f>+[1]I_Vendite!CS25*[1]I_Vendite!CS59</f>
        <v>0</v>
      </c>
      <c r="CQ28" s="253">
        <f>+[1]I_Vendite!CT25*[1]I_Vendite!CT59</f>
        <v>0</v>
      </c>
      <c r="CR28" s="253">
        <f>+[1]I_Vendite!CU25*[1]I_Vendite!CU59</f>
        <v>0</v>
      </c>
      <c r="CS28" s="253">
        <f>+[1]I_Vendite!CV25*[1]I_Vendite!CV59</f>
        <v>0</v>
      </c>
      <c r="CT28" s="253">
        <f>+[1]I_Vendite!CW25*[1]I_Vendite!CW59</f>
        <v>0</v>
      </c>
      <c r="CU28" s="253">
        <f>+[1]I_Vendite!CX25*[1]I_Vendite!CX59</f>
        <v>0</v>
      </c>
      <c r="CV28" s="253">
        <f>+[1]I_Vendite!CY25*[1]I_Vendite!CY59</f>
        <v>0</v>
      </c>
      <c r="CW28" s="253">
        <f>+[1]I_Vendite!CZ25*[1]I_Vendite!CZ59</f>
        <v>0</v>
      </c>
      <c r="CX28" s="253">
        <f>+[1]I_Vendite!DA25*[1]I_Vendite!DA59</f>
        <v>0</v>
      </c>
      <c r="CY28" s="253">
        <f>+[1]I_Vendite!DB25*[1]I_Vendite!DB59</f>
        <v>0</v>
      </c>
      <c r="CZ28" s="253">
        <f>+[1]I_Vendite!DC25*[1]I_Vendite!DC59</f>
        <v>0</v>
      </c>
      <c r="DA28" s="253">
        <f>+[1]I_Vendite!DD25*[1]I_Vendite!DD59</f>
        <v>0</v>
      </c>
      <c r="DB28" s="253">
        <f>+[1]I_Vendite!DE25*[1]I_Vendite!DE59</f>
        <v>0</v>
      </c>
      <c r="DC28" s="253">
        <f>+[1]I_Vendite!DF25*[1]I_Vendite!DF59</f>
        <v>0</v>
      </c>
      <c r="DD28" s="253">
        <f>+[1]I_Vendite!DG25*[1]I_Vendite!DG59</f>
        <v>0</v>
      </c>
      <c r="DE28" s="253">
        <f>+[1]I_Vendite!DH25*[1]I_Vendite!DH59</f>
        <v>0</v>
      </c>
      <c r="DF28" s="253">
        <f>+[1]I_Vendite!DI25*[1]I_Vendite!DI59</f>
        <v>0</v>
      </c>
      <c r="DG28" s="253">
        <f>+[1]I_Vendite!DJ25*[1]I_Vendite!DJ59</f>
        <v>0</v>
      </c>
      <c r="DH28" s="253">
        <f>+[1]I_Vendite!DK25*[1]I_Vendite!DK59</f>
        <v>0</v>
      </c>
      <c r="DI28" s="253">
        <f>+[1]I_Vendite!DL25*[1]I_Vendite!DL59</f>
        <v>0</v>
      </c>
      <c r="DJ28" s="253">
        <f>+[1]I_Vendite!DM25*[1]I_Vendite!DM59</f>
        <v>0</v>
      </c>
      <c r="DK28" s="253">
        <f>+[1]I_Vendite!DN25*[1]I_Vendite!DN59</f>
        <v>0</v>
      </c>
      <c r="DL28" s="253">
        <f>+[1]I_Vendite!DO25*[1]I_Vendite!DO59</f>
        <v>0</v>
      </c>
      <c r="DM28" s="253">
        <f>+[1]I_Vendite!DP25*[1]I_Vendite!DP59</f>
        <v>0</v>
      </c>
      <c r="DN28" s="253">
        <f>+[1]I_Vendite!DQ25*[1]I_Vendite!DQ59</f>
        <v>0</v>
      </c>
      <c r="DO28" s="253">
        <f>+[1]I_Vendite!DR25*[1]I_Vendite!DR59</f>
        <v>0</v>
      </c>
      <c r="DP28" s="253">
        <f>+[1]I_Vendite!DS25*[1]I_Vendite!DS59</f>
        <v>0</v>
      </c>
      <c r="DQ28" s="253">
        <f>+[1]I_Vendite!DT25*[1]I_Vendite!DT59</f>
        <v>0</v>
      </c>
      <c r="DR28" s="253">
        <f>+[1]I_Vendite!DU25*[1]I_Vendite!DU59</f>
        <v>0</v>
      </c>
      <c r="DS28" s="253">
        <f>+[1]I_Vendite!DV25*[1]I_Vendite!DV59</f>
        <v>0</v>
      </c>
      <c r="DT28" s="253">
        <f>+[1]I_Vendite!DW25*[1]I_Vendite!DW59</f>
        <v>0</v>
      </c>
      <c r="DU28" s="253">
        <f>+[1]I_Vendite!DX25*[1]I_Vendite!DX59</f>
        <v>0</v>
      </c>
      <c r="DV28" s="253">
        <f>+[1]I_Vendite!DY25*[1]I_Vendite!DY59</f>
        <v>0</v>
      </c>
    </row>
    <row r="29" spans="3:126" ht="15.6" thickTop="1" thickBot="1">
      <c r="C29" s="294" t="str">
        <f>+[1]I_Vendite!C26</f>
        <v>Prodotto/Servizio 23</v>
      </c>
      <c r="D29" s="294">
        <f>+[1]I_Vendite!E26</f>
        <v>0.22</v>
      </c>
      <c r="E29" s="335">
        <f>+[1]I_Vendite!G26</f>
        <v>30</v>
      </c>
      <c r="G29" s="253">
        <f>+[1]I_Vendite!J26*[1]I_Vendite!J60</f>
        <v>0</v>
      </c>
      <c r="H29" s="253">
        <f>+[1]I_Vendite!K26*[1]I_Vendite!K60</f>
        <v>0</v>
      </c>
      <c r="I29" s="253">
        <f>+[1]I_Vendite!L26*[1]I_Vendite!L60</f>
        <v>0</v>
      </c>
      <c r="J29" s="253">
        <f>+[1]I_Vendite!M26*[1]I_Vendite!M60</f>
        <v>0</v>
      </c>
      <c r="K29" s="253">
        <f>+[1]I_Vendite!N26*[1]I_Vendite!N60</f>
        <v>0</v>
      </c>
      <c r="L29" s="253">
        <f>+[1]I_Vendite!O26*[1]I_Vendite!O60</f>
        <v>0</v>
      </c>
      <c r="M29" s="253">
        <f>+[1]I_Vendite!P26*[1]I_Vendite!P60</f>
        <v>0</v>
      </c>
      <c r="N29" s="253">
        <f>+[1]I_Vendite!Q26*[1]I_Vendite!Q60</f>
        <v>0</v>
      </c>
      <c r="O29" s="253">
        <f>+[1]I_Vendite!R26*[1]I_Vendite!R60</f>
        <v>0</v>
      </c>
      <c r="P29" s="253">
        <f>+[1]I_Vendite!S26*[1]I_Vendite!S60</f>
        <v>0</v>
      </c>
      <c r="Q29" s="253">
        <f>+[1]I_Vendite!T26*[1]I_Vendite!T60</f>
        <v>0</v>
      </c>
      <c r="R29" s="253">
        <f>+[1]I_Vendite!U26*[1]I_Vendite!U60</f>
        <v>0</v>
      </c>
      <c r="S29" s="253">
        <f>+[1]I_Vendite!V26*[1]I_Vendite!V60</f>
        <v>0</v>
      </c>
      <c r="T29" s="253">
        <f>+[1]I_Vendite!W26*[1]I_Vendite!W60</f>
        <v>0</v>
      </c>
      <c r="U29" s="253">
        <f>+[1]I_Vendite!X26*[1]I_Vendite!X60</f>
        <v>0</v>
      </c>
      <c r="V29" s="253">
        <f>+[1]I_Vendite!Y26*[1]I_Vendite!Y60</f>
        <v>0</v>
      </c>
      <c r="W29" s="253">
        <f>+[1]I_Vendite!Z26*[1]I_Vendite!Z60</f>
        <v>0</v>
      </c>
      <c r="X29" s="253">
        <f>+[1]I_Vendite!AA26*[1]I_Vendite!AA60</f>
        <v>0</v>
      </c>
      <c r="Y29" s="253">
        <f>+[1]I_Vendite!AB26*[1]I_Vendite!AB60</f>
        <v>0</v>
      </c>
      <c r="Z29" s="253">
        <f>+[1]I_Vendite!AC26*[1]I_Vendite!AC60</f>
        <v>0</v>
      </c>
      <c r="AA29" s="253">
        <f>+[1]I_Vendite!AD26*[1]I_Vendite!AD60</f>
        <v>0</v>
      </c>
      <c r="AB29" s="253">
        <f>+[1]I_Vendite!AE26*[1]I_Vendite!AE60</f>
        <v>0</v>
      </c>
      <c r="AC29" s="253">
        <f>+[1]I_Vendite!AF26*[1]I_Vendite!AF60</f>
        <v>0</v>
      </c>
      <c r="AD29" s="253">
        <f>+[1]I_Vendite!AG26*[1]I_Vendite!AG60</f>
        <v>0</v>
      </c>
      <c r="AE29" s="253">
        <f>+[1]I_Vendite!AH26*[1]I_Vendite!AH60</f>
        <v>0</v>
      </c>
      <c r="AF29" s="253">
        <f>+[1]I_Vendite!AI26*[1]I_Vendite!AI60</f>
        <v>0</v>
      </c>
      <c r="AG29" s="253">
        <f>+[1]I_Vendite!AJ26*[1]I_Vendite!AJ60</f>
        <v>0</v>
      </c>
      <c r="AH29" s="253">
        <f>+[1]I_Vendite!AK26*[1]I_Vendite!AK60</f>
        <v>0</v>
      </c>
      <c r="AI29" s="253">
        <f>+[1]I_Vendite!AL26*[1]I_Vendite!AL60</f>
        <v>0</v>
      </c>
      <c r="AJ29" s="253">
        <f>+[1]I_Vendite!AM26*[1]I_Vendite!AM60</f>
        <v>0</v>
      </c>
      <c r="AK29" s="253">
        <f>+[1]I_Vendite!AN26*[1]I_Vendite!AN60</f>
        <v>0</v>
      </c>
      <c r="AL29" s="253">
        <f>+[1]I_Vendite!AO26*[1]I_Vendite!AO60</f>
        <v>0</v>
      </c>
      <c r="AM29" s="253">
        <f>+[1]I_Vendite!AP26*[1]I_Vendite!AP60</f>
        <v>0</v>
      </c>
      <c r="AN29" s="253">
        <f>+[1]I_Vendite!AQ26*[1]I_Vendite!AQ60</f>
        <v>0</v>
      </c>
      <c r="AO29" s="253">
        <f>+[1]I_Vendite!AR26*[1]I_Vendite!AR60</f>
        <v>0</v>
      </c>
      <c r="AP29" s="253">
        <f>+[1]I_Vendite!AS26*[1]I_Vendite!AS60</f>
        <v>0</v>
      </c>
      <c r="AQ29" s="253">
        <f>+[1]I_Vendite!AT26*[1]I_Vendite!AT60</f>
        <v>0</v>
      </c>
      <c r="AR29" s="253">
        <f>+[1]I_Vendite!AU26*[1]I_Vendite!AU60</f>
        <v>0</v>
      </c>
      <c r="AS29" s="253">
        <f>+[1]I_Vendite!AV26*[1]I_Vendite!AV60</f>
        <v>0</v>
      </c>
      <c r="AT29" s="253">
        <f>+[1]I_Vendite!AW26*[1]I_Vendite!AW60</f>
        <v>0</v>
      </c>
      <c r="AU29" s="253">
        <f>+[1]I_Vendite!AX26*[1]I_Vendite!AX60</f>
        <v>0</v>
      </c>
      <c r="AV29" s="253">
        <f>+[1]I_Vendite!AY26*[1]I_Vendite!AY60</f>
        <v>0</v>
      </c>
      <c r="AW29" s="253">
        <f>+[1]I_Vendite!AZ26*[1]I_Vendite!AZ60</f>
        <v>0</v>
      </c>
      <c r="AX29" s="253">
        <f>+[1]I_Vendite!BA26*[1]I_Vendite!BA60</f>
        <v>0</v>
      </c>
      <c r="AY29" s="253">
        <f>+[1]I_Vendite!BB26*[1]I_Vendite!BB60</f>
        <v>0</v>
      </c>
      <c r="AZ29" s="253">
        <f>+[1]I_Vendite!BC26*[1]I_Vendite!BC60</f>
        <v>0</v>
      </c>
      <c r="BA29" s="253">
        <f>+[1]I_Vendite!BD26*[1]I_Vendite!BD60</f>
        <v>0</v>
      </c>
      <c r="BB29" s="253">
        <f>+[1]I_Vendite!BE26*[1]I_Vendite!BE60</f>
        <v>0</v>
      </c>
      <c r="BC29" s="253">
        <f>+[1]I_Vendite!BF26*[1]I_Vendite!BF60</f>
        <v>0</v>
      </c>
      <c r="BD29" s="253">
        <f>+[1]I_Vendite!BG26*[1]I_Vendite!BG60</f>
        <v>0</v>
      </c>
      <c r="BE29" s="253">
        <f>+[1]I_Vendite!BH26*[1]I_Vendite!BH60</f>
        <v>0</v>
      </c>
      <c r="BF29" s="253">
        <f>+[1]I_Vendite!BI26*[1]I_Vendite!BI60</f>
        <v>0</v>
      </c>
      <c r="BG29" s="253">
        <f>+[1]I_Vendite!BJ26*[1]I_Vendite!BJ60</f>
        <v>0</v>
      </c>
      <c r="BH29" s="253">
        <f>+[1]I_Vendite!BK26*[1]I_Vendite!BK60</f>
        <v>0</v>
      </c>
      <c r="BI29" s="253">
        <f>+[1]I_Vendite!BL26*[1]I_Vendite!BL60</f>
        <v>0</v>
      </c>
      <c r="BJ29" s="253">
        <f>+[1]I_Vendite!BM26*[1]I_Vendite!BM60</f>
        <v>0</v>
      </c>
      <c r="BK29" s="253">
        <f>+[1]I_Vendite!BN26*[1]I_Vendite!BN60</f>
        <v>0</v>
      </c>
      <c r="BL29" s="253">
        <f>+[1]I_Vendite!BO26*[1]I_Vendite!BO60</f>
        <v>0</v>
      </c>
      <c r="BM29" s="253">
        <f>+[1]I_Vendite!BP26*[1]I_Vendite!BP60</f>
        <v>0</v>
      </c>
      <c r="BN29" s="253">
        <f>+[1]I_Vendite!BQ26*[1]I_Vendite!BQ60</f>
        <v>0</v>
      </c>
      <c r="BO29" s="253">
        <f>+[1]I_Vendite!BR26*[1]I_Vendite!BR60</f>
        <v>0</v>
      </c>
      <c r="BP29" s="253">
        <f>+[1]I_Vendite!BS26*[1]I_Vendite!BS60</f>
        <v>0</v>
      </c>
      <c r="BQ29" s="253">
        <f>+[1]I_Vendite!BT26*[1]I_Vendite!BT60</f>
        <v>0</v>
      </c>
      <c r="BR29" s="253">
        <f>+[1]I_Vendite!BU26*[1]I_Vendite!BU60</f>
        <v>0</v>
      </c>
      <c r="BS29" s="253">
        <f>+[1]I_Vendite!BV26*[1]I_Vendite!BV60</f>
        <v>0</v>
      </c>
      <c r="BT29" s="253">
        <f>+[1]I_Vendite!BW26*[1]I_Vendite!BW60</f>
        <v>0</v>
      </c>
      <c r="BU29" s="253">
        <f>+[1]I_Vendite!BX26*[1]I_Vendite!BX60</f>
        <v>0</v>
      </c>
      <c r="BV29" s="253">
        <f>+[1]I_Vendite!BY26*[1]I_Vendite!BY60</f>
        <v>0</v>
      </c>
      <c r="BW29" s="253">
        <f>+[1]I_Vendite!BZ26*[1]I_Vendite!BZ60</f>
        <v>0</v>
      </c>
      <c r="BX29" s="253">
        <f>+[1]I_Vendite!CA26*[1]I_Vendite!CA60</f>
        <v>0</v>
      </c>
      <c r="BY29" s="253">
        <f>+[1]I_Vendite!CB26*[1]I_Vendite!CB60</f>
        <v>0</v>
      </c>
      <c r="BZ29" s="253">
        <f>+[1]I_Vendite!CC26*[1]I_Vendite!CC60</f>
        <v>0</v>
      </c>
      <c r="CA29" s="253">
        <f>+[1]I_Vendite!CD26*[1]I_Vendite!CD60</f>
        <v>0</v>
      </c>
      <c r="CB29" s="253">
        <f>+[1]I_Vendite!CE26*[1]I_Vendite!CE60</f>
        <v>0</v>
      </c>
      <c r="CC29" s="253">
        <f>+[1]I_Vendite!CF26*[1]I_Vendite!CF60</f>
        <v>0</v>
      </c>
      <c r="CD29" s="253">
        <f>+[1]I_Vendite!CG26*[1]I_Vendite!CG60</f>
        <v>0</v>
      </c>
      <c r="CE29" s="253">
        <f>+[1]I_Vendite!CH26*[1]I_Vendite!CH60</f>
        <v>0</v>
      </c>
      <c r="CF29" s="253">
        <f>+[1]I_Vendite!CI26*[1]I_Vendite!CI60</f>
        <v>0</v>
      </c>
      <c r="CG29" s="253">
        <f>+[1]I_Vendite!CJ26*[1]I_Vendite!CJ60</f>
        <v>0</v>
      </c>
      <c r="CH29" s="253">
        <f>+[1]I_Vendite!CK26*[1]I_Vendite!CK60</f>
        <v>0</v>
      </c>
      <c r="CI29" s="253">
        <f>+[1]I_Vendite!CL26*[1]I_Vendite!CL60</f>
        <v>0</v>
      </c>
      <c r="CJ29" s="253">
        <f>+[1]I_Vendite!CM26*[1]I_Vendite!CM60</f>
        <v>0</v>
      </c>
      <c r="CK29" s="253">
        <f>+[1]I_Vendite!CN26*[1]I_Vendite!CN60</f>
        <v>0</v>
      </c>
      <c r="CL29" s="253">
        <f>+[1]I_Vendite!CO26*[1]I_Vendite!CO60</f>
        <v>0</v>
      </c>
      <c r="CM29" s="253">
        <f>+[1]I_Vendite!CP26*[1]I_Vendite!CP60</f>
        <v>0</v>
      </c>
      <c r="CN29" s="253">
        <f>+[1]I_Vendite!CQ26*[1]I_Vendite!CQ60</f>
        <v>0</v>
      </c>
      <c r="CO29" s="253">
        <f>+[1]I_Vendite!CR26*[1]I_Vendite!CR60</f>
        <v>0</v>
      </c>
      <c r="CP29" s="253">
        <f>+[1]I_Vendite!CS26*[1]I_Vendite!CS60</f>
        <v>0</v>
      </c>
      <c r="CQ29" s="253">
        <f>+[1]I_Vendite!CT26*[1]I_Vendite!CT60</f>
        <v>0</v>
      </c>
      <c r="CR29" s="253">
        <f>+[1]I_Vendite!CU26*[1]I_Vendite!CU60</f>
        <v>0</v>
      </c>
      <c r="CS29" s="253">
        <f>+[1]I_Vendite!CV26*[1]I_Vendite!CV60</f>
        <v>0</v>
      </c>
      <c r="CT29" s="253">
        <f>+[1]I_Vendite!CW26*[1]I_Vendite!CW60</f>
        <v>0</v>
      </c>
      <c r="CU29" s="253">
        <f>+[1]I_Vendite!CX26*[1]I_Vendite!CX60</f>
        <v>0</v>
      </c>
      <c r="CV29" s="253">
        <f>+[1]I_Vendite!CY26*[1]I_Vendite!CY60</f>
        <v>0</v>
      </c>
      <c r="CW29" s="253">
        <f>+[1]I_Vendite!CZ26*[1]I_Vendite!CZ60</f>
        <v>0</v>
      </c>
      <c r="CX29" s="253">
        <f>+[1]I_Vendite!DA26*[1]I_Vendite!DA60</f>
        <v>0</v>
      </c>
      <c r="CY29" s="253">
        <f>+[1]I_Vendite!DB26*[1]I_Vendite!DB60</f>
        <v>0</v>
      </c>
      <c r="CZ29" s="253">
        <f>+[1]I_Vendite!DC26*[1]I_Vendite!DC60</f>
        <v>0</v>
      </c>
      <c r="DA29" s="253">
        <f>+[1]I_Vendite!DD26*[1]I_Vendite!DD60</f>
        <v>0</v>
      </c>
      <c r="DB29" s="253">
        <f>+[1]I_Vendite!DE26*[1]I_Vendite!DE60</f>
        <v>0</v>
      </c>
      <c r="DC29" s="253">
        <f>+[1]I_Vendite!DF26*[1]I_Vendite!DF60</f>
        <v>0</v>
      </c>
      <c r="DD29" s="253">
        <f>+[1]I_Vendite!DG26*[1]I_Vendite!DG60</f>
        <v>0</v>
      </c>
      <c r="DE29" s="253">
        <f>+[1]I_Vendite!DH26*[1]I_Vendite!DH60</f>
        <v>0</v>
      </c>
      <c r="DF29" s="253">
        <f>+[1]I_Vendite!DI26*[1]I_Vendite!DI60</f>
        <v>0</v>
      </c>
      <c r="DG29" s="253">
        <f>+[1]I_Vendite!DJ26*[1]I_Vendite!DJ60</f>
        <v>0</v>
      </c>
      <c r="DH29" s="253">
        <f>+[1]I_Vendite!DK26*[1]I_Vendite!DK60</f>
        <v>0</v>
      </c>
      <c r="DI29" s="253">
        <f>+[1]I_Vendite!DL26*[1]I_Vendite!DL60</f>
        <v>0</v>
      </c>
      <c r="DJ29" s="253">
        <f>+[1]I_Vendite!DM26*[1]I_Vendite!DM60</f>
        <v>0</v>
      </c>
      <c r="DK29" s="253">
        <f>+[1]I_Vendite!DN26*[1]I_Vendite!DN60</f>
        <v>0</v>
      </c>
      <c r="DL29" s="253">
        <f>+[1]I_Vendite!DO26*[1]I_Vendite!DO60</f>
        <v>0</v>
      </c>
      <c r="DM29" s="253">
        <f>+[1]I_Vendite!DP26*[1]I_Vendite!DP60</f>
        <v>0</v>
      </c>
      <c r="DN29" s="253">
        <f>+[1]I_Vendite!DQ26*[1]I_Vendite!DQ60</f>
        <v>0</v>
      </c>
      <c r="DO29" s="253">
        <f>+[1]I_Vendite!DR26*[1]I_Vendite!DR60</f>
        <v>0</v>
      </c>
      <c r="DP29" s="253">
        <f>+[1]I_Vendite!DS26*[1]I_Vendite!DS60</f>
        <v>0</v>
      </c>
      <c r="DQ29" s="253">
        <f>+[1]I_Vendite!DT26*[1]I_Vendite!DT60</f>
        <v>0</v>
      </c>
      <c r="DR29" s="253">
        <f>+[1]I_Vendite!DU26*[1]I_Vendite!DU60</f>
        <v>0</v>
      </c>
      <c r="DS29" s="253">
        <f>+[1]I_Vendite!DV26*[1]I_Vendite!DV60</f>
        <v>0</v>
      </c>
      <c r="DT29" s="253">
        <f>+[1]I_Vendite!DW26*[1]I_Vendite!DW60</f>
        <v>0</v>
      </c>
      <c r="DU29" s="253">
        <f>+[1]I_Vendite!DX26*[1]I_Vendite!DX60</f>
        <v>0</v>
      </c>
      <c r="DV29" s="253">
        <f>+[1]I_Vendite!DY26*[1]I_Vendite!DY60</f>
        <v>0</v>
      </c>
    </row>
    <row r="30" spans="3:126" ht="15.6" thickTop="1" thickBot="1">
      <c r="C30" s="294" t="str">
        <f>+[1]I_Vendite!C27</f>
        <v>Prodotto/Servizio 24</v>
      </c>
      <c r="D30" s="294">
        <f>+[1]I_Vendite!E27</f>
        <v>0.22</v>
      </c>
      <c r="E30" s="335">
        <f>+[1]I_Vendite!G27</f>
        <v>30</v>
      </c>
      <c r="G30" s="253">
        <f>+[1]I_Vendite!J27*[1]I_Vendite!J61</f>
        <v>0</v>
      </c>
      <c r="H30" s="253">
        <f>+[1]I_Vendite!K27*[1]I_Vendite!K61</f>
        <v>0</v>
      </c>
      <c r="I30" s="253">
        <f>+[1]I_Vendite!L27*[1]I_Vendite!L61</f>
        <v>0</v>
      </c>
      <c r="J30" s="253">
        <f>+[1]I_Vendite!M27*[1]I_Vendite!M61</f>
        <v>0</v>
      </c>
      <c r="K30" s="253">
        <f>+[1]I_Vendite!N27*[1]I_Vendite!N61</f>
        <v>0</v>
      </c>
      <c r="L30" s="253">
        <f>+[1]I_Vendite!O27*[1]I_Vendite!O61</f>
        <v>0</v>
      </c>
      <c r="M30" s="253">
        <f>+[1]I_Vendite!P27*[1]I_Vendite!P61</f>
        <v>0</v>
      </c>
      <c r="N30" s="253">
        <f>+[1]I_Vendite!Q27*[1]I_Vendite!Q61</f>
        <v>0</v>
      </c>
      <c r="O30" s="253">
        <f>+[1]I_Vendite!R27*[1]I_Vendite!R61</f>
        <v>0</v>
      </c>
      <c r="P30" s="253">
        <f>+[1]I_Vendite!S27*[1]I_Vendite!S61</f>
        <v>0</v>
      </c>
      <c r="Q30" s="253">
        <f>+[1]I_Vendite!T27*[1]I_Vendite!T61</f>
        <v>0</v>
      </c>
      <c r="R30" s="253">
        <f>+[1]I_Vendite!U27*[1]I_Vendite!U61</f>
        <v>0</v>
      </c>
      <c r="S30" s="253">
        <f>+[1]I_Vendite!V27*[1]I_Vendite!V61</f>
        <v>0</v>
      </c>
      <c r="T30" s="253">
        <f>+[1]I_Vendite!W27*[1]I_Vendite!W61</f>
        <v>0</v>
      </c>
      <c r="U30" s="253">
        <f>+[1]I_Vendite!X27*[1]I_Vendite!X61</f>
        <v>0</v>
      </c>
      <c r="V30" s="253">
        <f>+[1]I_Vendite!Y27*[1]I_Vendite!Y61</f>
        <v>0</v>
      </c>
      <c r="W30" s="253">
        <f>+[1]I_Vendite!Z27*[1]I_Vendite!Z61</f>
        <v>0</v>
      </c>
      <c r="X30" s="253">
        <f>+[1]I_Vendite!AA27*[1]I_Vendite!AA61</f>
        <v>0</v>
      </c>
      <c r="Y30" s="253">
        <f>+[1]I_Vendite!AB27*[1]I_Vendite!AB61</f>
        <v>0</v>
      </c>
      <c r="Z30" s="253">
        <f>+[1]I_Vendite!AC27*[1]I_Vendite!AC61</f>
        <v>0</v>
      </c>
      <c r="AA30" s="253">
        <f>+[1]I_Vendite!AD27*[1]I_Vendite!AD61</f>
        <v>0</v>
      </c>
      <c r="AB30" s="253">
        <f>+[1]I_Vendite!AE27*[1]I_Vendite!AE61</f>
        <v>0</v>
      </c>
      <c r="AC30" s="253">
        <f>+[1]I_Vendite!AF27*[1]I_Vendite!AF61</f>
        <v>0</v>
      </c>
      <c r="AD30" s="253">
        <f>+[1]I_Vendite!AG27*[1]I_Vendite!AG61</f>
        <v>0</v>
      </c>
      <c r="AE30" s="253">
        <f>+[1]I_Vendite!AH27*[1]I_Vendite!AH61</f>
        <v>0</v>
      </c>
      <c r="AF30" s="253">
        <f>+[1]I_Vendite!AI27*[1]I_Vendite!AI61</f>
        <v>0</v>
      </c>
      <c r="AG30" s="253">
        <f>+[1]I_Vendite!AJ27*[1]I_Vendite!AJ61</f>
        <v>0</v>
      </c>
      <c r="AH30" s="253">
        <f>+[1]I_Vendite!AK27*[1]I_Vendite!AK61</f>
        <v>0</v>
      </c>
      <c r="AI30" s="253">
        <f>+[1]I_Vendite!AL27*[1]I_Vendite!AL61</f>
        <v>0</v>
      </c>
      <c r="AJ30" s="253">
        <f>+[1]I_Vendite!AM27*[1]I_Vendite!AM61</f>
        <v>0</v>
      </c>
      <c r="AK30" s="253">
        <f>+[1]I_Vendite!AN27*[1]I_Vendite!AN61</f>
        <v>0</v>
      </c>
      <c r="AL30" s="253">
        <f>+[1]I_Vendite!AO27*[1]I_Vendite!AO61</f>
        <v>0</v>
      </c>
      <c r="AM30" s="253">
        <f>+[1]I_Vendite!AP27*[1]I_Vendite!AP61</f>
        <v>0</v>
      </c>
      <c r="AN30" s="253">
        <f>+[1]I_Vendite!AQ27*[1]I_Vendite!AQ61</f>
        <v>0</v>
      </c>
      <c r="AO30" s="253">
        <f>+[1]I_Vendite!AR27*[1]I_Vendite!AR61</f>
        <v>0</v>
      </c>
      <c r="AP30" s="253">
        <f>+[1]I_Vendite!AS27*[1]I_Vendite!AS61</f>
        <v>0</v>
      </c>
      <c r="AQ30" s="253">
        <f>+[1]I_Vendite!AT27*[1]I_Vendite!AT61</f>
        <v>0</v>
      </c>
      <c r="AR30" s="253">
        <f>+[1]I_Vendite!AU27*[1]I_Vendite!AU61</f>
        <v>0</v>
      </c>
      <c r="AS30" s="253">
        <f>+[1]I_Vendite!AV27*[1]I_Vendite!AV61</f>
        <v>0</v>
      </c>
      <c r="AT30" s="253">
        <f>+[1]I_Vendite!AW27*[1]I_Vendite!AW61</f>
        <v>0</v>
      </c>
      <c r="AU30" s="253">
        <f>+[1]I_Vendite!AX27*[1]I_Vendite!AX61</f>
        <v>0</v>
      </c>
      <c r="AV30" s="253">
        <f>+[1]I_Vendite!AY27*[1]I_Vendite!AY61</f>
        <v>0</v>
      </c>
      <c r="AW30" s="253">
        <f>+[1]I_Vendite!AZ27*[1]I_Vendite!AZ61</f>
        <v>0</v>
      </c>
      <c r="AX30" s="253">
        <f>+[1]I_Vendite!BA27*[1]I_Vendite!BA61</f>
        <v>0</v>
      </c>
      <c r="AY30" s="253">
        <f>+[1]I_Vendite!BB27*[1]I_Vendite!BB61</f>
        <v>0</v>
      </c>
      <c r="AZ30" s="253">
        <f>+[1]I_Vendite!BC27*[1]I_Vendite!BC61</f>
        <v>0</v>
      </c>
      <c r="BA30" s="253">
        <f>+[1]I_Vendite!BD27*[1]I_Vendite!BD61</f>
        <v>0</v>
      </c>
      <c r="BB30" s="253">
        <f>+[1]I_Vendite!BE27*[1]I_Vendite!BE61</f>
        <v>0</v>
      </c>
      <c r="BC30" s="253">
        <f>+[1]I_Vendite!BF27*[1]I_Vendite!BF61</f>
        <v>0</v>
      </c>
      <c r="BD30" s="253">
        <f>+[1]I_Vendite!BG27*[1]I_Vendite!BG61</f>
        <v>0</v>
      </c>
      <c r="BE30" s="253">
        <f>+[1]I_Vendite!BH27*[1]I_Vendite!BH61</f>
        <v>0</v>
      </c>
      <c r="BF30" s="253">
        <f>+[1]I_Vendite!BI27*[1]I_Vendite!BI61</f>
        <v>0</v>
      </c>
      <c r="BG30" s="253">
        <f>+[1]I_Vendite!BJ27*[1]I_Vendite!BJ61</f>
        <v>0</v>
      </c>
      <c r="BH30" s="253">
        <f>+[1]I_Vendite!BK27*[1]I_Vendite!BK61</f>
        <v>0</v>
      </c>
      <c r="BI30" s="253">
        <f>+[1]I_Vendite!BL27*[1]I_Vendite!BL61</f>
        <v>0</v>
      </c>
      <c r="BJ30" s="253">
        <f>+[1]I_Vendite!BM27*[1]I_Vendite!BM61</f>
        <v>0</v>
      </c>
      <c r="BK30" s="253">
        <f>+[1]I_Vendite!BN27*[1]I_Vendite!BN61</f>
        <v>0</v>
      </c>
      <c r="BL30" s="253">
        <f>+[1]I_Vendite!BO27*[1]I_Vendite!BO61</f>
        <v>0</v>
      </c>
      <c r="BM30" s="253">
        <f>+[1]I_Vendite!BP27*[1]I_Vendite!BP61</f>
        <v>0</v>
      </c>
      <c r="BN30" s="253">
        <f>+[1]I_Vendite!BQ27*[1]I_Vendite!BQ61</f>
        <v>0</v>
      </c>
      <c r="BO30" s="253">
        <f>+[1]I_Vendite!BR27*[1]I_Vendite!BR61</f>
        <v>0</v>
      </c>
      <c r="BP30" s="253">
        <f>+[1]I_Vendite!BS27*[1]I_Vendite!BS61</f>
        <v>0</v>
      </c>
      <c r="BQ30" s="253">
        <f>+[1]I_Vendite!BT27*[1]I_Vendite!BT61</f>
        <v>0</v>
      </c>
      <c r="BR30" s="253">
        <f>+[1]I_Vendite!BU27*[1]I_Vendite!BU61</f>
        <v>0</v>
      </c>
      <c r="BS30" s="253">
        <f>+[1]I_Vendite!BV27*[1]I_Vendite!BV61</f>
        <v>0</v>
      </c>
      <c r="BT30" s="253">
        <f>+[1]I_Vendite!BW27*[1]I_Vendite!BW61</f>
        <v>0</v>
      </c>
      <c r="BU30" s="253">
        <f>+[1]I_Vendite!BX27*[1]I_Vendite!BX61</f>
        <v>0</v>
      </c>
      <c r="BV30" s="253">
        <f>+[1]I_Vendite!BY27*[1]I_Vendite!BY61</f>
        <v>0</v>
      </c>
      <c r="BW30" s="253">
        <f>+[1]I_Vendite!BZ27*[1]I_Vendite!BZ61</f>
        <v>0</v>
      </c>
      <c r="BX30" s="253">
        <f>+[1]I_Vendite!CA27*[1]I_Vendite!CA61</f>
        <v>0</v>
      </c>
      <c r="BY30" s="253">
        <f>+[1]I_Vendite!CB27*[1]I_Vendite!CB61</f>
        <v>0</v>
      </c>
      <c r="BZ30" s="253">
        <f>+[1]I_Vendite!CC27*[1]I_Vendite!CC61</f>
        <v>0</v>
      </c>
      <c r="CA30" s="253">
        <f>+[1]I_Vendite!CD27*[1]I_Vendite!CD61</f>
        <v>0</v>
      </c>
      <c r="CB30" s="253">
        <f>+[1]I_Vendite!CE27*[1]I_Vendite!CE61</f>
        <v>0</v>
      </c>
      <c r="CC30" s="253">
        <f>+[1]I_Vendite!CF27*[1]I_Vendite!CF61</f>
        <v>0</v>
      </c>
      <c r="CD30" s="253">
        <f>+[1]I_Vendite!CG27*[1]I_Vendite!CG61</f>
        <v>0</v>
      </c>
      <c r="CE30" s="253">
        <f>+[1]I_Vendite!CH27*[1]I_Vendite!CH61</f>
        <v>0</v>
      </c>
      <c r="CF30" s="253">
        <f>+[1]I_Vendite!CI27*[1]I_Vendite!CI61</f>
        <v>0</v>
      </c>
      <c r="CG30" s="253">
        <f>+[1]I_Vendite!CJ27*[1]I_Vendite!CJ61</f>
        <v>0</v>
      </c>
      <c r="CH30" s="253">
        <f>+[1]I_Vendite!CK27*[1]I_Vendite!CK61</f>
        <v>0</v>
      </c>
      <c r="CI30" s="253">
        <f>+[1]I_Vendite!CL27*[1]I_Vendite!CL61</f>
        <v>0</v>
      </c>
      <c r="CJ30" s="253">
        <f>+[1]I_Vendite!CM27*[1]I_Vendite!CM61</f>
        <v>0</v>
      </c>
      <c r="CK30" s="253">
        <f>+[1]I_Vendite!CN27*[1]I_Vendite!CN61</f>
        <v>0</v>
      </c>
      <c r="CL30" s="253">
        <f>+[1]I_Vendite!CO27*[1]I_Vendite!CO61</f>
        <v>0</v>
      </c>
      <c r="CM30" s="253">
        <f>+[1]I_Vendite!CP27*[1]I_Vendite!CP61</f>
        <v>0</v>
      </c>
      <c r="CN30" s="253">
        <f>+[1]I_Vendite!CQ27*[1]I_Vendite!CQ61</f>
        <v>0</v>
      </c>
      <c r="CO30" s="253">
        <f>+[1]I_Vendite!CR27*[1]I_Vendite!CR61</f>
        <v>0</v>
      </c>
      <c r="CP30" s="253">
        <f>+[1]I_Vendite!CS27*[1]I_Vendite!CS61</f>
        <v>0</v>
      </c>
      <c r="CQ30" s="253">
        <f>+[1]I_Vendite!CT27*[1]I_Vendite!CT61</f>
        <v>0</v>
      </c>
      <c r="CR30" s="253">
        <f>+[1]I_Vendite!CU27*[1]I_Vendite!CU61</f>
        <v>0</v>
      </c>
      <c r="CS30" s="253">
        <f>+[1]I_Vendite!CV27*[1]I_Vendite!CV61</f>
        <v>0</v>
      </c>
      <c r="CT30" s="253">
        <f>+[1]I_Vendite!CW27*[1]I_Vendite!CW61</f>
        <v>0</v>
      </c>
      <c r="CU30" s="253">
        <f>+[1]I_Vendite!CX27*[1]I_Vendite!CX61</f>
        <v>0</v>
      </c>
      <c r="CV30" s="253">
        <f>+[1]I_Vendite!CY27*[1]I_Vendite!CY61</f>
        <v>0</v>
      </c>
      <c r="CW30" s="253">
        <f>+[1]I_Vendite!CZ27*[1]I_Vendite!CZ61</f>
        <v>0</v>
      </c>
      <c r="CX30" s="253">
        <f>+[1]I_Vendite!DA27*[1]I_Vendite!DA61</f>
        <v>0</v>
      </c>
      <c r="CY30" s="253">
        <f>+[1]I_Vendite!DB27*[1]I_Vendite!DB61</f>
        <v>0</v>
      </c>
      <c r="CZ30" s="253">
        <f>+[1]I_Vendite!DC27*[1]I_Vendite!DC61</f>
        <v>0</v>
      </c>
      <c r="DA30" s="253">
        <f>+[1]I_Vendite!DD27*[1]I_Vendite!DD61</f>
        <v>0</v>
      </c>
      <c r="DB30" s="253">
        <f>+[1]I_Vendite!DE27*[1]I_Vendite!DE61</f>
        <v>0</v>
      </c>
      <c r="DC30" s="253">
        <f>+[1]I_Vendite!DF27*[1]I_Vendite!DF61</f>
        <v>0</v>
      </c>
      <c r="DD30" s="253">
        <f>+[1]I_Vendite!DG27*[1]I_Vendite!DG61</f>
        <v>0</v>
      </c>
      <c r="DE30" s="253">
        <f>+[1]I_Vendite!DH27*[1]I_Vendite!DH61</f>
        <v>0</v>
      </c>
      <c r="DF30" s="253">
        <f>+[1]I_Vendite!DI27*[1]I_Vendite!DI61</f>
        <v>0</v>
      </c>
      <c r="DG30" s="253">
        <f>+[1]I_Vendite!DJ27*[1]I_Vendite!DJ61</f>
        <v>0</v>
      </c>
      <c r="DH30" s="253">
        <f>+[1]I_Vendite!DK27*[1]I_Vendite!DK61</f>
        <v>0</v>
      </c>
      <c r="DI30" s="253">
        <f>+[1]I_Vendite!DL27*[1]I_Vendite!DL61</f>
        <v>0</v>
      </c>
      <c r="DJ30" s="253">
        <f>+[1]I_Vendite!DM27*[1]I_Vendite!DM61</f>
        <v>0</v>
      </c>
      <c r="DK30" s="253">
        <f>+[1]I_Vendite!DN27*[1]I_Vendite!DN61</f>
        <v>0</v>
      </c>
      <c r="DL30" s="253">
        <f>+[1]I_Vendite!DO27*[1]I_Vendite!DO61</f>
        <v>0</v>
      </c>
      <c r="DM30" s="253">
        <f>+[1]I_Vendite!DP27*[1]I_Vendite!DP61</f>
        <v>0</v>
      </c>
      <c r="DN30" s="253">
        <f>+[1]I_Vendite!DQ27*[1]I_Vendite!DQ61</f>
        <v>0</v>
      </c>
      <c r="DO30" s="253">
        <f>+[1]I_Vendite!DR27*[1]I_Vendite!DR61</f>
        <v>0</v>
      </c>
      <c r="DP30" s="253">
        <f>+[1]I_Vendite!DS27*[1]I_Vendite!DS61</f>
        <v>0</v>
      </c>
      <c r="DQ30" s="253">
        <f>+[1]I_Vendite!DT27*[1]I_Vendite!DT61</f>
        <v>0</v>
      </c>
      <c r="DR30" s="253">
        <f>+[1]I_Vendite!DU27*[1]I_Vendite!DU61</f>
        <v>0</v>
      </c>
      <c r="DS30" s="253">
        <f>+[1]I_Vendite!DV27*[1]I_Vendite!DV61</f>
        <v>0</v>
      </c>
      <c r="DT30" s="253">
        <f>+[1]I_Vendite!DW27*[1]I_Vendite!DW61</f>
        <v>0</v>
      </c>
      <c r="DU30" s="253">
        <f>+[1]I_Vendite!DX27*[1]I_Vendite!DX61</f>
        <v>0</v>
      </c>
      <c r="DV30" s="253">
        <f>+[1]I_Vendite!DY27*[1]I_Vendite!DY61</f>
        <v>0</v>
      </c>
    </row>
    <row r="31" spans="3:126" ht="15.6" thickTop="1" thickBot="1">
      <c r="C31" s="294" t="str">
        <f>+[1]I_Vendite!C28</f>
        <v>Prodotto/Servizio 25</v>
      </c>
      <c r="D31" s="294">
        <f>+[1]I_Vendite!E28</f>
        <v>0.22</v>
      </c>
      <c r="E31" s="335">
        <f>+[1]I_Vendite!G28</f>
        <v>30</v>
      </c>
      <c r="G31" s="253">
        <f>+[1]I_Vendite!J28*[1]I_Vendite!J62</f>
        <v>0</v>
      </c>
      <c r="H31" s="253">
        <f>+[1]I_Vendite!K28*[1]I_Vendite!K62</f>
        <v>0</v>
      </c>
      <c r="I31" s="253">
        <f>+[1]I_Vendite!L28*[1]I_Vendite!L62</f>
        <v>0</v>
      </c>
      <c r="J31" s="253">
        <f>+[1]I_Vendite!M28*[1]I_Vendite!M62</f>
        <v>0</v>
      </c>
      <c r="K31" s="253">
        <f>+[1]I_Vendite!N28*[1]I_Vendite!N62</f>
        <v>0</v>
      </c>
      <c r="L31" s="253">
        <f>+[1]I_Vendite!O28*[1]I_Vendite!O62</f>
        <v>0</v>
      </c>
      <c r="M31" s="253">
        <f>+[1]I_Vendite!P28*[1]I_Vendite!P62</f>
        <v>0</v>
      </c>
      <c r="N31" s="253">
        <f>+[1]I_Vendite!Q28*[1]I_Vendite!Q62</f>
        <v>0</v>
      </c>
      <c r="O31" s="253">
        <f>+[1]I_Vendite!R28*[1]I_Vendite!R62</f>
        <v>0</v>
      </c>
      <c r="P31" s="253">
        <f>+[1]I_Vendite!S28*[1]I_Vendite!S62</f>
        <v>0</v>
      </c>
      <c r="Q31" s="253">
        <f>+[1]I_Vendite!T28*[1]I_Vendite!T62</f>
        <v>0</v>
      </c>
      <c r="R31" s="253">
        <f>+[1]I_Vendite!U28*[1]I_Vendite!U62</f>
        <v>0</v>
      </c>
      <c r="S31" s="253">
        <f>+[1]I_Vendite!V28*[1]I_Vendite!V62</f>
        <v>0</v>
      </c>
      <c r="T31" s="253">
        <f>+[1]I_Vendite!W28*[1]I_Vendite!W62</f>
        <v>0</v>
      </c>
      <c r="U31" s="253">
        <f>+[1]I_Vendite!X28*[1]I_Vendite!X62</f>
        <v>0</v>
      </c>
      <c r="V31" s="253">
        <f>+[1]I_Vendite!Y28*[1]I_Vendite!Y62</f>
        <v>0</v>
      </c>
      <c r="W31" s="253">
        <f>+[1]I_Vendite!Z28*[1]I_Vendite!Z62</f>
        <v>0</v>
      </c>
      <c r="X31" s="253">
        <f>+[1]I_Vendite!AA28*[1]I_Vendite!AA62</f>
        <v>0</v>
      </c>
      <c r="Y31" s="253">
        <f>+[1]I_Vendite!AB28*[1]I_Vendite!AB62</f>
        <v>0</v>
      </c>
      <c r="Z31" s="253">
        <f>+[1]I_Vendite!AC28*[1]I_Vendite!AC62</f>
        <v>0</v>
      </c>
      <c r="AA31" s="253">
        <f>+[1]I_Vendite!AD28*[1]I_Vendite!AD62</f>
        <v>0</v>
      </c>
      <c r="AB31" s="253">
        <f>+[1]I_Vendite!AE28*[1]I_Vendite!AE62</f>
        <v>0</v>
      </c>
      <c r="AC31" s="253">
        <f>+[1]I_Vendite!AF28*[1]I_Vendite!AF62</f>
        <v>0</v>
      </c>
      <c r="AD31" s="253">
        <f>+[1]I_Vendite!AG28*[1]I_Vendite!AG62</f>
        <v>0</v>
      </c>
      <c r="AE31" s="253">
        <f>+[1]I_Vendite!AH28*[1]I_Vendite!AH62</f>
        <v>0</v>
      </c>
      <c r="AF31" s="253">
        <f>+[1]I_Vendite!AI28*[1]I_Vendite!AI62</f>
        <v>0</v>
      </c>
      <c r="AG31" s="253">
        <f>+[1]I_Vendite!AJ28*[1]I_Vendite!AJ62</f>
        <v>0</v>
      </c>
      <c r="AH31" s="253">
        <f>+[1]I_Vendite!AK28*[1]I_Vendite!AK62</f>
        <v>0</v>
      </c>
      <c r="AI31" s="253">
        <f>+[1]I_Vendite!AL28*[1]I_Vendite!AL62</f>
        <v>0</v>
      </c>
      <c r="AJ31" s="253">
        <f>+[1]I_Vendite!AM28*[1]I_Vendite!AM62</f>
        <v>0</v>
      </c>
      <c r="AK31" s="253">
        <f>+[1]I_Vendite!AN28*[1]I_Vendite!AN62</f>
        <v>0</v>
      </c>
      <c r="AL31" s="253">
        <f>+[1]I_Vendite!AO28*[1]I_Vendite!AO62</f>
        <v>0</v>
      </c>
      <c r="AM31" s="253">
        <f>+[1]I_Vendite!AP28*[1]I_Vendite!AP62</f>
        <v>0</v>
      </c>
      <c r="AN31" s="253">
        <f>+[1]I_Vendite!AQ28*[1]I_Vendite!AQ62</f>
        <v>0</v>
      </c>
      <c r="AO31" s="253">
        <f>+[1]I_Vendite!AR28*[1]I_Vendite!AR62</f>
        <v>0</v>
      </c>
      <c r="AP31" s="253">
        <f>+[1]I_Vendite!AS28*[1]I_Vendite!AS62</f>
        <v>0</v>
      </c>
      <c r="AQ31" s="253">
        <f>+[1]I_Vendite!AT28*[1]I_Vendite!AT62</f>
        <v>0</v>
      </c>
      <c r="AR31" s="253">
        <f>+[1]I_Vendite!AU28*[1]I_Vendite!AU62</f>
        <v>0</v>
      </c>
      <c r="AS31" s="253">
        <f>+[1]I_Vendite!AV28*[1]I_Vendite!AV62</f>
        <v>0</v>
      </c>
      <c r="AT31" s="253">
        <f>+[1]I_Vendite!AW28*[1]I_Vendite!AW62</f>
        <v>0</v>
      </c>
      <c r="AU31" s="253">
        <f>+[1]I_Vendite!AX28*[1]I_Vendite!AX62</f>
        <v>0</v>
      </c>
      <c r="AV31" s="253">
        <f>+[1]I_Vendite!AY28*[1]I_Vendite!AY62</f>
        <v>0</v>
      </c>
      <c r="AW31" s="253">
        <f>+[1]I_Vendite!AZ28*[1]I_Vendite!AZ62</f>
        <v>0</v>
      </c>
      <c r="AX31" s="253">
        <f>+[1]I_Vendite!BA28*[1]I_Vendite!BA62</f>
        <v>0</v>
      </c>
      <c r="AY31" s="253">
        <f>+[1]I_Vendite!BB28*[1]I_Vendite!BB62</f>
        <v>0</v>
      </c>
      <c r="AZ31" s="253">
        <f>+[1]I_Vendite!BC28*[1]I_Vendite!BC62</f>
        <v>0</v>
      </c>
      <c r="BA31" s="253">
        <f>+[1]I_Vendite!BD28*[1]I_Vendite!BD62</f>
        <v>0</v>
      </c>
      <c r="BB31" s="253">
        <f>+[1]I_Vendite!BE28*[1]I_Vendite!BE62</f>
        <v>0</v>
      </c>
      <c r="BC31" s="253">
        <f>+[1]I_Vendite!BF28*[1]I_Vendite!BF62</f>
        <v>0</v>
      </c>
      <c r="BD31" s="253">
        <f>+[1]I_Vendite!BG28*[1]I_Vendite!BG62</f>
        <v>0</v>
      </c>
      <c r="BE31" s="253">
        <f>+[1]I_Vendite!BH28*[1]I_Vendite!BH62</f>
        <v>0</v>
      </c>
      <c r="BF31" s="253">
        <f>+[1]I_Vendite!BI28*[1]I_Vendite!BI62</f>
        <v>0</v>
      </c>
      <c r="BG31" s="253">
        <f>+[1]I_Vendite!BJ28*[1]I_Vendite!BJ62</f>
        <v>0</v>
      </c>
      <c r="BH31" s="253">
        <f>+[1]I_Vendite!BK28*[1]I_Vendite!BK62</f>
        <v>0</v>
      </c>
      <c r="BI31" s="253">
        <f>+[1]I_Vendite!BL28*[1]I_Vendite!BL62</f>
        <v>0</v>
      </c>
      <c r="BJ31" s="253">
        <f>+[1]I_Vendite!BM28*[1]I_Vendite!BM62</f>
        <v>0</v>
      </c>
      <c r="BK31" s="253">
        <f>+[1]I_Vendite!BN28*[1]I_Vendite!BN62</f>
        <v>0</v>
      </c>
      <c r="BL31" s="253">
        <f>+[1]I_Vendite!BO28*[1]I_Vendite!BO62</f>
        <v>0</v>
      </c>
      <c r="BM31" s="253">
        <f>+[1]I_Vendite!BP28*[1]I_Vendite!BP62</f>
        <v>0</v>
      </c>
      <c r="BN31" s="253">
        <f>+[1]I_Vendite!BQ28*[1]I_Vendite!BQ62</f>
        <v>0</v>
      </c>
      <c r="BO31" s="253">
        <f>+[1]I_Vendite!BR28*[1]I_Vendite!BR62</f>
        <v>0</v>
      </c>
      <c r="BP31" s="253">
        <f>+[1]I_Vendite!BS28*[1]I_Vendite!BS62</f>
        <v>0</v>
      </c>
      <c r="BQ31" s="253">
        <f>+[1]I_Vendite!BT28*[1]I_Vendite!BT62</f>
        <v>0</v>
      </c>
      <c r="BR31" s="253">
        <f>+[1]I_Vendite!BU28*[1]I_Vendite!BU62</f>
        <v>0</v>
      </c>
      <c r="BS31" s="253">
        <f>+[1]I_Vendite!BV28*[1]I_Vendite!BV62</f>
        <v>0</v>
      </c>
      <c r="BT31" s="253">
        <f>+[1]I_Vendite!BW28*[1]I_Vendite!BW62</f>
        <v>0</v>
      </c>
      <c r="BU31" s="253">
        <f>+[1]I_Vendite!BX28*[1]I_Vendite!BX62</f>
        <v>0</v>
      </c>
      <c r="BV31" s="253">
        <f>+[1]I_Vendite!BY28*[1]I_Vendite!BY62</f>
        <v>0</v>
      </c>
      <c r="BW31" s="253">
        <f>+[1]I_Vendite!BZ28*[1]I_Vendite!BZ62</f>
        <v>0</v>
      </c>
      <c r="BX31" s="253">
        <f>+[1]I_Vendite!CA28*[1]I_Vendite!CA62</f>
        <v>0</v>
      </c>
      <c r="BY31" s="253">
        <f>+[1]I_Vendite!CB28*[1]I_Vendite!CB62</f>
        <v>0</v>
      </c>
      <c r="BZ31" s="253">
        <f>+[1]I_Vendite!CC28*[1]I_Vendite!CC62</f>
        <v>0</v>
      </c>
      <c r="CA31" s="253">
        <f>+[1]I_Vendite!CD28*[1]I_Vendite!CD62</f>
        <v>0</v>
      </c>
      <c r="CB31" s="253">
        <f>+[1]I_Vendite!CE28*[1]I_Vendite!CE62</f>
        <v>0</v>
      </c>
      <c r="CC31" s="253">
        <f>+[1]I_Vendite!CF28*[1]I_Vendite!CF62</f>
        <v>0</v>
      </c>
      <c r="CD31" s="253">
        <f>+[1]I_Vendite!CG28*[1]I_Vendite!CG62</f>
        <v>0</v>
      </c>
      <c r="CE31" s="253">
        <f>+[1]I_Vendite!CH28*[1]I_Vendite!CH62</f>
        <v>0</v>
      </c>
      <c r="CF31" s="253">
        <f>+[1]I_Vendite!CI28*[1]I_Vendite!CI62</f>
        <v>0</v>
      </c>
      <c r="CG31" s="253">
        <f>+[1]I_Vendite!CJ28*[1]I_Vendite!CJ62</f>
        <v>0</v>
      </c>
      <c r="CH31" s="253">
        <f>+[1]I_Vendite!CK28*[1]I_Vendite!CK62</f>
        <v>0</v>
      </c>
      <c r="CI31" s="253">
        <f>+[1]I_Vendite!CL28*[1]I_Vendite!CL62</f>
        <v>0</v>
      </c>
      <c r="CJ31" s="253">
        <f>+[1]I_Vendite!CM28*[1]I_Vendite!CM62</f>
        <v>0</v>
      </c>
      <c r="CK31" s="253">
        <f>+[1]I_Vendite!CN28*[1]I_Vendite!CN62</f>
        <v>0</v>
      </c>
      <c r="CL31" s="253">
        <f>+[1]I_Vendite!CO28*[1]I_Vendite!CO62</f>
        <v>0</v>
      </c>
      <c r="CM31" s="253">
        <f>+[1]I_Vendite!CP28*[1]I_Vendite!CP62</f>
        <v>0</v>
      </c>
      <c r="CN31" s="253">
        <f>+[1]I_Vendite!CQ28*[1]I_Vendite!CQ62</f>
        <v>0</v>
      </c>
      <c r="CO31" s="253">
        <f>+[1]I_Vendite!CR28*[1]I_Vendite!CR62</f>
        <v>0</v>
      </c>
      <c r="CP31" s="253">
        <f>+[1]I_Vendite!CS28*[1]I_Vendite!CS62</f>
        <v>0</v>
      </c>
      <c r="CQ31" s="253">
        <f>+[1]I_Vendite!CT28*[1]I_Vendite!CT62</f>
        <v>0</v>
      </c>
      <c r="CR31" s="253">
        <f>+[1]I_Vendite!CU28*[1]I_Vendite!CU62</f>
        <v>0</v>
      </c>
      <c r="CS31" s="253">
        <f>+[1]I_Vendite!CV28*[1]I_Vendite!CV62</f>
        <v>0</v>
      </c>
      <c r="CT31" s="253">
        <f>+[1]I_Vendite!CW28*[1]I_Vendite!CW62</f>
        <v>0</v>
      </c>
      <c r="CU31" s="253">
        <f>+[1]I_Vendite!CX28*[1]I_Vendite!CX62</f>
        <v>0</v>
      </c>
      <c r="CV31" s="253">
        <f>+[1]I_Vendite!CY28*[1]I_Vendite!CY62</f>
        <v>0</v>
      </c>
      <c r="CW31" s="253">
        <f>+[1]I_Vendite!CZ28*[1]I_Vendite!CZ62</f>
        <v>0</v>
      </c>
      <c r="CX31" s="253">
        <f>+[1]I_Vendite!DA28*[1]I_Vendite!DA62</f>
        <v>0</v>
      </c>
      <c r="CY31" s="253">
        <f>+[1]I_Vendite!DB28*[1]I_Vendite!DB62</f>
        <v>0</v>
      </c>
      <c r="CZ31" s="253">
        <f>+[1]I_Vendite!DC28*[1]I_Vendite!DC62</f>
        <v>0</v>
      </c>
      <c r="DA31" s="253">
        <f>+[1]I_Vendite!DD28*[1]I_Vendite!DD62</f>
        <v>0</v>
      </c>
      <c r="DB31" s="253">
        <f>+[1]I_Vendite!DE28*[1]I_Vendite!DE62</f>
        <v>0</v>
      </c>
      <c r="DC31" s="253">
        <f>+[1]I_Vendite!DF28*[1]I_Vendite!DF62</f>
        <v>0</v>
      </c>
      <c r="DD31" s="253">
        <f>+[1]I_Vendite!DG28*[1]I_Vendite!DG62</f>
        <v>0</v>
      </c>
      <c r="DE31" s="253">
        <f>+[1]I_Vendite!DH28*[1]I_Vendite!DH62</f>
        <v>0</v>
      </c>
      <c r="DF31" s="253">
        <f>+[1]I_Vendite!DI28*[1]I_Vendite!DI62</f>
        <v>0</v>
      </c>
      <c r="DG31" s="253">
        <f>+[1]I_Vendite!DJ28*[1]I_Vendite!DJ62</f>
        <v>0</v>
      </c>
      <c r="DH31" s="253">
        <f>+[1]I_Vendite!DK28*[1]I_Vendite!DK62</f>
        <v>0</v>
      </c>
      <c r="DI31" s="253">
        <f>+[1]I_Vendite!DL28*[1]I_Vendite!DL62</f>
        <v>0</v>
      </c>
      <c r="DJ31" s="253">
        <f>+[1]I_Vendite!DM28*[1]I_Vendite!DM62</f>
        <v>0</v>
      </c>
      <c r="DK31" s="253">
        <f>+[1]I_Vendite!DN28*[1]I_Vendite!DN62</f>
        <v>0</v>
      </c>
      <c r="DL31" s="253">
        <f>+[1]I_Vendite!DO28*[1]I_Vendite!DO62</f>
        <v>0</v>
      </c>
      <c r="DM31" s="253">
        <f>+[1]I_Vendite!DP28*[1]I_Vendite!DP62</f>
        <v>0</v>
      </c>
      <c r="DN31" s="253">
        <f>+[1]I_Vendite!DQ28*[1]I_Vendite!DQ62</f>
        <v>0</v>
      </c>
      <c r="DO31" s="253">
        <f>+[1]I_Vendite!DR28*[1]I_Vendite!DR62</f>
        <v>0</v>
      </c>
      <c r="DP31" s="253">
        <f>+[1]I_Vendite!DS28*[1]I_Vendite!DS62</f>
        <v>0</v>
      </c>
      <c r="DQ31" s="253">
        <f>+[1]I_Vendite!DT28*[1]I_Vendite!DT62</f>
        <v>0</v>
      </c>
      <c r="DR31" s="253">
        <f>+[1]I_Vendite!DU28*[1]I_Vendite!DU62</f>
        <v>0</v>
      </c>
      <c r="DS31" s="253">
        <f>+[1]I_Vendite!DV28*[1]I_Vendite!DV62</f>
        <v>0</v>
      </c>
      <c r="DT31" s="253">
        <f>+[1]I_Vendite!DW28*[1]I_Vendite!DW62</f>
        <v>0</v>
      </c>
      <c r="DU31" s="253">
        <f>+[1]I_Vendite!DX28*[1]I_Vendite!DX62</f>
        <v>0</v>
      </c>
      <c r="DV31" s="253">
        <f>+[1]I_Vendite!DY28*[1]I_Vendite!DY62</f>
        <v>0</v>
      </c>
    </row>
    <row r="32" spans="3:126" ht="15.6" thickTop="1" thickBot="1">
      <c r="C32" s="294" t="str">
        <f>+[1]I_Vendite!C29</f>
        <v>Prodotto/Servizio 26</v>
      </c>
      <c r="D32" s="294">
        <f>+[1]I_Vendite!E29</f>
        <v>0.22</v>
      </c>
      <c r="E32" s="335">
        <f>+[1]I_Vendite!G29</f>
        <v>30</v>
      </c>
      <c r="G32" s="253">
        <f>+[1]I_Vendite!J29*[1]I_Vendite!J63</f>
        <v>0</v>
      </c>
      <c r="H32" s="253">
        <f>+[1]I_Vendite!K29*[1]I_Vendite!K63</f>
        <v>0</v>
      </c>
      <c r="I32" s="253">
        <f>+[1]I_Vendite!L29*[1]I_Vendite!L63</f>
        <v>0</v>
      </c>
      <c r="J32" s="253">
        <f>+[1]I_Vendite!M29*[1]I_Vendite!M63</f>
        <v>0</v>
      </c>
      <c r="K32" s="253">
        <f>+[1]I_Vendite!N29*[1]I_Vendite!N63</f>
        <v>0</v>
      </c>
      <c r="L32" s="253">
        <f>+[1]I_Vendite!O29*[1]I_Vendite!O63</f>
        <v>0</v>
      </c>
      <c r="M32" s="253">
        <f>+[1]I_Vendite!P29*[1]I_Vendite!P63</f>
        <v>0</v>
      </c>
      <c r="N32" s="253">
        <f>+[1]I_Vendite!Q29*[1]I_Vendite!Q63</f>
        <v>0</v>
      </c>
      <c r="O32" s="253">
        <f>+[1]I_Vendite!R29*[1]I_Vendite!R63</f>
        <v>0</v>
      </c>
      <c r="P32" s="253">
        <f>+[1]I_Vendite!S29*[1]I_Vendite!S63</f>
        <v>0</v>
      </c>
      <c r="Q32" s="253">
        <f>+[1]I_Vendite!T29*[1]I_Vendite!T63</f>
        <v>0</v>
      </c>
      <c r="R32" s="253">
        <f>+[1]I_Vendite!U29*[1]I_Vendite!U63</f>
        <v>0</v>
      </c>
      <c r="S32" s="253">
        <f>+[1]I_Vendite!V29*[1]I_Vendite!V63</f>
        <v>0</v>
      </c>
      <c r="T32" s="253">
        <f>+[1]I_Vendite!W29*[1]I_Vendite!W63</f>
        <v>0</v>
      </c>
      <c r="U32" s="253">
        <f>+[1]I_Vendite!X29*[1]I_Vendite!X63</f>
        <v>0</v>
      </c>
      <c r="V32" s="253">
        <f>+[1]I_Vendite!Y29*[1]I_Vendite!Y63</f>
        <v>0</v>
      </c>
      <c r="W32" s="253">
        <f>+[1]I_Vendite!Z29*[1]I_Vendite!Z63</f>
        <v>0</v>
      </c>
      <c r="X32" s="253">
        <f>+[1]I_Vendite!AA29*[1]I_Vendite!AA63</f>
        <v>0</v>
      </c>
      <c r="Y32" s="253">
        <f>+[1]I_Vendite!AB29*[1]I_Vendite!AB63</f>
        <v>0</v>
      </c>
      <c r="Z32" s="253">
        <f>+[1]I_Vendite!AC29*[1]I_Vendite!AC63</f>
        <v>0</v>
      </c>
      <c r="AA32" s="253">
        <f>+[1]I_Vendite!AD29*[1]I_Vendite!AD63</f>
        <v>0</v>
      </c>
      <c r="AB32" s="253">
        <f>+[1]I_Vendite!AE29*[1]I_Vendite!AE63</f>
        <v>0</v>
      </c>
      <c r="AC32" s="253">
        <f>+[1]I_Vendite!AF29*[1]I_Vendite!AF63</f>
        <v>0</v>
      </c>
      <c r="AD32" s="253">
        <f>+[1]I_Vendite!AG29*[1]I_Vendite!AG63</f>
        <v>0</v>
      </c>
      <c r="AE32" s="253">
        <f>+[1]I_Vendite!AH29*[1]I_Vendite!AH63</f>
        <v>0</v>
      </c>
      <c r="AF32" s="253">
        <f>+[1]I_Vendite!AI29*[1]I_Vendite!AI63</f>
        <v>0</v>
      </c>
      <c r="AG32" s="253">
        <f>+[1]I_Vendite!AJ29*[1]I_Vendite!AJ63</f>
        <v>0</v>
      </c>
      <c r="AH32" s="253">
        <f>+[1]I_Vendite!AK29*[1]I_Vendite!AK63</f>
        <v>0</v>
      </c>
      <c r="AI32" s="253">
        <f>+[1]I_Vendite!AL29*[1]I_Vendite!AL63</f>
        <v>0</v>
      </c>
      <c r="AJ32" s="253">
        <f>+[1]I_Vendite!AM29*[1]I_Vendite!AM63</f>
        <v>0</v>
      </c>
      <c r="AK32" s="253">
        <f>+[1]I_Vendite!AN29*[1]I_Vendite!AN63</f>
        <v>0</v>
      </c>
      <c r="AL32" s="253">
        <f>+[1]I_Vendite!AO29*[1]I_Vendite!AO63</f>
        <v>0</v>
      </c>
      <c r="AM32" s="253">
        <f>+[1]I_Vendite!AP29*[1]I_Vendite!AP63</f>
        <v>0</v>
      </c>
      <c r="AN32" s="253">
        <f>+[1]I_Vendite!AQ29*[1]I_Vendite!AQ63</f>
        <v>0</v>
      </c>
      <c r="AO32" s="253">
        <f>+[1]I_Vendite!AR29*[1]I_Vendite!AR63</f>
        <v>0</v>
      </c>
      <c r="AP32" s="253">
        <f>+[1]I_Vendite!AS29*[1]I_Vendite!AS63</f>
        <v>0</v>
      </c>
      <c r="AQ32" s="253">
        <f>+[1]I_Vendite!AT29*[1]I_Vendite!AT63</f>
        <v>0</v>
      </c>
      <c r="AR32" s="253">
        <f>+[1]I_Vendite!AU29*[1]I_Vendite!AU63</f>
        <v>0</v>
      </c>
      <c r="AS32" s="253">
        <f>+[1]I_Vendite!AV29*[1]I_Vendite!AV63</f>
        <v>0</v>
      </c>
      <c r="AT32" s="253">
        <f>+[1]I_Vendite!AW29*[1]I_Vendite!AW63</f>
        <v>0</v>
      </c>
      <c r="AU32" s="253">
        <f>+[1]I_Vendite!AX29*[1]I_Vendite!AX63</f>
        <v>0</v>
      </c>
      <c r="AV32" s="253">
        <f>+[1]I_Vendite!AY29*[1]I_Vendite!AY63</f>
        <v>0</v>
      </c>
      <c r="AW32" s="253">
        <f>+[1]I_Vendite!AZ29*[1]I_Vendite!AZ63</f>
        <v>0</v>
      </c>
      <c r="AX32" s="253">
        <f>+[1]I_Vendite!BA29*[1]I_Vendite!BA63</f>
        <v>0</v>
      </c>
      <c r="AY32" s="253">
        <f>+[1]I_Vendite!BB29*[1]I_Vendite!BB63</f>
        <v>0</v>
      </c>
      <c r="AZ32" s="253">
        <f>+[1]I_Vendite!BC29*[1]I_Vendite!BC63</f>
        <v>0</v>
      </c>
      <c r="BA32" s="253">
        <f>+[1]I_Vendite!BD29*[1]I_Vendite!BD63</f>
        <v>0</v>
      </c>
      <c r="BB32" s="253">
        <f>+[1]I_Vendite!BE29*[1]I_Vendite!BE63</f>
        <v>0</v>
      </c>
      <c r="BC32" s="253">
        <f>+[1]I_Vendite!BF29*[1]I_Vendite!BF63</f>
        <v>0</v>
      </c>
      <c r="BD32" s="253">
        <f>+[1]I_Vendite!BG29*[1]I_Vendite!BG63</f>
        <v>0</v>
      </c>
      <c r="BE32" s="253">
        <f>+[1]I_Vendite!BH29*[1]I_Vendite!BH63</f>
        <v>0</v>
      </c>
      <c r="BF32" s="253">
        <f>+[1]I_Vendite!BI29*[1]I_Vendite!BI63</f>
        <v>0</v>
      </c>
      <c r="BG32" s="253">
        <f>+[1]I_Vendite!BJ29*[1]I_Vendite!BJ63</f>
        <v>0</v>
      </c>
      <c r="BH32" s="253">
        <f>+[1]I_Vendite!BK29*[1]I_Vendite!BK63</f>
        <v>0</v>
      </c>
      <c r="BI32" s="253">
        <f>+[1]I_Vendite!BL29*[1]I_Vendite!BL63</f>
        <v>0</v>
      </c>
      <c r="BJ32" s="253">
        <f>+[1]I_Vendite!BM29*[1]I_Vendite!BM63</f>
        <v>0</v>
      </c>
      <c r="BK32" s="253">
        <f>+[1]I_Vendite!BN29*[1]I_Vendite!BN63</f>
        <v>0</v>
      </c>
      <c r="BL32" s="253">
        <f>+[1]I_Vendite!BO29*[1]I_Vendite!BO63</f>
        <v>0</v>
      </c>
      <c r="BM32" s="253">
        <f>+[1]I_Vendite!BP29*[1]I_Vendite!BP63</f>
        <v>0</v>
      </c>
      <c r="BN32" s="253">
        <f>+[1]I_Vendite!BQ29*[1]I_Vendite!BQ63</f>
        <v>0</v>
      </c>
      <c r="BO32" s="253">
        <f>+[1]I_Vendite!BR29*[1]I_Vendite!BR63</f>
        <v>0</v>
      </c>
      <c r="BP32" s="253">
        <f>+[1]I_Vendite!BS29*[1]I_Vendite!BS63</f>
        <v>0</v>
      </c>
      <c r="BQ32" s="253">
        <f>+[1]I_Vendite!BT29*[1]I_Vendite!BT63</f>
        <v>0</v>
      </c>
      <c r="BR32" s="253">
        <f>+[1]I_Vendite!BU29*[1]I_Vendite!BU63</f>
        <v>0</v>
      </c>
      <c r="BS32" s="253">
        <f>+[1]I_Vendite!BV29*[1]I_Vendite!BV63</f>
        <v>0</v>
      </c>
      <c r="BT32" s="253">
        <f>+[1]I_Vendite!BW29*[1]I_Vendite!BW63</f>
        <v>0</v>
      </c>
      <c r="BU32" s="253">
        <f>+[1]I_Vendite!BX29*[1]I_Vendite!BX63</f>
        <v>0</v>
      </c>
      <c r="BV32" s="253">
        <f>+[1]I_Vendite!BY29*[1]I_Vendite!BY63</f>
        <v>0</v>
      </c>
      <c r="BW32" s="253">
        <f>+[1]I_Vendite!BZ29*[1]I_Vendite!BZ63</f>
        <v>0</v>
      </c>
      <c r="BX32" s="253">
        <f>+[1]I_Vendite!CA29*[1]I_Vendite!CA63</f>
        <v>0</v>
      </c>
      <c r="BY32" s="253">
        <f>+[1]I_Vendite!CB29*[1]I_Vendite!CB63</f>
        <v>0</v>
      </c>
      <c r="BZ32" s="253">
        <f>+[1]I_Vendite!CC29*[1]I_Vendite!CC63</f>
        <v>0</v>
      </c>
      <c r="CA32" s="253">
        <f>+[1]I_Vendite!CD29*[1]I_Vendite!CD63</f>
        <v>0</v>
      </c>
      <c r="CB32" s="253">
        <f>+[1]I_Vendite!CE29*[1]I_Vendite!CE63</f>
        <v>0</v>
      </c>
      <c r="CC32" s="253">
        <f>+[1]I_Vendite!CF29*[1]I_Vendite!CF63</f>
        <v>0</v>
      </c>
      <c r="CD32" s="253">
        <f>+[1]I_Vendite!CG29*[1]I_Vendite!CG63</f>
        <v>0</v>
      </c>
      <c r="CE32" s="253">
        <f>+[1]I_Vendite!CH29*[1]I_Vendite!CH63</f>
        <v>0</v>
      </c>
      <c r="CF32" s="253">
        <f>+[1]I_Vendite!CI29*[1]I_Vendite!CI63</f>
        <v>0</v>
      </c>
      <c r="CG32" s="253">
        <f>+[1]I_Vendite!CJ29*[1]I_Vendite!CJ63</f>
        <v>0</v>
      </c>
      <c r="CH32" s="253">
        <f>+[1]I_Vendite!CK29*[1]I_Vendite!CK63</f>
        <v>0</v>
      </c>
      <c r="CI32" s="253">
        <f>+[1]I_Vendite!CL29*[1]I_Vendite!CL63</f>
        <v>0</v>
      </c>
      <c r="CJ32" s="253">
        <f>+[1]I_Vendite!CM29*[1]I_Vendite!CM63</f>
        <v>0</v>
      </c>
      <c r="CK32" s="253">
        <f>+[1]I_Vendite!CN29*[1]I_Vendite!CN63</f>
        <v>0</v>
      </c>
      <c r="CL32" s="253">
        <f>+[1]I_Vendite!CO29*[1]I_Vendite!CO63</f>
        <v>0</v>
      </c>
      <c r="CM32" s="253">
        <f>+[1]I_Vendite!CP29*[1]I_Vendite!CP63</f>
        <v>0</v>
      </c>
      <c r="CN32" s="253">
        <f>+[1]I_Vendite!CQ29*[1]I_Vendite!CQ63</f>
        <v>0</v>
      </c>
      <c r="CO32" s="253">
        <f>+[1]I_Vendite!CR29*[1]I_Vendite!CR63</f>
        <v>0</v>
      </c>
      <c r="CP32" s="253">
        <f>+[1]I_Vendite!CS29*[1]I_Vendite!CS63</f>
        <v>0</v>
      </c>
      <c r="CQ32" s="253">
        <f>+[1]I_Vendite!CT29*[1]I_Vendite!CT63</f>
        <v>0</v>
      </c>
      <c r="CR32" s="253">
        <f>+[1]I_Vendite!CU29*[1]I_Vendite!CU63</f>
        <v>0</v>
      </c>
      <c r="CS32" s="253">
        <f>+[1]I_Vendite!CV29*[1]I_Vendite!CV63</f>
        <v>0</v>
      </c>
      <c r="CT32" s="253">
        <f>+[1]I_Vendite!CW29*[1]I_Vendite!CW63</f>
        <v>0</v>
      </c>
      <c r="CU32" s="253">
        <f>+[1]I_Vendite!CX29*[1]I_Vendite!CX63</f>
        <v>0</v>
      </c>
      <c r="CV32" s="253">
        <f>+[1]I_Vendite!CY29*[1]I_Vendite!CY63</f>
        <v>0</v>
      </c>
      <c r="CW32" s="253">
        <f>+[1]I_Vendite!CZ29*[1]I_Vendite!CZ63</f>
        <v>0</v>
      </c>
      <c r="CX32" s="253">
        <f>+[1]I_Vendite!DA29*[1]I_Vendite!DA63</f>
        <v>0</v>
      </c>
      <c r="CY32" s="253">
        <f>+[1]I_Vendite!DB29*[1]I_Vendite!DB63</f>
        <v>0</v>
      </c>
      <c r="CZ32" s="253">
        <f>+[1]I_Vendite!DC29*[1]I_Vendite!DC63</f>
        <v>0</v>
      </c>
      <c r="DA32" s="253">
        <f>+[1]I_Vendite!DD29*[1]I_Vendite!DD63</f>
        <v>0</v>
      </c>
      <c r="DB32" s="253">
        <f>+[1]I_Vendite!DE29*[1]I_Vendite!DE63</f>
        <v>0</v>
      </c>
      <c r="DC32" s="253">
        <f>+[1]I_Vendite!DF29*[1]I_Vendite!DF63</f>
        <v>0</v>
      </c>
      <c r="DD32" s="253">
        <f>+[1]I_Vendite!DG29*[1]I_Vendite!DG63</f>
        <v>0</v>
      </c>
      <c r="DE32" s="253">
        <f>+[1]I_Vendite!DH29*[1]I_Vendite!DH63</f>
        <v>0</v>
      </c>
      <c r="DF32" s="253">
        <f>+[1]I_Vendite!DI29*[1]I_Vendite!DI63</f>
        <v>0</v>
      </c>
      <c r="DG32" s="253">
        <f>+[1]I_Vendite!DJ29*[1]I_Vendite!DJ63</f>
        <v>0</v>
      </c>
      <c r="DH32" s="253">
        <f>+[1]I_Vendite!DK29*[1]I_Vendite!DK63</f>
        <v>0</v>
      </c>
      <c r="DI32" s="253">
        <f>+[1]I_Vendite!DL29*[1]I_Vendite!DL63</f>
        <v>0</v>
      </c>
      <c r="DJ32" s="253">
        <f>+[1]I_Vendite!DM29*[1]I_Vendite!DM63</f>
        <v>0</v>
      </c>
      <c r="DK32" s="253">
        <f>+[1]I_Vendite!DN29*[1]I_Vendite!DN63</f>
        <v>0</v>
      </c>
      <c r="DL32" s="253">
        <f>+[1]I_Vendite!DO29*[1]I_Vendite!DO63</f>
        <v>0</v>
      </c>
      <c r="DM32" s="253">
        <f>+[1]I_Vendite!DP29*[1]I_Vendite!DP63</f>
        <v>0</v>
      </c>
      <c r="DN32" s="253">
        <f>+[1]I_Vendite!DQ29*[1]I_Vendite!DQ63</f>
        <v>0</v>
      </c>
      <c r="DO32" s="253">
        <f>+[1]I_Vendite!DR29*[1]I_Vendite!DR63</f>
        <v>0</v>
      </c>
      <c r="DP32" s="253">
        <f>+[1]I_Vendite!DS29*[1]I_Vendite!DS63</f>
        <v>0</v>
      </c>
      <c r="DQ32" s="253">
        <f>+[1]I_Vendite!DT29*[1]I_Vendite!DT63</f>
        <v>0</v>
      </c>
      <c r="DR32" s="253">
        <f>+[1]I_Vendite!DU29*[1]I_Vendite!DU63</f>
        <v>0</v>
      </c>
      <c r="DS32" s="253">
        <f>+[1]I_Vendite!DV29*[1]I_Vendite!DV63</f>
        <v>0</v>
      </c>
      <c r="DT32" s="253">
        <f>+[1]I_Vendite!DW29*[1]I_Vendite!DW63</f>
        <v>0</v>
      </c>
      <c r="DU32" s="253">
        <f>+[1]I_Vendite!DX29*[1]I_Vendite!DX63</f>
        <v>0</v>
      </c>
      <c r="DV32" s="253">
        <f>+[1]I_Vendite!DY29*[1]I_Vendite!DY63</f>
        <v>0</v>
      </c>
    </row>
    <row r="33" spans="3:126" ht="15.6" thickTop="1" thickBot="1">
      <c r="C33" s="294" t="str">
        <f>+[1]I_Vendite!C30</f>
        <v>Prodotto/Servizio 27</v>
      </c>
      <c r="D33" s="294">
        <f>+[1]I_Vendite!E30</f>
        <v>0.22</v>
      </c>
      <c r="E33" s="335">
        <f>+[1]I_Vendite!G30</f>
        <v>30</v>
      </c>
      <c r="G33" s="253">
        <f>+[1]I_Vendite!J30*[1]I_Vendite!J64</f>
        <v>0</v>
      </c>
      <c r="H33" s="253">
        <f>+[1]I_Vendite!K30*[1]I_Vendite!K64</f>
        <v>0</v>
      </c>
      <c r="I33" s="253">
        <f>+[1]I_Vendite!L30*[1]I_Vendite!L64</f>
        <v>0</v>
      </c>
      <c r="J33" s="253">
        <f>+[1]I_Vendite!M30*[1]I_Vendite!M64</f>
        <v>0</v>
      </c>
      <c r="K33" s="253">
        <f>+[1]I_Vendite!N30*[1]I_Vendite!N64</f>
        <v>0</v>
      </c>
      <c r="L33" s="253">
        <f>+[1]I_Vendite!O30*[1]I_Vendite!O64</f>
        <v>0</v>
      </c>
      <c r="M33" s="253">
        <f>+[1]I_Vendite!P30*[1]I_Vendite!P64</f>
        <v>0</v>
      </c>
      <c r="N33" s="253">
        <f>+[1]I_Vendite!Q30*[1]I_Vendite!Q64</f>
        <v>0</v>
      </c>
      <c r="O33" s="253">
        <f>+[1]I_Vendite!R30*[1]I_Vendite!R64</f>
        <v>0</v>
      </c>
      <c r="P33" s="253">
        <f>+[1]I_Vendite!S30*[1]I_Vendite!S64</f>
        <v>0</v>
      </c>
      <c r="Q33" s="253">
        <f>+[1]I_Vendite!T30*[1]I_Vendite!T64</f>
        <v>0</v>
      </c>
      <c r="R33" s="253">
        <f>+[1]I_Vendite!U30*[1]I_Vendite!U64</f>
        <v>0</v>
      </c>
      <c r="S33" s="253">
        <f>+[1]I_Vendite!V30*[1]I_Vendite!V64</f>
        <v>0</v>
      </c>
      <c r="T33" s="253">
        <f>+[1]I_Vendite!W30*[1]I_Vendite!W64</f>
        <v>0</v>
      </c>
      <c r="U33" s="253">
        <f>+[1]I_Vendite!X30*[1]I_Vendite!X64</f>
        <v>0</v>
      </c>
      <c r="V33" s="253">
        <f>+[1]I_Vendite!Y30*[1]I_Vendite!Y64</f>
        <v>0</v>
      </c>
      <c r="W33" s="253">
        <f>+[1]I_Vendite!Z30*[1]I_Vendite!Z64</f>
        <v>0</v>
      </c>
      <c r="X33" s="253">
        <f>+[1]I_Vendite!AA30*[1]I_Vendite!AA64</f>
        <v>0</v>
      </c>
      <c r="Y33" s="253">
        <f>+[1]I_Vendite!AB30*[1]I_Vendite!AB64</f>
        <v>0</v>
      </c>
      <c r="Z33" s="253">
        <f>+[1]I_Vendite!AC30*[1]I_Vendite!AC64</f>
        <v>0</v>
      </c>
      <c r="AA33" s="253">
        <f>+[1]I_Vendite!AD30*[1]I_Vendite!AD64</f>
        <v>0</v>
      </c>
      <c r="AB33" s="253">
        <f>+[1]I_Vendite!AE30*[1]I_Vendite!AE64</f>
        <v>0</v>
      </c>
      <c r="AC33" s="253">
        <f>+[1]I_Vendite!AF30*[1]I_Vendite!AF64</f>
        <v>0</v>
      </c>
      <c r="AD33" s="253">
        <f>+[1]I_Vendite!AG30*[1]I_Vendite!AG64</f>
        <v>0</v>
      </c>
      <c r="AE33" s="253">
        <f>+[1]I_Vendite!AH30*[1]I_Vendite!AH64</f>
        <v>0</v>
      </c>
      <c r="AF33" s="253">
        <f>+[1]I_Vendite!AI30*[1]I_Vendite!AI64</f>
        <v>0</v>
      </c>
      <c r="AG33" s="253">
        <f>+[1]I_Vendite!AJ30*[1]I_Vendite!AJ64</f>
        <v>0</v>
      </c>
      <c r="AH33" s="253">
        <f>+[1]I_Vendite!AK30*[1]I_Vendite!AK64</f>
        <v>0</v>
      </c>
      <c r="AI33" s="253">
        <f>+[1]I_Vendite!AL30*[1]I_Vendite!AL64</f>
        <v>0</v>
      </c>
      <c r="AJ33" s="253">
        <f>+[1]I_Vendite!AM30*[1]I_Vendite!AM64</f>
        <v>0</v>
      </c>
      <c r="AK33" s="253">
        <f>+[1]I_Vendite!AN30*[1]I_Vendite!AN64</f>
        <v>0</v>
      </c>
      <c r="AL33" s="253">
        <f>+[1]I_Vendite!AO30*[1]I_Vendite!AO64</f>
        <v>0</v>
      </c>
      <c r="AM33" s="253">
        <f>+[1]I_Vendite!AP30*[1]I_Vendite!AP64</f>
        <v>0</v>
      </c>
      <c r="AN33" s="253">
        <f>+[1]I_Vendite!AQ30*[1]I_Vendite!AQ64</f>
        <v>0</v>
      </c>
      <c r="AO33" s="253">
        <f>+[1]I_Vendite!AR30*[1]I_Vendite!AR64</f>
        <v>0</v>
      </c>
      <c r="AP33" s="253">
        <f>+[1]I_Vendite!AS30*[1]I_Vendite!AS64</f>
        <v>0</v>
      </c>
      <c r="AQ33" s="253">
        <f>+[1]I_Vendite!AT30*[1]I_Vendite!AT64</f>
        <v>0</v>
      </c>
      <c r="AR33" s="253">
        <f>+[1]I_Vendite!AU30*[1]I_Vendite!AU64</f>
        <v>0</v>
      </c>
      <c r="AS33" s="253">
        <f>+[1]I_Vendite!AV30*[1]I_Vendite!AV64</f>
        <v>0</v>
      </c>
      <c r="AT33" s="253">
        <f>+[1]I_Vendite!AW30*[1]I_Vendite!AW64</f>
        <v>0</v>
      </c>
      <c r="AU33" s="253">
        <f>+[1]I_Vendite!AX30*[1]I_Vendite!AX64</f>
        <v>0</v>
      </c>
      <c r="AV33" s="253">
        <f>+[1]I_Vendite!AY30*[1]I_Vendite!AY64</f>
        <v>0</v>
      </c>
      <c r="AW33" s="253">
        <f>+[1]I_Vendite!AZ30*[1]I_Vendite!AZ64</f>
        <v>0</v>
      </c>
      <c r="AX33" s="253">
        <f>+[1]I_Vendite!BA30*[1]I_Vendite!BA64</f>
        <v>0</v>
      </c>
      <c r="AY33" s="253">
        <f>+[1]I_Vendite!BB30*[1]I_Vendite!BB64</f>
        <v>0</v>
      </c>
      <c r="AZ33" s="253">
        <f>+[1]I_Vendite!BC30*[1]I_Vendite!BC64</f>
        <v>0</v>
      </c>
      <c r="BA33" s="253">
        <f>+[1]I_Vendite!BD30*[1]I_Vendite!BD64</f>
        <v>0</v>
      </c>
      <c r="BB33" s="253">
        <f>+[1]I_Vendite!BE30*[1]I_Vendite!BE64</f>
        <v>0</v>
      </c>
      <c r="BC33" s="253">
        <f>+[1]I_Vendite!BF30*[1]I_Vendite!BF64</f>
        <v>0</v>
      </c>
      <c r="BD33" s="253">
        <f>+[1]I_Vendite!BG30*[1]I_Vendite!BG64</f>
        <v>0</v>
      </c>
      <c r="BE33" s="253">
        <f>+[1]I_Vendite!BH30*[1]I_Vendite!BH64</f>
        <v>0</v>
      </c>
      <c r="BF33" s="253">
        <f>+[1]I_Vendite!BI30*[1]I_Vendite!BI64</f>
        <v>0</v>
      </c>
      <c r="BG33" s="253">
        <f>+[1]I_Vendite!BJ30*[1]I_Vendite!BJ64</f>
        <v>0</v>
      </c>
      <c r="BH33" s="253">
        <f>+[1]I_Vendite!BK30*[1]I_Vendite!BK64</f>
        <v>0</v>
      </c>
      <c r="BI33" s="253">
        <f>+[1]I_Vendite!BL30*[1]I_Vendite!BL64</f>
        <v>0</v>
      </c>
      <c r="BJ33" s="253">
        <f>+[1]I_Vendite!BM30*[1]I_Vendite!BM64</f>
        <v>0</v>
      </c>
      <c r="BK33" s="253">
        <f>+[1]I_Vendite!BN30*[1]I_Vendite!BN64</f>
        <v>0</v>
      </c>
      <c r="BL33" s="253">
        <f>+[1]I_Vendite!BO30*[1]I_Vendite!BO64</f>
        <v>0</v>
      </c>
      <c r="BM33" s="253">
        <f>+[1]I_Vendite!BP30*[1]I_Vendite!BP64</f>
        <v>0</v>
      </c>
      <c r="BN33" s="253">
        <f>+[1]I_Vendite!BQ30*[1]I_Vendite!BQ64</f>
        <v>0</v>
      </c>
      <c r="BO33" s="253">
        <f>+[1]I_Vendite!BR30*[1]I_Vendite!BR64</f>
        <v>0</v>
      </c>
      <c r="BP33" s="253">
        <f>+[1]I_Vendite!BS30*[1]I_Vendite!BS64</f>
        <v>0</v>
      </c>
      <c r="BQ33" s="253">
        <f>+[1]I_Vendite!BT30*[1]I_Vendite!BT64</f>
        <v>0</v>
      </c>
      <c r="BR33" s="253">
        <f>+[1]I_Vendite!BU30*[1]I_Vendite!BU64</f>
        <v>0</v>
      </c>
      <c r="BS33" s="253">
        <f>+[1]I_Vendite!BV30*[1]I_Vendite!BV64</f>
        <v>0</v>
      </c>
      <c r="BT33" s="253">
        <f>+[1]I_Vendite!BW30*[1]I_Vendite!BW64</f>
        <v>0</v>
      </c>
      <c r="BU33" s="253">
        <f>+[1]I_Vendite!BX30*[1]I_Vendite!BX64</f>
        <v>0</v>
      </c>
      <c r="BV33" s="253">
        <f>+[1]I_Vendite!BY30*[1]I_Vendite!BY64</f>
        <v>0</v>
      </c>
      <c r="BW33" s="253">
        <f>+[1]I_Vendite!BZ30*[1]I_Vendite!BZ64</f>
        <v>0</v>
      </c>
      <c r="BX33" s="253">
        <f>+[1]I_Vendite!CA30*[1]I_Vendite!CA64</f>
        <v>0</v>
      </c>
      <c r="BY33" s="253">
        <f>+[1]I_Vendite!CB30*[1]I_Vendite!CB64</f>
        <v>0</v>
      </c>
      <c r="BZ33" s="253">
        <f>+[1]I_Vendite!CC30*[1]I_Vendite!CC64</f>
        <v>0</v>
      </c>
      <c r="CA33" s="253">
        <f>+[1]I_Vendite!CD30*[1]I_Vendite!CD64</f>
        <v>0</v>
      </c>
      <c r="CB33" s="253">
        <f>+[1]I_Vendite!CE30*[1]I_Vendite!CE64</f>
        <v>0</v>
      </c>
      <c r="CC33" s="253">
        <f>+[1]I_Vendite!CF30*[1]I_Vendite!CF64</f>
        <v>0</v>
      </c>
      <c r="CD33" s="253">
        <f>+[1]I_Vendite!CG30*[1]I_Vendite!CG64</f>
        <v>0</v>
      </c>
      <c r="CE33" s="253">
        <f>+[1]I_Vendite!CH30*[1]I_Vendite!CH64</f>
        <v>0</v>
      </c>
      <c r="CF33" s="253">
        <f>+[1]I_Vendite!CI30*[1]I_Vendite!CI64</f>
        <v>0</v>
      </c>
      <c r="CG33" s="253">
        <f>+[1]I_Vendite!CJ30*[1]I_Vendite!CJ64</f>
        <v>0</v>
      </c>
      <c r="CH33" s="253">
        <f>+[1]I_Vendite!CK30*[1]I_Vendite!CK64</f>
        <v>0</v>
      </c>
      <c r="CI33" s="253">
        <f>+[1]I_Vendite!CL30*[1]I_Vendite!CL64</f>
        <v>0</v>
      </c>
      <c r="CJ33" s="253">
        <f>+[1]I_Vendite!CM30*[1]I_Vendite!CM64</f>
        <v>0</v>
      </c>
      <c r="CK33" s="253">
        <f>+[1]I_Vendite!CN30*[1]I_Vendite!CN64</f>
        <v>0</v>
      </c>
      <c r="CL33" s="253">
        <f>+[1]I_Vendite!CO30*[1]I_Vendite!CO64</f>
        <v>0</v>
      </c>
      <c r="CM33" s="253">
        <f>+[1]I_Vendite!CP30*[1]I_Vendite!CP64</f>
        <v>0</v>
      </c>
      <c r="CN33" s="253">
        <f>+[1]I_Vendite!CQ30*[1]I_Vendite!CQ64</f>
        <v>0</v>
      </c>
      <c r="CO33" s="253">
        <f>+[1]I_Vendite!CR30*[1]I_Vendite!CR64</f>
        <v>0</v>
      </c>
      <c r="CP33" s="253">
        <f>+[1]I_Vendite!CS30*[1]I_Vendite!CS64</f>
        <v>0</v>
      </c>
      <c r="CQ33" s="253">
        <f>+[1]I_Vendite!CT30*[1]I_Vendite!CT64</f>
        <v>0</v>
      </c>
      <c r="CR33" s="253">
        <f>+[1]I_Vendite!CU30*[1]I_Vendite!CU64</f>
        <v>0</v>
      </c>
      <c r="CS33" s="253">
        <f>+[1]I_Vendite!CV30*[1]I_Vendite!CV64</f>
        <v>0</v>
      </c>
      <c r="CT33" s="253">
        <f>+[1]I_Vendite!CW30*[1]I_Vendite!CW64</f>
        <v>0</v>
      </c>
      <c r="CU33" s="253">
        <f>+[1]I_Vendite!CX30*[1]I_Vendite!CX64</f>
        <v>0</v>
      </c>
      <c r="CV33" s="253">
        <f>+[1]I_Vendite!CY30*[1]I_Vendite!CY64</f>
        <v>0</v>
      </c>
      <c r="CW33" s="253">
        <f>+[1]I_Vendite!CZ30*[1]I_Vendite!CZ64</f>
        <v>0</v>
      </c>
      <c r="CX33" s="253">
        <f>+[1]I_Vendite!DA30*[1]I_Vendite!DA64</f>
        <v>0</v>
      </c>
      <c r="CY33" s="253">
        <f>+[1]I_Vendite!DB30*[1]I_Vendite!DB64</f>
        <v>0</v>
      </c>
      <c r="CZ33" s="253">
        <f>+[1]I_Vendite!DC30*[1]I_Vendite!DC64</f>
        <v>0</v>
      </c>
      <c r="DA33" s="253">
        <f>+[1]I_Vendite!DD30*[1]I_Vendite!DD64</f>
        <v>0</v>
      </c>
      <c r="DB33" s="253">
        <f>+[1]I_Vendite!DE30*[1]I_Vendite!DE64</f>
        <v>0</v>
      </c>
      <c r="DC33" s="253">
        <f>+[1]I_Vendite!DF30*[1]I_Vendite!DF64</f>
        <v>0</v>
      </c>
      <c r="DD33" s="253">
        <f>+[1]I_Vendite!DG30*[1]I_Vendite!DG64</f>
        <v>0</v>
      </c>
      <c r="DE33" s="253">
        <f>+[1]I_Vendite!DH30*[1]I_Vendite!DH64</f>
        <v>0</v>
      </c>
      <c r="DF33" s="253">
        <f>+[1]I_Vendite!DI30*[1]I_Vendite!DI64</f>
        <v>0</v>
      </c>
      <c r="DG33" s="253">
        <f>+[1]I_Vendite!DJ30*[1]I_Vendite!DJ64</f>
        <v>0</v>
      </c>
      <c r="DH33" s="253">
        <f>+[1]I_Vendite!DK30*[1]I_Vendite!DK64</f>
        <v>0</v>
      </c>
      <c r="DI33" s="253">
        <f>+[1]I_Vendite!DL30*[1]I_Vendite!DL64</f>
        <v>0</v>
      </c>
      <c r="DJ33" s="253">
        <f>+[1]I_Vendite!DM30*[1]I_Vendite!DM64</f>
        <v>0</v>
      </c>
      <c r="DK33" s="253">
        <f>+[1]I_Vendite!DN30*[1]I_Vendite!DN64</f>
        <v>0</v>
      </c>
      <c r="DL33" s="253">
        <f>+[1]I_Vendite!DO30*[1]I_Vendite!DO64</f>
        <v>0</v>
      </c>
      <c r="DM33" s="253">
        <f>+[1]I_Vendite!DP30*[1]I_Vendite!DP64</f>
        <v>0</v>
      </c>
      <c r="DN33" s="253">
        <f>+[1]I_Vendite!DQ30*[1]I_Vendite!DQ64</f>
        <v>0</v>
      </c>
      <c r="DO33" s="253">
        <f>+[1]I_Vendite!DR30*[1]I_Vendite!DR64</f>
        <v>0</v>
      </c>
      <c r="DP33" s="253">
        <f>+[1]I_Vendite!DS30*[1]I_Vendite!DS64</f>
        <v>0</v>
      </c>
      <c r="DQ33" s="253">
        <f>+[1]I_Vendite!DT30*[1]I_Vendite!DT64</f>
        <v>0</v>
      </c>
      <c r="DR33" s="253">
        <f>+[1]I_Vendite!DU30*[1]I_Vendite!DU64</f>
        <v>0</v>
      </c>
      <c r="DS33" s="253">
        <f>+[1]I_Vendite!DV30*[1]I_Vendite!DV64</f>
        <v>0</v>
      </c>
      <c r="DT33" s="253">
        <f>+[1]I_Vendite!DW30*[1]I_Vendite!DW64</f>
        <v>0</v>
      </c>
      <c r="DU33" s="253">
        <f>+[1]I_Vendite!DX30*[1]I_Vendite!DX64</f>
        <v>0</v>
      </c>
      <c r="DV33" s="253">
        <f>+[1]I_Vendite!DY30*[1]I_Vendite!DY64</f>
        <v>0</v>
      </c>
    </row>
    <row r="34" spans="3:126" ht="15.6" thickTop="1" thickBot="1">
      <c r="C34" s="294" t="str">
        <f>+[1]I_Vendite!C31</f>
        <v>Prodotto/Servizio 28</v>
      </c>
      <c r="D34" s="294">
        <f>+[1]I_Vendite!E31</f>
        <v>0.22</v>
      </c>
      <c r="E34" s="335">
        <f>+[1]I_Vendite!G31</f>
        <v>30</v>
      </c>
      <c r="G34" s="253">
        <f>+[1]I_Vendite!J31*[1]I_Vendite!J65</f>
        <v>0</v>
      </c>
      <c r="H34" s="253">
        <f>+[1]I_Vendite!K31*[1]I_Vendite!K65</f>
        <v>0</v>
      </c>
      <c r="I34" s="253">
        <f>+[1]I_Vendite!L31*[1]I_Vendite!L65</f>
        <v>0</v>
      </c>
      <c r="J34" s="253">
        <f>+[1]I_Vendite!M31*[1]I_Vendite!M65</f>
        <v>0</v>
      </c>
      <c r="K34" s="253">
        <f>+[1]I_Vendite!N31*[1]I_Vendite!N65</f>
        <v>0</v>
      </c>
      <c r="L34" s="253">
        <f>+[1]I_Vendite!O31*[1]I_Vendite!O65</f>
        <v>0</v>
      </c>
      <c r="M34" s="253">
        <f>+[1]I_Vendite!P31*[1]I_Vendite!P65</f>
        <v>0</v>
      </c>
      <c r="N34" s="253">
        <f>+[1]I_Vendite!Q31*[1]I_Vendite!Q65</f>
        <v>0</v>
      </c>
      <c r="O34" s="253">
        <f>+[1]I_Vendite!R31*[1]I_Vendite!R65</f>
        <v>0</v>
      </c>
      <c r="P34" s="253">
        <f>+[1]I_Vendite!S31*[1]I_Vendite!S65</f>
        <v>0</v>
      </c>
      <c r="Q34" s="253">
        <f>+[1]I_Vendite!T31*[1]I_Vendite!T65</f>
        <v>0</v>
      </c>
      <c r="R34" s="253">
        <f>+[1]I_Vendite!U31*[1]I_Vendite!U65</f>
        <v>0</v>
      </c>
      <c r="S34" s="253">
        <f>+[1]I_Vendite!V31*[1]I_Vendite!V65</f>
        <v>0</v>
      </c>
      <c r="T34" s="253">
        <f>+[1]I_Vendite!W31*[1]I_Vendite!W65</f>
        <v>0</v>
      </c>
      <c r="U34" s="253">
        <f>+[1]I_Vendite!X31*[1]I_Vendite!X65</f>
        <v>0</v>
      </c>
      <c r="V34" s="253">
        <f>+[1]I_Vendite!Y31*[1]I_Vendite!Y65</f>
        <v>0</v>
      </c>
      <c r="W34" s="253">
        <f>+[1]I_Vendite!Z31*[1]I_Vendite!Z65</f>
        <v>0</v>
      </c>
      <c r="X34" s="253">
        <f>+[1]I_Vendite!AA31*[1]I_Vendite!AA65</f>
        <v>0</v>
      </c>
      <c r="Y34" s="253">
        <f>+[1]I_Vendite!AB31*[1]I_Vendite!AB65</f>
        <v>0</v>
      </c>
      <c r="Z34" s="253">
        <f>+[1]I_Vendite!AC31*[1]I_Vendite!AC65</f>
        <v>0</v>
      </c>
      <c r="AA34" s="253">
        <f>+[1]I_Vendite!AD31*[1]I_Vendite!AD65</f>
        <v>0</v>
      </c>
      <c r="AB34" s="253">
        <f>+[1]I_Vendite!AE31*[1]I_Vendite!AE65</f>
        <v>0</v>
      </c>
      <c r="AC34" s="253">
        <f>+[1]I_Vendite!AF31*[1]I_Vendite!AF65</f>
        <v>0</v>
      </c>
      <c r="AD34" s="253">
        <f>+[1]I_Vendite!AG31*[1]I_Vendite!AG65</f>
        <v>0</v>
      </c>
      <c r="AE34" s="253">
        <f>+[1]I_Vendite!AH31*[1]I_Vendite!AH65</f>
        <v>0</v>
      </c>
      <c r="AF34" s="253">
        <f>+[1]I_Vendite!AI31*[1]I_Vendite!AI65</f>
        <v>0</v>
      </c>
      <c r="AG34" s="253">
        <f>+[1]I_Vendite!AJ31*[1]I_Vendite!AJ65</f>
        <v>0</v>
      </c>
      <c r="AH34" s="253">
        <f>+[1]I_Vendite!AK31*[1]I_Vendite!AK65</f>
        <v>0</v>
      </c>
      <c r="AI34" s="253">
        <f>+[1]I_Vendite!AL31*[1]I_Vendite!AL65</f>
        <v>0</v>
      </c>
      <c r="AJ34" s="253">
        <f>+[1]I_Vendite!AM31*[1]I_Vendite!AM65</f>
        <v>0</v>
      </c>
      <c r="AK34" s="253">
        <f>+[1]I_Vendite!AN31*[1]I_Vendite!AN65</f>
        <v>0</v>
      </c>
      <c r="AL34" s="253">
        <f>+[1]I_Vendite!AO31*[1]I_Vendite!AO65</f>
        <v>0</v>
      </c>
      <c r="AM34" s="253">
        <f>+[1]I_Vendite!AP31*[1]I_Vendite!AP65</f>
        <v>0</v>
      </c>
      <c r="AN34" s="253">
        <f>+[1]I_Vendite!AQ31*[1]I_Vendite!AQ65</f>
        <v>0</v>
      </c>
      <c r="AO34" s="253">
        <f>+[1]I_Vendite!AR31*[1]I_Vendite!AR65</f>
        <v>0</v>
      </c>
      <c r="AP34" s="253">
        <f>+[1]I_Vendite!AS31*[1]I_Vendite!AS65</f>
        <v>0</v>
      </c>
      <c r="AQ34" s="253">
        <f>+[1]I_Vendite!AT31*[1]I_Vendite!AT65</f>
        <v>0</v>
      </c>
      <c r="AR34" s="253">
        <f>+[1]I_Vendite!AU31*[1]I_Vendite!AU65</f>
        <v>0</v>
      </c>
      <c r="AS34" s="253">
        <f>+[1]I_Vendite!AV31*[1]I_Vendite!AV65</f>
        <v>0</v>
      </c>
      <c r="AT34" s="253">
        <f>+[1]I_Vendite!AW31*[1]I_Vendite!AW65</f>
        <v>0</v>
      </c>
      <c r="AU34" s="253">
        <f>+[1]I_Vendite!AX31*[1]I_Vendite!AX65</f>
        <v>0</v>
      </c>
      <c r="AV34" s="253">
        <f>+[1]I_Vendite!AY31*[1]I_Vendite!AY65</f>
        <v>0</v>
      </c>
      <c r="AW34" s="253">
        <f>+[1]I_Vendite!AZ31*[1]I_Vendite!AZ65</f>
        <v>0</v>
      </c>
      <c r="AX34" s="253">
        <f>+[1]I_Vendite!BA31*[1]I_Vendite!BA65</f>
        <v>0</v>
      </c>
      <c r="AY34" s="253">
        <f>+[1]I_Vendite!BB31*[1]I_Vendite!BB65</f>
        <v>0</v>
      </c>
      <c r="AZ34" s="253">
        <f>+[1]I_Vendite!BC31*[1]I_Vendite!BC65</f>
        <v>0</v>
      </c>
      <c r="BA34" s="253">
        <f>+[1]I_Vendite!BD31*[1]I_Vendite!BD65</f>
        <v>0</v>
      </c>
      <c r="BB34" s="253">
        <f>+[1]I_Vendite!BE31*[1]I_Vendite!BE65</f>
        <v>0</v>
      </c>
      <c r="BC34" s="253">
        <f>+[1]I_Vendite!BF31*[1]I_Vendite!BF65</f>
        <v>0</v>
      </c>
      <c r="BD34" s="253">
        <f>+[1]I_Vendite!BG31*[1]I_Vendite!BG65</f>
        <v>0</v>
      </c>
      <c r="BE34" s="253">
        <f>+[1]I_Vendite!BH31*[1]I_Vendite!BH65</f>
        <v>0</v>
      </c>
      <c r="BF34" s="253">
        <f>+[1]I_Vendite!BI31*[1]I_Vendite!BI65</f>
        <v>0</v>
      </c>
      <c r="BG34" s="253">
        <f>+[1]I_Vendite!BJ31*[1]I_Vendite!BJ65</f>
        <v>0</v>
      </c>
      <c r="BH34" s="253">
        <f>+[1]I_Vendite!BK31*[1]I_Vendite!BK65</f>
        <v>0</v>
      </c>
      <c r="BI34" s="253">
        <f>+[1]I_Vendite!BL31*[1]I_Vendite!BL65</f>
        <v>0</v>
      </c>
      <c r="BJ34" s="253">
        <f>+[1]I_Vendite!BM31*[1]I_Vendite!BM65</f>
        <v>0</v>
      </c>
      <c r="BK34" s="253">
        <f>+[1]I_Vendite!BN31*[1]I_Vendite!BN65</f>
        <v>0</v>
      </c>
      <c r="BL34" s="253">
        <f>+[1]I_Vendite!BO31*[1]I_Vendite!BO65</f>
        <v>0</v>
      </c>
      <c r="BM34" s="253">
        <f>+[1]I_Vendite!BP31*[1]I_Vendite!BP65</f>
        <v>0</v>
      </c>
      <c r="BN34" s="253">
        <f>+[1]I_Vendite!BQ31*[1]I_Vendite!BQ65</f>
        <v>0</v>
      </c>
      <c r="BO34" s="253">
        <f>+[1]I_Vendite!BR31*[1]I_Vendite!BR65</f>
        <v>0</v>
      </c>
      <c r="BP34" s="253">
        <f>+[1]I_Vendite!BS31*[1]I_Vendite!BS65</f>
        <v>0</v>
      </c>
      <c r="BQ34" s="253">
        <f>+[1]I_Vendite!BT31*[1]I_Vendite!BT65</f>
        <v>0</v>
      </c>
      <c r="BR34" s="253">
        <f>+[1]I_Vendite!BU31*[1]I_Vendite!BU65</f>
        <v>0</v>
      </c>
      <c r="BS34" s="253">
        <f>+[1]I_Vendite!BV31*[1]I_Vendite!BV65</f>
        <v>0</v>
      </c>
      <c r="BT34" s="253">
        <f>+[1]I_Vendite!BW31*[1]I_Vendite!BW65</f>
        <v>0</v>
      </c>
      <c r="BU34" s="253">
        <f>+[1]I_Vendite!BX31*[1]I_Vendite!BX65</f>
        <v>0</v>
      </c>
      <c r="BV34" s="253">
        <f>+[1]I_Vendite!BY31*[1]I_Vendite!BY65</f>
        <v>0</v>
      </c>
      <c r="BW34" s="253">
        <f>+[1]I_Vendite!BZ31*[1]I_Vendite!BZ65</f>
        <v>0</v>
      </c>
      <c r="BX34" s="253">
        <f>+[1]I_Vendite!CA31*[1]I_Vendite!CA65</f>
        <v>0</v>
      </c>
      <c r="BY34" s="253">
        <f>+[1]I_Vendite!CB31*[1]I_Vendite!CB65</f>
        <v>0</v>
      </c>
      <c r="BZ34" s="253">
        <f>+[1]I_Vendite!CC31*[1]I_Vendite!CC65</f>
        <v>0</v>
      </c>
      <c r="CA34" s="253">
        <f>+[1]I_Vendite!CD31*[1]I_Vendite!CD65</f>
        <v>0</v>
      </c>
      <c r="CB34" s="253">
        <f>+[1]I_Vendite!CE31*[1]I_Vendite!CE65</f>
        <v>0</v>
      </c>
      <c r="CC34" s="253">
        <f>+[1]I_Vendite!CF31*[1]I_Vendite!CF65</f>
        <v>0</v>
      </c>
      <c r="CD34" s="253">
        <f>+[1]I_Vendite!CG31*[1]I_Vendite!CG65</f>
        <v>0</v>
      </c>
      <c r="CE34" s="253">
        <f>+[1]I_Vendite!CH31*[1]I_Vendite!CH65</f>
        <v>0</v>
      </c>
      <c r="CF34" s="253">
        <f>+[1]I_Vendite!CI31*[1]I_Vendite!CI65</f>
        <v>0</v>
      </c>
      <c r="CG34" s="253">
        <f>+[1]I_Vendite!CJ31*[1]I_Vendite!CJ65</f>
        <v>0</v>
      </c>
      <c r="CH34" s="253">
        <f>+[1]I_Vendite!CK31*[1]I_Vendite!CK65</f>
        <v>0</v>
      </c>
      <c r="CI34" s="253">
        <f>+[1]I_Vendite!CL31*[1]I_Vendite!CL65</f>
        <v>0</v>
      </c>
      <c r="CJ34" s="253">
        <f>+[1]I_Vendite!CM31*[1]I_Vendite!CM65</f>
        <v>0</v>
      </c>
      <c r="CK34" s="253">
        <f>+[1]I_Vendite!CN31*[1]I_Vendite!CN65</f>
        <v>0</v>
      </c>
      <c r="CL34" s="253">
        <f>+[1]I_Vendite!CO31*[1]I_Vendite!CO65</f>
        <v>0</v>
      </c>
      <c r="CM34" s="253">
        <f>+[1]I_Vendite!CP31*[1]I_Vendite!CP65</f>
        <v>0</v>
      </c>
      <c r="CN34" s="253">
        <f>+[1]I_Vendite!CQ31*[1]I_Vendite!CQ65</f>
        <v>0</v>
      </c>
      <c r="CO34" s="253">
        <f>+[1]I_Vendite!CR31*[1]I_Vendite!CR65</f>
        <v>0</v>
      </c>
      <c r="CP34" s="253">
        <f>+[1]I_Vendite!CS31*[1]I_Vendite!CS65</f>
        <v>0</v>
      </c>
      <c r="CQ34" s="253">
        <f>+[1]I_Vendite!CT31*[1]I_Vendite!CT65</f>
        <v>0</v>
      </c>
      <c r="CR34" s="253">
        <f>+[1]I_Vendite!CU31*[1]I_Vendite!CU65</f>
        <v>0</v>
      </c>
      <c r="CS34" s="253">
        <f>+[1]I_Vendite!CV31*[1]I_Vendite!CV65</f>
        <v>0</v>
      </c>
      <c r="CT34" s="253">
        <f>+[1]I_Vendite!CW31*[1]I_Vendite!CW65</f>
        <v>0</v>
      </c>
      <c r="CU34" s="253">
        <f>+[1]I_Vendite!CX31*[1]I_Vendite!CX65</f>
        <v>0</v>
      </c>
      <c r="CV34" s="253">
        <f>+[1]I_Vendite!CY31*[1]I_Vendite!CY65</f>
        <v>0</v>
      </c>
      <c r="CW34" s="253">
        <f>+[1]I_Vendite!CZ31*[1]I_Vendite!CZ65</f>
        <v>0</v>
      </c>
      <c r="CX34" s="253">
        <f>+[1]I_Vendite!DA31*[1]I_Vendite!DA65</f>
        <v>0</v>
      </c>
      <c r="CY34" s="253">
        <f>+[1]I_Vendite!DB31*[1]I_Vendite!DB65</f>
        <v>0</v>
      </c>
      <c r="CZ34" s="253">
        <f>+[1]I_Vendite!DC31*[1]I_Vendite!DC65</f>
        <v>0</v>
      </c>
      <c r="DA34" s="253">
        <f>+[1]I_Vendite!DD31*[1]I_Vendite!DD65</f>
        <v>0</v>
      </c>
      <c r="DB34" s="253">
        <f>+[1]I_Vendite!DE31*[1]I_Vendite!DE65</f>
        <v>0</v>
      </c>
      <c r="DC34" s="253">
        <f>+[1]I_Vendite!DF31*[1]I_Vendite!DF65</f>
        <v>0</v>
      </c>
      <c r="DD34" s="253">
        <f>+[1]I_Vendite!DG31*[1]I_Vendite!DG65</f>
        <v>0</v>
      </c>
      <c r="DE34" s="253">
        <f>+[1]I_Vendite!DH31*[1]I_Vendite!DH65</f>
        <v>0</v>
      </c>
      <c r="DF34" s="253">
        <f>+[1]I_Vendite!DI31*[1]I_Vendite!DI65</f>
        <v>0</v>
      </c>
      <c r="DG34" s="253">
        <f>+[1]I_Vendite!DJ31*[1]I_Vendite!DJ65</f>
        <v>0</v>
      </c>
      <c r="DH34" s="253">
        <f>+[1]I_Vendite!DK31*[1]I_Vendite!DK65</f>
        <v>0</v>
      </c>
      <c r="DI34" s="253">
        <f>+[1]I_Vendite!DL31*[1]I_Vendite!DL65</f>
        <v>0</v>
      </c>
      <c r="DJ34" s="253">
        <f>+[1]I_Vendite!DM31*[1]I_Vendite!DM65</f>
        <v>0</v>
      </c>
      <c r="DK34" s="253">
        <f>+[1]I_Vendite!DN31*[1]I_Vendite!DN65</f>
        <v>0</v>
      </c>
      <c r="DL34" s="253">
        <f>+[1]I_Vendite!DO31*[1]I_Vendite!DO65</f>
        <v>0</v>
      </c>
      <c r="DM34" s="253">
        <f>+[1]I_Vendite!DP31*[1]I_Vendite!DP65</f>
        <v>0</v>
      </c>
      <c r="DN34" s="253">
        <f>+[1]I_Vendite!DQ31*[1]I_Vendite!DQ65</f>
        <v>0</v>
      </c>
      <c r="DO34" s="253">
        <f>+[1]I_Vendite!DR31*[1]I_Vendite!DR65</f>
        <v>0</v>
      </c>
      <c r="DP34" s="253">
        <f>+[1]I_Vendite!DS31*[1]I_Vendite!DS65</f>
        <v>0</v>
      </c>
      <c r="DQ34" s="253">
        <f>+[1]I_Vendite!DT31*[1]I_Vendite!DT65</f>
        <v>0</v>
      </c>
      <c r="DR34" s="253">
        <f>+[1]I_Vendite!DU31*[1]I_Vendite!DU65</f>
        <v>0</v>
      </c>
      <c r="DS34" s="253">
        <f>+[1]I_Vendite!DV31*[1]I_Vendite!DV65</f>
        <v>0</v>
      </c>
      <c r="DT34" s="253">
        <f>+[1]I_Vendite!DW31*[1]I_Vendite!DW65</f>
        <v>0</v>
      </c>
      <c r="DU34" s="253">
        <f>+[1]I_Vendite!DX31*[1]I_Vendite!DX65</f>
        <v>0</v>
      </c>
      <c r="DV34" s="253">
        <f>+[1]I_Vendite!DY31*[1]I_Vendite!DY65</f>
        <v>0</v>
      </c>
    </row>
    <row r="35" spans="3:126" ht="15.6" thickTop="1" thickBot="1">
      <c r="C35" s="294" t="str">
        <f>+[1]I_Vendite!C32</f>
        <v>Prodotto/Servizio 29</v>
      </c>
      <c r="D35" s="294">
        <f>+[1]I_Vendite!E32</f>
        <v>0.22</v>
      </c>
      <c r="E35" s="335">
        <f>+[1]I_Vendite!G32</f>
        <v>30</v>
      </c>
      <c r="G35" s="253">
        <f>+[1]I_Vendite!J32*[1]I_Vendite!J66</f>
        <v>0</v>
      </c>
      <c r="H35" s="253">
        <f>+[1]I_Vendite!K32*[1]I_Vendite!K66</f>
        <v>0</v>
      </c>
      <c r="I35" s="253">
        <f>+[1]I_Vendite!L32*[1]I_Vendite!L66</f>
        <v>0</v>
      </c>
      <c r="J35" s="253">
        <f>+[1]I_Vendite!M32*[1]I_Vendite!M66</f>
        <v>0</v>
      </c>
      <c r="K35" s="253">
        <f>+[1]I_Vendite!N32*[1]I_Vendite!N66</f>
        <v>0</v>
      </c>
      <c r="L35" s="253">
        <f>+[1]I_Vendite!O32*[1]I_Vendite!O66</f>
        <v>0</v>
      </c>
      <c r="M35" s="253">
        <f>+[1]I_Vendite!P32*[1]I_Vendite!P66</f>
        <v>0</v>
      </c>
      <c r="N35" s="253">
        <f>+[1]I_Vendite!Q32*[1]I_Vendite!Q66</f>
        <v>0</v>
      </c>
      <c r="O35" s="253">
        <f>+[1]I_Vendite!R32*[1]I_Vendite!R66</f>
        <v>0</v>
      </c>
      <c r="P35" s="253">
        <f>+[1]I_Vendite!S32*[1]I_Vendite!S66</f>
        <v>0</v>
      </c>
      <c r="Q35" s="253">
        <f>+[1]I_Vendite!T32*[1]I_Vendite!T66</f>
        <v>0</v>
      </c>
      <c r="R35" s="253">
        <f>+[1]I_Vendite!U32*[1]I_Vendite!U66</f>
        <v>0</v>
      </c>
      <c r="S35" s="253">
        <f>+[1]I_Vendite!V32*[1]I_Vendite!V66</f>
        <v>0</v>
      </c>
      <c r="T35" s="253">
        <f>+[1]I_Vendite!W32*[1]I_Vendite!W66</f>
        <v>0</v>
      </c>
      <c r="U35" s="253">
        <f>+[1]I_Vendite!X32*[1]I_Vendite!X66</f>
        <v>0</v>
      </c>
      <c r="V35" s="253">
        <f>+[1]I_Vendite!Y32*[1]I_Vendite!Y66</f>
        <v>0</v>
      </c>
      <c r="W35" s="253">
        <f>+[1]I_Vendite!Z32*[1]I_Vendite!Z66</f>
        <v>0</v>
      </c>
      <c r="X35" s="253">
        <f>+[1]I_Vendite!AA32*[1]I_Vendite!AA66</f>
        <v>0</v>
      </c>
      <c r="Y35" s="253">
        <f>+[1]I_Vendite!AB32*[1]I_Vendite!AB66</f>
        <v>0</v>
      </c>
      <c r="Z35" s="253">
        <f>+[1]I_Vendite!AC32*[1]I_Vendite!AC66</f>
        <v>0</v>
      </c>
      <c r="AA35" s="253">
        <f>+[1]I_Vendite!AD32*[1]I_Vendite!AD66</f>
        <v>0</v>
      </c>
      <c r="AB35" s="253">
        <f>+[1]I_Vendite!AE32*[1]I_Vendite!AE66</f>
        <v>0</v>
      </c>
      <c r="AC35" s="253">
        <f>+[1]I_Vendite!AF32*[1]I_Vendite!AF66</f>
        <v>0</v>
      </c>
      <c r="AD35" s="253">
        <f>+[1]I_Vendite!AG32*[1]I_Vendite!AG66</f>
        <v>0</v>
      </c>
      <c r="AE35" s="253">
        <f>+[1]I_Vendite!AH32*[1]I_Vendite!AH66</f>
        <v>0</v>
      </c>
      <c r="AF35" s="253">
        <f>+[1]I_Vendite!AI32*[1]I_Vendite!AI66</f>
        <v>0</v>
      </c>
      <c r="AG35" s="253">
        <f>+[1]I_Vendite!AJ32*[1]I_Vendite!AJ66</f>
        <v>0</v>
      </c>
      <c r="AH35" s="253">
        <f>+[1]I_Vendite!AK32*[1]I_Vendite!AK66</f>
        <v>0</v>
      </c>
      <c r="AI35" s="253">
        <f>+[1]I_Vendite!AL32*[1]I_Vendite!AL66</f>
        <v>0</v>
      </c>
      <c r="AJ35" s="253">
        <f>+[1]I_Vendite!AM32*[1]I_Vendite!AM66</f>
        <v>0</v>
      </c>
      <c r="AK35" s="253">
        <f>+[1]I_Vendite!AN32*[1]I_Vendite!AN66</f>
        <v>0</v>
      </c>
      <c r="AL35" s="253">
        <f>+[1]I_Vendite!AO32*[1]I_Vendite!AO66</f>
        <v>0</v>
      </c>
      <c r="AM35" s="253">
        <f>+[1]I_Vendite!AP32*[1]I_Vendite!AP66</f>
        <v>0</v>
      </c>
      <c r="AN35" s="253">
        <f>+[1]I_Vendite!AQ32*[1]I_Vendite!AQ66</f>
        <v>0</v>
      </c>
      <c r="AO35" s="253">
        <f>+[1]I_Vendite!AR32*[1]I_Vendite!AR66</f>
        <v>0</v>
      </c>
      <c r="AP35" s="253">
        <f>+[1]I_Vendite!AS32*[1]I_Vendite!AS66</f>
        <v>0</v>
      </c>
      <c r="AQ35" s="253">
        <f>+[1]I_Vendite!AT32*[1]I_Vendite!AT66</f>
        <v>0</v>
      </c>
      <c r="AR35" s="253">
        <f>+[1]I_Vendite!AU32*[1]I_Vendite!AU66</f>
        <v>0</v>
      </c>
      <c r="AS35" s="253">
        <f>+[1]I_Vendite!AV32*[1]I_Vendite!AV66</f>
        <v>0</v>
      </c>
      <c r="AT35" s="253">
        <f>+[1]I_Vendite!AW32*[1]I_Vendite!AW66</f>
        <v>0</v>
      </c>
      <c r="AU35" s="253">
        <f>+[1]I_Vendite!AX32*[1]I_Vendite!AX66</f>
        <v>0</v>
      </c>
      <c r="AV35" s="253">
        <f>+[1]I_Vendite!AY32*[1]I_Vendite!AY66</f>
        <v>0</v>
      </c>
      <c r="AW35" s="253">
        <f>+[1]I_Vendite!AZ32*[1]I_Vendite!AZ66</f>
        <v>0</v>
      </c>
      <c r="AX35" s="253">
        <f>+[1]I_Vendite!BA32*[1]I_Vendite!BA66</f>
        <v>0</v>
      </c>
      <c r="AY35" s="253">
        <f>+[1]I_Vendite!BB32*[1]I_Vendite!BB66</f>
        <v>0</v>
      </c>
      <c r="AZ35" s="253">
        <f>+[1]I_Vendite!BC32*[1]I_Vendite!BC66</f>
        <v>0</v>
      </c>
      <c r="BA35" s="253">
        <f>+[1]I_Vendite!BD32*[1]I_Vendite!BD66</f>
        <v>0</v>
      </c>
      <c r="BB35" s="253">
        <f>+[1]I_Vendite!BE32*[1]I_Vendite!BE66</f>
        <v>0</v>
      </c>
      <c r="BC35" s="253">
        <f>+[1]I_Vendite!BF32*[1]I_Vendite!BF66</f>
        <v>0</v>
      </c>
      <c r="BD35" s="253">
        <f>+[1]I_Vendite!BG32*[1]I_Vendite!BG66</f>
        <v>0</v>
      </c>
      <c r="BE35" s="253">
        <f>+[1]I_Vendite!BH32*[1]I_Vendite!BH66</f>
        <v>0</v>
      </c>
      <c r="BF35" s="253">
        <f>+[1]I_Vendite!BI32*[1]I_Vendite!BI66</f>
        <v>0</v>
      </c>
      <c r="BG35" s="253">
        <f>+[1]I_Vendite!BJ32*[1]I_Vendite!BJ66</f>
        <v>0</v>
      </c>
      <c r="BH35" s="253">
        <f>+[1]I_Vendite!BK32*[1]I_Vendite!BK66</f>
        <v>0</v>
      </c>
      <c r="BI35" s="253">
        <f>+[1]I_Vendite!BL32*[1]I_Vendite!BL66</f>
        <v>0</v>
      </c>
      <c r="BJ35" s="253">
        <f>+[1]I_Vendite!BM32*[1]I_Vendite!BM66</f>
        <v>0</v>
      </c>
      <c r="BK35" s="253">
        <f>+[1]I_Vendite!BN32*[1]I_Vendite!BN66</f>
        <v>0</v>
      </c>
      <c r="BL35" s="253">
        <f>+[1]I_Vendite!BO32*[1]I_Vendite!BO66</f>
        <v>0</v>
      </c>
      <c r="BM35" s="253">
        <f>+[1]I_Vendite!BP32*[1]I_Vendite!BP66</f>
        <v>0</v>
      </c>
      <c r="BN35" s="253">
        <f>+[1]I_Vendite!BQ32*[1]I_Vendite!BQ66</f>
        <v>0</v>
      </c>
      <c r="BO35" s="253">
        <f>+[1]I_Vendite!BR32*[1]I_Vendite!BR66</f>
        <v>0</v>
      </c>
      <c r="BP35" s="253">
        <f>+[1]I_Vendite!BS32*[1]I_Vendite!BS66</f>
        <v>0</v>
      </c>
      <c r="BQ35" s="253">
        <f>+[1]I_Vendite!BT32*[1]I_Vendite!BT66</f>
        <v>0</v>
      </c>
      <c r="BR35" s="253">
        <f>+[1]I_Vendite!BU32*[1]I_Vendite!BU66</f>
        <v>0</v>
      </c>
      <c r="BS35" s="253">
        <f>+[1]I_Vendite!BV32*[1]I_Vendite!BV66</f>
        <v>0</v>
      </c>
      <c r="BT35" s="253">
        <f>+[1]I_Vendite!BW32*[1]I_Vendite!BW66</f>
        <v>0</v>
      </c>
      <c r="BU35" s="253">
        <f>+[1]I_Vendite!BX32*[1]I_Vendite!BX66</f>
        <v>0</v>
      </c>
      <c r="BV35" s="253">
        <f>+[1]I_Vendite!BY32*[1]I_Vendite!BY66</f>
        <v>0</v>
      </c>
      <c r="BW35" s="253">
        <f>+[1]I_Vendite!BZ32*[1]I_Vendite!BZ66</f>
        <v>0</v>
      </c>
      <c r="BX35" s="253">
        <f>+[1]I_Vendite!CA32*[1]I_Vendite!CA66</f>
        <v>0</v>
      </c>
      <c r="BY35" s="253">
        <f>+[1]I_Vendite!CB32*[1]I_Vendite!CB66</f>
        <v>0</v>
      </c>
      <c r="BZ35" s="253">
        <f>+[1]I_Vendite!CC32*[1]I_Vendite!CC66</f>
        <v>0</v>
      </c>
      <c r="CA35" s="253">
        <f>+[1]I_Vendite!CD32*[1]I_Vendite!CD66</f>
        <v>0</v>
      </c>
      <c r="CB35" s="253">
        <f>+[1]I_Vendite!CE32*[1]I_Vendite!CE66</f>
        <v>0</v>
      </c>
      <c r="CC35" s="253">
        <f>+[1]I_Vendite!CF32*[1]I_Vendite!CF66</f>
        <v>0</v>
      </c>
      <c r="CD35" s="253">
        <f>+[1]I_Vendite!CG32*[1]I_Vendite!CG66</f>
        <v>0</v>
      </c>
      <c r="CE35" s="253">
        <f>+[1]I_Vendite!CH32*[1]I_Vendite!CH66</f>
        <v>0</v>
      </c>
      <c r="CF35" s="253">
        <f>+[1]I_Vendite!CI32*[1]I_Vendite!CI66</f>
        <v>0</v>
      </c>
      <c r="CG35" s="253">
        <f>+[1]I_Vendite!CJ32*[1]I_Vendite!CJ66</f>
        <v>0</v>
      </c>
      <c r="CH35" s="253">
        <f>+[1]I_Vendite!CK32*[1]I_Vendite!CK66</f>
        <v>0</v>
      </c>
      <c r="CI35" s="253">
        <f>+[1]I_Vendite!CL32*[1]I_Vendite!CL66</f>
        <v>0</v>
      </c>
      <c r="CJ35" s="253">
        <f>+[1]I_Vendite!CM32*[1]I_Vendite!CM66</f>
        <v>0</v>
      </c>
      <c r="CK35" s="253">
        <f>+[1]I_Vendite!CN32*[1]I_Vendite!CN66</f>
        <v>0</v>
      </c>
      <c r="CL35" s="253">
        <f>+[1]I_Vendite!CO32*[1]I_Vendite!CO66</f>
        <v>0</v>
      </c>
      <c r="CM35" s="253">
        <f>+[1]I_Vendite!CP32*[1]I_Vendite!CP66</f>
        <v>0</v>
      </c>
      <c r="CN35" s="253">
        <f>+[1]I_Vendite!CQ32*[1]I_Vendite!CQ66</f>
        <v>0</v>
      </c>
      <c r="CO35" s="253">
        <f>+[1]I_Vendite!CR32*[1]I_Vendite!CR66</f>
        <v>0</v>
      </c>
      <c r="CP35" s="253">
        <f>+[1]I_Vendite!CS32*[1]I_Vendite!CS66</f>
        <v>0</v>
      </c>
      <c r="CQ35" s="253">
        <f>+[1]I_Vendite!CT32*[1]I_Vendite!CT66</f>
        <v>0</v>
      </c>
      <c r="CR35" s="253">
        <f>+[1]I_Vendite!CU32*[1]I_Vendite!CU66</f>
        <v>0</v>
      </c>
      <c r="CS35" s="253">
        <f>+[1]I_Vendite!CV32*[1]I_Vendite!CV66</f>
        <v>0</v>
      </c>
      <c r="CT35" s="253">
        <f>+[1]I_Vendite!CW32*[1]I_Vendite!CW66</f>
        <v>0</v>
      </c>
      <c r="CU35" s="253">
        <f>+[1]I_Vendite!CX32*[1]I_Vendite!CX66</f>
        <v>0</v>
      </c>
      <c r="CV35" s="253">
        <f>+[1]I_Vendite!CY32*[1]I_Vendite!CY66</f>
        <v>0</v>
      </c>
      <c r="CW35" s="253">
        <f>+[1]I_Vendite!CZ32*[1]I_Vendite!CZ66</f>
        <v>0</v>
      </c>
      <c r="CX35" s="253">
        <f>+[1]I_Vendite!DA32*[1]I_Vendite!DA66</f>
        <v>0</v>
      </c>
      <c r="CY35" s="253">
        <f>+[1]I_Vendite!DB32*[1]I_Vendite!DB66</f>
        <v>0</v>
      </c>
      <c r="CZ35" s="253">
        <f>+[1]I_Vendite!DC32*[1]I_Vendite!DC66</f>
        <v>0</v>
      </c>
      <c r="DA35" s="253">
        <f>+[1]I_Vendite!DD32*[1]I_Vendite!DD66</f>
        <v>0</v>
      </c>
      <c r="DB35" s="253">
        <f>+[1]I_Vendite!DE32*[1]I_Vendite!DE66</f>
        <v>0</v>
      </c>
      <c r="DC35" s="253">
        <f>+[1]I_Vendite!DF32*[1]I_Vendite!DF66</f>
        <v>0</v>
      </c>
      <c r="DD35" s="253">
        <f>+[1]I_Vendite!DG32*[1]I_Vendite!DG66</f>
        <v>0</v>
      </c>
      <c r="DE35" s="253">
        <f>+[1]I_Vendite!DH32*[1]I_Vendite!DH66</f>
        <v>0</v>
      </c>
      <c r="DF35" s="253">
        <f>+[1]I_Vendite!DI32*[1]I_Vendite!DI66</f>
        <v>0</v>
      </c>
      <c r="DG35" s="253">
        <f>+[1]I_Vendite!DJ32*[1]I_Vendite!DJ66</f>
        <v>0</v>
      </c>
      <c r="DH35" s="253">
        <f>+[1]I_Vendite!DK32*[1]I_Vendite!DK66</f>
        <v>0</v>
      </c>
      <c r="DI35" s="253">
        <f>+[1]I_Vendite!DL32*[1]I_Vendite!DL66</f>
        <v>0</v>
      </c>
      <c r="DJ35" s="253">
        <f>+[1]I_Vendite!DM32*[1]I_Vendite!DM66</f>
        <v>0</v>
      </c>
      <c r="DK35" s="253">
        <f>+[1]I_Vendite!DN32*[1]I_Vendite!DN66</f>
        <v>0</v>
      </c>
      <c r="DL35" s="253">
        <f>+[1]I_Vendite!DO32*[1]I_Vendite!DO66</f>
        <v>0</v>
      </c>
      <c r="DM35" s="253">
        <f>+[1]I_Vendite!DP32*[1]I_Vendite!DP66</f>
        <v>0</v>
      </c>
      <c r="DN35" s="253">
        <f>+[1]I_Vendite!DQ32*[1]I_Vendite!DQ66</f>
        <v>0</v>
      </c>
      <c r="DO35" s="253">
        <f>+[1]I_Vendite!DR32*[1]I_Vendite!DR66</f>
        <v>0</v>
      </c>
      <c r="DP35" s="253">
        <f>+[1]I_Vendite!DS32*[1]I_Vendite!DS66</f>
        <v>0</v>
      </c>
      <c r="DQ35" s="253">
        <f>+[1]I_Vendite!DT32*[1]I_Vendite!DT66</f>
        <v>0</v>
      </c>
      <c r="DR35" s="253">
        <f>+[1]I_Vendite!DU32*[1]I_Vendite!DU66</f>
        <v>0</v>
      </c>
      <c r="DS35" s="253">
        <f>+[1]I_Vendite!DV32*[1]I_Vendite!DV66</f>
        <v>0</v>
      </c>
      <c r="DT35" s="253">
        <f>+[1]I_Vendite!DW32*[1]I_Vendite!DW66</f>
        <v>0</v>
      </c>
      <c r="DU35" s="253">
        <f>+[1]I_Vendite!DX32*[1]I_Vendite!DX66</f>
        <v>0</v>
      </c>
      <c r="DV35" s="253">
        <f>+[1]I_Vendite!DY32*[1]I_Vendite!DY66</f>
        <v>0</v>
      </c>
    </row>
    <row r="36" spans="3:126" ht="15.6" thickTop="1" thickBot="1">
      <c r="C36" s="294" t="str">
        <f>+[1]I_Vendite!C33</f>
        <v>Prodotto/Servizio 30</v>
      </c>
      <c r="D36" s="294">
        <f>+[1]I_Vendite!E33</f>
        <v>0.22</v>
      </c>
      <c r="E36" s="335">
        <f>+[1]I_Vendite!G33</f>
        <v>30</v>
      </c>
      <c r="G36" s="253">
        <f>+[1]I_Vendite!J33*[1]I_Vendite!J67</f>
        <v>0</v>
      </c>
      <c r="H36" s="253">
        <f>+[1]I_Vendite!K33*[1]I_Vendite!K67</f>
        <v>0</v>
      </c>
      <c r="I36" s="253">
        <f>+[1]I_Vendite!L33*[1]I_Vendite!L67</f>
        <v>0</v>
      </c>
      <c r="J36" s="253">
        <f>+[1]I_Vendite!M33*[1]I_Vendite!M67</f>
        <v>0</v>
      </c>
      <c r="K36" s="253">
        <f>+[1]I_Vendite!N33*[1]I_Vendite!N67</f>
        <v>0</v>
      </c>
      <c r="L36" s="253">
        <f>+[1]I_Vendite!O33*[1]I_Vendite!O67</f>
        <v>0</v>
      </c>
      <c r="M36" s="253">
        <f>+[1]I_Vendite!P33*[1]I_Vendite!P67</f>
        <v>0</v>
      </c>
      <c r="N36" s="253">
        <f>+[1]I_Vendite!Q33*[1]I_Vendite!Q67</f>
        <v>0</v>
      </c>
      <c r="O36" s="253">
        <f>+[1]I_Vendite!R33*[1]I_Vendite!R67</f>
        <v>0</v>
      </c>
      <c r="P36" s="253">
        <f>+[1]I_Vendite!S33*[1]I_Vendite!S67</f>
        <v>0</v>
      </c>
      <c r="Q36" s="253">
        <f>+[1]I_Vendite!T33*[1]I_Vendite!T67</f>
        <v>0</v>
      </c>
      <c r="R36" s="253">
        <f>+[1]I_Vendite!U33*[1]I_Vendite!U67</f>
        <v>0</v>
      </c>
      <c r="S36" s="253">
        <f>+[1]I_Vendite!V33*[1]I_Vendite!V67</f>
        <v>0</v>
      </c>
      <c r="T36" s="253">
        <f>+[1]I_Vendite!W33*[1]I_Vendite!W67</f>
        <v>0</v>
      </c>
      <c r="U36" s="253">
        <f>+[1]I_Vendite!X33*[1]I_Vendite!X67</f>
        <v>0</v>
      </c>
      <c r="V36" s="253">
        <f>+[1]I_Vendite!Y33*[1]I_Vendite!Y67</f>
        <v>0</v>
      </c>
      <c r="W36" s="253">
        <f>+[1]I_Vendite!Z33*[1]I_Vendite!Z67</f>
        <v>0</v>
      </c>
      <c r="X36" s="253">
        <f>+[1]I_Vendite!AA33*[1]I_Vendite!AA67</f>
        <v>0</v>
      </c>
      <c r="Y36" s="253">
        <f>+[1]I_Vendite!AB33*[1]I_Vendite!AB67</f>
        <v>0</v>
      </c>
      <c r="Z36" s="253">
        <f>+[1]I_Vendite!AC33*[1]I_Vendite!AC67</f>
        <v>0</v>
      </c>
      <c r="AA36" s="253">
        <f>+[1]I_Vendite!AD33*[1]I_Vendite!AD67</f>
        <v>0</v>
      </c>
      <c r="AB36" s="253">
        <f>+[1]I_Vendite!AE33*[1]I_Vendite!AE67</f>
        <v>0</v>
      </c>
      <c r="AC36" s="253">
        <f>+[1]I_Vendite!AF33*[1]I_Vendite!AF67</f>
        <v>0</v>
      </c>
      <c r="AD36" s="253">
        <f>+[1]I_Vendite!AG33*[1]I_Vendite!AG67</f>
        <v>0</v>
      </c>
      <c r="AE36" s="253">
        <f>+[1]I_Vendite!AH33*[1]I_Vendite!AH67</f>
        <v>0</v>
      </c>
      <c r="AF36" s="253">
        <f>+[1]I_Vendite!AI33*[1]I_Vendite!AI67</f>
        <v>0</v>
      </c>
      <c r="AG36" s="253">
        <f>+[1]I_Vendite!AJ33*[1]I_Vendite!AJ67</f>
        <v>0</v>
      </c>
      <c r="AH36" s="253">
        <f>+[1]I_Vendite!AK33*[1]I_Vendite!AK67</f>
        <v>0</v>
      </c>
      <c r="AI36" s="253">
        <f>+[1]I_Vendite!AL33*[1]I_Vendite!AL67</f>
        <v>0</v>
      </c>
      <c r="AJ36" s="253">
        <f>+[1]I_Vendite!AM33*[1]I_Vendite!AM67</f>
        <v>0</v>
      </c>
      <c r="AK36" s="253">
        <f>+[1]I_Vendite!AN33*[1]I_Vendite!AN67</f>
        <v>0</v>
      </c>
      <c r="AL36" s="253">
        <f>+[1]I_Vendite!AO33*[1]I_Vendite!AO67</f>
        <v>0</v>
      </c>
      <c r="AM36" s="253">
        <f>+[1]I_Vendite!AP33*[1]I_Vendite!AP67</f>
        <v>0</v>
      </c>
      <c r="AN36" s="253">
        <f>+[1]I_Vendite!AQ33*[1]I_Vendite!AQ67</f>
        <v>0</v>
      </c>
      <c r="AO36" s="253">
        <f>+[1]I_Vendite!AR33*[1]I_Vendite!AR67</f>
        <v>0</v>
      </c>
      <c r="AP36" s="253">
        <f>+[1]I_Vendite!AS33*[1]I_Vendite!AS67</f>
        <v>0</v>
      </c>
      <c r="AQ36" s="253">
        <f>+[1]I_Vendite!AT33*[1]I_Vendite!AT67</f>
        <v>0</v>
      </c>
      <c r="AR36" s="253">
        <f>+[1]I_Vendite!AU33*[1]I_Vendite!AU67</f>
        <v>0</v>
      </c>
      <c r="AS36" s="253">
        <f>+[1]I_Vendite!AV33*[1]I_Vendite!AV67</f>
        <v>0</v>
      </c>
      <c r="AT36" s="253">
        <f>+[1]I_Vendite!AW33*[1]I_Vendite!AW67</f>
        <v>0</v>
      </c>
      <c r="AU36" s="253">
        <f>+[1]I_Vendite!AX33*[1]I_Vendite!AX67</f>
        <v>0</v>
      </c>
      <c r="AV36" s="253">
        <f>+[1]I_Vendite!AY33*[1]I_Vendite!AY67</f>
        <v>0</v>
      </c>
      <c r="AW36" s="253">
        <f>+[1]I_Vendite!AZ33*[1]I_Vendite!AZ67</f>
        <v>0</v>
      </c>
      <c r="AX36" s="253">
        <f>+[1]I_Vendite!BA33*[1]I_Vendite!BA67</f>
        <v>0</v>
      </c>
      <c r="AY36" s="253">
        <f>+[1]I_Vendite!BB33*[1]I_Vendite!BB67</f>
        <v>0</v>
      </c>
      <c r="AZ36" s="253">
        <f>+[1]I_Vendite!BC33*[1]I_Vendite!BC67</f>
        <v>0</v>
      </c>
      <c r="BA36" s="253">
        <f>+[1]I_Vendite!BD33*[1]I_Vendite!BD67</f>
        <v>0</v>
      </c>
      <c r="BB36" s="253">
        <f>+[1]I_Vendite!BE33*[1]I_Vendite!BE67</f>
        <v>0</v>
      </c>
      <c r="BC36" s="253">
        <f>+[1]I_Vendite!BF33*[1]I_Vendite!BF67</f>
        <v>0</v>
      </c>
      <c r="BD36" s="253">
        <f>+[1]I_Vendite!BG33*[1]I_Vendite!BG67</f>
        <v>0</v>
      </c>
      <c r="BE36" s="253">
        <f>+[1]I_Vendite!BH33*[1]I_Vendite!BH67</f>
        <v>0</v>
      </c>
      <c r="BF36" s="253">
        <f>+[1]I_Vendite!BI33*[1]I_Vendite!BI67</f>
        <v>0</v>
      </c>
      <c r="BG36" s="253">
        <f>+[1]I_Vendite!BJ33*[1]I_Vendite!BJ67</f>
        <v>0</v>
      </c>
      <c r="BH36" s="253">
        <f>+[1]I_Vendite!BK33*[1]I_Vendite!BK67</f>
        <v>0</v>
      </c>
      <c r="BI36" s="253">
        <f>+[1]I_Vendite!BL33*[1]I_Vendite!BL67</f>
        <v>0</v>
      </c>
      <c r="BJ36" s="253">
        <f>+[1]I_Vendite!BM33*[1]I_Vendite!BM67</f>
        <v>0</v>
      </c>
      <c r="BK36" s="253">
        <f>+[1]I_Vendite!BN33*[1]I_Vendite!BN67</f>
        <v>0</v>
      </c>
      <c r="BL36" s="253">
        <f>+[1]I_Vendite!BO33*[1]I_Vendite!BO67</f>
        <v>0</v>
      </c>
      <c r="BM36" s="253">
        <f>+[1]I_Vendite!BP33*[1]I_Vendite!BP67</f>
        <v>0</v>
      </c>
      <c r="BN36" s="253">
        <f>+[1]I_Vendite!BQ33*[1]I_Vendite!BQ67</f>
        <v>0</v>
      </c>
      <c r="BO36" s="253">
        <f>+[1]I_Vendite!BR33*[1]I_Vendite!BR67</f>
        <v>0</v>
      </c>
      <c r="BP36" s="253">
        <f>+[1]I_Vendite!BS33*[1]I_Vendite!BS67</f>
        <v>0</v>
      </c>
      <c r="BQ36" s="253">
        <f>+[1]I_Vendite!BT33*[1]I_Vendite!BT67</f>
        <v>0</v>
      </c>
      <c r="BR36" s="253">
        <f>+[1]I_Vendite!BU33*[1]I_Vendite!BU67</f>
        <v>0</v>
      </c>
      <c r="BS36" s="253">
        <f>+[1]I_Vendite!BV33*[1]I_Vendite!BV67</f>
        <v>0</v>
      </c>
      <c r="BT36" s="253">
        <f>+[1]I_Vendite!BW33*[1]I_Vendite!BW67</f>
        <v>0</v>
      </c>
      <c r="BU36" s="253">
        <f>+[1]I_Vendite!BX33*[1]I_Vendite!BX67</f>
        <v>0</v>
      </c>
      <c r="BV36" s="253">
        <f>+[1]I_Vendite!BY33*[1]I_Vendite!BY67</f>
        <v>0</v>
      </c>
      <c r="BW36" s="253">
        <f>+[1]I_Vendite!BZ33*[1]I_Vendite!BZ67</f>
        <v>0</v>
      </c>
      <c r="BX36" s="253">
        <f>+[1]I_Vendite!CA33*[1]I_Vendite!CA67</f>
        <v>0</v>
      </c>
      <c r="BY36" s="253">
        <f>+[1]I_Vendite!CB33*[1]I_Vendite!CB67</f>
        <v>0</v>
      </c>
      <c r="BZ36" s="253">
        <f>+[1]I_Vendite!CC33*[1]I_Vendite!CC67</f>
        <v>0</v>
      </c>
      <c r="CA36" s="253">
        <f>+[1]I_Vendite!CD33*[1]I_Vendite!CD67</f>
        <v>0</v>
      </c>
      <c r="CB36" s="253">
        <f>+[1]I_Vendite!CE33*[1]I_Vendite!CE67</f>
        <v>0</v>
      </c>
      <c r="CC36" s="253">
        <f>+[1]I_Vendite!CF33*[1]I_Vendite!CF67</f>
        <v>0</v>
      </c>
      <c r="CD36" s="253">
        <f>+[1]I_Vendite!CG33*[1]I_Vendite!CG67</f>
        <v>0</v>
      </c>
      <c r="CE36" s="253">
        <f>+[1]I_Vendite!CH33*[1]I_Vendite!CH67</f>
        <v>0</v>
      </c>
      <c r="CF36" s="253">
        <f>+[1]I_Vendite!CI33*[1]I_Vendite!CI67</f>
        <v>0</v>
      </c>
      <c r="CG36" s="253">
        <f>+[1]I_Vendite!CJ33*[1]I_Vendite!CJ67</f>
        <v>0</v>
      </c>
      <c r="CH36" s="253">
        <f>+[1]I_Vendite!CK33*[1]I_Vendite!CK67</f>
        <v>0</v>
      </c>
      <c r="CI36" s="253">
        <f>+[1]I_Vendite!CL33*[1]I_Vendite!CL67</f>
        <v>0</v>
      </c>
      <c r="CJ36" s="253">
        <f>+[1]I_Vendite!CM33*[1]I_Vendite!CM67</f>
        <v>0</v>
      </c>
      <c r="CK36" s="253">
        <f>+[1]I_Vendite!CN33*[1]I_Vendite!CN67</f>
        <v>0</v>
      </c>
      <c r="CL36" s="253">
        <f>+[1]I_Vendite!CO33*[1]I_Vendite!CO67</f>
        <v>0</v>
      </c>
      <c r="CM36" s="253">
        <f>+[1]I_Vendite!CP33*[1]I_Vendite!CP67</f>
        <v>0</v>
      </c>
      <c r="CN36" s="253">
        <f>+[1]I_Vendite!CQ33*[1]I_Vendite!CQ67</f>
        <v>0</v>
      </c>
      <c r="CO36" s="253">
        <f>+[1]I_Vendite!CR33*[1]I_Vendite!CR67</f>
        <v>0</v>
      </c>
      <c r="CP36" s="253">
        <f>+[1]I_Vendite!CS33*[1]I_Vendite!CS67</f>
        <v>0</v>
      </c>
      <c r="CQ36" s="253">
        <f>+[1]I_Vendite!CT33*[1]I_Vendite!CT67</f>
        <v>0</v>
      </c>
      <c r="CR36" s="253">
        <f>+[1]I_Vendite!CU33*[1]I_Vendite!CU67</f>
        <v>0</v>
      </c>
      <c r="CS36" s="253">
        <f>+[1]I_Vendite!CV33*[1]I_Vendite!CV67</f>
        <v>0</v>
      </c>
      <c r="CT36" s="253">
        <f>+[1]I_Vendite!CW33*[1]I_Vendite!CW67</f>
        <v>0</v>
      </c>
      <c r="CU36" s="253">
        <f>+[1]I_Vendite!CX33*[1]I_Vendite!CX67</f>
        <v>0</v>
      </c>
      <c r="CV36" s="253">
        <f>+[1]I_Vendite!CY33*[1]I_Vendite!CY67</f>
        <v>0</v>
      </c>
      <c r="CW36" s="253">
        <f>+[1]I_Vendite!CZ33*[1]I_Vendite!CZ67</f>
        <v>0</v>
      </c>
      <c r="CX36" s="253">
        <f>+[1]I_Vendite!DA33*[1]I_Vendite!DA67</f>
        <v>0</v>
      </c>
      <c r="CY36" s="253">
        <f>+[1]I_Vendite!DB33*[1]I_Vendite!DB67</f>
        <v>0</v>
      </c>
      <c r="CZ36" s="253">
        <f>+[1]I_Vendite!DC33*[1]I_Vendite!DC67</f>
        <v>0</v>
      </c>
      <c r="DA36" s="253">
        <f>+[1]I_Vendite!DD33*[1]I_Vendite!DD67</f>
        <v>0</v>
      </c>
      <c r="DB36" s="253">
        <f>+[1]I_Vendite!DE33*[1]I_Vendite!DE67</f>
        <v>0</v>
      </c>
      <c r="DC36" s="253">
        <f>+[1]I_Vendite!DF33*[1]I_Vendite!DF67</f>
        <v>0</v>
      </c>
      <c r="DD36" s="253">
        <f>+[1]I_Vendite!DG33*[1]I_Vendite!DG67</f>
        <v>0</v>
      </c>
      <c r="DE36" s="253">
        <f>+[1]I_Vendite!DH33*[1]I_Vendite!DH67</f>
        <v>0</v>
      </c>
      <c r="DF36" s="253">
        <f>+[1]I_Vendite!DI33*[1]I_Vendite!DI67</f>
        <v>0</v>
      </c>
      <c r="DG36" s="253">
        <f>+[1]I_Vendite!DJ33*[1]I_Vendite!DJ67</f>
        <v>0</v>
      </c>
      <c r="DH36" s="253">
        <f>+[1]I_Vendite!DK33*[1]I_Vendite!DK67</f>
        <v>0</v>
      </c>
      <c r="DI36" s="253">
        <f>+[1]I_Vendite!DL33*[1]I_Vendite!DL67</f>
        <v>0</v>
      </c>
      <c r="DJ36" s="253">
        <f>+[1]I_Vendite!DM33*[1]I_Vendite!DM67</f>
        <v>0</v>
      </c>
      <c r="DK36" s="253">
        <f>+[1]I_Vendite!DN33*[1]I_Vendite!DN67</f>
        <v>0</v>
      </c>
      <c r="DL36" s="253">
        <f>+[1]I_Vendite!DO33*[1]I_Vendite!DO67</f>
        <v>0</v>
      </c>
      <c r="DM36" s="253">
        <f>+[1]I_Vendite!DP33*[1]I_Vendite!DP67</f>
        <v>0</v>
      </c>
      <c r="DN36" s="253">
        <f>+[1]I_Vendite!DQ33*[1]I_Vendite!DQ67</f>
        <v>0</v>
      </c>
      <c r="DO36" s="253">
        <f>+[1]I_Vendite!DR33*[1]I_Vendite!DR67</f>
        <v>0</v>
      </c>
      <c r="DP36" s="253">
        <f>+[1]I_Vendite!DS33*[1]I_Vendite!DS67</f>
        <v>0</v>
      </c>
      <c r="DQ36" s="253">
        <f>+[1]I_Vendite!DT33*[1]I_Vendite!DT67</f>
        <v>0</v>
      </c>
      <c r="DR36" s="253">
        <f>+[1]I_Vendite!DU33*[1]I_Vendite!DU67</f>
        <v>0</v>
      </c>
      <c r="DS36" s="253">
        <f>+[1]I_Vendite!DV33*[1]I_Vendite!DV67</f>
        <v>0</v>
      </c>
      <c r="DT36" s="253">
        <f>+[1]I_Vendite!DW33*[1]I_Vendite!DW67</f>
        <v>0</v>
      </c>
      <c r="DU36" s="253">
        <f>+[1]I_Vendite!DX33*[1]I_Vendite!DX67</f>
        <v>0</v>
      </c>
      <c r="DV36" s="253">
        <f>+[1]I_Vendite!DY33*[1]I_Vendite!DY67</f>
        <v>0</v>
      </c>
    </row>
    <row r="37" spans="3:126" ht="15" thickTop="1">
      <c r="F37" s="14" t="s">
        <v>613</v>
      </c>
      <c r="G37" s="333">
        <f>SUM(G7:G36)</f>
        <v>800000</v>
      </c>
      <c r="H37" s="333">
        <f t="shared" ref="H37:BS37" si="0">SUM(H7:H36)</f>
        <v>800000</v>
      </c>
      <c r="I37" s="333">
        <f t="shared" si="0"/>
        <v>800000</v>
      </c>
      <c r="J37" s="333">
        <f t="shared" si="0"/>
        <v>800000</v>
      </c>
      <c r="K37" s="333">
        <f t="shared" si="0"/>
        <v>800000</v>
      </c>
      <c r="L37" s="333">
        <f t="shared" si="0"/>
        <v>800000</v>
      </c>
      <c r="M37" s="333">
        <f t="shared" si="0"/>
        <v>800000</v>
      </c>
      <c r="N37" s="333">
        <f t="shared" si="0"/>
        <v>800000</v>
      </c>
      <c r="O37" s="333">
        <f t="shared" si="0"/>
        <v>800000</v>
      </c>
      <c r="P37" s="333">
        <f t="shared" si="0"/>
        <v>800000</v>
      </c>
      <c r="Q37" s="333">
        <f t="shared" si="0"/>
        <v>800000</v>
      </c>
      <c r="R37" s="333">
        <f t="shared" si="0"/>
        <v>800000</v>
      </c>
      <c r="S37" s="333">
        <f t="shared" si="0"/>
        <v>800000</v>
      </c>
      <c r="T37" s="333">
        <f t="shared" si="0"/>
        <v>800000</v>
      </c>
      <c r="U37" s="333">
        <f t="shared" si="0"/>
        <v>800000</v>
      </c>
      <c r="V37" s="333">
        <f t="shared" si="0"/>
        <v>800000</v>
      </c>
      <c r="W37" s="333">
        <f t="shared" si="0"/>
        <v>800000</v>
      </c>
      <c r="X37" s="333">
        <f t="shared" si="0"/>
        <v>800000</v>
      </c>
      <c r="Y37" s="333">
        <f t="shared" si="0"/>
        <v>800000</v>
      </c>
      <c r="Z37" s="333">
        <f t="shared" si="0"/>
        <v>800000</v>
      </c>
      <c r="AA37" s="333">
        <f t="shared" si="0"/>
        <v>800000</v>
      </c>
      <c r="AB37" s="333">
        <f t="shared" si="0"/>
        <v>800000</v>
      </c>
      <c r="AC37" s="333">
        <f t="shared" si="0"/>
        <v>800000</v>
      </c>
      <c r="AD37" s="333">
        <f t="shared" si="0"/>
        <v>800000</v>
      </c>
      <c r="AE37" s="333">
        <f t="shared" si="0"/>
        <v>275000</v>
      </c>
      <c r="AF37" s="333">
        <f t="shared" si="0"/>
        <v>275000</v>
      </c>
      <c r="AG37" s="333">
        <f t="shared" si="0"/>
        <v>275000</v>
      </c>
      <c r="AH37" s="333">
        <f t="shared" si="0"/>
        <v>275000</v>
      </c>
      <c r="AI37" s="333">
        <f t="shared" si="0"/>
        <v>275000</v>
      </c>
      <c r="AJ37" s="333">
        <f t="shared" si="0"/>
        <v>275000</v>
      </c>
      <c r="AK37" s="333">
        <f t="shared" si="0"/>
        <v>275000</v>
      </c>
      <c r="AL37" s="333">
        <f t="shared" si="0"/>
        <v>275000</v>
      </c>
      <c r="AM37" s="333">
        <f t="shared" si="0"/>
        <v>275000</v>
      </c>
      <c r="AN37" s="333">
        <f t="shared" si="0"/>
        <v>275000</v>
      </c>
      <c r="AO37" s="333">
        <f t="shared" si="0"/>
        <v>275000</v>
      </c>
      <c r="AP37" s="333">
        <f t="shared" si="0"/>
        <v>275000</v>
      </c>
      <c r="AQ37" s="333">
        <f t="shared" si="0"/>
        <v>800000</v>
      </c>
      <c r="AR37" s="333">
        <f t="shared" si="0"/>
        <v>800000</v>
      </c>
      <c r="AS37" s="333">
        <f t="shared" si="0"/>
        <v>800000</v>
      </c>
      <c r="AT37" s="333">
        <f t="shared" si="0"/>
        <v>800000</v>
      </c>
      <c r="AU37" s="333">
        <f t="shared" si="0"/>
        <v>800000</v>
      </c>
      <c r="AV37" s="333">
        <f t="shared" si="0"/>
        <v>800000</v>
      </c>
      <c r="AW37" s="333">
        <f t="shared" si="0"/>
        <v>800000</v>
      </c>
      <c r="AX37" s="333">
        <f t="shared" si="0"/>
        <v>800000</v>
      </c>
      <c r="AY37" s="333">
        <f t="shared" si="0"/>
        <v>800000</v>
      </c>
      <c r="AZ37" s="333">
        <f t="shared" si="0"/>
        <v>800000</v>
      </c>
      <c r="BA37" s="333">
        <f t="shared" si="0"/>
        <v>800000</v>
      </c>
      <c r="BB37" s="333">
        <f t="shared" si="0"/>
        <v>800000</v>
      </c>
      <c r="BC37" s="333">
        <f t="shared" si="0"/>
        <v>800000</v>
      </c>
      <c r="BD37" s="333">
        <f t="shared" si="0"/>
        <v>800000</v>
      </c>
      <c r="BE37" s="333">
        <f t="shared" si="0"/>
        <v>800000</v>
      </c>
      <c r="BF37" s="333">
        <f t="shared" si="0"/>
        <v>800000</v>
      </c>
      <c r="BG37" s="333">
        <f t="shared" si="0"/>
        <v>800000</v>
      </c>
      <c r="BH37" s="333">
        <f t="shared" si="0"/>
        <v>800000</v>
      </c>
      <c r="BI37" s="333">
        <f t="shared" si="0"/>
        <v>800000</v>
      </c>
      <c r="BJ37" s="333">
        <f t="shared" si="0"/>
        <v>800000</v>
      </c>
      <c r="BK37" s="333">
        <f t="shared" si="0"/>
        <v>800000</v>
      </c>
      <c r="BL37" s="333">
        <f t="shared" si="0"/>
        <v>800000</v>
      </c>
      <c r="BM37" s="333">
        <f t="shared" si="0"/>
        <v>800000</v>
      </c>
      <c r="BN37" s="333">
        <f t="shared" si="0"/>
        <v>800000</v>
      </c>
      <c r="BO37" s="333">
        <f t="shared" si="0"/>
        <v>800000</v>
      </c>
      <c r="BP37" s="333">
        <f t="shared" si="0"/>
        <v>800000</v>
      </c>
      <c r="BQ37" s="333">
        <f t="shared" si="0"/>
        <v>800000</v>
      </c>
      <c r="BR37" s="333">
        <f t="shared" si="0"/>
        <v>800000</v>
      </c>
      <c r="BS37" s="333">
        <f t="shared" si="0"/>
        <v>800000</v>
      </c>
      <c r="BT37" s="333">
        <f t="shared" ref="BT37:DV37" si="1">SUM(BT7:BT36)</f>
        <v>800000</v>
      </c>
      <c r="BU37" s="333">
        <f t="shared" si="1"/>
        <v>800000</v>
      </c>
      <c r="BV37" s="333">
        <f t="shared" si="1"/>
        <v>800000</v>
      </c>
      <c r="BW37" s="333">
        <f t="shared" si="1"/>
        <v>800000</v>
      </c>
      <c r="BX37" s="333">
        <f t="shared" si="1"/>
        <v>800000</v>
      </c>
      <c r="BY37" s="333">
        <f t="shared" si="1"/>
        <v>800000</v>
      </c>
      <c r="BZ37" s="333">
        <f t="shared" si="1"/>
        <v>800000</v>
      </c>
      <c r="CA37" s="333">
        <f t="shared" si="1"/>
        <v>800000</v>
      </c>
      <c r="CB37" s="333">
        <f t="shared" si="1"/>
        <v>800000</v>
      </c>
      <c r="CC37" s="333">
        <f t="shared" si="1"/>
        <v>800000</v>
      </c>
      <c r="CD37" s="333">
        <f t="shared" si="1"/>
        <v>800000</v>
      </c>
      <c r="CE37" s="333">
        <f t="shared" si="1"/>
        <v>800000</v>
      </c>
      <c r="CF37" s="333">
        <f t="shared" si="1"/>
        <v>800000</v>
      </c>
      <c r="CG37" s="333">
        <f t="shared" si="1"/>
        <v>800000</v>
      </c>
      <c r="CH37" s="333">
        <f t="shared" si="1"/>
        <v>800000</v>
      </c>
      <c r="CI37" s="333">
        <f t="shared" si="1"/>
        <v>800000</v>
      </c>
      <c r="CJ37" s="333">
        <f t="shared" si="1"/>
        <v>800000</v>
      </c>
      <c r="CK37" s="333">
        <f t="shared" si="1"/>
        <v>800000</v>
      </c>
      <c r="CL37" s="333">
        <f t="shared" si="1"/>
        <v>800000</v>
      </c>
      <c r="CM37" s="333">
        <f t="shared" si="1"/>
        <v>800000</v>
      </c>
      <c r="CN37" s="333">
        <f t="shared" si="1"/>
        <v>800000</v>
      </c>
      <c r="CO37" s="333">
        <f t="shared" si="1"/>
        <v>800000</v>
      </c>
      <c r="CP37" s="333">
        <f t="shared" si="1"/>
        <v>800000</v>
      </c>
      <c r="CQ37" s="333">
        <f t="shared" si="1"/>
        <v>800000</v>
      </c>
      <c r="CR37" s="333">
        <f t="shared" si="1"/>
        <v>800000</v>
      </c>
      <c r="CS37" s="333">
        <f t="shared" si="1"/>
        <v>800000</v>
      </c>
      <c r="CT37" s="333">
        <f t="shared" si="1"/>
        <v>800000</v>
      </c>
      <c r="CU37" s="333">
        <f t="shared" si="1"/>
        <v>800000</v>
      </c>
      <c r="CV37" s="333">
        <f t="shared" si="1"/>
        <v>800000</v>
      </c>
      <c r="CW37" s="333">
        <f t="shared" si="1"/>
        <v>800000</v>
      </c>
      <c r="CX37" s="333">
        <f t="shared" si="1"/>
        <v>800000</v>
      </c>
      <c r="CY37" s="333">
        <f t="shared" si="1"/>
        <v>800000</v>
      </c>
      <c r="CZ37" s="333">
        <f t="shared" si="1"/>
        <v>800000</v>
      </c>
      <c r="DA37" s="333">
        <f t="shared" si="1"/>
        <v>800000</v>
      </c>
      <c r="DB37" s="333">
        <f t="shared" si="1"/>
        <v>800000</v>
      </c>
      <c r="DC37" s="333">
        <f t="shared" si="1"/>
        <v>800000</v>
      </c>
      <c r="DD37" s="333">
        <f t="shared" si="1"/>
        <v>800000</v>
      </c>
      <c r="DE37" s="333">
        <f t="shared" si="1"/>
        <v>800000</v>
      </c>
      <c r="DF37" s="333">
        <f t="shared" si="1"/>
        <v>800000</v>
      </c>
      <c r="DG37" s="333">
        <f t="shared" si="1"/>
        <v>800000</v>
      </c>
      <c r="DH37" s="333">
        <f t="shared" si="1"/>
        <v>800000</v>
      </c>
      <c r="DI37" s="333">
        <f t="shared" si="1"/>
        <v>800000</v>
      </c>
      <c r="DJ37" s="333">
        <f t="shared" si="1"/>
        <v>800000</v>
      </c>
      <c r="DK37" s="333">
        <f t="shared" si="1"/>
        <v>800000</v>
      </c>
      <c r="DL37" s="333">
        <f t="shared" si="1"/>
        <v>800000</v>
      </c>
      <c r="DM37" s="333">
        <f t="shared" si="1"/>
        <v>800000</v>
      </c>
      <c r="DN37" s="333">
        <f t="shared" si="1"/>
        <v>800000</v>
      </c>
      <c r="DO37" s="333">
        <f t="shared" si="1"/>
        <v>800000</v>
      </c>
      <c r="DP37" s="333">
        <f t="shared" si="1"/>
        <v>800000</v>
      </c>
      <c r="DQ37" s="333">
        <f t="shared" si="1"/>
        <v>800000</v>
      </c>
      <c r="DR37" s="333">
        <f t="shared" si="1"/>
        <v>800000</v>
      </c>
      <c r="DS37" s="333">
        <f t="shared" si="1"/>
        <v>800000</v>
      </c>
      <c r="DT37" s="333">
        <f t="shared" si="1"/>
        <v>800000</v>
      </c>
      <c r="DU37" s="333">
        <f t="shared" si="1"/>
        <v>800000</v>
      </c>
      <c r="DV37" s="333">
        <f t="shared" si="1"/>
        <v>800000</v>
      </c>
    </row>
    <row r="38" spans="3:126" ht="21.6" thickBot="1">
      <c r="C38" s="32" t="s">
        <v>618</v>
      </c>
    </row>
    <row r="39" spans="3:126" ht="15.6" thickTop="1" thickBot="1">
      <c r="C39" s="294" t="str">
        <f>+C7</f>
        <v>Prodotto/Servizio 1</v>
      </c>
      <c r="D39" s="294">
        <f>+D7</f>
        <v>0.22</v>
      </c>
      <c r="G39" s="253">
        <f>+$D39*G7</f>
        <v>66000</v>
      </c>
      <c r="H39" s="253">
        <f t="shared" ref="H39:BS42" si="2">+$D39*H7</f>
        <v>66000</v>
      </c>
      <c r="I39" s="253">
        <f t="shared" si="2"/>
        <v>66000</v>
      </c>
      <c r="J39" s="253">
        <f t="shared" si="2"/>
        <v>66000</v>
      </c>
      <c r="K39" s="253">
        <f t="shared" si="2"/>
        <v>66000</v>
      </c>
      <c r="L39" s="253">
        <f t="shared" si="2"/>
        <v>66000</v>
      </c>
      <c r="M39" s="253">
        <f t="shared" si="2"/>
        <v>66000</v>
      </c>
      <c r="N39" s="253">
        <f t="shared" si="2"/>
        <v>66000</v>
      </c>
      <c r="O39" s="253">
        <f t="shared" si="2"/>
        <v>66000</v>
      </c>
      <c r="P39" s="253">
        <f t="shared" si="2"/>
        <v>66000</v>
      </c>
      <c r="Q39" s="253">
        <f t="shared" si="2"/>
        <v>66000</v>
      </c>
      <c r="R39" s="253">
        <f t="shared" si="2"/>
        <v>66000</v>
      </c>
      <c r="S39" s="253">
        <f t="shared" si="2"/>
        <v>66000</v>
      </c>
      <c r="T39" s="253">
        <f t="shared" si="2"/>
        <v>66000</v>
      </c>
      <c r="U39" s="253">
        <f t="shared" si="2"/>
        <v>66000</v>
      </c>
      <c r="V39" s="253">
        <f t="shared" si="2"/>
        <v>66000</v>
      </c>
      <c r="W39" s="253">
        <f t="shared" si="2"/>
        <v>66000</v>
      </c>
      <c r="X39" s="253">
        <f t="shared" si="2"/>
        <v>66000</v>
      </c>
      <c r="Y39" s="253">
        <f t="shared" si="2"/>
        <v>66000</v>
      </c>
      <c r="Z39" s="253">
        <f t="shared" si="2"/>
        <v>66000</v>
      </c>
      <c r="AA39" s="253">
        <f t="shared" si="2"/>
        <v>66000</v>
      </c>
      <c r="AB39" s="253">
        <f t="shared" si="2"/>
        <v>66000</v>
      </c>
      <c r="AC39" s="253">
        <f t="shared" si="2"/>
        <v>66000</v>
      </c>
      <c r="AD39" s="253">
        <f t="shared" si="2"/>
        <v>66000</v>
      </c>
      <c r="AE39" s="253">
        <f t="shared" si="2"/>
        <v>29700</v>
      </c>
      <c r="AF39" s="253">
        <f t="shared" si="2"/>
        <v>29700</v>
      </c>
      <c r="AG39" s="253">
        <f t="shared" si="2"/>
        <v>29700</v>
      </c>
      <c r="AH39" s="253">
        <f t="shared" si="2"/>
        <v>29700</v>
      </c>
      <c r="AI39" s="253">
        <f t="shared" si="2"/>
        <v>29700</v>
      </c>
      <c r="AJ39" s="253">
        <f t="shared" si="2"/>
        <v>29700</v>
      </c>
      <c r="AK39" s="253">
        <f t="shared" si="2"/>
        <v>29700</v>
      </c>
      <c r="AL39" s="253">
        <f t="shared" si="2"/>
        <v>29700</v>
      </c>
      <c r="AM39" s="253">
        <f t="shared" si="2"/>
        <v>29700</v>
      </c>
      <c r="AN39" s="253">
        <f t="shared" si="2"/>
        <v>29700</v>
      </c>
      <c r="AO39" s="253">
        <f t="shared" si="2"/>
        <v>29700</v>
      </c>
      <c r="AP39" s="253">
        <f t="shared" si="2"/>
        <v>29700</v>
      </c>
      <c r="AQ39" s="253">
        <f t="shared" si="2"/>
        <v>66000</v>
      </c>
      <c r="AR39" s="253">
        <f t="shared" si="2"/>
        <v>66000</v>
      </c>
      <c r="AS39" s="253">
        <f t="shared" si="2"/>
        <v>66000</v>
      </c>
      <c r="AT39" s="253">
        <f t="shared" si="2"/>
        <v>66000</v>
      </c>
      <c r="AU39" s="253">
        <f t="shared" si="2"/>
        <v>66000</v>
      </c>
      <c r="AV39" s="253">
        <f t="shared" si="2"/>
        <v>66000</v>
      </c>
      <c r="AW39" s="253">
        <f t="shared" si="2"/>
        <v>66000</v>
      </c>
      <c r="AX39" s="253">
        <f t="shared" si="2"/>
        <v>66000</v>
      </c>
      <c r="AY39" s="253">
        <f t="shared" si="2"/>
        <v>66000</v>
      </c>
      <c r="AZ39" s="253">
        <f t="shared" si="2"/>
        <v>66000</v>
      </c>
      <c r="BA39" s="253">
        <f t="shared" si="2"/>
        <v>66000</v>
      </c>
      <c r="BB39" s="253">
        <f t="shared" si="2"/>
        <v>66000</v>
      </c>
      <c r="BC39" s="253">
        <f t="shared" si="2"/>
        <v>66000</v>
      </c>
      <c r="BD39" s="253">
        <f t="shared" si="2"/>
        <v>66000</v>
      </c>
      <c r="BE39" s="253">
        <f t="shared" si="2"/>
        <v>66000</v>
      </c>
      <c r="BF39" s="253">
        <f t="shared" si="2"/>
        <v>66000</v>
      </c>
      <c r="BG39" s="253">
        <f t="shared" si="2"/>
        <v>66000</v>
      </c>
      <c r="BH39" s="253">
        <f t="shared" si="2"/>
        <v>66000</v>
      </c>
      <c r="BI39" s="253">
        <f t="shared" si="2"/>
        <v>66000</v>
      </c>
      <c r="BJ39" s="253">
        <f t="shared" si="2"/>
        <v>66000</v>
      </c>
      <c r="BK39" s="253">
        <f t="shared" si="2"/>
        <v>66000</v>
      </c>
      <c r="BL39" s="253">
        <f t="shared" si="2"/>
        <v>66000</v>
      </c>
      <c r="BM39" s="253">
        <f t="shared" si="2"/>
        <v>66000</v>
      </c>
      <c r="BN39" s="253">
        <f t="shared" si="2"/>
        <v>66000</v>
      </c>
      <c r="BO39" s="253">
        <f t="shared" si="2"/>
        <v>66000</v>
      </c>
      <c r="BP39" s="253">
        <f t="shared" si="2"/>
        <v>66000</v>
      </c>
      <c r="BQ39" s="253">
        <f t="shared" si="2"/>
        <v>66000</v>
      </c>
      <c r="BR39" s="253">
        <f t="shared" si="2"/>
        <v>66000</v>
      </c>
      <c r="BS39" s="253">
        <f t="shared" si="2"/>
        <v>66000</v>
      </c>
      <c r="BT39" s="253">
        <f t="shared" ref="BT39:DV43" si="3">+$D39*BT7</f>
        <v>66000</v>
      </c>
      <c r="BU39" s="253">
        <f t="shared" si="3"/>
        <v>66000</v>
      </c>
      <c r="BV39" s="253">
        <f t="shared" si="3"/>
        <v>66000</v>
      </c>
      <c r="BW39" s="253">
        <f t="shared" si="3"/>
        <v>66000</v>
      </c>
      <c r="BX39" s="253">
        <f t="shared" si="3"/>
        <v>66000</v>
      </c>
      <c r="BY39" s="253">
        <f t="shared" si="3"/>
        <v>66000</v>
      </c>
      <c r="BZ39" s="253">
        <f t="shared" si="3"/>
        <v>66000</v>
      </c>
      <c r="CA39" s="253">
        <f t="shared" si="3"/>
        <v>66000</v>
      </c>
      <c r="CB39" s="253">
        <f t="shared" si="3"/>
        <v>66000</v>
      </c>
      <c r="CC39" s="253">
        <f t="shared" si="3"/>
        <v>66000</v>
      </c>
      <c r="CD39" s="253">
        <f t="shared" si="3"/>
        <v>66000</v>
      </c>
      <c r="CE39" s="253">
        <f t="shared" si="3"/>
        <v>66000</v>
      </c>
      <c r="CF39" s="253">
        <f t="shared" si="3"/>
        <v>66000</v>
      </c>
      <c r="CG39" s="253">
        <f t="shared" si="3"/>
        <v>66000</v>
      </c>
      <c r="CH39" s="253">
        <f t="shared" si="3"/>
        <v>66000</v>
      </c>
      <c r="CI39" s="253">
        <f t="shared" si="3"/>
        <v>66000</v>
      </c>
      <c r="CJ39" s="253">
        <f t="shared" si="3"/>
        <v>66000</v>
      </c>
      <c r="CK39" s="253">
        <f t="shared" si="3"/>
        <v>66000</v>
      </c>
      <c r="CL39" s="253">
        <f t="shared" si="3"/>
        <v>66000</v>
      </c>
      <c r="CM39" s="253">
        <f t="shared" si="3"/>
        <v>66000</v>
      </c>
      <c r="CN39" s="253">
        <f t="shared" si="3"/>
        <v>66000</v>
      </c>
      <c r="CO39" s="253">
        <f t="shared" si="3"/>
        <v>66000</v>
      </c>
      <c r="CP39" s="253">
        <f t="shared" si="3"/>
        <v>66000</v>
      </c>
      <c r="CQ39" s="253">
        <f t="shared" si="3"/>
        <v>66000</v>
      </c>
      <c r="CR39" s="253">
        <f t="shared" si="3"/>
        <v>66000</v>
      </c>
      <c r="CS39" s="253">
        <f t="shared" si="3"/>
        <v>66000</v>
      </c>
      <c r="CT39" s="253">
        <f t="shared" si="3"/>
        <v>66000</v>
      </c>
      <c r="CU39" s="253">
        <f t="shared" si="3"/>
        <v>66000</v>
      </c>
      <c r="CV39" s="253">
        <f t="shared" si="3"/>
        <v>66000</v>
      </c>
      <c r="CW39" s="253">
        <f t="shared" si="3"/>
        <v>66000</v>
      </c>
      <c r="CX39" s="253">
        <f t="shared" si="3"/>
        <v>66000</v>
      </c>
      <c r="CY39" s="253">
        <f t="shared" si="3"/>
        <v>66000</v>
      </c>
      <c r="CZ39" s="253">
        <f t="shared" si="3"/>
        <v>66000</v>
      </c>
      <c r="DA39" s="253">
        <f t="shared" si="3"/>
        <v>66000</v>
      </c>
      <c r="DB39" s="253">
        <f t="shared" si="3"/>
        <v>66000</v>
      </c>
      <c r="DC39" s="253">
        <f t="shared" si="3"/>
        <v>66000</v>
      </c>
      <c r="DD39" s="253">
        <f t="shared" si="3"/>
        <v>66000</v>
      </c>
      <c r="DE39" s="253">
        <f t="shared" si="3"/>
        <v>66000</v>
      </c>
      <c r="DF39" s="253">
        <f t="shared" si="3"/>
        <v>66000</v>
      </c>
      <c r="DG39" s="253">
        <f t="shared" si="3"/>
        <v>66000</v>
      </c>
      <c r="DH39" s="253">
        <f t="shared" si="3"/>
        <v>66000</v>
      </c>
      <c r="DI39" s="253">
        <f t="shared" si="3"/>
        <v>66000</v>
      </c>
      <c r="DJ39" s="253">
        <f t="shared" si="3"/>
        <v>66000</v>
      </c>
      <c r="DK39" s="253">
        <f t="shared" si="3"/>
        <v>66000</v>
      </c>
      <c r="DL39" s="253">
        <f t="shared" si="3"/>
        <v>66000</v>
      </c>
      <c r="DM39" s="253">
        <f t="shared" si="3"/>
        <v>66000</v>
      </c>
      <c r="DN39" s="253">
        <f t="shared" si="3"/>
        <v>66000</v>
      </c>
      <c r="DO39" s="253">
        <f t="shared" si="3"/>
        <v>66000</v>
      </c>
      <c r="DP39" s="253">
        <f t="shared" si="3"/>
        <v>66000</v>
      </c>
      <c r="DQ39" s="253">
        <f t="shared" si="3"/>
        <v>66000</v>
      </c>
      <c r="DR39" s="253">
        <f t="shared" si="3"/>
        <v>66000</v>
      </c>
      <c r="DS39" s="253">
        <f t="shared" si="3"/>
        <v>66000</v>
      </c>
      <c r="DT39" s="253">
        <f t="shared" si="3"/>
        <v>66000</v>
      </c>
      <c r="DU39" s="253">
        <f t="shared" si="3"/>
        <v>66000</v>
      </c>
      <c r="DV39" s="253">
        <f t="shared" si="3"/>
        <v>66000</v>
      </c>
    </row>
    <row r="40" spans="3:126" ht="15.6" thickTop="1" thickBot="1">
      <c r="C40" s="294" t="str">
        <f t="shared" ref="C40:D55" si="4">+C8</f>
        <v>Prodotto/Servizio 2</v>
      </c>
      <c r="D40" s="294">
        <f t="shared" si="4"/>
        <v>0.22</v>
      </c>
      <c r="G40" s="253">
        <f t="shared" ref="G40:V55" si="5">+$D40*G8</f>
        <v>66000</v>
      </c>
      <c r="H40" s="253">
        <f t="shared" si="2"/>
        <v>66000</v>
      </c>
      <c r="I40" s="253">
        <f t="shared" si="2"/>
        <v>66000</v>
      </c>
      <c r="J40" s="253">
        <f t="shared" si="2"/>
        <v>66000</v>
      </c>
      <c r="K40" s="253">
        <f t="shared" si="2"/>
        <v>66000</v>
      </c>
      <c r="L40" s="253">
        <f t="shared" si="2"/>
        <v>66000</v>
      </c>
      <c r="M40" s="253">
        <f t="shared" si="2"/>
        <v>66000</v>
      </c>
      <c r="N40" s="253">
        <f t="shared" si="2"/>
        <v>66000</v>
      </c>
      <c r="O40" s="253">
        <f t="shared" si="2"/>
        <v>66000</v>
      </c>
      <c r="P40" s="253">
        <f t="shared" si="2"/>
        <v>66000</v>
      </c>
      <c r="Q40" s="253">
        <f t="shared" si="2"/>
        <v>66000</v>
      </c>
      <c r="R40" s="253">
        <f t="shared" si="2"/>
        <v>66000</v>
      </c>
      <c r="S40" s="253">
        <f t="shared" si="2"/>
        <v>66000</v>
      </c>
      <c r="T40" s="253">
        <f t="shared" si="2"/>
        <v>66000</v>
      </c>
      <c r="U40" s="253">
        <f t="shared" si="2"/>
        <v>66000</v>
      </c>
      <c r="V40" s="253">
        <f t="shared" si="2"/>
        <v>66000</v>
      </c>
      <c r="W40" s="253">
        <f t="shared" si="2"/>
        <v>66000</v>
      </c>
      <c r="X40" s="253">
        <f t="shared" si="2"/>
        <v>66000</v>
      </c>
      <c r="Y40" s="253">
        <f t="shared" si="2"/>
        <v>66000</v>
      </c>
      <c r="Z40" s="253">
        <f t="shared" si="2"/>
        <v>66000</v>
      </c>
      <c r="AA40" s="253">
        <f t="shared" si="2"/>
        <v>66000</v>
      </c>
      <c r="AB40" s="253">
        <f t="shared" si="2"/>
        <v>66000</v>
      </c>
      <c r="AC40" s="253">
        <f t="shared" si="2"/>
        <v>66000</v>
      </c>
      <c r="AD40" s="253">
        <f t="shared" si="2"/>
        <v>66000</v>
      </c>
      <c r="AE40" s="253">
        <f t="shared" si="2"/>
        <v>22000</v>
      </c>
      <c r="AF40" s="253">
        <f t="shared" si="2"/>
        <v>22000</v>
      </c>
      <c r="AG40" s="253">
        <f t="shared" si="2"/>
        <v>22000</v>
      </c>
      <c r="AH40" s="253">
        <f t="shared" si="2"/>
        <v>22000</v>
      </c>
      <c r="AI40" s="253">
        <f t="shared" si="2"/>
        <v>22000</v>
      </c>
      <c r="AJ40" s="253">
        <f t="shared" si="2"/>
        <v>22000</v>
      </c>
      <c r="AK40" s="253">
        <f t="shared" si="2"/>
        <v>22000</v>
      </c>
      <c r="AL40" s="253">
        <f t="shared" si="2"/>
        <v>22000</v>
      </c>
      <c r="AM40" s="253">
        <f t="shared" si="2"/>
        <v>22000</v>
      </c>
      <c r="AN40" s="253">
        <f t="shared" si="2"/>
        <v>22000</v>
      </c>
      <c r="AO40" s="253">
        <f t="shared" si="2"/>
        <v>22000</v>
      </c>
      <c r="AP40" s="253">
        <f t="shared" si="2"/>
        <v>22000</v>
      </c>
      <c r="AQ40" s="253">
        <f t="shared" si="2"/>
        <v>66000</v>
      </c>
      <c r="AR40" s="253">
        <f t="shared" si="2"/>
        <v>66000</v>
      </c>
      <c r="AS40" s="253">
        <f t="shared" si="2"/>
        <v>66000</v>
      </c>
      <c r="AT40" s="253">
        <f t="shared" si="2"/>
        <v>66000</v>
      </c>
      <c r="AU40" s="253">
        <f t="shared" si="2"/>
        <v>66000</v>
      </c>
      <c r="AV40" s="253">
        <f t="shared" si="2"/>
        <v>66000</v>
      </c>
      <c r="AW40" s="253">
        <f t="shared" si="2"/>
        <v>66000</v>
      </c>
      <c r="AX40" s="253">
        <f t="shared" si="2"/>
        <v>66000</v>
      </c>
      <c r="AY40" s="253">
        <f t="shared" si="2"/>
        <v>66000</v>
      </c>
      <c r="AZ40" s="253">
        <f t="shared" si="2"/>
        <v>66000</v>
      </c>
      <c r="BA40" s="253">
        <f t="shared" si="2"/>
        <v>66000</v>
      </c>
      <c r="BB40" s="253">
        <f t="shared" si="2"/>
        <v>66000</v>
      </c>
      <c r="BC40" s="253">
        <f t="shared" si="2"/>
        <v>66000</v>
      </c>
      <c r="BD40" s="253">
        <f t="shared" si="2"/>
        <v>66000</v>
      </c>
      <c r="BE40" s="253">
        <f t="shared" si="2"/>
        <v>66000</v>
      </c>
      <c r="BF40" s="253">
        <f t="shared" si="2"/>
        <v>66000</v>
      </c>
      <c r="BG40" s="253">
        <f t="shared" si="2"/>
        <v>66000</v>
      </c>
      <c r="BH40" s="253">
        <f t="shared" si="2"/>
        <v>66000</v>
      </c>
      <c r="BI40" s="253">
        <f t="shared" si="2"/>
        <v>66000</v>
      </c>
      <c r="BJ40" s="253">
        <f t="shared" si="2"/>
        <v>66000</v>
      </c>
      <c r="BK40" s="253">
        <f t="shared" si="2"/>
        <v>66000</v>
      </c>
      <c r="BL40" s="253">
        <f t="shared" si="2"/>
        <v>66000</v>
      </c>
      <c r="BM40" s="253">
        <f t="shared" si="2"/>
        <v>66000</v>
      </c>
      <c r="BN40" s="253">
        <f t="shared" si="2"/>
        <v>66000</v>
      </c>
      <c r="BO40" s="253">
        <f t="shared" si="2"/>
        <v>66000</v>
      </c>
      <c r="BP40" s="253">
        <f t="shared" si="2"/>
        <v>66000</v>
      </c>
      <c r="BQ40" s="253">
        <f t="shared" si="2"/>
        <v>66000</v>
      </c>
      <c r="BR40" s="253">
        <f t="shared" si="2"/>
        <v>66000</v>
      </c>
      <c r="BS40" s="253">
        <f t="shared" si="2"/>
        <v>66000</v>
      </c>
      <c r="BT40" s="253">
        <f t="shared" si="3"/>
        <v>66000</v>
      </c>
      <c r="BU40" s="253">
        <f t="shared" si="3"/>
        <v>66000</v>
      </c>
      <c r="BV40" s="253">
        <f t="shared" si="3"/>
        <v>66000</v>
      </c>
      <c r="BW40" s="253">
        <f t="shared" si="3"/>
        <v>66000</v>
      </c>
      <c r="BX40" s="253">
        <f t="shared" si="3"/>
        <v>66000</v>
      </c>
      <c r="BY40" s="253">
        <f t="shared" si="3"/>
        <v>66000</v>
      </c>
      <c r="BZ40" s="253">
        <f t="shared" si="3"/>
        <v>66000</v>
      </c>
      <c r="CA40" s="253">
        <f t="shared" si="3"/>
        <v>66000</v>
      </c>
      <c r="CB40" s="253">
        <f t="shared" si="3"/>
        <v>66000</v>
      </c>
      <c r="CC40" s="253">
        <f t="shared" si="3"/>
        <v>66000</v>
      </c>
      <c r="CD40" s="253">
        <f t="shared" si="3"/>
        <v>66000</v>
      </c>
      <c r="CE40" s="253">
        <f t="shared" si="3"/>
        <v>66000</v>
      </c>
      <c r="CF40" s="253">
        <f t="shared" si="3"/>
        <v>66000</v>
      </c>
      <c r="CG40" s="253">
        <f t="shared" si="3"/>
        <v>66000</v>
      </c>
      <c r="CH40" s="253">
        <f t="shared" si="3"/>
        <v>66000</v>
      </c>
      <c r="CI40" s="253">
        <f t="shared" si="3"/>
        <v>66000</v>
      </c>
      <c r="CJ40" s="253">
        <f t="shared" si="3"/>
        <v>66000</v>
      </c>
      <c r="CK40" s="253">
        <f t="shared" si="3"/>
        <v>66000</v>
      </c>
      <c r="CL40" s="253">
        <f t="shared" si="3"/>
        <v>66000</v>
      </c>
      <c r="CM40" s="253">
        <f t="shared" si="3"/>
        <v>66000</v>
      </c>
      <c r="CN40" s="253">
        <f t="shared" si="3"/>
        <v>66000</v>
      </c>
      <c r="CO40" s="253">
        <f t="shared" si="3"/>
        <v>66000</v>
      </c>
      <c r="CP40" s="253">
        <f t="shared" si="3"/>
        <v>66000</v>
      </c>
      <c r="CQ40" s="253">
        <f t="shared" si="3"/>
        <v>66000</v>
      </c>
      <c r="CR40" s="253">
        <f t="shared" si="3"/>
        <v>66000</v>
      </c>
      <c r="CS40" s="253">
        <f t="shared" si="3"/>
        <v>66000</v>
      </c>
      <c r="CT40" s="253">
        <f t="shared" si="3"/>
        <v>66000</v>
      </c>
      <c r="CU40" s="253">
        <f t="shared" si="3"/>
        <v>66000</v>
      </c>
      <c r="CV40" s="253">
        <f t="shared" si="3"/>
        <v>66000</v>
      </c>
      <c r="CW40" s="253">
        <f t="shared" si="3"/>
        <v>66000</v>
      </c>
      <c r="CX40" s="253">
        <f t="shared" si="3"/>
        <v>66000</v>
      </c>
      <c r="CY40" s="253">
        <f t="shared" si="3"/>
        <v>66000</v>
      </c>
      <c r="CZ40" s="253">
        <f t="shared" si="3"/>
        <v>66000</v>
      </c>
      <c r="DA40" s="253">
        <f t="shared" si="3"/>
        <v>66000</v>
      </c>
      <c r="DB40" s="253">
        <f t="shared" si="3"/>
        <v>66000</v>
      </c>
      <c r="DC40" s="253">
        <f t="shared" si="3"/>
        <v>66000</v>
      </c>
      <c r="DD40" s="253">
        <f t="shared" si="3"/>
        <v>66000</v>
      </c>
      <c r="DE40" s="253">
        <f t="shared" si="3"/>
        <v>66000</v>
      </c>
      <c r="DF40" s="253">
        <f t="shared" si="3"/>
        <v>66000</v>
      </c>
      <c r="DG40" s="253">
        <f t="shared" si="3"/>
        <v>66000</v>
      </c>
      <c r="DH40" s="253">
        <f t="shared" si="3"/>
        <v>66000</v>
      </c>
      <c r="DI40" s="253">
        <f t="shared" si="3"/>
        <v>66000</v>
      </c>
      <c r="DJ40" s="253">
        <f t="shared" si="3"/>
        <v>66000</v>
      </c>
      <c r="DK40" s="253">
        <f t="shared" si="3"/>
        <v>66000</v>
      </c>
      <c r="DL40" s="253">
        <f t="shared" si="3"/>
        <v>66000</v>
      </c>
      <c r="DM40" s="253">
        <f t="shared" si="3"/>
        <v>66000</v>
      </c>
      <c r="DN40" s="253">
        <f t="shared" si="3"/>
        <v>66000</v>
      </c>
      <c r="DO40" s="253">
        <f t="shared" si="3"/>
        <v>66000</v>
      </c>
      <c r="DP40" s="253">
        <f t="shared" si="3"/>
        <v>66000</v>
      </c>
      <c r="DQ40" s="253">
        <f t="shared" si="3"/>
        <v>66000</v>
      </c>
      <c r="DR40" s="253">
        <f t="shared" si="3"/>
        <v>66000</v>
      </c>
      <c r="DS40" s="253">
        <f t="shared" si="3"/>
        <v>66000</v>
      </c>
      <c r="DT40" s="253">
        <f t="shared" si="3"/>
        <v>66000</v>
      </c>
      <c r="DU40" s="253">
        <f t="shared" si="3"/>
        <v>66000</v>
      </c>
      <c r="DV40" s="253">
        <f t="shared" si="3"/>
        <v>66000</v>
      </c>
    </row>
    <row r="41" spans="3:126" ht="15.6" thickTop="1" thickBot="1">
      <c r="C41" s="294" t="str">
        <f t="shared" si="4"/>
        <v>Prodotto/Servizio 3</v>
      </c>
      <c r="D41" s="294">
        <f t="shared" si="4"/>
        <v>0.22</v>
      </c>
      <c r="G41" s="253">
        <f t="shared" si="5"/>
        <v>44000</v>
      </c>
      <c r="H41" s="253">
        <f t="shared" si="2"/>
        <v>44000</v>
      </c>
      <c r="I41" s="253">
        <f t="shared" si="2"/>
        <v>44000</v>
      </c>
      <c r="J41" s="253">
        <f t="shared" si="2"/>
        <v>44000</v>
      </c>
      <c r="K41" s="253">
        <f t="shared" si="2"/>
        <v>44000</v>
      </c>
      <c r="L41" s="253">
        <f t="shared" si="2"/>
        <v>44000</v>
      </c>
      <c r="M41" s="253">
        <f t="shared" si="2"/>
        <v>44000</v>
      </c>
      <c r="N41" s="253">
        <f t="shared" si="2"/>
        <v>44000</v>
      </c>
      <c r="O41" s="253">
        <f t="shared" si="2"/>
        <v>44000</v>
      </c>
      <c r="P41" s="253">
        <f t="shared" si="2"/>
        <v>44000</v>
      </c>
      <c r="Q41" s="253">
        <f t="shared" si="2"/>
        <v>44000</v>
      </c>
      <c r="R41" s="253">
        <f t="shared" si="2"/>
        <v>44000</v>
      </c>
      <c r="S41" s="253">
        <f t="shared" si="2"/>
        <v>44000</v>
      </c>
      <c r="T41" s="253">
        <f t="shared" si="2"/>
        <v>44000</v>
      </c>
      <c r="U41" s="253">
        <f t="shared" si="2"/>
        <v>44000</v>
      </c>
      <c r="V41" s="253">
        <f t="shared" si="2"/>
        <v>44000</v>
      </c>
      <c r="W41" s="253">
        <f t="shared" si="2"/>
        <v>44000</v>
      </c>
      <c r="X41" s="253">
        <f t="shared" si="2"/>
        <v>44000</v>
      </c>
      <c r="Y41" s="253">
        <f t="shared" si="2"/>
        <v>44000</v>
      </c>
      <c r="Z41" s="253">
        <f t="shared" si="2"/>
        <v>44000</v>
      </c>
      <c r="AA41" s="253">
        <f t="shared" si="2"/>
        <v>44000</v>
      </c>
      <c r="AB41" s="253">
        <f t="shared" si="2"/>
        <v>44000</v>
      </c>
      <c r="AC41" s="253">
        <f t="shared" si="2"/>
        <v>44000</v>
      </c>
      <c r="AD41" s="253">
        <f t="shared" si="2"/>
        <v>44000</v>
      </c>
      <c r="AE41" s="253">
        <f t="shared" si="2"/>
        <v>8800</v>
      </c>
      <c r="AF41" s="253">
        <f t="shared" si="2"/>
        <v>8800</v>
      </c>
      <c r="AG41" s="253">
        <f t="shared" si="2"/>
        <v>8800</v>
      </c>
      <c r="AH41" s="253">
        <f t="shared" si="2"/>
        <v>8800</v>
      </c>
      <c r="AI41" s="253">
        <f t="shared" si="2"/>
        <v>8800</v>
      </c>
      <c r="AJ41" s="253">
        <f t="shared" si="2"/>
        <v>8800</v>
      </c>
      <c r="AK41" s="253">
        <f t="shared" si="2"/>
        <v>8800</v>
      </c>
      <c r="AL41" s="253">
        <f t="shared" si="2"/>
        <v>8800</v>
      </c>
      <c r="AM41" s="253">
        <f t="shared" si="2"/>
        <v>8800</v>
      </c>
      <c r="AN41" s="253">
        <f t="shared" si="2"/>
        <v>8800</v>
      </c>
      <c r="AO41" s="253">
        <f t="shared" si="2"/>
        <v>8800</v>
      </c>
      <c r="AP41" s="253">
        <f t="shared" si="2"/>
        <v>8800</v>
      </c>
      <c r="AQ41" s="253">
        <f t="shared" si="2"/>
        <v>44000</v>
      </c>
      <c r="AR41" s="253">
        <f t="shared" si="2"/>
        <v>44000</v>
      </c>
      <c r="AS41" s="253">
        <f t="shared" si="2"/>
        <v>44000</v>
      </c>
      <c r="AT41" s="253">
        <f t="shared" si="2"/>
        <v>44000</v>
      </c>
      <c r="AU41" s="253">
        <f t="shared" si="2"/>
        <v>44000</v>
      </c>
      <c r="AV41" s="253">
        <f t="shared" si="2"/>
        <v>44000</v>
      </c>
      <c r="AW41" s="253">
        <f t="shared" si="2"/>
        <v>44000</v>
      </c>
      <c r="AX41" s="253">
        <f t="shared" si="2"/>
        <v>44000</v>
      </c>
      <c r="AY41" s="253">
        <f t="shared" si="2"/>
        <v>44000</v>
      </c>
      <c r="AZ41" s="253">
        <f t="shared" si="2"/>
        <v>44000</v>
      </c>
      <c r="BA41" s="253">
        <f t="shared" si="2"/>
        <v>44000</v>
      </c>
      <c r="BB41" s="253">
        <f t="shared" si="2"/>
        <v>44000</v>
      </c>
      <c r="BC41" s="253">
        <f t="shared" si="2"/>
        <v>44000</v>
      </c>
      <c r="BD41" s="253">
        <f t="shared" si="2"/>
        <v>44000</v>
      </c>
      <c r="BE41" s="253">
        <f t="shared" si="2"/>
        <v>44000</v>
      </c>
      <c r="BF41" s="253">
        <f t="shared" si="2"/>
        <v>44000</v>
      </c>
      <c r="BG41" s="253">
        <f t="shared" si="2"/>
        <v>44000</v>
      </c>
      <c r="BH41" s="253">
        <f t="shared" si="2"/>
        <v>44000</v>
      </c>
      <c r="BI41" s="253">
        <f t="shared" si="2"/>
        <v>44000</v>
      </c>
      <c r="BJ41" s="253">
        <f t="shared" si="2"/>
        <v>44000</v>
      </c>
      <c r="BK41" s="253">
        <f t="shared" si="2"/>
        <v>44000</v>
      </c>
      <c r="BL41" s="253">
        <f t="shared" si="2"/>
        <v>44000</v>
      </c>
      <c r="BM41" s="253">
        <f t="shared" si="2"/>
        <v>44000</v>
      </c>
      <c r="BN41" s="253">
        <f t="shared" si="2"/>
        <v>44000</v>
      </c>
      <c r="BO41" s="253">
        <f t="shared" si="2"/>
        <v>44000</v>
      </c>
      <c r="BP41" s="253">
        <f t="shared" si="2"/>
        <v>44000</v>
      </c>
      <c r="BQ41" s="253">
        <f t="shared" si="2"/>
        <v>44000</v>
      </c>
      <c r="BR41" s="253">
        <f t="shared" si="2"/>
        <v>44000</v>
      </c>
      <c r="BS41" s="253">
        <f t="shared" si="2"/>
        <v>44000</v>
      </c>
      <c r="BT41" s="253">
        <f t="shared" si="3"/>
        <v>44000</v>
      </c>
      <c r="BU41" s="253">
        <f t="shared" si="3"/>
        <v>44000</v>
      </c>
      <c r="BV41" s="253">
        <f t="shared" si="3"/>
        <v>44000</v>
      </c>
      <c r="BW41" s="253">
        <f t="shared" si="3"/>
        <v>44000</v>
      </c>
      <c r="BX41" s="253">
        <f t="shared" si="3"/>
        <v>44000</v>
      </c>
      <c r="BY41" s="253">
        <f t="shared" si="3"/>
        <v>44000</v>
      </c>
      <c r="BZ41" s="253">
        <f t="shared" si="3"/>
        <v>44000</v>
      </c>
      <c r="CA41" s="253">
        <f t="shared" si="3"/>
        <v>44000</v>
      </c>
      <c r="CB41" s="253">
        <f t="shared" si="3"/>
        <v>44000</v>
      </c>
      <c r="CC41" s="253">
        <f t="shared" si="3"/>
        <v>44000</v>
      </c>
      <c r="CD41" s="253">
        <f t="shared" si="3"/>
        <v>44000</v>
      </c>
      <c r="CE41" s="253">
        <f t="shared" si="3"/>
        <v>44000</v>
      </c>
      <c r="CF41" s="253">
        <f t="shared" si="3"/>
        <v>44000</v>
      </c>
      <c r="CG41" s="253">
        <f t="shared" si="3"/>
        <v>44000</v>
      </c>
      <c r="CH41" s="253">
        <f t="shared" si="3"/>
        <v>44000</v>
      </c>
      <c r="CI41" s="253">
        <f t="shared" si="3"/>
        <v>44000</v>
      </c>
      <c r="CJ41" s="253">
        <f t="shared" si="3"/>
        <v>44000</v>
      </c>
      <c r="CK41" s="253">
        <f t="shared" si="3"/>
        <v>44000</v>
      </c>
      <c r="CL41" s="253">
        <f t="shared" si="3"/>
        <v>44000</v>
      </c>
      <c r="CM41" s="253">
        <f t="shared" si="3"/>
        <v>44000</v>
      </c>
      <c r="CN41" s="253">
        <f t="shared" si="3"/>
        <v>44000</v>
      </c>
      <c r="CO41" s="253">
        <f t="shared" si="3"/>
        <v>44000</v>
      </c>
      <c r="CP41" s="253">
        <f t="shared" si="3"/>
        <v>44000</v>
      </c>
      <c r="CQ41" s="253">
        <f t="shared" si="3"/>
        <v>44000</v>
      </c>
      <c r="CR41" s="253">
        <f t="shared" si="3"/>
        <v>44000</v>
      </c>
      <c r="CS41" s="253">
        <f t="shared" si="3"/>
        <v>44000</v>
      </c>
      <c r="CT41" s="253">
        <f t="shared" si="3"/>
        <v>44000</v>
      </c>
      <c r="CU41" s="253">
        <f t="shared" si="3"/>
        <v>44000</v>
      </c>
      <c r="CV41" s="253">
        <f t="shared" si="3"/>
        <v>44000</v>
      </c>
      <c r="CW41" s="253">
        <f t="shared" si="3"/>
        <v>44000</v>
      </c>
      <c r="CX41" s="253">
        <f t="shared" si="3"/>
        <v>44000</v>
      </c>
      <c r="CY41" s="253">
        <f t="shared" si="3"/>
        <v>44000</v>
      </c>
      <c r="CZ41" s="253">
        <f t="shared" si="3"/>
        <v>44000</v>
      </c>
      <c r="DA41" s="253">
        <f t="shared" si="3"/>
        <v>44000</v>
      </c>
      <c r="DB41" s="253">
        <f t="shared" si="3"/>
        <v>44000</v>
      </c>
      <c r="DC41" s="253">
        <f t="shared" si="3"/>
        <v>44000</v>
      </c>
      <c r="DD41" s="253">
        <f t="shared" si="3"/>
        <v>44000</v>
      </c>
      <c r="DE41" s="253">
        <f t="shared" si="3"/>
        <v>44000</v>
      </c>
      <c r="DF41" s="253">
        <f t="shared" si="3"/>
        <v>44000</v>
      </c>
      <c r="DG41" s="253">
        <f t="shared" si="3"/>
        <v>44000</v>
      </c>
      <c r="DH41" s="253">
        <f t="shared" si="3"/>
        <v>44000</v>
      </c>
      <c r="DI41" s="253">
        <f t="shared" si="3"/>
        <v>44000</v>
      </c>
      <c r="DJ41" s="253">
        <f t="shared" si="3"/>
        <v>44000</v>
      </c>
      <c r="DK41" s="253">
        <f t="shared" si="3"/>
        <v>44000</v>
      </c>
      <c r="DL41" s="253">
        <f t="shared" si="3"/>
        <v>44000</v>
      </c>
      <c r="DM41" s="253">
        <f t="shared" si="3"/>
        <v>44000</v>
      </c>
      <c r="DN41" s="253">
        <f t="shared" si="3"/>
        <v>44000</v>
      </c>
      <c r="DO41" s="253">
        <f t="shared" si="3"/>
        <v>44000</v>
      </c>
      <c r="DP41" s="253">
        <f t="shared" si="3"/>
        <v>44000</v>
      </c>
      <c r="DQ41" s="253">
        <f t="shared" si="3"/>
        <v>44000</v>
      </c>
      <c r="DR41" s="253">
        <f t="shared" si="3"/>
        <v>44000</v>
      </c>
      <c r="DS41" s="253">
        <f t="shared" si="3"/>
        <v>44000</v>
      </c>
      <c r="DT41" s="253">
        <f t="shared" si="3"/>
        <v>44000</v>
      </c>
      <c r="DU41" s="253">
        <f t="shared" si="3"/>
        <v>44000</v>
      </c>
      <c r="DV41" s="253">
        <f t="shared" si="3"/>
        <v>44000</v>
      </c>
    </row>
    <row r="42" spans="3:126" ht="15.6" thickTop="1" thickBot="1">
      <c r="C42" s="294" t="str">
        <f t="shared" si="4"/>
        <v>Prodotto/Servizio 4</v>
      </c>
      <c r="D42" s="294">
        <f t="shared" si="4"/>
        <v>0.22</v>
      </c>
      <c r="G42" s="253">
        <f t="shared" si="5"/>
        <v>0</v>
      </c>
      <c r="H42" s="253">
        <f t="shared" si="2"/>
        <v>0</v>
      </c>
      <c r="I42" s="253">
        <f t="shared" si="2"/>
        <v>0</v>
      </c>
      <c r="J42" s="253">
        <f t="shared" si="2"/>
        <v>0</v>
      </c>
      <c r="K42" s="253">
        <f t="shared" si="2"/>
        <v>0</v>
      </c>
      <c r="L42" s="253">
        <f t="shared" si="2"/>
        <v>0</v>
      </c>
      <c r="M42" s="253">
        <f t="shared" si="2"/>
        <v>0</v>
      </c>
      <c r="N42" s="253">
        <f t="shared" si="2"/>
        <v>0</v>
      </c>
      <c r="O42" s="253">
        <f t="shared" si="2"/>
        <v>0</v>
      </c>
      <c r="P42" s="253">
        <f t="shared" si="2"/>
        <v>0</v>
      </c>
      <c r="Q42" s="253">
        <f t="shared" si="2"/>
        <v>0</v>
      </c>
      <c r="R42" s="253">
        <f t="shared" si="2"/>
        <v>0</v>
      </c>
      <c r="S42" s="253">
        <f t="shared" si="2"/>
        <v>0</v>
      </c>
      <c r="T42" s="253">
        <f t="shared" si="2"/>
        <v>0</v>
      </c>
      <c r="U42" s="253">
        <f t="shared" si="2"/>
        <v>0</v>
      </c>
      <c r="V42" s="253">
        <f t="shared" si="2"/>
        <v>0</v>
      </c>
      <c r="W42" s="253">
        <f t="shared" si="2"/>
        <v>0</v>
      </c>
      <c r="X42" s="253">
        <f t="shared" si="2"/>
        <v>0</v>
      </c>
      <c r="Y42" s="253">
        <f t="shared" si="2"/>
        <v>0</v>
      </c>
      <c r="Z42" s="253">
        <f t="shared" si="2"/>
        <v>0</v>
      </c>
      <c r="AA42" s="253">
        <f t="shared" si="2"/>
        <v>0</v>
      </c>
      <c r="AB42" s="253">
        <f t="shared" si="2"/>
        <v>0</v>
      </c>
      <c r="AC42" s="253">
        <f t="shared" si="2"/>
        <v>0</v>
      </c>
      <c r="AD42" s="253">
        <f t="shared" si="2"/>
        <v>0</v>
      </c>
      <c r="AE42" s="253">
        <f t="shared" si="2"/>
        <v>0</v>
      </c>
      <c r="AF42" s="253">
        <f t="shared" si="2"/>
        <v>0</v>
      </c>
      <c r="AG42" s="253">
        <f t="shared" si="2"/>
        <v>0</v>
      </c>
      <c r="AH42" s="253">
        <f t="shared" si="2"/>
        <v>0</v>
      </c>
      <c r="AI42" s="253">
        <f t="shared" si="2"/>
        <v>0</v>
      </c>
      <c r="AJ42" s="253">
        <f t="shared" si="2"/>
        <v>0</v>
      </c>
      <c r="AK42" s="253">
        <f t="shared" si="2"/>
        <v>0</v>
      </c>
      <c r="AL42" s="253">
        <f t="shared" si="2"/>
        <v>0</v>
      </c>
      <c r="AM42" s="253">
        <f t="shared" si="2"/>
        <v>0</v>
      </c>
      <c r="AN42" s="253">
        <f t="shared" si="2"/>
        <v>0</v>
      </c>
      <c r="AO42" s="253">
        <f t="shared" si="2"/>
        <v>0</v>
      </c>
      <c r="AP42" s="253">
        <f t="shared" si="2"/>
        <v>0</v>
      </c>
      <c r="AQ42" s="253">
        <f t="shared" si="2"/>
        <v>0</v>
      </c>
      <c r="AR42" s="253">
        <f t="shared" si="2"/>
        <v>0</v>
      </c>
      <c r="AS42" s="253">
        <f t="shared" si="2"/>
        <v>0</v>
      </c>
      <c r="AT42" s="253">
        <f t="shared" si="2"/>
        <v>0</v>
      </c>
      <c r="AU42" s="253">
        <f t="shared" si="2"/>
        <v>0</v>
      </c>
      <c r="AV42" s="253">
        <f t="shared" si="2"/>
        <v>0</v>
      </c>
      <c r="AW42" s="253">
        <f t="shared" si="2"/>
        <v>0</v>
      </c>
      <c r="AX42" s="253">
        <f t="shared" si="2"/>
        <v>0</v>
      </c>
      <c r="AY42" s="253">
        <f t="shared" si="2"/>
        <v>0</v>
      </c>
      <c r="AZ42" s="253">
        <f t="shared" si="2"/>
        <v>0</v>
      </c>
      <c r="BA42" s="253">
        <f t="shared" si="2"/>
        <v>0</v>
      </c>
      <c r="BB42" s="253">
        <f t="shared" si="2"/>
        <v>0</v>
      </c>
      <c r="BC42" s="253">
        <f t="shared" si="2"/>
        <v>0</v>
      </c>
      <c r="BD42" s="253">
        <f t="shared" si="2"/>
        <v>0</v>
      </c>
      <c r="BE42" s="253">
        <f t="shared" si="2"/>
        <v>0</v>
      </c>
      <c r="BF42" s="253">
        <f t="shared" si="2"/>
        <v>0</v>
      </c>
      <c r="BG42" s="253">
        <f t="shared" si="2"/>
        <v>0</v>
      </c>
      <c r="BH42" s="253">
        <f t="shared" si="2"/>
        <v>0</v>
      </c>
      <c r="BI42" s="253">
        <f t="shared" si="2"/>
        <v>0</v>
      </c>
      <c r="BJ42" s="253">
        <f t="shared" si="2"/>
        <v>0</v>
      </c>
      <c r="BK42" s="253">
        <f t="shared" si="2"/>
        <v>0</v>
      </c>
      <c r="BL42" s="253">
        <f t="shared" si="2"/>
        <v>0</v>
      </c>
      <c r="BM42" s="253">
        <f t="shared" si="2"/>
        <v>0</v>
      </c>
      <c r="BN42" s="253">
        <f t="shared" si="2"/>
        <v>0</v>
      </c>
      <c r="BO42" s="253">
        <f t="shared" si="2"/>
        <v>0</v>
      </c>
      <c r="BP42" s="253">
        <f t="shared" si="2"/>
        <v>0</v>
      </c>
      <c r="BQ42" s="253">
        <f t="shared" si="2"/>
        <v>0</v>
      </c>
      <c r="BR42" s="253">
        <f t="shared" si="2"/>
        <v>0</v>
      </c>
      <c r="BS42" s="253">
        <f t="shared" ref="BS42" si="6">+$D42*BS10</f>
        <v>0</v>
      </c>
      <c r="BT42" s="253">
        <f t="shared" si="3"/>
        <v>0</v>
      </c>
      <c r="BU42" s="253">
        <f t="shared" si="3"/>
        <v>0</v>
      </c>
      <c r="BV42" s="253">
        <f t="shared" si="3"/>
        <v>0</v>
      </c>
      <c r="BW42" s="253">
        <f t="shared" si="3"/>
        <v>0</v>
      </c>
      <c r="BX42" s="253">
        <f t="shared" si="3"/>
        <v>0</v>
      </c>
      <c r="BY42" s="253">
        <f t="shared" si="3"/>
        <v>0</v>
      </c>
      <c r="BZ42" s="253">
        <f t="shared" si="3"/>
        <v>0</v>
      </c>
      <c r="CA42" s="253">
        <f t="shared" si="3"/>
        <v>0</v>
      </c>
      <c r="CB42" s="253">
        <f t="shared" si="3"/>
        <v>0</v>
      </c>
      <c r="CC42" s="253">
        <f t="shared" si="3"/>
        <v>0</v>
      </c>
      <c r="CD42" s="253">
        <f t="shared" si="3"/>
        <v>0</v>
      </c>
      <c r="CE42" s="253">
        <f t="shared" si="3"/>
        <v>0</v>
      </c>
      <c r="CF42" s="253">
        <f t="shared" si="3"/>
        <v>0</v>
      </c>
      <c r="CG42" s="253">
        <f t="shared" si="3"/>
        <v>0</v>
      </c>
      <c r="CH42" s="253">
        <f t="shared" si="3"/>
        <v>0</v>
      </c>
      <c r="CI42" s="253">
        <f t="shared" si="3"/>
        <v>0</v>
      </c>
      <c r="CJ42" s="253">
        <f t="shared" si="3"/>
        <v>0</v>
      </c>
      <c r="CK42" s="253">
        <f t="shared" si="3"/>
        <v>0</v>
      </c>
      <c r="CL42" s="253">
        <f t="shared" si="3"/>
        <v>0</v>
      </c>
      <c r="CM42" s="253">
        <f t="shared" si="3"/>
        <v>0</v>
      </c>
      <c r="CN42" s="253">
        <f t="shared" si="3"/>
        <v>0</v>
      </c>
      <c r="CO42" s="253">
        <f t="shared" si="3"/>
        <v>0</v>
      </c>
      <c r="CP42" s="253">
        <f t="shared" si="3"/>
        <v>0</v>
      </c>
      <c r="CQ42" s="253">
        <f t="shared" si="3"/>
        <v>0</v>
      </c>
      <c r="CR42" s="253">
        <f t="shared" si="3"/>
        <v>0</v>
      </c>
      <c r="CS42" s="253">
        <f t="shared" si="3"/>
        <v>0</v>
      </c>
      <c r="CT42" s="253">
        <f t="shared" si="3"/>
        <v>0</v>
      </c>
      <c r="CU42" s="253">
        <f t="shared" si="3"/>
        <v>0</v>
      </c>
      <c r="CV42" s="253">
        <f t="shared" si="3"/>
        <v>0</v>
      </c>
      <c r="CW42" s="253">
        <f t="shared" si="3"/>
        <v>0</v>
      </c>
      <c r="CX42" s="253">
        <f t="shared" si="3"/>
        <v>0</v>
      </c>
      <c r="CY42" s="253">
        <f t="shared" si="3"/>
        <v>0</v>
      </c>
      <c r="CZ42" s="253">
        <f t="shared" si="3"/>
        <v>0</v>
      </c>
      <c r="DA42" s="253">
        <f t="shared" si="3"/>
        <v>0</v>
      </c>
      <c r="DB42" s="253">
        <f t="shared" si="3"/>
        <v>0</v>
      </c>
      <c r="DC42" s="253">
        <f t="shared" si="3"/>
        <v>0</v>
      </c>
      <c r="DD42" s="253">
        <f t="shared" si="3"/>
        <v>0</v>
      </c>
      <c r="DE42" s="253">
        <f t="shared" si="3"/>
        <v>0</v>
      </c>
      <c r="DF42" s="253">
        <f t="shared" si="3"/>
        <v>0</v>
      </c>
      <c r="DG42" s="253">
        <f t="shared" si="3"/>
        <v>0</v>
      </c>
      <c r="DH42" s="253">
        <f t="shared" si="3"/>
        <v>0</v>
      </c>
      <c r="DI42" s="253">
        <f t="shared" si="3"/>
        <v>0</v>
      </c>
      <c r="DJ42" s="253">
        <f t="shared" si="3"/>
        <v>0</v>
      </c>
      <c r="DK42" s="253">
        <f t="shared" si="3"/>
        <v>0</v>
      </c>
      <c r="DL42" s="253">
        <f t="shared" si="3"/>
        <v>0</v>
      </c>
      <c r="DM42" s="253">
        <f t="shared" si="3"/>
        <v>0</v>
      </c>
      <c r="DN42" s="253">
        <f t="shared" si="3"/>
        <v>0</v>
      </c>
      <c r="DO42" s="253">
        <f t="shared" si="3"/>
        <v>0</v>
      </c>
      <c r="DP42" s="253">
        <f t="shared" si="3"/>
        <v>0</v>
      </c>
      <c r="DQ42" s="253">
        <f t="shared" si="3"/>
        <v>0</v>
      </c>
      <c r="DR42" s="253">
        <f t="shared" si="3"/>
        <v>0</v>
      </c>
      <c r="DS42" s="253">
        <f t="shared" si="3"/>
        <v>0</v>
      </c>
      <c r="DT42" s="253">
        <f t="shared" si="3"/>
        <v>0</v>
      </c>
      <c r="DU42" s="253">
        <f t="shared" si="3"/>
        <v>0</v>
      </c>
      <c r="DV42" s="253">
        <f t="shared" si="3"/>
        <v>0</v>
      </c>
    </row>
    <row r="43" spans="3:126" ht="15.6" thickTop="1" thickBot="1">
      <c r="C43" s="294" t="str">
        <f t="shared" si="4"/>
        <v>Prodotto/Servizio 5</v>
      </c>
      <c r="D43" s="294">
        <f t="shared" si="4"/>
        <v>0.22</v>
      </c>
      <c r="G43" s="253">
        <f t="shared" si="5"/>
        <v>0</v>
      </c>
      <c r="H43" s="253">
        <f t="shared" si="5"/>
        <v>0</v>
      </c>
      <c r="I43" s="253">
        <f t="shared" si="5"/>
        <v>0</v>
      </c>
      <c r="J43" s="253">
        <f t="shared" si="5"/>
        <v>0</v>
      </c>
      <c r="K43" s="253">
        <f t="shared" si="5"/>
        <v>0</v>
      </c>
      <c r="L43" s="253">
        <f t="shared" si="5"/>
        <v>0</v>
      </c>
      <c r="M43" s="253">
        <f t="shared" si="5"/>
        <v>0</v>
      </c>
      <c r="N43" s="253">
        <f t="shared" si="5"/>
        <v>0</v>
      </c>
      <c r="O43" s="253">
        <f t="shared" si="5"/>
        <v>0</v>
      </c>
      <c r="P43" s="253">
        <f t="shared" si="5"/>
        <v>0</v>
      </c>
      <c r="Q43" s="253">
        <f t="shared" si="5"/>
        <v>0</v>
      </c>
      <c r="R43" s="253">
        <f t="shared" si="5"/>
        <v>0</v>
      </c>
      <c r="S43" s="253">
        <f t="shared" si="5"/>
        <v>0</v>
      </c>
      <c r="T43" s="253">
        <f t="shared" si="5"/>
        <v>0</v>
      </c>
      <c r="U43" s="253">
        <f t="shared" si="5"/>
        <v>0</v>
      </c>
      <c r="V43" s="253">
        <f t="shared" si="5"/>
        <v>0</v>
      </c>
      <c r="W43" s="253">
        <f t="shared" ref="W43:CH47" si="7">+$D43*W11</f>
        <v>0</v>
      </c>
      <c r="X43" s="253">
        <f t="shared" si="7"/>
        <v>0</v>
      </c>
      <c r="Y43" s="253">
        <f t="shared" si="7"/>
        <v>0</v>
      </c>
      <c r="Z43" s="253">
        <f t="shared" si="7"/>
        <v>0</v>
      </c>
      <c r="AA43" s="253">
        <f t="shared" si="7"/>
        <v>0</v>
      </c>
      <c r="AB43" s="253">
        <f t="shared" si="7"/>
        <v>0</v>
      </c>
      <c r="AC43" s="253">
        <f t="shared" si="7"/>
        <v>0</v>
      </c>
      <c r="AD43" s="253">
        <f t="shared" si="7"/>
        <v>0</v>
      </c>
      <c r="AE43" s="253">
        <f t="shared" si="7"/>
        <v>0</v>
      </c>
      <c r="AF43" s="253">
        <f t="shared" si="7"/>
        <v>0</v>
      </c>
      <c r="AG43" s="253">
        <f t="shared" si="7"/>
        <v>0</v>
      </c>
      <c r="AH43" s="253">
        <f t="shared" si="7"/>
        <v>0</v>
      </c>
      <c r="AI43" s="253">
        <f t="shared" si="7"/>
        <v>0</v>
      </c>
      <c r="AJ43" s="253">
        <f t="shared" si="7"/>
        <v>0</v>
      </c>
      <c r="AK43" s="253">
        <f t="shared" si="7"/>
        <v>0</v>
      </c>
      <c r="AL43" s="253">
        <f t="shared" si="7"/>
        <v>0</v>
      </c>
      <c r="AM43" s="253">
        <f t="shared" si="7"/>
        <v>0</v>
      </c>
      <c r="AN43" s="253">
        <f t="shared" si="7"/>
        <v>0</v>
      </c>
      <c r="AO43" s="253">
        <f t="shared" si="7"/>
        <v>0</v>
      </c>
      <c r="AP43" s="253">
        <f t="shared" si="7"/>
        <v>0</v>
      </c>
      <c r="AQ43" s="253">
        <f t="shared" si="7"/>
        <v>0</v>
      </c>
      <c r="AR43" s="253">
        <f t="shared" si="7"/>
        <v>0</v>
      </c>
      <c r="AS43" s="253">
        <f t="shared" si="7"/>
        <v>0</v>
      </c>
      <c r="AT43" s="253">
        <f t="shared" si="7"/>
        <v>0</v>
      </c>
      <c r="AU43" s="253">
        <f t="shared" si="7"/>
        <v>0</v>
      </c>
      <c r="AV43" s="253">
        <f t="shared" si="7"/>
        <v>0</v>
      </c>
      <c r="AW43" s="253">
        <f t="shared" si="7"/>
        <v>0</v>
      </c>
      <c r="AX43" s="253">
        <f t="shared" si="7"/>
        <v>0</v>
      </c>
      <c r="AY43" s="253">
        <f t="shared" si="7"/>
        <v>0</v>
      </c>
      <c r="AZ43" s="253">
        <f t="shared" si="7"/>
        <v>0</v>
      </c>
      <c r="BA43" s="253">
        <f t="shared" si="7"/>
        <v>0</v>
      </c>
      <c r="BB43" s="253">
        <f t="shared" si="7"/>
        <v>0</v>
      </c>
      <c r="BC43" s="253">
        <f t="shared" si="7"/>
        <v>0</v>
      </c>
      <c r="BD43" s="253">
        <f t="shared" si="7"/>
        <v>0</v>
      </c>
      <c r="BE43" s="253">
        <f t="shared" si="7"/>
        <v>0</v>
      </c>
      <c r="BF43" s="253">
        <f t="shared" si="7"/>
        <v>0</v>
      </c>
      <c r="BG43" s="253">
        <f t="shared" si="7"/>
        <v>0</v>
      </c>
      <c r="BH43" s="253">
        <f t="shared" si="7"/>
        <v>0</v>
      </c>
      <c r="BI43" s="253">
        <f t="shared" si="7"/>
        <v>0</v>
      </c>
      <c r="BJ43" s="253">
        <f t="shared" si="7"/>
        <v>0</v>
      </c>
      <c r="BK43" s="253">
        <f t="shared" si="7"/>
        <v>0</v>
      </c>
      <c r="BL43" s="253">
        <f t="shared" si="7"/>
        <v>0</v>
      </c>
      <c r="BM43" s="253">
        <f t="shared" si="7"/>
        <v>0</v>
      </c>
      <c r="BN43" s="253">
        <f t="shared" si="7"/>
        <v>0</v>
      </c>
      <c r="BO43" s="253">
        <f t="shared" si="7"/>
        <v>0</v>
      </c>
      <c r="BP43" s="253">
        <f t="shared" si="7"/>
        <v>0</v>
      </c>
      <c r="BQ43" s="253">
        <f t="shared" si="7"/>
        <v>0</v>
      </c>
      <c r="BR43" s="253">
        <f t="shared" si="7"/>
        <v>0</v>
      </c>
      <c r="BS43" s="253">
        <f t="shared" si="7"/>
        <v>0</v>
      </c>
      <c r="BT43" s="253">
        <f t="shared" si="3"/>
        <v>0</v>
      </c>
      <c r="BU43" s="253">
        <f t="shared" si="3"/>
        <v>0</v>
      </c>
      <c r="BV43" s="253">
        <f t="shared" si="3"/>
        <v>0</v>
      </c>
      <c r="BW43" s="253">
        <f t="shared" si="3"/>
        <v>0</v>
      </c>
      <c r="BX43" s="253">
        <f t="shared" si="3"/>
        <v>0</v>
      </c>
      <c r="BY43" s="253">
        <f t="shared" si="3"/>
        <v>0</v>
      </c>
      <c r="BZ43" s="253">
        <f t="shared" si="3"/>
        <v>0</v>
      </c>
      <c r="CA43" s="253">
        <f t="shared" si="3"/>
        <v>0</v>
      </c>
      <c r="CB43" s="253">
        <f t="shared" si="3"/>
        <v>0</v>
      </c>
      <c r="CC43" s="253">
        <f t="shared" si="3"/>
        <v>0</v>
      </c>
      <c r="CD43" s="253">
        <f t="shared" si="3"/>
        <v>0</v>
      </c>
      <c r="CE43" s="253">
        <f t="shared" si="3"/>
        <v>0</v>
      </c>
      <c r="CF43" s="253">
        <f t="shared" si="3"/>
        <v>0</v>
      </c>
      <c r="CG43" s="253">
        <f t="shared" si="3"/>
        <v>0</v>
      </c>
      <c r="CH43" s="253">
        <f t="shared" si="3"/>
        <v>0</v>
      </c>
      <c r="CI43" s="253">
        <f t="shared" si="3"/>
        <v>0</v>
      </c>
      <c r="CJ43" s="253">
        <f t="shared" si="3"/>
        <v>0</v>
      </c>
      <c r="CK43" s="253">
        <f t="shared" si="3"/>
        <v>0</v>
      </c>
      <c r="CL43" s="253">
        <f t="shared" si="3"/>
        <v>0</v>
      </c>
      <c r="CM43" s="253">
        <f t="shared" si="3"/>
        <v>0</v>
      </c>
      <c r="CN43" s="253">
        <f t="shared" si="3"/>
        <v>0</v>
      </c>
      <c r="CO43" s="253">
        <f t="shared" si="3"/>
        <v>0</v>
      </c>
      <c r="CP43" s="253">
        <f t="shared" si="3"/>
        <v>0</v>
      </c>
      <c r="CQ43" s="253">
        <f t="shared" si="3"/>
        <v>0</v>
      </c>
      <c r="CR43" s="253">
        <f t="shared" si="3"/>
        <v>0</v>
      </c>
      <c r="CS43" s="253">
        <f t="shared" si="3"/>
        <v>0</v>
      </c>
      <c r="CT43" s="253">
        <f t="shared" si="3"/>
        <v>0</v>
      </c>
      <c r="CU43" s="253">
        <f t="shared" si="3"/>
        <v>0</v>
      </c>
      <c r="CV43" s="253">
        <f t="shared" si="3"/>
        <v>0</v>
      </c>
      <c r="CW43" s="253">
        <f t="shared" si="3"/>
        <v>0</v>
      </c>
      <c r="CX43" s="253">
        <f t="shared" si="3"/>
        <v>0</v>
      </c>
      <c r="CY43" s="253">
        <f t="shared" si="3"/>
        <v>0</v>
      </c>
      <c r="CZ43" s="253">
        <f t="shared" si="3"/>
        <v>0</v>
      </c>
      <c r="DA43" s="253">
        <f t="shared" si="3"/>
        <v>0</v>
      </c>
      <c r="DB43" s="253">
        <f t="shared" si="3"/>
        <v>0</v>
      </c>
      <c r="DC43" s="253">
        <f t="shared" ref="DC43:DV43" si="8">+$D43*DC11</f>
        <v>0</v>
      </c>
      <c r="DD43" s="253">
        <f t="shared" si="8"/>
        <v>0</v>
      </c>
      <c r="DE43" s="253">
        <f t="shared" si="8"/>
        <v>0</v>
      </c>
      <c r="DF43" s="253">
        <f t="shared" si="8"/>
        <v>0</v>
      </c>
      <c r="DG43" s="253">
        <f t="shared" si="8"/>
        <v>0</v>
      </c>
      <c r="DH43" s="253">
        <f t="shared" si="8"/>
        <v>0</v>
      </c>
      <c r="DI43" s="253">
        <f t="shared" si="8"/>
        <v>0</v>
      </c>
      <c r="DJ43" s="253">
        <f t="shared" si="8"/>
        <v>0</v>
      </c>
      <c r="DK43" s="253">
        <f t="shared" si="8"/>
        <v>0</v>
      </c>
      <c r="DL43" s="253">
        <f t="shared" si="8"/>
        <v>0</v>
      </c>
      <c r="DM43" s="253">
        <f t="shared" si="8"/>
        <v>0</v>
      </c>
      <c r="DN43" s="253">
        <f t="shared" si="8"/>
        <v>0</v>
      </c>
      <c r="DO43" s="253">
        <f t="shared" si="8"/>
        <v>0</v>
      </c>
      <c r="DP43" s="253">
        <f t="shared" si="8"/>
        <v>0</v>
      </c>
      <c r="DQ43" s="253">
        <f t="shared" si="8"/>
        <v>0</v>
      </c>
      <c r="DR43" s="253">
        <f t="shared" si="8"/>
        <v>0</v>
      </c>
      <c r="DS43" s="253">
        <f t="shared" si="8"/>
        <v>0</v>
      </c>
      <c r="DT43" s="253">
        <f t="shared" si="8"/>
        <v>0</v>
      </c>
      <c r="DU43" s="253">
        <f t="shared" si="8"/>
        <v>0</v>
      </c>
      <c r="DV43" s="253">
        <f t="shared" si="8"/>
        <v>0</v>
      </c>
    </row>
    <row r="44" spans="3:126" ht="15.6" thickTop="1" thickBot="1">
      <c r="C44" s="294" t="str">
        <f t="shared" si="4"/>
        <v>Prodotto/Servizio 6</v>
      </c>
      <c r="D44" s="294">
        <f t="shared" si="4"/>
        <v>0.22</v>
      </c>
      <c r="G44" s="253">
        <f t="shared" si="5"/>
        <v>0</v>
      </c>
      <c r="H44" s="253">
        <f t="shared" si="5"/>
        <v>0</v>
      </c>
      <c r="I44" s="253">
        <f t="shared" si="5"/>
        <v>0</v>
      </c>
      <c r="J44" s="253">
        <f t="shared" si="5"/>
        <v>0</v>
      </c>
      <c r="K44" s="253">
        <f t="shared" si="5"/>
        <v>0</v>
      </c>
      <c r="L44" s="253">
        <f t="shared" si="5"/>
        <v>0</v>
      </c>
      <c r="M44" s="253">
        <f t="shared" si="5"/>
        <v>0</v>
      </c>
      <c r="N44" s="253">
        <f t="shared" si="5"/>
        <v>0</v>
      </c>
      <c r="O44" s="253">
        <f t="shared" si="5"/>
        <v>0</v>
      </c>
      <c r="P44" s="253">
        <f t="shared" si="5"/>
        <v>0</v>
      </c>
      <c r="Q44" s="253">
        <f t="shared" si="5"/>
        <v>0</v>
      </c>
      <c r="R44" s="253">
        <f t="shared" si="5"/>
        <v>0</v>
      </c>
      <c r="S44" s="253">
        <f t="shared" si="5"/>
        <v>0</v>
      </c>
      <c r="T44" s="253">
        <f t="shared" si="5"/>
        <v>0</v>
      </c>
      <c r="U44" s="253">
        <f t="shared" si="5"/>
        <v>0</v>
      </c>
      <c r="V44" s="253">
        <f t="shared" si="5"/>
        <v>0</v>
      </c>
      <c r="W44" s="253">
        <f t="shared" si="7"/>
        <v>0</v>
      </c>
      <c r="X44" s="253">
        <f t="shared" si="7"/>
        <v>0</v>
      </c>
      <c r="Y44" s="253">
        <f t="shared" si="7"/>
        <v>0</v>
      </c>
      <c r="Z44" s="253">
        <f t="shared" si="7"/>
        <v>0</v>
      </c>
      <c r="AA44" s="253">
        <f t="shared" si="7"/>
        <v>0</v>
      </c>
      <c r="AB44" s="253">
        <f t="shared" si="7"/>
        <v>0</v>
      </c>
      <c r="AC44" s="253">
        <f t="shared" si="7"/>
        <v>0</v>
      </c>
      <c r="AD44" s="253">
        <f t="shared" si="7"/>
        <v>0</v>
      </c>
      <c r="AE44" s="253">
        <f t="shared" si="7"/>
        <v>0</v>
      </c>
      <c r="AF44" s="253">
        <f t="shared" si="7"/>
        <v>0</v>
      </c>
      <c r="AG44" s="253">
        <f t="shared" si="7"/>
        <v>0</v>
      </c>
      <c r="AH44" s="253">
        <f t="shared" si="7"/>
        <v>0</v>
      </c>
      <c r="AI44" s="253">
        <f t="shared" si="7"/>
        <v>0</v>
      </c>
      <c r="AJ44" s="253">
        <f t="shared" si="7"/>
        <v>0</v>
      </c>
      <c r="AK44" s="253">
        <f t="shared" si="7"/>
        <v>0</v>
      </c>
      <c r="AL44" s="253">
        <f t="shared" si="7"/>
        <v>0</v>
      </c>
      <c r="AM44" s="253">
        <f t="shared" si="7"/>
        <v>0</v>
      </c>
      <c r="AN44" s="253">
        <f t="shared" si="7"/>
        <v>0</v>
      </c>
      <c r="AO44" s="253">
        <f t="shared" si="7"/>
        <v>0</v>
      </c>
      <c r="AP44" s="253">
        <f t="shared" si="7"/>
        <v>0</v>
      </c>
      <c r="AQ44" s="253">
        <f t="shared" si="7"/>
        <v>0</v>
      </c>
      <c r="AR44" s="253">
        <f t="shared" si="7"/>
        <v>0</v>
      </c>
      <c r="AS44" s="253">
        <f t="shared" si="7"/>
        <v>0</v>
      </c>
      <c r="AT44" s="253">
        <f t="shared" si="7"/>
        <v>0</v>
      </c>
      <c r="AU44" s="253">
        <f t="shared" si="7"/>
        <v>0</v>
      </c>
      <c r="AV44" s="253">
        <f t="shared" si="7"/>
        <v>0</v>
      </c>
      <c r="AW44" s="253">
        <f t="shared" si="7"/>
        <v>0</v>
      </c>
      <c r="AX44" s="253">
        <f t="shared" si="7"/>
        <v>0</v>
      </c>
      <c r="AY44" s="253">
        <f t="shared" si="7"/>
        <v>0</v>
      </c>
      <c r="AZ44" s="253">
        <f t="shared" si="7"/>
        <v>0</v>
      </c>
      <c r="BA44" s="253">
        <f t="shared" si="7"/>
        <v>0</v>
      </c>
      <c r="BB44" s="253">
        <f t="shared" si="7"/>
        <v>0</v>
      </c>
      <c r="BC44" s="253">
        <f t="shared" si="7"/>
        <v>0</v>
      </c>
      <c r="BD44" s="253">
        <f t="shared" si="7"/>
        <v>0</v>
      </c>
      <c r="BE44" s="253">
        <f t="shared" si="7"/>
        <v>0</v>
      </c>
      <c r="BF44" s="253">
        <f t="shared" si="7"/>
        <v>0</v>
      </c>
      <c r="BG44" s="253">
        <f t="shared" si="7"/>
        <v>0</v>
      </c>
      <c r="BH44" s="253">
        <f t="shared" si="7"/>
        <v>0</v>
      </c>
      <c r="BI44" s="253">
        <f t="shared" si="7"/>
        <v>0</v>
      </c>
      <c r="BJ44" s="253">
        <f t="shared" si="7"/>
        <v>0</v>
      </c>
      <c r="BK44" s="253">
        <f t="shared" si="7"/>
        <v>0</v>
      </c>
      <c r="BL44" s="253">
        <f t="shared" si="7"/>
        <v>0</v>
      </c>
      <c r="BM44" s="253">
        <f t="shared" si="7"/>
        <v>0</v>
      </c>
      <c r="BN44" s="253">
        <f t="shared" si="7"/>
        <v>0</v>
      </c>
      <c r="BO44" s="253">
        <f t="shared" si="7"/>
        <v>0</v>
      </c>
      <c r="BP44" s="253">
        <f t="shared" si="7"/>
        <v>0</v>
      </c>
      <c r="BQ44" s="253">
        <f t="shared" si="7"/>
        <v>0</v>
      </c>
      <c r="BR44" s="253">
        <f t="shared" si="7"/>
        <v>0</v>
      </c>
      <c r="BS44" s="253">
        <f t="shared" si="7"/>
        <v>0</v>
      </c>
      <c r="BT44" s="253">
        <f t="shared" si="7"/>
        <v>0</v>
      </c>
      <c r="BU44" s="253">
        <f t="shared" si="7"/>
        <v>0</v>
      </c>
      <c r="BV44" s="253">
        <f t="shared" si="7"/>
        <v>0</v>
      </c>
      <c r="BW44" s="253">
        <f t="shared" si="7"/>
        <v>0</v>
      </c>
      <c r="BX44" s="253">
        <f t="shared" si="7"/>
        <v>0</v>
      </c>
      <c r="BY44" s="253">
        <f t="shared" si="7"/>
        <v>0</v>
      </c>
      <c r="BZ44" s="253">
        <f t="shared" si="7"/>
        <v>0</v>
      </c>
      <c r="CA44" s="253">
        <f t="shared" si="7"/>
        <v>0</v>
      </c>
      <c r="CB44" s="253">
        <f t="shared" si="7"/>
        <v>0</v>
      </c>
      <c r="CC44" s="253">
        <f t="shared" si="7"/>
        <v>0</v>
      </c>
      <c r="CD44" s="253">
        <f t="shared" si="7"/>
        <v>0</v>
      </c>
      <c r="CE44" s="253">
        <f t="shared" si="7"/>
        <v>0</v>
      </c>
      <c r="CF44" s="253">
        <f t="shared" si="7"/>
        <v>0</v>
      </c>
      <c r="CG44" s="253">
        <f t="shared" si="7"/>
        <v>0</v>
      </c>
      <c r="CH44" s="253">
        <f t="shared" si="7"/>
        <v>0</v>
      </c>
      <c r="CI44" s="253">
        <f t="shared" ref="CI44:DV52" si="9">+$D44*CI12</f>
        <v>0</v>
      </c>
      <c r="CJ44" s="253">
        <f t="shared" si="9"/>
        <v>0</v>
      </c>
      <c r="CK44" s="253">
        <f t="shared" si="9"/>
        <v>0</v>
      </c>
      <c r="CL44" s="253">
        <f t="shared" si="9"/>
        <v>0</v>
      </c>
      <c r="CM44" s="253">
        <f t="shared" si="9"/>
        <v>0</v>
      </c>
      <c r="CN44" s="253">
        <f t="shared" si="9"/>
        <v>0</v>
      </c>
      <c r="CO44" s="253">
        <f t="shared" si="9"/>
        <v>0</v>
      </c>
      <c r="CP44" s="253">
        <f t="shared" si="9"/>
        <v>0</v>
      </c>
      <c r="CQ44" s="253">
        <f t="shared" si="9"/>
        <v>0</v>
      </c>
      <c r="CR44" s="253">
        <f t="shared" si="9"/>
        <v>0</v>
      </c>
      <c r="CS44" s="253">
        <f t="shared" si="9"/>
        <v>0</v>
      </c>
      <c r="CT44" s="253">
        <f t="shared" si="9"/>
        <v>0</v>
      </c>
      <c r="CU44" s="253">
        <f t="shared" si="9"/>
        <v>0</v>
      </c>
      <c r="CV44" s="253">
        <f t="shared" si="9"/>
        <v>0</v>
      </c>
      <c r="CW44" s="253">
        <f t="shared" si="9"/>
        <v>0</v>
      </c>
      <c r="CX44" s="253">
        <f t="shared" si="9"/>
        <v>0</v>
      </c>
      <c r="CY44" s="253">
        <f t="shared" si="9"/>
        <v>0</v>
      </c>
      <c r="CZ44" s="253">
        <f t="shared" si="9"/>
        <v>0</v>
      </c>
      <c r="DA44" s="253">
        <f t="shared" si="9"/>
        <v>0</v>
      </c>
      <c r="DB44" s="253">
        <f t="shared" si="9"/>
        <v>0</v>
      </c>
      <c r="DC44" s="253">
        <f t="shared" si="9"/>
        <v>0</v>
      </c>
      <c r="DD44" s="253">
        <f t="shared" si="9"/>
        <v>0</v>
      </c>
      <c r="DE44" s="253">
        <f t="shared" si="9"/>
        <v>0</v>
      </c>
      <c r="DF44" s="253">
        <f t="shared" si="9"/>
        <v>0</v>
      </c>
      <c r="DG44" s="253">
        <f t="shared" si="9"/>
        <v>0</v>
      </c>
      <c r="DH44" s="253">
        <f t="shared" si="9"/>
        <v>0</v>
      </c>
      <c r="DI44" s="253">
        <f t="shared" si="9"/>
        <v>0</v>
      </c>
      <c r="DJ44" s="253">
        <f t="shared" si="9"/>
        <v>0</v>
      </c>
      <c r="DK44" s="253">
        <f t="shared" si="9"/>
        <v>0</v>
      </c>
      <c r="DL44" s="253">
        <f t="shared" si="9"/>
        <v>0</v>
      </c>
      <c r="DM44" s="253">
        <f t="shared" si="9"/>
        <v>0</v>
      </c>
      <c r="DN44" s="253">
        <f t="shared" si="9"/>
        <v>0</v>
      </c>
      <c r="DO44" s="253">
        <f t="shared" si="9"/>
        <v>0</v>
      </c>
      <c r="DP44" s="253">
        <f t="shared" si="9"/>
        <v>0</v>
      </c>
      <c r="DQ44" s="253">
        <f t="shared" si="9"/>
        <v>0</v>
      </c>
      <c r="DR44" s="253">
        <f t="shared" si="9"/>
        <v>0</v>
      </c>
      <c r="DS44" s="253">
        <f t="shared" si="9"/>
        <v>0</v>
      </c>
      <c r="DT44" s="253">
        <f t="shared" si="9"/>
        <v>0</v>
      </c>
      <c r="DU44" s="253">
        <f t="shared" si="9"/>
        <v>0</v>
      </c>
      <c r="DV44" s="253">
        <f t="shared" si="9"/>
        <v>0</v>
      </c>
    </row>
    <row r="45" spans="3:126" ht="15.6" thickTop="1" thickBot="1">
      <c r="C45" s="294" t="str">
        <f t="shared" si="4"/>
        <v>Prodotto/Servizio 7</v>
      </c>
      <c r="D45" s="294">
        <f t="shared" si="4"/>
        <v>0.22</v>
      </c>
      <c r="G45" s="253">
        <f t="shared" si="5"/>
        <v>0</v>
      </c>
      <c r="H45" s="253">
        <f t="shared" si="5"/>
        <v>0</v>
      </c>
      <c r="I45" s="253">
        <f t="shared" si="5"/>
        <v>0</v>
      </c>
      <c r="J45" s="253">
        <f t="shared" si="5"/>
        <v>0</v>
      </c>
      <c r="K45" s="253">
        <f t="shared" si="5"/>
        <v>0</v>
      </c>
      <c r="L45" s="253">
        <f t="shared" si="5"/>
        <v>0</v>
      </c>
      <c r="M45" s="253">
        <f t="shared" si="5"/>
        <v>0</v>
      </c>
      <c r="N45" s="253">
        <f t="shared" si="5"/>
        <v>0</v>
      </c>
      <c r="O45" s="253">
        <f t="shared" si="5"/>
        <v>0</v>
      </c>
      <c r="P45" s="253">
        <f t="shared" si="5"/>
        <v>0</v>
      </c>
      <c r="Q45" s="253">
        <f t="shared" si="5"/>
        <v>0</v>
      </c>
      <c r="R45" s="253">
        <f t="shared" si="5"/>
        <v>0</v>
      </c>
      <c r="S45" s="253">
        <f t="shared" si="5"/>
        <v>0</v>
      </c>
      <c r="T45" s="253">
        <f t="shared" si="5"/>
        <v>0</v>
      </c>
      <c r="U45" s="253">
        <f t="shared" si="5"/>
        <v>0</v>
      </c>
      <c r="V45" s="253">
        <f t="shared" si="5"/>
        <v>0</v>
      </c>
      <c r="W45" s="253">
        <f t="shared" si="7"/>
        <v>0</v>
      </c>
      <c r="X45" s="253">
        <f t="shared" si="7"/>
        <v>0</v>
      </c>
      <c r="Y45" s="253">
        <f t="shared" si="7"/>
        <v>0</v>
      </c>
      <c r="Z45" s="253">
        <f t="shared" si="7"/>
        <v>0</v>
      </c>
      <c r="AA45" s="253">
        <f t="shared" si="7"/>
        <v>0</v>
      </c>
      <c r="AB45" s="253">
        <f t="shared" si="7"/>
        <v>0</v>
      </c>
      <c r="AC45" s="253">
        <f t="shared" si="7"/>
        <v>0</v>
      </c>
      <c r="AD45" s="253">
        <f t="shared" si="7"/>
        <v>0</v>
      </c>
      <c r="AE45" s="253">
        <f t="shared" si="7"/>
        <v>0</v>
      </c>
      <c r="AF45" s="253">
        <f t="shared" si="7"/>
        <v>0</v>
      </c>
      <c r="AG45" s="253">
        <f t="shared" si="7"/>
        <v>0</v>
      </c>
      <c r="AH45" s="253">
        <f t="shared" si="7"/>
        <v>0</v>
      </c>
      <c r="AI45" s="253">
        <f t="shared" si="7"/>
        <v>0</v>
      </c>
      <c r="AJ45" s="253">
        <f t="shared" si="7"/>
        <v>0</v>
      </c>
      <c r="AK45" s="253">
        <f t="shared" si="7"/>
        <v>0</v>
      </c>
      <c r="AL45" s="253">
        <f t="shared" si="7"/>
        <v>0</v>
      </c>
      <c r="AM45" s="253">
        <f t="shared" si="7"/>
        <v>0</v>
      </c>
      <c r="AN45" s="253">
        <f t="shared" si="7"/>
        <v>0</v>
      </c>
      <c r="AO45" s="253">
        <f t="shared" si="7"/>
        <v>0</v>
      </c>
      <c r="AP45" s="253">
        <f t="shared" si="7"/>
        <v>0</v>
      </c>
      <c r="AQ45" s="253">
        <f t="shared" si="7"/>
        <v>0</v>
      </c>
      <c r="AR45" s="253">
        <f t="shared" si="7"/>
        <v>0</v>
      </c>
      <c r="AS45" s="253">
        <f t="shared" si="7"/>
        <v>0</v>
      </c>
      <c r="AT45" s="253">
        <f t="shared" si="7"/>
        <v>0</v>
      </c>
      <c r="AU45" s="253">
        <f t="shared" si="7"/>
        <v>0</v>
      </c>
      <c r="AV45" s="253">
        <f t="shared" si="7"/>
        <v>0</v>
      </c>
      <c r="AW45" s="253">
        <f t="shared" si="7"/>
        <v>0</v>
      </c>
      <c r="AX45" s="253">
        <f t="shared" si="7"/>
        <v>0</v>
      </c>
      <c r="AY45" s="253">
        <f t="shared" si="7"/>
        <v>0</v>
      </c>
      <c r="AZ45" s="253">
        <f t="shared" si="7"/>
        <v>0</v>
      </c>
      <c r="BA45" s="253">
        <f t="shared" si="7"/>
        <v>0</v>
      </c>
      <c r="BB45" s="253">
        <f t="shared" si="7"/>
        <v>0</v>
      </c>
      <c r="BC45" s="253">
        <f t="shared" si="7"/>
        <v>0</v>
      </c>
      <c r="BD45" s="253">
        <f t="shared" si="7"/>
        <v>0</v>
      </c>
      <c r="BE45" s="253">
        <f t="shared" si="7"/>
        <v>0</v>
      </c>
      <c r="BF45" s="253">
        <f t="shared" si="7"/>
        <v>0</v>
      </c>
      <c r="BG45" s="253">
        <f t="shared" si="7"/>
        <v>0</v>
      </c>
      <c r="BH45" s="253">
        <f t="shared" si="7"/>
        <v>0</v>
      </c>
      <c r="BI45" s="253">
        <f t="shared" si="7"/>
        <v>0</v>
      </c>
      <c r="BJ45" s="253">
        <f t="shared" si="7"/>
        <v>0</v>
      </c>
      <c r="BK45" s="253">
        <f t="shared" si="7"/>
        <v>0</v>
      </c>
      <c r="BL45" s="253">
        <f t="shared" si="7"/>
        <v>0</v>
      </c>
      <c r="BM45" s="253">
        <f t="shared" si="7"/>
        <v>0</v>
      </c>
      <c r="BN45" s="253">
        <f t="shared" si="7"/>
        <v>0</v>
      </c>
      <c r="BO45" s="253">
        <f t="shared" si="7"/>
        <v>0</v>
      </c>
      <c r="BP45" s="253">
        <f t="shared" si="7"/>
        <v>0</v>
      </c>
      <c r="BQ45" s="253">
        <f t="shared" si="7"/>
        <v>0</v>
      </c>
      <c r="BR45" s="253">
        <f t="shared" si="7"/>
        <v>0</v>
      </c>
      <c r="BS45" s="253">
        <f t="shared" si="7"/>
        <v>0</v>
      </c>
      <c r="BT45" s="253">
        <f t="shared" si="7"/>
        <v>0</v>
      </c>
      <c r="BU45" s="253">
        <f t="shared" si="7"/>
        <v>0</v>
      </c>
      <c r="BV45" s="253">
        <f t="shared" si="7"/>
        <v>0</v>
      </c>
      <c r="BW45" s="253">
        <f t="shared" si="7"/>
        <v>0</v>
      </c>
      <c r="BX45" s="253">
        <f t="shared" si="7"/>
        <v>0</v>
      </c>
      <c r="BY45" s="253">
        <f t="shared" si="7"/>
        <v>0</v>
      </c>
      <c r="BZ45" s="253">
        <f t="shared" si="7"/>
        <v>0</v>
      </c>
      <c r="CA45" s="253">
        <f t="shared" si="7"/>
        <v>0</v>
      </c>
      <c r="CB45" s="253">
        <f t="shared" si="7"/>
        <v>0</v>
      </c>
      <c r="CC45" s="253">
        <f t="shared" si="7"/>
        <v>0</v>
      </c>
      <c r="CD45" s="253">
        <f t="shared" si="7"/>
        <v>0</v>
      </c>
      <c r="CE45" s="253">
        <f t="shared" si="7"/>
        <v>0</v>
      </c>
      <c r="CF45" s="253">
        <f t="shared" si="7"/>
        <v>0</v>
      </c>
      <c r="CG45" s="253">
        <f t="shared" si="7"/>
        <v>0</v>
      </c>
      <c r="CH45" s="253">
        <f t="shared" si="7"/>
        <v>0</v>
      </c>
      <c r="CI45" s="253">
        <f t="shared" si="9"/>
        <v>0</v>
      </c>
      <c r="CJ45" s="253">
        <f t="shared" si="9"/>
        <v>0</v>
      </c>
      <c r="CK45" s="253">
        <f t="shared" si="9"/>
        <v>0</v>
      </c>
      <c r="CL45" s="253">
        <f t="shared" si="9"/>
        <v>0</v>
      </c>
      <c r="CM45" s="253">
        <f t="shared" si="9"/>
        <v>0</v>
      </c>
      <c r="CN45" s="253">
        <f t="shared" si="9"/>
        <v>0</v>
      </c>
      <c r="CO45" s="253">
        <f t="shared" si="9"/>
        <v>0</v>
      </c>
      <c r="CP45" s="253">
        <f t="shared" si="9"/>
        <v>0</v>
      </c>
      <c r="CQ45" s="253">
        <f t="shared" si="9"/>
        <v>0</v>
      </c>
      <c r="CR45" s="253">
        <f t="shared" si="9"/>
        <v>0</v>
      </c>
      <c r="CS45" s="253">
        <f t="shared" si="9"/>
        <v>0</v>
      </c>
      <c r="CT45" s="253">
        <f t="shared" si="9"/>
        <v>0</v>
      </c>
      <c r="CU45" s="253">
        <f t="shared" si="9"/>
        <v>0</v>
      </c>
      <c r="CV45" s="253">
        <f t="shared" si="9"/>
        <v>0</v>
      </c>
      <c r="CW45" s="253">
        <f t="shared" si="9"/>
        <v>0</v>
      </c>
      <c r="CX45" s="253">
        <f t="shared" si="9"/>
        <v>0</v>
      </c>
      <c r="CY45" s="253">
        <f t="shared" si="9"/>
        <v>0</v>
      </c>
      <c r="CZ45" s="253">
        <f t="shared" si="9"/>
        <v>0</v>
      </c>
      <c r="DA45" s="253">
        <f t="shared" si="9"/>
        <v>0</v>
      </c>
      <c r="DB45" s="253">
        <f t="shared" si="9"/>
        <v>0</v>
      </c>
      <c r="DC45" s="253">
        <f t="shared" si="9"/>
        <v>0</v>
      </c>
      <c r="DD45" s="253">
        <f t="shared" si="9"/>
        <v>0</v>
      </c>
      <c r="DE45" s="253">
        <f t="shared" si="9"/>
        <v>0</v>
      </c>
      <c r="DF45" s="253">
        <f t="shared" si="9"/>
        <v>0</v>
      </c>
      <c r="DG45" s="253">
        <f t="shared" si="9"/>
        <v>0</v>
      </c>
      <c r="DH45" s="253">
        <f t="shared" si="9"/>
        <v>0</v>
      </c>
      <c r="DI45" s="253">
        <f t="shared" si="9"/>
        <v>0</v>
      </c>
      <c r="DJ45" s="253">
        <f t="shared" si="9"/>
        <v>0</v>
      </c>
      <c r="DK45" s="253">
        <f t="shared" si="9"/>
        <v>0</v>
      </c>
      <c r="DL45" s="253">
        <f t="shared" si="9"/>
        <v>0</v>
      </c>
      <c r="DM45" s="253">
        <f t="shared" si="9"/>
        <v>0</v>
      </c>
      <c r="DN45" s="253">
        <f t="shared" si="9"/>
        <v>0</v>
      </c>
      <c r="DO45" s="253">
        <f t="shared" si="9"/>
        <v>0</v>
      </c>
      <c r="DP45" s="253">
        <f t="shared" si="9"/>
        <v>0</v>
      </c>
      <c r="DQ45" s="253">
        <f t="shared" si="9"/>
        <v>0</v>
      </c>
      <c r="DR45" s="253">
        <f t="shared" si="9"/>
        <v>0</v>
      </c>
      <c r="DS45" s="253">
        <f t="shared" si="9"/>
        <v>0</v>
      </c>
      <c r="DT45" s="253">
        <f t="shared" si="9"/>
        <v>0</v>
      </c>
      <c r="DU45" s="253">
        <f t="shared" si="9"/>
        <v>0</v>
      </c>
      <c r="DV45" s="253">
        <f t="shared" si="9"/>
        <v>0</v>
      </c>
    </row>
    <row r="46" spans="3:126" ht="15.6" thickTop="1" thickBot="1">
      <c r="C46" s="294" t="str">
        <f t="shared" si="4"/>
        <v>Prodotto/Servizio 8</v>
      </c>
      <c r="D46" s="294">
        <f t="shared" si="4"/>
        <v>0.22</v>
      </c>
      <c r="G46" s="253">
        <f t="shared" si="5"/>
        <v>0</v>
      </c>
      <c r="H46" s="253">
        <f t="shared" si="5"/>
        <v>0</v>
      </c>
      <c r="I46" s="253">
        <f t="shared" si="5"/>
        <v>0</v>
      </c>
      <c r="J46" s="253">
        <f t="shared" si="5"/>
        <v>0</v>
      </c>
      <c r="K46" s="253">
        <f t="shared" si="5"/>
        <v>0</v>
      </c>
      <c r="L46" s="253">
        <f t="shared" si="5"/>
        <v>0</v>
      </c>
      <c r="M46" s="253">
        <f t="shared" si="5"/>
        <v>0</v>
      </c>
      <c r="N46" s="253">
        <f t="shared" si="5"/>
        <v>0</v>
      </c>
      <c r="O46" s="253">
        <f t="shared" si="5"/>
        <v>0</v>
      </c>
      <c r="P46" s="253">
        <f t="shared" si="5"/>
        <v>0</v>
      </c>
      <c r="Q46" s="253">
        <f t="shared" si="5"/>
        <v>0</v>
      </c>
      <c r="R46" s="253">
        <f t="shared" si="5"/>
        <v>0</v>
      </c>
      <c r="S46" s="253">
        <f t="shared" si="5"/>
        <v>0</v>
      </c>
      <c r="T46" s="253">
        <f t="shared" si="5"/>
        <v>0</v>
      </c>
      <c r="U46" s="253">
        <f t="shared" si="5"/>
        <v>0</v>
      </c>
      <c r="V46" s="253">
        <f t="shared" si="5"/>
        <v>0</v>
      </c>
      <c r="W46" s="253">
        <f t="shared" si="7"/>
        <v>0</v>
      </c>
      <c r="X46" s="253">
        <f t="shared" si="7"/>
        <v>0</v>
      </c>
      <c r="Y46" s="253">
        <f t="shared" si="7"/>
        <v>0</v>
      </c>
      <c r="Z46" s="253">
        <f t="shared" si="7"/>
        <v>0</v>
      </c>
      <c r="AA46" s="253">
        <f t="shared" si="7"/>
        <v>0</v>
      </c>
      <c r="AB46" s="253">
        <f t="shared" si="7"/>
        <v>0</v>
      </c>
      <c r="AC46" s="253">
        <f t="shared" si="7"/>
        <v>0</v>
      </c>
      <c r="AD46" s="253">
        <f t="shared" si="7"/>
        <v>0</v>
      </c>
      <c r="AE46" s="253">
        <f t="shared" si="7"/>
        <v>0</v>
      </c>
      <c r="AF46" s="253">
        <f t="shared" si="7"/>
        <v>0</v>
      </c>
      <c r="AG46" s="253">
        <f t="shared" si="7"/>
        <v>0</v>
      </c>
      <c r="AH46" s="253">
        <f t="shared" si="7"/>
        <v>0</v>
      </c>
      <c r="AI46" s="253">
        <f t="shared" si="7"/>
        <v>0</v>
      </c>
      <c r="AJ46" s="253">
        <f t="shared" si="7"/>
        <v>0</v>
      </c>
      <c r="AK46" s="253">
        <f t="shared" si="7"/>
        <v>0</v>
      </c>
      <c r="AL46" s="253">
        <f t="shared" si="7"/>
        <v>0</v>
      </c>
      <c r="AM46" s="253">
        <f t="shared" si="7"/>
        <v>0</v>
      </c>
      <c r="AN46" s="253">
        <f t="shared" si="7"/>
        <v>0</v>
      </c>
      <c r="AO46" s="253">
        <f t="shared" si="7"/>
        <v>0</v>
      </c>
      <c r="AP46" s="253">
        <f t="shared" si="7"/>
        <v>0</v>
      </c>
      <c r="AQ46" s="253">
        <f t="shared" si="7"/>
        <v>0</v>
      </c>
      <c r="AR46" s="253">
        <f t="shared" si="7"/>
        <v>0</v>
      </c>
      <c r="AS46" s="253">
        <f t="shared" si="7"/>
        <v>0</v>
      </c>
      <c r="AT46" s="253">
        <f t="shared" si="7"/>
        <v>0</v>
      </c>
      <c r="AU46" s="253">
        <f t="shared" si="7"/>
        <v>0</v>
      </c>
      <c r="AV46" s="253">
        <f t="shared" si="7"/>
        <v>0</v>
      </c>
      <c r="AW46" s="253">
        <f t="shared" si="7"/>
        <v>0</v>
      </c>
      <c r="AX46" s="253">
        <f t="shared" si="7"/>
        <v>0</v>
      </c>
      <c r="AY46" s="253">
        <f t="shared" si="7"/>
        <v>0</v>
      </c>
      <c r="AZ46" s="253">
        <f t="shared" si="7"/>
        <v>0</v>
      </c>
      <c r="BA46" s="253">
        <f t="shared" si="7"/>
        <v>0</v>
      </c>
      <c r="BB46" s="253">
        <f t="shared" si="7"/>
        <v>0</v>
      </c>
      <c r="BC46" s="253">
        <f t="shared" si="7"/>
        <v>0</v>
      </c>
      <c r="BD46" s="253">
        <f t="shared" si="7"/>
        <v>0</v>
      </c>
      <c r="BE46" s="253">
        <f t="shared" si="7"/>
        <v>0</v>
      </c>
      <c r="BF46" s="253">
        <f t="shared" si="7"/>
        <v>0</v>
      </c>
      <c r="BG46" s="253">
        <f t="shared" si="7"/>
        <v>0</v>
      </c>
      <c r="BH46" s="253">
        <f t="shared" si="7"/>
        <v>0</v>
      </c>
      <c r="BI46" s="253">
        <f t="shared" si="7"/>
        <v>0</v>
      </c>
      <c r="BJ46" s="253">
        <f t="shared" si="7"/>
        <v>0</v>
      </c>
      <c r="BK46" s="253">
        <f t="shared" si="7"/>
        <v>0</v>
      </c>
      <c r="BL46" s="253">
        <f t="shared" si="7"/>
        <v>0</v>
      </c>
      <c r="BM46" s="253">
        <f t="shared" si="7"/>
        <v>0</v>
      </c>
      <c r="BN46" s="253">
        <f t="shared" si="7"/>
        <v>0</v>
      </c>
      <c r="BO46" s="253">
        <f t="shared" si="7"/>
        <v>0</v>
      </c>
      <c r="BP46" s="253">
        <f t="shared" si="7"/>
        <v>0</v>
      </c>
      <c r="BQ46" s="253">
        <f t="shared" si="7"/>
        <v>0</v>
      </c>
      <c r="BR46" s="253">
        <f t="shared" si="7"/>
        <v>0</v>
      </c>
      <c r="BS46" s="253">
        <f t="shared" si="7"/>
        <v>0</v>
      </c>
      <c r="BT46" s="253">
        <f t="shared" si="7"/>
        <v>0</v>
      </c>
      <c r="BU46" s="253">
        <f t="shared" si="7"/>
        <v>0</v>
      </c>
      <c r="BV46" s="253">
        <f t="shared" si="7"/>
        <v>0</v>
      </c>
      <c r="BW46" s="253">
        <f t="shared" si="7"/>
        <v>0</v>
      </c>
      <c r="BX46" s="253">
        <f t="shared" si="7"/>
        <v>0</v>
      </c>
      <c r="BY46" s="253">
        <f t="shared" si="7"/>
        <v>0</v>
      </c>
      <c r="BZ46" s="253">
        <f t="shared" si="7"/>
        <v>0</v>
      </c>
      <c r="CA46" s="253">
        <f t="shared" si="7"/>
        <v>0</v>
      </c>
      <c r="CB46" s="253">
        <f t="shared" si="7"/>
        <v>0</v>
      </c>
      <c r="CC46" s="253">
        <f t="shared" si="7"/>
        <v>0</v>
      </c>
      <c r="CD46" s="253">
        <f t="shared" si="7"/>
        <v>0</v>
      </c>
      <c r="CE46" s="253">
        <f t="shared" si="7"/>
        <v>0</v>
      </c>
      <c r="CF46" s="253">
        <f t="shared" si="7"/>
        <v>0</v>
      </c>
      <c r="CG46" s="253">
        <f t="shared" si="7"/>
        <v>0</v>
      </c>
      <c r="CH46" s="253">
        <f t="shared" si="7"/>
        <v>0</v>
      </c>
      <c r="CI46" s="253">
        <f t="shared" si="9"/>
        <v>0</v>
      </c>
      <c r="CJ46" s="253">
        <f t="shared" si="9"/>
        <v>0</v>
      </c>
      <c r="CK46" s="253">
        <f t="shared" si="9"/>
        <v>0</v>
      </c>
      <c r="CL46" s="253">
        <f t="shared" si="9"/>
        <v>0</v>
      </c>
      <c r="CM46" s="253">
        <f t="shared" si="9"/>
        <v>0</v>
      </c>
      <c r="CN46" s="253">
        <f t="shared" si="9"/>
        <v>0</v>
      </c>
      <c r="CO46" s="253">
        <f t="shared" si="9"/>
        <v>0</v>
      </c>
      <c r="CP46" s="253">
        <f t="shared" si="9"/>
        <v>0</v>
      </c>
      <c r="CQ46" s="253">
        <f t="shared" si="9"/>
        <v>0</v>
      </c>
      <c r="CR46" s="253">
        <f t="shared" si="9"/>
        <v>0</v>
      </c>
      <c r="CS46" s="253">
        <f t="shared" si="9"/>
        <v>0</v>
      </c>
      <c r="CT46" s="253">
        <f t="shared" si="9"/>
        <v>0</v>
      </c>
      <c r="CU46" s="253">
        <f t="shared" si="9"/>
        <v>0</v>
      </c>
      <c r="CV46" s="253">
        <f t="shared" si="9"/>
        <v>0</v>
      </c>
      <c r="CW46" s="253">
        <f t="shared" si="9"/>
        <v>0</v>
      </c>
      <c r="CX46" s="253">
        <f t="shared" si="9"/>
        <v>0</v>
      </c>
      <c r="CY46" s="253">
        <f t="shared" si="9"/>
        <v>0</v>
      </c>
      <c r="CZ46" s="253">
        <f t="shared" si="9"/>
        <v>0</v>
      </c>
      <c r="DA46" s="253">
        <f t="shared" si="9"/>
        <v>0</v>
      </c>
      <c r="DB46" s="253">
        <f t="shared" si="9"/>
        <v>0</v>
      </c>
      <c r="DC46" s="253">
        <f t="shared" si="9"/>
        <v>0</v>
      </c>
      <c r="DD46" s="253">
        <f t="shared" si="9"/>
        <v>0</v>
      </c>
      <c r="DE46" s="253">
        <f t="shared" si="9"/>
        <v>0</v>
      </c>
      <c r="DF46" s="253">
        <f t="shared" si="9"/>
        <v>0</v>
      </c>
      <c r="DG46" s="253">
        <f t="shared" si="9"/>
        <v>0</v>
      </c>
      <c r="DH46" s="253">
        <f t="shared" si="9"/>
        <v>0</v>
      </c>
      <c r="DI46" s="253">
        <f t="shared" si="9"/>
        <v>0</v>
      </c>
      <c r="DJ46" s="253">
        <f t="shared" si="9"/>
        <v>0</v>
      </c>
      <c r="DK46" s="253">
        <f t="shared" si="9"/>
        <v>0</v>
      </c>
      <c r="DL46" s="253">
        <f t="shared" si="9"/>
        <v>0</v>
      </c>
      <c r="DM46" s="253">
        <f t="shared" si="9"/>
        <v>0</v>
      </c>
      <c r="DN46" s="253">
        <f t="shared" si="9"/>
        <v>0</v>
      </c>
      <c r="DO46" s="253">
        <f t="shared" si="9"/>
        <v>0</v>
      </c>
      <c r="DP46" s="253">
        <f t="shared" si="9"/>
        <v>0</v>
      </c>
      <c r="DQ46" s="253">
        <f t="shared" si="9"/>
        <v>0</v>
      </c>
      <c r="DR46" s="253">
        <f t="shared" si="9"/>
        <v>0</v>
      </c>
      <c r="DS46" s="253">
        <f t="shared" si="9"/>
        <v>0</v>
      </c>
      <c r="DT46" s="253">
        <f t="shared" si="9"/>
        <v>0</v>
      </c>
      <c r="DU46" s="253">
        <f t="shared" si="9"/>
        <v>0</v>
      </c>
      <c r="DV46" s="253">
        <f t="shared" si="9"/>
        <v>0</v>
      </c>
    </row>
    <row r="47" spans="3:126" ht="15.6" thickTop="1" thickBot="1">
      <c r="C47" s="294" t="str">
        <f t="shared" si="4"/>
        <v>Prodotto/Servizio 9</v>
      </c>
      <c r="D47" s="294">
        <f t="shared" si="4"/>
        <v>0.22</v>
      </c>
      <c r="G47" s="253">
        <f t="shared" si="5"/>
        <v>0</v>
      </c>
      <c r="H47" s="253">
        <f t="shared" si="5"/>
        <v>0</v>
      </c>
      <c r="I47" s="253">
        <f t="shared" si="5"/>
        <v>0</v>
      </c>
      <c r="J47" s="253">
        <f t="shared" si="5"/>
        <v>0</v>
      </c>
      <c r="K47" s="253">
        <f t="shared" si="5"/>
        <v>0</v>
      </c>
      <c r="L47" s="253">
        <f t="shared" si="5"/>
        <v>0</v>
      </c>
      <c r="M47" s="253">
        <f t="shared" si="5"/>
        <v>0</v>
      </c>
      <c r="N47" s="253">
        <f t="shared" si="5"/>
        <v>0</v>
      </c>
      <c r="O47" s="253">
        <f t="shared" si="5"/>
        <v>0</v>
      </c>
      <c r="P47" s="253">
        <f t="shared" si="5"/>
        <v>0</v>
      </c>
      <c r="Q47" s="253">
        <f t="shared" si="5"/>
        <v>0</v>
      </c>
      <c r="R47" s="253">
        <f t="shared" si="5"/>
        <v>0</v>
      </c>
      <c r="S47" s="253">
        <f t="shared" si="5"/>
        <v>0</v>
      </c>
      <c r="T47" s="253">
        <f t="shared" si="5"/>
        <v>0</v>
      </c>
      <c r="U47" s="253">
        <f t="shared" si="5"/>
        <v>0</v>
      </c>
      <c r="V47" s="253">
        <f t="shared" si="5"/>
        <v>0</v>
      </c>
      <c r="W47" s="253">
        <f t="shared" si="7"/>
        <v>0</v>
      </c>
      <c r="X47" s="253">
        <f t="shared" si="7"/>
        <v>0</v>
      </c>
      <c r="Y47" s="253">
        <f t="shared" si="7"/>
        <v>0</v>
      </c>
      <c r="Z47" s="253">
        <f t="shared" si="7"/>
        <v>0</v>
      </c>
      <c r="AA47" s="253">
        <f t="shared" si="7"/>
        <v>0</v>
      </c>
      <c r="AB47" s="253">
        <f t="shared" si="7"/>
        <v>0</v>
      </c>
      <c r="AC47" s="253">
        <f t="shared" si="7"/>
        <v>0</v>
      </c>
      <c r="AD47" s="253">
        <f t="shared" si="7"/>
        <v>0</v>
      </c>
      <c r="AE47" s="253">
        <f t="shared" si="7"/>
        <v>0</v>
      </c>
      <c r="AF47" s="253">
        <f t="shared" si="7"/>
        <v>0</v>
      </c>
      <c r="AG47" s="253">
        <f t="shared" si="7"/>
        <v>0</v>
      </c>
      <c r="AH47" s="253">
        <f t="shared" si="7"/>
        <v>0</v>
      </c>
      <c r="AI47" s="253">
        <f t="shared" si="7"/>
        <v>0</v>
      </c>
      <c r="AJ47" s="253">
        <f t="shared" si="7"/>
        <v>0</v>
      </c>
      <c r="AK47" s="253">
        <f t="shared" ref="AK47:CV54" si="10">+$D47*AK15</f>
        <v>0</v>
      </c>
      <c r="AL47" s="253">
        <f t="shared" si="10"/>
        <v>0</v>
      </c>
      <c r="AM47" s="253">
        <f t="shared" si="10"/>
        <v>0</v>
      </c>
      <c r="AN47" s="253">
        <f t="shared" si="10"/>
        <v>0</v>
      </c>
      <c r="AO47" s="253">
        <f t="shared" si="10"/>
        <v>0</v>
      </c>
      <c r="AP47" s="253">
        <f t="shared" si="10"/>
        <v>0</v>
      </c>
      <c r="AQ47" s="253">
        <f t="shared" si="10"/>
        <v>0</v>
      </c>
      <c r="AR47" s="253">
        <f t="shared" si="10"/>
        <v>0</v>
      </c>
      <c r="AS47" s="253">
        <f t="shared" si="10"/>
        <v>0</v>
      </c>
      <c r="AT47" s="253">
        <f t="shared" si="10"/>
        <v>0</v>
      </c>
      <c r="AU47" s="253">
        <f t="shared" si="10"/>
        <v>0</v>
      </c>
      <c r="AV47" s="253">
        <f t="shared" si="10"/>
        <v>0</v>
      </c>
      <c r="AW47" s="253">
        <f t="shared" si="10"/>
        <v>0</v>
      </c>
      <c r="AX47" s="253">
        <f t="shared" si="10"/>
        <v>0</v>
      </c>
      <c r="AY47" s="253">
        <f t="shared" si="10"/>
        <v>0</v>
      </c>
      <c r="AZ47" s="253">
        <f t="shared" si="10"/>
        <v>0</v>
      </c>
      <c r="BA47" s="253">
        <f t="shared" si="10"/>
        <v>0</v>
      </c>
      <c r="BB47" s="253">
        <f t="shared" si="10"/>
        <v>0</v>
      </c>
      <c r="BC47" s="253">
        <f t="shared" si="10"/>
        <v>0</v>
      </c>
      <c r="BD47" s="253">
        <f t="shared" si="10"/>
        <v>0</v>
      </c>
      <c r="BE47" s="253">
        <f t="shared" si="10"/>
        <v>0</v>
      </c>
      <c r="BF47" s="253">
        <f t="shared" si="10"/>
        <v>0</v>
      </c>
      <c r="BG47" s="253">
        <f t="shared" si="10"/>
        <v>0</v>
      </c>
      <c r="BH47" s="253">
        <f t="shared" si="10"/>
        <v>0</v>
      </c>
      <c r="BI47" s="253">
        <f t="shared" si="10"/>
        <v>0</v>
      </c>
      <c r="BJ47" s="253">
        <f t="shared" si="10"/>
        <v>0</v>
      </c>
      <c r="BK47" s="253">
        <f t="shared" si="10"/>
        <v>0</v>
      </c>
      <c r="BL47" s="253">
        <f t="shared" si="10"/>
        <v>0</v>
      </c>
      <c r="BM47" s="253">
        <f t="shared" si="10"/>
        <v>0</v>
      </c>
      <c r="BN47" s="253">
        <f t="shared" si="10"/>
        <v>0</v>
      </c>
      <c r="BO47" s="253">
        <f t="shared" si="10"/>
        <v>0</v>
      </c>
      <c r="BP47" s="253">
        <f t="shared" si="10"/>
        <v>0</v>
      </c>
      <c r="BQ47" s="253">
        <f t="shared" si="10"/>
        <v>0</v>
      </c>
      <c r="BR47" s="253">
        <f t="shared" si="10"/>
        <v>0</v>
      </c>
      <c r="BS47" s="253">
        <f t="shared" si="10"/>
        <v>0</v>
      </c>
      <c r="BT47" s="253">
        <f t="shared" si="10"/>
        <v>0</v>
      </c>
      <c r="BU47" s="253">
        <f t="shared" si="10"/>
        <v>0</v>
      </c>
      <c r="BV47" s="253">
        <f t="shared" si="10"/>
        <v>0</v>
      </c>
      <c r="BW47" s="253">
        <f t="shared" si="10"/>
        <v>0</v>
      </c>
      <c r="BX47" s="253">
        <f t="shared" si="10"/>
        <v>0</v>
      </c>
      <c r="BY47" s="253">
        <f t="shared" si="10"/>
        <v>0</v>
      </c>
      <c r="BZ47" s="253">
        <f t="shared" si="10"/>
        <v>0</v>
      </c>
      <c r="CA47" s="253">
        <f t="shared" si="10"/>
        <v>0</v>
      </c>
      <c r="CB47" s="253">
        <f t="shared" si="10"/>
        <v>0</v>
      </c>
      <c r="CC47" s="253">
        <f t="shared" si="10"/>
        <v>0</v>
      </c>
      <c r="CD47" s="253">
        <f t="shared" si="10"/>
        <v>0</v>
      </c>
      <c r="CE47" s="253">
        <f t="shared" si="10"/>
        <v>0</v>
      </c>
      <c r="CF47" s="253">
        <f t="shared" si="10"/>
        <v>0</v>
      </c>
      <c r="CG47" s="253">
        <f t="shared" si="10"/>
        <v>0</v>
      </c>
      <c r="CH47" s="253">
        <f t="shared" si="10"/>
        <v>0</v>
      </c>
      <c r="CI47" s="253">
        <f t="shared" si="10"/>
        <v>0</v>
      </c>
      <c r="CJ47" s="253">
        <f t="shared" si="10"/>
        <v>0</v>
      </c>
      <c r="CK47" s="253">
        <f t="shared" si="10"/>
        <v>0</v>
      </c>
      <c r="CL47" s="253">
        <f t="shared" si="10"/>
        <v>0</v>
      </c>
      <c r="CM47" s="253">
        <f t="shared" si="10"/>
        <v>0</v>
      </c>
      <c r="CN47" s="253">
        <f t="shared" si="10"/>
        <v>0</v>
      </c>
      <c r="CO47" s="253">
        <f t="shared" si="10"/>
        <v>0</v>
      </c>
      <c r="CP47" s="253">
        <f t="shared" si="10"/>
        <v>0</v>
      </c>
      <c r="CQ47" s="253">
        <f t="shared" si="10"/>
        <v>0</v>
      </c>
      <c r="CR47" s="253">
        <f t="shared" si="10"/>
        <v>0</v>
      </c>
      <c r="CS47" s="253">
        <f t="shared" si="10"/>
        <v>0</v>
      </c>
      <c r="CT47" s="253">
        <f t="shared" si="10"/>
        <v>0</v>
      </c>
      <c r="CU47" s="253">
        <f t="shared" si="10"/>
        <v>0</v>
      </c>
      <c r="CV47" s="253">
        <f t="shared" si="10"/>
        <v>0</v>
      </c>
      <c r="CW47" s="253">
        <f t="shared" si="9"/>
        <v>0</v>
      </c>
      <c r="CX47" s="253">
        <f t="shared" si="9"/>
        <v>0</v>
      </c>
      <c r="CY47" s="253">
        <f t="shared" si="9"/>
        <v>0</v>
      </c>
      <c r="CZ47" s="253">
        <f t="shared" si="9"/>
        <v>0</v>
      </c>
      <c r="DA47" s="253">
        <f t="shared" si="9"/>
        <v>0</v>
      </c>
      <c r="DB47" s="253">
        <f t="shared" si="9"/>
        <v>0</v>
      </c>
      <c r="DC47" s="253">
        <f t="shared" si="9"/>
        <v>0</v>
      </c>
      <c r="DD47" s="253">
        <f t="shared" si="9"/>
        <v>0</v>
      </c>
      <c r="DE47" s="253">
        <f t="shared" si="9"/>
        <v>0</v>
      </c>
      <c r="DF47" s="253">
        <f t="shared" si="9"/>
        <v>0</v>
      </c>
      <c r="DG47" s="253">
        <f t="shared" si="9"/>
        <v>0</v>
      </c>
      <c r="DH47" s="253">
        <f t="shared" si="9"/>
        <v>0</v>
      </c>
      <c r="DI47" s="253">
        <f t="shared" si="9"/>
        <v>0</v>
      </c>
      <c r="DJ47" s="253">
        <f t="shared" si="9"/>
        <v>0</v>
      </c>
      <c r="DK47" s="253">
        <f t="shared" si="9"/>
        <v>0</v>
      </c>
      <c r="DL47" s="253">
        <f t="shared" si="9"/>
        <v>0</v>
      </c>
      <c r="DM47" s="253">
        <f t="shared" si="9"/>
        <v>0</v>
      </c>
      <c r="DN47" s="253">
        <f t="shared" si="9"/>
        <v>0</v>
      </c>
      <c r="DO47" s="253">
        <f t="shared" si="9"/>
        <v>0</v>
      </c>
      <c r="DP47" s="253">
        <f t="shared" si="9"/>
        <v>0</v>
      </c>
      <c r="DQ47" s="253">
        <f t="shared" si="9"/>
        <v>0</v>
      </c>
      <c r="DR47" s="253">
        <f t="shared" si="9"/>
        <v>0</v>
      </c>
      <c r="DS47" s="253">
        <f t="shared" si="9"/>
        <v>0</v>
      </c>
      <c r="DT47" s="253">
        <f t="shared" si="9"/>
        <v>0</v>
      </c>
      <c r="DU47" s="253">
        <f t="shared" si="9"/>
        <v>0</v>
      </c>
      <c r="DV47" s="253">
        <f t="shared" si="9"/>
        <v>0</v>
      </c>
    </row>
    <row r="48" spans="3:126" ht="15.6" thickTop="1" thickBot="1">
      <c r="C48" s="294" t="str">
        <f t="shared" si="4"/>
        <v>Prodotto/Servizio 10</v>
      </c>
      <c r="D48" s="294">
        <f t="shared" si="4"/>
        <v>0.22</v>
      </c>
      <c r="G48" s="253">
        <f t="shared" si="5"/>
        <v>0</v>
      </c>
      <c r="H48" s="253">
        <f t="shared" si="5"/>
        <v>0</v>
      </c>
      <c r="I48" s="253">
        <f t="shared" si="5"/>
        <v>0</v>
      </c>
      <c r="J48" s="253">
        <f t="shared" si="5"/>
        <v>0</v>
      </c>
      <c r="K48" s="253">
        <f t="shared" si="5"/>
        <v>0</v>
      </c>
      <c r="L48" s="253">
        <f t="shared" si="5"/>
        <v>0</v>
      </c>
      <c r="M48" s="253">
        <f t="shared" si="5"/>
        <v>0</v>
      </c>
      <c r="N48" s="253">
        <f t="shared" si="5"/>
        <v>0</v>
      </c>
      <c r="O48" s="253">
        <f t="shared" si="5"/>
        <v>0</v>
      </c>
      <c r="P48" s="253">
        <f t="shared" si="5"/>
        <v>0</v>
      </c>
      <c r="Q48" s="253">
        <f t="shared" si="5"/>
        <v>0</v>
      </c>
      <c r="R48" s="253">
        <f t="shared" si="5"/>
        <v>0</v>
      </c>
      <c r="S48" s="253">
        <f t="shared" si="5"/>
        <v>0</v>
      </c>
      <c r="T48" s="253">
        <f t="shared" si="5"/>
        <v>0</v>
      </c>
      <c r="U48" s="253">
        <f t="shared" si="5"/>
        <v>0</v>
      </c>
      <c r="V48" s="253">
        <f t="shared" si="5"/>
        <v>0</v>
      </c>
      <c r="W48" s="253">
        <f t="shared" ref="W48:BR53" si="11">+$D48*W16</f>
        <v>0</v>
      </c>
      <c r="X48" s="253">
        <f t="shared" si="11"/>
        <v>0</v>
      </c>
      <c r="Y48" s="253">
        <f t="shared" si="11"/>
        <v>0</v>
      </c>
      <c r="Z48" s="253">
        <f t="shared" si="11"/>
        <v>0</v>
      </c>
      <c r="AA48" s="253">
        <f t="shared" si="11"/>
        <v>0</v>
      </c>
      <c r="AB48" s="253">
        <f t="shared" si="11"/>
        <v>0</v>
      </c>
      <c r="AC48" s="253">
        <f t="shared" si="11"/>
        <v>0</v>
      </c>
      <c r="AD48" s="253">
        <f t="shared" si="11"/>
        <v>0</v>
      </c>
      <c r="AE48" s="253">
        <f t="shared" si="11"/>
        <v>0</v>
      </c>
      <c r="AF48" s="253">
        <f t="shared" si="11"/>
        <v>0</v>
      </c>
      <c r="AG48" s="253">
        <f t="shared" si="11"/>
        <v>0</v>
      </c>
      <c r="AH48" s="253">
        <f t="shared" si="11"/>
        <v>0</v>
      </c>
      <c r="AI48" s="253">
        <f t="shared" si="11"/>
        <v>0</v>
      </c>
      <c r="AJ48" s="253">
        <f t="shared" si="11"/>
        <v>0</v>
      </c>
      <c r="AK48" s="253">
        <f t="shared" si="11"/>
        <v>0</v>
      </c>
      <c r="AL48" s="253">
        <f t="shared" si="11"/>
        <v>0</v>
      </c>
      <c r="AM48" s="253">
        <f t="shared" si="11"/>
        <v>0</v>
      </c>
      <c r="AN48" s="253">
        <f t="shared" si="11"/>
        <v>0</v>
      </c>
      <c r="AO48" s="253">
        <f t="shared" si="11"/>
        <v>0</v>
      </c>
      <c r="AP48" s="253">
        <f t="shared" si="11"/>
        <v>0</v>
      </c>
      <c r="AQ48" s="253">
        <f t="shared" si="11"/>
        <v>0</v>
      </c>
      <c r="AR48" s="253">
        <f t="shared" si="11"/>
        <v>0</v>
      </c>
      <c r="AS48" s="253">
        <f t="shared" si="11"/>
        <v>0</v>
      </c>
      <c r="AT48" s="253">
        <f t="shared" si="11"/>
        <v>0</v>
      </c>
      <c r="AU48" s="253">
        <f t="shared" si="11"/>
        <v>0</v>
      </c>
      <c r="AV48" s="253">
        <f t="shared" si="11"/>
        <v>0</v>
      </c>
      <c r="AW48" s="253">
        <f t="shared" si="11"/>
        <v>0</v>
      </c>
      <c r="AX48" s="253">
        <f t="shared" si="11"/>
        <v>0</v>
      </c>
      <c r="AY48" s="253">
        <f t="shared" si="11"/>
        <v>0</v>
      </c>
      <c r="AZ48" s="253">
        <f t="shared" si="11"/>
        <v>0</v>
      </c>
      <c r="BA48" s="253">
        <f t="shared" si="11"/>
        <v>0</v>
      </c>
      <c r="BB48" s="253">
        <f t="shared" si="11"/>
        <v>0</v>
      </c>
      <c r="BC48" s="253">
        <f t="shared" si="11"/>
        <v>0</v>
      </c>
      <c r="BD48" s="253">
        <f t="shared" si="11"/>
        <v>0</v>
      </c>
      <c r="BE48" s="253">
        <f t="shared" si="11"/>
        <v>0</v>
      </c>
      <c r="BF48" s="253">
        <f t="shared" si="11"/>
        <v>0</v>
      </c>
      <c r="BG48" s="253">
        <f t="shared" si="11"/>
        <v>0</v>
      </c>
      <c r="BH48" s="253">
        <f t="shared" si="11"/>
        <v>0</v>
      </c>
      <c r="BI48" s="253">
        <f t="shared" si="11"/>
        <v>0</v>
      </c>
      <c r="BJ48" s="253">
        <f t="shared" si="11"/>
        <v>0</v>
      </c>
      <c r="BK48" s="253">
        <f t="shared" si="11"/>
        <v>0</v>
      </c>
      <c r="BL48" s="253">
        <f t="shared" si="11"/>
        <v>0</v>
      </c>
      <c r="BM48" s="253">
        <f t="shared" si="11"/>
        <v>0</v>
      </c>
      <c r="BN48" s="253">
        <f t="shared" si="11"/>
        <v>0</v>
      </c>
      <c r="BO48" s="253">
        <f t="shared" si="11"/>
        <v>0</v>
      </c>
      <c r="BP48" s="253">
        <f t="shared" si="11"/>
        <v>0</v>
      </c>
      <c r="BQ48" s="253">
        <f t="shared" si="11"/>
        <v>0</v>
      </c>
      <c r="BR48" s="253">
        <f t="shared" si="11"/>
        <v>0</v>
      </c>
      <c r="BS48" s="253">
        <f t="shared" si="10"/>
        <v>0</v>
      </c>
      <c r="BT48" s="253">
        <f t="shared" si="10"/>
        <v>0</v>
      </c>
      <c r="BU48" s="253">
        <f t="shared" si="10"/>
        <v>0</v>
      </c>
      <c r="BV48" s="253">
        <f t="shared" si="10"/>
        <v>0</v>
      </c>
      <c r="BW48" s="253">
        <f t="shared" si="10"/>
        <v>0</v>
      </c>
      <c r="BX48" s="253">
        <f t="shared" si="10"/>
        <v>0</v>
      </c>
      <c r="BY48" s="253">
        <f t="shared" si="10"/>
        <v>0</v>
      </c>
      <c r="BZ48" s="253">
        <f t="shared" si="10"/>
        <v>0</v>
      </c>
      <c r="CA48" s="253">
        <f t="shared" si="10"/>
        <v>0</v>
      </c>
      <c r="CB48" s="253">
        <f t="shared" si="10"/>
        <v>0</v>
      </c>
      <c r="CC48" s="253">
        <f t="shared" si="10"/>
        <v>0</v>
      </c>
      <c r="CD48" s="253">
        <f t="shared" si="10"/>
        <v>0</v>
      </c>
      <c r="CE48" s="253">
        <f t="shared" si="10"/>
        <v>0</v>
      </c>
      <c r="CF48" s="253">
        <f t="shared" si="10"/>
        <v>0</v>
      </c>
      <c r="CG48" s="253">
        <f t="shared" si="10"/>
        <v>0</v>
      </c>
      <c r="CH48" s="253">
        <f t="shared" si="10"/>
        <v>0</v>
      </c>
      <c r="CI48" s="253">
        <f t="shared" si="10"/>
        <v>0</v>
      </c>
      <c r="CJ48" s="253">
        <f t="shared" si="10"/>
        <v>0</v>
      </c>
      <c r="CK48" s="253">
        <f t="shared" si="10"/>
        <v>0</v>
      </c>
      <c r="CL48" s="253">
        <f t="shared" si="10"/>
        <v>0</v>
      </c>
      <c r="CM48" s="253">
        <f t="shared" si="10"/>
        <v>0</v>
      </c>
      <c r="CN48" s="253">
        <f t="shared" si="10"/>
        <v>0</v>
      </c>
      <c r="CO48" s="253">
        <f t="shared" si="10"/>
        <v>0</v>
      </c>
      <c r="CP48" s="253">
        <f t="shared" si="10"/>
        <v>0</v>
      </c>
      <c r="CQ48" s="253">
        <f t="shared" si="10"/>
        <v>0</v>
      </c>
      <c r="CR48" s="253">
        <f t="shared" si="10"/>
        <v>0</v>
      </c>
      <c r="CS48" s="253">
        <f t="shared" si="10"/>
        <v>0</v>
      </c>
      <c r="CT48" s="253">
        <f t="shared" si="10"/>
        <v>0</v>
      </c>
      <c r="CU48" s="253">
        <f t="shared" si="10"/>
        <v>0</v>
      </c>
      <c r="CV48" s="253">
        <f t="shared" si="10"/>
        <v>0</v>
      </c>
      <c r="CW48" s="253">
        <f t="shared" si="9"/>
        <v>0</v>
      </c>
      <c r="CX48" s="253">
        <f t="shared" si="9"/>
        <v>0</v>
      </c>
      <c r="CY48" s="253">
        <f t="shared" si="9"/>
        <v>0</v>
      </c>
      <c r="CZ48" s="253">
        <f t="shared" si="9"/>
        <v>0</v>
      </c>
      <c r="DA48" s="253">
        <f t="shared" si="9"/>
        <v>0</v>
      </c>
      <c r="DB48" s="253">
        <f t="shared" si="9"/>
        <v>0</v>
      </c>
      <c r="DC48" s="253">
        <f t="shared" si="9"/>
        <v>0</v>
      </c>
      <c r="DD48" s="253">
        <f t="shared" si="9"/>
        <v>0</v>
      </c>
      <c r="DE48" s="253">
        <f t="shared" si="9"/>
        <v>0</v>
      </c>
      <c r="DF48" s="253">
        <f t="shared" si="9"/>
        <v>0</v>
      </c>
      <c r="DG48" s="253">
        <f t="shared" si="9"/>
        <v>0</v>
      </c>
      <c r="DH48" s="253">
        <f t="shared" si="9"/>
        <v>0</v>
      </c>
      <c r="DI48" s="253">
        <f t="shared" si="9"/>
        <v>0</v>
      </c>
      <c r="DJ48" s="253">
        <f t="shared" si="9"/>
        <v>0</v>
      </c>
      <c r="DK48" s="253">
        <f t="shared" si="9"/>
        <v>0</v>
      </c>
      <c r="DL48" s="253">
        <f t="shared" si="9"/>
        <v>0</v>
      </c>
      <c r="DM48" s="253">
        <f t="shared" si="9"/>
        <v>0</v>
      </c>
      <c r="DN48" s="253">
        <f t="shared" si="9"/>
        <v>0</v>
      </c>
      <c r="DO48" s="253">
        <f t="shared" si="9"/>
        <v>0</v>
      </c>
      <c r="DP48" s="253">
        <f t="shared" si="9"/>
        <v>0</v>
      </c>
      <c r="DQ48" s="253">
        <f t="shared" si="9"/>
        <v>0</v>
      </c>
      <c r="DR48" s="253">
        <f t="shared" si="9"/>
        <v>0</v>
      </c>
      <c r="DS48" s="253">
        <f t="shared" si="9"/>
        <v>0</v>
      </c>
      <c r="DT48" s="253">
        <f t="shared" si="9"/>
        <v>0</v>
      </c>
      <c r="DU48" s="253">
        <f t="shared" si="9"/>
        <v>0</v>
      </c>
      <c r="DV48" s="253">
        <f t="shared" si="9"/>
        <v>0</v>
      </c>
    </row>
    <row r="49" spans="3:126" ht="15.6" thickTop="1" thickBot="1">
      <c r="C49" s="294" t="str">
        <f t="shared" si="4"/>
        <v>Prodotto/Servizio 11</v>
      </c>
      <c r="D49" s="294">
        <f t="shared" si="4"/>
        <v>0.22</v>
      </c>
      <c r="G49" s="253">
        <f t="shared" si="5"/>
        <v>0</v>
      </c>
      <c r="H49" s="253">
        <f t="shared" si="5"/>
        <v>0</v>
      </c>
      <c r="I49" s="253">
        <f t="shared" si="5"/>
        <v>0</v>
      </c>
      <c r="J49" s="253">
        <f t="shared" si="5"/>
        <v>0</v>
      </c>
      <c r="K49" s="253">
        <f t="shared" si="5"/>
        <v>0</v>
      </c>
      <c r="L49" s="253">
        <f t="shared" si="5"/>
        <v>0</v>
      </c>
      <c r="M49" s="253">
        <f t="shared" si="5"/>
        <v>0</v>
      </c>
      <c r="N49" s="253">
        <f t="shared" si="5"/>
        <v>0</v>
      </c>
      <c r="O49" s="253">
        <f t="shared" si="5"/>
        <v>0</v>
      </c>
      <c r="P49" s="253">
        <f t="shared" si="5"/>
        <v>0</v>
      </c>
      <c r="Q49" s="253">
        <f t="shared" si="5"/>
        <v>0</v>
      </c>
      <c r="R49" s="253">
        <f t="shared" si="5"/>
        <v>0</v>
      </c>
      <c r="S49" s="253">
        <f t="shared" si="5"/>
        <v>0</v>
      </c>
      <c r="T49" s="253">
        <f t="shared" si="5"/>
        <v>0</v>
      </c>
      <c r="U49" s="253">
        <f t="shared" si="5"/>
        <v>0</v>
      </c>
      <c r="V49" s="253">
        <f t="shared" si="5"/>
        <v>0</v>
      </c>
      <c r="W49" s="253">
        <f t="shared" si="11"/>
        <v>0</v>
      </c>
      <c r="X49" s="253">
        <f t="shared" si="11"/>
        <v>0</v>
      </c>
      <c r="Y49" s="253">
        <f t="shared" si="11"/>
        <v>0</v>
      </c>
      <c r="Z49" s="253">
        <f t="shared" si="11"/>
        <v>0</v>
      </c>
      <c r="AA49" s="253">
        <f t="shared" si="11"/>
        <v>0</v>
      </c>
      <c r="AB49" s="253">
        <f t="shared" si="11"/>
        <v>0</v>
      </c>
      <c r="AC49" s="253">
        <f t="shared" si="11"/>
        <v>0</v>
      </c>
      <c r="AD49" s="253">
        <f t="shared" si="11"/>
        <v>0</v>
      </c>
      <c r="AE49" s="253">
        <f t="shared" si="11"/>
        <v>0</v>
      </c>
      <c r="AF49" s="253">
        <f t="shared" si="11"/>
        <v>0</v>
      </c>
      <c r="AG49" s="253">
        <f t="shared" si="11"/>
        <v>0</v>
      </c>
      <c r="AH49" s="253">
        <f t="shared" si="11"/>
        <v>0</v>
      </c>
      <c r="AI49" s="253">
        <f t="shared" si="11"/>
        <v>0</v>
      </c>
      <c r="AJ49" s="253">
        <f t="shared" si="11"/>
        <v>0</v>
      </c>
      <c r="AK49" s="253">
        <f t="shared" si="11"/>
        <v>0</v>
      </c>
      <c r="AL49" s="253">
        <f t="shared" si="11"/>
        <v>0</v>
      </c>
      <c r="AM49" s="253">
        <f t="shared" si="11"/>
        <v>0</v>
      </c>
      <c r="AN49" s="253">
        <f t="shared" si="11"/>
        <v>0</v>
      </c>
      <c r="AO49" s="253">
        <f t="shared" si="11"/>
        <v>0</v>
      </c>
      <c r="AP49" s="253">
        <f t="shared" si="11"/>
        <v>0</v>
      </c>
      <c r="AQ49" s="253">
        <f t="shared" si="11"/>
        <v>0</v>
      </c>
      <c r="AR49" s="253">
        <f t="shared" si="11"/>
        <v>0</v>
      </c>
      <c r="AS49" s="253">
        <f t="shared" si="11"/>
        <v>0</v>
      </c>
      <c r="AT49" s="253">
        <f t="shared" si="11"/>
        <v>0</v>
      </c>
      <c r="AU49" s="253">
        <f t="shared" si="11"/>
        <v>0</v>
      </c>
      <c r="AV49" s="253">
        <f t="shared" si="11"/>
        <v>0</v>
      </c>
      <c r="AW49" s="253">
        <f t="shared" si="11"/>
        <v>0</v>
      </c>
      <c r="AX49" s="253">
        <f t="shared" si="11"/>
        <v>0</v>
      </c>
      <c r="AY49" s="253">
        <f t="shared" si="11"/>
        <v>0</v>
      </c>
      <c r="AZ49" s="253">
        <f t="shared" si="11"/>
        <v>0</v>
      </c>
      <c r="BA49" s="253">
        <f t="shared" si="11"/>
        <v>0</v>
      </c>
      <c r="BB49" s="253">
        <f t="shared" si="11"/>
        <v>0</v>
      </c>
      <c r="BC49" s="253">
        <f t="shared" si="11"/>
        <v>0</v>
      </c>
      <c r="BD49" s="253">
        <f t="shared" si="11"/>
        <v>0</v>
      </c>
      <c r="BE49" s="253">
        <f t="shared" si="11"/>
        <v>0</v>
      </c>
      <c r="BF49" s="253">
        <f t="shared" si="11"/>
        <v>0</v>
      </c>
      <c r="BG49" s="253">
        <f t="shared" si="11"/>
        <v>0</v>
      </c>
      <c r="BH49" s="253">
        <f t="shared" si="11"/>
        <v>0</v>
      </c>
      <c r="BI49" s="253">
        <f t="shared" si="11"/>
        <v>0</v>
      </c>
      <c r="BJ49" s="253">
        <f t="shared" si="11"/>
        <v>0</v>
      </c>
      <c r="BK49" s="253">
        <f t="shared" si="11"/>
        <v>0</v>
      </c>
      <c r="BL49" s="253">
        <f t="shared" si="11"/>
        <v>0</v>
      </c>
      <c r="BM49" s="253">
        <f t="shared" si="11"/>
        <v>0</v>
      </c>
      <c r="BN49" s="253">
        <f t="shared" si="11"/>
        <v>0</v>
      </c>
      <c r="BO49" s="253">
        <f t="shared" si="11"/>
        <v>0</v>
      </c>
      <c r="BP49" s="253">
        <f t="shared" si="11"/>
        <v>0</v>
      </c>
      <c r="BQ49" s="253">
        <f t="shared" si="11"/>
        <v>0</v>
      </c>
      <c r="BR49" s="253">
        <f t="shared" si="11"/>
        <v>0</v>
      </c>
      <c r="BS49" s="253">
        <f t="shared" si="10"/>
        <v>0</v>
      </c>
      <c r="BT49" s="253">
        <f t="shared" si="10"/>
        <v>0</v>
      </c>
      <c r="BU49" s="253">
        <f t="shared" si="10"/>
        <v>0</v>
      </c>
      <c r="BV49" s="253">
        <f t="shared" si="10"/>
        <v>0</v>
      </c>
      <c r="BW49" s="253">
        <f t="shared" si="10"/>
        <v>0</v>
      </c>
      <c r="BX49" s="253">
        <f t="shared" si="10"/>
        <v>0</v>
      </c>
      <c r="BY49" s="253">
        <f t="shared" si="10"/>
        <v>0</v>
      </c>
      <c r="BZ49" s="253">
        <f t="shared" si="10"/>
        <v>0</v>
      </c>
      <c r="CA49" s="253">
        <f t="shared" si="10"/>
        <v>0</v>
      </c>
      <c r="CB49" s="253">
        <f t="shared" si="10"/>
        <v>0</v>
      </c>
      <c r="CC49" s="253">
        <f t="shared" si="10"/>
        <v>0</v>
      </c>
      <c r="CD49" s="253">
        <f t="shared" si="10"/>
        <v>0</v>
      </c>
      <c r="CE49" s="253">
        <f t="shared" si="10"/>
        <v>0</v>
      </c>
      <c r="CF49" s="253">
        <f t="shared" si="10"/>
        <v>0</v>
      </c>
      <c r="CG49" s="253">
        <f t="shared" si="10"/>
        <v>0</v>
      </c>
      <c r="CH49" s="253">
        <f t="shared" si="10"/>
        <v>0</v>
      </c>
      <c r="CI49" s="253">
        <f t="shared" si="10"/>
        <v>0</v>
      </c>
      <c r="CJ49" s="253">
        <f t="shared" si="10"/>
        <v>0</v>
      </c>
      <c r="CK49" s="253">
        <f t="shared" si="10"/>
        <v>0</v>
      </c>
      <c r="CL49" s="253">
        <f t="shared" si="10"/>
        <v>0</v>
      </c>
      <c r="CM49" s="253">
        <f t="shared" si="10"/>
        <v>0</v>
      </c>
      <c r="CN49" s="253">
        <f t="shared" si="10"/>
        <v>0</v>
      </c>
      <c r="CO49" s="253">
        <f t="shared" si="10"/>
        <v>0</v>
      </c>
      <c r="CP49" s="253">
        <f t="shared" si="10"/>
        <v>0</v>
      </c>
      <c r="CQ49" s="253">
        <f t="shared" si="10"/>
        <v>0</v>
      </c>
      <c r="CR49" s="253">
        <f t="shared" si="10"/>
        <v>0</v>
      </c>
      <c r="CS49" s="253">
        <f t="shared" si="10"/>
        <v>0</v>
      </c>
      <c r="CT49" s="253">
        <f t="shared" si="10"/>
        <v>0</v>
      </c>
      <c r="CU49" s="253">
        <f t="shared" si="10"/>
        <v>0</v>
      </c>
      <c r="CV49" s="253">
        <f t="shared" si="10"/>
        <v>0</v>
      </c>
      <c r="CW49" s="253">
        <f t="shared" si="9"/>
        <v>0</v>
      </c>
      <c r="CX49" s="253">
        <f t="shared" si="9"/>
        <v>0</v>
      </c>
      <c r="CY49" s="253">
        <f t="shared" si="9"/>
        <v>0</v>
      </c>
      <c r="CZ49" s="253">
        <f t="shared" si="9"/>
        <v>0</v>
      </c>
      <c r="DA49" s="253">
        <f t="shared" si="9"/>
        <v>0</v>
      </c>
      <c r="DB49" s="253">
        <f t="shared" si="9"/>
        <v>0</v>
      </c>
      <c r="DC49" s="253">
        <f t="shared" si="9"/>
        <v>0</v>
      </c>
      <c r="DD49" s="253">
        <f t="shared" si="9"/>
        <v>0</v>
      </c>
      <c r="DE49" s="253">
        <f t="shared" si="9"/>
        <v>0</v>
      </c>
      <c r="DF49" s="253">
        <f t="shared" si="9"/>
        <v>0</v>
      </c>
      <c r="DG49" s="253">
        <f t="shared" si="9"/>
        <v>0</v>
      </c>
      <c r="DH49" s="253">
        <f t="shared" si="9"/>
        <v>0</v>
      </c>
      <c r="DI49" s="253">
        <f t="shared" si="9"/>
        <v>0</v>
      </c>
      <c r="DJ49" s="253">
        <f t="shared" si="9"/>
        <v>0</v>
      </c>
      <c r="DK49" s="253">
        <f t="shared" si="9"/>
        <v>0</v>
      </c>
      <c r="DL49" s="253">
        <f t="shared" si="9"/>
        <v>0</v>
      </c>
      <c r="DM49" s="253">
        <f t="shared" si="9"/>
        <v>0</v>
      </c>
      <c r="DN49" s="253">
        <f t="shared" si="9"/>
        <v>0</v>
      </c>
      <c r="DO49" s="253">
        <f t="shared" si="9"/>
        <v>0</v>
      </c>
      <c r="DP49" s="253">
        <f t="shared" si="9"/>
        <v>0</v>
      </c>
      <c r="DQ49" s="253">
        <f t="shared" si="9"/>
        <v>0</v>
      </c>
      <c r="DR49" s="253">
        <f t="shared" si="9"/>
        <v>0</v>
      </c>
      <c r="DS49" s="253">
        <f t="shared" si="9"/>
        <v>0</v>
      </c>
      <c r="DT49" s="253">
        <f t="shared" si="9"/>
        <v>0</v>
      </c>
      <c r="DU49" s="253">
        <f t="shared" si="9"/>
        <v>0</v>
      </c>
      <c r="DV49" s="253">
        <f t="shared" si="9"/>
        <v>0</v>
      </c>
    </row>
    <row r="50" spans="3:126" ht="15.6" thickTop="1" thickBot="1">
      <c r="C50" s="294" t="str">
        <f t="shared" si="4"/>
        <v>Prodotto/Servizio 12</v>
      </c>
      <c r="D50" s="294">
        <f t="shared" si="4"/>
        <v>0.22</v>
      </c>
      <c r="G50" s="253">
        <f t="shared" si="5"/>
        <v>0</v>
      </c>
      <c r="H50" s="253">
        <f t="shared" si="5"/>
        <v>0</v>
      </c>
      <c r="I50" s="253">
        <f t="shared" si="5"/>
        <v>0</v>
      </c>
      <c r="J50" s="253">
        <f t="shared" si="5"/>
        <v>0</v>
      </c>
      <c r="K50" s="253">
        <f t="shared" si="5"/>
        <v>0</v>
      </c>
      <c r="L50" s="253">
        <f t="shared" si="5"/>
        <v>0</v>
      </c>
      <c r="M50" s="253">
        <f t="shared" si="5"/>
        <v>0</v>
      </c>
      <c r="N50" s="253">
        <f t="shared" si="5"/>
        <v>0</v>
      </c>
      <c r="O50" s="253">
        <f t="shared" si="5"/>
        <v>0</v>
      </c>
      <c r="P50" s="253">
        <f t="shared" si="5"/>
        <v>0</v>
      </c>
      <c r="Q50" s="253">
        <f t="shared" si="5"/>
        <v>0</v>
      </c>
      <c r="R50" s="253">
        <f t="shared" si="5"/>
        <v>0</v>
      </c>
      <c r="S50" s="253">
        <f t="shared" si="5"/>
        <v>0</v>
      </c>
      <c r="T50" s="253">
        <f t="shared" si="5"/>
        <v>0</v>
      </c>
      <c r="U50" s="253">
        <f t="shared" si="5"/>
        <v>0</v>
      </c>
      <c r="V50" s="253">
        <f t="shared" si="5"/>
        <v>0</v>
      </c>
      <c r="W50" s="253">
        <f t="shared" si="11"/>
        <v>0</v>
      </c>
      <c r="X50" s="253">
        <f t="shared" si="11"/>
        <v>0</v>
      </c>
      <c r="Y50" s="253">
        <f t="shared" si="11"/>
        <v>0</v>
      </c>
      <c r="Z50" s="253">
        <f t="shared" si="11"/>
        <v>0</v>
      </c>
      <c r="AA50" s="253">
        <f t="shared" si="11"/>
        <v>0</v>
      </c>
      <c r="AB50" s="253">
        <f t="shared" si="11"/>
        <v>0</v>
      </c>
      <c r="AC50" s="253">
        <f t="shared" si="11"/>
        <v>0</v>
      </c>
      <c r="AD50" s="253">
        <f t="shared" si="11"/>
        <v>0</v>
      </c>
      <c r="AE50" s="253">
        <f t="shared" si="11"/>
        <v>0</v>
      </c>
      <c r="AF50" s="253">
        <f t="shared" si="11"/>
        <v>0</v>
      </c>
      <c r="AG50" s="253">
        <f t="shared" si="11"/>
        <v>0</v>
      </c>
      <c r="AH50" s="253">
        <f t="shared" si="11"/>
        <v>0</v>
      </c>
      <c r="AI50" s="253">
        <f t="shared" si="11"/>
        <v>0</v>
      </c>
      <c r="AJ50" s="253">
        <f t="shared" si="11"/>
        <v>0</v>
      </c>
      <c r="AK50" s="253">
        <f t="shared" si="11"/>
        <v>0</v>
      </c>
      <c r="AL50" s="253">
        <f t="shared" si="11"/>
        <v>0</v>
      </c>
      <c r="AM50" s="253">
        <f t="shared" si="11"/>
        <v>0</v>
      </c>
      <c r="AN50" s="253">
        <f t="shared" si="11"/>
        <v>0</v>
      </c>
      <c r="AO50" s="253">
        <f t="shared" si="11"/>
        <v>0</v>
      </c>
      <c r="AP50" s="253">
        <f t="shared" si="11"/>
        <v>0</v>
      </c>
      <c r="AQ50" s="253">
        <f t="shared" si="11"/>
        <v>0</v>
      </c>
      <c r="AR50" s="253">
        <f t="shared" si="11"/>
        <v>0</v>
      </c>
      <c r="AS50" s="253">
        <f t="shared" si="11"/>
        <v>0</v>
      </c>
      <c r="AT50" s="253">
        <f t="shared" si="11"/>
        <v>0</v>
      </c>
      <c r="AU50" s="253">
        <f t="shared" si="11"/>
        <v>0</v>
      </c>
      <c r="AV50" s="253">
        <f t="shared" si="11"/>
        <v>0</v>
      </c>
      <c r="AW50" s="253">
        <f t="shared" si="11"/>
        <v>0</v>
      </c>
      <c r="AX50" s="253">
        <f t="shared" si="11"/>
        <v>0</v>
      </c>
      <c r="AY50" s="253">
        <f t="shared" si="11"/>
        <v>0</v>
      </c>
      <c r="AZ50" s="253">
        <f t="shared" si="11"/>
        <v>0</v>
      </c>
      <c r="BA50" s="253">
        <f t="shared" si="11"/>
        <v>0</v>
      </c>
      <c r="BB50" s="253">
        <f t="shared" si="11"/>
        <v>0</v>
      </c>
      <c r="BC50" s="253">
        <f t="shared" si="11"/>
        <v>0</v>
      </c>
      <c r="BD50" s="253">
        <f t="shared" si="11"/>
        <v>0</v>
      </c>
      <c r="BE50" s="253">
        <f t="shared" si="11"/>
        <v>0</v>
      </c>
      <c r="BF50" s="253">
        <f t="shared" si="11"/>
        <v>0</v>
      </c>
      <c r="BG50" s="253">
        <f t="shared" si="11"/>
        <v>0</v>
      </c>
      <c r="BH50" s="253">
        <f t="shared" si="11"/>
        <v>0</v>
      </c>
      <c r="BI50" s="253">
        <f t="shared" si="11"/>
        <v>0</v>
      </c>
      <c r="BJ50" s="253">
        <f t="shared" si="11"/>
        <v>0</v>
      </c>
      <c r="BK50" s="253">
        <f t="shared" si="11"/>
        <v>0</v>
      </c>
      <c r="BL50" s="253">
        <f t="shared" si="11"/>
        <v>0</v>
      </c>
      <c r="BM50" s="253">
        <f t="shared" si="11"/>
        <v>0</v>
      </c>
      <c r="BN50" s="253">
        <f t="shared" si="11"/>
        <v>0</v>
      </c>
      <c r="BO50" s="253">
        <f t="shared" si="11"/>
        <v>0</v>
      </c>
      <c r="BP50" s="253">
        <f t="shared" si="11"/>
        <v>0</v>
      </c>
      <c r="BQ50" s="253">
        <f t="shared" si="11"/>
        <v>0</v>
      </c>
      <c r="BR50" s="253">
        <f t="shared" si="11"/>
        <v>0</v>
      </c>
      <c r="BS50" s="253">
        <f t="shared" si="10"/>
        <v>0</v>
      </c>
      <c r="BT50" s="253">
        <f t="shared" si="10"/>
        <v>0</v>
      </c>
      <c r="BU50" s="253">
        <f t="shared" si="10"/>
        <v>0</v>
      </c>
      <c r="BV50" s="253">
        <f t="shared" si="10"/>
        <v>0</v>
      </c>
      <c r="BW50" s="253">
        <f t="shared" si="10"/>
        <v>0</v>
      </c>
      <c r="BX50" s="253">
        <f t="shared" si="10"/>
        <v>0</v>
      </c>
      <c r="BY50" s="253">
        <f t="shared" si="10"/>
        <v>0</v>
      </c>
      <c r="BZ50" s="253">
        <f t="shared" si="10"/>
        <v>0</v>
      </c>
      <c r="CA50" s="253">
        <f t="shared" si="10"/>
        <v>0</v>
      </c>
      <c r="CB50" s="253">
        <f t="shared" si="10"/>
        <v>0</v>
      </c>
      <c r="CC50" s="253">
        <f t="shared" si="10"/>
        <v>0</v>
      </c>
      <c r="CD50" s="253">
        <f t="shared" si="10"/>
        <v>0</v>
      </c>
      <c r="CE50" s="253">
        <f t="shared" si="10"/>
        <v>0</v>
      </c>
      <c r="CF50" s="253">
        <f t="shared" si="10"/>
        <v>0</v>
      </c>
      <c r="CG50" s="253">
        <f t="shared" si="10"/>
        <v>0</v>
      </c>
      <c r="CH50" s="253">
        <f t="shared" si="10"/>
        <v>0</v>
      </c>
      <c r="CI50" s="253">
        <f t="shared" si="10"/>
        <v>0</v>
      </c>
      <c r="CJ50" s="253">
        <f t="shared" si="10"/>
        <v>0</v>
      </c>
      <c r="CK50" s="253">
        <f t="shared" si="10"/>
        <v>0</v>
      </c>
      <c r="CL50" s="253">
        <f t="shared" si="10"/>
        <v>0</v>
      </c>
      <c r="CM50" s="253">
        <f t="shared" si="10"/>
        <v>0</v>
      </c>
      <c r="CN50" s="253">
        <f t="shared" si="10"/>
        <v>0</v>
      </c>
      <c r="CO50" s="253">
        <f t="shared" si="10"/>
        <v>0</v>
      </c>
      <c r="CP50" s="253">
        <f t="shared" si="10"/>
        <v>0</v>
      </c>
      <c r="CQ50" s="253">
        <f t="shared" si="10"/>
        <v>0</v>
      </c>
      <c r="CR50" s="253">
        <f t="shared" si="10"/>
        <v>0</v>
      </c>
      <c r="CS50" s="253">
        <f t="shared" si="10"/>
        <v>0</v>
      </c>
      <c r="CT50" s="253">
        <f t="shared" si="10"/>
        <v>0</v>
      </c>
      <c r="CU50" s="253">
        <f t="shared" si="10"/>
        <v>0</v>
      </c>
      <c r="CV50" s="253">
        <f t="shared" si="10"/>
        <v>0</v>
      </c>
      <c r="CW50" s="253">
        <f t="shared" si="9"/>
        <v>0</v>
      </c>
      <c r="CX50" s="253">
        <f t="shared" si="9"/>
        <v>0</v>
      </c>
      <c r="CY50" s="253">
        <f t="shared" si="9"/>
        <v>0</v>
      </c>
      <c r="CZ50" s="253">
        <f t="shared" si="9"/>
        <v>0</v>
      </c>
      <c r="DA50" s="253">
        <f t="shared" si="9"/>
        <v>0</v>
      </c>
      <c r="DB50" s="253">
        <f t="shared" si="9"/>
        <v>0</v>
      </c>
      <c r="DC50" s="253">
        <f t="shared" si="9"/>
        <v>0</v>
      </c>
      <c r="DD50" s="253">
        <f t="shared" si="9"/>
        <v>0</v>
      </c>
      <c r="DE50" s="253">
        <f t="shared" si="9"/>
        <v>0</v>
      </c>
      <c r="DF50" s="253">
        <f t="shared" si="9"/>
        <v>0</v>
      </c>
      <c r="DG50" s="253">
        <f t="shared" si="9"/>
        <v>0</v>
      </c>
      <c r="DH50" s="253">
        <f t="shared" si="9"/>
        <v>0</v>
      </c>
      <c r="DI50" s="253">
        <f t="shared" si="9"/>
        <v>0</v>
      </c>
      <c r="DJ50" s="253">
        <f t="shared" si="9"/>
        <v>0</v>
      </c>
      <c r="DK50" s="253">
        <f t="shared" si="9"/>
        <v>0</v>
      </c>
      <c r="DL50" s="253">
        <f t="shared" si="9"/>
        <v>0</v>
      </c>
      <c r="DM50" s="253">
        <f t="shared" si="9"/>
        <v>0</v>
      </c>
      <c r="DN50" s="253">
        <f t="shared" si="9"/>
        <v>0</v>
      </c>
      <c r="DO50" s="253">
        <f t="shared" si="9"/>
        <v>0</v>
      </c>
      <c r="DP50" s="253">
        <f t="shared" si="9"/>
        <v>0</v>
      </c>
      <c r="DQ50" s="253">
        <f t="shared" si="9"/>
        <v>0</v>
      </c>
      <c r="DR50" s="253">
        <f t="shared" si="9"/>
        <v>0</v>
      </c>
      <c r="DS50" s="253">
        <f t="shared" si="9"/>
        <v>0</v>
      </c>
      <c r="DT50" s="253">
        <f t="shared" si="9"/>
        <v>0</v>
      </c>
      <c r="DU50" s="253">
        <f t="shared" si="9"/>
        <v>0</v>
      </c>
      <c r="DV50" s="253">
        <f t="shared" si="9"/>
        <v>0</v>
      </c>
    </row>
    <row r="51" spans="3:126" ht="15.6" thickTop="1" thickBot="1">
      <c r="C51" s="294" t="str">
        <f t="shared" si="4"/>
        <v>Prodotto/Servizio 13</v>
      </c>
      <c r="D51" s="294">
        <f t="shared" si="4"/>
        <v>0.22</v>
      </c>
      <c r="G51" s="253">
        <f t="shared" si="5"/>
        <v>0</v>
      </c>
      <c r="H51" s="253">
        <f t="shared" si="5"/>
        <v>0</v>
      </c>
      <c r="I51" s="253">
        <f t="shared" si="5"/>
        <v>0</v>
      </c>
      <c r="J51" s="253">
        <f t="shared" si="5"/>
        <v>0</v>
      </c>
      <c r="K51" s="253">
        <f t="shared" si="5"/>
        <v>0</v>
      </c>
      <c r="L51" s="253">
        <f t="shared" si="5"/>
        <v>0</v>
      </c>
      <c r="M51" s="253">
        <f t="shared" si="5"/>
        <v>0</v>
      </c>
      <c r="N51" s="253">
        <f t="shared" si="5"/>
        <v>0</v>
      </c>
      <c r="O51" s="253">
        <f t="shared" si="5"/>
        <v>0</v>
      </c>
      <c r="P51" s="253">
        <f t="shared" si="5"/>
        <v>0</v>
      </c>
      <c r="Q51" s="253">
        <f t="shared" si="5"/>
        <v>0</v>
      </c>
      <c r="R51" s="253">
        <f t="shared" si="5"/>
        <v>0</v>
      </c>
      <c r="S51" s="253">
        <f t="shared" si="5"/>
        <v>0</v>
      </c>
      <c r="T51" s="253">
        <f t="shared" si="5"/>
        <v>0</v>
      </c>
      <c r="U51" s="253">
        <f t="shared" si="5"/>
        <v>0</v>
      </c>
      <c r="V51" s="253">
        <f t="shared" si="5"/>
        <v>0</v>
      </c>
      <c r="W51" s="253">
        <f t="shared" si="11"/>
        <v>0</v>
      </c>
      <c r="X51" s="253">
        <f t="shared" si="11"/>
        <v>0</v>
      </c>
      <c r="Y51" s="253">
        <f t="shared" si="11"/>
        <v>0</v>
      </c>
      <c r="Z51" s="253">
        <f t="shared" si="11"/>
        <v>0</v>
      </c>
      <c r="AA51" s="253">
        <f t="shared" si="11"/>
        <v>0</v>
      </c>
      <c r="AB51" s="253">
        <f t="shared" si="11"/>
        <v>0</v>
      </c>
      <c r="AC51" s="253">
        <f t="shared" si="11"/>
        <v>0</v>
      </c>
      <c r="AD51" s="253">
        <f t="shared" si="11"/>
        <v>0</v>
      </c>
      <c r="AE51" s="253">
        <f t="shared" si="11"/>
        <v>0</v>
      </c>
      <c r="AF51" s="253">
        <f t="shared" si="11"/>
        <v>0</v>
      </c>
      <c r="AG51" s="253">
        <f t="shared" si="11"/>
        <v>0</v>
      </c>
      <c r="AH51" s="253">
        <f t="shared" si="11"/>
        <v>0</v>
      </c>
      <c r="AI51" s="253">
        <f t="shared" si="11"/>
        <v>0</v>
      </c>
      <c r="AJ51" s="253">
        <f t="shared" si="11"/>
        <v>0</v>
      </c>
      <c r="AK51" s="253">
        <f t="shared" si="11"/>
        <v>0</v>
      </c>
      <c r="AL51" s="253">
        <f t="shared" si="11"/>
        <v>0</v>
      </c>
      <c r="AM51" s="253">
        <f t="shared" si="11"/>
        <v>0</v>
      </c>
      <c r="AN51" s="253">
        <f t="shared" si="11"/>
        <v>0</v>
      </c>
      <c r="AO51" s="253">
        <f t="shared" si="11"/>
        <v>0</v>
      </c>
      <c r="AP51" s="253">
        <f t="shared" si="11"/>
        <v>0</v>
      </c>
      <c r="AQ51" s="253">
        <f t="shared" si="11"/>
        <v>0</v>
      </c>
      <c r="AR51" s="253">
        <f t="shared" si="11"/>
        <v>0</v>
      </c>
      <c r="AS51" s="253">
        <f t="shared" si="11"/>
        <v>0</v>
      </c>
      <c r="AT51" s="253">
        <f t="shared" si="11"/>
        <v>0</v>
      </c>
      <c r="AU51" s="253">
        <f t="shared" si="11"/>
        <v>0</v>
      </c>
      <c r="AV51" s="253">
        <f t="shared" si="11"/>
        <v>0</v>
      </c>
      <c r="AW51" s="253">
        <f t="shared" si="11"/>
        <v>0</v>
      </c>
      <c r="AX51" s="253">
        <f t="shared" si="11"/>
        <v>0</v>
      </c>
      <c r="AY51" s="253">
        <f t="shared" si="11"/>
        <v>0</v>
      </c>
      <c r="AZ51" s="253">
        <f t="shared" si="11"/>
        <v>0</v>
      </c>
      <c r="BA51" s="253">
        <f t="shared" si="11"/>
        <v>0</v>
      </c>
      <c r="BB51" s="253">
        <f t="shared" si="11"/>
        <v>0</v>
      </c>
      <c r="BC51" s="253">
        <f t="shared" si="11"/>
        <v>0</v>
      </c>
      <c r="BD51" s="253">
        <f t="shared" si="11"/>
        <v>0</v>
      </c>
      <c r="BE51" s="253">
        <f t="shared" si="11"/>
        <v>0</v>
      </c>
      <c r="BF51" s="253">
        <f t="shared" si="11"/>
        <v>0</v>
      </c>
      <c r="BG51" s="253">
        <f t="shared" si="11"/>
        <v>0</v>
      </c>
      <c r="BH51" s="253">
        <f t="shared" si="11"/>
        <v>0</v>
      </c>
      <c r="BI51" s="253">
        <f t="shared" si="11"/>
        <v>0</v>
      </c>
      <c r="BJ51" s="253">
        <f t="shared" si="11"/>
        <v>0</v>
      </c>
      <c r="BK51" s="253">
        <f t="shared" si="11"/>
        <v>0</v>
      </c>
      <c r="BL51" s="253">
        <f t="shared" si="11"/>
        <v>0</v>
      </c>
      <c r="BM51" s="253">
        <f t="shared" si="11"/>
        <v>0</v>
      </c>
      <c r="BN51" s="253">
        <f t="shared" si="11"/>
        <v>0</v>
      </c>
      <c r="BO51" s="253">
        <f t="shared" si="11"/>
        <v>0</v>
      </c>
      <c r="BP51" s="253">
        <f t="shared" si="11"/>
        <v>0</v>
      </c>
      <c r="BQ51" s="253">
        <f t="shared" si="11"/>
        <v>0</v>
      </c>
      <c r="BR51" s="253">
        <f t="shared" si="11"/>
        <v>0</v>
      </c>
      <c r="BS51" s="253">
        <f t="shared" si="10"/>
        <v>0</v>
      </c>
      <c r="BT51" s="253">
        <f t="shared" si="10"/>
        <v>0</v>
      </c>
      <c r="BU51" s="253">
        <f t="shared" si="10"/>
        <v>0</v>
      </c>
      <c r="BV51" s="253">
        <f t="shared" si="10"/>
        <v>0</v>
      </c>
      <c r="BW51" s="253">
        <f t="shared" si="10"/>
        <v>0</v>
      </c>
      <c r="BX51" s="253">
        <f t="shared" si="10"/>
        <v>0</v>
      </c>
      <c r="BY51" s="253">
        <f t="shared" si="10"/>
        <v>0</v>
      </c>
      <c r="BZ51" s="253">
        <f t="shared" si="10"/>
        <v>0</v>
      </c>
      <c r="CA51" s="253">
        <f t="shared" si="10"/>
        <v>0</v>
      </c>
      <c r="CB51" s="253">
        <f t="shared" si="10"/>
        <v>0</v>
      </c>
      <c r="CC51" s="253">
        <f t="shared" si="10"/>
        <v>0</v>
      </c>
      <c r="CD51" s="253">
        <f t="shared" si="10"/>
        <v>0</v>
      </c>
      <c r="CE51" s="253">
        <f t="shared" si="10"/>
        <v>0</v>
      </c>
      <c r="CF51" s="253">
        <f t="shared" si="10"/>
        <v>0</v>
      </c>
      <c r="CG51" s="253">
        <f t="shared" si="10"/>
        <v>0</v>
      </c>
      <c r="CH51" s="253">
        <f t="shared" si="10"/>
        <v>0</v>
      </c>
      <c r="CI51" s="253">
        <f t="shared" si="10"/>
        <v>0</v>
      </c>
      <c r="CJ51" s="253">
        <f t="shared" si="10"/>
        <v>0</v>
      </c>
      <c r="CK51" s="253">
        <f t="shared" si="10"/>
        <v>0</v>
      </c>
      <c r="CL51" s="253">
        <f t="shared" si="10"/>
        <v>0</v>
      </c>
      <c r="CM51" s="253">
        <f t="shared" si="10"/>
        <v>0</v>
      </c>
      <c r="CN51" s="253">
        <f t="shared" si="10"/>
        <v>0</v>
      </c>
      <c r="CO51" s="253">
        <f t="shared" si="10"/>
        <v>0</v>
      </c>
      <c r="CP51" s="253">
        <f t="shared" si="10"/>
        <v>0</v>
      </c>
      <c r="CQ51" s="253">
        <f t="shared" si="10"/>
        <v>0</v>
      </c>
      <c r="CR51" s="253">
        <f t="shared" si="10"/>
        <v>0</v>
      </c>
      <c r="CS51" s="253">
        <f t="shared" si="10"/>
        <v>0</v>
      </c>
      <c r="CT51" s="253">
        <f t="shared" si="10"/>
        <v>0</v>
      </c>
      <c r="CU51" s="253">
        <f t="shared" si="10"/>
        <v>0</v>
      </c>
      <c r="CV51" s="253">
        <f t="shared" si="10"/>
        <v>0</v>
      </c>
      <c r="CW51" s="253">
        <f t="shared" si="9"/>
        <v>0</v>
      </c>
      <c r="CX51" s="253">
        <f t="shared" si="9"/>
        <v>0</v>
      </c>
      <c r="CY51" s="253">
        <f t="shared" si="9"/>
        <v>0</v>
      </c>
      <c r="CZ51" s="253">
        <f t="shared" si="9"/>
        <v>0</v>
      </c>
      <c r="DA51" s="253">
        <f t="shared" si="9"/>
        <v>0</v>
      </c>
      <c r="DB51" s="253">
        <f t="shared" si="9"/>
        <v>0</v>
      </c>
      <c r="DC51" s="253">
        <f t="shared" si="9"/>
        <v>0</v>
      </c>
      <c r="DD51" s="253">
        <f t="shared" si="9"/>
        <v>0</v>
      </c>
      <c r="DE51" s="253">
        <f t="shared" si="9"/>
        <v>0</v>
      </c>
      <c r="DF51" s="253">
        <f t="shared" si="9"/>
        <v>0</v>
      </c>
      <c r="DG51" s="253">
        <f t="shared" si="9"/>
        <v>0</v>
      </c>
      <c r="DH51" s="253">
        <f t="shared" si="9"/>
        <v>0</v>
      </c>
      <c r="DI51" s="253">
        <f t="shared" si="9"/>
        <v>0</v>
      </c>
      <c r="DJ51" s="253">
        <f t="shared" si="9"/>
        <v>0</v>
      </c>
      <c r="DK51" s="253">
        <f t="shared" si="9"/>
        <v>0</v>
      </c>
      <c r="DL51" s="253">
        <f t="shared" si="9"/>
        <v>0</v>
      </c>
      <c r="DM51" s="253">
        <f t="shared" si="9"/>
        <v>0</v>
      </c>
      <c r="DN51" s="253">
        <f t="shared" si="9"/>
        <v>0</v>
      </c>
      <c r="DO51" s="253">
        <f t="shared" si="9"/>
        <v>0</v>
      </c>
      <c r="DP51" s="253">
        <f t="shared" si="9"/>
        <v>0</v>
      </c>
      <c r="DQ51" s="253">
        <f t="shared" si="9"/>
        <v>0</v>
      </c>
      <c r="DR51" s="253">
        <f t="shared" si="9"/>
        <v>0</v>
      </c>
      <c r="DS51" s="253">
        <f t="shared" si="9"/>
        <v>0</v>
      </c>
      <c r="DT51" s="253">
        <f t="shared" si="9"/>
        <v>0</v>
      </c>
      <c r="DU51" s="253">
        <f t="shared" si="9"/>
        <v>0</v>
      </c>
      <c r="DV51" s="253">
        <f t="shared" si="9"/>
        <v>0</v>
      </c>
    </row>
    <row r="52" spans="3:126" ht="15.6" thickTop="1" thickBot="1">
      <c r="C52" s="294" t="str">
        <f t="shared" si="4"/>
        <v>Prodotto/Servizio 14</v>
      </c>
      <c r="D52" s="294">
        <f t="shared" si="4"/>
        <v>0.22</v>
      </c>
      <c r="G52" s="253">
        <f t="shared" si="5"/>
        <v>0</v>
      </c>
      <c r="H52" s="253">
        <f t="shared" si="5"/>
        <v>0</v>
      </c>
      <c r="I52" s="253">
        <f t="shared" si="5"/>
        <v>0</v>
      </c>
      <c r="J52" s="253">
        <f t="shared" si="5"/>
        <v>0</v>
      </c>
      <c r="K52" s="253">
        <f t="shared" si="5"/>
        <v>0</v>
      </c>
      <c r="L52" s="253">
        <f t="shared" si="5"/>
        <v>0</v>
      </c>
      <c r="M52" s="253">
        <f t="shared" si="5"/>
        <v>0</v>
      </c>
      <c r="N52" s="253">
        <f t="shared" si="5"/>
        <v>0</v>
      </c>
      <c r="O52" s="253">
        <f t="shared" si="5"/>
        <v>0</v>
      </c>
      <c r="P52" s="253">
        <f t="shared" si="5"/>
        <v>0</v>
      </c>
      <c r="Q52" s="253">
        <f t="shared" si="5"/>
        <v>0</v>
      </c>
      <c r="R52" s="253">
        <f t="shared" si="5"/>
        <v>0</v>
      </c>
      <c r="S52" s="253">
        <f t="shared" si="5"/>
        <v>0</v>
      </c>
      <c r="T52" s="253">
        <f t="shared" si="5"/>
        <v>0</v>
      </c>
      <c r="U52" s="253">
        <f t="shared" si="5"/>
        <v>0</v>
      </c>
      <c r="V52" s="253">
        <f t="shared" si="5"/>
        <v>0</v>
      </c>
      <c r="W52" s="253">
        <f t="shared" si="11"/>
        <v>0</v>
      </c>
      <c r="X52" s="253">
        <f t="shared" si="11"/>
        <v>0</v>
      </c>
      <c r="Y52" s="253">
        <f t="shared" si="11"/>
        <v>0</v>
      </c>
      <c r="Z52" s="253">
        <f t="shared" si="11"/>
        <v>0</v>
      </c>
      <c r="AA52" s="253">
        <f t="shared" si="11"/>
        <v>0</v>
      </c>
      <c r="AB52" s="253">
        <f t="shared" si="11"/>
        <v>0</v>
      </c>
      <c r="AC52" s="253">
        <f t="shared" si="11"/>
        <v>0</v>
      </c>
      <c r="AD52" s="253">
        <f t="shared" si="11"/>
        <v>0</v>
      </c>
      <c r="AE52" s="253">
        <f t="shared" si="11"/>
        <v>0</v>
      </c>
      <c r="AF52" s="253">
        <f t="shared" si="11"/>
        <v>0</v>
      </c>
      <c r="AG52" s="253">
        <f t="shared" si="11"/>
        <v>0</v>
      </c>
      <c r="AH52" s="253">
        <f t="shared" si="11"/>
        <v>0</v>
      </c>
      <c r="AI52" s="253">
        <f t="shared" si="11"/>
        <v>0</v>
      </c>
      <c r="AJ52" s="253">
        <f t="shared" si="11"/>
        <v>0</v>
      </c>
      <c r="AK52" s="253">
        <f t="shared" si="11"/>
        <v>0</v>
      </c>
      <c r="AL52" s="253">
        <f t="shared" si="11"/>
        <v>0</v>
      </c>
      <c r="AM52" s="253">
        <f t="shared" si="11"/>
        <v>0</v>
      </c>
      <c r="AN52" s="253">
        <f t="shared" si="11"/>
        <v>0</v>
      </c>
      <c r="AO52" s="253">
        <f t="shared" si="11"/>
        <v>0</v>
      </c>
      <c r="AP52" s="253">
        <f t="shared" si="11"/>
        <v>0</v>
      </c>
      <c r="AQ52" s="253">
        <f t="shared" si="11"/>
        <v>0</v>
      </c>
      <c r="AR52" s="253">
        <f t="shared" si="11"/>
        <v>0</v>
      </c>
      <c r="AS52" s="253">
        <f t="shared" si="11"/>
        <v>0</v>
      </c>
      <c r="AT52" s="253">
        <f t="shared" si="11"/>
        <v>0</v>
      </c>
      <c r="AU52" s="253">
        <f t="shared" si="11"/>
        <v>0</v>
      </c>
      <c r="AV52" s="253">
        <f t="shared" si="11"/>
        <v>0</v>
      </c>
      <c r="AW52" s="253">
        <f t="shared" si="11"/>
        <v>0</v>
      </c>
      <c r="AX52" s="253">
        <f t="shared" si="11"/>
        <v>0</v>
      </c>
      <c r="AY52" s="253">
        <f t="shared" si="11"/>
        <v>0</v>
      </c>
      <c r="AZ52" s="253">
        <f t="shared" si="11"/>
        <v>0</v>
      </c>
      <c r="BA52" s="253">
        <f t="shared" si="11"/>
        <v>0</v>
      </c>
      <c r="BB52" s="253">
        <f t="shared" si="11"/>
        <v>0</v>
      </c>
      <c r="BC52" s="253">
        <f t="shared" si="11"/>
        <v>0</v>
      </c>
      <c r="BD52" s="253">
        <f t="shared" si="11"/>
        <v>0</v>
      </c>
      <c r="BE52" s="253">
        <f t="shared" si="11"/>
        <v>0</v>
      </c>
      <c r="BF52" s="253">
        <f t="shared" si="11"/>
        <v>0</v>
      </c>
      <c r="BG52" s="253">
        <f t="shared" si="11"/>
        <v>0</v>
      </c>
      <c r="BH52" s="253">
        <f t="shared" si="11"/>
        <v>0</v>
      </c>
      <c r="BI52" s="253">
        <f t="shared" si="11"/>
        <v>0</v>
      </c>
      <c r="BJ52" s="253">
        <f t="shared" si="11"/>
        <v>0</v>
      </c>
      <c r="BK52" s="253">
        <f t="shared" si="11"/>
        <v>0</v>
      </c>
      <c r="BL52" s="253">
        <f t="shared" si="11"/>
        <v>0</v>
      </c>
      <c r="BM52" s="253">
        <f t="shared" si="11"/>
        <v>0</v>
      </c>
      <c r="BN52" s="253">
        <f t="shared" si="11"/>
        <v>0</v>
      </c>
      <c r="BO52" s="253">
        <f t="shared" si="11"/>
        <v>0</v>
      </c>
      <c r="BP52" s="253">
        <f t="shared" si="11"/>
        <v>0</v>
      </c>
      <c r="BQ52" s="253">
        <f t="shared" si="11"/>
        <v>0</v>
      </c>
      <c r="BR52" s="253">
        <f t="shared" si="11"/>
        <v>0</v>
      </c>
      <c r="BS52" s="253">
        <f t="shared" si="10"/>
        <v>0</v>
      </c>
      <c r="BT52" s="253">
        <f t="shared" si="10"/>
        <v>0</v>
      </c>
      <c r="BU52" s="253">
        <f t="shared" si="10"/>
        <v>0</v>
      </c>
      <c r="BV52" s="253">
        <f t="shared" si="10"/>
        <v>0</v>
      </c>
      <c r="BW52" s="253">
        <f t="shared" si="10"/>
        <v>0</v>
      </c>
      <c r="BX52" s="253">
        <f t="shared" si="10"/>
        <v>0</v>
      </c>
      <c r="BY52" s="253">
        <f t="shared" si="10"/>
        <v>0</v>
      </c>
      <c r="BZ52" s="253">
        <f t="shared" si="10"/>
        <v>0</v>
      </c>
      <c r="CA52" s="253">
        <f t="shared" si="10"/>
        <v>0</v>
      </c>
      <c r="CB52" s="253">
        <f t="shared" si="10"/>
        <v>0</v>
      </c>
      <c r="CC52" s="253">
        <f t="shared" si="10"/>
        <v>0</v>
      </c>
      <c r="CD52" s="253">
        <f t="shared" si="10"/>
        <v>0</v>
      </c>
      <c r="CE52" s="253">
        <f t="shared" si="10"/>
        <v>0</v>
      </c>
      <c r="CF52" s="253">
        <f t="shared" si="10"/>
        <v>0</v>
      </c>
      <c r="CG52" s="253">
        <f t="shared" si="10"/>
        <v>0</v>
      </c>
      <c r="CH52" s="253">
        <f t="shared" si="10"/>
        <v>0</v>
      </c>
      <c r="CI52" s="253">
        <f t="shared" si="10"/>
        <v>0</v>
      </c>
      <c r="CJ52" s="253">
        <f t="shared" si="10"/>
        <v>0</v>
      </c>
      <c r="CK52" s="253">
        <f t="shared" si="10"/>
        <v>0</v>
      </c>
      <c r="CL52" s="253">
        <f t="shared" si="10"/>
        <v>0</v>
      </c>
      <c r="CM52" s="253">
        <f t="shared" si="10"/>
        <v>0</v>
      </c>
      <c r="CN52" s="253">
        <f t="shared" si="10"/>
        <v>0</v>
      </c>
      <c r="CO52" s="253">
        <f t="shared" si="10"/>
        <v>0</v>
      </c>
      <c r="CP52" s="253">
        <f t="shared" si="10"/>
        <v>0</v>
      </c>
      <c r="CQ52" s="253">
        <f t="shared" si="10"/>
        <v>0</v>
      </c>
      <c r="CR52" s="253">
        <f t="shared" si="10"/>
        <v>0</v>
      </c>
      <c r="CS52" s="253">
        <f t="shared" si="10"/>
        <v>0</v>
      </c>
      <c r="CT52" s="253">
        <f t="shared" si="10"/>
        <v>0</v>
      </c>
      <c r="CU52" s="253">
        <f t="shared" si="10"/>
        <v>0</v>
      </c>
      <c r="CV52" s="253">
        <f t="shared" si="10"/>
        <v>0</v>
      </c>
      <c r="CW52" s="253">
        <f t="shared" si="9"/>
        <v>0</v>
      </c>
      <c r="CX52" s="253">
        <f t="shared" si="9"/>
        <v>0</v>
      </c>
      <c r="CY52" s="253">
        <f t="shared" si="9"/>
        <v>0</v>
      </c>
      <c r="CZ52" s="253">
        <f t="shared" si="9"/>
        <v>0</v>
      </c>
      <c r="DA52" s="253">
        <f t="shared" si="9"/>
        <v>0</v>
      </c>
      <c r="DB52" s="253">
        <f t="shared" ref="DB52:DV52" si="12">+$D52*DB20</f>
        <v>0</v>
      </c>
      <c r="DC52" s="253">
        <f t="shared" si="12"/>
        <v>0</v>
      </c>
      <c r="DD52" s="253">
        <f t="shared" si="12"/>
        <v>0</v>
      </c>
      <c r="DE52" s="253">
        <f t="shared" si="12"/>
        <v>0</v>
      </c>
      <c r="DF52" s="253">
        <f t="shared" si="12"/>
        <v>0</v>
      </c>
      <c r="DG52" s="253">
        <f t="shared" si="12"/>
        <v>0</v>
      </c>
      <c r="DH52" s="253">
        <f t="shared" si="12"/>
        <v>0</v>
      </c>
      <c r="DI52" s="253">
        <f t="shared" si="12"/>
        <v>0</v>
      </c>
      <c r="DJ52" s="253">
        <f t="shared" si="12"/>
        <v>0</v>
      </c>
      <c r="DK52" s="253">
        <f t="shared" si="12"/>
        <v>0</v>
      </c>
      <c r="DL52" s="253">
        <f t="shared" si="12"/>
        <v>0</v>
      </c>
      <c r="DM52" s="253">
        <f t="shared" si="12"/>
        <v>0</v>
      </c>
      <c r="DN52" s="253">
        <f t="shared" si="12"/>
        <v>0</v>
      </c>
      <c r="DO52" s="253">
        <f t="shared" si="12"/>
        <v>0</v>
      </c>
      <c r="DP52" s="253">
        <f t="shared" si="12"/>
        <v>0</v>
      </c>
      <c r="DQ52" s="253">
        <f t="shared" si="12"/>
        <v>0</v>
      </c>
      <c r="DR52" s="253">
        <f t="shared" si="12"/>
        <v>0</v>
      </c>
      <c r="DS52" s="253">
        <f t="shared" si="12"/>
        <v>0</v>
      </c>
      <c r="DT52" s="253">
        <f t="shared" si="12"/>
        <v>0</v>
      </c>
      <c r="DU52" s="253">
        <f t="shared" si="12"/>
        <v>0</v>
      </c>
      <c r="DV52" s="253">
        <f t="shared" si="12"/>
        <v>0</v>
      </c>
    </row>
    <row r="53" spans="3:126" ht="15.6" thickTop="1" thickBot="1">
      <c r="C53" s="294" t="str">
        <f t="shared" si="4"/>
        <v>Prodotto/Servizio 15</v>
      </c>
      <c r="D53" s="294">
        <f t="shared" si="4"/>
        <v>0.22</v>
      </c>
      <c r="G53" s="253">
        <f t="shared" si="5"/>
        <v>0</v>
      </c>
      <c r="H53" s="253">
        <f t="shared" si="5"/>
        <v>0</v>
      </c>
      <c r="I53" s="253">
        <f t="shared" si="5"/>
        <v>0</v>
      </c>
      <c r="J53" s="253">
        <f t="shared" si="5"/>
        <v>0</v>
      </c>
      <c r="K53" s="253">
        <f t="shared" si="5"/>
        <v>0</v>
      </c>
      <c r="L53" s="253">
        <f t="shared" si="5"/>
        <v>0</v>
      </c>
      <c r="M53" s="253">
        <f t="shared" si="5"/>
        <v>0</v>
      </c>
      <c r="N53" s="253">
        <f t="shared" si="5"/>
        <v>0</v>
      </c>
      <c r="O53" s="253">
        <f t="shared" si="5"/>
        <v>0</v>
      </c>
      <c r="P53" s="253">
        <f t="shared" si="5"/>
        <v>0</v>
      </c>
      <c r="Q53" s="253">
        <f t="shared" si="5"/>
        <v>0</v>
      </c>
      <c r="R53" s="253">
        <f t="shared" si="5"/>
        <v>0</v>
      </c>
      <c r="S53" s="253">
        <f t="shared" si="5"/>
        <v>0</v>
      </c>
      <c r="T53" s="253">
        <f t="shared" si="5"/>
        <v>0</v>
      </c>
      <c r="U53" s="253">
        <f t="shared" si="5"/>
        <v>0</v>
      </c>
      <c r="V53" s="253">
        <f t="shared" si="5"/>
        <v>0</v>
      </c>
      <c r="W53" s="253">
        <f t="shared" si="11"/>
        <v>0</v>
      </c>
      <c r="X53" s="253">
        <f t="shared" si="11"/>
        <v>0</v>
      </c>
      <c r="Y53" s="253">
        <f t="shared" si="11"/>
        <v>0</v>
      </c>
      <c r="Z53" s="253">
        <f t="shared" si="11"/>
        <v>0</v>
      </c>
      <c r="AA53" s="253">
        <f t="shared" si="11"/>
        <v>0</v>
      </c>
      <c r="AB53" s="253">
        <f t="shared" si="11"/>
        <v>0</v>
      </c>
      <c r="AC53" s="253">
        <f t="shared" si="11"/>
        <v>0</v>
      </c>
      <c r="AD53" s="253">
        <f t="shared" si="11"/>
        <v>0</v>
      </c>
      <c r="AE53" s="253">
        <f t="shared" si="11"/>
        <v>0</v>
      </c>
      <c r="AF53" s="253">
        <f t="shared" si="11"/>
        <v>0</v>
      </c>
      <c r="AG53" s="253">
        <f t="shared" si="11"/>
        <v>0</v>
      </c>
      <c r="AH53" s="253">
        <f t="shared" si="11"/>
        <v>0</v>
      </c>
      <c r="AI53" s="253">
        <f t="shared" si="11"/>
        <v>0</v>
      </c>
      <c r="AJ53" s="253">
        <f t="shared" si="11"/>
        <v>0</v>
      </c>
      <c r="AK53" s="253">
        <f t="shared" si="11"/>
        <v>0</v>
      </c>
      <c r="AL53" s="253">
        <f t="shared" ref="AL53:BR53" si="13">+$D53*AL21</f>
        <v>0</v>
      </c>
      <c r="AM53" s="253">
        <f t="shared" si="13"/>
        <v>0</v>
      </c>
      <c r="AN53" s="253">
        <f t="shared" si="13"/>
        <v>0</v>
      </c>
      <c r="AO53" s="253">
        <f t="shared" si="13"/>
        <v>0</v>
      </c>
      <c r="AP53" s="253">
        <f t="shared" si="13"/>
        <v>0</v>
      </c>
      <c r="AQ53" s="253">
        <f t="shared" si="13"/>
        <v>0</v>
      </c>
      <c r="AR53" s="253">
        <f t="shared" si="13"/>
        <v>0</v>
      </c>
      <c r="AS53" s="253">
        <f t="shared" si="13"/>
        <v>0</v>
      </c>
      <c r="AT53" s="253">
        <f t="shared" si="13"/>
        <v>0</v>
      </c>
      <c r="AU53" s="253">
        <f t="shared" si="13"/>
        <v>0</v>
      </c>
      <c r="AV53" s="253">
        <f t="shared" si="13"/>
        <v>0</v>
      </c>
      <c r="AW53" s="253">
        <f t="shared" si="13"/>
        <v>0</v>
      </c>
      <c r="AX53" s="253">
        <f t="shared" si="13"/>
        <v>0</v>
      </c>
      <c r="AY53" s="253">
        <f t="shared" si="13"/>
        <v>0</v>
      </c>
      <c r="AZ53" s="253">
        <f t="shared" si="13"/>
        <v>0</v>
      </c>
      <c r="BA53" s="253">
        <f t="shared" si="13"/>
        <v>0</v>
      </c>
      <c r="BB53" s="253">
        <f t="shared" si="13"/>
        <v>0</v>
      </c>
      <c r="BC53" s="253">
        <f t="shared" si="13"/>
        <v>0</v>
      </c>
      <c r="BD53" s="253">
        <f t="shared" si="13"/>
        <v>0</v>
      </c>
      <c r="BE53" s="253">
        <f t="shared" si="13"/>
        <v>0</v>
      </c>
      <c r="BF53" s="253">
        <f t="shared" si="13"/>
        <v>0</v>
      </c>
      <c r="BG53" s="253">
        <f t="shared" si="13"/>
        <v>0</v>
      </c>
      <c r="BH53" s="253">
        <f t="shared" si="13"/>
        <v>0</v>
      </c>
      <c r="BI53" s="253">
        <f t="shared" si="13"/>
        <v>0</v>
      </c>
      <c r="BJ53" s="253">
        <f t="shared" si="13"/>
        <v>0</v>
      </c>
      <c r="BK53" s="253">
        <f t="shared" si="13"/>
        <v>0</v>
      </c>
      <c r="BL53" s="253">
        <f t="shared" si="13"/>
        <v>0</v>
      </c>
      <c r="BM53" s="253">
        <f t="shared" si="13"/>
        <v>0</v>
      </c>
      <c r="BN53" s="253">
        <f t="shared" si="13"/>
        <v>0</v>
      </c>
      <c r="BO53" s="253">
        <f t="shared" si="13"/>
        <v>0</v>
      </c>
      <c r="BP53" s="253">
        <f t="shared" si="13"/>
        <v>0</v>
      </c>
      <c r="BQ53" s="253">
        <f t="shared" si="13"/>
        <v>0</v>
      </c>
      <c r="BR53" s="253">
        <f t="shared" si="13"/>
        <v>0</v>
      </c>
      <c r="BS53" s="253">
        <f t="shared" si="10"/>
        <v>0</v>
      </c>
      <c r="BT53" s="253">
        <f t="shared" si="10"/>
        <v>0</v>
      </c>
      <c r="BU53" s="253">
        <f t="shared" si="10"/>
        <v>0</v>
      </c>
      <c r="BV53" s="253">
        <f t="shared" si="10"/>
        <v>0</v>
      </c>
      <c r="BW53" s="253">
        <f t="shared" si="10"/>
        <v>0</v>
      </c>
      <c r="BX53" s="253">
        <f t="shared" si="10"/>
        <v>0</v>
      </c>
      <c r="BY53" s="253">
        <f t="shared" si="10"/>
        <v>0</v>
      </c>
      <c r="BZ53" s="253">
        <f t="shared" si="10"/>
        <v>0</v>
      </c>
      <c r="CA53" s="253">
        <f t="shared" si="10"/>
        <v>0</v>
      </c>
      <c r="CB53" s="253">
        <f t="shared" si="10"/>
        <v>0</v>
      </c>
      <c r="CC53" s="253">
        <f t="shared" si="10"/>
        <v>0</v>
      </c>
      <c r="CD53" s="253">
        <f t="shared" si="10"/>
        <v>0</v>
      </c>
      <c r="CE53" s="253">
        <f t="shared" si="10"/>
        <v>0</v>
      </c>
      <c r="CF53" s="253">
        <f t="shared" si="10"/>
        <v>0</v>
      </c>
      <c r="CG53" s="253">
        <f t="shared" si="10"/>
        <v>0</v>
      </c>
      <c r="CH53" s="253">
        <f t="shared" si="10"/>
        <v>0</v>
      </c>
      <c r="CI53" s="253">
        <f t="shared" si="10"/>
        <v>0</v>
      </c>
      <c r="CJ53" s="253">
        <f t="shared" si="10"/>
        <v>0</v>
      </c>
      <c r="CK53" s="253">
        <f t="shared" si="10"/>
        <v>0</v>
      </c>
      <c r="CL53" s="253">
        <f t="shared" si="10"/>
        <v>0</v>
      </c>
      <c r="CM53" s="253">
        <f t="shared" si="10"/>
        <v>0</v>
      </c>
      <c r="CN53" s="253">
        <f t="shared" si="10"/>
        <v>0</v>
      </c>
      <c r="CO53" s="253">
        <f t="shared" si="10"/>
        <v>0</v>
      </c>
      <c r="CP53" s="253">
        <f t="shared" si="10"/>
        <v>0</v>
      </c>
      <c r="CQ53" s="253">
        <f t="shared" si="10"/>
        <v>0</v>
      </c>
      <c r="CR53" s="253">
        <f t="shared" si="10"/>
        <v>0</v>
      </c>
      <c r="CS53" s="253">
        <f t="shared" si="10"/>
        <v>0</v>
      </c>
      <c r="CT53" s="253">
        <f t="shared" si="10"/>
        <v>0</v>
      </c>
      <c r="CU53" s="253">
        <f t="shared" si="10"/>
        <v>0</v>
      </c>
      <c r="CV53" s="253">
        <f t="shared" si="10"/>
        <v>0</v>
      </c>
      <c r="CW53" s="253">
        <f t="shared" ref="CW53:DV53" si="14">+$D53*CW21</f>
        <v>0</v>
      </c>
      <c r="CX53" s="253">
        <f t="shared" si="14"/>
        <v>0</v>
      </c>
      <c r="CY53" s="253">
        <f t="shared" si="14"/>
        <v>0</v>
      </c>
      <c r="CZ53" s="253">
        <f t="shared" si="14"/>
        <v>0</v>
      </c>
      <c r="DA53" s="253">
        <f t="shared" si="14"/>
        <v>0</v>
      </c>
      <c r="DB53" s="253">
        <f t="shared" si="14"/>
        <v>0</v>
      </c>
      <c r="DC53" s="253">
        <f t="shared" si="14"/>
        <v>0</v>
      </c>
      <c r="DD53" s="253">
        <f t="shared" si="14"/>
        <v>0</v>
      </c>
      <c r="DE53" s="253">
        <f t="shared" si="14"/>
        <v>0</v>
      </c>
      <c r="DF53" s="253">
        <f t="shared" si="14"/>
        <v>0</v>
      </c>
      <c r="DG53" s="253">
        <f t="shared" si="14"/>
        <v>0</v>
      </c>
      <c r="DH53" s="253">
        <f t="shared" si="14"/>
        <v>0</v>
      </c>
      <c r="DI53" s="253">
        <f t="shared" si="14"/>
        <v>0</v>
      </c>
      <c r="DJ53" s="253">
        <f t="shared" si="14"/>
        <v>0</v>
      </c>
      <c r="DK53" s="253">
        <f t="shared" si="14"/>
        <v>0</v>
      </c>
      <c r="DL53" s="253">
        <f t="shared" si="14"/>
        <v>0</v>
      </c>
      <c r="DM53" s="253">
        <f t="shared" si="14"/>
        <v>0</v>
      </c>
      <c r="DN53" s="253">
        <f t="shared" si="14"/>
        <v>0</v>
      </c>
      <c r="DO53" s="253">
        <f t="shared" si="14"/>
        <v>0</v>
      </c>
      <c r="DP53" s="253">
        <f t="shared" si="14"/>
        <v>0</v>
      </c>
      <c r="DQ53" s="253">
        <f t="shared" si="14"/>
        <v>0</v>
      </c>
      <c r="DR53" s="253">
        <f t="shared" si="14"/>
        <v>0</v>
      </c>
      <c r="DS53" s="253">
        <f t="shared" si="14"/>
        <v>0</v>
      </c>
      <c r="DT53" s="253">
        <f t="shared" si="14"/>
        <v>0</v>
      </c>
      <c r="DU53" s="253">
        <f t="shared" si="14"/>
        <v>0</v>
      </c>
      <c r="DV53" s="253">
        <f t="shared" si="14"/>
        <v>0</v>
      </c>
    </row>
    <row r="54" spans="3:126" ht="15.6" thickTop="1" thickBot="1">
      <c r="C54" s="294" t="str">
        <f t="shared" si="4"/>
        <v>Prodotto/Servizio 16</v>
      </c>
      <c r="D54" s="294">
        <f t="shared" si="4"/>
        <v>0.22</v>
      </c>
      <c r="G54" s="253">
        <f t="shared" si="5"/>
        <v>0</v>
      </c>
      <c r="H54" s="253">
        <f t="shared" si="5"/>
        <v>0</v>
      </c>
      <c r="I54" s="253">
        <f t="shared" si="5"/>
        <v>0</v>
      </c>
      <c r="J54" s="253">
        <f t="shared" si="5"/>
        <v>0</v>
      </c>
      <c r="K54" s="253">
        <f t="shared" si="5"/>
        <v>0</v>
      </c>
      <c r="L54" s="253">
        <f t="shared" si="5"/>
        <v>0</v>
      </c>
      <c r="M54" s="253">
        <f t="shared" si="5"/>
        <v>0</v>
      </c>
      <c r="N54" s="253">
        <f t="shared" si="5"/>
        <v>0</v>
      </c>
      <c r="O54" s="253">
        <f t="shared" si="5"/>
        <v>0</v>
      </c>
      <c r="P54" s="253">
        <f t="shared" si="5"/>
        <v>0</v>
      </c>
      <c r="Q54" s="253">
        <f t="shared" si="5"/>
        <v>0</v>
      </c>
      <c r="R54" s="253">
        <f t="shared" si="5"/>
        <v>0</v>
      </c>
      <c r="S54" s="253">
        <f t="shared" si="5"/>
        <v>0</v>
      </c>
      <c r="T54" s="253">
        <f t="shared" si="5"/>
        <v>0</v>
      </c>
      <c r="U54" s="253">
        <f t="shared" si="5"/>
        <v>0</v>
      </c>
      <c r="V54" s="253">
        <f t="shared" si="5"/>
        <v>0</v>
      </c>
      <c r="W54" s="253">
        <f t="shared" ref="W54:CH64" si="15">+$D54*W22</f>
        <v>0</v>
      </c>
      <c r="X54" s="253">
        <f t="shared" si="15"/>
        <v>0</v>
      </c>
      <c r="Y54" s="253">
        <f t="shared" si="15"/>
        <v>0</v>
      </c>
      <c r="Z54" s="253">
        <f t="shared" si="15"/>
        <v>0</v>
      </c>
      <c r="AA54" s="253">
        <f t="shared" si="15"/>
        <v>0</v>
      </c>
      <c r="AB54" s="253">
        <f t="shared" si="15"/>
        <v>0</v>
      </c>
      <c r="AC54" s="253">
        <f t="shared" si="15"/>
        <v>0</v>
      </c>
      <c r="AD54" s="253">
        <f t="shared" si="15"/>
        <v>0</v>
      </c>
      <c r="AE54" s="253">
        <f t="shared" si="15"/>
        <v>0</v>
      </c>
      <c r="AF54" s="253">
        <f t="shared" si="15"/>
        <v>0</v>
      </c>
      <c r="AG54" s="253">
        <f t="shared" si="15"/>
        <v>0</v>
      </c>
      <c r="AH54" s="253">
        <f t="shared" si="15"/>
        <v>0</v>
      </c>
      <c r="AI54" s="253">
        <f t="shared" si="15"/>
        <v>0</v>
      </c>
      <c r="AJ54" s="253">
        <f t="shared" si="15"/>
        <v>0</v>
      </c>
      <c r="AK54" s="253">
        <f t="shared" si="15"/>
        <v>0</v>
      </c>
      <c r="AL54" s="253">
        <f t="shared" si="15"/>
        <v>0</v>
      </c>
      <c r="AM54" s="253">
        <f t="shared" si="15"/>
        <v>0</v>
      </c>
      <c r="AN54" s="253">
        <f t="shared" si="15"/>
        <v>0</v>
      </c>
      <c r="AO54" s="253">
        <f t="shared" si="15"/>
        <v>0</v>
      </c>
      <c r="AP54" s="253">
        <f t="shared" si="15"/>
        <v>0</v>
      </c>
      <c r="AQ54" s="253">
        <f t="shared" si="15"/>
        <v>0</v>
      </c>
      <c r="AR54" s="253">
        <f t="shared" si="15"/>
        <v>0</v>
      </c>
      <c r="AS54" s="253">
        <f t="shared" si="15"/>
        <v>0</v>
      </c>
      <c r="AT54" s="253">
        <f t="shared" si="15"/>
        <v>0</v>
      </c>
      <c r="AU54" s="253">
        <f t="shared" si="15"/>
        <v>0</v>
      </c>
      <c r="AV54" s="253">
        <f t="shared" si="15"/>
        <v>0</v>
      </c>
      <c r="AW54" s="253">
        <f t="shared" si="15"/>
        <v>0</v>
      </c>
      <c r="AX54" s="253">
        <f t="shared" si="15"/>
        <v>0</v>
      </c>
      <c r="AY54" s="253">
        <f t="shared" si="15"/>
        <v>0</v>
      </c>
      <c r="AZ54" s="253">
        <f t="shared" si="15"/>
        <v>0</v>
      </c>
      <c r="BA54" s="253">
        <f t="shared" si="15"/>
        <v>0</v>
      </c>
      <c r="BB54" s="253">
        <f t="shared" si="15"/>
        <v>0</v>
      </c>
      <c r="BC54" s="253">
        <f t="shared" si="15"/>
        <v>0</v>
      </c>
      <c r="BD54" s="253">
        <f t="shared" si="15"/>
        <v>0</v>
      </c>
      <c r="BE54" s="253">
        <f t="shared" si="15"/>
        <v>0</v>
      </c>
      <c r="BF54" s="253">
        <f t="shared" si="15"/>
        <v>0</v>
      </c>
      <c r="BG54" s="253">
        <f t="shared" si="15"/>
        <v>0</v>
      </c>
      <c r="BH54" s="253">
        <f t="shared" si="15"/>
        <v>0</v>
      </c>
      <c r="BI54" s="253">
        <f t="shared" si="15"/>
        <v>0</v>
      </c>
      <c r="BJ54" s="253">
        <f t="shared" si="15"/>
        <v>0</v>
      </c>
      <c r="BK54" s="253">
        <f t="shared" si="15"/>
        <v>0</v>
      </c>
      <c r="BL54" s="253">
        <f t="shared" si="15"/>
        <v>0</v>
      </c>
      <c r="BM54" s="253">
        <f t="shared" si="15"/>
        <v>0</v>
      </c>
      <c r="BN54" s="253">
        <f t="shared" si="15"/>
        <v>0</v>
      </c>
      <c r="BO54" s="253">
        <f t="shared" si="15"/>
        <v>0</v>
      </c>
      <c r="BP54" s="253">
        <f t="shared" si="15"/>
        <v>0</v>
      </c>
      <c r="BQ54" s="253">
        <f t="shared" si="15"/>
        <v>0</v>
      </c>
      <c r="BR54" s="253">
        <f t="shared" si="15"/>
        <v>0</v>
      </c>
      <c r="BS54" s="253">
        <f t="shared" si="10"/>
        <v>0</v>
      </c>
      <c r="BT54" s="253">
        <f t="shared" si="10"/>
        <v>0</v>
      </c>
      <c r="BU54" s="253">
        <f t="shared" si="10"/>
        <v>0</v>
      </c>
      <c r="BV54" s="253">
        <f t="shared" si="10"/>
        <v>0</v>
      </c>
      <c r="BW54" s="253">
        <f t="shared" si="10"/>
        <v>0</v>
      </c>
      <c r="BX54" s="253">
        <f t="shared" si="10"/>
        <v>0</v>
      </c>
      <c r="BY54" s="253">
        <f t="shared" si="10"/>
        <v>0</v>
      </c>
      <c r="BZ54" s="253">
        <f t="shared" si="10"/>
        <v>0</v>
      </c>
      <c r="CA54" s="253">
        <f t="shared" si="10"/>
        <v>0</v>
      </c>
      <c r="CB54" s="253">
        <f t="shared" si="10"/>
        <v>0</v>
      </c>
      <c r="CC54" s="253">
        <f t="shared" si="10"/>
        <v>0</v>
      </c>
      <c r="CD54" s="253">
        <f t="shared" ref="CD54:DV60" si="16">+$D54*CD22</f>
        <v>0</v>
      </c>
      <c r="CE54" s="253">
        <f t="shared" si="16"/>
        <v>0</v>
      </c>
      <c r="CF54" s="253">
        <f t="shared" si="16"/>
        <v>0</v>
      </c>
      <c r="CG54" s="253">
        <f t="shared" si="16"/>
        <v>0</v>
      </c>
      <c r="CH54" s="253">
        <f t="shared" si="16"/>
        <v>0</v>
      </c>
      <c r="CI54" s="253">
        <f t="shared" si="16"/>
        <v>0</v>
      </c>
      <c r="CJ54" s="253">
        <f t="shared" si="16"/>
        <v>0</v>
      </c>
      <c r="CK54" s="253">
        <f t="shared" si="16"/>
        <v>0</v>
      </c>
      <c r="CL54" s="253">
        <f t="shared" si="16"/>
        <v>0</v>
      </c>
      <c r="CM54" s="253">
        <f t="shared" si="16"/>
        <v>0</v>
      </c>
      <c r="CN54" s="253">
        <f t="shared" si="16"/>
        <v>0</v>
      </c>
      <c r="CO54" s="253">
        <f t="shared" si="16"/>
        <v>0</v>
      </c>
      <c r="CP54" s="253">
        <f t="shared" si="16"/>
        <v>0</v>
      </c>
      <c r="CQ54" s="253">
        <f t="shared" si="16"/>
        <v>0</v>
      </c>
      <c r="CR54" s="253">
        <f t="shared" si="16"/>
        <v>0</v>
      </c>
      <c r="CS54" s="253">
        <f t="shared" si="16"/>
        <v>0</v>
      </c>
      <c r="CT54" s="253">
        <f t="shared" si="16"/>
        <v>0</v>
      </c>
      <c r="CU54" s="253">
        <f t="shared" si="16"/>
        <v>0</v>
      </c>
      <c r="CV54" s="253">
        <f t="shared" si="16"/>
        <v>0</v>
      </c>
      <c r="CW54" s="253">
        <f t="shared" si="16"/>
        <v>0</v>
      </c>
      <c r="CX54" s="253">
        <f t="shared" si="16"/>
        <v>0</v>
      </c>
      <c r="CY54" s="253">
        <f t="shared" si="16"/>
        <v>0</v>
      </c>
      <c r="CZ54" s="253">
        <f t="shared" si="16"/>
        <v>0</v>
      </c>
      <c r="DA54" s="253">
        <f t="shared" si="16"/>
        <v>0</v>
      </c>
      <c r="DB54" s="253">
        <f t="shared" si="16"/>
        <v>0</v>
      </c>
      <c r="DC54" s="253">
        <f t="shared" si="16"/>
        <v>0</v>
      </c>
      <c r="DD54" s="253">
        <f t="shared" si="16"/>
        <v>0</v>
      </c>
      <c r="DE54" s="253">
        <f t="shared" si="16"/>
        <v>0</v>
      </c>
      <c r="DF54" s="253">
        <f t="shared" si="16"/>
        <v>0</v>
      </c>
      <c r="DG54" s="253">
        <f t="shared" si="16"/>
        <v>0</v>
      </c>
      <c r="DH54" s="253">
        <f t="shared" si="16"/>
        <v>0</v>
      </c>
      <c r="DI54" s="253">
        <f t="shared" si="16"/>
        <v>0</v>
      </c>
      <c r="DJ54" s="253">
        <f t="shared" si="16"/>
        <v>0</v>
      </c>
      <c r="DK54" s="253">
        <f t="shared" si="16"/>
        <v>0</v>
      </c>
      <c r="DL54" s="253">
        <f t="shared" si="16"/>
        <v>0</v>
      </c>
      <c r="DM54" s="253">
        <f t="shared" si="16"/>
        <v>0</v>
      </c>
      <c r="DN54" s="253">
        <f t="shared" si="16"/>
        <v>0</v>
      </c>
      <c r="DO54" s="253">
        <f t="shared" si="16"/>
        <v>0</v>
      </c>
      <c r="DP54" s="253">
        <f t="shared" si="16"/>
        <v>0</v>
      </c>
      <c r="DQ54" s="253">
        <f t="shared" si="16"/>
        <v>0</v>
      </c>
      <c r="DR54" s="253">
        <f t="shared" si="16"/>
        <v>0</v>
      </c>
      <c r="DS54" s="253">
        <f t="shared" si="16"/>
        <v>0</v>
      </c>
      <c r="DT54" s="253">
        <f t="shared" si="16"/>
        <v>0</v>
      </c>
      <c r="DU54" s="253">
        <f t="shared" si="16"/>
        <v>0</v>
      </c>
      <c r="DV54" s="253">
        <f t="shared" si="16"/>
        <v>0</v>
      </c>
    </row>
    <row r="55" spans="3:126" ht="15.6" thickTop="1" thickBot="1">
      <c r="C55" s="294" t="str">
        <f t="shared" si="4"/>
        <v>Prodotto/Servizio 17</v>
      </c>
      <c r="D55" s="294">
        <f t="shared" si="4"/>
        <v>0.22</v>
      </c>
      <c r="G55" s="253">
        <f t="shared" si="5"/>
        <v>0</v>
      </c>
      <c r="H55" s="253">
        <f t="shared" si="5"/>
        <v>0</v>
      </c>
      <c r="I55" s="253">
        <f t="shared" si="5"/>
        <v>0</v>
      </c>
      <c r="J55" s="253">
        <f t="shared" si="5"/>
        <v>0</v>
      </c>
      <c r="K55" s="253">
        <f t="shared" si="5"/>
        <v>0</v>
      </c>
      <c r="L55" s="253">
        <f t="shared" si="5"/>
        <v>0</v>
      </c>
      <c r="M55" s="253">
        <f t="shared" si="5"/>
        <v>0</v>
      </c>
      <c r="N55" s="253">
        <f t="shared" si="5"/>
        <v>0</v>
      </c>
      <c r="O55" s="253">
        <f t="shared" si="5"/>
        <v>0</v>
      </c>
      <c r="P55" s="253">
        <f t="shared" si="5"/>
        <v>0</v>
      </c>
      <c r="Q55" s="253">
        <f t="shared" si="5"/>
        <v>0</v>
      </c>
      <c r="R55" s="253">
        <f t="shared" si="5"/>
        <v>0</v>
      </c>
      <c r="S55" s="253">
        <f t="shared" si="5"/>
        <v>0</v>
      </c>
      <c r="T55" s="253">
        <f t="shared" si="5"/>
        <v>0</v>
      </c>
      <c r="U55" s="253">
        <f t="shared" si="5"/>
        <v>0</v>
      </c>
      <c r="V55" s="253">
        <f t="shared" si="5"/>
        <v>0</v>
      </c>
      <c r="W55" s="253">
        <f t="shared" si="15"/>
        <v>0</v>
      </c>
      <c r="X55" s="253">
        <f t="shared" si="15"/>
        <v>0</v>
      </c>
      <c r="Y55" s="253">
        <f t="shared" si="15"/>
        <v>0</v>
      </c>
      <c r="Z55" s="253">
        <f t="shared" si="15"/>
        <v>0</v>
      </c>
      <c r="AA55" s="253">
        <f t="shared" si="15"/>
        <v>0</v>
      </c>
      <c r="AB55" s="253">
        <f t="shared" si="15"/>
        <v>0</v>
      </c>
      <c r="AC55" s="253">
        <f t="shared" si="15"/>
        <v>0</v>
      </c>
      <c r="AD55" s="253">
        <f t="shared" si="15"/>
        <v>0</v>
      </c>
      <c r="AE55" s="253">
        <f t="shared" si="15"/>
        <v>0</v>
      </c>
      <c r="AF55" s="253">
        <f t="shared" si="15"/>
        <v>0</v>
      </c>
      <c r="AG55" s="253">
        <f t="shared" si="15"/>
        <v>0</v>
      </c>
      <c r="AH55" s="253">
        <f t="shared" si="15"/>
        <v>0</v>
      </c>
      <c r="AI55" s="253">
        <f t="shared" si="15"/>
        <v>0</v>
      </c>
      <c r="AJ55" s="253">
        <f t="shared" si="15"/>
        <v>0</v>
      </c>
      <c r="AK55" s="253">
        <f t="shared" si="15"/>
        <v>0</v>
      </c>
      <c r="AL55" s="253">
        <f t="shared" si="15"/>
        <v>0</v>
      </c>
      <c r="AM55" s="253">
        <f t="shared" si="15"/>
        <v>0</v>
      </c>
      <c r="AN55" s="253">
        <f t="shared" si="15"/>
        <v>0</v>
      </c>
      <c r="AO55" s="253">
        <f t="shared" si="15"/>
        <v>0</v>
      </c>
      <c r="AP55" s="253">
        <f t="shared" si="15"/>
        <v>0</v>
      </c>
      <c r="AQ55" s="253">
        <f t="shared" si="15"/>
        <v>0</v>
      </c>
      <c r="AR55" s="253">
        <f t="shared" si="15"/>
        <v>0</v>
      </c>
      <c r="AS55" s="253">
        <f t="shared" si="15"/>
        <v>0</v>
      </c>
      <c r="AT55" s="253">
        <f t="shared" si="15"/>
        <v>0</v>
      </c>
      <c r="AU55" s="253">
        <f t="shared" si="15"/>
        <v>0</v>
      </c>
      <c r="AV55" s="253">
        <f t="shared" si="15"/>
        <v>0</v>
      </c>
      <c r="AW55" s="253">
        <f t="shared" si="15"/>
        <v>0</v>
      </c>
      <c r="AX55" s="253">
        <f t="shared" si="15"/>
        <v>0</v>
      </c>
      <c r="AY55" s="253">
        <f t="shared" si="15"/>
        <v>0</v>
      </c>
      <c r="AZ55" s="253">
        <f t="shared" si="15"/>
        <v>0</v>
      </c>
      <c r="BA55" s="253">
        <f t="shared" si="15"/>
        <v>0</v>
      </c>
      <c r="BB55" s="253">
        <f t="shared" si="15"/>
        <v>0</v>
      </c>
      <c r="BC55" s="253">
        <f t="shared" si="15"/>
        <v>0</v>
      </c>
      <c r="BD55" s="253">
        <f t="shared" si="15"/>
        <v>0</v>
      </c>
      <c r="BE55" s="253">
        <f t="shared" si="15"/>
        <v>0</v>
      </c>
      <c r="BF55" s="253">
        <f t="shared" si="15"/>
        <v>0</v>
      </c>
      <c r="BG55" s="253">
        <f t="shared" si="15"/>
        <v>0</v>
      </c>
      <c r="BH55" s="253">
        <f t="shared" si="15"/>
        <v>0</v>
      </c>
      <c r="BI55" s="253">
        <f t="shared" si="15"/>
        <v>0</v>
      </c>
      <c r="BJ55" s="253">
        <f t="shared" si="15"/>
        <v>0</v>
      </c>
      <c r="BK55" s="253">
        <f t="shared" si="15"/>
        <v>0</v>
      </c>
      <c r="BL55" s="253">
        <f t="shared" si="15"/>
        <v>0</v>
      </c>
      <c r="BM55" s="253">
        <f t="shared" si="15"/>
        <v>0</v>
      </c>
      <c r="BN55" s="253">
        <f t="shared" si="15"/>
        <v>0</v>
      </c>
      <c r="BO55" s="253">
        <f t="shared" si="15"/>
        <v>0</v>
      </c>
      <c r="BP55" s="253">
        <f t="shared" si="15"/>
        <v>0</v>
      </c>
      <c r="BQ55" s="253">
        <f t="shared" si="15"/>
        <v>0</v>
      </c>
      <c r="BR55" s="253">
        <f t="shared" si="15"/>
        <v>0</v>
      </c>
      <c r="BS55" s="253">
        <f t="shared" si="15"/>
        <v>0</v>
      </c>
      <c r="BT55" s="253">
        <f t="shared" si="15"/>
        <v>0</v>
      </c>
      <c r="BU55" s="253">
        <f t="shared" si="15"/>
        <v>0</v>
      </c>
      <c r="BV55" s="253">
        <f t="shared" si="15"/>
        <v>0</v>
      </c>
      <c r="BW55" s="253">
        <f t="shared" si="15"/>
        <v>0</v>
      </c>
      <c r="BX55" s="253">
        <f t="shared" si="15"/>
        <v>0</v>
      </c>
      <c r="BY55" s="253">
        <f t="shared" si="15"/>
        <v>0</v>
      </c>
      <c r="BZ55" s="253">
        <f t="shared" si="15"/>
        <v>0</v>
      </c>
      <c r="CA55" s="253">
        <f t="shared" si="15"/>
        <v>0</v>
      </c>
      <c r="CB55" s="253">
        <f t="shared" si="15"/>
        <v>0</v>
      </c>
      <c r="CC55" s="253">
        <f t="shared" si="15"/>
        <v>0</v>
      </c>
      <c r="CD55" s="253">
        <f t="shared" si="15"/>
        <v>0</v>
      </c>
      <c r="CE55" s="253">
        <f t="shared" si="15"/>
        <v>0</v>
      </c>
      <c r="CF55" s="253">
        <f t="shared" si="15"/>
        <v>0</v>
      </c>
      <c r="CG55" s="253">
        <f t="shared" si="15"/>
        <v>0</v>
      </c>
      <c r="CH55" s="253">
        <f t="shared" si="15"/>
        <v>0</v>
      </c>
      <c r="CI55" s="253">
        <f t="shared" si="16"/>
        <v>0</v>
      </c>
      <c r="CJ55" s="253">
        <f t="shared" si="16"/>
        <v>0</v>
      </c>
      <c r="CK55" s="253">
        <f t="shared" si="16"/>
        <v>0</v>
      </c>
      <c r="CL55" s="253">
        <f t="shared" si="16"/>
        <v>0</v>
      </c>
      <c r="CM55" s="253">
        <f t="shared" si="16"/>
        <v>0</v>
      </c>
      <c r="CN55" s="253">
        <f t="shared" si="16"/>
        <v>0</v>
      </c>
      <c r="CO55" s="253">
        <f t="shared" si="16"/>
        <v>0</v>
      </c>
      <c r="CP55" s="253">
        <f t="shared" si="16"/>
        <v>0</v>
      </c>
      <c r="CQ55" s="253">
        <f t="shared" si="16"/>
        <v>0</v>
      </c>
      <c r="CR55" s="253">
        <f t="shared" si="16"/>
        <v>0</v>
      </c>
      <c r="CS55" s="253">
        <f t="shared" si="16"/>
        <v>0</v>
      </c>
      <c r="CT55" s="253">
        <f t="shared" si="16"/>
        <v>0</v>
      </c>
      <c r="CU55" s="253">
        <f t="shared" si="16"/>
        <v>0</v>
      </c>
      <c r="CV55" s="253">
        <f t="shared" si="16"/>
        <v>0</v>
      </c>
      <c r="CW55" s="253">
        <f t="shared" si="16"/>
        <v>0</v>
      </c>
      <c r="CX55" s="253">
        <f t="shared" si="16"/>
        <v>0</v>
      </c>
      <c r="CY55" s="253">
        <f t="shared" si="16"/>
        <v>0</v>
      </c>
      <c r="CZ55" s="253">
        <f t="shared" si="16"/>
        <v>0</v>
      </c>
      <c r="DA55" s="253">
        <f t="shared" si="16"/>
        <v>0</v>
      </c>
      <c r="DB55" s="253">
        <f t="shared" si="16"/>
        <v>0</v>
      </c>
      <c r="DC55" s="253">
        <f t="shared" si="16"/>
        <v>0</v>
      </c>
      <c r="DD55" s="253">
        <f t="shared" si="16"/>
        <v>0</v>
      </c>
      <c r="DE55" s="253">
        <f t="shared" si="16"/>
        <v>0</v>
      </c>
      <c r="DF55" s="253">
        <f t="shared" si="16"/>
        <v>0</v>
      </c>
      <c r="DG55" s="253">
        <f t="shared" si="16"/>
        <v>0</v>
      </c>
      <c r="DH55" s="253">
        <f t="shared" si="16"/>
        <v>0</v>
      </c>
      <c r="DI55" s="253">
        <f t="shared" si="16"/>
        <v>0</v>
      </c>
      <c r="DJ55" s="253">
        <f t="shared" si="16"/>
        <v>0</v>
      </c>
      <c r="DK55" s="253">
        <f t="shared" si="16"/>
        <v>0</v>
      </c>
      <c r="DL55" s="253">
        <f t="shared" si="16"/>
        <v>0</v>
      </c>
      <c r="DM55" s="253">
        <f t="shared" si="16"/>
        <v>0</v>
      </c>
      <c r="DN55" s="253">
        <f t="shared" si="16"/>
        <v>0</v>
      </c>
      <c r="DO55" s="253">
        <f t="shared" si="16"/>
        <v>0</v>
      </c>
      <c r="DP55" s="253">
        <f t="shared" si="16"/>
        <v>0</v>
      </c>
      <c r="DQ55" s="253">
        <f t="shared" si="16"/>
        <v>0</v>
      </c>
      <c r="DR55" s="253">
        <f t="shared" si="16"/>
        <v>0</v>
      </c>
      <c r="DS55" s="253">
        <f t="shared" si="16"/>
        <v>0</v>
      </c>
      <c r="DT55" s="253">
        <f t="shared" si="16"/>
        <v>0</v>
      </c>
      <c r="DU55" s="253">
        <f t="shared" si="16"/>
        <v>0</v>
      </c>
      <c r="DV55" s="253">
        <f t="shared" si="16"/>
        <v>0</v>
      </c>
    </row>
    <row r="56" spans="3:126" ht="15.6" thickTop="1" thickBot="1">
      <c r="C56" s="294" t="str">
        <f t="shared" ref="C56:D68" si="17">+C24</f>
        <v>Prodotto/Servizio 18</v>
      </c>
      <c r="D56" s="294">
        <f t="shared" si="17"/>
        <v>0.22</v>
      </c>
      <c r="G56" s="253">
        <f t="shared" ref="G56:BR59" si="18">+$D56*G24</f>
        <v>0</v>
      </c>
      <c r="H56" s="253">
        <f t="shared" si="18"/>
        <v>0</v>
      </c>
      <c r="I56" s="253">
        <f t="shared" si="18"/>
        <v>0</v>
      </c>
      <c r="J56" s="253">
        <f t="shared" si="18"/>
        <v>0</v>
      </c>
      <c r="K56" s="253">
        <f t="shared" si="18"/>
        <v>0</v>
      </c>
      <c r="L56" s="253">
        <f t="shared" si="18"/>
        <v>0</v>
      </c>
      <c r="M56" s="253">
        <f t="shared" si="18"/>
        <v>0</v>
      </c>
      <c r="N56" s="253">
        <f t="shared" si="18"/>
        <v>0</v>
      </c>
      <c r="O56" s="253">
        <f t="shared" si="18"/>
        <v>0</v>
      </c>
      <c r="P56" s="253">
        <f t="shared" si="18"/>
        <v>0</v>
      </c>
      <c r="Q56" s="253">
        <f t="shared" si="18"/>
        <v>0</v>
      </c>
      <c r="R56" s="253">
        <f t="shared" si="18"/>
        <v>0</v>
      </c>
      <c r="S56" s="253">
        <f t="shared" si="18"/>
        <v>0</v>
      </c>
      <c r="T56" s="253">
        <f t="shared" si="18"/>
        <v>0</v>
      </c>
      <c r="U56" s="253">
        <f t="shared" si="18"/>
        <v>0</v>
      </c>
      <c r="V56" s="253">
        <f t="shared" si="18"/>
        <v>0</v>
      </c>
      <c r="W56" s="253">
        <f t="shared" si="18"/>
        <v>0</v>
      </c>
      <c r="X56" s="253">
        <f t="shared" si="18"/>
        <v>0</v>
      </c>
      <c r="Y56" s="253">
        <f t="shared" si="18"/>
        <v>0</v>
      </c>
      <c r="Z56" s="253">
        <f t="shared" si="18"/>
        <v>0</v>
      </c>
      <c r="AA56" s="253">
        <f t="shared" si="18"/>
        <v>0</v>
      </c>
      <c r="AB56" s="253">
        <f t="shared" si="18"/>
        <v>0</v>
      </c>
      <c r="AC56" s="253">
        <f t="shared" si="18"/>
        <v>0</v>
      </c>
      <c r="AD56" s="253">
        <f t="shared" si="18"/>
        <v>0</v>
      </c>
      <c r="AE56" s="253">
        <f t="shared" si="18"/>
        <v>0</v>
      </c>
      <c r="AF56" s="253">
        <f t="shared" si="18"/>
        <v>0</v>
      </c>
      <c r="AG56" s="253">
        <f t="shared" si="18"/>
        <v>0</v>
      </c>
      <c r="AH56" s="253">
        <f t="shared" si="18"/>
        <v>0</v>
      </c>
      <c r="AI56" s="253">
        <f t="shared" si="18"/>
        <v>0</v>
      </c>
      <c r="AJ56" s="253">
        <f t="shared" si="18"/>
        <v>0</v>
      </c>
      <c r="AK56" s="253">
        <f t="shared" si="18"/>
        <v>0</v>
      </c>
      <c r="AL56" s="253">
        <f t="shared" si="18"/>
        <v>0</v>
      </c>
      <c r="AM56" s="253">
        <f t="shared" si="18"/>
        <v>0</v>
      </c>
      <c r="AN56" s="253">
        <f t="shared" si="18"/>
        <v>0</v>
      </c>
      <c r="AO56" s="253">
        <f t="shared" si="18"/>
        <v>0</v>
      </c>
      <c r="AP56" s="253">
        <f t="shared" si="18"/>
        <v>0</v>
      </c>
      <c r="AQ56" s="253">
        <f t="shared" si="18"/>
        <v>0</v>
      </c>
      <c r="AR56" s="253">
        <f t="shared" si="18"/>
        <v>0</v>
      </c>
      <c r="AS56" s="253">
        <f t="shared" si="18"/>
        <v>0</v>
      </c>
      <c r="AT56" s="253">
        <f t="shared" si="18"/>
        <v>0</v>
      </c>
      <c r="AU56" s="253">
        <f t="shared" si="18"/>
        <v>0</v>
      </c>
      <c r="AV56" s="253">
        <f t="shared" si="18"/>
        <v>0</v>
      </c>
      <c r="AW56" s="253">
        <f t="shared" si="18"/>
        <v>0</v>
      </c>
      <c r="AX56" s="253">
        <f t="shared" si="18"/>
        <v>0</v>
      </c>
      <c r="AY56" s="253">
        <f t="shared" si="18"/>
        <v>0</v>
      </c>
      <c r="AZ56" s="253">
        <f t="shared" si="18"/>
        <v>0</v>
      </c>
      <c r="BA56" s="253">
        <f t="shared" si="18"/>
        <v>0</v>
      </c>
      <c r="BB56" s="253">
        <f t="shared" si="18"/>
        <v>0</v>
      </c>
      <c r="BC56" s="253">
        <f t="shared" si="18"/>
        <v>0</v>
      </c>
      <c r="BD56" s="253">
        <f t="shared" si="18"/>
        <v>0</v>
      </c>
      <c r="BE56" s="253">
        <f t="shared" si="18"/>
        <v>0</v>
      </c>
      <c r="BF56" s="253">
        <f t="shared" si="18"/>
        <v>0</v>
      </c>
      <c r="BG56" s="253">
        <f t="shared" si="18"/>
        <v>0</v>
      </c>
      <c r="BH56" s="253">
        <f t="shared" si="18"/>
        <v>0</v>
      </c>
      <c r="BI56" s="253">
        <f t="shared" si="18"/>
        <v>0</v>
      </c>
      <c r="BJ56" s="253">
        <f t="shared" si="18"/>
        <v>0</v>
      </c>
      <c r="BK56" s="253">
        <f t="shared" si="18"/>
        <v>0</v>
      </c>
      <c r="BL56" s="253">
        <f t="shared" si="18"/>
        <v>0</v>
      </c>
      <c r="BM56" s="253">
        <f t="shared" si="18"/>
        <v>0</v>
      </c>
      <c r="BN56" s="253">
        <f t="shared" si="18"/>
        <v>0</v>
      </c>
      <c r="BO56" s="253">
        <f t="shared" si="18"/>
        <v>0</v>
      </c>
      <c r="BP56" s="253">
        <f t="shared" si="18"/>
        <v>0</v>
      </c>
      <c r="BQ56" s="253">
        <f t="shared" si="18"/>
        <v>0</v>
      </c>
      <c r="BR56" s="253">
        <f t="shared" si="18"/>
        <v>0</v>
      </c>
      <c r="BS56" s="253">
        <f t="shared" si="15"/>
        <v>0</v>
      </c>
      <c r="BT56" s="253">
        <f t="shared" si="15"/>
        <v>0</v>
      </c>
      <c r="BU56" s="253">
        <f t="shared" si="15"/>
        <v>0</v>
      </c>
      <c r="BV56" s="253">
        <f t="shared" si="15"/>
        <v>0</v>
      </c>
      <c r="BW56" s="253">
        <f t="shared" si="15"/>
        <v>0</v>
      </c>
      <c r="BX56" s="253">
        <f t="shared" si="15"/>
        <v>0</v>
      </c>
      <c r="BY56" s="253">
        <f t="shared" si="15"/>
        <v>0</v>
      </c>
      <c r="BZ56" s="253">
        <f t="shared" si="15"/>
        <v>0</v>
      </c>
      <c r="CA56" s="253">
        <f t="shared" si="15"/>
        <v>0</v>
      </c>
      <c r="CB56" s="253">
        <f t="shared" si="15"/>
        <v>0</v>
      </c>
      <c r="CC56" s="253">
        <f t="shared" si="15"/>
        <v>0</v>
      </c>
      <c r="CD56" s="253">
        <f t="shared" si="15"/>
        <v>0</v>
      </c>
      <c r="CE56" s="253">
        <f t="shared" si="15"/>
        <v>0</v>
      </c>
      <c r="CF56" s="253">
        <f t="shared" si="15"/>
        <v>0</v>
      </c>
      <c r="CG56" s="253">
        <f t="shared" si="15"/>
        <v>0</v>
      </c>
      <c r="CH56" s="253">
        <f t="shared" si="15"/>
        <v>0</v>
      </c>
      <c r="CI56" s="253">
        <f t="shared" si="16"/>
        <v>0</v>
      </c>
      <c r="CJ56" s="253">
        <f t="shared" si="16"/>
        <v>0</v>
      </c>
      <c r="CK56" s="253">
        <f t="shared" si="16"/>
        <v>0</v>
      </c>
      <c r="CL56" s="253">
        <f t="shared" si="16"/>
        <v>0</v>
      </c>
      <c r="CM56" s="253">
        <f t="shared" si="16"/>
        <v>0</v>
      </c>
      <c r="CN56" s="253">
        <f t="shared" si="16"/>
        <v>0</v>
      </c>
      <c r="CO56" s="253">
        <f t="shared" si="16"/>
        <v>0</v>
      </c>
      <c r="CP56" s="253">
        <f t="shared" si="16"/>
        <v>0</v>
      </c>
      <c r="CQ56" s="253">
        <f t="shared" si="16"/>
        <v>0</v>
      </c>
      <c r="CR56" s="253">
        <f t="shared" si="16"/>
        <v>0</v>
      </c>
      <c r="CS56" s="253">
        <f t="shared" si="16"/>
        <v>0</v>
      </c>
      <c r="CT56" s="253">
        <f t="shared" si="16"/>
        <v>0</v>
      </c>
      <c r="CU56" s="253">
        <f t="shared" si="16"/>
        <v>0</v>
      </c>
      <c r="CV56" s="253">
        <f t="shared" si="16"/>
        <v>0</v>
      </c>
      <c r="CW56" s="253">
        <f t="shared" si="16"/>
        <v>0</v>
      </c>
      <c r="CX56" s="253">
        <f t="shared" si="16"/>
        <v>0</v>
      </c>
      <c r="CY56" s="253">
        <f t="shared" si="16"/>
        <v>0</v>
      </c>
      <c r="CZ56" s="253">
        <f t="shared" si="16"/>
        <v>0</v>
      </c>
      <c r="DA56" s="253">
        <f t="shared" si="16"/>
        <v>0</v>
      </c>
      <c r="DB56" s="253">
        <f t="shared" si="16"/>
        <v>0</v>
      </c>
      <c r="DC56" s="253">
        <f t="shared" si="16"/>
        <v>0</v>
      </c>
      <c r="DD56" s="253">
        <f t="shared" si="16"/>
        <v>0</v>
      </c>
      <c r="DE56" s="253">
        <f t="shared" si="16"/>
        <v>0</v>
      </c>
      <c r="DF56" s="253">
        <f t="shared" si="16"/>
        <v>0</v>
      </c>
      <c r="DG56" s="253">
        <f t="shared" si="16"/>
        <v>0</v>
      </c>
      <c r="DH56" s="253">
        <f t="shared" si="16"/>
        <v>0</v>
      </c>
      <c r="DI56" s="253">
        <f t="shared" si="16"/>
        <v>0</v>
      </c>
      <c r="DJ56" s="253">
        <f t="shared" si="16"/>
        <v>0</v>
      </c>
      <c r="DK56" s="253">
        <f t="shared" si="16"/>
        <v>0</v>
      </c>
      <c r="DL56" s="253">
        <f t="shared" si="16"/>
        <v>0</v>
      </c>
      <c r="DM56" s="253">
        <f t="shared" si="16"/>
        <v>0</v>
      </c>
      <c r="DN56" s="253">
        <f t="shared" si="16"/>
        <v>0</v>
      </c>
      <c r="DO56" s="253">
        <f t="shared" si="16"/>
        <v>0</v>
      </c>
      <c r="DP56" s="253">
        <f t="shared" si="16"/>
        <v>0</v>
      </c>
      <c r="DQ56" s="253">
        <f t="shared" si="16"/>
        <v>0</v>
      </c>
      <c r="DR56" s="253">
        <f t="shared" si="16"/>
        <v>0</v>
      </c>
      <c r="DS56" s="253">
        <f t="shared" si="16"/>
        <v>0</v>
      </c>
      <c r="DT56" s="253">
        <f t="shared" si="16"/>
        <v>0</v>
      </c>
      <c r="DU56" s="253">
        <f t="shared" si="16"/>
        <v>0</v>
      </c>
      <c r="DV56" s="253">
        <f t="shared" si="16"/>
        <v>0</v>
      </c>
    </row>
    <row r="57" spans="3:126" ht="15.6" thickTop="1" thickBot="1">
      <c r="C57" s="294" t="str">
        <f t="shared" si="17"/>
        <v>Prodotto/Servizio 19</v>
      </c>
      <c r="D57" s="294">
        <f t="shared" si="17"/>
        <v>0.22</v>
      </c>
      <c r="G57" s="253">
        <f t="shared" si="18"/>
        <v>0</v>
      </c>
      <c r="H57" s="253">
        <f t="shared" si="18"/>
        <v>0</v>
      </c>
      <c r="I57" s="253">
        <f t="shared" si="18"/>
        <v>0</v>
      </c>
      <c r="J57" s="253">
        <f t="shared" si="18"/>
        <v>0</v>
      </c>
      <c r="K57" s="253">
        <f t="shared" si="18"/>
        <v>0</v>
      </c>
      <c r="L57" s="253">
        <f t="shared" si="18"/>
        <v>0</v>
      </c>
      <c r="M57" s="253">
        <f t="shared" si="18"/>
        <v>0</v>
      </c>
      <c r="N57" s="253">
        <f t="shared" si="18"/>
        <v>0</v>
      </c>
      <c r="O57" s="253">
        <f t="shared" si="18"/>
        <v>0</v>
      </c>
      <c r="P57" s="253">
        <f t="shared" si="18"/>
        <v>0</v>
      </c>
      <c r="Q57" s="253">
        <f t="shared" si="18"/>
        <v>0</v>
      </c>
      <c r="R57" s="253">
        <f t="shared" si="18"/>
        <v>0</v>
      </c>
      <c r="S57" s="253">
        <f t="shared" si="18"/>
        <v>0</v>
      </c>
      <c r="T57" s="253">
        <f t="shared" si="18"/>
        <v>0</v>
      </c>
      <c r="U57" s="253">
        <f t="shared" si="18"/>
        <v>0</v>
      </c>
      <c r="V57" s="253">
        <f t="shared" si="18"/>
        <v>0</v>
      </c>
      <c r="W57" s="253">
        <f t="shared" si="18"/>
        <v>0</v>
      </c>
      <c r="X57" s="253">
        <f t="shared" si="18"/>
        <v>0</v>
      </c>
      <c r="Y57" s="253">
        <f t="shared" si="18"/>
        <v>0</v>
      </c>
      <c r="Z57" s="253">
        <f t="shared" si="18"/>
        <v>0</v>
      </c>
      <c r="AA57" s="253">
        <f t="shared" si="18"/>
        <v>0</v>
      </c>
      <c r="AB57" s="253">
        <f t="shared" si="18"/>
        <v>0</v>
      </c>
      <c r="AC57" s="253">
        <f t="shared" si="18"/>
        <v>0</v>
      </c>
      <c r="AD57" s="253">
        <f t="shared" si="18"/>
        <v>0</v>
      </c>
      <c r="AE57" s="253">
        <f t="shared" si="18"/>
        <v>0</v>
      </c>
      <c r="AF57" s="253">
        <f t="shared" si="18"/>
        <v>0</v>
      </c>
      <c r="AG57" s="253">
        <f t="shared" si="18"/>
        <v>0</v>
      </c>
      <c r="AH57" s="253">
        <f t="shared" si="18"/>
        <v>0</v>
      </c>
      <c r="AI57" s="253">
        <f t="shared" si="18"/>
        <v>0</v>
      </c>
      <c r="AJ57" s="253">
        <f t="shared" si="18"/>
        <v>0</v>
      </c>
      <c r="AK57" s="253">
        <f t="shared" si="18"/>
        <v>0</v>
      </c>
      <c r="AL57" s="253">
        <f t="shared" si="18"/>
        <v>0</v>
      </c>
      <c r="AM57" s="253">
        <f t="shared" si="18"/>
        <v>0</v>
      </c>
      <c r="AN57" s="253">
        <f t="shared" si="18"/>
        <v>0</v>
      </c>
      <c r="AO57" s="253">
        <f t="shared" si="18"/>
        <v>0</v>
      </c>
      <c r="AP57" s="253">
        <f t="shared" si="18"/>
        <v>0</v>
      </c>
      <c r="AQ57" s="253">
        <f t="shared" si="18"/>
        <v>0</v>
      </c>
      <c r="AR57" s="253">
        <f t="shared" si="18"/>
        <v>0</v>
      </c>
      <c r="AS57" s="253">
        <f t="shared" si="18"/>
        <v>0</v>
      </c>
      <c r="AT57" s="253">
        <f t="shared" si="18"/>
        <v>0</v>
      </c>
      <c r="AU57" s="253">
        <f t="shared" si="18"/>
        <v>0</v>
      </c>
      <c r="AV57" s="253">
        <f t="shared" si="18"/>
        <v>0</v>
      </c>
      <c r="AW57" s="253">
        <f t="shared" si="18"/>
        <v>0</v>
      </c>
      <c r="AX57" s="253">
        <f t="shared" si="18"/>
        <v>0</v>
      </c>
      <c r="AY57" s="253">
        <f t="shared" si="18"/>
        <v>0</v>
      </c>
      <c r="AZ57" s="253">
        <f t="shared" si="18"/>
        <v>0</v>
      </c>
      <c r="BA57" s="253">
        <f t="shared" si="18"/>
        <v>0</v>
      </c>
      <c r="BB57" s="253">
        <f t="shared" si="18"/>
        <v>0</v>
      </c>
      <c r="BC57" s="253">
        <f t="shared" si="18"/>
        <v>0</v>
      </c>
      <c r="BD57" s="253">
        <f t="shared" si="18"/>
        <v>0</v>
      </c>
      <c r="BE57" s="253">
        <f t="shared" si="18"/>
        <v>0</v>
      </c>
      <c r="BF57" s="253">
        <f t="shared" si="18"/>
        <v>0</v>
      </c>
      <c r="BG57" s="253">
        <f t="shared" si="18"/>
        <v>0</v>
      </c>
      <c r="BH57" s="253">
        <f t="shared" si="18"/>
        <v>0</v>
      </c>
      <c r="BI57" s="253">
        <f t="shared" si="18"/>
        <v>0</v>
      </c>
      <c r="BJ57" s="253">
        <f t="shared" si="18"/>
        <v>0</v>
      </c>
      <c r="BK57" s="253">
        <f t="shared" si="18"/>
        <v>0</v>
      </c>
      <c r="BL57" s="253">
        <f t="shared" si="18"/>
        <v>0</v>
      </c>
      <c r="BM57" s="253">
        <f t="shared" si="18"/>
        <v>0</v>
      </c>
      <c r="BN57" s="253">
        <f t="shared" si="18"/>
        <v>0</v>
      </c>
      <c r="BO57" s="253">
        <f t="shared" si="18"/>
        <v>0</v>
      </c>
      <c r="BP57" s="253">
        <f t="shared" si="18"/>
        <v>0</v>
      </c>
      <c r="BQ57" s="253">
        <f t="shared" si="18"/>
        <v>0</v>
      </c>
      <c r="BR57" s="253">
        <f t="shared" si="18"/>
        <v>0</v>
      </c>
      <c r="BS57" s="253">
        <f t="shared" si="15"/>
        <v>0</v>
      </c>
      <c r="BT57" s="253">
        <f t="shared" si="15"/>
        <v>0</v>
      </c>
      <c r="BU57" s="253">
        <f t="shared" si="15"/>
        <v>0</v>
      </c>
      <c r="BV57" s="253">
        <f t="shared" si="15"/>
        <v>0</v>
      </c>
      <c r="BW57" s="253">
        <f t="shared" si="15"/>
        <v>0</v>
      </c>
      <c r="BX57" s="253">
        <f t="shared" si="15"/>
        <v>0</v>
      </c>
      <c r="BY57" s="253">
        <f t="shared" si="15"/>
        <v>0</v>
      </c>
      <c r="BZ57" s="253">
        <f t="shared" si="15"/>
        <v>0</v>
      </c>
      <c r="CA57" s="253">
        <f t="shared" si="15"/>
        <v>0</v>
      </c>
      <c r="CB57" s="253">
        <f t="shared" si="15"/>
        <v>0</v>
      </c>
      <c r="CC57" s="253">
        <f t="shared" si="15"/>
        <v>0</v>
      </c>
      <c r="CD57" s="253">
        <f t="shared" si="15"/>
        <v>0</v>
      </c>
      <c r="CE57" s="253">
        <f t="shared" si="15"/>
        <v>0</v>
      </c>
      <c r="CF57" s="253">
        <f t="shared" si="15"/>
        <v>0</v>
      </c>
      <c r="CG57" s="253">
        <f t="shared" si="15"/>
        <v>0</v>
      </c>
      <c r="CH57" s="253">
        <f t="shared" si="15"/>
        <v>0</v>
      </c>
      <c r="CI57" s="253">
        <f t="shared" si="16"/>
        <v>0</v>
      </c>
      <c r="CJ57" s="253">
        <f t="shared" si="16"/>
        <v>0</v>
      </c>
      <c r="CK57" s="253">
        <f t="shared" si="16"/>
        <v>0</v>
      </c>
      <c r="CL57" s="253">
        <f t="shared" si="16"/>
        <v>0</v>
      </c>
      <c r="CM57" s="253">
        <f t="shared" si="16"/>
        <v>0</v>
      </c>
      <c r="CN57" s="253">
        <f t="shared" si="16"/>
        <v>0</v>
      </c>
      <c r="CO57" s="253">
        <f t="shared" si="16"/>
        <v>0</v>
      </c>
      <c r="CP57" s="253">
        <f t="shared" si="16"/>
        <v>0</v>
      </c>
      <c r="CQ57" s="253">
        <f t="shared" si="16"/>
        <v>0</v>
      </c>
      <c r="CR57" s="253">
        <f t="shared" si="16"/>
        <v>0</v>
      </c>
      <c r="CS57" s="253">
        <f t="shared" si="16"/>
        <v>0</v>
      </c>
      <c r="CT57" s="253">
        <f t="shared" si="16"/>
        <v>0</v>
      </c>
      <c r="CU57" s="253">
        <f t="shared" si="16"/>
        <v>0</v>
      </c>
      <c r="CV57" s="253">
        <f t="shared" si="16"/>
        <v>0</v>
      </c>
      <c r="CW57" s="253">
        <f t="shared" si="16"/>
        <v>0</v>
      </c>
      <c r="CX57" s="253">
        <f t="shared" si="16"/>
        <v>0</v>
      </c>
      <c r="CY57" s="253">
        <f t="shared" si="16"/>
        <v>0</v>
      </c>
      <c r="CZ57" s="253">
        <f t="shared" si="16"/>
        <v>0</v>
      </c>
      <c r="DA57" s="253">
        <f t="shared" si="16"/>
        <v>0</v>
      </c>
      <c r="DB57" s="253">
        <f t="shared" si="16"/>
        <v>0</v>
      </c>
      <c r="DC57" s="253">
        <f t="shared" si="16"/>
        <v>0</v>
      </c>
      <c r="DD57" s="253">
        <f t="shared" si="16"/>
        <v>0</v>
      </c>
      <c r="DE57" s="253">
        <f t="shared" si="16"/>
        <v>0</v>
      </c>
      <c r="DF57" s="253">
        <f t="shared" si="16"/>
        <v>0</v>
      </c>
      <c r="DG57" s="253">
        <f t="shared" si="16"/>
        <v>0</v>
      </c>
      <c r="DH57" s="253">
        <f t="shared" si="16"/>
        <v>0</v>
      </c>
      <c r="DI57" s="253">
        <f t="shared" si="16"/>
        <v>0</v>
      </c>
      <c r="DJ57" s="253">
        <f t="shared" si="16"/>
        <v>0</v>
      </c>
      <c r="DK57" s="253">
        <f t="shared" si="16"/>
        <v>0</v>
      </c>
      <c r="DL57" s="253">
        <f t="shared" si="16"/>
        <v>0</v>
      </c>
      <c r="DM57" s="253">
        <f t="shared" si="16"/>
        <v>0</v>
      </c>
      <c r="DN57" s="253">
        <f t="shared" si="16"/>
        <v>0</v>
      </c>
      <c r="DO57" s="253">
        <f t="shared" si="16"/>
        <v>0</v>
      </c>
      <c r="DP57" s="253">
        <f t="shared" si="16"/>
        <v>0</v>
      </c>
      <c r="DQ57" s="253">
        <f t="shared" si="16"/>
        <v>0</v>
      </c>
      <c r="DR57" s="253">
        <f t="shared" si="16"/>
        <v>0</v>
      </c>
      <c r="DS57" s="253">
        <f t="shared" si="16"/>
        <v>0</v>
      </c>
      <c r="DT57" s="253">
        <f t="shared" si="16"/>
        <v>0</v>
      </c>
      <c r="DU57" s="253">
        <f t="shared" si="16"/>
        <v>0</v>
      </c>
      <c r="DV57" s="253">
        <f t="shared" si="16"/>
        <v>0</v>
      </c>
    </row>
    <row r="58" spans="3:126" ht="15.6" thickTop="1" thickBot="1">
      <c r="C58" s="294" t="str">
        <f t="shared" si="17"/>
        <v>Prodotto/Servizio 20</v>
      </c>
      <c r="D58" s="294">
        <f t="shared" si="17"/>
        <v>0.22</v>
      </c>
      <c r="G58" s="253">
        <f t="shared" si="18"/>
        <v>0</v>
      </c>
      <c r="H58" s="253">
        <f t="shared" si="18"/>
        <v>0</v>
      </c>
      <c r="I58" s="253">
        <f t="shared" si="18"/>
        <v>0</v>
      </c>
      <c r="J58" s="253">
        <f t="shared" si="18"/>
        <v>0</v>
      </c>
      <c r="K58" s="253">
        <f t="shared" si="18"/>
        <v>0</v>
      </c>
      <c r="L58" s="253">
        <f t="shared" si="18"/>
        <v>0</v>
      </c>
      <c r="M58" s="253">
        <f t="shared" si="18"/>
        <v>0</v>
      </c>
      <c r="N58" s="253">
        <f t="shared" si="18"/>
        <v>0</v>
      </c>
      <c r="O58" s="253">
        <f t="shared" si="18"/>
        <v>0</v>
      </c>
      <c r="P58" s="253">
        <f t="shared" si="18"/>
        <v>0</v>
      </c>
      <c r="Q58" s="253">
        <f t="shared" si="18"/>
        <v>0</v>
      </c>
      <c r="R58" s="253">
        <f t="shared" si="18"/>
        <v>0</v>
      </c>
      <c r="S58" s="253">
        <f t="shared" si="18"/>
        <v>0</v>
      </c>
      <c r="T58" s="253">
        <f t="shared" si="18"/>
        <v>0</v>
      </c>
      <c r="U58" s="253">
        <f t="shared" si="18"/>
        <v>0</v>
      </c>
      <c r="V58" s="253">
        <f t="shared" si="18"/>
        <v>0</v>
      </c>
      <c r="W58" s="253">
        <f t="shared" si="18"/>
        <v>0</v>
      </c>
      <c r="X58" s="253">
        <f t="shared" si="18"/>
        <v>0</v>
      </c>
      <c r="Y58" s="253">
        <f t="shared" si="18"/>
        <v>0</v>
      </c>
      <c r="Z58" s="253">
        <f t="shared" si="18"/>
        <v>0</v>
      </c>
      <c r="AA58" s="253">
        <f t="shared" si="18"/>
        <v>0</v>
      </c>
      <c r="AB58" s="253">
        <f t="shared" si="18"/>
        <v>0</v>
      </c>
      <c r="AC58" s="253">
        <f t="shared" si="18"/>
        <v>0</v>
      </c>
      <c r="AD58" s="253">
        <f t="shared" si="18"/>
        <v>0</v>
      </c>
      <c r="AE58" s="253">
        <f t="shared" si="18"/>
        <v>0</v>
      </c>
      <c r="AF58" s="253">
        <f t="shared" si="18"/>
        <v>0</v>
      </c>
      <c r="AG58" s="253">
        <f t="shared" si="18"/>
        <v>0</v>
      </c>
      <c r="AH58" s="253">
        <f t="shared" si="18"/>
        <v>0</v>
      </c>
      <c r="AI58" s="253">
        <f t="shared" si="18"/>
        <v>0</v>
      </c>
      <c r="AJ58" s="253">
        <f t="shared" si="18"/>
        <v>0</v>
      </c>
      <c r="AK58" s="253">
        <f t="shared" si="18"/>
        <v>0</v>
      </c>
      <c r="AL58" s="253">
        <f t="shared" si="18"/>
        <v>0</v>
      </c>
      <c r="AM58" s="253">
        <f t="shared" si="18"/>
        <v>0</v>
      </c>
      <c r="AN58" s="253">
        <f t="shared" si="18"/>
        <v>0</v>
      </c>
      <c r="AO58" s="253">
        <f t="shared" si="18"/>
        <v>0</v>
      </c>
      <c r="AP58" s="253">
        <f t="shared" si="18"/>
        <v>0</v>
      </c>
      <c r="AQ58" s="253">
        <f t="shared" si="18"/>
        <v>0</v>
      </c>
      <c r="AR58" s="253">
        <f t="shared" si="18"/>
        <v>0</v>
      </c>
      <c r="AS58" s="253">
        <f t="shared" si="18"/>
        <v>0</v>
      </c>
      <c r="AT58" s="253">
        <f t="shared" si="18"/>
        <v>0</v>
      </c>
      <c r="AU58" s="253">
        <f t="shared" si="18"/>
        <v>0</v>
      </c>
      <c r="AV58" s="253">
        <f t="shared" si="18"/>
        <v>0</v>
      </c>
      <c r="AW58" s="253">
        <f t="shared" si="18"/>
        <v>0</v>
      </c>
      <c r="AX58" s="253">
        <f t="shared" si="18"/>
        <v>0</v>
      </c>
      <c r="AY58" s="253">
        <f t="shared" si="18"/>
        <v>0</v>
      </c>
      <c r="AZ58" s="253">
        <f t="shared" si="18"/>
        <v>0</v>
      </c>
      <c r="BA58" s="253">
        <f t="shared" si="18"/>
        <v>0</v>
      </c>
      <c r="BB58" s="253">
        <f t="shared" si="18"/>
        <v>0</v>
      </c>
      <c r="BC58" s="253">
        <f t="shared" si="18"/>
        <v>0</v>
      </c>
      <c r="BD58" s="253">
        <f t="shared" si="18"/>
        <v>0</v>
      </c>
      <c r="BE58" s="253">
        <f t="shared" si="18"/>
        <v>0</v>
      </c>
      <c r="BF58" s="253">
        <f t="shared" si="18"/>
        <v>0</v>
      </c>
      <c r="BG58" s="253">
        <f t="shared" si="18"/>
        <v>0</v>
      </c>
      <c r="BH58" s="253">
        <f t="shared" si="18"/>
        <v>0</v>
      </c>
      <c r="BI58" s="253">
        <f t="shared" si="18"/>
        <v>0</v>
      </c>
      <c r="BJ58" s="253">
        <f t="shared" si="18"/>
        <v>0</v>
      </c>
      <c r="BK58" s="253">
        <f t="shared" si="18"/>
        <v>0</v>
      </c>
      <c r="BL58" s="253">
        <f t="shared" si="18"/>
        <v>0</v>
      </c>
      <c r="BM58" s="253">
        <f t="shared" si="18"/>
        <v>0</v>
      </c>
      <c r="BN58" s="253">
        <f t="shared" si="18"/>
        <v>0</v>
      </c>
      <c r="BO58" s="253">
        <f t="shared" si="18"/>
        <v>0</v>
      </c>
      <c r="BP58" s="253">
        <f t="shared" si="18"/>
        <v>0</v>
      </c>
      <c r="BQ58" s="253">
        <f t="shared" si="18"/>
        <v>0</v>
      </c>
      <c r="BR58" s="253">
        <f t="shared" si="18"/>
        <v>0</v>
      </c>
      <c r="BS58" s="253">
        <f t="shared" si="15"/>
        <v>0</v>
      </c>
      <c r="BT58" s="253">
        <f t="shared" si="15"/>
        <v>0</v>
      </c>
      <c r="BU58" s="253">
        <f t="shared" si="15"/>
        <v>0</v>
      </c>
      <c r="BV58" s="253">
        <f t="shared" si="15"/>
        <v>0</v>
      </c>
      <c r="BW58" s="253">
        <f t="shared" si="15"/>
        <v>0</v>
      </c>
      <c r="BX58" s="253">
        <f t="shared" si="15"/>
        <v>0</v>
      </c>
      <c r="BY58" s="253">
        <f t="shared" si="15"/>
        <v>0</v>
      </c>
      <c r="BZ58" s="253">
        <f t="shared" si="15"/>
        <v>0</v>
      </c>
      <c r="CA58" s="253">
        <f t="shared" si="15"/>
        <v>0</v>
      </c>
      <c r="CB58" s="253">
        <f t="shared" si="15"/>
        <v>0</v>
      </c>
      <c r="CC58" s="253">
        <f t="shared" si="15"/>
        <v>0</v>
      </c>
      <c r="CD58" s="253">
        <f t="shared" si="15"/>
        <v>0</v>
      </c>
      <c r="CE58" s="253">
        <f t="shared" si="15"/>
        <v>0</v>
      </c>
      <c r="CF58" s="253">
        <f t="shared" si="15"/>
        <v>0</v>
      </c>
      <c r="CG58" s="253">
        <f t="shared" si="15"/>
        <v>0</v>
      </c>
      <c r="CH58" s="253">
        <f t="shared" si="15"/>
        <v>0</v>
      </c>
      <c r="CI58" s="253">
        <f t="shared" si="16"/>
        <v>0</v>
      </c>
      <c r="CJ58" s="253">
        <f t="shared" si="16"/>
        <v>0</v>
      </c>
      <c r="CK58" s="253">
        <f t="shared" si="16"/>
        <v>0</v>
      </c>
      <c r="CL58" s="253">
        <f t="shared" si="16"/>
        <v>0</v>
      </c>
      <c r="CM58" s="253">
        <f t="shared" si="16"/>
        <v>0</v>
      </c>
      <c r="CN58" s="253">
        <f t="shared" si="16"/>
        <v>0</v>
      </c>
      <c r="CO58" s="253">
        <f t="shared" si="16"/>
        <v>0</v>
      </c>
      <c r="CP58" s="253">
        <f t="shared" si="16"/>
        <v>0</v>
      </c>
      <c r="CQ58" s="253">
        <f t="shared" si="16"/>
        <v>0</v>
      </c>
      <c r="CR58" s="253">
        <f t="shared" si="16"/>
        <v>0</v>
      </c>
      <c r="CS58" s="253">
        <f t="shared" si="16"/>
        <v>0</v>
      </c>
      <c r="CT58" s="253">
        <f t="shared" si="16"/>
        <v>0</v>
      </c>
      <c r="CU58" s="253">
        <f t="shared" si="16"/>
        <v>0</v>
      </c>
      <c r="CV58" s="253">
        <f t="shared" si="16"/>
        <v>0</v>
      </c>
      <c r="CW58" s="253">
        <f t="shared" si="16"/>
        <v>0</v>
      </c>
      <c r="CX58" s="253">
        <f t="shared" si="16"/>
        <v>0</v>
      </c>
      <c r="CY58" s="253">
        <f t="shared" si="16"/>
        <v>0</v>
      </c>
      <c r="CZ58" s="253">
        <f t="shared" si="16"/>
        <v>0</v>
      </c>
      <c r="DA58" s="253">
        <f t="shared" si="16"/>
        <v>0</v>
      </c>
      <c r="DB58" s="253">
        <f t="shared" si="16"/>
        <v>0</v>
      </c>
      <c r="DC58" s="253">
        <f t="shared" si="16"/>
        <v>0</v>
      </c>
      <c r="DD58" s="253">
        <f t="shared" si="16"/>
        <v>0</v>
      </c>
      <c r="DE58" s="253">
        <f t="shared" si="16"/>
        <v>0</v>
      </c>
      <c r="DF58" s="253">
        <f t="shared" si="16"/>
        <v>0</v>
      </c>
      <c r="DG58" s="253">
        <f t="shared" si="16"/>
        <v>0</v>
      </c>
      <c r="DH58" s="253">
        <f t="shared" si="16"/>
        <v>0</v>
      </c>
      <c r="DI58" s="253">
        <f t="shared" si="16"/>
        <v>0</v>
      </c>
      <c r="DJ58" s="253">
        <f t="shared" si="16"/>
        <v>0</v>
      </c>
      <c r="DK58" s="253">
        <f t="shared" si="16"/>
        <v>0</v>
      </c>
      <c r="DL58" s="253">
        <f t="shared" si="16"/>
        <v>0</v>
      </c>
      <c r="DM58" s="253">
        <f t="shared" si="16"/>
        <v>0</v>
      </c>
      <c r="DN58" s="253">
        <f t="shared" si="16"/>
        <v>0</v>
      </c>
      <c r="DO58" s="253">
        <f t="shared" si="16"/>
        <v>0</v>
      </c>
      <c r="DP58" s="253">
        <f t="shared" si="16"/>
        <v>0</v>
      </c>
      <c r="DQ58" s="253">
        <f t="shared" si="16"/>
        <v>0</v>
      </c>
      <c r="DR58" s="253">
        <f t="shared" si="16"/>
        <v>0</v>
      </c>
      <c r="DS58" s="253">
        <f t="shared" si="16"/>
        <v>0</v>
      </c>
      <c r="DT58" s="253">
        <f t="shared" si="16"/>
        <v>0</v>
      </c>
      <c r="DU58" s="253">
        <f t="shared" si="16"/>
        <v>0</v>
      </c>
      <c r="DV58" s="253">
        <f t="shared" si="16"/>
        <v>0</v>
      </c>
    </row>
    <row r="59" spans="3:126" ht="15.6" thickTop="1" thickBot="1">
      <c r="C59" s="294" t="str">
        <f t="shared" si="17"/>
        <v>Prodotto/Servizio 21</v>
      </c>
      <c r="D59" s="294">
        <f t="shared" si="17"/>
        <v>0.22</v>
      </c>
      <c r="G59" s="253">
        <f t="shared" si="18"/>
        <v>0</v>
      </c>
      <c r="H59" s="253">
        <f t="shared" si="18"/>
        <v>0</v>
      </c>
      <c r="I59" s="253">
        <f t="shared" si="18"/>
        <v>0</v>
      </c>
      <c r="J59" s="253">
        <f t="shared" si="18"/>
        <v>0</v>
      </c>
      <c r="K59" s="253">
        <f t="shared" si="18"/>
        <v>0</v>
      </c>
      <c r="L59" s="253">
        <f t="shared" si="18"/>
        <v>0</v>
      </c>
      <c r="M59" s="253">
        <f t="shared" si="18"/>
        <v>0</v>
      </c>
      <c r="N59" s="253">
        <f t="shared" si="18"/>
        <v>0</v>
      </c>
      <c r="O59" s="253">
        <f t="shared" si="18"/>
        <v>0</v>
      </c>
      <c r="P59" s="253">
        <f t="shared" si="18"/>
        <v>0</v>
      </c>
      <c r="Q59" s="253">
        <f t="shared" si="18"/>
        <v>0</v>
      </c>
      <c r="R59" s="253">
        <f t="shared" si="18"/>
        <v>0</v>
      </c>
      <c r="S59" s="253">
        <f t="shared" si="18"/>
        <v>0</v>
      </c>
      <c r="T59" s="253">
        <f t="shared" si="18"/>
        <v>0</v>
      </c>
      <c r="U59" s="253">
        <f t="shared" si="18"/>
        <v>0</v>
      </c>
      <c r="V59" s="253">
        <f t="shared" si="18"/>
        <v>0</v>
      </c>
      <c r="W59" s="253">
        <f t="shared" si="18"/>
        <v>0</v>
      </c>
      <c r="X59" s="253">
        <f t="shared" si="18"/>
        <v>0</v>
      </c>
      <c r="Y59" s="253">
        <f t="shared" si="18"/>
        <v>0</v>
      </c>
      <c r="Z59" s="253">
        <f t="shared" si="18"/>
        <v>0</v>
      </c>
      <c r="AA59" s="253">
        <f t="shared" si="18"/>
        <v>0</v>
      </c>
      <c r="AB59" s="253">
        <f t="shared" si="18"/>
        <v>0</v>
      </c>
      <c r="AC59" s="253">
        <f t="shared" si="18"/>
        <v>0</v>
      </c>
      <c r="AD59" s="253">
        <f t="shared" si="18"/>
        <v>0</v>
      </c>
      <c r="AE59" s="253">
        <f t="shared" si="18"/>
        <v>0</v>
      </c>
      <c r="AF59" s="253">
        <f t="shared" si="18"/>
        <v>0</v>
      </c>
      <c r="AG59" s="253">
        <f t="shared" si="18"/>
        <v>0</v>
      </c>
      <c r="AH59" s="253">
        <f t="shared" si="18"/>
        <v>0</v>
      </c>
      <c r="AI59" s="253">
        <f t="shared" si="18"/>
        <v>0</v>
      </c>
      <c r="AJ59" s="253">
        <f t="shared" si="18"/>
        <v>0</v>
      </c>
      <c r="AK59" s="253">
        <f t="shared" si="18"/>
        <v>0</v>
      </c>
      <c r="AL59" s="253">
        <f t="shared" si="18"/>
        <v>0</v>
      </c>
      <c r="AM59" s="253">
        <f t="shared" si="18"/>
        <v>0</v>
      </c>
      <c r="AN59" s="253">
        <f t="shared" si="18"/>
        <v>0</v>
      </c>
      <c r="AO59" s="253">
        <f t="shared" si="18"/>
        <v>0</v>
      </c>
      <c r="AP59" s="253">
        <f t="shared" si="18"/>
        <v>0</v>
      </c>
      <c r="AQ59" s="253">
        <f t="shared" si="18"/>
        <v>0</v>
      </c>
      <c r="AR59" s="253">
        <f t="shared" si="18"/>
        <v>0</v>
      </c>
      <c r="AS59" s="253">
        <f t="shared" si="18"/>
        <v>0</v>
      </c>
      <c r="AT59" s="253">
        <f t="shared" si="18"/>
        <v>0</v>
      </c>
      <c r="AU59" s="253">
        <f t="shared" si="18"/>
        <v>0</v>
      </c>
      <c r="AV59" s="253">
        <f t="shared" si="18"/>
        <v>0</v>
      </c>
      <c r="AW59" s="253">
        <f t="shared" si="18"/>
        <v>0</v>
      </c>
      <c r="AX59" s="253">
        <f t="shared" si="18"/>
        <v>0</v>
      </c>
      <c r="AY59" s="253">
        <f t="shared" si="18"/>
        <v>0</v>
      </c>
      <c r="AZ59" s="253">
        <f t="shared" si="18"/>
        <v>0</v>
      </c>
      <c r="BA59" s="253">
        <f t="shared" si="18"/>
        <v>0</v>
      </c>
      <c r="BB59" s="253">
        <f t="shared" si="18"/>
        <v>0</v>
      </c>
      <c r="BC59" s="253">
        <f t="shared" si="18"/>
        <v>0</v>
      </c>
      <c r="BD59" s="253">
        <f t="shared" si="18"/>
        <v>0</v>
      </c>
      <c r="BE59" s="253">
        <f t="shared" si="18"/>
        <v>0</v>
      </c>
      <c r="BF59" s="253">
        <f t="shared" si="18"/>
        <v>0</v>
      </c>
      <c r="BG59" s="253">
        <f t="shared" si="18"/>
        <v>0</v>
      </c>
      <c r="BH59" s="253">
        <f t="shared" si="18"/>
        <v>0</v>
      </c>
      <c r="BI59" s="253">
        <f t="shared" si="18"/>
        <v>0</v>
      </c>
      <c r="BJ59" s="253">
        <f t="shared" si="18"/>
        <v>0</v>
      </c>
      <c r="BK59" s="253">
        <f t="shared" si="18"/>
        <v>0</v>
      </c>
      <c r="BL59" s="253">
        <f t="shared" si="18"/>
        <v>0</v>
      </c>
      <c r="BM59" s="253">
        <f t="shared" si="18"/>
        <v>0</v>
      </c>
      <c r="BN59" s="253">
        <f t="shared" si="18"/>
        <v>0</v>
      </c>
      <c r="BO59" s="253">
        <f t="shared" si="18"/>
        <v>0</v>
      </c>
      <c r="BP59" s="253">
        <f t="shared" si="18"/>
        <v>0</v>
      </c>
      <c r="BQ59" s="253">
        <f t="shared" si="18"/>
        <v>0</v>
      </c>
      <c r="BR59" s="253">
        <f t="shared" ref="BR59" si="19">+$D59*BR27</f>
        <v>0</v>
      </c>
      <c r="BS59" s="253">
        <f t="shared" si="15"/>
        <v>0</v>
      </c>
      <c r="BT59" s="253">
        <f t="shared" si="15"/>
        <v>0</v>
      </c>
      <c r="BU59" s="253">
        <f t="shared" si="15"/>
        <v>0</v>
      </c>
      <c r="BV59" s="253">
        <f t="shared" si="15"/>
        <v>0</v>
      </c>
      <c r="BW59" s="253">
        <f t="shared" si="15"/>
        <v>0</v>
      </c>
      <c r="BX59" s="253">
        <f t="shared" si="15"/>
        <v>0</v>
      </c>
      <c r="BY59" s="253">
        <f t="shared" si="15"/>
        <v>0</v>
      </c>
      <c r="BZ59" s="253">
        <f t="shared" si="15"/>
        <v>0</v>
      </c>
      <c r="CA59" s="253">
        <f t="shared" si="15"/>
        <v>0</v>
      </c>
      <c r="CB59" s="253">
        <f t="shared" si="15"/>
        <v>0</v>
      </c>
      <c r="CC59" s="253">
        <f t="shared" si="15"/>
        <v>0</v>
      </c>
      <c r="CD59" s="253">
        <f t="shared" si="15"/>
        <v>0</v>
      </c>
      <c r="CE59" s="253">
        <f t="shared" si="15"/>
        <v>0</v>
      </c>
      <c r="CF59" s="253">
        <f t="shared" si="15"/>
        <v>0</v>
      </c>
      <c r="CG59" s="253">
        <f t="shared" si="15"/>
        <v>0</v>
      </c>
      <c r="CH59" s="253">
        <f t="shared" si="15"/>
        <v>0</v>
      </c>
      <c r="CI59" s="253">
        <f t="shared" si="16"/>
        <v>0</v>
      </c>
      <c r="CJ59" s="253">
        <f t="shared" si="16"/>
        <v>0</v>
      </c>
      <c r="CK59" s="253">
        <f t="shared" si="16"/>
        <v>0</v>
      </c>
      <c r="CL59" s="253">
        <f t="shared" si="16"/>
        <v>0</v>
      </c>
      <c r="CM59" s="253">
        <f t="shared" si="16"/>
        <v>0</v>
      </c>
      <c r="CN59" s="253">
        <f t="shared" si="16"/>
        <v>0</v>
      </c>
      <c r="CO59" s="253">
        <f t="shared" si="16"/>
        <v>0</v>
      </c>
      <c r="CP59" s="253">
        <f t="shared" si="16"/>
        <v>0</v>
      </c>
      <c r="CQ59" s="253">
        <f t="shared" si="16"/>
        <v>0</v>
      </c>
      <c r="CR59" s="253">
        <f t="shared" si="16"/>
        <v>0</v>
      </c>
      <c r="CS59" s="253">
        <f t="shared" si="16"/>
        <v>0</v>
      </c>
      <c r="CT59" s="253">
        <f t="shared" si="16"/>
        <v>0</v>
      </c>
      <c r="CU59" s="253">
        <f t="shared" si="16"/>
        <v>0</v>
      </c>
      <c r="CV59" s="253">
        <f t="shared" si="16"/>
        <v>0</v>
      </c>
      <c r="CW59" s="253">
        <f t="shared" si="16"/>
        <v>0</v>
      </c>
      <c r="CX59" s="253">
        <f t="shared" si="16"/>
        <v>0</v>
      </c>
      <c r="CY59" s="253">
        <f t="shared" si="16"/>
        <v>0</v>
      </c>
      <c r="CZ59" s="253">
        <f t="shared" si="16"/>
        <v>0</v>
      </c>
      <c r="DA59" s="253">
        <f t="shared" si="16"/>
        <v>0</v>
      </c>
      <c r="DB59" s="253">
        <f t="shared" si="16"/>
        <v>0</v>
      </c>
      <c r="DC59" s="253">
        <f t="shared" si="16"/>
        <v>0</v>
      </c>
      <c r="DD59" s="253">
        <f t="shared" si="16"/>
        <v>0</v>
      </c>
      <c r="DE59" s="253">
        <f t="shared" si="16"/>
        <v>0</v>
      </c>
      <c r="DF59" s="253">
        <f t="shared" si="16"/>
        <v>0</v>
      </c>
      <c r="DG59" s="253">
        <f t="shared" si="16"/>
        <v>0</v>
      </c>
      <c r="DH59" s="253">
        <f t="shared" si="16"/>
        <v>0</v>
      </c>
      <c r="DI59" s="253">
        <f t="shared" si="16"/>
        <v>0</v>
      </c>
      <c r="DJ59" s="253">
        <f t="shared" si="16"/>
        <v>0</v>
      </c>
      <c r="DK59" s="253">
        <f t="shared" si="16"/>
        <v>0</v>
      </c>
      <c r="DL59" s="253">
        <f t="shared" si="16"/>
        <v>0</v>
      </c>
      <c r="DM59" s="253">
        <f t="shared" si="16"/>
        <v>0</v>
      </c>
      <c r="DN59" s="253">
        <f t="shared" si="16"/>
        <v>0</v>
      </c>
      <c r="DO59" s="253">
        <f t="shared" si="16"/>
        <v>0</v>
      </c>
      <c r="DP59" s="253">
        <f t="shared" si="16"/>
        <v>0</v>
      </c>
      <c r="DQ59" s="253">
        <f t="shared" si="16"/>
        <v>0</v>
      </c>
      <c r="DR59" s="253">
        <f t="shared" si="16"/>
        <v>0</v>
      </c>
      <c r="DS59" s="253">
        <f t="shared" si="16"/>
        <v>0</v>
      </c>
      <c r="DT59" s="253">
        <f t="shared" si="16"/>
        <v>0</v>
      </c>
      <c r="DU59" s="253">
        <f t="shared" si="16"/>
        <v>0</v>
      </c>
      <c r="DV59" s="253">
        <f t="shared" si="16"/>
        <v>0</v>
      </c>
    </row>
    <row r="60" spans="3:126" ht="15.6" thickTop="1" thickBot="1">
      <c r="C60" s="294" t="str">
        <f t="shared" si="17"/>
        <v>Prodotto/Servizio 22</v>
      </c>
      <c r="D60" s="294">
        <f t="shared" si="17"/>
        <v>0.22</v>
      </c>
      <c r="G60" s="253">
        <f t="shared" ref="G60:BR63" si="20">+$D60*G28</f>
        <v>0</v>
      </c>
      <c r="H60" s="253">
        <f t="shared" si="20"/>
        <v>0</v>
      </c>
      <c r="I60" s="253">
        <f t="shared" si="20"/>
        <v>0</v>
      </c>
      <c r="J60" s="253">
        <f t="shared" si="20"/>
        <v>0</v>
      </c>
      <c r="K60" s="253">
        <f t="shared" si="20"/>
        <v>0</v>
      </c>
      <c r="L60" s="253">
        <f t="shared" si="20"/>
        <v>0</v>
      </c>
      <c r="M60" s="253">
        <f t="shared" si="20"/>
        <v>0</v>
      </c>
      <c r="N60" s="253">
        <f t="shared" si="20"/>
        <v>0</v>
      </c>
      <c r="O60" s="253">
        <f t="shared" si="20"/>
        <v>0</v>
      </c>
      <c r="P60" s="253">
        <f t="shared" si="20"/>
        <v>0</v>
      </c>
      <c r="Q60" s="253">
        <f t="shared" si="20"/>
        <v>0</v>
      </c>
      <c r="R60" s="253">
        <f t="shared" si="20"/>
        <v>0</v>
      </c>
      <c r="S60" s="253">
        <f t="shared" si="20"/>
        <v>0</v>
      </c>
      <c r="T60" s="253">
        <f t="shared" si="20"/>
        <v>0</v>
      </c>
      <c r="U60" s="253">
        <f t="shared" si="20"/>
        <v>0</v>
      </c>
      <c r="V60" s="253">
        <f t="shared" si="20"/>
        <v>0</v>
      </c>
      <c r="W60" s="253">
        <f t="shared" si="20"/>
        <v>0</v>
      </c>
      <c r="X60" s="253">
        <f t="shared" si="20"/>
        <v>0</v>
      </c>
      <c r="Y60" s="253">
        <f t="shared" si="20"/>
        <v>0</v>
      </c>
      <c r="Z60" s="253">
        <f t="shared" si="20"/>
        <v>0</v>
      </c>
      <c r="AA60" s="253">
        <f t="shared" si="20"/>
        <v>0</v>
      </c>
      <c r="AB60" s="253">
        <f t="shared" si="20"/>
        <v>0</v>
      </c>
      <c r="AC60" s="253">
        <f t="shared" si="20"/>
        <v>0</v>
      </c>
      <c r="AD60" s="253">
        <f t="shared" si="20"/>
        <v>0</v>
      </c>
      <c r="AE60" s="253">
        <f t="shared" si="20"/>
        <v>0</v>
      </c>
      <c r="AF60" s="253">
        <f t="shared" si="20"/>
        <v>0</v>
      </c>
      <c r="AG60" s="253">
        <f t="shared" si="20"/>
        <v>0</v>
      </c>
      <c r="AH60" s="253">
        <f t="shared" si="20"/>
        <v>0</v>
      </c>
      <c r="AI60" s="253">
        <f t="shared" si="20"/>
        <v>0</v>
      </c>
      <c r="AJ60" s="253">
        <f t="shared" si="20"/>
        <v>0</v>
      </c>
      <c r="AK60" s="253">
        <f t="shared" si="20"/>
        <v>0</v>
      </c>
      <c r="AL60" s="253">
        <f t="shared" si="20"/>
        <v>0</v>
      </c>
      <c r="AM60" s="253">
        <f t="shared" si="20"/>
        <v>0</v>
      </c>
      <c r="AN60" s="253">
        <f t="shared" si="20"/>
        <v>0</v>
      </c>
      <c r="AO60" s="253">
        <f t="shared" si="20"/>
        <v>0</v>
      </c>
      <c r="AP60" s="253">
        <f t="shared" si="20"/>
        <v>0</v>
      </c>
      <c r="AQ60" s="253">
        <f t="shared" si="20"/>
        <v>0</v>
      </c>
      <c r="AR60" s="253">
        <f t="shared" si="20"/>
        <v>0</v>
      </c>
      <c r="AS60" s="253">
        <f t="shared" si="20"/>
        <v>0</v>
      </c>
      <c r="AT60" s="253">
        <f t="shared" si="20"/>
        <v>0</v>
      </c>
      <c r="AU60" s="253">
        <f t="shared" si="20"/>
        <v>0</v>
      </c>
      <c r="AV60" s="253">
        <f t="shared" si="20"/>
        <v>0</v>
      </c>
      <c r="AW60" s="253">
        <f t="shared" si="20"/>
        <v>0</v>
      </c>
      <c r="AX60" s="253">
        <f t="shared" si="20"/>
        <v>0</v>
      </c>
      <c r="AY60" s="253">
        <f t="shared" si="20"/>
        <v>0</v>
      </c>
      <c r="AZ60" s="253">
        <f t="shared" si="20"/>
        <v>0</v>
      </c>
      <c r="BA60" s="253">
        <f t="shared" si="20"/>
        <v>0</v>
      </c>
      <c r="BB60" s="253">
        <f t="shared" si="20"/>
        <v>0</v>
      </c>
      <c r="BC60" s="253">
        <f t="shared" si="20"/>
        <v>0</v>
      </c>
      <c r="BD60" s="253">
        <f t="shared" si="20"/>
        <v>0</v>
      </c>
      <c r="BE60" s="253">
        <f t="shared" si="20"/>
        <v>0</v>
      </c>
      <c r="BF60" s="253">
        <f t="shared" si="20"/>
        <v>0</v>
      </c>
      <c r="BG60" s="253">
        <f t="shared" si="20"/>
        <v>0</v>
      </c>
      <c r="BH60" s="253">
        <f t="shared" si="20"/>
        <v>0</v>
      </c>
      <c r="BI60" s="253">
        <f t="shared" si="20"/>
        <v>0</v>
      </c>
      <c r="BJ60" s="253">
        <f t="shared" si="20"/>
        <v>0</v>
      </c>
      <c r="BK60" s="253">
        <f t="shared" si="20"/>
        <v>0</v>
      </c>
      <c r="BL60" s="253">
        <f t="shared" si="20"/>
        <v>0</v>
      </c>
      <c r="BM60" s="253">
        <f t="shared" si="20"/>
        <v>0</v>
      </c>
      <c r="BN60" s="253">
        <f t="shared" si="20"/>
        <v>0</v>
      </c>
      <c r="BO60" s="253">
        <f t="shared" si="20"/>
        <v>0</v>
      </c>
      <c r="BP60" s="253">
        <f t="shared" si="20"/>
        <v>0</v>
      </c>
      <c r="BQ60" s="253">
        <f t="shared" si="20"/>
        <v>0</v>
      </c>
      <c r="BR60" s="253">
        <f t="shared" si="20"/>
        <v>0</v>
      </c>
      <c r="BS60" s="253">
        <f t="shared" si="15"/>
        <v>0</v>
      </c>
      <c r="BT60" s="253">
        <f t="shared" si="15"/>
        <v>0</v>
      </c>
      <c r="BU60" s="253">
        <f t="shared" si="15"/>
        <v>0</v>
      </c>
      <c r="BV60" s="253">
        <f t="shared" si="15"/>
        <v>0</v>
      </c>
      <c r="BW60" s="253">
        <f t="shared" si="15"/>
        <v>0</v>
      </c>
      <c r="BX60" s="253">
        <f t="shared" si="15"/>
        <v>0</v>
      </c>
      <c r="BY60" s="253">
        <f t="shared" si="15"/>
        <v>0</v>
      </c>
      <c r="BZ60" s="253">
        <f t="shared" si="15"/>
        <v>0</v>
      </c>
      <c r="CA60" s="253">
        <f t="shared" si="15"/>
        <v>0</v>
      </c>
      <c r="CB60" s="253">
        <f t="shared" si="15"/>
        <v>0</v>
      </c>
      <c r="CC60" s="253">
        <f t="shared" si="15"/>
        <v>0</v>
      </c>
      <c r="CD60" s="253">
        <f t="shared" si="15"/>
        <v>0</v>
      </c>
      <c r="CE60" s="253">
        <f t="shared" si="15"/>
        <v>0</v>
      </c>
      <c r="CF60" s="253">
        <f t="shared" si="15"/>
        <v>0</v>
      </c>
      <c r="CG60" s="253">
        <f t="shared" si="15"/>
        <v>0</v>
      </c>
      <c r="CH60" s="253">
        <f t="shared" si="15"/>
        <v>0</v>
      </c>
      <c r="CI60" s="253">
        <f t="shared" si="16"/>
        <v>0</v>
      </c>
      <c r="CJ60" s="253">
        <f t="shared" si="16"/>
        <v>0</v>
      </c>
      <c r="CK60" s="253">
        <f t="shared" si="16"/>
        <v>0</v>
      </c>
      <c r="CL60" s="253">
        <f t="shared" si="16"/>
        <v>0</v>
      </c>
      <c r="CM60" s="253">
        <f t="shared" si="16"/>
        <v>0</v>
      </c>
      <c r="CN60" s="253">
        <f t="shared" si="16"/>
        <v>0</v>
      </c>
      <c r="CO60" s="253">
        <f t="shared" si="16"/>
        <v>0</v>
      </c>
      <c r="CP60" s="253">
        <f t="shared" si="16"/>
        <v>0</v>
      </c>
      <c r="CQ60" s="253">
        <f t="shared" si="16"/>
        <v>0</v>
      </c>
      <c r="CR60" s="253">
        <f t="shared" si="16"/>
        <v>0</v>
      </c>
      <c r="CS60" s="253">
        <f t="shared" ref="CS60:DV60" si="21">+$D60*CS28</f>
        <v>0</v>
      </c>
      <c r="CT60" s="253">
        <f t="shared" si="21"/>
        <v>0</v>
      </c>
      <c r="CU60" s="253">
        <f t="shared" si="21"/>
        <v>0</v>
      </c>
      <c r="CV60" s="253">
        <f t="shared" si="21"/>
        <v>0</v>
      </c>
      <c r="CW60" s="253">
        <f t="shared" si="21"/>
        <v>0</v>
      </c>
      <c r="CX60" s="253">
        <f t="shared" si="21"/>
        <v>0</v>
      </c>
      <c r="CY60" s="253">
        <f t="shared" si="21"/>
        <v>0</v>
      </c>
      <c r="CZ60" s="253">
        <f t="shared" si="21"/>
        <v>0</v>
      </c>
      <c r="DA60" s="253">
        <f t="shared" si="21"/>
        <v>0</v>
      </c>
      <c r="DB60" s="253">
        <f t="shared" si="21"/>
        <v>0</v>
      </c>
      <c r="DC60" s="253">
        <f t="shared" si="21"/>
        <v>0</v>
      </c>
      <c r="DD60" s="253">
        <f t="shared" si="21"/>
        <v>0</v>
      </c>
      <c r="DE60" s="253">
        <f t="shared" si="21"/>
        <v>0</v>
      </c>
      <c r="DF60" s="253">
        <f t="shared" si="21"/>
        <v>0</v>
      </c>
      <c r="DG60" s="253">
        <f t="shared" si="21"/>
        <v>0</v>
      </c>
      <c r="DH60" s="253">
        <f t="shared" si="21"/>
        <v>0</v>
      </c>
      <c r="DI60" s="253">
        <f t="shared" si="21"/>
        <v>0</v>
      </c>
      <c r="DJ60" s="253">
        <f t="shared" si="21"/>
        <v>0</v>
      </c>
      <c r="DK60" s="253">
        <f t="shared" si="21"/>
        <v>0</v>
      </c>
      <c r="DL60" s="253">
        <f t="shared" si="21"/>
        <v>0</v>
      </c>
      <c r="DM60" s="253">
        <f t="shared" si="21"/>
        <v>0</v>
      </c>
      <c r="DN60" s="253">
        <f t="shared" si="21"/>
        <v>0</v>
      </c>
      <c r="DO60" s="253">
        <f t="shared" si="21"/>
        <v>0</v>
      </c>
      <c r="DP60" s="253">
        <f t="shared" si="21"/>
        <v>0</v>
      </c>
      <c r="DQ60" s="253">
        <f t="shared" si="21"/>
        <v>0</v>
      </c>
      <c r="DR60" s="253">
        <f t="shared" si="21"/>
        <v>0</v>
      </c>
      <c r="DS60" s="253">
        <f t="shared" si="21"/>
        <v>0</v>
      </c>
      <c r="DT60" s="253">
        <f t="shared" si="21"/>
        <v>0</v>
      </c>
      <c r="DU60" s="253">
        <f t="shared" si="21"/>
        <v>0</v>
      </c>
      <c r="DV60" s="253">
        <f t="shared" si="21"/>
        <v>0</v>
      </c>
    </row>
    <row r="61" spans="3:126" ht="15.6" thickTop="1" thickBot="1">
      <c r="C61" s="294" t="str">
        <f t="shared" si="17"/>
        <v>Prodotto/Servizio 23</v>
      </c>
      <c r="D61" s="294">
        <f t="shared" si="17"/>
        <v>0.22</v>
      </c>
      <c r="G61" s="253">
        <f t="shared" si="20"/>
        <v>0</v>
      </c>
      <c r="H61" s="253">
        <f t="shared" si="20"/>
        <v>0</v>
      </c>
      <c r="I61" s="253">
        <f t="shared" si="20"/>
        <v>0</v>
      </c>
      <c r="J61" s="253">
        <f t="shared" si="20"/>
        <v>0</v>
      </c>
      <c r="K61" s="253">
        <f t="shared" si="20"/>
        <v>0</v>
      </c>
      <c r="L61" s="253">
        <f t="shared" si="20"/>
        <v>0</v>
      </c>
      <c r="M61" s="253">
        <f t="shared" si="20"/>
        <v>0</v>
      </c>
      <c r="N61" s="253">
        <f t="shared" si="20"/>
        <v>0</v>
      </c>
      <c r="O61" s="253">
        <f t="shared" si="20"/>
        <v>0</v>
      </c>
      <c r="P61" s="253">
        <f t="shared" si="20"/>
        <v>0</v>
      </c>
      <c r="Q61" s="253">
        <f t="shared" si="20"/>
        <v>0</v>
      </c>
      <c r="R61" s="253">
        <f t="shared" si="20"/>
        <v>0</v>
      </c>
      <c r="S61" s="253">
        <f t="shared" si="20"/>
        <v>0</v>
      </c>
      <c r="T61" s="253">
        <f t="shared" si="20"/>
        <v>0</v>
      </c>
      <c r="U61" s="253">
        <f t="shared" si="20"/>
        <v>0</v>
      </c>
      <c r="V61" s="253">
        <f t="shared" si="20"/>
        <v>0</v>
      </c>
      <c r="W61" s="253">
        <f t="shared" si="20"/>
        <v>0</v>
      </c>
      <c r="X61" s="253">
        <f t="shared" si="20"/>
        <v>0</v>
      </c>
      <c r="Y61" s="253">
        <f t="shared" si="20"/>
        <v>0</v>
      </c>
      <c r="Z61" s="253">
        <f t="shared" si="20"/>
        <v>0</v>
      </c>
      <c r="AA61" s="253">
        <f t="shared" si="20"/>
        <v>0</v>
      </c>
      <c r="AB61" s="253">
        <f t="shared" si="20"/>
        <v>0</v>
      </c>
      <c r="AC61" s="253">
        <f t="shared" si="20"/>
        <v>0</v>
      </c>
      <c r="AD61" s="253">
        <f t="shared" si="20"/>
        <v>0</v>
      </c>
      <c r="AE61" s="253">
        <f t="shared" si="20"/>
        <v>0</v>
      </c>
      <c r="AF61" s="253">
        <f t="shared" si="20"/>
        <v>0</v>
      </c>
      <c r="AG61" s="253">
        <f t="shared" si="20"/>
        <v>0</v>
      </c>
      <c r="AH61" s="253">
        <f t="shared" si="20"/>
        <v>0</v>
      </c>
      <c r="AI61" s="253">
        <f t="shared" si="20"/>
        <v>0</v>
      </c>
      <c r="AJ61" s="253">
        <f t="shared" si="20"/>
        <v>0</v>
      </c>
      <c r="AK61" s="253">
        <f t="shared" si="20"/>
        <v>0</v>
      </c>
      <c r="AL61" s="253">
        <f t="shared" si="20"/>
        <v>0</v>
      </c>
      <c r="AM61" s="253">
        <f t="shared" si="20"/>
        <v>0</v>
      </c>
      <c r="AN61" s="253">
        <f t="shared" si="20"/>
        <v>0</v>
      </c>
      <c r="AO61" s="253">
        <f t="shared" si="20"/>
        <v>0</v>
      </c>
      <c r="AP61" s="253">
        <f t="shared" si="20"/>
        <v>0</v>
      </c>
      <c r="AQ61" s="253">
        <f t="shared" si="20"/>
        <v>0</v>
      </c>
      <c r="AR61" s="253">
        <f t="shared" si="20"/>
        <v>0</v>
      </c>
      <c r="AS61" s="253">
        <f t="shared" si="20"/>
        <v>0</v>
      </c>
      <c r="AT61" s="253">
        <f t="shared" si="20"/>
        <v>0</v>
      </c>
      <c r="AU61" s="253">
        <f t="shared" si="20"/>
        <v>0</v>
      </c>
      <c r="AV61" s="253">
        <f t="shared" si="20"/>
        <v>0</v>
      </c>
      <c r="AW61" s="253">
        <f t="shared" si="20"/>
        <v>0</v>
      </c>
      <c r="AX61" s="253">
        <f t="shared" si="20"/>
        <v>0</v>
      </c>
      <c r="AY61" s="253">
        <f t="shared" si="20"/>
        <v>0</v>
      </c>
      <c r="AZ61" s="253">
        <f t="shared" si="20"/>
        <v>0</v>
      </c>
      <c r="BA61" s="253">
        <f t="shared" si="20"/>
        <v>0</v>
      </c>
      <c r="BB61" s="253">
        <f t="shared" si="20"/>
        <v>0</v>
      </c>
      <c r="BC61" s="253">
        <f t="shared" si="20"/>
        <v>0</v>
      </c>
      <c r="BD61" s="253">
        <f t="shared" si="20"/>
        <v>0</v>
      </c>
      <c r="BE61" s="253">
        <f t="shared" si="20"/>
        <v>0</v>
      </c>
      <c r="BF61" s="253">
        <f t="shared" si="20"/>
        <v>0</v>
      </c>
      <c r="BG61" s="253">
        <f t="shared" si="20"/>
        <v>0</v>
      </c>
      <c r="BH61" s="253">
        <f t="shared" si="20"/>
        <v>0</v>
      </c>
      <c r="BI61" s="253">
        <f t="shared" si="20"/>
        <v>0</v>
      </c>
      <c r="BJ61" s="253">
        <f t="shared" si="20"/>
        <v>0</v>
      </c>
      <c r="BK61" s="253">
        <f t="shared" si="20"/>
        <v>0</v>
      </c>
      <c r="BL61" s="253">
        <f t="shared" si="20"/>
        <v>0</v>
      </c>
      <c r="BM61" s="253">
        <f t="shared" si="20"/>
        <v>0</v>
      </c>
      <c r="BN61" s="253">
        <f t="shared" si="20"/>
        <v>0</v>
      </c>
      <c r="BO61" s="253">
        <f t="shared" si="20"/>
        <v>0</v>
      </c>
      <c r="BP61" s="253">
        <f t="shared" si="20"/>
        <v>0</v>
      </c>
      <c r="BQ61" s="253">
        <f t="shared" si="20"/>
        <v>0</v>
      </c>
      <c r="BR61" s="253">
        <f t="shared" si="20"/>
        <v>0</v>
      </c>
      <c r="BS61" s="253">
        <f t="shared" si="15"/>
        <v>0</v>
      </c>
      <c r="BT61" s="253">
        <f t="shared" si="15"/>
        <v>0</v>
      </c>
      <c r="BU61" s="253">
        <f t="shared" si="15"/>
        <v>0</v>
      </c>
      <c r="BV61" s="253">
        <f t="shared" si="15"/>
        <v>0</v>
      </c>
      <c r="BW61" s="253">
        <f t="shared" si="15"/>
        <v>0</v>
      </c>
      <c r="BX61" s="253">
        <f t="shared" si="15"/>
        <v>0</v>
      </c>
      <c r="BY61" s="253">
        <f t="shared" si="15"/>
        <v>0</v>
      </c>
      <c r="BZ61" s="253">
        <f t="shared" si="15"/>
        <v>0</v>
      </c>
      <c r="CA61" s="253">
        <f t="shared" si="15"/>
        <v>0</v>
      </c>
      <c r="CB61" s="253">
        <f t="shared" si="15"/>
        <v>0</v>
      </c>
      <c r="CC61" s="253">
        <f t="shared" si="15"/>
        <v>0</v>
      </c>
      <c r="CD61" s="253">
        <f t="shared" si="15"/>
        <v>0</v>
      </c>
      <c r="CE61" s="253">
        <f t="shared" si="15"/>
        <v>0</v>
      </c>
      <c r="CF61" s="253">
        <f t="shared" si="15"/>
        <v>0</v>
      </c>
      <c r="CG61" s="253">
        <f t="shared" si="15"/>
        <v>0</v>
      </c>
      <c r="CH61" s="253">
        <f t="shared" si="15"/>
        <v>0</v>
      </c>
      <c r="CI61" s="253">
        <f t="shared" ref="CI61:DV63" si="22">+$D61*CI29</f>
        <v>0</v>
      </c>
      <c r="CJ61" s="253">
        <f t="shared" si="22"/>
        <v>0</v>
      </c>
      <c r="CK61" s="253">
        <f t="shared" si="22"/>
        <v>0</v>
      </c>
      <c r="CL61" s="253">
        <f t="shared" si="22"/>
        <v>0</v>
      </c>
      <c r="CM61" s="253">
        <f t="shared" si="22"/>
        <v>0</v>
      </c>
      <c r="CN61" s="253">
        <f t="shared" si="22"/>
        <v>0</v>
      </c>
      <c r="CO61" s="253">
        <f t="shared" si="22"/>
        <v>0</v>
      </c>
      <c r="CP61" s="253">
        <f t="shared" si="22"/>
        <v>0</v>
      </c>
      <c r="CQ61" s="253">
        <f t="shared" si="22"/>
        <v>0</v>
      </c>
      <c r="CR61" s="253">
        <f t="shared" si="22"/>
        <v>0</v>
      </c>
      <c r="CS61" s="253">
        <f t="shared" si="22"/>
        <v>0</v>
      </c>
      <c r="CT61" s="253">
        <f t="shared" si="22"/>
        <v>0</v>
      </c>
      <c r="CU61" s="253">
        <f t="shared" si="22"/>
        <v>0</v>
      </c>
      <c r="CV61" s="253">
        <f t="shared" si="22"/>
        <v>0</v>
      </c>
      <c r="CW61" s="253">
        <f t="shared" si="22"/>
        <v>0</v>
      </c>
      <c r="CX61" s="253">
        <f t="shared" si="22"/>
        <v>0</v>
      </c>
      <c r="CY61" s="253">
        <f t="shared" si="22"/>
        <v>0</v>
      </c>
      <c r="CZ61" s="253">
        <f t="shared" si="22"/>
        <v>0</v>
      </c>
      <c r="DA61" s="253">
        <f t="shared" si="22"/>
        <v>0</v>
      </c>
      <c r="DB61" s="253">
        <f t="shared" si="22"/>
        <v>0</v>
      </c>
      <c r="DC61" s="253">
        <f t="shared" si="22"/>
        <v>0</v>
      </c>
      <c r="DD61" s="253">
        <f t="shared" si="22"/>
        <v>0</v>
      </c>
      <c r="DE61" s="253">
        <f t="shared" si="22"/>
        <v>0</v>
      </c>
      <c r="DF61" s="253">
        <f t="shared" si="22"/>
        <v>0</v>
      </c>
      <c r="DG61" s="253">
        <f t="shared" si="22"/>
        <v>0</v>
      </c>
      <c r="DH61" s="253">
        <f t="shared" si="22"/>
        <v>0</v>
      </c>
      <c r="DI61" s="253">
        <f t="shared" si="22"/>
        <v>0</v>
      </c>
      <c r="DJ61" s="253">
        <f t="shared" si="22"/>
        <v>0</v>
      </c>
      <c r="DK61" s="253">
        <f t="shared" si="22"/>
        <v>0</v>
      </c>
      <c r="DL61" s="253">
        <f t="shared" si="22"/>
        <v>0</v>
      </c>
      <c r="DM61" s="253">
        <f t="shared" si="22"/>
        <v>0</v>
      </c>
      <c r="DN61" s="253">
        <f t="shared" si="22"/>
        <v>0</v>
      </c>
      <c r="DO61" s="253">
        <f t="shared" si="22"/>
        <v>0</v>
      </c>
      <c r="DP61" s="253">
        <f t="shared" si="22"/>
        <v>0</v>
      </c>
      <c r="DQ61" s="253">
        <f t="shared" si="22"/>
        <v>0</v>
      </c>
      <c r="DR61" s="253">
        <f t="shared" si="22"/>
        <v>0</v>
      </c>
      <c r="DS61" s="253">
        <f t="shared" si="22"/>
        <v>0</v>
      </c>
      <c r="DT61" s="253">
        <f t="shared" si="22"/>
        <v>0</v>
      </c>
      <c r="DU61" s="253">
        <f t="shared" si="22"/>
        <v>0</v>
      </c>
      <c r="DV61" s="253">
        <f t="shared" si="22"/>
        <v>0</v>
      </c>
    </row>
    <row r="62" spans="3:126" ht="15.6" thickTop="1" thickBot="1">
      <c r="C62" s="294" t="str">
        <f t="shared" si="17"/>
        <v>Prodotto/Servizio 24</v>
      </c>
      <c r="D62" s="294">
        <f t="shared" si="17"/>
        <v>0.22</v>
      </c>
      <c r="G62" s="253">
        <f t="shared" si="20"/>
        <v>0</v>
      </c>
      <c r="H62" s="253">
        <f t="shared" si="20"/>
        <v>0</v>
      </c>
      <c r="I62" s="253">
        <f t="shared" si="20"/>
        <v>0</v>
      </c>
      <c r="J62" s="253">
        <f t="shared" si="20"/>
        <v>0</v>
      </c>
      <c r="K62" s="253">
        <f t="shared" si="20"/>
        <v>0</v>
      </c>
      <c r="L62" s="253">
        <f t="shared" si="20"/>
        <v>0</v>
      </c>
      <c r="M62" s="253">
        <f t="shared" si="20"/>
        <v>0</v>
      </c>
      <c r="N62" s="253">
        <f t="shared" si="20"/>
        <v>0</v>
      </c>
      <c r="O62" s="253">
        <f t="shared" si="20"/>
        <v>0</v>
      </c>
      <c r="P62" s="253">
        <f t="shared" si="20"/>
        <v>0</v>
      </c>
      <c r="Q62" s="253">
        <f t="shared" si="20"/>
        <v>0</v>
      </c>
      <c r="R62" s="253">
        <f t="shared" si="20"/>
        <v>0</v>
      </c>
      <c r="S62" s="253">
        <f t="shared" si="20"/>
        <v>0</v>
      </c>
      <c r="T62" s="253">
        <f t="shared" si="20"/>
        <v>0</v>
      </c>
      <c r="U62" s="253">
        <f t="shared" si="20"/>
        <v>0</v>
      </c>
      <c r="V62" s="253">
        <f t="shared" si="20"/>
        <v>0</v>
      </c>
      <c r="W62" s="253">
        <f t="shared" si="20"/>
        <v>0</v>
      </c>
      <c r="X62" s="253">
        <f t="shared" si="20"/>
        <v>0</v>
      </c>
      <c r="Y62" s="253">
        <f t="shared" si="20"/>
        <v>0</v>
      </c>
      <c r="Z62" s="253">
        <f t="shared" si="20"/>
        <v>0</v>
      </c>
      <c r="AA62" s="253">
        <f t="shared" si="20"/>
        <v>0</v>
      </c>
      <c r="AB62" s="253">
        <f t="shared" si="20"/>
        <v>0</v>
      </c>
      <c r="AC62" s="253">
        <f t="shared" si="20"/>
        <v>0</v>
      </c>
      <c r="AD62" s="253">
        <f t="shared" si="20"/>
        <v>0</v>
      </c>
      <c r="AE62" s="253">
        <f t="shared" si="20"/>
        <v>0</v>
      </c>
      <c r="AF62" s="253">
        <f t="shared" si="20"/>
        <v>0</v>
      </c>
      <c r="AG62" s="253">
        <f t="shared" si="20"/>
        <v>0</v>
      </c>
      <c r="AH62" s="253">
        <f t="shared" si="20"/>
        <v>0</v>
      </c>
      <c r="AI62" s="253">
        <f t="shared" si="20"/>
        <v>0</v>
      </c>
      <c r="AJ62" s="253">
        <f t="shared" si="20"/>
        <v>0</v>
      </c>
      <c r="AK62" s="253">
        <f t="shared" si="20"/>
        <v>0</v>
      </c>
      <c r="AL62" s="253">
        <f t="shared" si="20"/>
        <v>0</v>
      </c>
      <c r="AM62" s="253">
        <f t="shared" si="20"/>
        <v>0</v>
      </c>
      <c r="AN62" s="253">
        <f t="shared" si="20"/>
        <v>0</v>
      </c>
      <c r="AO62" s="253">
        <f t="shared" si="20"/>
        <v>0</v>
      </c>
      <c r="AP62" s="253">
        <f t="shared" si="20"/>
        <v>0</v>
      </c>
      <c r="AQ62" s="253">
        <f t="shared" si="20"/>
        <v>0</v>
      </c>
      <c r="AR62" s="253">
        <f t="shared" si="20"/>
        <v>0</v>
      </c>
      <c r="AS62" s="253">
        <f t="shared" si="20"/>
        <v>0</v>
      </c>
      <c r="AT62" s="253">
        <f t="shared" si="20"/>
        <v>0</v>
      </c>
      <c r="AU62" s="253">
        <f t="shared" si="20"/>
        <v>0</v>
      </c>
      <c r="AV62" s="253">
        <f t="shared" si="20"/>
        <v>0</v>
      </c>
      <c r="AW62" s="253">
        <f t="shared" si="20"/>
        <v>0</v>
      </c>
      <c r="AX62" s="253">
        <f t="shared" si="20"/>
        <v>0</v>
      </c>
      <c r="AY62" s="253">
        <f t="shared" si="20"/>
        <v>0</v>
      </c>
      <c r="AZ62" s="253">
        <f t="shared" si="20"/>
        <v>0</v>
      </c>
      <c r="BA62" s="253">
        <f t="shared" si="20"/>
        <v>0</v>
      </c>
      <c r="BB62" s="253">
        <f t="shared" si="20"/>
        <v>0</v>
      </c>
      <c r="BC62" s="253">
        <f t="shared" si="20"/>
        <v>0</v>
      </c>
      <c r="BD62" s="253">
        <f t="shared" si="20"/>
        <v>0</v>
      </c>
      <c r="BE62" s="253">
        <f t="shared" si="20"/>
        <v>0</v>
      </c>
      <c r="BF62" s="253">
        <f t="shared" si="20"/>
        <v>0</v>
      </c>
      <c r="BG62" s="253">
        <f t="shared" si="20"/>
        <v>0</v>
      </c>
      <c r="BH62" s="253">
        <f t="shared" si="20"/>
        <v>0</v>
      </c>
      <c r="BI62" s="253">
        <f t="shared" si="20"/>
        <v>0</v>
      </c>
      <c r="BJ62" s="253">
        <f t="shared" si="20"/>
        <v>0</v>
      </c>
      <c r="BK62" s="253">
        <f t="shared" si="20"/>
        <v>0</v>
      </c>
      <c r="BL62" s="253">
        <f t="shared" si="20"/>
        <v>0</v>
      </c>
      <c r="BM62" s="253">
        <f t="shared" si="20"/>
        <v>0</v>
      </c>
      <c r="BN62" s="253">
        <f t="shared" si="20"/>
        <v>0</v>
      </c>
      <c r="BO62" s="253">
        <f t="shared" si="20"/>
        <v>0</v>
      </c>
      <c r="BP62" s="253">
        <f t="shared" si="20"/>
        <v>0</v>
      </c>
      <c r="BQ62" s="253">
        <f t="shared" si="20"/>
        <v>0</v>
      </c>
      <c r="BR62" s="253">
        <f t="shared" si="20"/>
        <v>0</v>
      </c>
      <c r="BS62" s="253">
        <f t="shared" si="15"/>
        <v>0</v>
      </c>
      <c r="BT62" s="253">
        <f t="shared" si="15"/>
        <v>0</v>
      </c>
      <c r="BU62" s="253">
        <f t="shared" si="15"/>
        <v>0</v>
      </c>
      <c r="BV62" s="253">
        <f t="shared" si="15"/>
        <v>0</v>
      </c>
      <c r="BW62" s="253">
        <f t="shared" si="15"/>
        <v>0</v>
      </c>
      <c r="BX62" s="253">
        <f t="shared" si="15"/>
        <v>0</v>
      </c>
      <c r="BY62" s="253">
        <f t="shared" si="15"/>
        <v>0</v>
      </c>
      <c r="BZ62" s="253">
        <f t="shared" si="15"/>
        <v>0</v>
      </c>
      <c r="CA62" s="253">
        <f t="shared" si="15"/>
        <v>0</v>
      </c>
      <c r="CB62" s="253">
        <f t="shared" si="15"/>
        <v>0</v>
      </c>
      <c r="CC62" s="253">
        <f t="shared" si="15"/>
        <v>0</v>
      </c>
      <c r="CD62" s="253">
        <f t="shared" si="15"/>
        <v>0</v>
      </c>
      <c r="CE62" s="253">
        <f t="shared" si="15"/>
        <v>0</v>
      </c>
      <c r="CF62" s="253">
        <f t="shared" si="15"/>
        <v>0</v>
      </c>
      <c r="CG62" s="253">
        <f t="shared" si="15"/>
        <v>0</v>
      </c>
      <c r="CH62" s="253">
        <f t="shared" si="15"/>
        <v>0</v>
      </c>
      <c r="CI62" s="253">
        <f t="shared" si="22"/>
        <v>0</v>
      </c>
      <c r="CJ62" s="253">
        <f t="shared" si="22"/>
        <v>0</v>
      </c>
      <c r="CK62" s="253">
        <f t="shared" si="22"/>
        <v>0</v>
      </c>
      <c r="CL62" s="253">
        <f t="shared" si="22"/>
        <v>0</v>
      </c>
      <c r="CM62" s="253">
        <f t="shared" si="22"/>
        <v>0</v>
      </c>
      <c r="CN62" s="253">
        <f t="shared" si="22"/>
        <v>0</v>
      </c>
      <c r="CO62" s="253">
        <f t="shared" si="22"/>
        <v>0</v>
      </c>
      <c r="CP62" s="253">
        <f t="shared" si="22"/>
        <v>0</v>
      </c>
      <c r="CQ62" s="253">
        <f t="shared" si="22"/>
        <v>0</v>
      </c>
      <c r="CR62" s="253">
        <f t="shared" si="22"/>
        <v>0</v>
      </c>
      <c r="CS62" s="253">
        <f t="shared" si="22"/>
        <v>0</v>
      </c>
      <c r="CT62" s="253">
        <f t="shared" si="22"/>
        <v>0</v>
      </c>
      <c r="CU62" s="253">
        <f t="shared" si="22"/>
        <v>0</v>
      </c>
      <c r="CV62" s="253">
        <f t="shared" si="22"/>
        <v>0</v>
      </c>
      <c r="CW62" s="253">
        <f t="shared" si="22"/>
        <v>0</v>
      </c>
      <c r="CX62" s="253">
        <f t="shared" si="22"/>
        <v>0</v>
      </c>
      <c r="CY62" s="253">
        <f t="shared" si="22"/>
        <v>0</v>
      </c>
      <c r="CZ62" s="253">
        <f t="shared" si="22"/>
        <v>0</v>
      </c>
      <c r="DA62" s="253">
        <f t="shared" si="22"/>
        <v>0</v>
      </c>
      <c r="DB62" s="253">
        <f t="shared" si="22"/>
        <v>0</v>
      </c>
      <c r="DC62" s="253">
        <f t="shared" si="22"/>
        <v>0</v>
      </c>
      <c r="DD62" s="253">
        <f t="shared" si="22"/>
        <v>0</v>
      </c>
      <c r="DE62" s="253">
        <f t="shared" si="22"/>
        <v>0</v>
      </c>
      <c r="DF62" s="253">
        <f t="shared" si="22"/>
        <v>0</v>
      </c>
      <c r="DG62" s="253">
        <f t="shared" si="22"/>
        <v>0</v>
      </c>
      <c r="DH62" s="253">
        <f t="shared" si="22"/>
        <v>0</v>
      </c>
      <c r="DI62" s="253">
        <f t="shared" si="22"/>
        <v>0</v>
      </c>
      <c r="DJ62" s="253">
        <f t="shared" si="22"/>
        <v>0</v>
      </c>
      <c r="DK62" s="253">
        <f t="shared" si="22"/>
        <v>0</v>
      </c>
      <c r="DL62" s="253">
        <f t="shared" si="22"/>
        <v>0</v>
      </c>
      <c r="DM62" s="253">
        <f t="shared" si="22"/>
        <v>0</v>
      </c>
      <c r="DN62" s="253">
        <f t="shared" si="22"/>
        <v>0</v>
      </c>
      <c r="DO62" s="253">
        <f t="shared" si="22"/>
        <v>0</v>
      </c>
      <c r="DP62" s="253">
        <f t="shared" si="22"/>
        <v>0</v>
      </c>
      <c r="DQ62" s="253">
        <f t="shared" si="22"/>
        <v>0</v>
      </c>
      <c r="DR62" s="253">
        <f t="shared" si="22"/>
        <v>0</v>
      </c>
      <c r="DS62" s="253">
        <f t="shared" si="22"/>
        <v>0</v>
      </c>
      <c r="DT62" s="253">
        <f t="shared" si="22"/>
        <v>0</v>
      </c>
      <c r="DU62" s="253">
        <f t="shared" si="22"/>
        <v>0</v>
      </c>
      <c r="DV62" s="253">
        <f t="shared" si="22"/>
        <v>0</v>
      </c>
    </row>
    <row r="63" spans="3:126" ht="15.6" thickTop="1" thickBot="1">
      <c r="C63" s="294" t="str">
        <f t="shared" si="17"/>
        <v>Prodotto/Servizio 25</v>
      </c>
      <c r="D63" s="294">
        <f t="shared" si="17"/>
        <v>0.22</v>
      </c>
      <c r="G63" s="253">
        <f t="shared" si="20"/>
        <v>0</v>
      </c>
      <c r="H63" s="253">
        <f t="shared" si="20"/>
        <v>0</v>
      </c>
      <c r="I63" s="253">
        <f t="shared" si="20"/>
        <v>0</v>
      </c>
      <c r="J63" s="253">
        <f t="shared" si="20"/>
        <v>0</v>
      </c>
      <c r="K63" s="253">
        <f t="shared" si="20"/>
        <v>0</v>
      </c>
      <c r="L63" s="253">
        <f t="shared" si="20"/>
        <v>0</v>
      </c>
      <c r="M63" s="253">
        <f t="shared" si="20"/>
        <v>0</v>
      </c>
      <c r="N63" s="253">
        <f t="shared" si="20"/>
        <v>0</v>
      </c>
      <c r="O63" s="253">
        <f t="shared" si="20"/>
        <v>0</v>
      </c>
      <c r="P63" s="253">
        <f t="shared" si="20"/>
        <v>0</v>
      </c>
      <c r="Q63" s="253">
        <f t="shared" si="20"/>
        <v>0</v>
      </c>
      <c r="R63" s="253">
        <f t="shared" si="20"/>
        <v>0</v>
      </c>
      <c r="S63" s="253">
        <f t="shared" si="20"/>
        <v>0</v>
      </c>
      <c r="T63" s="253">
        <f t="shared" si="20"/>
        <v>0</v>
      </c>
      <c r="U63" s="253">
        <f t="shared" si="20"/>
        <v>0</v>
      </c>
      <c r="V63" s="253">
        <f t="shared" si="20"/>
        <v>0</v>
      </c>
      <c r="W63" s="253">
        <f t="shared" si="20"/>
        <v>0</v>
      </c>
      <c r="X63" s="253">
        <f t="shared" si="20"/>
        <v>0</v>
      </c>
      <c r="Y63" s="253">
        <f t="shared" si="20"/>
        <v>0</v>
      </c>
      <c r="Z63" s="253">
        <f t="shared" si="20"/>
        <v>0</v>
      </c>
      <c r="AA63" s="253">
        <f t="shared" si="20"/>
        <v>0</v>
      </c>
      <c r="AB63" s="253">
        <f t="shared" si="20"/>
        <v>0</v>
      </c>
      <c r="AC63" s="253">
        <f t="shared" si="20"/>
        <v>0</v>
      </c>
      <c r="AD63" s="253">
        <f t="shared" si="20"/>
        <v>0</v>
      </c>
      <c r="AE63" s="253">
        <f t="shared" si="20"/>
        <v>0</v>
      </c>
      <c r="AF63" s="253">
        <f t="shared" si="20"/>
        <v>0</v>
      </c>
      <c r="AG63" s="253">
        <f t="shared" si="20"/>
        <v>0</v>
      </c>
      <c r="AH63" s="253">
        <f t="shared" si="20"/>
        <v>0</v>
      </c>
      <c r="AI63" s="253">
        <f t="shared" si="20"/>
        <v>0</v>
      </c>
      <c r="AJ63" s="253">
        <f t="shared" si="20"/>
        <v>0</v>
      </c>
      <c r="AK63" s="253">
        <f t="shared" si="20"/>
        <v>0</v>
      </c>
      <c r="AL63" s="253">
        <f t="shared" si="20"/>
        <v>0</v>
      </c>
      <c r="AM63" s="253">
        <f t="shared" si="20"/>
        <v>0</v>
      </c>
      <c r="AN63" s="253">
        <f t="shared" si="20"/>
        <v>0</v>
      </c>
      <c r="AO63" s="253">
        <f t="shared" si="20"/>
        <v>0</v>
      </c>
      <c r="AP63" s="253">
        <f t="shared" si="20"/>
        <v>0</v>
      </c>
      <c r="AQ63" s="253">
        <f t="shared" si="20"/>
        <v>0</v>
      </c>
      <c r="AR63" s="253">
        <f t="shared" si="20"/>
        <v>0</v>
      </c>
      <c r="AS63" s="253">
        <f t="shared" si="20"/>
        <v>0</v>
      </c>
      <c r="AT63" s="253">
        <f t="shared" si="20"/>
        <v>0</v>
      </c>
      <c r="AU63" s="253">
        <f t="shared" si="20"/>
        <v>0</v>
      </c>
      <c r="AV63" s="253">
        <f t="shared" si="20"/>
        <v>0</v>
      </c>
      <c r="AW63" s="253">
        <f t="shared" si="20"/>
        <v>0</v>
      </c>
      <c r="AX63" s="253">
        <f t="shared" si="20"/>
        <v>0</v>
      </c>
      <c r="AY63" s="253">
        <f t="shared" si="20"/>
        <v>0</v>
      </c>
      <c r="AZ63" s="253">
        <f t="shared" si="20"/>
        <v>0</v>
      </c>
      <c r="BA63" s="253">
        <f t="shared" si="20"/>
        <v>0</v>
      </c>
      <c r="BB63" s="253">
        <f t="shared" si="20"/>
        <v>0</v>
      </c>
      <c r="BC63" s="253">
        <f t="shared" si="20"/>
        <v>0</v>
      </c>
      <c r="BD63" s="253">
        <f t="shared" si="20"/>
        <v>0</v>
      </c>
      <c r="BE63" s="253">
        <f t="shared" si="20"/>
        <v>0</v>
      </c>
      <c r="BF63" s="253">
        <f t="shared" si="20"/>
        <v>0</v>
      </c>
      <c r="BG63" s="253">
        <f t="shared" si="20"/>
        <v>0</v>
      </c>
      <c r="BH63" s="253">
        <f t="shared" si="20"/>
        <v>0</v>
      </c>
      <c r="BI63" s="253">
        <f t="shared" si="20"/>
        <v>0</v>
      </c>
      <c r="BJ63" s="253">
        <f t="shared" si="20"/>
        <v>0</v>
      </c>
      <c r="BK63" s="253">
        <f t="shared" si="20"/>
        <v>0</v>
      </c>
      <c r="BL63" s="253">
        <f t="shared" si="20"/>
        <v>0</v>
      </c>
      <c r="BM63" s="253">
        <f t="shared" si="20"/>
        <v>0</v>
      </c>
      <c r="BN63" s="253">
        <f t="shared" si="20"/>
        <v>0</v>
      </c>
      <c r="BO63" s="253">
        <f t="shared" si="20"/>
        <v>0</v>
      </c>
      <c r="BP63" s="253">
        <f t="shared" si="20"/>
        <v>0</v>
      </c>
      <c r="BQ63" s="253">
        <f t="shared" si="20"/>
        <v>0</v>
      </c>
      <c r="BR63" s="253">
        <f t="shared" ref="BR63" si="23">+$D63*BR31</f>
        <v>0</v>
      </c>
      <c r="BS63" s="253">
        <f t="shared" si="15"/>
        <v>0</v>
      </c>
      <c r="BT63" s="253">
        <f t="shared" si="15"/>
        <v>0</v>
      </c>
      <c r="BU63" s="253">
        <f t="shared" si="15"/>
        <v>0</v>
      </c>
      <c r="BV63" s="253">
        <f t="shared" si="15"/>
        <v>0</v>
      </c>
      <c r="BW63" s="253">
        <f t="shared" si="15"/>
        <v>0</v>
      </c>
      <c r="BX63" s="253">
        <f t="shared" si="15"/>
        <v>0</v>
      </c>
      <c r="BY63" s="253">
        <f t="shared" si="15"/>
        <v>0</v>
      </c>
      <c r="BZ63" s="253">
        <f t="shared" si="15"/>
        <v>0</v>
      </c>
      <c r="CA63" s="253">
        <f t="shared" si="15"/>
        <v>0</v>
      </c>
      <c r="CB63" s="253">
        <f t="shared" si="15"/>
        <v>0</v>
      </c>
      <c r="CC63" s="253">
        <f t="shared" si="15"/>
        <v>0</v>
      </c>
      <c r="CD63" s="253">
        <f t="shared" si="15"/>
        <v>0</v>
      </c>
      <c r="CE63" s="253">
        <f t="shared" si="15"/>
        <v>0</v>
      </c>
      <c r="CF63" s="253">
        <f t="shared" si="15"/>
        <v>0</v>
      </c>
      <c r="CG63" s="253">
        <f t="shared" si="15"/>
        <v>0</v>
      </c>
      <c r="CH63" s="253">
        <f t="shared" si="15"/>
        <v>0</v>
      </c>
      <c r="CI63" s="253">
        <f t="shared" si="22"/>
        <v>0</v>
      </c>
      <c r="CJ63" s="253">
        <f t="shared" si="22"/>
        <v>0</v>
      </c>
      <c r="CK63" s="253">
        <f t="shared" si="22"/>
        <v>0</v>
      </c>
      <c r="CL63" s="253">
        <f t="shared" si="22"/>
        <v>0</v>
      </c>
      <c r="CM63" s="253">
        <f t="shared" si="22"/>
        <v>0</v>
      </c>
      <c r="CN63" s="253">
        <f t="shared" si="22"/>
        <v>0</v>
      </c>
      <c r="CO63" s="253">
        <f t="shared" si="22"/>
        <v>0</v>
      </c>
      <c r="CP63" s="253">
        <f t="shared" si="22"/>
        <v>0</v>
      </c>
      <c r="CQ63" s="253">
        <f t="shared" si="22"/>
        <v>0</v>
      </c>
      <c r="CR63" s="253">
        <f t="shared" si="22"/>
        <v>0</v>
      </c>
      <c r="CS63" s="253">
        <f t="shared" si="22"/>
        <v>0</v>
      </c>
      <c r="CT63" s="253">
        <f t="shared" si="22"/>
        <v>0</v>
      </c>
      <c r="CU63" s="253">
        <f t="shared" si="22"/>
        <v>0</v>
      </c>
      <c r="CV63" s="253">
        <f t="shared" si="22"/>
        <v>0</v>
      </c>
      <c r="CW63" s="253">
        <f t="shared" si="22"/>
        <v>0</v>
      </c>
      <c r="CX63" s="253">
        <f t="shared" si="22"/>
        <v>0</v>
      </c>
      <c r="CY63" s="253">
        <f t="shared" si="22"/>
        <v>0</v>
      </c>
      <c r="CZ63" s="253">
        <f t="shared" si="22"/>
        <v>0</v>
      </c>
      <c r="DA63" s="253">
        <f t="shared" si="22"/>
        <v>0</v>
      </c>
      <c r="DB63" s="253">
        <f t="shared" si="22"/>
        <v>0</v>
      </c>
      <c r="DC63" s="253">
        <f t="shared" si="22"/>
        <v>0</v>
      </c>
      <c r="DD63" s="253">
        <f t="shared" si="22"/>
        <v>0</v>
      </c>
      <c r="DE63" s="253">
        <f t="shared" si="22"/>
        <v>0</v>
      </c>
      <c r="DF63" s="253">
        <f t="shared" si="22"/>
        <v>0</v>
      </c>
      <c r="DG63" s="253">
        <f t="shared" si="22"/>
        <v>0</v>
      </c>
      <c r="DH63" s="253">
        <f t="shared" si="22"/>
        <v>0</v>
      </c>
      <c r="DI63" s="253">
        <f t="shared" si="22"/>
        <v>0</v>
      </c>
      <c r="DJ63" s="253">
        <f t="shared" si="22"/>
        <v>0</v>
      </c>
      <c r="DK63" s="253">
        <f t="shared" si="22"/>
        <v>0</v>
      </c>
      <c r="DL63" s="253">
        <f t="shared" si="22"/>
        <v>0</v>
      </c>
      <c r="DM63" s="253">
        <f t="shared" si="22"/>
        <v>0</v>
      </c>
      <c r="DN63" s="253">
        <f t="shared" si="22"/>
        <v>0</v>
      </c>
      <c r="DO63" s="253">
        <f t="shared" si="22"/>
        <v>0</v>
      </c>
      <c r="DP63" s="253">
        <f t="shared" si="22"/>
        <v>0</v>
      </c>
      <c r="DQ63" s="253">
        <f t="shared" si="22"/>
        <v>0</v>
      </c>
      <c r="DR63" s="253">
        <f t="shared" si="22"/>
        <v>0</v>
      </c>
      <c r="DS63" s="253">
        <f t="shared" si="22"/>
        <v>0</v>
      </c>
      <c r="DT63" s="253">
        <f t="shared" si="22"/>
        <v>0</v>
      </c>
      <c r="DU63" s="253">
        <f t="shared" si="22"/>
        <v>0</v>
      </c>
      <c r="DV63" s="253">
        <f t="shared" si="22"/>
        <v>0</v>
      </c>
    </row>
    <row r="64" spans="3:126" ht="15.6" thickTop="1" thickBot="1">
      <c r="C64" s="294" t="str">
        <f t="shared" si="17"/>
        <v>Prodotto/Servizio 26</v>
      </c>
      <c r="D64" s="294">
        <f t="shared" si="17"/>
        <v>0.22</v>
      </c>
      <c r="G64" s="253">
        <f t="shared" ref="G64:BR67" si="24">+$D64*G32</f>
        <v>0</v>
      </c>
      <c r="H64" s="253">
        <f t="shared" si="24"/>
        <v>0</v>
      </c>
      <c r="I64" s="253">
        <f t="shared" si="24"/>
        <v>0</v>
      </c>
      <c r="J64" s="253">
        <f t="shared" si="24"/>
        <v>0</v>
      </c>
      <c r="K64" s="253">
        <f t="shared" si="24"/>
        <v>0</v>
      </c>
      <c r="L64" s="253">
        <f t="shared" si="24"/>
        <v>0</v>
      </c>
      <c r="M64" s="253">
        <f t="shared" si="24"/>
        <v>0</v>
      </c>
      <c r="N64" s="253">
        <f t="shared" si="24"/>
        <v>0</v>
      </c>
      <c r="O64" s="253">
        <f t="shared" si="24"/>
        <v>0</v>
      </c>
      <c r="P64" s="253">
        <f t="shared" si="24"/>
        <v>0</v>
      </c>
      <c r="Q64" s="253">
        <f t="shared" si="24"/>
        <v>0</v>
      </c>
      <c r="R64" s="253">
        <f t="shared" si="24"/>
        <v>0</v>
      </c>
      <c r="S64" s="253">
        <f t="shared" si="24"/>
        <v>0</v>
      </c>
      <c r="T64" s="253">
        <f t="shared" si="24"/>
        <v>0</v>
      </c>
      <c r="U64" s="253">
        <f t="shared" si="24"/>
        <v>0</v>
      </c>
      <c r="V64" s="253">
        <f t="shared" si="24"/>
        <v>0</v>
      </c>
      <c r="W64" s="253">
        <f t="shared" si="24"/>
        <v>0</v>
      </c>
      <c r="X64" s="253">
        <f t="shared" si="24"/>
        <v>0</v>
      </c>
      <c r="Y64" s="253">
        <f t="shared" si="24"/>
        <v>0</v>
      </c>
      <c r="Z64" s="253">
        <f t="shared" si="24"/>
        <v>0</v>
      </c>
      <c r="AA64" s="253">
        <f t="shared" si="24"/>
        <v>0</v>
      </c>
      <c r="AB64" s="253">
        <f t="shared" si="24"/>
        <v>0</v>
      </c>
      <c r="AC64" s="253">
        <f t="shared" si="24"/>
        <v>0</v>
      </c>
      <c r="AD64" s="253">
        <f t="shared" si="24"/>
        <v>0</v>
      </c>
      <c r="AE64" s="253">
        <f t="shared" si="24"/>
        <v>0</v>
      </c>
      <c r="AF64" s="253">
        <f t="shared" si="24"/>
        <v>0</v>
      </c>
      <c r="AG64" s="253">
        <f t="shared" si="24"/>
        <v>0</v>
      </c>
      <c r="AH64" s="253">
        <f t="shared" si="24"/>
        <v>0</v>
      </c>
      <c r="AI64" s="253">
        <f t="shared" si="24"/>
        <v>0</v>
      </c>
      <c r="AJ64" s="253">
        <f t="shared" si="24"/>
        <v>0</v>
      </c>
      <c r="AK64" s="253">
        <f t="shared" si="24"/>
        <v>0</v>
      </c>
      <c r="AL64" s="253">
        <f t="shared" si="24"/>
        <v>0</v>
      </c>
      <c r="AM64" s="253">
        <f t="shared" si="24"/>
        <v>0</v>
      </c>
      <c r="AN64" s="253">
        <f t="shared" si="24"/>
        <v>0</v>
      </c>
      <c r="AO64" s="253">
        <f t="shared" si="24"/>
        <v>0</v>
      </c>
      <c r="AP64" s="253">
        <f t="shared" si="24"/>
        <v>0</v>
      </c>
      <c r="AQ64" s="253">
        <f t="shared" si="24"/>
        <v>0</v>
      </c>
      <c r="AR64" s="253">
        <f t="shared" si="24"/>
        <v>0</v>
      </c>
      <c r="AS64" s="253">
        <f t="shared" si="24"/>
        <v>0</v>
      </c>
      <c r="AT64" s="253">
        <f t="shared" si="24"/>
        <v>0</v>
      </c>
      <c r="AU64" s="253">
        <f t="shared" si="24"/>
        <v>0</v>
      </c>
      <c r="AV64" s="253">
        <f t="shared" si="24"/>
        <v>0</v>
      </c>
      <c r="AW64" s="253">
        <f t="shared" si="24"/>
        <v>0</v>
      </c>
      <c r="AX64" s="253">
        <f t="shared" si="24"/>
        <v>0</v>
      </c>
      <c r="AY64" s="253">
        <f t="shared" si="24"/>
        <v>0</v>
      </c>
      <c r="AZ64" s="253">
        <f t="shared" si="24"/>
        <v>0</v>
      </c>
      <c r="BA64" s="253">
        <f t="shared" si="24"/>
        <v>0</v>
      </c>
      <c r="BB64" s="253">
        <f t="shared" si="24"/>
        <v>0</v>
      </c>
      <c r="BC64" s="253">
        <f t="shared" si="24"/>
        <v>0</v>
      </c>
      <c r="BD64" s="253">
        <f t="shared" si="24"/>
        <v>0</v>
      </c>
      <c r="BE64" s="253">
        <f t="shared" si="24"/>
        <v>0</v>
      </c>
      <c r="BF64" s="253">
        <f t="shared" si="24"/>
        <v>0</v>
      </c>
      <c r="BG64" s="253">
        <f t="shared" si="24"/>
        <v>0</v>
      </c>
      <c r="BH64" s="253">
        <f t="shared" si="24"/>
        <v>0</v>
      </c>
      <c r="BI64" s="253">
        <f t="shared" si="24"/>
        <v>0</v>
      </c>
      <c r="BJ64" s="253">
        <f t="shared" si="24"/>
        <v>0</v>
      </c>
      <c r="BK64" s="253">
        <f t="shared" si="24"/>
        <v>0</v>
      </c>
      <c r="BL64" s="253">
        <f t="shared" si="24"/>
        <v>0</v>
      </c>
      <c r="BM64" s="253">
        <f t="shared" si="24"/>
        <v>0</v>
      </c>
      <c r="BN64" s="253">
        <f t="shared" si="24"/>
        <v>0</v>
      </c>
      <c r="BO64" s="253">
        <f t="shared" si="24"/>
        <v>0</v>
      </c>
      <c r="BP64" s="253">
        <f t="shared" si="24"/>
        <v>0</v>
      </c>
      <c r="BQ64" s="253">
        <f t="shared" si="24"/>
        <v>0</v>
      </c>
      <c r="BR64" s="253">
        <f t="shared" si="24"/>
        <v>0</v>
      </c>
      <c r="BS64" s="253">
        <f t="shared" si="15"/>
        <v>0</v>
      </c>
      <c r="BT64" s="253">
        <f t="shared" si="15"/>
        <v>0</v>
      </c>
      <c r="BU64" s="253">
        <f t="shared" si="15"/>
        <v>0</v>
      </c>
      <c r="BV64" s="253">
        <f t="shared" si="15"/>
        <v>0</v>
      </c>
      <c r="BW64" s="253">
        <f t="shared" si="15"/>
        <v>0</v>
      </c>
      <c r="BX64" s="253">
        <f t="shared" si="15"/>
        <v>0</v>
      </c>
      <c r="BY64" s="253">
        <f t="shared" si="15"/>
        <v>0</v>
      </c>
      <c r="BZ64" s="253">
        <f t="shared" si="15"/>
        <v>0</v>
      </c>
      <c r="CA64" s="253">
        <f t="shared" si="15"/>
        <v>0</v>
      </c>
      <c r="CB64" s="253">
        <f t="shared" si="15"/>
        <v>0</v>
      </c>
      <c r="CC64" s="253">
        <f t="shared" si="15"/>
        <v>0</v>
      </c>
      <c r="CD64" s="253">
        <f t="shared" si="15"/>
        <v>0</v>
      </c>
      <c r="CE64" s="253">
        <f t="shared" si="15"/>
        <v>0</v>
      </c>
      <c r="CF64" s="253">
        <f t="shared" si="15"/>
        <v>0</v>
      </c>
      <c r="CG64" s="253">
        <f t="shared" si="15"/>
        <v>0</v>
      </c>
      <c r="CH64" s="253">
        <f t="shared" ref="CH64:DV64" si="25">+$D64*CH32</f>
        <v>0</v>
      </c>
      <c r="CI64" s="253">
        <f t="shared" si="25"/>
        <v>0</v>
      </c>
      <c r="CJ64" s="253">
        <f t="shared" si="25"/>
        <v>0</v>
      </c>
      <c r="CK64" s="253">
        <f t="shared" si="25"/>
        <v>0</v>
      </c>
      <c r="CL64" s="253">
        <f t="shared" si="25"/>
        <v>0</v>
      </c>
      <c r="CM64" s="253">
        <f t="shared" si="25"/>
        <v>0</v>
      </c>
      <c r="CN64" s="253">
        <f t="shared" si="25"/>
        <v>0</v>
      </c>
      <c r="CO64" s="253">
        <f t="shared" si="25"/>
        <v>0</v>
      </c>
      <c r="CP64" s="253">
        <f t="shared" si="25"/>
        <v>0</v>
      </c>
      <c r="CQ64" s="253">
        <f t="shared" si="25"/>
        <v>0</v>
      </c>
      <c r="CR64" s="253">
        <f t="shared" si="25"/>
        <v>0</v>
      </c>
      <c r="CS64" s="253">
        <f t="shared" si="25"/>
        <v>0</v>
      </c>
      <c r="CT64" s="253">
        <f t="shared" si="25"/>
        <v>0</v>
      </c>
      <c r="CU64" s="253">
        <f t="shared" si="25"/>
        <v>0</v>
      </c>
      <c r="CV64" s="253">
        <f t="shared" si="25"/>
        <v>0</v>
      </c>
      <c r="CW64" s="253">
        <f t="shared" si="25"/>
        <v>0</v>
      </c>
      <c r="CX64" s="253">
        <f t="shared" si="25"/>
        <v>0</v>
      </c>
      <c r="CY64" s="253">
        <f t="shared" si="25"/>
        <v>0</v>
      </c>
      <c r="CZ64" s="253">
        <f t="shared" si="25"/>
        <v>0</v>
      </c>
      <c r="DA64" s="253">
        <f t="shared" si="25"/>
        <v>0</v>
      </c>
      <c r="DB64" s="253">
        <f t="shared" si="25"/>
        <v>0</v>
      </c>
      <c r="DC64" s="253">
        <f t="shared" si="25"/>
        <v>0</v>
      </c>
      <c r="DD64" s="253">
        <f t="shared" si="25"/>
        <v>0</v>
      </c>
      <c r="DE64" s="253">
        <f t="shared" si="25"/>
        <v>0</v>
      </c>
      <c r="DF64" s="253">
        <f t="shared" si="25"/>
        <v>0</v>
      </c>
      <c r="DG64" s="253">
        <f t="shared" si="25"/>
        <v>0</v>
      </c>
      <c r="DH64" s="253">
        <f t="shared" si="25"/>
        <v>0</v>
      </c>
      <c r="DI64" s="253">
        <f t="shared" si="25"/>
        <v>0</v>
      </c>
      <c r="DJ64" s="253">
        <f t="shared" si="25"/>
        <v>0</v>
      </c>
      <c r="DK64" s="253">
        <f t="shared" si="25"/>
        <v>0</v>
      </c>
      <c r="DL64" s="253">
        <f t="shared" si="25"/>
        <v>0</v>
      </c>
      <c r="DM64" s="253">
        <f t="shared" si="25"/>
        <v>0</v>
      </c>
      <c r="DN64" s="253">
        <f t="shared" si="25"/>
        <v>0</v>
      </c>
      <c r="DO64" s="253">
        <f t="shared" si="25"/>
        <v>0</v>
      </c>
      <c r="DP64" s="253">
        <f t="shared" si="25"/>
        <v>0</v>
      </c>
      <c r="DQ64" s="253">
        <f t="shared" si="25"/>
        <v>0</v>
      </c>
      <c r="DR64" s="253">
        <f t="shared" si="25"/>
        <v>0</v>
      </c>
      <c r="DS64" s="253">
        <f t="shared" si="25"/>
        <v>0</v>
      </c>
      <c r="DT64" s="253">
        <f t="shared" si="25"/>
        <v>0</v>
      </c>
      <c r="DU64" s="253">
        <f t="shared" si="25"/>
        <v>0</v>
      </c>
      <c r="DV64" s="253">
        <f t="shared" si="25"/>
        <v>0</v>
      </c>
    </row>
    <row r="65" spans="3:126" ht="15.6" thickTop="1" thickBot="1">
      <c r="C65" s="294" t="str">
        <f t="shared" si="17"/>
        <v>Prodotto/Servizio 27</v>
      </c>
      <c r="D65" s="294">
        <f t="shared" si="17"/>
        <v>0.22</v>
      </c>
      <c r="G65" s="253">
        <f t="shared" si="24"/>
        <v>0</v>
      </c>
      <c r="H65" s="253">
        <f t="shared" si="24"/>
        <v>0</v>
      </c>
      <c r="I65" s="253">
        <f t="shared" si="24"/>
        <v>0</v>
      </c>
      <c r="J65" s="253">
        <f t="shared" si="24"/>
        <v>0</v>
      </c>
      <c r="K65" s="253">
        <f t="shared" si="24"/>
        <v>0</v>
      </c>
      <c r="L65" s="253">
        <f t="shared" si="24"/>
        <v>0</v>
      </c>
      <c r="M65" s="253">
        <f t="shared" si="24"/>
        <v>0</v>
      </c>
      <c r="N65" s="253">
        <f t="shared" si="24"/>
        <v>0</v>
      </c>
      <c r="O65" s="253">
        <f t="shared" si="24"/>
        <v>0</v>
      </c>
      <c r="P65" s="253">
        <f t="shared" si="24"/>
        <v>0</v>
      </c>
      <c r="Q65" s="253">
        <f t="shared" si="24"/>
        <v>0</v>
      </c>
      <c r="R65" s="253">
        <f t="shared" si="24"/>
        <v>0</v>
      </c>
      <c r="S65" s="253">
        <f t="shared" si="24"/>
        <v>0</v>
      </c>
      <c r="T65" s="253">
        <f t="shared" si="24"/>
        <v>0</v>
      </c>
      <c r="U65" s="253">
        <f t="shared" si="24"/>
        <v>0</v>
      </c>
      <c r="V65" s="253">
        <f t="shared" si="24"/>
        <v>0</v>
      </c>
      <c r="W65" s="253">
        <f t="shared" si="24"/>
        <v>0</v>
      </c>
      <c r="X65" s="253">
        <f t="shared" si="24"/>
        <v>0</v>
      </c>
      <c r="Y65" s="253">
        <f t="shared" si="24"/>
        <v>0</v>
      </c>
      <c r="Z65" s="253">
        <f t="shared" si="24"/>
        <v>0</v>
      </c>
      <c r="AA65" s="253">
        <f t="shared" si="24"/>
        <v>0</v>
      </c>
      <c r="AB65" s="253">
        <f t="shared" si="24"/>
        <v>0</v>
      </c>
      <c r="AC65" s="253">
        <f t="shared" si="24"/>
        <v>0</v>
      </c>
      <c r="AD65" s="253">
        <f t="shared" si="24"/>
        <v>0</v>
      </c>
      <c r="AE65" s="253">
        <f t="shared" si="24"/>
        <v>0</v>
      </c>
      <c r="AF65" s="253">
        <f t="shared" si="24"/>
        <v>0</v>
      </c>
      <c r="AG65" s="253">
        <f t="shared" si="24"/>
        <v>0</v>
      </c>
      <c r="AH65" s="253">
        <f t="shared" si="24"/>
        <v>0</v>
      </c>
      <c r="AI65" s="253">
        <f t="shared" si="24"/>
        <v>0</v>
      </c>
      <c r="AJ65" s="253">
        <f t="shared" si="24"/>
        <v>0</v>
      </c>
      <c r="AK65" s="253">
        <f t="shared" si="24"/>
        <v>0</v>
      </c>
      <c r="AL65" s="253">
        <f t="shared" si="24"/>
        <v>0</v>
      </c>
      <c r="AM65" s="253">
        <f t="shared" si="24"/>
        <v>0</v>
      </c>
      <c r="AN65" s="253">
        <f t="shared" si="24"/>
        <v>0</v>
      </c>
      <c r="AO65" s="253">
        <f t="shared" si="24"/>
        <v>0</v>
      </c>
      <c r="AP65" s="253">
        <f t="shared" si="24"/>
        <v>0</v>
      </c>
      <c r="AQ65" s="253">
        <f t="shared" si="24"/>
        <v>0</v>
      </c>
      <c r="AR65" s="253">
        <f t="shared" si="24"/>
        <v>0</v>
      </c>
      <c r="AS65" s="253">
        <f t="shared" si="24"/>
        <v>0</v>
      </c>
      <c r="AT65" s="253">
        <f t="shared" si="24"/>
        <v>0</v>
      </c>
      <c r="AU65" s="253">
        <f t="shared" si="24"/>
        <v>0</v>
      </c>
      <c r="AV65" s="253">
        <f t="shared" si="24"/>
        <v>0</v>
      </c>
      <c r="AW65" s="253">
        <f t="shared" si="24"/>
        <v>0</v>
      </c>
      <c r="AX65" s="253">
        <f t="shared" si="24"/>
        <v>0</v>
      </c>
      <c r="AY65" s="253">
        <f t="shared" si="24"/>
        <v>0</v>
      </c>
      <c r="AZ65" s="253">
        <f t="shared" si="24"/>
        <v>0</v>
      </c>
      <c r="BA65" s="253">
        <f t="shared" si="24"/>
        <v>0</v>
      </c>
      <c r="BB65" s="253">
        <f t="shared" si="24"/>
        <v>0</v>
      </c>
      <c r="BC65" s="253">
        <f t="shared" si="24"/>
        <v>0</v>
      </c>
      <c r="BD65" s="253">
        <f t="shared" si="24"/>
        <v>0</v>
      </c>
      <c r="BE65" s="253">
        <f t="shared" si="24"/>
        <v>0</v>
      </c>
      <c r="BF65" s="253">
        <f t="shared" si="24"/>
        <v>0</v>
      </c>
      <c r="BG65" s="253">
        <f t="shared" si="24"/>
        <v>0</v>
      </c>
      <c r="BH65" s="253">
        <f t="shared" si="24"/>
        <v>0</v>
      </c>
      <c r="BI65" s="253">
        <f t="shared" si="24"/>
        <v>0</v>
      </c>
      <c r="BJ65" s="253">
        <f t="shared" si="24"/>
        <v>0</v>
      </c>
      <c r="BK65" s="253">
        <f t="shared" si="24"/>
        <v>0</v>
      </c>
      <c r="BL65" s="253">
        <f t="shared" si="24"/>
        <v>0</v>
      </c>
      <c r="BM65" s="253">
        <f t="shared" si="24"/>
        <v>0</v>
      </c>
      <c r="BN65" s="253">
        <f t="shared" si="24"/>
        <v>0</v>
      </c>
      <c r="BO65" s="253">
        <f t="shared" si="24"/>
        <v>0</v>
      </c>
      <c r="BP65" s="253">
        <f t="shared" si="24"/>
        <v>0</v>
      </c>
      <c r="BQ65" s="253">
        <f t="shared" si="24"/>
        <v>0</v>
      </c>
      <c r="BR65" s="253">
        <f t="shared" si="24"/>
        <v>0</v>
      </c>
      <c r="BS65" s="253">
        <f t="shared" ref="BS65:DV68" si="26">+$D65*BS33</f>
        <v>0</v>
      </c>
      <c r="BT65" s="253">
        <f t="shared" si="26"/>
        <v>0</v>
      </c>
      <c r="BU65" s="253">
        <f t="shared" si="26"/>
        <v>0</v>
      </c>
      <c r="BV65" s="253">
        <f t="shared" si="26"/>
        <v>0</v>
      </c>
      <c r="BW65" s="253">
        <f t="shared" si="26"/>
        <v>0</v>
      </c>
      <c r="BX65" s="253">
        <f t="shared" si="26"/>
        <v>0</v>
      </c>
      <c r="BY65" s="253">
        <f t="shared" si="26"/>
        <v>0</v>
      </c>
      <c r="BZ65" s="253">
        <f t="shared" si="26"/>
        <v>0</v>
      </c>
      <c r="CA65" s="253">
        <f t="shared" si="26"/>
        <v>0</v>
      </c>
      <c r="CB65" s="253">
        <f t="shared" si="26"/>
        <v>0</v>
      </c>
      <c r="CC65" s="253">
        <f t="shared" si="26"/>
        <v>0</v>
      </c>
      <c r="CD65" s="253">
        <f t="shared" si="26"/>
        <v>0</v>
      </c>
      <c r="CE65" s="253">
        <f t="shared" si="26"/>
        <v>0</v>
      </c>
      <c r="CF65" s="253">
        <f t="shared" si="26"/>
        <v>0</v>
      </c>
      <c r="CG65" s="253">
        <f t="shared" si="26"/>
        <v>0</v>
      </c>
      <c r="CH65" s="253">
        <f t="shared" si="26"/>
        <v>0</v>
      </c>
      <c r="CI65" s="253">
        <f t="shared" si="26"/>
        <v>0</v>
      </c>
      <c r="CJ65" s="253">
        <f t="shared" si="26"/>
        <v>0</v>
      </c>
      <c r="CK65" s="253">
        <f t="shared" si="26"/>
        <v>0</v>
      </c>
      <c r="CL65" s="253">
        <f t="shared" si="26"/>
        <v>0</v>
      </c>
      <c r="CM65" s="253">
        <f t="shared" si="26"/>
        <v>0</v>
      </c>
      <c r="CN65" s="253">
        <f t="shared" si="26"/>
        <v>0</v>
      </c>
      <c r="CO65" s="253">
        <f t="shared" si="26"/>
        <v>0</v>
      </c>
      <c r="CP65" s="253">
        <f t="shared" si="26"/>
        <v>0</v>
      </c>
      <c r="CQ65" s="253">
        <f t="shared" si="26"/>
        <v>0</v>
      </c>
      <c r="CR65" s="253">
        <f t="shared" si="26"/>
        <v>0</v>
      </c>
      <c r="CS65" s="253">
        <f t="shared" si="26"/>
        <v>0</v>
      </c>
      <c r="CT65" s="253">
        <f t="shared" si="26"/>
        <v>0</v>
      </c>
      <c r="CU65" s="253">
        <f t="shared" si="26"/>
        <v>0</v>
      </c>
      <c r="CV65" s="253">
        <f t="shared" si="26"/>
        <v>0</v>
      </c>
      <c r="CW65" s="253">
        <f t="shared" si="26"/>
        <v>0</v>
      </c>
      <c r="CX65" s="253">
        <f t="shared" si="26"/>
        <v>0</v>
      </c>
      <c r="CY65" s="253">
        <f t="shared" si="26"/>
        <v>0</v>
      </c>
      <c r="CZ65" s="253">
        <f t="shared" si="26"/>
        <v>0</v>
      </c>
      <c r="DA65" s="253">
        <f t="shared" si="26"/>
        <v>0</v>
      </c>
      <c r="DB65" s="253">
        <f t="shared" si="26"/>
        <v>0</v>
      </c>
      <c r="DC65" s="253">
        <f t="shared" si="26"/>
        <v>0</v>
      </c>
      <c r="DD65" s="253">
        <f t="shared" si="26"/>
        <v>0</v>
      </c>
      <c r="DE65" s="253">
        <f t="shared" si="26"/>
        <v>0</v>
      </c>
      <c r="DF65" s="253">
        <f t="shared" si="26"/>
        <v>0</v>
      </c>
      <c r="DG65" s="253">
        <f t="shared" si="26"/>
        <v>0</v>
      </c>
      <c r="DH65" s="253">
        <f t="shared" si="26"/>
        <v>0</v>
      </c>
      <c r="DI65" s="253">
        <f t="shared" si="26"/>
        <v>0</v>
      </c>
      <c r="DJ65" s="253">
        <f t="shared" si="26"/>
        <v>0</v>
      </c>
      <c r="DK65" s="253">
        <f t="shared" si="26"/>
        <v>0</v>
      </c>
      <c r="DL65" s="253">
        <f t="shared" si="26"/>
        <v>0</v>
      </c>
      <c r="DM65" s="253">
        <f t="shared" si="26"/>
        <v>0</v>
      </c>
      <c r="DN65" s="253">
        <f t="shared" si="26"/>
        <v>0</v>
      </c>
      <c r="DO65" s="253">
        <f t="shared" si="26"/>
        <v>0</v>
      </c>
      <c r="DP65" s="253">
        <f t="shared" si="26"/>
        <v>0</v>
      </c>
      <c r="DQ65" s="253">
        <f t="shared" si="26"/>
        <v>0</v>
      </c>
      <c r="DR65" s="253">
        <f t="shared" si="26"/>
        <v>0</v>
      </c>
      <c r="DS65" s="253">
        <f t="shared" si="26"/>
        <v>0</v>
      </c>
      <c r="DT65" s="253">
        <f t="shared" si="26"/>
        <v>0</v>
      </c>
      <c r="DU65" s="253">
        <f t="shared" si="26"/>
        <v>0</v>
      </c>
      <c r="DV65" s="253">
        <f t="shared" si="26"/>
        <v>0</v>
      </c>
    </row>
    <row r="66" spans="3:126" ht="15.6" thickTop="1" thickBot="1">
      <c r="C66" s="294" t="str">
        <f t="shared" si="17"/>
        <v>Prodotto/Servizio 28</v>
      </c>
      <c r="D66" s="294">
        <f t="shared" si="17"/>
        <v>0.22</v>
      </c>
      <c r="G66" s="253">
        <f t="shared" si="24"/>
        <v>0</v>
      </c>
      <c r="H66" s="253">
        <f t="shared" si="24"/>
        <v>0</v>
      </c>
      <c r="I66" s="253">
        <f t="shared" si="24"/>
        <v>0</v>
      </c>
      <c r="J66" s="253">
        <f t="shared" si="24"/>
        <v>0</v>
      </c>
      <c r="K66" s="253">
        <f t="shared" si="24"/>
        <v>0</v>
      </c>
      <c r="L66" s="253">
        <f t="shared" si="24"/>
        <v>0</v>
      </c>
      <c r="M66" s="253">
        <f t="shared" si="24"/>
        <v>0</v>
      </c>
      <c r="N66" s="253">
        <f t="shared" si="24"/>
        <v>0</v>
      </c>
      <c r="O66" s="253">
        <f t="shared" si="24"/>
        <v>0</v>
      </c>
      <c r="P66" s="253">
        <f t="shared" si="24"/>
        <v>0</v>
      </c>
      <c r="Q66" s="253">
        <f t="shared" si="24"/>
        <v>0</v>
      </c>
      <c r="R66" s="253">
        <f t="shared" si="24"/>
        <v>0</v>
      </c>
      <c r="S66" s="253">
        <f t="shared" si="24"/>
        <v>0</v>
      </c>
      <c r="T66" s="253">
        <f t="shared" si="24"/>
        <v>0</v>
      </c>
      <c r="U66" s="253">
        <f t="shared" si="24"/>
        <v>0</v>
      </c>
      <c r="V66" s="253">
        <f t="shared" si="24"/>
        <v>0</v>
      </c>
      <c r="W66" s="253">
        <f t="shared" si="24"/>
        <v>0</v>
      </c>
      <c r="X66" s="253">
        <f t="shared" si="24"/>
        <v>0</v>
      </c>
      <c r="Y66" s="253">
        <f t="shared" si="24"/>
        <v>0</v>
      </c>
      <c r="Z66" s="253">
        <f t="shared" si="24"/>
        <v>0</v>
      </c>
      <c r="AA66" s="253">
        <f t="shared" si="24"/>
        <v>0</v>
      </c>
      <c r="AB66" s="253">
        <f t="shared" si="24"/>
        <v>0</v>
      </c>
      <c r="AC66" s="253">
        <f t="shared" si="24"/>
        <v>0</v>
      </c>
      <c r="AD66" s="253">
        <f t="shared" si="24"/>
        <v>0</v>
      </c>
      <c r="AE66" s="253">
        <f t="shared" si="24"/>
        <v>0</v>
      </c>
      <c r="AF66" s="253">
        <f t="shared" si="24"/>
        <v>0</v>
      </c>
      <c r="AG66" s="253">
        <f t="shared" si="24"/>
        <v>0</v>
      </c>
      <c r="AH66" s="253">
        <f t="shared" si="24"/>
        <v>0</v>
      </c>
      <c r="AI66" s="253">
        <f t="shared" si="24"/>
        <v>0</v>
      </c>
      <c r="AJ66" s="253">
        <f t="shared" si="24"/>
        <v>0</v>
      </c>
      <c r="AK66" s="253">
        <f t="shared" si="24"/>
        <v>0</v>
      </c>
      <c r="AL66" s="253">
        <f t="shared" si="24"/>
        <v>0</v>
      </c>
      <c r="AM66" s="253">
        <f t="shared" si="24"/>
        <v>0</v>
      </c>
      <c r="AN66" s="253">
        <f t="shared" si="24"/>
        <v>0</v>
      </c>
      <c r="AO66" s="253">
        <f t="shared" si="24"/>
        <v>0</v>
      </c>
      <c r="AP66" s="253">
        <f t="shared" si="24"/>
        <v>0</v>
      </c>
      <c r="AQ66" s="253">
        <f t="shared" si="24"/>
        <v>0</v>
      </c>
      <c r="AR66" s="253">
        <f t="shared" si="24"/>
        <v>0</v>
      </c>
      <c r="AS66" s="253">
        <f t="shared" si="24"/>
        <v>0</v>
      </c>
      <c r="AT66" s="253">
        <f t="shared" si="24"/>
        <v>0</v>
      </c>
      <c r="AU66" s="253">
        <f t="shared" si="24"/>
        <v>0</v>
      </c>
      <c r="AV66" s="253">
        <f t="shared" si="24"/>
        <v>0</v>
      </c>
      <c r="AW66" s="253">
        <f t="shared" si="24"/>
        <v>0</v>
      </c>
      <c r="AX66" s="253">
        <f t="shared" si="24"/>
        <v>0</v>
      </c>
      <c r="AY66" s="253">
        <f t="shared" si="24"/>
        <v>0</v>
      </c>
      <c r="AZ66" s="253">
        <f t="shared" si="24"/>
        <v>0</v>
      </c>
      <c r="BA66" s="253">
        <f t="shared" si="24"/>
        <v>0</v>
      </c>
      <c r="BB66" s="253">
        <f t="shared" si="24"/>
        <v>0</v>
      </c>
      <c r="BC66" s="253">
        <f t="shared" si="24"/>
        <v>0</v>
      </c>
      <c r="BD66" s="253">
        <f t="shared" si="24"/>
        <v>0</v>
      </c>
      <c r="BE66" s="253">
        <f t="shared" si="24"/>
        <v>0</v>
      </c>
      <c r="BF66" s="253">
        <f t="shared" si="24"/>
        <v>0</v>
      </c>
      <c r="BG66" s="253">
        <f t="shared" si="24"/>
        <v>0</v>
      </c>
      <c r="BH66" s="253">
        <f t="shared" si="24"/>
        <v>0</v>
      </c>
      <c r="BI66" s="253">
        <f t="shared" si="24"/>
        <v>0</v>
      </c>
      <c r="BJ66" s="253">
        <f t="shared" si="24"/>
        <v>0</v>
      </c>
      <c r="BK66" s="253">
        <f t="shared" si="24"/>
        <v>0</v>
      </c>
      <c r="BL66" s="253">
        <f t="shared" si="24"/>
        <v>0</v>
      </c>
      <c r="BM66" s="253">
        <f t="shared" si="24"/>
        <v>0</v>
      </c>
      <c r="BN66" s="253">
        <f t="shared" si="24"/>
        <v>0</v>
      </c>
      <c r="BO66" s="253">
        <f t="shared" si="24"/>
        <v>0</v>
      </c>
      <c r="BP66" s="253">
        <f t="shared" si="24"/>
        <v>0</v>
      </c>
      <c r="BQ66" s="253">
        <f t="shared" si="24"/>
        <v>0</v>
      </c>
      <c r="BR66" s="253">
        <f t="shared" si="24"/>
        <v>0</v>
      </c>
      <c r="BS66" s="253">
        <f t="shared" si="26"/>
        <v>0</v>
      </c>
      <c r="BT66" s="253">
        <f t="shared" si="26"/>
        <v>0</v>
      </c>
      <c r="BU66" s="253">
        <f t="shared" si="26"/>
        <v>0</v>
      </c>
      <c r="BV66" s="253">
        <f t="shared" si="26"/>
        <v>0</v>
      </c>
      <c r="BW66" s="253">
        <f t="shared" si="26"/>
        <v>0</v>
      </c>
      <c r="BX66" s="253">
        <f t="shared" si="26"/>
        <v>0</v>
      </c>
      <c r="BY66" s="253">
        <f t="shared" si="26"/>
        <v>0</v>
      </c>
      <c r="BZ66" s="253">
        <f t="shared" si="26"/>
        <v>0</v>
      </c>
      <c r="CA66" s="253">
        <f t="shared" si="26"/>
        <v>0</v>
      </c>
      <c r="CB66" s="253">
        <f t="shared" si="26"/>
        <v>0</v>
      </c>
      <c r="CC66" s="253">
        <f t="shared" si="26"/>
        <v>0</v>
      </c>
      <c r="CD66" s="253">
        <f t="shared" si="26"/>
        <v>0</v>
      </c>
      <c r="CE66" s="253">
        <f t="shared" si="26"/>
        <v>0</v>
      </c>
      <c r="CF66" s="253">
        <f t="shared" si="26"/>
        <v>0</v>
      </c>
      <c r="CG66" s="253">
        <f t="shared" si="26"/>
        <v>0</v>
      </c>
      <c r="CH66" s="253">
        <f t="shared" si="26"/>
        <v>0</v>
      </c>
      <c r="CI66" s="253">
        <f t="shared" si="26"/>
        <v>0</v>
      </c>
      <c r="CJ66" s="253">
        <f t="shared" si="26"/>
        <v>0</v>
      </c>
      <c r="CK66" s="253">
        <f t="shared" si="26"/>
        <v>0</v>
      </c>
      <c r="CL66" s="253">
        <f t="shared" si="26"/>
        <v>0</v>
      </c>
      <c r="CM66" s="253">
        <f t="shared" si="26"/>
        <v>0</v>
      </c>
      <c r="CN66" s="253">
        <f t="shared" si="26"/>
        <v>0</v>
      </c>
      <c r="CO66" s="253">
        <f t="shared" si="26"/>
        <v>0</v>
      </c>
      <c r="CP66" s="253">
        <f t="shared" si="26"/>
        <v>0</v>
      </c>
      <c r="CQ66" s="253">
        <f t="shared" si="26"/>
        <v>0</v>
      </c>
      <c r="CR66" s="253">
        <f t="shared" si="26"/>
        <v>0</v>
      </c>
      <c r="CS66" s="253">
        <f t="shared" si="26"/>
        <v>0</v>
      </c>
      <c r="CT66" s="253">
        <f t="shared" si="26"/>
        <v>0</v>
      </c>
      <c r="CU66" s="253">
        <f t="shared" si="26"/>
        <v>0</v>
      </c>
      <c r="CV66" s="253">
        <f t="shared" si="26"/>
        <v>0</v>
      </c>
      <c r="CW66" s="253">
        <f t="shared" si="26"/>
        <v>0</v>
      </c>
      <c r="CX66" s="253">
        <f t="shared" si="26"/>
        <v>0</v>
      </c>
      <c r="CY66" s="253">
        <f t="shared" si="26"/>
        <v>0</v>
      </c>
      <c r="CZ66" s="253">
        <f t="shared" si="26"/>
        <v>0</v>
      </c>
      <c r="DA66" s="253">
        <f t="shared" si="26"/>
        <v>0</v>
      </c>
      <c r="DB66" s="253">
        <f t="shared" si="26"/>
        <v>0</v>
      </c>
      <c r="DC66" s="253">
        <f t="shared" si="26"/>
        <v>0</v>
      </c>
      <c r="DD66" s="253">
        <f t="shared" si="26"/>
        <v>0</v>
      </c>
      <c r="DE66" s="253">
        <f t="shared" si="26"/>
        <v>0</v>
      </c>
      <c r="DF66" s="253">
        <f t="shared" si="26"/>
        <v>0</v>
      </c>
      <c r="DG66" s="253">
        <f t="shared" si="26"/>
        <v>0</v>
      </c>
      <c r="DH66" s="253">
        <f t="shared" si="26"/>
        <v>0</v>
      </c>
      <c r="DI66" s="253">
        <f t="shared" si="26"/>
        <v>0</v>
      </c>
      <c r="DJ66" s="253">
        <f t="shared" si="26"/>
        <v>0</v>
      </c>
      <c r="DK66" s="253">
        <f t="shared" si="26"/>
        <v>0</v>
      </c>
      <c r="DL66" s="253">
        <f t="shared" si="26"/>
        <v>0</v>
      </c>
      <c r="DM66" s="253">
        <f t="shared" si="26"/>
        <v>0</v>
      </c>
      <c r="DN66" s="253">
        <f t="shared" si="26"/>
        <v>0</v>
      </c>
      <c r="DO66" s="253">
        <f t="shared" si="26"/>
        <v>0</v>
      </c>
      <c r="DP66" s="253">
        <f t="shared" si="26"/>
        <v>0</v>
      </c>
      <c r="DQ66" s="253">
        <f t="shared" si="26"/>
        <v>0</v>
      </c>
      <c r="DR66" s="253">
        <f t="shared" si="26"/>
        <v>0</v>
      </c>
      <c r="DS66" s="253">
        <f t="shared" si="26"/>
        <v>0</v>
      </c>
      <c r="DT66" s="253">
        <f t="shared" si="26"/>
        <v>0</v>
      </c>
      <c r="DU66" s="253">
        <f t="shared" si="26"/>
        <v>0</v>
      </c>
      <c r="DV66" s="253">
        <f t="shared" si="26"/>
        <v>0</v>
      </c>
    </row>
    <row r="67" spans="3:126" ht="15.6" thickTop="1" thickBot="1">
      <c r="C67" s="294" t="str">
        <f t="shared" si="17"/>
        <v>Prodotto/Servizio 29</v>
      </c>
      <c r="D67" s="294">
        <f t="shared" si="17"/>
        <v>0.22</v>
      </c>
      <c r="G67" s="253">
        <f t="shared" si="24"/>
        <v>0</v>
      </c>
      <c r="H67" s="253">
        <f t="shared" si="24"/>
        <v>0</v>
      </c>
      <c r="I67" s="253">
        <f t="shared" si="24"/>
        <v>0</v>
      </c>
      <c r="J67" s="253">
        <f t="shared" si="24"/>
        <v>0</v>
      </c>
      <c r="K67" s="253">
        <f t="shared" si="24"/>
        <v>0</v>
      </c>
      <c r="L67" s="253">
        <f t="shared" si="24"/>
        <v>0</v>
      </c>
      <c r="M67" s="253">
        <f t="shared" si="24"/>
        <v>0</v>
      </c>
      <c r="N67" s="253">
        <f t="shared" si="24"/>
        <v>0</v>
      </c>
      <c r="O67" s="253">
        <f t="shared" si="24"/>
        <v>0</v>
      </c>
      <c r="P67" s="253">
        <f t="shared" si="24"/>
        <v>0</v>
      </c>
      <c r="Q67" s="253">
        <f t="shared" si="24"/>
        <v>0</v>
      </c>
      <c r="R67" s="253">
        <f t="shared" si="24"/>
        <v>0</v>
      </c>
      <c r="S67" s="253">
        <f t="shared" si="24"/>
        <v>0</v>
      </c>
      <c r="T67" s="253">
        <f t="shared" si="24"/>
        <v>0</v>
      </c>
      <c r="U67" s="253">
        <f t="shared" si="24"/>
        <v>0</v>
      </c>
      <c r="V67" s="253">
        <f t="shared" si="24"/>
        <v>0</v>
      </c>
      <c r="W67" s="253">
        <f t="shared" si="24"/>
        <v>0</v>
      </c>
      <c r="X67" s="253">
        <f t="shared" si="24"/>
        <v>0</v>
      </c>
      <c r="Y67" s="253">
        <f t="shared" si="24"/>
        <v>0</v>
      </c>
      <c r="Z67" s="253">
        <f t="shared" si="24"/>
        <v>0</v>
      </c>
      <c r="AA67" s="253">
        <f t="shared" si="24"/>
        <v>0</v>
      </c>
      <c r="AB67" s="253">
        <f t="shared" si="24"/>
        <v>0</v>
      </c>
      <c r="AC67" s="253">
        <f t="shared" si="24"/>
        <v>0</v>
      </c>
      <c r="AD67" s="253">
        <f t="shared" si="24"/>
        <v>0</v>
      </c>
      <c r="AE67" s="253">
        <f t="shared" si="24"/>
        <v>0</v>
      </c>
      <c r="AF67" s="253">
        <f t="shared" si="24"/>
        <v>0</v>
      </c>
      <c r="AG67" s="253">
        <f t="shared" si="24"/>
        <v>0</v>
      </c>
      <c r="AH67" s="253">
        <f t="shared" si="24"/>
        <v>0</v>
      </c>
      <c r="AI67" s="253">
        <f t="shared" si="24"/>
        <v>0</v>
      </c>
      <c r="AJ67" s="253">
        <f t="shared" si="24"/>
        <v>0</v>
      </c>
      <c r="AK67" s="253">
        <f t="shared" si="24"/>
        <v>0</v>
      </c>
      <c r="AL67" s="253">
        <f t="shared" si="24"/>
        <v>0</v>
      </c>
      <c r="AM67" s="253">
        <f t="shared" si="24"/>
        <v>0</v>
      </c>
      <c r="AN67" s="253">
        <f t="shared" si="24"/>
        <v>0</v>
      </c>
      <c r="AO67" s="253">
        <f t="shared" si="24"/>
        <v>0</v>
      </c>
      <c r="AP67" s="253">
        <f t="shared" si="24"/>
        <v>0</v>
      </c>
      <c r="AQ67" s="253">
        <f t="shared" si="24"/>
        <v>0</v>
      </c>
      <c r="AR67" s="253">
        <f t="shared" si="24"/>
        <v>0</v>
      </c>
      <c r="AS67" s="253">
        <f t="shared" si="24"/>
        <v>0</v>
      </c>
      <c r="AT67" s="253">
        <f t="shared" si="24"/>
        <v>0</v>
      </c>
      <c r="AU67" s="253">
        <f t="shared" si="24"/>
        <v>0</v>
      </c>
      <c r="AV67" s="253">
        <f t="shared" si="24"/>
        <v>0</v>
      </c>
      <c r="AW67" s="253">
        <f t="shared" si="24"/>
        <v>0</v>
      </c>
      <c r="AX67" s="253">
        <f t="shared" si="24"/>
        <v>0</v>
      </c>
      <c r="AY67" s="253">
        <f t="shared" si="24"/>
        <v>0</v>
      </c>
      <c r="AZ67" s="253">
        <f t="shared" si="24"/>
        <v>0</v>
      </c>
      <c r="BA67" s="253">
        <f t="shared" si="24"/>
        <v>0</v>
      </c>
      <c r="BB67" s="253">
        <f t="shared" si="24"/>
        <v>0</v>
      </c>
      <c r="BC67" s="253">
        <f t="shared" si="24"/>
        <v>0</v>
      </c>
      <c r="BD67" s="253">
        <f t="shared" si="24"/>
        <v>0</v>
      </c>
      <c r="BE67" s="253">
        <f t="shared" si="24"/>
        <v>0</v>
      </c>
      <c r="BF67" s="253">
        <f t="shared" si="24"/>
        <v>0</v>
      </c>
      <c r="BG67" s="253">
        <f t="shared" si="24"/>
        <v>0</v>
      </c>
      <c r="BH67" s="253">
        <f t="shared" si="24"/>
        <v>0</v>
      </c>
      <c r="BI67" s="253">
        <f t="shared" si="24"/>
        <v>0</v>
      </c>
      <c r="BJ67" s="253">
        <f t="shared" si="24"/>
        <v>0</v>
      </c>
      <c r="BK67" s="253">
        <f t="shared" si="24"/>
        <v>0</v>
      </c>
      <c r="BL67" s="253">
        <f t="shared" si="24"/>
        <v>0</v>
      </c>
      <c r="BM67" s="253">
        <f t="shared" si="24"/>
        <v>0</v>
      </c>
      <c r="BN67" s="253">
        <f t="shared" si="24"/>
        <v>0</v>
      </c>
      <c r="BO67" s="253">
        <f t="shared" si="24"/>
        <v>0</v>
      </c>
      <c r="BP67" s="253">
        <f t="shared" si="24"/>
        <v>0</v>
      </c>
      <c r="BQ67" s="253">
        <f t="shared" si="24"/>
        <v>0</v>
      </c>
      <c r="BR67" s="253">
        <f t="shared" ref="BR67" si="27">+$D67*BR35</f>
        <v>0</v>
      </c>
      <c r="BS67" s="253">
        <f t="shared" si="26"/>
        <v>0</v>
      </c>
      <c r="BT67" s="253">
        <f t="shared" si="26"/>
        <v>0</v>
      </c>
      <c r="BU67" s="253">
        <f t="shared" si="26"/>
        <v>0</v>
      </c>
      <c r="BV67" s="253">
        <f t="shared" si="26"/>
        <v>0</v>
      </c>
      <c r="BW67" s="253">
        <f t="shared" si="26"/>
        <v>0</v>
      </c>
      <c r="BX67" s="253">
        <f t="shared" si="26"/>
        <v>0</v>
      </c>
      <c r="BY67" s="253">
        <f t="shared" si="26"/>
        <v>0</v>
      </c>
      <c r="BZ67" s="253">
        <f t="shared" si="26"/>
        <v>0</v>
      </c>
      <c r="CA67" s="253">
        <f t="shared" si="26"/>
        <v>0</v>
      </c>
      <c r="CB67" s="253">
        <f t="shared" si="26"/>
        <v>0</v>
      </c>
      <c r="CC67" s="253">
        <f t="shared" si="26"/>
        <v>0</v>
      </c>
      <c r="CD67" s="253">
        <f t="shared" si="26"/>
        <v>0</v>
      </c>
      <c r="CE67" s="253">
        <f t="shared" si="26"/>
        <v>0</v>
      </c>
      <c r="CF67" s="253">
        <f t="shared" si="26"/>
        <v>0</v>
      </c>
      <c r="CG67" s="253">
        <f t="shared" si="26"/>
        <v>0</v>
      </c>
      <c r="CH67" s="253">
        <f t="shared" si="26"/>
        <v>0</v>
      </c>
      <c r="CI67" s="253">
        <f t="shared" si="26"/>
        <v>0</v>
      </c>
      <c r="CJ67" s="253">
        <f t="shared" si="26"/>
        <v>0</v>
      </c>
      <c r="CK67" s="253">
        <f t="shared" si="26"/>
        <v>0</v>
      </c>
      <c r="CL67" s="253">
        <f t="shared" si="26"/>
        <v>0</v>
      </c>
      <c r="CM67" s="253">
        <f t="shared" si="26"/>
        <v>0</v>
      </c>
      <c r="CN67" s="253">
        <f t="shared" si="26"/>
        <v>0</v>
      </c>
      <c r="CO67" s="253">
        <f t="shared" si="26"/>
        <v>0</v>
      </c>
      <c r="CP67" s="253">
        <f t="shared" si="26"/>
        <v>0</v>
      </c>
      <c r="CQ67" s="253">
        <f t="shared" si="26"/>
        <v>0</v>
      </c>
      <c r="CR67" s="253">
        <f t="shared" si="26"/>
        <v>0</v>
      </c>
      <c r="CS67" s="253">
        <f t="shared" si="26"/>
        <v>0</v>
      </c>
      <c r="CT67" s="253">
        <f t="shared" si="26"/>
        <v>0</v>
      </c>
      <c r="CU67" s="253">
        <f t="shared" si="26"/>
        <v>0</v>
      </c>
      <c r="CV67" s="253">
        <f t="shared" si="26"/>
        <v>0</v>
      </c>
      <c r="CW67" s="253">
        <f t="shared" si="26"/>
        <v>0</v>
      </c>
      <c r="CX67" s="253">
        <f t="shared" si="26"/>
        <v>0</v>
      </c>
      <c r="CY67" s="253">
        <f t="shared" si="26"/>
        <v>0</v>
      </c>
      <c r="CZ67" s="253">
        <f t="shared" si="26"/>
        <v>0</v>
      </c>
      <c r="DA67" s="253">
        <f t="shared" si="26"/>
        <v>0</v>
      </c>
      <c r="DB67" s="253">
        <f t="shared" si="26"/>
        <v>0</v>
      </c>
      <c r="DC67" s="253">
        <f t="shared" si="26"/>
        <v>0</v>
      </c>
      <c r="DD67" s="253">
        <f t="shared" si="26"/>
        <v>0</v>
      </c>
      <c r="DE67" s="253">
        <f t="shared" si="26"/>
        <v>0</v>
      </c>
      <c r="DF67" s="253">
        <f t="shared" si="26"/>
        <v>0</v>
      </c>
      <c r="DG67" s="253">
        <f t="shared" si="26"/>
        <v>0</v>
      </c>
      <c r="DH67" s="253">
        <f t="shared" si="26"/>
        <v>0</v>
      </c>
      <c r="DI67" s="253">
        <f t="shared" si="26"/>
        <v>0</v>
      </c>
      <c r="DJ67" s="253">
        <f t="shared" si="26"/>
        <v>0</v>
      </c>
      <c r="DK67" s="253">
        <f t="shared" si="26"/>
        <v>0</v>
      </c>
      <c r="DL67" s="253">
        <f t="shared" si="26"/>
        <v>0</v>
      </c>
      <c r="DM67" s="253">
        <f t="shared" si="26"/>
        <v>0</v>
      </c>
      <c r="DN67" s="253">
        <f t="shared" si="26"/>
        <v>0</v>
      </c>
      <c r="DO67" s="253">
        <f t="shared" si="26"/>
        <v>0</v>
      </c>
      <c r="DP67" s="253">
        <f t="shared" si="26"/>
        <v>0</v>
      </c>
      <c r="DQ67" s="253">
        <f t="shared" si="26"/>
        <v>0</v>
      </c>
      <c r="DR67" s="253">
        <f t="shared" si="26"/>
        <v>0</v>
      </c>
      <c r="DS67" s="253">
        <f t="shared" si="26"/>
        <v>0</v>
      </c>
      <c r="DT67" s="253">
        <f t="shared" si="26"/>
        <v>0</v>
      </c>
      <c r="DU67" s="253">
        <f t="shared" si="26"/>
        <v>0</v>
      </c>
      <c r="DV67" s="253">
        <f t="shared" si="26"/>
        <v>0</v>
      </c>
    </row>
    <row r="68" spans="3:126" ht="15.6" thickTop="1" thickBot="1">
      <c r="C68" s="294" t="str">
        <f t="shared" si="17"/>
        <v>Prodotto/Servizio 30</v>
      </c>
      <c r="D68" s="294">
        <f t="shared" si="17"/>
        <v>0.22</v>
      </c>
      <c r="G68" s="253">
        <f t="shared" ref="G68:BR68" si="28">+$D68*G36</f>
        <v>0</v>
      </c>
      <c r="H68" s="253">
        <f t="shared" si="28"/>
        <v>0</v>
      </c>
      <c r="I68" s="253">
        <f t="shared" si="28"/>
        <v>0</v>
      </c>
      <c r="J68" s="253">
        <f t="shared" si="28"/>
        <v>0</v>
      </c>
      <c r="K68" s="253">
        <f t="shared" si="28"/>
        <v>0</v>
      </c>
      <c r="L68" s="253">
        <f t="shared" si="28"/>
        <v>0</v>
      </c>
      <c r="M68" s="253">
        <f t="shared" si="28"/>
        <v>0</v>
      </c>
      <c r="N68" s="253">
        <f t="shared" si="28"/>
        <v>0</v>
      </c>
      <c r="O68" s="253">
        <f t="shared" si="28"/>
        <v>0</v>
      </c>
      <c r="P68" s="253">
        <f t="shared" si="28"/>
        <v>0</v>
      </c>
      <c r="Q68" s="253">
        <f t="shared" si="28"/>
        <v>0</v>
      </c>
      <c r="R68" s="253">
        <f t="shared" si="28"/>
        <v>0</v>
      </c>
      <c r="S68" s="253">
        <f t="shared" si="28"/>
        <v>0</v>
      </c>
      <c r="T68" s="253">
        <f t="shared" si="28"/>
        <v>0</v>
      </c>
      <c r="U68" s="253">
        <f t="shared" si="28"/>
        <v>0</v>
      </c>
      <c r="V68" s="253">
        <f t="shared" si="28"/>
        <v>0</v>
      </c>
      <c r="W68" s="253">
        <f t="shared" si="28"/>
        <v>0</v>
      </c>
      <c r="X68" s="253">
        <f t="shared" si="28"/>
        <v>0</v>
      </c>
      <c r="Y68" s="253">
        <f t="shared" si="28"/>
        <v>0</v>
      </c>
      <c r="Z68" s="253">
        <f t="shared" si="28"/>
        <v>0</v>
      </c>
      <c r="AA68" s="253">
        <f t="shared" si="28"/>
        <v>0</v>
      </c>
      <c r="AB68" s="253">
        <f t="shared" si="28"/>
        <v>0</v>
      </c>
      <c r="AC68" s="253">
        <f t="shared" si="28"/>
        <v>0</v>
      </c>
      <c r="AD68" s="253">
        <f t="shared" si="28"/>
        <v>0</v>
      </c>
      <c r="AE68" s="253">
        <f t="shared" si="28"/>
        <v>0</v>
      </c>
      <c r="AF68" s="253">
        <f t="shared" si="28"/>
        <v>0</v>
      </c>
      <c r="AG68" s="253">
        <f t="shared" si="28"/>
        <v>0</v>
      </c>
      <c r="AH68" s="253">
        <f t="shared" si="28"/>
        <v>0</v>
      </c>
      <c r="AI68" s="253">
        <f t="shared" si="28"/>
        <v>0</v>
      </c>
      <c r="AJ68" s="253">
        <f t="shared" si="28"/>
        <v>0</v>
      </c>
      <c r="AK68" s="253">
        <f t="shared" si="28"/>
        <v>0</v>
      </c>
      <c r="AL68" s="253">
        <f t="shared" si="28"/>
        <v>0</v>
      </c>
      <c r="AM68" s="253">
        <f t="shared" si="28"/>
        <v>0</v>
      </c>
      <c r="AN68" s="253">
        <f t="shared" si="28"/>
        <v>0</v>
      </c>
      <c r="AO68" s="253">
        <f t="shared" si="28"/>
        <v>0</v>
      </c>
      <c r="AP68" s="253">
        <f t="shared" si="28"/>
        <v>0</v>
      </c>
      <c r="AQ68" s="253">
        <f t="shared" si="28"/>
        <v>0</v>
      </c>
      <c r="AR68" s="253">
        <f t="shared" si="28"/>
        <v>0</v>
      </c>
      <c r="AS68" s="253">
        <f t="shared" si="28"/>
        <v>0</v>
      </c>
      <c r="AT68" s="253">
        <f t="shared" si="28"/>
        <v>0</v>
      </c>
      <c r="AU68" s="253">
        <f t="shared" si="28"/>
        <v>0</v>
      </c>
      <c r="AV68" s="253">
        <f t="shared" si="28"/>
        <v>0</v>
      </c>
      <c r="AW68" s="253">
        <f t="shared" si="28"/>
        <v>0</v>
      </c>
      <c r="AX68" s="253">
        <f t="shared" si="28"/>
        <v>0</v>
      </c>
      <c r="AY68" s="253">
        <f t="shared" si="28"/>
        <v>0</v>
      </c>
      <c r="AZ68" s="253">
        <f t="shared" si="28"/>
        <v>0</v>
      </c>
      <c r="BA68" s="253">
        <f t="shared" si="28"/>
        <v>0</v>
      </c>
      <c r="BB68" s="253">
        <f t="shared" si="28"/>
        <v>0</v>
      </c>
      <c r="BC68" s="253">
        <f t="shared" si="28"/>
        <v>0</v>
      </c>
      <c r="BD68" s="253">
        <f t="shared" si="28"/>
        <v>0</v>
      </c>
      <c r="BE68" s="253">
        <f t="shared" si="28"/>
        <v>0</v>
      </c>
      <c r="BF68" s="253">
        <f t="shared" si="28"/>
        <v>0</v>
      </c>
      <c r="BG68" s="253">
        <f t="shared" si="28"/>
        <v>0</v>
      </c>
      <c r="BH68" s="253">
        <f t="shared" si="28"/>
        <v>0</v>
      </c>
      <c r="BI68" s="253">
        <f t="shared" si="28"/>
        <v>0</v>
      </c>
      <c r="BJ68" s="253">
        <f t="shared" si="28"/>
        <v>0</v>
      </c>
      <c r="BK68" s="253">
        <f t="shared" si="28"/>
        <v>0</v>
      </c>
      <c r="BL68" s="253">
        <f t="shared" si="28"/>
        <v>0</v>
      </c>
      <c r="BM68" s="253">
        <f t="shared" si="28"/>
        <v>0</v>
      </c>
      <c r="BN68" s="253">
        <f t="shared" si="28"/>
        <v>0</v>
      </c>
      <c r="BO68" s="253">
        <f t="shared" si="28"/>
        <v>0</v>
      </c>
      <c r="BP68" s="253">
        <f t="shared" si="28"/>
        <v>0</v>
      </c>
      <c r="BQ68" s="253">
        <f t="shared" si="28"/>
        <v>0</v>
      </c>
      <c r="BR68" s="253">
        <f t="shared" si="28"/>
        <v>0</v>
      </c>
      <c r="BS68" s="253">
        <f t="shared" si="26"/>
        <v>0</v>
      </c>
      <c r="BT68" s="253">
        <f t="shared" si="26"/>
        <v>0</v>
      </c>
      <c r="BU68" s="253">
        <f t="shared" si="26"/>
        <v>0</v>
      </c>
      <c r="BV68" s="253">
        <f t="shared" si="26"/>
        <v>0</v>
      </c>
      <c r="BW68" s="253">
        <f t="shared" si="26"/>
        <v>0</v>
      </c>
      <c r="BX68" s="253">
        <f t="shared" si="26"/>
        <v>0</v>
      </c>
      <c r="BY68" s="253">
        <f t="shared" si="26"/>
        <v>0</v>
      </c>
      <c r="BZ68" s="253">
        <f t="shared" si="26"/>
        <v>0</v>
      </c>
      <c r="CA68" s="253">
        <f t="shared" si="26"/>
        <v>0</v>
      </c>
      <c r="CB68" s="253">
        <f t="shared" si="26"/>
        <v>0</v>
      </c>
      <c r="CC68" s="253">
        <f t="shared" si="26"/>
        <v>0</v>
      </c>
      <c r="CD68" s="253">
        <f t="shared" si="26"/>
        <v>0</v>
      </c>
      <c r="CE68" s="253">
        <f t="shared" si="26"/>
        <v>0</v>
      </c>
      <c r="CF68" s="253">
        <f t="shared" si="26"/>
        <v>0</v>
      </c>
      <c r="CG68" s="253">
        <f t="shared" si="26"/>
        <v>0</v>
      </c>
      <c r="CH68" s="253">
        <f t="shared" si="26"/>
        <v>0</v>
      </c>
      <c r="CI68" s="253">
        <f t="shared" si="26"/>
        <v>0</v>
      </c>
      <c r="CJ68" s="253">
        <f t="shared" si="26"/>
        <v>0</v>
      </c>
      <c r="CK68" s="253">
        <f t="shared" si="26"/>
        <v>0</v>
      </c>
      <c r="CL68" s="253">
        <f t="shared" si="26"/>
        <v>0</v>
      </c>
      <c r="CM68" s="253">
        <f t="shared" si="26"/>
        <v>0</v>
      </c>
      <c r="CN68" s="253">
        <f t="shared" si="26"/>
        <v>0</v>
      </c>
      <c r="CO68" s="253">
        <f t="shared" si="26"/>
        <v>0</v>
      </c>
      <c r="CP68" s="253">
        <f t="shared" si="26"/>
        <v>0</v>
      </c>
      <c r="CQ68" s="253">
        <f t="shared" si="26"/>
        <v>0</v>
      </c>
      <c r="CR68" s="253">
        <f t="shared" si="26"/>
        <v>0</v>
      </c>
      <c r="CS68" s="253">
        <f t="shared" si="26"/>
        <v>0</v>
      </c>
      <c r="CT68" s="253">
        <f t="shared" si="26"/>
        <v>0</v>
      </c>
      <c r="CU68" s="253">
        <f t="shared" si="26"/>
        <v>0</v>
      </c>
      <c r="CV68" s="253">
        <f t="shared" si="26"/>
        <v>0</v>
      </c>
      <c r="CW68" s="253">
        <f t="shared" si="26"/>
        <v>0</v>
      </c>
      <c r="CX68" s="253">
        <f t="shared" si="26"/>
        <v>0</v>
      </c>
      <c r="CY68" s="253">
        <f t="shared" si="26"/>
        <v>0</v>
      </c>
      <c r="CZ68" s="253">
        <f t="shared" si="26"/>
        <v>0</v>
      </c>
      <c r="DA68" s="253">
        <f t="shared" si="26"/>
        <v>0</v>
      </c>
      <c r="DB68" s="253">
        <f t="shared" si="26"/>
        <v>0</v>
      </c>
      <c r="DC68" s="253">
        <f t="shared" si="26"/>
        <v>0</v>
      </c>
      <c r="DD68" s="253">
        <f t="shared" si="26"/>
        <v>0</v>
      </c>
      <c r="DE68" s="253">
        <f t="shared" si="26"/>
        <v>0</v>
      </c>
      <c r="DF68" s="253">
        <f t="shared" si="26"/>
        <v>0</v>
      </c>
      <c r="DG68" s="253">
        <f t="shared" si="26"/>
        <v>0</v>
      </c>
      <c r="DH68" s="253">
        <f t="shared" si="26"/>
        <v>0</v>
      </c>
      <c r="DI68" s="253">
        <f t="shared" si="26"/>
        <v>0</v>
      </c>
      <c r="DJ68" s="253">
        <f t="shared" si="26"/>
        <v>0</v>
      </c>
      <c r="DK68" s="253">
        <f t="shared" si="26"/>
        <v>0</v>
      </c>
      <c r="DL68" s="253">
        <f t="shared" si="26"/>
        <v>0</v>
      </c>
      <c r="DM68" s="253">
        <f t="shared" si="26"/>
        <v>0</v>
      </c>
      <c r="DN68" s="253">
        <f t="shared" si="26"/>
        <v>0</v>
      </c>
      <c r="DO68" s="253">
        <f t="shared" si="26"/>
        <v>0</v>
      </c>
      <c r="DP68" s="253">
        <f t="shared" si="26"/>
        <v>0</v>
      </c>
      <c r="DQ68" s="253">
        <f t="shared" si="26"/>
        <v>0</v>
      </c>
      <c r="DR68" s="253">
        <f t="shared" si="26"/>
        <v>0</v>
      </c>
      <c r="DS68" s="253">
        <f t="shared" si="26"/>
        <v>0</v>
      </c>
      <c r="DT68" s="253">
        <f t="shared" si="26"/>
        <v>0</v>
      </c>
      <c r="DU68" s="253">
        <f t="shared" si="26"/>
        <v>0</v>
      </c>
      <c r="DV68" s="253">
        <f t="shared" si="26"/>
        <v>0</v>
      </c>
    </row>
    <row r="69" spans="3:126" ht="15" thickTop="1">
      <c r="F69" s="14" t="s">
        <v>613</v>
      </c>
      <c r="G69" s="333">
        <f>SUM(G39:G68)</f>
        <v>176000</v>
      </c>
      <c r="H69" s="333">
        <f t="shared" ref="H69:BS69" si="29">SUM(H39:H68)</f>
        <v>176000</v>
      </c>
      <c r="I69" s="333">
        <f t="shared" si="29"/>
        <v>176000</v>
      </c>
      <c r="J69" s="333">
        <f t="shared" si="29"/>
        <v>176000</v>
      </c>
      <c r="K69" s="333">
        <f t="shared" si="29"/>
        <v>176000</v>
      </c>
      <c r="L69" s="333">
        <f t="shared" si="29"/>
        <v>176000</v>
      </c>
      <c r="M69" s="333">
        <f t="shared" si="29"/>
        <v>176000</v>
      </c>
      <c r="N69" s="333">
        <f t="shared" si="29"/>
        <v>176000</v>
      </c>
      <c r="O69" s="333">
        <f t="shared" si="29"/>
        <v>176000</v>
      </c>
      <c r="P69" s="333">
        <f t="shared" si="29"/>
        <v>176000</v>
      </c>
      <c r="Q69" s="333">
        <f t="shared" si="29"/>
        <v>176000</v>
      </c>
      <c r="R69" s="333">
        <f t="shared" si="29"/>
        <v>176000</v>
      </c>
      <c r="S69" s="333">
        <f t="shared" si="29"/>
        <v>176000</v>
      </c>
      <c r="T69" s="333">
        <f t="shared" si="29"/>
        <v>176000</v>
      </c>
      <c r="U69" s="333">
        <f t="shared" si="29"/>
        <v>176000</v>
      </c>
      <c r="V69" s="333">
        <f t="shared" si="29"/>
        <v>176000</v>
      </c>
      <c r="W69" s="333">
        <f t="shared" si="29"/>
        <v>176000</v>
      </c>
      <c r="X69" s="333">
        <f t="shared" si="29"/>
        <v>176000</v>
      </c>
      <c r="Y69" s="333">
        <f t="shared" si="29"/>
        <v>176000</v>
      </c>
      <c r="Z69" s="333">
        <f t="shared" si="29"/>
        <v>176000</v>
      </c>
      <c r="AA69" s="333">
        <f t="shared" si="29"/>
        <v>176000</v>
      </c>
      <c r="AB69" s="333">
        <f t="shared" si="29"/>
        <v>176000</v>
      </c>
      <c r="AC69" s="333">
        <f t="shared" si="29"/>
        <v>176000</v>
      </c>
      <c r="AD69" s="333">
        <f t="shared" si="29"/>
        <v>176000</v>
      </c>
      <c r="AE69" s="333">
        <f t="shared" si="29"/>
        <v>60500</v>
      </c>
      <c r="AF69" s="333">
        <f t="shared" si="29"/>
        <v>60500</v>
      </c>
      <c r="AG69" s="333">
        <f t="shared" si="29"/>
        <v>60500</v>
      </c>
      <c r="AH69" s="333">
        <f t="shared" si="29"/>
        <v>60500</v>
      </c>
      <c r="AI69" s="333">
        <f t="shared" si="29"/>
        <v>60500</v>
      </c>
      <c r="AJ69" s="333">
        <f t="shared" si="29"/>
        <v>60500</v>
      </c>
      <c r="AK69" s="333">
        <f t="shared" si="29"/>
        <v>60500</v>
      </c>
      <c r="AL69" s="333">
        <f t="shared" si="29"/>
        <v>60500</v>
      </c>
      <c r="AM69" s="333">
        <f t="shared" si="29"/>
        <v>60500</v>
      </c>
      <c r="AN69" s="333">
        <f t="shared" si="29"/>
        <v>60500</v>
      </c>
      <c r="AO69" s="333">
        <f t="shared" si="29"/>
        <v>60500</v>
      </c>
      <c r="AP69" s="333">
        <f t="shared" si="29"/>
        <v>60500</v>
      </c>
      <c r="AQ69" s="333">
        <f t="shared" si="29"/>
        <v>176000</v>
      </c>
      <c r="AR69" s="333">
        <f t="shared" si="29"/>
        <v>176000</v>
      </c>
      <c r="AS69" s="333">
        <f t="shared" si="29"/>
        <v>176000</v>
      </c>
      <c r="AT69" s="333">
        <f t="shared" si="29"/>
        <v>176000</v>
      </c>
      <c r="AU69" s="333">
        <f t="shared" si="29"/>
        <v>176000</v>
      </c>
      <c r="AV69" s="333">
        <f t="shared" si="29"/>
        <v>176000</v>
      </c>
      <c r="AW69" s="333">
        <f t="shared" si="29"/>
        <v>176000</v>
      </c>
      <c r="AX69" s="333">
        <f t="shared" si="29"/>
        <v>176000</v>
      </c>
      <c r="AY69" s="333">
        <f t="shared" si="29"/>
        <v>176000</v>
      </c>
      <c r="AZ69" s="333">
        <f t="shared" si="29"/>
        <v>176000</v>
      </c>
      <c r="BA69" s="333">
        <f t="shared" si="29"/>
        <v>176000</v>
      </c>
      <c r="BB69" s="333">
        <f t="shared" si="29"/>
        <v>176000</v>
      </c>
      <c r="BC69" s="333">
        <f t="shared" si="29"/>
        <v>176000</v>
      </c>
      <c r="BD69" s="333">
        <f t="shared" si="29"/>
        <v>176000</v>
      </c>
      <c r="BE69" s="333">
        <f t="shared" si="29"/>
        <v>176000</v>
      </c>
      <c r="BF69" s="333">
        <f t="shared" si="29"/>
        <v>176000</v>
      </c>
      <c r="BG69" s="333">
        <f t="shared" si="29"/>
        <v>176000</v>
      </c>
      <c r="BH69" s="333">
        <f t="shared" si="29"/>
        <v>176000</v>
      </c>
      <c r="BI69" s="333">
        <f t="shared" si="29"/>
        <v>176000</v>
      </c>
      <c r="BJ69" s="333">
        <f t="shared" si="29"/>
        <v>176000</v>
      </c>
      <c r="BK69" s="333">
        <f t="shared" si="29"/>
        <v>176000</v>
      </c>
      <c r="BL69" s="333">
        <f t="shared" si="29"/>
        <v>176000</v>
      </c>
      <c r="BM69" s="333">
        <f t="shared" si="29"/>
        <v>176000</v>
      </c>
      <c r="BN69" s="333">
        <f t="shared" si="29"/>
        <v>176000</v>
      </c>
      <c r="BO69" s="333">
        <f t="shared" si="29"/>
        <v>176000</v>
      </c>
      <c r="BP69" s="333">
        <f t="shared" si="29"/>
        <v>176000</v>
      </c>
      <c r="BQ69" s="333">
        <f t="shared" si="29"/>
        <v>176000</v>
      </c>
      <c r="BR69" s="333">
        <f t="shared" si="29"/>
        <v>176000</v>
      </c>
      <c r="BS69" s="333">
        <f t="shared" si="29"/>
        <v>176000</v>
      </c>
      <c r="BT69" s="333">
        <f t="shared" ref="BT69:DV69" si="30">SUM(BT39:BT68)</f>
        <v>176000</v>
      </c>
      <c r="BU69" s="333">
        <f t="shared" si="30"/>
        <v>176000</v>
      </c>
      <c r="BV69" s="333">
        <f t="shared" si="30"/>
        <v>176000</v>
      </c>
      <c r="BW69" s="333">
        <f t="shared" si="30"/>
        <v>176000</v>
      </c>
      <c r="BX69" s="333">
        <f t="shared" si="30"/>
        <v>176000</v>
      </c>
      <c r="BY69" s="333">
        <f t="shared" si="30"/>
        <v>176000</v>
      </c>
      <c r="BZ69" s="333">
        <f t="shared" si="30"/>
        <v>176000</v>
      </c>
      <c r="CA69" s="333">
        <f t="shared" si="30"/>
        <v>176000</v>
      </c>
      <c r="CB69" s="333">
        <f t="shared" si="30"/>
        <v>176000</v>
      </c>
      <c r="CC69" s="333">
        <f t="shared" si="30"/>
        <v>176000</v>
      </c>
      <c r="CD69" s="333">
        <f t="shared" si="30"/>
        <v>176000</v>
      </c>
      <c r="CE69" s="333">
        <f t="shared" si="30"/>
        <v>176000</v>
      </c>
      <c r="CF69" s="333">
        <f t="shared" si="30"/>
        <v>176000</v>
      </c>
      <c r="CG69" s="333">
        <f t="shared" si="30"/>
        <v>176000</v>
      </c>
      <c r="CH69" s="333">
        <f t="shared" si="30"/>
        <v>176000</v>
      </c>
      <c r="CI69" s="333">
        <f t="shared" si="30"/>
        <v>176000</v>
      </c>
      <c r="CJ69" s="333">
        <f t="shared" si="30"/>
        <v>176000</v>
      </c>
      <c r="CK69" s="333">
        <f t="shared" si="30"/>
        <v>176000</v>
      </c>
      <c r="CL69" s="333">
        <f t="shared" si="30"/>
        <v>176000</v>
      </c>
      <c r="CM69" s="333">
        <f t="shared" si="30"/>
        <v>176000</v>
      </c>
      <c r="CN69" s="333">
        <f t="shared" si="30"/>
        <v>176000</v>
      </c>
      <c r="CO69" s="333">
        <f t="shared" si="30"/>
        <v>176000</v>
      </c>
      <c r="CP69" s="333">
        <f t="shared" si="30"/>
        <v>176000</v>
      </c>
      <c r="CQ69" s="333">
        <f t="shared" si="30"/>
        <v>176000</v>
      </c>
      <c r="CR69" s="333">
        <f t="shared" si="30"/>
        <v>176000</v>
      </c>
      <c r="CS69" s="333">
        <f t="shared" si="30"/>
        <v>176000</v>
      </c>
      <c r="CT69" s="333">
        <f t="shared" si="30"/>
        <v>176000</v>
      </c>
      <c r="CU69" s="333">
        <f t="shared" si="30"/>
        <v>176000</v>
      </c>
      <c r="CV69" s="333">
        <f t="shared" si="30"/>
        <v>176000</v>
      </c>
      <c r="CW69" s="333">
        <f t="shared" si="30"/>
        <v>176000</v>
      </c>
      <c r="CX69" s="333">
        <f t="shared" si="30"/>
        <v>176000</v>
      </c>
      <c r="CY69" s="333">
        <f t="shared" si="30"/>
        <v>176000</v>
      </c>
      <c r="CZ69" s="333">
        <f t="shared" si="30"/>
        <v>176000</v>
      </c>
      <c r="DA69" s="333">
        <f t="shared" si="30"/>
        <v>176000</v>
      </c>
      <c r="DB69" s="333">
        <f t="shared" si="30"/>
        <v>176000</v>
      </c>
      <c r="DC69" s="333">
        <f t="shared" si="30"/>
        <v>176000</v>
      </c>
      <c r="DD69" s="333">
        <f t="shared" si="30"/>
        <v>176000</v>
      </c>
      <c r="DE69" s="333">
        <f t="shared" si="30"/>
        <v>176000</v>
      </c>
      <c r="DF69" s="333">
        <f t="shared" si="30"/>
        <v>176000</v>
      </c>
      <c r="DG69" s="333">
        <f t="shared" si="30"/>
        <v>176000</v>
      </c>
      <c r="DH69" s="333">
        <f t="shared" si="30"/>
        <v>176000</v>
      </c>
      <c r="DI69" s="333">
        <f t="shared" si="30"/>
        <v>176000</v>
      </c>
      <c r="DJ69" s="333">
        <f t="shared" si="30"/>
        <v>176000</v>
      </c>
      <c r="DK69" s="333">
        <f t="shared" si="30"/>
        <v>176000</v>
      </c>
      <c r="DL69" s="333">
        <f t="shared" si="30"/>
        <v>176000</v>
      </c>
      <c r="DM69" s="333">
        <f t="shared" si="30"/>
        <v>176000</v>
      </c>
      <c r="DN69" s="333">
        <f t="shared" si="30"/>
        <v>176000</v>
      </c>
      <c r="DO69" s="333">
        <f t="shared" si="30"/>
        <v>176000</v>
      </c>
      <c r="DP69" s="333">
        <f t="shared" si="30"/>
        <v>176000</v>
      </c>
      <c r="DQ69" s="333">
        <f t="shared" si="30"/>
        <v>176000</v>
      </c>
      <c r="DR69" s="333">
        <f t="shared" si="30"/>
        <v>176000</v>
      </c>
      <c r="DS69" s="333">
        <f t="shared" si="30"/>
        <v>176000</v>
      </c>
      <c r="DT69" s="333">
        <f t="shared" si="30"/>
        <v>176000</v>
      </c>
      <c r="DU69" s="333">
        <f t="shared" si="30"/>
        <v>176000</v>
      </c>
      <c r="DV69" s="333">
        <f t="shared" si="30"/>
        <v>176000</v>
      </c>
    </row>
    <row r="70" spans="3:126" ht="21.6" thickBot="1">
      <c r="C70" s="32" t="s">
        <v>619</v>
      </c>
    </row>
    <row r="71" spans="3:126" ht="15.6" thickTop="1" thickBot="1">
      <c r="C71" s="294" t="str">
        <f>+C39</f>
        <v>Prodotto/Servizio 1</v>
      </c>
      <c r="E71" s="335">
        <f>+E7</f>
        <v>0</v>
      </c>
      <c r="G71" s="253">
        <f>+IF($E71=0,G7+G39,0)</f>
        <v>366000</v>
      </c>
      <c r="H71" s="253">
        <f>+IF($E71=0,H7+H39,IF($E71=30,G7+G39,0))</f>
        <v>366000</v>
      </c>
      <c r="I71" s="253">
        <f>+IF($E71=0,I7+I39,IF($E71=30,H7+H39,IF($E71=60,G7+G39,0)))</f>
        <v>366000</v>
      </c>
      <c r="J71" s="253">
        <f>+IF($E71=0,J7+J39,IF($E71=30,I7+I39,IF($E71=60,H7+H39,G7+G39)))</f>
        <v>366000</v>
      </c>
      <c r="K71" s="253">
        <f t="shared" ref="K71:BV74" si="31">+IF($E71=0,K7+K39,IF($E71=30,J7+J39,IF($E71=60,I7+I39,H7+H39)))</f>
        <v>366000</v>
      </c>
      <c r="L71" s="253">
        <f t="shared" si="31"/>
        <v>366000</v>
      </c>
      <c r="M71" s="253">
        <f t="shared" si="31"/>
        <v>366000</v>
      </c>
      <c r="N71" s="253">
        <f t="shared" si="31"/>
        <v>366000</v>
      </c>
      <c r="O71" s="253">
        <f t="shared" si="31"/>
        <v>366000</v>
      </c>
      <c r="P71" s="253">
        <f t="shared" si="31"/>
        <v>366000</v>
      </c>
      <c r="Q71" s="253">
        <f t="shared" si="31"/>
        <v>366000</v>
      </c>
      <c r="R71" s="253">
        <f t="shared" si="31"/>
        <v>366000</v>
      </c>
      <c r="S71" s="253">
        <f t="shared" si="31"/>
        <v>366000</v>
      </c>
      <c r="T71" s="253">
        <f t="shared" si="31"/>
        <v>366000</v>
      </c>
      <c r="U71" s="253">
        <f t="shared" si="31"/>
        <v>366000</v>
      </c>
      <c r="V71" s="253">
        <f t="shared" si="31"/>
        <v>366000</v>
      </c>
      <c r="W71" s="253">
        <f t="shared" si="31"/>
        <v>366000</v>
      </c>
      <c r="X71" s="253">
        <f t="shared" si="31"/>
        <v>366000</v>
      </c>
      <c r="Y71" s="253">
        <f t="shared" si="31"/>
        <v>366000</v>
      </c>
      <c r="Z71" s="253">
        <f t="shared" si="31"/>
        <v>366000</v>
      </c>
      <c r="AA71" s="253">
        <f t="shared" si="31"/>
        <v>366000</v>
      </c>
      <c r="AB71" s="253">
        <f t="shared" si="31"/>
        <v>366000</v>
      </c>
      <c r="AC71" s="253">
        <f t="shared" si="31"/>
        <v>366000</v>
      </c>
      <c r="AD71" s="253">
        <f t="shared" si="31"/>
        <v>366000</v>
      </c>
      <c r="AE71" s="253">
        <f t="shared" si="31"/>
        <v>164700</v>
      </c>
      <c r="AF71" s="253">
        <f t="shared" si="31"/>
        <v>164700</v>
      </c>
      <c r="AG71" s="253">
        <f t="shared" si="31"/>
        <v>164700</v>
      </c>
      <c r="AH71" s="253">
        <f t="shared" si="31"/>
        <v>164700</v>
      </c>
      <c r="AI71" s="253">
        <f t="shared" si="31"/>
        <v>164700</v>
      </c>
      <c r="AJ71" s="253">
        <f t="shared" si="31"/>
        <v>164700</v>
      </c>
      <c r="AK71" s="253">
        <f t="shared" si="31"/>
        <v>164700</v>
      </c>
      <c r="AL71" s="253">
        <f t="shared" si="31"/>
        <v>164700</v>
      </c>
      <c r="AM71" s="253">
        <f t="shared" si="31"/>
        <v>164700</v>
      </c>
      <c r="AN71" s="253">
        <f t="shared" si="31"/>
        <v>164700</v>
      </c>
      <c r="AO71" s="253">
        <f t="shared" si="31"/>
        <v>164700</v>
      </c>
      <c r="AP71" s="253">
        <f t="shared" si="31"/>
        <v>164700</v>
      </c>
      <c r="AQ71" s="253">
        <f t="shared" si="31"/>
        <v>366000</v>
      </c>
      <c r="AR71" s="253">
        <f t="shared" si="31"/>
        <v>366000</v>
      </c>
      <c r="AS71" s="253">
        <f t="shared" si="31"/>
        <v>366000</v>
      </c>
      <c r="AT71" s="253">
        <f t="shared" si="31"/>
        <v>366000</v>
      </c>
      <c r="AU71" s="253">
        <f t="shared" si="31"/>
        <v>366000</v>
      </c>
      <c r="AV71" s="253">
        <f t="shared" si="31"/>
        <v>366000</v>
      </c>
      <c r="AW71" s="253">
        <f t="shared" si="31"/>
        <v>366000</v>
      </c>
      <c r="AX71" s="253">
        <f t="shared" si="31"/>
        <v>366000</v>
      </c>
      <c r="AY71" s="253">
        <f t="shared" si="31"/>
        <v>366000</v>
      </c>
      <c r="AZ71" s="253">
        <f t="shared" si="31"/>
        <v>366000</v>
      </c>
      <c r="BA71" s="253">
        <f t="shared" si="31"/>
        <v>366000</v>
      </c>
      <c r="BB71" s="253">
        <f t="shared" si="31"/>
        <v>366000</v>
      </c>
      <c r="BC71" s="253">
        <f t="shared" si="31"/>
        <v>366000</v>
      </c>
      <c r="BD71" s="253">
        <f t="shared" si="31"/>
        <v>366000</v>
      </c>
      <c r="BE71" s="253">
        <f t="shared" si="31"/>
        <v>366000</v>
      </c>
      <c r="BF71" s="253">
        <f t="shared" si="31"/>
        <v>366000</v>
      </c>
      <c r="BG71" s="253">
        <f t="shared" si="31"/>
        <v>366000</v>
      </c>
      <c r="BH71" s="253">
        <f t="shared" si="31"/>
        <v>366000</v>
      </c>
      <c r="BI71" s="253">
        <f t="shared" si="31"/>
        <v>366000</v>
      </c>
      <c r="BJ71" s="253">
        <f t="shared" si="31"/>
        <v>366000</v>
      </c>
      <c r="BK71" s="253">
        <f t="shared" si="31"/>
        <v>366000</v>
      </c>
      <c r="BL71" s="253">
        <f t="shared" si="31"/>
        <v>366000</v>
      </c>
      <c r="BM71" s="253">
        <f t="shared" si="31"/>
        <v>366000</v>
      </c>
      <c r="BN71" s="253">
        <f t="shared" si="31"/>
        <v>366000</v>
      </c>
      <c r="BO71" s="253">
        <f t="shared" si="31"/>
        <v>366000</v>
      </c>
      <c r="BP71" s="253">
        <f t="shared" si="31"/>
        <v>366000</v>
      </c>
      <c r="BQ71" s="253">
        <f t="shared" si="31"/>
        <v>366000</v>
      </c>
      <c r="BR71" s="253">
        <f t="shared" si="31"/>
        <v>366000</v>
      </c>
      <c r="BS71" s="253">
        <f t="shared" si="31"/>
        <v>366000</v>
      </c>
      <c r="BT71" s="253">
        <f t="shared" si="31"/>
        <v>366000</v>
      </c>
      <c r="BU71" s="253">
        <f t="shared" si="31"/>
        <v>366000</v>
      </c>
      <c r="BV71" s="253">
        <f t="shared" si="31"/>
        <v>366000</v>
      </c>
      <c r="BW71" s="253">
        <f t="shared" ref="BW71:DV75" si="32">+IF($E71=0,BW7+BW39,IF($E71=30,BV7+BV39,IF($E71=60,BU7+BU39,BT7+BT39)))</f>
        <v>366000</v>
      </c>
      <c r="BX71" s="253">
        <f t="shared" si="32"/>
        <v>366000</v>
      </c>
      <c r="BY71" s="253">
        <f t="shared" si="32"/>
        <v>366000</v>
      </c>
      <c r="BZ71" s="253">
        <f t="shared" si="32"/>
        <v>366000</v>
      </c>
      <c r="CA71" s="253">
        <f t="shared" si="32"/>
        <v>366000</v>
      </c>
      <c r="CB71" s="253">
        <f t="shared" si="32"/>
        <v>366000</v>
      </c>
      <c r="CC71" s="253">
        <f t="shared" si="32"/>
        <v>366000</v>
      </c>
      <c r="CD71" s="253">
        <f t="shared" si="32"/>
        <v>366000</v>
      </c>
      <c r="CE71" s="253">
        <f t="shared" si="32"/>
        <v>366000</v>
      </c>
      <c r="CF71" s="253">
        <f t="shared" si="32"/>
        <v>366000</v>
      </c>
      <c r="CG71" s="253">
        <f t="shared" si="32"/>
        <v>366000</v>
      </c>
      <c r="CH71" s="253">
        <f t="shared" si="32"/>
        <v>366000</v>
      </c>
      <c r="CI71" s="253">
        <f t="shared" si="32"/>
        <v>366000</v>
      </c>
      <c r="CJ71" s="253">
        <f t="shared" si="32"/>
        <v>366000</v>
      </c>
      <c r="CK71" s="253">
        <f t="shared" si="32"/>
        <v>366000</v>
      </c>
      <c r="CL71" s="253">
        <f t="shared" si="32"/>
        <v>366000</v>
      </c>
      <c r="CM71" s="253">
        <f t="shared" si="32"/>
        <v>366000</v>
      </c>
      <c r="CN71" s="253">
        <f t="shared" si="32"/>
        <v>366000</v>
      </c>
      <c r="CO71" s="253">
        <f t="shared" si="32"/>
        <v>366000</v>
      </c>
      <c r="CP71" s="253">
        <f t="shared" si="32"/>
        <v>366000</v>
      </c>
      <c r="CQ71" s="253">
        <f t="shared" si="32"/>
        <v>366000</v>
      </c>
      <c r="CR71" s="253">
        <f t="shared" si="32"/>
        <v>366000</v>
      </c>
      <c r="CS71" s="253">
        <f t="shared" si="32"/>
        <v>366000</v>
      </c>
      <c r="CT71" s="253">
        <f t="shared" si="32"/>
        <v>366000</v>
      </c>
      <c r="CU71" s="253">
        <f t="shared" si="32"/>
        <v>366000</v>
      </c>
      <c r="CV71" s="253">
        <f t="shared" si="32"/>
        <v>366000</v>
      </c>
      <c r="CW71" s="253">
        <f t="shared" si="32"/>
        <v>366000</v>
      </c>
      <c r="CX71" s="253">
        <f t="shared" si="32"/>
        <v>366000</v>
      </c>
      <c r="CY71" s="253">
        <f t="shared" si="32"/>
        <v>366000</v>
      </c>
      <c r="CZ71" s="253">
        <f t="shared" si="32"/>
        <v>366000</v>
      </c>
      <c r="DA71" s="253">
        <f t="shared" si="32"/>
        <v>366000</v>
      </c>
      <c r="DB71" s="253">
        <f t="shared" si="32"/>
        <v>366000</v>
      </c>
      <c r="DC71" s="253">
        <f t="shared" si="32"/>
        <v>366000</v>
      </c>
      <c r="DD71" s="253">
        <f t="shared" si="32"/>
        <v>366000</v>
      </c>
      <c r="DE71" s="253">
        <f t="shared" si="32"/>
        <v>366000</v>
      </c>
      <c r="DF71" s="253">
        <f t="shared" si="32"/>
        <v>366000</v>
      </c>
      <c r="DG71" s="253">
        <f t="shared" si="32"/>
        <v>366000</v>
      </c>
      <c r="DH71" s="253">
        <f t="shared" si="32"/>
        <v>366000</v>
      </c>
      <c r="DI71" s="253">
        <f t="shared" si="32"/>
        <v>366000</v>
      </c>
      <c r="DJ71" s="253">
        <f t="shared" si="32"/>
        <v>366000</v>
      </c>
      <c r="DK71" s="253">
        <f t="shared" si="32"/>
        <v>366000</v>
      </c>
      <c r="DL71" s="253">
        <f t="shared" si="32"/>
        <v>366000</v>
      </c>
      <c r="DM71" s="253">
        <f t="shared" si="32"/>
        <v>366000</v>
      </c>
      <c r="DN71" s="253">
        <f t="shared" si="32"/>
        <v>366000</v>
      </c>
      <c r="DO71" s="253">
        <f t="shared" si="32"/>
        <v>366000</v>
      </c>
      <c r="DP71" s="253">
        <f t="shared" si="32"/>
        <v>366000</v>
      </c>
      <c r="DQ71" s="253">
        <f t="shared" si="32"/>
        <v>366000</v>
      </c>
      <c r="DR71" s="253">
        <f t="shared" si="32"/>
        <v>366000</v>
      </c>
      <c r="DS71" s="253">
        <f t="shared" si="32"/>
        <v>366000</v>
      </c>
      <c r="DT71" s="253">
        <f t="shared" si="32"/>
        <v>366000</v>
      </c>
      <c r="DU71" s="253">
        <f t="shared" si="32"/>
        <v>366000</v>
      </c>
      <c r="DV71" s="253">
        <f t="shared" si="32"/>
        <v>366000</v>
      </c>
    </row>
    <row r="72" spans="3:126" ht="15.6" thickTop="1" thickBot="1">
      <c r="C72" s="294" t="str">
        <f t="shared" ref="C72:C100" si="33">+C40</f>
        <v>Prodotto/Servizio 2</v>
      </c>
      <c r="E72" s="335">
        <f t="shared" ref="E72:E100" si="34">+E8</f>
        <v>0</v>
      </c>
      <c r="G72" s="253">
        <f t="shared" ref="G72:G100" si="35">+IF($E72=0,G8+G40,0)</f>
        <v>366000</v>
      </c>
      <c r="H72" s="253">
        <f t="shared" ref="H72:H100" si="36">+IF($E72=0,H8+H40,IF($E72=30,G8+G40,0))</f>
        <v>366000</v>
      </c>
      <c r="I72" s="253">
        <f t="shared" ref="I72:I100" si="37">+IF($E72=0,I8+I40,IF($E72=30,H8+H40,IF($E72=60,G8+G40,0)))</f>
        <v>366000</v>
      </c>
      <c r="J72" s="253">
        <f t="shared" ref="J72:Y87" si="38">+IF($E72=0,J8+J40,IF($E72=30,I8+I40,IF($E72=60,H8+H40,G8+G40)))</f>
        <v>366000</v>
      </c>
      <c r="K72" s="253">
        <f t="shared" si="31"/>
        <v>366000</v>
      </c>
      <c r="L72" s="253">
        <f t="shared" si="31"/>
        <v>366000</v>
      </c>
      <c r="M72" s="253">
        <f t="shared" si="31"/>
        <v>366000</v>
      </c>
      <c r="N72" s="253">
        <f t="shared" si="31"/>
        <v>366000</v>
      </c>
      <c r="O72" s="253">
        <f t="shared" si="31"/>
        <v>366000</v>
      </c>
      <c r="P72" s="253">
        <f t="shared" si="31"/>
        <v>366000</v>
      </c>
      <c r="Q72" s="253">
        <f t="shared" si="31"/>
        <v>366000</v>
      </c>
      <c r="R72" s="253">
        <f t="shared" si="31"/>
        <v>366000</v>
      </c>
      <c r="S72" s="253">
        <f t="shared" si="31"/>
        <v>366000</v>
      </c>
      <c r="T72" s="253">
        <f t="shared" si="31"/>
        <v>366000</v>
      </c>
      <c r="U72" s="253">
        <f t="shared" si="31"/>
        <v>366000</v>
      </c>
      <c r="V72" s="253">
        <f t="shared" si="31"/>
        <v>366000</v>
      </c>
      <c r="W72" s="253">
        <f t="shared" si="31"/>
        <v>366000</v>
      </c>
      <c r="X72" s="253">
        <f t="shared" si="31"/>
        <v>366000</v>
      </c>
      <c r="Y72" s="253">
        <f t="shared" si="31"/>
        <v>366000</v>
      </c>
      <c r="Z72" s="253">
        <f t="shared" si="31"/>
        <v>366000</v>
      </c>
      <c r="AA72" s="253">
        <f t="shared" si="31"/>
        <v>366000</v>
      </c>
      <c r="AB72" s="253">
        <f t="shared" si="31"/>
        <v>366000</v>
      </c>
      <c r="AC72" s="253">
        <f t="shared" si="31"/>
        <v>366000</v>
      </c>
      <c r="AD72" s="253">
        <f t="shared" si="31"/>
        <v>366000</v>
      </c>
      <c r="AE72" s="253">
        <f t="shared" si="31"/>
        <v>122000</v>
      </c>
      <c r="AF72" s="253">
        <f t="shared" si="31"/>
        <v>122000</v>
      </c>
      <c r="AG72" s="253">
        <f t="shared" si="31"/>
        <v>122000</v>
      </c>
      <c r="AH72" s="253">
        <f t="shared" si="31"/>
        <v>122000</v>
      </c>
      <c r="AI72" s="253">
        <f t="shared" si="31"/>
        <v>122000</v>
      </c>
      <c r="AJ72" s="253">
        <f t="shared" si="31"/>
        <v>122000</v>
      </c>
      <c r="AK72" s="253">
        <f t="shared" si="31"/>
        <v>122000</v>
      </c>
      <c r="AL72" s="253">
        <f t="shared" si="31"/>
        <v>122000</v>
      </c>
      <c r="AM72" s="253">
        <f t="shared" si="31"/>
        <v>122000</v>
      </c>
      <c r="AN72" s="253">
        <f t="shared" si="31"/>
        <v>122000</v>
      </c>
      <c r="AO72" s="253">
        <f t="shared" si="31"/>
        <v>122000</v>
      </c>
      <c r="AP72" s="253">
        <f t="shared" si="31"/>
        <v>122000</v>
      </c>
      <c r="AQ72" s="253">
        <f t="shared" si="31"/>
        <v>366000</v>
      </c>
      <c r="AR72" s="253">
        <f t="shared" si="31"/>
        <v>366000</v>
      </c>
      <c r="AS72" s="253">
        <f t="shared" si="31"/>
        <v>366000</v>
      </c>
      <c r="AT72" s="253">
        <f t="shared" si="31"/>
        <v>366000</v>
      </c>
      <c r="AU72" s="253">
        <f t="shared" si="31"/>
        <v>366000</v>
      </c>
      <c r="AV72" s="253">
        <f t="shared" si="31"/>
        <v>366000</v>
      </c>
      <c r="AW72" s="253">
        <f t="shared" si="31"/>
        <v>366000</v>
      </c>
      <c r="AX72" s="253">
        <f t="shared" si="31"/>
        <v>366000</v>
      </c>
      <c r="AY72" s="253">
        <f t="shared" si="31"/>
        <v>366000</v>
      </c>
      <c r="AZ72" s="253">
        <f t="shared" si="31"/>
        <v>366000</v>
      </c>
      <c r="BA72" s="253">
        <f t="shared" si="31"/>
        <v>366000</v>
      </c>
      <c r="BB72" s="253">
        <f t="shared" si="31"/>
        <v>366000</v>
      </c>
      <c r="BC72" s="253">
        <f t="shared" si="31"/>
        <v>366000</v>
      </c>
      <c r="BD72" s="253">
        <f t="shared" si="31"/>
        <v>366000</v>
      </c>
      <c r="BE72" s="253">
        <f t="shared" si="31"/>
        <v>366000</v>
      </c>
      <c r="BF72" s="253">
        <f t="shared" si="31"/>
        <v>366000</v>
      </c>
      <c r="BG72" s="253">
        <f t="shared" si="31"/>
        <v>366000</v>
      </c>
      <c r="BH72" s="253">
        <f t="shared" si="31"/>
        <v>366000</v>
      </c>
      <c r="BI72" s="253">
        <f t="shared" si="31"/>
        <v>366000</v>
      </c>
      <c r="BJ72" s="253">
        <f t="shared" si="31"/>
        <v>366000</v>
      </c>
      <c r="BK72" s="253">
        <f t="shared" si="31"/>
        <v>366000</v>
      </c>
      <c r="BL72" s="253">
        <f t="shared" si="31"/>
        <v>366000</v>
      </c>
      <c r="BM72" s="253">
        <f t="shared" si="31"/>
        <v>366000</v>
      </c>
      <c r="BN72" s="253">
        <f t="shared" si="31"/>
        <v>366000</v>
      </c>
      <c r="BO72" s="253">
        <f t="shared" si="31"/>
        <v>366000</v>
      </c>
      <c r="BP72" s="253">
        <f t="shared" si="31"/>
        <v>366000</v>
      </c>
      <c r="BQ72" s="253">
        <f t="shared" si="31"/>
        <v>366000</v>
      </c>
      <c r="BR72" s="253">
        <f t="shared" si="31"/>
        <v>366000</v>
      </c>
      <c r="BS72" s="253">
        <f t="shared" si="31"/>
        <v>366000</v>
      </c>
      <c r="BT72" s="253">
        <f t="shared" si="31"/>
        <v>366000</v>
      </c>
      <c r="BU72" s="253">
        <f t="shared" si="31"/>
        <v>366000</v>
      </c>
      <c r="BV72" s="253">
        <f t="shared" si="31"/>
        <v>366000</v>
      </c>
      <c r="BW72" s="253">
        <f t="shared" si="32"/>
        <v>366000</v>
      </c>
      <c r="BX72" s="253">
        <f t="shared" si="32"/>
        <v>366000</v>
      </c>
      <c r="BY72" s="253">
        <f t="shared" si="32"/>
        <v>366000</v>
      </c>
      <c r="BZ72" s="253">
        <f t="shared" si="32"/>
        <v>366000</v>
      </c>
      <c r="CA72" s="253">
        <f t="shared" si="32"/>
        <v>366000</v>
      </c>
      <c r="CB72" s="253">
        <f t="shared" si="32"/>
        <v>366000</v>
      </c>
      <c r="CC72" s="253">
        <f t="shared" si="32"/>
        <v>366000</v>
      </c>
      <c r="CD72" s="253">
        <f t="shared" si="32"/>
        <v>366000</v>
      </c>
      <c r="CE72" s="253">
        <f t="shared" si="32"/>
        <v>366000</v>
      </c>
      <c r="CF72" s="253">
        <f t="shared" si="32"/>
        <v>366000</v>
      </c>
      <c r="CG72" s="253">
        <f t="shared" si="32"/>
        <v>366000</v>
      </c>
      <c r="CH72" s="253">
        <f t="shared" si="32"/>
        <v>366000</v>
      </c>
      <c r="CI72" s="253">
        <f t="shared" si="32"/>
        <v>366000</v>
      </c>
      <c r="CJ72" s="253">
        <f t="shared" si="32"/>
        <v>366000</v>
      </c>
      <c r="CK72" s="253">
        <f t="shared" si="32"/>
        <v>366000</v>
      </c>
      <c r="CL72" s="253">
        <f t="shared" si="32"/>
        <v>366000</v>
      </c>
      <c r="CM72" s="253">
        <f t="shared" si="32"/>
        <v>366000</v>
      </c>
      <c r="CN72" s="253">
        <f t="shared" si="32"/>
        <v>366000</v>
      </c>
      <c r="CO72" s="253">
        <f t="shared" si="32"/>
        <v>366000</v>
      </c>
      <c r="CP72" s="253">
        <f t="shared" si="32"/>
        <v>366000</v>
      </c>
      <c r="CQ72" s="253">
        <f t="shared" si="32"/>
        <v>366000</v>
      </c>
      <c r="CR72" s="253">
        <f t="shared" si="32"/>
        <v>366000</v>
      </c>
      <c r="CS72" s="253">
        <f t="shared" si="32"/>
        <v>366000</v>
      </c>
      <c r="CT72" s="253">
        <f t="shared" si="32"/>
        <v>366000</v>
      </c>
      <c r="CU72" s="253">
        <f t="shared" si="32"/>
        <v>366000</v>
      </c>
      <c r="CV72" s="253">
        <f t="shared" si="32"/>
        <v>366000</v>
      </c>
      <c r="CW72" s="253">
        <f t="shared" si="32"/>
        <v>366000</v>
      </c>
      <c r="CX72" s="253">
        <f t="shared" si="32"/>
        <v>366000</v>
      </c>
      <c r="CY72" s="253">
        <f t="shared" si="32"/>
        <v>366000</v>
      </c>
      <c r="CZ72" s="253">
        <f t="shared" si="32"/>
        <v>366000</v>
      </c>
      <c r="DA72" s="253">
        <f t="shared" si="32"/>
        <v>366000</v>
      </c>
      <c r="DB72" s="253">
        <f t="shared" si="32"/>
        <v>366000</v>
      </c>
      <c r="DC72" s="253">
        <f t="shared" si="32"/>
        <v>366000</v>
      </c>
      <c r="DD72" s="253">
        <f t="shared" si="32"/>
        <v>366000</v>
      </c>
      <c r="DE72" s="253">
        <f t="shared" si="32"/>
        <v>366000</v>
      </c>
      <c r="DF72" s="253">
        <f t="shared" si="32"/>
        <v>366000</v>
      </c>
      <c r="DG72" s="253">
        <f t="shared" si="32"/>
        <v>366000</v>
      </c>
      <c r="DH72" s="253">
        <f t="shared" si="32"/>
        <v>366000</v>
      </c>
      <c r="DI72" s="253">
        <f t="shared" si="32"/>
        <v>366000</v>
      </c>
      <c r="DJ72" s="253">
        <f t="shared" si="32"/>
        <v>366000</v>
      </c>
      <c r="DK72" s="253">
        <f t="shared" si="32"/>
        <v>366000</v>
      </c>
      <c r="DL72" s="253">
        <f t="shared" si="32"/>
        <v>366000</v>
      </c>
      <c r="DM72" s="253">
        <f t="shared" si="32"/>
        <v>366000</v>
      </c>
      <c r="DN72" s="253">
        <f t="shared" si="32"/>
        <v>366000</v>
      </c>
      <c r="DO72" s="253">
        <f t="shared" si="32"/>
        <v>366000</v>
      </c>
      <c r="DP72" s="253">
        <f t="shared" si="32"/>
        <v>366000</v>
      </c>
      <c r="DQ72" s="253">
        <f t="shared" si="32"/>
        <v>366000</v>
      </c>
      <c r="DR72" s="253">
        <f t="shared" si="32"/>
        <v>366000</v>
      </c>
      <c r="DS72" s="253">
        <f t="shared" si="32"/>
        <v>366000</v>
      </c>
      <c r="DT72" s="253">
        <f t="shared" si="32"/>
        <v>366000</v>
      </c>
      <c r="DU72" s="253">
        <f t="shared" si="32"/>
        <v>366000</v>
      </c>
      <c r="DV72" s="253">
        <f t="shared" si="32"/>
        <v>366000</v>
      </c>
    </row>
    <row r="73" spans="3:126" ht="15.6" thickTop="1" thickBot="1">
      <c r="C73" s="294" t="str">
        <f t="shared" si="33"/>
        <v>Prodotto/Servizio 3</v>
      </c>
      <c r="E73" s="335">
        <f t="shared" si="34"/>
        <v>0</v>
      </c>
      <c r="G73" s="253">
        <f t="shared" si="35"/>
        <v>244000</v>
      </c>
      <c r="H73" s="253">
        <f t="shared" si="36"/>
        <v>244000</v>
      </c>
      <c r="I73" s="253">
        <f t="shared" si="37"/>
        <v>244000</v>
      </c>
      <c r="J73" s="253">
        <f t="shared" si="38"/>
        <v>244000</v>
      </c>
      <c r="K73" s="253">
        <f t="shared" si="31"/>
        <v>244000</v>
      </c>
      <c r="L73" s="253">
        <f t="shared" si="31"/>
        <v>244000</v>
      </c>
      <c r="M73" s="253">
        <f t="shared" si="31"/>
        <v>244000</v>
      </c>
      <c r="N73" s="253">
        <f t="shared" si="31"/>
        <v>244000</v>
      </c>
      <c r="O73" s="253">
        <f t="shared" si="31"/>
        <v>244000</v>
      </c>
      <c r="P73" s="253">
        <f t="shared" si="31"/>
        <v>244000</v>
      </c>
      <c r="Q73" s="253">
        <f t="shared" si="31"/>
        <v>244000</v>
      </c>
      <c r="R73" s="253">
        <f t="shared" si="31"/>
        <v>244000</v>
      </c>
      <c r="S73" s="253">
        <f t="shared" si="31"/>
        <v>244000</v>
      </c>
      <c r="T73" s="253">
        <f t="shared" si="31"/>
        <v>244000</v>
      </c>
      <c r="U73" s="253">
        <f t="shared" si="31"/>
        <v>244000</v>
      </c>
      <c r="V73" s="253">
        <f t="shared" si="31"/>
        <v>244000</v>
      </c>
      <c r="W73" s="253">
        <f t="shared" si="31"/>
        <v>244000</v>
      </c>
      <c r="X73" s="253">
        <f t="shared" si="31"/>
        <v>244000</v>
      </c>
      <c r="Y73" s="253">
        <f t="shared" si="31"/>
        <v>244000</v>
      </c>
      <c r="Z73" s="253">
        <f t="shared" si="31"/>
        <v>244000</v>
      </c>
      <c r="AA73" s="253">
        <f t="shared" si="31"/>
        <v>244000</v>
      </c>
      <c r="AB73" s="253">
        <f t="shared" si="31"/>
        <v>244000</v>
      </c>
      <c r="AC73" s="253">
        <f t="shared" si="31"/>
        <v>244000</v>
      </c>
      <c r="AD73" s="253">
        <f t="shared" si="31"/>
        <v>244000</v>
      </c>
      <c r="AE73" s="253">
        <f t="shared" si="31"/>
        <v>48800</v>
      </c>
      <c r="AF73" s="253">
        <f t="shared" si="31"/>
        <v>48800</v>
      </c>
      <c r="AG73" s="253">
        <f t="shared" si="31"/>
        <v>48800</v>
      </c>
      <c r="AH73" s="253">
        <f t="shared" si="31"/>
        <v>48800</v>
      </c>
      <c r="AI73" s="253">
        <f t="shared" si="31"/>
        <v>48800</v>
      </c>
      <c r="AJ73" s="253">
        <f t="shared" si="31"/>
        <v>48800</v>
      </c>
      <c r="AK73" s="253">
        <f t="shared" si="31"/>
        <v>48800</v>
      </c>
      <c r="AL73" s="253">
        <f t="shared" si="31"/>
        <v>48800</v>
      </c>
      <c r="AM73" s="253">
        <f t="shared" si="31"/>
        <v>48800</v>
      </c>
      <c r="AN73" s="253">
        <f t="shared" si="31"/>
        <v>48800</v>
      </c>
      <c r="AO73" s="253">
        <f t="shared" si="31"/>
        <v>48800</v>
      </c>
      <c r="AP73" s="253">
        <f t="shared" si="31"/>
        <v>48800</v>
      </c>
      <c r="AQ73" s="253">
        <f t="shared" si="31"/>
        <v>244000</v>
      </c>
      <c r="AR73" s="253">
        <f t="shared" si="31"/>
        <v>244000</v>
      </c>
      <c r="AS73" s="253">
        <f t="shared" si="31"/>
        <v>244000</v>
      </c>
      <c r="AT73" s="253">
        <f t="shared" si="31"/>
        <v>244000</v>
      </c>
      <c r="AU73" s="253">
        <f t="shared" si="31"/>
        <v>244000</v>
      </c>
      <c r="AV73" s="253">
        <f t="shared" si="31"/>
        <v>244000</v>
      </c>
      <c r="AW73" s="253">
        <f t="shared" si="31"/>
        <v>244000</v>
      </c>
      <c r="AX73" s="253">
        <f t="shared" si="31"/>
        <v>244000</v>
      </c>
      <c r="AY73" s="253">
        <f t="shared" si="31"/>
        <v>244000</v>
      </c>
      <c r="AZ73" s="253">
        <f t="shared" si="31"/>
        <v>244000</v>
      </c>
      <c r="BA73" s="253">
        <f t="shared" si="31"/>
        <v>244000</v>
      </c>
      <c r="BB73" s="253">
        <f t="shared" si="31"/>
        <v>244000</v>
      </c>
      <c r="BC73" s="253">
        <f t="shared" si="31"/>
        <v>244000</v>
      </c>
      <c r="BD73" s="253">
        <f t="shared" si="31"/>
        <v>244000</v>
      </c>
      <c r="BE73" s="253">
        <f t="shared" si="31"/>
        <v>244000</v>
      </c>
      <c r="BF73" s="253">
        <f t="shared" si="31"/>
        <v>244000</v>
      </c>
      <c r="BG73" s="253">
        <f t="shared" si="31"/>
        <v>244000</v>
      </c>
      <c r="BH73" s="253">
        <f t="shared" si="31"/>
        <v>244000</v>
      </c>
      <c r="BI73" s="253">
        <f t="shared" si="31"/>
        <v>244000</v>
      </c>
      <c r="BJ73" s="253">
        <f t="shared" si="31"/>
        <v>244000</v>
      </c>
      <c r="BK73" s="253">
        <f t="shared" si="31"/>
        <v>244000</v>
      </c>
      <c r="BL73" s="253">
        <f t="shared" si="31"/>
        <v>244000</v>
      </c>
      <c r="BM73" s="253">
        <f t="shared" si="31"/>
        <v>244000</v>
      </c>
      <c r="BN73" s="253">
        <f t="shared" si="31"/>
        <v>244000</v>
      </c>
      <c r="BO73" s="253">
        <f t="shared" si="31"/>
        <v>244000</v>
      </c>
      <c r="BP73" s="253">
        <f t="shared" si="31"/>
        <v>244000</v>
      </c>
      <c r="BQ73" s="253">
        <f t="shared" si="31"/>
        <v>244000</v>
      </c>
      <c r="BR73" s="253">
        <f t="shared" si="31"/>
        <v>244000</v>
      </c>
      <c r="BS73" s="253">
        <f t="shared" si="31"/>
        <v>244000</v>
      </c>
      <c r="BT73" s="253">
        <f t="shared" si="31"/>
        <v>244000</v>
      </c>
      <c r="BU73" s="253">
        <f t="shared" si="31"/>
        <v>244000</v>
      </c>
      <c r="BV73" s="253">
        <f t="shared" si="31"/>
        <v>244000</v>
      </c>
      <c r="BW73" s="253">
        <f t="shared" si="32"/>
        <v>244000</v>
      </c>
      <c r="BX73" s="253">
        <f t="shared" si="32"/>
        <v>244000</v>
      </c>
      <c r="BY73" s="253">
        <f t="shared" si="32"/>
        <v>244000</v>
      </c>
      <c r="BZ73" s="253">
        <f t="shared" si="32"/>
        <v>244000</v>
      </c>
      <c r="CA73" s="253">
        <f t="shared" si="32"/>
        <v>244000</v>
      </c>
      <c r="CB73" s="253">
        <f t="shared" si="32"/>
        <v>244000</v>
      </c>
      <c r="CC73" s="253">
        <f t="shared" si="32"/>
        <v>244000</v>
      </c>
      <c r="CD73" s="253">
        <f t="shared" si="32"/>
        <v>244000</v>
      </c>
      <c r="CE73" s="253">
        <f t="shared" si="32"/>
        <v>244000</v>
      </c>
      <c r="CF73" s="253">
        <f t="shared" si="32"/>
        <v>244000</v>
      </c>
      <c r="CG73" s="253">
        <f t="shared" si="32"/>
        <v>244000</v>
      </c>
      <c r="CH73" s="253">
        <f t="shared" si="32"/>
        <v>244000</v>
      </c>
      <c r="CI73" s="253">
        <f t="shared" si="32"/>
        <v>244000</v>
      </c>
      <c r="CJ73" s="253">
        <f t="shared" si="32"/>
        <v>244000</v>
      </c>
      <c r="CK73" s="253">
        <f t="shared" si="32"/>
        <v>244000</v>
      </c>
      <c r="CL73" s="253">
        <f t="shared" si="32"/>
        <v>244000</v>
      </c>
      <c r="CM73" s="253">
        <f t="shared" si="32"/>
        <v>244000</v>
      </c>
      <c r="CN73" s="253">
        <f t="shared" si="32"/>
        <v>244000</v>
      </c>
      <c r="CO73" s="253">
        <f t="shared" si="32"/>
        <v>244000</v>
      </c>
      <c r="CP73" s="253">
        <f t="shared" si="32"/>
        <v>244000</v>
      </c>
      <c r="CQ73" s="253">
        <f t="shared" si="32"/>
        <v>244000</v>
      </c>
      <c r="CR73" s="253">
        <f t="shared" si="32"/>
        <v>244000</v>
      </c>
      <c r="CS73" s="253">
        <f t="shared" si="32"/>
        <v>244000</v>
      </c>
      <c r="CT73" s="253">
        <f t="shared" si="32"/>
        <v>244000</v>
      </c>
      <c r="CU73" s="253">
        <f t="shared" si="32"/>
        <v>244000</v>
      </c>
      <c r="CV73" s="253">
        <f t="shared" si="32"/>
        <v>244000</v>
      </c>
      <c r="CW73" s="253">
        <f t="shared" si="32"/>
        <v>244000</v>
      </c>
      <c r="CX73" s="253">
        <f t="shared" si="32"/>
        <v>244000</v>
      </c>
      <c r="CY73" s="253">
        <f t="shared" si="32"/>
        <v>244000</v>
      </c>
      <c r="CZ73" s="253">
        <f t="shared" si="32"/>
        <v>244000</v>
      </c>
      <c r="DA73" s="253">
        <f t="shared" si="32"/>
        <v>244000</v>
      </c>
      <c r="DB73" s="253">
        <f t="shared" si="32"/>
        <v>244000</v>
      </c>
      <c r="DC73" s="253">
        <f t="shared" si="32"/>
        <v>244000</v>
      </c>
      <c r="DD73" s="253">
        <f t="shared" si="32"/>
        <v>244000</v>
      </c>
      <c r="DE73" s="253">
        <f t="shared" si="32"/>
        <v>244000</v>
      </c>
      <c r="DF73" s="253">
        <f t="shared" si="32"/>
        <v>244000</v>
      </c>
      <c r="DG73" s="253">
        <f t="shared" si="32"/>
        <v>244000</v>
      </c>
      <c r="DH73" s="253">
        <f t="shared" si="32"/>
        <v>244000</v>
      </c>
      <c r="DI73" s="253">
        <f t="shared" si="32"/>
        <v>244000</v>
      </c>
      <c r="DJ73" s="253">
        <f t="shared" si="32"/>
        <v>244000</v>
      </c>
      <c r="DK73" s="253">
        <f t="shared" si="32"/>
        <v>244000</v>
      </c>
      <c r="DL73" s="253">
        <f t="shared" si="32"/>
        <v>244000</v>
      </c>
      <c r="DM73" s="253">
        <f t="shared" si="32"/>
        <v>244000</v>
      </c>
      <c r="DN73" s="253">
        <f t="shared" si="32"/>
        <v>244000</v>
      </c>
      <c r="DO73" s="253">
        <f t="shared" si="32"/>
        <v>244000</v>
      </c>
      <c r="DP73" s="253">
        <f t="shared" si="32"/>
        <v>244000</v>
      </c>
      <c r="DQ73" s="253">
        <f t="shared" si="32"/>
        <v>244000</v>
      </c>
      <c r="DR73" s="253">
        <f t="shared" si="32"/>
        <v>244000</v>
      </c>
      <c r="DS73" s="253">
        <f t="shared" si="32"/>
        <v>244000</v>
      </c>
      <c r="DT73" s="253">
        <f t="shared" si="32"/>
        <v>244000</v>
      </c>
      <c r="DU73" s="253">
        <f t="shared" si="32"/>
        <v>244000</v>
      </c>
      <c r="DV73" s="253">
        <f t="shared" si="32"/>
        <v>244000</v>
      </c>
    </row>
    <row r="74" spans="3:126" ht="15.6" thickTop="1" thickBot="1">
      <c r="C74" s="294" t="str">
        <f t="shared" si="33"/>
        <v>Prodotto/Servizio 4</v>
      </c>
      <c r="E74" s="335">
        <f t="shared" si="34"/>
        <v>90</v>
      </c>
      <c r="G74" s="253">
        <f t="shared" si="35"/>
        <v>0</v>
      </c>
      <c r="H74" s="253">
        <f t="shared" si="36"/>
        <v>0</v>
      </c>
      <c r="I74" s="253">
        <f t="shared" si="37"/>
        <v>0</v>
      </c>
      <c r="J74" s="253">
        <f t="shared" si="38"/>
        <v>0</v>
      </c>
      <c r="K74" s="253">
        <f t="shared" si="31"/>
        <v>0</v>
      </c>
      <c r="L74" s="253">
        <f t="shared" si="31"/>
        <v>0</v>
      </c>
      <c r="M74" s="253">
        <f t="shared" si="31"/>
        <v>0</v>
      </c>
      <c r="N74" s="253">
        <f t="shared" si="31"/>
        <v>0</v>
      </c>
      <c r="O74" s="253">
        <f t="shared" si="31"/>
        <v>0</v>
      </c>
      <c r="P74" s="253">
        <f t="shared" si="31"/>
        <v>0</v>
      </c>
      <c r="Q74" s="253">
        <f t="shared" si="31"/>
        <v>0</v>
      </c>
      <c r="R74" s="253">
        <f t="shared" si="31"/>
        <v>0</v>
      </c>
      <c r="S74" s="253">
        <f t="shared" si="31"/>
        <v>0</v>
      </c>
      <c r="T74" s="253">
        <f t="shared" si="31"/>
        <v>0</v>
      </c>
      <c r="U74" s="253">
        <f t="shared" si="31"/>
        <v>0</v>
      </c>
      <c r="V74" s="253">
        <f t="shared" si="31"/>
        <v>0</v>
      </c>
      <c r="W74" s="253">
        <f t="shared" si="31"/>
        <v>0</v>
      </c>
      <c r="X74" s="253">
        <f t="shared" si="31"/>
        <v>0</v>
      </c>
      <c r="Y74" s="253">
        <f t="shared" si="31"/>
        <v>0</v>
      </c>
      <c r="Z74" s="253">
        <f t="shared" si="31"/>
        <v>0</v>
      </c>
      <c r="AA74" s="253">
        <f t="shared" si="31"/>
        <v>0</v>
      </c>
      <c r="AB74" s="253">
        <f t="shared" si="31"/>
        <v>0</v>
      </c>
      <c r="AC74" s="253">
        <f t="shared" si="31"/>
        <v>0</v>
      </c>
      <c r="AD74" s="253">
        <f t="shared" si="31"/>
        <v>0</v>
      </c>
      <c r="AE74" s="253">
        <f t="shared" si="31"/>
        <v>0</v>
      </c>
      <c r="AF74" s="253">
        <f t="shared" si="31"/>
        <v>0</v>
      </c>
      <c r="AG74" s="253">
        <f t="shared" si="31"/>
        <v>0</v>
      </c>
      <c r="AH74" s="253">
        <f t="shared" si="31"/>
        <v>0</v>
      </c>
      <c r="AI74" s="253">
        <f t="shared" si="31"/>
        <v>0</v>
      </c>
      <c r="AJ74" s="253">
        <f t="shared" si="31"/>
        <v>0</v>
      </c>
      <c r="AK74" s="253">
        <f t="shared" si="31"/>
        <v>0</v>
      </c>
      <c r="AL74" s="253">
        <f t="shared" si="31"/>
        <v>0</v>
      </c>
      <c r="AM74" s="253">
        <f t="shared" si="31"/>
        <v>0</v>
      </c>
      <c r="AN74" s="253">
        <f t="shared" si="31"/>
        <v>0</v>
      </c>
      <c r="AO74" s="253">
        <f t="shared" si="31"/>
        <v>0</v>
      </c>
      <c r="AP74" s="253">
        <f t="shared" si="31"/>
        <v>0</v>
      </c>
      <c r="AQ74" s="253">
        <f t="shared" si="31"/>
        <v>0</v>
      </c>
      <c r="AR74" s="253">
        <f t="shared" si="31"/>
        <v>0</v>
      </c>
      <c r="AS74" s="253">
        <f t="shared" si="31"/>
        <v>0</v>
      </c>
      <c r="AT74" s="253">
        <f t="shared" si="31"/>
        <v>0</v>
      </c>
      <c r="AU74" s="253">
        <f t="shared" si="31"/>
        <v>0</v>
      </c>
      <c r="AV74" s="253">
        <f t="shared" si="31"/>
        <v>0</v>
      </c>
      <c r="AW74" s="253">
        <f t="shared" si="31"/>
        <v>0</v>
      </c>
      <c r="AX74" s="253">
        <f t="shared" si="31"/>
        <v>0</v>
      </c>
      <c r="AY74" s="253">
        <f t="shared" si="31"/>
        <v>0</v>
      </c>
      <c r="AZ74" s="253">
        <f t="shared" si="31"/>
        <v>0</v>
      </c>
      <c r="BA74" s="253">
        <f t="shared" si="31"/>
        <v>0</v>
      </c>
      <c r="BB74" s="253">
        <f t="shared" si="31"/>
        <v>0</v>
      </c>
      <c r="BC74" s="253">
        <f t="shared" si="31"/>
        <v>0</v>
      </c>
      <c r="BD74" s="253">
        <f t="shared" si="31"/>
        <v>0</v>
      </c>
      <c r="BE74" s="253">
        <f t="shared" si="31"/>
        <v>0</v>
      </c>
      <c r="BF74" s="253">
        <f t="shared" si="31"/>
        <v>0</v>
      </c>
      <c r="BG74" s="253">
        <f t="shared" si="31"/>
        <v>0</v>
      </c>
      <c r="BH74" s="253">
        <f t="shared" si="31"/>
        <v>0</v>
      </c>
      <c r="BI74" s="253">
        <f t="shared" si="31"/>
        <v>0</v>
      </c>
      <c r="BJ74" s="253">
        <f t="shared" si="31"/>
        <v>0</v>
      </c>
      <c r="BK74" s="253">
        <f t="shared" si="31"/>
        <v>0</v>
      </c>
      <c r="BL74" s="253">
        <f t="shared" si="31"/>
        <v>0</v>
      </c>
      <c r="BM74" s="253">
        <f t="shared" si="31"/>
        <v>0</v>
      </c>
      <c r="BN74" s="253">
        <f t="shared" si="31"/>
        <v>0</v>
      </c>
      <c r="BO74" s="253">
        <f t="shared" si="31"/>
        <v>0</v>
      </c>
      <c r="BP74" s="253">
        <f t="shared" si="31"/>
        <v>0</v>
      </c>
      <c r="BQ74" s="253">
        <f t="shared" si="31"/>
        <v>0</v>
      </c>
      <c r="BR74" s="253">
        <f t="shared" si="31"/>
        <v>0</v>
      </c>
      <c r="BS74" s="253">
        <f t="shared" si="31"/>
        <v>0</v>
      </c>
      <c r="BT74" s="253">
        <f t="shared" si="31"/>
        <v>0</v>
      </c>
      <c r="BU74" s="253">
        <f t="shared" si="31"/>
        <v>0</v>
      </c>
      <c r="BV74" s="253">
        <f t="shared" ref="BV74:CK89" si="39">+IF($E74=0,BV10+BV42,IF($E74=30,BU10+BU42,IF($E74=60,BT10+BT42,BS10+BS42)))</f>
        <v>0</v>
      </c>
      <c r="BW74" s="253">
        <f t="shared" si="32"/>
        <v>0</v>
      </c>
      <c r="BX74" s="253">
        <f t="shared" si="32"/>
        <v>0</v>
      </c>
      <c r="BY74" s="253">
        <f t="shared" si="32"/>
        <v>0</v>
      </c>
      <c r="BZ74" s="253">
        <f t="shared" si="32"/>
        <v>0</v>
      </c>
      <c r="CA74" s="253">
        <f t="shared" si="32"/>
        <v>0</v>
      </c>
      <c r="CB74" s="253">
        <f t="shared" si="32"/>
        <v>0</v>
      </c>
      <c r="CC74" s="253">
        <f t="shared" si="32"/>
        <v>0</v>
      </c>
      <c r="CD74" s="253">
        <f t="shared" si="32"/>
        <v>0</v>
      </c>
      <c r="CE74" s="253">
        <f t="shared" si="32"/>
        <v>0</v>
      </c>
      <c r="CF74" s="253">
        <f t="shared" si="32"/>
        <v>0</v>
      </c>
      <c r="CG74" s="253">
        <f t="shared" si="32"/>
        <v>0</v>
      </c>
      <c r="CH74" s="253">
        <f t="shared" si="32"/>
        <v>0</v>
      </c>
      <c r="CI74" s="253">
        <f t="shared" si="32"/>
        <v>0</v>
      </c>
      <c r="CJ74" s="253">
        <f t="shared" si="32"/>
        <v>0</v>
      </c>
      <c r="CK74" s="253">
        <f t="shared" si="32"/>
        <v>0</v>
      </c>
      <c r="CL74" s="253">
        <f t="shared" si="32"/>
        <v>0</v>
      </c>
      <c r="CM74" s="253">
        <f t="shared" si="32"/>
        <v>0</v>
      </c>
      <c r="CN74" s="253">
        <f t="shared" si="32"/>
        <v>0</v>
      </c>
      <c r="CO74" s="253">
        <f t="shared" si="32"/>
        <v>0</v>
      </c>
      <c r="CP74" s="253">
        <f t="shared" si="32"/>
        <v>0</v>
      </c>
      <c r="CQ74" s="253">
        <f t="shared" si="32"/>
        <v>0</v>
      </c>
      <c r="CR74" s="253">
        <f t="shared" si="32"/>
        <v>0</v>
      </c>
      <c r="CS74" s="253">
        <f t="shared" si="32"/>
        <v>0</v>
      </c>
      <c r="CT74" s="253">
        <f t="shared" si="32"/>
        <v>0</v>
      </c>
      <c r="CU74" s="253">
        <f t="shared" si="32"/>
        <v>0</v>
      </c>
      <c r="CV74" s="253">
        <f t="shared" si="32"/>
        <v>0</v>
      </c>
      <c r="CW74" s="253">
        <f t="shared" si="32"/>
        <v>0</v>
      </c>
      <c r="CX74" s="253">
        <f t="shared" si="32"/>
        <v>0</v>
      </c>
      <c r="CY74" s="253">
        <f t="shared" si="32"/>
        <v>0</v>
      </c>
      <c r="CZ74" s="253">
        <f t="shared" si="32"/>
        <v>0</v>
      </c>
      <c r="DA74" s="253">
        <f t="shared" si="32"/>
        <v>0</v>
      </c>
      <c r="DB74" s="253">
        <f t="shared" si="32"/>
        <v>0</v>
      </c>
      <c r="DC74" s="253">
        <f t="shared" si="32"/>
        <v>0</v>
      </c>
      <c r="DD74" s="253">
        <f t="shared" si="32"/>
        <v>0</v>
      </c>
      <c r="DE74" s="253">
        <f t="shared" si="32"/>
        <v>0</v>
      </c>
      <c r="DF74" s="253">
        <f t="shared" si="32"/>
        <v>0</v>
      </c>
      <c r="DG74" s="253">
        <f t="shared" si="32"/>
        <v>0</v>
      </c>
      <c r="DH74" s="253">
        <f t="shared" si="32"/>
        <v>0</v>
      </c>
      <c r="DI74" s="253">
        <f t="shared" si="32"/>
        <v>0</v>
      </c>
      <c r="DJ74" s="253">
        <f t="shared" si="32"/>
        <v>0</v>
      </c>
      <c r="DK74" s="253">
        <f t="shared" si="32"/>
        <v>0</v>
      </c>
      <c r="DL74" s="253">
        <f t="shared" si="32"/>
        <v>0</v>
      </c>
      <c r="DM74" s="253">
        <f t="shared" si="32"/>
        <v>0</v>
      </c>
      <c r="DN74" s="253">
        <f t="shared" si="32"/>
        <v>0</v>
      </c>
      <c r="DO74" s="253">
        <f t="shared" si="32"/>
        <v>0</v>
      </c>
      <c r="DP74" s="253">
        <f t="shared" si="32"/>
        <v>0</v>
      </c>
      <c r="DQ74" s="253">
        <f t="shared" si="32"/>
        <v>0</v>
      </c>
      <c r="DR74" s="253">
        <f t="shared" si="32"/>
        <v>0</v>
      </c>
      <c r="DS74" s="253">
        <f t="shared" si="32"/>
        <v>0</v>
      </c>
      <c r="DT74" s="253">
        <f t="shared" si="32"/>
        <v>0</v>
      </c>
      <c r="DU74" s="253">
        <f t="shared" si="32"/>
        <v>0</v>
      </c>
      <c r="DV74" s="253">
        <f t="shared" si="32"/>
        <v>0</v>
      </c>
    </row>
    <row r="75" spans="3:126" ht="15.6" thickTop="1" thickBot="1">
      <c r="C75" s="294" t="str">
        <f t="shared" si="33"/>
        <v>Prodotto/Servizio 5</v>
      </c>
      <c r="E75" s="335">
        <f t="shared" si="34"/>
        <v>30</v>
      </c>
      <c r="G75" s="253">
        <f t="shared" si="35"/>
        <v>0</v>
      </c>
      <c r="H75" s="253">
        <f t="shared" si="36"/>
        <v>0</v>
      </c>
      <c r="I75" s="253">
        <f t="shared" si="37"/>
        <v>0</v>
      </c>
      <c r="J75" s="253">
        <f t="shared" si="38"/>
        <v>0</v>
      </c>
      <c r="K75" s="253">
        <f t="shared" si="38"/>
        <v>0</v>
      </c>
      <c r="L75" s="253">
        <f t="shared" si="38"/>
        <v>0</v>
      </c>
      <c r="M75" s="253">
        <f t="shared" si="38"/>
        <v>0</v>
      </c>
      <c r="N75" s="253">
        <f t="shared" si="38"/>
        <v>0</v>
      </c>
      <c r="O75" s="253">
        <f t="shared" si="38"/>
        <v>0</v>
      </c>
      <c r="P75" s="253">
        <f t="shared" si="38"/>
        <v>0</v>
      </c>
      <c r="Q75" s="253">
        <f t="shared" si="38"/>
        <v>0</v>
      </c>
      <c r="R75" s="253">
        <f t="shared" si="38"/>
        <v>0</v>
      </c>
      <c r="S75" s="253">
        <f t="shared" si="38"/>
        <v>0</v>
      </c>
      <c r="T75" s="253">
        <f t="shared" si="38"/>
        <v>0</v>
      </c>
      <c r="U75" s="253">
        <f t="shared" si="38"/>
        <v>0</v>
      </c>
      <c r="V75" s="253">
        <f t="shared" si="38"/>
        <v>0</v>
      </c>
      <c r="W75" s="253">
        <f t="shared" si="38"/>
        <v>0</v>
      </c>
      <c r="X75" s="253">
        <f t="shared" si="38"/>
        <v>0</v>
      </c>
      <c r="Y75" s="253">
        <f t="shared" si="38"/>
        <v>0</v>
      </c>
      <c r="Z75" s="253">
        <f t="shared" ref="Z75:BU80" si="40">+IF($E75=0,Z11+Z43,IF($E75=30,Y11+Y43,IF($E75=60,X11+X43,W11+W43)))</f>
        <v>0</v>
      </c>
      <c r="AA75" s="253">
        <f t="shared" si="40"/>
        <v>0</v>
      </c>
      <c r="AB75" s="253">
        <f t="shared" si="40"/>
        <v>0</v>
      </c>
      <c r="AC75" s="253">
        <f t="shared" si="40"/>
        <v>0</v>
      </c>
      <c r="AD75" s="253">
        <f t="shared" si="40"/>
        <v>0</v>
      </c>
      <c r="AE75" s="253">
        <f t="shared" si="40"/>
        <v>0</v>
      </c>
      <c r="AF75" s="253">
        <f t="shared" si="40"/>
        <v>0</v>
      </c>
      <c r="AG75" s="253">
        <f t="shared" si="40"/>
        <v>0</v>
      </c>
      <c r="AH75" s="253">
        <f t="shared" si="40"/>
        <v>0</v>
      </c>
      <c r="AI75" s="253">
        <f t="shared" si="40"/>
        <v>0</v>
      </c>
      <c r="AJ75" s="253">
        <f t="shared" si="40"/>
        <v>0</v>
      </c>
      <c r="AK75" s="253">
        <f t="shared" si="40"/>
        <v>0</v>
      </c>
      <c r="AL75" s="253">
        <f t="shared" si="40"/>
        <v>0</v>
      </c>
      <c r="AM75" s="253">
        <f t="shared" si="40"/>
        <v>0</v>
      </c>
      <c r="AN75" s="253">
        <f t="shared" si="40"/>
        <v>0</v>
      </c>
      <c r="AO75" s="253">
        <f t="shared" si="40"/>
        <v>0</v>
      </c>
      <c r="AP75" s="253">
        <f t="shared" si="40"/>
        <v>0</v>
      </c>
      <c r="AQ75" s="253">
        <f t="shared" si="40"/>
        <v>0</v>
      </c>
      <c r="AR75" s="253">
        <f t="shared" si="40"/>
        <v>0</v>
      </c>
      <c r="AS75" s="253">
        <f t="shared" si="40"/>
        <v>0</v>
      </c>
      <c r="AT75" s="253">
        <f t="shared" si="40"/>
        <v>0</v>
      </c>
      <c r="AU75" s="253">
        <f t="shared" si="40"/>
        <v>0</v>
      </c>
      <c r="AV75" s="253">
        <f t="shared" si="40"/>
        <v>0</v>
      </c>
      <c r="AW75" s="253">
        <f t="shared" si="40"/>
        <v>0</v>
      </c>
      <c r="AX75" s="253">
        <f t="shared" si="40"/>
        <v>0</v>
      </c>
      <c r="AY75" s="253">
        <f t="shared" si="40"/>
        <v>0</v>
      </c>
      <c r="AZ75" s="253">
        <f t="shared" si="40"/>
        <v>0</v>
      </c>
      <c r="BA75" s="253">
        <f t="shared" si="40"/>
        <v>0</v>
      </c>
      <c r="BB75" s="253">
        <f t="shared" si="40"/>
        <v>0</v>
      </c>
      <c r="BC75" s="253">
        <f t="shared" si="40"/>
        <v>0</v>
      </c>
      <c r="BD75" s="253">
        <f t="shared" si="40"/>
        <v>0</v>
      </c>
      <c r="BE75" s="253">
        <f t="shared" si="40"/>
        <v>0</v>
      </c>
      <c r="BF75" s="253">
        <f t="shared" si="40"/>
        <v>0</v>
      </c>
      <c r="BG75" s="253">
        <f t="shared" si="40"/>
        <v>0</v>
      </c>
      <c r="BH75" s="253">
        <f t="shared" si="40"/>
        <v>0</v>
      </c>
      <c r="BI75" s="253">
        <f t="shared" si="40"/>
        <v>0</v>
      </c>
      <c r="BJ75" s="253">
        <f t="shared" si="40"/>
        <v>0</v>
      </c>
      <c r="BK75" s="253">
        <f t="shared" si="40"/>
        <v>0</v>
      </c>
      <c r="BL75" s="253">
        <f t="shared" si="40"/>
        <v>0</v>
      </c>
      <c r="BM75" s="253">
        <f t="shared" si="40"/>
        <v>0</v>
      </c>
      <c r="BN75" s="253">
        <f t="shared" si="40"/>
        <v>0</v>
      </c>
      <c r="BO75" s="253">
        <f t="shared" si="40"/>
        <v>0</v>
      </c>
      <c r="BP75" s="253">
        <f t="shared" si="40"/>
        <v>0</v>
      </c>
      <c r="BQ75" s="253">
        <f t="shared" si="40"/>
        <v>0</v>
      </c>
      <c r="BR75" s="253">
        <f t="shared" si="40"/>
        <v>0</v>
      </c>
      <c r="BS75" s="253">
        <f t="shared" si="40"/>
        <v>0</v>
      </c>
      <c r="BT75" s="253">
        <f t="shared" si="40"/>
        <v>0</v>
      </c>
      <c r="BU75" s="253">
        <f t="shared" si="40"/>
        <v>0</v>
      </c>
      <c r="BV75" s="253">
        <f t="shared" si="39"/>
        <v>0</v>
      </c>
      <c r="BW75" s="253">
        <f t="shared" si="32"/>
        <v>0</v>
      </c>
      <c r="BX75" s="253">
        <f t="shared" si="32"/>
        <v>0</v>
      </c>
      <c r="BY75" s="253">
        <f t="shared" si="32"/>
        <v>0</v>
      </c>
      <c r="BZ75" s="253">
        <f t="shared" si="32"/>
        <v>0</v>
      </c>
      <c r="CA75" s="253">
        <f t="shared" si="32"/>
        <v>0</v>
      </c>
      <c r="CB75" s="253">
        <f t="shared" si="32"/>
        <v>0</v>
      </c>
      <c r="CC75" s="253">
        <f t="shared" si="32"/>
        <v>0</v>
      </c>
      <c r="CD75" s="253">
        <f t="shared" si="32"/>
        <v>0</v>
      </c>
      <c r="CE75" s="253">
        <f t="shared" si="32"/>
        <v>0</v>
      </c>
      <c r="CF75" s="253">
        <f t="shared" si="32"/>
        <v>0</v>
      </c>
      <c r="CG75" s="253">
        <f t="shared" si="32"/>
        <v>0</v>
      </c>
      <c r="CH75" s="253">
        <f t="shared" si="32"/>
        <v>0</v>
      </c>
      <c r="CI75" s="253">
        <f t="shared" si="32"/>
        <v>0</v>
      </c>
      <c r="CJ75" s="253">
        <f t="shared" si="32"/>
        <v>0</v>
      </c>
      <c r="CK75" s="253">
        <f t="shared" si="32"/>
        <v>0</v>
      </c>
      <c r="CL75" s="253">
        <f t="shared" si="32"/>
        <v>0</v>
      </c>
      <c r="CM75" s="253">
        <f t="shared" si="32"/>
        <v>0</v>
      </c>
      <c r="CN75" s="253">
        <f t="shared" si="32"/>
        <v>0</v>
      </c>
      <c r="CO75" s="253">
        <f t="shared" si="32"/>
        <v>0</v>
      </c>
      <c r="CP75" s="253">
        <f t="shared" si="32"/>
        <v>0</v>
      </c>
      <c r="CQ75" s="253">
        <f t="shared" si="32"/>
        <v>0</v>
      </c>
      <c r="CR75" s="253">
        <f t="shared" si="32"/>
        <v>0</v>
      </c>
      <c r="CS75" s="253">
        <f t="shared" si="32"/>
        <v>0</v>
      </c>
      <c r="CT75" s="253">
        <f t="shared" si="32"/>
        <v>0</v>
      </c>
      <c r="CU75" s="253">
        <f t="shared" si="32"/>
        <v>0</v>
      </c>
      <c r="CV75" s="253">
        <f t="shared" si="32"/>
        <v>0</v>
      </c>
      <c r="CW75" s="253">
        <f t="shared" si="32"/>
        <v>0</v>
      </c>
      <c r="CX75" s="253">
        <f t="shared" si="32"/>
        <v>0</v>
      </c>
      <c r="CY75" s="253">
        <f t="shared" si="32"/>
        <v>0</v>
      </c>
      <c r="CZ75" s="253">
        <f t="shared" si="32"/>
        <v>0</v>
      </c>
      <c r="DA75" s="253">
        <f t="shared" si="32"/>
        <v>0</v>
      </c>
      <c r="DB75" s="253">
        <f t="shared" si="32"/>
        <v>0</v>
      </c>
      <c r="DC75" s="253">
        <f t="shared" si="32"/>
        <v>0</v>
      </c>
      <c r="DD75" s="253">
        <f t="shared" si="32"/>
        <v>0</v>
      </c>
      <c r="DE75" s="253">
        <f t="shared" si="32"/>
        <v>0</v>
      </c>
      <c r="DF75" s="253">
        <f t="shared" si="32"/>
        <v>0</v>
      </c>
      <c r="DG75" s="253">
        <f t="shared" si="32"/>
        <v>0</v>
      </c>
      <c r="DH75" s="253">
        <f t="shared" si="32"/>
        <v>0</v>
      </c>
      <c r="DI75" s="253">
        <f t="shared" si="32"/>
        <v>0</v>
      </c>
      <c r="DJ75" s="253">
        <f t="shared" si="32"/>
        <v>0</v>
      </c>
      <c r="DK75" s="253">
        <f t="shared" si="32"/>
        <v>0</v>
      </c>
      <c r="DL75" s="253">
        <f t="shared" si="32"/>
        <v>0</v>
      </c>
      <c r="DM75" s="253">
        <f t="shared" si="32"/>
        <v>0</v>
      </c>
      <c r="DN75" s="253">
        <f t="shared" si="32"/>
        <v>0</v>
      </c>
      <c r="DO75" s="253">
        <f t="shared" si="32"/>
        <v>0</v>
      </c>
      <c r="DP75" s="253">
        <f t="shared" si="32"/>
        <v>0</v>
      </c>
      <c r="DQ75" s="253">
        <f t="shared" si="32"/>
        <v>0</v>
      </c>
      <c r="DR75" s="253">
        <f t="shared" ref="DR75:DV90" si="41">+IF($E75=0,DR11+DR43,IF($E75=30,DQ11+DQ43,IF($E75=60,DP11+DP43,DO11+DO43)))</f>
        <v>0</v>
      </c>
      <c r="DS75" s="253">
        <f t="shared" si="41"/>
        <v>0</v>
      </c>
      <c r="DT75" s="253">
        <f t="shared" si="41"/>
        <v>0</v>
      </c>
      <c r="DU75" s="253">
        <f t="shared" si="41"/>
        <v>0</v>
      </c>
      <c r="DV75" s="253">
        <f t="shared" si="41"/>
        <v>0</v>
      </c>
    </row>
    <row r="76" spans="3:126" ht="15.6" thickTop="1" thickBot="1">
      <c r="C76" s="294" t="str">
        <f t="shared" si="33"/>
        <v>Prodotto/Servizio 6</v>
      </c>
      <c r="E76" s="335">
        <f t="shared" si="34"/>
        <v>30</v>
      </c>
      <c r="G76" s="253">
        <f t="shared" si="35"/>
        <v>0</v>
      </c>
      <c r="H76" s="253">
        <f t="shared" si="36"/>
        <v>0</v>
      </c>
      <c r="I76" s="253">
        <f t="shared" si="37"/>
        <v>0</v>
      </c>
      <c r="J76" s="253">
        <f t="shared" si="38"/>
        <v>0</v>
      </c>
      <c r="K76" s="253">
        <f t="shared" si="38"/>
        <v>0</v>
      </c>
      <c r="L76" s="253">
        <f t="shared" si="38"/>
        <v>0</v>
      </c>
      <c r="M76" s="253">
        <f t="shared" si="38"/>
        <v>0</v>
      </c>
      <c r="N76" s="253">
        <f t="shared" si="38"/>
        <v>0</v>
      </c>
      <c r="O76" s="253">
        <f t="shared" si="38"/>
        <v>0</v>
      </c>
      <c r="P76" s="253">
        <f t="shared" si="38"/>
        <v>0</v>
      </c>
      <c r="Q76" s="253">
        <f t="shared" si="38"/>
        <v>0</v>
      </c>
      <c r="R76" s="253">
        <f t="shared" si="38"/>
        <v>0</v>
      </c>
      <c r="S76" s="253">
        <f t="shared" si="38"/>
        <v>0</v>
      </c>
      <c r="T76" s="253">
        <f t="shared" si="38"/>
        <v>0</v>
      </c>
      <c r="U76" s="253">
        <f t="shared" si="38"/>
        <v>0</v>
      </c>
      <c r="V76" s="253">
        <f t="shared" si="38"/>
        <v>0</v>
      </c>
      <c r="W76" s="253">
        <f t="shared" si="38"/>
        <v>0</v>
      </c>
      <c r="X76" s="253">
        <f t="shared" si="38"/>
        <v>0</v>
      </c>
      <c r="Y76" s="253">
        <f t="shared" si="38"/>
        <v>0</v>
      </c>
      <c r="Z76" s="253">
        <f t="shared" si="40"/>
        <v>0</v>
      </c>
      <c r="AA76" s="253">
        <f t="shared" si="40"/>
        <v>0</v>
      </c>
      <c r="AB76" s="253">
        <f t="shared" si="40"/>
        <v>0</v>
      </c>
      <c r="AC76" s="253">
        <f t="shared" si="40"/>
        <v>0</v>
      </c>
      <c r="AD76" s="253">
        <f t="shared" si="40"/>
        <v>0</v>
      </c>
      <c r="AE76" s="253">
        <f t="shared" si="40"/>
        <v>0</v>
      </c>
      <c r="AF76" s="253">
        <f t="shared" si="40"/>
        <v>0</v>
      </c>
      <c r="AG76" s="253">
        <f t="shared" si="40"/>
        <v>0</v>
      </c>
      <c r="AH76" s="253">
        <f t="shared" si="40"/>
        <v>0</v>
      </c>
      <c r="AI76" s="253">
        <f t="shared" si="40"/>
        <v>0</v>
      </c>
      <c r="AJ76" s="253">
        <f t="shared" si="40"/>
        <v>0</v>
      </c>
      <c r="AK76" s="253">
        <f t="shared" si="40"/>
        <v>0</v>
      </c>
      <c r="AL76" s="253">
        <f t="shared" si="40"/>
        <v>0</v>
      </c>
      <c r="AM76" s="253">
        <f t="shared" si="40"/>
        <v>0</v>
      </c>
      <c r="AN76" s="253">
        <f t="shared" si="40"/>
        <v>0</v>
      </c>
      <c r="AO76" s="253">
        <f t="shared" si="40"/>
        <v>0</v>
      </c>
      <c r="AP76" s="253">
        <f t="shared" si="40"/>
        <v>0</v>
      </c>
      <c r="AQ76" s="253">
        <f t="shared" si="40"/>
        <v>0</v>
      </c>
      <c r="AR76" s="253">
        <f t="shared" si="40"/>
        <v>0</v>
      </c>
      <c r="AS76" s="253">
        <f t="shared" si="40"/>
        <v>0</v>
      </c>
      <c r="AT76" s="253">
        <f t="shared" si="40"/>
        <v>0</v>
      </c>
      <c r="AU76" s="253">
        <f t="shared" si="40"/>
        <v>0</v>
      </c>
      <c r="AV76" s="253">
        <f t="shared" si="40"/>
        <v>0</v>
      </c>
      <c r="AW76" s="253">
        <f t="shared" si="40"/>
        <v>0</v>
      </c>
      <c r="AX76" s="253">
        <f t="shared" si="40"/>
        <v>0</v>
      </c>
      <c r="AY76" s="253">
        <f t="shared" si="40"/>
        <v>0</v>
      </c>
      <c r="AZ76" s="253">
        <f t="shared" si="40"/>
        <v>0</v>
      </c>
      <c r="BA76" s="253">
        <f t="shared" si="40"/>
        <v>0</v>
      </c>
      <c r="BB76" s="253">
        <f t="shared" si="40"/>
        <v>0</v>
      </c>
      <c r="BC76" s="253">
        <f t="shared" si="40"/>
        <v>0</v>
      </c>
      <c r="BD76" s="253">
        <f t="shared" si="40"/>
        <v>0</v>
      </c>
      <c r="BE76" s="253">
        <f t="shared" si="40"/>
        <v>0</v>
      </c>
      <c r="BF76" s="253">
        <f t="shared" si="40"/>
        <v>0</v>
      </c>
      <c r="BG76" s="253">
        <f t="shared" si="40"/>
        <v>0</v>
      </c>
      <c r="BH76" s="253">
        <f t="shared" si="40"/>
        <v>0</v>
      </c>
      <c r="BI76" s="253">
        <f t="shared" si="40"/>
        <v>0</v>
      </c>
      <c r="BJ76" s="253">
        <f t="shared" si="40"/>
        <v>0</v>
      </c>
      <c r="BK76" s="253">
        <f t="shared" si="40"/>
        <v>0</v>
      </c>
      <c r="BL76" s="253">
        <f t="shared" si="40"/>
        <v>0</v>
      </c>
      <c r="BM76" s="253">
        <f t="shared" si="40"/>
        <v>0</v>
      </c>
      <c r="BN76" s="253">
        <f t="shared" si="40"/>
        <v>0</v>
      </c>
      <c r="BO76" s="253">
        <f t="shared" si="40"/>
        <v>0</v>
      </c>
      <c r="BP76" s="253">
        <f t="shared" si="40"/>
        <v>0</v>
      </c>
      <c r="BQ76" s="253">
        <f t="shared" si="40"/>
        <v>0</v>
      </c>
      <c r="BR76" s="253">
        <f t="shared" si="40"/>
        <v>0</v>
      </c>
      <c r="BS76" s="253">
        <f t="shared" si="40"/>
        <v>0</v>
      </c>
      <c r="BT76" s="253">
        <f t="shared" si="40"/>
        <v>0</v>
      </c>
      <c r="BU76" s="253">
        <f t="shared" si="40"/>
        <v>0</v>
      </c>
      <c r="BV76" s="253">
        <f t="shared" si="39"/>
        <v>0</v>
      </c>
      <c r="BW76" s="253">
        <f t="shared" si="39"/>
        <v>0</v>
      </c>
      <c r="BX76" s="253">
        <f t="shared" si="39"/>
        <v>0</v>
      </c>
      <c r="BY76" s="253">
        <f t="shared" si="39"/>
        <v>0</v>
      </c>
      <c r="BZ76" s="253">
        <f t="shared" si="39"/>
        <v>0</v>
      </c>
      <c r="CA76" s="253">
        <f t="shared" si="39"/>
        <v>0</v>
      </c>
      <c r="CB76" s="253">
        <f t="shared" si="39"/>
        <v>0</v>
      </c>
      <c r="CC76" s="253">
        <f t="shared" si="39"/>
        <v>0</v>
      </c>
      <c r="CD76" s="253">
        <f t="shared" si="39"/>
        <v>0</v>
      </c>
      <c r="CE76" s="253">
        <f t="shared" si="39"/>
        <v>0</v>
      </c>
      <c r="CF76" s="253">
        <f t="shared" si="39"/>
        <v>0</v>
      </c>
      <c r="CG76" s="253">
        <f t="shared" si="39"/>
        <v>0</v>
      </c>
      <c r="CH76" s="253">
        <f t="shared" si="39"/>
        <v>0</v>
      </c>
      <c r="CI76" s="253">
        <f t="shared" si="39"/>
        <v>0</v>
      </c>
      <c r="CJ76" s="253">
        <f t="shared" si="39"/>
        <v>0</v>
      </c>
      <c r="CK76" s="253">
        <f t="shared" si="39"/>
        <v>0</v>
      </c>
      <c r="CL76" s="253">
        <f t="shared" ref="CL76:DQ83" si="42">+IF($E76=0,CL12+CL44,IF($E76=30,CK12+CK44,IF($E76=60,CJ12+CJ44,CI12+CI44)))</f>
        <v>0</v>
      </c>
      <c r="CM76" s="253">
        <f t="shared" si="42"/>
        <v>0</v>
      </c>
      <c r="CN76" s="253">
        <f t="shared" si="42"/>
        <v>0</v>
      </c>
      <c r="CO76" s="253">
        <f t="shared" si="42"/>
        <v>0</v>
      </c>
      <c r="CP76" s="253">
        <f t="shared" si="42"/>
        <v>0</v>
      </c>
      <c r="CQ76" s="253">
        <f t="shared" si="42"/>
        <v>0</v>
      </c>
      <c r="CR76" s="253">
        <f t="shared" si="42"/>
        <v>0</v>
      </c>
      <c r="CS76" s="253">
        <f t="shared" si="42"/>
        <v>0</v>
      </c>
      <c r="CT76" s="253">
        <f t="shared" si="42"/>
        <v>0</v>
      </c>
      <c r="CU76" s="253">
        <f t="shared" si="42"/>
        <v>0</v>
      </c>
      <c r="CV76" s="253">
        <f t="shared" si="42"/>
        <v>0</v>
      </c>
      <c r="CW76" s="253">
        <f t="shared" si="42"/>
        <v>0</v>
      </c>
      <c r="CX76" s="253">
        <f t="shared" si="42"/>
        <v>0</v>
      </c>
      <c r="CY76" s="253">
        <f t="shared" si="42"/>
        <v>0</v>
      </c>
      <c r="CZ76" s="253">
        <f t="shared" si="42"/>
        <v>0</v>
      </c>
      <c r="DA76" s="253">
        <f t="shared" si="42"/>
        <v>0</v>
      </c>
      <c r="DB76" s="253">
        <f t="shared" si="42"/>
        <v>0</v>
      </c>
      <c r="DC76" s="253">
        <f t="shared" si="42"/>
        <v>0</v>
      </c>
      <c r="DD76" s="253">
        <f t="shared" si="42"/>
        <v>0</v>
      </c>
      <c r="DE76" s="253">
        <f t="shared" si="42"/>
        <v>0</v>
      </c>
      <c r="DF76" s="253">
        <f t="shared" si="42"/>
        <v>0</v>
      </c>
      <c r="DG76" s="253">
        <f t="shared" si="42"/>
        <v>0</v>
      </c>
      <c r="DH76" s="253">
        <f t="shared" si="42"/>
        <v>0</v>
      </c>
      <c r="DI76" s="253">
        <f t="shared" si="42"/>
        <v>0</v>
      </c>
      <c r="DJ76" s="253">
        <f t="shared" si="42"/>
        <v>0</v>
      </c>
      <c r="DK76" s="253">
        <f t="shared" si="42"/>
        <v>0</v>
      </c>
      <c r="DL76" s="253">
        <f t="shared" si="42"/>
        <v>0</v>
      </c>
      <c r="DM76" s="253">
        <f t="shared" si="42"/>
        <v>0</v>
      </c>
      <c r="DN76" s="253">
        <f t="shared" si="42"/>
        <v>0</v>
      </c>
      <c r="DO76" s="253">
        <f t="shared" si="42"/>
        <v>0</v>
      </c>
      <c r="DP76" s="253">
        <f t="shared" si="42"/>
        <v>0</v>
      </c>
      <c r="DQ76" s="253">
        <f t="shared" si="42"/>
        <v>0</v>
      </c>
      <c r="DR76" s="253">
        <f t="shared" si="41"/>
        <v>0</v>
      </c>
      <c r="DS76" s="253">
        <f t="shared" si="41"/>
        <v>0</v>
      </c>
      <c r="DT76" s="253">
        <f t="shared" si="41"/>
        <v>0</v>
      </c>
      <c r="DU76" s="253">
        <f t="shared" si="41"/>
        <v>0</v>
      </c>
      <c r="DV76" s="253">
        <f t="shared" si="41"/>
        <v>0</v>
      </c>
    </row>
    <row r="77" spans="3:126" ht="15.6" thickTop="1" thickBot="1">
      <c r="C77" s="294" t="str">
        <f t="shared" si="33"/>
        <v>Prodotto/Servizio 7</v>
      </c>
      <c r="E77" s="335">
        <f t="shared" si="34"/>
        <v>30</v>
      </c>
      <c r="G77" s="253">
        <f t="shared" si="35"/>
        <v>0</v>
      </c>
      <c r="H77" s="253">
        <f t="shared" si="36"/>
        <v>0</v>
      </c>
      <c r="I77" s="253">
        <f t="shared" si="37"/>
        <v>0</v>
      </c>
      <c r="J77" s="253">
        <f t="shared" si="38"/>
        <v>0</v>
      </c>
      <c r="K77" s="253">
        <f t="shared" si="38"/>
        <v>0</v>
      </c>
      <c r="L77" s="253">
        <f t="shared" si="38"/>
        <v>0</v>
      </c>
      <c r="M77" s="253">
        <f t="shared" si="38"/>
        <v>0</v>
      </c>
      <c r="N77" s="253">
        <f t="shared" si="38"/>
        <v>0</v>
      </c>
      <c r="O77" s="253">
        <f t="shared" si="38"/>
        <v>0</v>
      </c>
      <c r="P77" s="253">
        <f t="shared" si="38"/>
        <v>0</v>
      </c>
      <c r="Q77" s="253">
        <f t="shared" si="38"/>
        <v>0</v>
      </c>
      <c r="R77" s="253">
        <f t="shared" si="38"/>
        <v>0</v>
      </c>
      <c r="S77" s="253">
        <f t="shared" si="38"/>
        <v>0</v>
      </c>
      <c r="T77" s="253">
        <f t="shared" si="38"/>
        <v>0</v>
      </c>
      <c r="U77" s="253">
        <f t="shared" si="38"/>
        <v>0</v>
      </c>
      <c r="V77" s="253">
        <f t="shared" si="38"/>
        <v>0</v>
      </c>
      <c r="W77" s="253">
        <f t="shared" si="38"/>
        <v>0</v>
      </c>
      <c r="X77" s="253">
        <f t="shared" si="38"/>
        <v>0</v>
      </c>
      <c r="Y77" s="253">
        <f t="shared" si="38"/>
        <v>0</v>
      </c>
      <c r="Z77" s="253">
        <f t="shared" si="40"/>
        <v>0</v>
      </c>
      <c r="AA77" s="253">
        <f t="shared" si="40"/>
        <v>0</v>
      </c>
      <c r="AB77" s="253">
        <f t="shared" si="40"/>
        <v>0</v>
      </c>
      <c r="AC77" s="253">
        <f t="shared" si="40"/>
        <v>0</v>
      </c>
      <c r="AD77" s="253">
        <f t="shared" si="40"/>
        <v>0</v>
      </c>
      <c r="AE77" s="253">
        <f t="shared" si="40"/>
        <v>0</v>
      </c>
      <c r="AF77" s="253">
        <f t="shared" si="40"/>
        <v>0</v>
      </c>
      <c r="AG77" s="253">
        <f t="shared" si="40"/>
        <v>0</v>
      </c>
      <c r="AH77" s="253">
        <f t="shared" si="40"/>
        <v>0</v>
      </c>
      <c r="AI77" s="253">
        <f t="shared" si="40"/>
        <v>0</v>
      </c>
      <c r="AJ77" s="253">
        <f t="shared" si="40"/>
        <v>0</v>
      </c>
      <c r="AK77" s="253">
        <f t="shared" si="40"/>
        <v>0</v>
      </c>
      <c r="AL77" s="253">
        <f t="shared" si="40"/>
        <v>0</v>
      </c>
      <c r="AM77" s="253">
        <f t="shared" si="40"/>
        <v>0</v>
      </c>
      <c r="AN77" s="253">
        <f t="shared" si="40"/>
        <v>0</v>
      </c>
      <c r="AO77" s="253">
        <f t="shared" si="40"/>
        <v>0</v>
      </c>
      <c r="AP77" s="253">
        <f t="shared" si="40"/>
        <v>0</v>
      </c>
      <c r="AQ77" s="253">
        <f t="shared" si="40"/>
        <v>0</v>
      </c>
      <c r="AR77" s="253">
        <f t="shared" si="40"/>
        <v>0</v>
      </c>
      <c r="AS77" s="253">
        <f t="shared" si="40"/>
        <v>0</v>
      </c>
      <c r="AT77" s="253">
        <f t="shared" si="40"/>
        <v>0</v>
      </c>
      <c r="AU77" s="253">
        <f t="shared" si="40"/>
        <v>0</v>
      </c>
      <c r="AV77" s="253">
        <f t="shared" si="40"/>
        <v>0</v>
      </c>
      <c r="AW77" s="253">
        <f t="shared" si="40"/>
        <v>0</v>
      </c>
      <c r="AX77" s="253">
        <f t="shared" si="40"/>
        <v>0</v>
      </c>
      <c r="AY77" s="253">
        <f t="shared" si="40"/>
        <v>0</v>
      </c>
      <c r="AZ77" s="253">
        <f t="shared" si="40"/>
        <v>0</v>
      </c>
      <c r="BA77" s="253">
        <f t="shared" si="40"/>
        <v>0</v>
      </c>
      <c r="BB77" s="253">
        <f t="shared" si="40"/>
        <v>0</v>
      </c>
      <c r="BC77" s="253">
        <f t="shared" si="40"/>
        <v>0</v>
      </c>
      <c r="BD77" s="253">
        <f t="shared" si="40"/>
        <v>0</v>
      </c>
      <c r="BE77" s="253">
        <f t="shared" si="40"/>
        <v>0</v>
      </c>
      <c r="BF77" s="253">
        <f t="shared" si="40"/>
        <v>0</v>
      </c>
      <c r="BG77" s="253">
        <f t="shared" si="40"/>
        <v>0</v>
      </c>
      <c r="BH77" s="253">
        <f t="shared" si="40"/>
        <v>0</v>
      </c>
      <c r="BI77" s="253">
        <f t="shared" si="40"/>
        <v>0</v>
      </c>
      <c r="BJ77" s="253">
        <f t="shared" si="40"/>
        <v>0</v>
      </c>
      <c r="BK77" s="253">
        <f t="shared" si="40"/>
        <v>0</v>
      </c>
      <c r="BL77" s="253">
        <f t="shared" si="40"/>
        <v>0</v>
      </c>
      <c r="BM77" s="253">
        <f t="shared" si="40"/>
        <v>0</v>
      </c>
      <c r="BN77" s="253">
        <f t="shared" si="40"/>
        <v>0</v>
      </c>
      <c r="BO77" s="253">
        <f t="shared" si="40"/>
        <v>0</v>
      </c>
      <c r="BP77" s="253">
        <f t="shared" si="40"/>
        <v>0</v>
      </c>
      <c r="BQ77" s="253">
        <f t="shared" si="40"/>
        <v>0</v>
      </c>
      <c r="BR77" s="253">
        <f t="shared" si="40"/>
        <v>0</v>
      </c>
      <c r="BS77" s="253">
        <f t="shared" si="40"/>
        <v>0</v>
      </c>
      <c r="BT77" s="253">
        <f t="shared" si="40"/>
        <v>0</v>
      </c>
      <c r="BU77" s="253">
        <f t="shared" si="40"/>
        <v>0</v>
      </c>
      <c r="BV77" s="253">
        <f t="shared" si="39"/>
        <v>0</v>
      </c>
      <c r="BW77" s="253">
        <f t="shared" si="39"/>
        <v>0</v>
      </c>
      <c r="BX77" s="253">
        <f t="shared" si="39"/>
        <v>0</v>
      </c>
      <c r="BY77" s="253">
        <f t="shared" si="39"/>
        <v>0</v>
      </c>
      <c r="BZ77" s="253">
        <f t="shared" si="39"/>
        <v>0</v>
      </c>
      <c r="CA77" s="253">
        <f t="shared" si="39"/>
        <v>0</v>
      </c>
      <c r="CB77" s="253">
        <f t="shared" si="39"/>
        <v>0</v>
      </c>
      <c r="CC77" s="253">
        <f t="shared" si="39"/>
        <v>0</v>
      </c>
      <c r="CD77" s="253">
        <f t="shared" si="39"/>
        <v>0</v>
      </c>
      <c r="CE77" s="253">
        <f t="shared" si="39"/>
        <v>0</v>
      </c>
      <c r="CF77" s="253">
        <f t="shared" si="39"/>
        <v>0</v>
      </c>
      <c r="CG77" s="253">
        <f t="shared" si="39"/>
        <v>0</v>
      </c>
      <c r="CH77" s="253">
        <f t="shared" si="39"/>
        <v>0</v>
      </c>
      <c r="CI77" s="253">
        <f t="shared" si="39"/>
        <v>0</v>
      </c>
      <c r="CJ77" s="253">
        <f t="shared" si="39"/>
        <v>0</v>
      </c>
      <c r="CK77" s="253">
        <f t="shared" si="39"/>
        <v>0</v>
      </c>
      <c r="CL77" s="253">
        <f t="shared" si="42"/>
        <v>0</v>
      </c>
      <c r="CM77" s="253">
        <f t="shared" si="42"/>
        <v>0</v>
      </c>
      <c r="CN77" s="253">
        <f t="shared" si="42"/>
        <v>0</v>
      </c>
      <c r="CO77" s="253">
        <f t="shared" si="42"/>
        <v>0</v>
      </c>
      <c r="CP77" s="253">
        <f t="shared" si="42"/>
        <v>0</v>
      </c>
      <c r="CQ77" s="253">
        <f t="shared" si="42"/>
        <v>0</v>
      </c>
      <c r="CR77" s="253">
        <f t="shared" si="42"/>
        <v>0</v>
      </c>
      <c r="CS77" s="253">
        <f t="shared" si="42"/>
        <v>0</v>
      </c>
      <c r="CT77" s="253">
        <f t="shared" si="42"/>
        <v>0</v>
      </c>
      <c r="CU77" s="253">
        <f t="shared" si="42"/>
        <v>0</v>
      </c>
      <c r="CV77" s="253">
        <f t="shared" si="42"/>
        <v>0</v>
      </c>
      <c r="CW77" s="253">
        <f t="shared" si="42"/>
        <v>0</v>
      </c>
      <c r="CX77" s="253">
        <f t="shared" si="42"/>
        <v>0</v>
      </c>
      <c r="CY77" s="253">
        <f t="shared" si="42"/>
        <v>0</v>
      </c>
      <c r="CZ77" s="253">
        <f t="shared" si="42"/>
        <v>0</v>
      </c>
      <c r="DA77" s="253">
        <f t="shared" si="42"/>
        <v>0</v>
      </c>
      <c r="DB77" s="253">
        <f t="shared" si="42"/>
        <v>0</v>
      </c>
      <c r="DC77" s="253">
        <f t="shared" si="42"/>
        <v>0</v>
      </c>
      <c r="DD77" s="253">
        <f t="shared" si="42"/>
        <v>0</v>
      </c>
      <c r="DE77" s="253">
        <f t="shared" si="42"/>
        <v>0</v>
      </c>
      <c r="DF77" s="253">
        <f t="shared" si="42"/>
        <v>0</v>
      </c>
      <c r="DG77" s="253">
        <f t="shared" si="42"/>
        <v>0</v>
      </c>
      <c r="DH77" s="253">
        <f t="shared" si="42"/>
        <v>0</v>
      </c>
      <c r="DI77" s="253">
        <f t="shared" si="42"/>
        <v>0</v>
      </c>
      <c r="DJ77" s="253">
        <f t="shared" si="42"/>
        <v>0</v>
      </c>
      <c r="DK77" s="253">
        <f t="shared" si="42"/>
        <v>0</v>
      </c>
      <c r="DL77" s="253">
        <f t="shared" si="42"/>
        <v>0</v>
      </c>
      <c r="DM77" s="253">
        <f t="shared" si="42"/>
        <v>0</v>
      </c>
      <c r="DN77" s="253">
        <f t="shared" si="42"/>
        <v>0</v>
      </c>
      <c r="DO77" s="253">
        <f t="shared" si="42"/>
        <v>0</v>
      </c>
      <c r="DP77" s="253">
        <f t="shared" si="42"/>
        <v>0</v>
      </c>
      <c r="DQ77" s="253">
        <f t="shared" si="42"/>
        <v>0</v>
      </c>
      <c r="DR77" s="253">
        <f t="shared" si="41"/>
        <v>0</v>
      </c>
      <c r="DS77" s="253">
        <f t="shared" si="41"/>
        <v>0</v>
      </c>
      <c r="DT77" s="253">
        <f t="shared" si="41"/>
        <v>0</v>
      </c>
      <c r="DU77" s="253">
        <f t="shared" si="41"/>
        <v>0</v>
      </c>
      <c r="DV77" s="253">
        <f t="shared" si="41"/>
        <v>0</v>
      </c>
    </row>
    <row r="78" spans="3:126" ht="15.6" thickTop="1" thickBot="1">
      <c r="C78" s="294" t="str">
        <f t="shared" si="33"/>
        <v>Prodotto/Servizio 8</v>
      </c>
      <c r="E78" s="335">
        <f t="shared" si="34"/>
        <v>30</v>
      </c>
      <c r="G78" s="253">
        <f t="shared" si="35"/>
        <v>0</v>
      </c>
      <c r="H78" s="253">
        <f t="shared" si="36"/>
        <v>0</v>
      </c>
      <c r="I78" s="253">
        <f t="shared" si="37"/>
        <v>0</v>
      </c>
      <c r="J78" s="253">
        <f t="shared" si="38"/>
        <v>0</v>
      </c>
      <c r="K78" s="253">
        <f t="shared" si="38"/>
        <v>0</v>
      </c>
      <c r="L78" s="253">
        <f t="shared" si="38"/>
        <v>0</v>
      </c>
      <c r="M78" s="253">
        <f t="shared" si="38"/>
        <v>0</v>
      </c>
      <c r="N78" s="253">
        <f t="shared" si="38"/>
        <v>0</v>
      </c>
      <c r="O78" s="253">
        <f t="shared" si="38"/>
        <v>0</v>
      </c>
      <c r="P78" s="253">
        <f t="shared" si="38"/>
        <v>0</v>
      </c>
      <c r="Q78" s="253">
        <f t="shared" si="38"/>
        <v>0</v>
      </c>
      <c r="R78" s="253">
        <f t="shared" si="38"/>
        <v>0</v>
      </c>
      <c r="S78" s="253">
        <f t="shared" si="38"/>
        <v>0</v>
      </c>
      <c r="T78" s="253">
        <f t="shared" si="38"/>
        <v>0</v>
      </c>
      <c r="U78" s="253">
        <f t="shared" si="38"/>
        <v>0</v>
      </c>
      <c r="V78" s="253">
        <f t="shared" si="38"/>
        <v>0</v>
      </c>
      <c r="W78" s="253">
        <f t="shared" si="38"/>
        <v>0</v>
      </c>
      <c r="X78" s="253">
        <f t="shared" si="38"/>
        <v>0</v>
      </c>
      <c r="Y78" s="253">
        <f t="shared" si="38"/>
        <v>0</v>
      </c>
      <c r="Z78" s="253">
        <f t="shared" si="40"/>
        <v>0</v>
      </c>
      <c r="AA78" s="253">
        <f t="shared" si="40"/>
        <v>0</v>
      </c>
      <c r="AB78" s="253">
        <f t="shared" si="40"/>
        <v>0</v>
      </c>
      <c r="AC78" s="253">
        <f t="shared" si="40"/>
        <v>0</v>
      </c>
      <c r="AD78" s="253">
        <f t="shared" si="40"/>
        <v>0</v>
      </c>
      <c r="AE78" s="253">
        <f t="shared" si="40"/>
        <v>0</v>
      </c>
      <c r="AF78" s="253">
        <f t="shared" si="40"/>
        <v>0</v>
      </c>
      <c r="AG78" s="253">
        <f t="shared" si="40"/>
        <v>0</v>
      </c>
      <c r="AH78" s="253">
        <f t="shared" si="40"/>
        <v>0</v>
      </c>
      <c r="AI78" s="253">
        <f t="shared" si="40"/>
        <v>0</v>
      </c>
      <c r="AJ78" s="253">
        <f t="shared" si="40"/>
        <v>0</v>
      </c>
      <c r="AK78" s="253">
        <f t="shared" si="40"/>
        <v>0</v>
      </c>
      <c r="AL78" s="253">
        <f t="shared" si="40"/>
        <v>0</v>
      </c>
      <c r="AM78" s="253">
        <f t="shared" si="40"/>
        <v>0</v>
      </c>
      <c r="AN78" s="253">
        <f t="shared" si="40"/>
        <v>0</v>
      </c>
      <c r="AO78" s="253">
        <f t="shared" si="40"/>
        <v>0</v>
      </c>
      <c r="AP78" s="253">
        <f t="shared" si="40"/>
        <v>0</v>
      </c>
      <c r="AQ78" s="253">
        <f t="shared" si="40"/>
        <v>0</v>
      </c>
      <c r="AR78" s="253">
        <f t="shared" si="40"/>
        <v>0</v>
      </c>
      <c r="AS78" s="253">
        <f t="shared" si="40"/>
        <v>0</v>
      </c>
      <c r="AT78" s="253">
        <f t="shared" si="40"/>
        <v>0</v>
      </c>
      <c r="AU78" s="253">
        <f t="shared" si="40"/>
        <v>0</v>
      </c>
      <c r="AV78" s="253">
        <f t="shared" si="40"/>
        <v>0</v>
      </c>
      <c r="AW78" s="253">
        <f t="shared" si="40"/>
        <v>0</v>
      </c>
      <c r="AX78" s="253">
        <f t="shared" si="40"/>
        <v>0</v>
      </c>
      <c r="AY78" s="253">
        <f t="shared" si="40"/>
        <v>0</v>
      </c>
      <c r="AZ78" s="253">
        <f t="shared" si="40"/>
        <v>0</v>
      </c>
      <c r="BA78" s="253">
        <f t="shared" si="40"/>
        <v>0</v>
      </c>
      <c r="BB78" s="253">
        <f t="shared" si="40"/>
        <v>0</v>
      </c>
      <c r="BC78" s="253">
        <f t="shared" si="40"/>
        <v>0</v>
      </c>
      <c r="BD78" s="253">
        <f t="shared" si="40"/>
        <v>0</v>
      </c>
      <c r="BE78" s="253">
        <f t="shared" si="40"/>
        <v>0</v>
      </c>
      <c r="BF78" s="253">
        <f t="shared" si="40"/>
        <v>0</v>
      </c>
      <c r="BG78" s="253">
        <f t="shared" si="40"/>
        <v>0</v>
      </c>
      <c r="BH78" s="253">
        <f t="shared" si="40"/>
        <v>0</v>
      </c>
      <c r="BI78" s="253">
        <f t="shared" si="40"/>
        <v>0</v>
      </c>
      <c r="BJ78" s="253">
        <f t="shared" si="40"/>
        <v>0</v>
      </c>
      <c r="BK78" s="253">
        <f t="shared" si="40"/>
        <v>0</v>
      </c>
      <c r="BL78" s="253">
        <f t="shared" si="40"/>
        <v>0</v>
      </c>
      <c r="BM78" s="253">
        <f t="shared" si="40"/>
        <v>0</v>
      </c>
      <c r="BN78" s="253">
        <f t="shared" si="40"/>
        <v>0</v>
      </c>
      <c r="BO78" s="253">
        <f t="shared" si="40"/>
        <v>0</v>
      </c>
      <c r="BP78" s="253">
        <f t="shared" si="40"/>
        <v>0</v>
      </c>
      <c r="BQ78" s="253">
        <f t="shared" si="40"/>
        <v>0</v>
      </c>
      <c r="BR78" s="253">
        <f t="shared" si="40"/>
        <v>0</v>
      </c>
      <c r="BS78" s="253">
        <f t="shared" si="40"/>
        <v>0</v>
      </c>
      <c r="BT78" s="253">
        <f t="shared" si="40"/>
        <v>0</v>
      </c>
      <c r="BU78" s="253">
        <f t="shared" si="40"/>
        <v>0</v>
      </c>
      <c r="BV78" s="253">
        <f t="shared" si="39"/>
        <v>0</v>
      </c>
      <c r="BW78" s="253">
        <f t="shared" si="39"/>
        <v>0</v>
      </c>
      <c r="BX78" s="253">
        <f t="shared" si="39"/>
        <v>0</v>
      </c>
      <c r="BY78" s="253">
        <f t="shared" si="39"/>
        <v>0</v>
      </c>
      <c r="BZ78" s="253">
        <f t="shared" si="39"/>
        <v>0</v>
      </c>
      <c r="CA78" s="253">
        <f t="shared" si="39"/>
        <v>0</v>
      </c>
      <c r="CB78" s="253">
        <f t="shared" si="39"/>
        <v>0</v>
      </c>
      <c r="CC78" s="253">
        <f t="shared" si="39"/>
        <v>0</v>
      </c>
      <c r="CD78" s="253">
        <f t="shared" si="39"/>
        <v>0</v>
      </c>
      <c r="CE78" s="253">
        <f t="shared" si="39"/>
        <v>0</v>
      </c>
      <c r="CF78" s="253">
        <f t="shared" si="39"/>
        <v>0</v>
      </c>
      <c r="CG78" s="253">
        <f t="shared" si="39"/>
        <v>0</v>
      </c>
      <c r="CH78" s="253">
        <f t="shared" si="39"/>
        <v>0</v>
      </c>
      <c r="CI78" s="253">
        <f t="shared" si="39"/>
        <v>0</v>
      </c>
      <c r="CJ78" s="253">
        <f t="shared" si="39"/>
        <v>0</v>
      </c>
      <c r="CK78" s="253">
        <f t="shared" si="39"/>
        <v>0</v>
      </c>
      <c r="CL78" s="253">
        <f t="shared" si="42"/>
        <v>0</v>
      </c>
      <c r="CM78" s="253">
        <f t="shared" si="42"/>
        <v>0</v>
      </c>
      <c r="CN78" s="253">
        <f t="shared" si="42"/>
        <v>0</v>
      </c>
      <c r="CO78" s="253">
        <f t="shared" si="42"/>
        <v>0</v>
      </c>
      <c r="CP78" s="253">
        <f t="shared" si="42"/>
        <v>0</v>
      </c>
      <c r="CQ78" s="253">
        <f t="shared" si="42"/>
        <v>0</v>
      </c>
      <c r="CR78" s="253">
        <f t="shared" si="42"/>
        <v>0</v>
      </c>
      <c r="CS78" s="253">
        <f t="shared" si="42"/>
        <v>0</v>
      </c>
      <c r="CT78" s="253">
        <f t="shared" si="42"/>
        <v>0</v>
      </c>
      <c r="CU78" s="253">
        <f t="shared" si="42"/>
        <v>0</v>
      </c>
      <c r="CV78" s="253">
        <f t="shared" si="42"/>
        <v>0</v>
      </c>
      <c r="CW78" s="253">
        <f t="shared" si="42"/>
        <v>0</v>
      </c>
      <c r="CX78" s="253">
        <f t="shared" si="42"/>
        <v>0</v>
      </c>
      <c r="CY78" s="253">
        <f t="shared" si="42"/>
        <v>0</v>
      </c>
      <c r="CZ78" s="253">
        <f t="shared" si="42"/>
        <v>0</v>
      </c>
      <c r="DA78" s="253">
        <f t="shared" si="42"/>
        <v>0</v>
      </c>
      <c r="DB78" s="253">
        <f t="shared" si="42"/>
        <v>0</v>
      </c>
      <c r="DC78" s="253">
        <f t="shared" si="42"/>
        <v>0</v>
      </c>
      <c r="DD78" s="253">
        <f t="shared" si="42"/>
        <v>0</v>
      </c>
      <c r="DE78" s="253">
        <f t="shared" si="42"/>
        <v>0</v>
      </c>
      <c r="DF78" s="253">
        <f t="shared" si="42"/>
        <v>0</v>
      </c>
      <c r="DG78" s="253">
        <f t="shared" si="42"/>
        <v>0</v>
      </c>
      <c r="DH78" s="253">
        <f t="shared" si="42"/>
        <v>0</v>
      </c>
      <c r="DI78" s="253">
        <f t="shared" si="42"/>
        <v>0</v>
      </c>
      <c r="DJ78" s="253">
        <f t="shared" si="42"/>
        <v>0</v>
      </c>
      <c r="DK78" s="253">
        <f t="shared" si="42"/>
        <v>0</v>
      </c>
      <c r="DL78" s="253">
        <f t="shared" si="42"/>
        <v>0</v>
      </c>
      <c r="DM78" s="253">
        <f t="shared" si="42"/>
        <v>0</v>
      </c>
      <c r="DN78" s="253">
        <f t="shared" si="42"/>
        <v>0</v>
      </c>
      <c r="DO78" s="253">
        <f t="shared" si="42"/>
        <v>0</v>
      </c>
      <c r="DP78" s="253">
        <f t="shared" si="42"/>
        <v>0</v>
      </c>
      <c r="DQ78" s="253">
        <f t="shared" si="42"/>
        <v>0</v>
      </c>
      <c r="DR78" s="253">
        <f t="shared" si="41"/>
        <v>0</v>
      </c>
      <c r="DS78" s="253">
        <f t="shared" si="41"/>
        <v>0</v>
      </c>
      <c r="DT78" s="253">
        <f t="shared" si="41"/>
        <v>0</v>
      </c>
      <c r="DU78" s="253">
        <f t="shared" si="41"/>
        <v>0</v>
      </c>
      <c r="DV78" s="253">
        <f t="shared" si="41"/>
        <v>0</v>
      </c>
    </row>
    <row r="79" spans="3:126" ht="15.6" thickTop="1" thickBot="1">
      <c r="C79" s="294" t="str">
        <f t="shared" si="33"/>
        <v>Prodotto/Servizio 9</v>
      </c>
      <c r="E79" s="335">
        <f t="shared" si="34"/>
        <v>30</v>
      </c>
      <c r="G79" s="253">
        <f t="shared" si="35"/>
        <v>0</v>
      </c>
      <c r="H79" s="253">
        <f t="shared" si="36"/>
        <v>0</v>
      </c>
      <c r="I79" s="253">
        <f t="shared" si="37"/>
        <v>0</v>
      </c>
      <c r="J79" s="253">
        <f t="shared" si="38"/>
        <v>0</v>
      </c>
      <c r="K79" s="253">
        <f t="shared" si="38"/>
        <v>0</v>
      </c>
      <c r="L79" s="253">
        <f t="shared" si="38"/>
        <v>0</v>
      </c>
      <c r="M79" s="253">
        <f t="shared" si="38"/>
        <v>0</v>
      </c>
      <c r="N79" s="253">
        <f t="shared" si="38"/>
        <v>0</v>
      </c>
      <c r="O79" s="253">
        <f t="shared" si="38"/>
        <v>0</v>
      </c>
      <c r="P79" s="253">
        <f t="shared" si="38"/>
        <v>0</v>
      </c>
      <c r="Q79" s="253">
        <f t="shared" si="38"/>
        <v>0</v>
      </c>
      <c r="R79" s="253">
        <f t="shared" si="38"/>
        <v>0</v>
      </c>
      <c r="S79" s="253">
        <f t="shared" si="38"/>
        <v>0</v>
      </c>
      <c r="T79" s="253">
        <f t="shared" si="38"/>
        <v>0</v>
      </c>
      <c r="U79" s="253">
        <f t="shared" si="38"/>
        <v>0</v>
      </c>
      <c r="V79" s="253">
        <f t="shared" si="38"/>
        <v>0</v>
      </c>
      <c r="W79" s="253">
        <f t="shared" si="38"/>
        <v>0</v>
      </c>
      <c r="X79" s="253">
        <f t="shared" si="38"/>
        <v>0</v>
      </c>
      <c r="Y79" s="253">
        <f t="shared" si="38"/>
        <v>0</v>
      </c>
      <c r="Z79" s="253">
        <f t="shared" si="40"/>
        <v>0</v>
      </c>
      <c r="AA79" s="253">
        <f t="shared" si="40"/>
        <v>0</v>
      </c>
      <c r="AB79" s="253">
        <f t="shared" si="40"/>
        <v>0</v>
      </c>
      <c r="AC79" s="253">
        <f t="shared" si="40"/>
        <v>0</v>
      </c>
      <c r="AD79" s="253">
        <f t="shared" si="40"/>
        <v>0</v>
      </c>
      <c r="AE79" s="253">
        <f t="shared" si="40"/>
        <v>0</v>
      </c>
      <c r="AF79" s="253">
        <f t="shared" si="40"/>
        <v>0</v>
      </c>
      <c r="AG79" s="253">
        <f t="shared" si="40"/>
        <v>0</v>
      </c>
      <c r="AH79" s="253">
        <f t="shared" si="40"/>
        <v>0</v>
      </c>
      <c r="AI79" s="253">
        <f t="shared" si="40"/>
        <v>0</v>
      </c>
      <c r="AJ79" s="253">
        <f t="shared" si="40"/>
        <v>0</v>
      </c>
      <c r="AK79" s="253">
        <f t="shared" si="40"/>
        <v>0</v>
      </c>
      <c r="AL79" s="253">
        <f t="shared" si="40"/>
        <v>0</v>
      </c>
      <c r="AM79" s="253">
        <f t="shared" si="40"/>
        <v>0</v>
      </c>
      <c r="AN79" s="253">
        <f t="shared" si="40"/>
        <v>0</v>
      </c>
      <c r="AO79" s="253">
        <f t="shared" si="40"/>
        <v>0</v>
      </c>
      <c r="AP79" s="253">
        <f t="shared" si="40"/>
        <v>0</v>
      </c>
      <c r="AQ79" s="253">
        <f t="shared" si="40"/>
        <v>0</v>
      </c>
      <c r="AR79" s="253">
        <f t="shared" si="40"/>
        <v>0</v>
      </c>
      <c r="AS79" s="253">
        <f t="shared" si="40"/>
        <v>0</v>
      </c>
      <c r="AT79" s="253">
        <f t="shared" si="40"/>
        <v>0</v>
      </c>
      <c r="AU79" s="253">
        <f t="shared" si="40"/>
        <v>0</v>
      </c>
      <c r="AV79" s="253">
        <f t="shared" si="40"/>
        <v>0</v>
      </c>
      <c r="AW79" s="253">
        <f t="shared" si="40"/>
        <v>0</v>
      </c>
      <c r="AX79" s="253">
        <f t="shared" si="40"/>
        <v>0</v>
      </c>
      <c r="AY79" s="253">
        <f t="shared" si="40"/>
        <v>0</v>
      </c>
      <c r="AZ79" s="253">
        <f t="shared" si="40"/>
        <v>0</v>
      </c>
      <c r="BA79" s="253">
        <f t="shared" si="40"/>
        <v>0</v>
      </c>
      <c r="BB79" s="253">
        <f t="shared" si="40"/>
        <v>0</v>
      </c>
      <c r="BC79" s="253">
        <f t="shared" si="40"/>
        <v>0</v>
      </c>
      <c r="BD79" s="253">
        <f t="shared" si="40"/>
        <v>0</v>
      </c>
      <c r="BE79" s="253">
        <f t="shared" si="40"/>
        <v>0</v>
      </c>
      <c r="BF79" s="253">
        <f t="shared" si="40"/>
        <v>0</v>
      </c>
      <c r="BG79" s="253">
        <f t="shared" si="40"/>
        <v>0</v>
      </c>
      <c r="BH79" s="253">
        <f t="shared" si="40"/>
        <v>0</v>
      </c>
      <c r="BI79" s="253">
        <f t="shared" si="40"/>
        <v>0</v>
      </c>
      <c r="BJ79" s="253">
        <f t="shared" si="40"/>
        <v>0</v>
      </c>
      <c r="BK79" s="253">
        <f t="shared" si="40"/>
        <v>0</v>
      </c>
      <c r="BL79" s="253">
        <f t="shared" si="40"/>
        <v>0</v>
      </c>
      <c r="BM79" s="253">
        <f t="shared" si="40"/>
        <v>0</v>
      </c>
      <c r="BN79" s="253">
        <f t="shared" si="40"/>
        <v>0</v>
      </c>
      <c r="BO79" s="253">
        <f t="shared" si="40"/>
        <v>0</v>
      </c>
      <c r="BP79" s="253">
        <f t="shared" si="40"/>
        <v>0</v>
      </c>
      <c r="BQ79" s="253">
        <f t="shared" si="40"/>
        <v>0</v>
      </c>
      <c r="BR79" s="253">
        <f t="shared" si="40"/>
        <v>0</v>
      </c>
      <c r="BS79" s="253">
        <f t="shared" si="40"/>
        <v>0</v>
      </c>
      <c r="BT79" s="253">
        <f t="shared" si="40"/>
        <v>0</v>
      </c>
      <c r="BU79" s="253">
        <f t="shared" si="40"/>
        <v>0</v>
      </c>
      <c r="BV79" s="253">
        <f t="shared" si="39"/>
        <v>0</v>
      </c>
      <c r="BW79" s="253">
        <f t="shared" si="39"/>
        <v>0</v>
      </c>
      <c r="BX79" s="253">
        <f t="shared" si="39"/>
        <v>0</v>
      </c>
      <c r="BY79" s="253">
        <f t="shared" si="39"/>
        <v>0</v>
      </c>
      <c r="BZ79" s="253">
        <f t="shared" si="39"/>
        <v>0</v>
      </c>
      <c r="CA79" s="253">
        <f t="shared" si="39"/>
        <v>0</v>
      </c>
      <c r="CB79" s="253">
        <f t="shared" si="39"/>
        <v>0</v>
      </c>
      <c r="CC79" s="253">
        <f t="shared" si="39"/>
        <v>0</v>
      </c>
      <c r="CD79" s="253">
        <f t="shared" si="39"/>
        <v>0</v>
      </c>
      <c r="CE79" s="253">
        <f t="shared" si="39"/>
        <v>0</v>
      </c>
      <c r="CF79" s="253">
        <f t="shared" si="39"/>
        <v>0</v>
      </c>
      <c r="CG79" s="253">
        <f t="shared" si="39"/>
        <v>0</v>
      </c>
      <c r="CH79" s="253">
        <f t="shared" si="39"/>
        <v>0</v>
      </c>
      <c r="CI79" s="253">
        <f t="shared" si="39"/>
        <v>0</v>
      </c>
      <c r="CJ79" s="253">
        <f t="shared" si="39"/>
        <v>0</v>
      </c>
      <c r="CK79" s="253">
        <f t="shared" si="39"/>
        <v>0</v>
      </c>
      <c r="CL79" s="253">
        <f t="shared" si="42"/>
        <v>0</v>
      </c>
      <c r="CM79" s="253">
        <f t="shared" si="42"/>
        <v>0</v>
      </c>
      <c r="CN79" s="253">
        <f t="shared" si="42"/>
        <v>0</v>
      </c>
      <c r="CO79" s="253">
        <f t="shared" si="42"/>
        <v>0</v>
      </c>
      <c r="CP79" s="253">
        <f t="shared" si="42"/>
        <v>0</v>
      </c>
      <c r="CQ79" s="253">
        <f t="shared" si="42"/>
        <v>0</v>
      </c>
      <c r="CR79" s="253">
        <f t="shared" si="42"/>
        <v>0</v>
      </c>
      <c r="CS79" s="253">
        <f t="shared" si="42"/>
        <v>0</v>
      </c>
      <c r="CT79" s="253">
        <f t="shared" si="42"/>
        <v>0</v>
      </c>
      <c r="CU79" s="253">
        <f t="shared" si="42"/>
        <v>0</v>
      </c>
      <c r="CV79" s="253">
        <f t="shared" si="42"/>
        <v>0</v>
      </c>
      <c r="CW79" s="253">
        <f t="shared" si="42"/>
        <v>0</v>
      </c>
      <c r="CX79" s="253">
        <f t="shared" si="42"/>
        <v>0</v>
      </c>
      <c r="CY79" s="253">
        <f t="shared" si="42"/>
        <v>0</v>
      </c>
      <c r="CZ79" s="253">
        <f t="shared" si="42"/>
        <v>0</v>
      </c>
      <c r="DA79" s="253">
        <f t="shared" si="42"/>
        <v>0</v>
      </c>
      <c r="DB79" s="253">
        <f t="shared" si="42"/>
        <v>0</v>
      </c>
      <c r="DC79" s="253">
        <f t="shared" si="42"/>
        <v>0</v>
      </c>
      <c r="DD79" s="253">
        <f t="shared" si="42"/>
        <v>0</v>
      </c>
      <c r="DE79" s="253">
        <f t="shared" si="42"/>
        <v>0</v>
      </c>
      <c r="DF79" s="253">
        <f t="shared" si="42"/>
        <v>0</v>
      </c>
      <c r="DG79" s="253">
        <f t="shared" si="42"/>
        <v>0</v>
      </c>
      <c r="DH79" s="253">
        <f t="shared" si="42"/>
        <v>0</v>
      </c>
      <c r="DI79" s="253">
        <f t="shared" si="42"/>
        <v>0</v>
      </c>
      <c r="DJ79" s="253">
        <f t="shared" si="42"/>
        <v>0</v>
      </c>
      <c r="DK79" s="253">
        <f t="shared" si="42"/>
        <v>0</v>
      </c>
      <c r="DL79" s="253">
        <f t="shared" si="42"/>
        <v>0</v>
      </c>
      <c r="DM79" s="253">
        <f t="shared" si="42"/>
        <v>0</v>
      </c>
      <c r="DN79" s="253">
        <f t="shared" si="42"/>
        <v>0</v>
      </c>
      <c r="DO79" s="253">
        <f t="shared" si="42"/>
        <v>0</v>
      </c>
      <c r="DP79" s="253">
        <f t="shared" si="42"/>
        <v>0</v>
      </c>
      <c r="DQ79" s="253">
        <f t="shared" si="42"/>
        <v>0</v>
      </c>
      <c r="DR79" s="253">
        <f t="shared" si="41"/>
        <v>0</v>
      </c>
      <c r="DS79" s="253">
        <f t="shared" si="41"/>
        <v>0</v>
      </c>
      <c r="DT79" s="253">
        <f t="shared" si="41"/>
        <v>0</v>
      </c>
      <c r="DU79" s="253">
        <f t="shared" si="41"/>
        <v>0</v>
      </c>
      <c r="DV79" s="253">
        <f t="shared" si="41"/>
        <v>0</v>
      </c>
    </row>
    <row r="80" spans="3:126" ht="15.6" thickTop="1" thickBot="1">
      <c r="C80" s="294" t="str">
        <f t="shared" si="33"/>
        <v>Prodotto/Servizio 10</v>
      </c>
      <c r="E80" s="335">
        <f t="shared" si="34"/>
        <v>30</v>
      </c>
      <c r="G80" s="253">
        <f t="shared" si="35"/>
        <v>0</v>
      </c>
      <c r="H80" s="253">
        <f t="shared" si="36"/>
        <v>0</v>
      </c>
      <c r="I80" s="253">
        <f t="shared" si="37"/>
        <v>0</v>
      </c>
      <c r="J80" s="253">
        <f t="shared" si="38"/>
        <v>0</v>
      </c>
      <c r="K80" s="253">
        <f t="shared" si="38"/>
        <v>0</v>
      </c>
      <c r="L80" s="253">
        <f t="shared" si="38"/>
        <v>0</v>
      </c>
      <c r="M80" s="253">
        <f t="shared" si="38"/>
        <v>0</v>
      </c>
      <c r="N80" s="253">
        <f t="shared" si="38"/>
        <v>0</v>
      </c>
      <c r="O80" s="253">
        <f t="shared" si="38"/>
        <v>0</v>
      </c>
      <c r="P80" s="253">
        <f t="shared" si="38"/>
        <v>0</v>
      </c>
      <c r="Q80" s="253">
        <f t="shared" si="38"/>
        <v>0</v>
      </c>
      <c r="R80" s="253">
        <f t="shared" si="38"/>
        <v>0</v>
      </c>
      <c r="S80" s="253">
        <f t="shared" si="38"/>
        <v>0</v>
      </c>
      <c r="T80" s="253">
        <f t="shared" si="38"/>
        <v>0</v>
      </c>
      <c r="U80" s="253">
        <f t="shared" si="38"/>
        <v>0</v>
      </c>
      <c r="V80" s="253">
        <f t="shared" si="38"/>
        <v>0</v>
      </c>
      <c r="W80" s="253">
        <f t="shared" si="38"/>
        <v>0</v>
      </c>
      <c r="X80" s="253">
        <f t="shared" si="38"/>
        <v>0</v>
      </c>
      <c r="Y80" s="253">
        <f t="shared" si="38"/>
        <v>0</v>
      </c>
      <c r="Z80" s="253">
        <f t="shared" si="40"/>
        <v>0</v>
      </c>
      <c r="AA80" s="253">
        <f t="shared" si="40"/>
        <v>0</v>
      </c>
      <c r="AB80" s="253">
        <f t="shared" si="40"/>
        <v>0</v>
      </c>
      <c r="AC80" s="253">
        <f t="shared" si="40"/>
        <v>0</v>
      </c>
      <c r="AD80" s="253">
        <f t="shared" si="40"/>
        <v>0</v>
      </c>
      <c r="AE80" s="253">
        <f t="shared" si="40"/>
        <v>0</v>
      </c>
      <c r="AF80" s="253">
        <f t="shared" si="40"/>
        <v>0</v>
      </c>
      <c r="AG80" s="253">
        <f t="shared" si="40"/>
        <v>0</v>
      </c>
      <c r="AH80" s="253">
        <f t="shared" si="40"/>
        <v>0</v>
      </c>
      <c r="AI80" s="253">
        <f t="shared" si="40"/>
        <v>0</v>
      </c>
      <c r="AJ80" s="253">
        <f t="shared" si="40"/>
        <v>0</v>
      </c>
      <c r="AK80" s="253">
        <f t="shared" si="40"/>
        <v>0</v>
      </c>
      <c r="AL80" s="253">
        <f t="shared" si="40"/>
        <v>0</v>
      </c>
      <c r="AM80" s="253">
        <f t="shared" si="40"/>
        <v>0</v>
      </c>
      <c r="AN80" s="253">
        <f t="shared" si="40"/>
        <v>0</v>
      </c>
      <c r="AO80" s="253">
        <f t="shared" ref="AO80:BU87" si="43">+IF($E80=0,AO16+AO48,IF($E80=30,AN16+AN48,IF($E80=60,AM16+AM48,AL16+AL48)))</f>
        <v>0</v>
      </c>
      <c r="AP80" s="253">
        <f t="shared" si="43"/>
        <v>0</v>
      </c>
      <c r="AQ80" s="253">
        <f t="shared" si="43"/>
        <v>0</v>
      </c>
      <c r="AR80" s="253">
        <f t="shared" si="43"/>
        <v>0</v>
      </c>
      <c r="AS80" s="253">
        <f t="shared" si="43"/>
        <v>0</v>
      </c>
      <c r="AT80" s="253">
        <f t="shared" si="43"/>
        <v>0</v>
      </c>
      <c r="AU80" s="253">
        <f t="shared" si="43"/>
        <v>0</v>
      </c>
      <c r="AV80" s="253">
        <f t="shared" si="43"/>
        <v>0</v>
      </c>
      <c r="AW80" s="253">
        <f t="shared" si="43"/>
        <v>0</v>
      </c>
      <c r="AX80" s="253">
        <f t="shared" si="43"/>
        <v>0</v>
      </c>
      <c r="AY80" s="253">
        <f t="shared" si="43"/>
        <v>0</v>
      </c>
      <c r="AZ80" s="253">
        <f t="shared" si="43"/>
        <v>0</v>
      </c>
      <c r="BA80" s="253">
        <f t="shared" si="43"/>
        <v>0</v>
      </c>
      <c r="BB80" s="253">
        <f t="shared" si="43"/>
        <v>0</v>
      </c>
      <c r="BC80" s="253">
        <f t="shared" si="43"/>
        <v>0</v>
      </c>
      <c r="BD80" s="253">
        <f t="shared" si="43"/>
        <v>0</v>
      </c>
      <c r="BE80" s="253">
        <f t="shared" si="43"/>
        <v>0</v>
      </c>
      <c r="BF80" s="253">
        <f t="shared" si="43"/>
        <v>0</v>
      </c>
      <c r="BG80" s="253">
        <f t="shared" si="43"/>
        <v>0</v>
      </c>
      <c r="BH80" s="253">
        <f t="shared" si="43"/>
        <v>0</v>
      </c>
      <c r="BI80" s="253">
        <f t="shared" si="43"/>
        <v>0</v>
      </c>
      <c r="BJ80" s="253">
        <f t="shared" si="43"/>
        <v>0</v>
      </c>
      <c r="BK80" s="253">
        <f t="shared" si="43"/>
        <v>0</v>
      </c>
      <c r="BL80" s="253">
        <f t="shared" si="43"/>
        <v>0</v>
      </c>
      <c r="BM80" s="253">
        <f t="shared" si="43"/>
        <v>0</v>
      </c>
      <c r="BN80" s="253">
        <f t="shared" si="43"/>
        <v>0</v>
      </c>
      <c r="BO80" s="253">
        <f t="shared" si="43"/>
        <v>0</v>
      </c>
      <c r="BP80" s="253">
        <f t="shared" si="43"/>
        <v>0</v>
      </c>
      <c r="BQ80" s="253">
        <f t="shared" si="43"/>
        <v>0</v>
      </c>
      <c r="BR80" s="253">
        <f t="shared" si="43"/>
        <v>0</v>
      </c>
      <c r="BS80" s="253">
        <f t="shared" si="43"/>
        <v>0</v>
      </c>
      <c r="BT80" s="253">
        <f t="shared" si="43"/>
        <v>0</v>
      </c>
      <c r="BU80" s="253">
        <f t="shared" si="43"/>
        <v>0</v>
      </c>
      <c r="BV80" s="253">
        <f t="shared" si="39"/>
        <v>0</v>
      </c>
      <c r="BW80" s="253">
        <f t="shared" si="39"/>
        <v>0</v>
      </c>
      <c r="BX80" s="253">
        <f t="shared" si="39"/>
        <v>0</v>
      </c>
      <c r="BY80" s="253">
        <f t="shared" si="39"/>
        <v>0</v>
      </c>
      <c r="BZ80" s="253">
        <f t="shared" si="39"/>
        <v>0</v>
      </c>
      <c r="CA80" s="253">
        <f t="shared" si="39"/>
        <v>0</v>
      </c>
      <c r="CB80" s="253">
        <f t="shared" si="39"/>
        <v>0</v>
      </c>
      <c r="CC80" s="253">
        <f t="shared" si="39"/>
        <v>0</v>
      </c>
      <c r="CD80" s="253">
        <f t="shared" si="39"/>
        <v>0</v>
      </c>
      <c r="CE80" s="253">
        <f t="shared" si="39"/>
        <v>0</v>
      </c>
      <c r="CF80" s="253">
        <f t="shared" si="39"/>
        <v>0</v>
      </c>
      <c r="CG80" s="253">
        <f t="shared" si="39"/>
        <v>0</v>
      </c>
      <c r="CH80" s="253">
        <f t="shared" si="39"/>
        <v>0</v>
      </c>
      <c r="CI80" s="253">
        <f t="shared" si="39"/>
        <v>0</v>
      </c>
      <c r="CJ80" s="253">
        <f t="shared" si="39"/>
        <v>0</v>
      </c>
      <c r="CK80" s="253">
        <f t="shared" si="39"/>
        <v>0</v>
      </c>
      <c r="CL80" s="253">
        <f t="shared" si="42"/>
        <v>0</v>
      </c>
      <c r="CM80" s="253">
        <f t="shared" si="42"/>
        <v>0</v>
      </c>
      <c r="CN80" s="253">
        <f t="shared" si="42"/>
        <v>0</v>
      </c>
      <c r="CO80" s="253">
        <f t="shared" si="42"/>
        <v>0</v>
      </c>
      <c r="CP80" s="253">
        <f t="shared" si="42"/>
        <v>0</v>
      </c>
      <c r="CQ80" s="253">
        <f t="shared" si="42"/>
        <v>0</v>
      </c>
      <c r="CR80" s="253">
        <f t="shared" si="42"/>
        <v>0</v>
      </c>
      <c r="CS80" s="253">
        <f t="shared" si="42"/>
        <v>0</v>
      </c>
      <c r="CT80" s="253">
        <f t="shared" si="42"/>
        <v>0</v>
      </c>
      <c r="CU80" s="253">
        <f t="shared" si="42"/>
        <v>0</v>
      </c>
      <c r="CV80" s="253">
        <f t="shared" si="42"/>
        <v>0</v>
      </c>
      <c r="CW80" s="253">
        <f t="shared" si="42"/>
        <v>0</v>
      </c>
      <c r="CX80" s="253">
        <f t="shared" si="42"/>
        <v>0</v>
      </c>
      <c r="CY80" s="253">
        <f t="shared" si="42"/>
        <v>0</v>
      </c>
      <c r="CZ80" s="253">
        <f t="shared" si="42"/>
        <v>0</v>
      </c>
      <c r="DA80" s="253">
        <f t="shared" si="42"/>
        <v>0</v>
      </c>
      <c r="DB80" s="253">
        <f t="shared" si="42"/>
        <v>0</v>
      </c>
      <c r="DC80" s="253">
        <f t="shared" si="42"/>
        <v>0</v>
      </c>
      <c r="DD80" s="253">
        <f t="shared" si="42"/>
        <v>0</v>
      </c>
      <c r="DE80" s="253">
        <f t="shared" si="42"/>
        <v>0</v>
      </c>
      <c r="DF80" s="253">
        <f t="shared" si="42"/>
        <v>0</v>
      </c>
      <c r="DG80" s="253">
        <f t="shared" si="42"/>
        <v>0</v>
      </c>
      <c r="DH80" s="253">
        <f t="shared" si="42"/>
        <v>0</v>
      </c>
      <c r="DI80" s="253">
        <f t="shared" si="42"/>
        <v>0</v>
      </c>
      <c r="DJ80" s="253">
        <f t="shared" si="42"/>
        <v>0</v>
      </c>
      <c r="DK80" s="253">
        <f t="shared" si="42"/>
        <v>0</v>
      </c>
      <c r="DL80" s="253">
        <f t="shared" si="42"/>
        <v>0</v>
      </c>
      <c r="DM80" s="253">
        <f t="shared" si="42"/>
        <v>0</v>
      </c>
      <c r="DN80" s="253">
        <f t="shared" si="42"/>
        <v>0</v>
      </c>
      <c r="DO80" s="253">
        <f t="shared" si="42"/>
        <v>0</v>
      </c>
      <c r="DP80" s="253">
        <f t="shared" si="42"/>
        <v>0</v>
      </c>
      <c r="DQ80" s="253">
        <f t="shared" si="42"/>
        <v>0</v>
      </c>
      <c r="DR80" s="253">
        <f t="shared" si="41"/>
        <v>0</v>
      </c>
      <c r="DS80" s="253">
        <f t="shared" si="41"/>
        <v>0</v>
      </c>
      <c r="DT80" s="253">
        <f t="shared" si="41"/>
        <v>0</v>
      </c>
      <c r="DU80" s="253">
        <f t="shared" si="41"/>
        <v>0</v>
      </c>
      <c r="DV80" s="253">
        <f t="shared" si="41"/>
        <v>0</v>
      </c>
    </row>
    <row r="81" spans="3:126" ht="15.6" thickTop="1" thickBot="1">
      <c r="C81" s="294" t="str">
        <f t="shared" si="33"/>
        <v>Prodotto/Servizio 11</v>
      </c>
      <c r="E81" s="335">
        <f t="shared" si="34"/>
        <v>30</v>
      </c>
      <c r="G81" s="253">
        <f t="shared" si="35"/>
        <v>0</v>
      </c>
      <c r="H81" s="253">
        <f t="shared" si="36"/>
        <v>0</v>
      </c>
      <c r="I81" s="253">
        <f t="shared" si="37"/>
        <v>0</v>
      </c>
      <c r="J81" s="253">
        <f t="shared" si="38"/>
        <v>0</v>
      </c>
      <c r="K81" s="253">
        <f t="shared" si="38"/>
        <v>0</v>
      </c>
      <c r="L81" s="253">
        <f t="shared" si="38"/>
        <v>0</v>
      </c>
      <c r="M81" s="253">
        <f t="shared" si="38"/>
        <v>0</v>
      </c>
      <c r="N81" s="253">
        <f t="shared" si="38"/>
        <v>0</v>
      </c>
      <c r="O81" s="253">
        <f t="shared" si="38"/>
        <v>0</v>
      </c>
      <c r="P81" s="253">
        <f t="shared" si="38"/>
        <v>0</v>
      </c>
      <c r="Q81" s="253">
        <f t="shared" si="38"/>
        <v>0</v>
      </c>
      <c r="R81" s="253">
        <f t="shared" si="38"/>
        <v>0</v>
      </c>
      <c r="S81" s="253">
        <f t="shared" si="38"/>
        <v>0</v>
      </c>
      <c r="T81" s="253">
        <f t="shared" si="38"/>
        <v>0</v>
      </c>
      <c r="U81" s="253">
        <f t="shared" si="38"/>
        <v>0</v>
      </c>
      <c r="V81" s="253">
        <f t="shared" si="38"/>
        <v>0</v>
      </c>
      <c r="W81" s="253">
        <f t="shared" si="38"/>
        <v>0</v>
      </c>
      <c r="X81" s="253">
        <f t="shared" si="38"/>
        <v>0</v>
      </c>
      <c r="Y81" s="253">
        <f t="shared" si="38"/>
        <v>0</v>
      </c>
      <c r="Z81" s="253">
        <f t="shared" ref="Z81:AO96" si="44">+IF($E81=0,Z17+Z49,IF($E81=30,Y17+Y49,IF($E81=60,X17+X49,W17+W49)))</f>
        <v>0</v>
      </c>
      <c r="AA81" s="253">
        <f t="shared" si="44"/>
        <v>0</v>
      </c>
      <c r="AB81" s="253">
        <f t="shared" si="44"/>
        <v>0</v>
      </c>
      <c r="AC81" s="253">
        <f t="shared" si="44"/>
        <v>0</v>
      </c>
      <c r="AD81" s="253">
        <f t="shared" si="44"/>
        <v>0</v>
      </c>
      <c r="AE81" s="253">
        <f t="shared" si="44"/>
        <v>0</v>
      </c>
      <c r="AF81" s="253">
        <f t="shared" si="44"/>
        <v>0</v>
      </c>
      <c r="AG81" s="253">
        <f t="shared" si="44"/>
        <v>0</v>
      </c>
      <c r="AH81" s="253">
        <f t="shared" si="44"/>
        <v>0</v>
      </c>
      <c r="AI81" s="253">
        <f t="shared" si="44"/>
        <v>0</v>
      </c>
      <c r="AJ81" s="253">
        <f t="shared" si="44"/>
        <v>0</v>
      </c>
      <c r="AK81" s="253">
        <f t="shared" si="44"/>
        <v>0</v>
      </c>
      <c r="AL81" s="253">
        <f t="shared" si="44"/>
        <v>0</v>
      </c>
      <c r="AM81" s="253">
        <f t="shared" si="44"/>
        <v>0</v>
      </c>
      <c r="AN81" s="253">
        <f t="shared" si="44"/>
        <v>0</v>
      </c>
      <c r="AO81" s="253">
        <f t="shared" si="43"/>
        <v>0</v>
      </c>
      <c r="AP81" s="253">
        <f t="shared" si="43"/>
        <v>0</v>
      </c>
      <c r="AQ81" s="253">
        <f t="shared" si="43"/>
        <v>0</v>
      </c>
      <c r="AR81" s="253">
        <f t="shared" si="43"/>
        <v>0</v>
      </c>
      <c r="AS81" s="253">
        <f t="shared" si="43"/>
        <v>0</v>
      </c>
      <c r="AT81" s="253">
        <f t="shared" si="43"/>
        <v>0</v>
      </c>
      <c r="AU81" s="253">
        <f t="shared" si="43"/>
        <v>0</v>
      </c>
      <c r="AV81" s="253">
        <f t="shared" si="43"/>
        <v>0</v>
      </c>
      <c r="AW81" s="253">
        <f t="shared" si="43"/>
        <v>0</v>
      </c>
      <c r="AX81" s="253">
        <f t="shared" si="43"/>
        <v>0</v>
      </c>
      <c r="AY81" s="253">
        <f t="shared" si="43"/>
        <v>0</v>
      </c>
      <c r="AZ81" s="253">
        <f t="shared" si="43"/>
        <v>0</v>
      </c>
      <c r="BA81" s="253">
        <f t="shared" si="43"/>
        <v>0</v>
      </c>
      <c r="BB81" s="253">
        <f t="shared" si="43"/>
        <v>0</v>
      </c>
      <c r="BC81" s="253">
        <f t="shared" si="43"/>
        <v>0</v>
      </c>
      <c r="BD81" s="253">
        <f t="shared" si="43"/>
        <v>0</v>
      </c>
      <c r="BE81" s="253">
        <f t="shared" si="43"/>
        <v>0</v>
      </c>
      <c r="BF81" s="253">
        <f t="shared" si="43"/>
        <v>0</v>
      </c>
      <c r="BG81" s="253">
        <f t="shared" si="43"/>
        <v>0</v>
      </c>
      <c r="BH81" s="253">
        <f t="shared" si="43"/>
        <v>0</v>
      </c>
      <c r="BI81" s="253">
        <f t="shared" si="43"/>
        <v>0</v>
      </c>
      <c r="BJ81" s="253">
        <f t="shared" si="43"/>
        <v>0</v>
      </c>
      <c r="BK81" s="253">
        <f t="shared" si="43"/>
        <v>0</v>
      </c>
      <c r="BL81" s="253">
        <f t="shared" si="43"/>
        <v>0</v>
      </c>
      <c r="BM81" s="253">
        <f t="shared" si="43"/>
        <v>0</v>
      </c>
      <c r="BN81" s="253">
        <f t="shared" si="43"/>
        <v>0</v>
      </c>
      <c r="BO81" s="253">
        <f t="shared" si="43"/>
        <v>0</v>
      </c>
      <c r="BP81" s="253">
        <f t="shared" si="43"/>
        <v>0</v>
      </c>
      <c r="BQ81" s="253">
        <f t="shared" si="43"/>
        <v>0</v>
      </c>
      <c r="BR81" s="253">
        <f t="shared" si="43"/>
        <v>0</v>
      </c>
      <c r="BS81" s="253">
        <f t="shared" si="43"/>
        <v>0</v>
      </c>
      <c r="BT81" s="253">
        <f t="shared" si="43"/>
        <v>0</v>
      </c>
      <c r="BU81" s="253">
        <f t="shared" si="43"/>
        <v>0</v>
      </c>
      <c r="BV81" s="253">
        <f t="shared" si="39"/>
        <v>0</v>
      </c>
      <c r="BW81" s="253">
        <f t="shared" si="39"/>
        <v>0</v>
      </c>
      <c r="BX81" s="253">
        <f t="shared" si="39"/>
        <v>0</v>
      </c>
      <c r="BY81" s="253">
        <f t="shared" si="39"/>
        <v>0</v>
      </c>
      <c r="BZ81" s="253">
        <f t="shared" si="39"/>
        <v>0</v>
      </c>
      <c r="CA81" s="253">
        <f t="shared" si="39"/>
        <v>0</v>
      </c>
      <c r="CB81" s="253">
        <f t="shared" si="39"/>
        <v>0</v>
      </c>
      <c r="CC81" s="253">
        <f t="shared" si="39"/>
        <v>0</v>
      </c>
      <c r="CD81" s="253">
        <f t="shared" si="39"/>
        <v>0</v>
      </c>
      <c r="CE81" s="253">
        <f t="shared" si="39"/>
        <v>0</v>
      </c>
      <c r="CF81" s="253">
        <f t="shared" si="39"/>
        <v>0</v>
      </c>
      <c r="CG81" s="253">
        <f t="shared" si="39"/>
        <v>0</v>
      </c>
      <c r="CH81" s="253">
        <f t="shared" si="39"/>
        <v>0</v>
      </c>
      <c r="CI81" s="253">
        <f t="shared" si="39"/>
        <v>0</v>
      </c>
      <c r="CJ81" s="253">
        <f t="shared" si="39"/>
        <v>0</v>
      </c>
      <c r="CK81" s="253">
        <f t="shared" si="39"/>
        <v>0</v>
      </c>
      <c r="CL81" s="253">
        <f t="shared" si="42"/>
        <v>0</v>
      </c>
      <c r="CM81" s="253">
        <f t="shared" si="42"/>
        <v>0</v>
      </c>
      <c r="CN81" s="253">
        <f t="shared" si="42"/>
        <v>0</v>
      </c>
      <c r="CO81" s="253">
        <f t="shared" si="42"/>
        <v>0</v>
      </c>
      <c r="CP81" s="253">
        <f t="shared" si="42"/>
        <v>0</v>
      </c>
      <c r="CQ81" s="253">
        <f t="shared" si="42"/>
        <v>0</v>
      </c>
      <c r="CR81" s="253">
        <f t="shared" si="42"/>
        <v>0</v>
      </c>
      <c r="CS81" s="253">
        <f t="shared" si="42"/>
        <v>0</v>
      </c>
      <c r="CT81" s="253">
        <f t="shared" si="42"/>
        <v>0</v>
      </c>
      <c r="CU81" s="253">
        <f t="shared" si="42"/>
        <v>0</v>
      </c>
      <c r="CV81" s="253">
        <f t="shared" si="42"/>
        <v>0</v>
      </c>
      <c r="CW81" s="253">
        <f t="shared" si="42"/>
        <v>0</v>
      </c>
      <c r="CX81" s="253">
        <f t="shared" si="42"/>
        <v>0</v>
      </c>
      <c r="CY81" s="253">
        <f t="shared" si="42"/>
        <v>0</v>
      </c>
      <c r="CZ81" s="253">
        <f t="shared" si="42"/>
        <v>0</v>
      </c>
      <c r="DA81" s="253">
        <f t="shared" si="42"/>
        <v>0</v>
      </c>
      <c r="DB81" s="253">
        <f t="shared" si="42"/>
        <v>0</v>
      </c>
      <c r="DC81" s="253">
        <f t="shared" si="42"/>
        <v>0</v>
      </c>
      <c r="DD81" s="253">
        <f t="shared" si="42"/>
        <v>0</v>
      </c>
      <c r="DE81" s="253">
        <f t="shared" si="42"/>
        <v>0</v>
      </c>
      <c r="DF81" s="253">
        <f t="shared" si="42"/>
        <v>0</v>
      </c>
      <c r="DG81" s="253">
        <f t="shared" si="42"/>
        <v>0</v>
      </c>
      <c r="DH81" s="253">
        <f t="shared" si="42"/>
        <v>0</v>
      </c>
      <c r="DI81" s="253">
        <f t="shared" si="42"/>
        <v>0</v>
      </c>
      <c r="DJ81" s="253">
        <f t="shared" si="42"/>
        <v>0</v>
      </c>
      <c r="DK81" s="253">
        <f t="shared" si="42"/>
        <v>0</v>
      </c>
      <c r="DL81" s="253">
        <f t="shared" si="42"/>
        <v>0</v>
      </c>
      <c r="DM81" s="253">
        <f t="shared" si="42"/>
        <v>0</v>
      </c>
      <c r="DN81" s="253">
        <f t="shared" si="42"/>
        <v>0</v>
      </c>
      <c r="DO81" s="253">
        <f t="shared" si="42"/>
        <v>0</v>
      </c>
      <c r="DP81" s="253">
        <f t="shared" si="42"/>
        <v>0</v>
      </c>
      <c r="DQ81" s="253">
        <f t="shared" si="42"/>
        <v>0</v>
      </c>
      <c r="DR81" s="253">
        <f t="shared" si="41"/>
        <v>0</v>
      </c>
      <c r="DS81" s="253">
        <f t="shared" si="41"/>
        <v>0</v>
      </c>
      <c r="DT81" s="253">
        <f t="shared" si="41"/>
        <v>0</v>
      </c>
      <c r="DU81" s="253">
        <f t="shared" si="41"/>
        <v>0</v>
      </c>
      <c r="DV81" s="253">
        <f t="shared" si="41"/>
        <v>0</v>
      </c>
    </row>
    <row r="82" spans="3:126" ht="15.6" thickTop="1" thickBot="1">
      <c r="C82" s="294" t="str">
        <f t="shared" si="33"/>
        <v>Prodotto/Servizio 12</v>
      </c>
      <c r="E82" s="335">
        <f t="shared" si="34"/>
        <v>30</v>
      </c>
      <c r="G82" s="253">
        <f t="shared" si="35"/>
        <v>0</v>
      </c>
      <c r="H82" s="253">
        <f t="shared" si="36"/>
        <v>0</v>
      </c>
      <c r="I82" s="253">
        <f t="shared" si="37"/>
        <v>0</v>
      </c>
      <c r="J82" s="253">
        <f t="shared" si="38"/>
        <v>0</v>
      </c>
      <c r="K82" s="253">
        <f t="shared" si="38"/>
        <v>0</v>
      </c>
      <c r="L82" s="253">
        <f t="shared" si="38"/>
        <v>0</v>
      </c>
      <c r="M82" s="253">
        <f t="shared" si="38"/>
        <v>0</v>
      </c>
      <c r="N82" s="253">
        <f t="shared" si="38"/>
        <v>0</v>
      </c>
      <c r="O82" s="253">
        <f t="shared" si="38"/>
        <v>0</v>
      </c>
      <c r="P82" s="253">
        <f t="shared" si="38"/>
        <v>0</v>
      </c>
      <c r="Q82" s="253">
        <f t="shared" si="38"/>
        <v>0</v>
      </c>
      <c r="R82" s="253">
        <f t="shared" si="38"/>
        <v>0</v>
      </c>
      <c r="S82" s="253">
        <f t="shared" si="38"/>
        <v>0</v>
      </c>
      <c r="T82" s="253">
        <f t="shared" si="38"/>
        <v>0</v>
      </c>
      <c r="U82" s="253">
        <f t="shared" si="38"/>
        <v>0</v>
      </c>
      <c r="V82" s="253">
        <f t="shared" si="38"/>
        <v>0</v>
      </c>
      <c r="W82" s="253">
        <f t="shared" si="38"/>
        <v>0</v>
      </c>
      <c r="X82" s="253">
        <f t="shared" si="38"/>
        <v>0</v>
      </c>
      <c r="Y82" s="253">
        <f t="shared" si="38"/>
        <v>0</v>
      </c>
      <c r="Z82" s="253">
        <f t="shared" si="44"/>
        <v>0</v>
      </c>
      <c r="AA82" s="253">
        <f t="shared" si="44"/>
        <v>0</v>
      </c>
      <c r="AB82" s="253">
        <f t="shared" si="44"/>
        <v>0</v>
      </c>
      <c r="AC82" s="253">
        <f t="shared" si="44"/>
        <v>0</v>
      </c>
      <c r="AD82" s="253">
        <f t="shared" si="44"/>
        <v>0</v>
      </c>
      <c r="AE82" s="253">
        <f t="shared" si="44"/>
        <v>0</v>
      </c>
      <c r="AF82" s="253">
        <f t="shared" si="44"/>
        <v>0</v>
      </c>
      <c r="AG82" s="253">
        <f t="shared" si="44"/>
        <v>0</v>
      </c>
      <c r="AH82" s="253">
        <f t="shared" si="44"/>
        <v>0</v>
      </c>
      <c r="AI82" s="253">
        <f t="shared" si="44"/>
        <v>0</v>
      </c>
      <c r="AJ82" s="253">
        <f t="shared" si="44"/>
        <v>0</v>
      </c>
      <c r="AK82" s="253">
        <f t="shared" si="44"/>
        <v>0</v>
      </c>
      <c r="AL82" s="253">
        <f t="shared" si="44"/>
        <v>0</v>
      </c>
      <c r="AM82" s="253">
        <f t="shared" si="44"/>
        <v>0</v>
      </c>
      <c r="AN82" s="253">
        <f t="shared" si="44"/>
        <v>0</v>
      </c>
      <c r="AO82" s="253">
        <f t="shared" si="43"/>
        <v>0</v>
      </c>
      <c r="AP82" s="253">
        <f t="shared" si="43"/>
        <v>0</v>
      </c>
      <c r="AQ82" s="253">
        <f t="shared" si="43"/>
        <v>0</v>
      </c>
      <c r="AR82" s="253">
        <f t="shared" si="43"/>
        <v>0</v>
      </c>
      <c r="AS82" s="253">
        <f t="shared" si="43"/>
        <v>0</v>
      </c>
      <c r="AT82" s="253">
        <f t="shared" si="43"/>
        <v>0</v>
      </c>
      <c r="AU82" s="253">
        <f t="shared" si="43"/>
        <v>0</v>
      </c>
      <c r="AV82" s="253">
        <f t="shared" si="43"/>
        <v>0</v>
      </c>
      <c r="AW82" s="253">
        <f t="shared" si="43"/>
        <v>0</v>
      </c>
      <c r="AX82" s="253">
        <f t="shared" si="43"/>
        <v>0</v>
      </c>
      <c r="AY82" s="253">
        <f t="shared" si="43"/>
        <v>0</v>
      </c>
      <c r="AZ82" s="253">
        <f t="shared" si="43"/>
        <v>0</v>
      </c>
      <c r="BA82" s="253">
        <f t="shared" si="43"/>
        <v>0</v>
      </c>
      <c r="BB82" s="253">
        <f t="shared" si="43"/>
        <v>0</v>
      </c>
      <c r="BC82" s="253">
        <f t="shared" si="43"/>
        <v>0</v>
      </c>
      <c r="BD82" s="253">
        <f t="shared" si="43"/>
        <v>0</v>
      </c>
      <c r="BE82" s="253">
        <f t="shared" si="43"/>
        <v>0</v>
      </c>
      <c r="BF82" s="253">
        <f t="shared" si="43"/>
        <v>0</v>
      </c>
      <c r="BG82" s="253">
        <f t="shared" si="43"/>
        <v>0</v>
      </c>
      <c r="BH82" s="253">
        <f t="shared" si="43"/>
        <v>0</v>
      </c>
      <c r="BI82" s="253">
        <f t="shared" si="43"/>
        <v>0</v>
      </c>
      <c r="BJ82" s="253">
        <f t="shared" si="43"/>
        <v>0</v>
      </c>
      <c r="BK82" s="253">
        <f t="shared" si="43"/>
        <v>0</v>
      </c>
      <c r="BL82" s="253">
        <f t="shared" si="43"/>
        <v>0</v>
      </c>
      <c r="BM82" s="253">
        <f t="shared" si="43"/>
        <v>0</v>
      </c>
      <c r="BN82" s="253">
        <f t="shared" si="43"/>
        <v>0</v>
      </c>
      <c r="BO82" s="253">
        <f t="shared" si="43"/>
        <v>0</v>
      </c>
      <c r="BP82" s="253">
        <f t="shared" si="43"/>
        <v>0</v>
      </c>
      <c r="BQ82" s="253">
        <f t="shared" si="43"/>
        <v>0</v>
      </c>
      <c r="BR82" s="253">
        <f t="shared" si="43"/>
        <v>0</v>
      </c>
      <c r="BS82" s="253">
        <f t="shared" si="43"/>
        <v>0</v>
      </c>
      <c r="BT82" s="253">
        <f t="shared" si="43"/>
        <v>0</v>
      </c>
      <c r="BU82" s="253">
        <f t="shared" si="43"/>
        <v>0</v>
      </c>
      <c r="BV82" s="253">
        <f t="shared" si="39"/>
        <v>0</v>
      </c>
      <c r="BW82" s="253">
        <f t="shared" si="39"/>
        <v>0</v>
      </c>
      <c r="BX82" s="253">
        <f t="shared" si="39"/>
        <v>0</v>
      </c>
      <c r="BY82" s="253">
        <f t="shared" si="39"/>
        <v>0</v>
      </c>
      <c r="BZ82" s="253">
        <f t="shared" si="39"/>
        <v>0</v>
      </c>
      <c r="CA82" s="253">
        <f t="shared" si="39"/>
        <v>0</v>
      </c>
      <c r="CB82" s="253">
        <f t="shared" si="39"/>
        <v>0</v>
      </c>
      <c r="CC82" s="253">
        <f t="shared" si="39"/>
        <v>0</v>
      </c>
      <c r="CD82" s="253">
        <f t="shared" si="39"/>
        <v>0</v>
      </c>
      <c r="CE82" s="253">
        <f t="shared" si="39"/>
        <v>0</v>
      </c>
      <c r="CF82" s="253">
        <f t="shared" si="39"/>
        <v>0</v>
      </c>
      <c r="CG82" s="253">
        <f t="shared" si="39"/>
        <v>0</v>
      </c>
      <c r="CH82" s="253">
        <f t="shared" si="39"/>
        <v>0</v>
      </c>
      <c r="CI82" s="253">
        <f t="shared" si="39"/>
        <v>0</v>
      </c>
      <c r="CJ82" s="253">
        <f t="shared" si="39"/>
        <v>0</v>
      </c>
      <c r="CK82" s="253">
        <f t="shared" si="39"/>
        <v>0</v>
      </c>
      <c r="CL82" s="253">
        <f t="shared" si="42"/>
        <v>0</v>
      </c>
      <c r="CM82" s="253">
        <f t="shared" si="42"/>
        <v>0</v>
      </c>
      <c r="CN82" s="253">
        <f t="shared" si="42"/>
        <v>0</v>
      </c>
      <c r="CO82" s="253">
        <f t="shared" si="42"/>
        <v>0</v>
      </c>
      <c r="CP82" s="253">
        <f t="shared" si="42"/>
        <v>0</v>
      </c>
      <c r="CQ82" s="253">
        <f t="shared" si="42"/>
        <v>0</v>
      </c>
      <c r="CR82" s="253">
        <f t="shared" si="42"/>
        <v>0</v>
      </c>
      <c r="CS82" s="253">
        <f t="shared" si="42"/>
        <v>0</v>
      </c>
      <c r="CT82" s="253">
        <f t="shared" si="42"/>
        <v>0</v>
      </c>
      <c r="CU82" s="253">
        <f t="shared" si="42"/>
        <v>0</v>
      </c>
      <c r="CV82" s="253">
        <f t="shared" si="42"/>
        <v>0</v>
      </c>
      <c r="CW82" s="253">
        <f t="shared" si="42"/>
        <v>0</v>
      </c>
      <c r="CX82" s="253">
        <f t="shared" si="42"/>
        <v>0</v>
      </c>
      <c r="CY82" s="253">
        <f t="shared" si="42"/>
        <v>0</v>
      </c>
      <c r="CZ82" s="253">
        <f t="shared" si="42"/>
        <v>0</v>
      </c>
      <c r="DA82" s="253">
        <f t="shared" si="42"/>
        <v>0</v>
      </c>
      <c r="DB82" s="253">
        <f t="shared" si="42"/>
        <v>0</v>
      </c>
      <c r="DC82" s="253">
        <f t="shared" si="42"/>
        <v>0</v>
      </c>
      <c r="DD82" s="253">
        <f t="shared" si="42"/>
        <v>0</v>
      </c>
      <c r="DE82" s="253">
        <f t="shared" si="42"/>
        <v>0</v>
      </c>
      <c r="DF82" s="253">
        <f t="shared" si="42"/>
        <v>0</v>
      </c>
      <c r="DG82" s="253">
        <f t="shared" si="42"/>
        <v>0</v>
      </c>
      <c r="DH82" s="253">
        <f t="shared" si="42"/>
        <v>0</v>
      </c>
      <c r="DI82" s="253">
        <f t="shared" si="42"/>
        <v>0</v>
      </c>
      <c r="DJ82" s="253">
        <f t="shared" si="42"/>
        <v>0</v>
      </c>
      <c r="DK82" s="253">
        <f t="shared" si="42"/>
        <v>0</v>
      </c>
      <c r="DL82" s="253">
        <f t="shared" si="42"/>
        <v>0</v>
      </c>
      <c r="DM82" s="253">
        <f t="shared" si="42"/>
        <v>0</v>
      </c>
      <c r="DN82" s="253">
        <f t="shared" si="42"/>
        <v>0</v>
      </c>
      <c r="DO82" s="253">
        <f t="shared" si="42"/>
        <v>0</v>
      </c>
      <c r="DP82" s="253">
        <f t="shared" si="42"/>
        <v>0</v>
      </c>
      <c r="DQ82" s="253">
        <f t="shared" si="42"/>
        <v>0</v>
      </c>
      <c r="DR82" s="253">
        <f t="shared" si="41"/>
        <v>0</v>
      </c>
      <c r="DS82" s="253">
        <f t="shared" si="41"/>
        <v>0</v>
      </c>
      <c r="DT82" s="253">
        <f t="shared" si="41"/>
        <v>0</v>
      </c>
      <c r="DU82" s="253">
        <f t="shared" si="41"/>
        <v>0</v>
      </c>
      <c r="DV82" s="253">
        <f t="shared" si="41"/>
        <v>0</v>
      </c>
    </row>
    <row r="83" spans="3:126" ht="15.6" thickTop="1" thickBot="1">
      <c r="C83" s="294" t="str">
        <f t="shared" si="33"/>
        <v>Prodotto/Servizio 13</v>
      </c>
      <c r="E83" s="335">
        <f t="shared" si="34"/>
        <v>30</v>
      </c>
      <c r="G83" s="253">
        <f t="shared" si="35"/>
        <v>0</v>
      </c>
      <c r="H83" s="253">
        <f t="shared" si="36"/>
        <v>0</v>
      </c>
      <c r="I83" s="253">
        <f t="shared" si="37"/>
        <v>0</v>
      </c>
      <c r="J83" s="253">
        <f t="shared" si="38"/>
        <v>0</v>
      </c>
      <c r="K83" s="253">
        <f t="shared" si="38"/>
        <v>0</v>
      </c>
      <c r="L83" s="253">
        <f t="shared" si="38"/>
        <v>0</v>
      </c>
      <c r="M83" s="253">
        <f t="shared" si="38"/>
        <v>0</v>
      </c>
      <c r="N83" s="253">
        <f t="shared" si="38"/>
        <v>0</v>
      </c>
      <c r="O83" s="253">
        <f t="shared" si="38"/>
        <v>0</v>
      </c>
      <c r="P83" s="253">
        <f t="shared" si="38"/>
        <v>0</v>
      </c>
      <c r="Q83" s="253">
        <f t="shared" si="38"/>
        <v>0</v>
      </c>
      <c r="R83" s="253">
        <f t="shared" si="38"/>
        <v>0</v>
      </c>
      <c r="S83" s="253">
        <f t="shared" si="38"/>
        <v>0</v>
      </c>
      <c r="T83" s="253">
        <f t="shared" si="38"/>
        <v>0</v>
      </c>
      <c r="U83" s="253">
        <f t="shared" si="38"/>
        <v>0</v>
      </c>
      <c r="V83" s="253">
        <f t="shared" si="38"/>
        <v>0</v>
      </c>
      <c r="W83" s="253">
        <f t="shared" si="38"/>
        <v>0</v>
      </c>
      <c r="X83" s="253">
        <f t="shared" si="38"/>
        <v>0</v>
      </c>
      <c r="Y83" s="253">
        <f t="shared" si="38"/>
        <v>0</v>
      </c>
      <c r="Z83" s="253">
        <f t="shared" si="44"/>
        <v>0</v>
      </c>
      <c r="AA83" s="253">
        <f t="shared" si="44"/>
        <v>0</v>
      </c>
      <c r="AB83" s="253">
        <f t="shared" si="44"/>
        <v>0</v>
      </c>
      <c r="AC83" s="253">
        <f t="shared" si="44"/>
        <v>0</v>
      </c>
      <c r="AD83" s="253">
        <f t="shared" si="44"/>
        <v>0</v>
      </c>
      <c r="AE83" s="253">
        <f t="shared" si="44"/>
        <v>0</v>
      </c>
      <c r="AF83" s="253">
        <f t="shared" si="44"/>
        <v>0</v>
      </c>
      <c r="AG83" s="253">
        <f t="shared" si="44"/>
        <v>0</v>
      </c>
      <c r="AH83" s="253">
        <f t="shared" si="44"/>
        <v>0</v>
      </c>
      <c r="AI83" s="253">
        <f t="shared" si="44"/>
        <v>0</v>
      </c>
      <c r="AJ83" s="253">
        <f t="shared" si="44"/>
        <v>0</v>
      </c>
      <c r="AK83" s="253">
        <f t="shared" si="44"/>
        <v>0</v>
      </c>
      <c r="AL83" s="253">
        <f t="shared" si="44"/>
        <v>0</v>
      </c>
      <c r="AM83" s="253">
        <f t="shared" si="44"/>
        <v>0</v>
      </c>
      <c r="AN83" s="253">
        <f t="shared" si="44"/>
        <v>0</v>
      </c>
      <c r="AO83" s="253">
        <f t="shared" si="43"/>
        <v>0</v>
      </c>
      <c r="AP83" s="253">
        <f t="shared" si="43"/>
        <v>0</v>
      </c>
      <c r="AQ83" s="253">
        <f t="shared" si="43"/>
        <v>0</v>
      </c>
      <c r="AR83" s="253">
        <f t="shared" si="43"/>
        <v>0</v>
      </c>
      <c r="AS83" s="253">
        <f t="shared" si="43"/>
        <v>0</v>
      </c>
      <c r="AT83" s="253">
        <f t="shared" si="43"/>
        <v>0</v>
      </c>
      <c r="AU83" s="253">
        <f t="shared" si="43"/>
        <v>0</v>
      </c>
      <c r="AV83" s="253">
        <f t="shared" si="43"/>
        <v>0</v>
      </c>
      <c r="AW83" s="253">
        <f t="shared" si="43"/>
        <v>0</v>
      </c>
      <c r="AX83" s="253">
        <f t="shared" si="43"/>
        <v>0</v>
      </c>
      <c r="AY83" s="253">
        <f t="shared" si="43"/>
        <v>0</v>
      </c>
      <c r="AZ83" s="253">
        <f t="shared" si="43"/>
        <v>0</v>
      </c>
      <c r="BA83" s="253">
        <f t="shared" si="43"/>
        <v>0</v>
      </c>
      <c r="BB83" s="253">
        <f t="shared" si="43"/>
        <v>0</v>
      </c>
      <c r="BC83" s="253">
        <f t="shared" si="43"/>
        <v>0</v>
      </c>
      <c r="BD83" s="253">
        <f t="shared" si="43"/>
        <v>0</v>
      </c>
      <c r="BE83" s="253">
        <f t="shared" si="43"/>
        <v>0</v>
      </c>
      <c r="BF83" s="253">
        <f t="shared" si="43"/>
        <v>0</v>
      </c>
      <c r="BG83" s="253">
        <f t="shared" si="43"/>
        <v>0</v>
      </c>
      <c r="BH83" s="253">
        <f t="shared" si="43"/>
        <v>0</v>
      </c>
      <c r="BI83" s="253">
        <f t="shared" si="43"/>
        <v>0</v>
      </c>
      <c r="BJ83" s="253">
        <f t="shared" si="43"/>
        <v>0</v>
      </c>
      <c r="BK83" s="253">
        <f t="shared" si="43"/>
        <v>0</v>
      </c>
      <c r="BL83" s="253">
        <f t="shared" si="43"/>
        <v>0</v>
      </c>
      <c r="BM83" s="253">
        <f t="shared" si="43"/>
        <v>0</v>
      </c>
      <c r="BN83" s="253">
        <f t="shared" si="43"/>
        <v>0</v>
      </c>
      <c r="BO83" s="253">
        <f t="shared" si="43"/>
        <v>0</v>
      </c>
      <c r="BP83" s="253">
        <f t="shared" si="43"/>
        <v>0</v>
      </c>
      <c r="BQ83" s="253">
        <f t="shared" si="43"/>
        <v>0</v>
      </c>
      <c r="BR83" s="253">
        <f t="shared" si="43"/>
        <v>0</v>
      </c>
      <c r="BS83" s="253">
        <f t="shared" si="43"/>
        <v>0</v>
      </c>
      <c r="BT83" s="253">
        <f t="shared" si="43"/>
        <v>0</v>
      </c>
      <c r="BU83" s="253">
        <f t="shared" si="43"/>
        <v>0</v>
      </c>
      <c r="BV83" s="253">
        <f t="shared" si="39"/>
        <v>0</v>
      </c>
      <c r="BW83" s="253">
        <f t="shared" si="39"/>
        <v>0</v>
      </c>
      <c r="BX83" s="253">
        <f t="shared" si="39"/>
        <v>0</v>
      </c>
      <c r="BY83" s="253">
        <f t="shared" si="39"/>
        <v>0</v>
      </c>
      <c r="BZ83" s="253">
        <f t="shared" si="39"/>
        <v>0</v>
      </c>
      <c r="CA83" s="253">
        <f t="shared" si="39"/>
        <v>0</v>
      </c>
      <c r="CB83" s="253">
        <f t="shared" si="39"/>
        <v>0</v>
      </c>
      <c r="CC83" s="253">
        <f t="shared" si="39"/>
        <v>0</v>
      </c>
      <c r="CD83" s="253">
        <f t="shared" si="39"/>
        <v>0</v>
      </c>
      <c r="CE83" s="253">
        <f t="shared" si="39"/>
        <v>0</v>
      </c>
      <c r="CF83" s="253">
        <f t="shared" si="39"/>
        <v>0</v>
      </c>
      <c r="CG83" s="253">
        <f t="shared" si="39"/>
        <v>0</v>
      </c>
      <c r="CH83" s="253">
        <f t="shared" si="39"/>
        <v>0</v>
      </c>
      <c r="CI83" s="253">
        <f t="shared" si="39"/>
        <v>0</v>
      </c>
      <c r="CJ83" s="253">
        <f t="shared" si="39"/>
        <v>0</v>
      </c>
      <c r="CK83" s="253">
        <f t="shared" si="39"/>
        <v>0</v>
      </c>
      <c r="CL83" s="253">
        <f t="shared" si="42"/>
        <v>0</v>
      </c>
      <c r="CM83" s="253">
        <f t="shared" si="42"/>
        <v>0</v>
      </c>
      <c r="CN83" s="253">
        <f t="shared" si="42"/>
        <v>0</v>
      </c>
      <c r="CO83" s="253">
        <f t="shared" si="42"/>
        <v>0</v>
      </c>
      <c r="CP83" s="253">
        <f t="shared" si="42"/>
        <v>0</v>
      </c>
      <c r="CQ83" s="253">
        <f t="shared" si="42"/>
        <v>0</v>
      </c>
      <c r="CR83" s="253">
        <f t="shared" si="42"/>
        <v>0</v>
      </c>
      <c r="CS83" s="253">
        <f t="shared" si="42"/>
        <v>0</v>
      </c>
      <c r="CT83" s="253">
        <f t="shared" si="42"/>
        <v>0</v>
      </c>
      <c r="CU83" s="253">
        <f t="shared" si="42"/>
        <v>0</v>
      </c>
      <c r="CV83" s="253">
        <f t="shared" si="42"/>
        <v>0</v>
      </c>
      <c r="CW83" s="253">
        <f t="shared" si="42"/>
        <v>0</v>
      </c>
      <c r="CX83" s="253">
        <f t="shared" si="42"/>
        <v>0</v>
      </c>
      <c r="CY83" s="253">
        <f t="shared" si="42"/>
        <v>0</v>
      </c>
      <c r="CZ83" s="253">
        <f t="shared" si="42"/>
        <v>0</v>
      </c>
      <c r="DA83" s="253">
        <f t="shared" si="42"/>
        <v>0</v>
      </c>
      <c r="DB83" s="253">
        <f t="shared" si="42"/>
        <v>0</v>
      </c>
      <c r="DC83" s="253">
        <f t="shared" si="42"/>
        <v>0</v>
      </c>
      <c r="DD83" s="253">
        <f t="shared" si="42"/>
        <v>0</v>
      </c>
      <c r="DE83" s="253">
        <f t="shared" si="42"/>
        <v>0</v>
      </c>
      <c r="DF83" s="253">
        <f t="shared" si="42"/>
        <v>0</v>
      </c>
      <c r="DG83" s="253">
        <f t="shared" si="42"/>
        <v>0</v>
      </c>
      <c r="DH83" s="253">
        <f t="shared" si="42"/>
        <v>0</v>
      </c>
      <c r="DI83" s="253">
        <f t="shared" si="42"/>
        <v>0</v>
      </c>
      <c r="DJ83" s="253">
        <f t="shared" si="42"/>
        <v>0</v>
      </c>
      <c r="DK83" s="253">
        <f t="shared" si="42"/>
        <v>0</v>
      </c>
      <c r="DL83" s="253">
        <f t="shared" si="42"/>
        <v>0</v>
      </c>
      <c r="DM83" s="253">
        <f t="shared" si="42"/>
        <v>0</v>
      </c>
      <c r="DN83" s="253">
        <f t="shared" si="42"/>
        <v>0</v>
      </c>
      <c r="DO83" s="253">
        <f t="shared" si="42"/>
        <v>0</v>
      </c>
      <c r="DP83" s="253">
        <f t="shared" si="42"/>
        <v>0</v>
      </c>
      <c r="DQ83" s="253">
        <f t="shared" ref="DQ83:DV98" si="45">+IF($E83=0,DQ19+DQ51,IF($E83=30,DP19+DP51,IF($E83=60,DO19+DO51,DN19+DN51)))</f>
        <v>0</v>
      </c>
      <c r="DR83" s="253">
        <f t="shared" si="41"/>
        <v>0</v>
      </c>
      <c r="DS83" s="253">
        <f t="shared" si="41"/>
        <v>0</v>
      </c>
      <c r="DT83" s="253">
        <f t="shared" si="41"/>
        <v>0</v>
      </c>
      <c r="DU83" s="253">
        <f t="shared" si="41"/>
        <v>0</v>
      </c>
      <c r="DV83" s="253">
        <f t="shared" si="41"/>
        <v>0</v>
      </c>
    </row>
    <row r="84" spans="3:126" ht="15.6" thickTop="1" thickBot="1">
      <c r="C84" s="294" t="str">
        <f t="shared" si="33"/>
        <v>Prodotto/Servizio 14</v>
      </c>
      <c r="E84" s="335">
        <f t="shared" si="34"/>
        <v>30</v>
      </c>
      <c r="G84" s="253">
        <f t="shared" si="35"/>
        <v>0</v>
      </c>
      <c r="H84" s="253">
        <f t="shared" si="36"/>
        <v>0</v>
      </c>
      <c r="I84" s="253">
        <f t="shared" si="37"/>
        <v>0</v>
      </c>
      <c r="J84" s="253">
        <f t="shared" si="38"/>
        <v>0</v>
      </c>
      <c r="K84" s="253">
        <f t="shared" si="38"/>
        <v>0</v>
      </c>
      <c r="L84" s="253">
        <f t="shared" si="38"/>
        <v>0</v>
      </c>
      <c r="M84" s="253">
        <f t="shared" si="38"/>
        <v>0</v>
      </c>
      <c r="N84" s="253">
        <f t="shared" si="38"/>
        <v>0</v>
      </c>
      <c r="O84" s="253">
        <f t="shared" si="38"/>
        <v>0</v>
      </c>
      <c r="P84" s="253">
        <f t="shared" si="38"/>
        <v>0</v>
      </c>
      <c r="Q84" s="253">
        <f t="shared" si="38"/>
        <v>0</v>
      </c>
      <c r="R84" s="253">
        <f t="shared" si="38"/>
        <v>0</v>
      </c>
      <c r="S84" s="253">
        <f t="shared" si="38"/>
        <v>0</v>
      </c>
      <c r="T84" s="253">
        <f t="shared" si="38"/>
        <v>0</v>
      </c>
      <c r="U84" s="253">
        <f t="shared" si="38"/>
        <v>0</v>
      </c>
      <c r="V84" s="253">
        <f t="shared" si="38"/>
        <v>0</v>
      </c>
      <c r="W84" s="253">
        <f t="shared" si="38"/>
        <v>0</v>
      </c>
      <c r="X84" s="253">
        <f t="shared" si="38"/>
        <v>0</v>
      </c>
      <c r="Y84" s="253">
        <f t="shared" si="38"/>
        <v>0</v>
      </c>
      <c r="Z84" s="253">
        <f t="shared" si="44"/>
        <v>0</v>
      </c>
      <c r="AA84" s="253">
        <f t="shared" si="44"/>
        <v>0</v>
      </c>
      <c r="AB84" s="253">
        <f t="shared" si="44"/>
        <v>0</v>
      </c>
      <c r="AC84" s="253">
        <f t="shared" si="44"/>
        <v>0</v>
      </c>
      <c r="AD84" s="253">
        <f t="shared" si="44"/>
        <v>0</v>
      </c>
      <c r="AE84" s="253">
        <f t="shared" si="44"/>
        <v>0</v>
      </c>
      <c r="AF84" s="253">
        <f t="shared" si="44"/>
        <v>0</v>
      </c>
      <c r="AG84" s="253">
        <f t="shared" si="44"/>
        <v>0</v>
      </c>
      <c r="AH84" s="253">
        <f t="shared" si="44"/>
        <v>0</v>
      </c>
      <c r="AI84" s="253">
        <f t="shared" si="44"/>
        <v>0</v>
      </c>
      <c r="AJ84" s="253">
        <f t="shared" si="44"/>
        <v>0</v>
      </c>
      <c r="AK84" s="253">
        <f t="shared" si="44"/>
        <v>0</v>
      </c>
      <c r="AL84" s="253">
        <f t="shared" si="44"/>
        <v>0</v>
      </c>
      <c r="AM84" s="253">
        <f t="shared" si="44"/>
        <v>0</v>
      </c>
      <c r="AN84" s="253">
        <f t="shared" si="44"/>
        <v>0</v>
      </c>
      <c r="AO84" s="253">
        <f t="shared" si="43"/>
        <v>0</v>
      </c>
      <c r="AP84" s="253">
        <f t="shared" si="43"/>
        <v>0</v>
      </c>
      <c r="AQ84" s="253">
        <f t="shared" si="43"/>
        <v>0</v>
      </c>
      <c r="AR84" s="253">
        <f t="shared" si="43"/>
        <v>0</v>
      </c>
      <c r="AS84" s="253">
        <f t="shared" si="43"/>
        <v>0</v>
      </c>
      <c r="AT84" s="253">
        <f t="shared" si="43"/>
        <v>0</v>
      </c>
      <c r="AU84" s="253">
        <f t="shared" si="43"/>
        <v>0</v>
      </c>
      <c r="AV84" s="253">
        <f t="shared" si="43"/>
        <v>0</v>
      </c>
      <c r="AW84" s="253">
        <f t="shared" si="43"/>
        <v>0</v>
      </c>
      <c r="AX84" s="253">
        <f t="shared" si="43"/>
        <v>0</v>
      </c>
      <c r="AY84" s="253">
        <f t="shared" si="43"/>
        <v>0</v>
      </c>
      <c r="AZ84" s="253">
        <f t="shared" si="43"/>
        <v>0</v>
      </c>
      <c r="BA84" s="253">
        <f t="shared" si="43"/>
        <v>0</v>
      </c>
      <c r="BB84" s="253">
        <f t="shared" si="43"/>
        <v>0</v>
      </c>
      <c r="BC84" s="253">
        <f t="shared" si="43"/>
        <v>0</v>
      </c>
      <c r="BD84" s="253">
        <f t="shared" si="43"/>
        <v>0</v>
      </c>
      <c r="BE84" s="253">
        <f t="shared" si="43"/>
        <v>0</v>
      </c>
      <c r="BF84" s="253">
        <f t="shared" si="43"/>
        <v>0</v>
      </c>
      <c r="BG84" s="253">
        <f t="shared" si="43"/>
        <v>0</v>
      </c>
      <c r="BH84" s="253">
        <f t="shared" si="43"/>
        <v>0</v>
      </c>
      <c r="BI84" s="253">
        <f t="shared" si="43"/>
        <v>0</v>
      </c>
      <c r="BJ84" s="253">
        <f t="shared" si="43"/>
        <v>0</v>
      </c>
      <c r="BK84" s="253">
        <f t="shared" si="43"/>
        <v>0</v>
      </c>
      <c r="BL84" s="253">
        <f t="shared" si="43"/>
        <v>0</v>
      </c>
      <c r="BM84" s="253">
        <f t="shared" si="43"/>
        <v>0</v>
      </c>
      <c r="BN84" s="253">
        <f t="shared" si="43"/>
        <v>0</v>
      </c>
      <c r="BO84" s="253">
        <f t="shared" si="43"/>
        <v>0</v>
      </c>
      <c r="BP84" s="253">
        <f t="shared" si="43"/>
        <v>0</v>
      </c>
      <c r="BQ84" s="253">
        <f t="shared" si="43"/>
        <v>0</v>
      </c>
      <c r="BR84" s="253">
        <f t="shared" si="43"/>
        <v>0</v>
      </c>
      <c r="BS84" s="253">
        <f t="shared" si="43"/>
        <v>0</v>
      </c>
      <c r="BT84" s="253">
        <f t="shared" si="43"/>
        <v>0</v>
      </c>
      <c r="BU84" s="253">
        <f t="shared" si="43"/>
        <v>0</v>
      </c>
      <c r="BV84" s="253">
        <f t="shared" si="39"/>
        <v>0</v>
      </c>
      <c r="BW84" s="253">
        <f t="shared" si="39"/>
        <v>0</v>
      </c>
      <c r="BX84" s="253">
        <f t="shared" si="39"/>
        <v>0</v>
      </c>
      <c r="BY84" s="253">
        <f t="shared" si="39"/>
        <v>0</v>
      </c>
      <c r="BZ84" s="253">
        <f t="shared" si="39"/>
        <v>0</v>
      </c>
      <c r="CA84" s="253">
        <f t="shared" si="39"/>
        <v>0</v>
      </c>
      <c r="CB84" s="253">
        <f t="shared" si="39"/>
        <v>0</v>
      </c>
      <c r="CC84" s="253">
        <f t="shared" si="39"/>
        <v>0</v>
      </c>
      <c r="CD84" s="253">
        <f t="shared" si="39"/>
        <v>0</v>
      </c>
      <c r="CE84" s="253">
        <f t="shared" si="39"/>
        <v>0</v>
      </c>
      <c r="CF84" s="253">
        <f t="shared" si="39"/>
        <v>0</v>
      </c>
      <c r="CG84" s="253">
        <f t="shared" si="39"/>
        <v>0</v>
      </c>
      <c r="CH84" s="253">
        <f t="shared" si="39"/>
        <v>0</v>
      </c>
      <c r="CI84" s="253">
        <f t="shared" si="39"/>
        <v>0</v>
      </c>
      <c r="CJ84" s="253">
        <f t="shared" si="39"/>
        <v>0</v>
      </c>
      <c r="CK84" s="253">
        <f t="shared" si="39"/>
        <v>0</v>
      </c>
      <c r="CL84" s="253">
        <f t="shared" ref="CL84:DP92" si="46">+IF($E84=0,CL20+CL52,IF($E84=30,CK20+CK52,IF($E84=60,CJ20+CJ52,CI20+CI52)))</f>
        <v>0</v>
      </c>
      <c r="CM84" s="253">
        <f t="shared" si="46"/>
        <v>0</v>
      </c>
      <c r="CN84" s="253">
        <f t="shared" si="46"/>
        <v>0</v>
      </c>
      <c r="CO84" s="253">
        <f t="shared" si="46"/>
        <v>0</v>
      </c>
      <c r="CP84" s="253">
        <f t="shared" si="46"/>
        <v>0</v>
      </c>
      <c r="CQ84" s="253">
        <f t="shared" si="46"/>
        <v>0</v>
      </c>
      <c r="CR84" s="253">
        <f t="shared" si="46"/>
        <v>0</v>
      </c>
      <c r="CS84" s="253">
        <f t="shared" si="46"/>
        <v>0</v>
      </c>
      <c r="CT84" s="253">
        <f t="shared" si="46"/>
        <v>0</v>
      </c>
      <c r="CU84" s="253">
        <f t="shared" si="46"/>
        <v>0</v>
      </c>
      <c r="CV84" s="253">
        <f t="shared" si="46"/>
        <v>0</v>
      </c>
      <c r="CW84" s="253">
        <f t="shared" si="46"/>
        <v>0</v>
      </c>
      <c r="CX84" s="253">
        <f t="shared" si="46"/>
        <v>0</v>
      </c>
      <c r="CY84" s="253">
        <f t="shared" si="46"/>
        <v>0</v>
      </c>
      <c r="CZ84" s="253">
        <f t="shared" si="46"/>
        <v>0</v>
      </c>
      <c r="DA84" s="253">
        <f t="shared" si="46"/>
        <v>0</v>
      </c>
      <c r="DB84" s="253">
        <f t="shared" si="46"/>
        <v>0</v>
      </c>
      <c r="DC84" s="253">
        <f t="shared" si="46"/>
        <v>0</v>
      </c>
      <c r="DD84" s="253">
        <f t="shared" si="46"/>
        <v>0</v>
      </c>
      <c r="DE84" s="253">
        <f t="shared" si="46"/>
        <v>0</v>
      </c>
      <c r="DF84" s="253">
        <f t="shared" si="46"/>
        <v>0</v>
      </c>
      <c r="DG84" s="253">
        <f t="shared" si="46"/>
        <v>0</v>
      </c>
      <c r="DH84" s="253">
        <f t="shared" si="46"/>
        <v>0</v>
      </c>
      <c r="DI84" s="253">
        <f t="shared" si="46"/>
        <v>0</v>
      </c>
      <c r="DJ84" s="253">
        <f t="shared" si="46"/>
        <v>0</v>
      </c>
      <c r="DK84" s="253">
        <f t="shared" si="46"/>
        <v>0</v>
      </c>
      <c r="DL84" s="253">
        <f t="shared" si="46"/>
        <v>0</v>
      </c>
      <c r="DM84" s="253">
        <f t="shared" si="46"/>
        <v>0</v>
      </c>
      <c r="DN84" s="253">
        <f t="shared" si="46"/>
        <v>0</v>
      </c>
      <c r="DO84" s="253">
        <f t="shared" si="46"/>
        <v>0</v>
      </c>
      <c r="DP84" s="253">
        <f t="shared" si="46"/>
        <v>0</v>
      </c>
      <c r="DQ84" s="253">
        <f t="shared" si="45"/>
        <v>0</v>
      </c>
      <c r="DR84" s="253">
        <f t="shared" si="41"/>
        <v>0</v>
      </c>
      <c r="DS84" s="253">
        <f t="shared" si="41"/>
        <v>0</v>
      </c>
      <c r="DT84" s="253">
        <f t="shared" si="41"/>
        <v>0</v>
      </c>
      <c r="DU84" s="253">
        <f t="shared" si="41"/>
        <v>0</v>
      </c>
      <c r="DV84" s="253">
        <f t="shared" si="41"/>
        <v>0</v>
      </c>
    </row>
    <row r="85" spans="3:126" ht="15.6" thickTop="1" thickBot="1">
      <c r="C85" s="294" t="str">
        <f t="shared" si="33"/>
        <v>Prodotto/Servizio 15</v>
      </c>
      <c r="E85" s="335">
        <f t="shared" si="34"/>
        <v>30</v>
      </c>
      <c r="G85" s="253">
        <f t="shared" si="35"/>
        <v>0</v>
      </c>
      <c r="H85" s="253">
        <f t="shared" si="36"/>
        <v>0</v>
      </c>
      <c r="I85" s="253">
        <f t="shared" si="37"/>
        <v>0</v>
      </c>
      <c r="J85" s="253">
        <f t="shared" si="38"/>
        <v>0</v>
      </c>
      <c r="K85" s="253">
        <f t="shared" si="38"/>
        <v>0</v>
      </c>
      <c r="L85" s="253">
        <f t="shared" si="38"/>
        <v>0</v>
      </c>
      <c r="M85" s="253">
        <f t="shared" si="38"/>
        <v>0</v>
      </c>
      <c r="N85" s="253">
        <f t="shared" si="38"/>
        <v>0</v>
      </c>
      <c r="O85" s="253">
        <f t="shared" si="38"/>
        <v>0</v>
      </c>
      <c r="P85" s="253">
        <f t="shared" si="38"/>
        <v>0</v>
      </c>
      <c r="Q85" s="253">
        <f t="shared" si="38"/>
        <v>0</v>
      </c>
      <c r="R85" s="253">
        <f t="shared" si="38"/>
        <v>0</v>
      </c>
      <c r="S85" s="253">
        <f t="shared" si="38"/>
        <v>0</v>
      </c>
      <c r="T85" s="253">
        <f t="shared" si="38"/>
        <v>0</v>
      </c>
      <c r="U85" s="253">
        <f t="shared" si="38"/>
        <v>0</v>
      </c>
      <c r="V85" s="253">
        <f t="shared" si="38"/>
        <v>0</v>
      </c>
      <c r="W85" s="253">
        <f t="shared" si="38"/>
        <v>0</v>
      </c>
      <c r="X85" s="253">
        <f t="shared" si="38"/>
        <v>0</v>
      </c>
      <c r="Y85" s="253">
        <f t="shared" si="38"/>
        <v>0</v>
      </c>
      <c r="Z85" s="253">
        <f t="shared" si="44"/>
        <v>0</v>
      </c>
      <c r="AA85" s="253">
        <f t="shared" si="44"/>
        <v>0</v>
      </c>
      <c r="AB85" s="253">
        <f t="shared" si="44"/>
        <v>0</v>
      </c>
      <c r="AC85" s="253">
        <f t="shared" si="44"/>
        <v>0</v>
      </c>
      <c r="AD85" s="253">
        <f t="shared" si="44"/>
        <v>0</v>
      </c>
      <c r="AE85" s="253">
        <f t="shared" si="44"/>
        <v>0</v>
      </c>
      <c r="AF85" s="253">
        <f t="shared" si="44"/>
        <v>0</v>
      </c>
      <c r="AG85" s="253">
        <f t="shared" si="44"/>
        <v>0</v>
      </c>
      <c r="AH85" s="253">
        <f t="shared" si="44"/>
        <v>0</v>
      </c>
      <c r="AI85" s="253">
        <f t="shared" si="44"/>
        <v>0</v>
      </c>
      <c r="AJ85" s="253">
        <f t="shared" si="44"/>
        <v>0</v>
      </c>
      <c r="AK85" s="253">
        <f t="shared" si="44"/>
        <v>0</v>
      </c>
      <c r="AL85" s="253">
        <f t="shared" si="44"/>
        <v>0</v>
      </c>
      <c r="AM85" s="253">
        <f t="shared" si="44"/>
        <v>0</v>
      </c>
      <c r="AN85" s="253">
        <f t="shared" si="44"/>
        <v>0</v>
      </c>
      <c r="AO85" s="253">
        <f t="shared" si="43"/>
        <v>0</v>
      </c>
      <c r="AP85" s="253">
        <f t="shared" si="43"/>
        <v>0</v>
      </c>
      <c r="AQ85" s="253">
        <f t="shared" si="43"/>
        <v>0</v>
      </c>
      <c r="AR85" s="253">
        <f t="shared" si="43"/>
        <v>0</v>
      </c>
      <c r="AS85" s="253">
        <f t="shared" si="43"/>
        <v>0</v>
      </c>
      <c r="AT85" s="253">
        <f t="shared" si="43"/>
        <v>0</v>
      </c>
      <c r="AU85" s="253">
        <f t="shared" si="43"/>
        <v>0</v>
      </c>
      <c r="AV85" s="253">
        <f t="shared" si="43"/>
        <v>0</v>
      </c>
      <c r="AW85" s="253">
        <f t="shared" si="43"/>
        <v>0</v>
      </c>
      <c r="AX85" s="253">
        <f t="shared" si="43"/>
        <v>0</v>
      </c>
      <c r="AY85" s="253">
        <f t="shared" si="43"/>
        <v>0</v>
      </c>
      <c r="AZ85" s="253">
        <f t="shared" si="43"/>
        <v>0</v>
      </c>
      <c r="BA85" s="253">
        <f t="shared" si="43"/>
        <v>0</v>
      </c>
      <c r="BB85" s="253">
        <f t="shared" si="43"/>
        <v>0</v>
      </c>
      <c r="BC85" s="253">
        <f t="shared" si="43"/>
        <v>0</v>
      </c>
      <c r="BD85" s="253">
        <f t="shared" si="43"/>
        <v>0</v>
      </c>
      <c r="BE85" s="253">
        <f t="shared" si="43"/>
        <v>0</v>
      </c>
      <c r="BF85" s="253">
        <f t="shared" si="43"/>
        <v>0</v>
      </c>
      <c r="BG85" s="253">
        <f t="shared" si="43"/>
        <v>0</v>
      </c>
      <c r="BH85" s="253">
        <f t="shared" si="43"/>
        <v>0</v>
      </c>
      <c r="BI85" s="253">
        <f t="shared" si="43"/>
        <v>0</v>
      </c>
      <c r="BJ85" s="253">
        <f t="shared" si="43"/>
        <v>0</v>
      </c>
      <c r="BK85" s="253">
        <f t="shared" si="43"/>
        <v>0</v>
      </c>
      <c r="BL85" s="253">
        <f t="shared" si="43"/>
        <v>0</v>
      </c>
      <c r="BM85" s="253">
        <f t="shared" si="43"/>
        <v>0</v>
      </c>
      <c r="BN85" s="253">
        <f t="shared" si="43"/>
        <v>0</v>
      </c>
      <c r="BO85" s="253">
        <f t="shared" si="43"/>
        <v>0</v>
      </c>
      <c r="BP85" s="253">
        <f t="shared" si="43"/>
        <v>0</v>
      </c>
      <c r="BQ85" s="253">
        <f t="shared" si="43"/>
        <v>0</v>
      </c>
      <c r="BR85" s="253">
        <f t="shared" si="43"/>
        <v>0</v>
      </c>
      <c r="BS85" s="253">
        <f t="shared" si="43"/>
        <v>0</v>
      </c>
      <c r="BT85" s="253">
        <f t="shared" si="43"/>
        <v>0</v>
      </c>
      <c r="BU85" s="253">
        <f t="shared" si="43"/>
        <v>0</v>
      </c>
      <c r="BV85" s="253">
        <f t="shared" si="39"/>
        <v>0</v>
      </c>
      <c r="BW85" s="253">
        <f t="shared" si="39"/>
        <v>0</v>
      </c>
      <c r="BX85" s="253">
        <f t="shared" si="39"/>
        <v>0</v>
      </c>
      <c r="BY85" s="253">
        <f t="shared" si="39"/>
        <v>0</v>
      </c>
      <c r="BZ85" s="253">
        <f t="shared" si="39"/>
        <v>0</v>
      </c>
      <c r="CA85" s="253">
        <f t="shared" si="39"/>
        <v>0</v>
      </c>
      <c r="CB85" s="253">
        <f t="shared" si="39"/>
        <v>0</v>
      </c>
      <c r="CC85" s="253">
        <f t="shared" si="39"/>
        <v>0</v>
      </c>
      <c r="CD85" s="253">
        <f t="shared" si="39"/>
        <v>0</v>
      </c>
      <c r="CE85" s="253">
        <f t="shared" si="39"/>
        <v>0</v>
      </c>
      <c r="CF85" s="253">
        <f t="shared" si="39"/>
        <v>0</v>
      </c>
      <c r="CG85" s="253">
        <f t="shared" si="39"/>
        <v>0</v>
      </c>
      <c r="CH85" s="253">
        <f t="shared" si="39"/>
        <v>0</v>
      </c>
      <c r="CI85" s="253">
        <f t="shared" si="39"/>
        <v>0</v>
      </c>
      <c r="CJ85" s="253">
        <f t="shared" si="39"/>
        <v>0</v>
      </c>
      <c r="CK85" s="253">
        <f t="shared" si="39"/>
        <v>0</v>
      </c>
      <c r="CL85" s="253">
        <f t="shared" si="46"/>
        <v>0</v>
      </c>
      <c r="CM85" s="253">
        <f t="shared" si="46"/>
        <v>0</v>
      </c>
      <c r="CN85" s="253">
        <f t="shared" si="46"/>
        <v>0</v>
      </c>
      <c r="CO85" s="253">
        <f t="shared" si="46"/>
        <v>0</v>
      </c>
      <c r="CP85" s="253">
        <f t="shared" si="46"/>
        <v>0</v>
      </c>
      <c r="CQ85" s="253">
        <f t="shared" si="46"/>
        <v>0</v>
      </c>
      <c r="CR85" s="253">
        <f t="shared" si="46"/>
        <v>0</v>
      </c>
      <c r="CS85" s="253">
        <f t="shared" si="46"/>
        <v>0</v>
      </c>
      <c r="CT85" s="253">
        <f t="shared" si="46"/>
        <v>0</v>
      </c>
      <c r="CU85" s="253">
        <f t="shared" si="46"/>
        <v>0</v>
      </c>
      <c r="CV85" s="253">
        <f t="shared" si="46"/>
        <v>0</v>
      </c>
      <c r="CW85" s="253">
        <f t="shared" si="46"/>
        <v>0</v>
      </c>
      <c r="CX85" s="253">
        <f t="shared" si="46"/>
        <v>0</v>
      </c>
      <c r="CY85" s="253">
        <f t="shared" si="46"/>
        <v>0</v>
      </c>
      <c r="CZ85" s="253">
        <f t="shared" si="46"/>
        <v>0</v>
      </c>
      <c r="DA85" s="253">
        <f t="shared" si="46"/>
        <v>0</v>
      </c>
      <c r="DB85" s="253">
        <f t="shared" si="46"/>
        <v>0</v>
      </c>
      <c r="DC85" s="253">
        <f t="shared" si="46"/>
        <v>0</v>
      </c>
      <c r="DD85" s="253">
        <f t="shared" si="46"/>
        <v>0</v>
      </c>
      <c r="DE85" s="253">
        <f t="shared" si="46"/>
        <v>0</v>
      </c>
      <c r="DF85" s="253">
        <f t="shared" si="46"/>
        <v>0</v>
      </c>
      <c r="DG85" s="253">
        <f t="shared" si="46"/>
        <v>0</v>
      </c>
      <c r="DH85" s="253">
        <f t="shared" si="46"/>
        <v>0</v>
      </c>
      <c r="DI85" s="253">
        <f t="shared" si="46"/>
        <v>0</v>
      </c>
      <c r="DJ85" s="253">
        <f t="shared" si="46"/>
        <v>0</v>
      </c>
      <c r="DK85" s="253">
        <f t="shared" si="46"/>
        <v>0</v>
      </c>
      <c r="DL85" s="253">
        <f t="shared" si="46"/>
        <v>0</v>
      </c>
      <c r="DM85" s="253">
        <f t="shared" si="46"/>
        <v>0</v>
      </c>
      <c r="DN85" s="253">
        <f t="shared" si="46"/>
        <v>0</v>
      </c>
      <c r="DO85" s="253">
        <f t="shared" si="46"/>
        <v>0</v>
      </c>
      <c r="DP85" s="253">
        <f t="shared" si="46"/>
        <v>0</v>
      </c>
      <c r="DQ85" s="253">
        <f t="shared" si="45"/>
        <v>0</v>
      </c>
      <c r="DR85" s="253">
        <f t="shared" si="41"/>
        <v>0</v>
      </c>
      <c r="DS85" s="253">
        <f t="shared" si="41"/>
        <v>0</v>
      </c>
      <c r="DT85" s="253">
        <f t="shared" si="41"/>
        <v>0</v>
      </c>
      <c r="DU85" s="253">
        <f t="shared" si="41"/>
        <v>0</v>
      </c>
      <c r="DV85" s="253">
        <f t="shared" si="41"/>
        <v>0</v>
      </c>
    </row>
    <row r="86" spans="3:126" ht="15.6" thickTop="1" thickBot="1">
      <c r="C86" s="294" t="str">
        <f t="shared" si="33"/>
        <v>Prodotto/Servizio 16</v>
      </c>
      <c r="E86" s="335">
        <f t="shared" si="34"/>
        <v>30</v>
      </c>
      <c r="G86" s="253">
        <f t="shared" si="35"/>
        <v>0</v>
      </c>
      <c r="H86" s="253">
        <f t="shared" si="36"/>
        <v>0</v>
      </c>
      <c r="I86" s="253">
        <f t="shared" si="37"/>
        <v>0</v>
      </c>
      <c r="J86" s="253">
        <f t="shared" si="38"/>
        <v>0</v>
      </c>
      <c r="K86" s="253">
        <f t="shared" si="38"/>
        <v>0</v>
      </c>
      <c r="L86" s="253">
        <f t="shared" si="38"/>
        <v>0</v>
      </c>
      <c r="M86" s="253">
        <f t="shared" si="38"/>
        <v>0</v>
      </c>
      <c r="N86" s="253">
        <f t="shared" si="38"/>
        <v>0</v>
      </c>
      <c r="O86" s="253">
        <f t="shared" si="38"/>
        <v>0</v>
      </c>
      <c r="P86" s="253">
        <f t="shared" si="38"/>
        <v>0</v>
      </c>
      <c r="Q86" s="253">
        <f t="shared" si="38"/>
        <v>0</v>
      </c>
      <c r="R86" s="253">
        <f t="shared" si="38"/>
        <v>0</v>
      </c>
      <c r="S86" s="253">
        <f t="shared" si="38"/>
        <v>0</v>
      </c>
      <c r="T86" s="253">
        <f t="shared" si="38"/>
        <v>0</v>
      </c>
      <c r="U86" s="253">
        <f t="shared" si="38"/>
        <v>0</v>
      </c>
      <c r="V86" s="253">
        <f t="shared" si="38"/>
        <v>0</v>
      </c>
      <c r="W86" s="253">
        <f t="shared" si="38"/>
        <v>0</v>
      </c>
      <c r="X86" s="253">
        <f t="shared" si="38"/>
        <v>0</v>
      </c>
      <c r="Y86" s="253">
        <f t="shared" si="38"/>
        <v>0</v>
      </c>
      <c r="Z86" s="253">
        <f t="shared" si="44"/>
        <v>0</v>
      </c>
      <c r="AA86" s="253">
        <f t="shared" si="44"/>
        <v>0</v>
      </c>
      <c r="AB86" s="253">
        <f t="shared" si="44"/>
        <v>0</v>
      </c>
      <c r="AC86" s="253">
        <f t="shared" si="44"/>
        <v>0</v>
      </c>
      <c r="AD86" s="253">
        <f t="shared" si="44"/>
        <v>0</v>
      </c>
      <c r="AE86" s="253">
        <f t="shared" si="44"/>
        <v>0</v>
      </c>
      <c r="AF86" s="253">
        <f t="shared" si="44"/>
        <v>0</v>
      </c>
      <c r="AG86" s="253">
        <f t="shared" si="44"/>
        <v>0</v>
      </c>
      <c r="AH86" s="253">
        <f t="shared" si="44"/>
        <v>0</v>
      </c>
      <c r="AI86" s="253">
        <f t="shared" si="44"/>
        <v>0</v>
      </c>
      <c r="AJ86" s="253">
        <f t="shared" si="44"/>
        <v>0</v>
      </c>
      <c r="AK86" s="253">
        <f t="shared" si="44"/>
        <v>0</v>
      </c>
      <c r="AL86" s="253">
        <f t="shared" si="44"/>
        <v>0</v>
      </c>
      <c r="AM86" s="253">
        <f t="shared" si="44"/>
        <v>0</v>
      </c>
      <c r="AN86" s="253">
        <f t="shared" si="44"/>
        <v>0</v>
      </c>
      <c r="AO86" s="253">
        <f t="shared" si="43"/>
        <v>0</v>
      </c>
      <c r="AP86" s="253">
        <f t="shared" si="43"/>
        <v>0</v>
      </c>
      <c r="AQ86" s="253">
        <f t="shared" si="43"/>
        <v>0</v>
      </c>
      <c r="AR86" s="253">
        <f t="shared" si="43"/>
        <v>0</v>
      </c>
      <c r="AS86" s="253">
        <f t="shared" si="43"/>
        <v>0</v>
      </c>
      <c r="AT86" s="253">
        <f t="shared" si="43"/>
        <v>0</v>
      </c>
      <c r="AU86" s="253">
        <f t="shared" si="43"/>
        <v>0</v>
      </c>
      <c r="AV86" s="253">
        <f t="shared" si="43"/>
        <v>0</v>
      </c>
      <c r="AW86" s="253">
        <f t="shared" si="43"/>
        <v>0</v>
      </c>
      <c r="AX86" s="253">
        <f t="shared" si="43"/>
        <v>0</v>
      </c>
      <c r="AY86" s="253">
        <f t="shared" si="43"/>
        <v>0</v>
      </c>
      <c r="AZ86" s="253">
        <f t="shared" si="43"/>
        <v>0</v>
      </c>
      <c r="BA86" s="253">
        <f t="shared" si="43"/>
        <v>0</v>
      </c>
      <c r="BB86" s="253">
        <f t="shared" si="43"/>
        <v>0</v>
      </c>
      <c r="BC86" s="253">
        <f t="shared" si="43"/>
        <v>0</v>
      </c>
      <c r="BD86" s="253">
        <f t="shared" si="43"/>
        <v>0</v>
      </c>
      <c r="BE86" s="253">
        <f t="shared" si="43"/>
        <v>0</v>
      </c>
      <c r="BF86" s="253">
        <f t="shared" si="43"/>
        <v>0</v>
      </c>
      <c r="BG86" s="253">
        <f t="shared" si="43"/>
        <v>0</v>
      </c>
      <c r="BH86" s="253">
        <f t="shared" si="43"/>
        <v>0</v>
      </c>
      <c r="BI86" s="253">
        <f t="shared" si="43"/>
        <v>0</v>
      </c>
      <c r="BJ86" s="253">
        <f t="shared" si="43"/>
        <v>0</v>
      </c>
      <c r="BK86" s="253">
        <f t="shared" si="43"/>
        <v>0</v>
      </c>
      <c r="BL86" s="253">
        <f t="shared" si="43"/>
        <v>0</v>
      </c>
      <c r="BM86" s="253">
        <f t="shared" si="43"/>
        <v>0</v>
      </c>
      <c r="BN86" s="253">
        <f t="shared" si="43"/>
        <v>0</v>
      </c>
      <c r="BO86" s="253">
        <f t="shared" si="43"/>
        <v>0</v>
      </c>
      <c r="BP86" s="253">
        <f t="shared" si="43"/>
        <v>0</v>
      </c>
      <c r="BQ86" s="253">
        <f t="shared" si="43"/>
        <v>0</v>
      </c>
      <c r="BR86" s="253">
        <f t="shared" si="43"/>
        <v>0</v>
      </c>
      <c r="BS86" s="253">
        <f t="shared" si="43"/>
        <v>0</v>
      </c>
      <c r="BT86" s="253">
        <f t="shared" si="43"/>
        <v>0</v>
      </c>
      <c r="BU86" s="253">
        <f t="shared" si="43"/>
        <v>0</v>
      </c>
      <c r="BV86" s="253">
        <f t="shared" si="39"/>
        <v>0</v>
      </c>
      <c r="BW86" s="253">
        <f t="shared" si="39"/>
        <v>0</v>
      </c>
      <c r="BX86" s="253">
        <f t="shared" si="39"/>
        <v>0</v>
      </c>
      <c r="BY86" s="253">
        <f t="shared" si="39"/>
        <v>0</v>
      </c>
      <c r="BZ86" s="253">
        <f t="shared" si="39"/>
        <v>0</v>
      </c>
      <c r="CA86" s="253">
        <f t="shared" si="39"/>
        <v>0</v>
      </c>
      <c r="CB86" s="253">
        <f t="shared" si="39"/>
        <v>0</v>
      </c>
      <c r="CC86" s="253">
        <f t="shared" si="39"/>
        <v>0</v>
      </c>
      <c r="CD86" s="253">
        <f t="shared" si="39"/>
        <v>0</v>
      </c>
      <c r="CE86" s="253">
        <f t="shared" si="39"/>
        <v>0</v>
      </c>
      <c r="CF86" s="253">
        <f t="shared" si="39"/>
        <v>0</v>
      </c>
      <c r="CG86" s="253">
        <f t="shared" si="39"/>
        <v>0</v>
      </c>
      <c r="CH86" s="253">
        <f t="shared" si="39"/>
        <v>0</v>
      </c>
      <c r="CI86" s="253">
        <f t="shared" si="39"/>
        <v>0</v>
      </c>
      <c r="CJ86" s="253">
        <f t="shared" si="39"/>
        <v>0</v>
      </c>
      <c r="CK86" s="253">
        <f t="shared" si="39"/>
        <v>0</v>
      </c>
      <c r="CL86" s="253">
        <f t="shared" si="46"/>
        <v>0</v>
      </c>
      <c r="CM86" s="253">
        <f t="shared" si="46"/>
        <v>0</v>
      </c>
      <c r="CN86" s="253">
        <f t="shared" si="46"/>
        <v>0</v>
      </c>
      <c r="CO86" s="253">
        <f t="shared" si="46"/>
        <v>0</v>
      </c>
      <c r="CP86" s="253">
        <f t="shared" si="46"/>
        <v>0</v>
      </c>
      <c r="CQ86" s="253">
        <f t="shared" si="46"/>
        <v>0</v>
      </c>
      <c r="CR86" s="253">
        <f t="shared" si="46"/>
        <v>0</v>
      </c>
      <c r="CS86" s="253">
        <f t="shared" si="46"/>
        <v>0</v>
      </c>
      <c r="CT86" s="253">
        <f t="shared" si="46"/>
        <v>0</v>
      </c>
      <c r="CU86" s="253">
        <f t="shared" si="46"/>
        <v>0</v>
      </c>
      <c r="CV86" s="253">
        <f t="shared" si="46"/>
        <v>0</v>
      </c>
      <c r="CW86" s="253">
        <f t="shared" si="46"/>
        <v>0</v>
      </c>
      <c r="CX86" s="253">
        <f t="shared" si="46"/>
        <v>0</v>
      </c>
      <c r="CY86" s="253">
        <f t="shared" si="46"/>
        <v>0</v>
      </c>
      <c r="CZ86" s="253">
        <f t="shared" si="46"/>
        <v>0</v>
      </c>
      <c r="DA86" s="253">
        <f t="shared" si="46"/>
        <v>0</v>
      </c>
      <c r="DB86" s="253">
        <f t="shared" si="46"/>
        <v>0</v>
      </c>
      <c r="DC86" s="253">
        <f t="shared" si="46"/>
        <v>0</v>
      </c>
      <c r="DD86" s="253">
        <f t="shared" si="46"/>
        <v>0</v>
      </c>
      <c r="DE86" s="253">
        <f t="shared" si="46"/>
        <v>0</v>
      </c>
      <c r="DF86" s="253">
        <f t="shared" si="46"/>
        <v>0</v>
      </c>
      <c r="DG86" s="253">
        <f t="shared" si="46"/>
        <v>0</v>
      </c>
      <c r="DH86" s="253">
        <f t="shared" si="46"/>
        <v>0</v>
      </c>
      <c r="DI86" s="253">
        <f t="shared" si="46"/>
        <v>0</v>
      </c>
      <c r="DJ86" s="253">
        <f t="shared" si="46"/>
        <v>0</v>
      </c>
      <c r="DK86" s="253">
        <f t="shared" si="46"/>
        <v>0</v>
      </c>
      <c r="DL86" s="253">
        <f t="shared" si="46"/>
        <v>0</v>
      </c>
      <c r="DM86" s="253">
        <f t="shared" si="46"/>
        <v>0</v>
      </c>
      <c r="DN86" s="253">
        <f t="shared" si="46"/>
        <v>0</v>
      </c>
      <c r="DO86" s="253">
        <f t="shared" si="46"/>
        <v>0</v>
      </c>
      <c r="DP86" s="253">
        <f t="shared" si="46"/>
        <v>0</v>
      </c>
      <c r="DQ86" s="253">
        <f t="shared" si="45"/>
        <v>0</v>
      </c>
      <c r="DR86" s="253">
        <f t="shared" si="41"/>
        <v>0</v>
      </c>
      <c r="DS86" s="253">
        <f t="shared" si="41"/>
        <v>0</v>
      </c>
      <c r="DT86" s="253">
        <f t="shared" si="41"/>
        <v>0</v>
      </c>
      <c r="DU86" s="253">
        <f t="shared" si="41"/>
        <v>0</v>
      </c>
      <c r="DV86" s="253">
        <f t="shared" si="41"/>
        <v>0</v>
      </c>
    </row>
    <row r="87" spans="3:126" ht="15.6" thickTop="1" thickBot="1">
      <c r="C87" s="294" t="str">
        <f t="shared" si="33"/>
        <v>Prodotto/Servizio 17</v>
      </c>
      <c r="E87" s="335">
        <f t="shared" si="34"/>
        <v>30</v>
      </c>
      <c r="G87" s="253">
        <f t="shared" si="35"/>
        <v>0</v>
      </c>
      <c r="H87" s="253">
        <f t="shared" si="36"/>
        <v>0</v>
      </c>
      <c r="I87" s="253">
        <f t="shared" si="37"/>
        <v>0</v>
      </c>
      <c r="J87" s="253">
        <f t="shared" si="38"/>
        <v>0</v>
      </c>
      <c r="K87" s="253">
        <f t="shared" si="38"/>
        <v>0</v>
      </c>
      <c r="L87" s="253">
        <f t="shared" si="38"/>
        <v>0</v>
      </c>
      <c r="M87" s="253">
        <f t="shared" si="38"/>
        <v>0</v>
      </c>
      <c r="N87" s="253">
        <f t="shared" si="38"/>
        <v>0</v>
      </c>
      <c r="O87" s="253">
        <f t="shared" si="38"/>
        <v>0</v>
      </c>
      <c r="P87" s="253">
        <f t="shared" si="38"/>
        <v>0</v>
      </c>
      <c r="Q87" s="253">
        <f t="shared" si="38"/>
        <v>0</v>
      </c>
      <c r="R87" s="253">
        <f t="shared" si="38"/>
        <v>0</v>
      </c>
      <c r="S87" s="253">
        <f t="shared" si="38"/>
        <v>0</v>
      </c>
      <c r="T87" s="253">
        <f t="shared" si="38"/>
        <v>0</v>
      </c>
      <c r="U87" s="253">
        <f t="shared" si="38"/>
        <v>0</v>
      </c>
      <c r="V87" s="253">
        <f t="shared" si="38"/>
        <v>0</v>
      </c>
      <c r="W87" s="253">
        <f t="shared" si="38"/>
        <v>0</v>
      </c>
      <c r="X87" s="253">
        <f t="shared" si="38"/>
        <v>0</v>
      </c>
      <c r="Y87" s="253">
        <f t="shared" si="38"/>
        <v>0</v>
      </c>
      <c r="Z87" s="253">
        <f t="shared" si="44"/>
        <v>0</v>
      </c>
      <c r="AA87" s="253">
        <f t="shared" si="44"/>
        <v>0</v>
      </c>
      <c r="AB87" s="253">
        <f t="shared" si="44"/>
        <v>0</v>
      </c>
      <c r="AC87" s="253">
        <f t="shared" si="44"/>
        <v>0</v>
      </c>
      <c r="AD87" s="253">
        <f t="shared" si="44"/>
        <v>0</v>
      </c>
      <c r="AE87" s="253">
        <f t="shared" si="44"/>
        <v>0</v>
      </c>
      <c r="AF87" s="253">
        <f t="shared" si="44"/>
        <v>0</v>
      </c>
      <c r="AG87" s="253">
        <f t="shared" si="44"/>
        <v>0</v>
      </c>
      <c r="AH87" s="253">
        <f t="shared" si="44"/>
        <v>0</v>
      </c>
      <c r="AI87" s="253">
        <f t="shared" si="44"/>
        <v>0</v>
      </c>
      <c r="AJ87" s="253">
        <f t="shared" si="44"/>
        <v>0</v>
      </c>
      <c r="AK87" s="253">
        <f t="shared" si="44"/>
        <v>0</v>
      </c>
      <c r="AL87" s="253">
        <f t="shared" si="44"/>
        <v>0</v>
      </c>
      <c r="AM87" s="253">
        <f t="shared" si="44"/>
        <v>0</v>
      </c>
      <c r="AN87" s="253">
        <f t="shared" si="44"/>
        <v>0</v>
      </c>
      <c r="AO87" s="253">
        <f t="shared" si="43"/>
        <v>0</v>
      </c>
      <c r="AP87" s="253">
        <f t="shared" si="43"/>
        <v>0</v>
      </c>
      <c r="AQ87" s="253">
        <f t="shared" si="43"/>
        <v>0</v>
      </c>
      <c r="AR87" s="253">
        <f t="shared" si="43"/>
        <v>0</v>
      </c>
      <c r="AS87" s="253">
        <f t="shared" si="43"/>
        <v>0</v>
      </c>
      <c r="AT87" s="253">
        <f t="shared" si="43"/>
        <v>0</v>
      </c>
      <c r="AU87" s="253">
        <f t="shared" si="43"/>
        <v>0</v>
      </c>
      <c r="AV87" s="253">
        <f t="shared" si="43"/>
        <v>0</v>
      </c>
      <c r="AW87" s="253">
        <f t="shared" si="43"/>
        <v>0</v>
      </c>
      <c r="AX87" s="253">
        <f t="shared" si="43"/>
        <v>0</v>
      </c>
      <c r="AY87" s="253">
        <f t="shared" si="43"/>
        <v>0</v>
      </c>
      <c r="AZ87" s="253">
        <f t="shared" si="43"/>
        <v>0</v>
      </c>
      <c r="BA87" s="253">
        <f t="shared" si="43"/>
        <v>0</v>
      </c>
      <c r="BB87" s="253">
        <f t="shared" si="43"/>
        <v>0</v>
      </c>
      <c r="BC87" s="253">
        <f t="shared" si="43"/>
        <v>0</v>
      </c>
      <c r="BD87" s="253">
        <f t="shared" si="43"/>
        <v>0</v>
      </c>
      <c r="BE87" s="253">
        <f t="shared" si="43"/>
        <v>0</v>
      </c>
      <c r="BF87" s="253">
        <f t="shared" si="43"/>
        <v>0</v>
      </c>
      <c r="BG87" s="253">
        <f t="shared" si="43"/>
        <v>0</v>
      </c>
      <c r="BH87" s="253">
        <f t="shared" si="43"/>
        <v>0</v>
      </c>
      <c r="BI87" s="253">
        <f t="shared" si="43"/>
        <v>0</v>
      </c>
      <c r="BJ87" s="253">
        <f t="shared" si="43"/>
        <v>0</v>
      </c>
      <c r="BK87" s="253">
        <f t="shared" si="43"/>
        <v>0</v>
      </c>
      <c r="BL87" s="253">
        <f t="shared" si="43"/>
        <v>0</v>
      </c>
      <c r="BM87" s="253">
        <f t="shared" ref="BM87:CB100" si="47">+IF($E87=0,BM23+BM55,IF($E87=30,BL23+BL55,IF($E87=60,BK23+BK55,BJ23+BJ55)))</f>
        <v>0</v>
      </c>
      <c r="BN87" s="253">
        <f t="shared" si="47"/>
        <v>0</v>
      </c>
      <c r="BO87" s="253">
        <f t="shared" si="47"/>
        <v>0</v>
      </c>
      <c r="BP87" s="253">
        <f t="shared" si="47"/>
        <v>0</v>
      </c>
      <c r="BQ87" s="253">
        <f t="shared" si="47"/>
        <v>0</v>
      </c>
      <c r="BR87" s="253">
        <f t="shared" si="47"/>
        <v>0</v>
      </c>
      <c r="BS87" s="253">
        <f t="shared" si="47"/>
        <v>0</v>
      </c>
      <c r="BT87" s="253">
        <f t="shared" si="47"/>
        <v>0</v>
      </c>
      <c r="BU87" s="253">
        <f t="shared" si="47"/>
        <v>0</v>
      </c>
      <c r="BV87" s="253">
        <f t="shared" si="39"/>
        <v>0</v>
      </c>
      <c r="BW87" s="253">
        <f t="shared" si="39"/>
        <v>0</v>
      </c>
      <c r="BX87" s="253">
        <f t="shared" si="39"/>
        <v>0</v>
      </c>
      <c r="BY87" s="253">
        <f t="shared" si="39"/>
        <v>0</v>
      </c>
      <c r="BZ87" s="253">
        <f t="shared" si="39"/>
        <v>0</v>
      </c>
      <c r="CA87" s="253">
        <f t="shared" si="39"/>
        <v>0</v>
      </c>
      <c r="CB87" s="253">
        <f t="shared" si="39"/>
        <v>0</v>
      </c>
      <c r="CC87" s="253">
        <f t="shared" si="39"/>
        <v>0</v>
      </c>
      <c r="CD87" s="253">
        <f t="shared" si="39"/>
        <v>0</v>
      </c>
      <c r="CE87" s="253">
        <f t="shared" si="39"/>
        <v>0</v>
      </c>
      <c r="CF87" s="253">
        <f t="shared" si="39"/>
        <v>0</v>
      </c>
      <c r="CG87" s="253">
        <f t="shared" si="39"/>
        <v>0</v>
      </c>
      <c r="CH87" s="253">
        <f t="shared" si="39"/>
        <v>0</v>
      </c>
      <c r="CI87" s="253">
        <f t="shared" si="39"/>
        <v>0</v>
      </c>
      <c r="CJ87" s="253">
        <f t="shared" si="39"/>
        <v>0</v>
      </c>
      <c r="CK87" s="253">
        <f t="shared" si="39"/>
        <v>0</v>
      </c>
      <c r="CL87" s="253">
        <f t="shared" si="46"/>
        <v>0</v>
      </c>
      <c r="CM87" s="253">
        <f t="shared" si="46"/>
        <v>0</v>
      </c>
      <c r="CN87" s="253">
        <f t="shared" si="46"/>
        <v>0</v>
      </c>
      <c r="CO87" s="253">
        <f t="shared" si="46"/>
        <v>0</v>
      </c>
      <c r="CP87" s="253">
        <f t="shared" si="46"/>
        <v>0</v>
      </c>
      <c r="CQ87" s="253">
        <f t="shared" si="46"/>
        <v>0</v>
      </c>
      <c r="CR87" s="253">
        <f t="shared" si="46"/>
        <v>0</v>
      </c>
      <c r="CS87" s="253">
        <f t="shared" si="46"/>
        <v>0</v>
      </c>
      <c r="CT87" s="253">
        <f t="shared" si="46"/>
        <v>0</v>
      </c>
      <c r="CU87" s="253">
        <f t="shared" si="46"/>
        <v>0</v>
      </c>
      <c r="CV87" s="253">
        <f t="shared" si="46"/>
        <v>0</v>
      </c>
      <c r="CW87" s="253">
        <f t="shared" si="46"/>
        <v>0</v>
      </c>
      <c r="CX87" s="253">
        <f t="shared" si="46"/>
        <v>0</v>
      </c>
      <c r="CY87" s="253">
        <f t="shared" si="46"/>
        <v>0</v>
      </c>
      <c r="CZ87" s="253">
        <f t="shared" si="46"/>
        <v>0</v>
      </c>
      <c r="DA87" s="253">
        <f t="shared" si="46"/>
        <v>0</v>
      </c>
      <c r="DB87" s="253">
        <f t="shared" si="46"/>
        <v>0</v>
      </c>
      <c r="DC87" s="253">
        <f t="shared" si="46"/>
        <v>0</v>
      </c>
      <c r="DD87" s="253">
        <f t="shared" si="46"/>
        <v>0</v>
      </c>
      <c r="DE87" s="253">
        <f t="shared" si="46"/>
        <v>0</v>
      </c>
      <c r="DF87" s="253">
        <f t="shared" si="46"/>
        <v>0</v>
      </c>
      <c r="DG87" s="253">
        <f t="shared" si="46"/>
        <v>0</v>
      </c>
      <c r="DH87" s="253">
        <f t="shared" si="46"/>
        <v>0</v>
      </c>
      <c r="DI87" s="253">
        <f t="shared" si="46"/>
        <v>0</v>
      </c>
      <c r="DJ87" s="253">
        <f t="shared" si="46"/>
        <v>0</v>
      </c>
      <c r="DK87" s="253">
        <f t="shared" si="46"/>
        <v>0</v>
      </c>
      <c r="DL87" s="253">
        <f t="shared" si="46"/>
        <v>0</v>
      </c>
      <c r="DM87" s="253">
        <f t="shared" si="46"/>
        <v>0</v>
      </c>
      <c r="DN87" s="253">
        <f t="shared" si="46"/>
        <v>0</v>
      </c>
      <c r="DO87" s="253">
        <f t="shared" si="46"/>
        <v>0</v>
      </c>
      <c r="DP87" s="253">
        <f t="shared" si="46"/>
        <v>0</v>
      </c>
      <c r="DQ87" s="253">
        <f t="shared" si="45"/>
        <v>0</v>
      </c>
      <c r="DR87" s="253">
        <f t="shared" si="41"/>
        <v>0</v>
      </c>
      <c r="DS87" s="253">
        <f t="shared" si="41"/>
        <v>0</v>
      </c>
      <c r="DT87" s="253">
        <f t="shared" si="41"/>
        <v>0</v>
      </c>
      <c r="DU87" s="253">
        <f t="shared" si="41"/>
        <v>0</v>
      </c>
      <c r="DV87" s="253">
        <f t="shared" si="41"/>
        <v>0</v>
      </c>
    </row>
    <row r="88" spans="3:126" ht="15.6" thickTop="1" thickBot="1">
      <c r="C88" s="294" t="str">
        <f t="shared" si="33"/>
        <v>Prodotto/Servizio 18</v>
      </c>
      <c r="E88" s="335">
        <f t="shared" si="34"/>
        <v>30</v>
      </c>
      <c r="G88" s="253">
        <f t="shared" si="35"/>
        <v>0</v>
      </c>
      <c r="H88" s="253">
        <f t="shared" si="36"/>
        <v>0</v>
      </c>
      <c r="I88" s="253">
        <f t="shared" si="37"/>
        <v>0</v>
      </c>
      <c r="J88" s="253">
        <f t="shared" ref="J88:Y100" si="48">+IF($E88=0,J24+J56,IF($E88=30,I24+I56,IF($E88=60,H24+H56,G24+G56)))</f>
        <v>0</v>
      </c>
      <c r="K88" s="253">
        <f t="shared" si="48"/>
        <v>0</v>
      </c>
      <c r="L88" s="253">
        <f t="shared" si="48"/>
        <v>0</v>
      </c>
      <c r="M88" s="253">
        <f t="shared" si="48"/>
        <v>0</v>
      </c>
      <c r="N88" s="253">
        <f t="shared" si="48"/>
        <v>0</v>
      </c>
      <c r="O88" s="253">
        <f t="shared" si="48"/>
        <v>0</v>
      </c>
      <c r="P88" s="253">
        <f t="shared" si="48"/>
        <v>0</v>
      </c>
      <c r="Q88" s="253">
        <f t="shared" si="48"/>
        <v>0</v>
      </c>
      <c r="R88" s="253">
        <f t="shared" si="48"/>
        <v>0</v>
      </c>
      <c r="S88" s="253">
        <f t="shared" si="48"/>
        <v>0</v>
      </c>
      <c r="T88" s="253">
        <f t="shared" si="48"/>
        <v>0</v>
      </c>
      <c r="U88" s="253">
        <f t="shared" si="48"/>
        <v>0</v>
      </c>
      <c r="V88" s="253">
        <f t="shared" si="48"/>
        <v>0</v>
      </c>
      <c r="W88" s="253">
        <f t="shared" si="48"/>
        <v>0</v>
      </c>
      <c r="X88" s="253">
        <f t="shared" si="48"/>
        <v>0</v>
      </c>
      <c r="Y88" s="253">
        <f t="shared" si="48"/>
        <v>0</v>
      </c>
      <c r="Z88" s="253">
        <f t="shared" si="44"/>
        <v>0</v>
      </c>
      <c r="AA88" s="253">
        <f t="shared" si="44"/>
        <v>0</v>
      </c>
      <c r="AB88" s="253">
        <f t="shared" si="44"/>
        <v>0</v>
      </c>
      <c r="AC88" s="253">
        <f t="shared" si="44"/>
        <v>0</v>
      </c>
      <c r="AD88" s="253">
        <f t="shared" si="44"/>
        <v>0</v>
      </c>
      <c r="AE88" s="253">
        <f t="shared" si="44"/>
        <v>0</v>
      </c>
      <c r="AF88" s="253">
        <f t="shared" si="44"/>
        <v>0</v>
      </c>
      <c r="AG88" s="253">
        <f t="shared" si="44"/>
        <v>0</v>
      </c>
      <c r="AH88" s="253">
        <f t="shared" si="44"/>
        <v>0</v>
      </c>
      <c r="AI88" s="253">
        <f t="shared" si="44"/>
        <v>0</v>
      </c>
      <c r="AJ88" s="253">
        <f t="shared" si="44"/>
        <v>0</v>
      </c>
      <c r="AK88" s="253">
        <f t="shared" si="44"/>
        <v>0</v>
      </c>
      <c r="AL88" s="253">
        <f t="shared" si="44"/>
        <v>0</v>
      </c>
      <c r="AM88" s="253">
        <f t="shared" si="44"/>
        <v>0</v>
      </c>
      <c r="AN88" s="253">
        <f t="shared" si="44"/>
        <v>0</v>
      </c>
      <c r="AO88" s="253">
        <f t="shared" si="44"/>
        <v>0</v>
      </c>
      <c r="AP88" s="253">
        <f t="shared" ref="AP88:BL99" si="49">+IF($E88=0,AP24+AP56,IF($E88=30,AO24+AO56,IF($E88=60,AN24+AN56,AM24+AM56)))</f>
        <v>0</v>
      </c>
      <c r="AQ88" s="253">
        <f t="shared" si="49"/>
        <v>0</v>
      </c>
      <c r="AR88" s="253">
        <f t="shared" si="49"/>
        <v>0</v>
      </c>
      <c r="AS88" s="253">
        <f t="shared" si="49"/>
        <v>0</v>
      </c>
      <c r="AT88" s="253">
        <f t="shared" si="49"/>
        <v>0</v>
      </c>
      <c r="AU88" s="253">
        <f t="shared" si="49"/>
        <v>0</v>
      </c>
      <c r="AV88" s="253">
        <f t="shared" si="49"/>
        <v>0</v>
      </c>
      <c r="AW88" s="253">
        <f t="shared" si="49"/>
        <v>0</v>
      </c>
      <c r="AX88" s="253">
        <f t="shared" si="49"/>
        <v>0</v>
      </c>
      <c r="AY88" s="253">
        <f t="shared" si="49"/>
        <v>0</v>
      </c>
      <c r="AZ88" s="253">
        <f t="shared" si="49"/>
        <v>0</v>
      </c>
      <c r="BA88" s="253">
        <f t="shared" si="49"/>
        <v>0</v>
      </c>
      <c r="BB88" s="253">
        <f t="shared" si="49"/>
        <v>0</v>
      </c>
      <c r="BC88" s="253">
        <f t="shared" si="49"/>
        <v>0</v>
      </c>
      <c r="BD88" s="253">
        <f t="shared" si="49"/>
        <v>0</v>
      </c>
      <c r="BE88" s="253">
        <f t="shared" si="49"/>
        <v>0</v>
      </c>
      <c r="BF88" s="253">
        <f t="shared" si="49"/>
        <v>0</v>
      </c>
      <c r="BG88" s="253">
        <f t="shared" si="49"/>
        <v>0</v>
      </c>
      <c r="BH88" s="253">
        <f t="shared" si="49"/>
        <v>0</v>
      </c>
      <c r="BI88" s="253">
        <f t="shared" si="49"/>
        <v>0</v>
      </c>
      <c r="BJ88" s="253">
        <f t="shared" si="49"/>
        <v>0</v>
      </c>
      <c r="BK88" s="253">
        <f t="shared" si="49"/>
        <v>0</v>
      </c>
      <c r="BL88" s="253">
        <f t="shared" si="49"/>
        <v>0</v>
      </c>
      <c r="BM88" s="253">
        <f t="shared" si="47"/>
        <v>0</v>
      </c>
      <c r="BN88" s="253">
        <f t="shared" si="47"/>
        <v>0</v>
      </c>
      <c r="BO88" s="253">
        <f t="shared" si="47"/>
        <v>0</v>
      </c>
      <c r="BP88" s="253">
        <f t="shared" si="47"/>
        <v>0</v>
      </c>
      <c r="BQ88" s="253">
        <f t="shared" si="47"/>
        <v>0</v>
      </c>
      <c r="BR88" s="253">
        <f t="shared" si="47"/>
        <v>0</v>
      </c>
      <c r="BS88" s="253">
        <f t="shared" si="47"/>
        <v>0</v>
      </c>
      <c r="BT88" s="253">
        <f t="shared" si="47"/>
        <v>0</v>
      </c>
      <c r="BU88" s="253">
        <f t="shared" si="47"/>
        <v>0</v>
      </c>
      <c r="BV88" s="253">
        <f t="shared" si="39"/>
        <v>0</v>
      </c>
      <c r="BW88" s="253">
        <f t="shared" si="39"/>
        <v>0</v>
      </c>
      <c r="BX88" s="253">
        <f t="shared" si="39"/>
        <v>0</v>
      </c>
      <c r="BY88" s="253">
        <f t="shared" si="39"/>
        <v>0</v>
      </c>
      <c r="BZ88" s="253">
        <f t="shared" si="39"/>
        <v>0</v>
      </c>
      <c r="CA88" s="253">
        <f t="shared" si="39"/>
        <v>0</v>
      </c>
      <c r="CB88" s="253">
        <f t="shared" si="39"/>
        <v>0</v>
      </c>
      <c r="CC88" s="253">
        <f t="shared" si="39"/>
        <v>0</v>
      </c>
      <c r="CD88" s="253">
        <f t="shared" si="39"/>
        <v>0</v>
      </c>
      <c r="CE88" s="253">
        <f t="shared" si="39"/>
        <v>0</v>
      </c>
      <c r="CF88" s="253">
        <f t="shared" si="39"/>
        <v>0</v>
      </c>
      <c r="CG88" s="253">
        <f t="shared" si="39"/>
        <v>0</v>
      </c>
      <c r="CH88" s="253">
        <f t="shared" si="39"/>
        <v>0</v>
      </c>
      <c r="CI88" s="253">
        <f t="shared" si="39"/>
        <v>0</v>
      </c>
      <c r="CJ88" s="253">
        <f t="shared" si="39"/>
        <v>0</v>
      </c>
      <c r="CK88" s="253">
        <f t="shared" si="39"/>
        <v>0</v>
      </c>
      <c r="CL88" s="253">
        <f t="shared" si="46"/>
        <v>0</v>
      </c>
      <c r="CM88" s="253">
        <f t="shared" si="46"/>
        <v>0</v>
      </c>
      <c r="CN88" s="253">
        <f t="shared" si="46"/>
        <v>0</v>
      </c>
      <c r="CO88" s="253">
        <f t="shared" si="46"/>
        <v>0</v>
      </c>
      <c r="CP88" s="253">
        <f t="shared" si="46"/>
        <v>0</v>
      </c>
      <c r="CQ88" s="253">
        <f t="shared" si="46"/>
        <v>0</v>
      </c>
      <c r="CR88" s="253">
        <f t="shared" si="46"/>
        <v>0</v>
      </c>
      <c r="CS88" s="253">
        <f t="shared" si="46"/>
        <v>0</v>
      </c>
      <c r="CT88" s="253">
        <f t="shared" si="46"/>
        <v>0</v>
      </c>
      <c r="CU88" s="253">
        <f t="shared" si="46"/>
        <v>0</v>
      </c>
      <c r="CV88" s="253">
        <f t="shared" si="46"/>
        <v>0</v>
      </c>
      <c r="CW88" s="253">
        <f t="shared" si="46"/>
        <v>0</v>
      </c>
      <c r="CX88" s="253">
        <f t="shared" si="46"/>
        <v>0</v>
      </c>
      <c r="CY88" s="253">
        <f t="shared" si="46"/>
        <v>0</v>
      </c>
      <c r="CZ88" s="253">
        <f t="shared" si="46"/>
        <v>0</v>
      </c>
      <c r="DA88" s="253">
        <f t="shared" si="46"/>
        <v>0</v>
      </c>
      <c r="DB88" s="253">
        <f t="shared" si="46"/>
        <v>0</v>
      </c>
      <c r="DC88" s="253">
        <f t="shared" si="46"/>
        <v>0</v>
      </c>
      <c r="DD88" s="253">
        <f t="shared" si="46"/>
        <v>0</v>
      </c>
      <c r="DE88" s="253">
        <f t="shared" si="46"/>
        <v>0</v>
      </c>
      <c r="DF88" s="253">
        <f t="shared" si="46"/>
        <v>0</v>
      </c>
      <c r="DG88" s="253">
        <f t="shared" si="46"/>
        <v>0</v>
      </c>
      <c r="DH88" s="253">
        <f t="shared" si="46"/>
        <v>0</v>
      </c>
      <c r="DI88" s="253">
        <f t="shared" si="46"/>
        <v>0</v>
      </c>
      <c r="DJ88" s="253">
        <f t="shared" si="46"/>
        <v>0</v>
      </c>
      <c r="DK88" s="253">
        <f t="shared" si="46"/>
        <v>0</v>
      </c>
      <c r="DL88" s="253">
        <f t="shared" si="46"/>
        <v>0</v>
      </c>
      <c r="DM88" s="253">
        <f t="shared" si="46"/>
        <v>0</v>
      </c>
      <c r="DN88" s="253">
        <f t="shared" si="46"/>
        <v>0</v>
      </c>
      <c r="DO88" s="253">
        <f t="shared" si="46"/>
        <v>0</v>
      </c>
      <c r="DP88" s="253">
        <f t="shared" si="46"/>
        <v>0</v>
      </c>
      <c r="DQ88" s="253">
        <f t="shared" si="45"/>
        <v>0</v>
      </c>
      <c r="DR88" s="253">
        <f t="shared" si="41"/>
        <v>0</v>
      </c>
      <c r="DS88" s="253">
        <f t="shared" si="41"/>
        <v>0</v>
      </c>
      <c r="DT88" s="253">
        <f t="shared" si="41"/>
        <v>0</v>
      </c>
      <c r="DU88" s="253">
        <f t="shared" si="41"/>
        <v>0</v>
      </c>
      <c r="DV88" s="253">
        <f t="shared" si="41"/>
        <v>0</v>
      </c>
    </row>
    <row r="89" spans="3:126" ht="15.6" thickTop="1" thickBot="1">
      <c r="C89" s="294" t="str">
        <f t="shared" si="33"/>
        <v>Prodotto/Servizio 19</v>
      </c>
      <c r="E89" s="335">
        <f t="shared" si="34"/>
        <v>30</v>
      </c>
      <c r="G89" s="253">
        <f t="shared" si="35"/>
        <v>0</v>
      </c>
      <c r="H89" s="253">
        <f t="shared" si="36"/>
        <v>0</v>
      </c>
      <c r="I89" s="253">
        <f t="shared" si="37"/>
        <v>0</v>
      </c>
      <c r="J89" s="253">
        <f t="shared" si="48"/>
        <v>0</v>
      </c>
      <c r="K89" s="253">
        <f t="shared" si="48"/>
        <v>0</v>
      </c>
      <c r="L89" s="253">
        <f t="shared" si="48"/>
        <v>0</v>
      </c>
      <c r="M89" s="253">
        <f t="shared" si="48"/>
        <v>0</v>
      </c>
      <c r="N89" s="253">
        <f t="shared" si="48"/>
        <v>0</v>
      </c>
      <c r="O89" s="253">
        <f t="shared" si="48"/>
        <v>0</v>
      </c>
      <c r="P89" s="253">
        <f t="shared" si="48"/>
        <v>0</v>
      </c>
      <c r="Q89" s="253">
        <f t="shared" si="48"/>
        <v>0</v>
      </c>
      <c r="R89" s="253">
        <f t="shared" si="48"/>
        <v>0</v>
      </c>
      <c r="S89" s="253">
        <f t="shared" si="48"/>
        <v>0</v>
      </c>
      <c r="T89" s="253">
        <f t="shared" si="48"/>
        <v>0</v>
      </c>
      <c r="U89" s="253">
        <f t="shared" si="48"/>
        <v>0</v>
      </c>
      <c r="V89" s="253">
        <f t="shared" si="48"/>
        <v>0</v>
      </c>
      <c r="W89" s="253">
        <f t="shared" si="48"/>
        <v>0</v>
      </c>
      <c r="X89" s="253">
        <f t="shared" si="48"/>
        <v>0</v>
      </c>
      <c r="Y89" s="253">
        <f t="shared" si="48"/>
        <v>0</v>
      </c>
      <c r="Z89" s="253">
        <f t="shared" si="44"/>
        <v>0</v>
      </c>
      <c r="AA89" s="253">
        <f t="shared" si="44"/>
        <v>0</v>
      </c>
      <c r="AB89" s="253">
        <f t="shared" si="44"/>
        <v>0</v>
      </c>
      <c r="AC89" s="253">
        <f t="shared" si="44"/>
        <v>0</v>
      </c>
      <c r="AD89" s="253">
        <f t="shared" si="44"/>
        <v>0</v>
      </c>
      <c r="AE89" s="253">
        <f t="shared" si="44"/>
        <v>0</v>
      </c>
      <c r="AF89" s="253">
        <f t="shared" si="44"/>
        <v>0</v>
      </c>
      <c r="AG89" s="253">
        <f t="shared" si="44"/>
        <v>0</v>
      </c>
      <c r="AH89" s="253">
        <f t="shared" si="44"/>
        <v>0</v>
      </c>
      <c r="AI89" s="253">
        <f t="shared" si="44"/>
        <v>0</v>
      </c>
      <c r="AJ89" s="253">
        <f t="shared" si="44"/>
        <v>0</v>
      </c>
      <c r="AK89" s="253">
        <f t="shared" si="44"/>
        <v>0</v>
      </c>
      <c r="AL89" s="253">
        <f t="shared" si="44"/>
        <v>0</v>
      </c>
      <c r="AM89" s="253">
        <f t="shared" si="44"/>
        <v>0</v>
      </c>
      <c r="AN89" s="253">
        <f t="shared" si="44"/>
        <v>0</v>
      </c>
      <c r="AO89" s="253">
        <f t="shared" si="44"/>
        <v>0</v>
      </c>
      <c r="AP89" s="253">
        <f t="shared" si="49"/>
        <v>0</v>
      </c>
      <c r="AQ89" s="253">
        <f t="shared" si="49"/>
        <v>0</v>
      </c>
      <c r="AR89" s="253">
        <f t="shared" si="49"/>
        <v>0</v>
      </c>
      <c r="AS89" s="253">
        <f t="shared" si="49"/>
        <v>0</v>
      </c>
      <c r="AT89" s="253">
        <f t="shared" si="49"/>
        <v>0</v>
      </c>
      <c r="AU89" s="253">
        <f t="shared" si="49"/>
        <v>0</v>
      </c>
      <c r="AV89" s="253">
        <f t="shared" si="49"/>
        <v>0</v>
      </c>
      <c r="AW89" s="253">
        <f t="shared" si="49"/>
        <v>0</v>
      </c>
      <c r="AX89" s="253">
        <f t="shared" si="49"/>
        <v>0</v>
      </c>
      <c r="AY89" s="253">
        <f t="shared" si="49"/>
        <v>0</v>
      </c>
      <c r="AZ89" s="253">
        <f t="shared" si="49"/>
        <v>0</v>
      </c>
      <c r="BA89" s="253">
        <f t="shared" si="49"/>
        <v>0</v>
      </c>
      <c r="BB89" s="253">
        <f t="shared" si="49"/>
        <v>0</v>
      </c>
      <c r="BC89" s="253">
        <f t="shared" si="49"/>
        <v>0</v>
      </c>
      <c r="BD89" s="253">
        <f t="shared" si="49"/>
        <v>0</v>
      </c>
      <c r="BE89" s="253">
        <f t="shared" si="49"/>
        <v>0</v>
      </c>
      <c r="BF89" s="253">
        <f t="shared" si="49"/>
        <v>0</v>
      </c>
      <c r="BG89" s="253">
        <f t="shared" si="49"/>
        <v>0</v>
      </c>
      <c r="BH89" s="253">
        <f t="shared" si="49"/>
        <v>0</v>
      </c>
      <c r="BI89" s="253">
        <f t="shared" si="49"/>
        <v>0</v>
      </c>
      <c r="BJ89" s="253">
        <f t="shared" si="49"/>
        <v>0</v>
      </c>
      <c r="BK89" s="253">
        <f t="shared" si="49"/>
        <v>0</v>
      </c>
      <c r="BL89" s="253">
        <f t="shared" si="49"/>
        <v>0</v>
      </c>
      <c r="BM89" s="253">
        <f t="shared" si="47"/>
        <v>0</v>
      </c>
      <c r="BN89" s="253">
        <f t="shared" si="47"/>
        <v>0</v>
      </c>
      <c r="BO89" s="253">
        <f t="shared" si="47"/>
        <v>0</v>
      </c>
      <c r="BP89" s="253">
        <f t="shared" si="47"/>
        <v>0</v>
      </c>
      <c r="BQ89" s="253">
        <f t="shared" si="47"/>
        <v>0</v>
      </c>
      <c r="BR89" s="253">
        <f t="shared" si="47"/>
        <v>0</v>
      </c>
      <c r="BS89" s="253">
        <f t="shared" si="47"/>
        <v>0</v>
      </c>
      <c r="BT89" s="253">
        <f t="shared" si="47"/>
        <v>0</v>
      </c>
      <c r="BU89" s="253">
        <f t="shared" si="47"/>
        <v>0</v>
      </c>
      <c r="BV89" s="253">
        <f t="shared" si="39"/>
        <v>0</v>
      </c>
      <c r="BW89" s="253">
        <f t="shared" si="39"/>
        <v>0</v>
      </c>
      <c r="BX89" s="253">
        <f t="shared" si="39"/>
        <v>0</v>
      </c>
      <c r="BY89" s="253">
        <f t="shared" si="39"/>
        <v>0</v>
      </c>
      <c r="BZ89" s="253">
        <f t="shared" si="39"/>
        <v>0</v>
      </c>
      <c r="CA89" s="253">
        <f t="shared" si="39"/>
        <v>0</v>
      </c>
      <c r="CB89" s="253">
        <f t="shared" si="39"/>
        <v>0</v>
      </c>
      <c r="CC89" s="253">
        <f t="shared" si="39"/>
        <v>0</v>
      </c>
      <c r="CD89" s="253">
        <f t="shared" si="39"/>
        <v>0</v>
      </c>
      <c r="CE89" s="253">
        <f t="shared" si="39"/>
        <v>0</v>
      </c>
      <c r="CF89" s="253">
        <f t="shared" si="39"/>
        <v>0</v>
      </c>
      <c r="CG89" s="253">
        <f t="shared" si="39"/>
        <v>0</v>
      </c>
      <c r="CH89" s="253">
        <f t="shared" si="39"/>
        <v>0</v>
      </c>
      <c r="CI89" s="253">
        <f t="shared" si="39"/>
        <v>0</v>
      </c>
      <c r="CJ89" s="253">
        <f t="shared" si="39"/>
        <v>0</v>
      </c>
      <c r="CK89" s="253">
        <f t="shared" si="39"/>
        <v>0</v>
      </c>
      <c r="CL89" s="253">
        <f t="shared" si="46"/>
        <v>0</v>
      </c>
      <c r="CM89" s="253">
        <f t="shared" si="46"/>
        <v>0</v>
      </c>
      <c r="CN89" s="253">
        <f t="shared" si="46"/>
        <v>0</v>
      </c>
      <c r="CO89" s="253">
        <f t="shared" si="46"/>
        <v>0</v>
      </c>
      <c r="CP89" s="253">
        <f t="shared" si="46"/>
        <v>0</v>
      </c>
      <c r="CQ89" s="253">
        <f t="shared" si="46"/>
        <v>0</v>
      </c>
      <c r="CR89" s="253">
        <f t="shared" si="46"/>
        <v>0</v>
      </c>
      <c r="CS89" s="253">
        <f t="shared" si="46"/>
        <v>0</v>
      </c>
      <c r="CT89" s="253">
        <f t="shared" si="46"/>
        <v>0</v>
      </c>
      <c r="CU89" s="253">
        <f t="shared" si="46"/>
        <v>0</v>
      </c>
      <c r="CV89" s="253">
        <f t="shared" si="46"/>
        <v>0</v>
      </c>
      <c r="CW89" s="253">
        <f t="shared" si="46"/>
        <v>0</v>
      </c>
      <c r="CX89" s="253">
        <f t="shared" si="46"/>
        <v>0</v>
      </c>
      <c r="CY89" s="253">
        <f t="shared" si="46"/>
        <v>0</v>
      </c>
      <c r="CZ89" s="253">
        <f t="shared" si="46"/>
        <v>0</v>
      </c>
      <c r="DA89" s="253">
        <f t="shared" si="46"/>
        <v>0</v>
      </c>
      <c r="DB89" s="253">
        <f t="shared" si="46"/>
        <v>0</v>
      </c>
      <c r="DC89" s="253">
        <f t="shared" si="46"/>
        <v>0</v>
      </c>
      <c r="DD89" s="253">
        <f t="shared" si="46"/>
        <v>0</v>
      </c>
      <c r="DE89" s="253">
        <f t="shared" si="46"/>
        <v>0</v>
      </c>
      <c r="DF89" s="253">
        <f t="shared" si="46"/>
        <v>0</v>
      </c>
      <c r="DG89" s="253">
        <f t="shared" si="46"/>
        <v>0</v>
      </c>
      <c r="DH89" s="253">
        <f t="shared" si="46"/>
        <v>0</v>
      </c>
      <c r="DI89" s="253">
        <f t="shared" si="46"/>
        <v>0</v>
      </c>
      <c r="DJ89" s="253">
        <f t="shared" si="46"/>
        <v>0</v>
      </c>
      <c r="DK89" s="253">
        <f t="shared" si="46"/>
        <v>0</v>
      </c>
      <c r="DL89" s="253">
        <f t="shared" si="46"/>
        <v>0</v>
      </c>
      <c r="DM89" s="253">
        <f t="shared" si="46"/>
        <v>0</v>
      </c>
      <c r="DN89" s="253">
        <f t="shared" si="46"/>
        <v>0</v>
      </c>
      <c r="DO89" s="253">
        <f t="shared" si="46"/>
        <v>0</v>
      </c>
      <c r="DP89" s="253">
        <f t="shared" si="46"/>
        <v>0</v>
      </c>
      <c r="DQ89" s="253">
        <f t="shared" si="45"/>
        <v>0</v>
      </c>
      <c r="DR89" s="253">
        <f t="shared" si="41"/>
        <v>0</v>
      </c>
      <c r="DS89" s="253">
        <f t="shared" si="41"/>
        <v>0</v>
      </c>
      <c r="DT89" s="253">
        <f t="shared" si="41"/>
        <v>0</v>
      </c>
      <c r="DU89" s="253">
        <f t="shared" si="41"/>
        <v>0</v>
      </c>
      <c r="DV89" s="253">
        <f t="shared" si="41"/>
        <v>0</v>
      </c>
    </row>
    <row r="90" spans="3:126" ht="15.6" thickTop="1" thickBot="1">
      <c r="C90" s="294" t="str">
        <f t="shared" si="33"/>
        <v>Prodotto/Servizio 20</v>
      </c>
      <c r="E90" s="335">
        <f t="shared" si="34"/>
        <v>30</v>
      </c>
      <c r="G90" s="253">
        <f t="shared" si="35"/>
        <v>0</v>
      </c>
      <c r="H90" s="253">
        <f t="shared" si="36"/>
        <v>0</v>
      </c>
      <c r="I90" s="253">
        <f t="shared" si="37"/>
        <v>0</v>
      </c>
      <c r="J90" s="253">
        <f t="shared" si="48"/>
        <v>0</v>
      </c>
      <c r="K90" s="253">
        <f t="shared" si="48"/>
        <v>0</v>
      </c>
      <c r="L90" s="253">
        <f t="shared" si="48"/>
        <v>0</v>
      </c>
      <c r="M90" s="253">
        <f t="shared" si="48"/>
        <v>0</v>
      </c>
      <c r="N90" s="253">
        <f t="shared" si="48"/>
        <v>0</v>
      </c>
      <c r="O90" s="253">
        <f t="shared" si="48"/>
        <v>0</v>
      </c>
      <c r="P90" s="253">
        <f t="shared" si="48"/>
        <v>0</v>
      </c>
      <c r="Q90" s="253">
        <f t="shared" si="48"/>
        <v>0</v>
      </c>
      <c r="R90" s="253">
        <f t="shared" si="48"/>
        <v>0</v>
      </c>
      <c r="S90" s="253">
        <f t="shared" si="48"/>
        <v>0</v>
      </c>
      <c r="T90" s="253">
        <f t="shared" si="48"/>
        <v>0</v>
      </c>
      <c r="U90" s="253">
        <f t="shared" si="48"/>
        <v>0</v>
      </c>
      <c r="V90" s="253">
        <f t="shared" si="48"/>
        <v>0</v>
      </c>
      <c r="W90" s="253">
        <f t="shared" si="48"/>
        <v>0</v>
      </c>
      <c r="X90" s="253">
        <f t="shared" si="48"/>
        <v>0</v>
      </c>
      <c r="Y90" s="253">
        <f t="shared" si="48"/>
        <v>0</v>
      </c>
      <c r="Z90" s="253">
        <f t="shared" si="44"/>
        <v>0</v>
      </c>
      <c r="AA90" s="253">
        <f t="shared" si="44"/>
        <v>0</v>
      </c>
      <c r="AB90" s="253">
        <f t="shared" si="44"/>
        <v>0</v>
      </c>
      <c r="AC90" s="253">
        <f t="shared" si="44"/>
        <v>0</v>
      </c>
      <c r="AD90" s="253">
        <f t="shared" si="44"/>
        <v>0</v>
      </c>
      <c r="AE90" s="253">
        <f t="shared" si="44"/>
        <v>0</v>
      </c>
      <c r="AF90" s="253">
        <f t="shared" si="44"/>
        <v>0</v>
      </c>
      <c r="AG90" s="253">
        <f t="shared" si="44"/>
        <v>0</v>
      </c>
      <c r="AH90" s="253">
        <f t="shared" si="44"/>
        <v>0</v>
      </c>
      <c r="AI90" s="253">
        <f t="shared" si="44"/>
        <v>0</v>
      </c>
      <c r="AJ90" s="253">
        <f t="shared" si="44"/>
        <v>0</v>
      </c>
      <c r="AK90" s="253">
        <f t="shared" si="44"/>
        <v>0</v>
      </c>
      <c r="AL90" s="253">
        <f t="shared" si="44"/>
        <v>0</v>
      </c>
      <c r="AM90" s="253">
        <f t="shared" si="44"/>
        <v>0</v>
      </c>
      <c r="AN90" s="253">
        <f t="shared" si="44"/>
        <v>0</v>
      </c>
      <c r="AO90" s="253">
        <f t="shared" si="44"/>
        <v>0</v>
      </c>
      <c r="AP90" s="253">
        <f t="shared" si="49"/>
        <v>0</v>
      </c>
      <c r="AQ90" s="253">
        <f t="shared" si="49"/>
        <v>0</v>
      </c>
      <c r="AR90" s="253">
        <f t="shared" si="49"/>
        <v>0</v>
      </c>
      <c r="AS90" s="253">
        <f t="shared" si="49"/>
        <v>0</v>
      </c>
      <c r="AT90" s="253">
        <f t="shared" si="49"/>
        <v>0</v>
      </c>
      <c r="AU90" s="253">
        <f t="shared" si="49"/>
        <v>0</v>
      </c>
      <c r="AV90" s="253">
        <f t="shared" si="49"/>
        <v>0</v>
      </c>
      <c r="AW90" s="253">
        <f t="shared" si="49"/>
        <v>0</v>
      </c>
      <c r="AX90" s="253">
        <f t="shared" si="49"/>
        <v>0</v>
      </c>
      <c r="AY90" s="253">
        <f t="shared" si="49"/>
        <v>0</v>
      </c>
      <c r="AZ90" s="253">
        <f t="shared" si="49"/>
        <v>0</v>
      </c>
      <c r="BA90" s="253">
        <f t="shared" si="49"/>
        <v>0</v>
      </c>
      <c r="BB90" s="253">
        <f t="shared" si="49"/>
        <v>0</v>
      </c>
      <c r="BC90" s="253">
        <f t="shared" si="49"/>
        <v>0</v>
      </c>
      <c r="BD90" s="253">
        <f t="shared" si="49"/>
        <v>0</v>
      </c>
      <c r="BE90" s="253">
        <f t="shared" si="49"/>
        <v>0</v>
      </c>
      <c r="BF90" s="253">
        <f t="shared" si="49"/>
        <v>0</v>
      </c>
      <c r="BG90" s="253">
        <f t="shared" si="49"/>
        <v>0</v>
      </c>
      <c r="BH90" s="253">
        <f t="shared" si="49"/>
        <v>0</v>
      </c>
      <c r="BI90" s="253">
        <f t="shared" si="49"/>
        <v>0</v>
      </c>
      <c r="BJ90" s="253">
        <f t="shared" si="49"/>
        <v>0</v>
      </c>
      <c r="BK90" s="253">
        <f t="shared" si="49"/>
        <v>0</v>
      </c>
      <c r="BL90" s="253">
        <f t="shared" si="49"/>
        <v>0</v>
      </c>
      <c r="BM90" s="253">
        <f t="shared" si="47"/>
        <v>0</v>
      </c>
      <c r="BN90" s="253">
        <f t="shared" si="47"/>
        <v>0</v>
      </c>
      <c r="BO90" s="253">
        <f t="shared" si="47"/>
        <v>0</v>
      </c>
      <c r="BP90" s="253">
        <f t="shared" si="47"/>
        <v>0</v>
      </c>
      <c r="BQ90" s="253">
        <f t="shared" si="47"/>
        <v>0</v>
      </c>
      <c r="BR90" s="253">
        <f t="shared" si="47"/>
        <v>0</v>
      </c>
      <c r="BS90" s="253">
        <f t="shared" si="47"/>
        <v>0</v>
      </c>
      <c r="BT90" s="253">
        <f t="shared" si="47"/>
        <v>0</v>
      </c>
      <c r="BU90" s="253">
        <f t="shared" si="47"/>
        <v>0</v>
      </c>
      <c r="BV90" s="253">
        <f t="shared" si="47"/>
        <v>0</v>
      </c>
      <c r="BW90" s="253">
        <f t="shared" si="47"/>
        <v>0</v>
      </c>
      <c r="BX90" s="253">
        <f t="shared" si="47"/>
        <v>0</v>
      </c>
      <c r="BY90" s="253">
        <f t="shared" si="47"/>
        <v>0</v>
      </c>
      <c r="BZ90" s="253">
        <f t="shared" si="47"/>
        <v>0</v>
      </c>
      <c r="CA90" s="253">
        <f t="shared" si="47"/>
        <v>0</v>
      </c>
      <c r="CB90" s="253">
        <f t="shared" si="47"/>
        <v>0</v>
      </c>
      <c r="CC90" s="253">
        <f t="shared" ref="CC90:CR100" si="50">+IF($E90=0,CC26+CC58,IF($E90=30,CB26+CB58,IF($E90=60,CA26+CA58,BZ26+BZ58)))</f>
        <v>0</v>
      </c>
      <c r="CD90" s="253">
        <f t="shared" si="50"/>
        <v>0</v>
      </c>
      <c r="CE90" s="253">
        <f t="shared" si="50"/>
        <v>0</v>
      </c>
      <c r="CF90" s="253">
        <f t="shared" si="50"/>
        <v>0</v>
      </c>
      <c r="CG90" s="253">
        <f t="shared" si="50"/>
        <v>0</v>
      </c>
      <c r="CH90" s="253">
        <f t="shared" si="50"/>
        <v>0</v>
      </c>
      <c r="CI90" s="253">
        <f t="shared" si="50"/>
        <v>0</v>
      </c>
      <c r="CJ90" s="253">
        <f t="shared" si="50"/>
        <v>0</v>
      </c>
      <c r="CK90" s="253">
        <f t="shared" si="50"/>
        <v>0</v>
      </c>
      <c r="CL90" s="253">
        <f t="shared" si="46"/>
        <v>0</v>
      </c>
      <c r="CM90" s="253">
        <f t="shared" si="46"/>
        <v>0</v>
      </c>
      <c r="CN90" s="253">
        <f t="shared" si="46"/>
        <v>0</v>
      </c>
      <c r="CO90" s="253">
        <f t="shared" si="46"/>
        <v>0</v>
      </c>
      <c r="CP90" s="253">
        <f t="shared" si="46"/>
        <v>0</v>
      </c>
      <c r="CQ90" s="253">
        <f t="shared" si="46"/>
        <v>0</v>
      </c>
      <c r="CR90" s="253">
        <f t="shared" si="46"/>
        <v>0</v>
      </c>
      <c r="CS90" s="253">
        <f t="shared" si="46"/>
        <v>0</v>
      </c>
      <c r="CT90" s="253">
        <f t="shared" si="46"/>
        <v>0</v>
      </c>
      <c r="CU90" s="253">
        <f t="shared" si="46"/>
        <v>0</v>
      </c>
      <c r="CV90" s="253">
        <f t="shared" si="46"/>
        <v>0</v>
      </c>
      <c r="CW90" s="253">
        <f t="shared" si="46"/>
        <v>0</v>
      </c>
      <c r="CX90" s="253">
        <f t="shared" si="46"/>
        <v>0</v>
      </c>
      <c r="CY90" s="253">
        <f t="shared" si="46"/>
        <v>0</v>
      </c>
      <c r="CZ90" s="253">
        <f t="shared" si="46"/>
        <v>0</v>
      </c>
      <c r="DA90" s="253">
        <f t="shared" si="46"/>
        <v>0</v>
      </c>
      <c r="DB90" s="253">
        <f t="shared" si="46"/>
        <v>0</v>
      </c>
      <c r="DC90" s="253">
        <f t="shared" si="46"/>
        <v>0</v>
      </c>
      <c r="DD90" s="253">
        <f t="shared" si="46"/>
        <v>0</v>
      </c>
      <c r="DE90" s="253">
        <f t="shared" si="46"/>
        <v>0</v>
      </c>
      <c r="DF90" s="253">
        <f t="shared" si="46"/>
        <v>0</v>
      </c>
      <c r="DG90" s="253">
        <f t="shared" si="46"/>
        <v>0</v>
      </c>
      <c r="DH90" s="253">
        <f t="shared" si="46"/>
        <v>0</v>
      </c>
      <c r="DI90" s="253">
        <f t="shared" si="46"/>
        <v>0</v>
      </c>
      <c r="DJ90" s="253">
        <f t="shared" si="46"/>
        <v>0</v>
      </c>
      <c r="DK90" s="253">
        <f t="shared" si="46"/>
        <v>0</v>
      </c>
      <c r="DL90" s="253">
        <f t="shared" si="46"/>
        <v>0</v>
      </c>
      <c r="DM90" s="253">
        <f t="shared" si="46"/>
        <v>0</v>
      </c>
      <c r="DN90" s="253">
        <f t="shared" si="46"/>
        <v>0</v>
      </c>
      <c r="DO90" s="253">
        <f t="shared" si="46"/>
        <v>0</v>
      </c>
      <c r="DP90" s="253">
        <f t="shared" si="46"/>
        <v>0</v>
      </c>
      <c r="DQ90" s="253">
        <f t="shared" si="45"/>
        <v>0</v>
      </c>
      <c r="DR90" s="253">
        <f t="shared" si="41"/>
        <v>0</v>
      </c>
      <c r="DS90" s="253">
        <f t="shared" si="41"/>
        <v>0</v>
      </c>
      <c r="DT90" s="253">
        <f t="shared" si="41"/>
        <v>0</v>
      </c>
      <c r="DU90" s="253">
        <f t="shared" si="41"/>
        <v>0</v>
      </c>
      <c r="DV90" s="253">
        <f t="shared" si="41"/>
        <v>0</v>
      </c>
    </row>
    <row r="91" spans="3:126" ht="15.6" thickTop="1" thickBot="1">
      <c r="C91" s="294" t="str">
        <f t="shared" si="33"/>
        <v>Prodotto/Servizio 21</v>
      </c>
      <c r="E91" s="335">
        <f t="shared" si="34"/>
        <v>30</v>
      </c>
      <c r="G91" s="253">
        <f t="shared" si="35"/>
        <v>0</v>
      </c>
      <c r="H91" s="253">
        <f t="shared" si="36"/>
        <v>0</v>
      </c>
      <c r="I91" s="253">
        <f t="shared" si="37"/>
        <v>0</v>
      </c>
      <c r="J91" s="253">
        <f t="shared" si="48"/>
        <v>0</v>
      </c>
      <c r="K91" s="253">
        <f t="shared" si="48"/>
        <v>0</v>
      </c>
      <c r="L91" s="253">
        <f t="shared" si="48"/>
        <v>0</v>
      </c>
      <c r="M91" s="253">
        <f t="shared" si="48"/>
        <v>0</v>
      </c>
      <c r="N91" s="253">
        <f t="shared" si="48"/>
        <v>0</v>
      </c>
      <c r="O91" s="253">
        <f t="shared" si="48"/>
        <v>0</v>
      </c>
      <c r="P91" s="253">
        <f t="shared" si="48"/>
        <v>0</v>
      </c>
      <c r="Q91" s="253">
        <f t="shared" si="48"/>
        <v>0</v>
      </c>
      <c r="R91" s="253">
        <f t="shared" si="48"/>
        <v>0</v>
      </c>
      <c r="S91" s="253">
        <f t="shared" si="48"/>
        <v>0</v>
      </c>
      <c r="T91" s="253">
        <f t="shared" si="48"/>
        <v>0</v>
      </c>
      <c r="U91" s="253">
        <f t="shared" si="48"/>
        <v>0</v>
      </c>
      <c r="V91" s="253">
        <f t="shared" si="48"/>
        <v>0</v>
      </c>
      <c r="W91" s="253">
        <f t="shared" si="48"/>
        <v>0</v>
      </c>
      <c r="X91" s="253">
        <f t="shared" si="48"/>
        <v>0</v>
      </c>
      <c r="Y91" s="253">
        <f t="shared" si="48"/>
        <v>0</v>
      </c>
      <c r="Z91" s="253">
        <f t="shared" si="44"/>
        <v>0</v>
      </c>
      <c r="AA91" s="253">
        <f t="shared" si="44"/>
        <v>0</v>
      </c>
      <c r="AB91" s="253">
        <f t="shared" si="44"/>
        <v>0</v>
      </c>
      <c r="AC91" s="253">
        <f t="shared" si="44"/>
        <v>0</v>
      </c>
      <c r="AD91" s="253">
        <f t="shared" si="44"/>
        <v>0</v>
      </c>
      <c r="AE91" s="253">
        <f t="shared" si="44"/>
        <v>0</v>
      </c>
      <c r="AF91" s="253">
        <f t="shared" si="44"/>
        <v>0</v>
      </c>
      <c r="AG91" s="253">
        <f t="shared" si="44"/>
        <v>0</v>
      </c>
      <c r="AH91" s="253">
        <f t="shared" si="44"/>
        <v>0</v>
      </c>
      <c r="AI91" s="253">
        <f t="shared" si="44"/>
        <v>0</v>
      </c>
      <c r="AJ91" s="253">
        <f t="shared" si="44"/>
        <v>0</v>
      </c>
      <c r="AK91" s="253">
        <f t="shared" si="44"/>
        <v>0</v>
      </c>
      <c r="AL91" s="253">
        <f t="shared" si="44"/>
        <v>0</v>
      </c>
      <c r="AM91" s="253">
        <f t="shared" si="44"/>
        <v>0</v>
      </c>
      <c r="AN91" s="253">
        <f t="shared" si="44"/>
        <v>0</v>
      </c>
      <c r="AO91" s="253">
        <f t="shared" si="44"/>
        <v>0</v>
      </c>
      <c r="AP91" s="253">
        <f t="shared" si="49"/>
        <v>0</v>
      </c>
      <c r="AQ91" s="253">
        <f t="shared" si="49"/>
        <v>0</v>
      </c>
      <c r="AR91" s="253">
        <f t="shared" si="49"/>
        <v>0</v>
      </c>
      <c r="AS91" s="253">
        <f t="shared" si="49"/>
        <v>0</v>
      </c>
      <c r="AT91" s="253">
        <f t="shared" si="49"/>
        <v>0</v>
      </c>
      <c r="AU91" s="253">
        <f t="shared" si="49"/>
        <v>0</v>
      </c>
      <c r="AV91" s="253">
        <f t="shared" si="49"/>
        <v>0</v>
      </c>
      <c r="AW91" s="253">
        <f t="shared" si="49"/>
        <v>0</v>
      </c>
      <c r="AX91" s="253">
        <f t="shared" si="49"/>
        <v>0</v>
      </c>
      <c r="AY91" s="253">
        <f t="shared" si="49"/>
        <v>0</v>
      </c>
      <c r="AZ91" s="253">
        <f t="shared" si="49"/>
        <v>0</v>
      </c>
      <c r="BA91" s="253">
        <f t="shared" si="49"/>
        <v>0</v>
      </c>
      <c r="BB91" s="253">
        <f t="shared" si="49"/>
        <v>0</v>
      </c>
      <c r="BC91" s="253">
        <f t="shared" si="49"/>
        <v>0</v>
      </c>
      <c r="BD91" s="253">
        <f t="shared" si="49"/>
        <v>0</v>
      </c>
      <c r="BE91" s="253">
        <f t="shared" si="49"/>
        <v>0</v>
      </c>
      <c r="BF91" s="253">
        <f t="shared" si="49"/>
        <v>0</v>
      </c>
      <c r="BG91" s="253">
        <f t="shared" si="49"/>
        <v>0</v>
      </c>
      <c r="BH91" s="253">
        <f t="shared" si="49"/>
        <v>0</v>
      </c>
      <c r="BI91" s="253">
        <f t="shared" si="49"/>
        <v>0</v>
      </c>
      <c r="BJ91" s="253">
        <f t="shared" si="49"/>
        <v>0</v>
      </c>
      <c r="BK91" s="253">
        <f t="shared" si="49"/>
        <v>0</v>
      </c>
      <c r="BL91" s="253">
        <f t="shared" si="49"/>
        <v>0</v>
      </c>
      <c r="BM91" s="253">
        <f t="shared" si="47"/>
        <v>0</v>
      </c>
      <c r="BN91" s="253">
        <f t="shared" si="47"/>
        <v>0</v>
      </c>
      <c r="BO91" s="253">
        <f t="shared" si="47"/>
        <v>0</v>
      </c>
      <c r="BP91" s="253">
        <f t="shared" si="47"/>
        <v>0</v>
      </c>
      <c r="BQ91" s="253">
        <f t="shared" si="47"/>
        <v>0</v>
      </c>
      <c r="BR91" s="253">
        <f t="shared" si="47"/>
        <v>0</v>
      </c>
      <c r="BS91" s="253">
        <f t="shared" si="47"/>
        <v>0</v>
      </c>
      <c r="BT91" s="253">
        <f t="shared" si="47"/>
        <v>0</v>
      </c>
      <c r="BU91" s="253">
        <f t="shared" si="47"/>
        <v>0</v>
      </c>
      <c r="BV91" s="253">
        <f t="shared" si="47"/>
        <v>0</v>
      </c>
      <c r="BW91" s="253">
        <f t="shared" si="47"/>
        <v>0</v>
      </c>
      <c r="BX91" s="253">
        <f t="shared" si="47"/>
        <v>0</v>
      </c>
      <c r="BY91" s="253">
        <f t="shared" si="47"/>
        <v>0</v>
      </c>
      <c r="BZ91" s="253">
        <f t="shared" si="47"/>
        <v>0</v>
      </c>
      <c r="CA91" s="253">
        <f t="shared" si="47"/>
        <v>0</v>
      </c>
      <c r="CB91" s="253">
        <f t="shared" si="47"/>
        <v>0</v>
      </c>
      <c r="CC91" s="253">
        <f t="shared" si="50"/>
        <v>0</v>
      </c>
      <c r="CD91" s="253">
        <f t="shared" si="50"/>
        <v>0</v>
      </c>
      <c r="CE91" s="253">
        <f t="shared" si="50"/>
        <v>0</v>
      </c>
      <c r="CF91" s="253">
        <f t="shared" si="50"/>
        <v>0</v>
      </c>
      <c r="CG91" s="253">
        <f t="shared" si="50"/>
        <v>0</v>
      </c>
      <c r="CH91" s="253">
        <f t="shared" si="50"/>
        <v>0</v>
      </c>
      <c r="CI91" s="253">
        <f t="shared" si="50"/>
        <v>0</v>
      </c>
      <c r="CJ91" s="253">
        <f t="shared" si="50"/>
        <v>0</v>
      </c>
      <c r="CK91" s="253">
        <f t="shared" si="50"/>
        <v>0</v>
      </c>
      <c r="CL91" s="253">
        <f t="shared" si="46"/>
        <v>0</v>
      </c>
      <c r="CM91" s="253">
        <f t="shared" si="46"/>
        <v>0</v>
      </c>
      <c r="CN91" s="253">
        <f t="shared" si="46"/>
        <v>0</v>
      </c>
      <c r="CO91" s="253">
        <f t="shared" si="46"/>
        <v>0</v>
      </c>
      <c r="CP91" s="253">
        <f t="shared" si="46"/>
        <v>0</v>
      </c>
      <c r="CQ91" s="253">
        <f t="shared" si="46"/>
        <v>0</v>
      </c>
      <c r="CR91" s="253">
        <f t="shared" si="46"/>
        <v>0</v>
      </c>
      <c r="CS91" s="253">
        <f t="shared" si="46"/>
        <v>0</v>
      </c>
      <c r="CT91" s="253">
        <f t="shared" si="46"/>
        <v>0</v>
      </c>
      <c r="CU91" s="253">
        <f t="shared" si="46"/>
        <v>0</v>
      </c>
      <c r="CV91" s="253">
        <f t="shared" si="46"/>
        <v>0</v>
      </c>
      <c r="CW91" s="253">
        <f t="shared" si="46"/>
        <v>0</v>
      </c>
      <c r="CX91" s="253">
        <f t="shared" si="46"/>
        <v>0</v>
      </c>
      <c r="CY91" s="253">
        <f t="shared" si="46"/>
        <v>0</v>
      </c>
      <c r="CZ91" s="253">
        <f t="shared" si="46"/>
        <v>0</v>
      </c>
      <c r="DA91" s="253">
        <f t="shared" si="46"/>
        <v>0</v>
      </c>
      <c r="DB91" s="253">
        <f t="shared" si="46"/>
        <v>0</v>
      </c>
      <c r="DC91" s="253">
        <f t="shared" si="46"/>
        <v>0</v>
      </c>
      <c r="DD91" s="253">
        <f t="shared" si="46"/>
        <v>0</v>
      </c>
      <c r="DE91" s="253">
        <f t="shared" si="46"/>
        <v>0</v>
      </c>
      <c r="DF91" s="253">
        <f t="shared" si="46"/>
        <v>0</v>
      </c>
      <c r="DG91" s="253">
        <f t="shared" si="46"/>
        <v>0</v>
      </c>
      <c r="DH91" s="253">
        <f t="shared" si="46"/>
        <v>0</v>
      </c>
      <c r="DI91" s="253">
        <f t="shared" si="46"/>
        <v>0</v>
      </c>
      <c r="DJ91" s="253">
        <f t="shared" si="46"/>
        <v>0</v>
      </c>
      <c r="DK91" s="253">
        <f t="shared" si="46"/>
        <v>0</v>
      </c>
      <c r="DL91" s="253">
        <f t="shared" si="46"/>
        <v>0</v>
      </c>
      <c r="DM91" s="253">
        <f t="shared" si="46"/>
        <v>0</v>
      </c>
      <c r="DN91" s="253">
        <f t="shared" si="46"/>
        <v>0</v>
      </c>
      <c r="DO91" s="253">
        <f t="shared" si="46"/>
        <v>0</v>
      </c>
      <c r="DP91" s="253">
        <f t="shared" si="46"/>
        <v>0</v>
      </c>
      <c r="DQ91" s="253">
        <f t="shared" si="45"/>
        <v>0</v>
      </c>
      <c r="DR91" s="253">
        <f t="shared" si="45"/>
        <v>0</v>
      </c>
      <c r="DS91" s="253">
        <f t="shared" si="45"/>
        <v>0</v>
      </c>
      <c r="DT91" s="253">
        <f t="shared" si="45"/>
        <v>0</v>
      </c>
      <c r="DU91" s="253">
        <f t="shared" si="45"/>
        <v>0</v>
      </c>
      <c r="DV91" s="253">
        <f t="shared" si="45"/>
        <v>0</v>
      </c>
    </row>
    <row r="92" spans="3:126" ht="15.6" thickTop="1" thickBot="1">
      <c r="C92" s="294" t="str">
        <f t="shared" si="33"/>
        <v>Prodotto/Servizio 22</v>
      </c>
      <c r="E92" s="335">
        <f t="shared" si="34"/>
        <v>30</v>
      </c>
      <c r="G92" s="253">
        <f t="shared" si="35"/>
        <v>0</v>
      </c>
      <c r="H92" s="253">
        <f t="shared" si="36"/>
        <v>0</v>
      </c>
      <c r="I92" s="253">
        <f t="shared" si="37"/>
        <v>0</v>
      </c>
      <c r="J92" s="253">
        <f t="shared" si="48"/>
        <v>0</v>
      </c>
      <c r="K92" s="253">
        <f t="shared" si="48"/>
        <v>0</v>
      </c>
      <c r="L92" s="253">
        <f t="shared" si="48"/>
        <v>0</v>
      </c>
      <c r="M92" s="253">
        <f t="shared" si="48"/>
        <v>0</v>
      </c>
      <c r="N92" s="253">
        <f t="shared" si="48"/>
        <v>0</v>
      </c>
      <c r="O92" s="253">
        <f t="shared" si="48"/>
        <v>0</v>
      </c>
      <c r="P92" s="253">
        <f t="shared" si="48"/>
        <v>0</v>
      </c>
      <c r="Q92" s="253">
        <f t="shared" si="48"/>
        <v>0</v>
      </c>
      <c r="R92" s="253">
        <f t="shared" si="48"/>
        <v>0</v>
      </c>
      <c r="S92" s="253">
        <f t="shared" si="48"/>
        <v>0</v>
      </c>
      <c r="T92" s="253">
        <f t="shared" si="48"/>
        <v>0</v>
      </c>
      <c r="U92" s="253">
        <f t="shared" si="48"/>
        <v>0</v>
      </c>
      <c r="V92" s="253">
        <f t="shared" si="48"/>
        <v>0</v>
      </c>
      <c r="W92" s="253">
        <f t="shared" si="48"/>
        <v>0</v>
      </c>
      <c r="X92" s="253">
        <f t="shared" si="48"/>
        <v>0</v>
      </c>
      <c r="Y92" s="253">
        <f t="shared" si="48"/>
        <v>0</v>
      </c>
      <c r="Z92" s="253">
        <f t="shared" si="44"/>
        <v>0</v>
      </c>
      <c r="AA92" s="253">
        <f t="shared" si="44"/>
        <v>0</v>
      </c>
      <c r="AB92" s="253">
        <f t="shared" si="44"/>
        <v>0</v>
      </c>
      <c r="AC92" s="253">
        <f t="shared" si="44"/>
        <v>0</v>
      </c>
      <c r="AD92" s="253">
        <f t="shared" si="44"/>
        <v>0</v>
      </c>
      <c r="AE92" s="253">
        <f t="shared" si="44"/>
        <v>0</v>
      </c>
      <c r="AF92" s="253">
        <f t="shared" si="44"/>
        <v>0</v>
      </c>
      <c r="AG92" s="253">
        <f t="shared" si="44"/>
        <v>0</v>
      </c>
      <c r="AH92" s="253">
        <f t="shared" si="44"/>
        <v>0</v>
      </c>
      <c r="AI92" s="253">
        <f t="shared" si="44"/>
        <v>0</v>
      </c>
      <c r="AJ92" s="253">
        <f t="shared" si="44"/>
        <v>0</v>
      </c>
      <c r="AK92" s="253">
        <f t="shared" si="44"/>
        <v>0</v>
      </c>
      <c r="AL92" s="253">
        <f t="shared" si="44"/>
        <v>0</v>
      </c>
      <c r="AM92" s="253">
        <f t="shared" si="44"/>
        <v>0</v>
      </c>
      <c r="AN92" s="253">
        <f t="shared" si="44"/>
        <v>0</v>
      </c>
      <c r="AO92" s="253">
        <f t="shared" si="44"/>
        <v>0</v>
      </c>
      <c r="AP92" s="253">
        <f t="shared" si="49"/>
        <v>0</v>
      </c>
      <c r="AQ92" s="253">
        <f t="shared" si="49"/>
        <v>0</v>
      </c>
      <c r="AR92" s="253">
        <f t="shared" si="49"/>
        <v>0</v>
      </c>
      <c r="AS92" s="253">
        <f t="shared" si="49"/>
        <v>0</v>
      </c>
      <c r="AT92" s="253">
        <f t="shared" si="49"/>
        <v>0</v>
      </c>
      <c r="AU92" s="253">
        <f t="shared" si="49"/>
        <v>0</v>
      </c>
      <c r="AV92" s="253">
        <f t="shared" si="49"/>
        <v>0</v>
      </c>
      <c r="AW92" s="253">
        <f t="shared" si="49"/>
        <v>0</v>
      </c>
      <c r="AX92" s="253">
        <f t="shared" si="49"/>
        <v>0</v>
      </c>
      <c r="AY92" s="253">
        <f t="shared" si="49"/>
        <v>0</v>
      </c>
      <c r="AZ92" s="253">
        <f t="shared" si="49"/>
        <v>0</v>
      </c>
      <c r="BA92" s="253">
        <f t="shared" si="49"/>
        <v>0</v>
      </c>
      <c r="BB92" s="253">
        <f t="shared" si="49"/>
        <v>0</v>
      </c>
      <c r="BC92" s="253">
        <f t="shared" si="49"/>
        <v>0</v>
      </c>
      <c r="BD92" s="253">
        <f t="shared" si="49"/>
        <v>0</v>
      </c>
      <c r="BE92" s="253">
        <f t="shared" si="49"/>
        <v>0</v>
      </c>
      <c r="BF92" s="253">
        <f t="shared" si="49"/>
        <v>0</v>
      </c>
      <c r="BG92" s="253">
        <f t="shared" si="49"/>
        <v>0</v>
      </c>
      <c r="BH92" s="253">
        <f t="shared" si="49"/>
        <v>0</v>
      </c>
      <c r="BI92" s="253">
        <f t="shared" si="49"/>
        <v>0</v>
      </c>
      <c r="BJ92" s="253">
        <f t="shared" si="49"/>
        <v>0</v>
      </c>
      <c r="BK92" s="253">
        <f t="shared" si="49"/>
        <v>0</v>
      </c>
      <c r="BL92" s="253">
        <f t="shared" si="49"/>
        <v>0</v>
      </c>
      <c r="BM92" s="253">
        <f t="shared" si="47"/>
        <v>0</v>
      </c>
      <c r="BN92" s="253">
        <f t="shared" si="47"/>
        <v>0</v>
      </c>
      <c r="BO92" s="253">
        <f t="shared" si="47"/>
        <v>0</v>
      </c>
      <c r="BP92" s="253">
        <f t="shared" si="47"/>
        <v>0</v>
      </c>
      <c r="BQ92" s="253">
        <f t="shared" si="47"/>
        <v>0</v>
      </c>
      <c r="BR92" s="253">
        <f t="shared" si="47"/>
        <v>0</v>
      </c>
      <c r="BS92" s="253">
        <f t="shared" si="47"/>
        <v>0</v>
      </c>
      <c r="BT92" s="253">
        <f t="shared" si="47"/>
        <v>0</v>
      </c>
      <c r="BU92" s="253">
        <f t="shared" si="47"/>
        <v>0</v>
      </c>
      <c r="BV92" s="253">
        <f t="shared" si="47"/>
        <v>0</v>
      </c>
      <c r="BW92" s="253">
        <f t="shared" si="47"/>
        <v>0</v>
      </c>
      <c r="BX92" s="253">
        <f t="shared" si="47"/>
        <v>0</v>
      </c>
      <c r="BY92" s="253">
        <f t="shared" si="47"/>
        <v>0</v>
      </c>
      <c r="BZ92" s="253">
        <f t="shared" si="47"/>
        <v>0</v>
      </c>
      <c r="CA92" s="253">
        <f t="shared" si="47"/>
        <v>0</v>
      </c>
      <c r="CB92" s="253">
        <f t="shared" si="47"/>
        <v>0</v>
      </c>
      <c r="CC92" s="253">
        <f t="shared" si="50"/>
        <v>0</v>
      </c>
      <c r="CD92" s="253">
        <f t="shared" si="50"/>
        <v>0</v>
      </c>
      <c r="CE92" s="253">
        <f t="shared" si="50"/>
        <v>0</v>
      </c>
      <c r="CF92" s="253">
        <f t="shared" si="50"/>
        <v>0</v>
      </c>
      <c r="CG92" s="253">
        <f t="shared" si="50"/>
        <v>0</v>
      </c>
      <c r="CH92" s="253">
        <f t="shared" si="50"/>
        <v>0</v>
      </c>
      <c r="CI92" s="253">
        <f t="shared" si="50"/>
        <v>0</v>
      </c>
      <c r="CJ92" s="253">
        <f t="shared" si="50"/>
        <v>0</v>
      </c>
      <c r="CK92" s="253">
        <f t="shared" si="50"/>
        <v>0</v>
      </c>
      <c r="CL92" s="253">
        <f t="shared" si="46"/>
        <v>0</v>
      </c>
      <c r="CM92" s="253">
        <f t="shared" si="46"/>
        <v>0</v>
      </c>
      <c r="CN92" s="253">
        <f t="shared" si="46"/>
        <v>0</v>
      </c>
      <c r="CO92" s="253">
        <f t="shared" si="46"/>
        <v>0</v>
      </c>
      <c r="CP92" s="253">
        <f t="shared" si="46"/>
        <v>0</v>
      </c>
      <c r="CQ92" s="253">
        <f t="shared" si="46"/>
        <v>0</v>
      </c>
      <c r="CR92" s="253">
        <f t="shared" si="46"/>
        <v>0</v>
      </c>
      <c r="CS92" s="253">
        <f t="shared" ref="CS92:DP100" si="51">+IF($E92=0,CS28+CS60,IF($E92=30,CR28+CR60,IF($E92=60,CQ28+CQ60,CP28+CP60)))</f>
        <v>0</v>
      </c>
      <c r="CT92" s="253">
        <f t="shared" si="51"/>
        <v>0</v>
      </c>
      <c r="CU92" s="253">
        <f t="shared" si="51"/>
        <v>0</v>
      </c>
      <c r="CV92" s="253">
        <f t="shared" si="51"/>
        <v>0</v>
      </c>
      <c r="CW92" s="253">
        <f t="shared" si="51"/>
        <v>0</v>
      </c>
      <c r="CX92" s="253">
        <f t="shared" si="51"/>
        <v>0</v>
      </c>
      <c r="CY92" s="253">
        <f t="shared" si="51"/>
        <v>0</v>
      </c>
      <c r="CZ92" s="253">
        <f t="shared" si="51"/>
        <v>0</v>
      </c>
      <c r="DA92" s="253">
        <f t="shared" si="51"/>
        <v>0</v>
      </c>
      <c r="DB92" s="253">
        <f t="shared" si="51"/>
        <v>0</v>
      </c>
      <c r="DC92" s="253">
        <f t="shared" si="51"/>
        <v>0</v>
      </c>
      <c r="DD92" s="253">
        <f t="shared" si="51"/>
        <v>0</v>
      </c>
      <c r="DE92" s="253">
        <f t="shared" si="51"/>
        <v>0</v>
      </c>
      <c r="DF92" s="253">
        <f t="shared" si="51"/>
        <v>0</v>
      </c>
      <c r="DG92" s="253">
        <f t="shared" si="51"/>
        <v>0</v>
      </c>
      <c r="DH92" s="253">
        <f t="shared" si="51"/>
        <v>0</v>
      </c>
      <c r="DI92" s="253">
        <f t="shared" si="51"/>
        <v>0</v>
      </c>
      <c r="DJ92" s="253">
        <f t="shared" si="51"/>
        <v>0</v>
      </c>
      <c r="DK92" s="253">
        <f t="shared" si="51"/>
        <v>0</v>
      </c>
      <c r="DL92" s="253">
        <f t="shared" si="51"/>
        <v>0</v>
      </c>
      <c r="DM92" s="253">
        <f t="shared" si="51"/>
        <v>0</v>
      </c>
      <c r="DN92" s="253">
        <f t="shared" si="51"/>
        <v>0</v>
      </c>
      <c r="DO92" s="253">
        <f t="shared" si="51"/>
        <v>0</v>
      </c>
      <c r="DP92" s="253">
        <f t="shared" si="51"/>
        <v>0</v>
      </c>
      <c r="DQ92" s="253">
        <f t="shared" si="45"/>
        <v>0</v>
      </c>
      <c r="DR92" s="253">
        <f t="shared" si="45"/>
        <v>0</v>
      </c>
      <c r="DS92" s="253">
        <f t="shared" si="45"/>
        <v>0</v>
      </c>
      <c r="DT92" s="253">
        <f t="shared" si="45"/>
        <v>0</v>
      </c>
      <c r="DU92" s="253">
        <f t="shared" si="45"/>
        <v>0</v>
      </c>
      <c r="DV92" s="253">
        <f t="shared" si="45"/>
        <v>0</v>
      </c>
    </row>
    <row r="93" spans="3:126" ht="15.6" thickTop="1" thickBot="1">
      <c r="C93" s="294" t="str">
        <f t="shared" si="33"/>
        <v>Prodotto/Servizio 23</v>
      </c>
      <c r="E93" s="335">
        <f t="shared" si="34"/>
        <v>30</v>
      </c>
      <c r="G93" s="253">
        <f t="shared" si="35"/>
        <v>0</v>
      </c>
      <c r="H93" s="253">
        <f t="shared" si="36"/>
        <v>0</v>
      </c>
      <c r="I93" s="253">
        <f t="shared" si="37"/>
        <v>0</v>
      </c>
      <c r="J93" s="253">
        <f t="shared" si="48"/>
        <v>0</v>
      </c>
      <c r="K93" s="253">
        <f t="shared" si="48"/>
        <v>0</v>
      </c>
      <c r="L93" s="253">
        <f t="shared" si="48"/>
        <v>0</v>
      </c>
      <c r="M93" s="253">
        <f t="shared" si="48"/>
        <v>0</v>
      </c>
      <c r="N93" s="253">
        <f t="shared" si="48"/>
        <v>0</v>
      </c>
      <c r="O93" s="253">
        <f t="shared" si="48"/>
        <v>0</v>
      </c>
      <c r="P93" s="253">
        <f t="shared" si="48"/>
        <v>0</v>
      </c>
      <c r="Q93" s="253">
        <f t="shared" si="48"/>
        <v>0</v>
      </c>
      <c r="R93" s="253">
        <f t="shared" si="48"/>
        <v>0</v>
      </c>
      <c r="S93" s="253">
        <f t="shared" si="48"/>
        <v>0</v>
      </c>
      <c r="T93" s="253">
        <f t="shared" si="48"/>
        <v>0</v>
      </c>
      <c r="U93" s="253">
        <f t="shared" si="48"/>
        <v>0</v>
      </c>
      <c r="V93" s="253">
        <f t="shared" si="48"/>
        <v>0</v>
      </c>
      <c r="W93" s="253">
        <f t="shared" si="48"/>
        <v>0</v>
      </c>
      <c r="X93" s="253">
        <f t="shared" si="48"/>
        <v>0</v>
      </c>
      <c r="Y93" s="253">
        <f t="shared" si="48"/>
        <v>0</v>
      </c>
      <c r="Z93" s="253">
        <f t="shared" si="44"/>
        <v>0</v>
      </c>
      <c r="AA93" s="253">
        <f t="shared" si="44"/>
        <v>0</v>
      </c>
      <c r="AB93" s="253">
        <f t="shared" si="44"/>
        <v>0</v>
      </c>
      <c r="AC93" s="253">
        <f t="shared" si="44"/>
        <v>0</v>
      </c>
      <c r="AD93" s="253">
        <f t="shared" si="44"/>
        <v>0</v>
      </c>
      <c r="AE93" s="253">
        <f t="shared" si="44"/>
        <v>0</v>
      </c>
      <c r="AF93" s="253">
        <f t="shared" si="44"/>
        <v>0</v>
      </c>
      <c r="AG93" s="253">
        <f t="shared" si="44"/>
        <v>0</v>
      </c>
      <c r="AH93" s="253">
        <f t="shared" si="44"/>
        <v>0</v>
      </c>
      <c r="AI93" s="253">
        <f t="shared" si="44"/>
        <v>0</v>
      </c>
      <c r="AJ93" s="253">
        <f t="shared" si="44"/>
        <v>0</v>
      </c>
      <c r="AK93" s="253">
        <f t="shared" si="44"/>
        <v>0</v>
      </c>
      <c r="AL93" s="253">
        <f t="shared" si="44"/>
        <v>0</v>
      </c>
      <c r="AM93" s="253">
        <f t="shared" si="44"/>
        <v>0</v>
      </c>
      <c r="AN93" s="253">
        <f t="shared" si="44"/>
        <v>0</v>
      </c>
      <c r="AO93" s="253">
        <f t="shared" si="44"/>
        <v>0</v>
      </c>
      <c r="AP93" s="253">
        <f t="shared" si="49"/>
        <v>0</v>
      </c>
      <c r="AQ93" s="253">
        <f t="shared" si="49"/>
        <v>0</v>
      </c>
      <c r="AR93" s="253">
        <f t="shared" si="49"/>
        <v>0</v>
      </c>
      <c r="AS93" s="253">
        <f t="shared" si="49"/>
        <v>0</v>
      </c>
      <c r="AT93" s="253">
        <f t="shared" si="49"/>
        <v>0</v>
      </c>
      <c r="AU93" s="253">
        <f t="shared" si="49"/>
        <v>0</v>
      </c>
      <c r="AV93" s="253">
        <f t="shared" si="49"/>
        <v>0</v>
      </c>
      <c r="AW93" s="253">
        <f t="shared" si="49"/>
        <v>0</v>
      </c>
      <c r="AX93" s="253">
        <f t="shared" si="49"/>
        <v>0</v>
      </c>
      <c r="AY93" s="253">
        <f t="shared" si="49"/>
        <v>0</v>
      </c>
      <c r="AZ93" s="253">
        <f t="shared" si="49"/>
        <v>0</v>
      </c>
      <c r="BA93" s="253">
        <f t="shared" si="49"/>
        <v>0</v>
      </c>
      <c r="BB93" s="253">
        <f t="shared" si="49"/>
        <v>0</v>
      </c>
      <c r="BC93" s="253">
        <f t="shared" si="49"/>
        <v>0</v>
      </c>
      <c r="BD93" s="253">
        <f t="shared" si="49"/>
        <v>0</v>
      </c>
      <c r="BE93" s="253">
        <f t="shared" si="49"/>
        <v>0</v>
      </c>
      <c r="BF93" s="253">
        <f t="shared" si="49"/>
        <v>0</v>
      </c>
      <c r="BG93" s="253">
        <f t="shared" si="49"/>
        <v>0</v>
      </c>
      <c r="BH93" s="253">
        <f t="shared" si="49"/>
        <v>0</v>
      </c>
      <c r="BI93" s="253">
        <f t="shared" si="49"/>
        <v>0</v>
      </c>
      <c r="BJ93" s="253">
        <f t="shared" si="49"/>
        <v>0</v>
      </c>
      <c r="BK93" s="253">
        <f t="shared" si="49"/>
        <v>0</v>
      </c>
      <c r="BL93" s="253">
        <f t="shared" si="49"/>
        <v>0</v>
      </c>
      <c r="BM93" s="253">
        <f t="shared" si="47"/>
        <v>0</v>
      </c>
      <c r="BN93" s="253">
        <f t="shared" si="47"/>
        <v>0</v>
      </c>
      <c r="BO93" s="253">
        <f t="shared" si="47"/>
        <v>0</v>
      </c>
      <c r="BP93" s="253">
        <f t="shared" si="47"/>
        <v>0</v>
      </c>
      <c r="BQ93" s="253">
        <f t="shared" si="47"/>
        <v>0</v>
      </c>
      <c r="BR93" s="253">
        <f t="shared" si="47"/>
        <v>0</v>
      </c>
      <c r="BS93" s="253">
        <f t="shared" si="47"/>
        <v>0</v>
      </c>
      <c r="BT93" s="253">
        <f t="shared" si="47"/>
        <v>0</v>
      </c>
      <c r="BU93" s="253">
        <f t="shared" si="47"/>
        <v>0</v>
      </c>
      <c r="BV93" s="253">
        <f t="shared" si="47"/>
        <v>0</v>
      </c>
      <c r="BW93" s="253">
        <f t="shared" si="47"/>
        <v>0</v>
      </c>
      <c r="BX93" s="253">
        <f t="shared" si="47"/>
        <v>0</v>
      </c>
      <c r="BY93" s="253">
        <f t="shared" si="47"/>
        <v>0</v>
      </c>
      <c r="BZ93" s="253">
        <f t="shared" si="47"/>
        <v>0</v>
      </c>
      <c r="CA93" s="253">
        <f t="shared" si="47"/>
        <v>0</v>
      </c>
      <c r="CB93" s="253">
        <f t="shared" si="47"/>
        <v>0</v>
      </c>
      <c r="CC93" s="253">
        <f t="shared" si="50"/>
        <v>0</v>
      </c>
      <c r="CD93" s="253">
        <f t="shared" si="50"/>
        <v>0</v>
      </c>
      <c r="CE93" s="253">
        <f t="shared" si="50"/>
        <v>0</v>
      </c>
      <c r="CF93" s="253">
        <f t="shared" si="50"/>
        <v>0</v>
      </c>
      <c r="CG93" s="253">
        <f t="shared" si="50"/>
        <v>0</v>
      </c>
      <c r="CH93" s="253">
        <f t="shared" si="50"/>
        <v>0</v>
      </c>
      <c r="CI93" s="253">
        <f t="shared" si="50"/>
        <v>0</v>
      </c>
      <c r="CJ93" s="253">
        <f t="shared" si="50"/>
        <v>0</v>
      </c>
      <c r="CK93" s="253">
        <f t="shared" si="50"/>
        <v>0</v>
      </c>
      <c r="CL93" s="253">
        <f t="shared" si="50"/>
        <v>0</v>
      </c>
      <c r="CM93" s="253">
        <f t="shared" si="50"/>
        <v>0</v>
      </c>
      <c r="CN93" s="253">
        <f t="shared" si="50"/>
        <v>0</v>
      </c>
      <c r="CO93" s="253">
        <f t="shared" si="50"/>
        <v>0</v>
      </c>
      <c r="CP93" s="253">
        <f t="shared" si="50"/>
        <v>0</v>
      </c>
      <c r="CQ93" s="253">
        <f t="shared" si="50"/>
        <v>0</v>
      </c>
      <c r="CR93" s="253">
        <f t="shared" si="50"/>
        <v>0</v>
      </c>
      <c r="CS93" s="253">
        <f t="shared" si="51"/>
        <v>0</v>
      </c>
      <c r="CT93" s="253">
        <f t="shared" si="51"/>
        <v>0</v>
      </c>
      <c r="CU93" s="253">
        <f t="shared" si="51"/>
        <v>0</v>
      </c>
      <c r="CV93" s="253">
        <f t="shared" si="51"/>
        <v>0</v>
      </c>
      <c r="CW93" s="253">
        <f t="shared" si="51"/>
        <v>0</v>
      </c>
      <c r="CX93" s="253">
        <f t="shared" si="51"/>
        <v>0</v>
      </c>
      <c r="CY93" s="253">
        <f t="shared" si="51"/>
        <v>0</v>
      </c>
      <c r="CZ93" s="253">
        <f t="shared" si="51"/>
        <v>0</v>
      </c>
      <c r="DA93" s="253">
        <f t="shared" si="51"/>
        <v>0</v>
      </c>
      <c r="DB93" s="253">
        <f t="shared" si="51"/>
        <v>0</v>
      </c>
      <c r="DC93" s="253">
        <f t="shared" si="51"/>
        <v>0</v>
      </c>
      <c r="DD93" s="253">
        <f t="shared" si="51"/>
        <v>0</v>
      </c>
      <c r="DE93" s="253">
        <f t="shared" si="51"/>
        <v>0</v>
      </c>
      <c r="DF93" s="253">
        <f t="shared" si="51"/>
        <v>0</v>
      </c>
      <c r="DG93" s="253">
        <f t="shared" si="51"/>
        <v>0</v>
      </c>
      <c r="DH93" s="253">
        <f t="shared" si="51"/>
        <v>0</v>
      </c>
      <c r="DI93" s="253">
        <f t="shared" si="51"/>
        <v>0</v>
      </c>
      <c r="DJ93" s="253">
        <f t="shared" si="51"/>
        <v>0</v>
      </c>
      <c r="DK93" s="253">
        <f t="shared" si="51"/>
        <v>0</v>
      </c>
      <c r="DL93" s="253">
        <f t="shared" si="51"/>
        <v>0</v>
      </c>
      <c r="DM93" s="253">
        <f t="shared" si="51"/>
        <v>0</v>
      </c>
      <c r="DN93" s="253">
        <f t="shared" si="51"/>
        <v>0</v>
      </c>
      <c r="DO93" s="253">
        <f t="shared" si="51"/>
        <v>0</v>
      </c>
      <c r="DP93" s="253">
        <f t="shared" si="51"/>
        <v>0</v>
      </c>
      <c r="DQ93" s="253">
        <f t="shared" si="45"/>
        <v>0</v>
      </c>
      <c r="DR93" s="253">
        <f t="shared" si="45"/>
        <v>0</v>
      </c>
      <c r="DS93" s="253">
        <f t="shared" si="45"/>
        <v>0</v>
      </c>
      <c r="DT93" s="253">
        <f t="shared" si="45"/>
        <v>0</v>
      </c>
      <c r="DU93" s="253">
        <f t="shared" si="45"/>
        <v>0</v>
      </c>
      <c r="DV93" s="253">
        <f t="shared" si="45"/>
        <v>0</v>
      </c>
    </row>
    <row r="94" spans="3:126" ht="15.6" thickTop="1" thickBot="1">
      <c r="C94" s="294" t="str">
        <f t="shared" si="33"/>
        <v>Prodotto/Servizio 24</v>
      </c>
      <c r="E94" s="335">
        <f t="shared" si="34"/>
        <v>30</v>
      </c>
      <c r="G94" s="253">
        <f t="shared" si="35"/>
        <v>0</v>
      </c>
      <c r="H94" s="253">
        <f t="shared" si="36"/>
        <v>0</v>
      </c>
      <c r="I94" s="253">
        <f t="shared" si="37"/>
        <v>0</v>
      </c>
      <c r="J94" s="253">
        <f t="shared" si="48"/>
        <v>0</v>
      </c>
      <c r="K94" s="253">
        <f t="shared" si="48"/>
        <v>0</v>
      </c>
      <c r="L94" s="253">
        <f t="shared" si="48"/>
        <v>0</v>
      </c>
      <c r="M94" s="253">
        <f t="shared" si="48"/>
        <v>0</v>
      </c>
      <c r="N94" s="253">
        <f t="shared" si="48"/>
        <v>0</v>
      </c>
      <c r="O94" s="253">
        <f t="shared" si="48"/>
        <v>0</v>
      </c>
      <c r="P94" s="253">
        <f t="shared" si="48"/>
        <v>0</v>
      </c>
      <c r="Q94" s="253">
        <f t="shared" si="48"/>
        <v>0</v>
      </c>
      <c r="R94" s="253">
        <f t="shared" si="48"/>
        <v>0</v>
      </c>
      <c r="S94" s="253">
        <f t="shared" si="48"/>
        <v>0</v>
      </c>
      <c r="T94" s="253">
        <f t="shared" si="48"/>
        <v>0</v>
      </c>
      <c r="U94" s="253">
        <f t="shared" si="48"/>
        <v>0</v>
      </c>
      <c r="V94" s="253">
        <f t="shared" si="48"/>
        <v>0</v>
      </c>
      <c r="W94" s="253">
        <f t="shared" si="48"/>
        <v>0</v>
      </c>
      <c r="X94" s="253">
        <f t="shared" si="48"/>
        <v>0</v>
      </c>
      <c r="Y94" s="253">
        <f t="shared" si="48"/>
        <v>0</v>
      </c>
      <c r="Z94" s="253">
        <f t="shared" si="44"/>
        <v>0</v>
      </c>
      <c r="AA94" s="253">
        <f t="shared" si="44"/>
        <v>0</v>
      </c>
      <c r="AB94" s="253">
        <f t="shared" si="44"/>
        <v>0</v>
      </c>
      <c r="AC94" s="253">
        <f t="shared" si="44"/>
        <v>0</v>
      </c>
      <c r="AD94" s="253">
        <f t="shared" si="44"/>
        <v>0</v>
      </c>
      <c r="AE94" s="253">
        <f t="shared" si="44"/>
        <v>0</v>
      </c>
      <c r="AF94" s="253">
        <f t="shared" si="44"/>
        <v>0</v>
      </c>
      <c r="AG94" s="253">
        <f t="shared" si="44"/>
        <v>0</v>
      </c>
      <c r="AH94" s="253">
        <f t="shared" si="44"/>
        <v>0</v>
      </c>
      <c r="AI94" s="253">
        <f t="shared" si="44"/>
        <v>0</v>
      </c>
      <c r="AJ94" s="253">
        <f t="shared" si="44"/>
        <v>0</v>
      </c>
      <c r="AK94" s="253">
        <f t="shared" si="44"/>
        <v>0</v>
      </c>
      <c r="AL94" s="253">
        <f t="shared" si="44"/>
        <v>0</v>
      </c>
      <c r="AM94" s="253">
        <f t="shared" si="44"/>
        <v>0</v>
      </c>
      <c r="AN94" s="253">
        <f t="shared" si="44"/>
        <v>0</v>
      </c>
      <c r="AO94" s="253">
        <f t="shared" si="44"/>
        <v>0</v>
      </c>
      <c r="AP94" s="253">
        <f t="shared" si="49"/>
        <v>0</v>
      </c>
      <c r="AQ94" s="253">
        <f t="shared" si="49"/>
        <v>0</v>
      </c>
      <c r="AR94" s="253">
        <f t="shared" si="49"/>
        <v>0</v>
      </c>
      <c r="AS94" s="253">
        <f t="shared" si="49"/>
        <v>0</v>
      </c>
      <c r="AT94" s="253">
        <f t="shared" si="49"/>
        <v>0</v>
      </c>
      <c r="AU94" s="253">
        <f t="shared" si="49"/>
        <v>0</v>
      </c>
      <c r="AV94" s="253">
        <f t="shared" si="49"/>
        <v>0</v>
      </c>
      <c r="AW94" s="253">
        <f t="shared" si="49"/>
        <v>0</v>
      </c>
      <c r="AX94" s="253">
        <f t="shared" si="49"/>
        <v>0</v>
      </c>
      <c r="AY94" s="253">
        <f t="shared" si="49"/>
        <v>0</v>
      </c>
      <c r="AZ94" s="253">
        <f t="shared" si="49"/>
        <v>0</v>
      </c>
      <c r="BA94" s="253">
        <f t="shared" si="49"/>
        <v>0</v>
      </c>
      <c r="BB94" s="253">
        <f t="shared" si="49"/>
        <v>0</v>
      </c>
      <c r="BC94" s="253">
        <f t="shared" si="49"/>
        <v>0</v>
      </c>
      <c r="BD94" s="253">
        <f t="shared" si="49"/>
        <v>0</v>
      </c>
      <c r="BE94" s="253">
        <f t="shared" si="49"/>
        <v>0</v>
      </c>
      <c r="BF94" s="253">
        <f t="shared" si="49"/>
        <v>0</v>
      </c>
      <c r="BG94" s="253">
        <f t="shared" si="49"/>
        <v>0</v>
      </c>
      <c r="BH94" s="253">
        <f t="shared" si="49"/>
        <v>0</v>
      </c>
      <c r="BI94" s="253">
        <f t="shared" si="49"/>
        <v>0</v>
      </c>
      <c r="BJ94" s="253">
        <f t="shared" si="49"/>
        <v>0</v>
      </c>
      <c r="BK94" s="253">
        <f t="shared" si="49"/>
        <v>0</v>
      </c>
      <c r="BL94" s="253">
        <f t="shared" si="49"/>
        <v>0</v>
      </c>
      <c r="BM94" s="253">
        <f t="shared" si="47"/>
        <v>0</v>
      </c>
      <c r="BN94" s="253">
        <f t="shared" si="47"/>
        <v>0</v>
      </c>
      <c r="BO94" s="253">
        <f t="shared" si="47"/>
        <v>0</v>
      </c>
      <c r="BP94" s="253">
        <f t="shared" si="47"/>
        <v>0</v>
      </c>
      <c r="BQ94" s="253">
        <f t="shared" si="47"/>
        <v>0</v>
      </c>
      <c r="BR94" s="253">
        <f t="shared" si="47"/>
        <v>0</v>
      </c>
      <c r="BS94" s="253">
        <f t="shared" si="47"/>
        <v>0</v>
      </c>
      <c r="BT94" s="253">
        <f t="shared" si="47"/>
        <v>0</v>
      </c>
      <c r="BU94" s="253">
        <f t="shared" si="47"/>
        <v>0</v>
      </c>
      <c r="BV94" s="253">
        <f t="shared" si="47"/>
        <v>0</v>
      </c>
      <c r="BW94" s="253">
        <f t="shared" si="47"/>
        <v>0</v>
      </c>
      <c r="BX94" s="253">
        <f t="shared" si="47"/>
        <v>0</v>
      </c>
      <c r="BY94" s="253">
        <f t="shared" si="47"/>
        <v>0</v>
      </c>
      <c r="BZ94" s="253">
        <f t="shared" si="47"/>
        <v>0</v>
      </c>
      <c r="CA94" s="253">
        <f t="shared" si="47"/>
        <v>0</v>
      </c>
      <c r="CB94" s="253">
        <f t="shared" si="47"/>
        <v>0</v>
      </c>
      <c r="CC94" s="253">
        <f t="shared" si="50"/>
        <v>0</v>
      </c>
      <c r="CD94" s="253">
        <f t="shared" si="50"/>
        <v>0</v>
      </c>
      <c r="CE94" s="253">
        <f t="shared" si="50"/>
        <v>0</v>
      </c>
      <c r="CF94" s="253">
        <f t="shared" si="50"/>
        <v>0</v>
      </c>
      <c r="CG94" s="253">
        <f t="shared" si="50"/>
        <v>0</v>
      </c>
      <c r="CH94" s="253">
        <f t="shared" si="50"/>
        <v>0</v>
      </c>
      <c r="CI94" s="253">
        <f t="shared" si="50"/>
        <v>0</v>
      </c>
      <c r="CJ94" s="253">
        <f t="shared" si="50"/>
        <v>0</v>
      </c>
      <c r="CK94" s="253">
        <f t="shared" si="50"/>
        <v>0</v>
      </c>
      <c r="CL94" s="253">
        <f t="shared" si="50"/>
        <v>0</v>
      </c>
      <c r="CM94" s="253">
        <f t="shared" si="50"/>
        <v>0</v>
      </c>
      <c r="CN94" s="253">
        <f t="shared" si="50"/>
        <v>0</v>
      </c>
      <c r="CO94" s="253">
        <f t="shared" si="50"/>
        <v>0</v>
      </c>
      <c r="CP94" s="253">
        <f t="shared" si="50"/>
        <v>0</v>
      </c>
      <c r="CQ94" s="253">
        <f t="shared" si="50"/>
        <v>0</v>
      </c>
      <c r="CR94" s="253">
        <f t="shared" si="50"/>
        <v>0</v>
      </c>
      <c r="CS94" s="253">
        <f t="shared" si="51"/>
        <v>0</v>
      </c>
      <c r="CT94" s="253">
        <f t="shared" si="51"/>
        <v>0</v>
      </c>
      <c r="CU94" s="253">
        <f t="shared" si="51"/>
        <v>0</v>
      </c>
      <c r="CV94" s="253">
        <f t="shared" si="51"/>
        <v>0</v>
      </c>
      <c r="CW94" s="253">
        <f t="shared" si="51"/>
        <v>0</v>
      </c>
      <c r="CX94" s="253">
        <f t="shared" si="51"/>
        <v>0</v>
      </c>
      <c r="CY94" s="253">
        <f t="shared" si="51"/>
        <v>0</v>
      </c>
      <c r="CZ94" s="253">
        <f t="shared" si="51"/>
        <v>0</v>
      </c>
      <c r="DA94" s="253">
        <f t="shared" si="51"/>
        <v>0</v>
      </c>
      <c r="DB94" s="253">
        <f t="shared" si="51"/>
        <v>0</v>
      </c>
      <c r="DC94" s="253">
        <f t="shared" si="51"/>
        <v>0</v>
      </c>
      <c r="DD94" s="253">
        <f t="shared" si="51"/>
        <v>0</v>
      </c>
      <c r="DE94" s="253">
        <f t="shared" si="51"/>
        <v>0</v>
      </c>
      <c r="DF94" s="253">
        <f t="shared" si="51"/>
        <v>0</v>
      </c>
      <c r="DG94" s="253">
        <f t="shared" si="51"/>
        <v>0</v>
      </c>
      <c r="DH94" s="253">
        <f t="shared" si="51"/>
        <v>0</v>
      </c>
      <c r="DI94" s="253">
        <f t="shared" si="51"/>
        <v>0</v>
      </c>
      <c r="DJ94" s="253">
        <f t="shared" si="51"/>
        <v>0</v>
      </c>
      <c r="DK94" s="253">
        <f t="shared" si="51"/>
        <v>0</v>
      </c>
      <c r="DL94" s="253">
        <f t="shared" si="51"/>
        <v>0</v>
      </c>
      <c r="DM94" s="253">
        <f t="shared" si="51"/>
        <v>0</v>
      </c>
      <c r="DN94" s="253">
        <f t="shared" si="51"/>
        <v>0</v>
      </c>
      <c r="DO94" s="253">
        <f t="shared" si="51"/>
        <v>0</v>
      </c>
      <c r="DP94" s="253">
        <f t="shared" si="51"/>
        <v>0</v>
      </c>
      <c r="DQ94" s="253">
        <f t="shared" si="45"/>
        <v>0</v>
      </c>
      <c r="DR94" s="253">
        <f t="shared" si="45"/>
        <v>0</v>
      </c>
      <c r="DS94" s="253">
        <f t="shared" si="45"/>
        <v>0</v>
      </c>
      <c r="DT94" s="253">
        <f t="shared" si="45"/>
        <v>0</v>
      </c>
      <c r="DU94" s="253">
        <f t="shared" si="45"/>
        <v>0</v>
      </c>
      <c r="DV94" s="253">
        <f t="shared" si="45"/>
        <v>0</v>
      </c>
    </row>
    <row r="95" spans="3:126" ht="15.6" thickTop="1" thickBot="1">
      <c r="C95" s="294" t="str">
        <f t="shared" si="33"/>
        <v>Prodotto/Servizio 25</v>
      </c>
      <c r="E95" s="335">
        <f t="shared" si="34"/>
        <v>30</v>
      </c>
      <c r="G95" s="253">
        <f t="shared" si="35"/>
        <v>0</v>
      </c>
      <c r="H95" s="253">
        <f t="shared" si="36"/>
        <v>0</v>
      </c>
      <c r="I95" s="253">
        <f t="shared" si="37"/>
        <v>0</v>
      </c>
      <c r="J95" s="253">
        <f t="shared" si="48"/>
        <v>0</v>
      </c>
      <c r="K95" s="253">
        <f t="shared" si="48"/>
        <v>0</v>
      </c>
      <c r="L95" s="253">
        <f t="shared" si="48"/>
        <v>0</v>
      </c>
      <c r="M95" s="253">
        <f t="shared" si="48"/>
        <v>0</v>
      </c>
      <c r="N95" s="253">
        <f t="shared" si="48"/>
        <v>0</v>
      </c>
      <c r="O95" s="253">
        <f t="shared" si="48"/>
        <v>0</v>
      </c>
      <c r="P95" s="253">
        <f t="shared" si="48"/>
        <v>0</v>
      </c>
      <c r="Q95" s="253">
        <f t="shared" si="48"/>
        <v>0</v>
      </c>
      <c r="R95" s="253">
        <f t="shared" si="48"/>
        <v>0</v>
      </c>
      <c r="S95" s="253">
        <f t="shared" si="48"/>
        <v>0</v>
      </c>
      <c r="T95" s="253">
        <f t="shared" si="48"/>
        <v>0</v>
      </c>
      <c r="U95" s="253">
        <f t="shared" si="48"/>
        <v>0</v>
      </c>
      <c r="V95" s="253">
        <f t="shared" si="48"/>
        <v>0</v>
      </c>
      <c r="W95" s="253">
        <f t="shared" si="48"/>
        <v>0</v>
      </c>
      <c r="X95" s="253">
        <f t="shared" si="48"/>
        <v>0</v>
      </c>
      <c r="Y95" s="253">
        <f t="shared" si="48"/>
        <v>0</v>
      </c>
      <c r="Z95" s="253">
        <f t="shared" si="44"/>
        <v>0</v>
      </c>
      <c r="AA95" s="253">
        <f t="shared" si="44"/>
        <v>0</v>
      </c>
      <c r="AB95" s="253">
        <f t="shared" si="44"/>
        <v>0</v>
      </c>
      <c r="AC95" s="253">
        <f t="shared" si="44"/>
        <v>0</v>
      </c>
      <c r="AD95" s="253">
        <f t="shared" si="44"/>
        <v>0</v>
      </c>
      <c r="AE95" s="253">
        <f t="shared" si="44"/>
        <v>0</v>
      </c>
      <c r="AF95" s="253">
        <f t="shared" si="44"/>
        <v>0</v>
      </c>
      <c r="AG95" s="253">
        <f t="shared" si="44"/>
        <v>0</v>
      </c>
      <c r="AH95" s="253">
        <f t="shared" si="44"/>
        <v>0</v>
      </c>
      <c r="AI95" s="253">
        <f t="shared" si="44"/>
        <v>0</v>
      </c>
      <c r="AJ95" s="253">
        <f t="shared" si="44"/>
        <v>0</v>
      </c>
      <c r="AK95" s="253">
        <f t="shared" si="44"/>
        <v>0</v>
      </c>
      <c r="AL95" s="253">
        <f t="shared" si="44"/>
        <v>0</v>
      </c>
      <c r="AM95" s="253">
        <f t="shared" si="44"/>
        <v>0</v>
      </c>
      <c r="AN95" s="253">
        <f t="shared" si="44"/>
        <v>0</v>
      </c>
      <c r="AO95" s="253">
        <f t="shared" si="44"/>
        <v>0</v>
      </c>
      <c r="AP95" s="253">
        <f t="shared" si="49"/>
        <v>0</v>
      </c>
      <c r="AQ95" s="253">
        <f t="shared" si="49"/>
        <v>0</v>
      </c>
      <c r="AR95" s="253">
        <f t="shared" si="49"/>
        <v>0</v>
      </c>
      <c r="AS95" s="253">
        <f t="shared" si="49"/>
        <v>0</v>
      </c>
      <c r="AT95" s="253">
        <f t="shared" si="49"/>
        <v>0</v>
      </c>
      <c r="AU95" s="253">
        <f t="shared" si="49"/>
        <v>0</v>
      </c>
      <c r="AV95" s="253">
        <f t="shared" si="49"/>
        <v>0</v>
      </c>
      <c r="AW95" s="253">
        <f t="shared" si="49"/>
        <v>0</v>
      </c>
      <c r="AX95" s="253">
        <f t="shared" si="49"/>
        <v>0</v>
      </c>
      <c r="AY95" s="253">
        <f t="shared" si="49"/>
        <v>0</v>
      </c>
      <c r="AZ95" s="253">
        <f t="shared" si="49"/>
        <v>0</v>
      </c>
      <c r="BA95" s="253">
        <f t="shared" si="49"/>
        <v>0</v>
      </c>
      <c r="BB95" s="253">
        <f t="shared" si="49"/>
        <v>0</v>
      </c>
      <c r="BC95" s="253">
        <f t="shared" si="49"/>
        <v>0</v>
      </c>
      <c r="BD95" s="253">
        <f t="shared" si="49"/>
        <v>0</v>
      </c>
      <c r="BE95" s="253">
        <f t="shared" si="49"/>
        <v>0</v>
      </c>
      <c r="BF95" s="253">
        <f t="shared" si="49"/>
        <v>0</v>
      </c>
      <c r="BG95" s="253">
        <f t="shared" si="49"/>
        <v>0</v>
      </c>
      <c r="BH95" s="253">
        <f t="shared" si="49"/>
        <v>0</v>
      </c>
      <c r="BI95" s="253">
        <f t="shared" si="49"/>
        <v>0</v>
      </c>
      <c r="BJ95" s="253">
        <f t="shared" si="49"/>
        <v>0</v>
      </c>
      <c r="BK95" s="253">
        <f t="shared" si="49"/>
        <v>0</v>
      </c>
      <c r="BL95" s="253">
        <f t="shared" si="49"/>
        <v>0</v>
      </c>
      <c r="BM95" s="253">
        <f t="shared" si="47"/>
        <v>0</v>
      </c>
      <c r="BN95" s="253">
        <f t="shared" si="47"/>
        <v>0</v>
      </c>
      <c r="BO95" s="253">
        <f t="shared" si="47"/>
        <v>0</v>
      </c>
      <c r="BP95" s="253">
        <f t="shared" si="47"/>
        <v>0</v>
      </c>
      <c r="BQ95" s="253">
        <f t="shared" si="47"/>
        <v>0</v>
      </c>
      <c r="BR95" s="253">
        <f t="shared" si="47"/>
        <v>0</v>
      </c>
      <c r="BS95" s="253">
        <f t="shared" si="47"/>
        <v>0</v>
      </c>
      <c r="BT95" s="253">
        <f t="shared" si="47"/>
        <v>0</v>
      </c>
      <c r="BU95" s="253">
        <f t="shared" si="47"/>
        <v>0</v>
      </c>
      <c r="BV95" s="253">
        <f t="shared" si="47"/>
        <v>0</v>
      </c>
      <c r="BW95" s="253">
        <f t="shared" si="47"/>
        <v>0</v>
      </c>
      <c r="BX95" s="253">
        <f t="shared" si="47"/>
        <v>0</v>
      </c>
      <c r="BY95" s="253">
        <f t="shared" si="47"/>
        <v>0</v>
      </c>
      <c r="BZ95" s="253">
        <f t="shared" si="47"/>
        <v>0</v>
      </c>
      <c r="CA95" s="253">
        <f t="shared" si="47"/>
        <v>0</v>
      </c>
      <c r="CB95" s="253">
        <f t="shared" si="47"/>
        <v>0</v>
      </c>
      <c r="CC95" s="253">
        <f t="shared" si="50"/>
        <v>0</v>
      </c>
      <c r="CD95" s="253">
        <f t="shared" si="50"/>
        <v>0</v>
      </c>
      <c r="CE95" s="253">
        <f t="shared" si="50"/>
        <v>0</v>
      </c>
      <c r="CF95" s="253">
        <f t="shared" si="50"/>
        <v>0</v>
      </c>
      <c r="CG95" s="253">
        <f t="shared" si="50"/>
        <v>0</v>
      </c>
      <c r="CH95" s="253">
        <f t="shared" si="50"/>
        <v>0</v>
      </c>
      <c r="CI95" s="253">
        <f t="shared" si="50"/>
        <v>0</v>
      </c>
      <c r="CJ95" s="253">
        <f t="shared" si="50"/>
        <v>0</v>
      </c>
      <c r="CK95" s="253">
        <f t="shared" si="50"/>
        <v>0</v>
      </c>
      <c r="CL95" s="253">
        <f t="shared" si="50"/>
        <v>0</v>
      </c>
      <c r="CM95" s="253">
        <f t="shared" si="50"/>
        <v>0</v>
      </c>
      <c r="CN95" s="253">
        <f t="shared" si="50"/>
        <v>0</v>
      </c>
      <c r="CO95" s="253">
        <f t="shared" si="50"/>
        <v>0</v>
      </c>
      <c r="CP95" s="253">
        <f t="shared" si="50"/>
        <v>0</v>
      </c>
      <c r="CQ95" s="253">
        <f t="shared" si="50"/>
        <v>0</v>
      </c>
      <c r="CR95" s="253">
        <f t="shared" si="50"/>
        <v>0</v>
      </c>
      <c r="CS95" s="253">
        <f t="shared" si="51"/>
        <v>0</v>
      </c>
      <c r="CT95" s="253">
        <f t="shared" si="51"/>
        <v>0</v>
      </c>
      <c r="CU95" s="253">
        <f t="shared" si="51"/>
        <v>0</v>
      </c>
      <c r="CV95" s="253">
        <f t="shared" si="51"/>
        <v>0</v>
      </c>
      <c r="CW95" s="253">
        <f t="shared" si="51"/>
        <v>0</v>
      </c>
      <c r="CX95" s="253">
        <f t="shared" si="51"/>
        <v>0</v>
      </c>
      <c r="CY95" s="253">
        <f t="shared" si="51"/>
        <v>0</v>
      </c>
      <c r="CZ95" s="253">
        <f t="shared" si="51"/>
        <v>0</v>
      </c>
      <c r="DA95" s="253">
        <f t="shared" si="51"/>
        <v>0</v>
      </c>
      <c r="DB95" s="253">
        <f t="shared" si="51"/>
        <v>0</v>
      </c>
      <c r="DC95" s="253">
        <f t="shared" si="51"/>
        <v>0</v>
      </c>
      <c r="DD95" s="253">
        <f t="shared" si="51"/>
        <v>0</v>
      </c>
      <c r="DE95" s="253">
        <f t="shared" si="51"/>
        <v>0</v>
      </c>
      <c r="DF95" s="253">
        <f t="shared" si="51"/>
        <v>0</v>
      </c>
      <c r="DG95" s="253">
        <f t="shared" si="51"/>
        <v>0</v>
      </c>
      <c r="DH95" s="253">
        <f t="shared" si="51"/>
        <v>0</v>
      </c>
      <c r="DI95" s="253">
        <f t="shared" si="51"/>
        <v>0</v>
      </c>
      <c r="DJ95" s="253">
        <f t="shared" si="51"/>
        <v>0</v>
      </c>
      <c r="DK95" s="253">
        <f t="shared" si="51"/>
        <v>0</v>
      </c>
      <c r="DL95" s="253">
        <f t="shared" si="51"/>
        <v>0</v>
      </c>
      <c r="DM95" s="253">
        <f t="shared" si="51"/>
        <v>0</v>
      </c>
      <c r="DN95" s="253">
        <f t="shared" si="51"/>
        <v>0</v>
      </c>
      <c r="DO95" s="253">
        <f t="shared" si="51"/>
        <v>0</v>
      </c>
      <c r="DP95" s="253">
        <f t="shared" si="51"/>
        <v>0</v>
      </c>
      <c r="DQ95" s="253">
        <f t="shared" si="45"/>
        <v>0</v>
      </c>
      <c r="DR95" s="253">
        <f t="shared" si="45"/>
        <v>0</v>
      </c>
      <c r="DS95" s="253">
        <f t="shared" si="45"/>
        <v>0</v>
      </c>
      <c r="DT95" s="253">
        <f t="shared" si="45"/>
        <v>0</v>
      </c>
      <c r="DU95" s="253">
        <f t="shared" si="45"/>
        <v>0</v>
      </c>
      <c r="DV95" s="253">
        <f t="shared" si="45"/>
        <v>0</v>
      </c>
    </row>
    <row r="96" spans="3:126" ht="15.6" thickTop="1" thickBot="1">
      <c r="C96" s="294" t="str">
        <f t="shared" si="33"/>
        <v>Prodotto/Servizio 26</v>
      </c>
      <c r="E96" s="335">
        <f t="shared" si="34"/>
        <v>30</v>
      </c>
      <c r="G96" s="253">
        <f t="shared" si="35"/>
        <v>0</v>
      </c>
      <c r="H96" s="253">
        <f t="shared" si="36"/>
        <v>0</v>
      </c>
      <c r="I96" s="253">
        <f t="shared" si="37"/>
        <v>0</v>
      </c>
      <c r="J96" s="253">
        <f t="shared" si="48"/>
        <v>0</v>
      </c>
      <c r="K96" s="253">
        <f t="shared" si="48"/>
        <v>0</v>
      </c>
      <c r="L96" s="253">
        <f t="shared" si="48"/>
        <v>0</v>
      </c>
      <c r="M96" s="253">
        <f t="shared" si="48"/>
        <v>0</v>
      </c>
      <c r="N96" s="253">
        <f t="shared" si="48"/>
        <v>0</v>
      </c>
      <c r="O96" s="253">
        <f t="shared" si="48"/>
        <v>0</v>
      </c>
      <c r="P96" s="253">
        <f t="shared" si="48"/>
        <v>0</v>
      </c>
      <c r="Q96" s="253">
        <f t="shared" si="48"/>
        <v>0</v>
      </c>
      <c r="R96" s="253">
        <f t="shared" si="48"/>
        <v>0</v>
      </c>
      <c r="S96" s="253">
        <f t="shared" si="48"/>
        <v>0</v>
      </c>
      <c r="T96" s="253">
        <f t="shared" si="48"/>
        <v>0</v>
      </c>
      <c r="U96" s="253">
        <f t="shared" si="48"/>
        <v>0</v>
      </c>
      <c r="V96" s="253">
        <f t="shared" si="48"/>
        <v>0</v>
      </c>
      <c r="W96" s="253">
        <f t="shared" si="48"/>
        <v>0</v>
      </c>
      <c r="X96" s="253">
        <f t="shared" si="48"/>
        <v>0</v>
      </c>
      <c r="Y96" s="253">
        <f t="shared" si="48"/>
        <v>0</v>
      </c>
      <c r="Z96" s="253">
        <f t="shared" si="44"/>
        <v>0</v>
      </c>
      <c r="AA96" s="253">
        <f t="shared" si="44"/>
        <v>0</v>
      </c>
      <c r="AB96" s="253">
        <f t="shared" si="44"/>
        <v>0</v>
      </c>
      <c r="AC96" s="253">
        <f t="shared" si="44"/>
        <v>0</v>
      </c>
      <c r="AD96" s="253">
        <f t="shared" si="44"/>
        <v>0</v>
      </c>
      <c r="AE96" s="253">
        <f t="shared" si="44"/>
        <v>0</v>
      </c>
      <c r="AF96" s="253">
        <f t="shared" si="44"/>
        <v>0</v>
      </c>
      <c r="AG96" s="253">
        <f t="shared" si="44"/>
        <v>0</v>
      </c>
      <c r="AH96" s="253">
        <f t="shared" si="44"/>
        <v>0</v>
      </c>
      <c r="AI96" s="253">
        <f t="shared" si="44"/>
        <v>0</v>
      </c>
      <c r="AJ96" s="253">
        <f t="shared" si="44"/>
        <v>0</v>
      </c>
      <c r="AK96" s="253">
        <f t="shared" si="44"/>
        <v>0</v>
      </c>
      <c r="AL96" s="253">
        <f t="shared" si="44"/>
        <v>0</v>
      </c>
      <c r="AM96" s="253">
        <f t="shared" si="44"/>
        <v>0</v>
      </c>
      <c r="AN96" s="253">
        <f t="shared" si="44"/>
        <v>0</v>
      </c>
      <c r="AO96" s="253">
        <f t="shared" si="44"/>
        <v>0</v>
      </c>
      <c r="AP96" s="253">
        <f t="shared" si="49"/>
        <v>0</v>
      </c>
      <c r="AQ96" s="253">
        <f t="shared" si="49"/>
        <v>0</v>
      </c>
      <c r="AR96" s="253">
        <f t="shared" si="49"/>
        <v>0</v>
      </c>
      <c r="AS96" s="253">
        <f t="shared" si="49"/>
        <v>0</v>
      </c>
      <c r="AT96" s="253">
        <f t="shared" si="49"/>
        <v>0</v>
      </c>
      <c r="AU96" s="253">
        <f t="shared" si="49"/>
        <v>0</v>
      </c>
      <c r="AV96" s="253">
        <f t="shared" si="49"/>
        <v>0</v>
      </c>
      <c r="AW96" s="253">
        <f t="shared" si="49"/>
        <v>0</v>
      </c>
      <c r="AX96" s="253">
        <f t="shared" si="49"/>
        <v>0</v>
      </c>
      <c r="AY96" s="253">
        <f t="shared" si="49"/>
        <v>0</v>
      </c>
      <c r="AZ96" s="253">
        <f t="shared" si="49"/>
        <v>0</v>
      </c>
      <c r="BA96" s="253">
        <f t="shared" si="49"/>
        <v>0</v>
      </c>
      <c r="BB96" s="253">
        <f t="shared" si="49"/>
        <v>0</v>
      </c>
      <c r="BC96" s="253">
        <f t="shared" si="49"/>
        <v>0</v>
      </c>
      <c r="BD96" s="253">
        <f t="shared" si="49"/>
        <v>0</v>
      </c>
      <c r="BE96" s="253">
        <f t="shared" si="49"/>
        <v>0</v>
      </c>
      <c r="BF96" s="253">
        <f t="shared" si="49"/>
        <v>0</v>
      </c>
      <c r="BG96" s="253">
        <f t="shared" si="49"/>
        <v>0</v>
      </c>
      <c r="BH96" s="253">
        <f t="shared" si="49"/>
        <v>0</v>
      </c>
      <c r="BI96" s="253">
        <f t="shared" si="49"/>
        <v>0</v>
      </c>
      <c r="BJ96" s="253">
        <f t="shared" si="49"/>
        <v>0</v>
      </c>
      <c r="BK96" s="253">
        <f t="shared" si="49"/>
        <v>0</v>
      </c>
      <c r="BL96" s="253">
        <f t="shared" si="49"/>
        <v>0</v>
      </c>
      <c r="BM96" s="253">
        <f t="shared" si="47"/>
        <v>0</v>
      </c>
      <c r="BN96" s="253">
        <f t="shared" si="47"/>
        <v>0</v>
      </c>
      <c r="BO96" s="253">
        <f t="shared" si="47"/>
        <v>0</v>
      </c>
      <c r="BP96" s="253">
        <f t="shared" si="47"/>
        <v>0</v>
      </c>
      <c r="BQ96" s="253">
        <f t="shared" si="47"/>
        <v>0</v>
      </c>
      <c r="BR96" s="253">
        <f t="shared" si="47"/>
        <v>0</v>
      </c>
      <c r="BS96" s="253">
        <f t="shared" si="47"/>
        <v>0</v>
      </c>
      <c r="BT96" s="253">
        <f t="shared" si="47"/>
        <v>0</v>
      </c>
      <c r="BU96" s="253">
        <f t="shared" si="47"/>
        <v>0</v>
      </c>
      <c r="BV96" s="253">
        <f t="shared" si="47"/>
        <v>0</v>
      </c>
      <c r="BW96" s="253">
        <f t="shared" si="47"/>
        <v>0</v>
      </c>
      <c r="BX96" s="253">
        <f t="shared" si="47"/>
        <v>0</v>
      </c>
      <c r="BY96" s="253">
        <f t="shared" si="47"/>
        <v>0</v>
      </c>
      <c r="BZ96" s="253">
        <f t="shared" si="47"/>
        <v>0</v>
      </c>
      <c r="CA96" s="253">
        <f t="shared" si="47"/>
        <v>0</v>
      </c>
      <c r="CB96" s="253">
        <f t="shared" si="47"/>
        <v>0</v>
      </c>
      <c r="CC96" s="253">
        <f t="shared" si="50"/>
        <v>0</v>
      </c>
      <c r="CD96" s="253">
        <f t="shared" si="50"/>
        <v>0</v>
      </c>
      <c r="CE96" s="253">
        <f t="shared" si="50"/>
        <v>0</v>
      </c>
      <c r="CF96" s="253">
        <f t="shared" si="50"/>
        <v>0</v>
      </c>
      <c r="CG96" s="253">
        <f t="shared" si="50"/>
        <v>0</v>
      </c>
      <c r="CH96" s="253">
        <f t="shared" si="50"/>
        <v>0</v>
      </c>
      <c r="CI96" s="253">
        <f t="shared" si="50"/>
        <v>0</v>
      </c>
      <c r="CJ96" s="253">
        <f t="shared" si="50"/>
        <v>0</v>
      </c>
      <c r="CK96" s="253">
        <f t="shared" si="50"/>
        <v>0</v>
      </c>
      <c r="CL96" s="253">
        <f t="shared" si="50"/>
        <v>0</v>
      </c>
      <c r="CM96" s="253">
        <f t="shared" si="50"/>
        <v>0</v>
      </c>
      <c r="CN96" s="253">
        <f t="shared" si="50"/>
        <v>0</v>
      </c>
      <c r="CO96" s="253">
        <f t="shared" si="50"/>
        <v>0</v>
      </c>
      <c r="CP96" s="253">
        <f t="shared" si="50"/>
        <v>0</v>
      </c>
      <c r="CQ96" s="253">
        <f t="shared" si="50"/>
        <v>0</v>
      </c>
      <c r="CR96" s="253">
        <f t="shared" si="50"/>
        <v>0</v>
      </c>
      <c r="CS96" s="253">
        <f t="shared" si="51"/>
        <v>0</v>
      </c>
      <c r="CT96" s="253">
        <f t="shared" si="51"/>
        <v>0</v>
      </c>
      <c r="CU96" s="253">
        <f t="shared" si="51"/>
        <v>0</v>
      </c>
      <c r="CV96" s="253">
        <f t="shared" si="51"/>
        <v>0</v>
      </c>
      <c r="CW96" s="253">
        <f t="shared" si="51"/>
        <v>0</v>
      </c>
      <c r="CX96" s="253">
        <f t="shared" si="51"/>
        <v>0</v>
      </c>
      <c r="CY96" s="253">
        <f t="shared" si="51"/>
        <v>0</v>
      </c>
      <c r="CZ96" s="253">
        <f t="shared" si="51"/>
        <v>0</v>
      </c>
      <c r="DA96" s="253">
        <f t="shared" si="51"/>
        <v>0</v>
      </c>
      <c r="DB96" s="253">
        <f t="shared" si="51"/>
        <v>0</v>
      </c>
      <c r="DC96" s="253">
        <f t="shared" si="51"/>
        <v>0</v>
      </c>
      <c r="DD96" s="253">
        <f t="shared" si="51"/>
        <v>0</v>
      </c>
      <c r="DE96" s="253">
        <f t="shared" si="51"/>
        <v>0</v>
      </c>
      <c r="DF96" s="253">
        <f t="shared" si="51"/>
        <v>0</v>
      </c>
      <c r="DG96" s="253">
        <f t="shared" si="51"/>
        <v>0</v>
      </c>
      <c r="DH96" s="253">
        <f t="shared" si="51"/>
        <v>0</v>
      </c>
      <c r="DI96" s="253">
        <f t="shared" si="51"/>
        <v>0</v>
      </c>
      <c r="DJ96" s="253">
        <f t="shared" si="51"/>
        <v>0</v>
      </c>
      <c r="DK96" s="253">
        <f t="shared" si="51"/>
        <v>0</v>
      </c>
      <c r="DL96" s="253">
        <f t="shared" si="51"/>
        <v>0</v>
      </c>
      <c r="DM96" s="253">
        <f t="shared" si="51"/>
        <v>0</v>
      </c>
      <c r="DN96" s="253">
        <f t="shared" si="51"/>
        <v>0</v>
      </c>
      <c r="DO96" s="253">
        <f t="shared" si="51"/>
        <v>0</v>
      </c>
      <c r="DP96" s="253">
        <f t="shared" si="51"/>
        <v>0</v>
      </c>
      <c r="DQ96" s="253">
        <f t="shared" si="45"/>
        <v>0</v>
      </c>
      <c r="DR96" s="253">
        <f t="shared" si="45"/>
        <v>0</v>
      </c>
      <c r="DS96" s="253">
        <f t="shared" si="45"/>
        <v>0</v>
      </c>
      <c r="DT96" s="253">
        <f t="shared" si="45"/>
        <v>0</v>
      </c>
      <c r="DU96" s="253">
        <f t="shared" si="45"/>
        <v>0</v>
      </c>
      <c r="DV96" s="253">
        <f t="shared" si="45"/>
        <v>0</v>
      </c>
    </row>
    <row r="97" spans="3:126" ht="15.6" thickTop="1" thickBot="1">
      <c r="C97" s="294" t="str">
        <f t="shared" si="33"/>
        <v>Prodotto/Servizio 27</v>
      </c>
      <c r="E97" s="335">
        <f t="shared" si="34"/>
        <v>30</v>
      </c>
      <c r="G97" s="253">
        <f t="shared" si="35"/>
        <v>0</v>
      </c>
      <c r="H97" s="253">
        <f t="shared" si="36"/>
        <v>0</v>
      </c>
      <c r="I97" s="253">
        <f t="shared" si="37"/>
        <v>0</v>
      </c>
      <c r="J97" s="253">
        <f t="shared" si="48"/>
        <v>0</v>
      </c>
      <c r="K97" s="253">
        <f t="shared" si="48"/>
        <v>0</v>
      </c>
      <c r="L97" s="253">
        <f t="shared" si="48"/>
        <v>0</v>
      </c>
      <c r="M97" s="253">
        <f t="shared" si="48"/>
        <v>0</v>
      </c>
      <c r="N97" s="253">
        <f t="shared" si="48"/>
        <v>0</v>
      </c>
      <c r="O97" s="253">
        <f t="shared" si="48"/>
        <v>0</v>
      </c>
      <c r="P97" s="253">
        <f t="shared" si="48"/>
        <v>0</v>
      </c>
      <c r="Q97" s="253">
        <f t="shared" si="48"/>
        <v>0</v>
      </c>
      <c r="R97" s="253">
        <f t="shared" si="48"/>
        <v>0</v>
      </c>
      <c r="S97" s="253">
        <f t="shared" si="48"/>
        <v>0</v>
      </c>
      <c r="T97" s="253">
        <f t="shared" si="48"/>
        <v>0</v>
      </c>
      <c r="U97" s="253">
        <f t="shared" si="48"/>
        <v>0</v>
      </c>
      <c r="V97" s="253">
        <f t="shared" si="48"/>
        <v>0</v>
      </c>
      <c r="W97" s="253">
        <f t="shared" si="48"/>
        <v>0</v>
      </c>
      <c r="X97" s="253">
        <f t="shared" si="48"/>
        <v>0</v>
      </c>
      <c r="Y97" s="253">
        <f t="shared" si="48"/>
        <v>0</v>
      </c>
      <c r="Z97" s="253">
        <f t="shared" ref="Z97:AO100" si="52">+IF($E97=0,Z33+Z65,IF($E97=30,Y33+Y65,IF($E97=60,X33+X65,W33+W65)))</f>
        <v>0</v>
      </c>
      <c r="AA97" s="253">
        <f t="shared" si="52"/>
        <v>0</v>
      </c>
      <c r="AB97" s="253">
        <f t="shared" si="52"/>
        <v>0</v>
      </c>
      <c r="AC97" s="253">
        <f t="shared" si="52"/>
        <v>0</v>
      </c>
      <c r="AD97" s="253">
        <f t="shared" si="52"/>
        <v>0</v>
      </c>
      <c r="AE97" s="253">
        <f t="shared" si="52"/>
        <v>0</v>
      </c>
      <c r="AF97" s="253">
        <f t="shared" si="52"/>
        <v>0</v>
      </c>
      <c r="AG97" s="253">
        <f t="shared" si="52"/>
        <v>0</v>
      </c>
      <c r="AH97" s="253">
        <f t="shared" si="52"/>
        <v>0</v>
      </c>
      <c r="AI97" s="253">
        <f t="shared" si="52"/>
        <v>0</v>
      </c>
      <c r="AJ97" s="253">
        <f t="shared" si="52"/>
        <v>0</v>
      </c>
      <c r="AK97" s="253">
        <f t="shared" si="52"/>
        <v>0</v>
      </c>
      <c r="AL97" s="253">
        <f t="shared" si="52"/>
        <v>0</v>
      </c>
      <c r="AM97" s="253">
        <f t="shared" si="52"/>
        <v>0</v>
      </c>
      <c r="AN97" s="253">
        <f t="shared" si="52"/>
        <v>0</v>
      </c>
      <c r="AO97" s="253">
        <f t="shared" si="52"/>
        <v>0</v>
      </c>
      <c r="AP97" s="253">
        <f t="shared" si="49"/>
        <v>0</v>
      </c>
      <c r="AQ97" s="253">
        <f t="shared" si="49"/>
        <v>0</v>
      </c>
      <c r="AR97" s="253">
        <f t="shared" si="49"/>
        <v>0</v>
      </c>
      <c r="AS97" s="253">
        <f t="shared" si="49"/>
        <v>0</v>
      </c>
      <c r="AT97" s="253">
        <f t="shared" si="49"/>
        <v>0</v>
      </c>
      <c r="AU97" s="253">
        <f t="shared" si="49"/>
        <v>0</v>
      </c>
      <c r="AV97" s="253">
        <f t="shared" si="49"/>
        <v>0</v>
      </c>
      <c r="AW97" s="253">
        <f t="shared" si="49"/>
        <v>0</v>
      </c>
      <c r="AX97" s="253">
        <f t="shared" si="49"/>
        <v>0</v>
      </c>
      <c r="AY97" s="253">
        <f t="shared" si="49"/>
        <v>0</v>
      </c>
      <c r="AZ97" s="253">
        <f t="shared" si="49"/>
        <v>0</v>
      </c>
      <c r="BA97" s="253">
        <f t="shared" si="49"/>
        <v>0</v>
      </c>
      <c r="BB97" s="253">
        <f t="shared" si="49"/>
        <v>0</v>
      </c>
      <c r="BC97" s="253">
        <f t="shared" si="49"/>
        <v>0</v>
      </c>
      <c r="BD97" s="253">
        <f t="shared" si="49"/>
        <v>0</v>
      </c>
      <c r="BE97" s="253">
        <f t="shared" si="49"/>
        <v>0</v>
      </c>
      <c r="BF97" s="253">
        <f t="shared" si="49"/>
        <v>0</v>
      </c>
      <c r="BG97" s="253">
        <f t="shared" si="49"/>
        <v>0</v>
      </c>
      <c r="BH97" s="253">
        <f t="shared" si="49"/>
        <v>0</v>
      </c>
      <c r="BI97" s="253">
        <f t="shared" si="49"/>
        <v>0</v>
      </c>
      <c r="BJ97" s="253">
        <f t="shared" si="49"/>
        <v>0</v>
      </c>
      <c r="BK97" s="253">
        <f t="shared" si="49"/>
        <v>0</v>
      </c>
      <c r="BL97" s="253">
        <f t="shared" si="49"/>
        <v>0</v>
      </c>
      <c r="BM97" s="253">
        <f t="shared" si="47"/>
        <v>0</v>
      </c>
      <c r="BN97" s="253">
        <f t="shared" si="47"/>
        <v>0</v>
      </c>
      <c r="BO97" s="253">
        <f t="shared" si="47"/>
        <v>0</v>
      </c>
      <c r="BP97" s="253">
        <f t="shared" si="47"/>
        <v>0</v>
      </c>
      <c r="BQ97" s="253">
        <f t="shared" si="47"/>
        <v>0</v>
      </c>
      <c r="BR97" s="253">
        <f t="shared" si="47"/>
        <v>0</v>
      </c>
      <c r="BS97" s="253">
        <f t="shared" si="47"/>
        <v>0</v>
      </c>
      <c r="BT97" s="253">
        <f t="shared" si="47"/>
        <v>0</v>
      </c>
      <c r="BU97" s="253">
        <f t="shared" si="47"/>
        <v>0</v>
      </c>
      <c r="BV97" s="253">
        <f t="shared" si="47"/>
        <v>0</v>
      </c>
      <c r="BW97" s="253">
        <f t="shared" si="47"/>
        <v>0</v>
      </c>
      <c r="BX97" s="253">
        <f t="shared" si="47"/>
        <v>0</v>
      </c>
      <c r="BY97" s="253">
        <f t="shared" si="47"/>
        <v>0</v>
      </c>
      <c r="BZ97" s="253">
        <f t="shared" si="47"/>
        <v>0</v>
      </c>
      <c r="CA97" s="253">
        <f t="shared" si="47"/>
        <v>0</v>
      </c>
      <c r="CB97" s="253">
        <f t="shared" si="47"/>
        <v>0</v>
      </c>
      <c r="CC97" s="253">
        <f t="shared" si="50"/>
        <v>0</v>
      </c>
      <c r="CD97" s="253">
        <f t="shared" si="50"/>
        <v>0</v>
      </c>
      <c r="CE97" s="253">
        <f t="shared" si="50"/>
        <v>0</v>
      </c>
      <c r="CF97" s="253">
        <f t="shared" si="50"/>
        <v>0</v>
      </c>
      <c r="CG97" s="253">
        <f t="shared" si="50"/>
        <v>0</v>
      </c>
      <c r="CH97" s="253">
        <f t="shared" si="50"/>
        <v>0</v>
      </c>
      <c r="CI97" s="253">
        <f t="shared" si="50"/>
        <v>0</v>
      </c>
      <c r="CJ97" s="253">
        <f t="shared" si="50"/>
        <v>0</v>
      </c>
      <c r="CK97" s="253">
        <f t="shared" si="50"/>
        <v>0</v>
      </c>
      <c r="CL97" s="253">
        <f t="shared" si="50"/>
        <v>0</v>
      </c>
      <c r="CM97" s="253">
        <f t="shared" si="50"/>
        <v>0</v>
      </c>
      <c r="CN97" s="253">
        <f t="shared" si="50"/>
        <v>0</v>
      </c>
      <c r="CO97" s="253">
        <f t="shared" si="50"/>
        <v>0</v>
      </c>
      <c r="CP97" s="253">
        <f t="shared" si="50"/>
        <v>0</v>
      </c>
      <c r="CQ97" s="253">
        <f t="shared" si="50"/>
        <v>0</v>
      </c>
      <c r="CR97" s="253">
        <f t="shared" si="50"/>
        <v>0</v>
      </c>
      <c r="CS97" s="253">
        <f t="shared" si="51"/>
        <v>0</v>
      </c>
      <c r="CT97" s="253">
        <f t="shared" si="51"/>
        <v>0</v>
      </c>
      <c r="CU97" s="253">
        <f t="shared" si="51"/>
        <v>0</v>
      </c>
      <c r="CV97" s="253">
        <f t="shared" si="51"/>
        <v>0</v>
      </c>
      <c r="CW97" s="253">
        <f t="shared" si="51"/>
        <v>0</v>
      </c>
      <c r="CX97" s="253">
        <f t="shared" si="51"/>
        <v>0</v>
      </c>
      <c r="CY97" s="253">
        <f t="shared" si="51"/>
        <v>0</v>
      </c>
      <c r="CZ97" s="253">
        <f t="shared" si="51"/>
        <v>0</v>
      </c>
      <c r="DA97" s="253">
        <f t="shared" si="51"/>
        <v>0</v>
      </c>
      <c r="DB97" s="253">
        <f t="shared" si="51"/>
        <v>0</v>
      </c>
      <c r="DC97" s="253">
        <f t="shared" si="51"/>
        <v>0</v>
      </c>
      <c r="DD97" s="253">
        <f t="shared" si="51"/>
        <v>0</v>
      </c>
      <c r="DE97" s="253">
        <f t="shared" si="51"/>
        <v>0</v>
      </c>
      <c r="DF97" s="253">
        <f t="shared" si="51"/>
        <v>0</v>
      </c>
      <c r="DG97" s="253">
        <f t="shared" si="51"/>
        <v>0</v>
      </c>
      <c r="DH97" s="253">
        <f t="shared" si="51"/>
        <v>0</v>
      </c>
      <c r="DI97" s="253">
        <f t="shared" si="51"/>
        <v>0</v>
      </c>
      <c r="DJ97" s="253">
        <f t="shared" si="51"/>
        <v>0</v>
      </c>
      <c r="DK97" s="253">
        <f t="shared" si="51"/>
        <v>0</v>
      </c>
      <c r="DL97" s="253">
        <f t="shared" si="51"/>
        <v>0</v>
      </c>
      <c r="DM97" s="253">
        <f t="shared" si="51"/>
        <v>0</v>
      </c>
      <c r="DN97" s="253">
        <f t="shared" si="51"/>
        <v>0</v>
      </c>
      <c r="DO97" s="253">
        <f t="shared" si="51"/>
        <v>0</v>
      </c>
      <c r="DP97" s="253">
        <f t="shared" si="51"/>
        <v>0</v>
      </c>
      <c r="DQ97" s="253">
        <f t="shared" si="45"/>
        <v>0</v>
      </c>
      <c r="DR97" s="253">
        <f t="shared" si="45"/>
        <v>0</v>
      </c>
      <c r="DS97" s="253">
        <f t="shared" si="45"/>
        <v>0</v>
      </c>
      <c r="DT97" s="253">
        <f t="shared" si="45"/>
        <v>0</v>
      </c>
      <c r="DU97" s="253">
        <f t="shared" si="45"/>
        <v>0</v>
      </c>
      <c r="DV97" s="253">
        <f t="shared" si="45"/>
        <v>0</v>
      </c>
    </row>
    <row r="98" spans="3:126" ht="15.6" thickTop="1" thickBot="1">
      <c r="C98" s="294" t="str">
        <f t="shared" si="33"/>
        <v>Prodotto/Servizio 28</v>
      </c>
      <c r="E98" s="335">
        <f t="shared" si="34"/>
        <v>30</v>
      </c>
      <c r="G98" s="253">
        <f t="shared" si="35"/>
        <v>0</v>
      </c>
      <c r="H98" s="253">
        <f t="shared" si="36"/>
        <v>0</v>
      </c>
      <c r="I98" s="253">
        <f t="shared" si="37"/>
        <v>0</v>
      </c>
      <c r="J98" s="253">
        <f t="shared" si="48"/>
        <v>0</v>
      </c>
      <c r="K98" s="253">
        <f t="shared" si="48"/>
        <v>0</v>
      </c>
      <c r="L98" s="253">
        <f t="shared" si="48"/>
        <v>0</v>
      </c>
      <c r="M98" s="253">
        <f t="shared" si="48"/>
        <v>0</v>
      </c>
      <c r="N98" s="253">
        <f t="shared" si="48"/>
        <v>0</v>
      </c>
      <c r="O98" s="253">
        <f t="shared" si="48"/>
        <v>0</v>
      </c>
      <c r="P98" s="253">
        <f t="shared" si="48"/>
        <v>0</v>
      </c>
      <c r="Q98" s="253">
        <f t="shared" si="48"/>
        <v>0</v>
      </c>
      <c r="R98" s="253">
        <f t="shared" si="48"/>
        <v>0</v>
      </c>
      <c r="S98" s="253">
        <f t="shared" si="48"/>
        <v>0</v>
      </c>
      <c r="T98" s="253">
        <f t="shared" si="48"/>
        <v>0</v>
      </c>
      <c r="U98" s="253">
        <f t="shared" si="48"/>
        <v>0</v>
      </c>
      <c r="V98" s="253">
        <f t="shared" si="48"/>
        <v>0</v>
      </c>
      <c r="W98" s="253">
        <f t="shared" si="48"/>
        <v>0</v>
      </c>
      <c r="X98" s="253">
        <f t="shared" si="48"/>
        <v>0</v>
      </c>
      <c r="Y98" s="253">
        <f t="shared" si="48"/>
        <v>0</v>
      </c>
      <c r="Z98" s="253">
        <f t="shared" si="52"/>
        <v>0</v>
      </c>
      <c r="AA98" s="253">
        <f t="shared" si="52"/>
        <v>0</v>
      </c>
      <c r="AB98" s="253">
        <f t="shared" si="52"/>
        <v>0</v>
      </c>
      <c r="AC98" s="253">
        <f t="shared" si="52"/>
        <v>0</v>
      </c>
      <c r="AD98" s="253">
        <f t="shared" si="52"/>
        <v>0</v>
      </c>
      <c r="AE98" s="253">
        <f t="shared" si="52"/>
        <v>0</v>
      </c>
      <c r="AF98" s="253">
        <f t="shared" si="52"/>
        <v>0</v>
      </c>
      <c r="AG98" s="253">
        <f t="shared" si="52"/>
        <v>0</v>
      </c>
      <c r="AH98" s="253">
        <f t="shared" si="52"/>
        <v>0</v>
      </c>
      <c r="AI98" s="253">
        <f t="shared" si="52"/>
        <v>0</v>
      </c>
      <c r="AJ98" s="253">
        <f t="shared" si="52"/>
        <v>0</v>
      </c>
      <c r="AK98" s="253">
        <f t="shared" si="52"/>
        <v>0</v>
      </c>
      <c r="AL98" s="253">
        <f t="shared" si="52"/>
        <v>0</v>
      </c>
      <c r="AM98" s="253">
        <f t="shared" si="52"/>
        <v>0</v>
      </c>
      <c r="AN98" s="253">
        <f t="shared" si="52"/>
        <v>0</v>
      </c>
      <c r="AO98" s="253">
        <f t="shared" si="52"/>
        <v>0</v>
      </c>
      <c r="AP98" s="253">
        <f t="shared" si="49"/>
        <v>0</v>
      </c>
      <c r="AQ98" s="253">
        <f t="shared" si="49"/>
        <v>0</v>
      </c>
      <c r="AR98" s="253">
        <f t="shared" si="49"/>
        <v>0</v>
      </c>
      <c r="AS98" s="253">
        <f t="shared" si="49"/>
        <v>0</v>
      </c>
      <c r="AT98" s="253">
        <f t="shared" si="49"/>
        <v>0</v>
      </c>
      <c r="AU98" s="253">
        <f t="shared" si="49"/>
        <v>0</v>
      </c>
      <c r="AV98" s="253">
        <f t="shared" si="49"/>
        <v>0</v>
      </c>
      <c r="AW98" s="253">
        <f t="shared" si="49"/>
        <v>0</v>
      </c>
      <c r="AX98" s="253">
        <f t="shared" si="49"/>
        <v>0</v>
      </c>
      <c r="AY98" s="253">
        <f t="shared" si="49"/>
        <v>0</v>
      </c>
      <c r="AZ98" s="253">
        <f t="shared" si="49"/>
        <v>0</v>
      </c>
      <c r="BA98" s="253">
        <f t="shared" si="49"/>
        <v>0</v>
      </c>
      <c r="BB98" s="253">
        <f t="shared" si="49"/>
        <v>0</v>
      </c>
      <c r="BC98" s="253">
        <f t="shared" si="49"/>
        <v>0</v>
      </c>
      <c r="BD98" s="253">
        <f t="shared" si="49"/>
        <v>0</v>
      </c>
      <c r="BE98" s="253">
        <f t="shared" si="49"/>
        <v>0</v>
      </c>
      <c r="BF98" s="253">
        <f t="shared" si="49"/>
        <v>0</v>
      </c>
      <c r="BG98" s="253">
        <f t="shared" si="49"/>
        <v>0</v>
      </c>
      <c r="BH98" s="253">
        <f t="shared" si="49"/>
        <v>0</v>
      </c>
      <c r="BI98" s="253">
        <f t="shared" si="49"/>
        <v>0</v>
      </c>
      <c r="BJ98" s="253">
        <f t="shared" si="49"/>
        <v>0</v>
      </c>
      <c r="BK98" s="253">
        <f t="shared" si="49"/>
        <v>0</v>
      </c>
      <c r="BL98" s="253">
        <f t="shared" si="49"/>
        <v>0</v>
      </c>
      <c r="BM98" s="253">
        <f t="shared" si="47"/>
        <v>0</v>
      </c>
      <c r="BN98" s="253">
        <f t="shared" si="47"/>
        <v>0</v>
      </c>
      <c r="BO98" s="253">
        <f t="shared" si="47"/>
        <v>0</v>
      </c>
      <c r="BP98" s="253">
        <f t="shared" si="47"/>
        <v>0</v>
      </c>
      <c r="BQ98" s="253">
        <f t="shared" si="47"/>
        <v>0</v>
      </c>
      <c r="BR98" s="253">
        <f t="shared" si="47"/>
        <v>0</v>
      </c>
      <c r="BS98" s="253">
        <f t="shared" si="47"/>
        <v>0</v>
      </c>
      <c r="BT98" s="253">
        <f t="shared" si="47"/>
        <v>0</v>
      </c>
      <c r="BU98" s="253">
        <f t="shared" si="47"/>
        <v>0</v>
      </c>
      <c r="BV98" s="253">
        <f t="shared" si="47"/>
        <v>0</v>
      </c>
      <c r="BW98" s="253">
        <f t="shared" si="47"/>
        <v>0</v>
      </c>
      <c r="BX98" s="253">
        <f t="shared" si="47"/>
        <v>0</v>
      </c>
      <c r="BY98" s="253">
        <f t="shared" si="47"/>
        <v>0</v>
      </c>
      <c r="BZ98" s="253">
        <f t="shared" si="47"/>
        <v>0</v>
      </c>
      <c r="CA98" s="253">
        <f t="shared" si="47"/>
        <v>0</v>
      </c>
      <c r="CB98" s="253">
        <f t="shared" si="47"/>
        <v>0</v>
      </c>
      <c r="CC98" s="253">
        <f t="shared" si="50"/>
        <v>0</v>
      </c>
      <c r="CD98" s="253">
        <f t="shared" si="50"/>
        <v>0</v>
      </c>
      <c r="CE98" s="253">
        <f t="shared" si="50"/>
        <v>0</v>
      </c>
      <c r="CF98" s="253">
        <f t="shared" si="50"/>
        <v>0</v>
      </c>
      <c r="CG98" s="253">
        <f t="shared" si="50"/>
        <v>0</v>
      </c>
      <c r="CH98" s="253">
        <f t="shared" si="50"/>
        <v>0</v>
      </c>
      <c r="CI98" s="253">
        <f t="shared" si="50"/>
        <v>0</v>
      </c>
      <c r="CJ98" s="253">
        <f t="shared" si="50"/>
        <v>0</v>
      </c>
      <c r="CK98" s="253">
        <f t="shared" si="50"/>
        <v>0</v>
      </c>
      <c r="CL98" s="253">
        <f t="shared" si="50"/>
        <v>0</v>
      </c>
      <c r="CM98" s="253">
        <f t="shared" si="50"/>
        <v>0</v>
      </c>
      <c r="CN98" s="253">
        <f t="shared" si="50"/>
        <v>0</v>
      </c>
      <c r="CO98" s="253">
        <f t="shared" si="50"/>
        <v>0</v>
      </c>
      <c r="CP98" s="253">
        <f t="shared" si="50"/>
        <v>0</v>
      </c>
      <c r="CQ98" s="253">
        <f t="shared" si="50"/>
        <v>0</v>
      </c>
      <c r="CR98" s="253">
        <f t="shared" si="50"/>
        <v>0</v>
      </c>
      <c r="CS98" s="253">
        <f t="shared" si="51"/>
        <v>0</v>
      </c>
      <c r="CT98" s="253">
        <f t="shared" si="51"/>
        <v>0</v>
      </c>
      <c r="CU98" s="253">
        <f t="shared" si="51"/>
        <v>0</v>
      </c>
      <c r="CV98" s="253">
        <f t="shared" si="51"/>
        <v>0</v>
      </c>
      <c r="CW98" s="253">
        <f t="shared" si="51"/>
        <v>0</v>
      </c>
      <c r="CX98" s="253">
        <f t="shared" si="51"/>
        <v>0</v>
      </c>
      <c r="CY98" s="253">
        <f t="shared" si="51"/>
        <v>0</v>
      </c>
      <c r="CZ98" s="253">
        <f t="shared" si="51"/>
        <v>0</v>
      </c>
      <c r="DA98" s="253">
        <f t="shared" si="51"/>
        <v>0</v>
      </c>
      <c r="DB98" s="253">
        <f t="shared" si="51"/>
        <v>0</v>
      </c>
      <c r="DC98" s="253">
        <f t="shared" si="51"/>
        <v>0</v>
      </c>
      <c r="DD98" s="253">
        <f t="shared" si="51"/>
        <v>0</v>
      </c>
      <c r="DE98" s="253">
        <f t="shared" si="51"/>
        <v>0</v>
      </c>
      <c r="DF98" s="253">
        <f t="shared" si="51"/>
        <v>0</v>
      </c>
      <c r="DG98" s="253">
        <f t="shared" si="51"/>
        <v>0</v>
      </c>
      <c r="DH98" s="253">
        <f t="shared" si="51"/>
        <v>0</v>
      </c>
      <c r="DI98" s="253">
        <f t="shared" si="51"/>
        <v>0</v>
      </c>
      <c r="DJ98" s="253">
        <f t="shared" si="51"/>
        <v>0</v>
      </c>
      <c r="DK98" s="253">
        <f t="shared" si="51"/>
        <v>0</v>
      </c>
      <c r="DL98" s="253">
        <f t="shared" si="51"/>
        <v>0</v>
      </c>
      <c r="DM98" s="253">
        <f t="shared" si="51"/>
        <v>0</v>
      </c>
      <c r="DN98" s="253">
        <f t="shared" si="51"/>
        <v>0</v>
      </c>
      <c r="DO98" s="253">
        <f t="shared" si="51"/>
        <v>0</v>
      </c>
      <c r="DP98" s="253">
        <f t="shared" si="51"/>
        <v>0</v>
      </c>
      <c r="DQ98" s="253">
        <f t="shared" si="45"/>
        <v>0</v>
      </c>
      <c r="DR98" s="253">
        <f t="shared" si="45"/>
        <v>0</v>
      </c>
      <c r="DS98" s="253">
        <f t="shared" si="45"/>
        <v>0</v>
      </c>
      <c r="DT98" s="253">
        <f t="shared" si="45"/>
        <v>0</v>
      </c>
      <c r="DU98" s="253">
        <f t="shared" si="45"/>
        <v>0</v>
      </c>
      <c r="DV98" s="253">
        <f t="shared" si="45"/>
        <v>0</v>
      </c>
    </row>
    <row r="99" spans="3:126" ht="15.6" thickTop="1" thickBot="1">
      <c r="C99" s="294" t="str">
        <f>+C67</f>
        <v>Prodotto/Servizio 29</v>
      </c>
      <c r="E99" s="335">
        <f>+E35</f>
        <v>30</v>
      </c>
      <c r="G99" s="253">
        <f t="shared" si="35"/>
        <v>0</v>
      </c>
      <c r="H99" s="253">
        <f t="shared" si="36"/>
        <v>0</v>
      </c>
      <c r="I99" s="253">
        <f t="shared" si="37"/>
        <v>0</v>
      </c>
      <c r="J99" s="253">
        <f t="shared" si="48"/>
        <v>0</v>
      </c>
      <c r="K99" s="253">
        <f t="shared" si="48"/>
        <v>0</v>
      </c>
      <c r="L99" s="253">
        <f t="shared" si="48"/>
        <v>0</v>
      </c>
      <c r="M99" s="253">
        <f t="shared" si="48"/>
        <v>0</v>
      </c>
      <c r="N99" s="253">
        <f t="shared" si="48"/>
        <v>0</v>
      </c>
      <c r="O99" s="253">
        <f t="shared" si="48"/>
        <v>0</v>
      </c>
      <c r="P99" s="253">
        <f t="shared" si="48"/>
        <v>0</v>
      </c>
      <c r="Q99" s="253">
        <f t="shared" si="48"/>
        <v>0</v>
      </c>
      <c r="R99" s="253">
        <f t="shared" si="48"/>
        <v>0</v>
      </c>
      <c r="S99" s="253">
        <f t="shared" si="48"/>
        <v>0</v>
      </c>
      <c r="T99" s="253">
        <f t="shared" si="48"/>
        <v>0</v>
      </c>
      <c r="U99" s="253">
        <f t="shared" si="48"/>
        <v>0</v>
      </c>
      <c r="V99" s="253">
        <f t="shared" si="48"/>
        <v>0</v>
      </c>
      <c r="W99" s="253">
        <f t="shared" si="48"/>
        <v>0</v>
      </c>
      <c r="X99" s="253">
        <f t="shared" si="48"/>
        <v>0</v>
      </c>
      <c r="Y99" s="253">
        <f t="shared" si="48"/>
        <v>0</v>
      </c>
      <c r="Z99" s="253">
        <f t="shared" si="52"/>
        <v>0</v>
      </c>
      <c r="AA99" s="253">
        <f t="shared" si="52"/>
        <v>0</v>
      </c>
      <c r="AB99" s="253">
        <f t="shared" si="52"/>
        <v>0</v>
      </c>
      <c r="AC99" s="253">
        <f t="shared" si="52"/>
        <v>0</v>
      </c>
      <c r="AD99" s="253">
        <f t="shared" si="52"/>
        <v>0</v>
      </c>
      <c r="AE99" s="253">
        <f t="shared" si="52"/>
        <v>0</v>
      </c>
      <c r="AF99" s="253">
        <f t="shared" si="52"/>
        <v>0</v>
      </c>
      <c r="AG99" s="253">
        <f t="shared" si="52"/>
        <v>0</v>
      </c>
      <c r="AH99" s="253">
        <f t="shared" si="52"/>
        <v>0</v>
      </c>
      <c r="AI99" s="253">
        <f t="shared" si="52"/>
        <v>0</v>
      </c>
      <c r="AJ99" s="253">
        <f t="shared" si="52"/>
        <v>0</v>
      </c>
      <c r="AK99" s="253">
        <f t="shared" si="52"/>
        <v>0</v>
      </c>
      <c r="AL99" s="253">
        <f t="shared" si="52"/>
        <v>0</v>
      </c>
      <c r="AM99" s="253">
        <f t="shared" si="52"/>
        <v>0</v>
      </c>
      <c r="AN99" s="253">
        <f t="shared" si="52"/>
        <v>0</v>
      </c>
      <c r="AO99" s="253">
        <f t="shared" si="52"/>
        <v>0</v>
      </c>
      <c r="AP99" s="253">
        <f t="shared" si="49"/>
        <v>0</v>
      </c>
      <c r="AQ99" s="253">
        <f t="shared" si="49"/>
        <v>0</v>
      </c>
      <c r="AR99" s="253">
        <f t="shared" ref="AR99:BL100" si="53">+IF($E99=0,AR35+AR67,IF($E99=30,AQ35+AQ67,IF($E99=60,AP35+AP67,AO35+AO67)))</f>
        <v>0</v>
      </c>
      <c r="AS99" s="253">
        <f t="shared" si="53"/>
        <v>0</v>
      </c>
      <c r="AT99" s="253">
        <f t="shared" si="53"/>
        <v>0</v>
      </c>
      <c r="AU99" s="253">
        <f t="shared" si="53"/>
        <v>0</v>
      </c>
      <c r="AV99" s="253">
        <f t="shared" si="53"/>
        <v>0</v>
      </c>
      <c r="AW99" s="253">
        <f t="shared" si="53"/>
        <v>0</v>
      </c>
      <c r="AX99" s="253">
        <f t="shared" si="53"/>
        <v>0</v>
      </c>
      <c r="AY99" s="253">
        <f t="shared" si="53"/>
        <v>0</v>
      </c>
      <c r="AZ99" s="253">
        <f t="shared" si="53"/>
        <v>0</v>
      </c>
      <c r="BA99" s="253">
        <f t="shared" si="53"/>
        <v>0</v>
      </c>
      <c r="BB99" s="253">
        <f t="shared" si="53"/>
        <v>0</v>
      </c>
      <c r="BC99" s="253">
        <f t="shared" si="53"/>
        <v>0</v>
      </c>
      <c r="BD99" s="253">
        <f t="shared" si="53"/>
        <v>0</v>
      </c>
      <c r="BE99" s="253">
        <f t="shared" si="53"/>
        <v>0</v>
      </c>
      <c r="BF99" s="253">
        <f t="shared" si="53"/>
        <v>0</v>
      </c>
      <c r="BG99" s="253">
        <f t="shared" si="53"/>
        <v>0</v>
      </c>
      <c r="BH99" s="253">
        <f t="shared" si="53"/>
        <v>0</v>
      </c>
      <c r="BI99" s="253">
        <f t="shared" si="53"/>
        <v>0</v>
      </c>
      <c r="BJ99" s="253">
        <f t="shared" si="53"/>
        <v>0</v>
      </c>
      <c r="BK99" s="253">
        <f t="shared" si="53"/>
        <v>0</v>
      </c>
      <c r="BL99" s="253">
        <f t="shared" si="53"/>
        <v>0</v>
      </c>
      <c r="BM99" s="253">
        <f t="shared" si="47"/>
        <v>0</v>
      </c>
      <c r="BN99" s="253">
        <f t="shared" si="47"/>
        <v>0</v>
      </c>
      <c r="BO99" s="253">
        <f t="shared" si="47"/>
        <v>0</v>
      </c>
      <c r="BP99" s="253">
        <f t="shared" si="47"/>
        <v>0</v>
      </c>
      <c r="BQ99" s="253">
        <f t="shared" si="47"/>
        <v>0</v>
      </c>
      <c r="BR99" s="253">
        <f t="shared" si="47"/>
        <v>0</v>
      </c>
      <c r="BS99" s="253">
        <f t="shared" si="47"/>
        <v>0</v>
      </c>
      <c r="BT99" s="253">
        <f t="shared" si="47"/>
        <v>0</v>
      </c>
      <c r="BU99" s="253">
        <f t="shared" si="47"/>
        <v>0</v>
      </c>
      <c r="BV99" s="253">
        <f t="shared" si="47"/>
        <v>0</v>
      </c>
      <c r="BW99" s="253">
        <f t="shared" si="47"/>
        <v>0</v>
      </c>
      <c r="BX99" s="253">
        <f t="shared" si="47"/>
        <v>0</v>
      </c>
      <c r="BY99" s="253">
        <f t="shared" si="47"/>
        <v>0</v>
      </c>
      <c r="BZ99" s="253">
        <f t="shared" si="47"/>
        <v>0</v>
      </c>
      <c r="CA99" s="253">
        <f t="shared" si="47"/>
        <v>0</v>
      </c>
      <c r="CB99" s="253">
        <f t="shared" si="47"/>
        <v>0</v>
      </c>
      <c r="CC99" s="253">
        <f t="shared" si="50"/>
        <v>0</v>
      </c>
      <c r="CD99" s="253">
        <f t="shared" si="50"/>
        <v>0</v>
      </c>
      <c r="CE99" s="253">
        <f t="shared" si="50"/>
        <v>0</v>
      </c>
      <c r="CF99" s="253">
        <f t="shared" si="50"/>
        <v>0</v>
      </c>
      <c r="CG99" s="253">
        <f t="shared" si="50"/>
        <v>0</v>
      </c>
      <c r="CH99" s="253">
        <f t="shared" si="50"/>
        <v>0</v>
      </c>
      <c r="CI99" s="253">
        <f t="shared" si="50"/>
        <v>0</v>
      </c>
      <c r="CJ99" s="253">
        <f t="shared" si="50"/>
        <v>0</v>
      </c>
      <c r="CK99" s="253">
        <f t="shared" si="50"/>
        <v>0</v>
      </c>
      <c r="CL99" s="253">
        <f t="shared" si="50"/>
        <v>0</v>
      </c>
      <c r="CM99" s="253">
        <f t="shared" si="50"/>
        <v>0</v>
      </c>
      <c r="CN99" s="253">
        <f t="shared" si="50"/>
        <v>0</v>
      </c>
      <c r="CO99" s="253">
        <f t="shared" si="50"/>
        <v>0</v>
      </c>
      <c r="CP99" s="253">
        <f t="shared" si="50"/>
        <v>0</v>
      </c>
      <c r="CQ99" s="253">
        <f t="shared" si="50"/>
        <v>0</v>
      </c>
      <c r="CR99" s="253">
        <f t="shared" si="50"/>
        <v>0</v>
      </c>
      <c r="CS99" s="253">
        <f t="shared" si="51"/>
        <v>0</v>
      </c>
      <c r="CT99" s="253">
        <f t="shared" si="51"/>
        <v>0</v>
      </c>
      <c r="CU99" s="253">
        <f t="shared" si="51"/>
        <v>0</v>
      </c>
      <c r="CV99" s="253">
        <f t="shared" si="51"/>
        <v>0</v>
      </c>
      <c r="CW99" s="253">
        <f t="shared" si="51"/>
        <v>0</v>
      </c>
      <c r="CX99" s="253">
        <f t="shared" si="51"/>
        <v>0</v>
      </c>
      <c r="CY99" s="253">
        <f t="shared" si="51"/>
        <v>0</v>
      </c>
      <c r="CZ99" s="253">
        <f t="shared" si="51"/>
        <v>0</v>
      </c>
      <c r="DA99" s="253">
        <f t="shared" si="51"/>
        <v>0</v>
      </c>
      <c r="DB99" s="253">
        <f t="shared" si="51"/>
        <v>0</v>
      </c>
      <c r="DC99" s="253">
        <f t="shared" si="51"/>
        <v>0</v>
      </c>
      <c r="DD99" s="253">
        <f t="shared" si="51"/>
        <v>0</v>
      </c>
      <c r="DE99" s="253">
        <f t="shared" si="51"/>
        <v>0</v>
      </c>
      <c r="DF99" s="253">
        <f t="shared" si="51"/>
        <v>0</v>
      </c>
      <c r="DG99" s="253">
        <f t="shared" si="51"/>
        <v>0</v>
      </c>
      <c r="DH99" s="253">
        <f t="shared" si="51"/>
        <v>0</v>
      </c>
      <c r="DI99" s="253">
        <f t="shared" si="51"/>
        <v>0</v>
      </c>
      <c r="DJ99" s="253">
        <f t="shared" si="51"/>
        <v>0</v>
      </c>
      <c r="DK99" s="253">
        <f t="shared" si="51"/>
        <v>0</v>
      </c>
      <c r="DL99" s="253">
        <f t="shared" si="51"/>
        <v>0</v>
      </c>
      <c r="DM99" s="253">
        <f t="shared" si="51"/>
        <v>0</v>
      </c>
      <c r="DN99" s="253">
        <f t="shared" si="51"/>
        <v>0</v>
      </c>
      <c r="DO99" s="253">
        <f t="shared" si="51"/>
        <v>0</v>
      </c>
      <c r="DP99" s="253">
        <f t="shared" si="51"/>
        <v>0</v>
      </c>
      <c r="DQ99" s="253">
        <f t="shared" ref="DQ99:DV100" si="54">+IF($E99=0,DQ35+DQ67,IF($E99=30,DP35+DP67,IF($E99=60,DO35+DO67,DN35+DN67)))</f>
        <v>0</v>
      </c>
      <c r="DR99" s="253">
        <f t="shared" si="54"/>
        <v>0</v>
      </c>
      <c r="DS99" s="253">
        <f t="shared" si="54"/>
        <v>0</v>
      </c>
      <c r="DT99" s="253">
        <f t="shared" si="54"/>
        <v>0</v>
      </c>
      <c r="DU99" s="253">
        <f t="shared" si="54"/>
        <v>0</v>
      </c>
      <c r="DV99" s="253">
        <f t="shared" si="54"/>
        <v>0</v>
      </c>
    </row>
    <row r="100" spans="3:126" ht="15.6" thickTop="1" thickBot="1">
      <c r="C100" s="294" t="str">
        <f t="shared" si="33"/>
        <v>Prodotto/Servizio 30</v>
      </c>
      <c r="E100" s="335">
        <f t="shared" si="34"/>
        <v>30</v>
      </c>
      <c r="G100" s="253">
        <f t="shared" si="35"/>
        <v>0</v>
      </c>
      <c r="H100" s="253">
        <f t="shared" si="36"/>
        <v>0</v>
      </c>
      <c r="I100" s="253">
        <f t="shared" si="37"/>
        <v>0</v>
      </c>
      <c r="J100" s="253">
        <f t="shared" si="48"/>
        <v>0</v>
      </c>
      <c r="K100" s="253">
        <f t="shared" si="48"/>
        <v>0</v>
      </c>
      <c r="L100" s="253">
        <f t="shared" si="48"/>
        <v>0</v>
      </c>
      <c r="M100" s="253">
        <f t="shared" si="48"/>
        <v>0</v>
      </c>
      <c r="N100" s="253">
        <f t="shared" si="48"/>
        <v>0</v>
      </c>
      <c r="O100" s="253">
        <f t="shared" si="48"/>
        <v>0</v>
      </c>
      <c r="P100" s="253">
        <f t="shared" si="48"/>
        <v>0</v>
      </c>
      <c r="Q100" s="253">
        <f t="shared" si="48"/>
        <v>0</v>
      </c>
      <c r="R100" s="253">
        <f t="shared" si="48"/>
        <v>0</v>
      </c>
      <c r="S100" s="253">
        <f t="shared" si="48"/>
        <v>0</v>
      </c>
      <c r="T100" s="253">
        <f t="shared" si="48"/>
        <v>0</v>
      </c>
      <c r="U100" s="253">
        <f t="shared" si="48"/>
        <v>0</v>
      </c>
      <c r="V100" s="253">
        <f t="shared" si="48"/>
        <v>0</v>
      </c>
      <c r="W100" s="253">
        <f t="shared" si="48"/>
        <v>0</v>
      </c>
      <c r="X100" s="253">
        <f t="shared" si="48"/>
        <v>0</v>
      </c>
      <c r="Y100" s="253">
        <f t="shared" si="48"/>
        <v>0</v>
      </c>
      <c r="Z100" s="253">
        <f t="shared" si="52"/>
        <v>0</v>
      </c>
      <c r="AA100" s="253">
        <f t="shared" si="52"/>
        <v>0</v>
      </c>
      <c r="AB100" s="253">
        <f t="shared" si="52"/>
        <v>0</v>
      </c>
      <c r="AC100" s="253">
        <f t="shared" si="52"/>
        <v>0</v>
      </c>
      <c r="AD100" s="253">
        <f t="shared" si="52"/>
        <v>0</v>
      </c>
      <c r="AE100" s="253">
        <f t="shared" si="52"/>
        <v>0</v>
      </c>
      <c r="AF100" s="253">
        <f t="shared" si="52"/>
        <v>0</v>
      </c>
      <c r="AG100" s="253">
        <f t="shared" si="52"/>
        <v>0</v>
      </c>
      <c r="AH100" s="253">
        <f t="shared" si="52"/>
        <v>0</v>
      </c>
      <c r="AI100" s="253">
        <f t="shared" si="52"/>
        <v>0</v>
      </c>
      <c r="AJ100" s="253">
        <f t="shared" si="52"/>
        <v>0</v>
      </c>
      <c r="AK100" s="253">
        <f t="shared" si="52"/>
        <v>0</v>
      </c>
      <c r="AL100" s="253">
        <f t="shared" si="52"/>
        <v>0</v>
      </c>
      <c r="AM100" s="253">
        <f t="shared" si="52"/>
        <v>0</v>
      </c>
      <c r="AN100" s="253">
        <f t="shared" si="52"/>
        <v>0</v>
      </c>
      <c r="AO100" s="253">
        <f t="shared" si="52"/>
        <v>0</v>
      </c>
      <c r="AP100" s="253">
        <f t="shared" ref="AP100:AQ100" si="55">+IF($E100=0,AP36+AP68,IF($E100=30,AO36+AO68,IF($E100=60,AN36+AN68,AM36+AM68)))</f>
        <v>0</v>
      </c>
      <c r="AQ100" s="253">
        <f t="shared" si="55"/>
        <v>0</v>
      </c>
      <c r="AR100" s="253">
        <f t="shared" si="53"/>
        <v>0</v>
      </c>
      <c r="AS100" s="253">
        <f t="shared" si="53"/>
        <v>0</v>
      </c>
      <c r="AT100" s="253">
        <f t="shared" si="53"/>
        <v>0</v>
      </c>
      <c r="AU100" s="253">
        <f t="shared" si="53"/>
        <v>0</v>
      </c>
      <c r="AV100" s="253">
        <f t="shared" si="53"/>
        <v>0</v>
      </c>
      <c r="AW100" s="253">
        <f t="shared" si="53"/>
        <v>0</v>
      </c>
      <c r="AX100" s="253">
        <f t="shared" si="53"/>
        <v>0</v>
      </c>
      <c r="AY100" s="253">
        <f t="shared" si="53"/>
        <v>0</v>
      </c>
      <c r="AZ100" s="253">
        <f t="shared" si="53"/>
        <v>0</v>
      </c>
      <c r="BA100" s="253">
        <f t="shared" si="53"/>
        <v>0</v>
      </c>
      <c r="BB100" s="253">
        <f t="shared" si="53"/>
        <v>0</v>
      </c>
      <c r="BC100" s="253">
        <f t="shared" si="53"/>
        <v>0</v>
      </c>
      <c r="BD100" s="253">
        <f t="shared" si="53"/>
        <v>0</v>
      </c>
      <c r="BE100" s="253">
        <f t="shared" si="53"/>
        <v>0</v>
      </c>
      <c r="BF100" s="253">
        <f t="shared" si="53"/>
        <v>0</v>
      </c>
      <c r="BG100" s="253">
        <f t="shared" si="53"/>
        <v>0</v>
      </c>
      <c r="BH100" s="253">
        <f t="shared" si="53"/>
        <v>0</v>
      </c>
      <c r="BI100" s="253">
        <f t="shared" si="53"/>
        <v>0</v>
      </c>
      <c r="BJ100" s="253">
        <f t="shared" si="53"/>
        <v>0</v>
      </c>
      <c r="BK100" s="253">
        <f t="shared" si="53"/>
        <v>0</v>
      </c>
      <c r="BL100" s="253">
        <f t="shared" si="53"/>
        <v>0</v>
      </c>
      <c r="BM100" s="253">
        <f t="shared" si="47"/>
        <v>0</v>
      </c>
      <c r="BN100" s="253">
        <f t="shared" si="47"/>
        <v>0</v>
      </c>
      <c r="BO100" s="253">
        <f t="shared" si="47"/>
        <v>0</v>
      </c>
      <c r="BP100" s="253">
        <f t="shared" si="47"/>
        <v>0</v>
      </c>
      <c r="BQ100" s="253">
        <f t="shared" si="47"/>
        <v>0</v>
      </c>
      <c r="BR100" s="253">
        <f t="shared" si="47"/>
        <v>0</v>
      </c>
      <c r="BS100" s="253">
        <f t="shared" si="47"/>
        <v>0</v>
      </c>
      <c r="BT100" s="253">
        <f t="shared" si="47"/>
        <v>0</v>
      </c>
      <c r="BU100" s="253">
        <f t="shared" si="47"/>
        <v>0</v>
      </c>
      <c r="BV100" s="253">
        <f t="shared" si="47"/>
        <v>0</v>
      </c>
      <c r="BW100" s="253">
        <f t="shared" si="47"/>
        <v>0</v>
      </c>
      <c r="BX100" s="253">
        <f t="shared" si="47"/>
        <v>0</v>
      </c>
      <c r="BY100" s="253">
        <f t="shared" si="47"/>
        <v>0</v>
      </c>
      <c r="BZ100" s="253">
        <f t="shared" si="47"/>
        <v>0</v>
      </c>
      <c r="CA100" s="253">
        <f t="shared" si="47"/>
        <v>0</v>
      </c>
      <c r="CB100" s="253">
        <f t="shared" si="47"/>
        <v>0</v>
      </c>
      <c r="CC100" s="253">
        <f t="shared" si="50"/>
        <v>0</v>
      </c>
      <c r="CD100" s="253">
        <f t="shared" si="50"/>
        <v>0</v>
      </c>
      <c r="CE100" s="253">
        <f t="shared" si="50"/>
        <v>0</v>
      </c>
      <c r="CF100" s="253">
        <f t="shared" si="50"/>
        <v>0</v>
      </c>
      <c r="CG100" s="253">
        <f t="shared" si="50"/>
        <v>0</v>
      </c>
      <c r="CH100" s="253">
        <f t="shared" si="50"/>
        <v>0</v>
      </c>
      <c r="CI100" s="253">
        <f t="shared" si="50"/>
        <v>0</v>
      </c>
      <c r="CJ100" s="253">
        <f t="shared" si="50"/>
        <v>0</v>
      </c>
      <c r="CK100" s="253">
        <f t="shared" si="50"/>
        <v>0</v>
      </c>
      <c r="CL100" s="253">
        <f t="shared" si="50"/>
        <v>0</v>
      </c>
      <c r="CM100" s="253">
        <f t="shared" si="50"/>
        <v>0</v>
      </c>
      <c r="CN100" s="253">
        <f t="shared" si="50"/>
        <v>0</v>
      </c>
      <c r="CO100" s="253">
        <f t="shared" si="50"/>
        <v>0</v>
      </c>
      <c r="CP100" s="253">
        <f t="shared" si="50"/>
        <v>0</v>
      </c>
      <c r="CQ100" s="253">
        <f t="shared" si="50"/>
        <v>0</v>
      </c>
      <c r="CR100" s="253">
        <f t="shared" si="50"/>
        <v>0</v>
      </c>
      <c r="CS100" s="253">
        <f t="shared" si="51"/>
        <v>0</v>
      </c>
      <c r="CT100" s="253">
        <f t="shared" si="51"/>
        <v>0</v>
      </c>
      <c r="CU100" s="253">
        <f t="shared" si="51"/>
        <v>0</v>
      </c>
      <c r="CV100" s="253">
        <f t="shared" si="51"/>
        <v>0</v>
      </c>
      <c r="CW100" s="253">
        <f t="shared" si="51"/>
        <v>0</v>
      </c>
      <c r="CX100" s="253">
        <f t="shared" si="51"/>
        <v>0</v>
      </c>
      <c r="CY100" s="253">
        <f t="shared" si="51"/>
        <v>0</v>
      </c>
      <c r="CZ100" s="253">
        <f t="shared" si="51"/>
        <v>0</v>
      </c>
      <c r="DA100" s="253">
        <f t="shared" si="51"/>
        <v>0</v>
      </c>
      <c r="DB100" s="253">
        <f t="shared" si="51"/>
        <v>0</v>
      </c>
      <c r="DC100" s="253">
        <f t="shared" si="51"/>
        <v>0</v>
      </c>
      <c r="DD100" s="253">
        <f t="shared" si="51"/>
        <v>0</v>
      </c>
      <c r="DE100" s="253">
        <f t="shared" si="51"/>
        <v>0</v>
      </c>
      <c r="DF100" s="253">
        <f t="shared" si="51"/>
        <v>0</v>
      </c>
      <c r="DG100" s="253">
        <f t="shared" si="51"/>
        <v>0</v>
      </c>
      <c r="DH100" s="253">
        <f t="shared" si="51"/>
        <v>0</v>
      </c>
      <c r="DI100" s="253">
        <f t="shared" si="51"/>
        <v>0</v>
      </c>
      <c r="DJ100" s="253">
        <f t="shared" si="51"/>
        <v>0</v>
      </c>
      <c r="DK100" s="253">
        <f t="shared" si="51"/>
        <v>0</v>
      </c>
      <c r="DL100" s="253">
        <f t="shared" si="51"/>
        <v>0</v>
      </c>
      <c r="DM100" s="253">
        <f t="shared" si="51"/>
        <v>0</v>
      </c>
      <c r="DN100" s="253">
        <f t="shared" si="51"/>
        <v>0</v>
      </c>
      <c r="DO100" s="253">
        <f t="shared" si="51"/>
        <v>0</v>
      </c>
      <c r="DP100" s="253">
        <f t="shared" si="51"/>
        <v>0</v>
      </c>
      <c r="DQ100" s="253">
        <f t="shared" si="54"/>
        <v>0</v>
      </c>
      <c r="DR100" s="253">
        <f t="shared" si="54"/>
        <v>0</v>
      </c>
      <c r="DS100" s="253">
        <f t="shared" si="54"/>
        <v>0</v>
      </c>
      <c r="DT100" s="253">
        <f t="shared" si="54"/>
        <v>0</v>
      </c>
      <c r="DU100" s="253">
        <f t="shared" si="54"/>
        <v>0</v>
      </c>
      <c r="DV100" s="253">
        <f t="shared" si="54"/>
        <v>0</v>
      </c>
    </row>
    <row r="101" spans="3:126" ht="15" thickTop="1">
      <c r="F101" s="14" t="s">
        <v>613</v>
      </c>
      <c r="G101" s="333">
        <f>SUM(G71:G100)</f>
        <v>976000</v>
      </c>
      <c r="H101" s="333">
        <f t="shared" ref="H101:BS101" si="56">SUM(H71:H100)</f>
        <v>976000</v>
      </c>
      <c r="I101" s="333">
        <f t="shared" si="56"/>
        <v>976000</v>
      </c>
      <c r="J101" s="333">
        <f t="shared" si="56"/>
        <v>976000</v>
      </c>
      <c r="K101" s="333">
        <f t="shared" si="56"/>
        <v>976000</v>
      </c>
      <c r="L101" s="333">
        <f t="shared" si="56"/>
        <v>976000</v>
      </c>
      <c r="M101" s="333">
        <f t="shared" si="56"/>
        <v>976000</v>
      </c>
      <c r="N101" s="333">
        <f t="shared" si="56"/>
        <v>976000</v>
      </c>
      <c r="O101" s="333">
        <f t="shared" si="56"/>
        <v>976000</v>
      </c>
      <c r="P101" s="333">
        <f t="shared" si="56"/>
        <v>976000</v>
      </c>
      <c r="Q101" s="333">
        <f t="shared" si="56"/>
        <v>976000</v>
      </c>
      <c r="R101" s="333">
        <f t="shared" si="56"/>
        <v>976000</v>
      </c>
      <c r="S101" s="333">
        <f t="shared" si="56"/>
        <v>976000</v>
      </c>
      <c r="T101" s="333">
        <f t="shared" si="56"/>
        <v>976000</v>
      </c>
      <c r="U101" s="333">
        <f t="shared" si="56"/>
        <v>976000</v>
      </c>
      <c r="V101" s="333">
        <f t="shared" si="56"/>
        <v>976000</v>
      </c>
      <c r="W101" s="333">
        <f t="shared" si="56"/>
        <v>976000</v>
      </c>
      <c r="X101" s="333">
        <f t="shared" si="56"/>
        <v>976000</v>
      </c>
      <c r="Y101" s="333">
        <f t="shared" si="56"/>
        <v>976000</v>
      </c>
      <c r="Z101" s="333">
        <f t="shared" si="56"/>
        <v>976000</v>
      </c>
      <c r="AA101" s="333">
        <f t="shared" si="56"/>
        <v>976000</v>
      </c>
      <c r="AB101" s="333">
        <f t="shared" si="56"/>
        <v>976000</v>
      </c>
      <c r="AC101" s="333">
        <f t="shared" si="56"/>
        <v>976000</v>
      </c>
      <c r="AD101" s="333">
        <f t="shared" si="56"/>
        <v>976000</v>
      </c>
      <c r="AE101" s="333">
        <f t="shared" si="56"/>
        <v>335500</v>
      </c>
      <c r="AF101" s="333">
        <f t="shared" si="56"/>
        <v>335500</v>
      </c>
      <c r="AG101" s="333">
        <f t="shared" si="56"/>
        <v>335500</v>
      </c>
      <c r="AH101" s="333">
        <f t="shared" si="56"/>
        <v>335500</v>
      </c>
      <c r="AI101" s="333">
        <f t="shared" si="56"/>
        <v>335500</v>
      </c>
      <c r="AJ101" s="333">
        <f t="shared" si="56"/>
        <v>335500</v>
      </c>
      <c r="AK101" s="333">
        <f t="shared" si="56"/>
        <v>335500</v>
      </c>
      <c r="AL101" s="333">
        <f t="shared" si="56"/>
        <v>335500</v>
      </c>
      <c r="AM101" s="333">
        <f t="shared" si="56"/>
        <v>335500</v>
      </c>
      <c r="AN101" s="333">
        <f t="shared" si="56"/>
        <v>335500</v>
      </c>
      <c r="AO101" s="333">
        <f t="shared" si="56"/>
        <v>335500</v>
      </c>
      <c r="AP101" s="333">
        <f t="shared" si="56"/>
        <v>335500</v>
      </c>
      <c r="AQ101" s="333">
        <f t="shared" si="56"/>
        <v>976000</v>
      </c>
      <c r="AR101" s="333">
        <f t="shared" si="56"/>
        <v>976000</v>
      </c>
      <c r="AS101" s="333">
        <f t="shared" si="56"/>
        <v>976000</v>
      </c>
      <c r="AT101" s="333">
        <f t="shared" si="56"/>
        <v>976000</v>
      </c>
      <c r="AU101" s="333">
        <f t="shared" si="56"/>
        <v>976000</v>
      </c>
      <c r="AV101" s="333">
        <f t="shared" si="56"/>
        <v>976000</v>
      </c>
      <c r="AW101" s="333">
        <f t="shared" si="56"/>
        <v>976000</v>
      </c>
      <c r="AX101" s="333">
        <f t="shared" si="56"/>
        <v>976000</v>
      </c>
      <c r="AY101" s="333">
        <f t="shared" si="56"/>
        <v>976000</v>
      </c>
      <c r="AZ101" s="333">
        <f t="shared" si="56"/>
        <v>976000</v>
      </c>
      <c r="BA101" s="333">
        <f t="shared" si="56"/>
        <v>976000</v>
      </c>
      <c r="BB101" s="333">
        <f t="shared" si="56"/>
        <v>976000</v>
      </c>
      <c r="BC101" s="333">
        <f t="shared" si="56"/>
        <v>976000</v>
      </c>
      <c r="BD101" s="333">
        <f t="shared" si="56"/>
        <v>976000</v>
      </c>
      <c r="BE101" s="333">
        <f t="shared" si="56"/>
        <v>976000</v>
      </c>
      <c r="BF101" s="333">
        <f t="shared" si="56"/>
        <v>976000</v>
      </c>
      <c r="BG101" s="333">
        <f t="shared" si="56"/>
        <v>976000</v>
      </c>
      <c r="BH101" s="333">
        <f t="shared" si="56"/>
        <v>976000</v>
      </c>
      <c r="BI101" s="333">
        <f t="shared" si="56"/>
        <v>976000</v>
      </c>
      <c r="BJ101" s="333">
        <f t="shared" si="56"/>
        <v>976000</v>
      </c>
      <c r="BK101" s="333">
        <f t="shared" si="56"/>
        <v>976000</v>
      </c>
      <c r="BL101" s="333">
        <f t="shared" si="56"/>
        <v>976000</v>
      </c>
      <c r="BM101" s="333">
        <f t="shared" si="56"/>
        <v>976000</v>
      </c>
      <c r="BN101" s="333">
        <f t="shared" si="56"/>
        <v>976000</v>
      </c>
      <c r="BO101" s="333">
        <f t="shared" si="56"/>
        <v>976000</v>
      </c>
      <c r="BP101" s="333">
        <f t="shared" si="56"/>
        <v>976000</v>
      </c>
      <c r="BQ101" s="333">
        <f t="shared" si="56"/>
        <v>976000</v>
      </c>
      <c r="BR101" s="333">
        <f t="shared" si="56"/>
        <v>976000</v>
      </c>
      <c r="BS101" s="333">
        <f t="shared" si="56"/>
        <v>976000</v>
      </c>
      <c r="BT101" s="333">
        <f t="shared" ref="BT101:DV101" si="57">SUM(BT71:BT100)</f>
        <v>976000</v>
      </c>
      <c r="BU101" s="333">
        <f t="shared" si="57"/>
        <v>976000</v>
      </c>
      <c r="BV101" s="333">
        <f t="shared" si="57"/>
        <v>976000</v>
      </c>
      <c r="BW101" s="333">
        <f t="shared" si="57"/>
        <v>976000</v>
      </c>
      <c r="BX101" s="333">
        <f t="shared" si="57"/>
        <v>976000</v>
      </c>
      <c r="BY101" s="333">
        <f t="shared" si="57"/>
        <v>976000</v>
      </c>
      <c r="BZ101" s="333">
        <f t="shared" si="57"/>
        <v>976000</v>
      </c>
      <c r="CA101" s="333">
        <f t="shared" si="57"/>
        <v>976000</v>
      </c>
      <c r="CB101" s="333">
        <f t="shared" si="57"/>
        <v>976000</v>
      </c>
      <c r="CC101" s="333">
        <f t="shared" si="57"/>
        <v>976000</v>
      </c>
      <c r="CD101" s="333">
        <f t="shared" si="57"/>
        <v>976000</v>
      </c>
      <c r="CE101" s="333">
        <f t="shared" si="57"/>
        <v>976000</v>
      </c>
      <c r="CF101" s="333">
        <f t="shared" si="57"/>
        <v>976000</v>
      </c>
      <c r="CG101" s="333">
        <f t="shared" si="57"/>
        <v>976000</v>
      </c>
      <c r="CH101" s="333">
        <f t="shared" si="57"/>
        <v>976000</v>
      </c>
      <c r="CI101" s="333">
        <f t="shared" si="57"/>
        <v>976000</v>
      </c>
      <c r="CJ101" s="333">
        <f t="shared" si="57"/>
        <v>976000</v>
      </c>
      <c r="CK101" s="333">
        <f t="shared" si="57"/>
        <v>976000</v>
      </c>
      <c r="CL101" s="333">
        <f t="shared" si="57"/>
        <v>976000</v>
      </c>
      <c r="CM101" s="333">
        <f t="shared" si="57"/>
        <v>976000</v>
      </c>
      <c r="CN101" s="333">
        <f t="shared" si="57"/>
        <v>976000</v>
      </c>
      <c r="CO101" s="333">
        <f t="shared" si="57"/>
        <v>976000</v>
      </c>
      <c r="CP101" s="333">
        <f t="shared" si="57"/>
        <v>976000</v>
      </c>
      <c r="CQ101" s="333">
        <f t="shared" si="57"/>
        <v>976000</v>
      </c>
      <c r="CR101" s="333">
        <f t="shared" si="57"/>
        <v>976000</v>
      </c>
      <c r="CS101" s="333">
        <f t="shared" si="57"/>
        <v>976000</v>
      </c>
      <c r="CT101" s="333">
        <f t="shared" si="57"/>
        <v>976000</v>
      </c>
      <c r="CU101" s="333">
        <f t="shared" si="57"/>
        <v>976000</v>
      </c>
      <c r="CV101" s="333">
        <f t="shared" si="57"/>
        <v>976000</v>
      </c>
      <c r="CW101" s="333">
        <f t="shared" si="57"/>
        <v>976000</v>
      </c>
      <c r="CX101" s="333">
        <f t="shared" si="57"/>
        <v>976000</v>
      </c>
      <c r="CY101" s="333">
        <f t="shared" si="57"/>
        <v>976000</v>
      </c>
      <c r="CZ101" s="333">
        <f t="shared" si="57"/>
        <v>976000</v>
      </c>
      <c r="DA101" s="333">
        <f t="shared" si="57"/>
        <v>976000</v>
      </c>
      <c r="DB101" s="333">
        <f t="shared" si="57"/>
        <v>976000</v>
      </c>
      <c r="DC101" s="333">
        <f t="shared" si="57"/>
        <v>976000</v>
      </c>
      <c r="DD101" s="333">
        <f t="shared" si="57"/>
        <v>976000</v>
      </c>
      <c r="DE101" s="333">
        <f t="shared" si="57"/>
        <v>976000</v>
      </c>
      <c r="DF101" s="333">
        <f t="shared" si="57"/>
        <v>976000</v>
      </c>
      <c r="DG101" s="333">
        <f t="shared" si="57"/>
        <v>976000</v>
      </c>
      <c r="DH101" s="333">
        <f t="shared" si="57"/>
        <v>976000</v>
      </c>
      <c r="DI101" s="333">
        <f t="shared" si="57"/>
        <v>976000</v>
      </c>
      <c r="DJ101" s="333">
        <f t="shared" si="57"/>
        <v>976000</v>
      </c>
      <c r="DK101" s="333">
        <f t="shared" si="57"/>
        <v>976000</v>
      </c>
      <c r="DL101" s="333">
        <f t="shared" si="57"/>
        <v>976000</v>
      </c>
      <c r="DM101" s="333">
        <f t="shared" si="57"/>
        <v>976000</v>
      </c>
      <c r="DN101" s="333">
        <f t="shared" si="57"/>
        <v>976000</v>
      </c>
      <c r="DO101" s="333">
        <f t="shared" si="57"/>
        <v>976000</v>
      </c>
      <c r="DP101" s="333">
        <f t="shared" si="57"/>
        <v>976000</v>
      </c>
      <c r="DQ101" s="333">
        <f t="shared" si="57"/>
        <v>976000</v>
      </c>
      <c r="DR101" s="333">
        <f t="shared" si="57"/>
        <v>976000</v>
      </c>
      <c r="DS101" s="333">
        <f t="shared" si="57"/>
        <v>976000</v>
      </c>
      <c r="DT101" s="333">
        <f t="shared" si="57"/>
        <v>976000</v>
      </c>
      <c r="DU101" s="333">
        <f t="shared" si="57"/>
        <v>976000</v>
      </c>
      <c r="DV101" s="333">
        <f t="shared" si="57"/>
        <v>976000</v>
      </c>
    </row>
    <row r="102" spans="3:126" ht="15" thickBot="1">
      <c r="C102" s="14" t="s">
        <v>620</v>
      </c>
    </row>
    <row r="103" spans="3:126" ht="15.6" thickTop="1" thickBot="1">
      <c r="C103" s="294" t="str">
        <f>+C71</f>
        <v>Prodotto/Servizio 1</v>
      </c>
      <c r="G103" s="253">
        <f>+G7+G39-G71</f>
        <v>0</v>
      </c>
      <c r="H103" s="253">
        <f t="shared" ref="H103:BS107" si="58">+H7+H39-H71</f>
        <v>0</v>
      </c>
      <c r="I103" s="253">
        <f t="shared" si="58"/>
        <v>0</v>
      </c>
      <c r="J103" s="253">
        <f t="shared" si="58"/>
        <v>0</v>
      </c>
      <c r="K103" s="253">
        <f t="shared" si="58"/>
        <v>0</v>
      </c>
      <c r="L103" s="253">
        <f t="shared" si="58"/>
        <v>0</v>
      </c>
      <c r="M103" s="253">
        <f t="shared" si="58"/>
        <v>0</v>
      </c>
      <c r="N103" s="253">
        <f t="shared" si="58"/>
        <v>0</v>
      </c>
      <c r="O103" s="253">
        <f t="shared" si="58"/>
        <v>0</v>
      </c>
      <c r="P103" s="253">
        <f t="shared" si="58"/>
        <v>0</v>
      </c>
      <c r="Q103" s="253">
        <f t="shared" si="58"/>
        <v>0</v>
      </c>
      <c r="R103" s="253">
        <f t="shared" si="58"/>
        <v>0</v>
      </c>
      <c r="S103" s="253">
        <f t="shared" si="58"/>
        <v>0</v>
      </c>
      <c r="T103" s="253">
        <f t="shared" si="58"/>
        <v>0</v>
      </c>
      <c r="U103" s="253">
        <f t="shared" si="58"/>
        <v>0</v>
      </c>
      <c r="V103" s="253">
        <f t="shared" si="58"/>
        <v>0</v>
      </c>
      <c r="W103" s="253">
        <f t="shared" si="58"/>
        <v>0</v>
      </c>
      <c r="X103" s="253">
        <f t="shared" si="58"/>
        <v>0</v>
      </c>
      <c r="Y103" s="253">
        <f t="shared" si="58"/>
        <v>0</v>
      </c>
      <c r="Z103" s="253">
        <f t="shared" si="58"/>
        <v>0</v>
      </c>
      <c r="AA103" s="253">
        <f t="shared" si="58"/>
        <v>0</v>
      </c>
      <c r="AB103" s="253">
        <f t="shared" si="58"/>
        <v>0</v>
      </c>
      <c r="AC103" s="253">
        <f t="shared" si="58"/>
        <v>0</v>
      </c>
      <c r="AD103" s="253">
        <f t="shared" si="58"/>
        <v>0</v>
      </c>
      <c r="AE103" s="253">
        <f t="shared" si="58"/>
        <v>0</v>
      </c>
      <c r="AF103" s="253">
        <f t="shared" si="58"/>
        <v>0</v>
      </c>
      <c r="AG103" s="253">
        <f t="shared" si="58"/>
        <v>0</v>
      </c>
      <c r="AH103" s="253">
        <f t="shared" si="58"/>
        <v>0</v>
      </c>
      <c r="AI103" s="253">
        <f t="shared" si="58"/>
        <v>0</v>
      </c>
      <c r="AJ103" s="253">
        <f t="shared" si="58"/>
        <v>0</v>
      </c>
      <c r="AK103" s="253">
        <f t="shared" si="58"/>
        <v>0</v>
      </c>
      <c r="AL103" s="253">
        <f t="shared" si="58"/>
        <v>0</v>
      </c>
      <c r="AM103" s="253">
        <f t="shared" si="58"/>
        <v>0</v>
      </c>
      <c r="AN103" s="253">
        <f t="shared" si="58"/>
        <v>0</v>
      </c>
      <c r="AO103" s="253">
        <f t="shared" si="58"/>
        <v>0</v>
      </c>
      <c r="AP103" s="253">
        <f t="shared" si="58"/>
        <v>0</v>
      </c>
      <c r="AQ103" s="253">
        <f t="shared" si="58"/>
        <v>0</v>
      </c>
      <c r="AR103" s="253">
        <f t="shared" si="58"/>
        <v>0</v>
      </c>
      <c r="AS103" s="253">
        <f t="shared" si="58"/>
        <v>0</v>
      </c>
      <c r="AT103" s="253">
        <f t="shared" si="58"/>
        <v>0</v>
      </c>
      <c r="AU103" s="253">
        <f t="shared" si="58"/>
        <v>0</v>
      </c>
      <c r="AV103" s="253">
        <f t="shared" si="58"/>
        <v>0</v>
      </c>
      <c r="AW103" s="253">
        <f t="shared" si="58"/>
        <v>0</v>
      </c>
      <c r="AX103" s="253">
        <f t="shared" si="58"/>
        <v>0</v>
      </c>
      <c r="AY103" s="253">
        <f t="shared" si="58"/>
        <v>0</v>
      </c>
      <c r="AZ103" s="253">
        <f t="shared" si="58"/>
        <v>0</v>
      </c>
      <c r="BA103" s="253">
        <f t="shared" si="58"/>
        <v>0</v>
      </c>
      <c r="BB103" s="253">
        <f t="shared" si="58"/>
        <v>0</v>
      </c>
      <c r="BC103" s="253">
        <f t="shared" si="58"/>
        <v>0</v>
      </c>
      <c r="BD103" s="253">
        <f t="shared" si="58"/>
        <v>0</v>
      </c>
      <c r="BE103" s="253">
        <f t="shared" si="58"/>
        <v>0</v>
      </c>
      <c r="BF103" s="253">
        <f t="shared" si="58"/>
        <v>0</v>
      </c>
      <c r="BG103" s="253">
        <f t="shared" si="58"/>
        <v>0</v>
      </c>
      <c r="BH103" s="253">
        <f t="shared" si="58"/>
        <v>0</v>
      </c>
      <c r="BI103" s="253">
        <f t="shared" si="58"/>
        <v>0</v>
      </c>
      <c r="BJ103" s="253">
        <f t="shared" si="58"/>
        <v>0</v>
      </c>
      <c r="BK103" s="253">
        <f t="shared" si="58"/>
        <v>0</v>
      </c>
      <c r="BL103" s="253">
        <f t="shared" si="58"/>
        <v>0</v>
      </c>
      <c r="BM103" s="253">
        <f t="shared" si="58"/>
        <v>0</v>
      </c>
      <c r="BN103" s="253">
        <f t="shared" si="58"/>
        <v>0</v>
      </c>
      <c r="BO103" s="253">
        <f t="shared" si="58"/>
        <v>0</v>
      </c>
      <c r="BP103" s="253">
        <f t="shared" si="58"/>
        <v>0</v>
      </c>
      <c r="BQ103" s="253">
        <f t="shared" si="58"/>
        <v>0</v>
      </c>
      <c r="BR103" s="253">
        <f t="shared" si="58"/>
        <v>0</v>
      </c>
      <c r="BS103" s="253">
        <f t="shared" si="58"/>
        <v>0</v>
      </c>
      <c r="BT103" s="253">
        <f t="shared" ref="BT103:DV107" si="59">+BT7+BT39-BT71</f>
        <v>0</v>
      </c>
      <c r="BU103" s="253">
        <f t="shared" si="59"/>
        <v>0</v>
      </c>
      <c r="BV103" s="253">
        <f t="shared" si="59"/>
        <v>0</v>
      </c>
      <c r="BW103" s="253">
        <f t="shared" si="59"/>
        <v>0</v>
      </c>
      <c r="BX103" s="253">
        <f t="shared" si="59"/>
        <v>0</v>
      </c>
      <c r="BY103" s="253">
        <f t="shared" si="59"/>
        <v>0</v>
      </c>
      <c r="BZ103" s="253">
        <f t="shared" si="59"/>
        <v>0</v>
      </c>
      <c r="CA103" s="253">
        <f t="shared" si="59"/>
        <v>0</v>
      </c>
      <c r="CB103" s="253">
        <f t="shared" si="59"/>
        <v>0</v>
      </c>
      <c r="CC103" s="253">
        <f t="shared" si="59"/>
        <v>0</v>
      </c>
      <c r="CD103" s="253">
        <f t="shared" si="59"/>
        <v>0</v>
      </c>
      <c r="CE103" s="253">
        <f t="shared" si="59"/>
        <v>0</v>
      </c>
      <c r="CF103" s="253">
        <f t="shared" si="59"/>
        <v>0</v>
      </c>
      <c r="CG103" s="253">
        <f t="shared" si="59"/>
        <v>0</v>
      </c>
      <c r="CH103" s="253">
        <f t="shared" si="59"/>
        <v>0</v>
      </c>
      <c r="CI103" s="253">
        <f t="shared" si="59"/>
        <v>0</v>
      </c>
      <c r="CJ103" s="253">
        <f t="shared" si="59"/>
        <v>0</v>
      </c>
      <c r="CK103" s="253">
        <f t="shared" si="59"/>
        <v>0</v>
      </c>
      <c r="CL103" s="253">
        <f t="shared" si="59"/>
        <v>0</v>
      </c>
      <c r="CM103" s="253">
        <f t="shared" si="59"/>
        <v>0</v>
      </c>
      <c r="CN103" s="253">
        <f t="shared" si="59"/>
        <v>0</v>
      </c>
      <c r="CO103" s="253">
        <f t="shared" si="59"/>
        <v>0</v>
      </c>
      <c r="CP103" s="253">
        <f t="shared" si="59"/>
        <v>0</v>
      </c>
      <c r="CQ103" s="253">
        <f t="shared" si="59"/>
        <v>0</v>
      </c>
      <c r="CR103" s="253">
        <f t="shared" si="59"/>
        <v>0</v>
      </c>
      <c r="CS103" s="253">
        <f t="shared" si="59"/>
        <v>0</v>
      </c>
      <c r="CT103" s="253">
        <f t="shared" si="59"/>
        <v>0</v>
      </c>
      <c r="CU103" s="253">
        <f t="shared" si="59"/>
        <v>0</v>
      </c>
      <c r="CV103" s="253">
        <f t="shared" si="59"/>
        <v>0</v>
      </c>
      <c r="CW103" s="253">
        <f t="shared" si="59"/>
        <v>0</v>
      </c>
      <c r="CX103" s="253">
        <f t="shared" si="59"/>
        <v>0</v>
      </c>
      <c r="CY103" s="253">
        <f t="shared" si="59"/>
        <v>0</v>
      </c>
      <c r="CZ103" s="253">
        <f t="shared" si="59"/>
        <v>0</v>
      </c>
      <c r="DA103" s="253">
        <f t="shared" si="59"/>
        <v>0</v>
      </c>
      <c r="DB103" s="253">
        <f t="shared" si="59"/>
        <v>0</v>
      </c>
      <c r="DC103" s="253">
        <f t="shared" si="59"/>
        <v>0</v>
      </c>
      <c r="DD103" s="253">
        <f t="shared" si="59"/>
        <v>0</v>
      </c>
      <c r="DE103" s="253">
        <f t="shared" si="59"/>
        <v>0</v>
      </c>
      <c r="DF103" s="253">
        <f t="shared" si="59"/>
        <v>0</v>
      </c>
      <c r="DG103" s="253">
        <f t="shared" si="59"/>
        <v>0</v>
      </c>
      <c r="DH103" s="253">
        <f t="shared" si="59"/>
        <v>0</v>
      </c>
      <c r="DI103" s="253">
        <f t="shared" si="59"/>
        <v>0</v>
      </c>
      <c r="DJ103" s="253">
        <f t="shared" si="59"/>
        <v>0</v>
      </c>
      <c r="DK103" s="253">
        <f t="shared" si="59"/>
        <v>0</v>
      </c>
      <c r="DL103" s="253">
        <f t="shared" si="59"/>
        <v>0</v>
      </c>
      <c r="DM103" s="253">
        <f t="shared" si="59"/>
        <v>0</v>
      </c>
      <c r="DN103" s="253">
        <f t="shared" si="59"/>
        <v>0</v>
      </c>
      <c r="DO103" s="253">
        <f t="shared" si="59"/>
        <v>0</v>
      </c>
      <c r="DP103" s="253">
        <f t="shared" si="59"/>
        <v>0</v>
      </c>
      <c r="DQ103" s="253">
        <f t="shared" si="59"/>
        <v>0</v>
      </c>
      <c r="DR103" s="253">
        <f t="shared" si="59"/>
        <v>0</v>
      </c>
      <c r="DS103" s="253">
        <f t="shared" si="59"/>
        <v>0</v>
      </c>
      <c r="DT103" s="253">
        <f t="shared" si="59"/>
        <v>0</v>
      </c>
      <c r="DU103" s="253">
        <f t="shared" si="59"/>
        <v>0</v>
      </c>
      <c r="DV103" s="253">
        <f t="shared" si="59"/>
        <v>0</v>
      </c>
    </row>
    <row r="104" spans="3:126" ht="15.6" thickTop="1" thickBot="1">
      <c r="C104" s="294" t="str">
        <f t="shared" ref="C104:C132" si="60">+C72</f>
        <v>Prodotto/Servizio 2</v>
      </c>
      <c r="G104" s="253">
        <f t="shared" ref="G104:V119" si="61">+G8+G40-G72</f>
        <v>0</v>
      </c>
      <c r="H104" s="253">
        <f t="shared" si="61"/>
        <v>0</v>
      </c>
      <c r="I104" s="253">
        <f t="shared" si="61"/>
        <v>0</v>
      </c>
      <c r="J104" s="253">
        <f t="shared" si="61"/>
        <v>0</v>
      </c>
      <c r="K104" s="253">
        <f t="shared" si="61"/>
        <v>0</v>
      </c>
      <c r="L104" s="253">
        <f t="shared" si="61"/>
        <v>0</v>
      </c>
      <c r="M104" s="253">
        <f t="shared" si="61"/>
        <v>0</v>
      </c>
      <c r="N104" s="253">
        <f t="shared" si="61"/>
        <v>0</v>
      </c>
      <c r="O104" s="253">
        <f t="shared" si="61"/>
        <v>0</v>
      </c>
      <c r="P104" s="253">
        <f t="shared" si="61"/>
        <v>0</v>
      </c>
      <c r="Q104" s="253">
        <f t="shared" si="61"/>
        <v>0</v>
      </c>
      <c r="R104" s="253">
        <f t="shared" si="61"/>
        <v>0</v>
      </c>
      <c r="S104" s="253">
        <f t="shared" si="61"/>
        <v>0</v>
      </c>
      <c r="T104" s="253">
        <f t="shared" si="61"/>
        <v>0</v>
      </c>
      <c r="U104" s="253">
        <f t="shared" si="61"/>
        <v>0</v>
      </c>
      <c r="V104" s="253">
        <f t="shared" si="61"/>
        <v>0</v>
      </c>
      <c r="W104" s="253">
        <f t="shared" si="58"/>
        <v>0</v>
      </c>
      <c r="X104" s="253">
        <f t="shared" si="58"/>
        <v>0</v>
      </c>
      <c r="Y104" s="253">
        <f t="shared" si="58"/>
        <v>0</v>
      </c>
      <c r="Z104" s="253">
        <f t="shared" si="58"/>
        <v>0</v>
      </c>
      <c r="AA104" s="253">
        <f t="shared" si="58"/>
        <v>0</v>
      </c>
      <c r="AB104" s="253">
        <f t="shared" si="58"/>
        <v>0</v>
      </c>
      <c r="AC104" s="253">
        <f t="shared" si="58"/>
        <v>0</v>
      </c>
      <c r="AD104" s="253">
        <f t="shared" si="58"/>
        <v>0</v>
      </c>
      <c r="AE104" s="253">
        <f t="shared" si="58"/>
        <v>0</v>
      </c>
      <c r="AF104" s="253">
        <f t="shared" si="58"/>
        <v>0</v>
      </c>
      <c r="AG104" s="253">
        <f t="shared" si="58"/>
        <v>0</v>
      </c>
      <c r="AH104" s="253">
        <f t="shared" si="58"/>
        <v>0</v>
      </c>
      <c r="AI104" s="253">
        <f t="shared" si="58"/>
        <v>0</v>
      </c>
      <c r="AJ104" s="253">
        <f t="shared" si="58"/>
        <v>0</v>
      </c>
      <c r="AK104" s="253">
        <f t="shared" si="58"/>
        <v>0</v>
      </c>
      <c r="AL104" s="253">
        <f t="shared" si="58"/>
        <v>0</v>
      </c>
      <c r="AM104" s="253">
        <f t="shared" si="58"/>
        <v>0</v>
      </c>
      <c r="AN104" s="253">
        <f t="shared" si="58"/>
        <v>0</v>
      </c>
      <c r="AO104" s="253">
        <f t="shared" si="58"/>
        <v>0</v>
      </c>
      <c r="AP104" s="253">
        <f t="shared" si="58"/>
        <v>0</v>
      </c>
      <c r="AQ104" s="253">
        <f t="shared" si="58"/>
        <v>0</v>
      </c>
      <c r="AR104" s="253">
        <f t="shared" si="58"/>
        <v>0</v>
      </c>
      <c r="AS104" s="253">
        <f t="shared" si="58"/>
        <v>0</v>
      </c>
      <c r="AT104" s="253">
        <f t="shared" si="58"/>
        <v>0</v>
      </c>
      <c r="AU104" s="253">
        <f t="shared" si="58"/>
        <v>0</v>
      </c>
      <c r="AV104" s="253">
        <f t="shared" si="58"/>
        <v>0</v>
      </c>
      <c r="AW104" s="253">
        <f t="shared" si="58"/>
        <v>0</v>
      </c>
      <c r="AX104" s="253">
        <f t="shared" si="58"/>
        <v>0</v>
      </c>
      <c r="AY104" s="253">
        <f t="shared" si="58"/>
        <v>0</v>
      </c>
      <c r="AZ104" s="253">
        <f t="shared" si="58"/>
        <v>0</v>
      </c>
      <c r="BA104" s="253">
        <f t="shared" si="58"/>
        <v>0</v>
      </c>
      <c r="BB104" s="253">
        <f t="shared" si="58"/>
        <v>0</v>
      </c>
      <c r="BC104" s="253">
        <f t="shared" si="58"/>
        <v>0</v>
      </c>
      <c r="BD104" s="253">
        <f t="shared" si="58"/>
        <v>0</v>
      </c>
      <c r="BE104" s="253">
        <f t="shared" si="58"/>
        <v>0</v>
      </c>
      <c r="BF104" s="253">
        <f t="shared" si="58"/>
        <v>0</v>
      </c>
      <c r="BG104" s="253">
        <f t="shared" si="58"/>
        <v>0</v>
      </c>
      <c r="BH104" s="253">
        <f t="shared" si="58"/>
        <v>0</v>
      </c>
      <c r="BI104" s="253">
        <f t="shared" si="58"/>
        <v>0</v>
      </c>
      <c r="BJ104" s="253">
        <f t="shared" si="58"/>
        <v>0</v>
      </c>
      <c r="BK104" s="253">
        <f t="shared" si="58"/>
        <v>0</v>
      </c>
      <c r="BL104" s="253">
        <f t="shared" si="58"/>
        <v>0</v>
      </c>
      <c r="BM104" s="253">
        <f t="shared" si="58"/>
        <v>0</v>
      </c>
      <c r="BN104" s="253">
        <f t="shared" si="58"/>
        <v>0</v>
      </c>
      <c r="BO104" s="253">
        <f t="shared" si="58"/>
        <v>0</v>
      </c>
      <c r="BP104" s="253">
        <f t="shared" si="58"/>
        <v>0</v>
      </c>
      <c r="BQ104" s="253">
        <f t="shared" si="58"/>
        <v>0</v>
      </c>
      <c r="BR104" s="253">
        <f t="shared" si="58"/>
        <v>0</v>
      </c>
      <c r="BS104" s="253">
        <f t="shared" si="58"/>
        <v>0</v>
      </c>
      <c r="BT104" s="253">
        <f t="shared" si="59"/>
        <v>0</v>
      </c>
      <c r="BU104" s="253">
        <f t="shared" si="59"/>
        <v>0</v>
      </c>
      <c r="BV104" s="253">
        <f t="shared" si="59"/>
        <v>0</v>
      </c>
      <c r="BW104" s="253">
        <f t="shared" si="59"/>
        <v>0</v>
      </c>
      <c r="BX104" s="253">
        <f t="shared" si="59"/>
        <v>0</v>
      </c>
      <c r="BY104" s="253">
        <f t="shared" si="59"/>
        <v>0</v>
      </c>
      <c r="BZ104" s="253">
        <f t="shared" si="59"/>
        <v>0</v>
      </c>
      <c r="CA104" s="253">
        <f t="shared" si="59"/>
        <v>0</v>
      </c>
      <c r="CB104" s="253">
        <f t="shared" si="59"/>
        <v>0</v>
      </c>
      <c r="CC104" s="253">
        <f t="shared" si="59"/>
        <v>0</v>
      </c>
      <c r="CD104" s="253">
        <f t="shared" si="59"/>
        <v>0</v>
      </c>
      <c r="CE104" s="253">
        <f t="shared" si="59"/>
        <v>0</v>
      </c>
      <c r="CF104" s="253">
        <f t="shared" si="59"/>
        <v>0</v>
      </c>
      <c r="CG104" s="253">
        <f t="shared" si="59"/>
        <v>0</v>
      </c>
      <c r="CH104" s="253">
        <f t="shared" si="59"/>
        <v>0</v>
      </c>
      <c r="CI104" s="253">
        <f t="shared" si="59"/>
        <v>0</v>
      </c>
      <c r="CJ104" s="253">
        <f t="shared" si="59"/>
        <v>0</v>
      </c>
      <c r="CK104" s="253">
        <f t="shared" si="59"/>
        <v>0</v>
      </c>
      <c r="CL104" s="253">
        <f t="shared" si="59"/>
        <v>0</v>
      </c>
      <c r="CM104" s="253">
        <f t="shared" si="59"/>
        <v>0</v>
      </c>
      <c r="CN104" s="253">
        <f t="shared" si="59"/>
        <v>0</v>
      </c>
      <c r="CO104" s="253">
        <f t="shared" si="59"/>
        <v>0</v>
      </c>
      <c r="CP104" s="253">
        <f t="shared" si="59"/>
        <v>0</v>
      </c>
      <c r="CQ104" s="253">
        <f t="shared" si="59"/>
        <v>0</v>
      </c>
      <c r="CR104" s="253">
        <f t="shared" si="59"/>
        <v>0</v>
      </c>
      <c r="CS104" s="253">
        <f t="shared" si="59"/>
        <v>0</v>
      </c>
      <c r="CT104" s="253">
        <f t="shared" si="59"/>
        <v>0</v>
      </c>
      <c r="CU104" s="253">
        <f t="shared" si="59"/>
        <v>0</v>
      </c>
      <c r="CV104" s="253">
        <f t="shared" si="59"/>
        <v>0</v>
      </c>
      <c r="CW104" s="253">
        <f t="shared" si="59"/>
        <v>0</v>
      </c>
      <c r="CX104" s="253">
        <f t="shared" si="59"/>
        <v>0</v>
      </c>
      <c r="CY104" s="253">
        <f t="shared" si="59"/>
        <v>0</v>
      </c>
      <c r="CZ104" s="253">
        <f t="shared" si="59"/>
        <v>0</v>
      </c>
      <c r="DA104" s="253">
        <f t="shared" si="59"/>
        <v>0</v>
      </c>
      <c r="DB104" s="253">
        <f t="shared" si="59"/>
        <v>0</v>
      </c>
      <c r="DC104" s="253">
        <f t="shared" si="59"/>
        <v>0</v>
      </c>
      <c r="DD104" s="253">
        <f t="shared" si="59"/>
        <v>0</v>
      </c>
      <c r="DE104" s="253">
        <f t="shared" si="59"/>
        <v>0</v>
      </c>
      <c r="DF104" s="253">
        <f t="shared" si="59"/>
        <v>0</v>
      </c>
      <c r="DG104" s="253">
        <f t="shared" si="59"/>
        <v>0</v>
      </c>
      <c r="DH104" s="253">
        <f t="shared" si="59"/>
        <v>0</v>
      </c>
      <c r="DI104" s="253">
        <f t="shared" si="59"/>
        <v>0</v>
      </c>
      <c r="DJ104" s="253">
        <f t="shared" si="59"/>
        <v>0</v>
      </c>
      <c r="DK104" s="253">
        <f t="shared" si="59"/>
        <v>0</v>
      </c>
      <c r="DL104" s="253">
        <f t="shared" si="59"/>
        <v>0</v>
      </c>
      <c r="DM104" s="253">
        <f t="shared" si="59"/>
        <v>0</v>
      </c>
      <c r="DN104" s="253">
        <f t="shared" si="59"/>
        <v>0</v>
      </c>
      <c r="DO104" s="253">
        <f t="shared" si="59"/>
        <v>0</v>
      </c>
      <c r="DP104" s="253">
        <f t="shared" si="59"/>
        <v>0</v>
      </c>
      <c r="DQ104" s="253">
        <f t="shared" si="59"/>
        <v>0</v>
      </c>
      <c r="DR104" s="253">
        <f t="shared" si="59"/>
        <v>0</v>
      </c>
      <c r="DS104" s="253">
        <f t="shared" si="59"/>
        <v>0</v>
      </c>
      <c r="DT104" s="253">
        <f t="shared" si="59"/>
        <v>0</v>
      </c>
      <c r="DU104" s="253">
        <f t="shared" si="59"/>
        <v>0</v>
      </c>
      <c r="DV104" s="253">
        <f t="shared" si="59"/>
        <v>0</v>
      </c>
    </row>
    <row r="105" spans="3:126" ht="15.6" thickTop="1" thickBot="1">
      <c r="C105" s="294" t="str">
        <f t="shared" si="60"/>
        <v>Prodotto/Servizio 3</v>
      </c>
      <c r="G105" s="253">
        <f t="shared" si="61"/>
        <v>0</v>
      </c>
      <c r="H105" s="253">
        <f t="shared" si="61"/>
        <v>0</v>
      </c>
      <c r="I105" s="253">
        <f t="shared" si="61"/>
        <v>0</v>
      </c>
      <c r="J105" s="253">
        <f t="shared" si="61"/>
        <v>0</v>
      </c>
      <c r="K105" s="253">
        <f t="shared" si="61"/>
        <v>0</v>
      </c>
      <c r="L105" s="253">
        <f t="shared" si="61"/>
        <v>0</v>
      </c>
      <c r="M105" s="253">
        <f t="shared" si="61"/>
        <v>0</v>
      </c>
      <c r="N105" s="253">
        <f t="shared" si="61"/>
        <v>0</v>
      </c>
      <c r="O105" s="253">
        <f t="shared" si="61"/>
        <v>0</v>
      </c>
      <c r="P105" s="253">
        <f t="shared" si="61"/>
        <v>0</v>
      </c>
      <c r="Q105" s="253">
        <f t="shared" si="61"/>
        <v>0</v>
      </c>
      <c r="R105" s="253">
        <f t="shared" si="61"/>
        <v>0</v>
      </c>
      <c r="S105" s="253">
        <f t="shared" si="61"/>
        <v>0</v>
      </c>
      <c r="T105" s="253">
        <f t="shared" si="61"/>
        <v>0</v>
      </c>
      <c r="U105" s="253">
        <f t="shared" si="61"/>
        <v>0</v>
      </c>
      <c r="V105" s="253">
        <f t="shared" si="61"/>
        <v>0</v>
      </c>
      <c r="W105" s="253">
        <f t="shared" si="58"/>
        <v>0</v>
      </c>
      <c r="X105" s="253">
        <f t="shared" si="58"/>
        <v>0</v>
      </c>
      <c r="Y105" s="253">
        <f t="shared" si="58"/>
        <v>0</v>
      </c>
      <c r="Z105" s="253">
        <f t="shared" si="58"/>
        <v>0</v>
      </c>
      <c r="AA105" s="253">
        <f t="shared" si="58"/>
        <v>0</v>
      </c>
      <c r="AB105" s="253">
        <f t="shared" si="58"/>
        <v>0</v>
      </c>
      <c r="AC105" s="253">
        <f t="shared" si="58"/>
        <v>0</v>
      </c>
      <c r="AD105" s="253">
        <f t="shared" si="58"/>
        <v>0</v>
      </c>
      <c r="AE105" s="253">
        <f t="shared" si="58"/>
        <v>0</v>
      </c>
      <c r="AF105" s="253">
        <f t="shared" si="58"/>
        <v>0</v>
      </c>
      <c r="AG105" s="253">
        <f t="shared" si="58"/>
        <v>0</v>
      </c>
      <c r="AH105" s="253">
        <f t="shared" si="58"/>
        <v>0</v>
      </c>
      <c r="AI105" s="253">
        <f t="shared" si="58"/>
        <v>0</v>
      </c>
      <c r="AJ105" s="253">
        <f t="shared" si="58"/>
        <v>0</v>
      </c>
      <c r="AK105" s="253">
        <f t="shared" si="58"/>
        <v>0</v>
      </c>
      <c r="AL105" s="253">
        <f t="shared" si="58"/>
        <v>0</v>
      </c>
      <c r="AM105" s="253">
        <f t="shared" si="58"/>
        <v>0</v>
      </c>
      <c r="AN105" s="253">
        <f t="shared" si="58"/>
        <v>0</v>
      </c>
      <c r="AO105" s="253">
        <f t="shared" si="58"/>
        <v>0</v>
      </c>
      <c r="AP105" s="253">
        <f t="shared" si="58"/>
        <v>0</v>
      </c>
      <c r="AQ105" s="253">
        <f t="shared" si="58"/>
        <v>0</v>
      </c>
      <c r="AR105" s="253">
        <f t="shared" si="58"/>
        <v>0</v>
      </c>
      <c r="AS105" s="253">
        <f t="shared" si="58"/>
        <v>0</v>
      </c>
      <c r="AT105" s="253">
        <f t="shared" si="58"/>
        <v>0</v>
      </c>
      <c r="AU105" s="253">
        <f t="shared" si="58"/>
        <v>0</v>
      </c>
      <c r="AV105" s="253">
        <f t="shared" si="58"/>
        <v>0</v>
      </c>
      <c r="AW105" s="253">
        <f t="shared" si="58"/>
        <v>0</v>
      </c>
      <c r="AX105" s="253">
        <f t="shared" si="58"/>
        <v>0</v>
      </c>
      <c r="AY105" s="253">
        <f t="shared" si="58"/>
        <v>0</v>
      </c>
      <c r="AZ105" s="253">
        <f t="shared" si="58"/>
        <v>0</v>
      </c>
      <c r="BA105" s="253">
        <f t="shared" si="58"/>
        <v>0</v>
      </c>
      <c r="BB105" s="253">
        <f t="shared" si="58"/>
        <v>0</v>
      </c>
      <c r="BC105" s="253">
        <f t="shared" si="58"/>
        <v>0</v>
      </c>
      <c r="BD105" s="253">
        <f t="shared" si="58"/>
        <v>0</v>
      </c>
      <c r="BE105" s="253">
        <f t="shared" si="58"/>
        <v>0</v>
      </c>
      <c r="BF105" s="253">
        <f t="shared" si="58"/>
        <v>0</v>
      </c>
      <c r="BG105" s="253">
        <f t="shared" si="58"/>
        <v>0</v>
      </c>
      <c r="BH105" s="253">
        <f t="shared" si="58"/>
        <v>0</v>
      </c>
      <c r="BI105" s="253">
        <f t="shared" si="58"/>
        <v>0</v>
      </c>
      <c r="BJ105" s="253">
        <f t="shared" si="58"/>
        <v>0</v>
      </c>
      <c r="BK105" s="253">
        <f t="shared" si="58"/>
        <v>0</v>
      </c>
      <c r="BL105" s="253">
        <f t="shared" si="58"/>
        <v>0</v>
      </c>
      <c r="BM105" s="253">
        <f t="shared" si="58"/>
        <v>0</v>
      </c>
      <c r="BN105" s="253">
        <f t="shared" si="58"/>
        <v>0</v>
      </c>
      <c r="BO105" s="253">
        <f t="shared" si="58"/>
        <v>0</v>
      </c>
      <c r="BP105" s="253">
        <f t="shared" si="58"/>
        <v>0</v>
      </c>
      <c r="BQ105" s="253">
        <f t="shared" si="58"/>
        <v>0</v>
      </c>
      <c r="BR105" s="253">
        <f t="shared" si="58"/>
        <v>0</v>
      </c>
      <c r="BS105" s="253">
        <f t="shared" si="58"/>
        <v>0</v>
      </c>
      <c r="BT105" s="253">
        <f t="shared" si="59"/>
        <v>0</v>
      </c>
      <c r="BU105" s="253">
        <f t="shared" si="59"/>
        <v>0</v>
      </c>
      <c r="BV105" s="253">
        <f t="shared" si="59"/>
        <v>0</v>
      </c>
      <c r="BW105" s="253">
        <f t="shared" si="59"/>
        <v>0</v>
      </c>
      <c r="BX105" s="253">
        <f t="shared" si="59"/>
        <v>0</v>
      </c>
      <c r="BY105" s="253">
        <f t="shared" si="59"/>
        <v>0</v>
      </c>
      <c r="BZ105" s="253">
        <f t="shared" si="59"/>
        <v>0</v>
      </c>
      <c r="CA105" s="253">
        <f t="shared" si="59"/>
        <v>0</v>
      </c>
      <c r="CB105" s="253">
        <f t="shared" si="59"/>
        <v>0</v>
      </c>
      <c r="CC105" s="253">
        <f t="shared" si="59"/>
        <v>0</v>
      </c>
      <c r="CD105" s="253">
        <f t="shared" si="59"/>
        <v>0</v>
      </c>
      <c r="CE105" s="253">
        <f t="shared" si="59"/>
        <v>0</v>
      </c>
      <c r="CF105" s="253">
        <f t="shared" si="59"/>
        <v>0</v>
      </c>
      <c r="CG105" s="253">
        <f t="shared" si="59"/>
        <v>0</v>
      </c>
      <c r="CH105" s="253">
        <f t="shared" si="59"/>
        <v>0</v>
      </c>
      <c r="CI105" s="253">
        <f t="shared" si="59"/>
        <v>0</v>
      </c>
      <c r="CJ105" s="253">
        <f t="shared" si="59"/>
        <v>0</v>
      </c>
      <c r="CK105" s="253">
        <f t="shared" si="59"/>
        <v>0</v>
      </c>
      <c r="CL105" s="253">
        <f t="shared" si="59"/>
        <v>0</v>
      </c>
      <c r="CM105" s="253">
        <f t="shared" si="59"/>
        <v>0</v>
      </c>
      <c r="CN105" s="253">
        <f t="shared" si="59"/>
        <v>0</v>
      </c>
      <c r="CO105" s="253">
        <f t="shared" si="59"/>
        <v>0</v>
      </c>
      <c r="CP105" s="253">
        <f t="shared" si="59"/>
        <v>0</v>
      </c>
      <c r="CQ105" s="253">
        <f t="shared" si="59"/>
        <v>0</v>
      </c>
      <c r="CR105" s="253">
        <f t="shared" si="59"/>
        <v>0</v>
      </c>
      <c r="CS105" s="253">
        <f t="shared" si="59"/>
        <v>0</v>
      </c>
      <c r="CT105" s="253">
        <f t="shared" si="59"/>
        <v>0</v>
      </c>
      <c r="CU105" s="253">
        <f t="shared" si="59"/>
        <v>0</v>
      </c>
      <c r="CV105" s="253">
        <f t="shared" si="59"/>
        <v>0</v>
      </c>
      <c r="CW105" s="253">
        <f t="shared" si="59"/>
        <v>0</v>
      </c>
      <c r="CX105" s="253">
        <f t="shared" si="59"/>
        <v>0</v>
      </c>
      <c r="CY105" s="253">
        <f t="shared" si="59"/>
        <v>0</v>
      </c>
      <c r="CZ105" s="253">
        <f t="shared" si="59"/>
        <v>0</v>
      </c>
      <c r="DA105" s="253">
        <f t="shared" si="59"/>
        <v>0</v>
      </c>
      <c r="DB105" s="253">
        <f t="shared" si="59"/>
        <v>0</v>
      </c>
      <c r="DC105" s="253">
        <f t="shared" si="59"/>
        <v>0</v>
      </c>
      <c r="DD105" s="253">
        <f t="shared" si="59"/>
        <v>0</v>
      </c>
      <c r="DE105" s="253">
        <f t="shared" si="59"/>
        <v>0</v>
      </c>
      <c r="DF105" s="253">
        <f t="shared" si="59"/>
        <v>0</v>
      </c>
      <c r="DG105" s="253">
        <f t="shared" si="59"/>
        <v>0</v>
      </c>
      <c r="DH105" s="253">
        <f t="shared" si="59"/>
        <v>0</v>
      </c>
      <c r="DI105" s="253">
        <f t="shared" si="59"/>
        <v>0</v>
      </c>
      <c r="DJ105" s="253">
        <f t="shared" si="59"/>
        <v>0</v>
      </c>
      <c r="DK105" s="253">
        <f t="shared" si="59"/>
        <v>0</v>
      </c>
      <c r="DL105" s="253">
        <f t="shared" si="59"/>
        <v>0</v>
      </c>
      <c r="DM105" s="253">
        <f t="shared" si="59"/>
        <v>0</v>
      </c>
      <c r="DN105" s="253">
        <f t="shared" si="59"/>
        <v>0</v>
      </c>
      <c r="DO105" s="253">
        <f t="shared" si="59"/>
        <v>0</v>
      </c>
      <c r="DP105" s="253">
        <f t="shared" si="59"/>
        <v>0</v>
      </c>
      <c r="DQ105" s="253">
        <f t="shared" si="59"/>
        <v>0</v>
      </c>
      <c r="DR105" s="253">
        <f t="shared" si="59"/>
        <v>0</v>
      </c>
      <c r="DS105" s="253">
        <f t="shared" si="59"/>
        <v>0</v>
      </c>
      <c r="DT105" s="253">
        <f t="shared" si="59"/>
        <v>0</v>
      </c>
      <c r="DU105" s="253">
        <f t="shared" si="59"/>
        <v>0</v>
      </c>
      <c r="DV105" s="253">
        <f t="shared" si="59"/>
        <v>0</v>
      </c>
    </row>
    <row r="106" spans="3:126" ht="15.6" thickTop="1" thickBot="1">
      <c r="C106" s="294" t="str">
        <f t="shared" si="60"/>
        <v>Prodotto/Servizio 4</v>
      </c>
      <c r="G106" s="253">
        <f t="shared" si="61"/>
        <v>0</v>
      </c>
      <c r="H106" s="253">
        <f t="shared" si="58"/>
        <v>0</v>
      </c>
      <c r="I106" s="253">
        <f t="shared" si="58"/>
        <v>0</v>
      </c>
      <c r="J106" s="253">
        <f t="shared" si="58"/>
        <v>0</v>
      </c>
      <c r="K106" s="253">
        <f t="shared" si="58"/>
        <v>0</v>
      </c>
      <c r="L106" s="253">
        <f t="shared" si="58"/>
        <v>0</v>
      </c>
      <c r="M106" s="253">
        <f t="shared" si="58"/>
        <v>0</v>
      </c>
      <c r="N106" s="253">
        <f t="shared" si="58"/>
        <v>0</v>
      </c>
      <c r="O106" s="253">
        <f t="shared" si="58"/>
        <v>0</v>
      </c>
      <c r="P106" s="253">
        <f t="shared" si="58"/>
        <v>0</v>
      </c>
      <c r="Q106" s="253">
        <f t="shared" si="58"/>
        <v>0</v>
      </c>
      <c r="R106" s="253">
        <f t="shared" si="58"/>
        <v>0</v>
      </c>
      <c r="S106" s="253">
        <f t="shared" si="58"/>
        <v>0</v>
      </c>
      <c r="T106" s="253">
        <f t="shared" si="58"/>
        <v>0</v>
      </c>
      <c r="U106" s="253">
        <f t="shared" si="58"/>
        <v>0</v>
      </c>
      <c r="V106" s="253">
        <f t="shared" si="58"/>
        <v>0</v>
      </c>
      <c r="W106" s="253">
        <f t="shared" si="58"/>
        <v>0</v>
      </c>
      <c r="X106" s="253">
        <f t="shared" si="58"/>
        <v>0</v>
      </c>
      <c r="Y106" s="253">
        <f t="shared" si="58"/>
        <v>0</v>
      </c>
      <c r="Z106" s="253">
        <f t="shared" si="58"/>
        <v>0</v>
      </c>
      <c r="AA106" s="253">
        <f t="shared" si="58"/>
        <v>0</v>
      </c>
      <c r="AB106" s="253">
        <f t="shared" si="58"/>
        <v>0</v>
      </c>
      <c r="AC106" s="253">
        <f t="shared" si="58"/>
        <v>0</v>
      </c>
      <c r="AD106" s="253">
        <f t="shared" si="58"/>
        <v>0</v>
      </c>
      <c r="AE106" s="253">
        <f t="shared" si="58"/>
        <v>0</v>
      </c>
      <c r="AF106" s="253">
        <f t="shared" si="58"/>
        <v>0</v>
      </c>
      <c r="AG106" s="253">
        <f t="shared" si="58"/>
        <v>0</v>
      </c>
      <c r="AH106" s="253">
        <f t="shared" si="58"/>
        <v>0</v>
      </c>
      <c r="AI106" s="253">
        <f t="shared" si="58"/>
        <v>0</v>
      </c>
      <c r="AJ106" s="253">
        <f t="shared" si="58"/>
        <v>0</v>
      </c>
      <c r="AK106" s="253">
        <f t="shared" si="58"/>
        <v>0</v>
      </c>
      <c r="AL106" s="253">
        <f t="shared" si="58"/>
        <v>0</v>
      </c>
      <c r="AM106" s="253">
        <f t="shared" si="58"/>
        <v>0</v>
      </c>
      <c r="AN106" s="253">
        <f t="shared" si="58"/>
        <v>0</v>
      </c>
      <c r="AO106" s="253">
        <f t="shared" si="58"/>
        <v>0</v>
      </c>
      <c r="AP106" s="253">
        <f t="shared" si="58"/>
        <v>0</v>
      </c>
      <c r="AQ106" s="253">
        <f t="shared" si="58"/>
        <v>0</v>
      </c>
      <c r="AR106" s="253">
        <f t="shared" si="58"/>
        <v>0</v>
      </c>
      <c r="AS106" s="253">
        <f t="shared" si="58"/>
        <v>0</v>
      </c>
      <c r="AT106" s="253">
        <f t="shared" si="58"/>
        <v>0</v>
      </c>
      <c r="AU106" s="253">
        <f t="shared" si="58"/>
        <v>0</v>
      </c>
      <c r="AV106" s="253">
        <f t="shared" si="58"/>
        <v>0</v>
      </c>
      <c r="AW106" s="253">
        <f t="shared" si="58"/>
        <v>0</v>
      </c>
      <c r="AX106" s="253">
        <f t="shared" si="58"/>
        <v>0</v>
      </c>
      <c r="AY106" s="253">
        <f t="shared" si="58"/>
        <v>0</v>
      </c>
      <c r="AZ106" s="253">
        <f t="shared" si="58"/>
        <v>0</v>
      </c>
      <c r="BA106" s="253">
        <f t="shared" si="58"/>
        <v>0</v>
      </c>
      <c r="BB106" s="253">
        <f t="shared" si="58"/>
        <v>0</v>
      </c>
      <c r="BC106" s="253">
        <f t="shared" si="58"/>
        <v>0</v>
      </c>
      <c r="BD106" s="253">
        <f t="shared" si="58"/>
        <v>0</v>
      </c>
      <c r="BE106" s="253">
        <f t="shared" si="58"/>
        <v>0</v>
      </c>
      <c r="BF106" s="253">
        <f t="shared" si="58"/>
        <v>0</v>
      </c>
      <c r="BG106" s="253">
        <f t="shared" si="58"/>
        <v>0</v>
      </c>
      <c r="BH106" s="253">
        <f t="shared" si="58"/>
        <v>0</v>
      </c>
      <c r="BI106" s="253">
        <f t="shared" si="58"/>
        <v>0</v>
      </c>
      <c r="BJ106" s="253">
        <f t="shared" si="58"/>
        <v>0</v>
      </c>
      <c r="BK106" s="253">
        <f t="shared" si="58"/>
        <v>0</v>
      </c>
      <c r="BL106" s="253">
        <f t="shared" si="58"/>
        <v>0</v>
      </c>
      <c r="BM106" s="253">
        <f t="shared" si="58"/>
        <v>0</v>
      </c>
      <c r="BN106" s="253">
        <f t="shared" si="58"/>
        <v>0</v>
      </c>
      <c r="BO106" s="253">
        <f t="shared" si="58"/>
        <v>0</v>
      </c>
      <c r="BP106" s="253">
        <f t="shared" si="58"/>
        <v>0</v>
      </c>
      <c r="BQ106" s="253">
        <f t="shared" si="58"/>
        <v>0</v>
      </c>
      <c r="BR106" s="253">
        <f t="shared" si="58"/>
        <v>0</v>
      </c>
      <c r="BS106" s="253">
        <f t="shared" si="58"/>
        <v>0</v>
      </c>
      <c r="BT106" s="253">
        <f t="shared" si="59"/>
        <v>0</v>
      </c>
      <c r="BU106" s="253">
        <f t="shared" si="59"/>
        <v>0</v>
      </c>
      <c r="BV106" s="253">
        <f t="shared" si="59"/>
        <v>0</v>
      </c>
      <c r="BW106" s="253">
        <f t="shared" si="59"/>
        <v>0</v>
      </c>
      <c r="BX106" s="253">
        <f t="shared" si="59"/>
        <v>0</v>
      </c>
      <c r="BY106" s="253">
        <f t="shared" si="59"/>
        <v>0</v>
      </c>
      <c r="BZ106" s="253">
        <f t="shared" si="59"/>
        <v>0</v>
      </c>
      <c r="CA106" s="253">
        <f t="shared" si="59"/>
        <v>0</v>
      </c>
      <c r="CB106" s="253">
        <f t="shared" si="59"/>
        <v>0</v>
      </c>
      <c r="CC106" s="253">
        <f t="shared" si="59"/>
        <v>0</v>
      </c>
      <c r="CD106" s="253">
        <f t="shared" si="59"/>
        <v>0</v>
      </c>
      <c r="CE106" s="253">
        <f t="shared" si="59"/>
        <v>0</v>
      </c>
      <c r="CF106" s="253">
        <f t="shared" si="59"/>
        <v>0</v>
      </c>
      <c r="CG106" s="253">
        <f t="shared" si="59"/>
        <v>0</v>
      </c>
      <c r="CH106" s="253">
        <f t="shared" si="59"/>
        <v>0</v>
      </c>
      <c r="CI106" s="253">
        <f t="shared" si="59"/>
        <v>0</v>
      </c>
      <c r="CJ106" s="253">
        <f t="shared" si="59"/>
        <v>0</v>
      </c>
      <c r="CK106" s="253">
        <f t="shared" si="59"/>
        <v>0</v>
      </c>
      <c r="CL106" s="253">
        <f t="shared" si="59"/>
        <v>0</v>
      </c>
      <c r="CM106" s="253">
        <f t="shared" si="59"/>
        <v>0</v>
      </c>
      <c r="CN106" s="253">
        <f t="shared" si="59"/>
        <v>0</v>
      </c>
      <c r="CO106" s="253">
        <f t="shared" si="59"/>
        <v>0</v>
      </c>
      <c r="CP106" s="253">
        <f t="shared" si="59"/>
        <v>0</v>
      </c>
      <c r="CQ106" s="253">
        <f t="shared" si="59"/>
        <v>0</v>
      </c>
      <c r="CR106" s="253">
        <f t="shared" si="59"/>
        <v>0</v>
      </c>
      <c r="CS106" s="253">
        <f t="shared" si="59"/>
        <v>0</v>
      </c>
      <c r="CT106" s="253">
        <f t="shared" si="59"/>
        <v>0</v>
      </c>
      <c r="CU106" s="253">
        <f t="shared" si="59"/>
        <v>0</v>
      </c>
      <c r="CV106" s="253">
        <f t="shared" si="59"/>
        <v>0</v>
      </c>
      <c r="CW106" s="253">
        <f t="shared" si="59"/>
        <v>0</v>
      </c>
      <c r="CX106" s="253">
        <f t="shared" si="59"/>
        <v>0</v>
      </c>
      <c r="CY106" s="253">
        <f t="shared" si="59"/>
        <v>0</v>
      </c>
      <c r="CZ106" s="253">
        <f t="shared" si="59"/>
        <v>0</v>
      </c>
      <c r="DA106" s="253">
        <f t="shared" si="59"/>
        <v>0</v>
      </c>
      <c r="DB106" s="253">
        <f t="shared" si="59"/>
        <v>0</v>
      </c>
      <c r="DC106" s="253">
        <f t="shared" si="59"/>
        <v>0</v>
      </c>
      <c r="DD106" s="253">
        <f t="shared" si="59"/>
        <v>0</v>
      </c>
      <c r="DE106" s="253">
        <f t="shared" si="59"/>
        <v>0</v>
      </c>
      <c r="DF106" s="253">
        <f t="shared" si="59"/>
        <v>0</v>
      </c>
      <c r="DG106" s="253">
        <f t="shared" si="59"/>
        <v>0</v>
      </c>
      <c r="DH106" s="253">
        <f t="shared" si="59"/>
        <v>0</v>
      </c>
      <c r="DI106" s="253">
        <f t="shared" si="59"/>
        <v>0</v>
      </c>
      <c r="DJ106" s="253">
        <f t="shared" si="59"/>
        <v>0</v>
      </c>
      <c r="DK106" s="253">
        <f t="shared" si="59"/>
        <v>0</v>
      </c>
      <c r="DL106" s="253">
        <f t="shared" si="59"/>
        <v>0</v>
      </c>
      <c r="DM106" s="253">
        <f t="shared" si="59"/>
        <v>0</v>
      </c>
      <c r="DN106" s="253">
        <f t="shared" si="59"/>
        <v>0</v>
      </c>
      <c r="DO106" s="253">
        <f t="shared" si="59"/>
        <v>0</v>
      </c>
      <c r="DP106" s="253">
        <f t="shared" si="59"/>
        <v>0</v>
      </c>
      <c r="DQ106" s="253">
        <f t="shared" si="59"/>
        <v>0</v>
      </c>
      <c r="DR106" s="253">
        <f t="shared" si="59"/>
        <v>0</v>
      </c>
      <c r="DS106" s="253">
        <f t="shared" si="59"/>
        <v>0</v>
      </c>
      <c r="DT106" s="253">
        <f t="shared" si="59"/>
        <v>0</v>
      </c>
      <c r="DU106" s="253">
        <f t="shared" si="59"/>
        <v>0</v>
      </c>
      <c r="DV106" s="253">
        <f t="shared" si="59"/>
        <v>0</v>
      </c>
    </row>
    <row r="107" spans="3:126" ht="15.6" thickTop="1" thickBot="1">
      <c r="C107" s="294" t="str">
        <f t="shared" si="60"/>
        <v>Prodotto/Servizio 5</v>
      </c>
      <c r="G107" s="253">
        <f t="shared" si="61"/>
        <v>0</v>
      </c>
      <c r="H107" s="253">
        <f t="shared" si="58"/>
        <v>0</v>
      </c>
      <c r="I107" s="253">
        <f t="shared" si="58"/>
        <v>0</v>
      </c>
      <c r="J107" s="253">
        <f t="shared" si="58"/>
        <v>0</v>
      </c>
      <c r="K107" s="253">
        <f t="shared" si="58"/>
        <v>0</v>
      </c>
      <c r="L107" s="253">
        <f t="shared" si="58"/>
        <v>0</v>
      </c>
      <c r="M107" s="253">
        <f t="shared" si="58"/>
        <v>0</v>
      </c>
      <c r="N107" s="253">
        <f t="shared" si="58"/>
        <v>0</v>
      </c>
      <c r="O107" s="253">
        <f t="shared" si="58"/>
        <v>0</v>
      </c>
      <c r="P107" s="253">
        <f t="shared" si="58"/>
        <v>0</v>
      </c>
      <c r="Q107" s="253">
        <f t="shared" si="58"/>
        <v>0</v>
      </c>
      <c r="R107" s="253">
        <f t="shared" si="58"/>
        <v>0</v>
      </c>
      <c r="S107" s="253">
        <f t="shared" si="58"/>
        <v>0</v>
      </c>
      <c r="T107" s="253">
        <f t="shared" si="58"/>
        <v>0</v>
      </c>
      <c r="U107" s="253">
        <f t="shared" si="58"/>
        <v>0</v>
      </c>
      <c r="V107" s="253">
        <f t="shared" si="58"/>
        <v>0</v>
      </c>
      <c r="W107" s="253">
        <f t="shared" si="58"/>
        <v>0</v>
      </c>
      <c r="X107" s="253">
        <f t="shared" si="58"/>
        <v>0</v>
      </c>
      <c r="Y107" s="253">
        <f t="shared" si="58"/>
        <v>0</v>
      </c>
      <c r="Z107" s="253">
        <f t="shared" si="58"/>
        <v>0</v>
      </c>
      <c r="AA107" s="253">
        <f t="shared" si="58"/>
        <v>0</v>
      </c>
      <c r="AB107" s="253">
        <f t="shared" si="58"/>
        <v>0</v>
      </c>
      <c r="AC107" s="253">
        <f t="shared" si="58"/>
        <v>0</v>
      </c>
      <c r="AD107" s="253">
        <f t="shared" si="58"/>
        <v>0</v>
      </c>
      <c r="AE107" s="253">
        <f t="shared" si="58"/>
        <v>0</v>
      </c>
      <c r="AF107" s="253">
        <f t="shared" si="58"/>
        <v>0</v>
      </c>
      <c r="AG107" s="253">
        <f t="shared" si="58"/>
        <v>0</v>
      </c>
      <c r="AH107" s="253">
        <f t="shared" si="58"/>
        <v>0</v>
      </c>
      <c r="AI107" s="253">
        <f t="shared" si="58"/>
        <v>0</v>
      </c>
      <c r="AJ107" s="253">
        <f t="shared" si="58"/>
        <v>0</v>
      </c>
      <c r="AK107" s="253">
        <f t="shared" ref="AK107:CV115" si="62">+AK11+AK43-AK75</f>
        <v>0</v>
      </c>
      <c r="AL107" s="253">
        <f t="shared" si="62"/>
        <v>0</v>
      </c>
      <c r="AM107" s="253">
        <f t="shared" si="62"/>
        <v>0</v>
      </c>
      <c r="AN107" s="253">
        <f t="shared" si="62"/>
        <v>0</v>
      </c>
      <c r="AO107" s="253">
        <f t="shared" si="62"/>
        <v>0</v>
      </c>
      <c r="AP107" s="253">
        <f t="shared" si="62"/>
        <v>0</v>
      </c>
      <c r="AQ107" s="253">
        <f t="shared" si="62"/>
        <v>0</v>
      </c>
      <c r="AR107" s="253">
        <f t="shared" si="62"/>
        <v>0</v>
      </c>
      <c r="AS107" s="253">
        <f t="shared" si="62"/>
        <v>0</v>
      </c>
      <c r="AT107" s="253">
        <f t="shared" si="62"/>
        <v>0</v>
      </c>
      <c r="AU107" s="253">
        <f t="shared" si="62"/>
        <v>0</v>
      </c>
      <c r="AV107" s="253">
        <f t="shared" si="62"/>
        <v>0</v>
      </c>
      <c r="AW107" s="253">
        <f t="shared" si="62"/>
        <v>0</v>
      </c>
      <c r="AX107" s="253">
        <f t="shared" si="62"/>
        <v>0</v>
      </c>
      <c r="AY107" s="253">
        <f t="shared" si="62"/>
        <v>0</v>
      </c>
      <c r="AZ107" s="253">
        <f t="shared" si="62"/>
        <v>0</v>
      </c>
      <c r="BA107" s="253">
        <f t="shared" si="62"/>
        <v>0</v>
      </c>
      <c r="BB107" s="253">
        <f t="shared" si="62"/>
        <v>0</v>
      </c>
      <c r="BC107" s="253">
        <f t="shared" si="62"/>
        <v>0</v>
      </c>
      <c r="BD107" s="253">
        <f t="shared" si="62"/>
        <v>0</v>
      </c>
      <c r="BE107" s="253">
        <f t="shared" si="62"/>
        <v>0</v>
      </c>
      <c r="BF107" s="253">
        <f t="shared" si="62"/>
        <v>0</v>
      </c>
      <c r="BG107" s="253">
        <f t="shared" si="62"/>
        <v>0</v>
      </c>
      <c r="BH107" s="253">
        <f t="shared" si="62"/>
        <v>0</v>
      </c>
      <c r="BI107" s="253">
        <f t="shared" si="62"/>
        <v>0</v>
      </c>
      <c r="BJ107" s="253">
        <f t="shared" si="62"/>
        <v>0</v>
      </c>
      <c r="BK107" s="253">
        <f t="shared" si="62"/>
        <v>0</v>
      </c>
      <c r="BL107" s="253">
        <f t="shared" si="62"/>
        <v>0</v>
      </c>
      <c r="BM107" s="253">
        <f t="shared" si="62"/>
        <v>0</v>
      </c>
      <c r="BN107" s="253">
        <f t="shared" si="62"/>
        <v>0</v>
      </c>
      <c r="BO107" s="253">
        <f t="shared" si="62"/>
        <v>0</v>
      </c>
      <c r="BP107" s="253">
        <f t="shared" si="62"/>
        <v>0</v>
      </c>
      <c r="BQ107" s="253">
        <f t="shared" si="62"/>
        <v>0</v>
      </c>
      <c r="BR107" s="253">
        <f t="shared" si="62"/>
        <v>0</v>
      </c>
      <c r="BS107" s="253">
        <f t="shared" si="62"/>
        <v>0</v>
      </c>
      <c r="BT107" s="253">
        <f t="shared" si="59"/>
        <v>0</v>
      </c>
      <c r="BU107" s="253">
        <f t="shared" si="59"/>
        <v>0</v>
      </c>
      <c r="BV107" s="253">
        <f t="shared" si="59"/>
        <v>0</v>
      </c>
      <c r="BW107" s="253">
        <f t="shared" si="59"/>
        <v>0</v>
      </c>
      <c r="BX107" s="253">
        <f t="shared" si="59"/>
        <v>0</v>
      </c>
      <c r="BY107" s="253">
        <f t="shared" si="59"/>
        <v>0</v>
      </c>
      <c r="BZ107" s="253">
        <f t="shared" si="59"/>
        <v>0</v>
      </c>
      <c r="CA107" s="253">
        <f t="shared" si="59"/>
        <v>0</v>
      </c>
      <c r="CB107" s="253">
        <f t="shared" si="59"/>
        <v>0</v>
      </c>
      <c r="CC107" s="253">
        <f t="shared" si="59"/>
        <v>0</v>
      </c>
      <c r="CD107" s="253">
        <f t="shared" si="59"/>
        <v>0</v>
      </c>
      <c r="CE107" s="253">
        <f t="shared" si="59"/>
        <v>0</v>
      </c>
      <c r="CF107" s="253">
        <f t="shared" si="59"/>
        <v>0</v>
      </c>
      <c r="CG107" s="253">
        <f t="shared" si="59"/>
        <v>0</v>
      </c>
      <c r="CH107" s="253">
        <f t="shared" si="59"/>
        <v>0</v>
      </c>
      <c r="CI107" s="253">
        <f t="shared" si="59"/>
        <v>0</v>
      </c>
      <c r="CJ107" s="253">
        <f t="shared" si="59"/>
        <v>0</v>
      </c>
      <c r="CK107" s="253">
        <f t="shared" si="59"/>
        <v>0</v>
      </c>
      <c r="CL107" s="253">
        <f t="shared" si="59"/>
        <v>0</v>
      </c>
      <c r="CM107" s="253">
        <f t="shared" si="59"/>
        <v>0</v>
      </c>
      <c r="CN107" s="253">
        <f t="shared" si="59"/>
        <v>0</v>
      </c>
      <c r="CO107" s="253">
        <f t="shared" si="59"/>
        <v>0</v>
      </c>
      <c r="CP107" s="253">
        <f t="shared" si="59"/>
        <v>0</v>
      </c>
      <c r="CQ107" s="253">
        <f t="shared" si="59"/>
        <v>0</v>
      </c>
      <c r="CR107" s="253">
        <f t="shared" si="59"/>
        <v>0</v>
      </c>
      <c r="CS107" s="253">
        <f t="shared" si="59"/>
        <v>0</v>
      </c>
      <c r="CT107" s="253">
        <f t="shared" si="59"/>
        <v>0</v>
      </c>
      <c r="CU107" s="253">
        <f t="shared" si="59"/>
        <v>0</v>
      </c>
      <c r="CV107" s="253">
        <f t="shared" si="59"/>
        <v>0</v>
      </c>
      <c r="CW107" s="253">
        <f t="shared" si="59"/>
        <v>0</v>
      </c>
      <c r="CX107" s="253">
        <f t="shared" si="59"/>
        <v>0</v>
      </c>
      <c r="CY107" s="253">
        <f t="shared" si="59"/>
        <v>0</v>
      </c>
      <c r="CZ107" s="253">
        <f t="shared" si="59"/>
        <v>0</v>
      </c>
      <c r="DA107" s="253">
        <f t="shared" si="59"/>
        <v>0</v>
      </c>
      <c r="DB107" s="253">
        <f t="shared" si="59"/>
        <v>0</v>
      </c>
      <c r="DC107" s="253">
        <f t="shared" ref="DC107:DV107" si="63">+DC11+DC43-DC75</f>
        <v>0</v>
      </c>
      <c r="DD107" s="253">
        <f t="shared" si="63"/>
        <v>0</v>
      </c>
      <c r="DE107" s="253">
        <f t="shared" si="63"/>
        <v>0</v>
      </c>
      <c r="DF107" s="253">
        <f t="shared" si="63"/>
        <v>0</v>
      </c>
      <c r="DG107" s="253">
        <f t="shared" si="63"/>
        <v>0</v>
      </c>
      <c r="DH107" s="253">
        <f t="shared" si="63"/>
        <v>0</v>
      </c>
      <c r="DI107" s="253">
        <f t="shared" si="63"/>
        <v>0</v>
      </c>
      <c r="DJ107" s="253">
        <f t="shared" si="63"/>
        <v>0</v>
      </c>
      <c r="DK107" s="253">
        <f t="shared" si="63"/>
        <v>0</v>
      </c>
      <c r="DL107" s="253">
        <f t="shared" si="63"/>
        <v>0</v>
      </c>
      <c r="DM107" s="253">
        <f t="shared" si="63"/>
        <v>0</v>
      </c>
      <c r="DN107" s="253">
        <f t="shared" si="63"/>
        <v>0</v>
      </c>
      <c r="DO107" s="253">
        <f t="shared" si="63"/>
        <v>0</v>
      </c>
      <c r="DP107" s="253">
        <f t="shared" si="63"/>
        <v>0</v>
      </c>
      <c r="DQ107" s="253">
        <f t="shared" si="63"/>
        <v>0</v>
      </c>
      <c r="DR107" s="253">
        <f t="shared" si="63"/>
        <v>0</v>
      </c>
      <c r="DS107" s="253">
        <f t="shared" si="63"/>
        <v>0</v>
      </c>
      <c r="DT107" s="253">
        <f t="shared" si="63"/>
        <v>0</v>
      </c>
      <c r="DU107" s="253">
        <f t="shared" si="63"/>
        <v>0</v>
      </c>
      <c r="DV107" s="253">
        <f t="shared" si="63"/>
        <v>0</v>
      </c>
    </row>
    <row r="108" spans="3:126" ht="15.6" thickTop="1" thickBot="1">
      <c r="C108" s="294" t="str">
        <f t="shared" si="60"/>
        <v>Prodotto/Servizio 6</v>
      </c>
      <c r="G108" s="253">
        <f t="shared" si="61"/>
        <v>0</v>
      </c>
      <c r="H108" s="253">
        <f t="shared" si="61"/>
        <v>0</v>
      </c>
      <c r="I108" s="253">
        <f t="shared" si="61"/>
        <v>0</v>
      </c>
      <c r="J108" s="253">
        <f t="shared" si="61"/>
        <v>0</v>
      </c>
      <c r="K108" s="253">
        <f t="shared" si="61"/>
        <v>0</v>
      </c>
      <c r="L108" s="253">
        <f t="shared" si="61"/>
        <v>0</v>
      </c>
      <c r="M108" s="253">
        <f t="shared" si="61"/>
        <v>0</v>
      </c>
      <c r="N108" s="253">
        <f t="shared" si="61"/>
        <v>0</v>
      </c>
      <c r="O108" s="253">
        <f t="shared" si="61"/>
        <v>0</v>
      </c>
      <c r="P108" s="253">
        <f t="shared" si="61"/>
        <v>0</v>
      </c>
      <c r="Q108" s="253">
        <f t="shared" si="61"/>
        <v>0</v>
      </c>
      <c r="R108" s="253">
        <f t="shared" si="61"/>
        <v>0</v>
      </c>
      <c r="S108" s="253">
        <f t="shared" si="61"/>
        <v>0</v>
      </c>
      <c r="T108" s="253">
        <f t="shared" si="61"/>
        <v>0</v>
      </c>
      <c r="U108" s="253">
        <f t="shared" si="61"/>
        <v>0</v>
      </c>
      <c r="V108" s="253">
        <f t="shared" si="61"/>
        <v>0</v>
      </c>
      <c r="W108" s="253">
        <f t="shared" ref="W108:CD112" si="64">+W12+W44-W76</f>
        <v>0</v>
      </c>
      <c r="X108" s="253">
        <f t="shared" si="64"/>
        <v>0</v>
      </c>
      <c r="Y108" s="253">
        <f t="shared" si="64"/>
        <v>0</v>
      </c>
      <c r="Z108" s="253">
        <f t="shared" si="64"/>
        <v>0</v>
      </c>
      <c r="AA108" s="253">
        <f t="shared" si="64"/>
        <v>0</v>
      </c>
      <c r="AB108" s="253">
        <f t="shared" si="64"/>
        <v>0</v>
      </c>
      <c r="AC108" s="253">
        <f t="shared" si="64"/>
        <v>0</v>
      </c>
      <c r="AD108" s="253">
        <f t="shared" si="64"/>
        <v>0</v>
      </c>
      <c r="AE108" s="253">
        <f t="shared" si="64"/>
        <v>0</v>
      </c>
      <c r="AF108" s="253">
        <f t="shared" si="64"/>
        <v>0</v>
      </c>
      <c r="AG108" s="253">
        <f t="shared" si="64"/>
        <v>0</v>
      </c>
      <c r="AH108" s="253">
        <f t="shared" si="64"/>
        <v>0</v>
      </c>
      <c r="AI108" s="253">
        <f t="shared" si="64"/>
        <v>0</v>
      </c>
      <c r="AJ108" s="253">
        <f t="shared" si="64"/>
        <v>0</v>
      </c>
      <c r="AK108" s="253">
        <f t="shared" si="64"/>
        <v>0</v>
      </c>
      <c r="AL108" s="253">
        <f t="shared" si="64"/>
        <v>0</v>
      </c>
      <c r="AM108" s="253">
        <f t="shared" si="64"/>
        <v>0</v>
      </c>
      <c r="AN108" s="253">
        <f t="shared" si="64"/>
        <v>0</v>
      </c>
      <c r="AO108" s="253">
        <f t="shared" si="64"/>
        <v>0</v>
      </c>
      <c r="AP108" s="253">
        <f t="shared" si="64"/>
        <v>0</v>
      </c>
      <c r="AQ108" s="253">
        <f t="shared" si="64"/>
        <v>0</v>
      </c>
      <c r="AR108" s="253">
        <f t="shared" si="64"/>
        <v>0</v>
      </c>
      <c r="AS108" s="253">
        <f t="shared" si="64"/>
        <v>0</v>
      </c>
      <c r="AT108" s="253">
        <f t="shared" si="64"/>
        <v>0</v>
      </c>
      <c r="AU108" s="253">
        <f t="shared" si="64"/>
        <v>0</v>
      </c>
      <c r="AV108" s="253">
        <f t="shared" si="64"/>
        <v>0</v>
      </c>
      <c r="AW108" s="253">
        <f t="shared" si="64"/>
        <v>0</v>
      </c>
      <c r="AX108" s="253">
        <f t="shared" si="64"/>
        <v>0</v>
      </c>
      <c r="AY108" s="253">
        <f t="shared" si="64"/>
        <v>0</v>
      </c>
      <c r="AZ108" s="253">
        <f t="shared" si="64"/>
        <v>0</v>
      </c>
      <c r="BA108" s="253">
        <f t="shared" si="64"/>
        <v>0</v>
      </c>
      <c r="BB108" s="253">
        <f t="shared" si="64"/>
        <v>0</v>
      </c>
      <c r="BC108" s="253">
        <f t="shared" si="64"/>
        <v>0</v>
      </c>
      <c r="BD108" s="253">
        <f t="shared" si="64"/>
        <v>0</v>
      </c>
      <c r="BE108" s="253">
        <f t="shared" si="64"/>
        <v>0</v>
      </c>
      <c r="BF108" s="253">
        <f t="shared" si="64"/>
        <v>0</v>
      </c>
      <c r="BG108" s="253">
        <f t="shared" si="64"/>
        <v>0</v>
      </c>
      <c r="BH108" s="253">
        <f t="shared" si="64"/>
        <v>0</v>
      </c>
      <c r="BI108" s="253">
        <f t="shared" si="64"/>
        <v>0</v>
      </c>
      <c r="BJ108" s="253">
        <f t="shared" si="64"/>
        <v>0</v>
      </c>
      <c r="BK108" s="253">
        <f t="shared" si="64"/>
        <v>0</v>
      </c>
      <c r="BL108" s="253">
        <f t="shared" si="64"/>
        <v>0</v>
      </c>
      <c r="BM108" s="253">
        <f t="shared" si="64"/>
        <v>0</v>
      </c>
      <c r="BN108" s="253">
        <f t="shared" si="64"/>
        <v>0</v>
      </c>
      <c r="BO108" s="253">
        <f t="shared" si="64"/>
        <v>0</v>
      </c>
      <c r="BP108" s="253">
        <f t="shared" si="64"/>
        <v>0</v>
      </c>
      <c r="BQ108" s="253">
        <f t="shared" si="64"/>
        <v>0</v>
      </c>
      <c r="BR108" s="253">
        <f t="shared" si="64"/>
        <v>0</v>
      </c>
      <c r="BS108" s="253">
        <f t="shared" si="62"/>
        <v>0</v>
      </c>
      <c r="BT108" s="253">
        <f t="shared" si="62"/>
        <v>0</v>
      </c>
      <c r="BU108" s="253">
        <f t="shared" si="62"/>
        <v>0</v>
      </c>
      <c r="BV108" s="253">
        <f t="shared" si="62"/>
        <v>0</v>
      </c>
      <c r="BW108" s="253">
        <f t="shared" si="62"/>
        <v>0</v>
      </c>
      <c r="BX108" s="253">
        <f t="shared" si="62"/>
        <v>0</v>
      </c>
      <c r="BY108" s="253">
        <f t="shared" si="62"/>
        <v>0</v>
      </c>
      <c r="BZ108" s="253">
        <f t="shared" si="62"/>
        <v>0</v>
      </c>
      <c r="CA108" s="253">
        <f t="shared" si="62"/>
        <v>0</v>
      </c>
      <c r="CB108" s="253">
        <f t="shared" si="62"/>
        <v>0</v>
      </c>
      <c r="CC108" s="253">
        <f t="shared" si="62"/>
        <v>0</v>
      </c>
      <c r="CD108" s="253">
        <f t="shared" si="62"/>
        <v>0</v>
      </c>
      <c r="CE108" s="253">
        <f t="shared" si="62"/>
        <v>0</v>
      </c>
      <c r="CF108" s="253">
        <f t="shared" si="62"/>
        <v>0</v>
      </c>
      <c r="CG108" s="253">
        <f t="shared" si="62"/>
        <v>0</v>
      </c>
      <c r="CH108" s="253">
        <f t="shared" si="62"/>
        <v>0</v>
      </c>
      <c r="CI108" s="253">
        <f t="shared" si="62"/>
        <v>0</v>
      </c>
      <c r="CJ108" s="253">
        <f t="shared" si="62"/>
        <v>0</v>
      </c>
      <c r="CK108" s="253">
        <f t="shared" si="62"/>
        <v>0</v>
      </c>
      <c r="CL108" s="253">
        <f t="shared" si="62"/>
        <v>0</v>
      </c>
      <c r="CM108" s="253">
        <f t="shared" si="62"/>
        <v>0</v>
      </c>
      <c r="CN108" s="253">
        <f t="shared" si="62"/>
        <v>0</v>
      </c>
      <c r="CO108" s="253">
        <f t="shared" si="62"/>
        <v>0</v>
      </c>
      <c r="CP108" s="253">
        <f t="shared" si="62"/>
        <v>0</v>
      </c>
      <c r="CQ108" s="253">
        <f t="shared" si="62"/>
        <v>0</v>
      </c>
      <c r="CR108" s="253">
        <f t="shared" si="62"/>
        <v>0</v>
      </c>
      <c r="CS108" s="253">
        <f t="shared" si="62"/>
        <v>0</v>
      </c>
      <c r="CT108" s="253">
        <f t="shared" si="62"/>
        <v>0</v>
      </c>
      <c r="CU108" s="253">
        <f t="shared" si="62"/>
        <v>0</v>
      </c>
      <c r="CV108" s="253">
        <f t="shared" si="62"/>
        <v>0</v>
      </c>
      <c r="CW108" s="253">
        <f t="shared" ref="CW108:DV115" si="65">+CW12+CW44-CW76</f>
        <v>0</v>
      </c>
      <c r="CX108" s="253">
        <f t="shared" si="65"/>
        <v>0</v>
      </c>
      <c r="CY108" s="253">
        <f t="shared" si="65"/>
        <v>0</v>
      </c>
      <c r="CZ108" s="253">
        <f t="shared" si="65"/>
        <v>0</v>
      </c>
      <c r="DA108" s="253">
        <f t="shared" si="65"/>
        <v>0</v>
      </c>
      <c r="DB108" s="253">
        <f t="shared" si="65"/>
        <v>0</v>
      </c>
      <c r="DC108" s="253">
        <f t="shared" si="65"/>
        <v>0</v>
      </c>
      <c r="DD108" s="253">
        <f t="shared" si="65"/>
        <v>0</v>
      </c>
      <c r="DE108" s="253">
        <f t="shared" si="65"/>
        <v>0</v>
      </c>
      <c r="DF108" s="253">
        <f t="shared" si="65"/>
        <v>0</v>
      </c>
      <c r="DG108" s="253">
        <f t="shared" si="65"/>
        <v>0</v>
      </c>
      <c r="DH108" s="253">
        <f t="shared" si="65"/>
        <v>0</v>
      </c>
      <c r="DI108" s="253">
        <f t="shared" si="65"/>
        <v>0</v>
      </c>
      <c r="DJ108" s="253">
        <f t="shared" si="65"/>
        <v>0</v>
      </c>
      <c r="DK108" s="253">
        <f t="shared" si="65"/>
        <v>0</v>
      </c>
      <c r="DL108" s="253">
        <f t="shared" si="65"/>
        <v>0</v>
      </c>
      <c r="DM108" s="253">
        <f t="shared" si="65"/>
        <v>0</v>
      </c>
      <c r="DN108" s="253">
        <f t="shared" si="65"/>
        <v>0</v>
      </c>
      <c r="DO108" s="253">
        <f t="shared" si="65"/>
        <v>0</v>
      </c>
      <c r="DP108" s="253">
        <f t="shared" si="65"/>
        <v>0</v>
      </c>
      <c r="DQ108" s="253">
        <f t="shared" si="65"/>
        <v>0</v>
      </c>
      <c r="DR108" s="253">
        <f t="shared" si="65"/>
        <v>0</v>
      </c>
      <c r="DS108" s="253">
        <f t="shared" si="65"/>
        <v>0</v>
      </c>
      <c r="DT108" s="253">
        <f t="shared" si="65"/>
        <v>0</v>
      </c>
      <c r="DU108" s="253">
        <f t="shared" si="65"/>
        <v>0</v>
      </c>
      <c r="DV108" s="253">
        <f t="shared" si="65"/>
        <v>0</v>
      </c>
    </row>
    <row r="109" spans="3:126" ht="15.6" thickTop="1" thickBot="1">
      <c r="C109" s="294" t="str">
        <f t="shared" si="60"/>
        <v>Prodotto/Servizio 7</v>
      </c>
      <c r="G109" s="253">
        <f t="shared" si="61"/>
        <v>0</v>
      </c>
      <c r="H109" s="253">
        <f t="shared" si="61"/>
        <v>0</v>
      </c>
      <c r="I109" s="253">
        <f t="shared" si="61"/>
        <v>0</v>
      </c>
      <c r="J109" s="253">
        <f t="shared" si="61"/>
        <v>0</v>
      </c>
      <c r="K109" s="253">
        <f t="shared" si="61"/>
        <v>0</v>
      </c>
      <c r="L109" s="253">
        <f t="shared" si="61"/>
        <v>0</v>
      </c>
      <c r="M109" s="253">
        <f t="shared" si="61"/>
        <v>0</v>
      </c>
      <c r="N109" s="253">
        <f t="shared" si="61"/>
        <v>0</v>
      </c>
      <c r="O109" s="253">
        <f t="shared" si="61"/>
        <v>0</v>
      </c>
      <c r="P109" s="253">
        <f t="shared" si="61"/>
        <v>0</v>
      </c>
      <c r="Q109" s="253">
        <f t="shared" si="61"/>
        <v>0</v>
      </c>
      <c r="R109" s="253">
        <f t="shared" si="61"/>
        <v>0</v>
      </c>
      <c r="S109" s="253">
        <f t="shared" si="61"/>
        <v>0</v>
      </c>
      <c r="T109" s="253">
        <f t="shared" si="61"/>
        <v>0</v>
      </c>
      <c r="U109" s="253">
        <f t="shared" si="61"/>
        <v>0</v>
      </c>
      <c r="V109" s="253">
        <f t="shared" si="61"/>
        <v>0</v>
      </c>
      <c r="W109" s="253">
        <f t="shared" si="64"/>
        <v>0</v>
      </c>
      <c r="X109" s="253">
        <f t="shared" si="64"/>
        <v>0</v>
      </c>
      <c r="Y109" s="253">
        <f t="shared" si="64"/>
        <v>0</v>
      </c>
      <c r="Z109" s="253">
        <f t="shared" si="64"/>
        <v>0</v>
      </c>
      <c r="AA109" s="253">
        <f t="shared" si="64"/>
        <v>0</v>
      </c>
      <c r="AB109" s="253">
        <f t="shared" si="64"/>
        <v>0</v>
      </c>
      <c r="AC109" s="253">
        <f t="shared" si="64"/>
        <v>0</v>
      </c>
      <c r="AD109" s="253">
        <f t="shared" si="64"/>
        <v>0</v>
      </c>
      <c r="AE109" s="253">
        <f t="shared" si="64"/>
        <v>0</v>
      </c>
      <c r="AF109" s="253">
        <f t="shared" si="64"/>
        <v>0</v>
      </c>
      <c r="AG109" s="253">
        <f t="shared" si="64"/>
        <v>0</v>
      </c>
      <c r="AH109" s="253">
        <f t="shared" si="64"/>
        <v>0</v>
      </c>
      <c r="AI109" s="253">
        <f t="shared" si="64"/>
        <v>0</v>
      </c>
      <c r="AJ109" s="253">
        <f t="shared" si="64"/>
        <v>0</v>
      </c>
      <c r="AK109" s="253">
        <f t="shared" si="64"/>
        <v>0</v>
      </c>
      <c r="AL109" s="253">
        <f t="shared" si="64"/>
        <v>0</v>
      </c>
      <c r="AM109" s="253">
        <f t="shared" si="64"/>
        <v>0</v>
      </c>
      <c r="AN109" s="253">
        <f t="shared" si="64"/>
        <v>0</v>
      </c>
      <c r="AO109" s="253">
        <f t="shared" si="64"/>
        <v>0</v>
      </c>
      <c r="AP109" s="253">
        <f t="shared" si="64"/>
        <v>0</v>
      </c>
      <c r="AQ109" s="253">
        <f t="shared" si="64"/>
        <v>0</v>
      </c>
      <c r="AR109" s="253">
        <f t="shared" si="64"/>
        <v>0</v>
      </c>
      <c r="AS109" s="253">
        <f t="shared" si="64"/>
        <v>0</v>
      </c>
      <c r="AT109" s="253">
        <f t="shared" si="64"/>
        <v>0</v>
      </c>
      <c r="AU109" s="253">
        <f t="shared" si="64"/>
        <v>0</v>
      </c>
      <c r="AV109" s="253">
        <f t="shared" si="64"/>
        <v>0</v>
      </c>
      <c r="AW109" s="253">
        <f t="shared" si="64"/>
        <v>0</v>
      </c>
      <c r="AX109" s="253">
        <f t="shared" si="64"/>
        <v>0</v>
      </c>
      <c r="AY109" s="253">
        <f t="shared" si="64"/>
        <v>0</v>
      </c>
      <c r="AZ109" s="253">
        <f t="shared" si="64"/>
        <v>0</v>
      </c>
      <c r="BA109" s="253">
        <f t="shared" si="64"/>
        <v>0</v>
      </c>
      <c r="BB109" s="253">
        <f t="shared" si="64"/>
        <v>0</v>
      </c>
      <c r="BC109" s="253">
        <f t="shared" si="64"/>
        <v>0</v>
      </c>
      <c r="BD109" s="253">
        <f t="shared" si="64"/>
        <v>0</v>
      </c>
      <c r="BE109" s="253">
        <f t="shared" si="64"/>
        <v>0</v>
      </c>
      <c r="BF109" s="253">
        <f t="shared" si="64"/>
        <v>0</v>
      </c>
      <c r="BG109" s="253">
        <f t="shared" si="64"/>
        <v>0</v>
      </c>
      <c r="BH109" s="253">
        <f t="shared" si="64"/>
        <v>0</v>
      </c>
      <c r="BI109" s="253">
        <f t="shared" si="64"/>
        <v>0</v>
      </c>
      <c r="BJ109" s="253">
        <f t="shared" si="64"/>
        <v>0</v>
      </c>
      <c r="BK109" s="253">
        <f t="shared" si="64"/>
        <v>0</v>
      </c>
      <c r="BL109" s="253">
        <f t="shared" si="64"/>
        <v>0</v>
      </c>
      <c r="BM109" s="253">
        <f t="shared" si="64"/>
        <v>0</v>
      </c>
      <c r="BN109" s="253">
        <f t="shared" si="64"/>
        <v>0</v>
      </c>
      <c r="BO109" s="253">
        <f t="shared" si="64"/>
        <v>0</v>
      </c>
      <c r="BP109" s="253">
        <f t="shared" si="64"/>
        <v>0</v>
      </c>
      <c r="BQ109" s="253">
        <f t="shared" si="64"/>
        <v>0</v>
      </c>
      <c r="BR109" s="253">
        <f t="shared" si="64"/>
        <v>0</v>
      </c>
      <c r="BS109" s="253">
        <f t="shared" si="64"/>
        <v>0</v>
      </c>
      <c r="BT109" s="253">
        <f t="shared" si="62"/>
        <v>0</v>
      </c>
      <c r="BU109" s="253">
        <f t="shared" si="62"/>
        <v>0</v>
      </c>
      <c r="BV109" s="253">
        <f t="shared" si="62"/>
        <v>0</v>
      </c>
      <c r="BW109" s="253">
        <f t="shared" si="62"/>
        <v>0</v>
      </c>
      <c r="BX109" s="253">
        <f t="shared" si="62"/>
        <v>0</v>
      </c>
      <c r="BY109" s="253">
        <f t="shared" si="62"/>
        <v>0</v>
      </c>
      <c r="BZ109" s="253">
        <f t="shared" si="62"/>
        <v>0</v>
      </c>
      <c r="CA109" s="253">
        <f t="shared" si="62"/>
        <v>0</v>
      </c>
      <c r="CB109" s="253">
        <f t="shared" si="62"/>
        <v>0</v>
      </c>
      <c r="CC109" s="253">
        <f t="shared" si="62"/>
        <v>0</v>
      </c>
      <c r="CD109" s="253">
        <f t="shared" si="62"/>
        <v>0</v>
      </c>
      <c r="CE109" s="253">
        <f t="shared" si="62"/>
        <v>0</v>
      </c>
      <c r="CF109" s="253">
        <f t="shared" si="62"/>
        <v>0</v>
      </c>
      <c r="CG109" s="253">
        <f t="shared" si="62"/>
        <v>0</v>
      </c>
      <c r="CH109" s="253">
        <f t="shared" si="62"/>
        <v>0</v>
      </c>
      <c r="CI109" s="253">
        <f t="shared" si="62"/>
        <v>0</v>
      </c>
      <c r="CJ109" s="253">
        <f t="shared" si="62"/>
        <v>0</v>
      </c>
      <c r="CK109" s="253">
        <f t="shared" si="62"/>
        <v>0</v>
      </c>
      <c r="CL109" s="253">
        <f t="shared" si="62"/>
        <v>0</v>
      </c>
      <c r="CM109" s="253">
        <f t="shared" si="62"/>
        <v>0</v>
      </c>
      <c r="CN109" s="253">
        <f t="shared" si="62"/>
        <v>0</v>
      </c>
      <c r="CO109" s="253">
        <f t="shared" si="62"/>
        <v>0</v>
      </c>
      <c r="CP109" s="253">
        <f t="shared" si="62"/>
        <v>0</v>
      </c>
      <c r="CQ109" s="253">
        <f t="shared" si="62"/>
        <v>0</v>
      </c>
      <c r="CR109" s="253">
        <f t="shared" si="62"/>
        <v>0</v>
      </c>
      <c r="CS109" s="253">
        <f t="shared" si="62"/>
        <v>0</v>
      </c>
      <c r="CT109" s="253">
        <f t="shared" si="62"/>
        <v>0</v>
      </c>
      <c r="CU109" s="253">
        <f t="shared" si="62"/>
        <v>0</v>
      </c>
      <c r="CV109" s="253">
        <f t="shared" si="62"/>
        <v>0</v>
      </c>
      <c r="CW109" s="253">
        <f t="shared" si="65"/>
        <v>0</v>
      </c>
      <c r="CX109" s="253">
        <f t="shared" si="65"/>
        <v>0</v>
      </c>
      <c r="CY109" s="253">
        <f t="shared" si="65"/>
        <v>0</v>
      </c>
      <c r="CZ109" s="253">
        <f t="shared" si="65"/>
        <v>0</v>
      </c>
      <c r="DA109" s="253">
        <f t="shared" si="65"/>
        <v>0</v>
      </c>
      <c r="DB109" s="253">
        <f t="shared" si="65"/>
        <v>0</v>
      </c>
      <c r="DC109" s="253">
        <f t="shared" si="65"/>
        <v>0</v>
      </c>
      <c r="DD109" s="253">
        <f t="shared" si="65"/>
        <v>0</v>
      </c>
      <c r="DE109" s="253">
        <f t="shared" si="65"/>
        <v>0</v>
      </c>
      <c r="DF109" s="253">
        <f t="shared" si="65"/>
        <v>0</v>
      </c>
      <c r="DG109" s="253">
        <f t="shared" si="65"/>
        <v>0</v>
      </c>
      <c r="DH109" s="253">
        <f t="shared" si="65"/>
        <v>0</v>
      </c>
      <c r="DI109" s="253">
        <f t="shared" si="65"/>
        <v>0</v>
      </c>
      <c r="DJ109" s="253">
        <f t="shared" si="65"/>
        <v>0</v>
      </c>
      <c r="DK109" s="253">
        <f t="shared" si="65"/>
        <v>0</v>
      </c>
      <c r="DL109" s="253">
        <f t="shared" si="65"/>
        <v>0</v>
      </c>
      <c r="DM109" s="253">
        <f t="shared" si="65"/>
        <v>0</v>
      </c>
      <c r="DN109" s="253">
        <f t="shared" si="65"/>
        <v>0</v>
      </c>
      <c r="DO109" s="253">
        <f t="shared" si="65"/>
        <v>0</v>
      </c>
      <c r="DP109" s="253">
        <f t="shared" si="65"/>
        <v>0</v>
      </c>
      <c r="DQ109" s="253">
        <f t="shared" si="65"/>
        <v>0</v>
      </c>
      <c r="DR109" s="253">
        <f t="shared" si="65"/>
        <v>0</v>
      </c>
      <c r="DS109" s="253">
        <f t="shared" si="65"/>
        <v>0</v>
      </c>
      <c r="DT109" s="253">
        <f t="shared" si="65"/>
        <v>0</v>
      </c>
      <c r="DU109" s="253">
        <f t="shared" si="65"/>
        <v>0</v>
      </c>
      <c r="DV109" s="253">
        <f t="shared" si="65"/>
        <v>0</v>
      </c>
    </row>
    <row r="110" spans="3:126" ht="15.6" thickTop="1" thickBot="1">
      <c r="C110" s="294" t="str">
        <f t="shared" si="60"/>
        <v>Prodotto/Servizio 8</v>
      </c>
      <c r="G110" s="253">
        <f t="shared" si="61"/>
        <v>0</v>
      </c>
      <c r="H110" s="253">
        <f t="shared" si="61"/>
        <v>0</v>
      </c>
      <c r="I110" s="253">
        <f t="shared" si="61"/>
        <v>0</v>
      </c>
      <c r="J110" s="253">
        <f t="shared" si="61"/>
        <v>0</v>
      </c>
      <c r="K110" s="253">
        <f t="shared" si="61"/>
        <v>0</v>
      </c>
      <c r="L110" s="253">
        <f t="shared" si="61"/>
        <v>0</v>
      </c>
      <c r="M110" s="253">
        <f t="shared" si="61"/>
        <v>0</v>
      </c>
      <c r="N110" s="253">
        <f t="shared" si="61"/>
        <v>0</v>
      </c>
      <c r="O110" s="253">
        <f t="shared" si="61"/>
        <v>0</v>
      </c>
      <c r="P110" s="253">
        <f t="shared" si="61"/>
        <v>0</v>
      </c>
      <c r="Q110" s="253">
        <f t="shared" si="61"/>
        <v>0</v>
      </c>
      <c r="R110" s="253">
        <f t="shared" si="61"/>
        <v>0</v>
      </c>
      <c r="S110" s="253">
        <f t="shared" si="61"/>
        <v>0</v>
      </c>
      <c r="T110" s="253">
        <f t="shared" si="61"/>
        <v>0</v>
      </c>
      <c r="U110" s="253">
        <f t="shared" si="61"/>
        <v>0</v>
      </c>
      <c r="V110" s="253">
        <f t="shared" si="61"/>
        <v>0</v>
      </c>
      <c r="W110" s="253">
        <f t="shared" si="64"/>
        <v>0</v>
      </c>
      <c r="X110" s="253">
        <f t="shared" si="64"/>
        <v>0</v>
      </c>
      <c r="Y110" s="253">
        <f t="shared" si="64"/>
        <v>0</v>
      </c>
      <c r="Z110" s="253">
        <f t="shared" si="64"/>
        <v>0</v>
      </c>
      <c r="AA110" s="253">
        <f t="shared" si="64"/>
        <v>0</v>
      </c>
      <c r="AB110" s="253">
        <f t="shared" si="64"/>
        <v>0</v>
      </c>
      <c r="AC110" s="253">
        <f t="shared" si="64"/>
        <v>0</v>
      </c>
      <c r="AD110" s="253">
        <f t="shared" si="64"/>
        <v>0</v>
      </c>
      <c r="AE110" s="253">
        <f t="shared" si="64"/>
        <v>0</v>
      </c>
      <c r="AF110" s="253">
        <f t="shared" si="64"/>
        <v>0</v>
      </c>
      <c r="AG110" s="253">
        <f t="shared" si="64"/>
        <v>0</v>
      </c>
      <c r="AH110" s="253">
        <f t="shared" si="64"/>
        <v>0</v>
      </c>
      <c r="AI110" s="253">
        <f t="shared" si="64"/>
        <v>0</v>
      </c>
      <c r="AJ110" s="253">
        <f t="shared" si="64"/>
        <v>0</v>
      </c>
      <c r="AK110" s="253">
        <f t="shared" si="64"/>
        <v>0</v>
      </c>
      <c r="AL110" s="253">
        <f t="shared" si="64"/>
        <v>0</v>
      </c>
      <c r="AM110" s="253">
        <f t="shared" si="64"/>
        <v>0</v>
      </c>
      <c r="AN110" s="253">
        <f t="shared" si="64"/>
        <v>0</v>
      </c>
      <c r="AO110" s="253">
        <f t="shared" si="64"/>
        <v>0</v>
      </c>
      <c r="AP110" s="253">
        <f t="shared" si="64"/>
        <v>0</v>
      </c>
      <c r="AQ110" s="253">
        <f t="shared" si="64"/>
        <v>0</v>
      </c>
      <c r="AR110" s="253">
        <f t="shared" si="64"/>
        <v>0</v>
      </c>
      <c r="AS110" s="253">
        <f t="shared" si="64"/>
        <v>0</v>
      </c>
      <c r="AT110" s="253">
        <f t="shared" si="64"/>
        <v>0</v>
      </c>
      <c r="AU110" s="253">
        <f t="shared" si="64"/>
        <v>0</v>
      </c>
      <c r="AV110" s="253">
        <f t="shared" si="64"/>
        <v>0</v>
      </c>
      <c r="AW110" s="253">
        <f t="shared" si="64"/>
        <v>0</v>
      </c>
      <c r="AX110" s="253">
        <f t="shared" si="64"/>
        <v>0</v>
      </c>
      <c r="AY110" s="253">
        <f t="shared" si="64"/>
        <v>0</v>
      </c>
      <c r="AZ110" s="253">
        <f t="shared" si="64"/>
        <v>0</v>
      </c>
      <c r="BA110" s="253">
        <f t="shared" si="64"/>
        <v>0</v>
      </c>
      <c r="BB110" s="253">
        <f t="shared" si="64"/>
        <v>0</v>
      </c>
      <c r="BC110" s="253">
        <f t="shared" si="64"/>
        <v>0</v>
      </c>
      <c r="BD110" s="253">
        <f t="shared" si="64"/>
        <v>0</v>
      </c>
      <c r="BE110" s="253">
        <f t="shared" si="64"/>
        <v>0</v>
      </c>
      <c r="BF110" s="253">
        <f t="shared" si="64"/>
        <v>0</v>
      </c>
      <c r="BG110" s="253">
        <f t="shared" si="64"/>
        <v>0</v>
      </c>
      <c r="BH110" s="253">
        <f t="shared" si="64"/>
        <v>0</v>
      </c>
      <c r="BI110" s="253">
        <f t="shared" si="64"/>
        <v>0</v>
      </c>
      <c r="BJ110" s="253">
        <f t="shared" si="64"/>
        <v>0</v>
      </c>
      <c r="BK110" s="253">
        <f t="shared" si="64"/>
        <v>0</v>
      </c>
      <c r="BL110" s="253">
        <f t="shared" si="64"/>
        <v>0</v>
      </c>
      <c r="BM110" s="253">
        <f t="shared" si="64"/>
        <v>0</v>
      </c>
      <c r="BN110" s="253">
        <f t="shared" si="64"/>
        <v>0</v>
      </c>
      <c r="BO110" s="253">
        <f t="shared" si="64"/>
        <v>0</v>
      </c>
      <c r="BP110" s="253">
        <f t="shared" si="64"/>
        <v>0</v>
      </c>
      <c r="BQ110" s="253">
        <f t="shared" si="64"/>
        <v>0</v>
      </c>
      <c r="BR110" s="253">
        <f t="shared" si="64"/>
        <v>0</v>
      </c>
      <c r="BS110" s="253">
        <f t="shared" si="64"/>
        <v>0</v>
      </c>
      <c r="BT110" s="253">
        <f t="shared" si="62"/>
        <v>0</v>
      </c>
      <c r="BU110" s="253">
        <f t="shared" si="62"/>
        <v>0</v>
      </c>
      <c r="BV110" s="253">
        <f t="shared" si="62"/>
        <v>0</v>
      </c>
      <c r="BW110" s="253">
        <f t="shared" si="62"/>
        <v>0</v>
      </c>
      <c r="BX110" s="253">
        <f t="shared" si="62"/>
        <v>0</v>
      </c>
      <c r="BY110" s="253">
        <f t="shared" si="62"/>
        <v>0</v>
      </c>
      <c r="BZ110" s="253">
        <f t="shared" si="62"/>
        <v>0</v>
      </c>
      <c r="CA110" s="253">
        <f t="shared" si="62"/>
        <v>0</v>
      </c>
      <c r="CB110" s="253">
        <f t="shared" si="62"/>
        <v>0</v>
      </c>
      <c r="CC110" s="253">
        <f t="shared" si="62"/>
        <v>0</v>
      </c>
      <c r="CD110" s="253">
        <f t="shared" si="62"/>
        <v>0</v>
      </c>
      <c r="CE110" s="253">
        <f t="shared" si="62"/>
        <v>0</v>
      </c>
      <c r="CF110" s="253">
        <f t="shared" si="62"/>
        <v>0</v>
      </c>
      <c r="CG110" s="253">
        <f t="shared" si="62"/>
        <v>0</v>
      </c>
      <c r="CH110" s="253">
        <f t="shared" si="62"/>
        <v>0</v>
      </c>
      <c r="CI110" s="253">
        <f t="shared" si="62"/>
        <v>0</v>
      </c>
      <c r="CJ110" s="253">
        <f t="shared" si="62"/>
        <v>0</v>
      </c>
      <c r="CK110" s="253">
        <f t="shared" si="62"/>
        <v>0</v>
      </c>
      <c r="CL110" s="253">
        <f t="shared" si="62"/>
        <v>0</v>
      </c>
      <c r="CM110" s="253">
        <f t="shared" si="62"/>
        <v>0</v>
      </c>
      <c r="CN110" s="253">
        <f t="shared" si="62"/>
        <v>0</v>
      </c>
      <c r="CO110" s="253">
        <f t="shared" si="62"/>
        <v>0</v>
      </c>
      <c r="CP110" s="253">
        <f t="shared" si="62"/>
        <v>0</v>
      </c>
      <c r="CQ110" s="253">
        <f t="shared" si="62"/>
        <v>0</v>
      </c>
      <c r="CR110" s="253">
        <f t="shared" si="62"/>
        <v>0</v>
      </c>
      <c r="CS110" s="253">
        <f t="shared" si="62"/>
        <v>0</v>
      </c>
      <c r="CT110" s="253">
        <f t="shared" si="62"/>
        <v>0</v>
      </c>
      <c r="CU110" s="253">
        <f t="shared" si="62"/>
        <v>0</v>
      </c>
      <c r="CV110" s="253">
        <f t="shared" si="62"/>
        <v>0</v>
      </c>
      <c r="CW110" s="253">
        <f t="shared" si="65"/>
        <v>0</v>
      </c>
      <c r="CX110" s="253">
        <f t="shared" si="65"/>
        <v>0</v>
      </c>
      <c r="CY110" s="253">
        <f t="shared" si="65"/>
        <v>0</v>
      </c>
      <c r="CZ110" s="253">
        <f t="shared" si="65"/>
        <v>0</v>
      </c>
      <c r="DA110" s="253">
        <f t="shared" si="65"/>
        <v>0</v>
      </c>
      <c r="DB110" s="253">
        <f t="shared" si="65"/>
        <v>0</v>
      </c>
      <c r="DC110" s="253">
        <f t="shared" si="65"/>
        <v>0</v>
      </c>
      <c r="DD110" s="253">
        <f t="shared" si="65"/>
        <v>0</v>
      </c>
      <c r="DE110" s="253">
        <f t="shared" si="65"/>
        <v>0</v>
      </c>
      <c r="DF110" s="253">
        <f t="shared" si="65"/>
        <v>0</v>
      </c>
      <c r="DG110" s="253">
        <f t="shared" si="65"/>
        <v>0</v>
      </c>
      <c r="DH110" s="253">
        <f t="shared" si="65"/>
        <v>0</v>
      </c>
      <c r="DI110" s="253">
        <f t="shared" si="65"/>
        <v>0</v>
      </c>
      <c r="DJ110" s="253">
        <f t="shared" si="65"/>
        <v>0</v>
      </c>
      <c r="DK110" s="253">
        <f t="shared" si="65"/>
        <v>0</v>
      </c>
      <c r="DL110" s="253">
        <f t="shared" si="65"/>
        <v>0</v>
      </c>
      <c r="DM110" s="253">
        <f t="shared" si="65"/>
        <v>0</v>
      </c>
      <c r="DN110" s="253">
        <f t="shared" si="65"/>
        <v>0</v>
      </c>
      <c r="DO110" s="253">
        <f t="shared" si="65"/>
        <v>0</v>
      </c>
      <c r="DP110" s="253">
        <f t="shared" si="65"/>
        <v>0</v>
      </c>
      <c r="DQ110" s="253">
        <f t="shared" si="65"/>
        <v>0</v>
      </c>
      <c r="DR110" s="253">
        <f t="shared" si="65"/>
        <v>0</v>
      </c>
      <c r="DS110" s="253">
        <f t="shared" si="65"/>
        <v>0</v>
      </c>
      <c r="DT110" s="253">
        <f t="shared" si="65"/>
        <v>0</v>
      </c>
      <c r="DU110" s="253">
        <f t="shared" si="65"/>
        <v>0</v>
      </c>
      <c r="DV110" s="253">
        <f t="shared" si="65"/>
        <v>0</v>
      </c>
    </row>
    <row r="111" spans="3:126" ht="15.6" thickTop="1" thickBot="1">
      <c r="C111" s="294" t="str">
        <f t="shared" si="60"/>
        <v>Prodotto/Servizio 9</v>
      </c>
      <c r="G111" s="253">
        <f t="shared" si="61"/>
        <v>0</v>
      </c>
      <c r="H111" s="253">
        <f t="shared" si="61"/>
        <v>0</v>
      </c>
      <c r="I111" s="253">
        <f t="shared" si="61"/>
        <v>0</v>
      </c>
      <c r="J111" s="253">
        <f t="shared" si="61"/>
        <v>0</v>
      </c>
      <c r="K111" s="253">
        <f t="shared" si="61"/>
        <v>0</v>
      </c>
      <c r="L111" s="253">
        <f t="shared" si="61"/>
        <v>0</v>
      </c>
      <c r="M111" s="253">
        <f t="shared" si="61"/>
        <v>0</v>
      </c>
      <c r="N111" s="253">
        <f t="shared" si="61"/>
        <v>0</v>
      </c>
      <c r="O111" s="253">
        <f t="shared" si="61"/>
        <v>0</v>
      </c>
      <c r="P111" s="253">
        <f t="shared" si="61"/>
        <v>0</v>
      </c>
      <c r="Q111" s="253">
        <f t="shared" si="61"/>
        <v>0</v>
      </c>
      <c r="R111" s="253">
        <f t="shared" si="61"/>
        <v>0</v>
      </c>
      <c r="S111" s="253">
        <f t="shared" si="61"/>
        <v>0</v>
      </c>
      <c r="T111" s="253">
        <f t="shared" si="61"/>
        <v>0</v>
      </c>
      <c r="U111" s="253">
        <f t="shared" si="61"/>
        <v>0</v>
      </c>
      <c r="V111" s="253">
        <f t="shared" si="61"/>
        <v>0</v>
      </c>
      <c r="W111" s="253">
        <f t="shared" si="64"/>
        <v>0</v>
      </c>
      <c r="X111" s="253">
        <f t="shared" si="64"/>
        <v>0</v>
      </c>
      <c r="Y111" s="253">
        <f t="shared" si="64"/>
        <v>0</v>
      </c>
      <c r="Z111" s="253">
        <f t="shared" si="64"/>
        <v>0</v>
      </c>
      <c r="AA111" s="253">
        <f t="shared" si="64"/>
        <v>0</v>
      </c>
      <c r="AB111" s="253">
        <f t="shared" si="64"/>
        <v>0</v>
      </c>
      <c r="AC111" s="253">
        <f t="shared" si="64"/>
        <v>0</v>
      </c>
      <c r="AD111" s="253">
        <f t="shared" si="64"/>
        <v>0</v>
      </c>
      <c r="AE111" s="253">
        <f t="shared" si="64"/>
        <v>0</v>
      </c>
      <c r="AF111" s="253">
        <f t="shared" si="64"/>
        <v>0</v>
      </c>
      <c r="AG111" s="253">
        <f t="shared" si="64"/>
        <v>0</v>
      </c>
      <c r="AH111" s="253">
        <f t="shared" si="64"/>
        <v>0</v>
      </c>
      <c r="AI111" s="253">
        <f t="shared" si="64"/>
        <v>0</v>
      </c>
      <c r="AJ111" s="253">
        <f t="shared" si="64"/>
        <v>0</v>
      </c>
      <c r="AK111" s="253">
        <f t="shared" si="64"/>
        <v>0</v>
      </c>
      <c r="AL111" s="253">
        <f t="shared" si="64"/>
        <v>0</v>
      </c>
      <c r="AM111" s="253">
        <f t="shared" si="64"/>
        <v>0</v>
      </c>
      <c r="AN111" s="253">
        <f t="shared" si="64"/>
        <v>0</v>
      </c>
      <c r="AO111" s="253">
        <f t="shared" si="64"/>
        <v>0</v>
      </c>
      <c r="AP111" s="253">
        <f t="shared" si="64"/>
        <v>0</v>
      </c>
      <c r="AQ111" s="253">
        <f t="shared" si="64"/>
        <v>0</v>
      </c>
      <c r="AR111" s="253">
        <f t="shared" si="64"/>
        <v>0</v>
      </c>
      <c r="AS111" s="253">
        <f t="shared" si="64"/>
        <v>0</v>
      </c>
      <c r="AT111" s="253">
        <f t="shared" si="64"/>
        <v>0</v>
      </c>
      <c r="AU111" s="253">
        <f t="shared" si="64"/>
        <v>0</v>
      </c>
      <c r="AV111" s="253">
        <f t="shared" si="64"/>
        <v>0</v>
      </c>
      <c r="AW111" s="253">
        <f t="shared" si="64"/>
        <v>0</v>
      </c>
      <c r="AX111" s="253">
        <f t="shared" si="64"/>
        <v>0</v>
      </c>
      <c r="AY111" s="253">
        <f t="shared" si="64"/>
        <v>0</v>
      </c>
      <c r="AZ111" s="253">
        <f t="shared" si="64"/>
        <v>0</v>
      </c>
      <c r="BA111" s="253">
        <f t="shared" si="64"/>
        <v>0</v>
      </c>
      <c r="BB111" s="253">
        <f t="shared" si="64"/>
        <v>0</v>
      </c>
      <c r="BC111" s="253">
        <f t="shared" si="64"/>
        <v>0</v>
      </c>
      <c r="BD111" s="253">
        <f t="shared" si="64"/>
        <v>0</v>
      </c>
      <c r="BE111" s="253">
        <f t="shared" si="64"/>
        <v>0</v>
      </c>
      <c r="BF111" s="253">
        <f t="shared" si="64"/>
        <v>0</v>
      </c>
      <c r="BG111" s="253">
        <f t="shared" si="64"/>
        <v>0</v>
      </c>
      <c r="BH111" s="253">
        <f t="shared" si="64"/>
        <v>0</v>
      </c>
      <c r="BI111" s="253">
        <f t="shared" si="64"/>
        <v>0</v>
      </c>
      <c r="BJ111" s="253">
        <f t="shared" si="64"/>
        <v>0</v>
      </c>
      <c r="BK111" s="253">
        <f t="shared" si="64"/>
        <v>0</v>
      </c>
      <c r="BL111" s="253">
        <f t="shared" si="64"/>
        <v>0</v>
      </c>
      <c r="BM111" s="253">
        <f t="shared" si="64"/>
        <v>0</v>
      </c>
      <c r="BN111" s="253">
        <f t="shared" si="64"/>
        <v>0</v>
      </c>
      <c r="BO111" s="253">
        <f t="shared" si="64"/>
        <v>0</v>
      </c>
      <c r="BP111" s="253">
        <f t="shared" si="64"/>
        <v>0</v>
      </c>
      <c r="BQ111" s="253">
        <f t="shared" si="64"/>
        <v>0</v>
      </c>
      <c r="BR111" s="253">
        <f t="shared" si="64"/>
        <v>0</v>
      </c>
      <c r="BS111" s="253">
        <f t="shared" si="64"/>
        <v>0</v>
      </c>
      <c r="BT111" s="253">
        <f t="shared" si="62"/>
        <v>0</v>
      </c>
      <c r="BU111" s="253">
        <f t="shared" si="62"/>
        <v>0</v>
      </c>
      <c r="BV111" s="253">
        <f t="shared" si="62"/>
        <v>0</v>
      </c>
      <c r="BW111" s="253">
        <f t="shared" si="62"/>
        <v>0</v>
      </c>
      <c r="BX111" s="253">
        <f t="shared" si="62"/>
        <v>0</v>
      </c>
      <c r="BY111" s="253">
        <f t="shared" si="62"/>
        <v>0</v>
      </c>
      <c r="BZ111" s="253">
        <f t="shared" si="62"/>
        <v>0</v>
      </c>
      <c r="CA111" s="253">
        <f t="shared" si="62"/>
        <v>0</v>
      </c>
      <c r="CB111" s="253">
        <f t="shared" si="62"/>
        <v>0</v>
      </c>
      <c r="CC111" s="253">
        <f t="shared" si="62"/>
        <v>0</v>
      </c>
      <c r="CD111" s="253">
        <f t="shared" si="62"/>
        <v>0</v>
      </c>
      <c r="CE111" s="253">
        <f t="shared" si="62"/>
        <v>0</v>
      </c>
      <c r="CF111" s="253">
        <f t="shared" si="62"/>
        <v>0</v>
      </c>
      <c r="CG111" s="253">
        <f t="shared" si="62"/>
        <v>0</v>
      </c>
      <c r="CH111" s="253">
        <f t="shared" si="62"/>
        <v>0</v>
      </c>
      <c r="CI111" s="253">
        <f t="shared" si="62"/>
        <v>0</v>
      </c>
      <c r="CJ111" s="253">
        <f t="shared" si="62"/>
        <v>0</v>
      </c>
      <c r="CK111" s="253">
        <f t="shared" si="62"/>
        <v>0</v>
      </c>
      <c r="CL111" s="253">
        <f t="shared" si="62"/>
        <v>0</v>
      </c>
      <c r="CM111" s="253">
        <f t="shared" si="62"/>
        <v>0</v>
      </c>
      <c r="CN111" s="253">
        <f t="shared" si="62"/>
        <v>0</v>
      </c>
      <c r="CO111" s="253">
        <f t="shared" si="62"/>
        <v>0</v>
      </c>
      <c r="CP111" s="253">
        <f t="shared" si="62"/>
        <v>0</v>
      </c>
      <c r="CQ111" s="253">
        <f t="shared" si="62"/>
        <v>0</v>
      </c>
      <c r="CR111" s="253">
        <f t="shared" si="62"/>
        <v>0</v>
      </c>
      <c r="CS111" s="253">
        <f t="shared" si="62"/>
        <v>0</v>
      </c>
      <c r="CT111" s="253">
        <f t="shared" si="62"/>
        <v>0</v>
      </c>
      <c r="CU111" s="253">
        <f t="shared" si="62"/>
        <v>0</v>
      </c>
      <c r="CV111" s="253">
        <f t="shared" si="62"/>
        <v>0</v>
      </c>
      <c r="CW111" s="253">
        <f t="shared" si="65"/>
        <v>0</v>
      </c>
      <c r="CX111" s="253">
        <f t="shared" si="65"/>
        <v>0</v>
      </c>
      <c r="CY111" s="253">
        <f t="shared" si="65"/>
        <v>0</v>
      </c>
      <c r="CZ111" s="253">
        <f t="shared" si="65"/>
        <v>0</v>
      </c>
      <c r="DA111" s="253">
        <f t="shared" si="65"/>
        <v>0</v>
      </c>
      <c r="DB111" s="253">
        <f t="shared" si="65"/>
        <v>0</v>
      </c>
      <c r="DC111" s="253">
        <f t="shared" si="65"/>
        <v>0</v>
      </c>
      <c r="DD111" s="253">
        <f t="shared" si="65"/>
        <v>0</v>
      </c>
      <c r="DE111" s="253">
        <f t="shared" si="65"/>
        <v>0</v>
      </c>
      <c r="DF111" s="253">
        <f t="shared" si="65"/>
        <v>0</v>
      </c>
      <c r="DG111" s="253">
        <f t="shared" si="65"/>
        <v>0</v>
      </c>
      <c r="DH111" s="253">
        <f t="shared" si="65"/>
        <v>0</v>
      </c>
      <c r="DI111" s="253">
        <f t="shared" si="65"/>
        <v>0</v>
      </c>
      <c r="DJ111" s="253">
        <f t="shared" si="65"/>
        <v>0</v>
      </c>
      <c r="DK111" s="253">
        <f t="shared" si="65"/>
        <v>0</v>
      </c>
      <c r="DL111" s="253">
        <f t="shared" si="65"/>
        <v>0</v>
      </c>
      <c r="DM111" s="253">
        <f t="shared" si="65"/>
        <v>0</v>
      </c>
      <c r="DN111" s="253">
        <f t="shared" si="65"/>
        <v>0</v>
      </c>
      <c r="DO111" s="253">
        <f t="shared" si="65"/>
        <v>0</v>
      </c>
      <c r="DP111" s="253">
        <f t="shared" si="65"/>
        <v>0</v>
      </c>
      <c r="DQ111" s="253">
        <f t="shared" si="65"/>
        <v>0</v>
      </c>
      <c r="DR111" s="253">
        <f t="shared" si="65"/>
        <v>0</v>
      </c>
      <c r="DS111" s="253">
        <f t="shared" si="65"/>
        <v>0</v>
      </c>
      <c r="DT111" s="253">
        <f t="shared" si="65"/>
        <v>0</v>
      </c>
      <c r="DU111" s="253">
        <f t="shared" si="65"/>
        <v>0</v>
      </c>
      <c r="DV111" s="253">
        <f t="shared" si="65"/>
        <v>0</v>
      </c>
    </row>
    <row r="112" spans="3:126" ht="15.6" thickTop="1" thickBot="1">
      <c r="C112" s="294" t="str">
        <f t="shared" si="60"/>
        <v>Prodotto/Servizio 10</v>
      </c>
      <c r="G112" s="253">
        <f t="shared" si="61"/>
        <v>0</v>
      </c>
      <c r="H112" s="253">
        <f t="shared" si="61"/>
        <v>0</v>
      </c>
      <c r="I112" s="253">
        <f t="shared" si="61"/>
        <v>0</v>
      </c>
      <c r="J112" s="253">
        <f t="shared" si="61"/>
        <v>0</v>
      </c>
      <c r="K112" s="253">
        <f t="shared" si="61"/>
        <v>0</v>
      </c>
      <c r="L112" s="253">
        <f t="shared" si="61"/>
        <v>0</v>
      </c>
      <c r="M112" s="253">
        <f t="shared" si="61"/>
        <v>0</v>
      </c>
      <c r="N112" s="253">
        <f t="shared" si="61"/>
        <v>0</v>
      </c>
      <c r="O112" s="253">
        <f t="shared" si="61"/>
        <v>0</v>
      </c>
      <c r="P112" s="253">
        <f t="shared" si="61"/>
        <v>0</v>
      </c>
      <c r="Q112" s="253">
        <f t="shared" si="61"/>
        <v>0</v>
      </c>
      <c r="R112" s="253">
        <f t="shared" si="61"/>
        <v>0</v>
      </c>
      <c r="S112" s="253">
        <f t="shared" si="61"/>
        <v>0</v>
      </c>
      <c r="T112" s="253">
        <f t="shared" si="61"/>
        <v>0</v>
      </c>
      <c r="U112" s="253">
        <f t="shared" si="61"/>
        <v>0</v>
      </c>
      <c r="V112" s="253">
        <f t="shared" si="61"/>
        <v>0</v>
      </c>
      <c r="W112" s="253">
        <f t="shared" si="64"/>
        <v>0</v>
      </c>
      <c r="X112" s="253">
        <f t="shared" si="64"/>
        <v>0</v>
      </c>
      <c r="Y112" s="253">
        <f t="shared" si="64"/>
        <v>0</v>
      </c>
      <c r="Z112" s="253">
        <f t="shared" si="64"/>
        <v>0</v>
      </c>
      <c r="AA112" s="253">
        <f t="shared" si="64"/>
        <v>0</v>
      </c>
      <c r="AB112" s="253">
        <f t="shared" si="64"/>
        <v>0</v>
      </c>
      <c r="AC112" s="253">
        <f t="shared" si="64"/>
        <v>0</v>
      </c>
      <c r="AD112" s="253">
        <f t="shared" si="64"/>
        <v>0</v>
      </c>
      <c r="AE112" s="253">
        <f t="shared" si="64"/>
        <v>0</v>
      </c>
      <c r="AF112" s="253">
        <f t="shared" si="64"/>
        <v>0</v>
      </c>
      <c r="AG112" s="253">
        <f t="shared" si="64"/>
        <v>0</v>
      </c>
      <c r="AH112" s="253">
        <f t="shared" si="64"/>
        <v>0</v>
      </c>
      <c r="AI112" s="253">
        <f t="shared" si="64"/>
        <v>0</v>
      </c>
      <c r="AJ112" s="253">
        <f t="shared" si="64"/>
        <v>0</v>
      </c>
      <c r="AK112" s="253">
        <f t="shared" si="64"/>
        <v>0</v>
      </c>
      <c r="AL112" s="253">
        <f t="shared" si="64"/>
        <v>0</v>
      </c>
      <c r="AM112" s="253">
        <f t="shared" si="64"/>
        <v>0</v>
      </c>
      <c r="AN112" s="253">
        <f t="shared" si="64"/>
        <v>0</v>
      </c>
      <c r="AO112" s="253">
        <f t="shared" si="64"/>
        <v>0</v>
      </c>
      <c r="AP112" s="253">
        <f t="shared" si="64"/>
        <v>0</v>
      </c>
      <c r="AQ112" s="253">
        <f t="shared" si="64"/>
        <v>0</v>
      </c>
      <c r="AR112" s="253">
        <f t="shared" si="64"/>
        <v>0</v>
      </c>
      <c r="AS112" s="253">
        <f t="shared" si="64"/>
        <v>0</v>
      </c>
      <c r="AT112" s="253">
        <f t="shared" si="64"/>
        <v>0</v>
      </c>
      <c r="AU112" s="253">
        <f t="shared" si="64"/>
        <v>0</v>
      </c>
      <c r="AV112" s="253">
        <f t="shared" si="64"/>
        <v>0</v>
      </c>
      <c r="AW112" s="253">
        <f t="shared" si="64"/>
        <v>0</v>
      </c>
      <c r="AX112" s="253">
        <f t="shared" si="64"/>
        <v>0</v>
      </c>
      <c r="AY112" s="253">
        <f t="shared" si="64"/>
        <v>0</v>
      </c>
      <c r="AZ112" s="253">
        <f t="shared" si="64"/>
        <v>0</v>
      </c>
      <c r="BA112" s="253">
        <f t="shared" si="64"/>
        <v>0</v>
      </c>
      <c r="BB112" s="253">
        <f t="shared" si="64"/>
        <v>0</v>
      </c>
      <c r="BC112" s="253">
        <f t="shared" si="64"/>
        <v>0</v>
      </c>
      <c r="BD112" s="253">
        <f t="shared" si="64"/>
        <v>0</v>
      </c>
      <c r="BE112" s="253">
        <f t="shared" si="64"/>
        <v>0</v>
      </c>
      <c r="BF112" s="253">
        <f t="shared" si="64"/>
        <v>0</v>
      </c>
      <c r="BG112" s="253">
        <f t="shared" si="64"/>
        <v>0</v>
      </c>
      <c r="BH112" s="253">
        <f t="shared" si="64"/>
        <v>0</v>
      </c>
      <c r="BI112" s="253">
        <f t="shared" si="64"/>
        <v>0</v>
      </c>
      <c r="BJ112" s="253">
        <f t="shared" si="64"/>
        <v>0</v>
      </c>
      <c r="BK112" s="253">
        <f t="shared" si="64"/>
        <v>0</v>
      </c>
      <c r="BL112" s="253">
        <f t="shared" si="64"/>
        <v>0</v>
      </c>
      <c r="BM112" s="253">
        <f t="shared" si="64"/>
        <v>0</v>
      </c>
      <c r="BN112" s="253">
        <f t="shared" si="64"/>
        <v>0</v>
      </c>
      <c r="BO112" s="253">
        <f t="shared" si="64"/>
        <v>0</v>
      </c>
      <c r="BP112" s="253">
        <f t="shared" si="64"/>
        <v>0</v>
      </c>
      <c r="BQ112" s="253">
        <f t="shared" si="64"/>
        <v>0</v>
      </c>
      <c r="BR112" s="253">
        <f t="shared" si="64"/>
        <v>0</v>
      </c>
      <c r="BS112" s="253">
        <f t="shared" si="64"/>
        <v>0</v>
      </c>
      <c r="BT112" s="253">
        <f t="shared" si="64"/>
        <v>0</v>
      </c>
      <c r="BU112" s="253">
        <f t="shared" si="64"/>
        <v>0</v>
      </c>
      <c r="BV112" s="253">
        <f t="shared" si="64"/>
        <v>0</v>
      </c>
      <c r="BW112" s="253">
        <f t="shared" si="64"/>
        <v>0</v>
      </c>
      <c r="BX112" s="253">
        <f t="shared" si="64"/>
        <v>0</v>
      </c>
      <c r="BY112" s="253">
        <f t="shared" si="64"/>
        <v>0</v>
      </c>
      <c r="BZ112" s="253">
        <f t="shared" si="64"/>
        <v>0</v>
      </c>
      <c r="CA112" s="253">
        <f t="shared" si="64"/>
        <v>0</v>
      </c>
      <c r="CB112" s="253">
        <f t="shared" si="64"/>
        <v>0</v>
      </c>
      <c r="CC112" s="253">
        <f t="shared" si="64"/>
        <v>0</v>
      </c>
      <c r="CD112" s="253">
        <f t="shared" si="64"/>
        <v>0</v>
      </c>
      <c r="CE112" s="253">
        <f t="shared" si="62"/>
        <v>0</v>
      </c>
      <c r="CF112" s="253">
        <f t="shared" si="62"/>
        <v>0</v>
      </c>
      <c r="CG112" s="253">
        <f t="shared" si="62"/>
        <v>0</v>
      </c>
      <c r="CH112" s="253">
        <f t="shared" si="62"/>
        <v>0</v>
      </c>
      <c r="CI112" s="253">
        <f t="shared" si="62"/>
        <v>0</v>
      </c>
      <c r="CJ112" s="253">
        <f t="shared" si="62"/>
        <v>0</v>
      </c>
      <c r="CK112" s="253">
        <f t="shared" si="62"/>
        <v>0</v>
      </c>
      <c r="CL112" s="253">
        <f t="shared" si="62"/>
        <v>0</v>
      </c>
      <c r="CM112" s="253">
        <f t="shared" si="62"/>
        <v>0</v>
      </c>
      <c r="CN112" s="253">
        <f t="shared" si="62"/>
        <v>0</v>
      </c>
      <c r="CO112" s="253">
        <f t="shared" si="62"/>
        <v>0</v>
      </c>
      <c r="CP112" s="253">
        <f t="shared" si="62"/>
        <v>0</v>
      </c>
      <c r="CQ112" s="253">
        <f t="shared" si="62"/>
        <v>0</v>
      </c>
      <c r="CR112" s="253">
        <f t="shared" si="62"/>
        <v>0</v>
      </c>
      <c r="CS112" s="253">
        <f t="shared" si="62"/>
        <v>0</v>
      </c>
      <c r="CT112" s="253">
        <f t="shared" si="62"/>
        <v>0</v>
      </c>
      <c r="CU112" s="253">
        <f t="shared" si="62"/>
        <v>0</v>
      </c>
      <c r="CV112" s="253">
        <f t="shared" si="62"/>
        <v>0</v>
      </c>
      <c r="CW112" s="253">
        <f t="shared" si="65"/>
        <v>0</v>
      </c>
      <c r="CX112" s="253">
        <f t="shared" si="65"/>
        <v>0</v>
      </c>
      <c r="CY112" s="253">
        <f t="shared" si="65"/>
        <v>0</v>
      </c>
      <c r="CZ112" s="253">
        <f t="shared" si="65"/>
        <v>0</v>
      </c>
      <c r="DA112" s="253">
        <f t="shared" si="65"/>
        <v>0</v>
      </c>
      <c r="DB112" s="253">
        <f t="shared" si="65"/>
        <v>0</v>
      </c>
      <c r="DC112" s="253">
        <f t="shared" si="65"/>
        <v>0</v>
      </c>
      <c r="DD112" s="253">
        <f t="shared" si="65"/>
        <v>0</v>
      </c>
      <c r="DE112" s="253">
        <f t="shared" si="65"/>
        <v>0</v>
      </c>
      <c r="DF112" s="253">
        <f t="shared" si="65"/>
        <v>0</v>
      </c>
      <c r="DG112" s="253">
        <f t="shared" si="65"/>
        <v>0</v>
      </c>
      <c r="DH112" s="253">
        <f t="shared" si="65"/>
        <v>0</v>
      </c>
      <c r="DI112" s="253">
        <f t="shared" si="65"/>
        <v>0</v>
      </c>
      <c r="DJ112" s="253">
        <f t="shared" si="65"/>
        <v>0</v>
      </c>
      <c r="DK112" s="253">
        <f t="shared" si="65"/>
        <v>0</v>
      </c>
      <c r="DL112" s="253">
        <f t="shared" si="65"/>
        <v>0</v>
      </c>
      <c r="DM112" s="253">
        <f t="shared" si="65"/>
        <v>0</v>
      </c>
      <c r="DN112" s="253">
        <f t="shared" si="65"/>
        <v>0</v>
      </c>
      <c r="DO112" s="253">
        <f t="shared" si="65"/>
        <v>0</v>
      </c>
      <c r="DP112" s="253">
        <f t="shared" si="65"/>
        <v>0</v>
      </c>
      <c r="DQ112" s="253">
        <f t="shared" si="65"/>
        <v>0</v>
      </c>
      <c r="DR112" s="253">
        <f t="shared" si="65"/>
        <v>0</v>
      </c>
      <c r="DS112" s="253">
        <f t="shared" si="65"/>
        <v>0</v>
      </c>
      <c r="DT112" s="253">
        <f t="shared" si="65"/>
        <v>0</v>
      </c>
      <c r="DU112" s="253">
        <f t="shared" si="65"/>
        <v>0</v>
      </c>
      <c r="DV112" s="253">
        <f t="shared" si="65"/>
        <v>0</v>
      </c>
    </row>
    <row r="113" spans="3:126" ht="15.6" thickTop="1" thickBot="1">
      <c r="C113" s="294" t="str">
        <f t="shared" si="60"/>
        <v>Prodotto/Servizio 11</v>
      </c>
      <c r="G113" s="253">
        <f t="shared" si="61"/>
        <v>0</v>
      </c>
      <c r="H113" s="253">
        <f t="shared" si="61"/>
        <v>0</v>
      </c>
      <c r="I113" s="253">
        <f t="shared" si="61"/>
        <v>0</v>
      </c>
      <c r="J113" s="253">
        <f t="shared" si="61"/>
        <v>0</v>
      </c>
      <c r="K113" s="253">
        <f t="shared" si="61"/>
        <v>0</v>
      </c>
      <c r="L113" s="253">
        <f t="shared" si="61"/>
        <v>0</v>
      </c>
      <c r="M113" s="253">
        <f t="shared" si="61"/>
        <v>0</v>
      </c>
      <c r="N113" s="253">
        <f t="shared" si="61"/>
        <v>0</v>
      </c>
      <c r="O113" s="253">
        <f t="shared" si="61"/>
        <v>0</v>
      </c>
      <c r="P113" s="253">
        <f t="shared" si="61"/>
        <v>0</v>
      </c>
      <c r="Q113" s="253">
        <f t="shared" si="61"/>
        <v>0</v>
      </c>
      <c r="R113" s="253">
        <f t="shared" si="61"/>
        <v>0</v>
      </c>
      <c r="S113" s="253">
        <f t="shared" si="61"/>
        <v>0</v>
      </c>
      <c r="T113" s="253">
        <f t="shared" si="61"/>
        <v>0</v>
      </c>
      <c r="U113" s="253">
        <f t="shared" si="61"/>
        <v>0</v>
      </c>
      <c r="V113" s="253">
        <f t="shared" si="61"/>
        <v>0</v>
      </c>
      <c r="W113" s="253">
        <f t="shared" ref="W113:CH116" si="66">+W17+W49-W81</f>
        <v>0</v>
      </c>
      <c r="X113" s="253">
        <f t="shared" si="66"/>
        <v>0</v>
      </c>
      <c r="Y113" s="253">
        <f t="shared" si="66"/>
        <v>0</v>
      </c>
      <c r="Z113" s="253">
        <f t="shared" si="66"/>
        <v>0</v>
      </c>
      <c r="AA113" s="253">
        <f t="shared" si="66"/>
        <v>0</v>
      </c>
      <c r="AB113" s="253">
        <f t="shared" si="66"/>
        <v>0</v>
      </c>
      <c r="AC113" s="253">
        <f t="shared" si="66"/>
        <v>0</v>
      </c>
      <c r="AD113" s="253">
        <f t="shared" si="66"/>
        <v>0</v>
      </c>
      <c r="AE113" s="253">
        <f t="shared" si="66"/>
        <v>0</v>
      </c>
      <c r="AF113" s="253">
        <f t="shared" si="66"/>
        <v>0</v>
      </c>
      <c r="AG113" s="253">
        <f t="shared" si="66"/>
        <v>0</v>
      </c>
      <c r="AH113" s="253">
        <f t="shared" si="66"/>
        <v>0</v>
      </c>
      <c r="AI113" s="253">
        <f t="shared" si="66"/>
        <v>0</v>
      </c>
      <c r="AJ113" s="253">
        <f t="shared" si="66"/>
        <v>0</v>
      </c>
      <c r="AK113" s="253">
        <f t="shared" si="66"/>
        <v>0</v>
      </c>
      <c r="AL113" s="253">
        <f t="shared" si="66"/>
        <v>0</v>
      </c>
      <c r="AM113" s="253">
        <f t="shared" si="66"/>
        <v>0</v>
      </c>
      <c r="AN113" s="253">
        <f t="shared" si="66"/>
        <v>0</v>
      </c>
      <c r="AO113" s="253">
        <f t="shared" si="66"/>
        <v>0</v>
      </c>
      <c r="AP113" s="253">
        <f t="shared" si="66"/>
        <v>0</v>
      </c>
      <c r="AQ113" s="253">
        <f t="shared" si="66"/>
        <v>0</v>
      </c>
      <c r="AR113" s="253">
        <f t="shared" si="66"/>
        <v>0</v>
      </c>
      <c r="AS113" s="253">
        <f t="shared" si="66"/>
        <v>0</v>
      </c>
      <c r="AT113" s="253">
        <f t="shared" si="66"/>
        <v>0</v>
      </c>
      <c r="AU113" s="253">
        <f t="shared" si="66"/>
        <v>0</v>
      </c>
      <c r="AV113" s="253">
        <f t="shared" si="66"/>
        <v>0</v>
      </c>
      <c r="AW113" s="253">
        <f t="shared" si="66"/>
        <v>0</v>
      </c>
      <c r="AX113" s="253">
        <f t="shared" si="66"/>
        <v>0</v>
      </c>
      <c r="AY113" s="253">
        <f t="shared" si="66"/>
        <v>0</v>
      </c>
      <c r="AZ113" s="253">
        <f t="shared" si="66"/>
        <v>0</v>
      </c>
      <c r="BA113" s="253">
        <f t="shared" si="66"/>
        <v>0</v>
      </c>
      <c r="BB113" s="253">
        <f t="shared" si="66"/>
        <v>0</v>
      </c>
      <c r="BC113" s="253">
        <f t="shared" si="66"/>
        <v>0</v>
      </c>
      <c r="BD113" s="253">
        <f t="shared" si="66"/>
        <v>0</v>
      </c>
      <c r="BE113" s="253">
        <f t="shared" si="66"/>
        <v>0</v>
      </c>
      <c r="BF113" s="253">
        <f t="shared" si="66"/>
        <v>0</v>
      </c>
      <c r="BG113" s="253">
        <f t="shared" si="66"/>
        <v>0</v>
      </c>
      <c r="BH113" s="253">
        <f t="shared" si="66"/>
        <v>0</v>
      </c>
      <c r="BI113" s="253">
        <f t="shared" si="66"/>
        <v>0</v>
      </c>
      <c r="BJ113" s="253">
        <f t="shared" si="66"/>
        <v>0</v>
      </c>
      <c r="BK113" s="253">
        <f t="shared" si="66"/>
        <v>0</v>
      </c>
      <c r="BL113" s="253">
        <f t="shared" si="66"/>
        <v>0</v>
      </c>
      <c r="BM113" s="253">
        <f t="shared" si="66"/>
        <v>0</v>
      </c>
      <c r="BN113" s="253">
        <f t="shared" si="66"/>
        <v>0</v>
      </c>
      <c r="BO113" s="253">
        <f t="shared" si="66"/>
        <v>0</v>
      </c>
      <c r="BP113" s="253">
        <f t="shared" si="66"/>
        <v>0</v>
      </c>
      <c r="BQ113" s="253">
        <f t="shared" si="66"/>
        <v>0</v>
      </c>
      <c r="BR113" s="253">
        <f t="shared" si="66"/>
        <v>0</v>
      </c>
      <c r="BS113" s="253">
        <f t="shared" si="66"/>
        <v>0</v>
      </c>
      <c r="BT113" s="253">
        <f t="shared" si="66"/>
        <v>0</v>
      </c>
      <c r="BU113" s="253">
        <f t="shared" si="66"/>
        <v>0</v>
      </c>
      <c r="BV113" s="253">
        <f t="shared" si="66"/>
        <v>0</v>
      </c>
      <c r="BW113" s="253">
        <f t="shared" si="66"/>
        <v>0</v>
      </c>
      <c r="BX113" s="253">
        <f t="shared" si="66"/>
        <v>0</v>
      </c>
      <c r="BY113" s="253">
        <f t="shared" si="66"/>
        <v>0</v>
      </c>
      <c r="BZ113" s="253">
        <f t="shared" si="66"/>
        <v>0</v>
      </c>
      <c r="CA113" s="253">
        <f t="shared" si="66"/>
        <v>0</v>
      </c>
      <c r="CB113" s="253">
        <f t="shared" si="66"/>
        <v>0</v>
      </c>
      <c r="CC113" s="253">
        <f t="shared" si="66"/>
        <v>0</v>
      </c>
      <c r="CD113" s="253">
        <f t="shared" si="66"/>
        <v>0</v>
      </c>
      <c r="CE113" s="253">
        <f t="shared" si="66"/>
        <v>0</v>
      </c>
      <c r="CF113" s="253">
        <f t="shared" si="66"/>
        <v>0</v>
      </c>
      <c r="CG113" s="253">
        <f t="shared" si="66"/>
        <v>0</v>
      </c>
      <c r="CH113" s="253">
        <f t="shared" si="66"/>
        <v>0</v>
      </c>
      <c r="CI113" s="253">
        <f t="shared" si="62"/>
        <v>0</v>
      </c>
      <c r="CJ113" s="253">
        <f t="shared" si="62"/>
        <v>0</v>
      </c>
      <c r="CK113" s="253">
        <f t="shared" si="62"/>
        <v>0</v>
      </c>
      <c r="CL113" s="253">
        <f t="shared" si="62"/>
        <v>0</v>
      </c>
      <c r="CM113" s="253">
        <f t="shared" si="62"/>
        <v>0</v>
      </c>
      <c r="CN113" s="253">
        <f t="shared" si="62"/>
        <v>0</v>
      </c>
      <c r="CO113" s="253">
        <f t="shared" si="62"/>
        <v>0</v>
      </c>
      <c r="CP113" s="253">
        <f t="shared" si="62"/>
        <v>0</v>
      </c>
      <c r="CQ113" s="253">
        <f t="shared" si="62"/>
        <v>0</v>
      </c>
      <c r="CR113" s="253">
        <f t="shared" si="62"/>
        <v>0</v>
      </c>
      <c r="CS113" s="253">
        <f t="shared" si="62"/>
        <v>0</v>
      </c>
      <c r="CT113" s="253">
        <f t="shared" si="62"/>
        <v>0</v>
      </c>
      <c r="CU113" s="253">
        <f t="shared" si="62"/>
        <v>0</v>
      </c>
      <c r="CV113" s="253">
        <f t="shared" si="62"/>
        <v>0</v>
      </c>
      <c r="CW113" s="253">
        <f t="shared" si="65"/>
        <v>0</v>
      </c>
      <c r="CX113" s="253">
        <f t="shared" si="65"/>
        <v>0</v>
      </c>
      <c r="CY113" s="253">
        <f t="shared" si="65"/>
        <v>0</v>
      </c>
      <c r="CZ113" s="253">
        <f t="shared" si="65"/>
        <v>0</v>
      </c>
      <c r="DA113" s="253">
        <f t="shared" si="65"/>
        <v>0</v>
      </c>
      <c r="DB113" s="253">
        <f t="shared" si="65"/>
        <v>0</v>
      </c>
      <c r="DC113" s="253">
        <f t="shared" si="65"/>
        <v>0</v>
      </c>
      <c r="DD113" s="253">
        <f t="shared" si="65"/>
        <v>0</v>
      </c>
      <c r="DE113" s="253">
        <f t="shared" si="65"/>
        <v>0</v>
      </c>
      <c r="DF113" s="253">
        <f t="shared" si="65"/>
        <v>0</v>
      </c>
      <c r="DG113" s="253">
        <f t="shared" si="65"/>
        <v>0</v>
      </c>
      <c r="DH113" s="253">
        <f t="shared" si="65"/>
        <v>0</v>
      </c>
      <c r="DI113" s="253">
        <f t="shared" si="65"/>
        <v>0</v>
      </c>
      <c r="DJ113" s="253">
        <f t="shared" si="65"/>
        <v>0</v>
      </c>
      <c r="DK113" s="253">
        <f t="shared" si="65"/>
        <v>0</v>
      </c>
      <c r="DL113" s="253">
        <f t="shared" si="65"/>
        <v>0</v>
      </c>
      <c r="DM113" s="253">
        <f t="shared" si="65"/>
        <v>0</v>
      </c>
      <c r="DN113" s="253">
        <f t="shared" si="65"/>
        <v>0</v>
      </c>
      <c r="DO113" s="253">
        <f t="shared" si="65"/>
        <v>0</v>
      </c>
      <c r="DP113" s="253">
        <f t="shared" si="65"/>
        <v>0</v>
      </c>
      <c r="DQ113" s="253">
        <f t="shared" si="65"/>
        <v>0</v>
      </c>
      <c r="DR113" s="253">
        <f t="shared" si="65"/>
        <v>0</v>
      </c>
      <c r="DS113" s="253">
        <f t="shared" si="65"/>
        <v>0</v>
      </c>
      <c r="DT113" s="253">
        <f t="shared" si="65"/>
        <v>0</v>
      </c>
      <c r="DU113" s="253">
        <f t="shared" si="65"/>
        <v>0</v>
      </c>
      <c r="DV113" s="253">
        <f t="shared" si="65"/>
        <v>0</v>
      </c>
    </row>
    <row r="114" spans="3:126" ht="15.6" thickTop="1" thickBot="1">
      <c r="C114" s="294" t="str">
        <f t="shared" si="60"/>
        <v>Prodotto/Servizio 12</v>
      </c>
      <c r="G114" s="253">
        <f t="shared" si="61"/>
        <v>0</v>
      </c>
      <c r="H114" s="253">
        <f t="shared" si="61"/>
        <v>0</v>
      </c>
      <c r="I114" s="253">
        <f t="shared" si="61"/>
        <v>0</v>
      </c>
      <c r="J114" s="253">
        <f t="shared" si="61"/>
        <v>0</v>
      </c>
      <c r="K114" s="253">
        <f t="shared" si="61"/>
        <v>0</v>
      </c>
      <c r="L114" s="253">
        <f t="shared" si="61"/>
        <v>0</v>
      </c>
      <c r="M114" s="253">
        <f t="shared" si="61"/>
        <v>0</v>
      </c>
      <c r="N114" s="253">
        <f t="shared" si="61"/>
        <v>0</v>
      </c>
      <c r="O114" s="253">
        <f t="shared" si="61"/>
        <v>0</v>
      </c>
      <c r="P114" s="253">
        <f t="shared" si="61"/>
        <v>0</v>
      </c>
      <c r="Q114" s="253">
        <f t="shared" si="61"/>
        <v>0</v>
      </c>
      <c r="R114" s="253">
        <f t="shared" si="61"/>
        <v>0</v>
      </c>
      <c r="S114" s="253">
        <f t="shared" si="61"/>
        <v>0</v>
      </c>
      <c r="T114" s="253">
        <f t="shared" si="61"/>
        <v>0</v>
      </c>
      <c r="U114" s="253">
        <f t="shared" si="61"/>
        <v>0</v>
      </c>
      <c r="V114" s="253">
        <f t="shared" si="61"/>
        <v>0</v>
      </c>
      <c r="W114" s="253">
        <f t="shared" si="66"/>
        <v>0</v>
      </c>
      <c r="X114" s="253">
        <f t="shared" si="66"/>
        <v>0</v>
      </c>
      <c r="Y114" s="253">
        <f t="shared" si="66"/>
        <v>0</v>
      </c>
      <c r="Z114" s="253">
        <f t="shared" si="66"/>
        <v>0</v>
      </c>
      <c r="AA114" s="253">
        <f t="shared" si="66"/>
        <v>0</v>
      </c>
      <c r="AB114" s="253">
        <f t="shared" si="66"/>
        <v>0</v>
      </c>
      <c r="AC114" s="253">
        <f t="shared" si="66"/>
        <v>0</v>
      </c>
      <c r="AD114" s="253">
        <f t="shared" si="66"/>
        <v>0</v>
      </c>
      <c r="AE114" s="253">
        <f t="shared" si="66"/>
        <v>0</v>
      </c>
      <c r="AF114" s="253">
        <f t="shared" si="66"/>
        <v>0</v>
      </c>
      <c r="AG114" s="253">
        <f t="shared" si="66"/>
        <v>0</v>
      </c>
      <c r="AH114" s="253">
        <f t="shared" si="66"/>
        <v>0</v>
      </c>
      <c r="AI114" s="253">
        <f t="shared" si="66"/>
        <v>0</v>
      </c>
      <c r="AJ114" s="253">
        <f t="shared" si="66"/>
        <v>0</v>
      </c>
      <c r="AK114" s="253">
        <f t="shared" si="66"/>
        <v>0</v>
      </c>
      <c r="AL114" s="253">
        <f t="shared" si="66"/>
        <v>0</v>
      </c>
      <c r="AM114" s="253">
        <f t="shared" si="66"/>
        <v>0</v>
      </c>
      <c r="AN114" s="253">
        <f t="shared" si="66"/>
        <v>0</v>
      </c>
      <c r="AO114" s="253">
        <f t="shared" si="66"/>
        <v>0</v>
      </c>
      <c r="AP114" s="253">
        <f t="shared" si="66"/>
        <v>0</v>
      </c>
      <c r="AQ114" s="253">
        <f t="shared" si="66"/>
        <v>0</v>
      </c>
      <c r="AR114" s="253">
        <f t="shared" si="66"/>
        <v>0</v>
      </c>
      <c r="AS114" s="253">
        <f t="shared" si="66"/>
        <v>0</v>
      </c>
      <c r="AT114" s="253">
        <f t="shared" si="66"/>
        <v>0</v>
      </c>
      <c r="AU114" s="253">
        <f t="shared" si="66"/>
        <v>0</v>
      </c>
      <c r="AV114" s="253">
        <f t="shared" si="66"/>
        <v>0</v>
      </c>
      <c r="AW114" s="253">
        <f t="shared" si="66"/>
        <v>0</v>
      </c>
      <c r="AX114" s="253">
        <f t="shared" si="66"/>
        <v>0</v>
      </c>
      <c r="AY114" s="253">
        <f t="shared" si="66"/>
        <v>0</v>
      </c>
      <c r="AZ114" s="253">
        <f t="shared" si="66"/>
        <v>0</v>
      </c>
      <c r="BA114" s="253">
        <f t="shared" si="66"/>
        <v>0</v>
      </c>
      <c r="BB114" s="253">
        <f t="shared" si="66"/>
        <v>0</v>
      </c>
      <c r="BC114" s="253">
        <f t="shared" si="66"/>
        <v>0</v>
      </c>
      <c r="BD114" s="253">
        <f t="shared" si="66"/>
        <v>0</v>
      </c>
      <c r="BE114" s="253">
        <f t="shared" si="66"/>
        <v>0</v>
      </c>
      <c r="BF114" s="253">
        <f t="shared" si="66"/>
        <v>0</v>
      </c>
      <c r="BG114" s="253">
        <f t="shared" si="66"/>
        <v>0</v>
      </c>
      <c r="BH114" s="253">
        <f t="shared" si="66"/>
        <v>0</v>
      </c>
      <c r="BI114" s="253">
        <f t="shared" si="66"/>
        <v>0</v>
      </c>
      <c r="BJ114" s="253">
        <f t="shared" si="66"/>
        <v>0</v>
      </c>
      <c r="BK114" s="253">
        <f t="shared" si="66"/>
        <v>0</v>
      </c>
      <c r="BL114" s="253">
        <f t="shared" si="66"/>
        <v>0</v>
      </c>
      <c r="BM114" s="253">
        <f t="shared" si="66"/>
        <v>0</v>
      </c>
      <c r="BN114" s="253">
        <f t="shared" si="66"/>
        <v>0</v>
      </c>
      <c r="BO114" s="253">
        <f t="shared" si="66"/>
        <v>0</v>
      </c>
      <c r="BP114" s="253">
        <f t="shared" si="66"/>
        <v>0</v>
      </c>
      <c r="BQ114" s="253">
        <f t="shared" si="66"/>
        <v>0</v>
      </c>
      <c r="BR114" s="253">
        <f t="shared" si="66"/>
        <v>0</v>
      </c>
      <c r="BS114" s="253">
        <f t="shared" si="66"/>
        <v>0</v>
      </c>
      <c r="BT114" s="253">
        <f t="shared" si="66"/>
        <v>0</v>
      </c>
      <c r="BU114" s="253">
        <f t="shared" si="66"/>
        <v>0</v>
      </c>
      <c r="BV114" s="253">
        <f t="shared" si="66"/>
        <v>0</v>
      </c>
      <c r="BW114" s="253">
        <f t="shared" si="66"/>
        <v>0</v>
      </c>
      <c r="BX114" s="253">
        <f t="shared" si="66"/>
        <v>0</v>
      </c>
      <c r="BY114" s="253">
        <f t="shared" si="66"/>
        <v>0</v>
      </c>
      <c r="BZ114" s="253">
        <f t="shared" si="66"/>
        <v>0</v>
      </c>
      <c r="CA114" s="253">
        <f t="shared" si="66"/>
        <v>0</v>
      </c>
      <c r="CB114" s="253">
        <f t="shared" si="66"/>
        <v>0</v>
      </c>
      <c r="CC114" s="253">
        <f t="shared" si="66"/>
        <v>0</v>
      </c>
      <c r="CD114" s="253">
        <f t="shared" si="66"/>
        <v>0</v>
      </c>
      <c r="CE114" s="253">
        <f t="shared" si="66"/>
        <v>0</v>
      </c>
      <c r="CF114" s="253">
        <f t="shared" si="66"/>
        <v>0</v>
      </c>
      <c r="CG114" s="253">
        <f t="shared" si="66"/>
        <v>0</v>
      </c>
      <c r="CH114" s="253">
        <f t="shared" si="66"/>
        <v>0</v>
      </c>
      <c r="CI114" s="253">
        <f t="shared" si="62"/>
        <v>0</v>
      </c>
      <c r="CJ114" s="253">
        <f t="shared" si="62"/>
        <v>0</v>
      </c>
      <c r="CK114" s="253">
        <f t="shared" si="62"/>
        <v>0</v>
      </c>
      <c r="CL114" s="253">
        <f t="shared" si="62"/>
        <v>0</v>
      </c>
      <c r="CM114" s="253">
        <f t="shared" si="62"/>
        <v>0</v>
      </c>
      <c r="CN114" s="253">
        <f t="shared" si="62"/>
        <v>0</v>
      </c>
      <c r="CO114" s="253">
        <f t="shared" si="62"/>
        <v>0</v>
      </c>
      <c r="CP114" s="253">
        <f t="shared" si="62"/>
        <v>0</v>
      </c>
      <c r="CQ114" s="253">
        <f t="shared" si="62"/>
        <v>0</v>
      </c>
      <c r="CR114" s="253">
        <f t="shared" si="62"/>
        <v>0</v>
      </c>
      <c r="CS114" s="253">
        <f t="shared" si="62"/>
        <v>0</v>
      </c>
      <c r="CT114" s="253">
        <f t="shared" si="62"/>
        <v>0</v>
      </c>
      <c r="CU114" s="253">
        <f t="shared" si="62"/>
        <v>0</v>
      </c>
      <c r="CV114" s="253">
        <f t="shared" si="62"/>
        <v>0</v>
      </c>
      <c r="CW114" s="253">
        <f t="shared" si="65"/>
        <v>0</v>
      </c>
      <c r="CX114" s="253">
        <f t="shared" si="65"/>
        <v>0</v>
      </c>
      <c r="CY114" s="253">
        <f t="shared" si="65"/>
        <v>0</v>
      </c>
      <c r="CZ114" s="253">
        <f t="shared" si="65"/>
        <v>0</v>
      </c>
      <c r="DA114" s="253">
        <f t="shared" si="65"/>
        <v>0</v>
      </c>
      <c r="DB114" s="253">
        <f t="shared" si="65"/>
        <v>0</v>
      </c>
      <c r="DC114" s="253">
        <f t="shared" si="65"/>
        <v>0</v>
      </c>
      <c r="DD114" s="253">
        <f t="shared" si="65"/>
        <v>0</v>
      </c>
      <c r="DE114" s="253">
        <f t="shared" si="65"/>
        <v>0</v>
      </c>
      <c r="DF114" s="253">
        <f t="shared" si="65"/>
        <v>0</v>
      </c>
      <c r="DG114" s="253">
        <f t="shared" si="65"/>
        <v>0</v>
      </c>
      <c r="DH114" s="253">
        <f t="shared" si="65"/>
        <v>0</v>
      </c>
      <c r="DI114" s="253">
        <f t="shared" si="65"/>
        <v>0</v>
      </c>
      <c r="DJ114" s="253">
        <f t="shared" si="65"/>
        <v>0</v>
      </c>
      <c r="DK114" s="253">
        <f t="shared" si="65"/>
        <v>0</v>
      </c>
      <c r="DL114" s="253">
        <f t="shared" si="65"/>
        <v>0</v>
      </c>
      <c r="DM114" s="253">
        <f t="shared" si="65"/>
        <v>0</v>
      </c>
      <c r="DN114" s="253">
        <f t="shared" si="65"/>
        <v>0</v>
      </c>
      <c r="DO114" s="253">
        <f t="shared" si="65"/>
        <v>0</v>
      </c>
      <c r="DP114" s="253">
        <f t="shared" si="65"/>
        <v>0</v>
      </c>
      <c r="DQ114" s="253">
        <f t="shared" si="65"/>
        <v>0</v>
      </c>
      <c r="DR114" s="253">
        <f t="shared" si="65"/>
        <v>0</v>
      </c>
      <c r="DS114" s="253">
        <f t="shared" si="65"/>
        <v>0</v>
      </c>
      <c r="DT114" s="253">
        <f t="shared" si="65"/>
        <v>0</v>
      </c>
      <c r="DU114" s="253">
        <f t="shared" si="65"/>
        <v>0</v>
      </c>
      <c r="DV114" s="253">
        <f t="shared" si="65"/>
        <v>0</v>
      </c>
    </row>
    <row r="115" spans="3:126" ht="15.6" thickTop="1" thickBot="1">
      <c r="C115" s="294" t="str">
        <f t="shared" si="60"/>
        <v>Prodotto/Servizio 13</v>
      </c>
      <c r="G115" s="253">
        <f t="shared" si="61"/>
        <v>0</v>
      </c>
      <c r="H115" s="253">
        <f t="shared" si="61"/>
        <v>0</v>
      </c>
      <c r="I115" s="253">
        <f t="shared" si="61"/>
        <v>0</v>
      </c>
      <c r="J115" s="253">
        <f t="shared" si="61"/>
        <v>0</v>
      </c>
      <c r="K115" s="253">
        <f t="shared" si="61"/>
        <v>0</v>
      </c>
      <c r="L115" s="253">
        <f t="shared" si="61"/>
        <v>0</v>
      </c>
      <c r="M115" s="253">
        <f t="shared" si="61"/>
        <v>0</v>
      </c>
      <c r="N115" s="253">
        <f t="shared" si="61"/>
        <v>0</v>
      </c>
      <c r="O115" s="253">
        <f t="shared" si="61"/>
        <v>0</v>
      </c>
      <c r="P115" s="253">
        <f t="shared" si="61"/>
        <v>0</v>
      </c>
      <c r="Q115" s="253">
        <f t="shared" si="61"/>
        <v>0</v>
      </c>
      <c r="R115" s="253">
        <f t="shared" si="61"/>
        <v>0</v>
      </c>
      <c r="S115" s="253">
        <f t="shared" si="61"/>
        <v>0</v>
      </c>
      <c r="T115" s="253">
        <f t="shared" si="61"/>
        <v>0</v>
      </c>
      <c r="U115" s="253">
        <f t="shared" si="61"/>
        <v>0</v>
      </c>
      <c r="V115" s="253">
        <f t="shared" si="61"/>
        <v>0</v>
      </c>
      <c r="W115" s="253">
        <f t="shared" si="66"/>
        <v>0</v>
      </c>
      <c r="X115" s="253">
        <f t="shared" si="66"/>
        <v>0</v>
      </c>
      <c r="Y115" s="253">
        <f t="shared" si="66"/>
        <v>0</v>
      </c>
      <c r="Z115" s="253">
        <f t="shared" si="66"/>
        <v>0</v>
      </c>
      <c r="AA115" s="253">
        <f t="shared" si="66"/>
        <v>0</v>
      </c>
      <c r="AB115" s="253">
        <f t="shared" si="66"/>
        <v>0</v>
      </c>
      <c r="AC115" s="253">
        <f t="shared" si="66"/>
        <v>0</v>
      </c>
      <c r="AD115" s="253">
        <f t="shared" si="66"/>
        <v>0</v>
      </c>
      <c r="AE115" s="253">
        <f t="shared" si="66"/>
        <v>0</v>
      </c>
      <c r="AF115" s="253">
        <f t="shared" si="66"/>
        <v>0</v>
      </c>
      <c r="AG115" s="253">
        <f t="shared" si="66"/>
        <v>0</v>
      </c>
      <c r="AH115" s="253">
        <f t="shared" si="66"/>
        <v>0</v>
      </c>
      <c r="AI115" s="253">
        <f t="shared" si="66"/>
        <v>0</v>
      </c>
      <c r="AJ115" s="253">
        <f t="shared" si="66"/>
        <v>0</v>
      </c>
      <c r="AK115" s="253">
        <f t="shared" si="66"/>
        <v>0</v>
      </c>
      <c r="AL115" s="253">
        <f t="shared" si="66"/>
        <v>0</v>
      </c>
      <c r="AM115" s="253">
        <f t="shared" si="66"/>
        <v>0</v>
      </c>
      <c r="AN115" s="253">
        <f t="shared" si="66"/>
        <v>0</v>
      </c>
      <c r="AO115" s="253">
        <f t="shared" si="66"/>
        <v>0</v>
      </c>
      <c r="AP115" s="253">
        <f t="shared" si="66"/>
        <v>0</v>
      </c>
      <c r="AQ115" s="253">
        <f t="shared" si="66"/>
        <v>0</v>
      </c>
      <c r="AR115" s="253">
        <f t="shared" si="66"/>
        <v>0</v>
      </c>
      <c r="AS115" s="253">
        <f t="shared" si="66"/>
        <v>0</v>
      </c>
      <c r="AT115" s="253">
        <f t="shared" si="66"/>
        <v>0</v>
      </c>
      <c r="AU115" s="253">
        <f t="shared" si="66"/>
        <v>0</v>
      </c>
      <c r="AV115" s="253">
        <f t="shared" si="66"/>
        <v>0</v>
      </c>
      <c r="AW115" s="253">
        <f t="shared" si="66"/>
        <v>0</v>
      </c>
      <c r="AX115" s="253">
        <f t="shared" si="66"/>
        <v>0</v>
      </c>
      <c r="AY115" s="253">
        <f t="shared" si="66"/>
        <v>0</v>
      </c>
      <c r="AZ115" s="253">
        <f t="shared" si="66"/>
        <v>0</v>
      </c>
      <c r="BA115" s="253">
        <f t="shared" si="66"/>
        <v>0</v>
      </c>
      <c r="BB115" s="253">
        <f t="shared" si="66"/>
        <v>0</v>
      </c>
      <c r="BC115" s="253">
        <f t="shared" si="66"/>
        <v>0</v>
      </c>
      <c r="BD115" s="253">
        <f t="shared" si="66"/>
        <v>0</v>
      </c>
      <c r="BE115" s="253">
        <f t="shared" si="66"/>
        <v>0</v>
      </c>
      <c r="BF115" s="253">
        <f t="shared" si="66"/>
        <v>0</v>
      </c>
      <c r="BG115" s="253">
        <f t="shared" si="66"/>
        <v>0</v>
      </c>
      <c r="BH115" s="253">
        <f t="shared" si="66"/>
        <v>0</v>
      </c>
      <c r="BI115" s="253">
        <f t="shared" si="66"/>
        <v>0</v>
      </c>
      <c r="BJ115" s="253">
        <f t="shared" si="66"/>
        <v>0</v>
      </c>
      <c r="BK115" s="253">
        <f t="shared" si="66"/>
        <v>0</v>
      </c>
      <c r="BL115" s="253">
        <f t="shared" si="66"/>
        <v>0</v>
      </c>
      <c r="BM115" s="253">
        <f t="shared" si="66"/>
        <v>0</v>
      </c>
      <c r="BN115" s="253">
        <f t="shared" si="66"/>
        <v>0</v>
      </c>
      <c r="BO115" s="253">
        <f t="shared" si="66"/>
        <v>0</v>
      </c>
      <c r="BP115" s="253">
        <f t="shared" si="66"/>
        <v>0</v>
      </c>
      <c r="BQ115" s="253">
        <f t="shared" si="66"/>
        <v>0</v>
      </c>
      <c r="BR115" s="253">
        <f t="shared" si="66"/>
        <v>0</v>
      </c>
      <c r="BS115" s="253">
        <f t="shared" si="66"/>
        <v>0</v>
      </c>
      <c r="BT115" s="253">
        <f t="shared" si="66"/>
        <v>0</v>
      </c>
      <c r="BU115" s="253">
        <f t="shared" si="66"/>
        <v>0</v>
      </c>
      <c r="BV115" s="253">
        <f t="shared" si="66"/>
        <v>0</v>
      </c>
      <c r="BW115" s="253">
        <f t="shared" si="66"/>
        <v>0</v>
      </c>
      <c r="BX115" s="253">
        <f t="shared" si="66"/>
        <v>0</v>
      </c>
      <c r="BY115" s="253">
        <f t="shared" si="66"/>
        <v>0</v>
      </c>
      <c r="BZ115" s="253">
        <f t="shared" si="66"/>
        <v>0</v>
      </c>
      <c r="CA115" s="253">
        <f t="shared" si="66"/>
        <v>0</v>
      </c>
      <c r="CB115" s="253">
        <f t="shared" si="66"/>
        <v>0</v>
      </c>
      <c r="CC115" s="253">
        <f t="shared" si="66"/>
        <v>0</v>
      </c>
      <c r="CD115" s="253">
        <f t="shared" si="66"/>
        <v>0</v>
      </c>
      <c r="CE115" s="253">
        <f t="shared" si="66"/>
        <v>0</v>
      </c>
      <c r="CF115" s="253">
        <f t="shared" si="66"/>
        <v>0</v>
      </c>
      <c r="CG115" s="253">
        <f t="shared" si="66"/>
        <v>0</v>
      </c>
      <c r="CH115" s="253">
        <f t="shared" si="66"/>
        <v>0</v>
      </c>
      <c r="CI115" s="253">
        <f t="shared" si="62"/>
        <v>0</v>
      </c>
      <c r="CJ115" s="253">
        <f t="shared" si="62"/>
        <v>0</v>
      </c>
      <c r="CK115" s="253">
        <f t="shared" si="62"/>
        <v>0</v>
      </c>
      <c r="CL115" s="253">
        <f t="shared" si="62"/>
        <v>0</v>
      </c>
      <c r="CM115" s="253">
        <f t="shared" si="62"/>
        <v>0</v>
      </c>
      <c r="CN115" s="253">
        <f t="shared" si="62"/>
        <v>0</v>
      </c>
      <c r="CO115" s="253">
        <f t="shared" si="62"/>
        <v>0</v>
      </c>
      <c r="CP115" s="253">
        <f t="shared" si="62"/>
        <v>0</v>
      </c>
      <c r="CQ115" s="253">
        <f t="shared" si="62"/>
        <v>0</v>
      </c>
      <c r="CR115" s="253">
        <f t="shared" si="62"/>
        <v>0</v>
      </c>
      <c r="CS115" s="253">
        <f t="shared" si="62"/>
        <v>0</v>
      </c>
      <c r="CT115" s="253">
        <f t="shared" si="62"/>
        <v>0</v>
      </c>
      <c r="CU115" s="253">
        <f t="shared" si="62"/>
        <v>0</v>
      </c>
      <c r="CV115" s="253">
        <f t="shared" si="62"/>
        <v>0</v>
      </c>
      <c r="CW115" s="253">
        <f t="shared" si="65"/>
        <v>0</v>
      </c>
      <c r="CX115" s="253">
        <f t="shared" si="65"/>
        <v>0</v>
      </c>
      <c r="CY115" s="253">
        <f t="shared" si="65"/>
        <v>0</v>
      </c>
      <c r="CZ115" s="253">
        <f t="shared" si="65"/>
        <v>0</v>
      </c>
      <c r="DA115" s="253">
        <f t="shared" si="65"/>
        <v>0</v>
      </c>
      <c r="DB115" s="253">
        <f t="shared" si="65"/>
        <v>0</v>
      </c>
      <c r="DC115" s="253">
        <f t="shared" si="65"/>
        <v>0</v>
      </c>
      <c r="DD115" s="253">
        <f t="shared" si="65"/>
        <v>0</v>
      </c>
      <c r="DE115" s="253">
        <f t="shared" si="65"/>
        <v>0</v>
      </c>
      <c r="DF115" s="253">
        <f t="shared" si="65"/>
        <v>0</v>
      </c>
      <c r="DG115" s="253">
        <f t="shared" si="65"/>
        <v>0</v>
      </c>
      <c r="DH115" s="253">
        <f t="shared" si="65"/>
        <v>0</v>
      </c>
      <c r="DI115" s="253">
        <f t="shared" si="65"/>
        <v>0</v>
      </c>
      <c r="DJ115" s="253">
        <f t="shared" si="65"/>
        <v>0</v>
      </c>
      <c r="DK115" s="253">
        <f t="shared" si="65"/>
        <v>0</v>
      </c>
      <c r="DL115" s="253">
        <f t="shared" si="65"/>
        <v>0</v>
      </c>
      <c r="DM115" s="253">
        <f t="shared" si="65"/>
        <v>0</v>
      </c>
      <c r="DN115" s="253">
        <f t="shared" si="65"/>
        <v>0</v>
      </c>
      <c r="DO115" s="253">
        <f t="shared" si="65"/>
        <v>0</v>
      </c>
      <c r="DP115" s="253">
        <f t="shared" si="65"/>
        <v>0</v>
      </c>
      <c r="DQ115" s="253">
        <f t="shared" si="65"/>
        <v>0</v>
      </c>
      <c r="DR115" s="253">
        <f t="shared" si="65"/>
        <v>0</v>
      </c>
      <c r="DS115" s="253">
        <f t="shared" si="65"/>
        <v>0</v>
      </c>
      <c r="DT115" s="253">
        <f t="shared" si="65"/>
        <v>0</v>
      </c>
      <c r="DU115" s="253">
        <f t="shared" si="65"/>
        <v>0</v>
      </c>
      <c r="DV115" s="253">
        <f t="shared" si="65"/>
        <v>0</v>
      </c>
    </row>
    <row r="116" spans="3:126" ht="15.6" thickTop="1" thickBot="1">
      <c r="C116" s="294" t="str">
        <f t="shared" si="60"/>
        <v>Prodotto/Servizio 14</v>
      </c>
      <c r="G116" s="253">
        <f t="shared" si="61"/>
        <v>0</v>
      </c>
      <c r="H116" s="253">
        <f t="shared" si="61"/>
        <v>0</v>
      </c>
      <c r="I116" s="253">
        <f t="shared" si="61"/>
        <v>0</v>
      </c>
      <c r="J116" s="253">
        <f t="shared" si="61"/>
        <v>0</v>
      </c>
      <c r="K116" s="253">
        <f t="shared" si="61"/>
        <v>0</v>
      </c>
      <c r="L116" s="253">
        <f t="shared" si="61"/>
        <v>0</v>
      </c>
      <c r="M116" s="253">
        <f t="shared" si="61"/>
        <v>0</v>
      </c>
      <c r="N116" s="253">
        <f t="shared" si="61"/>
        <v>0</v>
      </c>
      <c r="O116" s="253">
        <f t="shared" si="61"/>
        <v>0</v>
      </c>
      <c r="P116" s="253">
        <f t="shared" si="61"/>
        <v>0</v>
      </c>
      <c r="Q116" s="253">
        <f t="shared" si="61"/>
        <v>0</v>
      </c>
      <c r="R116" s="253">
        <f t="shared" si="61"/>
        <v>0</v>
      </c>
      <c r="S116" s="253">
        <f t="shared" si="61"/>
        <v>0</v>
      </c>
      <c r="T116" s="253">
        <f t="shared" si="61"/>
        <v>0</v>
      </c>
      <c r="U116" s="253">
        <f t="shared" si="61"/>
        <v>0</v>
      </c>
      <c r="V116" s="253">
        <f t="shared" si="61"/>
        <v>0</v>
      </c>
      <c r="W116" s="253">
        <f t="shared" si="66"/>
        <v>0</v>
      </c>
      <c r="X116" s="253">
        <f t="shared" si="66"/>
        <v>0</v>
      </c>
      <c r="Y116" s="253">
        <f t="shared" si="66"/>
        <v>0</v>
      </c>
      <c r="Z116" s="253">
        <f t="shared" si="66"/>
        <v>0</v>
      </c>
      <c r="AA116" s="253">
        <f t="shared" si="66"/>
        <v>0</v>
      </c>
      <c r="AB116" s="253">
        <f t="shared" si="66"/>
        <v>0</v>
      </c>
      <c r="AC116" s="253">
        <f t="shared" si="66"/>
        <v>0</v>
      </c>
      <c r="AD116" s="253">
        <f t="shared" si="66"/>
        <v>0</v>
      </c>
      <c r="AE116" s="253">
        <f t="shared" si="66"/>
        <v>0</v>
      </c>
      <c r="AF116" s="253">
        <f t="shared" si="66"/>
        <v>0</v>
      </c>
      <c r="AG116" s="253">
        <f t="shared" si="66"/>
        <v>0</v>
      </c>
      <c r="AH116" s="253">
        <f t="shared" si="66"/>
        <v>0</v>
      </c>
      <c r="AI116" s="253">
        <f t="shared" si="66"/>
        <v>0</v>
      </c>
      <c r="AJ116" s="253">
        <f t="shared" si="66"/>
        <v>0</v>
      </c>
      <c r="AK116" s="253">
        <f t="shared" si="66"/>
        <v>0</v>
      </c>
      <c r="AL116" s="253">
        <f t="shared" si="66"/>
        <v>0</v>
      </c>
      <c r="AM116" s="253">
        <f t="shared" si="66"/>
        <v>0</v>
      </c>
      <c r="AN116" s="253">
        <f t="shared" si="66"/>
        <v>0</v>
      </c>
      <c r="AO116" s="253">
        <f t="shared" si="66"/>
        <v>0</v>
      </c>
      <c r="AP116" s="253">
        <f t="shared" si="66"/>
        <v>0</v>
      </c>
      <c r="AQ116" s="253">
        <f t="shared" si="66"/>
        <v>0</v>
      </c>
      <c r="AR116" s="253">
        <f t="shared" si="66"/>
        <v>0</v>
      </c>
      <c r="AS116" s="253">
        <f t="shared" si="66"/>
        <v>0</v>
      </c>
      <c r="AT116" s="253">
        <f t="shared" si="66"/>
        <v>0</v>
      </c>
      <c r="AU116" s="253">
        <f t="shared" si="66"/>
        <v>0</v>
      </c>
      <c r="AV116" s="253">
        <f t="shared" si="66"/>
        <v>0</v>
      </c>
      <c r="AW116" s="253">
        <f t="shared" si="66"/>
        <v>0</v>
      </c>
      <c r="AX116" s="253">
        <f t="shared" si="66"/>
        <v>0</v>
      </c>
      <c r="AY116" s="253">
        <f t="shared" si="66"/>
        <v>0</v>
      </c>
      <c r="AZ116" s="253">
        <f t="shared" si="66"/>
        <v>0</v>
      </c>
      <c r="BA116" s="253">
        <f t="shared" si="66"/>
        <v>0</v>
      </c>
      <c r="BB116" s="253">
        <f t="shared" si="66"/>
        <v>0</v>
      </c>
      <c r="BC116" s="253">
        <f t="shared" si="66"/>
        <v>0</v>
      </c>
      <c r="BD116" s="253">
        <f t="shared" si="66"/>
        <v>0</v>
      </c>
      <c r="BE116" s="253">
        <f t="shared" si="66"/>
        <v>0</v>
      </c>
      <c r="BF116" s="253">
        <f t="shared" si="66"/>
        <v>0</v>
      </c>
      <c r="BG116" s="253">
        <f t="shared" si="66"/>
        <v>0</v>
      </c>
      <c r="BH116" s="253">
        <f t="shared" si="66"/>
        <v>0</v>
      </c>
      <c r="BI116" s="253">
        <f t="shared" si="66"/>
        <v>0</v>
      </c>
      <c r="BJ116" s="253">
        <f t="shared" si="66"/>
        <v>0</v>
      </c>
      <c r="BK116" s="253">
        <f t="shared" si="66"/>
        <v>0</v>
      </c>
      <c r="BL116" s="253">
        <f t="shared" si="66"/>
        <v>0</v>
      </c>
      <c r="BM116" s="253">
        <f t="shared" si="66"/>
        <v>0</v>
      </c>
      <c r="BN116" s="253">
        <f t="shared" si="66"/>
        <v>0</v>
      </c>
      <c r="BO116" s="253">
        <f t="shared" si="66"/>
        <v>0</v>
      </c>
      <c r="BP116" s="253">
        <f t="shared" si="66"/>
        <v>0</v>
      </c>
      <c r="BQ116" s="253">
        <f t="shared" si="66"/>
        <v>0</v>
      </c>
      <c r="BR116" s="253">
        <f t="shared" si="66"/>
        <v>0</v>
      </c>
      <c r="BS116" s="253">
        <f t="shared" si="66"/>
        <v>0</v>
      </c>
      <c r="BT116" s="253">
        <f t="shared" si="66"/>
        <v>0</v>
      </c>
      <c r="BU116" s="253">
        <f t="shared" si="66"/>
        <v>0</v>
      </c>
      <c r="BV116" s="253">
        <f t="shared" si="66"/>
        <v>0</v>
      </c>
      <c r="BW116" s="253">
        <f t="shared" si="66"/>
        <v>0</v>
      </c>
      <c r="BX116" s="253">
        <f t="shared" si="66"/>
        <v>0</v>
      </c>
      <c r="BY116" s="253">
        <f t="shared" si="66"/>
        <v>0</v>
      </c>
      <c r="BZ116" s="253">
        <f t="shared" si="66"/>
        <v>0</v>
      </c>
      <c r="CA116" s="253">
        <f t="shared" si="66"/>
        <v>0</v>
      </c>
      <c r="CB116" s="253">
        <f t="shared" si="66"/>
        <v>0</v>
      </c>
      <c r="CC116" s="253">
        <f t="shared" si="66"/>
        <v>0</v>
      </c>
      <c r="CD116" s="253">
        <f t="shared" si="66"/>
        <v>0</v>
      </c>
      <c r="CE116" s="253">
        <f t="shared" si="66"/>
        <v>0</v>
      </c>
      <c r="CF116" s="253">
        <f t="shared" si="66"/>
        <v>0</v>
      </c>
      <c r="CG116" s="253">
        <f t="shared" si="66"/>
        <v>0</v>
      </c>
      <c r="CH116" s="253">
        <f t="shared" ref="CH116:DV122" si="67">+CH20+CH52-CH84</f>
        <v>0</v>
      </c>
      <c r="CI116" s="253">
        <f t="shared" si="67"/>
        <v>0</v>
      </c>
      <c r="CJ116" s="253">
        <f t="shared" si="67"/>
        <v>0</v>
      </c>
      <c r="CK116" s="253">
        <f t="shared" si="67"/>
        <v>0</v>
      </c>
      <c r="CL116" s="253">
        <f t="shared" si="67"/>
        <v>0</v>
      </c>
      <c r="CM116" s="253">
        <f t="shared" si="67"/>
        <v>0</v>
      </c>
      <c r="CN116" s="253">
        <f t="shared" si="67"/>
        <v>0</v>
      </c>
      <c r="CO116" s="253">
        <f t="shared" si="67"/>
        <v>0</v>
      </c>
      <c r="CP116" s="253">
        <f t="shared" si="67"/>
        <v>0</v>
      </c>
      <c r="CQ116" s="253">
        <f t="shared" si="67"/>
        <v>0</v>
      </c>
      <c r="CR116" s="253">
        <f t="shared" si="67"/>
        <v>0</v>
      </c>
      <c r="CS116" s="253">
        <f t="shared" si="67"/>
        <v>0</v>
      </c>
      <c r="CT116" s="253">
        <f t="shared" si="67"/>
        <v>0</v>
      </c>
      <c r="CU116" s="253">
        <f t="shared" si="67"/>
        <v>0</v>
      </c>
      <c r="CV116" s="253">
        <f t="shared" si="67"/>
        <v>0</v>
      </c>
      <c r="CW116" s="253">
        <f t="shared" si="67"/>
        <v>0</v>
      </c>
      <c r="CX116" s="253">
        <f t="shared" si="67"/>
        <v>0</v>
      </c>
      <c r="CY116" s="253">
        <f t="shared" si="67"/>
        <v>0</v>
      </c>
      <c r="CZ116" s="253">
        <f t="shared" si="67"/>
        <v>0</v>
      </c>
      <c r="DA116" s="253">
        <f t="shared" si="67"/>
        <v>0</v>
      </c>
      <c r="DB116" s="253">
        <f t="shared" si="67"/>
        <v>0</v>
      </c>
      <c r="DC116" s="253">
        <f t="shared" si="67"/>
        <v>0</v>
      </c>
      <c r="DD116" s="253">
        <f t="shared" si="67"/>
        <v>0</v>
      </c>
      <c r="DE116" s="253">
        <f t="shared" si="67"/>
        <v>0</v>
      </c>
      <c r="DF116" s="253">
        <f t="shared" si="67"/>
        <v>0</v>
      </c>
      <c r="DG116" s="253">
        <f t="shared" si="67"/>
        <v>0</v>
      </c>
      <c r="DH116" s="253">
        <f t="shared" si="67"/>
        <v>0</v>
      </c>
      <c r="DI116" s="253">
        <f t="shared" si="67"/>
        <v>0</v>
      </c>
      <c r="DJ116" s="253">
        <f t="shared" si="67"/>
        <v>0</v>
      </c>
      <c r="DK116" s="253">
        <f t="shared" si="67"/>
        <v>0</v>
      </c>
      <c r="DL116" s="253">
        <f t="shared" si="67"/>
        <v>0</v>
      </c>
      <c r="DM116" s="253">
        <f t="shared" si="67"/>
        <v>0</v>
      </c>
      <c r="DN116" s="253">
        <f t="shared" si="67"/>
        <v>0</v>
      </c>
      <c r="DO116" s="253">
        <f t="shared" si="67"/>
        <v>0</v>
      </c>
      <c r="DP116" s="253">
        <f t="shared" si="67"/>
        <v>0</v>
      </c>
      <c r="DQ116" s="253">
        <f t="shared" si="67"/>
        <v>0</v>
      </c>
      <c r="DR116" s="253">
        <f t="shared" si="67"/>
        <v>0</v>
      </c>
      <c r="DS116" s="253">
        <f t="shared" si="67"/>
        <v>0</v>
      </c>
      <c r="DT116" s="253">
        <f t="shared" si="67"/>
        <v>0</v>
      </c>
      <c r="DU116" s="253">
        <f t="shared" si="67"/>
        <v>0</v>
      </c>
      <c r="DV116" s="253">
        <f t="shared" si="67"/>
        <v>0</v>
      </c>
    </row>
    <row r="117" spans="3:126" ht="15.6" thickTop="1" thickBot="1">
      <c r="C117" s="294" t="str">
        <f t="shared" si="60"/>
        <v>Prodotto/Servizio 15</v>
      </c>
      <c r="G117" s="253">
        <f t="shared" si="61"/>
        <v>0</v>
      </c>
      <c r="H117" s="253">
        <f t="shared" si="61"/>
        <v>0</v>
      </c>
      <c r="I117" s="253">
        <f t="shared" si="61"/>
        <v>0</v>
      </c>
      <c r="J117" s="253">
        <f t="shared" si="61"/>
        <v>0</v>
      </c>
      <c r="K117" s="253">
        <f t="shared" si="61"/>
        <v>0</v>
      </c>
      <c r="L117" s="253">
        <f t="shared" si="61"/>
        <v>0</v>
      </c>
      <c r="M117" s="253">
        <f t="shared" si="61"/>
        <v>0</v>
      </c>
      <c r="N117" s="253">
        <f t="shared" si="61"/>
        <v>0</v>
      </c>
      <c r="O117" s="253">
        <f t="shared" si="61"/>
        <v>0</v>
      </c>
      <c r="P117" s="253">
        <f t="shared" si="61"/>
        <v>0</v>
      </c>
      <c r="Q117" s="253">
        <f t="shared" si="61"/>
        <v>0</v>
      </c>
      <c r="R117" s="253">
        <f t="shared" si="61"/>
        <v>0</v>
      </c>
      <c r="S117" s="253">
        <f t="shared" si="61"/>
        <v>0</v>
      </c>
      <c r="T117" s="253">
        <f t="shared" si="61"/>
        <v>0</v>
      </c>
      <c r="U117" s="253">
        <f t="shared" si="61"/>
        <v>0</v>
      </c>
      <c r="V117" s="253">
        <f t="shared" si="61"/>
        <v>0</v>
      </c>
      <c r="W117" s="253">
        <f t="shared" ref="W117:CH123" si="68">+W21+W53-W85</f>
        <v>0</v>
      </c>
      <c r="X117" s="253">
        <f t="shared" si="68"/>
        <v>0</v>
      </c>
      <c r="Y117" s="253">
        <f t="shared" si="68"/>
        <v>0</v>
      </c>
      <c r="Z117" s="253">
        <f t="shared" si="68"/>
        <v>0</v>
      </c>
      <c r="AA117" s="253">
        <f t="shared" si="68"/>
        <v>0</v>
      </c>
      <c r="AB117" s="253">
        <f t="shared" si="68"/>
        <v>0</v>
      </c>
      <c r="AC117" s="253">
        <f t="shared" si="68"/>
        <v>0</v>
      </c>
      <c r="AD117" s="253">
        <f t="shared" si="68"/>
        <v>0</v>
      </c>
      <c r="AE117" s="253">
        <f t="shared" si="68"/>
        <v>0</v>
      </c>
      <c r="AF117" s="253">
        <f t="shared" si="68"/>
        <v>0</v>
      </c>
      <c r="AG117" s="253">
        <f t="shared" si="68"/>
        <v>0</v>
      </c>
      <c r="AH117" s="253">
        <f t="shared" si="68"/>
        <v>0</v>
      </c>
      <c r="AI117" s="253">
        <f t="shared" si="68"/>
        <v>0</v>
      </c>
      <c r="AJ117" s="253">
        <f t="shared" si="68"/>
        <v>0</v>
      </c>
      <c r="AK117" s="253">
        <f t="shared" si="68"/>
        <v>0</v>
      </c>
      <c r="AL117" s="253">
        <f t="shared" si="68"/>
        <v>0</v>
      </c>
      <c r="AM117" s="253">
        <f t="shared" si="68"/>
        <v>0</v>
      </c>
      <c r="AN117" s="253">
        <f t="shared" si="68"/>
        <v>0</v>
      </c>
      <c r="AO117" s="253">
        <f t="shared" si="68"/>
        <v>0</v>
      </c>
      <c r="AP117" s="253">
        <f t="shared" si="68"/>
        <v>0</v>
      </c>
      <c r="AQ117" s="253">
        <f t="shared" si="68"/>
        <v>0</v>
      </c>
      <c r="AR117" s="253">
        <f t="shared" si="68"/>
        <v>0</v>
      </c>
      <c r="AS117" s="253">
        <f t="shared" si="68"/>
        <v>0</v>
      </c>
      <c r="AT117" s="253">
        <f t="shared" si="68"/>
        <v>0</v>
      </c>
      <c r="AU117" s="253">
        <f t="shared" si="68"/>
        <v>0</v>
      </c>
      <c r="AV117" s="253">
        <f t="shared" si="68"/>
        <v>0</v>
      </c>
      <c r="AW117" s="253">
        <f t="shared" si="68"/>
        <v>0</v>
      </c>
      <c r="AX117" s="253">
        <f t="shared" si="68"/>
        <v>0</v>
      </c>
      <c r="AY117" s="253">
        <f t="shared" si="68"/>
        <v>0</v>
      </c>
      <c r="AZ117" s="253">
        <f t="shared" si="68"/>
        <v>0</v>
      </c>
      <c r="BA117" s="253">
        <f t="shared" si="68"/>
        <v>0</v>
      </c>
      <c r="BB117" s="253">
        <f t="shared" si="68"/>
        <v>0</v>
      </c>
      <c r="BC117" s="253">
        <f t="shared" si="68"/>
        <v>0</v>
      </c>
      <c r="BD117" s="253">
        <f t="shared" si="68"/>
        <v>0</v>
      </c>
      <c r="BE117" s="253">
        <f t="shared" si="68"/>
        <v>0</v>
      </c>
      <c r="BF117" s="253">
        <f t="shared" si="68"/>
        <v>0</v>
      </c>
      <c r="BG117" s="253">
        <f t="shared" si="68"/>
        <v>0</v>
      </c>
      <c r="BH117" s="253">
        <f t="shared" si="68"/>
        <v>0</v>
      </c>
      <c r="BI117" s="253">
        <f t="shared" si="68"/>
        <v>0</v>
      </c>
      <c r="BJ117" s="253">
        <f t="shared" si="68"/>
        <v>0</v>
      </c>
      <c r="BK117" s="253">
        <f t="shared" si="68"/>
        <v>0</v>
      </c>
      <c r="BL117" s="253">
        <f t="shared" si="68"/>
        <v>0</v>
      </c>
      <c r="BM117" s="253">
        <f t="shared" si="68"/>
        <v>0</v>
      </c>
      <c r="BN117" s="253">
        <f t="shared" si="68"/>
        <v>0</v>
      </c>
      <c r="BO117" s="253">
        <f t="shared" si="68"/>
        <v>0</v>
      </c>
      <c r="BP117" s="253">
        <f t="shared" si="68"/>
        <v>0</v>
      </c>
      <c r="BQ117" s="253">
        <f t="shared" si="68"/>
        <v>0</v>
      </c>
      <c r="BR117" s="253">
        <f t="shared" si="68"/>
        <v>0</v>
      </c>
      <c r="BS117" s="253">
        <f t="shared" si="68"/>
        <v>0</v>
      </c>
      <c r="BT117" s="253">
        <f t="shared" si="68"/>
        <v>0</v>
      </c>
      <c r="BU117" s="253">
        <f t="shared" si="68"/>
        <v>0</v>
      </c>
      <c r="BV117" s="253">
        <f t="shared" si="68"/>
        <v>0</v>
      </c>
      <c r="BW117" s="253">
        <f t="shared" si="68"/>
        <v>0</v>
      </c>
      <c r="BX117" s="253">
        <f t="shared" si="68"/>
        <v>0</v>
      </c>
      <c r="BY117" s="253">
        <f t="shared" si="68"/>
        <v>0</v>
      </c>
      <c r="BZ117" s="253">
        <f t="shared" si="68"/>
        <v>0</v>
      </c>
      <c r="CA117" s="253">
        <f t="shared" si="68"/>
        <v>0</v>
      </c>
      <c r="CB117" s="253">
        <f t="shared" si="68"/>
        <v>0</v>
      </c>
      <c r="CC117" s="253">
        <f t="shared" si="68"/>
        <v>0</v>
      </c>
      <c r="CD117" s="253">
        <f t="shared" si="68"/>
        <v>0</v>
      </c>
      <c r="CE117" s="253">
        <f t="shared" si="68"/>
        <v>0</v>
      </c>
      <c r="CF117" s="253">
        <f t="shared" si="68"/>
        <v>0</v>
      </c>
      <c r="CG117" s="253">
        <f t="shared" si="68"/>
        <v>0</v>
      </c>
      <c r="CH117" s="253">
        <f t="shared" si="68"/>
        <v>0</v>
      </c>
      <c r="CI117" s="253">
        <f t="shared" si="67"/>
        <v>0</v>
      </c>
      <c r="CJ117" s="253">
        <f t="shared" si="67"/>
        <v>0</v>
      </c>
      <c r="CK117" s="253">
        <f t="shared" si="67"/>
        <v>0</v>
      </c>
      <c r="CL117" s="253">
        <f t="shared" si="67"/>
        <v>0</v>
      </c>
      <c r="CM117" s="253">
        <f t="shared" si="67"/>
        <v>0</v>
      </c>
      <c r="CN117" s="253">
        <f t="shared" si="67"/>
        <v>0</v>
      </c>
      <c r="CO117" s="253">
        <f t="shared" si="67"/>
        <v>0</v>
      </c>
      <c r="CP117" s="253">
        <f t="shared" si="67"/>
        <v>0</v>
      </c>
      <c r="CQ117" s="253">
        <f t="shared" si="67"/>
        <v>0</v>
      </c>
      <c r="CR117" s="253">
        <f t="shared" si="67"/>
        <v>0</v>
      </c>
      <c r="CS117" s="253">
        <f t="shared" si="67"/>
        <v>0</v>
      </c>
      <c r="CT117" s="253">
        <f t="shared" si="67"/>
        <v>0</v>
      </c>
      <c r="CU117" s="253">
        <f t="shared" si="67"/>
        <v>0</v>
      </c>
      <c r="CV117" s="253">
        <f t="shared" si="67"/>
        <v>0</v>
      </c>
      <c r="CW117" s="253">
        <f t="shared" si="67"/>
        <v>0</v>
      </c>
      <c r="CX117" s="253">
        <f t="shared" si="67"/>
        <v>0</v>
      </c>
      <c r="CY117" s="253">
        <f t="shared" si="67"/>
        <v>0</v>
      </c>
      <c r="CZ117" s="253">
        <f t="shared" si="67"/>
        <v>0</v>
      </c>
      <c r="DA117" s="253">
        <f t="shared" si="67"/>
        <v>0</v>
      </c>
      <c r="DB117" s="253">
        <f t="shared" si="67"/>
        <v>0</v>
      </c>
      <c r="DC117" s="253">
        <f t="shared" si="67"/>
        <v>0</v>
      </c>
      <c r="DD117" s="253">
        <f t="shared" si="67"/>
        <v>0</v>
      </c>
      <c r="DE117" s="253">
        <f t="shared" si="67"/>
        <v>0</v>
      </c>
      <c r="DF117" s="253">
        <f t="shared" si="67"/>
        <v>0</v>
      </c>
      <c r="DG117" s="253">
        <f t="shared" si="67"/>
        <v>0</v>
      </c>
      <c r="DH117" s="253">
        <f t="shared" si="67"/>
        <v>0</v>
      </c>
      <c r="DI117" s="253">
        <f t="shared" si="67"/>
        <v>0</v>
      </c>
      <c r="DJ117" s="253">
        <f t="shared" si="67"/>
        <v>0</v>
      </c>
      <c r="DK117" s="253">
        <f t="shared" si="67"/>
        <v>0</v>
      </c>
      <c r="DL117" s="253">
        <f t="shared" si="67"/>
        <v>0</v>
      </c>
      <c r="DM117" s="253">
        <f t="shared" si="67"/>
        <v>0</v>
      </c>
      <c r="DN117" s="253">
        <f t="shared" si="67"/>
        <v>0</v>
      </c>
      <c r="DO117" s="253">
        <f t="shared" si="67"/>
        <v>0</v>
      </c>
      <c r="DP117" s="253">
        <f t="shared" si="67"/>
        <v>0</v>
      </c>
      <c r="DQ117" s="253">
        <f t="shared" si="67"/>
        <v>0</v>
      </c>
      <c r="DR117" s="253">
        <f t="shared" si="67"/>
        <v>0</v>
      </c>
      <c r="DS117" s="253">
        <f t="shared" si="67"/>
        <v>0</v>
      </c>
      <c r="DT117" s="253">
        <f t="shared" si="67"/>
        <v>0</v>
      </c>
      <c r="DU117" s="253">
        <f t="shared" si="67"/>
        <v>0</v>
      </c>
      <c r="DV117" s="253">
        <f t="shared" si="67"/>
        <v>0</v>
      </c>
    </row>
    <row r="118" spans="3:126" ht="15.6" thickTop="1" thickBot="1">
      <c r="C118" s="294" t="str">
        <f t="shared" si="60"/>
        <v>Prodotto/Servizio 16</v>
      </c>
      <c r="G118" s="253">
        <f t="shared" si="61"/>
        <v>0</v>
      </c>
      <c r="H118" s="253">
        <f t="shared" si="61"/>
        <v>0</v>
      </c>
      <c r="I118" s="253">
        <f t="shared" si="61"/>
        <v>0</v>
      </c>
      <c r="J118" s="253">
        <f t="shared" si="61"/>
        <v>0</v>
      </c>
      <c r="K118" s="253">
        <f t="shared" si="61"/>
        <v>0</v>
      </c>
      <c r="L118" s="253">
        <f t="shared" si="61"/>
        <v>0</v>
      </c>
      <c r="M118" s="253">
        <f t="shared" si="61"/>
        <v>0</v>
      </c>
      <c r="N118" s="253">
        <f t="shared" si="61"/>
        <v>0</v>
      </c>
      <c r="O118" s="253">
        <f t="shared" si="61"/>
        <v>0</v>
      </c>
      <c r="P118" s="253">
        <f t="shared" si="61"/>
        <v>0</v>
      </c>
      <c r="Q118" s="253">
        <f t="shared" si="61"/>
        <v>0</v>
      </c>
      <c r="R118" s="253">
        <f t="shared" si="61"/>
        <v>0</v>
      </c>
      <c r="S118" s="253">
        <f t="shared" si="61"/>
        <v>0</v>
      </c>
      <c r="T118" s="253">
        <f t="shared" si="61"/>
        <v>0</v>
      </c>
      <c r="U118" s="253">
        <f t="shared" si="61"/>
        <v>0</v>
      </c>
      <c r="V118" s="253">
        <f t="shared" si="61"/>
        <v>0</v>
      </c>
      <c r="W118" s="253">
        <f t="shared" si="68"/>
        <v>0</v>
      </c>
      <c r="X118" s="253">
        <f t="shared" si="68"/>
        <v>0</v>
      </c>
      <c r="Y118" s="253">
        <f t="shared" si="68"/>
        <v>0</v>
      </c>
      <c r="Z118" s="253">
        <f t="shared" si="68"/>
        <v>0</v>
      </c>
      <c r="AA118" s="253">
        <f t="shared" si="68"/>
        <v>0</v>
      </c>
      <c r="AB118" s="253">
        <f t="shared" si="68"/>
        <v>0</v>
      </c>
      <c r="AC118" s="253">
        <f t="shared" si="68"/>
        <v>0</v>
      </c>
      <c r="AD118" s="253">
        <f t="shared" si="68"/>
        <v>0</v>
      </c>
      <c r="AE118" s="253">
        <f t="shared" si="68"/>
        <v>0</v>
      </c>
      <c r="AF118" s="253">
        <f t="shared" si="68"/>
        <v>0</v>
      </c>
      <c r="AG118" s="253">
        <f t="shared" si="68"/>
        <v>0</v>
      </c>
      <c r="AH118" s="253">
        <f t="shared" si="68"/>
        <v>0</v>
      </c>
      <c r="AI118" s="253">
        <f t="shared" si="68"/>
        <v>0</v>
      </c>
      <c r="AJ118" s="253">
        <f t="shared" si="68"/>
        <v>0</v>
      </c>
      <c r="AK118" s="253">
        <f t="shared" si="68"/>
        <v>0</v>
      </c>
      <c r="AL118" s="253">
        <f t="shared" si="68"/>
        <v>0</v>
      </c>
      <c r="AM118" s="253">
        <f t="shared" si="68"/>
        <v>0</v>
      </c>
      <c r="AN118" s="253">
        <f t="shared" si="68"/>
        <v>0</v>
      </c>
      <c r="AO118" s="253">
        <f t="shared" si="68"/>
        <v>0</v>
      </c>
      <c r="AP118" s="253">
        <f t="shared" si="68"/>
        <v>0</v>
      </c>
      <c r="AQ118" s="253">
        <f t="shared" si="68"/>
        <v>0</v>
      </c>
      <c r="AR118" s="253">
        <f t="shared" si="68"/>
        <v>0</v>
      </c>
      <c r="AS118" s="253">
        <f t="shared" si="68"/>
        <v>0</v>
      </c>
      <c r="AT118" s="253">
        <f t="shared" si="68"/>
        <v>0</v>
      </c>
      <c r="AU118" s="253">
        <f t="shared" si="68"/>
        <v>0</v>
      </c>
      <c r="AV118" s="253">
        <f t="shared" si="68"/>
        <v>0</v>
      </c>
      <c r="AW118" s="253">
        <f t="shared" si="68"/>
        <v>0</v>
      </c>
      <c r="AX118" s="253">
        <f t="shared" si="68"/>
        <v>0</v>
      </c>
      <c r="AY118" s="253">
        <f t="shared" si="68"/>
        <v>0</v>
      </c>
      <c r="AZ118" s="253">
        <f t="shared" si="68"/>
        <v>0</v>
      </c>
      <c r="BA118" s="253">
        <f t="shared" si="68"/>
        <v>0</v>
      </c>
      <c r="BB118" s="253">
        <f t="shared" si="68"/>
        <v>0</v>
      </c>
      <c r="BC118" s="253">
        <f t="shared" si="68"/>
        <v>0</v>
      </c>
      <c r="BD118" s="253">
        <f t="shared" si="68"/>
        <v>0</v>
      </c>
      <c r="BE118" s="253">
        <f t="shared" si="68"/>
        <v>0</v>
      </c>
      <c r="BF118" s="253">
        <f t="shared" si="68"/>
        <v>0</v>
      </c>
      <c r="BG118" s="253">
        <f t="shared" si="68"/>
        <v>0</v>
      </c>
      <c r="BH118" s="253">
        <f t="shared" si="68"/>
        <v>0</v>
      </c>
      <c r="BI118" s="253">
        <f t="shared" si="68"/>
        <v>0</v>
      </c>
      <c r="BJ118" s="253">
        <f t="shared" si="68"/>
        <v>0</v>
      </c>
      <c r="BK118" s="253">
        <f t="shared" si="68"/>
        <v>0</v>
      </c>
      <c r="BL118" s="253">
        <f t="shared" si="68"/>
        <v>0</v>
      </c>
      <c r="BM118" s="253">
        <f t="shared" si="68"/>
        <v>0</v>
      </c>
      <c r="BN118" s="253">
        <f t="shared" si="68"/>
        <v>0</v>
      </c>
      <c r="BO118" s="253">
        <f t="shared" si="68"/>
        <v>0</v>
      </c>
      <c r="BP118" s="253">
        <f t="shared" si="68"/>
        <v>0</v>
      </c>
      <c r="BQ118" s="253">
        <f t="shared" si="68"/>
        <v>0</v>
      </c>
      <c r="BR118" s="253">
        <f t="shared" si="68"/>
        <v>0</v>
      </c>
      <c r="BS118" s="253">
        <f t="shared" si="68"/>
        <v>0</v>
      </c>
      <c r="BT118" s="253">
        <f t="shared" si="68"/>
        <v>0</v>
      </c>
      <c r="BU118" s="253">
        <f t="shared" si="68"/>
        <v>0</v>
      </c>
      <c r="BV118" s="253">
        <f t="shared" si="68"/>
        <v>0</v>
      </c>
      <c r="BW118" s="253">
        <f t="shared" si="68"/>
        <v>0</v>
      </c>
      <c r="BX118" s="253">
        <f t="shared" si="68"/>
        <v>0</v>
      </c>
      <c r="BY118" s="253">
        <f t="shared" si="68"/>
        <v>0</v>
      </c>
      <c r="BZ118" s="253">
        <f t="shared" si="68"/>
        <v>0</v>
      </c>
      <c r="CA118" s="253">
        <f t="shared" si="68"/>
        <v>0</v>
      </c>
      <c r="CB118" s="253">
        <f t="shared" si="68"/>
        <v>0</v>
      </c>
      <c r="CC118" s="253">
        <f t="shared" si="68"/>
        <v>0</v>
      </c>
      <c r="CD118" s="253">
        <f t="shared" si="68"/>
        <v>0</v>
      </c>
      <c r="CE118" s="253">
        <f t="shared" si="68"/>
        <v>0</v>
      </c>
      <c r="CF118" s="253">
        <f t="shared" si="68"/>
        <v>0</v>
      </c>
      <c r="CG118" s="253">
        <f t="shared" si="68"/>
        <v>0</v>
      </c>
      <c r="CH118" s="253">
        <f t="shared" si="68"/>
        <v>0</v>
      </c>
      <c r="CI118" s="253">
        <f t="shared" si="67"/>
        <v>0</v>
      </c>
      <c r="CJ118" s="253">
        <f t="shared" si="67"/>
        <v>0</v>
      </c>
      <c r="CK118" s="253">
        <f t="shared" si="67"/>
        <v>0</v>
      </c>
      <c r="CL118" s="253">
        <f t="shared" si="67"/>
        <v>0</v>
      </c>
      <c r="CM118" s="253">
        <f t="shared" si="67"/>
        <v>0</v>
      </c>
      <c r="CN118" s="253">
        <f t="shared" si="67"/>
        <v>0</v>
      </c>
      <c r="CO118" s="253">
        <f t="shared" si="67"/>
        <v>0</v>
      </c>
      <c r="CP118" s="253">
        <f t="shared" si="67"/>
        <v>0</v>
      </c>
      <c r="CQ118" s="253">
        <f t="shared" si="67"/>
        <v>0</v>
      </c>
      <c r="CR118" s="253">
        <f t="shared" si="67"/>
        <v>0</v>
      </c>
      <c r="CS118" s="253">
        <f t="shared" si="67"/>
        <v>0</v>
      </c>
      <c r="CT118" s="253">
        <f t="shared" si="67"/>
        <v>0</v>
      </c>
      <c r="CU118" s="253">
        <f t="shared" si="67"/>
        <v>0</v>
      </c>
      <c r="CV118" s="253">
        <f t="shared" si="67"/>
        <v>0</v>
      </c>
      <c r="CW118" s="253">
        <f t="shared" si="67"/>
        <v>0</v>
      </c>
      <c r="CX118" s="253">
        <f t="shared" si="67"/>
        <v>0</v>
      </c>
      <c r="CY118" s="253">
        <f t="shared" si="67"/>
        <v>0</v>
      </c>
      <c r="CZ118" s="253">
        <f t="shared" si="67"/>
        <v>0</v>
      </c>
      <c r="DA118" s="253">
        <f t="shared" si="67"/>
        <v>0</v>
      </c>
      <c r="DB118" s="253">
        <f t="shared" si="67"/>
        <v>0</v>
      </c>
      <c r="DC118" s="253">
        <f t="shared" si="67"/>
        <v>0</v>
      </c>
      <c r="DD118" s="253">
        <f t="shared" si="67"/>
        <v>0</v>
      </c>
      <c r="DE118" s="253">
        <f t="shared" si="67"/>
        <v>0</v>
      </c>
      <c r="DF118" s="253">
        <f t="shared" si="67"/>
        <v>0</v>
      </c>
      <c r="DG118" s="253">
        <f t="shared" si="67"/>
        <v>0</v>
      </c>
      <c r="DH118" s="253">
        <f t="shared" si="67"/>
        <v>0</v>
      </c>
      <c r="DI118" s="253">
        <f t="shared" si="67"/>
        <v>0</v>
      </c>
      <c r="DJ118" s="253">
        <f t="shared" si="67"/>
        <v>0</v>
      </c>
      <c r="DK118" s="253">
        <f t="shared" si="67"/>
        <v>0</v>
      </c>
      <c r="DL118" s="253">
        <f t="shared" si="67"/>
        <v>0</v>
      </c>
      <c r="DM118" s="253">
        <f t="shared" si="67"/>
        <v>0</v>
      </c>
      <c r="DN118" s="253">
        <f t="shared" si="67"/>
        <v>0</v>
      </c>
      <c r="DO118" s="253">
        <f t="shared" si="67"/>
        <v>0</v>
      </c>
      <c r="DP118" s="253">
        <f t="shared" si="67"/>
        <v>0</v>
      </c>
      <c r="DQ118" s="253">
        <f t="shared" si="67"/>
        <v>0</v>
      </c>
      <c r="DR118" s="253">
        <f t="shared" si="67"/>
        <v>0</v>
      </c>
      <c r="DS118" s="253">
        <f t="shared" si="67"/>
        <v>0</v>
      </c>
      <c r="DT118" s="253">
        <f t="shared" si="67"/>
        <v>0</v>
      </c>
      <c r="DU118" s="253">
        <f t="shared" si="67"/>
        <v>0</v>
      </c>
      <c r="DV118" s="253">
        <f t="shared" si="67"/>
        <v>0</v>
      </c>
    </row>
    <row r="119" spans="3:126" ht="15.6" thickTop="1" thickBot="1">
      <c r="C119" s="294" t="str">
        <f t="shared" si="60"/>
        <v>Prodotto/Servizio 17</v>
      </c>
      <c r="G119" s="253">
        <f t="shared" si="61"/>
        <v>0</v>
      </c>
      <c r="H119" s="253">
        <f t="shared" si="61"/>
        <v>0</v>
      </c>
      <c r="I119" s="253">
        <f t="shared" si="61"/>
        <v>0</v>
      </c>
      <c r="J119" s="253">
        <f t="shared" si="61"/>
        <v>0</v>
      </c>
      <c r="K119" s="253">
        <f t="shared" si="61"/>
        <v>0</v>
      </c>
      <c r="L119" s="253">
        <f t="shared" si="61"/>
        <v>0</v>
      </c>
      <c r="M119" s="253">
        <f t="shared" si="61"/>
        <v>0</v>
      </c>
      <c r="N119" s="253">
        <f t="shared" si="61"/>
        <v>0</v>
      </c>
      <c r="O119" s="253">
        <f t="shared" si="61"/>
        <v>0</v>
      </c>
      <c r="P119" s="253">
        <f t="shared" si="61"/>
        <v>0</v>
      </c>
      <c r="Q119" s="253">
        <f t="shared" si="61"/>
        <v>0</v>
      </c>
      <c r="R119" s="253">
        <f t="shared" si="61"/>
        <v>0</v>
      </c>
      <c r="S119" s="253">
        <f t="shared" si="61"/>
        <v>0</v>
      </c>
      <c r="T119" s="253">
        <f t="shared" si="61"/>
        <v>0</v>
      </c>
      <c r="U119" s="253">
        <f t="shared" si="61"/>
        <v>0</v>
      </c>
      <c r="V119" s="253">
        <f t="shared" si="61"/>
        <v>0</v>
      </c>
      <c r="W119" s="253">
        <f t="shared" si="68"/>
        <v>0</v>
      </c>
      <c r="X119" s="253">
        <f t="shared" si="68"/>
        <v>0</v>
      </c>
      <c r="Y119" s="253">
        <f t="shared" si="68"/>
        <v>0</v>
      </c>
      <c r="Z119" s="253">
        <f t="shared" si="68"/>
        <v>0</v>
      </c>
      <c r="AA119" s="253">
        <f t="shared" si="68"/>
        <v>0</v>
      </c>
      <c r="AB119" s="253">
        <f t="shared" si="68"/>
        <v>0</v>
      </c>
      <c r="AC119" s="253">
        <f t="shared" si="68"/>
        <v>0</v>
      </c>
      <c r="AD119" s="253">
        <f t="shared" si="68"/>
        <v>0</v>
      </c>
      <c r="AE119" s="253">
        <f t="shared" si="68"/>
        <v>0</v>
      </c>
      <c r="AF119" s="253">
        <f t="shared" si="68"/>
        <v>0</v>
      </c>
      <c r="AG119" s="253">
        <f t="shared" si="68"/>
        <v>0</v>
      </c>
      <c r="AH119" s="253">
        <f t="shared" si="68"/>
        <v>0</v>
      </c>
      <c r="AI119" s="253">
        <f t="shared" si="68"/>
        <v>0</v>
      </c>
      <c r="AJ119" s="253">
        <f t="shared" si="68"/>
        <v>0</v>
      </c>
      <c r="AK119" s="253">
        <f t="shared" si="68"/>
        <v>0</v>
      </c>
      <c r="AL119" s="253">
        <f t="shared" si="68"/>
        <v>0</v>
      </c>
      <c r="AM119" s="253">
        <f t="shared" si="68"/>
        <v>0</v>
      </c>
      <c r="AN119" s="253">
        <f t="shared" si="68"/>
        <v>0</v>
      </c>
      <c r="AO119" s="253">
        <f t="shared" si="68"/>
        <v>0</v>
      </c>
      <c r="AP119" s="253">
        <f t="shared" si="68"/>
        <v>0</v>
      </c>
      <c r="AQ119" s="253">
        <f t="shared" si="68"/>
        <v>0</v>
      </c>
      <c r="AR119" s="253">
        <f t="shared" si="68"/>
        <v>0</v>
      </c>
      <c r="AS119" s="253">
        <f t="shared" si="68"/>
        <v>0</v>
      </c>
      <c r="AT119" s="253">
        <f t="shared" si="68"/>
        <v>0</v>
      </c>
      <c r="AU119" s="253">
        <f t="shared" si="68"/>
        <v>0</v>
      </c>
      <c r="AV119" s="253">
        <f t="shared" si="68"/>
        <v>0</v>
      </c>
      <c r="AW119" s="253">
        <f t="shared" si="68"/>
        <v>0</v>
      </c>
      <c r="AX119" s="253">
        <f t="shared" si="68"/>
        <v>0</v>
      </c>
      <c r="AY119" s="253">
        <f t="shared" si="68"/>
        <v>0</v>
      </c>
      <c r="AZ119" s="253">
        <f t="shared" si="68"/>
        <v>0</v>
      </c>
      <c r="BA119" s="253">
        <f t="shared" si="68"/>
        <v>0</v>
      </c>
      <c r="BB119" s="253">
        <f t="shared" si="68"/>
        <v>0</v>
      </c>
      <c r="BC119" s="253">
        <f t="shared" si="68"/>
        <v>0</v>
      </c>
      <c r="BD119" s="253">
        <f t="shared" si="68"/>
        <v>0</v>
      </c>
      <c r="BE119" s="253">
        <f t="shared" si="68"/>
        <v>0</v>
      </c>
      <c r="BF119" s="253">
        <f t="shared" si="68"/>
        <v>0</v>
      </c>
      <c r="BG119" s="253">
        <f t="shared" si="68"/>
        <v>0</v>
      </c>
      <c r="BH119" s="253">
        <f t="shared" si="68"/>
        <v>0</v>
      </c>
      <c r="BI119" s="253">
        <f t="shared" si="68"/>
        <v>0</v>
      </c>
      <c r="BJ119" s="253">
        <f t="shared" si="68"/>
        <v>0</v>
      </c>
      <c r="BK119" s="253">
        <f t="shared" si="68"/>
        <v>0</v>
      </c>
      <c r="BL119" s="253">
        <f t="shared" si="68"/>
        <v>0</v>
      </c>
      <c r="BM119" s="253">
        <f t="shared" si="68"/>
        <v>0</v>
      </c>
      <c r="BN119" s="253">
        <f t="shared" si="68"/>
        <v>0</v>
      </c>
      <c r="BO119" s="253">
        <f t="shared" si="68"/>
        <v>0</v>
      </c>
      <c r="BP119" s="253">
        <f t="shared" si="68"/>
        <v>0</v>
      </c>
      <c r="BQ119" s="253">
        <f t="shared" si="68"/>
        <v>0</v>
      </c>
      <c r="BR119" s="253">
        <f t="shared" si="68"/>
        <v>0</v>
      </c>
      <c r="BS119" s="253">
        <f t="shared" si="68"/>
        <v>0</v>
      </c>
      <c r="BT119" s="253">
        <f t="shared" si="68"/>
        <v>0</v>
      </c>
      <c r="BU119" s="253">
        <f t="shared" si="68"/>
        <v>0</v>
      </c>
      <c r="BV119" s="253">
        <f t="shared" si="68"/>
        <v>0</v>
      </c>
      <c r="BW119" s="253">
        <f t="shared" si="68"/>
        <v>0</v>
      </c>
      <c r="BX119" s="253">
        <f t="shared" si="68"/>
        <v>0</v>
      </c>
      <c r="BY119" s="253">
        <f t="shared" si="68"/>
        <v>0</v>
      </c>
      <c r="BZ119" s="253">
        <f t="shared" si="68"/>
        <v>0</v>
      </c>
      <c r="CA119" s="253">
        <f t="shared" si="68"/>
        <v>0</v>
      </c>
      <c r="CB119" s="253">
        <f t="shared" si="68"/>
        <v>0</v>
      </c>
      <c r="CC119" s="253">
        <f t="shared" si="68"/>
        <v>0</v>
      </c>
      <c r="CD119" s="253">
        <f t="shared" si="68"/>
        <v>0</v>
      </c>
      <c r="CE119" s="253">
        <f t="shared" si="68"/>
        <v>0</v>
      </c>
      <c r="CF119" s="253">
        <f t="shared" si="68"/>
        <v>0</v>
      </c>
      <c r="CG119" s="253">
        <f t="shared" si="68"/>
        <v>0</v>
      </c>
      <c r="CH119" s="253">
        <f t="shared" si="68"/>
        <v>0</v>
      </c>
      <c r="CI119" s="253">
        <f t="shared" si="67"/>
        <v>0</v>
      </c>
      <c r="CJ119" s="253">
        <f t="shared" si="67"/>
        <v>0</v>
      </c>
      <c r="CK119" s="253">
        <f t="shared" si="67"/>
        <v>0</v>
      </c>
      <c r="CL119" s="253">
        <f t="shared" si="67"/>
        <v>0</v>
      </c>
      <c r="CM119" s="253">
        <f t="shared" si="67"/>
        <v>0</v>
      </c>
      <c r="CN119" s="253">
        <f t="shared" si="67"/>
        <v>0</v>
      </c>
      <c r="CO119" s="253">
        <f t="shared" si="67"/>
        <v>0</v>
      </c>
      <c r="CP119" s="253">
        <f t="shared" si="67"/>
        <v>0</v>
      </c>
      <c r="CQ119" s="253">
        <f t="shared" si="67"/>
        <v>0</v>
      </c>
      <c r="CR119" s="253">
        <f t="shared" si="67"/>
        <v>0</v>
      </c>
      <c r="CS119" s="253">
        <f t="shared" si="67"/>
        <v>0</v>
      </c>
      <c r="CT119" s="253">
        <f t="shared" si="67"/>
        <v>0</v>
      </c>
      <c r="CU119" s="253">
        <f t="shared" si="67"/>
        <v>0</v>
      </c>
      <c r="CV119" s="253">
        <f t="shared" si="67"/>
        <v>0</v>
      </c>
      <c r="CW119" s="253">
        <f t="shared" si="67"/>
        <v>0</v>
      </c>
      <c r="CX119" s="253">
        <f t="shared" si="67"/>
        <v>0</v>
      </c>
      <c r="CY119" s="253">
        <f t="shared" si="67"/>
        <v>0</v>
      </c>
      <c r="CZ119" s="253">
        <f t="shared" si="67"/>
        <v>0</v>
      </c>
      <c r="DA119" s="253">
        <f t="shared" si="67"/>
        <v>0</v>
      </c>
      <c r="DB119" s="253">
        <f t="shared" si="67"/>
        <v>0</v>
      </c>
      <c r="DC119" s="253">
        <f t="shared" si="67"/>
        <v>0</v>
      </c>
      <c r="DD119" s="253">
        <f t="shared" si="67"/>
        <v>0</v>
      </c>
      <c r="DE119" s="253">
        <f t="shared" si="67"/>
        <v>0</v>
      </c>
      <c r="DF119" s="253">
        <f t="shared" si="67"/>
        <v>0</v>
      </c>
      <c r="DG119" s="253">
        <f t="shared" si="67"/>
        <v>0</v>
      </c>
      <c r="DH119" s="253">
        <f t="shared" si="67"/>
        <v>0</v>
      </c>
      <c r="DI119" s="253">
        <f t="shared" si="67"/>
        <v>0</v>
      </c>
      <c r="DJ119" s="253">
        <f t="shared" si="67"/>
        <v>0</v>
      </c>
      <c r="DK119" s="253">
        <f t="shared" si="67"/>
        <v>0</v>
      </c>
      <c r="DL119" s="253">
        <f t="shared" si="67"/>
        <v>0</v>
      </c>
      <c r="DM119" s="253">
        <f t="shared" si="67"/>
        <v>0</v>
      </c>
      <c r="DN119" s="253">
        <f t="shared" si="67"/>
        <v>0</v>
      </c>
      <c r="DO119" s="253">
        <f t="shared" si="67"/>
        <v>0</v>
      </c>
      <c r="DP119" s="253">
        <f t="shared" si="67"/>
        <v>0</v>
      </c>
      <c r="DQ119" s="253">
        <f t="shared" si="67"/>
        <v>0</v>
      </c>
      <c r="DR119" s="253">
        <f t="shared" si="67"/>
        <v>0</v>
      </c>
      <c r="DS119" s="253">
        <f t="shared" si="67"/>
        <v>0</v>
      </c>
      <c r="DT119" s="253">
        <f t="shared" si="67"/>
        <v>0</v>
      </c>
      <c r="DU119" s="253">
        <f t="shared" si="67"/>
        <v>0</v>
      </c>
      <c r="DV119" s="253">
        <f t="shared" si="67"/>
        <v>0</v>
      </c>
    </row>
    <row r="120" spans="3:126" ht="15.6" thickTop="1" thickBot="1">
      <c r="C120" s="294" t="str">
        <f t="shared" si="60"/>
        <v>Prodotto/Servizio 18</v>
      </c>
      <c r="G120" s="253">
        <f t="shared" ref="G120:BR123" si="69">+G24+G56-G88</f>
        <v>0</v>
      </c>
      <c r="H120" s="253">
        <f t="shared" si="69"/>
        <v>0</v>
      </c>
      <c r="I120" s="253">
        <f t="shared" si="69"/>
        <v>0</v>
      </c>
      <c r="J120" s="253">
        <f t="shared" si="69"/>
        <v>0</v>
      </c>
      <c r="K120" s="253">
        <f t="shared" si="69"/>
        <v>0</v>
      </c>
      <c r="L120" s="253">
        <f t="shared" si="69"/>
        <v>0</v>
      </c>
      <c r="M120" s="253">
        <f t="shared" si="69"/>
        <v>0</v>
      </c>
      <c r="N120" s="253">
        <f t="shared" si="69"/>
        <v>0</v>
      </c>
      <c r="O120" s="253">
        <f t="shared" si="69"/>
        <v>0</v>
      </c>
      <c r="P120" s="253">
        <f t="shared" si="69"/>
        <v>0</v>
      </c>
      <c r="Q120" s="253">
        <f t="shared" si="69"/>
        <v>0</v>
      </c>
      <c r="R120" s="253">
        <f t="shared" si="69"/>
        <v>0</v>
      </c>
      <c r="S120" s="253">
        <f t="shared" si="69"/>
        <v>0</v>
      </c>
      <c r="T120" s="253">
        <f t="shared" si="69"/>
        <v>0</v>
      </c>
      <c r="U120" s="253">
        <f t="shared" si="69"/>
        <v>0</v>
      </c>
      <c r="V120" s="253">
        <f t="shared" si="69"/>
        <v>0</v>
      </c>
      <c r="W120" s="253">
        <f t="shared" si="69"/>
        <v>0</v>
      </c>
      <c r="X120" s="253">
        <f t="shared" si="69"/>
        <v>0</v>
      </c>
      <c r="Y120" s="253">
        <f t="shared" si="69"/>
        <v>0</v>
      </c>
      <c r="Z120" s="253">
        <f t="shared" si="69"/>
        <v>0</v>
      </c>
      <c r="AA120" s="253">
        <f t="shared" si="69"/>
        <v>0</v>
      </c>
      <c r="AB120" s="253">
        <f t="shared" si="69"/>
        <v>0</v>
      </c>
      <c r="AC120" s="253">
        <f t="shared" si="69"/>
        <v>0</v>
      </c>
      <c r="AD120" s="253">
        <f t="shared" si="69"/>
        <v>0</v>
      </c>
      <c r="AE120" s="253">
        <f t="shared" si="69"/>
        <v>0</v>
      </c>
      <c r="AF120" s="253">
        <f t="shared" si="69"/>
        <v>0</v>
      </c>
      <c r="AG120" s="253">
        <f t="shared" si="69"/>
        <v>0</v>
      </c>
      <c r="AH120" s="253">
        <f t="shared" si="69"/>
        <v>0</v>
      </c>
      <c r="AI120" s="253">
        <f t="shared" si="69"/>
        <v>0</v>
      </c>
      <c r="AJ120" s="253">
        <f t="shared" si="69"/>
        <v>0</v>
      </c>
      <c r="AK120" s="253">
        <f t="shared" si="69"/>
        <v>0</v>
      </c>
      <c r="AL120" s="253">
        <f t="shared" si="69"/>
        <v>0</v>
      </c>
      <c r="AM120" s="253">
        <f t="shared" si="69"/>
        <v>0</v>
      </c>
      <c r="AN120" s="253">
        <f t="shared" si="69"/>
        <v>0</v>
      </c>
      <c r="AO120" s="253">
        <f t="shared" si="69"/>
        <v>0</v>
      </c>
      <c r="AP120" s="253">
        <f t="shared" si="69"/>
        <v>0</v>
      </c>
      <c r="AQ120" s="253">
        <f t="shared" si="69"/>
        <v>0</v>
      </c>
      <c r="AR120" s="253">
        <f t="shared" si="69"/>
        <v>0</v>
      </c>
      <c r="AS120" s="253">
        <f t="shared" si="69"/>
        <v>0</v>
      </c>
      <c r="AT120" s="253">
        <f t="shared" si="69"/>
        <v>0</v>
      </c>
      <c r="AU120" s="253">
        <f t="shared" si="69"/>
        <v>0</v>
      </c>
      <c r="AV120" s="253">
        <f t="shared" si="69"/>
        <v>0</v>
      </c>
      <c r="AW120" s="253">
        <f t="shared" si="69"/>
        <v>0</v>
      </c>
      <c r="AX120" s="253">
        <f t="shared" si="69"/>
        <v>0</v>
      </c>
      <c r="AY120" s="253">
        <f t="shared" si="69"/>
        <v>0</v>
      </c>
      <c r="AZ120" s="253">
        <f t="shared" si="69"/>
        <v>0</v>
      </c>
      <c r="BA120" s="253">
        <f t="shared" si="69"/>
        <v>0</v>
      </c>
      <c r="BB120" s="253">
        <f t="shared" si="69"/>
        <v>0</v>
      </c>
      <c r="BC120" s="253">
        <f t="shared" si="69"/>
        <v>0</v>
      </c>
      <c r="BD120" s="253">
        <f t="shared" si="69"/>
        <v>0</v>
      </c>
      <c r="BE120" s="253">
        <f t="shared" si="69"/>
        <v>0</v>
      </c>
      <c r="BF120" s="253">
        <f t="shared" si="69"/>
        <v>0</v>
      </c>
      <c r="BG120" s="253">
        <f t="shared" si="69"/>
        <v>0</v>
      </c>
      <c r="BH120" s="253">
        <f t="shared" si="69"/>
        <v>0</v>
      </c>
      <c r="BI120" s="253">
        <f t="shared" si="69"/>
        <v>0</v>
      </c>
      <c r="BJ120" s="253">
        <f t="shared" si="69"/>
        <v>0</v>
      </c>
      <c r="BK120" s="253">
        <f t="shared" si="69"/>
        <v>0</v>
      </c>
      <c r="BL120" s="253">
        <f t="shared" si="69"/>
        <v>0</v>
      </c>
      <c r="BM120" s="253">
        <f t="shared" si="69"/>
        <v>0</v>
      </c>
      <c r="BN120" s="253">
        <f t="shared" si="69"/>
        <v>0</v>
      </c>
      <c r="BO120" s="253">
        <f t="shared" si="69"/>
        <v>0</v>
      </c>
      <c r="BP120" s="253">
        <f t="shared" si="69"/>
        <v>0</v>
      </c>
      <c r="BQ120" s="253">
        <f t="shared" si="69"/>
        <v>0</v>
      </c>
      <c r="BR120" s="253">
        <f t="shared" si="69"/>
        <v>0</v>
      </c>
      <c r="BS120" s="253">
        <f t="shared" si="68"/>
        <v>0</v>
      </c>
      <c r="BT120" s="253">
        <f t="shared" si="68"/>
        <v>0</v>
      </c>
      <c r="BU120" s="253">
        <f t="shared" si="68"/>
        <v>0</v>
      </c>
      <c r="BV120" s="253">
        <f t="shared" si="68"/>
        <v>0</v>
      </c>
      <c r="BW120" s="253">
        <f t="shared" si="68"/>
        <v>0</v>
      </c>
      <c r="BX120" s="253">
        <f t="shared" si="68"/>
        <v>0</v>
      </c>
      <c r="BY120" s="253">
        <f t="shared" si="68"/>
        <v>0</v>
      </c>
      <c r="BZ120" s="253">
        <f t="shared" si="68"/>
        <v>0</v>
      </c>
      <c r="CA120" s="253">
        <f t="shared" si="68"/>
        <v>0</v>
      </c>
      <c r="CB120" s="253">
        <f t="shared" si="68"/>
        <v>0</v>
      </c>
      <c r="CC120" s="253">
        <f t="shared" si="68"/>
        <v>0</v>
      </c>
      <c r="CD120" s="253">
        <f t="shared" si="68"/>
        <v>0</v>
      </c>
      <c r="CE120" s="253">
        <f t="shared" si="68"/>
        <v>0</v>
      </c>
      <c r="CF120" s="253">
        <f t="shared" si="68"/>
        <v>0</v>
      </c>
      <c r="CG120" s="253">
        <f t="shared" si="68"/>
        <v>0</v>
      </c>
      <c r="CH120" s="253">
        <f t="shared" si="68"/>
        <v>0</v>
      </c>
      <c r="CI120" s="253">
        <f t="shared" si="67"/>
        <v>0</v>
      </c>
      <c r="CJ120" s="253">
        <f t="shared" si="67"/>
        <v>0</v>
      </c>
      <c r="CK120" s="253">
        <f t="shared" si="67"/>
        <v>0</v>
      </c>
      <c r="CL120" s="253">
        <f t="shared" si="67"/>
        <v>0</v>
      </c>
      <c r="CM120" s="253">
        <f t="shared" si="67"/>
        <v>0</v>
      </c>
      <c r="CN120" s="253">
        <f t="shared" si="67"/>
        <v>0</v>
      </c>
      <c r="CO120" s="253">
        <f t="shared" si="67"/>
        <v>0</v>
      </c>
      <c r="CP120" s="253">
        <f t="shared" si="67"/>
        <v>0</v>
      </c>
      <c r="CQ120" s="253">
        <f t="shared" si="67"/>
        <v>0</v>
      </c>
      <c r="CR120" s="253">
        <f t="shared" si="67"/>
        <v>0</v>
      </c>
      <c r="CS120" s="253">
        <f t="shared" si="67"/>
        <v>0</v>
      </c>
      <c r="CT120" s="253">
        <f t="shared" si="67"/>
        <v>0</v>
      </c>
      <c r="CU120" s="253">
        <f t="shared" si="67"/>
        <v>0</v>
      </c>
      <c r="CV120" s="253">
        <f t="shared" si="67"/>
        <v>0</v>
      </c>
      <c r="CW120" s="253">
        <f t="shared" si="67"/>
        <v>0</v>
      </c>
      <c r="CX120" s="253">
        <f t="shared" si="67"/>
        <v>0</v>
      </c>
      <c r="CY120" s="253">
        <f t="shared" si="67"/>
        <v>0</v>
      </c>
      <c r="CZ120" s="253">
        <f t="shared" si="67"/>
        <v>0</v>
      </c>
      <c r="DA120" s="253">
        <f t="shared" si="67"/>
        <v>0</v>
      </c>
      <c r="DB120" s="253">
        <f t="shared" si="67"/>
        <v>0</v>
      </c>
      <c r="DC120" s="253">
        <f t="shared" si="67"/>
        <v>0</v>
      </c>
      <c r="DD120" s="253">
        <f t="shared" si="67"/>
        <v>0</v>
      </c>
      <c r="DE120" s="253">
        <f t="shared" si="67"/>
        <v>0</v>
      </c>
      <c r="DF120" s="253">
        <f t="shared" si="67"/>
        <v>0</v>
      </c>
      <c r="DG120" s="253">
        <f t="shared" si="67"/>
        <v>0</v>
      </c>
      <c r="DH120" s="253">
        <f t="shared" si="67"/>
        <v>0</v>
      </c>
      <c r="DI120" s="253">
        <f t="shared" si="67"/>
        <v>0</v>
      </c>
      <c r="DJ120" s="253">
        <f t="shared" si="67"/>
        <v>0</v>
      </c>
      <c r="DK120" s="253">
        <f t="shared" si="67"/>
        <v>0</v>
      </c>
      <c r="DL120" s="253">
        <f t="shared" si="67"/>
        <v>0</v>
      </c>
      <c r="DM120" s="253">
        <f t="shared" si="67"/>
        <v>0</v>
      </c>
      <c r="DN120" s="253">
        <f t="shared" si="67"/>
        <v>0</v>
      </c>
      <c r="DO120" s="253">
        <f t="shared" si="67"/>
        <v>0</v>
      </c>
      <c r="DP120" s="253">
        <f t="shared" si="67"/>
        <v>0</v>
      </c>
      <c r="DQ120" s="253">
        <f t="shared" si="67"/>
        <v>0</v>
      </c>
      <c r="DR120" s="253">
        <f t="shared" si="67"/>
        <v>0</v>
      </c>
      <c r="DS120" s="253">
        <f t="shared" si="67"/>
        <v>0</v>
      </c>
      <c r="DT120" s="253">
        <f t="shared" si="67"/>
        <v>0</v>
      </c>
      <c r="DU120" s="253">
        <f t="shared" si="67"/>
        <v>0</v>
      </c>
      <c r="DV120" s="253">
        <f t="shared" si="67"/>
        <v>0</v>
      </c>
    </row>
    <row r="121" spans="3:126" ht="15.6" thickTop="1" thickBot="1">
      <c r="C121" s="294" t="str">
        <f t="shared" si="60"/>
        <v>Prodotto/Servizio 19</v>
      </c>
      <c r="G121" s="253">
        <f t="shared" si="69"/>
        <v>0</v>
      </c>
      <c r="H121" s="253">
        <f t="shared" si="69"/>
        <v>0</v>
      </c>
      <c r="I121" s="253">
        <f t="shared" si="69"/>
        <v>0</v>
      </c>
      <c r="J121" s="253">
        <f t="shared" si="69"/>
        <v>0</v>
      </c>
      <c r="K121" s="253">
        <f t="shared" si="69"/>
        <v>0</v>
      </c>
      <c r="L121" s="253">
        <f t="shared" si="69"/>
        <v>0</v>
      </c>
      <c r="M121" s="253">
        <f t="shared" si="69"/>
        <v>0</v>
      </c>
      <c r="N121" s="253">
        <f t="shared" si="69"/>
        <v>0</v>
      </c>
      <c r="O121" s="253">
        <f t="shared" si="69"/>
        <v>0</v>
      </c>
      <c r="P121" s="253">
        <f t="shared" si="69"/>
        <v>0</v>
      </c>
      <c r="Q121" s="253">
        <f t="shared" si="69"/>
        <v>0</v>
      </c>
      <c r="R121" s="253">
        <f t="shared" si="69"/>
        <v>0</v>
      </c>
      <c r="S121" s="253">
        <f t="shared" si="69"/>
        <v>0</v>
      </c>
      <c r="T121" s="253">
        <f t="shared" si="69"/>
        <v>0</v>
      </c>
      <c r="U121" s="253">
        <f t="shared" si="69"/>
        <v>0</v>
      </c>
      <c r="V121" s="253">
        <f t="shared" si="69"/>
        <v>0</v>
      </c>
      <c r="W121" s="253">
        <f t="shared" si="69"/>
        <v>0</v>
      </c>
      <c r="X121" s="253">
        <f t="shared" si="69"/>
        <v>0</v>
      </c>
      <c r="Y121" s="253">
        <f t="shared" si="69"/>
        <v>0</v>
      </c>
      <c r="Z121" s="253">
        <f t="shared" si="69"/>
        <v>0</v>
      </c>
      <c r="AA121" s="253">
        <f t="shared" si="69"/>
        <v>0</v>
      </c>
      <c r="AB121" s="253">
        <f t="shared" si="69"/>
        <v>0</v>
      </c>
      <c r="AC121" s="253">
        <f t="shared" si="69"/>
        <v>0</v>
      </c>
      <c r="AD121" s="253">
        <f t="shared" si="69"/>
        <v>0</v>
      </c>
      <c r="AE121" s="253">
        <f t="shared" si="69"/>
        <v>0</v>
      </c>
      <c r="AF121" s="253">
        <f t="shared" si="69"/>
        <v>0</v>
      </c>
      <c r="AG121" s="253">
        <f t="shared" si="69"/>
        <v>0</v>
      </c>
      <c r="AH121" s="253">
        <f t="shared" si="69"/>
        <v>0</v>
      </c>
      <c r="AI121" s="253">
        <f t="shared" si="69"/>
        <v>0</v>
      </c>
      <c r="AJ121" s="253">
        <f t="shared" si="69"/>
        <v>0</v>
      </c>
      <c r="AK121" s="253">
        <f t="shared" si="69"/>
        <v>0</v>
      </c>
      <c r="AL121" s="253">
        <f t="shared" si="69"/>
        <v>0</v>
      </c>
      <c r="AM121" s="253">
        <f t="shared" si="69"/>
        <v>0</v>
      </c>
      <c r="AN121" s="253">
        <f t="shared" si="69"/>
        <v>0</v>
      </c>
      <c r="AO121" s="253">
        <f t="shared" si="69"/>
        <v>0</v>
      </c>
      <c r="AP121" s="253">
        <f t="shared" si="69"/>
        <v>0</v>
      </c>
      <c r="AQ121" s="253">
        <f t="shared" si="69"/>
        <v>0</v>
      </c>
      <c r="AR121" s="253">
        <f t="shared" si="69"/>
        <v>0</v>
      </c>
      <c r="AS121" s="253">
        <f t="shared" si="69"/>
        <v>0</v>
      </c>
      <c r="AT121" s="253">
        <f t="shared" si="69"/>
        <v>0</v>
      </c>
      <c r="AU121" s="253">
        <f t="shared" si="69"/>
        <v>0</v>
      </c>
      <c r="AV121" s="253">
        <f t="shared" si="69"/>
        <v>0</v>
      </c>
      <c r="AW121" s="253">
        <f t="shared" si="69"/>
        <v>0</v>
      </c>
      <c r="AX121" s="253">
        <f t="shared" si="69"/>
        <v>0</v>
      </c>
      <c r="AY121" s="253">
        <f t="shared" si="69"/>
        <v>0</v>
      </c>
      <c r="AZ121" s="253">
        <f t="shared" si="69"/>
        <v>0</v>
      </c>
      <c r="BA121" s="253">
        <f t="shared" si="69"/>
        <v>0</v>
      </c>
      <c r="BB121" s="253">
        <f t="shared" si="69"/>
        <v>0</v>
      </c>
      <c r="BC121" s="253">
        <f t="shared" si="69"/>
        <v>0</v>
      </c>
      <c r="BD121" s="253">
        <f t="shared" si="69"/>
        <v>0</v>
      </c>
      <c r="BE121" s="253">
        <f t="shared" si="69"/>
        <v>0</v>
      </c>
      <c r="BF121" s="253">
        <f t="shared" si="69"/>
        <v>0</v>
      </c>
      <c r="BG121" s="253">
        <f t="shared" si="69"/>
        <v>0</v>
      </c>
      <c r="BH121" s="253">
        <f t="shared" si="69"/>
        <v>0</v>
      </c>
      <c r="BI121" s="253">
        <f t="shared" si="69"/>
        <v>0</v>
      </c>
      <c r="BJ121" s="253">
        <f t="shared" si="69"/>
        <v>0</v>
      </c>
      <c r="BK121" s="253">
        <f t="shared" si="69"/>
        <v>0</v>
      </c>
      <c r="BL121" s="253">
        <f t="shared" si="69"/>
        <v>0</v>
      </c>
      <c r="BM121" s="253">
        <f t="shared" si="69"/>
        <v>0</v>
      </c>
      <c r="BN121" s="253">
        <f t="shared" si="69"/>
        <v>0</v>
      </c>
      <c r="BO121" s="253">
        <f t="shared" si="69"/>
        <v>0</v>
      </c>
      <c r="BP121" s="253">
        <f t="shared" si="69"/>
        <v>0</v>
      </c>
      <c r="BQ121" s="253">
        <f t="shared" si="69"/>
        <v>0</v>
      </c>
      <c r="BR121" s="253">
        <f t="shared" si="69"/>
        <v>0</v>
      </c>
      <c r="BS121" s="253">
        <f t="shared" si="68"/>
        <v>0</v>
      </c>
      <c r="BT121" s="253">
        <f t="shared" si="68"/>
        <v>0</v>
      </c>
      <c r="BU121" s="253">
        <f t="shared" si="68"/>
        <v>0</v>
      </c>
      <c r="BV121" s="253">
        <f t="shared" si="68"/>
        <v>0</v>
      </c>
      <c r="BW121" s="253">
        <f t="shared" si="68"/>
        <v>0</v>
      </c>
      <c r="BX121" s="253">
        <f t="shared" si="68"/>
        <v>0</v>
      </c>
      <c r="BY121" s="253">
        <f t="shared" si="68"/>
        <v>0</v>
      </c>
      <c r="BZ121" s="253">
        <f t="shared" si="68"/>
        <v>0</v>
      </c>
      <c r="CA121" s="253">
        <f t="shared" si="68"/>
        <v>0</v>
      </c>
      <c r="CB121" s="253">
        <f t="shared" si="68"/>
        <v>0</v>
      </c>
      <c r="CC121" s="253">
        <f t="shared" si="68"/>
        <v>0</v>
      </c>
      <c r="CD121" s="253">
        <f t="shared" si="68"/>
        <v>0</v>
      </c>
      <c r="CE121" s="253">
        <f t="shared" si="68"/>
        <v>0</v>
      </c>
      <c r="CF121" s="253">
        <f t="shared" si="68"/>
        <v>0</v>
      </c>
      <c r="CG121" s="253">
        <f t="shared" si="68"/>
        <v>0</v>
      </c>
      <c r="CH121" s="253">
        <f t="shared" si="68"/>
        <v>0</v>
      </c>
      <c r="CI121" s="253">
        <f t="shared" si="67"/>
        <v>0</v>
      </c>
      <c r="CJ121" s="253">
        <f t="shared" si="67"/>
        <v>0</v>
      </c>
      <c r="CK121" s="253">
        <f t="shared" si="67"/>
        <v>0</v>
      </c>
      <c r="CL121" s="253">
        <f t="shared" si="67"/>
        <v>0</v>
      </c>
      <c r="CM121" s="253">
        <f t="shared" si="67"/>
        <v>0</v>
      </c>
      <c r="CN121" s="253">
        <f t="shared" si="67"/>
        <v>0</v>
      </c>
      <c r="CO121" s="253">
        <f t="shared" si="67"/>
        <v>0</v>
      </c>
      <c r="CP121" s="253">
        <f t="shared" si="67"/>
        <v>0</v>
      </c>
      <c r="CQ121" s="253">
        <f t="shared" si="67"/>
        <v>0</v>
      </c>
      <c r="CR121" s="253">
        <f t="shared" si="67"/>
        <v>0</v>
      </c>
      <c r="CS121" s="253">
        <f t="shared" si="67"/>
        <v>0</v>
      </c>
      <c r="CT121" s="253">
        <f t="shared" si="67"/>
        <v>0</v>
      </c>
      <c r="CU121" s="253">
        <f t="shared" si="67"/>
        <v>0</v>
      </c>
      <c r="CV121" s="253">
        <f t="shared" si="67"/>
        <v>0</v>
      </c>
      <c r="CW121" s="253">
        <f t="shared" si="67"/>
        <v>0</v>
      </c>
      <c r="CX121" s="253">
        <f t="shared" si="67"/>
        <v>0</v>
      </c>
      <c r="CY121" s="253">
        <f t="shared" si="67"/>
        <v>0</v>
      </c>
      <c r="CZ121" s="253">
        <f t="shared" si="67"/>
        <v>0</v>
      </c>
      <c r="DA121" s="253">
        <f t="shared" si="67"/>
        <v>0</v>
      </c>
      <c r="DB121" s="253">
        <f t="shared" si="67"/>
        <v>0</v>
      </c>
      <c r="DC121" s="253">
        <f t="shared" si="67"/>
        <v>0</v>
      </c>
      <c r="DD121" s="253">
        <f t="shared" si="67"/>
        <v>0</v>
      </c>
      <c r="DE121" s="253">
        <f t="shared" si="67"/>
        <v>0</v>
      </c>
      <c r="DF121" s="253">
        <f t="shared" si="67"/>
        <v>0</v>
      </c>
      <c r="DG121" s="253">
        <f t="shared" si="67"/>
        <v>0</v>
      </c>
      <c r="DH121" s="253">
        <f t="shared" si="67"/>
        <v>0</v>
      </c>
      <c r="DI121" s="253">
        <f t="shared" si="67"/>
        <v>0</v>
      </c>
      <c r="DJ121" s="253">
        <f t="shared" si="67"/>
        <v>0</v>
      </c>
      <c r="DK121" s="253">
        <f t="shared" si="67"/>
        <v>0</v>
      </c>
      <c r="DL121" s="253">
        <f t="shared" si="67"/>
        <v>0</v>
      </c>
      <c r="DM121" s="253">
        <f t="shared" si="67"/>
        <v>0</v>
      </c>
      <c r="DN121" s="253">
        <f t="shared" si="67"/>
        <v>0</v>
      </c>
      <c r="DO121" s="253">
        <f t="shared" si="67"/>
        <v>0</v>
      </c>
      <c r="DP121" s="253">
        <f t="shared" si="67"/>
        <v>0</v>
      </c>
      <c r="DQ121" s="253">
        <f t="shared" si="67"/>
        <v>0</v>
      </c>
      <c r="DR121" s="253">
        <f t="shared" si="67"/>
        <v>0</v>
      </c>
      <c r="DS121" s="253">
        <f t="shared" si="67"/>
        <v>0</v>
      </c>
      <c r="DT121" s="253">
        <f t="shared" si="67"/>
        <v>0</v>
      </c>
      <c r="DU121" s="253">
        <f t="shared" si="67"/>
        <v>0</v>
      </c>
      <c r="DV121" s="253">
        <f t="shared" si="67"/>
        <v>0</v>
      </c>
    </row>
    <row r="122" spans="3:126" ht="15.6" thickTop="1" thickBot="1">
      <c r="C122" s="294" t="str">
        <f t="shared" si="60"/>
        <v>Prodotto/Servizio 20</v>
      </c>
      <c r="G122" s="253">
        <f t="shared" si="69"/>
        <v>0</v>
      </c>
      <c r="H122" s="253">
        <f t="shared" si="69"/>
        <v>0</v>
      </c>
      <c r="I122" s="253">
        <f t="shared" si="69"/>
        <v>0</v>
      </c>
      <c r="J122" s="253">
        <f t="shared" si="69"/>
        <v>0</v>
      </c>
      <c r="K122" s="253">
        <f t="shared" si="69"/>
        <v>0</v>
      </c>
      <c r="L122" s="253">
        <f t="shared" si="69"/>
        <v>0</v>
      </c>
      <c r="M122" s="253">
        <f t="shared" si="69"/>
        <v>0</v>
      </c>
      <c r="N122" s="253">
        <f t="shared" si="69"/>
        <v>0</v>
      </c>
      <c r="O122" s="253">
        <f t="shared" si="69"/>
        <v>0</v>
      </c>
      <c r="P122" s="253">
        <f t="shared" si="69"/>
        <v>0</v>
      </c>
      <c r="Q122" s="253">
        <f t="shared" si="69"/>
        <v>0</v>
      </c>
      <c r="R122" s="253">
        <f t="shared" si="69"/>
        <v>0</v>
      </c>
      <c r="S122" s="253">
        <f t="shared" si="69"/>
        <v>0</v>
      </c>
      <c r="T122" s="253">
        <f t="shared" si="69"/>
        <v>0</v>
      </c>
      <c r="U122" s="253">
        <f t="shared" si="69"/>
        <v>0</v>
      </c>
      <c r="V122" s="253">
        <f t="shared" si="69"/>
        <v>0</v>
      </c>
      <c r="W122" s="253">
        <f t="shared" si="69"/>
        <v>0</v>
      </c>
      <c r="X122" s="253">
        <f t="shared" si="69"/>
        <v>0</v>
      </c>
      <c r="Y122" s="253">
        <f t="shared" si="69"/>
        <v>0</v>
      </c>
      <c r="Z122" s="253">
        <f t="shared" si="69"/>
        <v>0</v>
      </c>
      <c r="AA122" s="253">
        <f t="shared" si="69"/>
        <v>0</v>
      </c>
      <c r="AB122" s="253">
        <f t="shared" si="69"/>
        <v>0</v>
      </c>
      <c r="AC122" s="253">
        <f t="shared" si="69"/>
        <v>0</v>
      </c>
      <c r="AD122" s="253">
        <f t="shared" si="69"/>
        <v>0</v>
      </c>
      <c r="AE122" s="253">
        <f t="shared" si="69"/>
        <v>0</v>
      </c>
      <c r="AF122" s="253">
        <f t="shared" si="69"/>
        <v>0</v>
      </c>
      <c r="AG122" s="253">
        <f t="shared" si="69"/>
        <v>0</v>
      </c>
      <c r="AH122" s="253">
        <f t="shared" si="69"/>
        <v>0</v>
      </c>
      <c r="AI122" s="253">
        <f t="shared" si="69"/>
        <v>0</v>
      </c>
      <c r="AJ122" s="253">
        <f t="shared" si="69"/>
        <v>0</v>
      </c>
      <c r="AK122" s="253">
        <f t="shared" si="69"/>
        <v>0</v>
      </c>
      <c r="AL122" s="253">
        <f t="shared" si="69"/>
        <v>0</v>
      </c>
      <c r="AM122" s="253">
        <f t="shared" si="69"/>
        <v>0</v>
      </c>
      <c r="AN122" s="253">
        <f t="shared" si="69"/>
        <v>0</v>
      </c>
      <c r="AO122" s="253">
        <f t="shared" si="69"/>
        <v>0</v>
      </c>
      <c r="AP122" s="253">
        <f t="shared" si="69"/>
        <v>0</v>
      </c>
      <c r="AQ122" s="253">
        <f t="shared" si="69"/>
        <v>0</v>
      </c>
      <c r="AR122" s="253">
        <f t="shared" si="69"/>
        <v>0</v>
      </c>
      <c r="AS122" s="253">
        <f t="shared" si="69"/>
        <v>0</v>
      </c>
      <c r="AT122" s="253">
        <f t="shared" si="69"/>
        <v>0</v>
      </c>
      <c r="AU122" s="253">
        <f t="shared" si="69"/>
        <v>0</v>
      </c>
      <c r="AV122" s="253">
        <f t="shared" si="69"/>
        <v>0</v>
      </c>
      <c r="AW122" s="253">
        <f t="shared" si="69"/>
        <v>0</v>
      </c>
      <c r="AX122" s="253">
        <f t="shared" si="69"/>
        <v>0</v>
      </c>
      <c r="AY122" s="253">
        <f t="shared" si="69"/>
        <v>0</v>
      </c>
      <c r="AZ122" s="253">
        <f t="shared" si="69"/>
        <v>0</v>
      </c>
      <c r="BA122" s="253">
        <f t="shared" si="69"/>
        <v>0</v>
      </c>
      <c r="BB122" s="253">
        <f t="shared" si="69"/>
        <v>0</v>
      </c>
      <c r="BC122" s="253">
        <f t="shared" si="69"/>
        <v>0</v>
      </c>
      <c r="BD122" s="253">
        <f t="shared" si="69"/>
        <v>0</v>
      </c>
      <c r="BE122" s="253">
        <f t="shared" si="69"/>
        <v>0</v>
      </c>
      <c r="BF122" s="253">
        <f t="shared" si="69"/>
        <v>0</v>
      </c>
      <c r="BG122" s="253">
        <f t="shared" si="69"/>
        <v>0</v>
      </c>
      <c r="BH122" s="253">
        <f t="shared" si="69"/>
        <v>0</v>
      </c>
      <c r="BI122" s="253">
        <f t="shared" si="69"/>
        <v>0</v>
      </c>
      <c r="BJ122" s="253">
        <f t="shared" si="69"/>
        <v>0</v>
      </c>
      <c r="BK122" s="253">
        <f t="shared" si="69"/>
        <v>0</v>
      </c>
      <c r="BL122" s="253">
        <f t="shared" si="69"/>
        <v>0</v>
      </c>
      <c r="BM122" s="253">
        <f t="shared" si="69"/>
        <v>0</v>
      </c>
      <c r="BN122" s="253">
        <f t="shared" si="69"/>
        <v>0</v>
      </c>
      <c r="BO122" s="253">
        <f t="shared" si="69"/>
        <v>0</v>
      </c>
      <c r="BP122" s="253">
        <f t="shared" si="69"/>
        <v>0</v>
      </c>
      <c r="BQ122" s="253">
        <f t="shared" si="69"/>
        <v>0</v>
      </c>
      <c r="BR122" s="253">
        <f t="shared" si="69"/>
        <v>0</v>
      </c>
      <c r="BS122" s="253">
        <f t="shared" si="68"/>
        <v>0</v>
      </c>
      <c r="BT122" s="253">
        <f t="shared" si="68"/>
        <v>0</v>
      </c>
      <c r="BU122" s="253">
        <f t="shared" si="68"/>
        <v>0</v>
      </c>
      <c r="BV122" s="253">
        <f t="shared" si="68"/>
        <v>0</v>
      </c>
      <c r="BW122" s="253">
        <f t="shared" si="68"/>
        <v>0</v>
      </c>
      <c r="BX122" s="253">
        <f t="shared" si="68"/>
        <v>0</v>
      </c>
      <c r="BY122" s="253">
        <f t="shared" si="68"/>
        <v>0</v>
      </c>
      <c r="BZ122" s="253">
        <f t="shared" si="68"/>
        <v>0</v>
      </c>
      <c r="CA122" s="253">
        <f t="shared" si="68"/>
        <v>0</v>
      </c>
      <c r="CB122" s="253">
        <f t="shared" si="68"/>
        <v>0</v>
      </c>
      <c r="CC122" s="253">
        <f t="shared" si="68"/>
        <v>0</v>
      </c>
      <c r="CD122" s="253">
        <f t="shared" si="68"/>
        <v>0</v>
      </c>
      <c r="CE122" s="253">
        <f t="shared" si="68"/>
        <v>0</v>
      </c>
      <c r="CF122" s="253">
        <f t="shared" si="68"/>
        <v>0</v>
      </c>
      <c r="CG122" s="253">
        <f t="shared" si="68"/>
        <v>0</v>
      </c>
      <c r="CH122" s="253">
        <f t="shared" si="68"/>
        <v>0</v>
      </c>
      <c r="CI122" s="253">
        <f t="shared" si="67"/>
        <v>0</v>
      </c>
      <c r="CJ122" s="253">
        <f t="shared" si="67"/>
        <v>0</v>
      </c>
      <c r="CK122" s="253">
        <f t="shared" si="67"/>
        <v>0</v>
      </c>
      <c r="CL122" s="253">
        <f t="shared" si="67"/>
        <v>0</v>
      </c>
      <c r="CM122" s="253">
        <f t="shared" si="67"/>
        <v>0</v>
      </c>
      <c r="CN122" s="253">
        <f t="shared" si="67"/>
        <v>0</v>
      </c>
      <c r="CO122" s="253">
        <f t="shared" si="67"/>
        <v>0</v>
      </c>
      <c r="CP122" s="253">
        <f t="shared" si="67"/>
        <v>0</v>
      </c>
      <c r="CQ122" s="253">
        <f t="shared" si="67"/>
        <v>0</v>
      </c>
      <c r="CR122" s="253">
        <f t="shared" si="67"/>
        <v>0</v>
      </c>
      <c r="CS122" s="253">
        <f t="shared" si="67"/>
        <v>0</v>
      </c>
      <c r="CT122" s="253">
        <f t="shared" si="67"/>
        <v>0</v>
      </c>
      <c r="CU122" s="253">
        <f t="shared" si="67"/>
        <v>0</v>
      </c>
      <c r="CV122" s="253">
        <f t="shared" si="67"/>
        <v>0</v>
      </c>
      <c r="CW122" s="253">
        <f t="shared" ref="CW122:DV122" si="70">+CW26+CW58-CW90</f>
        <v>0</v>
      </c>
      <c r="CX122" s="253">
        <f t="shared" si="70"/>
        <v>0</v>
      </c>
      <c r="CY122" s="253">
        <f t="shared" si="70"/>
        <v>0</v>
      </c>
      <c r="CZ122" s="253">
        <f t="shared" si="70"/>
        <v>0</v>
      </c>
      <c r="DA122" s="253">
        <f t="shared" si="70"/>
        <v>0</v>
      </c>
      <c r="DB122" s="253">
        <f t="shared" si="70"/>
        <v>0</v>
      </c>
      <c r="DC122" s="253">
        <f t="shared" si="70"/>
        <v>0</v>
      </c>
      <c r="DD122" s="253">
        <f t="shared" si="70"/>
        <v>0</v>
      </c>
      <c r="DE122" s="253">
        <f t="shared" si="70"/>
        <v>0</v>
      </c>
      <c r="DF122" s="253">
        <f t="shared" si="70"/>
        <v>0</v>
      </c>
      <c r="DG122" s="253">
        <f t="shared" si="70"/>
        <v>0</v>
      </c>
      <c r="DH122" s="253">
        <f t="shared" si="70"/>
        <v>0</v>
      </c>
      <c r="DI122" s="253">
        <f t="shared" si="70"/>
        <v>0</v>
      </c>
      <c r="DJ122" s="253">
        <f t="shared" si="70"/>
        <v>0</v>
      </c>
      <c r="DK122" s="253">
        <f t="shared" si="70"/>
        <v>0</v>
      </c>
      <c r="DL122" s="253">
        <f t="shared" si="70"/>
        <v>0</v>
      </c>
      <c r="DM122" s="253">
        <f t="shared" si="70"/>
        <v>0</v>
      </c>
      <c r="DN122" s="253">
        <f t="shared" si="70"/>
        <v>0</v>
      </c>
      <c r="DO122" s="253">
        <f t="shared" si="70"/>
        <v>0</v>
      </c>
      <c r="DP122" s="253">
        <f t="shared" si="70"/>
        <v>0</v>
      </c>
      <c r="DQ122" s="253">
        <f t="shared" si="70"/>
        <v>0</v>
      </c>
      <c r="DR122" s="253">
        <f t="shared" si="70"/>
        <v>0</v>
      </c>
      <c r="DS122" s="253">
        <f t="shared" si="70"/>
        <v>0</v>
      </c>
      <c r="DT122" s="253">
        <f t="shared" si="70"/>
        <v>0</v>
      </c>
      <c r="DU122" s="253">
        <f t="shared" si="70"/>
        <v>0</v>
      </c>
      <c r="DV122" s="253">
        <f t="shared" si="70"/>
        <v>0</v>
      </c>
    </row>
    <row r="123" spans="3:126" ht="15.6" thickTop="1" thickBot="1">
      <c r="C123" s="294" t="str">
        <f t="shared" si="60"/>
        <v>Prodotto/Servizio 21</v>
      </c>
      <c r="G123" s="253">
        <f t="shared" si="69"/>
        <v>0</v>
      </c>
      <c r="H123" s="253">
        <f t="shared" si="69"/>
        <v>0</v>
      </c>
      <c r="I123" s="253">
        <f t="shared" si="69"/>
        <v>0</v>
      </c>
      <c r="J123" s="253">
        <f t="shared" si="69"/>
        <v>0</v>
      </c>
      <c r="K123" s="253">
        <f t="shared" si="69"/>
        <v>0</v>
      </c>
      <c r="L123" s="253">
        <f t="shared" si="69"/>
        <v>0</v>
      </c>
      <c r="M123" s="253">
        <f t="shared" si="69"/>
        <v>0</v>
      </c>
      <c r="N123" s="253">
        <f t="shared" si="69"/>
        <v>0</v>
      </c>
      <c r="O123" s="253">
        <f t="shared" si="69"/>
        <v>0</v>
      </c>
      <c r="P123" s="253">
        <f t="shared" si="69"/>
        <v>0</v>
      </c>
      <c r="Q123" s="253">
        <f t="shared" si="69"/>
        <v>0</v>
      </c>
      <c r="R123" s="253">
        <f t="shared" si="69"/>
        <v>0</v>
      </c>
      <c r="S123" s="253">
        <f t="shared" si="69"/>
        <v>0</v>
      </c>
      <c r="T123" s="253">
        <f t="shared" si="69"/>
        <v>0</v>
      </c>
      <c r="U123" s="253">
        <f t="shared" si="69"/>
        <v>0</v>
      </c>
      <c r="V123" s="253">
        <f t="shared" si="69"/>
        <v>0</v>
      </c>
      <c r="W123" s="253">
        <f t="shared" si="69"/>
        <v>0</v>
      </c>
      <c r="X123" s="253">
        <f t="shared" si="69"/>
        <v>0</v>
      </c>
      <c r="Y123" s="253">
        <f t="shared" si="69"/>
        <v>0</v>
      </c>
      <c r="Z123" s="253">
        <f t="shared" si="69"/>
        <v>0</v>
      </c>
      <c r="AA123" s="253">
        <f t="shared" si="69"/>
        <v>0</v>
      </c>
      <c r="AB123" s="253">
        <f t="shared" si="69"/>
        <v>0</v>
      </c>
      <c r="AC123" s="253">
        <f t="shared" si="69"/>
        <v>0</v>
      </c>
      <c r="AD123" s="253">
        <f t="shared" si="69"/>
        <v>0</v>
      </c>
      <c r="AE123" s="253">
        <f t="shared" si="69"/>
        <v>0</v>
      </c>
      <c r="AF123" s="253">
        <f t="shared" si="69"/>
        <v>0</v>
      </c>
      <c r="AG123" s="253">
        <f t="shared" si="69"/>
        <v>0</v>
      </c>
      <c r="AH123" s="253">
        <f t="shared" si="69"/>
        <v>0</v>
      </c>
      <c r="AI123" s="253">
        <f t="shared" si="69"/>
        <v>0</v>
      </c>
      <c r="AJ123" s="253">
        <f t="shared" si="69"/>
        <v>0</v>
      </c>
      <c r="AK123" s="253">
        <f t="shared" si="69"/>
        <v>0</v>
      </c>
      <c r="AL123" s="253">
        <f t="shared" si="69"/>
        <v>0</v>
      </c>
      <c r="AM123" s="253">
        <f t="shared" si="69"/>
        <v>0</v>
      </c>
      <c r="AN123" s="253">
        <f t="shared" si="69"/>
        <v>0</v>
      </c>
      <c r="AO123" s="253">
        <f t="shared" si="69"/>
        <v>0</v>
      </c>
      <c r="AP123" s="253">
        <f t="shared" si="69"/>
        <v>0</v>
      </c>
      <c r="AQ123" s="253">
        <f t="shared" si="69"/>
        <v>0</v>
      </c>
      <c r="AR123" s="253">
        <f t="shared" si="69"/>
        <v>0</v>
      </c>
      <c r="AS123" s="253">
        <f t="shared" si="69"/>
        <v>0</v>
      </c>
      <c r="AT123" s="253">
        <f t="shared" si="69"/>
        <v>0</v>
      </c>
      <c r="AU123" s="253">
        <f t="shared" si="69"/>
        <v>0</v>
      </c>
      <c r="AV123" s="253">
        <f t="shared" si="69"/>
        <v>0</v>
      </c>
      <c r="AW123" s="253">
        <f t="shared" si="69"/>
        <v>0</v>
      </c>
      <c r="AX123" s="253">
        <f t="shared" si="69"/>
        <v>0</v>
      </c>
      <c r="AY123" s="253">
        <f t="shared" si="69"/>
        <v>0</v>
      </c>
      <c r="AZ123" s="253">
        <f t="shared" si="69"/>
        <v>0</v>
      </c>
      <c r="BA123" s="253">
        <f t="shared" si="69"/>
        <v>0</v>
      </c>
      <c r="BB123" s="253">
        <f t="shared" si="69"/>
        <v>0</v>
      </c>
      <c r="BC123" s="253">
        <f t="shared" si="69"/>
        <v>0</v>
      </c>
      <c r="BD123" s="253">
        <f t="shared" si="69"/>
        <v>0</v>
      </c>
      <c r="BE123" s="253">
        <f t="shared" si="69"/>
        <v>0</v>
      </c>
      <c r="BF123" s="253">
        <f t="shared" si="69"/>
        <v>0</v>
      </c>
      <c r="BG123" s="253">
        <f t="shared" si="69"/>
        <v>0</v>
      </c>
      <c r="BH123" s="253">
        <f t="shared" si="69"/>
        <v>0</v>
      </c>
      <c r="BI123" s="253">
        <f t="shared" si="69"/>
        <v>0</v>
      </c>
      <c r="BJ123" s="253">
        <f t="shared" si="69"/>
        <v>0</v>
      </c>
      <c r="BK123" s="253">
        <f t="shared" si="69"/>
        <v>0</v>
      </c>
      <c r="BL123" s="253">
        <f t="shared" si="69"/>
        <v>0</v>
      </c>
      <c r="BM123" s="253">
        <f t="shared" si="69"/>
        <v>0</v>
      </c>
      <c r="BN123" s="253">
        <f t="shared" si="69"/>
        <v>0</v>
      </c>
      <c r="BO123" s="253">
        <f t="shared" si="69"/>
        <v>0</v>
      </c>
      <c r="BP123" s="253">
        <f t="shared" si="69"/>
        <v>0</v>
      </c>
      <c r="BQ123" s="253">
        <f t="shared" si="69"/>
        <v>0</v>
      </c>
      <c r="BR123" s="253">
        <f t="shared" ref="BR123:DV127" si="71">+BR27+BR59-BR91</f>
        <v>0</v>
      </c>
      <c r="BS123" s="253">
        <f t="shared" si="71"/>
        <v>0</v>
      </c>
      <c r="BT123" s="253">
        <f t="shared" si="68"/>
        <v>0</v>
      </c>
      <c r="BU123" s="253">
        <f t="shared" si="68"/>
        <v>0</v>
      </c>
      <c r="BV123" s="253">
        <f t="shared" si="68"/>
        <v>0</v>
      </c>
      <c r="BW123" s="253">
        <f t="shared" si="68"/>
        <v>0</v>
      </c>
      <c r="BX123" s="253">
        <f t="shared" si="68"/>
        <v>0</v>
      </c>
      <c r="BY123" s="253">
        <f t="shared" si="68"/>
        <v>0</v>
      </c>
      <c r="BZ123" s="253">
        <f t="shared" si="68"/>
        <v>0</v>
      </c>
      <c r="CA123" s="253">
        <f t="shared" si="68"/>
        <v>0</v>
      </c>
      <c r="CB123" s="253">
        <f t="shared" si="68"/>
        <v>0</v>
      </c>
      <c r="CC123" s="253">
        <f t="shared" si="68"/>
        <v>0</v>
      </c>
      <c r="CD123" s="253">
        <f t="shared" si="68"/>
        <v>0</v>
      </c>
      <c r="CE123" s="253">
        <f t="shared" si="68"/>
        <v>0</v>
      </c>
      <c r="CF123" s="253">
        <f t="shared" si="68"/>
        <v>0</v>
      </c>
      <c r="CG123" s="253">
        <f t="shared" si="68"/>
        <v>0</v>
      </c>
      <c r="CH123" s="253">
        <f t="shared" si="68"/>
        <v>0</v>
      </c>
      <c r="CI123" s="253">
        <f t="shared" ref="CI123:DV123" si="72">+CI27+CI59-CI91</f>
        <v>0</v>
      </c>
      <c r="CJ123" s="253">
        <f t="shared" si="72"/>
        <v>0</v>
      </c>
      <c r="CK123" s="253">
        <f t="shared" si="72"/>
        <v>0</v>
      </c>
      <c r="CL123" s="253">
        <f t="shared" si="72"/>
        <v>0</v>
      </c>
      <c r="CM123" s="253">
        <f t="shared" si="72"/>
        <v>0</v>
      </c>
      <c r="CN123" s="253">
        <f t="shared" si="72"/>
        <v>0</v>
      </c>
      <c r="CO123" s="253">
        <f t="shared" si="72"/>
        <v>0</v>
      </c>
      <c r="CP123" s="253">
        <f t="shared" si="72"/>
        <v>0</v>
      </c>
      <c r="CQ123" s="253">
        <f t="shared" si="72"/>
        <v>0</v>
      </c>
      <c r="CR123" s="253">
        <f t="shared" si="72"/>
        <v>0</v>
      </c>
      <c r="CS123" s="253">
        <f t="shared" si="72"/>
        <v>0</v>
      </c>
      <c r="CT123" s="253">
        <f t="shared" si="72"/>
        <v>0</v>
      </c>
      <c r="CU123" s="253">
        <f t="shared" si="72"/>
        <v>0</v>
      </c>
      <c r="CV123" s="253">
        <f t="shared" si="72"/>
        <v>0</v>
      </c>
      <c r="CW123" s="253">
        <f t="shared" si="72"/>
        <v>0</v>
      </c>
      <c r="CX123" s="253">
        <f t="shared" si="72"/>
        <v>0</v>
      </c>
      <c r="CY123" s="253">
        <f t="shared" si="72"/>
        <v>0</v>
      </c>
      <c r="CZ123" s="253">
        <f t="shared" si="72"/>
        <v>0</v>
      </c>
      <c r="DA123" s="253">
        <f t="shared" si="72"/>
        <v>0</v>
      </c>
      <c r="DB123" s="253">
        <f t="shared" si="72"/>
        <v>0</v>
      </c>
      <c r="DC123" s="253">
        <f t="shared" si="72"/>
        <v>0</v>
      </c>
      <c r="DD123" s="253">
        <f t="shared" si="72"/>
        <v>0</v>
      </c>
      <c r="DE123" s="253">
        <f t="shared" si="72"/>
        <v>0</v>
      </c>
      <c r="DF123" s="253">
        <f t="shared" si="72"/>
        <v>0</v>
      </c>
      <c r="DG123" s="253">
        <f t="shared" si="72"/>
        <v>0</v>
      </c>
      <c r="DH123" s="253">
        <f t="shared" si="72"/>
        <v>0</v>
      </c>
      <c r="DI123" s="253">
        <f t="shared" si="72"/>
        <v>0</v>
      </c>
      <c r="DJ123" s="253">
        <f t="shared" si="72"/>
        <v>0</v>
      </c>
      <c r="DK123" s="253">
        <f t="shared" si="72"/>
        <v>0</v>
      </c>
      <c r="DL123" s="253">
        <f t="shared" si="72"/>
        <v>0</v>
      </c>
      <c r="DM123" s="253">
        <f t="shared" si="72"/>
        <v>0</v>
      </c>
      <c r="DN123" s="253">
        <f t="shared" si="72"/>
        <v>0</v>
      </c>
      <c r="DO123" s="253">
        <f t="shared" si="72"/>
        <v>0</v>
      </c>
      <c r="DP123" s="253">
        <f t="shared" si="72"/>
        <v>0</v>
      </c>
      <c r="DQ123" s="253">
        <f t="shared" si="72"/>
        <v>0</v>
      </c>
      <c r="DR123" s="253">
        <f t="shared" si="72"/>
        <v>0</v>
      </c>
      <c r="DS123" s="253">
        <f t="shared" si="72"/>
        <v>0</v>
      </c>
      <c r="DT123" s="253">
        <f t="shared" si="72"/>
        <v>0</v>
      </c>
      <c r="DU123" s="253">
        <f t="shared" si="72"/>
        <v>0</v>
      </c>
      <c r="DV123" s="253">
        <f t="shared" si="72"/>
        <v>0</v>
      </c>
    </row>
    <row r="124" spans="3:126" ht="15.6" thickTop="1" thickBot="1">
      <c r="C124" s="294" t="str">
        <f t="shared" si="60"/>
        <v>Prodotto/Servizio 22</v>
      </c>
      <c r="G124" s="253">
        <f t="shared" ref="G124:BR127" si="73">+G28+G60-G92</f>
        <v>0</v>
      </c>
      <c r="H124" s="253">
        <f t="shared" si="73"/>
        <v>0</v>
      </c>
      <c r="I124" s="253">
        <f t="shared" si="73"/>
        <v>0</v>
      </c>
      <c r="J124" s="253">
        <f t="shared" si="73"/>
        <v>0</v>
      </c>
      <c r="K124" s="253">
        <f t="shared" si="73"/>
        <v>0</v>
      </c>
      <c r="L124" s="253">
        <f t="shared" si="73"/>
        <v>0</v>
      </c>
      <c r="M124" s="253">
        <f t="shared" si="73"/>
        <v>0</v>
      </c>
      <c r="N124" s="253">
        <f t="shared" si="73"/>
        <v>0</v>
      </c>
      <c r="O124" s="253">
        <f t="shared" si="73"/>
        <v>0</v>
      </c>
      <c r="P124" s="253">
        <f t="shared" si="73"/>
        <v>0</v>
      </c>
      <c r="Q124" s="253">
        <f t="shared" si="73"/>
        <v>0</v>
      </c>
      <c r="R124" s="253">
        <f t="shared" si="73"/>
        <v>0</v>
      </c>
      <c r="S124" s="253">
        <f t="shared" si="73"/>
        <v>0</v>
      </c>
      <c r="T124" s="253">
        <f t="shared" si="73"/>
        <v>0</v>
      </c>
      <c r="U124" s="253">
        <f t="shared" si="73"/>
        <v>0</v>
      </c>
      <c r="V124" s="253">
        <f t="shared" si="73"/>
        <v>0</v>
      </c>
      <c r="W124" s="253">
        <f t="shared" si="73"/>
        <v>0</v>
      </c>
      <c r="X124" s="253">
        <f t="shared" si="73"/>
        <v>0</v>
      </c>
      <c r="Y124" s="253">
        <f t="shared" si="73"/>
        <v>0</v>
      </c>
      <c r="Z124" s="253">
        <f t="shared" si="73"/>
        <v>0</v>
      </c>
      <c r="AA124" s="253">
        <f t="shared" si="73"/>
        <v>0</v>
      </c>
      <c r="AB124" s="253">
        <f t="shared" si="73"/>
        <v>0</v>
      </c>
      <c r="AC124" s="253">
        <f t="shared" si="73"/>
        <v>0</v>
      </c>
      <c r="AD124" s="253">
        <f t="shared" si="73"/>
        <v>0</v>
      </c>
      <c r="AE124" s="253">
        <f t="shared" si="73"/>
        <v>0</v>
      </c>
      <c r="AF124" s="253">
        <f t="shared" si="73"/>
        <v>0</v>
      </c>
      <c r="AG124" s="253">
        <f t="shared" si="73"/>
        <v>0</v>
      </c>
      <c r="AH124" s="253">
        <f t="shared" si="73"/>
        <v>0</v>
      </c>
      <c r="AI124" s="253">
        <f t="shared" si="73"/>
        <v>0</v>
      </c>
      <c r="AJ124" s="253">
        <f t="shared" si="73"/>
        <v>0</v>
      </c>
      <c r="AK124" s="253">
        <f t="shared" si="73"/>
        <v>0</v>
      </c>
      <c r="AL124" s="253">
        <f t="shared" si="73"/>
        <v>0</v>
      </c>
      <c r="AM124" s="253">
        <f t="shared" si="73"/>
        <v>0</v>
      </c>
      <c r="AN124" s="253">
        <f t="shared" si="73"/>
        <v>0</v>
      </c>
      <c r="AO124" s="253">
        <f t="shared" si="73"/>
        <v>0</v>
      </c>
      <c r="AP124" s="253">
        <f t="shared" si="73"/>
        <v>0</v>
      </c>
      <c r="AQ124" s="253">
        <f t="shared" si="73"/>
        <v>0</v>
      </c>
      <c r="AR124" s="253">
        <f t="shared" si="73"/>
        <v>0</v>
      </c>
      <c r="AS124" s="253">
        <f t="shared" si="73"/>
        <v>0</v>
      </c>
      <c r="AT124" s="253">
        <f t="shared" si="73"/>
        <v>0</v>
      </c>
      <c r="AU124" s="253">
        <f t="shared" si="73"/>
        <v>0</v>
      </c>
      <c r="AV124" s="253">
        <f t="shared" si="73"/>
        <v>0</v>
      </c>
      <c r="AW124" s="253">
        <f t="shared" si="73"/>
        <v>0</v>
      </c>
      <c r="AX124" s="253">
        <f t="shared" si="73"/>
        <v>0</v>
      </c>
      <c r="AY124" s="253">
        <f t="shared" si="73"/>
        <v>0</v>
      </c>
      <c r="AZ124" s="253">
        <f t="shared" si="73"/>
        <v>0</v>
      </c>
      <c r="BA124" s="253">
        <f t="shared" si="73"/>
        <v>0</v>
      </c>
      <c r="BB124" s="253">
        <f t="shared" si="73"/>
        <v>0</v>
      </c>
      <c r="BC124" s="253">
        <f t="shared" si="73"/>
        <v>0</v>
      </c>
      <c r="BD124" s="253">
        <f t="shared" si="73"/>
        <v>0</v>
      </c>
      <c r="BE124" s="253">
        <f t="shared" si="73"/>
        <v>0</v>
      </c>
      <c r="BF124" s="253">
        <f t="shared" si="73"/>
        <v>0</v>
      </c>
      <c r="BG124" s="253">
        <f t="shared" si="73"/>
        <v>0</v>
      </c>
      <c r="BH124" s="253">
        <f t="shared" si="73"/>
        <v>0</v>
      </c>
      <c r="BI124" s="253">
        <f t="shared" si="73"/>
        <v>0</v>
      </c>
      <c r="BJ124" s="253">
        <f t="shared" si="73"/>
        <v>0</v>
      </c>
      <c r="BK124" s="253">
        <f t="shared" si="73"/>
        <v>0</v>
      </c>
      <c r="BL124" s="253">
        <f t="shared" si="73"/>
        <v>0</v>
      </c>
      <c r="BM124" s="253">
        <f t="shared" si="73"/>
        <v>0</v>
      </c>
      <c r="BN124" s="253">
        <f t="shared" si="73"/>
        <v>0</v>
      </c>
      <c r="BO124" s="253">
        <f t="shared" si="73"/>
        <v>0</v>
      </c>
      <c r="BP124" s="253">
        <f t="shared" si="73"/>
        <v>0</v>
      </c>
      <c r="BQ124" s="253">
        <f t="shared" si="73"/>
        <v>0</v>
      </c>
      <c r="BR124" s="253">
        <f t="shared" si="73"/>
        <v>0</v>
      </c>
      <c r="BS124" s="253">
        <f t="shared" si="71"/>
        <v>0</v>
      </c>
      <c r="BT124" s="253">
        <f t="shared" si="71"/>
        <v>0</v>
      </c>
      <c r="BU124" s="253">
        <f t="shared" si="71"/>
        <v>0</v>
      </c>
      <c r="BV124" s="253">
        <f t="shared" si="71"/>
        <v>0</v>
      </c>
      <c r="BW124" s="253">
        <f t="shared" si="71"/>
        <v>0</v>
      </c>
      <c r="BX124" s="253">
        <f t="shared" si="71"/>
        <v>0</v>
      </c>
      <c r="BY124" s="253">
        <f t="shared" si="71"/>
        <v>0</v>
      </c>
      <c r="BZ124" s="253">
        <f t="shared" si="71"/>
        <v>0</v>
      </c>
      <c r="CA124" s="253">
        <f t="shared" si="71"/>
        <v>0</v>
      </c>
      <c r="CB124" s="253">
        <f t="shared" si="71"/>
        <v>0</v>
      </c>
      <c r="CC124" s="253">
        <f t="shared" si="71"/>
        <v>0</v>
      </c>
      <c r="CD124" s="253">
        <f t="shared" si="71"/>
        <v>0</v>
      </c>
      <c r="CE124" s="253">
        <f t="shared" si="71"/>
        <v>0</v>
      </c>
      <c r="CF124" s="253">
        <f t="shared" si="71"/>
        <v>0</v>
      </c>
      <c r="CG124" s="253">
        <f t="shared" si="71"/>
        <v>0</v>
      </c>
      <c r="CH124" s="253">
        <f t="shared" si="71"/>
        <v>0</v>
      </c>
      <c r="CI124" s="253">
        <f t="shared" si="71"/>
        <v>0</v>
      </c>
      <c r="CJ124" s="253">
        <f t="shared" si="71"/>
        <v>0</v>
      </c>
      <c r="CK124" s="253">
        <f t="shared" si="71"/>
        <v>0</v>
      </c>
      <c r="CL124" s="253">
        <f t="shared" si="71"/>
        <v>0</v>
      </c>
      <c r="CM124" s="253">
        <f t="shared" si="71"/>
        <v>0</v>
      </c>
      <c r="CN124" s="253">
        <f t="shared" si="71"/>
        <v>0</v>
      </c>
      <c r="CO124" s="253">
        <f t="shared" si="71"/>
        <v>0</v>
      </c>
      <c r="CP124" s="253">
        <f t="shared" si="71"/>
        <v>0</v>
      </c>
      <c r="CQ124" s="253">
        <f t="shared" si="71"/>
        <v>0</v>
      </c>
      <c r="CR124" s="253">
        <f t="shared" si="71"/>
        <v>0</v>
      </c>
      <c r="CS124" s="253">
        <f t="shared" si="71"/>
        <v>0</v>
      </c>
      <c r="CT124" s="253">
        <f t="shared" si="71"/>
        <v>0</v>
      </c>
      <c r="CU124" s="253">
        <f t="shared" si="71"/>
        <v>0</v>
      </c>
      <c r="CV124" s="253">
        <f t="shared" si="71"/>
        <v>0</v>
      </c>
      <c r="CW124" s="253">
        <f t="shared" si="71"/>
        <v>0</v>
      </c>
      <c r="CX124" s="253">
        <f t="shared" si="71"/>
        <v>0</v>
      </c>
      <c r="CY124" s="253">
        <f t="shared" si="71"/>
        <v>0</v>
      </c>
      <c r="CZ124" s="253">
        <f t="shared" si="71"/>
        <v>0</v>
      </c>
      <c r="DA124" s="253">
        <f t="shared" si="71"/>
        <v>0</v>
      </c>
      <c r="DB124" s="253">
        <f t="shared" si="71"/>
        <v>0</v>
      </c>
      <c r="DC124" s="253">
        <f t="shared" si="71"/>
        <v>0</v>
      </c>
      <c r="DD124" s="253">
        <f t="shared" si="71"/>
        <v>0</v>
      </c>
      <c r="DE124" s="253">
        <f t="shared" si="71"/>
        <v>0</v>
      </c>
      <c r="DF124" s="253">
        <f t="shared" si="71"/>
        <v>0</v>
      </c>
      <c r="DG124" s="253">
        <f t="shared" si="71"/>
        <v>0</v>
      </c>
      <c r="DH124" s="253">
        <f t="shared" si="71"/>
        <v>0</v>
      </c>
      <c r="DI124" s="253">
        <f t="shared" si="71"/>
        <v>0</v>
      </c>
      <c r="DJ124" s="253">
        <f t="shared" si="71"/>
        <v>0</v>
      </c>
      <c r="DK124" s="253">
        <f t="shared" si="71"/>
        <v>0</v>
      </c>
      <c r="DL124" s="253">
        <f t="shared" si="71"/>
        <v>0</v>
      </c>
      <c r="DM124" s="253">
        <f t="shared" si="71"/>
        <v>0</v>
      </c>
      <c r="DN124" s="253">
        <f t="shared" si="71"/>
        <v>0</v>
      </c>
      <c r="DO124" s="253">
        <f t="shared" si="71"/>
        <v>0</v>
      </c>
      <c r="DP124" s="253">
        <f t="shared" si="71"/>
        <v>0</v>
      </c>
      <c r="DQ124" s="253">
        <f t="shared" si="71"/>
        <v>0</v>
      </c>
      <c r="DR124" s="253">
        <f t="shared" si="71"/>
        <v>0</v>
      </c>
      <c r="DS124" s="253">
        <f t="shared" si="71"/>
        <v>0</v>
      </c>
      <c r="DT124" s="253">
        <f t="shared" si="71"/>
        <v>0</v>
      </c>
      <c r="DU124" s="253">
        <f t="shared" si="71"/>
        <v>0</v>
      </c>
      <c r="DV124" s="253">
        <f t="shared" si="71"/>
        <v>0</v>
      </c>
    </row>
    <row r="125" spans="3:126" ht="15.6" thickTop="1" thickBot="1">
      <c r="C125" s="294" t="str">
        <f t="shared" si="60"/>
        <v>Prodotto/Servizio 23</v>
      </c>
      <c r="G125" s="253">
        <f t="shared" si="73"/>
        <v>0</v>
      </c>
      <c r="H125" s="253">
        <f t="shared" si="73"/>
        <v>0</v>
      </c>
      <c r="I125" s="253">
        <f t="shared" si="73"/>
        <v>0</v>
      </c>
      <c r="J125" s="253">
        <f t="shared" si="73"/>
        <v>0</v>
      </c>
      <c r="K125" s="253">
        <f t="shared" si="73"/>
        <v>0</v>
      </c>
      <c r="L125" s="253">
        <f t="shared" si="73"/>
        <v>0</v>
      </c>
      <c r="M125" s="253">
        <f t="shared" si="73"/>
        <v>0</v>
      </c>
      <c r="N125" s="253">
        <f t="shared" si="73"/>
        <v>0</v>
      </c>
      <c r="O125" s="253">
        <f t="shared" si="73"/>
        <v>0</v>
      </c>
      <c r="P125" s="253">
        <f t="shared" si="73"/>
        <v>0</v>
      </c>
      <c r="Q125" s="253">
        <f t="shared" si="73"/>
        <v>0</v>
      </c>
      <c r="R125" s="253">
        <f t="shared" si="73"/>
        <v>0</v>
      </c>
      <c r="S125" s="253">
        <f t="shared" si="73"/>
        <v>0</v>
      </c>
      <c r="T125" s="253">
        <f t="shared" si="73"/>
        <v>0</v>
      </c>
      <c r="U125" s="253">
        <f t="shared" si="73"/>
        <v>0</v>
      </c>
      <c r="V125" s="253">
        <f t="shared" si="73"/>
        <v>0</v>
      </c>
      <c r="W125" s="253">
        <f t="shared" si="73"/>
        <v>0</v>
      </c>
      <c r="X125" s="253">
        <f t="shared" si="73"/>
        <v>0</v>
      </c>
      <c r="Y125" s="253">
        <f t="shared" si="73"/>
        <v>0</v>
      </c>
      <c r="Z125" s="253">
        <f t="shared" si="73"/>
        <v>0</v>
      </c>
      <c r="AA125" s="253">
        <f t="shared" si="73"/>
        <v>0</v>
      </c>
      <c r="AB125" s="253">
        <f t="shared" si="73"/>
        <v>0</v>
      </c>
      <c r="AC125" s="253">
        <f t="shared" si="73"/>
        <v>0</v>
      </c>
      <c r="AD125" s="253">
        <f t="shared" si="73"/>
        <v>0</v>
      </c>
      <c r="AE125" s="253">
        <f t="shared" si="73"/>
        <v>0</v>
      </c>
      <c r="AF125" s="253">
        <f t="shared" si="73"/>
        <v>0</v>
      </c>
      <c r="AG125" s="253">
        <f t="shared" si="73"/>
        <v>0</v>
      </c>
      <c r="AH125" s="253">
        <f t="shared" si="73"/>
        <v>0</v>
      </c>
      <c r="AI125" s="253">
        <f t="shared" si="73"/>
        <v>0</v>
      </c>
      <c r="AJ125" s="253">
        <f t="shared" si="73"/>
        <v>0</v>
      </c>
      <c r="AK125" s="253">
        <f t="shared" si="73"/>
        <v>0</v>
      </c>
      <c r="AL125" s="253">
        <f t="shared" si="73"/>
        <v>0</v>
      </c>
      <c r="AM125" s="253">
        <f t="shared" si="73"/>
        <v>0</v>
      </c>
      <c r="AN125" s="253">
        <f t="shared" si="73"/>
        <v>0</v>
      </c>
      <c r="AO125" s="253">
        <f t="shared" si="73"/>
        <v>0</v>
      </c>
      <c r="AP125" s="253">
        <f t="shared" si="73"/>
        <v>0</v>
      </c>
      <c r="AQ125" s="253">
        <f t="shared" si="73"/>
        <v>0</v>
      </c>
      <c r="AR125" s="253">
        <f t="shared" si="73"/>
        <v>0</v>
      </c>
      <c r="AS125" s="253">
        <f t="shared" si="73"/>
        <v>0</v>
      </c>
      <c r="AT125" s="253">
        <f t="shared" si="73"/>
        <v>0</v>
      </c>
      <c r="AU125" s="253">
        <f t="shared" si="73"/>
        <v>0</v>
      </c>
      <c r="AV125" s="253">
        <f t="shared" si="73"/>
        <v>0</v>
      </c>
      <c r="AW125" s="253">
        <f t="shared" si="73"/>
        <v>0</v>
      </c>
      <c r="AX125" s="253">
        <f t="shared" si="73"/>
        <v>0</v>
      </c>
      <c r="AY125" s="253">
        <f t="shared" si="73"/>
        <v>0</v>
      </c>
      <c r="AZ125" s="253">
        <f t="shared" si="73"/>
        <v>0</v>
      </c>
      <c r="BA125" s="253">
        <f t="shared" si="73"/>
        <v>0</v>
      </c>
      <c r="BB125" s="253">
        <f t="shared" si="73"/>
        <v>0</v>
      </c>
      <c r="BC125" s="253">
        <f t="shared" si="73"/>
        <v>0</v>
      </c>
      <c r="BD125" s="253">
        <f t="shared" si="73"/>
        <v>0</v>
      </c>
      <c r="BE125" s="253">
        <f t="shared" si="73"/>
        <v>0</v>
      </c>
      <c r="BF125" s="253">
        <f t="shared" si="73"/>
        <v>0</v>
      </c>
      <c r="BG125" s="253">
        <f t="shared" si="73"/>
        <v>0</v>
      </c>
      <c r="BH125" s="253">
        <f t="shared" si="73"/>
        <v>0</v>
      </c>
      <c r="BI125" s="253">
        <f t="shared" si="73"/>
        <v>0</v>
      </c>
      <c r="BJ125" s="253">
        <f t="shared" si="73"/>
        <v>0</v>
      </c>
      <c r="BK125" s="253">
        <f t="shared" si="73"/>
        <v>0</v>
      </c>
      <c r="BL125" s="253">
        <f t="shared" si="73"/>
        <v>0</v>
      </c>
      <c r="BM125" s="253">
        <f t="shared" si="73"/>
        <v>0</v>
      </c>
      <c r="BN125" s="253">
        <f t="shared" si="73"/>
        <v>0</v>
      </c>
      <c r="BO125" s="253">
        <f t="shared" si="73"/>
        <v>0</v>
      </c>
      <c r="BP125" s="253">
        <f t="shared" si="73"/>
        <v>0</v>
      </c>
      <c r="BQ125" s="253">
        <f t="shared" si="73"/>
        <v>0</v>
      </c>
      <c r="BR125" s="253">
        <f t="shared" si="73"/>
        <v>0</v>
      </c>
      <c r="BS125" s="253">
        <f t="shared" si="71"/>
        <v>0</v>
      </c>
      <c r="BT125" s="253">
        <f t="shared" si="71"/>
        <v>0</v>
      </c>
      <c r="BU125" s="253">
        <f t="shared" si="71"/>
        <v>0</v>
      </c>
      <c r="BV125" s="253">
        <f t="shared" si="71"/>
        <v>0</v>
      </c>
      <c r="BW125" s="253">
        <f t="shared" si="71"/>
        <v>0</v>
      </c>
      <c r="BX125" s="253">
        <f t="shared" si="71"/>
        <v>0</v>
      </c>
      <c r="BY125" s="253">
        <f t="shared" si="71"/>
        <v>0</v>
      </c>
      <c r="BZ125" s="253">
        <f t="shared" si="71"/>
        <v>0</v>
      </c>
      <c r="CA125" s="253">
        <f t="shared" si="71"/>
        <v>0</v>
      </c>
      <c r="CB125" s="253">
        <f t="shared" si="71"/>
        <v>0</v>
      </c>
      <c r="CC125" s="253">
        <f t="shared" si="71"/>
        <v>0</v>
      </c>
      <c r="CD125" s="253">
        <f t="shared" si="71"/>
        <v>0</v>
      </c>
      <c r="CE125" s="253">
        <f t="shared" si="71"/>
        <v>0</v>
      </c>
      <c r="CF125" s="253">
        <f t="shared" si="71"/>
        <v>0</v>
      </c>
      <c r="CG125" s="253">
        <f t="shared" si="71"/>
        <v>0</v>
      </c>
      <c r="CH125" s="253">
        <f t="shared" si="71"/>
        <v>0</v>
      </c>
      <c r="CI125" s="253">
        <f t="shared" si="71"/>
        <v>0</v>
      </c>
      <c r="CJ125" s="253">
        <f t="shared" si="71"/>
        <v>0</v>
      </c>
      <c r="CK125" s="253">
        <f t="shared" si="71"/>
        <v>0</v>
      </c>
      <c r="CL125" s="253">
        <f t="shared" si="71"/>
        <v>0</v>
      </c>
      <c r="CM125" s="253">
        <f t="shared" si="71"/>
        <v>0</v>
      </c>
      <c r="CN125" s="253">
        <f t="shared" si="71"/>
        <v>0</v>
      </c>
      <c r="CO125" s="253">
        <f t="shared" si="71"/>
        <v>0</v>
      </c>
      <c r="CP125" s="253">
        <f t="shared" si="71"/>
        <v>0</v>
      </c>
      <c r="CQ125" s="253">
        <f t="shared" si="71"/>
        <v>0</v>
      </c>
      <c r="CR125" s="253">
        <f t="shared" si="71"/>
        <v>0</v>
      </c>
      <c r="CS125" s="253">
        <f t="shared" si="71"/>
        <v>0</v>
      </c>
      <c r="CT125" s="253">
        <f t="shared" si="71"/>
        <v>0</v>
      </c>
      <c r="CU125" s="253">
        <f t="shared" si="71"/>
        <v>0</v>
      </c>
      <c r="CV125" s="253">
        <f t="shared" si="71"/>
        <v>0</v>
      </c>
      <c r="CW125" s="253">
        <f t="shared" si="71"/>
        <v>0</v>
      </c>
      <c r="CX125" s="253">
        <f t="shared" si="71"/>
        <v>0</v>
      </c>
      <c r="CY125" s="253">
        <f t="shared" si="71"/>
        <v>0</v>
      </c>
      <c r="CZ125" s="253">
        <f t="shared" si="71"/>
        <v>0</v>
      </c>
      <c r="DA125" s="253">
        <f t="shared" si="71"/>
        <v>0</v>
      </c>
      <c r="DB125" s="253">
        <f t="shared" si="71"/>
        <v>0</v>
      </c>
      <c r="DC125" s="253">
        <f t="shared" si="71"/>
        <v>0</v>
      </c>
      <c r="DD125" s="253">
        <f t="shared" si="71"/>
        <v>0</v>
      </c>
      <c r="DE125" s="253">
        <f t="shared" si="71"/>
        <v>0</v>
      </c>
      <c r="DF125" s="253">
        <f t="shared" si="71"/>
        <v>0</v>
      </c>
      <c r="DG125" s="253">
        <f t="shared" si="71"/>
        <v>0</v>
      </c>
      <c r="DH125" s="253">
        <f t="shared" si="71"/>
        <v>0</v>
      </c>
      <c r="DI125" s="253">
        <f t="shared" si="71"/>
        <v>0</v>
      </c>
      <c r="DJ125" s="253">
        <f t="shared" si="71"/>
        <v>0</v>
      </c>
      <c r="DK125" s="253">
        <f t="shared" si="71"/>
        <v>0</v>
      </c>
      <c r="DL125" s="253">
        <f t="shared" si="71"/>
        <v>0</v>
      </c>
      <c r="DM125" s="253">
        <f t="shared" si="71"/>
        <v>0</v>
      </c>
      <c r="DN125" s="253">
        <f t="shared" si="71"/>
        <v>0</v>
      </c>
      <c r="DO125" s="253">
        <f t="shared" si="71"/>
        <v>0</v>
      </c>
      <c r="DP125" s="253">
        <f t="shared" si="71"/>
        <v>0</v>
      </c>
      <c r="DQ125" s="253">
        <f t="shared" si="71"/>
        <v>0</v>
      </c>
      <c r="DR125" s="253">
        <f t="shared" si="71"/>
        <v>0</v>
      </c>
      <c r="DS125" s="253">
        <f t="shared" si="71"/>
        <v>0</v>
      </c>
      <c r="DT125" s="253">
        <f t="shared" si="71"/>
        <v>0</v>
      </c>
      <c r="DU125" s="253">
        <f t="shared" si="71"/>
        <v>0</v>
      </c>
      <c r="DV125" s="253">
        <f t="shared" si="71"/>
        <v>0</v>
      </c>
    </row>
    <row r="126" spans="3:126" ht="15.6" thickTop="1" thickBot="1">
      <c r="C126" s="294" t="str">
        <f t="shared" si="60"/>
        <v>Prodotto/Servizio 24</v>
      </c>
      <c r="G126" s="253">
        <f t="shared" si="73"/>
        <v>0</v>
      </c>
      <c r="H126" s="253">
        <f t="shared" si="73"/>
        <v>0</v>
      </c>
      <c r="I126" s="253">
        <f t="shared" si="73"/>
        <v>0</v>
      </c>
      <c r="J126" s="253">
        <f t="shared" si="73"/>
        <v>0</v>
      </c>
      <c r="K126" s="253">
        <f t="shared" si="73"/>
        <v>0</v>
      </c>
      <c r="L126" s="253">
        <f t="shared" si="73"/>
        <v>0</v>
      </c>
      <c r="M126" s="253">
        <f t="shared" si="73"/>
        <v>0</v>
      </c>
      <c r="N126" s="253">
        <f t="shared" si="73"/>
        <v>0</v>
      </c>
      <c r="O126" s="253">
        <f t="shared" si="73"/>
        <v>0</v>
      </c>
      <c r="P126" s="253">
        <f t="shared" si="73"/>
        <v>0</v>
      </c>
      <c r="Q126" s="253">
        <f t="shared" si="73"/>
        <v>0</v>
      </c>
      <c r="R126" s="253">
        <f t="shared" si="73"/>
        <v>0</v>
      </c>
      <c r="S126" s="253">
        <f t="shared" si="73"/>
        <v>0</v>
      </c>
      <c r="T126" s="253">
        <f t="shared" si="73"/>
        <v>0</v>
      </c>
      <c r="U126" s="253">
        <f t="shared" si="73"/>
        <v>0</v>
      </c>
      <c r="V126" s="253">
        <f t="shared" si="73"/>
        <v>0</v>
      </c>
      <c r="W126" s="253">
        <f t="shared" si="73"/>
        <v>0</v>
      </c>
      <c r="X126" s="253">
        <f t="shared" si="73"/>
        <v>0</v>
      </c>
      <c r="Y126" s="253">
        <f t="shared" si="73"/>
        <v>0</v>
      </c>
      <c r="Z126" s="253">
        <f t="shared" si="73"/>
        <v>0</v>
      </c>
      <c r="AA126" s="253">
        <f t="shared" si="73"/>
        <v>0</v>
      </c>
      <c r="AB126" s="253">
        <f t="shared" si="73"/>
        <v>0</v>
      </c>
      <c r="AC126" s="253">
        <f t="shared" si="73"/>
        <v>0</v>
      </c>
      <c r="AD126" s="253">
        <f t="shared" si="73"/>
        <v>0</v>
      </c>
      <c r="AE126" s="253">
        <f t="shared" si="73"/>
        <v>0</v>
      </c>
      <c r="AF126" s="253">
        <f t="shared" si="73"/>
        <v>0</v>
      </c>
      <c r="AG126" s="253">
        <f t="shared" si="73"/>
        <v>0</v>
      </c>
      <c r="AH126" s="253">
        <f t="shared" si="73"/>
        <v>0</v>
      </c>
      <c r="AI126" s="253">
        <f t="shared" si="73"/>
        <v>0</v>
      </c>
      <c r="AJ126" s="253">
        <f t="shared" si="73"/>
        <v>0</v>
      </c>
      <c r="AK126" s="253">
        <f t="shared" si="73"/>
        <v>0</v>
      </c>
      <c r="AL126" s="253">
        <f t="shared" si="73"/>
        <v>0</v>
      </c>
      <c r="AM126" s="253">
        <f t="shared" si="73"/>
        <v>0</v>
      </c>
      <c r="AN126" s="253">
        <f t="shared" si="73"/>
        <v>0</v>
      </c>
      <c r="AO126" s="253">
        <f t="shared" si="73"/>
        <v>0</v>
      </c>
      <c r="AP126" s="253">
        <f t="shared" si="73"/>
        <v>0</v>
      </c>
      <c r="AQ126" s="253">
        <f t="shared" si="73"/>
        <v>0</v>
      </c>
      <c r="AR126" s="253">
        <f t="shared" si="73"/>
        <v>0</v>
      </c>
      <c r="AS126" s="253">
        <f t="shared" si="73"/>
        <v>0</v>
      </c>
      <c r="AT126" s="253">
        <f t="shared" si="73"/>
        <v>0</v>
      </c>
      <c r="AU126" s="253">
        <f t="shared" si="73"/>
        <v>0</v>
      </c>
      <c r="AV126" s="253">
        <f t="shared" si="73"/>
        <v>0</v>
      </c>
      <c r="AW126" s="253">
        <f t="shared" si="73"/>
        <v>0</v>
      </c>
      <c r="AX126" s="253">
        <f t="shared" si="73"/>
        <v>0</v>
      </c>
      <c r="AY126" s="253">
        <f t="shared" si="73"/>
        <v>0</v>
      </c>
      <c r="AZ126" s="253">
        <f t="shared" si="73"/>
        <v>0</v>
      </c>
      <c r="BA126" s="253">
        <f t="shared" si="73"/>
        <v>0</v>
      </c>
      <c r="BB126" s="253">
        <f t="shared" si="73"/>
        <v>0</v>
      </c>
      <c r="BC126" s="253">
        <f t="shared" si="73"/>
        <v>0</v>
      </c>
      <c r="BD126" s="253">
        <f t="shared" si="73"/>
        <v>0</v>
      </c>
      <c r="BE126" s="253">
        <f t="shared" si="73"/>
        <v>0</v>
      </c>
      <c r="BF126" s="253">
        <f t="shared" si="73"/>
        <v>0</v>
      </c>
      <c r="BG126" s="253">
        <f t="shared" si="73"/>
        <v>0</v>
      </c>
      <c r="BH126" s="253">
        <f t="shared" si="73"/>
        <v>0</v>
      </c>
      <c r="BI126" s="253">
        <f t="shared" si="73"/>
        <v>0</v>
      </c>
      <c r="BJ126" s="253">
        <f t="shared" si="73"/>
        <v>0</v>
      </c>
      <c r="BK126" s="253">
        <f t="shared" si="73"/>
        <v>0</v>
      </c>
      <c r="BL126" s="253">
        <f t="shared" si="73"/>
        <v>0</v>
      </c>
      <c r="BM126" s="253">
        <f t="shared" si="73"/>
        <v>0</v>
      </c>
      <c r="BN126" s="253">
        <f t="shared" si="73"/>
        <v>0</v>
      </c>
      <c r="BO126" s="253">
        <f t="shared" si="73"/>
        <v>0</v>
      </c>
      <c r="BP126" s="253">
        <f t="shared" si="73"/>
        <v>0</v>
      </c>
      <c r="BQ126" s="253">
        <f t="shared" si="73"/>
        <v>0</v>
      </c>
      <c r="BR126" s="253">
        <f t="shared" si="73"/>
        <v>0</v>
      </c>
      <c r="BS126" s="253">
        <f t="shared" si="71"/>
        <v>0</v>
      </c>
      <c r="BT126" s="253">
        <f t="shared" si="71"/>
        <v>0</v>
      </c>
      <c r="BU126" s="253">
        <f t="shared" si="71"/>
        <v>0</v>
      </c>
      <c r="BV126" s="253">
        <f t="shared" si="71"/>
        <v>0</v>
      </c>
      <c r="BW126" s="253">
        <f t="shared" si="71"/>
        <v>0</v>
      </c>
      <c r="BX126" s="253">
        <f t="shared" si="71"/>
        <v>0</v>
      </c>
      <c r="BY126" s="253">
        <f t="shared" si="71"/>
        <v>0</v>
      </c>
      <c r="BZ126" s="253">
        <f t="shared" si="71"/>
        <v>0</v>
      </c>
      <c r="CA126" s="253">
        <f t="shared" si="71"/>
        <v>0</v>
      </c>
      <c r="CB126" s="253">
        <f t="shared" si="71"/>
        <v>0</v>
      </c>
      <c r="CC126" s="253">
        <f t="shared" si="71"/>
        <v>0</v>
      </c>
      <c r="CD126" s="253">
        <f t="shared" si="71"/>
        <v>0</v>
      </c>
      <c r="CE126" s="253">
        <f t="shared" si="71"/>
        <v>0</v>
      </c>
      <c r="CF126" s="253">
        <f t="shared" si="71"/>
        <v>0</v>
      </c>
      <c r="CG126" s="253">
        <f t="shared" si="71"/>
        <v>0</v>
      </c>
      <c r="CH126" s="253">
        <f t="shared" si="71"/>
        <v>0</v>
      </c>
      <c r="CI126" s="253">
        <f t="shared" si="71"/>
        <v>0</v>
      </c>
      <c r="CJ126" s="253">
        <f t="shared" si="71"/>
        <v>0</v>
      </c>
      <c r="CK126" s="253">
        <f t="shared" si="71"/>
        <v>0</v>
      </c>
      <c r="CL126" s="253">
        <f t="shared" si="71"/>
        <v>0</v>
      </c>
      <c r="CM126" s="253">
        <f t="shared" si="71"/>
        <v>0</v>
      </c>
      <c r="CN126" s="253">
        <f t="shared" si="71"/>
        <v>0</v>
      </c>
      <c r="CO126" s="253">
        <f t="shared" si="71"/>
        <v>0</v>
      </c>
      <c r="CP126" s="253">
        <f t="shared" si="71"/>
        <v>0</v>
      </c>
      <c r="CQ126" s="253">
        <f t="shared" si="71"/>
        <v>0</v>
      </c>
      <c r="CR126" s="253">
        <f t="shared" si="71"/>
        <v>0</v>
      </c>
      <c r="CS126" s="253">
        <f t="shared" si="71"/>
        <v>0</v>
      </c>
      <c r="CT126" s="253">
        <f t="shared" si="71"/>
        <v>0</v>
      </c>
      <c r="CU126" s="253">
        <f t="shared" si="71"/>
        <v>0</v>
      </c>
      <c r="CV126" s="253">
        <f t="shared" si="71"/>
        <v>0</v>
      </c>
      <c r="CW126" s="253">
        <f t="shared" si="71"/>
        <v>0</v>
      </c>
      <c r="CX126" s="253">
        <f t="shared" si="71"/>
        <v>0</v>
      </c>
      <c r="CY126" s="253">
        <f t="shared" si="71"/>
        <v>0</v>
      </c>
      <c r="CZ126" s="253">
        <f t="shared" si="71"/>
        <v>0</v>
      </c>
      <c r="DA126" s="253">
        <f t="shared" si="71"/>
        <v>0</v>
      </c>
      <c r="DB126" s="253">
        <f t="shared" si="71"/>
        <v>0</v>
      </c>
      <c r="DC126" s="253">
        <f t="shared" si="71"/>
        <v>0</v>
      </c>
      <c r="DD126" s="253">
        <f t="shared" si="71"/>
        <v>0</v>
      </c>
      <c r="DE126" s="253">
        <f t="shared" si="71"/>
        <v>0</v>
      </c>
      <c r="DF126" s="253">
        <f t="shared" si="71"/>
        <v>0</v>
      </c>
      <c r="DG126" s="253">
        <f t="shared" si="71"/>
        <v>0</v>
      </c>
      <c r="DH126" s="253">
        <f t="shared" si="71"/>
        <v>0</v>
      </c>
      <c r="DI126" s="253">
        <f t="shared" si="71"/>
        <v>0</v>
      </c>
      <c r="DJ126" s="253">
        <f t="shared" si="71"/>
        <v>0</v>
      </c>
      <c r="DK126" s="253">
        <f t="shared" si="71"/>
        <v>0</v>
      </c>
      <c r="DL126" s="253">
        <f t="shared" si="71"/>
        <v>0</v>
      </c>
      <c r="DM126" s="253">
        <f t="shared" si="71"/>
        <v>0</v>
      </c>
      <c r="DN126" s="253">
        <f t="shared" si="71"/>
        <v>0</v>
      </c>
      <c r="DO126" s="253">
        <f t="shared" si="71"/>
        <v>0</v>
      </c>
      <c r="DP126" s="253">
        <f t="shared" si="71"/>
        <v>0</v>
      </c>
      <c r="DQ126" s="253">
        <f t="shared" si="71"/>
        <v>0</v>
      </c>
      <c r="DR126" s="253">
        <f t="shared" si="71"/>
        <v>0</v>
      </c>
      <c r="DS126" s="253">
        <f t="shared" si="71"/>
        <v>0</v>
      </c>
      <c r="DT126" s="253">
        <f t="shared" si="71"/>
        <v>0</v>
      </c>
      <c r="DU126" s="253">
        <f t="shared" si="71"/>
        <v>0</v>
      </c>
      <c r="DV126" s="253">
        <f t="shared" si="71"/>
        <v>0</v>
      </c>
    </row>
    <row r="127" spans="3:126" ht="15.6" thickTop="1" thickBot="1">
      <c r="C127" s="294" t="str">
        <f t="shared" si="60"/>
        <v>Prodotto/Servizio 25</v>
      </c>
      <c r="G127" s="253">
        <f t="shared" si="73"/>
        <v>0</v>
      </c>
      <c r="H127" s="253">
        <f t="shared" si="73"/>
        <v>0</v>
      </c>
      <c r="I127" s="253">
        <f t="shared" si="73"/>
        <v>0</v>
      </c>
      <c r="J127" s="253">
        <f t="shared" si="73"/>
        <v>0</v>
      </c>
      <c r="K127" s="253">
        <f t="shared" si="73"/>
        <v>0</v>
      </c>
      <c r="L127" s="253">
        <f t="shared" si="73"/>
        <v>0</v>
      </c>
      <c r="M127" s="253">
        <f t="shared" si="73"/>
        <v>0</v>
      </c>
      <c r="N127" s="253">
        <f t="shared" si="73"/>
        <v>0</v>
      </c>
      <c r="O127" s="253">
        <f t="shared" si="73"/>
        <v>0</v>
      </c>
      <c r="P127" s="253">
        <f t="shared" si="73"/>
        <v>0</v>
      </c>
      <c r="Q127" s="253">
        <f t="shared" si="73"/>
        <v>0</v>
      </c>
      <c r="R127" s="253">
        <f t="shared" si="73"/>
        <v>0</v>
      </c>
      <c r="S127" s="253">
        <f t="shared" si="73"/>
        <v>0</v>
      </c>
      <c r="T127" s="253">
        <f t="shared" si="73"/>
        <v>0</v>
      </c>
      <c r="U127" s="253">
        <f t="shared" si="73"/>
        <v>0</v>
      </c>
      <c r="V127" s="253">
        <f t="shared" si="73"/>
        <v>0</v>
      </c>
      <c r="W127" s="253">
        <f t="shared" si="73"/>
        <v>0</v>
      </c>
      <c r="X127" s="253">
        <f t="shared" si="73"/>
        <v>0</v>
      </c>
      <c r="Y127" s="253">
        <f t="shared" si="73"/>
        <v>0</v>
      </c>
      <c r="Z127" s="253">
        <f t="shared" si="73"/>
        <v>0</v>
      </c>
      <c r="AA127" s="253">
        <f t="shared" si="73"/>
        <v>0</v>
      </c>
      <c r="AB127" s="253">
        <f t="shared" si="73"/>
        <v>0</v>
      </c>
      <c r="AC127" s="253">
        <f t="shared" si="73"/>
        <v>0</v>
      </c>
      <c r="AD127" s="253">
        <f t="shared" si="73"/>
        <v>0</v>
      </c>
      <c r="AE127" s="253">
        <f t="shared" si="73"/>
        <v>0</v>
      </c>
      <c r="AF127" s="253">
        <f t="shared" si="73"/>
        <v>0</v>
      </c>
      <c r="AG127" s="253">
        <f t="shared" si="73"/>
        <v>0</v>
      </c>
      <c r="AH127" s="253">
        <f t="shared" si="73"/>
        <v>0</v>
      </c>
      <c r="AI127" s="253">
        <f t="shared" si="73"/>
        <v>0</v>
      </c>
      <c r="AJ127" s="253">
        <f t="shared" si="73"/>
        <v>0</v>
      </c>
      <c r="AK127" s="253">
        <f t="shared" si="73"/>
        <v>0</v>
      </c>
      <c r="AL127" s="253">
        <f t="shared" si="73"/>
        <v>0</v>
      </c>
      <c r="AM127" s="253">
        <f t="shared" si="73"/>
        <v>0</v>
      </c>
      <c r="AN127" s="253">
        <f t="shared" si="73"/>
        <v>0</v>
      </c>
      <c r="AO127" s="253">
        <f t="shared" si="73"/>
        <v>0</v>
      </c>
      <c r="AP127" s="253">
        <f t="shared" si="73"/>
        <v>0</v>
      </c>
      <c r="AQ127" s="253">
        <f t="shared" si="73"/>
        <v>0</v>
      </c>
      <c r="AR127" s="253">
        <f t="shared" si="73"/>
        <v>0</v>
      </c>
      <c r="AS127" s="253">
        <f t="shared" si="73"/>
        <v>0</v>
      </c>
      <c r="AT127" s="253">
        <f t="shared" si="73"/>
        <v>0</v>
      </c>
      <c r="AU127" s="253">
        <f t="shared" si="73"/>
        <v>0</v>
      </c>
      <c r="AV127" s="253">
        <f t="shared" si="73"/>
        <v>0</v>
      </c>
      <c r="AW127" s="253">
        <f t="shared" si="73"/>
        <v>0</v>
      </c>
      <c r="AX127" s="253">
        <f t="shared" si="73"/>
        <v>0</v>
      </c>
      <c r="AY127" s="253">
        <f t="shared" si="73"/>
        <v>0</v>
      </c>
      <c r="AZ127" s="253">
        <f t="shared" si="73"/>
        <v>0</v>
      </c>
      <c r="BA127" s="253">
        <f t="shared" si="73"/>
        <v>0</v>
      </c>
      <c r="BB127" s="253">
        <f t="shared" si="73"/>
        <v>0</v>
      </c>
      <c r="BC127" s="253">
        <f t="shared" si="73"/>
        <v>0</v>
      </c>
      <c r="BD127" s="253">
        <f t="shared" si="73"/>
        <v>0</v>
      </c>
      <c r="BE127" s="253">
        <f t="shared" si="73"/>
        <v>0</v>
      </c>
      <c r="BF127" s="253">
        <f t="shared" si="73"/>
        <v>0</v>
      </c>
      <c r="BG127" s="253">
        <f t="shared" si="73"/>
        <v>0</v>
      </c>
      <c r="BH127" s="253">
        <f t="shared" si="73"/>
        <v>0</v>
      </c>
      <c r="BI127" s="253">
        <f t="shared" si="73"/>
        <v>0</v>
      </c>
      <c r="BJ127" s="253">
        <f t="shared" si="73"/>
        <v>0</v>
      </c>
      <c r="BK127" s="253">
        <f t="shared" si="73"/>
        <v>0</v>
      </c>
      <c r="BL127" s="253">
        <f t="shared" si="73"/>
        <v>0</v>
      </c>
      <c r="BM127" s="253">
        <f t="shared" si="73"/>
        <v>0</v>
      </c>
      <c r="BN127" s="253">
        <f t="shared" si="73"/>
        <v>0</v>
      </c>
      <c r="BO127" s="253">
        <f t="shared" si="73"/>
        <v>0</v>
      </c>
      <c r="BP127" s="253">
        <f t="shared" si="73"/>
        <v>0</v>
      </c>
      <c r="BQ127" s="253">
        <f t="shared" si="73"/>
        <v>0</v>
      </c>
      <c r="BR127" s="253">
        <f t="shared" ref="BR127:DV131" si="74">+BR31+BR63-BR95</f>
        <v>0</v>
      </c>
      <c r="BS127" s="253">
        <f t="shared" si="74"/>
        <v>0</v>
      </c>
      <c r="BT127" s="253">
        <f t="shared" si="71"/>
        <v>0</v>
      </c>
      <c r="BU127" s="253">
        <f t="shared" si="71"/>
        <v>0</v>
      </c>
      <c r="BV127" s="253">
        <f t="shared" si="71"/>
        <v>0</v>
      </c>
      <c r="BW127" s="253">
        <f t="shared" si="71"/>
        <v>0</v>
      </c>
      <c r="BX127" s="253">
        <f t="shared" si="71"/>
        <v>0</v>
      </c>
      <c r="BY127" s="253">
        <f t="shared" si="71"/>
        <v>0</v>
      </c>
      <c r="BZ127" s="253">
        <f t="shared" si="71"/>
        <v>0</v>
      </c>
      <c r="CA127" s="253">
        <f t="shared" si="71"/>
        <v>0</v>
      </c>
      <c r="CB127" s="253">
        <f t="shared" si="71"/>
        <v>0</v>
      </c>
      <c r="CC127" s="253">
        <f t="shared" si="71"/>
        <v>0</v>
      </c>
      <c r="CD127" s="253">
        <f t="shared" si="71"/>
        <v>0</v>
      </c>
      <c r="CE127" s="253">
        <f t="shared" si="71"/>
        <v>0</v>
      </c>
      <c r="CF127" s="253">
        <f t="shared" si="71"/>
        <v>0</v>
      </c>
      <c r="CG127" s="253">
        <f t="shared" si="71"/>
        <v>0</v>
      </c>
      <c r="CH127" s="253">
        <f t="shared" si="71"/>
        <v>0</v>
      </c>
      <c r="CI127" s="253">
        <f t="shared" si="71"/>
        <v>0</v>
      </c>
      <c r="CJ127" s="253">
        <f t="shared" si="71"/>
        <v>0</v>
      </c>
      <c r="CK127" s="253">
        <f t="shared" si="71"/>
        <v>0</v>
      </c>
      <c r="CL127" s="253">
        <f t="shared" si="71"/>
        <v>0</v>
      </c>
      <c r="CM127" s="253">
        <f t="shared" si="71"/>
        <v>0</v>
      </c>
      <c r="CN127" s="253">
        <f t="shared" si="71"/>
        <v>0</v>
      </c>
      <c r="CO127" s="253">
        <f t="shared" si="71"/>
        <v>0</v>
      </c>
      <c r="CP127" s="253">
        <f t="shared" si="71"/>
        <v>0</v>
      </c>
      <c r="CQ127" s="253">
        <f t="shared" si="71"/>
        <v>0</v>
      </c>
      <c r="CR127" s="253">
        <f t="shared" si="71"/>
        <v>0</v>
      </c>
      <c r="CS127" s="253">
        <f t="shared" si="71"/>
        <v>0</v>
      </c>
      <c r="CT127" s="253">
        <f t="shared" si="71"/>
        <v>0</v>
      </c>
      <c r="CU127" s="253">
        <f t="shared" si="71"/>
        <v>0</v>
      </c>
      <c r="CV127" s="253">
        <f t="shared" si="71"/>
        <v>0</v>
      </c>
      <c r="CW127" s="253">
        <f t="shared" si="71"/>
        <v>0</v>
      </c>
      <c r="CX127" s="253">
        <f t="shared" si="71"/>
        <v>0</v>
      </c>
      <c r="CY127" s="253">
        <f t="shared" si="71"/>
        <v>0</v>
      </c>
      <c r="CZ127" s="253">
        <f t="shared" si="71"/>
        <v>0</v>
      </c>
      <c r="DA127" s="253">
        <f t="shared" si="71"/>
        <v>0</v>
      </c>
      <c r="DB127" s="253">
        <f t="shared" si="71"/>
        <v>0</v>
      </c>
      <c r="DC127" s="253">
        <f t="shared" si="71"/>
        <v>0</v>
      </c>
      <c r="DD127" s="253">
        <f t="shared" si="71"/>
        <v>0</v>
      </c>
      <c r="DE127" s="253">
        <f t="shared" si="71"/>
        <v>0</v>
      </c>
      <c r="DF127" s="253">
        <f t="shared" si="71"/>
        <v>0</v>
      </c>
      <c r="DG127" s="253">
        <f t="shared" si="71"/>
        <v>0</v>
      </c>
      <c r="DH127" s="253">
        <f t="shared" si="71"/>
        <v>0</v>
      </c>
      <c r="DI127" s="253">
        <f t="shared" si="71"/>
        <v>0</v>
      </c>
      <c r="DJ127" s="253">
        <f t="shared" si="71"/>
        <v>0</v>
      </c>
      <c r="DK127" s="253">
        <f t="shared" si="71"/>
        <v>0</v>
      </c>
      <c r="DL127" s="253">
        <f t="shared" si="71"/>
        <v>0</v>
      </c>
      <c r="DM127" s="253">
        <f t="shared" si="71"/>
        <v>0</v>
      </c>
      <c r="DN127" s="253">
        <f t="shared" si="71"/>
        <v>0</v>
      </c>
      <c r="DO127" s="253">
        <f t="shared" si="71"/>
        <v>0</v>
      </c>
      <c r="DP127" s="253">
        <f t="shared" si="71"/>
        <v>0</v>
      </c>
      <c r="DQ127" s="253">
        <f t="shared" si="71"/>
        <v>0</v>
      </c>
      <c r="DR127" s="253">
        <f t="shared" si="71"/>
        <v>0</v>
      </c>
      <c r="DS127" s="253">
        <f t="shared" si="71"/>
        <v>0</v>
      </c>
      <c r="DT127" s="253">
        <f t="shared" si="71"/>
        <v>0</v>
      </c>
      <c r="DU127" s="253">
        <f t="shared" si="71"/>
        <v>0</v>
      </c>
      <c r="DV127" s="253">
        <f t="shared" si="71"/>
        <v>0</v>
      </c>
    </row>
    <row r="128" spans="3:126" ht="15.6" thickTop="1" thickBot="1">
      <c r="C128" s="294" t="str">
        <f t="shared" si="60"/>
        <v>Prodotto/Servizio 26</v>
      </c>
      <c r="G128" s="253">
        <f t="shared" ref="G128:BR131" si="75">+G32+G64-G96</f>
        <v>0</v>
      </c>
      <c r="H128" s="253">
        <f t="shared" si="75"/>
        <v>0</v>
      </c>
      <c r="I128" s="253">
        <f t="shared" si="75"/>
        <v>0</v>
      </c>
      <c r="J128" s="253">
        <f t="shared" si="75"/>
        <v>0</v>
      </c>
      <c r="K128" s="253">
        <f t="shared" si="75"/>
        <v>0</v>
      </c>
      <c r="L128" s="253">
        <f t="shared" si="75"/>
        <v>0</v>
      </c>
      <c r="M128" s="253">
        <f t="shared" si="75"/>
        <v>0</v>
      </c>
      <c r="N128" s="253">
        <f t="shared" si="75"/>
        <v>0</v>
      </c>
      <c r="O128" s="253">
        <f t="shared" si="75"/>
        <v>0</v>
      </c>
      <c r="P128" s="253">
        <f t="shared" si="75"/>
        <v>0</v>
      </c>
      <c r="Q128" s="253">
        <f t="shared" si="75"/>
        <v>0</v>
      </c>
      <c r="R128" s="253">
        <f t="shared" si="75"/>
        <v>0</v>
      </c>
      <c r="S128" s="253">
        <f t="shared" si="75"/>
        <v>0</v>
      </c>
      <c r="T128" s="253">
        <f t="shared" si="75"/>
        <v>0</v>
      </c>
      <c r="U128" s="253">
        <f t="shared" si="75"/>
        <v>0</v>
      </c>
      <c r="V128" s="253">
        <f t="shared" si="75"/>
        <v>0</v>
      </c>
      <c r="W128" s="253">
        <f t="shared" si="75"/>
        <v>0</v>
      </c>
      <c r="X128" s="253">
        <f t="shared" si="75"/>
        <v>0</v>
      </c>
      <c r="Y128" s="253">
        <f t="shared" si="75"/>
        <v>0</v>
      </c>
      <c r="Z128" s="253">
        <f t="shared" si="75"/>
        <v>0</v>
      </c>
      <c r="AA128" s="253">
        <f t="shared" si="75"/>
        <v>0</v>
      </c>
      <c r="AB128" s="253">
        <f t="shared" si="75"/>
        <v>0</v>
      </c>
      <c r="AC128" s="253">
        <f t="shared" si="75"/>
        <v>0</v>
      </c>
      <c r="AD128" s="253">
        <f t="shared" si="75"/>
        <v>0</v>
      </c>
      <c r="AE128" s="253">
        <f t="shared" si="75"/>
        <v>0</v>
      </c>
      <c r="AF128" s="253">
        <f t="shared" si="75"/>
        <v>0</v>
      </c>
      <c r="AG128" s="253">
        <f t="shared" si="75"/>
        <v>0</v>
      </c>
      <c r="AH128" s="253">
        <f t="shared" si="75"/>
        <v>0</v>
      </c>
      <c r="AI128" s="253">
        <f t="shared" si="75"/>
        <v>0</v>
      </c>
      <c r="AJ128" s="253">
        <f t="shared" si="75"/>
        <v>0</v>
      </c>
      <c r="AK128" s="253">
        <f t="shared" si="75"/>
        <v>0</v>
      </c>
      <c r="AL128" s="253">
        <f t="shared" si="75"/>
        <v>0</v>
      </c>
      <c r="AM128" s="253">
        <f t="shared" si="75"/>
        <v>0</v>
      </c>
      <c r="AN128" s="253">
        <f t="shared" si="75"/>
        <v>0</v>
      </c>
      <c r="AO128" s="253">
        <f t="shared" si="75"/>
        <v>0</v>
      </c>
      <c r="AP128" s="253">
        <f t="shared" si="75"/>
        <v>0</v>
      </c>
      <c r="AQ128" s="253">
        <f t="shared" si="75"/>
        <v>0</v>
      </c>
      <c r="AR128" s="253">
        <f t="shared" si="75"/>
        <v>0</v>
      </c>
      <c r="AS128" s="253">
        <f t="shared" si="75"/>
        <v>0</v>
      </c>
      <c r="AT128" s="253">
        <f t="shared" si="75"/>
        <v>0</v>
      </c>
      <c r="AU128" s="253">
        <f t="shared" si="75"/>
        <v>0</v>
      </c>
      <c r="AV128" s="253">
        <f t="shared" si="75"/>
        <v>0</v>
      </c>
      <c r="AW128" s="253">
        <f t="shared" si="75"/>
        <v>0</v>
      </c>
      <c r="AX128" s="253">
        <f t="shared" si="75"/>
        <v>0</v>
      </c>
      <c r="AY128" s="253">
        <f t="shared" si="75"/>
        <v>0</v>
      </c>
      <c r="AZ128" s="253">
        <f t="shared" si="75"/>
        <v>0</v>
      </c>
      <c r="BA128" s="253">
        <f t="shared" si="75"/>
        <v>0</v>
      </c>
      <c r="BB128" s="253">
        <f t="shared" si="75"/>
        <v>0</v>
      </c>
      <c r="BC128" s="253">
        <f t="shared" si="75"/>
        <v>0</v>
      </c>
      <c r="BD128" s="253">
        <f t="shared" si="75"/>
        <v>0</v>
      </c>
      <c r="BE128" s="253">
        <f t="shared" si="75"/>
        <v>0</v>
      </c>
      <c r="BF128" s="253">
        <f t="shared" si="75"/>
        <v>0</v>
      </c>
      <c r="BG128" s="253">
        <f t="shared" si="75"/>
        <v>0</v>
      </c>
      <c r="BH128" s="253">
        <f t="shared" si="75"/>
        <v>0</v>
      </c>
      <c r="BI128" s="253">
        <f t="shared" si="75"/>
        <v>0</v>
      </c>
      <c r="BJ128" s="253">
        <f t="shared" si="75"/>
        <v>0</v>
      </c>
      <c r="BK128" s="253">
        <f t="shared" si="75"/>
        <v>0</v>
      </c>
      <c r="BL128" s="253">
        <f t="shared" si="75"/>
        <v>0</v>
      </c>
      <c r="BM128" s="253">
        <f t="shared" si="75"/>
        <v>0</v>
      </c>
      <c r="BN128" s="253">
        <f t="shared" si="75"/>
        <v>0</v>
      </c>
      <c r="BO128" s="253">
        <f t="shared" si="75"/>
        <v>0</v>
      </c>
      <c r="BP128" s="253">
        <f t="shared" si="75"/>
        <v>0</v>
      </c>
      <c r="BQ128" s="253">
        <f t="shared" si="75"/>
        <v>0</v>
      </c>
      <c r="BR128" s="253">
        <f t="shared" si="75"/>
        <v>0</v>
      </c>
      <c r="BS128" s="253">
        <f t="shared" si="74"/>
        <v>0</v>
      </c>
      <c r="BT128" s="253">
        <f t="shared" si="74"/>
        <v>0</v>
      </c>
      <c r="BU128" s="253">
        <f t="shared" si="74"/>
        <v>0</v>
      </c>
      <c r="BV128" s="253">
        <f t="shared" si="74"/>
        <v>0</v>
      </c>
      <c r="BW128" s="253">
        <f t="shared" si="74"/>
        <v>0</v>
      </c>
      <c r="BX128" s="253">
        <f t="shared" si="74"/>
        <v>0</v>
      </c>
      <c r="BY128" s="253">
        <f t="shared" si="74"/>
        <v>0</v>
      </c>
      <c r="BZ128" s="253">
        <f t="shared" si="74"/>
        <v>0</v>
      </c>
      <c r="CA128" s="253">
        <f t="shared" si="74"/>
        <v>0</v>
      </c>
      <c r="CB128" s="253">
        <f t="shared" si="74"/>
        <v>0</v>
      </c>
      <c r="CC128" s="253">
        <f t="shared" si="74"/>
        <v>0</v>
      </c>
      <c r="CD128" s="253">
        <f t="shared" si="74"/>
        <v>0</v>
      </c>
      <c r="CE128" s="253">
        <f t="shared" si="74"/>
        <v>0</v>
      </c>
      <c r="CF128" s="253">
        <f t="shared" si="74"/>
        <v>0</v>
      </c>
      <c r="CG128" s="253">
        <f t="shared" si="74"/>
        <v>0</v>
      </c>
      <c r="CH128" s="253">
        <f t="shared" si="74"/>
        <v>0</v>
      </c>
      <c r="CI128" s="253">
        <f t="shared" si="74"/>
        <v>0</v>
      </c>
      <c r="CJ128" s="253">
        <f t="shared" si="74"/>
        <v>0</v>
      </c>
      <c r="CK128" s="253">
        <f t="shared" si="74"/>
        <v>0</v>
      </c>
      <c r="CL128" s="253">
        <f t="shared" si="74"/>
        <v>0</v>
      </c>
      <c r="CM128" s="253">
        <f t="shared" si="74"/>
        <v>0</v>
      </c>
      <c r="CN128" s="253">
        <f t="shared" si="74"/>
        <v>0</v>
      </c>
      <c r="CO128" s="253">
        <f t="shared" si="74"/>
        <v>0</v>
      </c>
      <c r="CP128" s="253">
        <f t="shared" si="74"/>
        <v>0</v>
      </c>
      <c r="CQ128" s="253">
        <f t="shared" si="74"/>
        <v>0</v>
      </c>
      <c r="CR128" s="253">
        <f t="shared" si="74"/>
        <v>0</v>
      </c>
      <c r="CS128" s="253">
        <f t="shared" si="74"/>
        <v>0</v>
      </c>
      <c r="CT128" s="253">
        <f t="shared" si="74"/>
        <v>0</v>
      </c>
      <c r="CU128" s="253">
        <f t="shared" si="74"/>
        <v>0</v>
      </c>
      <c r="CV128" s="253">
        <f t="shared" si="74"/>
        <v>0</v>
      </c>
      <c r="CW128" s="253">
        <f t="shared" si="74"/>
        <v>0</v>
      </c>
      <c r="CX128" s="253">
        <f t="shared" si="74"/>
        <v>0</v>
      </c>
      <c r="CY128" s="253">
        <f t="shared" si="74"/>
        <v>0</v>
      </c>
      <c r="CZ128" s="253">
        <f t="shared" si="74"/>
        <v>0</v>
      </c>
      <c r="DA128" s="253">
        <f t="shared" si="74"/>
        <v>0</v>
      </c>
      <c r="DB128" s="253">
        <f t="shared" si="74"/>
        <v>0</v>
      </c>
      <c r="DC128" s="253">
        <f t="shared" si="74"/>
        <v>0</v>
      </c>
      <c r="DD128" s="253">
        <f t="shared" si="74"/>
        <v>0</v>
      </c>
      <c r="DE128" s="253">
        <f t="shared" si="74"/>
        <v>0</v>
      </c>
      <c r="DF128" s="253">
        <f t="shared" si="74"/>
        <v>0</v>
      </c>
      <c r="DG128" s="253">
        <f t="shared" si="74"/>
        <v>0</v>
      </c>
      <c r="DH128" s="253">
        <f t="shared" si="74"/>
        <v>0</v>
      </c>
      <c r="DI128" s="253">
        <f t="shared" si="74"/>
        <v>0</v>
      </c>
      <c r="DJ128" s="253">
        <f t="shared" si="74"/>
        <v>0</v>
      </c>
      <c r="DK128" s="253">
        <f t="shared" si="74"/>
        <v>0</v>
      </c>
      <c r="DL128" s="253">
        <f t="shared" si="74"/>
        <v>0</v>
      </c>
      <c r="DM128" s="253">
        <f t="shared" si="74"/>
        <v>0</v>
      </c>
      <c r="DN128" s="253">
        <f t="shared" si="74"/>
        <v>0</v>
      </c>
      <c r="DO128" s="253">
        <f t="shared" si="74"/>
        <v>0</v>
      </c>
      <c r="DP128" s="253">
        <f t="shared" si="74"/>
        <v>0</v>
      </c>
      <c r="DQ128" s="253">
        <f t="shared" si="74"/>
        <v>0</v>
      </c>
      <c r="DR128" s="253">
        <f t="shared" si="74"/>
        <v>0</v>
      </c>
      <c r="DS128" s="253">
        <f t="shared" si="74"/>
        <v>0</v>
      </c>
      <c r="DT128" s="253">
        <f t="shared" si="74"/>
        <v>0</v>
      </c>
      <c r="DU128" s="253">
        <f t="shared" si="74"/>
        <v>0</v>
      </c>
      <c r="DV128" s="253">
        <f t="shared" si="74"/>
        <v>0</v>
      </c>
    </row>
    <row r="129" spans="3:126" ht="15.6" thickTop="1" thickBot="1">
      <c r="C129" s="294" t="str">
        <f t="shared" si="60"/>
        <v>Prodotto/Servizio 27</v>
      </c>
      <c r="G129" s="253">
        <f t="shared" si="75"/>
        <v>0</v>
      </c>
      <c r="H129" s="253">
        <f t="shared" si="75"/>
        <v>0</v>
      </c>
      <c r="I129" s="253">
        <f t="shared" si="75"/>
        <v>0</v>
      </c>
      <c r="J129" s="253">
        <f t="shared" si="75"/>
        <v>0</v>
      </c>
      <c r="K129" s="253">
        <f t="shared" si="75"/>
        <v>0</v>
      </c>
      <c r="L129" s="253">
        <f t="shared" si="75"/>
        <v>0</v>
      </c>
      <c r="M129" s="253">
        <f t="shared" si="75"/>
        <v>0</v>
      </c>
      <c r="N129" s="253">
        <f t="shared" si="75"/>
        <v>0</v>
      </c>
      <c r="O129" s="253">
        <f t="shared" si="75"/>
        <v>0</v>
      </c>
      <c r="P129" s="253">
        <f t="shared" si="75"/>
        <v>0</v>
      </c>
      <c r="Q129" s="253">
        <f t="shared" si="75"/>
        <v>0</v>
      </c>
      <c r="R129" s="253">
        <f t="shared" si="75"/>
        <v>0</v>
      </c>
      <c r="S129" s="253">
        <f t="shared" si="75"/>
        <v>0</v>
      </c>
      <c r="T129" s="253">
        <f t="shared" si="75"/>
        <v>0</v>
      </c>
      <c r="U129" s="253">
        <f t="shared" si="75"/>
        <v>0</v>
      </c>
      <c r="V129" s="253">
        <f t="shared" si="75"/>
        <v>0</v>
      </c>
      <c r="W129" s="253">
        <f t="shared" si="75"/>
        <v>0</v>
      </c>
      <c r="X129" s="253">
        <f t="shared" si="75"/>
        <v>0</v>
      </c>
      <c r="Y129" s="253">
        <f t="shared" si="75"/>
        <v>0</v>
      </c>
      <c r="Z129" s="253">
        <f t="shared" si="75"/>
        <v>0</v>
      </c>
      <c r="AA129" s="253">
        <f t="shared" si="75"/>
        <v>0</v>
      </c>
      <c r="AB129" s="253">
        <f t="shared" si="75"/>
        <v>0</v>
      </c>
      <c r="AC129" s="253">
        <f t="shared" si="75"/>
        <v>0</v>
      </c>
      <c r="AD129" s="253">
        <f t="shared" si="75"/>
        <v>0</v>
      </c>
      <c r="AE129" s="253">
        <f t="shared" si="75"/>
        <v>0</v>
      </c>
      <c r="AF129" s="253">
        <f t="shared" si="75"/>
        <v>0</v>
      </c>
      <c r="AG129" s="253">
        <f t="shared" si="75"/>
        <v>0</v>
      </c>
      <c r="AH129" s="253">
        <f t="shared" si="75"/>
        <v>0</v>
      </c>
      <c r="AI129" s="253">
        <f t="shared" si="75"/>
        <v>0</v>
      </c>
      <c r="AJ129" s="253">
        <f t="shared" si="75"/>
        <v>0</v>
      </c>
      <c r="AK129" s="253">
        <f t="shared" si="75"/>
        <v>0</v>
      </c>
      <c r="AL129" s="253">
        <f t="shared" si="75"/>
        <v>0</v>
      </c>
      <c r="AM129" s="253">
        <f t="shared" si="75"/>
        <v>0</v>
      </c>
      <c r="AN129" s="253">
        <f t="shared" si="75"/>
        <v>0</v>
      </c>
      <c r="AO129" s="253">
        <f t="shared" si="75"/>
        <v>0</v>
      </c>
      <c r="AP129" s="253">
        <f t="shared" si="75"/>
        <v>0</v>
      </c>
      <c r="AQ129" s="253">
        <f t="shared" si="75"/>
        <v>0</v>
      </c>
      <c r="AR129" s="253">
        <f t="shared" si="75"/>
        <v>0</v>
      </c>
      <c r="AS129" s="253">
        <f t="shared" si="75"/>
        <v>0</v>
      </c>
      <c r="AT129" s="253">
        <f t="shared" si="75"/>
        <v>0</v>
      </c>
      <c r="AU129" s="253">
        <f t="shared" si="75"/>
        <v>0</v>
      </c>
      <c r="AV129" s="253">
        <f t="shared" si="75"/>
        <v>0</v>
      </c>
      <c r="AW129" s="253">
        <f t="shared" si="75"/>
        <v>0</v>
      </c>
      <c r="AX129" s="253">
        <f t="shared" si="75"/>
        <v>0</v>
      </c>
      <c r="AY129" s="253">
        <f t="shared" si="75"/>
        <v>0</v>
      </c>
      <c r="AZ129" s="253">
        <f t="shared" si="75"/>
        <v>0</v>
      </c>
      <c r="BA129" s="253">
        <f t="shared" si="75"/>
        <v>0</v>
      </c>
      <c r="BB129" s="253">
        <f t="shared" si="75"/>
        <v>0</v>
      </c>
      <c r="BC129" s="253">
        <f t="shared" si="75"/>
        <v>0</v>
      </c>
      <c r="BD129" s="253">
        <f t="shared" si="75"/>
        <v>0</v>
      </c>
      <c r="BE129" s="253">
        <f t="shared" si="75"/>
        <v>0</v>
      </c>
      <c r="BF129" s="253">
        <f t="shared" si="75"/>
        <v>0</v>
      </c>
      <c r="BG129" s="253">
        <f t="shared" si="75"/>
        <v>0</v>
      </c>
      <c r="BH129" s="253">
        <f t="shared" si="75"/>
        <v>0</v>
      </c>
      <c r="BI129" s="253">
        <f t="shared" si="75"/>
        <v>0</v>
      </c>
      <c r="BJ129" s="253">
        <f t="shared" si="75"/>
        <v>0</v>
      </c>
      <c r="BK129" s="253">
        <f t="shared" si="75"/>
        <v>0</v>
      </c>
      <c r="BL129" s="253">
        <f t="shared" si="75"/>
        <v>0</v>
      </c>
      <c r="BM129" s="253">
        <f t="shared" si="75"/>
        <v>0</v>
      </c>
      <c r="BN129" s="253">
        <f t="shared" si="75"/>
        <v>0</v>
      </c>
      <c r="BO129" s="253">
        <f t="shared" si="75"/>
        <v>0</v>
      </c>
      <c r="BP129" s="253">
        <f t="shared" si="75"/>
        <v>0</v>
      </c>
      <c r="BQ129" s="253">
        <f t="shared" si="75"/>
        <v>0</v>
      </c>
      <c r="BR129" s="253">
        <f t="shared" si="75"/>
        <v>0</v>
      </c>
      <c r="BS129" s="253">
        <f t="shared" si="74"/>
        <v>0</v>
      </c>
      <c r="BT129" s="253">
        <f t="shared" si="74"/>
        <v>0</v>
      </c>
      <c r="BU129" s="253">
        <f t="shared" si="74"/>
        <v>0</v>
      </c>
      <c r="BV129" s="253">
        <f t="shared" si="74"/>
        <v>0</v>
      </c>
      <c r="BW129" s="253">
        <f t="shared" si="74"/>
        <v>0</v>
      </c>
      <c r="BX129" s="253">
        <f t="shared" si="74"/>
        <v>0</v>
      </c>
      <c r="BY129" s="253">
        <f t="shared" si="74"/>
        <v>0</v>
      </c>
      <c r="BZ129" s="253">
        <f t="shared" si="74"/>
        <v>0</v>
      </c>
      <c r="CA129" s="253">
        <f t="shared" si="74"/>
        <v>0</v>
      </c>
      <c r="CB129" s="253">
        <f t="shared" si="74"/>
        <v>0</v>
      </c>
      <c r="CC129" s="253">
        <f t="shared" si="74"/>
        <v>0</v>
      </c>
      <c r="CD129" s="253">
        <f t="shared" si="74"/>
        <v>0</v>
      </c>
      <c r="CE129" s="253">
        <f t="shared" si="74"/>
        <v>0</v>
      </c>
      <c r="CF129" s="253">
        <f t="shared" si="74"/>
        <v>0</v>
      </c>
      <c r="CG129" s="253">
        <f t="shared" si="74"/>
        <v>0</v>
      </c>
      <c r="CH129" s="253">
        <f t="shared" si="74"/>
        <v>0</v>
      </c>
      <c r="CI129" s="253">
        <f t="shared" si="74"/>
        <v>0</v>
      </c>
      <c r="CJ129" s="253">
        <f t="shared" si="74"/>
        <v>0</v>
      </c>
      <c r="CK129" s="253">
        <f t="shared" si="74"/>
        <v>0</v>
      </c>
      <c r="CL129" s="253">
        <f t="shared" si="74"/>
        <v>0</v>
      </c>
      <c r="CM129" s="253">
        <f t="shared" si="74"/>
        <v>0</v>
      </c>
      <c r="CN129" s="253">
        <f t="shared" si="74"/>
        <v>0</v>
      </c>
      <c r="CO129" s="253">
        <f t="shared" si="74"/>
        <v>0</v>
      </c>
      <c r="CP129" s="253">
        <f t="shared" si="74"/>
        <v>0</v>
      </c>
      <c r="CQ129" s="253">
        <f t="shared" si="74"/>
        <v>0</v>
      </c>
      <c r="CR129" s="253">
        <f t="shared" si="74"/>
        <v>0</v>
      </c>
      <c r="CS129" s="253">
        <f t="shared" si="74"/>
        <v>0</v>
      </c>
      <c r="CT129" s="253">
        <f t="shared" si="74"/>
        <v>0</v>
      </c>
      <c r="CU129" s="253">
        <f t="shared" si="74"/>
        <v>0</v>
      </c>
      <c r="CV129" s="253">
        <f t="shared" si="74"/>
        <v>0</v>
      </c>
      <c r="CW129" s="253">
        <f t="shared" si="74"/>
        <v>0</v>
      </c>
      <c r="CX129" s="253">
        <f t="shared" si="74"/>
        <v>0</v>
      </c>
      <c r="CY129" s="253">
        <f t="shared" si="74"/>
        <v>0</v>
      </c>
      <c r="CZ129" s="253">
        <f t="shared" si="74"/>
        <v>0</v>
      </c>
      <c r="DA129" s="253">
        <f t="shared" si="74"/>
        <v>0</v>
      </c>
      <c r="DB129" s="253">
        <f t="shared" si="74"/>
        <v>0</v>
      </c>
      <c r="DC129" s="253">
        <f t="shared" si="74"/>
        <v>0</v>
      </c>
      <c r="DD129" s="253">
        <f t="shared" si="74"/>
        <v>0</v>
      </c>
      <c r="DE129" s="253">
        <f t="shared" si="74"/>
        <v>0</v>
      </c>
      <c r="DF129" s="253">
        <f t="shared" si="74"/>
        <v>0</v>
      </c>
      <c r="DG129" s="253">
        <f t="shared" si="74"/>
        <v>0</v>
      </c>
      <c r="DH129" s="253">
        <f t="shared" si="74"/>
        <v>0</v>
      </c>
      <c r="DI129" s="253">
        <f t="shared" si="74"/>
        <v>0</v>
      </c>
      <c r="DJ129" s="253">
        <f t="shared" si="74"/>
        <v>0</v>
      </c>
      <c r="DK129" s="253">
        <f t="shared" si="74"/>
        <v>0</v>
      </c>
      <c r="DL129" s="253">
        <f t="shared" si="74"/>
        <v>0</v>
      </c>
      <c r="DM129" s="253">
        <f t="shared" si="74"/>
        <v>0</v>
      </c>
      <c r="DN129" s="253">
        <f t="shared" si="74"/>
        <v>0</v>
      </c>
      <c r="DO129" s="253">
        <f t="shared" si="74"/>
        <v>0</v>
      </c>
      <c r="DP129" s="253">
        <f t="shared" si="74"/>
        <v>0</v>
      </c>
      <c r="DQ129" s="253">
        <f t="shared" si="74"/>
        <v>0</v>
      </c>
      <c r="DR129" s="253">
        <f t="shared" si="74"/>
        <v>0</v>
      </c>
      <c r="DS129" s="253">
        <f t="shared" si="74"/>
        <v>0</v>
      </c>
      <c r="DT129" s="253">
        <f t="shared" si="74"/>
        <v>0</v>
      </c>
      <c r="DU129" s="253">
        <f t="shared" si="74"/>
        <v>0</v>
      </c>
      <c r="DV129" s="253">
        <f t="shared" si="74"/>
        <v>0</v>
      </c>
    </row>
    <row r="130" spans="3:126" ht="15.6" thickTop="1" thickBot="1">
      <c r="C130" s="294" t="str">
        <f t="shared" si="60"/>
        <v>Prodotto/Servizio 28</v>
      </c>
      <c r="G130" s="253">
        <f t="shared" si="75"/>
        <v>0</v>
      </c>
      <c r="H130" s="253">
        <f t="shared" si="75"/>
        <v>0</v>
      </c>
      <c r="I130" s="253">
        <f t="shared" si="75"/>
        <v>0</v>
      </c>
      <c r="J130" s="253">
        <f t="shared" si="75"/>
        <v>0</v>
      </c>
      <c r="K130" s="253">
        <f t="shared" si="75"/>
        <v>0</v>
      </c>
      <c r="L130" s="253">
        <f t="shared" si="75"/>
        <v>0</v>
      </c>
      <c r="M130" s="253">
        <f t="shared" si="75"/>
        <v>0</v>
      </c>
      <c r="N130" s="253">
        <f t="shared" si="75"/>
        <v>0</v>
      </c>
      <c r="O130" s="253">
        <f t="shared" si="75"/>
        <v>0</v>
      </c>
      <c r="P130" s="253">
        <f t="shared" si="75"/>
        <v>0</v>
      </c>
      <c r="Q130" s="253">
        <f t="shared" si="75"/>
        <v>0</v>
      </c>
      <c r="R130" s="253">
        <f t="shared" si="75"/>
        <v>0</v>
      </c>
      <c r="S130" s="253">
        <f t="shared" si="75"/>
        <v>0</v>
      </c>
      <c r="T130" s="253">
        <f t="shared" si="75"/>
        <v>0</v>
      </c>
      <c r="U130" s="253">
        <f t="shared" si="75"/>
        <v>0</v>
      </c>
      <c r="V130" s="253">
        <f t="shared" si="75"/>
        <v>0</v>
      </c>
      <c r="W130" s="253">
        <f t="shared" si="75"/>
        <v>0</v>
      </c>
      <c r="X130" s="253">
        <f t="shared" si="75"/>
        <v>0</v>
      </c>
      <c r="Y130" s="253">
        <f t="shared" si="75"/>
        <v>0</v>
      </c>
      <c r="Z130" s="253">
        <f t="shared" si="75"/>
        <v>0</v>
      </c>
      <c r="AA130" s="253">
        <f t="shared" si="75"/>
        <v>0</v>
      </c>
      <c r="AB130" s="253">
        <f t="shared" si="75"/>
        <v>0</v>
      </c>
      <c r="AC130" s="253">
        <f t="shared" si="75"/>
        <v>0</v>
      </c>
      <c r="AD130" s="253">
        <f t="shared" si="75"/>
        <v>0</v>
      </c>
      <c r="AE130" s="253">
        <f t="shared" si="75"/>
        <v>0</v>
      </c>
      <c r="AF130" s="253">
        <f t="shared" si="75"/>
        <v>0</v>
      </c>
      <c r="AG130" s="253">
        <f t="shared" si="75"/>
        <v>0</v>
      </c>
      <c r="AH130" s="253">
        <f t="shared" si="75"/>
        <v>0</v>
      </c>
      <c r="AI130" s="253">
        <f t="shared" si="75"/>
        <v>0</v>
      </c>
      <c r="AJ130" s="253">
        <f t="shared" si="75"/>
        <v>0</v>
      </c>
      <c r="AK130" s="253">
        <f t="shared" si="75"/>
        <v>0</v>
      </c>
      <c r="AL130" s="253">
        <f t="shared" si="75"/>
        <v>0</v>
      </c>
      <c r="AM130" s="253">
        <f t="shared" si="75"/>
        <v>0</v>
      </c>
      <c r="AN130" s="253">
        <f t="shared" si="75"/>
        <v>0</v>
      </c>
      <c r="AO130" s="253">
        <f t="shared" si="75"/>
        <v>0</v>
      </c>
      <c r="AP130" s="253">
        <f t="shared" si="75"/>
        <v>0</v>
      </c>
      <c r="AQ130" s="253">
        <f t="shared" si="75"/>
        <v>0</v>
      </c>
      <c r="AR130" s="253">
        <f t="shared" si="75"/>
        <v>0</v>
      </c>
      <c r="AS130" s="253">
        <f t="shared" si="75"/>
        <v>0</v>
      </c>
      <c r="AT130" s="253">
        <f t="shared" si="75"/>
        <v>0</v>
      </c>
      <c r="AU130" s="253">
        <f t="shared" si="75"/>
        <v>0</v>
      </c>
      <c r="AV130" s="253">
        <f t="shared" si="75"/>
        <v>0</v>
      </c>
      <c r="AW130" s="253">
        <f t="shared" si="75"/>
        <v>0</v>
      </c>
      <c r="AX130" s="253">
        <f t="shared" si="75"/>
        <v>0</v>
      </c>
      <c r="AY130" s="253">
        <f t="shared" si="75"/>
        <v>0</v>
      </c>
      <c r="AZ130" s="253">
        <f t="shared" si="75"/>
        <v>0</v>
      </c>
      <c r="BA130" s="253">
        <f t="shared" si="75"/>
        <v>0</v>
      </c>
      <c r="BB130" s="253">
        <f t="shared" si="75"/>
        <v>0</v>
      </c>
      <c r="BC130" s="253">
        <f t="shared" si="75"/>
        <v>0</v>
      </c>
      <c r="BD130" s="253">
        <f t="shared" si="75"/>
        <v>0</v>
      </c>
      <c r="BE130" s="253">
        <f t="shared" si="75"/>
        <v>0</v>
      </c>
      <c r="BF130" s="253">
        <f t="shared" si="75"/>
        <v>0</v>
      </c>
      <c r="BG130" s="253">
        <f t="shared" si="75"/>
        <v>0</v>
      </c>
      <c r="BH130" s="253">
        <f t="shared" si="75"/>
        <v>0</v>
      </c>
      <c r="BI130" s="253">
        <f t="shared" si="75"/>
        <v>0</v>
      </c>
      <c r="BJ130" s="253">
        <f t="shared" si="75"/>
        <v>0</v>
      </c>
      <c r="BK130" s="253">
        <f t="shared" si="75"/>
        <v>0</v>
      </c>
      <c r="BL130" s="253">
        <f t="shared" si="75"/>
        <v>0</v>
      </c>
      <c r="BM130" s="253">
        <f t="shared" si="75"/>
        <v>0</v>
      </c>
      <c r="BN130" s="253">
        <f t="shared" si="75"/>
        <v>0</v>
      </c>
      <c r="BO130" s="253">
        <f t="shared" si="75"/>
        <v>0</v>
      </c>
      <c r="BP130" s="253">
        <f t="shared" si="75"/>
        <v>0</v>
      </c>
      <c r="BQ130" s="253">
        <f t="shared" si="75"/>
        <v>0</v>
      </c>
      <c r="BR130" s="253">
        <f t="shared" si="75"/>
        <v>0</v>
      </c>
      <c r="BS130" s="253">
        <f t="shared" si="74"/>
        <v>0</v>
      </c>
      <c r="BT130" s="253">
        <f t="shared" si="74"/>
        <v>0</v>
      </c>
      <c r="BU130" s="253">
        <f t="shared" si="74"/>
        <v>0</v>
      </c>
      <c r="BV130" s="253">
        <f t="shared" si="74"/>
        <v>0</v>
      </c>
      <c r="BW130" s="253">
        <f t="shared" si="74"/>
        <v>0</v>
      </c>
      <c r="BX130" s="253">
        <f t="shared" si="74"/>
        <v>0</v>
      </c>
      <c r="BY130" s="253">
        <f t="shared" si="74"/>
        <v>0</v>
      </c>
      <c r="BZ130" s="253">
        <f t="shared" si="74"/>
        <v>0</v>
      </c>
      <c r="CA130" s="253">
        <f t="shared" si="74"/>
        <v>0</v>
      </c>
      <c r="CB130" s="253">
        <f t="shared" si="74"/>
        <v>0</v>
      </c>
      <c r="CC130" s="253">
        <f t="shared" si="74"/>
        <v>0</v>
      </c>
      <c r="CD130" s="253">
        <f t="shared" si="74"/>
        <v>0</v>
      </c>
      <c r="CE130" s="253">
        <f t="shared" si="74"/>
        <v>0</v>
      </c>
      <c r="CF130" s="253">
        <f t="shared" si="74"/>
        <v>0</v>
      </c>
      <c r="CG130" s="253">
        <f t="shared" si="74"/>
        <v>0</v>
      </c>
      <c r="CH130" s="253">
        <f t="shared" si="74"/>
        <v>0</v>
      </c>
      <c r="CI130" s="253">
        <f t="shared" si="74"/>
        <v>0</v>
      </c>
      <c r="CJ130" s="253">
        <f t="shared" si="74"/>
        <v>0</v>
      </c>
      <c r="CK130" s="253">
        <f t="shared" si="74"/>
        <v>0</v>
      </c>
      <c r="CL130" s="253">
        <f t="shared" si="74"/>
        <v>0</v>
      </c>
      <c r="CM130" s="253">
        <f t="shared" si="74"/>
        <v>0</v>
      </c>
      <c r="CN130" s="253">
        <f t="shared" si="74"/>
        <v>0</v>
      </c>
      <c r="CO130" s="253">
        <f t="shared" si="74"/>
        <v>0</v>
      </c>
      <c r="CP130" s="253">
        <f t="shared" si="74"/>
        <v>0</v>
      </c>
      <c r="CQ130" s="253">
        <f t="shared" si="74"/>
        <v>0</v>
      </c>
      <c r="CR130" s="253">
        <f t="shared" si="74"/>
        <v>0</v>
      </c>
      <c r="CS130" s="253">
        <f t="shared" si="74"/>
        <v>0</v>
      </c>
      <c r="CT130" s="253">
        <f t="shared" si="74"/>
        <v>0</v>
      </c>
      <c r="CU130" s="253">
        <f t="shared" si="74"/>
        <v>0</v>
      </c>
      <c r="CV130" s="253">
        <f t="shared" si="74"/>
        <v>0</v>
      </c>
      <c r="CW130" s="253">
        <f t="shared" si="74"/>
        <v>0</v>
      </c>
      <c r="CX130" s="253">
        <f t="shared" si="74"/>
        <v>0</v>
      </c>
      <c r="CY130" s="253">
        <f t="shared" si="74"/>
        <v>0</v>
      </c>
      <c r="CZ130" s="253">
        <f t="shared" si="74"/>
        <v>0</v>
      </c>
      <c r="DA130" s="253">
        <f t="shared" si="74"/>
        <v>0</v>
      </c>
      <c r="DB130" s="253">
        <f t="shared" si="74"/>
        <v>0</v>
      </c>
      <c r="DC130" s="253">
        <f t="shared" si="74"/>
        <v>0</v>
      </c>
      <c r="DD130" s="253">
        <f t="shared" si="74"/>
        <v>0</v>
      </c>
      <c r="DE130" s="253">
        <f t="shared" si="74"/>
        <v>0</v>
      </c>
      <c r="DF130" s="253">
        <f t="shared" si="74"/>
        <v>0</v>
      </c>
      <c r="DG130" s="253">
        <f t="shared" si="74"/>
        <v>0</v>
      </c>
      <c r="DH130" s="253">
        <f t="shared" si="74"/>
        <v>0</v>
      </c>
      <c r="DI130" s="253">
        <f t="shared" si="74"/>
        <v>0</v>
      </c>
      <c r="DJ130" s="253">
        <f t="shared" si="74"/>
        <v>0</v>
      </c>
      <c r="DK130" s="253">
        <f t="shared" si="74"/>
        <v>0</v>
      </c>
      <c r="DL130" s="253">
        <f t="shared" si="74"/>
        <v>0</v>
      </c>
      <c r="DM130" s="253">
        <f t="shared" si="74"/>
        <v>0</v>
      </c>
      <c r="DN130" s="253">
        <f t="shared" si="74"/>
        <v>0</v>
      </c>
      <c r="DO130" s="253">
        <f t="shared" si="74"/>
        <v>0</v>
      </c>
      <c r="DP130" s="253">
        <f t="shared" si="74"/>
        <v>0</v>
      </c>
      <c r="DQ130" s="253">
        <f t="shared" si="74"/>
        <v>0</v>
      </c>
      <c r="DR130" s="253">
        <f t="shared" si="74"/>
        <v>0</v>
      </c>
      <c r="DS130" s="253">
        <f t="shared" si="74"/>
        <v>0</v>
      </c>
      <c r="DT130" s="253">
        <f t="shared" si="74"/>
        <v>0</v>
      </c>
      <c r="DU130" s="253">
        <f t="shared" si="74"/>
        <v>0</v>
      </c>
      <c r="DV130" s="253">
        <f t="shared" si="74"/>
        <v>0</v>
      </c>
    </row>
    <row r="131" spans="3:126" ht="15.6" thickTop="1" thickBot="1">
      <c r="C131" s="294" t="str">
        <f t="shared" si="60"/>
        <v>Prodotto/Servizio 29</v>
      </c>
      <c r="G131" s="253">
        <f t="shared" si="75"/>
        <v>0</v>
      </c>
      <c r="H131" s="253">
        <f t="shared" si="75"/>
        <v>0</v>
      </c>
      <c r="I131" s="253">
        <f t="shared" si="75"/>
        <v>0</v>
      </c>
      <c r="J131" s="253">
        <f t="shared" si="75"/>
        <v>0</v>
      </c>
      <c r="K131" s="253">
        <f t="shared" si="75"/>
        <v>0</v>
      </c>
      <c r="L131" s="253">
        <f t="shared" si="75"/>
        <v>0</v>
      </c>
      <c r="M131" s="253">
        <f t="shared" si="75"/>
        <v>0</v>
      </c>
      <c r="N131" s="253">
        <f t="shared" si="75"/>
        <v>0</v>
      </c>
      <c r="O131" s="253">
        <f t="shared" si="75"/>
        <v>0</v>
      </c>
      <c r="P131" s="253">
        <f t="shared" si="75"/>
        <v>0</v>
      </c>
      <c r="Q131" s="253">
        <f t="shared" si="75"/>
        <v>0</v>
      </c>
      <c r="R131" s="253">
        <f t="shared" si="75"/>
        <v>0</v>
      </c>
      <c r="S131" s="253">
        <f t="shared" si="75"/>
        <v>0</v>
      </c>
      <c r="T131" s="253">
        <f t="shared" si="75"/>
        <v>0</v>
      </c>
      <c r="U131" s="253">
        <f t="shared" si="75"/>
        <v>0</v>
      </c>
      <c r="V131" s="253">
        <f t="shared" si="75"/>
        <v>0</v>
      </c>
      <c r="W131" s="253">
        <f t="shared" si="75"/>
        <v>0</v>
      </c>
      <c r="X131" s="253">
        <f t="shared" si="75"/>
        <v>0</v>
      </c>
      <c r="Y131" s="253">
        <f t="shared" si="75"/>
        <v>0</v>
      </c>
      <c r="Z131" s="253">
        <f t="shared" si="75"/>
        <v>0</v>
      </c>
      <c r="AA131" s="253">
        <f t="shared" si="75"/>
        <v>0</v>
      </c>
      <c r="AB131" s="253">
        <f t="shared" si="75"/>
        <v>0</v>
      </c>
      <c r="AC131" s="253">
        <f t="shared" si="75"/>
        <v>0</v>
      </c>
      <c r="AD131" s="253">
        <f t="shared" si="75"/>
        <v>0</v>
      </c>
      <c r="AE131" s="253">
        <f t="shared" si="75"/>
        <v>0</v>
      </c>
      <c r="AF131" s="253">
        <f t="shared" si="75"/>
        <v>0</v>
      </c>
      <c r="AG131" s="253">
        <f t="shared" si="75"/>
        <v>0</v>
      </c>
      <c r="AH131" s="253">
        <f t="shared" si="75"/>
        <v>0</v>
      </c>
      <c r="AI131" s="253">
        <f t="shared" si="75"/>
        <v>0</v>
      </c>
      <c r="AJ131" s="253">
        <f t="shared" si="75"/>
        <v>0</v>
      </c>
      <c r="AK131" s="253">
        <f t="shared" si="75"/>
        <v>0</v>
      </c>
      <c r="AL131" s="253">
        <f t="shared" si="75"/>
        <v>0</v>
      </c>
      <c r="AM131" s="253">
        <f t="shared" si="75"/>
        <v>0</v>
      </c>
      <c r="AN131" s="253">
        <f t="shared" si="75"/>
        <v>0</v>
      </c>
      <c r="AO131" s="253">
        <f t="shared" si="75"/>
        <v>0</v>
      </c>
      <c r="AP131" s="253">
        <f t="shared" si="75"/>
        <v>0</v>
      </c>
      <c r="AQ131" s="253">
        <f t="shared" si="75"/>
        <v>0</v>
      </c>
      <c r="AR131" s="253">
        <f t="shared" si="75"/>
        <v>0</v>
      </c>
      <c r="AS131" s="253">
        <f t="shared" si="75"/>
        <v>0</v>
      </c>
      <c r="AT131" s="253">
        <f t="shared" si="75"/>
        <v>0</v>
      </c>
      <c r="AU131" s="253">
        <f t="shared" si="75"/>
        <v>0</v>
      </c>
      <c r="AV131" s="253">
        <f t="shared" si="75"/>
        <v>0</v>
      </c>
      <c r="AW131" s="253">
        <f t="shared" si="75"/>
        <v>0</v>
      </c>
      <c r="AX131" s="253">
        <f t="shared" si="75"/>
        <v>0</v>
      </c>
      <c r="AY131" s="253">
        <f t="shared" si="75"/>
        <v>0</v>
      </c>
      <c r="AZ131" s="253">
        <f t="shared" si="75"/>
        <v>0</v>
      </c>
      <c r="BA131" s="253">
        <f t="shared" si="75"/>
        <v>0</v>
      </c>
      <c r="BB131" s="253">
        <f t="shared" si="75"/>
        <v>0</v>
      </c>
      <c r="BC131" s="253">
        <f t="shared" si="75"/>
        <v>0</v>
      </c>
      <c r="BD131" s="253">
        <f t="shared" si="75"/>
        <v>0</v>
      </c>
      <c r="BE131" s="253">
        <f t="shared" si="75"/>
        <v>0</v>
      </c>
      <c r="BF131" s="253">
        <f t="shared" si="75"/>
        <v>0</v>
      </c>
      <c r="BG131" s="253">
        <f t="shared" si="75"/>
        <v>0</v>
      </c>
      <c r="BH131" s="253">
        <f t="shared" si="75"/>
        <v>0</v>
      </c>
      <c r="BI131" s="253">
        <f t="shared" si="75"/>
        <v>0</v>
      </c>
      <c r="BJ131" s="253">
        <f t="shared" si="75"/>
        <v>0</v>
      </c>
      <c r="BK131" s="253">
        <f t="shared" si="75"/>
        <v>0</v>
      </c>
      <c r="BL131" s="253">
        <f t="shared" si="75"/>
        <v>0</v>
      </c>
      <c r="BM131" s="253">
        <f t="shared" si="75"/>
        <v>0</v>
      </c>
      <c r="BN131" s="253">
        <f t="shared" si="75"/>
        <v>0</v>
      </c>
      <c r="BO131" s="253">
        <f t="shared" si="75"/>
        <v>0</v>
      </c>
      <c r="BP131" s="253">
        <f t="shared" si="75"/>
        <v>0</v>
      </c>
      <c r="BQ131" s="253">
        <f t="shared" si="75"/>
        <v>0</v>
      </c>
      <c r="BR131" s="253">
        <f t="shared" ref="BR131:DV132" si="76">+BR35+BR67-BR99</f>
        <v>0</v>
      </c>
      <c r="BS131" s="253">
        <f t="shared" si="76"/>
        <v>0</v>
      </c>
      <c r="BT131" s="253">
        <f t="shared" si="74"/>
        <v>0</v>
      </c>
      <c r="BU131" s="253">
        <f t="shared" si="74"/>
        <v>0</v>
      </c>
      <c r="BV131" s="253">
        <f t="shared" si="74"/>
        <v>0</v>
      </c>
      <c r="BW131" s="253">
        <f t="shared" si="74"/>
        <v>0</v>
      </c>
      <c r="BX131" s="253">
        <f t="shared" si="74"/>
        <v>0</v>
      </c>
      <c r="BY131" s="253">
        <f t="shared" si="74"/>
        <v>0</v>
      </c>
      <c r="BZ131" s="253">
        <f t="shared" si="74"/>
        <v>0</v>
      </c>
      <c r="CA131" s="253">
        <f t="shared" si="74"/>
        <v>0</v>
      </c>
      <c r="CB131" s="253">
        <f t="shared" si="74"/>
        <v>0</v>
      </c>
      <c r="CC131" s="253">
        <f t="shared" si="74"/>
        <v>0</v>
      </c>
      <c r="CD131" s="253">
        <f t="shared" si="74"/>
        <v>0</v>
      </c>
      <c r="CE131" s="253">
        <f t="shared" si="74"/>
        <v>0</v>
      </c>
      <c r="CF131" s="253">
        <f t="shared" si="74"/>
        <v>0</v>
      </c>
      <c r="CG131" s="253">
        <f t="shared" si="74"/>
        <v>0</v>
      </c>
      <c r="CH131" s="253">
        <f t="shared" si="74"/>
        <v>0</v>
      </c>
      <c r="CI131" s="253">
        <f t="shared" si="74"/>
        <v>0</v>
      </c>
      <c r="CJ131" s="253">
        <f t="shared" si="74"/>
        <v>0</v>
      </c>
      <c r="CK131" s="253">
        <f t="shared" si="74"/>
        <v>0</v>
      </c>
      <c r="CL131" s="253">
        <f t="shared" si="74"/>
        <v>0</v>
      </c>
      <c r="CM131" s="253">
        <f t="shared" si="74"/>
        <v>0</v>
      </c>
      <c r="CN131" s="253">
        <f t="shared" si="74"/>
        <v>0</v>
      </c>
      <c r="CO131" s="253">
        <f t="shared" si="74"/>
        <v>0</v>
      </c>
      <c r="CP131" s="253">
        <f t="shared" si="74"/>
        <v>0</v>
      </c>
      <c r="CQ131" s="253">
        <f t="shared" si="74"/>
        <v>0</v>
      </c>
      <c r="CR131" s="253">
        <f t="shared" si="74"/>
        <v>0</v>
      </c>
      <c r="CS131" s="253">
        <f t="shared" si="74"/>
        <v>0</v>
      </c>
      <c r="CT131" s="253">
        <f t="shared" si="74"/>
        <v>0</v>
      </c>
      <c r="CU131" s="253">
        <f t="shared" si="74"/>
        <v>0</v>
      </c>
      <c r="CV131" s="253">
        <f t="shared" si="74"/>
        <v>0</v>
      </c>
      <c r="CW131" s="253">
        <f t="shared" si="74"/>
        <v>0</v>
      </c>
      <c r="CX131" s="253">
        <f t="shared" si="74"/>
        <v>0</v>
      </c>
      <c r="CY131" s="253">
        <f t="shared" si="74"/>
        <v>0</v>
      </c>
      <c r="CZ131" s="253">
        <f t="shared" si="74"/>
        <v>0</v>
      </c>
      <c r="DA131" s="253">
        <f t="shared" si="74"/>
        <v>0</v>
      </c>
      <c r="DB131" s="253">
        <f t="shared" si="74"/>
        <v>0</v>
      </c>
      <c r="DC131" s="253">
        <f t="shared" si="74"/>
        <v>0</v>
      </c>
      <c r="DD131" s="253">
        <f t="shared" si="74"/>
        <v>0</v>
      </c>
      <c r="DE131" s="253">
        <f t="shared" si="74"/>
        <v>0</v>
      </c>
      <c r="DF131" s="253">
        <f t="shared" si="74"/>
        <v>0</v>
      </c>
      <c r="DG131" s="253">
        <f t="shared" si="74"/>
        <v>0</v>
      </c>
      <c r="DH131" s="253">
        <f t="shared" si="74"/>
        <v>0</v>
      </c>
      <c r="DI131" s="253">
        <f t="shared" si="74"/>
        <v>0</v>
      </c>
      <c r="DJ131" s="253">
        <f t="shared" si="74"/>
        <v>0</v>
      </c>
      <c r="DK131" s="253">
        <f t="shared" si="74"/>
        <v>0</v>
      </c>
      <c r="DL131" s="253">
        <f t="shared" si="74"/>
        <v>0</v>
      </c>
      <c r="DM131" s="253">
        <f t="shared" si="74"/>
        <v>0</v>
      </c>
      <c r="DN131" s="253">
        <f t="shared" si="74"/>
        <v>0</v>
      </c>
      <c r="DO131" s="253">
        <f t="shared" si="74"/>
        <v>0</v>
      </c>
      <c r="DP131" s="253">
        <f t="shared" si="74"/>
        <v>0</v>
      </c>
      <c r="DQ131" s="253">
        <f t="shared" si="74"/>
        <v>0</v>
      </c>
      <c r="DR131" s="253">
        <f t="shared" si="74"/>
        <v>0</v>
      </c>
      <c r="DS131" s="253">
        <f t="shared" si="74"/>
        <v>0</v>
      </c>
      <c r="DT131" s="253">
        <f t="shared" si="74"/>
        <v>0</v>
      </c>
      <c r="DU131" s="253">
        <f t="shared" si="74"/>
        <v>0</v>
      </c>
      <c r="DV131" s="253">
        <f t="shared" si="74"/>
        <v>0</v>
      </c>
    </row>
    <row r="132" spans="3:126" ht="15.6" thickTop="1" thickBot="1">
      <c r="C132" s="294" t="str">
        <f t="shared" si="60"/>
        <v>Prodotto/Servizio 30</v>
      </c>
      <c r="G132" s="253">
        <f t="shared" ref="G132:BR132" si="77">+G36+G68-G100</f>
        <v>0</v>
      </c>
      <c r="H132" s="253">
        <f t="shared" si="77"/>
        <v>0</v>
      </c>
      <c r="I132" s="253">
        <f t="shared" si="77"/>
        <v>0</v>
      </c>
      <c r="J132" s="253">
        <f t="shared" si="77"/>
        <v>0</v>
      </c>
      <c r="K132" s="253">
        <f t="shared" si="77"/>
        <v>0</v>
      </c>
      <c r="L132" s="253">
        <f t="shared" si="77"/>
        <v>0</v>
      </c>
      <c r="M132" s="253">
        <f t="shared" si="77"/>
        <v>0</v>
      </c>
      <c r="N132" s="253">
        <f t="shared" si="77"/>
        <v>0</v>
      </c>
      <c r="O132" s="253">
        <f t="shared" si="77"/>
        <v>0</v>
      </c>
      <c r="P132" s="253">
        <f t="shared" si="77"/>
        <v>0</v>
      </c>
      <c r="Q132" s="253">
        <f t="shared" si="77"/>
        <v>0</v>
      </c>
      <c r="R132" s="253">
        <f t="shared" si="77"/>
        <v>0</v>
      </c>
      <c r="S132" s="253">
        <f t="shared" si="77"/>
        <v>0</v>
      </c>
      <c r="T132" s="253">
        <f t="shared" si="77"/>
        <v>0</v>
      </c>
      <c r="U132" s="253">
        <f t="shared" si="77"/>
        <v>0</v>
      </c>
      <c r="V132" s="253">
        <f t="shared" si="77"/>
        <v>0</v>
      </c>
      <c r="W132" s="253">
        <f t="shared" si="77"/>
        <v>0</v>
      </c>
      <c r="X132" s="253">
        <f t="shared" si="77"/>
        <v>0</v>
      </c>
      <c r="Y132" s="253">
        <f t="shared" si="77"/>
        <v>0</v>
      </c>
      <c r="Z132" s="253">
        <f t="shared" si="77"/>
        <v>0</v>
      </c>
      <c r="AA132" s="253">
        <f t="shared" si="77"/>
        <v>0</v>
      </c>
      <c r="AB132" s="253">
        <f t="shared" si="77"/>
        <v>0</v>
      </c>
      <c r="AC132" s="253">
        <f t="shared" si="77"/>
        <v>0</v>
      </c>
      <c r="AD132" s="253">
        <f t="shared" si="77"/>
        <v>0</v>
      </c>
      <c r="AE132" s="253">
        <f t="shared" si="77"/>
        <v>0</v>
      </c>
      <c r="AF132" s="253">
        <f t="shared" si="77"/>
        <v>0</v>
      </c>
      <c r="AG132" s="253">
        <f t="shared" si="77"/>
        <v>0</v>
      </c>
      <c r="AH132" s="253">
        <f t="shared" si="77"/>
        <v>0</v>
      </c>
      <c r="AI132" s="253">
        <f t="shared" si="77"/>
        <v>0</v>
      </c>
      <c r="AJ132" s="253">
        <f t="shared" si="77"/>
        <v>0</v>
      </c>
      <c r="AK132" s="253">
        <f t="shared" si="77"/>
        <v>0</v>
      </c>
      <c r="AL132" s="253">
        <f t="shared" si="77"/>
        <v>0</v>
      </c>
      <c r="AM132" s="253">
        <f t="shared" si="77"/>
        <v>0</v>
      </c>
      <c r="AN132" s="253">
        <f t="shared" si="77"/>
        <v>0</v>
      </c>
      <c r="AO132" s="253">
        <f t="shared" si="77"/>
        <v>0</v>
      </c>
      <c r="AP132" s="253">
        <f t="shared" si="77"/>
        <v>0</v>
      </c>
      <c r="AQ132" s="253">
        <f t="shared" si="77"/>
        <v>0</v>
      </c>
      <c r="AR132" s="253">
        <f t="shared" si="77"/>
        <v>0</v>
      </c>
      <c r="AS132" s="253">
        <f t="shared" si="77"/>
        <v>0</v>
      </c>
      <c r="AT132" s="253">
        <f t="shared" si="77"/>
        <v>0</v>
      </c>
      <c r="AU132" s="253">
        <f t="shared" si="77"/>
        <v>0</v>
      </c>
      <c r="AV132" s="253">
        <f t="shared" si="77"/>
        <v>0</v>
      </c>
      <c r="AW132" s="253">
        <f t="shared" si="77"/>
        <v>0</v>
      </c>
      <c r="AX132" s="253">
        <f t="shared" si="77"/>
        <v>0</v>
      </c>
      <c r="AY132" s="253">
        <f t="shared" si="77"/>
        <v>0</v>
      </c>
      <c r="AZ132" s="253">
        <f t="shared" si="77"/>
        <v>0</v>
      </c>
      <c r="BA132" s="253">
        <f t="shared" si="77"/>
        <v>0</v>
      </c>
      <c r="BB132" s="253">
        <f t="shared" si="77"/>
        <v>0</v>
      </c>
      <c r="BC132" s="253">
        <f t="shared" si="77"/>
        <v>0</v>
      </c>
      <c r="BD132" s="253">
        <f t="shared" si="77"/>
        <v>0</v>
      </c>
      <c r="BE132" s="253">
        <f t="shared" si="77"/>
        <v>0</v>
      </c>
      <c r="BF132" s="253">
        <f t="shared" si="77"/>
        <v>0</v>
      </c>
      <c r="BG132" s="253">
        <f t="shared" si="77"/>
        <v>0</v>
      </c>
      <c r="BH132" s="253">
        <f t="shared" si="77"/>
        <v>0</v>
      </c>
      <c r="BI132" s="253">
        <f t="shared" si="77"/>
        <v>0</v>
      </c>
      <c r="BJ132" s="253">
        <f t="shared" si="77"/>
        <v>0</v>
      </c>
      <c r="BK132" s="253">
        <f t="shared" si="77"/>
        <v>0</v>
      </c>
      <c r="BL132" s="253">
        <f t="shared" si="77"/>
        <v>0</v>
      </c>
      <c r="BM132" s="253">
        <f t="shared" si="77"/>
        <v>0</v>
      </c>
      <c r="BN132" s="253">
        <f t="shared" si="77"/>
        <v>0</v>
      </c>
      <c r="BO132" s="253">
        <f t="shared" si="77"/>
        <v>0</v>
      </c>
      <c r="BP132" s="253">
        <f t="shared" si="77"/>
        <v>0</v>
      </c>
      <c r="BQ132" s="253">
        <f t="shared" si="77"/>
        <v>0</v>
      </c>
      <c r="BR132" s="253">
        <f t="shared" si="77"/>
        <v>0</v>
      </c>
      <c r="BS132" s="253">
        <f t="shared" si="76"/>
        <v>0</v>
      </c>
      <c r="BT132" s="253">
        <f t="shared" si="76"/>
        <v>0</v>
      </c>
      <c r="BU132" s="253">
        <f t="shared" si="76"/>
        <v>0</v>
      </c>
      <c r="BV132" s="253">
        <f t="shared" si="76"/>
        <v>0</v>
      </c>
      <c r="BW132" s="253">
        <f t="shared" si="76"/>
        <v>0</v>
      </c>
      <c r="BX132" s="253">
        <f t="shared" si="76"/>
        <v>0</v>
      </c>
      <c r="BY132" s="253">
        <f t="shared" si="76"/>
        <v>0</v>
      </c>
      <c r="BZ132" s="253">
        <f t="shared" si="76"/>
        <v>0</v>
      </c>
      <c r="CA132" s="253">
        <f t="shared" si="76"/>
        <v>0</v>
      </c>
      <c r="CB132" s="253">
        <f t="shared" si="76"/>
        <v>0</v>
      </c>
      <c r="CC132" s="253">
        <f t="shared" si="76"/>
        <v>0</v>
      </c>
      <c r="CD132" s="253">
        <f t="shared" si="76"/>
        <v>0</v>
      </c>
      <c r="CE132" s="253">
        <f t="shared" si="76"/>
        <v>0</v>
      </c>
      <c r="CF132" s="253">
        <f t="shared" si="76"/>
        <v>0</v>
      </c>
      <c r="CG132" s="253">
        <f t="shared" si="76"/>
        <v>0</v>
      </c>
      <c r="CH132" s="253">
        <f t="shared" si="76"/>
        <v>0</v>
      </c>
      <c r="CI132" s="253">
        <f t="shared" si="76"/>
        <v>0</v>
      </c>
      <c r="CJ132" s="253">
        <f t="shared" si="76"/>
        <v>0</v>
      </c>
      <c r="CK132" s="253">
        <f t="shared" si="76"/>
        <v>0</v>
      </c>
      <c r="CL132" s="253">
        <f t="shared" si="76"/>
        <v>0</v>
      </c>
      <c r="CM132" s="253">
        <f t="shared" si="76"/>
        <v>0</v>
      </c>
      <c r="CN132" s="253">
        <f t="shared" si="76"/>
        <v>0</v>
      </c>
      <c r="CO132" s="253">
        <f t="shared" si="76"/>
        <v>0</v>
      </c>
      <c r="CP132" s="253">
        <f t="shared" si="76"/>
        <v>0</v>
      </c>
      <c r="CQ132" s="253">
        <f t="shared" si="76"/>
        <v>0</v>
      </c>
      <c r="CR132" s="253">
        <f t="shared" si="76"/>
        <v>0</v>
      </c>
      <c r="CS132" s="253">
        <f t="shared" si="76"/>
        <v>0</v>
      </c>
      <c r="CT132" s="253">
        <f t="shared" si="76"/>
        <v>0</v>
      </c>
      <c r="CU132" s="253">
        <f t="shared" si="76"/>
        <v>0</v>
      </c>
      <c r="CV132" s="253">
        <f t="shared" si="76"/>
        <v>0</v>
      </c>
      <c r="CW132" s="253">
        <f t="shared" si="76"/>
        <v>0</v>
      </c>
      <c r="CX132" s="253">
        <f t="shared" si="76"/>
        <v>0</v>
      </c>
      <c r="CY132" s="253">
        <f t="shared" si="76"/>
        <v>0</v>
      </c>
      <c r="CZ132" s="253">
        <f t="shared" si="76"/>
        <v>0</v>
      </c>
      <c r="DA132" s="253">
        <f t="shared" si="76"/>
        <v>0</v>
      </c>
      <c r="DB132" s="253">
        <f t="shared" si="76"/>
        <v>0</v>
      </c>
      <c r="DC132" s="253">
        <f t="shared" si="76"/>
        <v>0</v>
      </c>
      <c r="DD132" s="253">
        <f t="shared" si="76"/>
        <v>0</v>
      </c>
      <c r="DE132" s="253">
        <f t="shared" si="76"/>
        <v>0</v>
      </c>
      <c r="DF132" s="253">
        <f t="shared" si="76"/>
        <v>0</v>
      </c>
      <c r="DG132" s="253">
        <f t="shared" si="76"/>
        <v>0</v>
      </c>
      <c r="DH132" s="253">
        <f t="shared" si="76"/>
        <v>0</v>
      </c>
      <c r="DI132" s="253">
        <f t="shared" si="76"/>
        <v>0</v>
      </c>
      <c r="DJ132" s="253">
        <f t="shared" si="76"/>
        <v>0</v>
      </c>
      <c r="DK132" s="253">
        <f t="shared" si="76"/>
        <v>0</v>
      </c>
      <c r="DL132" s="253">
        <f t="shared" si="76"/>
        <v>0</v>
      </c>
      <c r="DM132" s="253">
        <f t="shared" si="76"/>
        <v>0</v>
      </c>
      <c r="DN132" s="253">
        <f t="shared" si="76"/>
        <v>0</v>
      </c>
      <c r="DO132" s="253">
        <f t="shared" si="76"/>
        <v>0</v>
      </c>
      <c r="DP132" s="253">
        <f t="shared" si="76"/>
        <v>0</v>
      </c>
      <c r="DQ132" s="253">
        <f t="shared" si="76"/>
        <v>0</v>
      </c>
      <c r="DR132" s="253">
        <f t="shared" si="76"/>
        <v>0</v>
      </c>
      <c r="DS132" s="253">
        <f t="shared" si="76"/>
        <v>0</v>
      </c>
      <c r="DT132" s="253">
        <f t="shared" si="76"/>
        <v>0</v>
      </c>
      <c r="DU132" s="253">
        <f t="shared" si="76"/>
        <v>0</v>
      </c>
      <c r="DV132" s="253">
        <f t="shared" si="76"/>
        <v>0</v>
      </c>
    </row>
    <row r="133" spans="3:126" ht="15" thickTop="1">
      <c r="F133" s="14" t="s">
        <v>613</v>
      </c>
      <c r="G133" s="333">
        <f>SUM(G103:G132)</f>
        <v>0</v>
      </c>
      <c r="H133" s="333">
        <f t="shared" ref="H133:BS133" si="78">SUM(H103:H132)</f>
        <v>0</v>
      </c>
      <c r="I133" s="333">
        <f t="shared" si="78"/>
        <v>0</v>
      </c>
      <c r="J133" s="333">
        <f t="shared" si="78"/>
        <v>0</v>
      </c>
      <c r="K133" s="333">
        <f t="shared" si="78"/>
        <v>0</v>
      </c>
      <c r="L133" s="333">
        <f t="shared" si="78"/>
        <v>0</v>
      </c>
      <c r="M133" s="333">
        <f t="shared" si="78"/>
        <v>0</v>
      </c>
      <c r="N133" s="333">
        <f t="shared" si="78"/>
        <v>0</v>
      </c>
      <c r="O133" s="333">
        <f t="shared" si="78"/>
        <v>0</v>
      </c>
      <c r="P133" s="333">
        <f t="shared" si="78"/>
        <v>0</v>
      </c>
      <c r="Q133" s="333">
        <f t="shared" si="78"/>
        <v>0</v>
      </c>
      <c r="R133" s="333">
        <f t="shared" si="78"/>
        <v>0</v>
      </c>
      <c r="S133" s="333">
        <f t="shared" si="78"/>
        <v>0</v>
      </c>
      <c r="T133" s="333">
        <f t="shared" si="78"/>
        <v>0</v>
      </c>
      <c r="U133" s="333">
        <f t="shared" si="78"/>
        <v>0</v>
      </c>
      <c r="V133" s="333">
        <f t="shared" si="78"/>
        <v>0</v>
      </c>
      <c r="W133" s="333">
        <f t="shared" si="78"/>
        <v>0</v>
      </c>
      <c r="X133" s="333">
        <f t="shared" si="78"/>
        <v>0</v>
      </c>
      <c r="Y133" s="333">
        <f t="shared" si="78"/>
        <v>0</v>
      </c>
      <c r="Z133" s="333">
        <f t="shared" si="78"/>
        <v>0</v>
      </c>
      <c r="AA133" s="333">
        <f t="shared" si="78"/>
        <v>0</v>
      </c>
      <c r="AB133" s="333">
        <f t="shared" si="78"/>
        <v>0</v>
      </c>
      <c r="AC133" s="333">
        <f t="shared" si="78"/>
        <v>0</v>
      </c>
      <c r="AD133" s="333">
        <f t="shared" si="78"/>
        <v>0</v>
      </c>
      <c r="AE133" s="333">
        <f t="shared" si="78"/>
        <v>0</v>
      </c>
      <c r="AF133" s="333">
        <f t="shared" si="78"/>
        <v>0</v>
      </c>
      <c r="AG133" s="333">
        <f t="shared" si="78"/>
        <v>0</v>
      </c>
      <c r="AH133" s="333">
        <f t="shared" si="78"/>
        <v>0</v>
      </c>
      <c r="AI133" s="333">
        <f t="shared" si="78"/>
        <v>0</v>
      </c>
      <c r="AJ133" s="333">
        <f t="shared" si="78"/>
        <v>0</v>
      </c>
      <c r="AK133" s="333">
        <f t="shared" si="78"/>
        <v>0</v>
      </c>
      <c r="AL133" s="333">
        <f t="shared" si="78"/>
        <v>0</v>
      </c>
      <c r="AM133" s="333">
        <f t="shared" si="78"/>
        <v>0</v>
      </c>
      <c r="AN133" s="333">
        <f t="shared" si="78"/>
        <v>0</v>
      </c>
      <c r="AO133" s="333">
        <f t="shared" si="78"/>
        <v>0</v>
      </c>
      <c r="AP133" s="333">
        <f t="shared" si="78"/>
        <v>0</v>
      </c>
      <c r="AQ133" s="333">
        <f t="shared" si="78"/>
        <v>0</v>
      </c>
      <c r="AR133" s="333">
        <f t="shared" si="78"/>
        <v>0</v>
      </c>
      <c r="AS133" s="333">
        <f t="shared" si="78"/>
        <v>0</v>
      </c>
      <c r="AT133" s="333">
        <f t="shared" si="78"/>
        <v>0</v>
      </c>
      <c r="AU133" s="333">
        <f t="shared" si="78"/>
        <v>0</v>
      </c>
      <c r="AV133" s="333">
        <f t="shared" si="78"/>
        <v>0</v>
      </c>
      <c r="AW133" s="333">
        <f t="shared" si="78"/>
        <v>0</v>
      </c>
      <c r="AX133" s="333">
        <f t="shared" si="78"/>
        <v>0</v>
      </c>
      <c r="AY133" s="333">
        <f t="shared" si="78"/>
        <v>0</v>
      </c>
      <c r="AZ133" s="333">
        <f t="shared" si="78"/>
        <v>0</v>
      </c>
      <c r="BA133" s="333">
        <f t="shared" si="78"/>
        <v>0</v>
      </c>
      <c r="BB133" s="333">
        <f t="shared" si="78"/>
        <v>0</v>
      </c>
      <c r="BC133" s="333">
        <f t="shared" si="78"/>
        <v>0</v>
      </c>
      <c r="BD133" s="333">
        <f t="shared" si="78"/>
        <v>0</v>
      </c>
      <c r="BE133" s="333">
        <f t="shared" si="78"/>
        <v>0</v>
      </c>
      <c r="BF133" s="333">
        <f t="shared" si="78"/>
        <v>0</v>
      </c>
      <c r="BG133" s="333">
        <f t="shared" si="78"/>
        <v>0</v>
      </c>
      <c r="BH133" s="333">
        <f t="shared" si="78"/>
        <v>0</v>
      </c>
      <c r="BI133" s="333">
        <f t="shared" si="78"/>
        <v>0</v>
      </c>
      <c r="BJ133" s="333">
        <f t="shared" si="78"/>
        <v>0</v>
      </c>
      <c r="BK133" s="333">
        <f t="shared" si="78"/>
        <v>0</v>
      </c>
      <c r="BL133" s="333">
        <f t="shared" si="78"/>
        <v>0</v>
      </c>
      <c r="BM133" s="333">
        <f t="shared" si="78"/>
        <v>0</v>
      </c>
      <c r="BN133" s="333">
        <f t="shared" si="78"/>
        <v>0</v>
      </c>
      <c r="BO133" s="333">
        <f t="shared" si="78"/>
        <v>0</v>
      </c>
      <c r="BP133" s="333">
        <f t="shared" si="78"/>
        <v>0</v>
      </c>
      <c r="BQ133" s="333">
        <f t="shared" si="78"/>
        <v>0</v>
      </c>
      <c r="BR133" s="333">
        <f t="shared" si="78"/>
        <v>0</v>
      </c>
      <c r="BS133" s="333">
        <f t="shared" si="78"/>
        <v>0</v>
      </c>
      <c r="BT133" s="333">
        <f t="shared" ref="BT133:DV133" si="79">SUM(BT103:BT132)</f>
        <v>0</v>
      </c>
      <c r="BU133" s="333">
        <f t="shared" si="79"/>
        <v>0</v>
      </c>
      <c r="BV133" s="333">
        <f t="shared" si="79"/>
        <v>0</v>
      </c>
      <c r="BW133" s="333">
        <f t="shared" si="79"/>
        <v>0</v>
      </c>
      <c r="BX133" s="333">
        <f t="shared" si="79"/>
        <v>0</v>
      </c>
      <c r="BY133" s="333">
        <f t="shared" si="79"/>
        <v>0</v>
      </c>
      <c r="BZ133" s="333">
        <f t="shared" si="79"/>
        <v>0</v>
      </c>
      <c r="CA133" s="333">
        <f t="shared" si="79"/>
        <v>0</v>
      </c>
      <c r="CB133" s="333">
        <f t="shared" si="79"/>
        <v>0</v>
      </c>
      <c r="CC133" s="333">
        <f t="shared" si="79"/>
        <v>0</v>
      </c>
      <c r="CD133" s="333">
        <f t="shared" si="79"/>
        <v>0</v>
      </c>
      <c r="CE133" s="333">
        <f t="shared" si="79"/>
        <v>0</v>
      </c>
      <c r="CF133" s="333">
        <f t="shared" si="79"/>
        <v>0</v>
      </c>
      <c r="CG133" s="333">
        <f t="shared" si="79"/>
        <v>0</v>
      </c>
      <c r="CH133" s="333">
        <f t="shared" si="79"/>
        <v>0</v>
      </c>
      <c r="CI133" s="333">
        <f t="shared" si="79"/>
        <v>0</v>
      </c>
      <c r="CJ133" s="333">
        <f t="shared" si="79"/>
        <v>0</v>
      </c>
      <c r="CK133" s="333">
        <f t="shared" si="79"/>
        <v>0</v>
      </c>
      <c r="CL133" s="333">
        <f t="shared" si="79"/>
        <v>0</v>
      </c>
      <c r="CM133" s="333">
        <f t="shared" si="79"/>
        <v>0</v>
      </c>
      <c r="CN133" s="333">
        <f t="shared" si="79"/>
        <v>0</v>
      </c>
      <c r="CO133" s="333">
        <f t="shared" si="79"/>
        <v>0</v>
      </c>
      <c r="CP133" s="333">
        <f t="shared" si="79"/>
        <v>0</v>
      </c>
      <c r="CQ133" s="333">
        <f t="shared" si="79"/>
        <v>0</v>
      </c>
      <c r="CR133" s="333">
        <f t="shared" si="79"/>
        <v>0</v>
      </c>
      <c r="CS133" s="333">
        <f t="shared" si="79"/>
        <v>0</v>
      </c>
      <c r="CT133" s="333">
        <f t="shared" si="79"/>
        <v>0</v>
      </c>
      <c r="CU133" s="333">
        <f t="shared" si="79"/>
        <v>0</v>
      </c>
      <c r="CV133" s="333">
        <f t="shared" si="79"/>
        <v>0</v>
      </c>
      <c r="CW133" s="333">
        <f t="shared" si="79"/>
        <v>0</v>
      </c>
      <c r="CX133" s="333">
        <f t="shared" si="79"/>
        <v>0</v>
      </c>
      <c r="CY133" s="333">
        <f t="shared" si="79"/>
        <v>0</v>
      </c>
      <c r="CZ133" s="333">
        <f t="shared" si="79"/>
        <v>0</v>
      </c>
      <c r="DA133" s="333">
        <f t="shared" si="79"/>
        <v>0</v>
      </c>
      <c r="DB133" s="333">
        <f t="shared" si="79"/>
        <v>0</v>
      </c>
      <c r="DC133" s="333">
        <f t="shared" si="79"/>
        <v>0</v>
      </c>
      <c r="DD133" s="333">
        <f t="shared" si="79"/>
        <v>0</v>
      </c>
      <c r="DE133" s="333">
        <f t="shared" si="79"/>
        <v>0</v>
      </c>
      <c r="DF133" s="333">
        <f t="shared" si="79"/>
        <v>0</v>
      </c>
      <c r="DG133" s="333">
        <f t="shared" si="79"/>
        <v>0</v>
      </c>
      <c r="DH133" s="333">
        <f t="shared" si="79"/>
        <v>0</v>
      </c>
      <c r="DI133" s="333">
        <f t="shared" si="79"/>
        <v>0</v>
      </c>
      <c r="DJ133" s="333">
        <f t="shared" si="79"/>
        <v>0</v>
      </c>
      <c r="DK133" s="333">
        <f t="shared" si="79"/>
        <v>0</v>
      </c>
      <c r="DL133" s="333">
        <f t="shared" si="79"/>
        <v>0</v>
      </c>
      <c r="DM133" s="333">
        <f t="shared" si="79"/>
        <v>0</v>
      </c>
      <c r="DN133" s="333">
        <f t="shared" si="79"/>
        <v>0</v>
      </c>
      <c r="DO133" s="333">
        <f t="shared" si="79"/>
        <v>0</v>
      </c>
      <c r="DP133" s="333">
        <f t="shared" si="79"/>
        <v>0</v>
      </c>
      <c r="DQ133" s="333">
        <f t="shared" si="79"/>
        <v>0</v>
      </c>
      <c r="DR133" s="333">
        <f t="shared" si="79"/>
        <v>0</v>
      </c>
      <c r="DS133" s="333">
        <f t="shared" si="79"/>
        <v>0</v>
      </c>
      <c r="DT133" s="333">
        <f t="shared" si="79"/>
        <v>0</v>
      </c>
      <c r="DU133" s="333">
        <f t="shared" si="79"/>
        <v>0</v>
      </c>
      <c r="DV133" s="333">
        <f t="shared" si="79"/>
        <v>0</v>
      </c>
    </row>
  </sheetData>
  <hyperlinks>
    <hyperlink ref="C1" location="Input!A1" display="MENU" xr:uid="{55EC5BBE-62DA-4AC0-B827-7CEE05445923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DEA2F-D35D-408F-977D-D1F0C71823E5}">
  <dimension ref="A1:DW36"/>
  <sheetViews>
    <sheetView view="pageLayout" zoomScaleNormal="100" workbookViewId="0">
      <selection activeCell="A2" sqref="A2"/>
    </sheetView>
  </sheetViews>
  <sheetFormatPr defaultRowHeight="14.4"/>
  <cols>
    <col min="2" max="2" width="17.21875" customWidth="1"/>
    <col min="3" max="3" width="19.109375" customWidth="1"/>
    <col min="4" max="4" width="17" customWidth="1"/>
    <col min="5" max="5" width="12.21875" bestFit="1" customWidth="1"/>
    <col min="6" max="6" width="10.5546875" customWidth="1"/>
    <col min="8" max="8" width="10.5546875" bestFit="1" customWidth="1"/>
  </cols>
  <sheetData>
    <row r="1" spans="1:127" ht="18">
      <c r="A1" s="21" t="s">
        <v>626</v>
      </c>
      <c r="C1" s="12" t="s">
        <v>40</v>
      </c>
    </row>
    <row r="4" spans="1:127" ht="21">
      <c r="C4" s="32" t="s">
        <v>4</v>
      </c>
      <c r="G4" s="336" t="str">
        <f>+[1]Vendite!F5</f>
        <v>anno</v>
      </c>
      <c r="H4" s="199">
        <f>+[1]Vendite!G5</f>
        <v>2019</v>
      </c>
      <c r="I4" s="199">
        <f>+[1]Vendite!H5</f>
        <v>2019</v>
      </c>
      <c r="J4" s="199">
        <f>+[1]Vendite!I5</f>
        <v>2019</v>
      </c>
      <c r="K4" s="199">
        <f>+[1]Vendite!J5</f>
        <v>2019</v>
      </c>
      <c r="L4" s="199">
        <f>+[1]Vendite!K5</f>
        <v>2019</v>
      </c>
      <c r="M4" s="199">
        <f>+[1]Vendite!L5</f>
        <v>2019</v>
      </c>
      <c r="N4" s="199">
        <f>+[1]Vendite!M5</f>
        <v>2019</v>
      </c>
      <c r="O4" s="199">
        <f>+[1]Vendite!N5</f>
        <v>2019</v>
      </c>
      <c r="P4" s="199">
        <f>+[1]Vendite!O5</f>
        <v>2019</v>
      </c>
      <c r="Q4" s="199">
        <f>+[1]Vendite!P5</f>
        <v>2019</v>
      </c>
      <c r="R4" s="199">
        <f>+[1]Vendite!Q5</f>
        <v>2019</v>
      </c>
      <c r="S4" s="199">
        <f>+[1]Vendite!R5</f>
        <v>2019</v>
      </c>
      <c r="T4" s="199">
        <f>+[1]Vendite!S5</f>
        <v>2020</v>
      </c>
      <c r="U4" s="199">
        <f>+[1]Vendite!T5</f>
        <v>2020</v>
      </c>
      <c r="V4" s="199">
        <f>+[1]Vendite!U5</f>
        <v>2020</v>
      </c>
      <c r="W4" s="199">
        <f>+[1]Vendite!V5</f>
        <v>2020</v>
      </c>
      <c r="X4" s="199">
        <f>+[1]Vendite!W5</f>
        <v>2020</v>
      </c>
      <c r="Y4" s="199">
        <f>+[1]Vendite!X5</f>
        <v>2020</v>
      </c>
      <c r="Z4" s="199">
        <f>+[1]Vendite!Y5</f>
        <v>2020</v>
      </c>
      <c r="AA4" s="199">
        <f>+[1]Vendite!Z5</f>
        <v>2020</v>
      </c>
      <c r="AB4" s="199">
        <f>+[1]Vendite!AA5</f>
        <v>2020</v>
      </c>
      <c r="AC4" s="199">
        <f>+[1]Vendite!AB5</f>
        <v>2020</v>
      </c>
      <c r="AD4" s="199">
        <f>+[1]Vendite!AC5</f>
        <v>2020</v>
      </c>
      <c r="AE4" s="199">
        <f>+[1]Vendite!AD5</f>
        <v>2020</v>
      </c>
      <c r="AF4" s="199">
        <f>+[1]Vendite!AE5</f>
        <v>2021</v>
      </c>
      <c r="AG4" s="199">
        <f>+[1]Vendite!AF5</f>
        <v>2021</v>
      </c>
      <c r="AH4" s="199">
        <f>+[1]Vendite!AG5</f>
        <v>2021</v>
      </c>
      <c r="AI4" s="199">
        <f>+[1]Vendite!AH5</f>
        <v>2021</v>
      </c>
      <c r="AJ4" s="199">
        <f>+[1]Vendite!AI5</f>
        <v>2021</v>
      </c>
      <c r="AK4" s="199">
        <f>+[1]Vendite!AJ5</f>
        <v>2021</v>
      </c>
      <c r="AL4" s="199">
        <f>+[1]Vendite!AK5</f>
        <v>2021</v>
      </c>
      <c r="AM4" s="199">
        <f>+[1]Vendite!AL5</f>
        <v>2021</v>
      </c>
      <c r="AN4" s="199">
        <f>+[1]Vendite!AM5</f>
        <v>2021</v>
      </c>
      <c r="AO4" s="199">
        <f>+[1]Vendite!AN5</f>
        <v>2021</v>
      </c>
      <c r="AP4" s="199">
        <f>+[1]Vendite!AO5</f>
        <v>2021</v>
      </c>
      <c r="AQ4" s="199">
        <f>+[1]Vendite!AP5</f>
        <v>2021</v>
      </c>
      <c r="AR4" s="199">
        <f>+[1]Vendite!AQ5</f>
        <v>2022</v>
      </c>
      <c r="AS4" s="199">
        <f>+[1]Vendite!AR5</f>
        <v>2022</v>
      </c>
      <c r="AT4" s="199">
        <f>+[1]Vendite!AS5</f>
        <v>2022</v>
      </c>
      <c r="AU4" s="199">
        <f>+[1]Vendite!AT5</f>
        <v>2022</v>
      </c>
      <c r="AV4" s="199">
        <f>+[1]Vendite!AU5</f>
        <v>2022</v>
      </c>
      <c r="AW4" s="199">
        <f>+[1]Vendite!AV5</f>
        <v>2022</v>
      </c>
      <c r="AX4" s="199">
        <f>+[1]Vendite!AW5</f>
        <v>2022</v>
      </c>
      <c r="AY4" s="199">
        <f>+[1]Vendite!AX5</f>
        <v>2022</v>
      </c>
      <c r="AZ4" s="199">
        <f>+[1]Vendite!AY5</f>
        <v>2022</v>
      </c>
      <c r="BA4" s="199">
        <f>+[1]Vendite!AZ5</f>
        <v>2022</v>
      </c>
      <c r="BB4" s="199">
        <f>+[1]Vendite!BA5</f>
        <v>2022</v>
      </c>
      <c r="BC4" s="199">
        <f>+[1]Vendite!BB5</f>
        <v>2022</v>
      </c>
      <c r="BD4" s="199">
        <f>+[1]Vendite!BC5</f>
        <v>2023</v>
      </c>
      <c r="BE4" s="199">
        <f>+[1]Vendite!BD5</f>
        <v>2023</v>
      </c>
      <c r="BF4" s="199">
        <f>+[1]Vendite!BE5</f>
        <v>2023</v>
      </c>
      <c r="BG4" s="199">
        <f>+[1]Vendite!BF5</f>
        <v>2023</v>
      </c>
      <c r="BH4" s="199">
        <f>+[1]Vendite!BG5</f>
        <v>2023</v>
      </c>
      <c r="BI4" s="199">
        <f>+[1]Vendite!BH5</f>
        <v>2023</v>
      </c>
      <c r="BJ4" s="199">
        <f>+[1]Vendite!BI5</f>
        <v>2023</v>
      </c>
      <c r="BK4" s="199">
        <f>+[1]Vendite!BJ5</f>
        <v>2023</v>
      </c>
      <c r="BL4" s="199">
        <f>+[1]Vendite!BK5</f>
        <v>2023</v>
      </c>
      <c r="BM4" s="199">
        <f>+[1]Vendite!BL5</f>
        <v>2023</v>
      </c>
      <c r="BN4" s="199">
        <f>+[1]Vendite!BM5</f>
        <v>2023</v>
      </c>
      <c r="BO4" s="199">
        <f>+[1]Vendite!BN5</f>
        <v>2023</v>
      </c>
      <c r="BP4" s="199">
        <f>+[1]Vendite!BO5</f>
        <v>2024</v>
      </c>
      <c r="BQ4" s="199">
        <f>+[1]Vendite!BP5</f>
        <v>2024</v>
      </c>
      <c r="BR4" s="199">
        <f>+[1]Vendite!BQ5</f>
        <v>2024</v>
      </c>
      <c r="BS4" s="199">
        <f>+[1]Vendite!BR5</f>
        <v>2024</v>
      </c>
      <c r="BT4" s="199">
        <f>+[1]Vendite!BS5</f>
        <v>2024</v>
      </c>
      <c r="BU4" s="199">
        <f>+[1]Vendite!BT5</f>
        <v>2024</v>
      </c>
      <c r="BV4" s="199">
        <f>+[1]Vendite!BU5</f>
        <v>2024</v>
      </c>
      <c r="BW4" s="199">
        <f>+[1]Vendite!BV5</f>
        <v>2024</v>
      </c>
      <c r="BX4" s="199">
        <f>+[1]Vendite!BW5</f>
        <v>2024</v>
      </c>
      <c r="BY4" s="199">
        <f>+[1]Vendite!BX5</f>
        <v>2024</v>
      </c>
      <c r="BZ4" s="199">
        <f>+[1]Vendite!BY5</f>
        <v>2024</v>
      </c>
      <c r="CA4" s="199">
        <f>+[1]Vendite!BZ5</f>
        <v>2024</v>
      </c>
      <c r="CB4" s="199">
        <f>+[1]Vendite!CA5</f>
        <v>2025</v>
      </c>
      <c r="CC4" s="199">
        <f>+[1]Vendite!CB5</f>
        <v>2025</v>
      </c>
      <c r="CD4" s="199">
        <f>+[1]Vendite!CC5</f>
        <v>2025</v>
      </c>
      <c r="CE4" s="199">
        <f>+[1]Vendite!CD5</f>
        <v>2025</v>
      </c>
      <c r="CF4" s="199">
        <f>+[1]Vendite!CE5</f>
        <v>2025</v>
      </c>
      <c r="CG4" s="199">
        <f>+[1]Vendite!CF5</f>
        <v>2025</v>
      </c>
      <c r="CH4" s="199">
        <f>+[1]Vendite!CG5</f>
        <v>2025</v>
      </c>
      <c r="CI4" s="199">
        <f>+[1]Vendite!CH5</f>
        <v>2025</v>
      </c>
      <c r="CJ4" s="199">
        <f>+[1]Vendite!CI5</f>
        <v>2025</v>
      </c>
      <c r="CK4" s="199">
        <f>+[1]Vendite!CJ5</f>
        <v>2025</v>
      </c>
      <c r="CL4" s="199">
        <f>+[1]Vendite!CK5</f>
        <v>2025</v>
      </c>
      <c r="CM4" s="199">
        <f>+[1]Vendite!CL5</f>
        <v>2025</v>
      </c>
      <c r="CN4" s="199">
        <f>+[1]Vendite!CM5</f>
        <v>2026</v>
      </c>
      <c r="CO4" s="199">
        <f>+[1]Vendite!CN5</f>
        <v>2026</v>
      </c>
      <c r="CP4" s="199">
        <f>+[1]Vendite!CO5</f>
        <v>2026</v>
      </c>
      <c r="CQ4" s="199">
        <f>+[1]Vendite!CP5</f>
        <v>2026</v>
      </c>
      <c r="CR4" s="199">
        <f>+[1]Vendite!CQ5</f>
        <v>2026</v>
      </c>
      <c r="CS4" s="199">
        <f>+[1]Vendite!CR5</f>
        <v>2026</v>
      </c>
      <c r="CT4" s="199">
        <f>+[1]Vendite!CS5</f>
        <v>2026</v>
      </c>
      <c r="CU4" s="199">
        <f>+[1]Vendite!CT5</f>
        <v>2026</v>
      </c>
      <c r="CV4" s="199">
        <f>+[1]Vendite!CU5</f>
        <v>2026</v>
      </c>
      <c r="CW4" s="199">
        <f>+[1]Vendite!CV5</f>
        <v>2026</v>
      </c>
      <c r="CX4" s="199">
        <f>+[1]Vendite!CW5</f>
        <v>2026</v>
      </c>
      <c r="CY4" s="199">
        <f>+[1]Vendite!CX5</f>
        <v>2026</v>
      </c>
      <c r="CZ4" s="199">
        <f>+[1]Vendite!CY5</f>
        <v>2027</v>
      </c>
      <c r="DA4" s="199">
        <f>+[1]Vendite!CZ5</f>
        <v>2027</v>
      </c>
      <c r="DB4" s="199">
        <f>+[1]Vendite!DA5</f>
        <v>2027</v>
      </c>
      <c r="DC4" s="199">
        <f>+[1]Vendite!DB5</f>
        <v>2027</v>
      </c>
      <c r="DD4" s="199">
        <f>+[1]Vendite!DC5</f>
        <v>2027</v>
      </c>
      <c r="DE4" s="199">
        <f>+[1]Vendite!DD5</f>
        <v>2027</v>
      </c>
      <c r="DF4" s="199">
        <f>+[1]Vendite!DE5</f>
        <v>2027</v>
      </c>
      <c r="DG4" s="199">
        <f>+[1]Vendite!DF5</f>
        <v>2027</v>
      </c>
      <c r="DH4" s="199">
        <f>+[1]Vendite!DG5</f>
        <v>2027</v>
      </c>
      <c r="DI4" s="199">
        <f>+[1]Vendite!DH5</f>
        <v>2027</v>
      </c>
      <c r="DJ4" s="199">
        <f>+[1]Vendite!DI5</f>
        <v>2027</v>
      </c>
      <c r="DK4" s="199">
        <f>+[1]Vendite!DJ5</f>
        <v>2027</v>
      </c>
      <c r="DL4" s="199">
        <f>+[1]Vendite!DK5</f>
        <v>2028</v>
      </c>
      <c r="DM4" s="199">
        <f>+[1]Vendite!DL5</f>
        <v>2028</v>
      </c>
      <c r="DN4" s="199">
        <f>+[1]Vendite!DM5</f>
        <v>2028</v>
      </c>
      <c r="DO4" s="199">
        <f>+[1]Vendite!DN5</f>
        <v>2028</v>
      </c>
      <c r="DP4" s="199">
        <f>+[1]Vendite!DO5</f>
        <v>2028</v>
      </c>
      <c r="DQ4" s="199">
        <f>+[1]Vendite!DP5</f>
        <v>2028</v>
      </c>
      <c r="DR4" s="199">
        <f>+[1]Vendite!DQ5</f>
        <v>2028</v>
      </c>
      <c r="DS4" s="199">
        <f>+[1]Vendite!DR5</f>
        <v>2028</v>
      </c>
      <c r="DT4" s="199">
        <f>+[1]Vendite!DS5</f>
        <v>2028</v>
      </c>
      <c r="DU4" s="199">
        <f>+[1]Vendite!DT5</f>
        <v>2028</v>
      </c>
      <c r="DV4" s="199">
        <f>+[1]Vendite!DU5</f>
        <v>2028</v>
      </c>
      <c r="DW4" s="199">
        <f>+[1]Vendite!DV5</f>
        <v>2028</v>
      </c>
    </row>
    <row r="5" spans="1:127" ht="15" thickBot="1">
      <c r="C5" s="337" t="str">
        <f>+[1]I_Vendite!C3</f>
        <v>Categoria</v>
      </c>
      <c r="D5" s="18" t="s">
        <v>627</v>
      </c>
      <c r="G5" s="336" t="str">
        <f>+[1]Vendite!F6</f>
        <v>mese</v>
      </c>
      <c r="H5" s="199" t="str">
        <f>+[1]Vendite!G6</f>
        <v>gen</v>
      </c>
      <c r="I5" s="199" t="str">
        <f>+[1]Vendite!H6</f>
        <v>feb</v>
      </c>
      <c r="J5" s="199" t="str">
        <f>+[1]Vendite!I6</f>
        <v>mar</v>
      </c>
      <c r="K5" s="199" t="str">
        <f>+[1]Vendite!J6</f>
        <v>apr</v>
      </c>
      <c r="L5" s="199" t="str">
        <f>+[1]Vendite!K6</f>
        <v>mag</v>
      </c>
      <c r="M5" s="199" t="str">
        <f>+[1]Vendite!L6</f>
        <v>giu</v>
      </c>
      <c r="N5" s="199" t="str">
        <f>+[1]Vendite!M6</f>
        <v>lug</v>
      </c>
      <c r="O5" s="199" t="str">
        <f>+[1]Vendite!N6</f>
        <v>ago</v>
      </c>
      <c r="P5" s="199" t="str">
        <f>+[1]Vendite!O6</f>
        <v>set</v>
      </c>
      <c r="Q5" s="199" t="str">
        <f>+[1]Vendite!P6</f>
        <v>ott</v>
      </c>
      <c r="R5" s="199" t="str">
        <f>+[1]Vendite!Q6</f>
        <v>nov</v>
      </c>
      <c r="S5" s="199" t="str">
        <f>+[1]Vendite!R6</f>
        <v>dic</v>
      </c>
      <c r="T5" s="199" t="str">
        <f>+[1]Vendite!S6</f>
        <v>gen</v>
      </c>
      <c r="U5" s="199" t="str">
        <f>+[1]Vendite!T6</f>
        <v>feb</v>
      </c>
      <c r="V5" s="199" t="str">
        <f>+[1]Vendite!U6</f>
        <v>mar</v>
      </c>
      <c r="W5" s="199" t="str">
        <f>+[1]Vendite!V6</f>
        <v>apr</v>
      </c>
      <c r="X5" s="199" t="str">
        <f>+[1]Vendite!W6</f>
        <v>mag</v>
      </c>
      <c r="Y5" s="199" t="str">
        <f>+[1]Vendite!X6</f>
        <v>giu</v>
      </c>
      <c r="Z5" s="199" t="str">
        <f>+[1]Vendite!Y6</f>
        <v>lug</v>
      </c>
      <c r="AA5" s="199" t="str">
        <f>+[1]Vendite!Z6</f>
        <v>ago</v>
      </c>
      <c r="AB5" s="199" t="str">
        <f>+[1]Vendite!AA6</f>
        <v>set</v>
      </c>
      <c r="AC5" s="199" t="str">
        <f>+[1]Vendite!AB6</f>
        <v>ott</v>
      </c>
      <c r="AD5" s="199" t="str">
        <f>+[1]Vendite!AC6</f>
        <v>nov</v>
      </c>
      <c r="AE5" s="199" t="str">
        <f>+[1]Vendite!AD6</f>
        <v>dic</v>
      </c>
      <c r="AF5" s="199" t="str">
        <f>+[1]Vendite!AE6</f>
        <v>gen</v>
      </c>
      <c r="AG5" s="199" t="str">
        <f>+[1]Vendite!AF6</f>
        <v>feb</v>
      </c>
      <c r="AH5" s="199" t="str">
        <f>+[1]Vendite!AG6</f>
        <v>mar</v>
      </c>
      <c r="AI5" s="199" t="str">
        <f>+[1]Vendite!AH6</f>
        <v>apr</v>
      </c>
      <c r="AJ5" s="199" t="str">
        <f>+[1]Vendite!AI6</f>
        <v>mag</v>
      </c>
      <c r="AK5" s="199" t="str">
        <f>+[1]Vendite!AJ6</f>
        <v>giu</v>
      </c>
      <c r="AL5" s="199" t="str">
        <f>+[1]Vendite!AK6</f>
        <v>lug</v>
      </c>
      <c r="AM5" s="199" t="str">
        <f>+[1]Vendite!AL6</f>
        <v>ago</v>
      </c>
      <c r="AN5" s="199" t="str">
        <f>+[1]Vendite!AM6</f>
        <v>set</v>
      </c>
      <c r="AO5" s="199" t="str">
        <f>+[1]Vendite!AN6</f>
        <v>ott</v>
      </c>
      <c r="AP5" s="199" t="str">
        <f>+[1]Vendite!AO6</f>
        <v>nov</v>
      </c>
      <c r="AQ5" s="199" t="str">
        <f>+[1]Vendite!AP6</f>
        <v>dic</v>
      </c>
      <c r="AR5" s="199" t="str">
        <f>+[1]Vendite!AQ6</f>
        <v>gen</v>
      </c>
      <c r="AS5" s="199" t="str">
        <f>+[1]Vendite!AR6</f>
        <v>feb</v>
      </c>
      <c r="AT5" s="199" t="str">
        <f>+[1]Vendite!AS6</f>
        <v>mar</v>
      </c>
      <c r="AU5" s="199" t="str">
        <f>+[1]Vendite!AT6</f>
        <v>apr</v>
      </c>
      <c r="AV5" s="199" t="str">
        <f>+[1]Vendite!AU6</f>
        <v>mag</v>
      </c>
      <c r="AW5" s="199" t="str">
        <f>+[1]Vendite!AV6</f>
        <v>giu</v>
      </c>
      <c r="AX5" s="199" t="str">
        <f>+[1]Vendite!AW6</f>
        <v>lug</v>
      </c>
      <c r="AY5" s="199" t="str">
        <f>+[1]Vendite!AX6</f>
        <v>ago</v>
      </c>
      <c r="AZ5" s="199" t="str">
        <f>+[1]Vendite!AY6</f>
        <v>set</v>
      </c>
      <c r="BA5" s="199" t="str">
        <f>+[1]Vendite!AZ6</f>
        <v>ott</v>
      </c>
      <c r="BB5" s="199" t="str">
        <f>+[1]Vendite!BA6</f>
        <v>nov</v>
      </c>
      <c r="BC5" s="199" t="str">
        <f>+[1]Vendite!BB6</f>
        <v>dic</v>
      </c>
      <c r="BD5" s="199" t="str">
        <f>+[1]Vendite!BC6</f>
        <v>gen</v>
      </c>
      <c r="BE5" s="199" t="str">
        <f>+[1]Vendite!BD6</f>
        <v>feb</v>
      </c>
      <c r="BF5" s="199" t="str">
        <f>+[1]Vendite!BE6</f>
        <v>mar</v>
      </c>
      <c r="BG5" s="199" t="str">
        <f>+[1]Vendite!BF6</f>
        <v>apr</v>
      </c>
      <c r="BH5" s="199" t="str">
        <f>+[1]Vendite!BG6</f>
        <v>mag</v>
      </c>
      <c r="BI5" s="199" t="str">
        <f>+[1]Vendite!BH6</f>
        <v>giu</v>
      </c>
      <c r="BJ5" s="199" t="str">
        <f>+[1]Vendite!BI6</f>
        <v>lug</v>
      </c>
      <c r="BK5" s="199" t="str">
        <f>+[1]Vendite!BJ6</f>
        <v>ago</v>
      </c>
      <c r="BL5" s="199" t="str">
        <f>+[1]Vendite!BK6</f>
        <v>set</v>
      </c>
      <c r="BM5" s="199" t="str">
        <f>+[1]Vendite!BL6</f>
        <v>ott</v>
      </c>
      <c r="BN5" s="199" t="str">
        <f>+[1]Vendite!BM6</f>
        <v>nov</v>
      </c>
      <c r="BO5" s="199" t="str">
        <f>+[1]Vendite!BN6</f>
        <v>dic</v>
      </c>
      <c r="BP5" s="199" t="str">
        <f>+[1]Vendite!BO6</f>
        <v>gen</v>
      </c>
      <c r="BQ5" s="199" t="str">
        <f>+[1]Vendite!BP6</f>
        <v>feb</v>
      </c>
      <c r="BR5" s="199" t="str">
        <f>+[1]Vendite!BQ6</f>
        <v>mar</v>
      </c>
      <c r="BS5" s="199" t="str">
        <f>+[1]Vendite!BR6</f>
        <v>apr</v>
      </c>
      <c r="BT5" s="199" t="str">
        <f>+[1]Vendite!BS6</f>
        <v>mag</v>
      </c>
      <c r="BU5" s="199" t="str">
        <f>+[1]Vendite!BT6</f>
        <v>giu</v>
      </c>
      <c r="BV5" s="199" t="str">
        <f>+[1]Vendite!BU6</f>
        <v>lug</v>
      </c>
      <c r="BW5" s="199" t="str">
        <f>+[1]Vendite!BV6</f>
        <v>ago</v>
      </c>
      <c r="BX5" s="199" t="str">
        <f>+[1]Vendite!BW6</f>
        <v>set</v>
      </c>
      <c r="BY5" s="199" t="str">
        <f>+[1]Vendite!BX6</f>
        <v>ott</v>
      </c>
      <c r="BZ5" s="199" t="str">
        <f>+[1]Vendite!BY6</f>
        <v>nov</v>
      </c>
      <c r="CA5" s="199" t="str">
        <f>+[1]Vendite!BZ6</f>
        <v>dic</v>
      </c>
      <c r="CB5" s="199" t="str">
        <f>+[1]Vendite!CA6</f>
        <v>gen</v>
      </c>
      <c r="CC5" s="199" t="str">
        <f>+[1]Vendite!CB6</f>
        <v>feb</v>
      </c>
      <c r="CD5" s="199" t="str">
        <f>+[1]Vendite!CC6</f>
        <v>mar</v>
      </c>
      <c r="CE5" s="199" t="str">
        <f>+[1]Vendite!CD6</f>
        <v>apr</v>
      </c>
      <c r="CF5" s="199" t="str">
        <f>+[1]Vendite!CE6</f>
        <v>mag</v>
      </c>
      <c r="CG5" s="199" t="str">
        <f>+[1]Vendite!CF6</f>
        <v>giu</v>
      </c>
      <c r="CH5" s="199" t="str">
        <f>+[1]Vendite!CG6</f>
        <v>lug</v>
      </c>
      <c r="CI5" s="199" t="str">
        <f>+[1]Vendite!CH6</f>
        <v>ago</v>
      </c>
      <c r="CJ5" s="199" t="str">
        <f>+[1]Vendite!CI6</f>
        <v>set</v>
      </c>
      <c r="CK5" s="199" t="str">
        <f>+[1]Vendite!CJ6</f>
        <v>ott</v>
      </c>
      <c r="CL5" s="199" t="str">
        <f>+[1]Vendite!CK6</f>
        <v>nov</v>
      </c>
      <c r="CM5" s="199" t="str">
        <f>+[1]Vendite!CL6</f>
        <v>dic</v>
      </c>
      <c r="CN5" s="199" t="str">
        <f>+[1]Vendite!CM6</f>
        <v>gen</v>
      </c>
      <c r="CO5" s="199" t="str">
        <f>+[1]Vendite!CN6</f>
        <v>feb</v>
      </c>
      <c r="CP5" s="199" t="str">
        <f>+[1]Vendite!CO6</f>
        <v>mar</v>
      </c>
      <c r="CQ5" s="199" t="str">
        <f>+[1]Vendite!CP6</f>
        <v>apr</v>
      </c>
      <c r="CR5" s="199" t="str">
        <f>+[1]Vendite!CQ6</f>
        <v>mag</v>
      </c>
      <c r="CS5" s="199" t="str">
        <f>+[1]Vendite!CR6</f>
        <v>giu</v>
      </c>
      <c r="CT5" s="199" t="str">
        <f>+[1]Vendite!CS6</f>
        <v>lug</v>
      </c>
      <c r="CU5" s="199" t="str">
        <f>+[1]Vendite!CT6</f>
        <v>ago</v>
      </c>
      <c r="CV5" s="199" t="str">
        <f>+[1]Vendite!CU6</f>
        <v>set</v>
      </c>
      <c r="CW5" s="199" t="str">
        <f>+[1]Vendite!CV6</f>
        <v>ott</v>
      </c>
      <c r="CX5" s="199" t="str">
        <f>+[1]Vendite!CW6</f>
        <v>nov</v>
      </c>
      <c r="CY5" s="199" t="str">
        <f>+[1]Vendite!CX6</f>
        <v>dic</v>
      </c>
      <c r="CZ5" s="199" t="str">
        <f>+[1]Vendite!CY6</f>
        <v>gen</v>
      </c>
      <c r="DA5" s="199" t="str">
        <f>+[1]Vendite!CZ6</f>
        <v>feb</v>
      </c>
      <c r="DB5" s="199" t="str">
        <f>+[1]Vendite!DA6</f>
        <v>mar</v>
      </c>
      <c r="DC5" s="199" t="str">
        <f>+[1]Vendite!DB6</f>
        <v>apr</v>
      </c>
      <c r="DD5" s="199" t="str">
        <f>+[1]Vendite!DC6</f>
        <v>mag</v>
      </c>
      <c r="DE5" s="199" t="str">
        <f>+[1]Vendite!DD6</f>
        <v>giu</v>
      </c>
      <c r="DF5" s="199" t="str">
        <f>+[1]Vendite!DE6</f>
        <v>lug</v>
      </c>
      <c r="DG5" s="199" t="str">
        <f>+[1]Vendite!DF6</f>
        <v>ago</v>
      </c>
      <c r="DH5" s="199" t="str">
        <f>+[1]Vendite!DG6</f>
        <v>set</v>
      </c>
      <c r="DI5" s="199" t="str">
        <f>+[1]Vendite!DH6</f>
        <v>ott</v>
      </c>
      <c r="DJ5" s="199" t="str">
        <f>+[1]Vendite!DI6</f>
        <v>nov</v>
      </c>
      <c r="DK5" s="199" t="str">
        <f>+[1]Vendite!DJ6</f>
        <v>dic</v>
      </c>
      <c r="DL5" s="199" t="str">
        <f>+[1]Vendite!DK6</f>
        <v>gen</v>
      </c>
      <c r="DM5" s="199" t="str">
        <f>+[1]Vendite!DL6</f>
        <v>feb</v>
      </c>
      <c r="DN5" s="199" t="str">
        <f>+[1]Vendite!DM6</f>
        <v>mar</v>
      </c>
      <c r="DO5" s="199" t="str">
        <f>+[1]Vendite!DN6</f>
        <v>apr</v>
      </c>
      <c r="DP5" s="199" t="str">
        <f>+[1]Vendite!DO6</f>
        <v>mag</v>
      </c>
      <c r="DQ5" s="199" t="str">
        <f>+[1]Vendite!DP6</f>
        <v>giu</v>
      </c>
      <c r="DR5" s="199" t="str">
        <f>+[1]Vendite!DQ6</f>
        <v>lug</v>
      </c>
      <c r="DS5" s="199" t="str">
        <f>+[1]Vendite!DR6</f>
        <v>ago</v>
      </c>
      <c r="DT5" s="199" t="str">
        <f>+[1]Vendite!DS6</f>
        <v>set</v>
      </c>
      <c r="DU5" s="199" t="str">
        <f>+[1]Vendite!DT6</f>
        <v>ott</v>
      </c>
      <c r="DV5" s="199" t="str">
        <f>+[1]Vendite!DU6</f>
        <v>nov</v>
      </c>
      <c r="DW5" s="199" t="str">
        <f>+[1]Vendite!DV6</f>
        <v>dic</v>
      </c>
    </row>
    <row r="6" spans="1:127" ht="15.6" thickTop="1" thickBot="1">
      <c r="C6" s="338" t="str">
        <f>+[1]I_Vendite!C4</f>
        <v>Prodotto/Servizio 1</v>
      </c>
      <c r="D6" s="335">
        <f>+[1]I_Vendite!F4</f>
        <v>0</v>
      </c>
      <c r="H6" s="253">
        <f>+($D6/30)*[1]C_Acquisto!H6</f>
        <v>0</v>
      </c>
      <c r="I6" s="253">
        <f>+($D6/30)*[1]C_Acquisto!I6</f>
        <v>0</v>
      </c>
      <c r="J6" s="253">
        <f>+($D6/30)*[1]C_Acquisto!J6</f>
        <v>0</v>
      </c>
      <c r="K6" s="253">
        <f>+($D6/30)*[1]C_Acquisto!K6</f>
        <v>0</v>
      </c>
      <c r="L6" s="253">
        <f>+($D6/30)*[1]C_Acquisto!L6</f>
        <v>0</v>
      </c>
      <c r="M6" s="253">
        <f>+($D6/30)*[1]C_Acquisto!M6</f>
        <v>0</v>
      </c>
      <c r="N6" s="253">
        <f>+($D6/30)*[1]C_Acquisto!N6</f>
        <v>0</v>
      </c>
      <c r="O6" s="253">
        <f>+($D6/30)*[1]C_Acquisto!O6</f>
        <v>0</v>
      </c>
      <c r="P6" s="253">
        <f>+($D6/30)*[1]C_Acquisto!P6</f>
        <v>0</v>
      </c>
      <c r="Q6" s="253">
        <f>+($D6/30)*[1]C_Acquisto!Q6</f>
        <v>0</v>
      </c>
      <c r="R6" s="253">
        <f>+($D6/30)*[1]C_Acquisto!R6</f>
        <v>0</v>
      </c>
      <c r="S6" s="253">
        <f>+($D6/30)*[1]C_Acquisto!S6</f>
        <v>0</v>
      </c>
      <c r="T6" s="253">
        <f>+($D6/30)*[1]C_Acquisto!T6</f>
        <v>0</v>
      </c>
      <c r="U6" s="253">
        <f>+($D6/30)*[1]C_Acquisto!U6</f>
        <v>0</v>
      </c>
      <c r="V6" s="253">
        <f>+($D6/30)*[1]C_Acquisto!V6</f>
        <v>0</v>
      </c>
      <c r="W6" s="253">
        <f>+($D6/30)*[1]C_Acquisto!W6</f>
        <v>0</v>
      </c>
      <c r="X6" s="253">
        <f>+($D6/30)*[1]C_Acquisto!X6</f>
        <v>0</v>
      </c>
      <c r="Y6" s="253">
        <f>+($D6/30)*[1]C_Acquisto!Y6</f>
        <v>0</v>
      </c>
      <c r="Z6" s="253">
        <f>+($D6/30)*[1]C_Acquisto!Z6</f>
        <v>0</v>
      </c>
      <c r="AA6" s="253">
        <f>+($D6/30)*[1]C_Acquisto!AA6</f>
        <v>0</v>
      </c>
      <c r="AB6" s="253">
        <f>+($D6/30)*[1]C_Acquisto!AB6</f>
        <v>0</v>
      </c>
      <c r="AC6" s="253">
        <f>+($D6/30)*[1]C_Acquisto!AC6</f>
        <v>0</v>
      </c>
      <c r="AD6" s="253">
        <f>+($D6/30)*[1]C_Acquisto!AD6</f>
        <v>0</v>
      </c>
      <c r="AE6" s="253">
        <f>+($D6/30)*[1]C_Acquisto!AE6</f>
        <v>0</v>
      </c>
      <c r="AF6" s="253">
        <f>+($D6/30)*[1]C_Acquisto!AF6</f>
        <v>0</v>
      </c>
      <c r="AG6" s="253">
        <f>+($D6/30)*[1]C_Acquisto!AG6</f>
        <v>0</v>
      </c>
      <c r="AH6" s="253">
        <f>+($D6/30)*[1]C_Acquisto!AH6</f>
        <v>0</v>
      </c>
      <c r="AI6" s="253">
        <f>+($D6/30)*[1]C_Acquisto!AI6</f>
        <v>0</v>
      </c>
      <c r="AJ6" s="253">
        <f>+($D6/30)*[1]C_Acquisto!AJ6</f>
        <v>0</v>
      </c>
      <c r="AK6" s="253">
        <f>+($D6/30)*[1]C_Acquisto!AK6</f>
        <v>0</v>
      </c>
      <c r="AL6" s="253">
        <f>+($D6/30)*[1]C_Acquisto!AL6</f>
        <v>0</v>
      </c>
      <c r="AM6" s="253">
        <f>+($D6/30)*[1]C_Acquisto!AM6</f>
        <v>0</v>
      </c>
      <c r="AN6" s="253">
        <f>+($D6/30)*[1]C_Acquisto!AN6</f>
        <v>0</v>
      </c>
      <c r="AO6" s="253">
        <f>+($D6/30)*[1]C_Acquisto!AO6</f>
        <v>0</v>
      </c>
      <c r="AP6" s="253">
        <f>+($D6/30)*[1]C_Acquisto!AP6</f>
        <v>0</v>
      </c>
      <c r="AQ6" s="253">
        <f>+($D6/30)*[1]C_Acquisto!AQ6</f>
        <v>0</v>
      </c>
      <c r="AR6" s="253">
        <f>+($D6/30)*[1]C_Acquisto!AR6</f>
        <v>0</v>
      </c>
      <c r="AS6" s="253">
        <f>+($D6/30)*[1]C_Acquisto!AS6</f>
        <v>0</v>
      </c>
      <c r="AT6" s="253">
        <f>+($D6/30)*[1]C_Acquisto!AT6</f>
        <v>0</v>
      </c>
      <c r="AU6" s="253">
        <f>+($D6/30)*[1]C_Acquisto!AU6</f>
        <v>0</v>
      </c>
      <c r="AV6" s="253">
        <f>+($D6/30)*[1]C_Acquisto!AV6</f>
        <v>0</v>
      </c>
      <c r="AW6" s="253">
        <f>+($D6/30)*[1]C_Acquisto!AW6</f>
        <v>0</v>
      </c>
      <c r="AX6" s="253">
        <f>+($D6/30)*[1]C_Acquisto!AX6</f>
        <v>0</v>
      </c>
      <c r="AY6" s="253">
        <f>+($D6/30)*[1]C_Acquisto!AY6</f>
        <v>0</v>
      </c>
      <c r="AZ6" s="253">
        <f>+($D6/30)*[1]C_Acquisto!AZ6</f>
        <v>0</v>
      </c>
      <c r="BA6" s="253">
        <f>+($D6/30)*[1]C_Acquisto!BA6</f>
        <v>0</v>
      </c>
      <c r="BB6" s="253">
        <f>+($D6/30)*[1]C_Acquisto!BB6</f>
        <v>0</v>
      </c>
      <c r="BC6" s="253">
        <f>+($D6/30)*[1]C_Acquisto!BC6</f>
        <v>0</v>
      </c>
      <c r="BD6" s="253">
        <f>+($D6/30)*[1]C_Acquisto!BD6</f>
        <v>0</v>
      </c>
      <c r="BE6" s="253">
        <f>+($D6/30)*[1]C_Acquisto!BE6</f>
        <v>0</v>
      </c>
      <c r="BF6" s="253">
        <f>+($D6/30)*[1]C_Acquisto!BF6</f>
        <v>0</v>
      </c>
      <c r="BG6" s="253">
        <f>+($D6/30)*[1]C_Acquisto!BG6</f>
        <v>0</v>
      </c>
      <c r="BH6" s="253">
        <f>+($D6/30)*[1]C_Acquisto!BH6</f>
        <v>0</v>
      </c>
      <c r="BI6" s="253">
        <f>+($D6/30)*[1]C_Acquisto!BI6</f>
        <v>0</v>
      </c>
      <c r="BJ6" s="253">
        <f>+($D6/30)*[1]C_Acquisto!BJ6</f>
        <v>0</v>
      </c>
      <c r="BK6" s="253">
        <f>+($D6/30)*[1]C_Acquisto!BK6</f>
        <v>0</v>
      </c>
      <c r="BL6" s="253">
        <f>+($D6/30)*[1]C_Acquisto!BL6</f>
        <v>0</v>
      </c>
      <c r="BM6" s="253">
        <f>+($D6/30)*[1]C_Acquisto!BM6</f>
        <v>0</v>
      </c>
      <c r="BN6" s="253">
        <f>+($D6/30)*[1]C_Acquisto!BN6</f>
        <v>0</v>
      </c>
      <c r="BO6" s="253">
        <f>+($D6/30)*[1]C_Acquisto!BO6</f>
        <v>0</v>
      </c>
      <c r="BP6" s="253">
        <f>+($D6/30)*[1]C_Acquisto!BP6</f>
        <v>0</v>
      </c>
      <c r="BQ6" s="253">
        <f>+($D6/30)*[1]C_Acquisto!BQ6</f>
        <v>0</v>
      </c>
      <c r="BR6" s="253">
        <f>+($D6/30)*[1]C_Acquisto!BR6</f>
        <v>0</v>
      </c>
      <c r="BS6" s="253">
        <f>+($D6/30)*[1]C_Acquisto!BS6</f>
        <v>0</v>
      </c>
      <c r="BT6" s="253">
        <f>+($D6/30)*[1]C_Acquisto!BT6</f>
        <v>0</v>
      </c>
      <c r="BU6" s="253">
        <f>+($D6/30)*[1]C_Acquisto!BU6</f>
        <v>0</v>
      </c>
      <c r="BV6" s="253">
        <f>+($D6/30)*[1]C_Acquisto!BV6</f>
        <v>0</v>
      </c>
      <c r="BW6" s="253">
        <f>+($D6/30)*[1]C_Acquisto!BW6</f>
        <v>0</v>
      </c>
      <c r="BX6" s="253">
        <f>+($D6/30)*[1]C_Acquisto!BX6</f>
        <v>0</v>
      </c>
      <c r="BY6" s="253">
        <f>+($D6/30)*[1]C_Acquisto!BY6</f>
        <v>0</v>
      </c>
      <c r="BZ6" s="253">
        <f>+($D6/30)*[1]C_Acquisto!BZ6</f>
        <v>0</v>
      </c>
      <c r="CA6" s="253">
        <f>+($D6/30)*[1]C_Acquisto!CA6</f>
        <v>0</v>
      </c>
      <c r="CB6" s="253">
        <f>+($D6/30)*[1]C_Acquisto!CB6</f>
        <v>0</v>
      </c>
      <c r="CC6" s="253">
        <f>+($D6/30)*[1]C_Acquisto!CC6</f>
        <v>0</v>
      </c>
      <c r="CD6" s="253">
        <f>+($D6/30)*[1]C_Acquisto!CD6</f>
        <v>0</v>
      </c>
      <c r="CE6" s="253">
        <f>+($D6/30)*[1]C_Acquisto!CE6</f>
        <v>0</v>
      </c>
      <c r="CF6" s="253">
        <f>+($D6/30)*[1]C_Acquisto!CF6</f>
        <v>0</v>
      </c>
      <c r="CG6" s="253">
        <f>+($D6/30)*[1]C_Acquisto!CG6</f>
        <v>0</v>
      </c>
      <c r="CH6" s="253">
        <f>+($D6/30)*[1]C_Acquisto!CH6</f>
        <v>0</v>
      </c>
      <c r="CI6" s="253">
        <f>+($D6/30)*[1]C_Acquisto!CI6</f>
        <v>0</v>
      </c>
      <c r="CJ6" s="253">
        <f>+($D6/30)*[1]C_Acquisto!CJ6</f>
        <v>0</v>
      </c>
      <c r="CK6" s="253">
        <f>+($D6/30)*[1]C_Acquisto!CK6</f>
        <v>0</v>
      </c>
      <c r="CL6" s="253">
        <f>+($D6/30)*[1]C_Acquisto!CL6</f>
        <v>0</v>
      </c>
      <c r="CM6" s="253">
        <f>+($D6/30)*[1]C_Acquisto!CM6</f>
        <v>0</v>
      </c>
      <c r="CN6" s="253">
        <f>+($D6/30)*[1]C_Acquisto!CN6</f>
        <v>0</v>
      </c>
      <c r="CO6" s="253">
        <f>+($D6/30)*[1]C_Acquisto!CO6</f>
        <v>0</v>
      </c>
      <c r="CP6" s="253">
        <f>+($D6/30)*[1]C_Acquisto!CP6</f>
        <v>0</v>
      </c>
      <c r="CQ6" s="253">
        <f>+($D6/30)*[1]C_Acquisto!CQ6</f>
        <v>0</v>
      </c>
      <c r="CR6" s="253">
        <f>+($D6/30)*[1]C_Acquisto!CR6</f>
        <v>0</v>
      </c>
      <c r="CS6" s="253">
        <f>+($D6/30)*[1]C_Acquisto!CS6</f>
        <v>0</v>
      </c>
      <c r="CT6" s="253">
        <f>+($D6/30)*[1]C_Acquisto!CT6</f>
        <v>0</v>
      </c>
      <c r="CU6" s="253">
        <f>+($D6/30)*[1]C_Acquisto!CU6</f>
        <v>0</v>
      </c>
      <c r="CV6" s="253">
        <f>+($D6/30)*[1]C_Acquisto!CV6</f>
        <v>0</v>
      </c>
      <c r="CW6" s="253">
        <f>+($D6/30)*[1]C_Acquisto!CW6</f>
        <v>0</v>
      </c>
      <c r="CX6" s="253">
        <f>+($D6/30)*[1]C_Acquisto!CX6</f>
        <v>0</v>
      </c>
      <c r="CY6" s="253">
        <f>+($D6/30)*[1]C_Acquisto!CY6</f>
        <v>0</v>
      </c>
      <c r="CZ6" s="253">
        <f>+($D6/30)*[1]C_Acquisto!CZ6</f>
        <v>0</v>
      </c>
      <c r="DA6" s="253">
        <f>+($D6/30)*[1]C_Acquisto!DA6</f>
        <v>0</v>
      </c>
      <c r="DB6" s="253">
        <f>+($D6/30)*[1]C_Acquisto!DB6</f>
        <v>0</v>
      </c>
      <c r="DC6" s="253">
        <f>+($D6/30)*[1]C_Acquisto!DC6</f>
        <v>0</v>
      </c>
      <c r="DD6" s="253">
        <f>+($D6/30)*[1]C_Acquisto!DD6</f>
        <v>0</v>
      </c>
      <c r="DE6" s="253">
        <f>+($D6/30)*[1]C_Acquisto!DE6</f>
        <v>0</v>
      </c>
      <c r="DF6" s="253">
        <f>+($D6/30)*[1]C_Acquisto!DF6</f>
        <v>0</v>
      </c>
      <c r="DG6" s="253">
        <f>+($D6/30)*[1]C_Acquisto!DG6</f>
        <v>0</v>
      </c>
      <c r="DH6" s="253">
        <f>+($D6/30)*[1]C_Acquisto!DH6</f>
        <v>0</v>
      </c>
      <c r="DI6" s="253">
        <f>+($D6/30)*[1]C_Acquisto!DI6</f>
        <v>0</v>
      </c>
      <c r="DJ6" s="253">
        <f>+($D6/30)*[1]C_Acquisto!DJ6</f>
        <v>0</v>
      </c>
      <c r="DK6" s="253">
        <f>+($D6/30)*[1]C_Acquisto!DK6</f>
        <v>0</v>
      </c>
      <c r="DL6" s="253">
        <f>+($D6/30)*[1]C_Acquisto!DL6</f>
        <v>0</v>
      </c>
      <c r="DM6" s="253">
        <f>+($D6/30)*[1]C_Acquisto!DM6</f>
        <v>0</v>
      </c>
      <c r="DN6" s="253">
        <f>+($D6/30)*[1]C_Acquisto!DN6</f>
        <v>0</v>
      </c>
      <c r="DO6" s="253">
        <f>+($D6/30)*[1]C_Acquisto!DO6</f>
        <v>0</v>
      </c>
      <c r="DP6" s="253">
        <f>+($D6/30)*[1]C_Acquisto!DP6</f>
        <v>0</v>
      </c>
      <c r="DQ6" s="253">
        <f>+($D6/30)*[1]C_Acquisto!DQ6</f>
        <v>0</v>
      </c>
      <c r="DR6" s="253">
        <f>+($D6/30)*[1]C_Acquisto!DR6</f>
        <v>0</v>
      </c>
      <c r="DS6" s="253">
        <f>+($D6/30)*[1]C_Acquisto!DS6</f>
        <v>0</v>
      </c>
      <c r="DT6" s="253">
        <f>+($D6/30)*[1]C_Acquisto!DT6</f>
        <v>0</v>
      </c>
      <c r="DU6" s="253">
        <f>+($D6/30)*[1]C_Acquisto!DU6</f>
        <v>0</v>
      </c>
      <c r="DV6" s="253">
        <f>+($D6/30)*[1]C_Acquisto!DV6</f>
        <v>0</v>
      </c>
      <c r="DW6" s="253">
        <f>+($D6/30)*[1]C_Acquisto!DW6</f>
        <v>0</v>
      </c>
    </row>
    <row r="7" spans="1:127" ht="15.6" thickTop="1" thickBot="1">
      <c r="C7" s="316" t="str">
        <f>+[1]I_Vendite!C5</f>
        <v>Prodotto/Servizio 2</v>
      </c>
      <c r="D7" s="335">
        <f>+[1]I_Vendite!F5</f>
        <v>0</v>
      </c>
      <c r="H7" s="253">
        <f>+($D7/30)*[1]C_Acquisto!H7</f>
        <v>0</v>
      </c>
      <c r="I7" s="253">
        <f>+($D7/30)*[1]C_Acquisto!I7</f>
        <v>0</v>
      </c>
      <c r="J7" s="253">
        <f>+($D7/30)*[1]C_Acquisto!J7</f>
        <v>0</v>
      </c>
      <c r="K7" s="253">
        <f>+($D7/30)*[1]C_Acquisto!K7</f>
        <v>0</v>
      </c>
      <c r="L7" s="253">
        <f>+($D7/30)*[1]C_Acquisto!L7</f>
        <v>0</v>
      </c>
      <c r="M7" s="253">
        <f>+($D7/30)*[1]C_Acquisto!M7</f>
        <v>0</v>
      </c>
      <c r="N7" s="253">
        <f>+($D7/30)*[1]C_Acquisto!N7</f>
        <v>0</v>
      </c>
      <c r="O7" s="253">
        <f>+($D7/30)*[1]C_Acquisto!O7</f>
        <v>0</v>
      </c>
      <c r="P7" s="253">
        <f>+($D7/30)*[1]C_Acquisto!P7</f>
        <v>0</v>
      </c>
      <c r="Q7" s="253">
        <f>+($D7/30)*[1]C_Acquisto!Q7</f>
        <v>0</v>
      </c>
      <c r="R7" s="253">
        <f>+($D7/30)*[1]C_Acquisto!R7</f>
        <v>0</v>
      </c>
      <c r="S7" s="253">
        <f>+($D7/30)*[1]C_Acquisto!S7</f>
        <v>0</v>
      </c>
      <c r="T7" s="253">
        <f>+($D7/30)*[1]C_Acquisto!T7</f>
        <v>0</v>
      </c>
      <c r="U7" s="253">
        <f>+($D7/30)*[1]C_Acquisto!U7</f>
        <v>0</v>
      </c>
      <c r="V7" s="253">
        <f>+($D7/30)*[1]C_Acquisto!V7</f>
        <v>0</v>
      </c>
      <c r="W7" s="253">
        <f>+($D7/30)*[1]C_Acquisto!W7</f>
        <v>0</v>
      </c>
      <c r="X7" s="253">
        <f>+($D7/30)*[1]C_Acquisto!X7</f>
        <v>0</v>
      </c>
      <c r="Y7" s="253">
        <f>+($D7/30)*[1]C_Acquisto!Y7</f>
        <v>0</v>
      </c>
      <c r="Z7" s="253">
        <f>+($D7/30)*[1]C_Acquisto!Z7</f>
        <v>0</v>
      </c>
      <c r="AA7" s="253">
        <f>+($D7/30)*[1]C_Acquisto!AA7</f>
        <v>0</v>
      </c>
      <c r="AB7" s="253">
        <f>+($D7/30)*[1]C_Acquisto!AB7</f>
        <v>0</v>
      </c>
      <c r="AC7" s="253">
        <f>+($D7/30)*[1]C_Acquisto!AC7</f>
        <v>0</v>
      </c>
      <c r="AD7" s="253">
        <f>+($D7/30)*[1]C_Acquisto!AD7</f>
        <v>0</v>
      </c>
      <c r="AE7" s="253">
        <f>+($D7/30)*[1]C_Acquisto!AE7</f>
        <v>0</v>
      </c>
      <c r="AF7" s="253">
        <f>+($D7/30)*[1]C_Acquisto!AF7</f>
        <v>0</v>
      </c>
      <c r="AG7" s="253">
        <f>+($D7/30)*[1]C_Acquisto!AG7</f>
        <v>0</v>
      </c>
      <c r="AH7" s="253">
        <f>+($D7/30)*[1]C_Acquisto!AH7</f>
        <v>0</v>
      </c>
      <c r="AI7" s="253">
        <f>+($D7/30)*[1]C_Acquisto!AI7</f>
        <v>0</v>
      </c>
      <c r="AJ7" s="253">
        <f>+($D7/30)*[1]C_Acquisto!AJ7</f>
        <v>0</v>
      </c>
      <c r="AK7" s="253">
        <f>+($D7/30)*[1]C_Acquisto!AK7</f>
        <v>0</v>
      </c>
      <c r="AL7" s="253">
        <f>+($D7/30)*[1]C_Acquisto!AL7</f>
        <v>0</v>
      </c>
      <c r="AM7" s="253">
        <f>+($D7/30)*[1]C_Acquisto!AM7</f>
        <v>0</v>
      </c>
      <c r="AN7" s="253">
        <f>+($D7/30)*[1]C_Acquisto!AN7</f>
        <v>0</v>
      </c>
      <c r="AO7" s="253">
        <f>+($D7/30)*[1]C_Acquisto!AO7</f>
        <v>0</v>
      </c>
      <c r="AP7" s="253">
        <f>+($D7/30)*[1]C_Acquisto!AP7</f>
        <v>0</v>
      </c>
      <c r="AQ7" s="253">
        <f>+($D7/30)*[1]C_Acquisto!AQ7</f>
        <v>0</v>
      </c>
      <c r="AR7" s="253">
        <f>+($D7/30)*[1]C_Acquisto!AR7</f>
        <v>0</v>
      </c>
      <c r="AS7" s="253">
        <f>+($D7/30)*[1]C_Acquisto!AS7</f>
        <v>0</v>
      </c>
      <c r="AT7" s="253">
        <f>+($D7/30)*[1]C_Acquisto!AT7</f>
        <v>0</v>
      </c>
      <c r="AU7" s="253">
        <f>+($D7/30)*[1]C_Acquisto!AU7</f>
        <v>0</v>
      </c>
      <c r="AV7" s="253">
        <f>+($D7/30)*[1]C_Acquisto!AV7</f>
        <v>0</v>
      </c>
      <c r="AW7" s="253">
        <f>+($D7/30)*[1]C_Acquisto!AW7</f>
        <v>0</v>
      </c>
      <c r="AX7" s="253">
        <f>+($D7/30)*[1]C_Acquisto!AX7</f>
        <v>0</v>
      </c>
      <c r="AY7" s="253">
        <f>+($D7/30)*[1]C_Acquisto!AY7</f>
        <v>0</v>
      </c>
      <c r="AZ7" s="253">
        <f>+($D7/30)*[1]C_Acquisto!AZ7</f>
        <v>0</v>
      </c>
      <c r="BA7" s="253">
        <f>+($D7/30)*[1]C_Acquisto!BA7</f>
        <v>0</v>
      </c>
      <c r="BB7" s="253">
        <f>+($D7/30)*[1]C_Acquisto!BB7</f>
        <v>0</v>
      </c>
      <c r="BC7" s="253">
        <f>+($D7/30)*[1]C_Acquisto!BC7</f>
        <v>0</v>
      </c>
      <c r="BD7" s="253">
        <f>+($D7/30)*[1]C_Acquisto!BD7</f>
        <v>0</v>
      </c>
      <c r="BE7" s="253">
        <f>+($D7/30)*[1]C_Acquisto!BE7</f>
        <v>0</v>
      </c>
      <c r="BF7" s="253">
        <f>+($D7/30)*[1]C_Acquisto!BF7</f>
        <v>0</v>
      </c>
      <c r="BG7" s="253">
        <f>+($D7/30)*[1]C_Acquisto!BG7</f>
        <v>0</v>
      </c>
      <c r="BH7" s="253">
        <f>+($D7/30)*[1]C_Acquisto!BH7</f>
        <v>0</v>
      </c>
      <c r="BI7" s="253">
        <f>+($D7/30)*[1]C_Acquisto!BI7</f>
        <v>0</v>
      </c>
      <c r="BJ7" s="253">
        <f>+($D7/30)*[1]C_Acquisto!BJ7</f>
        <v>0</v>
      </c>
      <c r="BK7" s="253">
        <f>+($D7/30)*[1]C_Acquisto!BK7</f>
        <v>0</v>
      </c>
      <c r="BL7" s="253">
        <f>+($D7/30)*[1]C_Acquisto!BL7</f>
        <v>0</v>
      </c>
      <c r="BM7" s="253">
        <f>+($D7/30)*[1]C_Acquisto!BM7</f>
        <v>0</v>
      </c>
      <c r="BN7" s="253">
        <f>+($D7/30)*[1]C_Acquisto!BN7</f>
        <v>0</v>
      </c>
      <c r="BO7" s="253">
        <f>+($D7/30)*[1]C_Acquisto!BO7</f>
        <v>0</v>
      </c>
      <c r="BP7" s="253">
        <f>+($D7/30)*[1]C_Acquisto!BP7</f>
        <v>0</v>
      </c>
      <c r="BQ7" s="253">
        <f>+($D7/30)*[1]C_Acquisto!BQ7</f>
        <v>0</v>
      </c>
      <c r="BR7" s="253">
        <f>+($D7/30)*[1]C_Acquisto!BR7</f>
        <v>0</v>
      </c>
      <c r="BS7" s="253">
        <f>+($D7/30)*[1]C_Acquisto!BS7</f>
        <v>0</v>
      </c>
      <c r="BT7" s="253">
        <f>+($D7/30)*[1]C_Acquisto!BT7</f>
        <v>0</v>
      </c>
      <c r="BU7" s="253">
        <f>+($D7/30)*[1]C_Acquisto!BU7</f>
        <v>0</v>
      </c>
      <c r="BV7" s="253">
        <f>+($D7/30)*[1]C_Acquisto!BV7</f>
        <v>0</v>
      </c>
      <c r="BW7" s="253">
        <f>+($D7/30)*[1]C_Acquisto!BW7</f>
        <v>0</v>
      </c>
      <c r="BX7" s="253">
        <f>+($D7/30)*[1]C_Acquisto!BX7</f>
        <v>0</v>
      </c>
      <c r="BY7" s="253">
        <f>+($D7/30)*[1]C_Acquisto!BY7</f>
        <v>0</v>
      </c>
      <c r="BZ7" s="253">
        <f>+($D7/30)*[1]C_Acquisto!BZ7</f>
        <v>0</v>
      </c>
      <c r="CA7" s="253">
        <f>+($D7/30)*[1]C_Acquisto!CA7</f>
        <v>0</v>
      </c>
      <c r="CB7" s="253">
        <f>+($D7/30)*[1]C_Acquisto!CB7</f>
        <v>0</v>
      </c>
      <c r="CC7" s="253">
        <f>+($D7/30)*[1]C_Acquisto!CC7</f>
        <v>0</v>
      </c>
      <c r="CD7" s="253">
        <f>+($D7/30)*[1]C_Acquisto!CD7</f>
        <v>0</v>
      </c>
      <c r="CE7" s="253">
        <f>+($D7/30)*[1]C_Acquisto!CE7</f>
        <v>0</v>
      </c>
      <c r="CF7" s="253">
        <f>+($D7/30)*[1]C_Acquisto!CF7</f>
        <v>0</v>
      </c>
      <c r="CG7" s="253">
        <f>+($D7/30)*[1]C_Acquisto!CG7</f>
        <v>0</v>
      </c>
      <c r="CH7" s="253">
        <f>+($D7/30)*[1]C_Acquisto!CH7</f>
        <v>0</v>
      </c>
      <c r="CI7" s="253">
        <f>+($D7/30)*[1]C_Acquisto!CI7</f>
        <v>0</v>
      </c>
      <c r="CJ7" s="253">
        <f>+($D7/30)*[1]C_Acquisto!CJ7</f>
        <v>0</v>
      </c>
      <c r="CK7" s="253">
        <f>+($D7/30)*[1]C_Acquisto!CK7</f>
        <v>0</v>
      </c>
      <c r="CL7" s="253">
        <f>+($D7/30)*[1]C_Acquisto!CL7</f>
        <v>0</v>
      </c>
      <c r="CM7" s="253">
        <f>+($D7/30)*[1]C_Acquisto!CM7</f>
        <v>0</v>
      </c>
      <c r="CN7" s="253">
        <f>+($D7/30)*[1]C_Acquisto!CN7</f>
        <v>0</v>
      </c>
      <c r="CO7" s="253">
        <f>+($D7/30)*[1]C_Acquisto!CO7</f>
        <v>0</v>
      </c>
      <c r="CP7" s="253">
        <f>+($D7/30)*[1]C_Acquisto!CP7</f>
        <v>0</v>
      </c>
      <c r="CQ7" s="253">
        <f>+($D7/30)*[1]C_Acquisto!CQ7</f>
        <v>0</v>
      </c>
      <c r="CR7" s="253">
        <f>+($D7/30)*[1]C_Acquisto!CR7</f>
        <v>0</v>
      </c>
      <c r="CS7" s="253">
        <f>+($D7/30)*[1]C_Acquisto!CS7</f>
        <v>0</v>
      </c>
      <c r="CT7" s="253">
        <f>+($D7/30)*[1]C_Acquisto!CT7</f>
        <v>0</v>
      </c>
      <c r="CU7" s="253">
        <f>+($D7/30)*[1]C_Acquisto!CU7</f>
        <v>0</v>
      </c>
      <c r="CV7" s="253">
        <f>+($D7/30)*[1]C_Acquisto!CV7</f>
        <v>0</v>
      </c>
      <c r="CW7" s="253">
        <f>+($D7/30)*[1]C_Acquisto!CW7</f>
        <v>0</v>
      </c>
      <c r="CX7" s="253">
        <f>+($D7/30)*[1]C_Acquisto!CX7</f>
        <v>0</v>
      </c>
      <c r="CY7" s="253">
        <f>+($D7/30)*[1]C_Acquisto!CY7</f>
        <v>0</v>
      </c>
      <c r="CZ7" s="253">
        <f>+($D7/30)*[1]C_Acquisto!CZ7</f>
        <v>0</v>
      </c>
      <c r="DA7" s="253">
        <f>+($D7/30)*[1]C_Acquisto!DA7</f>
        <v>0</v>
      </c>
      <c r="DB7" s="253">
        <f>+($D7/30)*[1]C_Acquisto!DB7</f>
        <v>0</v>
      </c>
      <c r="DC7" s="253">
        <f>+($D7/30)*[1]C_Acquisto!DC7</f>
        <v>0</v>
      </c>
      <c r="DD7" s="253">
        <f>+($D7/30)*[1]C_Acquisto!DD7</f>
        <v>0</v>
      </c>
      <c r="DE7" s="253">
        <f>+($D7/30)*[1]C_Acquisto!DE7</f>
        <v>0</v>
      </c>
      <c r="DF7" s="253">
        <f>+($D7/30)*[1]C_Acquisto!DF7</f>
        <v>0</v>
      </c>
      <c r="DG7" s="253">
        <f>+($D7/30)*[1]C_Acquisto!DG7</f>
        <v>0</v>
      </c>
      <c r="DH7" s="253">
        <f>+($D7/30)*[1]C_Acquisto!DH7</f>
        <v>0</v>
      </c>
      <c r="DI7" s="253">
        <f>+($D7/30)*[1]C_Acquisto!DI7</f>
        <v>0</v>
      </c>
      <c r="DJ7" s="253">
        <f>+($D7/30)*[1]C_Acquisto!DJ7</f>
        <v>0</v>
      </c>
      <c r="DK7" s="253">
        <f>+($D7/30)*[1]C_Acquisto!DK7</f>
        <v>0</v>
      </c>
      <c r="DL7" s="253">
        <f>+($D7/30)*[1]C_Acquisto!DL7</f>
        <v>0</v>
      </c>
      <c r="DM7" s="253">
        <f>+($D7/30)*[1]C_Acquisto!DM7</f>
        <v>0</v>
      </c>
      <c r="DN7" s="253">
        <f>+($D7/30)*[1]C_Acquisto!DN7</f>
        <v>0</v>
      </c>
      <c r="DO7" s="253">
        <f>+($D7/30)*[1]C_Acquisto!DO7</f>
        <v>0</v>
      </c>
      <c r="DP7" s="253">
        <f>+($D7/30)*[1]C_Acquisto!DP7</f>
        <v>0</v>
      </c>
      <c r="DQ7" s="253">
        <f>+($D7/30)*[1]C_Acquisto!DQ7</f>
        <v>0</v>
      </c>
      <c r="DR7" s="253">
        <f>+($D7/30)*[1]C_Acquisto!DR7</f>
        <v>0</v>
      </c>
      <c r="DS7" s="253">
        <f>+($D7/30)*[1]C_Acquisto!DS7</f>
        <v>0</v>
      </c>
      <c r="DT7" s="253">
        <f>+($D7/30)*[1]C_Acquisto!DT7</f>
        <v>0</v>
      </c>
      <c r="DU7" s="253">
        <f>+($D7/30)*[1]C_Acquisto!DU7</f>
        <v>0</v>
      </c>
      <c r="DV7" s="253">
        <f>+($D7/30)*[1]C_Acquisto!DV7</f>
        <v>0</v>
      </c>
      <c r="DW7" s="253">
        <f>+($D7/30)*[1]C_Acquisto!DW7</f>
        <v>0</v>
      </c>
    </row>
    <row r="8" spans="1:127" ht="15.6" thickTop="1" thickBot="1">
      <c r="C8" s="316" t="str">
        <f>+[1]I_Vendite!C6</f>
        <v>Prodotto/Servizio 3</v>
      </c>
      <c r="D8" s="335">
        <f>+[1]I_Vendite!F6</f>
        <v>0</v>
      </c>
      <c r="H8" s="253">
        <f>+($D8/30)*[1]C_Acquisto!H8</f>
        <v>0</v>
      </c>
      <c r="I8" s="253">
        <f>+($D8/30)*[1]C_Acquisto!I8</f>
        <v>0</v>
      </c>
      <c r="J8" s="253">
        <f>+($D8/30)*[1]C_Acquisto!J8</f>
        <v>0</v>
      </c>
      <c r="K8" s="253">
        <f>+($D8/30)*[1]C_Acquisto!K8</f>
        <v>0</v>
      </c>
      <c r="L8" s="253">
        <f>+($D8/30)*[1]C_Acquisto!L8</f>
        <v>0</v>
      </c>
      <c r="M8" s="253">
        <f>+($D8/30)*[1]C_Acquisto!M8</f>
        <v>0</v>
      </c>
      <c r="N8" s="253">
        <f>+($D8/30)*[1]C_Acquisto!N8</f>
        <v>0</v>
      </c>
      <c r="O8" s="253">
        <f>+($D8/30)*[1]C_Acquisto!O8</f>
        <v>0</v>
      </c>
      <c r="P8" s="253">
        <f>+($D8/30)*[1]C_Acquisto!P8</f>
        <v>0</v>
      </c>
      <c r="Q8" s="253">
        <f>+($D8/30)*[1]C_Acquisto!Q8</f>
        <v>0</v>
      </c>
      <c r="R8" s="253">
        <f>+($D8/30)*[1]C_Acquisto!R8</f>
        <v>0</v>
      </c>
      <c r="S8" s="253">
        <f>+($D8/30)*[1]C_Acquisto!S8</f>
        <v>0</v>
      </c>
      <c r="T8" s="253">
        <f>+($D8/30)*[1]C_Acquisto!T8</f>
        <v>0</v>
      </c>
      <c r="U8" s="253">
        <f>+($D8/30)*[1]C_Acquisto!U8</f>
        <v>0</v>
      </c>
      <c r="V8" s="253">
        <f>+($D8/30)*[1]C_Acquisto!V8</f>
        <v>0</v>
      </c>
      <c r="W8" s="253">
        <f>+($D8/30)*[1]C_Acquisto!W8</f>
        <v>0</v>
      </c>
      <c r="X8" s="253">
        <f>+($D8/30)*[1]C_Acquisto!X8</f>
        <v>0</v>
      </c>
      <c r="Y8" s="253">
        <f>+($D8/30)*[1]C_Acquisto!Y8</f>
        <v>0</v>
      </c>
      <c r="Z8" s="253">
        <f>+($D8/30)*[1]C_Acquisto!Z8</f>
        <v>0</v>
      </c>
      <c r="AA8" s="253">
        <f>+($D8/30)*[1]C_Acquisto!AA8</f>
        <v>0</v>
      </c>
      <c r="AB8" s="253">
        <f>+($D8/30)*[1]C_Acquisto!AB8</f>
        <v>0</v>
      </c>
      <c r="AC8" s="253">
        <f>+($D8/30)*[1]C_Acquisto!AC8</f>
        <v>0</v>
      </c>
      <c r="AD8" s="253">
        <f>+($D8/30)*[1]C_Acquisto!AD8</f>
        <v>0</v>
      </c>
      <c r="AE8" s="253">
        <f>+($D8/30)*[1]C_Acquisto!AE8</f>
        <v>0</v>
      </c>
      <c r="AF8" s="253">
        <f>+($D8/30)*[1]C_Acquisto!AF8</f>
        <v>0</v>
      </c>
      <c r="AG8" s="253">
        <f>+($D8/30)*[1]C_Acquisto!AG8</f>
        <v>0</v>
      </c>
      <c r="AH8" s="253">
        <f>+($D8/30)*[1]C_Acquisto!AH8</f>
        <v>0</v>
      </c>
      <c r="AI8" s="253">
        <f>+($D8/30)*[1]C_Acquisto!AI8</f>
        <v>0</v>
      </c>
      <c r="AJ8" s="253">
        <f>+($D8/30)*[1]C_Acquisto!AJ8</f>
        <v>0</v>
      </c>
      <c r="AK8" s="253">
        <f>+($D8/30)*[1]C_Acquisto!AK8</f>
        <v>0</v>
      </c>
      <c r="AL8" s="253">
        <f>+($D8/30)*[1]C_Acquisto!AL8</f>
        <v>0</v>
      </c>
      <c r="AM8" s="253">
        <f>+($D8/30)*[1]C_Acquisto!AM8</f>
        <v>0</v>
      </c>
      <c r="AN8" s="253">
        <f>+($D8/30)*[1]C_Acquisto!AN8</f>
        <v>0</v>
      </c>
      <c r="AO8" s="253">
        <f>+($D8/30)*[1]C_Acquisto!AO8</f>
        <v>0</v>
      </c>
      <c r="AP8" s="253">
        <f>+($D8/30)*[1]C_Acquisto!AP8</f>
        <v>0</v>
      </c>
      <c r="AQ8" s="253">
        <f>+($D8/30)*[1]C_Acquisto!AQ8</f>
        <v>0</v>
      </c>
      <c r="AR8" s="253">
        <f>+($D8/30)*[1]C_Acquisto!AR8</f>
        <v>0</v>
      </c>
      <c r="AS8" s="253">
        <f>+($D8/30)*[1]C_Acquisto!AS8</f>
        <v>0</v>
      </c>
      <c r="AT8" s="253">
        <f>+($D8/30)*[1]C_Acquisto!AT8</f>
        <v>0</v>
      </c>
      <c r="AU8" s="253">
        <f>+($D8/30)*[1]C_Acquisto!AU8</f>
        <v>0</v>
      </c>
      <c r="AV8" s="253">
        <f>+($D8/30)*[1]C_Acquisto!AV8</f>
        <v>0</v>
      </c>
      <c r="AW8" s="253">
        <f>+($D8/30)*[1]C_Acquisto!AW8</f>
        <v>0</v>
      </c>
      <c r="AX8" s="253">
        <f>+($D8/30)*[1]C_Acquisto!AX8</f>
        <v>0</v>
      </c>
      <c r="AY8" s="253">
        <f>+($D8/30)*[1]C_Acquisto!AY8</f>
        <v>0</v>
      </c>
      <c r="AZ8" s="253">
        <f>+($D8/30)*[1]C_Acquisto!AZ8</f>
        <v>0</v>
      </c>
      <c r="BA8" s="253">
        <f>+($D8/30)*[1]C_Acquisto!BA8</f>
        <v>0</v>
      </c>
      <c r="BB8" s="253">
        <f>+($D8/30)*[1]C_Acquisto!BB8</f>
        <v>0</v>
      </c>
      <c r="BC8" s="253">
        <f>+($D8/30)*[1]C_Acquisto!BC8</f>
        <v>0</v>
      </c>
      <c r="BD8" s="253">
        <f>+($D8/30)*[1]C_Acquisto!BD8</f>
        <v>0</v>
      </c>
      <c r="BE8" s="253">
        <f>+($D8/30)*[1]C_Acquisto!BE8</f>
        <v>0</v>
      </c>
      <c r="BF8" s="253">
        <f>+($D8/30)*[1]C_Acquisto!BF8</f>
        <v>0</v>
      </c>
      <c r="BG8" s="253">
        <f>+($D8/30)*[1]C_Acquisto!BG8</f>
        <v>0</v>
      </c>
      <c r="BH8" s="253">
        <f>+($D8/30)*[1]C_Acquisto!BH8</f>
        <v>0</v>
      </c>
      <c r="BI8" s="253">
        <f>+($D8/30)*[1]C_Acquisto!BI8</f>
        <v>0</v>
      </c>
      <c r="BJ8" s="253">
        <f>+($D8/30)*[1]C_Acquisto!BJ8</f>
        <v>0</v>
      </c>
      <c r="BK8" s="253">
        <f>+($D8/30)*[1]C_Acquisto!BK8</f>
        <v>0</v>
      </c>
      <c r="BL8" s="253">
        <f>+($D8/30)*[1]C_Acquisto!BL8</f>
        <v>0</v>
      </c>
      <c r="BM8" s="253">
        <f>+($D8/30)*[1]C_Acquisto!BM8</f>
        <v>0</v>
      </c>
      <c r="BN8" s="253">
        <f>+($D8/30)*[1]C_Acquisto!BN8</f>
        <v>0</v>
      </c>
      <c r="BO8" s="253">
        <f>+($D8/30)*[1]C_Acquisto!BO8</f>
        <v>0</v>
      </c>
      <c r="BP8" s="253">
        <f>+($D8/30)*[1]C_Acquisto!BP8</f>
        <v>0</v>
      </c>
      <c r="BQ8" s="253">
        <f>+($D8/30)*[1]C_Acquisto!BQ8</f>
        <v>0</v>
      </c>
      <c r="BR8" s="253">
        <f>+($D8/30)*[1]C_Acquisto!BR8</f>
        <v>0</v>
      </c>
      <c r="BS8" s="253">
        <f>+($D8/30)*[1]C_Acquisto!BS8</f>
        <v>0</v>
      </c>
      <c r="BT8" s="253">
        <f>+($D8/30)*[1]C_Acquisto!BT8</f>
        <v>0</v>
      </c>
      <c r="BU8" s="253">
        <f>+($D8/30)*[1]C_Acquisto!BU8</f>
        <v>0</v>
      </c>
      <c r="BV8" s="253">
        <f>+($D8/30)*[1]C_Acquisto!BV8</f>
        <v>0</v>
      </c>
      <c r="BW8" s="253">
        <f>+($D8/30)*[1]C_Acquisto!BW8</f>
        <v>0</v>
      </c>
      <c r="BX8" s="253">
        <f>+($D8/30)*[1]C_Acquisto!BX8</f>
        <v>0</v>
      </c>
      <c r="BY8" s="253">
        <f>+($D8/30)*[1]C_Acquisto!BY8</f>
        <v>0</v>
      </c>
      <c r="BZ8" s="253">
        <f>+($D8/30)*[1]C_Acquisto!BZ8</f>
        <v>0</v>
      </c>
      <c r="CA8" s="253">
        <f>+($D8/30)*[1]C_Acquisto!CA8</f>
        <v>0</v>
      </c>
      <c r="CB8" s="253">
        <f>+($D8/30)*[1]C_Acquisto!CB8</f>
        <v>0</v>
      </c>
      <c r="CC8" s="253">
        <f>+($D8/30)*[1]C_Acquisto!CC8</f>
        <v>0</v>
      </c>
      <c r="CD8" s="253">
        <f>+($D8/30)*[1]C_Acquisto!CD8</f>
        <v>0</v>
      </c>
      <c r="CE8" s="253">
        <f>+($D8/30)*[1]C_Acquisto!CE8</f>
        <v>0</v>
      </c>
      <c r="CF8" s="253">
        <f>+($D8/30)*[1]C_Acquisto!CF8</f>
        <v>0</v>
      </c>
      <c r="CG8" s="253">
        <f>+($D8/30)*[1]C_Acquisto!CG8</f>
        <v>0</v>
      </c>
      <c r="CH8" s="253">
        <f>+($D8/30)*[1]C_Acquisto!CH8</f>
        <v>0</v>
      </c>
      <c r="CI8" s="253">
        <f>+($D8/30)*[1]C_Acquisto!CI8</f>
        <v>0</v>
      </c>
      <c r="CJ8" s="253">
        <f>+($D8/30)*[1]C_Acquisto!CJ8</f>
        <v>0</v>
      </c>
      <c r="CK8" s="253">
        <f>+($D8/30)*[1]C_Acquisto!CK8</f>
        <v>0</v>
      </c>
      <c r="CL8" s="253">
        <f>+($D8/30)*[1]C_Acquisto!CL8</f>
        <v>0</v>
      </c>
      <c r="CM8" s="253">
        <f>+($D8/30)*[1]C_Acquisto!CM8</f>
        <v>0</v>
      </c>
      <c r="CN8" s="253">
        <f>+($D8/30)*[1]C_Acquisto!CN8</f>
        <v>0</v>
      </c>
      <c r="CO8" s="253">
        <f>+($D8/30)*[1]C_Acquisto!CO8</f>
        <v>0</v>
      </c>
      <c r="CP8" s="253">
        <f>+($D8/30)*[1]C_Acquisto!CP8</f>
        <v>0</v>
      </c>
      <c r="CQ8" s="253">
        <f>+($D8/30)*[1]C_Acquisto!CQ8</f>
        <v>0</v>
      </c>
      <c r="CR8" s="253">
        <f>+($D8/30)*[1]C_Acquisto!CR8</f>
        <v>0</v>
      </c>
      <c r="CS8" s="253">
        <f>+($D8/30)*[1]C_Acquisto!CS8</f>
        <v>0</v>
      </c>
      <c r="CT8" s="253">
        <f>+($D8/30)*[1]C_Acquisto!CT8</f>
        <v>0</v>
      </c>
      <c r="CU8" s="253">
        <f>+($D8/30)*[1]C_Acquisto!CU8</f>
        <v>0</v>
      </c>
      <c r="CV8" s="253">
        <f>+($D8/30)*[1]C_Acquisto!CV8</f>
        <v>0</v>
      </c>
      <c r="CW8" s="253">
        <f>+($D8/30)*[1]C_Acquisto!CW8</f>
        <v>0</v>
      </c>
      <c r="CX8" s="253">
        <f>+($D8/30)*[1]C_Acquisto!CX8</f>
        <v>0</v>
      </c>
      <c r="CY8" s="253">
        <f>+($D8/30)*[1]C_Acquisto!CY8</f>
        <v>0</v>
      </c>
      <c r="CZ8" s="253">
        <f>+($D8/30)*[1]C_Acquisto!CZ8</f>
        <v>0</v>
      </c>
      <c r="DA8" s="253">
        <f>+($D8/30)*[1]C_Acquisto!DA8</f>
        <v>0</v>
      </c>
      <c r="DB8" s="253">
        <f>+($D8/30)*[1]C_Acquisto!DB8</f>
        <v>0</v>
      </c>
      <c r="DC8" s="253">
        <f>+($D8/30)*[1]C_Acquisto!DC8</f>
        <v>0</v>
      </c>
      <c r="DD8" s="253">
        <f>+($D8/30)*[1]C_Acquisto!DD8</f>
        <v>0</v>
      </c>
      <c r="DE8" s="253">
        <f>+($D8/30)*[1]C_Acquisto!DE8</f>
        <v>0</v>
      </c>
      <c r="DF8" s="253">
        <f>+($D8/30)*[1]C_Acquisto!DF8</f>
        <v>0</v>
      </c>
      <c r="DG8" s="253">
        <f>+($D8/30)*[1]C_Acquisto!DG8</f>
        <v>0</v>
      </c>
      <c r="DH8" s="253">
        <f>+($D8/30)*[1]C_Acquisto!DH8</f>
        <v>0</v>
      </c>
      <c r="DI8" s="253">
        <f>+($D8/30)*[1]C_Acquisto!DI8</f>
        <v>0</v>
      </c>
      <c r="DJ8" s="253">
        <f>+($D8/30)*[1]C_Acquisto!DJ8</f>
        <v>0</v>
      </c>
      <c r="DK8" s="253">
        <f>+($D8/30)*[1]C_Acquisto!DK8</f>
        <v>0</v>
      </c>
      <c r="DL8" s="253">
        <f>+($D8/30)*[1]C_Acquisto!DL8</f>
        <v>0</v>
      </c>
      <c r="DM8" s="253">
        <f>+($D8/30)*[1]C_Acquisto!DM8</f>
        <v>0</v>
      </c>
      <c r="DN8" s="253">
        <f>+($D8/30)*[1]C_Acquisto!DN8</f>
        <v>0</v>
      </c>
      <c r="DO8" s="253">
        <f>+($D8/30)*[1]C_Acquisto!DO8</f>
        <v>0</v>
      </c>
      <c r="DP8" s="253">
        <f>+($D8/30)*[1]C_Acquisto!DP8</f>
        <v>0</v>
      </c>
      <c r="DQ8" s="253">
        <f>+($D8/30)*[1]C_Acquisto!DQ8</f>
        <v>0</v>
      </c>
      <c r="DR8" s="253">
        <f>+($D8/30)*[1]C_Acquisto!DR8</f>
        <v>0</v>
      </c>
      <c r="DS8" s="253">
        <f>+($D8/30)*[1]C_Acquisto!DS8</f>
        <v>0</v>
      </c>
      <c r="DT8" s="253">
        <f>+($D8/30)*[1]C_Acquisto!DT8</f>
        <v>0</v>
      </c>
      <c r="DU8" s="253">
        <f>+($D8/30)*[1]C_Acquisto!DU8</f>
        <v>0</v>
      </c>
      <c r="DV8" s="253">
        <f>+($D8/30)*[1]C_Acquisto!DV8</f>
        <v>0</v>
      </c>
      <c r="DW8" s="253">
        <f>+($D8/30)*[1]C_Acquisto!DW8</f>
        <v>0</v>
      </c>
    </row>
    <row r="9" spans="1:127" ht="15.6" thickTop="1" thickBot="1">
      <c r="C9" s="316" t="str">
        <f>+[1]I_Vendite!C7</f>
        <v>Prodotto/Servizio 4</v>
      </c>
      <c r="D9" s="335">
        <f>+[1]I_Vendite!F7</f>
        <v>0</v>
      </c>
      <c r="H9" s="253">
        <f>+($D9/30)*[1]C_Acquisto!H9</f>
        <v>0</v>
      </c>
      <c r="I9" s="253">
        <f>+($D9/30)*[1]C_Acquisto!I9</f>
        <v>0</v>
      </c>
      <c r="J9" s="253">
        <f>+($D9/30)*[1]C_Acquisto!J9</f>
        <v>0</v>
      </c>
      <c r="K9" s="253">
        <f>+($D9/30)*[1]C_Acquisto!K9</f>
        <v>0</v>
      </c>
      <c r="L9" s="253">
        <f>+($D9/30)*[1]C_Acquisto!L9</f>
        <v>0</v>
      </c>
      <c r="M9" s="253">
        <f>+($D9/30)*[1]C_Acquisto!M9</f>
        <v>0</v>
      </c>
      <c r="N9" s="253">
        <f>+($D9/30)*[1]C_Acquisto!N9</f>
        <v>0</v>
      </c>
      <c r="O9" s="253">
        <f>+($D9/30)*[1]C_Acquisto!O9</f>
        <v>0</v>
      </c>
      <c r="P9" s="253">
        <f>+($D9/30)*[1]C_Acquisto!P9</f>
        <v>0</v>
      </c>
      <c r="Q9" s="253">
        <f>+($D9/30)*[1]C_Acquisto!Q9</f>
        <v>0</v>
      </c>
      <c r="R9" s="253">
        <f>+($D9/30)*[1]C_Acquisto!R9</f>
        <v>0</v>
      </c>
      <c r="S9" s="253">
        <f>+($D9/30)*[1]C_Acquisto!S9</f>
        <v>0</v>
      </c>
      <c r="T9" s="253">
        <f>+($D9/30)*[1]C_Acquisto!T9</f>
        <v>0</v>
      </c>
      <c r="U9" s="253">
        <f>+($D9/30)*[1]C_Acquisto!U9</f>
        <v>0</v>
      </c>
      <c r="V9" s="253">
        <f>+($D9/30)*[1]C_Acquisto!V9</f>
        <v>0</v>
      </c>
      <c r="W9" s="253">
        <f>+($D9/30)*[1]C_Acquisto!W9</f>
        <v>0</v>
      </c>
      <c r="X9" s="253">
        <f>+($D9/30)*[1]C_Acquisto!X9</f>
        <v>0</v>
      </c>
      <c r="Y9" s="253">
        <f>+($D9/30)*[1]C_Acquisto!Y9</f>
        <v>0</v>
      </c>
      <c r="Z9" s="253">
        <f>+($D9/30)*[1]C_Acquisto!Z9</f>
        <v>0</v>
      </c>
      <c r="AA9" s="253">
        <f>+($D9/30)*[1]C_Acquisto!AA9</f>
        <v>0</v>
      </c>
      <c r="AB9" s="253">
        <f>+($D9/30)*[1]C_Acquisto!AB9</f>
        <v>0</v>
      </c>
      <c r="AC9" s="253">
        <f>+($D9/30)*[1]C_Acquisto!AC9</f>
        <v>0</v>
      </c>
      <c r="AD9" s="253">
        <f>+($D9/30)*[1]C_Acquisto!AD9</f>
        <v>0</v>
      </c>
      <c r="AE9" s="253">
        <f>+($D9/30)*[1]C_Acquisto!AE9</f>
        <v>0</v>
      </c>
      <c r="AF9" s="253">
        <f>+($D9/30)*[1]C_Acquisto!AF9</f>
        <v>0</v>
      </c>
      <c r="AG9" s="253">
        <f>+($D9/30)*[1]C_Acquisto!AG9</f>
        <v>0</v>
      </c>
      <c r="AH9" s="253">
        <f>+($D9/30)*[1]C_Acquisto!AH9</f>
        <v>0</v>
      </c>
      <c r="AI9" s="253">
        <f>+($D9/30)*[1]C_Acquisto!AI9</f>
        <v>0</v>
      </c>
      <c r="AJ9" s="253">
        <f>+($D9/30)*[1]C_Acquisto!AJ9</f>
        <v>0</v>
      </c>
      <c r="AK9" s="253">
        <f>+($D9/30)*[1]C_Acquisto!AK9</f>
        <v>0</v>
      </c>
      <c r="AL9" s="253">
        <f>+($D9/30)*[1]C_Acquisto!AL9</f>
        <v>0</v>
      </c>
      <c r="AM9" s="253">
        <f>+($D9/30)*[1]C_Acquisto!AM9</f>
        <v>0</v>
      </c>
      <c r="AN9" s="253">
        <f>+($D9/30)*[1]C_Acquisto!AN9</f>
        <v>0</v>
      </c>
      <c r="AO9" s="253">
        <f>+($D9/30)*[1]C_Acquisto!AO9</f>
        <v>0</v>
      </c>
      <c r="AP9" s="253">
        <f>+($D9/30)*[1]C_Acquisto!AP9</f>
        <v>0</v>
      </c>
      <c r="AQ9" s="253">
        <f>+($D9/30)*[1]C_Acquisto!AQ9</f>
        <v>0</v>
      </c>
      <c r="AR9" s="253">
        <f>+($D9/30)*[1]C_Acquisto!AR9</f>
        <v>0</v>
      </c>
      <c r="AS9" s="253">
        <f>+($D9/30)*[1]C_Acquisto!AS9</f>
        <v>0</v>
      </c>
      <c r="AT9" s="253">
        <f>+($D9/30)*[1]C_Acquisto!AT9</f>
        <v>0</v>
      </c>
      <c r="AU9" s="253">
        <f>+($D9/30)*[1]C_Acquisto!AU9</f>
        <v>0</v>
      </c>
      <c r="AV9" s="253">
        <f>+($D9/30)*[1]C_Acquisto!AV9</f>
        <v>0</v>
      </c>
      <c r="AW9" s="253">
        <f>+($D9/30)*[1]C_Acquisto!AW9</f>
        <v>0</v>
      </c>
      <c r="AX9" s="253">
        <f>+($D9/30)*[1]C_Acquisto!AX9</f>
        <v>0</v>
      </c>
      <c r="AY9" s="253">
        <f>+($D9/30)*[1]C_Acquisto!AY9</f>
        <v>0</v>
      </c>
      <c r="AZ9" s="253">
        <f>+($D9/30)*[1]C_Acquisto!AZ9</f>
        <v>0</v>
      </c>
      <c r="BA9" s="253">
        <f>+($D9/30)*[1]C_Acquisto!BA9</f>
        <v>0</v>
      </c>
      <c r="BB9" s="253">
        <f>+($D9/30)*[1]C_Acquisto!BB9</f>
        <v>0</v>
      </c>
      <c r="BC9" s="253">
        <f>+($D9/30)*[1]C_Acquisto!BC9</f>
        <v>0</v>
      </c>
      <c r="BD9" s="253">
        <f>+($D9/30)*[1]C_Acquisto!BD9</f>
        <v>0</v>
      </c>
      <c r="BE9" s="253">
        <f>+($D9/30)*[1]C_Acquisto!BE9</f>
        <v>0</v>
      </c>
      <c r="BF9" s="253">
        <f>+($D9/30)*[1]C_Acquisto!BF9</f>
        <v>0</v>
      </c>
      <c r="BG9" s="253">
        <f>+($D9/30)*[1]C_Acquisto!BG9</f>
        <v>0</v>
      </c>
      <c r="BH9" s="253">
        <f>+($D9/30)*[1]C_Acquisto!BH9</f>
        <v>0</v>
      </c>
      <c r="BI9" s="253">
        <f>+($D9/30)*[1]C_Acquisto!BI9</f>
        <v>0</v>
      </c>
      <c r="BJ9" s="253">
        <f>+($D9/30)*[1]C_Acquisto!BJ9</f>
        <v>0</v>
      </c>
      <c r="BK9" s="253">
        <f>+($D9/30)*[1]C_Acquisto!BK9</f>
        <v>0</v>
      </c>
      <c r="BL9" s="253">
        <f>+($D9/30)*[1]C_Acquisto!BL9</f>
        <v>0</v>
      </c>
      <c r="BM9" s="253">
        <f>+($D9/30)*[1]C_Acquisto!BM9</f>
        <v>0</v>
      </c>
      <c r="BN9" s="253">
        <f>+($D9/30)*[1]C_Acquisto!BN9</f>
        <v>0</v>
      </c>
      <c r="BO9" s="253">
        <f>+($D9/30)*[1]C_Acquisto!BO9</f>
        <v>0</v>
      </c>
      <c r="BP9" s="253">
        <f>+($D9/30)*[1]C_Acquisto!BP9</f>
        <v>0</v>
      </c>
      <c r="BQ9" s="253">
        <f>+($D9/30)*[1]C_Acquisto!BQ9</f>
        <v>0</v>
      </c>
      <c r="BR9" s="253">
        <f>+($D9/30)*[1]C_Acquisto!BR9</f>
        <v>0</v>
      </c>
      <c r="BS9" s="253">
        <f>+($D9/30)*[1]C_Acquisto!BS9</f>
        <v>0</v>
      </c>
      <c r="BT9" s="253">
        <f>+($D9/30)*[1]C_Acquisto!BT9</f>
        <v>0</v>
      </c>
      <c r="BU9" s="253">
        <f>+($D9/30)*[1]C_Acquisto!BU9</f>
        <v>0</v>
      </c>
      <c r="BV9" s="253">
        <f>+($D9/30)*[1]C_Acquisto!BV9</f>
        <v>0</v>
      </c>
      <c r="BW9" s="253">
        <f>+($D9/30)*[1]C_Acquisto!BW9</f>
        <v>0</v>
      </c>
      <c r="BX9" s="253">
        <f>+($D9/30)*[1]C_Acquisto!BX9</f>
        <v>0</v>
      </c>
      <c r="BY9" s="253">
        <f>+($D9/30)*[1]C_Acquisto!BY9</f>
        <v>0</v>
      </c>
      <c r="BZ9" s="253">
        <f>+($D9/30)*[1]C_Acquisto!BZ9</f>
        <v>0</v>
      </c>
      <c r="CA9" s="253">
        <f>+($D9/30)*[1]C_Acquisto!CA9</f>
        <v>0</v>
      </c>
      <c r="CB9" s="253">
        <f>+($D9/30)*[1]C_Acquisto!CB9</f>
        <v>0</v>
      </c>
      <c r="CC9" s="253">
        <f>+($D9/30)*[1]C_Acquisto!CC9</f>
        <v>0</v>
      </c>
      <c r="CD9" s="253">
        <f>+($D9/30)*[1]C_Acquisto!CD9</f>
        <v>0</v>
      </c>
      <c r="CE9" s="253">
        <f>+($D9/30)*[1]C_Acquisto!CE9</f>
        <v>0</v>
      </c>
      <c r="CF9" s="253">
        <f>+($D9/30)*[1]C_Acquisto!CF9</f>
        <v>0</v>
      </c>
      <c r="CG9" s="253">
        <f>+($D9/30)*[1]C_Acquisto!CG9</f>
        <v>0</v>
      </c>
      <c r="CH9" s="253">
        <f>+($D9/30)*[1]C_Acquisto!CH9</f>
        <v>0</v>
      </c>
      <c r="CI9" s="253">
        <f>+($D9/30)*[1]C_Acquisto!CI9</f>
        <v>0</v>
      </c>
      <c r="CJ9" s="253">
        <f>+($D9/30)*[1]C_Acquisto!CJ9</f>
        <v>0</v>
      </c>
      <c r="CK9" s="253">
        <f>+($D9/30)*[1]C_Acquisto!CK9</f>
        <v>0</v>
      </c>
      <c r="CL9" s="253">
        <f>+($D9/30)*[1]C_Acquisto!CL9</f>
        <v>0</v>
      </c>
      <c r="CM9" s="253">
        <f>+($D9/30)*[1]C_Acquisto!CM9</f>
        <v>0</v>
      </c>
      <c r="CN9" s="253">
        <f>+($D9/30)*[1]C_Acquisto!CN9</f>
        <v>0</v>
      </c>
      <c r="CO9" s="253">
        <f>+($D9/30)*[1]C_Acquisto!CO9</f>
        <v>0</v>
      </c>
      <c r="CP9" s="253">
        <f>+($D9/30)*[1]C_Acquisto!CP9</f>
        <v>0</v>
      </c>
      <c r="CQ9" s="253">
        <f>+($D9/30)*[1]C_Acquisto!CQ9</f>
        <v>0</v>
      </c>
      <c r="CR9" s="253">
        <f>+($D9/30)*[1]C_Acquisto!CR9</f>
        <v>0</v>
      </c>
      <c r="CS9" s="253">
        <f>+($D9/30)*[1]C_Acquisto!CS9</f>
        <v>0</v>
      </c>
      <c r="CT9" s="253">
        <f>+($D9/30)*[1]C_Acquisto!CT9</f>
        <v>0</v>
      </c>
      <c r="CU9" s="253">
        <f>+($D9/30)*[1]C_Acquisto!CU9</f>
        <v>0</v>
      </c>
      <c r="CV9" s="253">
        <f>+($D9/30)*[1]C_Acquisto!CV9</f>
        <v>0</v>
      </c>
      <c r="CW9" s="253">
        <f>+($D9/30)*[1]C_Acquisto!CW9</f>
        <v>0</v>
      </c>
      <c r="CX9" s="253">
        <f>+($D9/30)*[1]C_Acquisto!CX9</f>
        <v>0</v>
      </c>
      <c r="CY9" s="253">
        <f>+($D9/30)*[1]C_Acquisto!CY9</f>
        <v>0</v>
      </c>
      <c r="CZ9" s="253">
        <f>+($D9/30)*[1]C_Acquisto!CZ9</f>
        <v>0</v>
      </c>
      <c r="DA9" s="253">
        <f>+($D9/30)*[1]C_Acquisto!DA9</f>
        <v>0</v>
      </c>
      <c r="DB9" s="253">
        <f>+($D9/30)*[1]C_Acquisto!DB9</f>
        <v>0</v>
      </c>
      <c r="DC9" s="253">
        <f>+($D9/30)*[1]C_Acquisto!DC9</f>
        <v>0</v>
      </c>
      <c r="DD9" s="253">
        <f>+($D9/30)*[1]C_Acquisto!DD9</f>
        <v>0</v>
      </c>
      <c r="DE9" s="253">
        <f>+($D9/30)*[1]C_Acquisto!DE9</f>
        <v>0</v>
      </c>
      <c r="DF9" s="253">
        <f>+($D9/30)*[1]C_Acquisto!DF9</f>
        <v>0</v>
      </c>
      <c r="DG9" s="253">
        <f>+($D9/30)*[1]C_Acquisto!DG9</f>
        <v>0</v>
      </c>
      <c r="DH9" s="253">
        <f>+($D9/30)*[1]C_Acquisto!DH9</f>
        <v>0</v>
      </c>
      <c r="DI9" s="253">
        <f>+($D9/30)*[1]C_Acquisto!DI9</f>
        <v>0</v>
      </c>
      <c r="DJ9" s="253">
        <f>+($D9/30)*[1]C_Acquisto!DJ9</f>
        <v>0</v>
      </c>
      <c r="DK9" s="253">
        <f>+($D9/30)*[1]C_Acquisto!DK9</f>
        <v>0</v>
      </c>
      <c r="DL9" s="253">
        <f>+($D9/30)*[1]C_Acquisto!DL9</f>
        <v>0</v>
      </c>
      <c r="DM9" s="253">
        <f>+($D9/30)*[1]C_Acquisto!DM9</f>
        <v>0</v>
      </c>
      <c r="DN9" s="253">
        <f>+($D9/30)*[1]C_Acquisto!DN9</f>
        <v>0</v>
      </c>
      <c r="DO9" s="253">
        <f>+($D9/30)*[1]C_Acquisto!DO9</f>
        <v>0</v>
      </c>
      <c r="DP9" s="253">
        <f>+($D9/30)*[1]C_Acquisto!DP9</f>
        <v>0</v>
      </c>
      <c r="DQ9" s="253">
        <f>+($D9/30)*[1]C_Acquisto!DQ9</f>
        <v>0</v>
      </c>
      <c r="DR9" s="253">
        <f>+($D9/30)*[1]C_Acquisto!DR9</f>
        <v>0</v>
      </c>
      <c r="DS9" s="253">
        <f>+($D9/30)*[1]C_Acquisto!DS9</f>
        <v>0</v>
      </c>
      <c r="DT9" s="253">
        <f>+($D9/30)*[1]C_Acquisto!DT9</f>
        <v>0</v>
      </c>
      <c r="DU9" s="253">
        <f>+($D9/30)*[1]C_Acquisto!DU9</f>
        <v>0</v>
      </c>
      <c r="DV9" s="253">
        <f>+($D9/30)*[1]C_Acquisto!DV9</f>
        <v>0</v>
      </c>
      <c r="DW9" s="253">
        <f>+($D9/30)*[1]C_Acquisto!DW9</f>
        <v>0</v>
      </c>
    </row>
    <row r="10" spans="1:127" ht="15.6" thickTop="1" thickBot="1">
      <c r="C10" s="316" t="str">
        <f>+[1]I_Vendite!C8</f>
        <v>Prodotto/Servizio 5</v>
      </c>
      <c r="D10" s="335">
        <f>+[1]I_Vendite!F8</f>
        <v>0</v>
      </c>
      <c r="H10" s="253">
        <f>+($D10/30)*[1]C_Acquisto!H10</f>
        <v>0</v>
      </c>
      <c r="I10" s="253">
        <f>+($D10/30)*[1]C_Acquisto!I10</f>
        <v>0</v>
      </c>
      <c r="J10" s="253">
        <f>+($D10/30)*[1]C_Acquisto!J10</f>
        <v>0</v>
      </c>
      <c r="K10" s="253">
        <f>+($D10/30)*[1]C_Acquisto!K10</f>
        <v>0</v>
      </c>
      <c r="L10" s="253">
        <f>+($D10/30)*[1]C_Acquisto!L10</f>
        <v>0</v>
      </c>
      <c r="M10" s="253">
        <f>+($D10/30)*[1]C_Acquisto!M10</f>
        <v>0</v>
      </c>
      <c r="N10" s="253">
        <f>+($D10/30)*[1]C_Acquisto!N10</f>
        <v>0</v>
      </c>
      <c r="O10" s="253">
        <f>+($D10/30)*[1]C_Acquisto!O10</f>
        <v>0</v>
      </c>
      <c r="P10" s="253">
        <f>+($D10/30)*[1]C_Acquisto!P10</f>
        <v>0</v>
      </c>
      <c r="Q10" s="253">
        <f>+($D10/30)*[1]C_Acquisto!Q10</f>
        <v>0</v>
      </c>
      <c r="R10" s="253">
        <f>+($D10/30)*[1]C_Acquisto!R10</f>
        <v>0</v>
      </c>
      <c r="S10" s="253">
        <f>+($D10/30)*[1]C_Acquisto!S10</f>
        <v>0</v>
      </c>
      <c r="T10" s="253">
        <f>+($D10/30)*[1]C_Acquisto!T10</f>
        <v>0</v>
      </c>
      <c r="U10" s="253">
        <f>+($D10/30)*[1]C_Acquisto!U10</f>
        <v>0</v>
      </c>
      <c r="V10" s="253">
        <f>+($D10/30)*[1]C_Acquisto!V10</f>
        <v>0</v>
      </c>
      <c r="W10" s="253">
        <f>+($D10/30)*[1]C_Acquisto!W10</f>
        <v>0</v>
      </c>
      <c r="X10" s="253">
        <f>+($D10/30)*[1]C_Acquisto!X10</f>
        <v>0</v>
      </c>
      <c r="Y10" s="253">
        <f>+($D10/30)*[1]C_Acquisto!Y10</f>
        <v>0</v>
      </c>
      <c r="Z10" s="253">
        <f>+($D10/30)*[1]C_Acquisto!Z10</f>
        <v>0</v>
      </c>
      <c r="AA10" s="253">
        <f>+($D10/30)*[1]C_Acquisto!AA10</f>
        <v>0</v>
      </c>
      <c r="AB10" s="253">
        <f>+($D10/30)*[1]C_Acquisto!AB10</f>
        <v>0</v>
      </c>
      <c r="AC10" s="253">
        <f>+($D10/30)*[1]C_Acquisto!AC10</f>
        <v>0</v>
      </c>
      <c r="AD10" s="253">
        <f>+($D10/30)*[1]C_Acquisto!AD10</f>
        <v>0</v>
      </c>
      <c r="AE10" s="253">
        <f>+($D10/30)*[1]C_Acquisto!AE10</f>
        <v>0</v>
      </c>
      <c r="AF10" s="253">
        <f>+($D10/30)*[1]C_Acquisto!AF10</f>
        <v>0</v>
      </c>
      <c r="AG10" s="253">
        <f>+($D10/30)*[1]C_Acquisto!AG10</f>
        <v>0</v>
      </c>
      <c r="AH10" s="253">
        <f>+($D10/30)*[1]C_Acquisto!AH10</f>
        <v>0</v>
      </c>
      <c r="AI10" s="253">
        <f>+($D10/30)*[1]C_Acquisto!AI10</f>
        <v>0</v>
      </c>
      <c r="AJ10" s="253">
        <f>+($D10/30)*[1]C_Acquisto!AJ10</f>
        <v>0</v>
      </c>
      <c r="AK10" s="253">
        <f>+($D10/30)*[1]C_Acquisto!AK10</f>
        <v>0</v>
      </c>
      <c r="AL10" s="253">
        <f>+($D10/30)*[1]C_Acquisto!AL10</f>
        <v>0</v>
      </c>
      <c r="AM10" s="253">
        <f>+($D10/30)*[1]C_Acquisto!AM10</f>
        <v>0</v>
      </c>
      <c r="AN10" s="253">
        <f>+($D10/30)*[1]C_Acquisto!AN10</f>
        <v>0</v>
      </c>
      <c r="AO10" s="253">
        <f>+($D10/30)*[1]C_Acquisto!AO10</f>
        <v>0</v>
      </c>
      <c r="AP10" s="253">
        <f>+($D10/30)*[1]C_Acquisto!AP10</f>
        <v>0</v>
      </c>
      <c r="AQ10" s="253">
        <f>+($D10/30)*[1]C_Acquisto!AQ10</f>
        <v>0</v>
      </c>
      <c r="AR10" s="253">
        <f>+($D10/30)*[1]C_Acquisto!AR10</f>
        <v>0</v>
      </c>
      <c r="AS10" s="253">
        <f>+($D10/30)*[1]C_Acquisto!AS10</f>
        <v>0</v>
      </c>
      <c r="AT10" s="253">
        <f>+($D10/30)*[1]C_Acquisto!AT10</f>
        <v>0</v>
      </c>
      <c r="AU10" s="253">
        <f>+($D10/30)*[1]C_Acquisto!AU10</f>
        <v>0</v>
      </c>
      <c r="AV10" s="253">
        <f>+($D10/30)*[1]C_Acquisto!AV10</f>
        <v>0</v>
      </c>
      <c r="AW10" s="253">
        <f>+($D10/30)*[1]C_Acquisto!AW10</f>
        <v>0</v>
      </c>
      <c r="AX10" s="253">
        <f>+($D10/30)*[1]C_Acquisto!AX10</f>
        <v>0</v>
      </c>
      <c r="AY10" s="253">
        <f>+($D10/30)*[1]C_Acquisto!AY10</f>
        <v>0</v>
      </c>
      <c r="AZ10" s="253">
        <f>+($D10/30)*[1]C_Acquisto!AZ10</f>
        <v>0</v>
      </c>
      <c r="BA10" s="253">
        <f>+($D10/30)*[1]C_Acquisto!BA10</f>
        <v>0</v>
      </c>
      <c r="BB10" s="253">
        <f>+($D10/30)*[1]C_Acquisto!BB10</f>
        <v>0</v>
      </c>
      <c r="BC10" s="253">
        <f>+($D10/30)*[1]C_Acquisto!BC10</f>
        <v>0</v>
      </c>
      <c r="BD10" s="253">
        <f>+($D10/30)*[1]C_Acquisto!BD10</f>
        <v>0</v>
      </c>
      <c r="BE10" s="253">
        <f>+($D10/30)*[1]C_Acquisto!BE10</f>
        <v>0</v>
      </c>
      <c r="BF10" s="253">
        <f>+($D10/30)*[1]C_Acquisto!BF10</f>
        <v>0</v>
      </c>
      <c r="BG10" s="253">
        <f>+($D10/30)*[1]C_Acquisto!BG10</f>
        <v>0</v>
      </c>
      <c r="BH10" s="253">
        <f>+($D10/30)*[1]C_Acquisto!BH10</f>
        <v>0</v>
      </c>
      <c r="BI10" s="253">
        <f>+($D10/30)*[1]C_Acquisto!BI10</f>
        <v>0</v>
      </c>
      <c r="BJ10" s="253">
        <f>+($D10/30)*[1]C_Acquisto!BJ10</f>
        <v>0</v>
      </c>
      <c r="BK10" s="253">
        <f>+($D10/30)*[1]C_Acquisto!BK10</f>
        <v>0</v>
      </c>
      <c r="BL10" s="253">
        <f>+($D10/30)*[1]C_Acquisto!BL10</f>
        <v>0</v>
      </c>
      <c r="BM10" s="253">
        <f>+($D10/30)*[1]C_Acquisto!BM10</f>
        <v>0</v>
      </c>
      <c r="BN10" s="253">
        <f>+($D10/30)*[1]C_Acquisto!BN10</f>
        <v>0</v>
      </c>
      <c r="BO10" s="253">
        <f>+($D10/30)*[1]C_Acquisto!BO10</f>
        <v>0</v>
      </c>
      <c r="BP10" s="253">
        <f>+($D10/30)*[1]C_Acquisto!BP10</f>
        <v>0</v>
      </c>
      <c r="BQ10" s="253">
        <f>+($D10/30)*[1]C_Acquisto!BQ10</f>
        <v>0</v>
      </c>
      <c r="BR10" s="253">
        <f>+($D10/30)*[1]C_Acquisto!BR10</f>
        <v>0</v>
      </c>
      <c r="BS10" s="253">
        <f>+($D10/30)*[1]C_Acquisto!BS10</f>
        <v>0</v>
      </c>
      <c r="BT10" s="253">
        <f>+($D10/30)*[1]C_Acquisto!BT10</f>
        <v>0</v>
      </c>
      <c r="BU10" s="253">
        <f>+($D10/30)*[1]C_Acquisto!BU10</f>
        <v>0</v>
      </c>
      <c r="BV10" s="253">
        <f>+($D10/30)*[1]C_Acquisto!BV10</f>
        <v>0</v>
      </c>
      <c r="BW10" s="253">
        <f>+($D10/30)*[1]C_Acquisto!BW10</f>
        <v>0</v>
      </c>
      <c r="BX10" s="253">
        <f>+($D10/30)*[1]C_Acquisto!BX10</f>
        <v>0</v>
      </c>
      <c r="BY10" s="253">
        <f>+($D10/30)*[1]C_Acquisto!BY10</f>
        <v>0</v>
      </c>
      <c r="BZ10" s="253">
        <f>+($D10/30)*[1]C_Acquisto!BZ10</f>
        <v>0</v>
      </c>
      <c r="CA10" s="253">
        <f>+($D10/30)*[1]C_Acquisto!CA10</f>
        <v>0</v>
      </c>
      <c r="CB10" s="253">
        <f>+($D10/30)*[1]C_Acquisto!CB10</f>
        <v>0</v>
      </c>
      <c r="CC10" s="253">
        <f>+($D10/30)*[1]C_Acquisto!CC10</f>
        <v>0</v>
      </c>
      <c r="CD10" s="253">
        <f>+($D10/30)*[1]C_Acquisto!CD10</f>
        <v>0</v>
      </c>
      <c r="CE10" s="253">
        <f>+($D10/30)*[1]C_Acquisto!CE10</f>
        <v>0</v>
      </c>
      <c r="CF10" s="253">
        <f>+($D10/30)*[1]C_Acquisto!CF10</f>
        <v>0</v>
      </c>
      <c r="CG10" s="253">
        <f>+($D10/30)*[1]C_Acquisto!CG10</f>
        <v>0</v>
      </c>
      <c r="CH10" s="253">
        <f>+($D10/30)*[1]C_Acquisto!CH10</f>
        <v>0</v>
      </c>
      <c r="CI10" s="253">
        <f>+($D10/30)*[1]C_Acquisto!CI10</f>
        <v>0</v>
      </c>
      <c r="CJ10" s="253">
        <f>+($D10/30)*[1]C_Acquisto!CJ10</f>
        <v>0</v>
      </c>
      <c r="CK10" s="253">
        <f>+($D10/30)*[1]C_Acquisto!CK10</f>
        <v>0</v>
      </c>
      <c r="CL10" s="253">
        <f>+($D10/30)*[1]C_Acquisto!CL10</f>
        <v>0</v>
      </c>
      <c r="CM10" s="253">
        <f>+($D10/30)*[1]C_Acquisto!CM10</f>
        <v>0</v>
      </c>
      <c r="CN10" s="253">
        <f>+($D10/30)*[1]C_Acquisto!CN10</f>
        <v>0</v>
      </c>
      <c r="CO10" s="253">
        <f>+($D10/30)*[1]C_Acquisto!CO10</f>
        <v>0</v>
      </c>
      <c r="CP10" s="253">
        <f>+($D10/30)*[1]C_Acquisto!CP10</f>
        <v>0</v>
      </c>
      <c r="CQ10" s="253">
        <f>+($D10/30)*[1]C_Acquisto!CQ10</f>
        <v>0</v>
      </c>
      <c r="CR10" s="253">
        <f>+($D10/30)*[1]C_Acquisto!CR10</f>
        <v>0</v>
      </c>
      <c r="CS10" s="253">
        <f>+($D10/30)*[1]C_Acquisto!CS10</f>
        <v>0</v>
      </c>
      <c r="CT10" s="253">
        <f>+($D10/30)*[1]C_Acquisto!CT10</f>
        <v>0</v>
      </c>
      <c r="CU10" s="253">
        <f>+($D10/30)*[1]C_Acquisto!CU10</f>
        <v>0</v>
      </c>
      <c r="CV10" s="253">
        <f>+($D10/30)*[1]C_Acquisto!CV10</f>
        <v>0</v>
      </c>
      <c r="CW10" s="253">
        <f>+($D10/30)*[1]C_Acquisto!CW10</f>
        <v>0</v>
      </c>
      <c r="CX10" s="253">
        <f>+($D10/30)*[1]C_Acquisto!CX10</f>
        <v>0</v>
      </c>
      <c r="CY10" s="253">
        <f>+($D10/30)*[1]C_Acquisto!CY10</f>
        <v>0</v>
      </c>
      <c r="CZ10" s="253">
        <f>+($D10/30)*[1]C_Acquisto!CZ10</f>
        <v>0</v>
      </c>
      <c r="DA10" s="253">
        <f>+($D10/30)*[1]C_Acquisto!DA10</f>
        <v>0</v>
      </c>
      <c r="DB10" s="253">
        <f>+($D10/30)*[1]C_Acquisto!DB10</f>
        <v>0</v>
      </c>
      <c r="DC10" s="253">
        <f>+($D10/30)*[1]C_Acquisto!DC10</f>
        <v>0</v>
      </c>
      <c r="DD10" s="253">
        <f>+($D10/30)*[1]C_Acquisto!DD10</f>
        <v>0</v>
      </c>
      <c r="DE10" s="253">
        <f>+($D10/30)*[1]C_Acquisto!DE10</f>
        <v>0</v>
      </c>
      <c r="DF10" s="253">
        <f>+($D10/30)*[1]C_Acquisto!DF10</f>
        <v>0</v>
      </c>
      <c r="DG10" s="253">
        <f>+($D10/30)*[1]C_Acquisto!DG10</f>
        <v>0</v>
      </c>
      <c r="DH10" s="253">
        <f>+($D10/30)*[1]C_Acquisto!DH10</f>
        <v>0</v>
      </c>
      <c r="DI10" s="253">
        <f>+($D10/30)*[1]C_Acquisto!DI10</f>
        <v>0</v>
      </c>
      <c r="DJ10" s="253">
        <f>+($D10/30)*[1]C_Acquisto!DJ10</f>
        <v>0</v>
      </c>
      <c r="DK10" s="253">
        <f>+($D10/30)*[1]C_Acquisto!DK10</f>
        <v>0</v>
      </c>
      <c r="DL10" s="253">
        <f>+($D10/30)*[1]C_Acquisto!DL10</f>
        <v>0</v>
      </c>
      <c r="DM10" s="253">
        <f>+($D10/30)*[1]C_Acquisto!DM10</f>
        <v>0</v>
      </c>
      <c r="DN10" s="253">
        <f>+($D10/30)*[1]C_Acquisto!DN10</f>
        <v>0</v>
      </c>
      <c r="DO10" s="253">
        <f>+($D10/30)*[1]C_Acquisto!DO10</f>
        <v>0</v>
      </c>
      <c r="DP10" s="253">
        <f>+($D10/30)*[1]C_Acquisto!DP10</f>
        <v>0</v>
      </c>
      <c r="DQ10" s="253">
        <f>+($D10/30)*[1]C_Acquisto!DQ10</f>
        <v>0</v>
      </c>
      <c r="DR10" s="253">
        <f>+($D10/30)*[1]C_Acquisto!DR10</f>
        <v>0</v>
      </c>
      <c r="DS10" s="253">
        <f>+($D10/30)*[1]C_Acquisto!DS10</f>
        <v>0</v>
      </c>
      <c r="DT10" s="253">
        <f>+($D10/30)*[1]C_Acquisto!DT10</f>
        <v>0</v>
      </c>
      <c r="DU10" s="253">
        <f>+($D10/30)*[1]C_Acquisto!DU10</f>
        <v>0</v>
      </c>
      <c r="DV10" s="253">
        <f>+($D10/30)*[1]C_Acquisto!DV10</f>
        <v>0</v>
      </c>
      <c r="DW10" s="253">
        <f>+($D10/30)*[1]C_Acquisto!DW10</f>
        <v>0</v>
      </c>
    </row>
    <row r="11" spans="1:127" ht="15.6" thickTop="1" thickBot="1">
      <c r="C11" s="316" t="str">
        <f>+[1]I_Vendite!C9</f>
        <v>Prodotto/Servizio 6</v>
      </c>
      <c r="D11" s="335">
        <f>+[1]I_Vendite!F9</f>
        <v>0</v>
      </c>
      <c r="H11" s="253">
        <f>+($D11/30)*[1]C_Acquisto!H11</f>
        <v>0</v>
      </c>
      <c r="I11" s="253">
        <f>+($D11/30)*[1]C_Acquisto!I11</f>
        <v>0</v>
      </c>
      <c r="J11" s="253">
        <f>+($D11/30)*[1]C_Acquisto!J11</f>
        <v>0</v>
      </c>
      <c r="K11" s="253">
        <f>+($D11/30)*[1]C_Acquisto!K11</f>
        <v>0</v>
      </c>
      <c r="L11" s="253">
        <f>+($D11/30)*[1]C_Acquisto!L11</f>
        <v>0</v>
      </c>
      <c r="M11" s="253">
        <f>+($D11/30)*[1]C_Acquisto!M11</f>
        <v>0</v>
      </c>
      <c r="N11" s="253">
        <f>+($D11/30)*[1]C_Acquisto!N11</f>
        <v>0</v>
      </c>
      <c r="O11" s="253">
        <f>+($D11/30)*[1]C_Acquisto!O11</f>
        <v>0</v>
      </c>
      <c r="P11" s="253">
        <f>+($D11/30)*[1]C_Acquisto!P11</f>
        <v>0</v>
      </c>
      <c r="Q11" s="253">
        <f>+($D11/30)*[1]C_Acquisto!Q11</f>
        <v>0</v>
      </c>
      <c r="R11" s="253">
        <f>+($D11/30)*[1]C_Acquisto!R11</f>
        <v>0</v>
      </c>
      <c r="S11" s="253">
        <f>+($D11/30)*[1]C_Acquisto!S11</f>
        <v>0</v>
      </c>
      <c r="T11" s="253">
        <f>+($D11/30)*[1]C_Acquisto!T11</f>
        <v>0</v>
      </c>
      <c r="U11" s="253">
        <f>+($D11/30)*[1]C_Acquisto!U11</f>
        <v>0</v>
      </c>
      <c r="V11" s="253">
        <f>+($D11/30)*[1]C_Acquisto!V11</f>
        <v>0</v>
      </c>
      <c r="W11" s="253">
        <f>+($D11/30)*[1]C_Acquisto!W11</f>
        <v>0</v>
      </c>
      <c r="X11" s="253">
        <f>+($D11/30)*[1]C_Acquisto!X11</f>
        <v>0</v>
      </c>
      <c r="Y11" s="253">
        <f>+($D11/30)*[1]C_Acquisto!Y11</f>
        <v>0</v>
      </c>
      <c r="Z11" s="253">
        <f>+($D11/30)*[1]C_Acquisto!Z11</f>
        <v>0</v>
      </c>
      <c r="AA11" s="253">
        <f>+($D11/30)*[1]C_Acquisto!AA11</f>
        <v>0</v>
      </c>
      <c r="AB11" s="253">
        <f>+($D11/30)*[1]C_Acquisto!AB11</f>
        <v>0</v>
      </c>
      <c r="AC11" s="253">
        <f>+($D11/30)*[1]C_Acquisto!AC11</f>
        <v>0</v>
      </c>
      <c r="AD11" s="253">
        <f>+($D11/30)*[1]C_Acquisto!AD11</f>
        <v>0</v>
      </c>
      <c r="AE11" s="253">
        <f>+($D11/30)*[1]C_Acquisto!AE11</f>
        <v>0</v>
      </c>
      <c r="AF11" s="253">
        <f>+($D11/30)*[1]C_Acquisto!AF11</f>
        <v>0</v>
      </c>
      <c r="AG11" s="253">
        <f>+($D11/30)*[1]C_Acquisto!AG11</f>
        <v>0</v>
      </c>
      <c r="AH11" s="253">
        <f>+($D11/30)*[1]C_Acquisto!AH11</f>
        <v>0</v>
      </c>
      <c r="AI11" s="253">
        <f>+($D11/30)*[1]C_Acquisto!AI11</f>
        <v>0</v>
      </c>
      <c r="AJ11" s="253">
        <f>+($D11/30)*[1]C_Acquisto!AJ11</f>
        <v>0</v>
      </c>
      <c r="AK11" s="253">
        <f>+($D11/30)*[1]C_Acquisto!AK11</f>
        <v>0</v>
      </c>
      <c r="AL11" s="253">
        <f>+($D11/30)*[1]C_Acquisto!AL11</f>
        <v>0</v>
      </c>
      <c r="AM11" s="253">
        <f>+($D11/30)*[1]C_Acquisto!AM11</f>
        <v>0</v>
      </c>
      <c r="AN11" s="253">
        <f>+($D11/30)*[1]C_Acquisto!AN11</f>
        <v>0</v>
      </c>
      <c r="AO11" s="253">
        <f>+($D11/30)*[1]C_Acquisto!AO11</f>
        <v>0</v>
      </c>
      <c r="AP11" s="253">
        <f>+($D11/30)*[1]C_Acquisto!AP11</f>
        <v>0</v>
      </c>
      <c r="AQ11" s="253">
        <f>+($D11/30)*[1]C_Acquisto!AQ11</f>
        <v>0</v>
      </c>
      <c r="AR11" s="253">
        <f>+($D11/30)*[1]C_Acquisto!AR11</f>
        <v>0</v>
      </c>
      <c r="AS11" s="253">
        <f>+($D11/30)*[1]C_Acquisto!AS11</f>
        <v>0</v>
      </c>
      <c r="AT11" s="253">
        <f>+($D11/30)*[1]C_Acquisto!AT11</f>
        <v>0</v>
      </c>
      <c r="AU11" s="253">
        <f>+($D11/30)*[1]C_Acquisto!AU11</f>
        <v>0</v>
      </c>
      <c r="AV11" s="253">
        <f>+($D11/30)*[1]C_Acquisto!AV11</f>
        <v>0</v>
      </c>
      <c r="AW11" s="253">
        <f>+($D11/30)*[1]C_Acquisto!AW11</f>
        <v>0</v>
      </c>
      <c r="AX11" s="253">
        <f>+($D11/30)*[1]C_Acquisto!AX11</f>
        <v>0</v>
      </c>
      <c r="AY11" s="253">
        <f>+($D11/30)*[1]C_Acquisto!AY11</f>
        <v>0</v>
      </c>
      <c r="AZ11" s="253">
        <f>+($D11/30)*[1]C_Acquisto!AZ11</f>
        <v>0</v>
      </c>
      <c r="BA11" s="253">
        <f>+($D11/30)*[1]C_Acquisto!BA11</f>
        <v>0</v>
      </c>
      <c r="BB11" s="253">
        <f>+($D11/30)*[1]C_Acquisto!BB11</f>
        <v>0</v>
      </c>
      <c r="BC11" s="253">
        <f>+($D11/30)*[1]C_Acquisto!BC11</f>
        <v>0</v>
      </c>
      <c r="BD11" s="253">
        <f>+($D11/30)*[1]C_Acquisto!BD11</f>
        <v>0</v>
      </c>
      <c r="BE11" s="253">
        <f>+($D11/30)*[1]C_Acquisto!BE11</f>
        <v>0</v>
      </c>
      <c r="BF11" s="253">
        <f>+($D11/30)*[1]C_Acquisto!BF11</f>
        <v>0</v>
      </c>
      <c r="BG11" s="253">
        <f>+($D11/30)*[1]C_Acquisto!BG11</f>
        <v>0</v>
      </c>
      <c r="BH11" s="253">
        <f>+($D11/30)*[1]C_Acquisto!BH11</f>
        <v>0</v>
      </c>
      <c r="BI11" s="253">
        <f>+($D11/30)*[1]C_Acquisto!BI11</f>
        <v>0</v>
      </c>
      <c r="BJ11" s="253">
        <f>+($D11/30)*[1]C_Acquisto!BJ11</f>
        <v>0</v>
      </c>
      <c r="BK11" s="253">
        <f>+($D11/30)*[1]C_Acquisto!BK11</f>
        <v>0</v>
      </c>
      <c r="BL11" s="253">
        <f>+($D11/30)*[1]C_Acquisto!BL11</f>
        <v>0</v>
      </c>
      <c r="BM11" s="253">
        <f>+($D11/30)*[1]C_Acquisto!BM11</f>
        <v>0</v>
      </c>
      <c r="BN11" s="253">
        <f>+($D11/30)*[1]C_Acquisto!BN11</f>
        <v>0</v>
      </c>
      <c r="BO11" s="253">
        <f>+($D11/30)*[1]C_Acquisto!BO11</f>
        <v>0</v>
      </c>
      <c r="BP11" s="253">
        <f>+($D11/30)*[1]C_Acquisto!BP11</f>
        <v>0</v>
      </c>
      <c r="BQ11" s="253">
        <f>+($D11/30)*[1]C_Acquisto!BQ11</f>
        <v>0</v>
      </c>
      <c r="BR11" s="253">
        <f>+($D11/30)*[1]C_Acquisto!BR11</f>
        <v>0</v>
      </c>
      <c r="BS11" s="253">
        <f>+($D11/30)*[1]C_Acquisto!BS11</f>
        <v>0</v>
      </c>
      <c r="BT11" s="253">
        <f>+($D11/30)*[1]C_Acquisto!BT11</f>
        <v>0</v>
      </c>
      <c r="BU11" s="253">
        <f>+($D11/30)*[1]C_Acquisto!BU11</f>
        <v>0</v>
      </c>
      <c r="BV11" s="253">
        <f>+($D11/30)*[1]C_Acquisto!BV11</f>
        <v>0</v>
      </c>
      <c r="BW11" s="253">
        <f>+($D11/30)*[1]C_Acquisto!BW11</f>
        <v>0</v>
      </c>
      <c r="BX11" s="253">
        <f>+($D11/30)*[1]C_Acquisto!BX11</f>
        <v>0</v>
      </c>
      <c r="BY11" s="253">
        <f>+($D11/30)*[1]C_Acquisto!BY11</f>
        <v>0</v>
      </c>
      <c r="BZ11" s="253">
        <f>+($D11/30)*[1]C_Acquisto!BZ11</f>
        <v>0</v>
      </c>
      <c r="CA11" s="253">
        <f>+($D11/30)*[1]C_Acquisto!CA11</f>
        <v>0</v>
      </c>
      <c r="CB11" s="253">
        <f>+($D11/30)*[1]C_Acquisto!CB11</f>
        <v>0</v>
      </c>
      <c r="CC11" s="253">
        <f>+($D11/30)*[1]C_Acquisto!CC11</f>
        <v>0</v>
      </c>
      <c r="CD11" s="253">
        <f>+($D11/30)*[1]C_Acquisto!CD11</f>
        <v>0</v>
      </c>
      <c r="CE11" s="253">
        <f>+($D11/30)*[1]C_Acquisto!CE11</f>
        <v>0</v>
      </c>
      <c r="CF11" s="253">
        <f>+($D11/30)*[1]C_Acquisto!CF11</f>
        <v>0</v>
      </c>
      <c r="CG11" s="253">
        <f>+($D11/30)*[1]C_Acquisto!CG11</f>
        <v>0</v>
      </c>
      <c r="CH11" s="253">
        <f>+($D11/30)*[1]C_Acquisto!CH11</f>
        <v>0</v>
      </c>
      <c r="CI11" s="253">
        <f>+($D11/30)*[1]C_Acquisto!CI11</f>
        <v>0</v>
      </c>
      <c r="CJ11" s="253">
        <f>+($D11/30)*[1]C_Acquisto!CJ11</f>
        <v>0</v>
      </c>
      <c r="CK11" s="253">
        <f>+($D11/30)*[1]C_Acquisto!CK11</f>
        <v>0</v>
      </c>
      <c r="CL11" s="253">
        <f>+($D11/30)*[1]C_Acquisto!CL11</f>
        <v>0</v>
      </c>
      <c r="CM11" s="253">
        <f>+($D11/30)*[1]C_Acquisto!CM11</f>
        <v>0</v>
      </c>
      <c r="CN11" s="253">
        <f>+($D11/30)*[1]C_Acquisto!CN11</f>
        <v>0</v>
      </c>
      <c r="CO11" s="253">
        <f>+($D11/30)*[1]C_Acquisto!CO11</f>
        <v>0</v>
      </c>
      <c r="CP11" s="253">
        <f>+($D11/30)*[1]C_Acquisto!CP11</f>
        <v>0</v>
      </c>
      <c r="CQ11" s="253">
        <f>+($D11/30)*[1]C_Acquisto!CQ11</f>
        <v>0</v>
      </c>
      <c r="CR11" s="253">
        <f>+($D11/30)*[1]C_Acquisto!CR11</f>
        <v>0</v>
      </c>
      <c r="CS11" s="253">
        <f>+($D11/30)*[1]C_Acquisto!CS11</f>
        <v>0</v>
      </c>
      <c r="CT11" s="253">
        <f>+($D11/30)*[1]C_Acquisto!CT11</f>
        <v>0</v>
      </c>
      <c r="CU11" s="253">
        <f>+($D11/30)*[1]C_Acquisto!CU11</f>
        <v>0</v>
      </c>
      <c r="CV11" s="253">
        <f>+($D11/30)*[1]C_Acquisto!CV11</f>
        <v>0</v>
      </c>
      <c r="CW11" s="253">
        <f>+($D11/30)*[1]C_Acquisto!CW11</f>
        <v>0</v>
      </c>
      <c r="CX11" s="253">
        <f>+($D11/30)*[1]C_Acquisto!CX11</f>
        <v>0</v>
      </c>
      <c r="CY11" s="253">
        <f>+($D11/30)*[1]C_Acquisto!CY11</f>
        <v>0</v>
      </c>
      <c r="CZ11" s="253">
        <f>+($D11/30)*[1]C_Acquisto!CZ11</f>
        <v>0</v>
      </c>
      <c r="DA11" s="253">
        <f>+($D11/30)*[1]C_Acquisto!DA11</f>
        <v>0</v>
      </c>
      <c r="DB11" s="253">
        <f>+($D11/30)*[1]C_Acquisto!DB11</f>
        <v>0</v>
      </c>
      <c r="DC11" s="253">
        <f>+($D11/30)*[1]C_Acquisto!DC11</f>
        <v>0</v>
      </c>
      <c r="DD11" s="253">
        <f>+($D11/30)*[1]C_Acquisto!DD11</f>
        <v>0</v>
      </c>
      <c r="DE11" s="253">
        <f>+($D11/30)*[1]C_Acquisto!DE11</f>
        <v>0</v>
      </c>
      <c r="DF11" s="253">
        <f>+($D11/30)*[1]C_Acquisto!DF11</f>
        <v>0</v>
      </c>
      <c r="DG11" s="253">
        <f>+($D11/30)*[1]C_Acquisto!DG11</f>
        <v>0</v>
      </c>
      <c r="DH11" s="253">
        <f>+($D11/30)*[1]C_Acquisto!DH11</f>
        <v>0</v>
      </c>
      <c r="DI11" s="253">
        <f>+($D11/30)*[1]C_Acquisto!DI11</f>
        <v>0</v>
      </c>
      <c r="DJ11" s="253">
        <f>+($D11/30)*[1]C_Acquisto!DJ11</f>
        <v>0</v>
      </c>
      <c r="DK11" s="253">
        <f>+($D11/30)*[1]C_Acquisto!DK11</f>
        <v>0</v>
      </c>
      <c r="DL11" s="253">
        <f>+($D11/30)*[1]C_Acquisto!DL11</f>
        <v>0</v>
      </c>
      <c r="DM11" s="253">
        <f>+($D11/30)*[1]C_Acquisto!DM11</f>
        <v>0</v>
      </c>
      <c r="DN11" s="253">
        <f>+($D11/30)*[1]C_Acquisto!DN11</f>
        <v>0</v>
      </c>
      <c r="DO11" s="253">
        <f>+($D11/30)*[1]C_Acquisto!DO11</f>
        <v>0</v>
      </c>
      <c r="DP11" s="253">
        <f>+($D11/30)*[1]C_Acquisto!DP11</f>
        <v>0</v>
      </c>
      <c r="DQ11" s="253">
        <f>+($D11/30)*[1]C_Acquisto!DQ11</f>
        <v>0</v>
      </c>
      <c r="DR11" s="253">
        <f>+($D11/30)*[1]C_Acquisto!DR11</f>
        <v>0</v>
      </c>
      <c r="DS11" s="253">
        <f>+($D11/30)*[1]C_Acquisto!DS11</f>
        <v>0</v>
      </c>
      <c r="DT11" s="253">
        <f>+($D11/30)*[1]C_Acquisto!DT11</f>
        <v>0</v>
      </c>
      <c r="DU11" s="253">
        <f>+($D11/30)*[1]C_Acquisto!DU11</f>
        <v>0</v>
      </c>
      <c r="DV11" s="253">
        <f>+($D11/30)*[1]C_Acquisto!DV11</f>
        <v>0</v>
      </c>
      <c r="DW11" s="253">
        <f>+($D11/30)*[1]C_Acquisto!DW11</f>
        <v>0</v>
      </c>
    </row>
    <row r="12" spans="1:127" ht="15.6" thickTop="1" thickBot="1">
      <c r="C12" s="316" t="str">
        <f>+[1]I_Vendite!C10</f>
        <v>Prodotto/Servizio 7</v>
      </c>
      <c r="D12" s="335">
        <f>+[1]I_Vendite!F10</f>
        <v>0</v>
      </c>
      <c r="H12" s="253">
        <f>+($D12/30)*[1]C_Acquisto!H12</f>
        <v>0</v>
      </c>
      <c r="I12" s="253">
        <f>+($D12/30)*[1]C_Acquisto!I12</f>
        <v>0</v>
      </c>
      <c r="J12" s="253">
        <f>+($D12/30)*[1]C_Acquisto!J12</f>
        <v>0</v>
      </c>
      <c r="K12" s="253">
        <f>+($D12/30)*[1]C_Acquisto!K12</f>
        <v>0</v>
      </c>
      <c r="L12" s="253">
        <f>+($D12/30)*[1]C_Acquisto!L12</f>
        <v>0</v>
      </c>
      <c r="M12" s="253">
        <f>+($D12/30)*[1]C_Acquisto!M12</f>
        <v>0</v>
      </c>
      <c r="N12" s="253">
        <f>+($D12/30)*[1]C_Acquisto!N12</f>
        <v>0</v>
      </c>
      <c r="O12" s="253">
        <f>+($D12/30)*[1]C_Acquisto!O12</f>
        <v>0</v>
      </c>
      <c r="P12" s="253">
        <f>+($D12/30)*[1]C_Acquisto!P12</f>
        <v>0</v>
      </c>
      <c r="Q12" s="253">
        <f>+($D12/30)*[1]C_Acquisto!Q12</f>
        <v>0</v>
      </c>
      <c r="R12" s="253">
        <f>+($D12/30)*[1]C_Acquisto!R12</f>
        <v>0</v>
      </c>
      <c r="S12" s="253">
        <f>+($D12/30)*[1]C_Acquisto!S12</f>
        <v>0</v>
      </c>
      <c r="T12" s="253">
        <f>+($D12/30)*[1]C_Acquisto!T12</f>
        <v>0</v>
      </c>
      <c r="U12" s="253">
        <f>+($D12/30)*[1]C_Acquisto!U12</f>
        <v>0</v>
      </c>
      <c r="V12" s="253">
        <f>+($D12/30)*[1]C_Acquisto!V12</f>
        <v>0</v>
      </c>
      <c r="W12" s="253">
        <f>+($D12/30)*[1]C_Acquisto!W12</f>
        <v>0</v>
      </c>
      <c r="X12" s="253">
        <f>+($D12/30)*[1]C_Acquisto!X12</f>
        <v>0</v>
      </c>
      <c r="Y12" s="253">
        <f>+($D12/30)*[1]C_Acquisto!Y12</f>
        <v>0</v>
      </c>
      <c r="Z12" s="253">
        <f>+($D12/30)*[1]C_Acquisto!Z12</f>
        <v>0</v>
      </c>
      <c r="AA12" s="253">
        <f>+($D12/30)*[1]C_Acquisto!AA12</f>
        <v>0</v>
      </c>
      <c r="AB12" s="253">
        <f>+($D12/30)*[1]C_Acquisto!AB12</f>
        <v>0</v>
      </c>
      <c r="AC12" s="253">
        <f>+($D12/30)*[1]C_Acquisto!AC12</f>
        <v>0</v>
      </c>
      <c r="AD12" s="253">
        <f>+($D12/30)*[1]C_Acquisto!AD12</f>
        <v>0</v>
      </c>
      <c r="AE12" s="253">
        <f>+($D12/30)*[1]C_Acquisto!AE12</f>
        <v>0</v>
      </c>
      <c r="AF12" s="253">
        <f>+($D12/30)*[1]C_Acquisto!AF12</f>
        <v>0</v>
      </c>
      <c r="AG12" s="253">
        <f>+($D12/30)*[1]C_Acquisto!AG12</f>
        <v>0</v>
      </c>
      <c r="AH12" s="253">
        <f>+($D12/30)*[1]C_Acquisto!AH12</f>
        <v>0</v>
      </c>
      <c r="AI12" s="253">
        <f>+($D12/30)*[1]C_Acquisto!AI12</f>
        <v>0</v>
      </c>
      <c r="AJ12" s="253">
        <f>+($D12/30)*[1]C_Acquisto!AJ12</f>
        <v>0</v>
      </c>
      <c r="AK12" s="253">
        <f>+($D12/30)*[1]C_Acquisto!AK12</f>
        <v>0</v>
      </c>
      <c r="AL12" s="253">
        <f>+($D12/30)*[1]C_Acquisto!AL12</f>
        <v>0</v>
      </c>
      <c r="AM12" s="253">
        <f>+($D12/30)*[1]C_Acquisto!AM12</f>
        <v>0</v>
      </c>
      <c r="AN12" s="253">
        <f>+($D12/30)*[1]C_Acquisto!AN12</f>
        <v>0</v>
      </c>
      <c r="AO12" s="253">
        <f>+($D12/30)*[1]C_Acquisto!AO12</f>
        <v>0</v>
      </c>
      <c r="AP12" s="253">
        <f>+($D12/30)*[1]C_Acquisto!AP12</f>
        <v>0</v>
      </c>
      <c r="AQ12" s="253">
        <f>+($D12/30)*[1]C_Acquisto!AQ12</f>
        <v>0</v>
      </c>
      <c r="AR12" s="253">
        <f>+($D12/30)*[1]C_Acquisto!AR12</f>
        <v>0</v>
      </c>
      <c r="AS12" s="253">
        <f>+($D12/30)*[1]C_Acquisto!AS12</f>
        <v>0</v>
      </c>
      <c r="AT12" s="253">
        <f>+($D12/30)*[1]C_Acquisto!AT12</f>
        <v>0</v>
      </c>
      <c r="AU12" s="253">
        <f>+($D12/30)*[1]C_Acquisto!AU12</f>
        <v>0</v>
      </c>
      <c r="AV12" s="253">
        <f>+($D12/30)*[1]C_Acquisto!AV12</f>
        <v>0</v>
      </c>
      <c r="AW12" s="253">
        <f>+($D12/30)*[1]C_Acquisto!AW12</f>
        <v>0</v>
      </c>
      <c r="AX12" s="253">
        <f>+($D12/30)*[1]C_Acquisto!AX12</f>
        <v>0</v>
      </c>
      <c r="AY12" s="253">
        <f>+($D12/30)*[1]C_Acquisto!AY12</f>
        <v>0</v>
      </c>
      <c r="AZ12" s="253">
        <f>+($D12/30)*[1]C_Acquisto!AZ12</f>
        <v>0</v>
      </c>
      <c r="BA12" s="253">
        <f>+($D12/30)*[1]C_Acquisto!BA12</f>
        <v>0</v>
      </c>
      <c r="BB12" s="253">
        <f>+($D12/30)*[1]C_Acquisto!BB12</f>
        <v>0</v>
      </c>
      <c r="BC12" s="253">
        <f>+($D12/30)*[1]C_Acquisto!BC12</f>
        <v>0</v>
      </c>
      <c r="BD12" s="253">
        <f>+($D12/30)*[1]C_Acquisto!BD12</f>
        <v>0</v>
      </c>
      <c r="BE12" s="253">
        <f>+($D12/30)*[1]C_Acquisto!BE12</f>
        <v>0</v>
      </c>
      <c r="BF12" s="253">
        <f>+($D12/30)*[1]C_Acquisto!BF12</f>
        <v>0</v>
      </c>
      <c r="BG12" s="253">
        <f>+($D12/30)*[1]C_Acquisto!BG12</f>
        <v>0</v>
      </c>
      <c r="BH12" s="253">
        <f>+($D12/30)*[1]C_Acquisto!BH12</f>
        <v>0</v>
      </c>
      <c r="BI12" s="253">
        <f>+($D12/30)*[1]C_Acquisto!BI12</f>
        <v>0</v>
      </c>
      <c r="BJ12" s="253">
        <f>+($D12/30)*[1]C_Acquisto!BJ12</f>
        <v>0</v>
      </c>
      <c r="BK12" s="253">
        <f>+($D12/30)*[1]C_Acquisto!BK12</f>
        <v>0</v>
      </c>
      <c r="BL12" s="253">
        <f>+($D12/30)*[1]C_Acquisto!BL12</f>
        <v>0</v>
      </c>
      <c r="BM12" s="253">
        <f>+($D12/30)*[1]C_Acquisto!BM12</f>
        <v>0</v>
      </c>
      <c r="BN12" s="253">
        <f>+($D12/30)*[1]C_Acquisto!BN12</f>
        <v>0</v>
      </c>
      <c r="BO12" s="253">
        <f>+($D12/30)*[1]C_Acquisto!BO12</f>
        <v>0</v>
      </c>
      <c r="BP12" s="253">
        <f>+($D12/30)*[1]C_Acquisto!BP12</f>
        <v>0</v>
      </c>
      <c r="BQ12" s="253">
        <f>+($D12/30)*[1]C_Acquisto!BQ12</f>
        <v>0</v>
      </c>
      <c r="BR12" s="253">
        <f>+($D12/30)*[1]C_Acquisto!BR12</f>
        <v>0</v>
      </c>
      <c r="BS12" s="253">
        <f>+($D12/30)*[1]C_Acquisto!BS12</f>
        <v>0</v>
      </c>
      <c r="BT12" s="253">
        <f>+($D12/30)*[1]C_Acquisto!BT12</f>
        <v>0</v>
      </c>
      <c r="BU12" s="253">
        <f>+($D12/30)*[1]C_Acquisto!BU12</f>
        <v>0</v>
      </c>
      <c r="BV12" s="253">
        <f>+($D12/30)*[1]C_Acquisto!BV12</f>
        <v>0</v>
      </c>
      <c r="BW12" s="253">
        <f>+($D12/30)*[1]C_Acquisto!BW12</f>
        <v>0</v>
      </c>
      <c r="BX12" s="253">
        <f>+($D12/30)*[1]C_Acquisto!BX12</f>
        <v>0</v>
      </c>
      <c r="BY12" s="253">
        <f>+($D12/30)*[1]C_Acquisto!BY12</f>
        <v>0</v>
      </c>
      <c r="BZ12" s="253">
        <f>+($D12/30)*[1]C_Acquisto!BZ12</f>
        <v>0</v>
      </c>
      <c r="CA12" s="253">
        <f>+($D12/30)*[1]C_Acquisto!CA12</f>
        <v>0</v>
      </c>
      <c r="CB12" s="253">
        <f>+($D12/30)*[1]C_Acquisto!CB12</f>
        <v>0</v>
      </c>
      <c r="CC12" s="253">
        <f>+($D12/30)*[1]C_Acquisto!CC12</f>
        <v>0</v>
      </c>
      <c r="CD12" s="253">
        <f>+($D12/30)*[1]C_Acquisto!CD12</f>
        <v>0</v>
      </c>
      <c r="CE12" s="253">
        <f>+($D12/30)*[1]C_Acquisto!CE12</f>
        <v>0</v>
      </c>
      <c r="CF12" s="253">
        <f>+($D12/30)*[1]C_Acquisto!CF12</f>
        <v>0</v>
      </c>
      <c r="CG12" s="253">
        <f>+($D12/30)*[1]C_Acquisto!CG12</f>
        <v>0</v>
      </c>
      <c r="CH12" s="253">
        <f>+($D12/30)*[1]C_Acquisto!CH12</f>
        <v>0</v>
      </c>
      <c r="CI12" s="253">
        <f>+($D12/30)*[1]C_Acquisto!CI12</f>
        <v>0</v>
      </c>
      <c r="CJ12" s="253">
        <f>+($D12/30)*[1]C_Acquisto!CJ12</f>
        <v>0</v>
      </c>
      <c r="CK12" s="253">
        <f>+($D12/30)*[1]C_Acquisto!CK12</f>
        <v>0</v>
      </c>
      <c r="CL12" s="253">
        <f>+($D12/30)*[1]C_Acquisto!CL12</f>
        <v>0</v>
      </c>
      <c r="CM12" s="253">
        <f>+($D12/30)*[1]C_Acquisto!CM12</f>
        <v>0</v>
      </c>
      <c r="CN12" s="253">
        <f>+($D12/30)*[1]C_Acquisto!CN12</f>
        <v>0</v>
      </c>
      <c r="CO12" s="253">
        <f>+($D12/30)*[1]C_Acquisto!CO12</f>
        <v>0</v>
      </c>
      <c r="CP12" s="253">
        <f>+($D12/30)*[1]C_Acquisto!CP12</f>
        <v>0</v>
      </c>
      <c r="CQ12" s="253">
        <f>+($D12/30)*[1]C_Acquisto!CQ12</f>
        <v>0</v>
      </c>
      <c r="CR12" s="253">
        <f>+($D12/30)*[1]C_Acquisto!CR12</f>
        <v>0</v>
      </c>
      <c r="CS12" s="253">
        <f>+($D12/30)*[1]C_Acquisto!CS12</f>
        <v>0</v>
      </c>
      <c r="CT12" s="253">
        <f>+($D12/30)*[1]C_Acquisto!CT12</f>
        <v>0</v>
      </c>
      <c r="CU12" s="253">
        <f>+($D12/30)*[1]C_Acquisto!CU12</f>
        <v>0</v>
      </c>
      <c r="CV12" s="253">
        <f>+($D12/30)*[1]C_Acquisto!CV12</f>
        <v>0</v>
      </c>
      <c r="CW12" s="253">
        <f>+($D12/30)*[1]C_Acquisto!CW12</f>
        <v>0</v>
      </c>
      <c r="CX12" s="253">
        <f>+($D12/30)*[1]C_Acquisto!CX12</f>
        <v>0</v>
      </c>
      <c r="CY12" s="253">
        <f>+($D12/30)*[1]C_Acquisto!CY12</f>
        <v>0</v>
      </c>
      <c r="CZ12" s="253">
        <f>+($D12/30)*[1]C_Acquisto!CZ12</f>
        <v>0</v>
      </c>
      <c r="DA12" s="253">
        <f>+($D12/30)*[1]C_Acquisto!DA12</f>
        <v>0</v>
      </c>
      <c r="DB12" s="253">
        <f>+($D12/30)*[1]C_Acquisto!DB12</f>
        <v>0</v>
      </c>
      <c r="DC12" s="253">
        <f>+($D12/30)*[1]C_Acquisto!DC12</f>
        <v>0</v>
      </c>
      <c r="DD12" s="253">
        <f>+($D12/30)*[1]C_Acquisto!DD12</f>
        <v>0</v>
      </c>
      <c r="DE12" s="253">
        <f>+($D12/30)*[1]C_Acquisto!DE12</f>
        <v>0</v>
      </c>
      <c r="DF12" s="253">
        <f>+($D12/30)*[1]C_Acquisto!DF12</f>
        <v>0</v>
      </c>
      <c r="DG12" s="253">
        <f>+($D12/30)*[1]C_Acquisto!DG12</f>
        <v>0</v>
      </c>
      <c r="DH12" s="253">
        <f>+($D12/30)*[1]C_Acquisto!DH12</f>
        <v>0</v>
      </c>
      <c r="DI12" s="253">
        <f>+($D12/30)*[1]C_Acquisto!DI12</f>
        <v>0</v>
      </c>
      <c r="DJ12" s="253">
        <f>+($D12/30)*[1]C_Acquisto!DJ12</f>
        <v>0</v>
      </c>
      <c r="DK12" s="253">
        <f>+($D12/30)*[1]C_Acquisto!DK12</f>
        <v>0</v>
      </c>
      <c r="DL12" s="253">
        <f>+($D12/30)*[1]C_Acquisto!DL12</f>
        <v>0</v>
      </c>
      <c r="DM12" s="253">
        <f>+($D12/30)*[1]C_Acquisto!DM12</f>
        <v>0</v>
      </c>
      <c r="DN12" s="253">
        <f>+($D12/30)*[1]C_Acquisto!DN12</f>
        <v>0</v>
      </c>
      <c r="DO12" s="253">
        <f>+($D12/30)*[1]C_Acquisto!DO12</f>
        <v>0</v>
      </c>
      <c r="DP12" s="253">
        <f>+($D12/30)*[1]C_Acquisto!DP12</f>
        <v>0</v>
      </c>
      <c r="DQ12" s="253">
        <f>+($D12/30)*[1]C_Acquisto!DQ12</f>
        <v>0</v>
      </c>
      <c r="DR12" s="253">
        <f>+($D12/30)*[1]C_Acquisto!DR12</f>
        <v>0</v>
      </c>
      <c r="DS12" s="253">
        <f>+($D12/30)*[1]C_Acquisto!DS12</f>
        <v>0</v>
      </c>
      <c r="DT12" s="253">
        <f>+($D12/30)*[1]C_Acquisto!DT12</f>
        <v>0</v>
      </c>
      <c r="DU12" s="253">
        <f>+($D12/30)*[1]C_Acquisto!DU12</f>
        <v>0</v>
      </c>
      <c r="DV12" s="253">
        <f>+($D12/30)*[1]C_Acquisto!DV12</f>
        <v>0</v>
      </c>
      <c r="DW12" s="253">
        <f>+($D12/30)*[1]C_Acquisto!DW12</f>
        <v>0</v>
      </c>
    </row>
    <row r="13" spans="1:127" ht="15.6" thickTop="1" thickBot="1">
      <c r="C13" s="316" t="str">
        <f>+[1]I_Vendite!C11</f>
        <v>Prodotto/Servizio 8</v>
      </c>
      <c r="D13" s="335">
        <f>+[1]I_Vendite!F11</f>
        <v>0</v>
      </c>
      <c r="H13" s="253">
        <f>+($D13/30)*[1]C_Acquisto!H13</f>
        <v>0</v>
      </c>
      <c r="I13" s="253">
        <f>+($D13/30)*[1]C_Acquisto!I13</f>
        <v>0</v>
      </c>
      <c r="J13" s="253">
        <f>+($D13/30)*[1]C_Acquisto!J13</f>
        <v>0</v>
      </c>
      <c r="K13" s="253">
        <f>+($D13/30)*[1]C_Acquisto!K13</f>
        <v>0</v>
      </c>
      <c r="L13" s="253">
        <f>+($D13/30)*[1]C_Acquisto!L13</f>
        <v>0</v>
      </c>
      <c r="M13" s="253">
        <f>+($D13/30)*[1]C_Acquisto!M13</f>
        <v>0</v>
      </c>
      <c r="N13" s="253">
        <f>+($D13/30)*[1]C_Acquisto!N13</f>
        <v>0</v>
      </c>
      <c r="O13" s="253">
        <f>+($D13/30)*[1]C_Acquisto!O13</f>
        <v>0</v>
      </c>
      <c r="P13" s="253">
        <f>+($D13/30)*[1]C_Acquisto!P13</f>
        <v>0</v>
      </c>
      <c r="Q13" s="253">
        <f>+($D13/30)*[1]C_Acquisto!Q13</f>
        <v>0</v>
      </c>
      <c r="R13" s="253">
        <f>+($D13/30)*[1]C_Acquisto!R13</f>
        <v>0</v>
      </c>
      <c r="S13" s="253">
        <f>+($D13/30)*[1]C_Acquisto!S13</f>
        <v>0</v>
      </c>
      <c r="T13" s="253">
        <f>+($D13/30)*[1]C_Acquisto!T13</f>
        <v>0</v>
      </c>
      <c r="U13" s="253">
        <f>+($D13/30)*[1]C_Acquisto!U13</f>
        <v>0</v>
      </c>
      <c r="V13" s="253">
        <f>+($D13/30)*[1]C_Acquisto!V13</f>
        <v>0</v>
      </c>
      <c r="W13" s="253">
        <f>+($D13/30)*[1]C_Acquisto!W13</f>
        <v>0</v>
      </c>
      <c r="X13" s="253">
        <f>+($D13/30)*[1]C_Acquisto!X13</f>
        <v>0</v>
      </c>
      <c r="Y13" s="253">
        <f>+($D13/30)*[1]C_Acquisto!Y13</f>
        <v>0</v>
      </c>
      <c r="Z13" s="253">
        <f>+($D13/30)*[1]C_Acquisto!Z13</f>
        <v>0</v>
      </c>
      <c r="AA13" s="253">
        <f>+($D13/30)*[1]C_Acquisto!AA13</f>
        <v>0</v>
      </c>
      <c r="AB13" s="253">
        <f>+($D13/30)*[1]C_Acquisto!AB13</f>
        <v>0</v>
      </c>
      <c r="AC13" s="253">
        <f>+($D13/30)*[1]C_Acquisto!AC13</f>
        <v>0</v>
      </c>
      <c r="AD13" s="253">
        <f>+($D13/30)*[1]C_Acquisto!AD13</f>
        <v>0</v>
      </c>
      <c r="AE13" s="253">
        <f>+($D13/30)*[1]C_Acquisto!AE13</f>
        <v>0</v>
      </c>
      <c r="AF13" s="253">
        <f>+($D13/30)*[1]C_Acquisto!AF13</f>
        <v>0</v>
      </c>
      <c r="AG13" s="253">
        <f>+($D13/30)*[1]C_Acquisto!AG13</f>
        <v>0</v>
      </c>
      <c r="AH13" s="253">
        <f>+($D13/30)*[1]C_Acquisto!AH13</f>
        <v>0</v>
      </c>
      <c r="AI13" s="253">
        <f>+($D13/30)*[1]C_Acquisto!AI13</f>
        <v>0</v>
      </c>
      <c r="AJ13" s="253">
        <f>+($D13/30)*[1]C_Acquisto!AJ13</f>
        <v>0</v>
      </c>
      <c r="AK13" s="253">
        <f>+($D13/30)*[1]C_Acquisto!AK13</f>
        <v>0</v>
      </c>
      <c r="AL13" s="253">
        <f>+($D13/30)*[1]C_Acquisto!AL13</f>
        <v>0</v>
      </c>
      <c r="AM13" s="253">
        <f>+($D13/30)*[1]C_Acquisto!AM13</f>
        <v>0</v>
      </c>
      <c r="AN13" s="253">
        <f>+($D13/30)*[1]C_Acquisto!AN13</f>
        <v>0</v>
      </c>
      <c r="AO13" s="253">
        <f>+($D13/30)*[1]C_Acquisto!AO13</f>
        <v>0</v>
      </c>
      <c r="AP13" s="253">
        <f>+($D13/30)*[1]C_Acquisto!AP13</f>
        <v>0</v>
      </c>
      <c r="AQ13" s="253">
        <f>+($D13/30)*[1]C_Acquisto!AQ13</f>
        <v>0</v>
      </c>
      <c r="AR13" s="253">
        <f>+($D13/30)*[1]C_Acquisto!AR13</f>
        <v>0</v>
      </c>
      <c r="AS13" s="253">
        <f>+($D13/30)*[1]C_Acquisto!AS13</f>
        <v>0</v>
      </c>
      <c r="AT13" s="253">
        <f>+($D13/30)*[1]C_Acquisto!AT13</f>
        <v>0</v>
      </c>
      <c r="AU13" s="253">
        <f>+($D13/30)*[1]C_Acquisto!AU13</f>
        <v>0</v>
      </c>
      <c r="AV13" s="253">
        <f>+($D13/30)*[1]C_Acquisto!AV13</f>
        <v>0</v>
      </c>
      <c r="AW13" s="253">
        <f>+($D13/30)*[1]C_Acquisto!AW13</f>
        <v>0</v>
      </c>
      <c r="AX13" s="253">
        <f>+($D13/30)*[1]C_Acquisto!AX13</f>
        <v>0</v>
      </c>
      <c r="AY13" s="253">
        <f>+($D13/30)*[1]C_Acquisto!AY13</f>
        <v>0</v>
      </c>
      <c r="AZ13" s="253">
        <f>+($D13/30)*[1]C_Acquisto!AZ13</f>
        <v>0</v>
      </c>
      <c r="BA13" s="253">
        <f>+($D13/30)*[1]C_Acquisto!BA13</f>
        <v>0</v>
      </c>
      <c r="BB13" s="253">
        <f>+($D13/30)*[1]C_Acquisto!BB13</f>
        <v>0</v>
      </c>
      <c r="BC13" s="253">
        <f>+($D13/30)*[1]C_Acquisto!BC13</f>
        <v>0</v>
      </c>
      <c r="BD13" s="253">
        <f>+($D13/30)*[1]C_Acquisto!BD13</f>
        <v>0</v>
      </c>
      <c r="BE13" s="253">
        <f>+($D13/30)*[1]C_Acquisto!BE13</f>
        <v>0</v>
      </c>
      <c r="BF13" s="253">
        <f>+($D13/30)*[1]C_Acquisto!BF13</f>
        <v>0</v>
      </c>
      <c r="BG13" s="253">
        <f>+($D13/30)*[1]C_Acquisto!BG13</f>
        <v>0</v>
      </c>
      <c r="BH13" s="253">
        <f>+($D13/30)*[1]C_Acquisto!BH13</f>
        <v>0</v>
      </c>
      <c r="BI13" s="253">
        <f>+($D13/30)*[1]C_Acquisto!BI13</f>
        <v>0</v>
      </c>
      <c r="BJ13" s="253">
        <f>+($D13/30)*[1]C_Acquisto!BJ13</f>
        <v>0</v>
      </c>
      <c r="BK13" s="253">
        <f>+($D13/30)*[1]C_Acquisto!BK13</f>
        <v>0</v>
      </c>
      <c r="BL13" s="253">
        <f>+($D13/30)*[1]C_Acquisto!BL13</f>
        <v>0</v>
      </c>
      <c r="BM13" s="253">
        <f>+($D13/30)*[1]C_Acquisto!BM13</f>
        <v>0</v>
      </c>
      <c r="BN13" s="253">
        <f>+($D13/30)*[1]C_Acquisto!BN13</f>
        <v>0</v>
      </c>
      <c r="BO13" s="253">
        <f>+($D13/30)*[1]C_Acquisto!BO13</f>
        <v>0</v>
      </c>
      <c r="BP13" s="253">
        <f>+($D13/30)*[1]C_Acquisto!BP13</f>
        <v>0</v>
      </c>
      <c r="BQ13" s="253">
        <f>+($D13/30)*[1]C_Acquisto!BQ13</f>
        <v>0</v>
      </c>
      <c r="BR13" s="253">
        <f>+($D13/30)*[1]C_Acquisto!BR13</f>
        <v>0</v>
      </c>
      <c r="BS13" s="253">
        <f>+($D13/30)*[1]C_Acquisto!BS13</f>
        <v>0</v>
      </c>
      <c r="BT13" s="253">
        <f>+($D13/30)*[1]C_Acquisto!BT13</f>
        <v>0</v>
      </c>
      <c r="BU13" s="253">
        <f>+($D13/30)*[1]C_Acquisto!BU13</f>
        <v>0</v>
      </c>
      <c r="BV13" s="253">
        <f>+($D13/30)*[1]C_Acquisto!BV13</f>
        <v>0</v>
      </c>
      <c r="BW13" s="253">
        <f>+($D13/30)*[1]C_Acquisto!BW13</f>
        <v>0</v>
      </c>
      <c r="BX13" s="253">
        <f>+($D13/30)*[1]C_Acquisto!BX13</f>
        <v>0</v>
      </c>
      <c r="BY13" s="253">
        <f>+($D13/30)*[1]C_Acquisto!BY13</f>
        <v>0</v>
      </c>
      <c r="BZ13" s="253">
        <f>+($D13/30)*[1]C_Acquisto!BZ13</f>
        <v>0</v>
      </c>
      <c r="CA13" s="253">
        <f>+($D13/30)*[1]C_Acquisto!CA13</f>
        <v>0</v>
      </c>
      <c r="CB13" s="253">
        <f>+($D13/30)*[1]C_Acquisto!CB13</f>
        <v>0</v>
      </c>
      <c r="CC13" s="253">
        <f>+($D13/30)*[1]C_Acquisto!CC13</f>
        <v>0</v>
      </c>
      <c r="CD13" s="253">
        <f>+($D13/30)*[1]C_Acquisto!CD13</f>
        <v>0</v>
      </c>
      <c r="CE13" s="253">
        <f>+($D13/30)*[1]C_Acquisto!CE13</f>
        <v>0</v>
      </c>
      <c r="CF13" s="253">
        <f>+($D13/30)*[1]C_Acquisto!CF13</f>
        <v>0</v>
      </c>
      <c r="CG13" s="253">
        <f>+($D13/30)*[1]C_Acquisto!CG13</f>
        <v>0</v>
      </c>
      <c r="CH13" s="253">
        <f>+($D13/30)*[1]C_Acquisto!CH13</f>
        <v>0</v>
      </c>
      <c r="CI13" s="253">
        <f>+($D13/30)*[1]C_Acquisto!CI13</f>
        <v>0</v>
      </c>
      <c r="CJ13" s="253">
        <f>+($D13/30)*[1]C_Acquisto!CJ13</f>
        <v>0</v>
      </c>
      <c r="CK13" s="253">
        <f>+($D13/30)*[1]C_Acquisto!CK13</f>
        <v>0</v>
      </c>
      <c r="CL13" s="253">
        <f>+($D13/30)*[1]C_Acquisto!CL13</f>
        <v>0</v>
      </c>
      <c r="CM13" s="253">
        <f>+($D13/30)*[1]C_Acquisto!CM13</f>
        <v>0</v>
      </c>
      <c r="CN13" s="253">
        <f>+($D13/30)*[1]C_Acquisto!CN13</f>
        <v>0</v>
      </c>
      <c r="CO13" s="253">
        <f>+($D13/30)*[1]C_Acquisto!CO13</f>
        <v>0</v>
      </c>
      <c r="CP13" s="253">
        <f>+($D13/30)*[1]C_Acquisto!CP13</f>
        <v>0</v>
      </c>
      <c r="CQ13" s="253">
        <f>+($D13/30)*[1]C_Acquisto!CQ13</f>
        <v>0</v>
      </c>
      <c r="CR13" s="253">
        <f>+($D13/30)*[1]C_Acquisto!CR13</f>
        <v>0</v>
      </c>
      <c r="CS13" s="253">
        <f>+($D13/30)*[1]C_Acquisto!CS13</f>
        <v>0</v>
      </c>
      <c r="CT13" s="253">
        <f>+($D13/30)*[1]C_Acquisto!CT13</f>
        <v>0</v>
      </c>
      <c r="CU13" s="253">
        <f>+($D13/30)*[1]C_Acquisto!CU13</f>
        <v>0</v>
      </c>
      <c r="CV13" s="253">
        <f>+($D13/30)*[1]C_Acquisto!CV13</f>
        <v>0</v>
      </c>
      <c r="CW13" s="253">
        <f>+($D13/30)*[1]C_Acquisto!CW13</f>
        <v>0</v>
      </c>
      <c r="CX13" s="253">
        <f>+($D13/30)*[1]C_Acquisto!CX13</f>
        <v>0</v>
      </c>
      <c r="CY13" s="253">
        <f>+($D13/30)*[1]C_Acquisto!CY13</f>
        <v>0</v>
      </c>
      <c r="CZ13" s="253">
        <f>+($D13/30)*[1]C_Acquisto!CZ13</f>
        <v>0</v>
      </c>
      <c r="DA13" s="253">
        <f>+($D13/30)*[1]C_Acquisto!DA13</f>
        <v>0</v>
      </c>
      <c r="DB13" s="253">
        <f>+($D13/30)*[1]C_Acquisto!DB13</f>
        <v>0</v>
      </c>
      <c r="DC13" s="253">
        <f>+($D13/30)*[1]C_Acquisto!DC13</f>
        <v>0</v>
      </c>
      <c r="DD13" s="253">
        <f>+($D13/30)*[1]C_Acquisto!DD13</f>
        <v>0</v>
      </c>
      <c r="DE13" s="253">
        <f>+($D13/30)*[1]C_Acquisto!DE13</f>
        <v>0</v>
      </c>
      <c r="DF13" s="253">
        <f>+($D13/30)*[1]C_Acquisto!DF13</f>
        <v>0</v>
      </c>
      <c r="DG13" s="253">
        <f>+($D13/30)*[1]C_Acquisto!DG13</f>
        <v>0</v>
      </c>
      <c r="DH13" s="253">
        <f>+($D13/30)*[1]C_Acquisto!DH13</f>
        <v>0</v>
      </c>
      <c r="DI13" s="253">
        <f>+($D13/30)*[1]C_Acquisto!DI13</f>
        <v>0</v>
      </c>
      <c r="DJ13" s="253">
        <f>+($D13/30)*[1]C_Acquisto!DJ13</f>
        <v>0</v>
      </c>
      <c r="DK13" s="253">
        <f>+($D13/30)*[1]C_Acquisto!DK13</f>
        <v>0</v>
      </c>
      <c r="DL13" s="253">
        <f>+($D13/30)*[1]C_Acquisto!DL13</f>
        <v>0</v>
      </c>
      <c r="DM13" s="253">
        <f>+($D13/30)*[1]C_Acquisto!DM13</f>
        <v>0</v>
      </c>
      <c r="DN13" s="253">
        <f>+($D13/30)*[1]C_Acquisto!DN13</f>
        <v>0</v>
      </c>
      <c r="DO13" s="253">
        <f>+($D13/30)*[1]C_Acquisto!DO13</f>
        <v>0</v>
      </c>
      <c r="DP13" s="253">
        <f>+($D13/30)*[1]C_Acquisto!DP13</f>
        <v>0</v>
      </c>
      <c r="DQ13" s="253">
        <f>+($D13/30)*[1]C_Acquisto!DQ13</f>
        <v>0</v>
      </c>
      <c r="DR13" s="253">
        <f>+($D13/30)*[1]C_Acquisto!DR13</f>
        <v>0</v>
      </c>
      <c r="DS13" s="253">
        <f>+($D13/30)*[1]C_Acquisto!DS13</f>
        <v>0</v>
      </c>
      <c r="DT13" s="253">
        <f>+($D13/30)*[1]C_Acquisto!DT13</f>
        <v>0</v>
      </c>
      <c r="DU13" s="253">
        <f>+($D13/30)*[1]C_Acquisto!DU13</f>
        <v>0</v>
      </c>
      <c r="DV13" s="253">
        <f>+($D13/30)*[1]C_Acquisto!DV13</f>
        <v>0</v>
      </c>
      <c r="DW13" s="253">
        <f>+($D13/30)*[1]C_Acquisto!DW13</f>
        <v>0</v>
      </c>
    </row>
    <row r="14" spans="1:127" ht="15.6" thickTop="1" thickBot="1">
      <c r="C14" s="316" t="str">
        <f>+[1]I_Vendite!C12</f>
        <v>Prodotto/Servizio 9</v>
      </c>
      <c r="D14" s="335">
        <f>+[1]I_Vendite!F12</f>
        <v>0</v>
      </c>
      <c r="H14" s="253">
        <f>+($D14/30)*[1]C_Acquisto!H14</f>
        <v>0</v>
      </c>
      <c r="I14" s="253">
        <f>+($D14/30)*[1]C_Acquisto!I14</f>
        <v>0</v>
      </c>
      <c r="J14" s="253">
        <f>+($D14/30)*[1]C_Acquisto!J14</f>
        <v>0</v>
      </c>
      <c r="K14" s="253">
        <f>+($D14/30)*[1]C_Acquisto!K14</f>
        <v>0</v>
      </c>
      <c r="L14" s="253">
        <f>+($D14/30)*[1]C_Acquisto!L14</f>
        <v>0</v>
      </c>
      <c r="M14" s="253">
        <f>+($D14/30)*[1]C_Acquisto!M14</f>
        <v>0</v>
      </c>
      <c r="N14" s="253">
        <f>+($D14/30)*[1]C_Acquisto!N14</f>
        <v>0</v>
      </c>
      <c r="O14" s="253">
        <f>+($D14/30)*[1]C_Acquisto!O14</f>
        <v>0</v>
      </c>
      <c r="P14" s="253">
        <f>+($D14/30)*[1]C_Acquisto!P14</f>
        <v>0</v>
      </c>
      <c r="Q14" s="253">
        <f>+($D14/30)*[1]C_Acquisto!Q14</f>
        <v>0</v>
      </c>
      <c r="R14" s="253">
        <f>+($D14/30)*[1]C_Acquisto!R14</f>
        <v>0</v>
      </c>
      <c r="S14" s="253">
        <f>+($D14/30)*[1]C_Acquisto!S14</f>
        <v>0</v>
      </c>
      <c r="T14" s="253">
        <f>+($D14/30)*[1]C_Acquisto!T14</f>
        <v>0</v>
      </c>
      <c r="U14" s="253">
        <f>+($D14/30)*[1]C_Acquisto!U14</f>
        <v>0</v>
      </c>
      <c r="V14" s="253">
        <f>+($D14/30)*[1]C_Acquisto!V14</f>
        <v>0</v>
      </c>
      <c r="W14" s="253">
        <f>+($D14/30)*[1]C_Acquisto!W14</f>
        <v>0</v>
      </c>
      <c r="X14" s="253">
        <f>+($D14/30)*[1]C_Acquisto!X14</f>
        <v>0</v>
      </c>
      <c r="Y14" s="253">
        <f>+($D14/30)*[1]C_Acquisto!Y14</f>
        <v>0</v>
      </c>
      <c r="Z14" s="253">
        <f>+($D14/30)*[1]C_Acquisto!Z14</f>
        <v>0</v>
      </c>
      <c r="AA14" s="253">
        <f>+($D14/30)*[1]C_Acquisto!AA14</f>
        <v>0</v>
      </c>
      <c r="AB14" s="253">
        <f>+($D14/30)*[1]C_Acquisto!AB14</f>
        <v>0</v>
      </c>
      <c r="AC14" s="253">
        <f>+($D14/30)*[1]C_Acquisto!AC14</f>
        <v>0</v>
      </c>
      <c r="AD14" s="253">
        <f>+($D14/30)*[1]C_Acquisto!AD14</f>
        <v>0</v>
      </c>
      <c r="AE14" s="253">
        <f>+($D14/30)*[1]C_Acquisto!AE14</f>
        <v>0</v>
      </c>
      <c r="AF14" s="253">
        <f>+($D14/30)*[1]C_Acquisto!AF14</f>
        <v>0</v>
      </c>
      <c r="AG14" s="253">
        <f>+($D14/30)*[1]C_Acquisto!AG14</f>
        <v>0</v>
      </c>
      <c r="AH14" s="253">
        <f>+($D14/30)*[1]C_Acquisto!AH14</f>
        <v>0</v>
      </c>
      <c r="AI14" s="253">
        <f>+($D14/30)*[1]C_Acquisto!AI14</f>
        <v>0</v>
      </c>
      <c r="AJ14" s="253">
        <f>+($D14/30)*[1]C_Acquisto!AJ14</f>
        <v>0</v>
      </c>
      <c r="AK14" s="253">
        <f>+($D14/30)*[1]C_Acquisto!AK14</f>
        <v>0</v>
      </c>
      <c r="AL14" s="253">
        <f>+($D14/30)*[1]C_Acquisto!AL14</f>
        <v>0</v>
      </c>
      <c r="AM14" s="253">
        <f>+($D14/30)*[1]C_Acquisto!AM14</f>
        <v>0</v>
      </c>
      <c r="AN14" s="253">
        <f>+($D14/30)*[1]C_Acquisto!AN14</f>
        <v>0</v>
      </c>
      <c r="AO14" s="253">
        <f>+($D14/30)*[1]C_Acquisto!AO14</f>
        <v>0</v>
      </c>
      <c r="AP14" s="253">
        <f>+($D14/30)*[1]C_Acquisto!AP14</f>
        <v>0</v>
      </c>
      <c r="AQ14" s="253">
        <f>+($D14/30)*[1]C_Acquisto!AQ14</f>
        <v>0</v>
      </c>
      <c r="AR14" s="253">
        <f>+($D14/30)*[1]C_Acquisto!AR14</f>
        <v>0</v>
      </c>
      <c r="AS14" s="253">
        <f>+($D14/30)*[1]C_Acquisto!AS14</f>
        <v>0</v>
      </c>
      <c r="AT14" s="253">
        <f>+($D14/30)*[1]C_Acquisto!AT14</f>
        <v>0</v>
      </c>
      <c r="AU14" s="253">
        <f>+($D14/30)*[1]C_Acquisto!AU14</f>
        <v>0</v>
      </c>
      <c r="AV14" s="253">
        <f>+($D14/30)*[1]C_Acquisto!AV14</f>
        <v>0</v>
      </c>
      <c r="AW14" s="253">
        <f>+($D14/30)*[1]C_Acquisto!AW14</f>
        <v>0</v>
      </c>
      <c r="AX14" s="253">
        <f>+($D14/30)*[1]C_Acquisto!AX14</f>
        <v>0</v>
      </c>
      <c r="AY14" s="253">
        <f>+($D14/30)*[1]C_Acquisto!AY14</f>
        <v>0</v>
      </c>
      <c r="AZ14" s="253">
        <f>+($D14/30)*[1]C_Acquisto!AZ14</f>
        <v>0</v>
      </c>
      <c r="BA14" s="253">
        <f>+($D14/30)*[1]C_Acquisto!BA14</f>
        <v>0</v>
      </c>
      <c r="BB14" s="253">
        <f>+($D14/30)*[1]C_Acquisto!BB14</f>
        <v>0</v>
      </c>
      <c r="BC14" s="253">
        <f>+($D14/30)*[1]C_Acquisto!BC14</f>
        <v>0</v>
      </c>
      <c r="BD14" s="253">
        <f>+($D14/30)*[1]C_Acquisto!BD14</f>
        <v>0</v>
      </c>
      <c r="BE14" s="253">
        <f>+($D14/30)*[1]C_Acquisto!BE14</f>
        <v>0</v>
      </c>
      <c r="BF14" s="253">
        <f>+($D14/30)*[1]C_Acquisto!BF14</f>
        <v>0</v>
      </c>
      <c r="BG14" s="253">
        <f>+($D14/30)*[1]C_Acquisto!BG14</f>
        <v>0</v>
      </c>
      <c r="BH14" s="253">
        <f>+($D14/30)*[1]C_Acquisto!BH14</f>
        <v>0</v>
      </c>
      <c r="BI14" s="253">
        <f>+($D14/30)*[1]C_Acquisto!BI14</f>
        <v>0</v>
      </c>
      <c r="BJ14" s="253">
        <f>+($D14/30)*[1]C_Acquisto!BJ14</f>
        <v>0</v>
      </c>
      <c r="BK14" s="253">
        <f>+($D14/30)*[1]C_Acquisto!BK14</f>
        <v>0</v>
      </c>
      <c r="BL14" s="253">
        <f>+($D14/30)*[1]C_Acquisto!BL14</f>
        <v>0</v>
      </c>
      <c r="BM14" s="253">
        <f>+($D14/30)*[1]C_Acquisto!BM14</f>
        <v>0</v>
      </c>
      <c r="BN14" s="253">
        <f>+($D14/30)*[1]C_Acquisto!BN14</f>
        <v>0</v>
      </c>
      <c r="BO14" s="253">
        <f>+($D14/30)*[1]C_Acquisto!BO14</f>
        <v>0</v>
      </c>
      <c r="BP14" s="253">
        <f>+($D14/30)*[1]C_Acquisto!BP14</f>
        <v>0</v>
      </c>
      <c r="BQ14" s="253">
        <f>+($D14/30)*[1]C_Acquisto!BQ14</f>
        <v>0</v>
      </c>
      <c r="BR14" s="253">
        <f>+($D14/30)*[1]C_Acquisto!BR14</f>
        <v>0</v>
      </c>
      <c r="BS14" s="253">
        <f>+($D14/30)*[1]C_Acquisto!BS14</f>
        <v>0</v>
      </c>
      <c r="BT14" s="253">
        <f>+($D14/30)*[1]C_Acquisto!BT14</f>
        <v>0</v>
      </c>
      <c r="BU14" s="253">
        <f>+($D14/30)*[1]C_Acquisto!BU14</f>
        <v>0</v>
      </c>
      <c r="BV14" s="253">
        <f>+($D14/30)*[1]C_Acquisto!BV14</f>
        <v>0</v>
      </c>
      <c r="BW14" s="253">
        <f>+($D14/30)*[1]C_Acquisto!BW14</f>
        <v>0</v>
      </c>
      <c r="BX14" s="253">
        <f>+($D14/30)*[1]C_Acquisto!BX14</f>
        <v>0</v>
      </c>
      <c r="BY14" s="253">
        <f>+($D14/30)*[1]C_Acquisto!BY14</f>
        <v>0</v>
      </c>
      <c r="BZ14" s="253">
        <f>+($D14/30)*[1]C_Acquisto!BZ14</f>
        <v>0</v>
      </c>
      <c r="CA14" s="253">
        <f>+($D14/30)*[1]C_Acquisto!CA14</f>
        <v>0</v>
      </c>
      <c r="CB14" s="253">
        <f>+($D14/30)*[1]C_Acquisto!CB14</f>
        <v>0</v>
      </c>
      <c r="CC14" s="253">
        <f>+($D14/30)*[1]C_Acquisto!CC14</f>
        <v>0</v>
      </c>
      <c r="CD14" s="253">
        <f>+($D14/30)*[1]C_Acquisto!CD14</f>
        <v>0</v>
      </c>
      <c r="CE14" s="253">
        <f>+($D14/30)*[1]C_Acquisto!CE14</f>
        <v>0</v>
      </c>
      <c r="CF14" s="253">
        <f>+($D14/30)*[1]C_Acquisto!CF14</f>
        <v>0</v>
      </c>
      <c r="CG14" s="253">
        <f>+($D14/30)*[1]C_Acquisto!CG14</f>
        <v>0</v>
      </c>
      <c r="CH14" s="253">
        <f>+($D14/30)*[1]C_Acquisto!CH14</f>
        <v>0</v>
      </c>
      <c r="CI14" s="253">
        <f>+($D14/30)*[1]C_Acquisto!CI14</f>
        <v>0</v>
      </c>
      <c r="CJ14" s="253">
        <f>+($D14/30)*[1]C_Acquisto!CJ14</f>
        <v>0</v>
      </c>
      <c r="CK14" s="253">
        <f>+($D14/30)*[1]C_Acquisto!CK14</f>
        <v>0</v>
      </c>
      <c r="CL14" s="253">
        <f>+($D14/30)*[1]C_Acquisto!CL14</f>
        <v>0</v>
      </c>
      <c r="CM14" s="253">
        <f>+($D14/30)*[1]C_Acquisto!CM14</f>
        <v>0</v>
      </c>
      <c r="CN14" s="253">
        <f>+($D14/30)*[1]C_Acquisto!CN14</f>
        <v>0</v>
      </c>
      <c r="CO14" s="253">
        <f>+($D14/30)*[1]C_Acquisto!CO14</f>
        <v>0</v>
      </c>
      <c r="CP14" s="253">
        <f>+($D14/30)*[1]C_Acquisto!CP14</f>
        <v>0</v>
      </c>
      <c r="CQ14" s="253">
        <f>+($D14/30)*[1]C_Acquisto!CQ14</f>
        <v>0</v>
      </c>
      <c r="CR14" s="253">
        <f>+($D14/30)*[1]C_Acquisto!CR14</f>
        <v>0</v>
      </c>
      <c r="CS14" s="253">
        <f>+($D14/30)*[1]C_Acquisto!CS14</f>
        <v>0</v>
      </c>
      <c r="CT14" s="253">
        <f>+($D14/30)*[1]C_Acquisto!CT14</f>
        <v>0</v>
      </c>
      <c r="CU14" s="253">
        <f>+($D14/30)*[1]C_Acquisto!CU14</f>
        <v>0</v>
      </c>
      <c r="CV14" s="253">
        <f>+($D14/30)*[1]C_Acquisto!CV14</f>
        <v>0</v>
      </c>
      <c r="CW14" s="253">
        <f>+($D14/30)*[1]C_Acquisto!CW14</f>
        <v>0</v>
      </c>
      <c r="CX14" s="253">
        <f>+($D14/30)*[1]C_Acquisto!CX14</f>
        <v>0</v>
      </c>
      <c r="CY14" s="253">
        <f>+($D14/30)*[1]C_Acquisto!CY14</f>
        <v>0</v>
      </c>
      <c r="CZ14" s="253">
        <f>+($D14/30)*[1]C_Acquisto!CZ14</f>
        <v>0</v>
      </c>
      <c r="DA14" s="253">
        <f>+($D14/30)*[1]C_Acquisto!DA14</f>
        <v>0</v>
      </c>
      <c r="DB14" s="253">
        <f>+($D14/30)*[1]C_Acquisto!DB14</f>
        <v>0</v>
      </c>
      <c r="DC14" s="253">
        <f>+($D14/30)*[1]C_Acquisto!DC14</f>
        <v>0</v>
      </c>
      <c r="DD14" s="253">
        <f>+($D14/30)*[1]C_Acquisto!DD14</f>
        <v>0</v>
      </c>
      <c r="DE14" s="253">
        <f>+($D14/30)*[1]C_Acquisto!DE14</f>
        <v>0</v>
      </c>
      <c r="DF14" s="253">
        <f>+($D14/30)*[1]C_Acquisto!DF14</f>
        <v>0</v>
      </c>
      <c r="DG14" s="253">
        <f>+($D14/30)*[1]C_Acquisto!DG14</f>
        <v>0</v>
      </c>
      <c r="DH14" s="253">
        <f>+($D14/30)*[1]C_Acquisto!DH14</f>
        <v>0</v>
      </c>
      <c r="DI14" s="253">
        <f>+($D14/30)*[1]C_Acquisto!DI14</f>
        <v>0</v>
      </c>
      <c r="DJ14" s="253">
        <f>+($D14/30)*[1]C_Acquisto!DJ14</f>
        <v>0</v>
      </c>
      <c r="DK14" s="253">
        <f>+($D14/30)*[1]C_Acquisto!DK14</f>
        <v>0</v>
      </c>
      <c r="DL14" s="253">
        <f>+($D14/30)*[1]C_Acquisto!DL14</f>
        <v>0</v>
      </c>
      <c r="DM14" s="253">
        <f>+($D14/30)*[1]C_Acquisto!DM14</f>
        <v>0</v>
      </c>
      <c r="DN14" s="253">
        <f>+($D14/30)*[1]C_Acquisto!DN14</f>
        <v>0</v>
      </c>
      <c r="DO14" s="253">
        <f>+($D14/30)*[1]C_Acquisto!DO14</f>
        <v>0</v>
      </c>
      <c r="DP14" s="253">
        <f>+($D14/30)*[1]C_Acquisto!DP14</f>
        <v>0</v>
      </c>
      <c r="DQ14" s="253">
        <f>+($D14/30)*[1]C_Acquisto!DQ14</f>
        <v>0</v>
      </c>
      <c r="DR14" s="253">
        <f>+($D14/30)*[1]C_Acquisto!DR14</f>
        <v>0</v>
      </c>
      <c r="DS14" s="253">
        <f>+($D14/30)*[1]C_Acquisto!DS14</f>
        <v>0</v>
      </c>
      <c r="DT14" s="253">
        <f>+($D14/30)*[1]C_Acquisto!DT14</f>
        <v>0</v>
      </c>
      <c r="DU14" s="253">
        <f>+($D14/30)*[1]C_Acquisto!DU14</f>
        <v>0</v>
      </c>
      <c r="DV14" s="253">
        <f>+($D14/30)*[1]C_Acquisto!DV14</f>
        <v>0</v>
      </c>
      <c r="DW14" s="253">
        <f>+($D14/30)*[1]C_Acquisto!DW14</f>
        <v>0</v>
      </c>
    </row>
    <row r="15" spans="1:127" ht="15.6" thickTop="1" thickBot="1">
      <c r="C15" s="316" t="str">
        <f>+[1]I_Vendite!C13</f>
        <v>Prodotto/Servizio 10</v>
      </c>
      <c r="D15" s="335">
        <f>+[1]I_Vendite!F13</f>
        <v>0</v>
      </c>
      <c r="H15" s="253">
        <f>+($D15/30)*[1]C_Acquisto!H15</f>
        <v>0</v>
      </c>
      <c r="I15" s="253">
        <f>+($D15/30)*[1]C_Acquisto!I15</f>
        <v>0</v>
      </c>
      <c r="J15" s="253">
        <f>+($D15/30)*[1]C_Acquisto!J15</f>
        <v>0</v>
      </c>
      <c r="K15" s="253">
        <f>+($D15/30)*[1]C_Acquisto!K15</f>
        <v>0</v>
      </c>
      <c r="L15" s="253">
        <f>+($D15/30)*[1]C_Acquisto!L15</f>
        <v>0</v>
      </c>
      <c r="M15" s="253">
        <f>+($D15/30)*[1]C_Acquisto!M15</f>
        <v>0</v>
      </c>
      <c r="N15" s="253">
        <f>+($D15/30)*[1]C_Acquisto!N15</f>
        <v>0</v>
      </c>
      <c r="O15" s="253">
        <f>+($D15/30)*[1]C_Acquisto!O15</f>
        <v>0</v>
      </c>
      <c r="P15" s="253">
        <f>+($D15/30)*[1]C_Acquisto!P15</f>
        <v>0</v>
      </c>
      <c r="Q15" s="253">
        <f>+($D15/30)*[1]C_Acquisto!Q15</f>
        <v>0</v>
      </c>
      <c r="R15" s="253">
        <f>+($D15/30)*[1]C_Acquisto!R15</f>
        <v>0</v>
      </c>
      <c r="S15" s="253">
        <f>+($D15/30)*[1]C_Acquisto!S15</f>
        <v>0</v>
      </c>
      <c r="T15" s="253">
        <f>+($D15/30)*[1]C_Acquisto!T15</f>
        <v>0</v>
      </c>
      <c r="U15" s="253">
        <f>+($D15/30)*[1]C_Acquisto!U15</f>
        <v>0</v>
      </c>
      <c r="V15" s="253">
        <f>+($D15/30)*[1]C_Acquisto!V15</f>
        <v>0</v>
      </c>
      <c r="W15" s="253">
        <f>+($D15/30)*[1]C_Acquisto!W15</f>
        <v>0</v>
      </c>
      <c r="X15" s="253">
        <f>+($D15/30)*[1]C_Acquisto!X15</f>
        <v>0</v>
      </c>
      <c r="Y15" s="253">
        <f>+($D15/30)*[1]C_Acquisto!Y15</f>
        <v>0</v>
      </c>
      <c r="Z15" s="253">
        <f>+($D15/30)*[1]C_Acquisto!Z15</f>
        <v>0</v>
      </c>
      <c r="AA15" s="253">
        <f>+($D15/30)*[1]C_Acquisto!AA15</f>
        <v>0</v>
      </c>
      <c r="AB15" s="253">
        <f>+($D15/30)*[1]C_Acquisto!AB15</f>
        <v>0</v>
      </c>
      <c r="AC15" s="253">
        <f>+($D15/30)*[1]C_Acquisto!AC15</f>
        <v>0</v>
      </c>
      <c r="AD15" s="253">
        <f>+($D15/30)*[1]C_Acquisto!AD15</f>
        <v>0</v>
      </c>
      <c r="AE15" s="253">
        <f>+($D15/30)*[1]C_Acquisto!AE15</f>
        <v>0</v>
      </c>
      <c r="AF15" s="253">
        <f>+($D15/30)*[1]C_Acquisto!AF15</f>
        <v>0</v>
      </c>
      <c r="AG15" s="253">
        <f>+($D15/30)*[1]C_Acquisto!AG15</f>
        <v>0</v>
      </c>
      <c r="AH15" s="253">
        <f>+($D15/30)*[1]C_Acquisto!AH15</f>
        <v>0</v>
      </c>
      <c r="AI15" s="253">
        <f>+($D15/30)*[1]C_Acquisto!AI15</f>
        <v>0</v>
      </c>
      <c r="AJ15" s="253">
        <f>+($D15/30)*[1]C_Acquisto!AJ15</f>
        <v>0</v>
      </c>
      <c r="AK15" s="253">
        <f>+($D15/30)*[1]C_Acquisto!AK15</f>
        <v>0</v>
      </c>
      <c r="AL15" s="253">
        <f>+($D15/30)*[1]C_Acquisto!AL15</f>
        <v>0</v>
      </c>
      <c r="AM15" s="253">
        <f>+($D15/30)*[1]C_Acquisto!AM15</f>
        <v>0</v>
      </c>
      <c r="AN15" s="253">
        <f>+($D15/30)*[1]C_Acquisto!AN15</f>
        <v>0</v>
      </c>
      <c r="AO15" s="253">
        <f>+($D15/30)*[1]C_Acquisto!AO15</f>
        <v>0</v>
      </c>
      <c r="AP15" s="253">
        <f>+($D15/30)*[1]C_Acquisto!AP15</f>
        <v>0</v>
      </c>
      <c r="AQ15" s="253">
        <f>+($D15/30)*[1]C_Acquisto!AQ15</f>
        <v>0</v>
      </c>
      <c r="AR15" s="253">
        <f>+($D15/30)*[1]C_Acquisto!AR15</f>
        <v>0</v>
      </c>
      <c r="AS15" s="253">
        <f>+($D15/30)*[1]C_Acquisto!AS15</f>
        <v>0</v>
      </c>
      <c r="AT15" s="253">
        <f>+($D15/30)*[1]C_Acquisto!AT15</f>
        <v>0</v>
      </c>
      <c r="AU15" s="253">
        <f>+($D15/30)*[1]C_Acquisto!AU15</f>
        <v>0</v>
      </c>
      <c r="AV15" s="253">
        <f>+($D15/30)*[1]C_Acquisto!AV15</f>
        <v>0</v>
      </c>
      <c r="AW15" s="253">
        <f>+($D15/30)*[1]C_Acquisto!AW15</f>
        <v>0</v>
      </c>
      <c r="AX15" s="253">
        <f>+($D15/30)*[1]C_Acquisto!AX15</f>
        <v>0</v>
      </c>
      <c r="AY15" s="253">
        <f>+($D15/30)*[1]C_Acquisto!AY15</f>
        <v>0</v>
      </c>
      <c r="AZ15" s="253">
        <f>+($D15/30)*[1]C_Acquisto!AZ15</f>
        <v>0</v>
      </c>
      <c r="BA15" s="253">
        <f>+($D15/30)*[1]C_Acquisto!BA15</f>
        <v>0</v>
      </c>
      <c r="BB15" s="253">
        <f>+($D15/30)*[1]C_Acquisto!BB15</f>
        <v>0</v>
      </c>
      <c r="BC15" s="253">
        <f>+($D15/30)*[1]C_Acquisto!BC15</f>
        <v>0</v>
      </c>
      <c r="BD15" s="253">
        <f>+($D15/30)*[1]C_Acquisto!BD15</f>
        <v>0</v>
      </c>
      <c r="BE15" s="253">
        <f>+($D15/30)*[1]C_Acquisto!BE15</f>
        <v>0</v>
      </c>
      <c r="BF15" s="253">
        <f>+($D15/30)*[1]C_Acquisto!BF15</f>
        <v>0</v>
      </c>
      <c r="BG15" s="253">
        <f>+($D15/30)*[1]C_Acquisto!BG15</f>
        <v>0</v>
      </c>
      <c r="BH15" s="253">
        <f>+($D15/30)*[1]C_Acquisto!BH15</f>
        <v>0</v>
      </c>
      <c r="BI15" s="253">
        <f>+($D15/30)*[1]C_Acquisto!BI15</f>
        <v>0</v>
      </c>
      <c r="BJ15" s="253">
        <f>+($D15/30)*[1]C_Acquisto!BJ15</f>
        <v>0</v>
      </c>
      <c r="BK15" s="253">
        <f>+($D15/30)*[1]C_Acquisto!BK15</f>
        <v>0</v>
      </c>
      <c r="BL15" s="253">
        <f>+($D15/30)*[1]C_Acquisto!BL15</f>
        <v>0</v>
      </c>
      <c r="BM15" s="253">
        <f>+($D15/30)*[1]C_Acquisto!BM15</f>
        <v>0</v>
      </c>
      <c r="BN15" s="253">
        <f>+($D15/30)*[1]C_Acquisto!BN15</f>
        <v>0</v>
      </c>
      <c r="BO15" s="253">
        <f>+($D15/30)*[1]C_Acquisto!BO15</f>
        <v>0</v>
      </c>
      <c r="BP15" s="253">
        <f>+($D15/30)*[1]C_Acquisto!BP15</f>
        <v>0</v>
      </c>
      <c r="BQ15" s="253">
        <f>+($D15/30)*[1]C_Acquisto!BQ15</f>
        <v>0</v>
      </c>
      <c r="BR15" s="253">
        <f>+($D15/30)*[1]C_Acquisto!BR15</f>
        <v>0</v>
      </c>
      <c r="BS15" s="253">
        <f>+($D15/30)*[1]C_Acquisto!BS15</f>
        <v>0</v>
      </c>
      <c r="BT15" s="253">
        <f>+($D15/30)*[1]C_Acquisto!BT15</f>
        <v>0</v>
      </c>
      <c r="BU15" s="253">
        <f>+($D15/30)*[1]C_Acquisto!BU15</f>
        <v>0</v>
      </c>
      <c r="BV15" s="253">
        <f>+($D15/30)*[1]C_Acquisto!BV15</f>
        <v>0</v>
      </c>
      <c r="BW15" s="253">
        <f>+($D15/30)*[1]C_Acquisto!BW15</f>
        <v>0</v>
      </c>
      <c r="BX15" s="253">
        <f>+($D15/30)*[1]C_Acquisto!BX15</f>
        <v>0</v>
      </c>
      <c r="BY15" s="253">
        <f>+($D15/30)*[1]C_Acquisto!BY15</f>
        <v>0</v>
      </c>
      <c r="BZ15" s="253">
        <f>+($D15/30)*[1]C_Acquisto!BZ15</f>
        <v>0</v>
      </c>
      <c r="CA15" s="253">
        <f>+($D15/30)*[1]C_Acquisto!CA15</f>
        <v>0</v>
      </c>
      <c r="CB15" s="253">
        <f>+($D15/30)*[1]C_Acquisto!CB15</f>
        <v>0</v>
      </c>
      <c r="CC15" s="253">
        <f>+($D15/30)*[1]C_Acquisto!CC15</f>
        <v>0</v>
      </c>
      <c r="CD15" s="253">
        <f>+($D15/30)*[1]C_Acquisto!CD15</f>
        <v>0</v>
      </c>
      <c r="CE15" s="253">
        <f>+($D15/30)*[1]C_Acquisto!CE15</f>
        <v>0</v>
      </c>
      <c r="CF15" s="253">
        <f>+($D15/30)*[1]C_Acquisto!CF15</f>
        <v>0</v>
      </c>
      <c r="CG15" s="253">
        <f>+($D15/30)*[1]C_Acquisto!CG15</f>
        <v>0</v>
      </c>
      <c r="CH15" s="253">
        <f>+($D15/30)*[1]C_Acquisto!CH15</f>
        <v>0</v>
      </c>
      <c r="CI15" s="253">
        <f>+($D15/30)*[1]C_Acquisto!CI15</f>
        <v>0</v>
      </c>
      <c r="CJ15" s="253">
        <f>+($D15/30)*[1]C_Acquisto!CJ15</f>
        <v>0</v>
      </c>
      <c r="CK15" s="253">
        <f>+($D15/30)*[1]C_Acquisto!CK15</f>
        <v>0</v>
      </c>
      <c r="CL15" s="253">
        <f>+($D15/30)*[1]C_Acquisto!CL15</f>
        <v>0</v>
      </c>
      <c r="CM15" s="253">
        <f>+($D15/30)*[1]C_Acquisto!CM15</f>
        <v>0</v>
      </c>
      <c r="CN15" s="253">
        <f>+($D15/30)*[1]C_Acquisto!CN15</f>
        <v>0</v>
      </c>
      <c r="CO15" s="253">
        <f>+($D15/30)*[1]C_Acquisto!CO15</f>
        <v>0</v>
      </c>
      <c r="CP15" s="253">
        <f>+($D15/30)*[1]C_Acquisto!CP15</f>
        <v>0</v>
      </c>
      <c r="CQ15" s="253">
        <f>+($D15/30)*[1]C_Acquisto!CQ15</f>
        <v>0</v>
      </c>
      <c r="CR15" s="253">
        <f>+($D15/30)*[1]C_Acquisto!CR15</f>
        <v>0</v>
      </c>
      <c r="CS15" s="253">
        <f>+($D15/30)*[1]C_Acquisto!CS15</f>
        <v>0</v>
      </c>
      <c r="CT15" s="253">
        <f>+($D15/30)*[1]C_Acquisto!CT15</f>
        <v>0</v>
      </c>
      <c r="CU15" s="253">
        <f>+($D15/30)*[1]C_Acquisto!CU15</f>
        <v>0</v>
      </c>
      <c r="CV15" s="253">
        <f>+($D15/30)*[1]C_Acquisto!CV15</f>
        <v>0</v>
      </c>
      <c r="CW15" s="253">
        <f>+($D15/30)*[1]C_Acquisto!CW15</f>
        <v>0</v>
      </c>
      <c r="CX15" s="253">
        <f>+($D15/30)*[1]C_Acquisto!CX15</f>
        <v>0</v>
      </c>
      <c r="CY15" s="253">
        <f>+($D15/30)*[1]C_Acquisto!CY15</f>
        <v>0</v>
      </c>
      <c r="CZ15" s="253">
        <f>+($D15/30)*[1]C_Acquisto!CZ15</f>
        <v>0</v>
      </c>
      <c r="DA15" s="253">
        <f>+($D15/30)*[1]C_Acquisto!DA15</f>
        <v>0</v>
      </c>
      <c r="DB15" s="253">
        <f>+($D15/30)*[1]C_Acquisto!DB15</f>
        <v>0</v>
      </c>
      <c r="DC15" s="253">
        <f>+($D15/30)*[1]C_Acquisto!DC15</f>
        <v>0</v>
      </c>
      <c r="DD15" s="253">
        <f>+($D15/30)*[1]C_Acquisto!DD15</f>
        <v>0</v>
      </c>
      <c r="DE15" s="253">
        <f>+($D15/30)*[1]C_Acquisto!DE15</f>
        <v>0</v>
      </c>
      <c r="DF15" s="253">
        <f>+($D15/30)*[1]C_Acquisto!DF15</f>
        <v>0</v>
      </c>
      <c r="DG15" s="253">
        <f>+($D15/30)*[1]C_Acquisto!DG15</f>
        <v>0</v>
      </c>
      <c r="DH15" s="253">
        <f>+($D15/30)*[1]C_Acquisto!DH15</f>
        <v>0</v>
      </c>
      <c r="DI15" s="253">
        <f>+($D15/30)*[1]C_Acquisto!DI15</f>
        <v>0</v>
      </c>
      <c r="DJ15" s="253">
        <f>+($D15/30)*[1]C_Acquisto!DJ15</f>
        <v>0</v>
      </c>
      <c r="DK15" s="253">
        <f>+($D15/30)*[1]C_Acquisto!DK15</f>
        <v>0</v>
      </c>
      <c r="DL15" s="253">
        <f>+($D15/30)*[1]C_Acquisto!DL15</f>
        <v>0</v>
      </c>
      <c r="DM15" s="253">
        <f>+($D15/30)*[1]C_Acquisto!DM15</f>
        <v>0</v>
      </c>
      <c r="DN15" s="253">
        <f>+($D15/30)*[1]C_Acquisto!DN15</f>
        <v>0</v>
      </c>
      <c r="DO15" s="253">
        <f>+($D15/30)*[1]C_Acquisto!DO15</f>
        <v>0</v>
      </c>
      <c r="DP15" s="253">
        <f>+($D15/30)*[1]C_Acquisto!DP15</f>
        <v>0</v>
      </c>
      <c r="DQ15" s="253">
        <f>+($D15/30)*[1]C_Acquisto!DQ15</f>
        <v>0</v>
      </c>
      <c r="DR15" s="253">
        <f>+($D15/30)*[1]C_Acquisto!DR15</f>
        <v>0</v>
      </c>
      <c r="DS15" s="253">
        <f>+($D15/30)*[1]C_Acquisto!DS15</f>
        <v>0</v>
      </c>
      <c r="DT15" s="253">
        <f>+($D15/30)*[1]C_Acquisto!DT15</f>
        <v>0</v>
      </c>
      <c r="DU15" s="253">
        <f>+($D15/30)*[1]C_Acquisto!DU15</f>
        <v>0</v>
      </c>
      <c r="DV15" s="253">
        <f>+($D15/30)*[1]C_Acquisto!DV15</f>
        <v>0</v>
      </c>
      <c r="DW15" s="253">
        <f>+($D15/30)*[1]C_Acquisto!DW15</f>
        <v>0</v>
      </c>
    </row>
    <row r="16" spans="1:127" ht="15.6" thickTop="1" thickBot="1">
      <c r="C16" s="316" t="str">
        <f>+[1]I_Vendite!C14</f>
        <v>Prodotto/Servizio 11</v>
      </c>
      <c r="D16" s="335">
        <f>+[1]I_Vendite!F14</f>
        <v>0</v>
      </c>
      <c r="H16" s="253">
        <f>+($D16/30)*[1]C_Acquisto!H16</f>
        <v>0</v>
      </c>
      <c r="I16" s="253">
        <f>+($D16/30)*[1]C_Acquisto!I16</f>
        <v>0</v>
      </c>
      <c r="J16" s="253">
        <f>+($D16/30)*[1]C_Acquisto!J16</f>
        <v>0</v>
      </c>
      <c r="K16" s="253">
        <f>+($D16/30)*[1]C_Acquisto!K16</f>
        <v>0</v>
      </c>
      <c r="L16" s="253">
        <f>+($D16/30)*[1]C_Acquisto!L16</f>
        <v>0</v>
      </c>
      <c r="M16" s="253">
        <f>+($D16/30)*[1]C_Acquisto!M16</f>
        <v>0</v>
      </c>
      <c r="N16" s="253">
        <f>+($D16/30)*[1]C_Acquisto!N16</f>
        <v>0</v>
      </c>
      <c r="O16" s="253">
        <f>+($D16/30)*[1]C_Acquisto!O16</f>
        <v>0</v>
      </c>
      <c r="P16" s="253">
        <f>+($D16/30)*[1]C_Acquisto!P16</f>
        <v>0</v>
      </c>
      <c r="Q16" s="253">
        <f>+($D16/30)*[1]C_Acquisto!Q16</f>
        <v>0</v>
      </c>
      <c r="R16" s="253">
        <f>+($D16/30)*[1]C_Acquisto!R16</f>
        <v>0</v>
      </c>
      <c r="S16" s="253">
        <f>+($D16/30)*[1]C_Acquisto!S16</f>
        <v>0</v>
      </c>
      <c r="T16" s="253">
        <f>+($D16/30)*[1]C_Acquisto!T16</f>
        <v>0</v>
      </c>
      <c r="U16" s="253">
        <f>+($D16/30)*[1]C_Acquisto!U16</f>
        <v>0</v>
      </c>
      <c r="V16" s="253">
        <f>+($D16/30)*[1]C_Acquisto!V16</f>
        <v>0</v>
      </c>
      <c r="W16" s="253">
        <f>+($D16/30)*[1]C_Acquisto!W16</f>
        <v>0</v>
      </c>
      <c r="X16" s="253">
        <f>+($D16/30)*[1]C_Acquisto!X16</f>
        <v>0</v>
      </c>
      <c r="Y16" s="253">
        <f>+($D16/30)*[1]C_Acquisto!Y16</f>
        <v>0</v>
      </c>
      <c r="Z16" s="253">
        <f>+($D16/30)*[1]C_Acquisto!Z16</f>
        <v>0</v>
      </c>
      <c r="AA16" s="253">
        <f>+($D16/30)*[1]C_Acquisto!AA16</f>
        <v>0</v>
      </c>
      <c r="AB16" s="253">
        <f>+($D16/30)*[1]C_Acquisto!AB16</f>
        <v>0</v>
      </c>
      <c r="AC16" s="253">
        <f>+($D16/30)*[1]C_Acquisto!AC16</f>
        <v>0</v>
      </c>
      <c r="AD16" s="253">
        <f>+($D16/30)*[1]C_Acquisto!AD16</f>
        <v>0</v>
      </c>
      <c r="AE16" s="253">
        <f>+($D16/30)*[1]C_Acquisto!AE16</f>
        <v>0</v>
      </c>
      <c r="AF16" s="253">
        <f>+($D16/30)*[1]C_Acquisto!AF16</f>
        <v>0</v>
      </c>
      <c r="AG16" s="253">
        <f>+($D16/30)*[1]C_Acquisto!AG16</f>
        <v>0</v>
      </c>
      <c r="AH16" s="253">
        <f>+($D16/30)*[1]C_Acquisto!AH16</f>
        <v>0</v>
      </c>
      <c r="AI16" s="253">
        <f>+($D16/30)*[1]C_Acquisto!AI16</f>
        <v>0</v>
      </c>
      <c r="AJ16" s="253">
        <f>+($D16/30)*[1]C_Acquisto!AJ16</f>
        <v>0</v>
      </c>
      <c r="AK16" s="253">
        <f>+($D16/30)*[1]C_Acquisto!AK16</f>
        <v>0</v>
      </c>
      <c r="AL16" s="253">
        <f>+($D16/30)*[1]C_Acquisto!AL16</f>
        <v>0</v>
      </c>
      <c r="AM16" s="253">
        <f>+($D16/30)*[1]C_Acquisto!AM16</f>
        <v>0</v>
      </c>
      <c r="AN16" s="253">
        <f>+($D16/30)*[1]C_Acquisto!AN16</f>
        <v>0</v>
      </c>
      <c r="AO16" s="253">
        <f>+($D16/30)*[1]C_Acquisto!AO16</f>
        <v>0</v>
      </c>
      <c r="AP16" s="253">
        <f>+($D16/30)*[1]C_Acquisto!AP16</f>
        <v>0</v>
      </c>
      <c r="AQ16" s="253">
        <f>+($D16/30)*[1]C_Acquisto!AQ16</f>
        <v>0</v>
      </c>
      <c r="AR16" s="253">
        <f>+($D16/30)*[1]C_Acquisto!AR16</f>
        <v>0</v>
      </c>
      <c r="AS16" s="253">
        <f>+($D16/30)*[1]C_Acquisto!AS16</f>
        <v>0</v>
      </c>
      <c r="AT16" s="253">
        <f>+($D16/30)*[1]C_Acquisto!AT16</f>
        <v>0</v>
      </c>
      <c r="AU16" s="253">
        <f>+($D16/30)*[1]C_Acquisto!AU16</f>
        <v>0</v>
      </c>
      <c r="AV16" s="253">
        <f>+($D16/30)*[1]C_Acquisto!AV16</f>
        <v>0</v>
      </c>
      <c r="AW16" s="253">
        <f>+($D16/30)*[1]C_Acquisto!AW16</f>
        <v>0</v>
      </c>
      <c r="AX16" s="253">
        <f>+($D16/30)*[1]C_Acquisto!AX16</f>
        <v>0</v>
      </c>
      <c r="AY16" s="253">
        <f>+($D16/30)*[1]C_Acquisto!AY16</f>
        <v>0</v>
      </c>
      <c r="AZ16" s="253">
        <f>+($D16/30)*[1]C_Acquisto!AZ16</f>
        <v>0</v>
      </c>
      <c r="BA16" s="253">
        <f>+($D16/30)*[1]C_Acquisto!BA16</f>
        <v>0</v>
      </c>
      <c r="BB16" s="253">
        <f>+($D16/30)*[1]C_Acquisto!BB16</f>
        <v>0</v>
      </c>
      <c r="BC16" s="253">
        <f>+($D16/30)*[1]C_Acquisto!BC16</f>
        <v>0</v>
      </c>
      <c r="BD16" s="253">
        <f>+($D16/30)*[1]C_Acquisto!BD16</f>
        <v>0</v>
      </c>
      <c r="BE16" s="253">
        <f>+($D16/30)*[1]C_Acquisto!BE16</f>
        <v>0</v>
      </c>
      <c r="BF16" s="253">
        <f>+($D16/30)*[1]C_Acquisto!BF16</f>
        <v>0</v>
      </c>
      <c r="BG16" s="253">
        <f>+($D16/30)*[1]C_Acquisto!BG16</f>
        <v>0</v>
      </c>
      <c r="BH16" s="253">
        <f>+($D16/30)*[1]C_Acquisto!BH16</f>
        <v>0</v>
      </c>
      <c r="BI16" s="253">
        <f>+($D16/30)*[1]C_Acquisto!BI16</f>
        <v>0</v>
      </c>
      <c r="BJ16" s="253">
        <f>+($D16/30)*[1]C_Acquisto!BJ16</f>
        <v>0</v>
      </c>
      <c r="BK16" s="253">
        <f>+($D16/30)*[1]C_Acquisto!BK16</f>
        <v>0</v>
      </c>
      <c r="BL16" s="253">
        <f>+($D16/30)*[1]C_Acquisto!BL16</f>
        <v>0</v>
      </c>
      <c r="BM16" s="253">
        <f>+($D16/30)*[1]C_Acquisto!BM16</f>
        <v>0</v>
      </c>
      <c r="BN16" s="253">
        <f>+($D16/30)*[1]C_Acquisto!BN16</f>
        <v>0</v>
      </c>
      <c r="BO16" s="253">
        <f>+($D16/30)*[1]C_Acquisto!BO16</f>
        <v>0</v>
      </c>
      <c r="BP16" s="253">
        <f>+($D16/30)*[1]C_Acquisto!BP16</f>
        <v>0</v>
      </c>
      <c r="BQ16" s="253">
        <f>+($D16/30)*[1]C_Acquisto!BQ16</f>
        <v>0</v>
      </c>
      <c r="BR16" s="253">
        <f>+($D16/30)*[1]C_Acquisto!BR16</f>
        <v>0</v>
      </c>
      <c r="BS16" s="253">
        <f>+($D16/30)*[1]C_Acquisto!BS16</f>
        <v>0</v>
      </c>
      <c r="BT16" s="253">
        <f>+($D16/30)*[1]C_Acquisto!BT16</f>
        <v>0</v>
      </c>
      <c r="BU16" s="253">
        <f>+($D16/30)*[1]C_Acquisto!BU16</f>
        <v>0</v>
      </c>
      <c r="BV16" s="253">
        <f>+($D16/30)*[1]C_Acquisto!BV16</f>
        <v>0</v>
      </c>
      <c r="BW16" s="253">
        <f>+($D16/30)*[1]C_Acquisto!BW16</f>
        <v>0</v>
      </c>
      <c r="BX16" s="253">
        <f>+($D16/30)*[1]C_Acquisto!BX16</f>
        <v>0</v>
      </c>
      <c r="BY16" s="253">
        <f>+($D16/30)*[1]C_Acquisto!BY16</f>
        <v>0</v>
      </c>
      <c r="BZ16" s="253">
        <f>+($D16/30)*[1]C_Acquisto!BZ16</f>
        <v>0</v>
      </c>
      <c r="CA16" s="253">
        <f>+($D16/30)*[1]C_Acquisto!CA16</f>
        <v>0</v>
      </c>
      <c r="CB16" s="253">
        <f>+($D16/30)*[1]C_Acquisto!CB16</f>
        <v>0</v>
      </c>
      <c r="CC16" s="253">
        <f>+($D16/30)*[1]C_Acquisto!CC16</f>
        <v>0</v>
      </c>
      <c r="CD16" s="253">
        <f>+($D16/30)*[1]C_Acquisto!CD16</f>
        <v>0</v>
      </c>
      <c r="CE16" s="253">
        <f>+($D16/30)*[1]C_Acquisto!CE16</f>
        <v>0</v>
      </c>
      <c r="CF16" s="253">
        <f>+($D16/30)*[1]C_Acquisto!CF16</f>
        <v>0</v>
      </c>
      <c r="CG16" s="253">
        <f>+($D16/30)*[1]C_Acquisto!CG16</f>
        <v>0</v>
      </c>
      <c r="CH16" s="253">
        <f>+($D16/30)*[1]C_Acquisto!CH16</f>
        <v>0</v>
      </c>
      <c r="CI16" s="253">
        <f>+($D16/30)*[1]C_Acquisto!CI16</f>
        <v>0</v>
      </c>
      <c r="CJ16" s="253">
        <f>+($D16/30)*[1]C_Acquisto!CJ16</f>
        <v>0</v>
      </c>
      <c r="CK16" s="253">
        <f>+($D16/30)*[1]C_Acquisto!CK16</f>
        <v>0</v>
      </c>
      <c r="CL16" s="253">
        <f>+($D16/30)*[1]C_Acquisto!CL16</f>
        <v>0</v>
      </c>
      <c r="CM16" s="253">
        <f>+($D16/30)*[1]C_Acquisto!CM16</f>
        <v>0</v>
      </c>
      <c r="CN16" s="253">
        <f>+($D16/30)*[1]C_Acquisto!CN16</f>
        <v>0</v>
      </c>
      <c r="CO16" s="253">
        <f>+($D16/30)*[1]C_Acquisto!CO16</f>
        <v>0</v>
      </c>
      <c r="CP16" s="253">
        <f>+($D16/30)*[1]C_Acquisto!CP16</f>
        <v>0</v>
      </c>
      <c r="CQ16" s="253">
        <f>+($D16/30)*[1]C_Acquisto!CQ16</f>
        <v>0</v>
      </c>
      <c r="CR16" s="253">
        <f>+($D16/30)*[1]C_Acquisto!CR16</f>
        <v>0</v>
      </c>
      <c r="CS16" s="253">
        <f>+($D16/30)*[1]C_Acquisto!CS16</f>
        <v>0</v>
      </c>
      <c r="CT16" s="253">
        <f>+($D16/30)*[1]C_Acquisto!CT16</f>
        <v>0</v>
      </c>
      <c r="CU16" s="253">
        <f>+($D16/30)*[1]C_Acquisto!CU16</f>
        <v>0</v>
      </c>
      <c r="CV16" s="253">
        <f>+($D16/30)*[1]C_Acquisto!CV16</f>
        <v>0</v>
      </c>
      <c r="CW16" s="253">
        <f>+($D16/30)*[1]C_Acquisto!CW16</f>
        <v>0</v>
      </c>
      <c r="CX16" s="253">
        <f>+($D16/30)*[1]C_Acquisto!CX16</f>
        <v>0</v>
      </c>
      <c r="CY16" s="253">
        <f>+($D16/30)*[1]C_Acquisto!CY16</f>
        <v>0</v>
      </c>
      <c r="CZ16" s="253">
        <f>+($D16/30)*[1]C_Acquisto!CZ16</f>
        <v>0</v>
      </c>
      <c r="DA16" s="253">
        <f>+($D16/30)*[1]C_Acquisto!DA16</f>
        <v>0</v>
      </c>
      <c r="DB16" s="253">
        <f>+($D16/30)*[1]C_Acquisto!DB16</f>
        <v>0</v>
      </c>
      <c r="DC16" s="253">
        <f>+($D16/30)*[1]C_Acquisto!DC16</f>
        <v>0</v>
      </c>
      <c r="DD16" s="253">
        <f>+($D16/30)*[1]C_Acquisto!DD16</f>
        <v>0</v>
      </c>
      <c r="DE16" s="253">
        <f>+($D16/30)*[1]C_Acquisto!DE16</f>
        <v>0</v>
      </c>
      <c r="DF16" s="253">
        <f>+($D16/30)*[1]C_Acquisto!DF16</f>
        <v>0</v>
      </c>
      <c r="DG16" s="253">
        <f>+($D16/30)*[1]C_Acquisto!DG16</f>
        <v>0</v>
      </c>
      <c r="DH16" s="253">
        <f>+($D16/30)*[1]C_Acquisto!DH16</f>
        <v>0</v>
      </c>
      <c r="DI16" s="253">
        <f>+($D16/30)*[1]C_Acquisto!DI16</f>
        <v>0</v>
      </c>
      <c r="DJ16" s="253">
        <f>+($D16/30)*[1]C_Acquisto!DJ16</f>
        <v>0</v>
      </c>
      <c r="DK16" s="253">
        <f>+($D16/30)*[1]C_Acquisto!DK16</f>
        <v>0</v>
      </c>
      <c r="DL16" s="253">
        <f>+($D16/30)*[1]C_Acquisto!DL16</f>
        <v>0</v>
      </c>
      <c r="DM16" s="253">
        <f>+($D16/30)*[1]C_Acquisto!DM16</f>
        <v>0</v>
      </c>
      <c r="DN16" s="253">
        <f>+($D16/30)*[1]C_Acquisto!DN16</f>
        <v>0</v>
      </c>
      <c r="DO16" s="253">
        <f>+($D16/30)*[1]C_Acquisto!DO16</f>
        <v>0</v>
      </c>
      <c r="DP16" s="253">
        <f>+($D16/30)*[1]C_Acquisto!DP16</f>
        <v>0</v>
      </c>
      <c r="DQ16" s="253">
        <f>+($D16/30)*[1]C_Acquisto!DQ16</f>
        <v>0</v>
      </c>
      <c r="DR16" s="253">
        <f>+($D16/30)*[1]C_Acquisto!DR16</f>
        <v>0</v>
      </c>
      <c r="DS16" s="253">
        <f>+($D16/30)*[1]C_Acquisto!DS16</f>
        <v>0</v>
      </c>
      <c r="DT16" s="253">
        <f>+($D16/30)*[1]C_Acquisto!DT16</f>
        <v>0</v>
      </c>
      <c r="DU16" s="253">
        <f>+($D16/30)*[1]C_Acquisto!DU16</f>
        <v>0</v>
      </c>
      <c r="DV16" s="253">
        <f>+($D16/30)*[1]C_Acquisto!DV16</f>
        <v>0</v>
      </c>
      <c r="DW16" s="253">
        <f>+($D16/30)*[1]C_Acquisto!DW16</f>
        <v>0</v>
      </c>
    </row>
    <row r="17" spans="3:127" ht="15.6" thickTop="1" thickBot="1">
      <c r="C17" s="316" t="str">
        <f>+[1]I_Vendite!C15</f>
        <v>Prodotto/Servizio 12</v>
      </c>
      <c r="D17" s="335">
        <f>+[1]I_Vendite!F15</f>
        <v>0</v>
      </c>
      <c r="H17" s="253">
        <f>+($D17/30)*[1]C_Acquisto!H17</f>
        <v>0</v>
      </c>
      <c r="I17" s="253">
        <f>+($D17/30)*[1]C_Acquisto!I17</f>
        <v>0</v>
      </c>
      <c r="J17" s="253">
        <f>+($D17/30)*[1]C_Acquisto!J17</f>
        <v>0</v>
      </c>
      <c r="K17" s="253">
        <f>+($D17/30)*[1]C_Acquisto!K17</f>
        <v>0</v>
      </c>
      <c r="L17" s="253">
        <f>+($D17/30)*[1]C_Acquisto!L17</f>
        <v>0</v>
      </c>
      <c r="M17" s="253">
        <f>+($D17/30)*[1]C_Acquisto!M17</f>
        <v>0</v>
      </c>
      <c r="N17" s="253">
        <f>+($D17/30)*[1]C_Acquisto!N17</f>
        <v>0</v>
      </c>
      <c r="O17" s="253">
        <f>+($D17/30)*[1]C_Acquisto!O17</f>
        <v>0</v>
      </c>
      <c r="P17" s="253">
        <f>+($D17/30)*[1]C_Acquisto!P17</f>
        <v>0</v>
      </c>
      <c r="Q17" s="253">
        <f>+($D17/30)*[1]C_Acquisto!Q17</f>
        <v>0</v>
      </c>
      <c r="R17" s="253">
        <f>+($D17/30)*[1]C_Acquisto!R17</f>
        <v>0</v>
      </c>
      <c r="S17" s="253">
        <f>+($D17/30)*[1]C_Acquisto!S17</f>
        <v>0</v>
      </c>
      <c r="T17" s="253">
        <f>+($D17/30)*[1]C_Acquisto!T17</f>
        <v>0</v>
      </c>
      <c r="U17" s="253">
        <f>+($D17/30)*[1]C_Acquisto!U17</f>
        <v>0</v>
      </c>
      <c r="V17" s="253">
        <f>+($D17/30)*[1]C_Acquisto!V17</f>
        <v>0</v>
      </c>
      <c r="W17" s="253">
        <f>+($D17/30)*[1]C_Acquisto!W17</f>
        <v>0</v>
      </c>
      <c r="X17" s="253">
        <f>+($D17/30)*[1]C_Acquisto!X17</f>
        <v>0</v>
      </c>
      <c r="Y17" s="253">
        <f>+($D17/30)*[1]C_Acquisto!Y17</f>
        <v>0</v>
      </c>
      <c r="Z17" s="253">
        <f>+($D17/30)*[1]C_Acquisto!Z17</f>
        <v>0</v>
      </c>
      <c r="AA17" s="253">
        <f>+($D17/30)*[1]C_Acquisto!AA17</f>
        <v>0</v>
      </c>
      <c r="AB17" s="253">
        <f>+($D17/30)*[1]C_Acquisto!AB17</f>
        <v>0</v>
      </c>
      <c r="AC17" s="253">
        <f>+($D17/30)*[1]C_Acquisto!AC17</f>
        <v>0</v>
      </c>
      <c r="AD17" s="253">
        <f>+($D17/30)*[1]C_Acquisto!AD17</f>
        <v>0</v>
      </c>
      <c r="AE17" s="253">
        <f>+($D17/30)*[1]C_Acquisto!AE17</f>
        <v>0</v>
      </c>
      <c r="AF17" s="253">
        <f>+($D17/30)*[1]C_Acquisto!AF17</f>
        <v>0</v>
      </c>
      <c r="AG17" s="253">
        <f>+($D17/30)*[1]C_Acquisto!AG17</f>
        <v>0</v>
      </c>
      <c r="AH17" s="253">
        <f>+($D17/30)*[1]C_Acquisto!AH17</f>
        <v>0</v>
      </c>
      <c r="AI17" s="253">
        <f>+($D17/30)*[1]C_Acquisto!AI17</f>
        <v>0</v>
      </c>
      <c r="AJ17" s="253">
        <f>+($D17/30)*[1]C_Acquisto!AJ17</f>
        <v>0</v>
      </c>
      <c r="AK17" s="253">
        <f>+($D17/30)*[1]C_Acquisto!AK17</f>
        <v>0</v>
      </c>
      <c r="AL17" s="253">
        <f>+($D17/30)*[1]C_Acquisto!AL17</f>
        <v>0</v>
      </c>
      <c r="AM17" s="253">
        <f>+($D17/30)*[1]C_Acquisto!AM17</f>
        <v>0</v>
      </c>
      <c r="AN17" s="253">
        <f>+($D17/30)*[1]C_Acquisto!AN17</f>
        <v>0</v>
      </c>
      <c r="AO17" s="253">
        <f>+($D17/30)*[1]C_Acquisto!AO17</f>
        <v>0</v>
      </c>
      <c r="AP17" s="253">
        <f>+($D17/30)*[1]C_Acquisto!AP17</f>
        <v>0</v>
      </c>
      <c r="AQ17" s="253">
        <f>+($D17/30)*[1]C_Acquisto!AQ17</f>
        <v>0</v>
      </c>
      <c r="AR17" s="253">
        <f>+($D17/30)*[1]C_Acquisto!AR17</f>
        <v>0</v>
      </c>
      <c r="AS17" s="253">
        <f>+($D17/30)*[1]C_Acquisto!AS17</f>
        <v>0</v>
      </c>
      <c r="AT17" s="253">
        <f>+($D17/30)*[1]C_Acquisto!AT17</f>
        <v>0</v>
      </c>
      <c r="AU17" s="253">
        <f>+($D17/30)*[1]C_Acquisto!AU17</f>
        <v>0</v>
      </c>
      <c r="AV17" s="253">
        <f>+($D17/30)*[1]C_Acquisto!AV17</f>
        <v>0</v>
      </c>
      <c r="AW17" s="253">
        <f>+($D17/30)*[1]C_Acquisto!AW17</f>
        <v>0</v>
      </c>
      <c r="AX17" s="253">
        <f>+($D17/30)*[1]C_Acquisto!AX17</f>
        <v>0</v>
      </c>
      <c r="AY17" s="253">
        <f>+($D17/30)*[1]C_Acquisto!AY17</f>
        <v>0</v>
      </c>
      <c r="AZ17" s="253">
        <f>+($D17/30)*[1]C_Acquisto!AZ17</f>
        <v>0</v>
      </c>
      <c r="BA17" s="253">
        <f>+($D17/30)*[1]C_Acquisto!BA17</f>
        <v>0</v>
      </c>
      <c r="BB17" s="253">
        <f>+($D17/30)*[1]C_Acquisto!BB17</f>
        <v>0</v>
      </c>
      <c r="BC17" s="253">
        <f>+($D17/30)*[1]C_Acquisto!BC17</f>
        <v>0</v>
      </c>
      <c r="BD17" s="253">
        <f>+($D17/30)*[1]C_Acquisto!BD17</f>
        <v>0</v>
      </c>
      <c r="BE17" s="253">
        <f>+($D17/30)*[1]C_Acquisto!BE17</f>
        <v>0</v>
      </c>
      <c r="BF17" s="253">
        <f>+($D17/30)*[1]C_Acquisto!BF17</f>
        <v>0</v>
      </c>
      <c r="BG17" s="253">
        <f>+($D17/30)*[1]C_Acquisto!BG17</f>
        <v>0</v>
      </c>
      <c r="BH17" s="253">
        <f>+($D17/30)*[1]C_Acquisto!BH17</f>
        <v>0</v>
      </c>
      <c r="BI17" s="253">
        <f>+($D17/30)*[1]C_Acquisto!BI17</f>
        <v>0</v>
      </c>
      <c r="BJ17" s="253">
        <f>+($D17/30)*[1]C_Acquisto!BJ17</f>
        <v>0</v>
      </c>
      <c r="BK17" s="253">
        <f>+($D17/30)*[1]C_Acquisto!BK17</f>
        <v>0</v>
      </c>
      <c r="BL17" s="253">
        <f>+($D17/30)*[1]C_Acquisto!BL17</f>
        <v>0</v>
      </c>
      <c r="BM17" s="253">
        <f>+($D17/30)*[1]C_Acquisto!BM17</f>
        <v>0</v>
      </c>
      <c r="BN17" s="253">
        <f>+($D17/30)*[1]C_Acquisto!BN17</f>
        <v>0</v>
      </c>
      <c r="BO17" s="253">
        <f>+($D17/30)*[1]C_Acquisto!BO17</f>
        <v>0</v>
      </c>
      <c r="BP17" s="253">
        <f>+($D17/30)*[1]C_Acquisto!BP17</f>
        <v>0</v>
      </c>
      <c r="BQ17" s="253">
        <f>+($D17/30)*[1]C_Acquisto!BQ17</f>
        <v>0</v>
      </c>
      <c r="BR17" s="253">
        <f>+($D17/30)*[1]C_Acquisto!BR17</f>
        <v>0</v>
      </c>
      <c r="BS17" s="253">
        <f>+($D17/30)*[1]C_Acquisto!BS17</f>
        <v>0</v>
      </c>
      <c r="BT17" s="253">
        <f>+($D17/30)*[1]C_Acquisto!BT17</f>
        <v>0</v>
      </c>
      <c r="BU17" s="253">
        <f>+($D17/30)*[1]C_Acquisto!BU17</f>
        <v>0</v>
      </c>
      <c r="BV17" s="253">
        <f>+($D17/30)*[1]C_Acquisto!BV17</f>
        <v>0</v>
      </c>
      <c r="BW17" s="253">
        <f>+($D17/30)*[1]C_Acquisto!BW17</f>
        <v>0</v>
      </c>
      <c r="BX17" s="253">
        <f>+($D17/30)*[1]C_Acquisto!BX17</f>
        <v>0</v>
      </c>
      <c r="BY17" s="253">
        <f>+($D17/30)*[1]C_Acquisto!BY17</f>
        <v>0</v>
      </c>
      <c r="BZ17" s="253">
        <f>+($D17/30)*[1]C_Acquisto!BZ17</f>
        <v>0</v>
      </c>
      <c r="CA17" s="253">
        <f>+($D17/30)*[1]C_Acquisto!CA17</f>
        <v>0</v>
      </c>
      <c r="CB17" s="253">
        <f>+($D17/30)*[1]C_Acquisto!CB17</f>
        <v>0</v>
      </c>
      <c r="CC17" s="253">
        <f>+($D17/30)*[1]C_Acquisto!CC17</f>
        <v>0</v>
      </c>
      <c r="CD17" s="253">
        <f>+($D17/30)*[1]C_Acquisto!CD17</f>
        <v>0</v>
      </c>
      <c r="CE17" s="253">
        <f>+($D17/30)*[1]C_Acquisto!CE17</f>
        <v>0</v>
      </c>
      <c r="CF17" s="253">
        <f>+($D17/30)*[1]C_Acquisto!CF17</f>
        <v>0</v>
      </c>
      <c r="CG17" s="253">
        <f>+($D17/30)*[1]C_Acquisto!CG17</f>
        <v>0</v>
      </c>
      <c r="CH17" s="253">
        <f>+($D17/30)*[1]C_Acquisto!CH17</f>
        <v>0</v>
      </c>
      <c r="CI17" s="253">
        <f>+($D17/30)*[1]C_Acquisto!CI17</f>
        <v>0</v>
      </c>
      <c r="CJ17" s="253">
        <f>+($D17/30)*[1]C_Acquisto!CJ17</f>
        <v>0</v>
      </c>
      <c r="CK17" s="253">
        <f>+($D17/30)*[1]C_Acquisto!CK17</f>
        <v>0</v>
      </c>
      <c r="CL17" s="253">
        <f>+($D17/30)*[1]C_Acquisto!CL17</f>
        <v>0</v>
      </c>
      <c r="CM17" s="253">
        <f>+($D17/30)*[1]C_Acquisto!CM17</f>
        <v>0</v>
      </c>
      <c r="CN17" s="253">
        <f>+($D17/30)*[1]C_Acquisto!CN17</f>
        <v>0</v>
      </c>
      <c r="CO17" s="253">
        <f>+($D17/30)*[1]C_Acquisto!CO17</f>
        <v>0</v>
      </c>
      <c r="CP17" s="253">
        <f>+($D17/30)*[1]C_Acquisto!CP17</f>
        <v>0</v>
      </c>
      <c r="CQ17" s="253">
        <f>+($D17/30)*[1]C_Acquisto!CQ17</f>
        <v>0</v>
      </c>
      <c r="CR17" s="253">
        <f>+($D17/30)*[1]C_Acquisto!CR17</f>
        <v>0</v>
      </c>
      <c r="CS17" s="253">
        <f>+($D17/30)*[1]C_Acquisto!CS17</f>
        <v>0</v>
      </c>
      <c r="CT17" s="253">
        <f>+($D17/30)*[1]C_Acquisto!CT17</f>
        <v>0</v>
      </c>
      <c r="CU17" s="253">
        <f>+($D17/30)*[1]C_Acquisto!CU17</f>
        <v>0</v>
      </c>
      <c r="CV17" s="253">
        <f>+($D17/30)*[1]C_Acquisto!CV17</f>
        <v>0</v>
      </c>
      <c r="CW17" s="253">
        <f>+($D17/30)*[1]C_Acquisto!CW17</f>
        <v>0</v>
      </c>
      <c r="CX17" s="253">
        <f>+($D17/30)*[1]C_Acquisto!CX17</f>
        <v>0</v>
      </c>
      <c r="CY17" s="253">
        <f>+($D17/30)*[1]C_Acquisto!CY17</f>
        <v>0</v>
      </c>
      <c r="CZ17" s="253">
        <f>+($D17/30)*[1]C_Acquisto!CZ17</f>
        <v>0</v>
      </c>
      <c r="DA17" s="253">
        <f>+($D17/30)*[1]C_Acquisto!DA17</f>
        <v>0</v>
      </c>
      <c r="DB17" s="253">
        <f>+($D17/30)*[1]C_Acquisto!DB17</f>
        <v>0</v>
      </c>
      <c r="DC17" s="253">
        <f>+($D17/30)*[1]C_Acquisto!DC17</f>
        <v>0</v>
      </c>
      <c r="DD17" s="253">
        <f>+($D17/30)*[1]C_Acquisto!DD17</f>
        <v>0</v>
      </c>
      <c r="DE17" s="253">
        <f>+($D17/30)*[1]C_Acquisto!DE17</f>
        <v>0</v>
      </c>
      <c r="DF17" s="253">
        <f>+($D17/30)*[1]C_Acquisto!DF17</f>
        <v>0</v>
      </c>
      <c r="DG17" s="253">
        <f>+($D17/30)*[1]C_Acquisto!DG17</f>
        <v>0</v>
      </c>
      <c r="DH17" s="253">
        <f>+($D17/30)*[1]C_Acquisto!DH17</f>
        <v>0</v>
      </c>
      <c r="DI17" s="253">
        <f>+($D17/30)*[1]C_Acquisto!DI17</f>
        <v>0</v>
      </c>
      <c r="DJ17" s="253">
        <f>+($D17/30)*[1]C_Acquisto!DJ17</f>
        <v>0</v>
      </c>
      <c r="DK17" s="253">
        <f>+($D17/30)*[1]C_Acquisto!DK17</f>
        <v>0</v>
      </c>
      <c r="DL17" s="253">
        <f>+($D17/30)*[1]C_Acquisto!DL17</f>
        <v>0</v>
      </c>
      <c r="DM17" s="253">
        <f>+($D17/30)*[1]C_Acquisto!DM17</f>
        <v>0</v>
      </c>
      <c r="DN17" s="253">
        <f>+($D17/30)*[1]C_Acquisto!DN17</f>
        <v>0</v>
      </c>
      <c r="DO17" s="253">
        <f>+($D17/30)*[1]C_Acquisto!DO17</f>
        <v>0</v>
      </c>
      <c r="DP17" s="253">
        <f>+($D17/30)*[1]C_Acquisto!DP17</f>
        <v>0</v>
      </c>
      <c r="DQ17" s="253">
        <f>+($D17/30)*[1]C_Acquisto!DQ17</f>
        <v>0</v>
      </c>
      <c r="DR17" s="253">
        <f>+($D17/30)*[1]C_Acquisto!DR17</f>
        <v>0</v>
      </c>
      <c r="DS17" s="253">
        <f>+($D17/30)*[1]C_Acquisto!DS17</f>
        <v>0</v>
      </c>
      <c r="DT17" s="253">
        <f>+($D17/30)*[1]C_Acquisto!DT17</f>
        <v>0</v>
      </c>
      <c r="DU17" s="253">
        <f>+($D17/30)*[1]C_Acquisto!DU17</f>
        <v>0</v>
      </c>
      <c r="DV17" s="253">
        <f>+($D17/30)*[1]C_Acquisto!DV17</f>
        <v>0</v>
      </c>
      <c r="DW17" s="253">
        <f>+($D17/30)*[1]C_Acquisto!DW17</f>
        <v>0</v>
      </c>
    </row>
    <row r="18" spans="3:127" ht="15.6" thickTop="1" thickBot="1">
      <c r="C18" s="316" t="str">
        <f>+[1]I_Vendite!C16</f>
        <v>Prodotto/Servizio 13</v>
      </c>
      <c r="D18" s="335">
        <f>+[1]I_Vendite!F16</f>
        <v>0</v>
      </c>
      <c r="H18" s="253">
        <f>+($D18/30)*[1]C_Acquisto!H18</f>
        <v>0</v>
      </c>
      <c r="I18" s="253">
        <f>+($D18/30)*[1]C_Acquisto!I18</f>
        <v>0</v>
      </c>
      <c r="J18" s="253">
        <f>+($D18/30)*[1]C_Acquisto!J18</f>
        <v>0</v>
      </c>
      <c r="K18" s="253">
        <f>+($D18/30)*[1]C_Acquisto!K18</f>
        <v>0</v>
      </c>
      <c r="L18" s="253">
        <f>+($D18/30)*[1]C_Acquisto!L18</f>
        <v>0</v>
      </c>
      <c r="M18" s="253">
        <f>+($D18/30)*[1]C_Acquisto!M18</f>
        <v>0</v>
      </c>
      <c r="N18" s="253">
        <f>+($D18/30)*[1]C_Acquisto!N18</f>
        <v>0</v>
      </c>
      <c r="O18" s="253">
        <f>+($D18/30)*[1]C_Acquisto!O18</f>
        <v>0</v>
      </c>
      <c r="P18" s="253">
        <f>+($D18/30)*[1]C_Acquisto!P18</f>
        <v>0</v>
      </c>
      <c r="Q18" s="253">
        <f>+($D18/30)*[1]C_Acquisto!Q18</f>
        <v>0</v>
      </c>
      <c r="R18" s="253">
        <f>+($D18/30)*[1]C_Acquisto!R18</f>
        <v>0</v>
      </c>
      <c r="S18" s="253">
        <f>+($D18/30)*[1]C_Acquisto!S18</f>
        <v>0</v>
      </c>
      <c r="T18" s="253">
        <f>+($D18/30)*[1]C_Acquisto!T18</f>
        <v>0</v>
      </c>
      <c r="U18" s="253">
        <f>+($D18/30)*[1]C_Acquisto!U18</f>
        <v>0</v>
      </c>
      <c r="V18" s="253">
        <f>+($D18/30)*[1]C_Acquisto!V18</f>
        <v>0</v>
      </c>
      <c r="W18" s="253">
        <f>+($D18/30)*[1]C_Acquisto!W18</f>
        <v>0</v>
      </c>
      <c r="X18" s="253">
        <f>+($D18/30)*[1]C_Acquisto!X18</f>
        <v>0</v>
      </c>
      <c r="Y18" s="253">
        <f>+($D18/30)*[1]C_Acquisto!Y18</f>
        <v>0</v>
      </c>
      <c r="Z18" s="253">
        <f>+($D18/30)*[1]C_Acquisto!Z18</f>
        <v>0</v>
      </c>
      <c r="AA18" s="253">
        <f>+($D18/30)*[1]C_Acquisto!AA18</f>
        <v>0</v>
      </c>
      <c r="AB18" s="253">
        <f>+($D18/30)*[1]C_Acquisto!AB18</f>
        <v>0</v>
      </c>
      <c r="AC18" s="253">
        <f>+($D18/30)*[1]C_Acquisto!AC18</f>
        <v>0</v>
      </c>
      <c r="AD18" s="253">
        <f>+($D18/30)*[1]C_Acquisto!AD18</f>
        <v>0</v>
      </c>
      <c r="AE18" s="253">
        <f>+($D18/30)*[1]C_Acquisto!AE18</f>
        <v>0</v>
      </c>
      <c r="AF18" s="253">
        <f>+($D18/30)*[1]C_Acquisto!AF18</f>
        <v>0</v>
      </c>
      <c r="AG18" s="253">
        <f>+($D18/30)*[1]C_Acquisto!AG18</f>
        <v>0</v>
      </c>
      <c r="AH18" s="253">
        <f>+($D18/30)*[1]C_Acquisto!AH18</f>
        <v>0</v>
      </c>
      <c r="AI18" s="253">
        <f>+($D18/30)*[1]C_Acquisto!AI18</f>
        <v>0</v>
      </c>
      <c r="AJ18" s="253">
        <f>+($D18/30)*[1]C_Acquisto!AJ18</f>
        <v>0</v>
      </c>
      <c r="AK18" s="253">
        <f>+($D18/30)*[1]C_Acquisto!AK18</f>
        <v>0</v>
      </c>
      <c r="AL18" s="253">
        <f>+($D18/30)*[1]C_Acquisto!AL18</f>
        <v>0</v>
      </c>
      <c r="AM18" s="253">
        <f>+($D18/30)*[1]C_Acquisto!AM18</f>
        <v>0</v>
      </c>
      <c r="AN18" s="253">
        <f>+($D18/30)*[1]C_Acquisto!AN18</f>
        <v>0</v>
      </c>
      <c r="AO18" s="253">
        <f>+($D18/30)*[1]C_Acquisto!AO18</f>
        <v>0</v>
      </c>
      <c r="AP18" s="253">
        <f>+($D18/30)*[1]C_Acquisto!AP18</f>
        <v>0</v>
      </c>
      <c r="AQ18" s="253">
        <f>+($D18/30)*[1]C_Acquisto!AQ18</f>
        <v>0</v>
      </c>
      <c r="AR18" s="253">
        <f>+($D18/30)*[1]C_Acquisto!AR18</f>
        <v>0</v>
      </c>
      <c r="AS18" s="253">
        <f>+($D18/30)*[1]C_Acquisto!AS18</f>
        <v>0</v>
      </c>
      <c r="AT18" s="253">
        <f>+($D18/30)*[1]C_Acquisto!AT18</f>
        <v>0</v>
      </c>
      <c r="AU18" s="253">
        <f>+($D18/30)*[1]C_Acquisto!AU18</f>
        <v>0</v>
      </c>
      <c r="AV18" s="253">
        <f>+($D18/30)*[1]C_Acquisto!AV18</f>
        <v>0</v>
      </c>
      <c r="AW18" s="253">
        <f>+($D18/30)*[1]C_Acquisto!AW18</f>
        <v>0</v>
      </c>
      <c r="AX18" s="253">
        <f>+($D18/30)*[1]C_Acquisto!AX18</f>
        <v>0</v>
      </c>
      <c r="AY18" s="253">
        <f>+($D18/30)*[1]C_Acquisto!AY18</f>
        <v>0</v>
      </c>
      <c r="AZ18" s="253">
        <f>+($D18/30)*[1]C_Acquisto!AZ18</f>
        <v>0</v>
      </c>
      <c r="BA18" s="253">
        <f>+($D18/30)*[1]C_Acquisto!BA18</f>
        <v>0</v>
      </c>
      <c r="BB18" s="253">
        <f>+($D18/30)*[1]C_Acquisto!BB18</f>
        <v>0</v>
      </c>
      <c r="BC18" s="253">
        <f>+($D18/30)*[1]C_Acquisto!BC18</f>
        <v>0</v>
      </c>
      <c r="BD18" s="253">
        <f>+($D18/30)*[1]C_Acquisto!BD18</f>
        <v>0</v>
      </c>
      <c r="BE18" s="253">
        <f>+($D18/30)*[1]C_Acquisto!BE18</f>
        <v>0</v>
      </c>
      <c r="BF18" s="253">
        <f>+($D18/30)*[1]C_Acquisto!BF18</f>
        <v>0</v>
      </c>
      <c r="BG18" s="253">
        <f>+($D18/30)*[1]C_Acquisto!BG18</f>
        <v>0</v>
      </c>
      <c r="BH18" s="253">
        <f>+($D18/30)*[1]C_Acquisto!BH18</f>
        <v>0</v>
      </c>
      <c r="BI18" s="253">
        <f>+($D18/30)*[1]C_Acquisto!BI18</f>
        <v>0</v>
      </c>
      <c r="BJ18" s="253">
        <f>+($D18/30)*[1]C_Acquisto!BJ18</f>
        <v>0</v>
      </c>
      <c r="BK18" s="253">
        <f>+($D18/30)*[1]C_Acquisto!BK18</f>
        <v>0</v>
      </c>
      <c r="BL18" s="253">
        <f>+($D18/30)*[1]C_Acquisto!BL18</f>
        <v>0</v>
      </c>
      <c r="BM18" s="253">
        <f>+($D18/30)*[1]C_Acquisto!BM18</f>
        <v>0</v>
      </c>
      <c r="BN18" s="253">
        <f>+($D18/30)*[1]C_Acquisto!BN18</f>
        <v>0</v>
      </c>
      <c r="BO18" s="253">
        <f>+($D18/30)*[1]C_Acquisto!BO18</f>
        <v>0</v>
      </c>
      <c r="BP18" s="253">
        <f>+($D18/30)*[1]C_Acquisto!BP18</f>
        <v>0</v>
      </c>
      <c r="BQ18" s="253">
        <f>+($D18/30)*[1]C_Acquisto!BQ18</f>
        <v>0</v>
      </c>
      <c r="BR18" s="253">
        <f>+($D18/30)*[1]C_Acquisto!BR18</f>
        <v>0</v>
      </c>
      <c r="BS18" s="253">
        <f>+($D18/30)*[1]C_Acquisto!BS18</f>
        <v>0</v>
      </c>
      <c r="BT18" s="253">
        <f>+($D18/30)*[1]C_Acquisto!BT18</f>
        <v>0</v>
      </c>
      <c r="BU18" s="253">
        <f>+($D18/30)*[1]C_Acquisto!BU18</f>
        <v>0</v>
      </c>
      <c r="BV18" s="253">
        <f>+($D18/30)*[1]C_Acquisto!BV18</f>
        <v>0</v>
      </c>
      <c r="BW18" s="253">
        <f>+($D18/30)*[1]C_Acquisto!BW18</f>
        <v>0</v>
      </c>
      <c r="BX18" s="253">
        <f>+($D18/30)*[1]C_Acquisto!BX18</f>
        <v>0</v>
      </c>
      <c r="BY18" s="253">
        <f>+($D18/30)*[1]C_Acquisto!BY18</f>
        <v>0</v>
      </c>
      <c r="BZ18" s="253">
        <f>+($D18/30)*[1]C_Acquisto!BZ18</f>
        <v>0</v>
      </c>
      <c r="CA18" s="253">
        <f>+($D18/30)*[1]C_Acquisto!CA18</f>
        <v>0</v>
      </c>
      <c r="CB18" s="253">
        <f>+($D18/30)*[1]C_Acquisto!CB18</f>
        <v>0</v>
      </c>
      <c r="CC18" s="253">
        <f>+($D18/30)*[1]C_Acquisto!CC18</f>
        <v>0</v>
      </c>
      <c r="CD18" s="253">
        <f>+($D18/30)*[1]C_Acquisto!CD18</f>
        <v>0</v>
      </c>
      <c r="CE18" s="253">
        <f>+($D18/30)*[1]C_Acquisto!CE18</f>
        <v>0</v>
      </c>
      <c r="CF18" s="253">
        <f>+($D18/30)*[1]C_Acquisto!CF18</f>
        <v>0</v>
      </c>
      <c r="CG18" s="253">
        <f>+($D18/30)*[1]C_Acquisto!CG18</f>
        <v>0</v>
      </c>
      <c r="CH18" s="253">
        <f>+($D18/30)*[1]C_Acquisto!CH18</f>
        <v>0</v>
      </c>
      <c r="CI18" s="253">
        <f>+($D18/30)*[1]C_Acquisto!CI18</f>
        <v>0</v>
      </c>
      <c r="CJ18" s="253">
        <f>+($D18/30)*[1]C_Acquisto!CJ18</f>
        <v>0</v>
      </c>
      <c r="CK18" s="253">
        <f>+($D18/30)*[1]C_Acquisto!CK18</f>
        <v>0</v>
      </c>
      <c r="CL18" s="253">
        <f>+($D18/30)*[1]C_Acquisto!CL18</f>
        <v>0</v>
      </c>
      <c r="CM18" s="253">
        <f>+($D18/30)*[1]C_Acquisto!CM18</f>
        <v>0</v>
      </c>
      <c r="CN18" s="253">
        <f>+($D18/30)*[1]C_Acquisto!CN18</f>
        <v>0</v>
      </c>
      <c r="CO18" s="253">
        <f>+($D18/30)*[1]C_Acquisto!CO18</f>
        <v>0</v>
      </c>
      <c r="CP18" s="253">
        <f>+($D18/30)*[1]C_Acquisto!CP18</f>
        <v>0</v>
      </c>
      <c r="CQ18" s="253">
        <f>+($D18/30)*[1]C_Acquisto!CQ18</f>
        <v>0</v>
      </c>
      <c r="CR18" s="253">
        <f>+($D18/30)*[1]C_Acquisto!CR18</f>
        <v>0</v>
      </c>
      <c r="CS18" s="253">
        <f>+($D18/30)*[1]C_Acquisto!CS18</f>
        <v>0</v>
      </c>
      <c r="CT18" s="253">
        <f>+($D18/30)*[1]C_Acquisto!CT18</f>
        <v>0</v>
      </c>
      <c r="CU18" s="253">
        <f>+($D18/30)*[1]C_Acquisto!CU18</f>
        <v>0</v>
      </c>
      <c r="CV18" s="253">
        <f>+($D18/30)*[1]C_Acquisto!CV18</f>
        <v>0</v>
      </c>
      <c r="CW18" s="253">
        <f>+($D18/30)*[1]C_Acquisto!CW18</f>
        <v>0</v>
      </c>
      <c r="CX18" s="253">
        <f>+($D18/30)*[1]C_Acquisto!CX18</f>
        <v>0</v>
      </c>
      <c r="CY18" s="253">
        <f>+($D18/30)*[1]C_Acquisto!CY18</f>
        <v>0</v>
      </c>
      <c r="CZ18" s="253">
        <f>+($D18/30)*[1]C_Acquisto!CZ18</f>
        <v>0</v>
      </c>
      <c r="DA18" s="253">
        <f>+($D18/30)*[1]C_Acquisto!DA18</f>
        <v>0</v>
      </c>
      <c r="DB18" s="253">
        <f>+($D18/30)*[1]C_Acquisto!DB18</f>
        <v>0</v>
      </c>
      <c r="DC18" s="253">
        <f>+($D18/30)*[1]C_Acquisto!DC18</f>
        <v>0</v>
      </c>
      <c r="DD18" s="253">
        <f>+($D18/30)*[1]C_Acquisto!DD18</f>
        <v>0</v>
      </c>
      <c r="DE18" s="253">
        <f>+($D18/30)*[1]C_Acquisto!DE18</f>
        <v>0</v>
      </c>
      <c r="DF18" s="253">
        <f>+($D18/30)*[1]C_Acquisto!DF18</f>
        <v>0</v>
      </c>
      <c r="DG18" s="253">
        <f>+($D18/30)*[1]C_Acquisto!DG18</f>
        <v>0</v>
      </c>
      <c r="DH18" s="253">
        <f>+($D18/30)*[1]C_Acquisto!DH18</f>
        <v>0</v>
      </c>
      <c r="DI18" s="253">
        <f>+($D18/30)*[1]C_Acquisto!DI18</f>
        <v>0</v>
      </c>
      <c r="DJ18" s="253">
        <f>+($D18/30)*[1]C_Acquisto!DJ18</f>
        <v>0</v>
      </c>
      <c r="DK18" s="253">
        <f>+($D18/30)*[1]C_Acquisto!DK18</f>
        <v>0</v>
      </c>
      <c r="DL18" s="253">
        <f>+($D18/30)*[1]C_Acquisto!DL18</f>
        <v>0</v>
      </c>
      <c r="DM18" s="253">
        <f>+($D18/30)*[1]C_Acquisto!DM18</f>
        <v>0</v>
      </c>
      <c r="DN18" s="253">
        <f>+($D18/30)*[1]C_Acquisto!DN18</f>
        <v>0</v>
      </c>
      <c r="DO18" s="253">
        <f>+($D18/30)*[1]C_Acquisto!DO18</f>
        <v>0</v>
      </c>
      <c r="DP18" s="253">
        <f>+($D18/30)*[1]C_Acquisto!DP18</f>
        <v>0</v>
      </c>
      <c r="DQ18" s="253">
        <f>+($D18/30)*[1]C_Acquisto!DQ18</f>
        <v>0</v>
      </c>
      <c r="DR18" s="253">
        <f>+($D18/30)*[1]C_Acquisto!DR18</f>
        <v>0</v>
      </c>
      <c r="DS18" s="253">
        <f>+($D18/30)*[1]C_Acquisto!DS18</f>
        <v>0</v>
      </c>
      <c r="DT18" s="253">
        <f>+($D18/30)*[1]C_Acquisto!DT18</f>
        <v>0</v>
      </c>
      <c r="DU18" s="253">
        <f>+($D18/30)*[1]C_Acquisto!DU18</f>
        <v>0</v>
      </c>
      <c r="DV18" s="253">
        <f>+($D18/30)*[1]C_Acquisto!DV18</f>
        <v>0</v>
      </c>
      <c r="DW18" s="253">
        <f>+($D18/30)*[1]C_Acquisto!DW18</f>
        <v>0</v>
      </c>
    </row>
    <row r="19" spans="3:127" ht="15.6" thickTop="1" thickBot="1">
      <c r="C19" s="316" t="str">
        <f>+[1]I_Vendite!C17</f>
        <v>Prodotto/Servizio 14</v>
      </c>
      <c r="D19" s="335">
        <f>+[1]I_Vendite!F17</f>
        <v>0</v>
      </c>
      <c r="H19" s="253">
        <f>+($D19/30)*[1]C_Acquisto!H19</f>
        <v>0</v>
      </c>
      <c r="I19" s="253">
        <f>+($D19/30)*[1]C_Acquisto!I19</f>
        <v>0</v>
      </c>
      <c r="J19" s="253">
        <f>+($D19/30)*[1]C_Acquisto!J19</f>
        <v>0</v>
      </c>
      <c r="K19" s="253">
        <f>+($D19/30)*[1]C_Acquisto!K19</f>
        <v>0</v>
      </c>
      <c r="L19" s="253">
        <f>+($D19/30)*[1]C_Acquisto!L19</f>
        <v>0</v>
      </c>
      <c r="M19" s="253">
        <f>+($D19/30)*[1]C_Acquisto!M19</f>
        <v>0</v>
      </c>
      <c r="N19" s="253">
        <f>+($D19/30)*[1]C_Acquisto!N19</f>
        <v>0</v>
      </c>
      <c r="O19" s="253">
        <f>+($D19/30)*[1]C_Acquisto!O19</f>
        <v>0</v>
      </c>
      <c r="P19" s="253">
        <f>+($D19/30)*[1]C_Acquisto!P19</f>
        <v>0</v>
      </c>
      <c r="Q19" s="253">
        <f>+($D19/30)*[1]C_Acquisto!Q19</f>
        <v>0</v>
      </c>
      <c r="R19" s="253">
        <f>+($D19/30)*[1]C_Acquisto!R19</f>
        <v>0</v>
      </c>
      <c r="S19" s="253">
        <f>+($D19/30)*[1]C_Acquisto!S19</f>
        <v>0</v>
      </c>
      <c r="T19" s="253">
        <f>+($D19/30)*[1]C_Acquisto!T19</f>
        <v>0</v>
      </c>
      <c r="U19" s="253">
        <f>+($D19/30)*[1]C_Acquisto!U19</f>
        <v>0</v>
      </c>
      <c r="V19" s="253">
        <f>+($D19/30)*[1]C_Acquisto!V19</f>
        <v>0</v>
      </c>
      <c r="W19" s="253">
        <f>+($D19/30)*[1]C_Acquisto!W19</f>
        <v>0</v>
      </c>
      <c r="X19" s="253">
        <f>+($D19/30)*[1]C_Acquisto!X19</f>
        <v>0</v>
      </c>
      <c r="Y19" s="253">
        <f>+($D19/30)*[1]C_Acquisto!Y19</f>
        <v>0</v>
      </c>
      <c r="Z19" s="253">
        <f>+($D19/30)*[1]C_Acquisto!Z19</f>
        <v>0</v>
      </c>
      <c r="AA19" s="253">
        <f>+($D19/30)*[1]C_Acquisto!AA19</f>
        <v>0</v>
      </c>
      <c r="AB19" s="253">
        <f>+($D19/30)*[1]C_Acquisto!AB19</f>
        <v>0</v>
      </c>
      <c r="AC19" s="253">
        <f>+($D19/30)*[1]C_Acquisto!AC19</f>
        <v>0</v>
      </c>
      <c r="AD19" s="253">
        <f>+($D19/30)*[1]C_Acquisto!AD19</f>
        <v>0</v>
      </c>
      <c r="AE19" s="253">
        <f>+($D19/30)*[1]C_Acquisto!AE19</f>
        <v>0</v>
      </c>
      <c r="AF19" s="253">
        <f>+($D19/30)*[1]C_Acquisto!AF19</f>
        <v>0</v>
      </c>
      <c r="AG19" s="253">
        <f>+($D19/30)*[1]C_Acquisto!AG19</f>
        <v>0</v>
      </c>
      <c r="AH19" s="253">
        <f>+($D19/30)*[1]C_Acquisto!AH19</f>
        <v>0</v>
      </c>
      <c r="AI19" s="253">
        <f>+($D19/30)*[1]C_Acquisto!AI19</f>
        <v>0</v>
      </c>
      <c r="AJ19" s="253">
        <f>+($D19/30)*[1]C_Acquisto!AJ19</f>
        <v>0</v>
      </c>
      <c r="AK19" s="253">
        <f>+($D19/30)*[1]C_Acquisto!AK19</f>
        <v>0</v>
      </c>
      <c r="AL19" s="253">
        <f>+($D19/30)*[1]C_Acquisto!AL19</f>
        <v>0</v>
      </c>
      <c r="AM19" s="253">
        <f>+($D19/30)*[1]C_Acquisto!AM19</f>
        <v>0</v>
      </c>
      <c r="AN19" s="253">
        <f>+($D19/30)*[1]C_Acquisto!AN19</f>
        <v>0</v>
      </c>
      <c r="AO19" s="253">
        <f>+($D19/30)*[1]C_Acquisto!AO19</f>
        <v>0</v>
      </c>
      <c r="AP19" s="253">
        <f>+($D19/30)*[1]C_Acquisto!AP19</f>
        <v>0</v>
      </c>
      <c r="AQ19" s="253">
        <f>+($D19/30)*[1]C_Acquisto!AQ19</f>
        <v>0</v>
      </c>
      <c r="AR19" s="253">
        <f>+($D19/30)*[1]C_Acquisto!AR19</f>
        <v>0</v>
      </c>
      <c r="AS19" s="253">
        <f>+($D19/30)*[1]C_Acquisto!AS19</f>
        <v>0</v>
      </c>
      <c r="AT19" s="253">
        <f>+($D19/30)*[1]C_Acquisto!AT19</f>
        <v>0</v>
      </c>
      <c r="AU19" s="253">
        <f>+($D19/30)*[1]C_Acquisto!AU19</f>
        <v>0</v>
      </c>
      <c r="AV19" s="253">
        <f>+($D19/30)*[1]C_Acquisto!AV19</f>
        <v>0</v>
      </c>
      <c r="AW19" s="253">
        <f>+($D19/30)*[1]C_Acquisto!AW19</f>
        <v>0</v>
      </c>
      <c r="AX19" s="253">
        <f>+($D19/30)*[1]C_Acquisto!AX19</f>
        <v>0</v>
      </c>
      <c r="AY19" s="253">
        <f>+($D19/30)*[1]C_Acquisto!AY19</f>
        <v>0</v>
      </c>
      <c r="AZ19" s="253">
        <f>+($D19/30)*[1]C_Acquisto!AZ19</f>
        <v>0</v>
      </c>
      <c r="BA19" s="253">
        <f>+($D19/30)*[1]C_Acquisto!BA19</f>
        <v>0</v>
      </c>
      <c r="BB19" s="253">
        <f>+($D19/30)*[1]C_Acquisto!BB19</f>
        <v>0</v>
      </c>
      <c r="BC19" s="253">
        <f>+($D19/30)*[1]C_Acquisto!BC19</f>
        <v>0</v>
      </c>
      <c r="BD19" s="253">
        <f>+($D19/30)*[1]C_Acquisto!BD19</f>
        <v>0</v>
      </c>
      <c r="BE19" s="253">
        <f>+($D19/30)*[1]C_Acquisto!BE19</f>
        <v>0</v>
      </c>
      <c r="BF19" s="253">
        <f>+($D19/30)*[1]C_Acquisto!BF19</f>
        <v>0</v>
      </c>
      <c r="BG19" s="253">
        <f>+($D19/30)*[1]C_Acquisto!BG19</f>
        <v>0</v>
      </c>
      <c r="BH19" s="253">
        <f>+($D19/30)*[1]C_Acquisto!BH19</f>
        <v>0</v>
      </c>
      <c r="BI19" s="253">
        <f>+($D19/30)*[1]C_Acquisto!BI19</f>
        <v>0</v>
      </c>
      <c r="BJ19" s="253">
        <f>+($D19/30)*[1]C_Acquisto!BJ19</f>
        <v>0</v>
      </c>
      <c r="BK19" s="253">
        <f>+($D19/30)*[1]C_Acquisto!BK19</f>
        <v>0</v>
      </c>
      <c r="BL19" s="253">
        <f>+($D19/30)*[1]C_Acquisto!BL19</f>
        <v>0</v>
      </c>
      <c r="BM19" s="253">
        <f>+($D19/30)*[1]C_Acquisto!BM19</f>
        <v>0</v>
      </c>
      <c r="BN19" s="253">
        <f>+($D19/30)*[1]C_Acquisto!BN19</f>
        <v>0</v>
      </c>
      <c r="BO19" s="253">
        <f>+($D19/30)*[1]C_Acquisto!BO19</f>
        <v>0</v>
      </c>
      <c r="BP19" s="253">
        <f>+($D19/30)*[1]C_Acquisto!BP19</f>
        <v>0</v>
      </c>
      <c r="BQ19" s="253">
        <f>+($D19/30)*[1]C_Acquisto!BQ19</f>
        <v>0</v>
      </c>
      <c r="BR19" s="253">
        <f>+($D19/30)*[1]C_Acquisto!BR19</f>
        <v>0</v>
      </c>
      <c r="BS19" s="253">
        <f>+($D19/30)*[1]C_Acquisto!BS19</f>
        <v>0</v>
      </c>
      <c r="BT19" s="253">
        <f>+($D19/30)*[1]C_Acquisto!BT19</f>
        <v>0</v>
      </c>
      <c r="BU19" s="253">
        <f>+($D19/30)*[1]C_Acquisto!BU19</f>
        <v>0</v>
      </c>
      <c r="BV19" s="253">
        <f>+($D19/30)*[1]C_Acquisto!BV19</f>
        <v>0</v>
      </c>
      <c r="BW19" s="253">
        <f>+($D19/30)*[1]C_Acquisto!BW19</f>
        <v>0</v>
      </c>
      <c r="BX19" s="253">
        <f>+($D19/30)*[1]C_Acquisto!BX19</f>
        <v>0</v>
      </c>
      <c r="BY19" s="253">
        <f>+($D19/30)*[1]C_Acquisto!BY19</f>
        <v>0</v>
      </c>
      <c r="BZ19" s="253">
        <f>+($D19/30)*[1]C_Acquisto!BZ19</f>
        <v>0</v>
      </c>
      <c r="CA19" s="253">
        <f>+($D19/30)*[1]C_Acquisto!CA19</f>
        <v>0</v>
      </c>
      <c r="CB19" s="253">
        <f>+($D19/30)*[1]C_Acquisto!CB19</f>
        <v>0</v>
      </c>
      <c r="CC19" s="253">
        <f>+($D19/30)*[1]C_Acquisto!CC19</f>
        <v>0</v>
      </c>
      <c r="CD19" s="253">
        <f>+($D19/30)*[1]C_Acquisto!CD19</f>
        <v>0</v>
      </c>
      <c r="CE19" s="253">
        <f>+($D19/30)*[1]C_Acquisto!CE19</f>
        <v>0</v>
      </c>
      <c r="CF19" s="253">
        <f>+($D19/30)*[1]C_Acquisto!CF19</f>
        <v>0</v>
      </c>
      <c r="CG19" s="253">
        <f>+($D19/30)*[1]C_Acquisto!CG19</f>
        <v>0</v>
      </c>
      <c r="CH19" s="253">
        <f>+($D19/30)*[1]C_Acquisto!CH19</f>
        <v>0</v>
      </c>
      <c r="CI19" s="253">
        <f>+($D19/30)*[1]C_Acquisto!CI19</f>
        <v>0</v>
      </c>
      <c r="CJ19" s="253">
        <f>+($D19/30)*[1]C_Acquisto!CJ19</f>
        <v>0</v>
      </c>
      <c r="CK19" s="253">
        <f>+($D19/30)*[1]C_Acquisto!CK19</f>
        <v>0</v>
      </c>
      <c r="CL19" s="253">
        <f>+($D19/30)*[1]C_Acquisto!CL19</f>
        <v>0</v>
      </c>
      <c r="CM19" s="253">
        <f>+($D19/30)*[1]C_Acquisto!CM19</f>
        <v>0</v>
      </c>
      <c r="CN19" s="253">
        <f>+($D19/30)*[1]C_Acquisto!CN19</f>
        <v>0</v>
      </c>
      <c r="CO19" s="253">
        <f>+($D19/30)*[1]C_Acquisto!CO19</f>
        <v>0</v>
      </c>
      <c r="CP19" s="253">
        <f>+($D19/30)*[1]C_Acquisto!CP19</f>
        <v>0</v>
      </c>
      <c r="CQ19" s="253">
        <f>+($D19/30)*[1]C_Acquisto!CQ19</f>
        <v>0</v>
      </c>
      <c r="CR19" s="253">
        <f>+($D19/30)*[1]C_Acquisto!CR19</f>
        <v>0</v>
      </c>
      <c r="CS19" s="253">
        <f>+($D19/30)*[1]C_Acquisto!CS19</f>
        <v>0</v>
      </c>
      <c r="CT19" s="253">
        <f>+($D19/30)*[1]C_Acquisto!CT19</f>
        <v>0</v>
      </c>
      <c r="CU19" s="253">
        <f>+($D19/30)*[1]C_Acquisto!CU19</f>
        <v>0</v>
      </c>
      <c r="CV19" s="253">
        <f>+($D19/30)*[1]C_Acquisto!CV19</f>
        <v>0</v>
      </c>
      <c r="CW19" s="253">
        <f>+($D19/30)*[1]C_Acquisto!CW19</f>
        <v>0</v>
      </c>
      <c r="CX19" s="253">
        <f>+($D19/30)*[1]C_Acquisto!CX19</f>
        <v>0</v>
      </c>
      <c r="CY19" s="253">
        <f>+($D19/30)*[1]C_Acquisto!CY19</f>
        <v>0</v>
      </c>
      <c r="CZ19" s="253">
        <f>+($D19/30)*[1]C_Acquisto!CZ19</f>
        <v>0</v>
      </c>
      <c r="DA19" s="253">
        <f>+($D19/30)*[1]C_Acquisto!DA19</f>
        <v>0</v>
      </c>
      <c r="DB19" s="253">
        <f>+($D19/30)*[1]C_Acquisto!DB19</f>
        <v>0</v>
      </c>
      <c r="DC19" s="253">
        <f>+($D19/30)*[1]C_Acquisto!DC19</f>
        <v>0</v>
      </c>
      <c r="DD19" s="253">
        <f>+($D19/30)*[1]C_Acquisto!DD19</f>
        <v>0</v>
      </c>
      <c r="DE19" s="253">
        <f>+($D19/30)*[1]C_Acquisto!DE19</f>
        <v>0</v>
      </c>
      <c r="DF19" s="253">
        <f>+($D19/30)*[1]C_Acquisto!DF19</f>
        <v>0</v>
      </c>
      <c r="DG19" s="253">
        <f>+($D19/30)*[1]C_Acquisto!DG19</f>
        <v>0</v>
      </c>
      <c r="DH19" s="253">
        <f>+($D19/30)*[1]C_Acquisto!DH19</f>
        <v>0</v>
      </c>
      <c r="DI19" s="253">
        <f>+($D19/30)*[1]C_Acquisto!DI19</f>
        <v>0</v>
      </c>
      <c r="DJ19" s="253">
        <f>+($D19/30)*[1]C_Acquisto!DJ19</f>
        <v>0</v>
      </c>
      <c r="DK19" s="253">
        <f>+($D19/30)*[1]C_Acquisto!DK19</f>
        <v>0</v>
      </c>
      <c r="DL19" s="253">
        <f>+($D19/30)*[1]C_Acquisto!DL19</f>
        <v>0</v>
      </c>
      <c r="DM19" s="253">
        <f>+($D19/30)*[1]C_Acquisto!DM19</f>
        <v>0</v>
      </c>
      <c r="DN19" s="253">
        <f>+($D19/30)*[1]C_Acquisto!DN19</f>
        <v>0</v>
      </c>
      <c r="DO19" s="253">
        <f>+($D19/30)*[1]C_Acquisto!DO19</f>
        <v>0</v>
      </c>
      <c r="DP19" s="253">
        <f>+($D19/30)*[1]C_Acquisto!DP19</f>
        <v>0</v>
      </c>
      <c r="DQ19" s="253">
        <f>+($D19/30)*[1]C_Acquisto!DQ19</f>
        <v>0</v>
      </c>
      <c r="DR19" s="253">
        <f>+($D19/30)*[1]C_Acquisto!DR19</f>
        <v>0</v>
      </c>
      <c r="DS19" s="253">
        <f>+($D19/30)*[1]C_Acquisto!DS19</f>
        <v>0</v>
      </c>
      <c r="DT19" s="253">
        <f>+($D19/30)*[1]C_Acquisto!DT19</f>
        <v>0</v>
      </c>
      <c r="DU19" s="253">
        <f>+($D19/30)*[1]C_Acquisto!DU19</f>
        <v>0</v>
      </c>
      <c r="DV19" s="253">
        <f>+($D19/30)*[1]C_Acquisto!DV19</f>
        <v>0</v>
      </c>
      <c r="DW19" s="253">
        <f>+($D19/30)*[1]C_Acquisto!DW19</f>
        <v>0</v>
      </c>
    </row>
    <row r="20" spans="3:127" ht="15.6" thickTop="1" thickBot="1">
      <c r="C20" s="316" t="str">
        <f>+[1]I_Vendite!C18</f>
        <v>Prodotto/Servizio 15</v>
      </c>
      <c r="D20" s="335">
        <f>+[1]I_Vendite!F18</f>
        <v>0</v>
      </c>
      <c r="H20" s="253">
        <f>+($D20/30)*[1]C_Acquisto!H20</f>
        <v>0</v>
      </c>
      <c r="I20" s="253">
        <f>+($D20/30)*[1]C_Acquisto!I20</f>
        <v>0</v>
      </c>
      <c r="J20" s="253">
        <f>+($D20/30)*[1]C_Acquisto!J20</f>
        <v>0</v>
      </c>
      <c r="K20" s="253">
        <f>+($D20/30)*[1]C_Acquisto!K20</f>
        <v>0</v>
      </c>
      <c r="L20" s="253">
        <f>+($D20/30)*[1]C_Acquisto!L20</f>
        <v>0</v>
      </c>
      <c r="M20" s="253">
        <f>+($D20/30)*[1]C_Acquisto!M20</f>
        <v>0</v>
      </c>
      <c r="N20" s="253">
        <f>+($D20/30)*[1]C_Acquisto!N20</f>
        <v>0</v>
      </c>
      <c r="O20" s="253">
        <f>+($D20/30)*[1]C_Acquisto!O20</f>
        <v>0</v>
      </c>
      <c r="P20" s="253">
        <f>+($D20/30)*[1]C_Acquisto!P20</f>
        <v>0</v>
      </c>
      <c r="Q20" s="253">
        <f>+($D20/30)*[1]C_Acquisto!Q20</f>
        <v>0</v>
      </c>
      <c r="R20" s="253">
        <f>+($D20/30)*[1]C_Acquisto!R20</f>
        <v>0</v>
      </c>
      <c r="S20" s="253">
        <f>+($D20/30)*[1]C_Acquisto!S20</f>
        <v>0</v>
      </c>
      <c r="T20" s="253">
        <f>+($D20/30)*[1]C_Acquisto!T20</f>
        <v>0</v>
      </c>
      <c r="U20" s="253">
        <f>+($D20/30)*[1]C_Acquisto!U20</f>
        <v>0</v>
      </c>
      <c r="V20" s="253">
        <f>+($D20/30)*[1]C_Acquisto!V20</f>
        <v>0</v>
      </c>
      <c r="W20" s="253">
        <f>+($D20/30)*[1]C_Acquisto!W20</f>
        <v>0</v>
      </c>
      <c r="X20" s="253">
        <f>+($D20/30)*[1]C_Acquisto!X20</f>
        <v>0</v>
      </c>
      <c r="Y20" s="253">
        <f>+($D20/30)*[1]C_Acquisto!Y20</f>
        <v>0</v>
      </c>
      <c r="Z20" s="253">
        <f>+($D20/30)*[1]C_Acquisto!Z20</f>
        <v>0</v>
      </c>
      <c r="AA20" s="253">
        <f>+($D20/30)*[1]C_Acquisto!AA20</f>
        <v>0</v>
      </c>
      <c r="AB20" s="253">
        <f>+($D20/30)*[1]C_Acquisto!AB20</f>
        <v>0</v>
      </c>
      <c r="AC20" s="253">
        <f>+($D20/30)*[1]C_Acquisto!AC20</f>
        <v>0</v>
      </c>
      <c r="AD20" s="253">
        <f>+($D20/30)*[1]C_Acquisto!AD20</f>
        <v>0</v>
      </c>
      <c r="AE20" s="253">
        <f>+($D20/30)*[1]C_Acquisto!AE20</f>
        <v>0</v>
      </c>
      <c r="AF20" s="253">
        <f>+($D20/30)*[1]C_Acquisto!AF20</f>
        <v>0</v>
      </c>
      <c r="AG20" s="253">
        <f>+($D20/30)*[1]C_Acquisto!AG20</f>
        <v>0</v>
      </c>
      <c r="AH20" s="253">
        <f>+($D20/30)*[1]C_Acquisto!AH20</f>
        <v>0</v>
      </c>
      <c r="AI20" s="253">
        <f>+($D20/30)*[1]C_Acquisto!AI20</f>
        <v>0</v>
      </c>
      <c r="AJ20" s="253">
        <f>+($D20/30)*[1]C_Acquisto!AJ20</f>
        <v>0</v>
      </c>
      <c r="AK20" s="253">
        <f>+($D20/30)*[1]C_Acquisto!AK20</f>
        <v>0</v>
      </c>
      <c r="AL20" s="253">
        <f>+($D20/30)*[1]C_Acquisto!AL20</f>
        <v>0</v>
      </c>
      <c r="AM20" s="253">
        <f>+($D20/30)*[1]C_Acquisto!AM20</f>
        <v>0</v>
      </c>
      <c r="AN20" s="253">
        <f>+($D20/30)*[1]C_Acquisto!AN20</f>
        <v>0</v>
      </c>
      <c r="AO20" s="253">
        <f>+($D20/30)*[1]C_Acquisto!AO20</f>
        <v>0</v>
      </c>
      <c r="AP20" s="253">
        <f>+($D20/30)*[1]C_Acquisto!AP20</f>
        <v>0</v>
      </c>
      <c r="AQ20" s="253">
        <f>+($D20/30)*[1]C_Acquisto!AQ20</f>
        <v>0</v>
      </c>
      <c r="AR20" s="253">
        <f>+($D20/30)*[1]C_Acquisto!AR20</f>
        <v>0</v>
      </c>
      <c r="AS20" s="253">
        <f>+($D20/30)*[1]C_Acquisto!AS20</f>
        <v>0</v>
      </c>
      <c r="AT20" s="253">
        <f>+($D20/30)*[1]C_Acquisto!AT20</f>
        <v>0</v>
      </c>
      <c r="AU20" s="253">
        <f>+($D20/30)*[1]C_Acquisto!AU20</f>
        <v>0</v>
      </c>
      <c r="AV20" s="253">
        <f>+($D20/30)*[1]C_Acquisto!AV20</f>
        <v>0</v>
      </c>
      <c r="AW20" s="253">
        <f>+($D20/30)*[1]C_Acquisto!AW20</f>
        <v>0</v>
      </c>
      <c r="AX20" s="253">
        <f>+($D20/30)*[1]C_Acquisto!AX20</f>
        <v>0</v>
      </c>
      <c r="AY20" s="253">
        <f>+($D20/30)*[1]C_Acquisto!AY20</f>
        <v>0</v>
      </c>
      <c r="AZ20" s="253">
        <f>+($D20/30)*[1]C_Acquisto!AZ20</f>
        <v>0</v>
      </c>
      <c r="BA20" s="253">
        <f>+($D20/30)*[1]C_Acquisto!BA20</f>
        <v>0</v>
      </c>
      <c r="BB20" s="253">
        <f>+($D20/30)*[1]C_Acquisto!BB20</f>
        <v>0</v>
      </c>
      <c r="BC20" s="253">
        <f>+($D20/30)*[1]C_Acquisto!BC20</f>
        <v>0</v>
      </c>
      <c r="BD20" s="253">
        <f>+($D20/30)*[1]C_Acquisto!BD20</f>
        <v>0</v>
      </c>
      <c r="BE20" s="253">
        <f>+($D20/30)*[1]C_Acquisto!BE20</f>
        <v>0</v>
      </c>
      <c r="BF20" s="253">
        <f>+($D20/30)*[1]C_Acquisto!BF20</f>
        <v>0</v>
      </c>
      <c r="BG20" s="253">
        <f>+($D20/30)*[1]C_Acquisto!BG20</f>
        <v>0</v>
      </c>
      <c r="BH20" s="253">
        <f>+($D20/30)*[1]C_Acquisto!BH20</f>
        <v>0</v>
      </c>
      <c r="BI20" s="253">
        <f>+($D20/30)*[1]C_Acquisto!BI20</f>
        <v>0</v>
      </c>
      <c r="BJ20" s="253">
        <f>+($D20/30)*[1]C_Acquisto!BJ20</f>
        <v>0</v>
      </c>
      <c r="BK20" s="253">
        <f>+($D20/30)*[1]C_Acquisto!BK20</f>
        <v>0</v>
      </c>
      <c r="BL20" s="253">
        <f>+($D20/30)*[1]C_Acquisto!BL20</f>
        <v>0</v>
      </c>
      <c r="BM20" s="253">
        <f>+($D20/30)*[1]C_Acquisto!BM20</f>
        <v>0</v>
      </c>
      <c r="BN20" s="253">
        <f>+($D20/30)*[1]C_Acquisto!BN20</f>
        <v>0</v>
      </c>
      <c r="BO20" s="253">
        <f>+($D20/30)*[1]C_Acquisto!BO20</f>
        <v>0</v>
      </c>
      <c r="BP20" s="253">
        <f>+($D20/30)*[1]C_Acquisto!BP20</f>
        <v>0</v>
      </c>
      <c r="BQ20" s="253">
        <f>+($D20/30)*[1]C_Acquisto!BQ20</f>
        <v>0</v>
      </c>
      <c r="BR20" s="253">
        <f>+($D20/30)*[1]C_Acquisto!BR20</f>
        <v>0</v>
      </c>
      <c r="BS20" s="253">
        <f>+($D20/30)*[1]C_Acquisto!BS20</f>
        <v>0</v>
      </c>
      <c r="BT20" s="253">
        <f>+($D20/30)*[1]C_Acquisto!BT20</f>
        <v>0</v>
      </c>
      <c r="BU20" s="253">
        <f>+($D20/30)*[1]C_Acquisto!BU20</f>
        <v>0</v>
      </c>
      <c r="BV20" s="253">
        <f>+($D20/30)*[1]C_Acquisto!BV20</f>
        <v>0</v>
      </c>
      <c r="BW20" s="253">
        <f>+($D20/30)*[1]C_Acquisto!BW20</f>
        <v>0</v>
      </c>
      <c r="BX20" s="253">
        <f>+($D20/30)*[1]C_Acquisto!BX20</f>
        <v>0</v>
      </c>
      <c r="BY20" s="253">
        <f>+($D20/30)*[1]C_Acquisto!BY20</f>
        <v>0</v>
      </c>
      <c r="BZ20" s="253">
        <f>+($D20/30)*[1]C_Acquisto!BZ20</f>
        <v>0</v>
      </c>
      <c r="CA20" s="253">
        <f>+($D20/30)*[1]C_Acquisto!CA20</f>
        <v>0</v>
      </c>
      <c r="CB20" s="253">
        <f>+($D20/30)*[1]C_Acquisto!CB20</f>
        <v>0</v>
      </c>
      <c r="CC20" s="253">
        <f>+($D20/30)*[1]C_Acquisto!CC20</f>
        <v>0</v>
      </c>
      <c r="CD20" s="253">
        <f>+($D20/30)*[1]C_Acquisto!CD20</f>
        <v>0</v>
      </c>
      <c r="CE20" s="253">
        <f>+($D20/30)*[1]C_Acquisto!CE20</f>
        <v>0</v>
      </c>
      <c r="CF20" s="253">
        <f>+($D20/30)*[1]C_Acquisto!CF20</f>
        <v>0</v>
      </c>
      <c r="CG20" s="253">
        <f>+($D20/30)*[1]C_Acquisto!CG20</f>
        <v>0</v>
      </c>
      <c r="CH20" s="253">
        <f>+($D20/30)*[1]C_Acquisto!CH20</f>
        <v>0</v>
      </c>
      <c r="CI20" s="253">
        <f>+($D20/30)*[1]C_Acquisto!CI20</f>
        <v>0</v>
      </c>
      <c r="CJ20" s="253">
        <f>+($D20/30)*[1]C_Acquisto!CJ20</f>
        <v>0</v>
      </c>
      <c r="CK20" s="253">
        <f>+($D20/30)*[1]C_Acquisto!CK20</f>
        <v>0</v>
      </c>
      <c r="CL20" s="253">
        <f>+($D20/30)*[1]C_Acquisto!CL20</f>
        <v>0</v>
      </c>
      <c r="CM20" s="253">
        <f>+($D20/30)*[1]C_Acquisto!CM20</f>
        <v>0</v>
      </c>
      <c r="CN20" s="253">
        <f>+($D20/30)*[1]C_Acquisto!CN20</f>
        <v>0</v>
      </c>
      <c r="CO20" s="253">
        <f>+($D20/30)*[1]C_Acquisto!CO20</f>
        <v>0</v>
      </c>
      <c r="CP20" s="253">
        <f>+($D20/30)*[1]C_Acquisto!CP20</f>
        <v>0</v>
      </c>
      <c r="CQ20" s="253">
        <f>+($D20/30)*[1]C_Acquisto!CQ20</f>
        <v>0</v>
      </c>
      <c r="CR20" s="253">
        <f>+($D20/30)*[1]C_Acquisto!CR20</f>
        <v>0</v>
      </c>
      <c r="CS20" s="253">
        <f>+($D20/30)*[1]C_Acquisto!CS20</f>
        <v>0</v>
      </c>
      <c r="CT20" s="253">
        <f>+($D20/30)*[1]C_Acquisto!CT20</f>
        <v>0</v>
      </c>
      <c r="CU20" s="253">
        <f>+($D20/30)*[1]C_Acquisto!CU20</f>
        <v>0</v>
      </c>
      <c r="CV20" s="253">
        <f>+($D20/30)*[1]C_Acquisto!CV20</f>
        <v>0</v>
      </c>
      <c r="CW20" s="253">
        <f>+($D20/30)*[1]C_Acquisto!CW20</f>
        <v>0</v>
      </c>
      <c r="CX20" s="253">
        <f>+($D20/30)*[1]C_Acquisto!CX20</f>
        <v>0</v>
      </c>
      <c r="CY20" s="253">
        <f>+($D20/30)*[1]C_Acquisto!CY20</f>
        <v>0</v>
      </c>
      <c r="CZ20" s="253">
        <f>+($D20/30)*[1]C_Acquisto!CZ20</f>
        <v>0</v>
      </c>
      <c r="DA20" s="253">
        <f>+($D20/30)*[1]C_Acquisto!DA20</f>
        <v>0</v>
      </c>
      <c r="DB20" s="253">
        <f>+($D20/30)*[1]C_Acquisto!DB20</f>
        <v>0</v>
      </c>
      <c r="DC20" s="253">
        <f>+($D20/30)*[1]C_Acquisto!DC20</f>
        <v>0</v>
      </c>
      <c r="DD20" s="253">
        <f>+($D20/30)*[1]C_Acquisto!DD20</f>
        <v>0</v>
      </c>
      <c r="DE20" s="253">
        <f>+($D20/30)*[1]C_Acquisto!DE20</f>
        <v>0</v>
      </c>
      <c r="DF20" s="253">
        <f>+($D20/30)*[1]C_Acquisto!DF20</f>
        <v>0</v>
      </c>
      <c r="DG20" s="253">
        <f>+($D20/30)*[1]C_Acquisto!DG20</f>
        <v>0</v>
      </c>
      <c r="DH20" s="253">
        <f>+($D20/30)*[1]C_Acquisto!DH20</f>
        <v>0</v>
      </c>
      <c r="DI20" s="253">
        <f>+($D20/30)*[1]C_Acquisto!DI20</f>
        <v>0</v>
      </c>
      <c r="DJ20" s="253">
        <f>+($D20/30)*[1]C_Acquisto!DJ20</f>
        <v>0</v>
      </c>
      <c r="DK20" s="253">
        <f>+($D20/30)*[1]C_Acquisto!DK20</f>
        <v>0</v>
      </c>
      <c r="DL20" s="253">
        <f>+($D20/30)*[1]C_Acquisto!DL20</f>
        <v>0</v>
      </c>
      <c r="DM20" s="253">
        <f>+($D20/30)*[1]C_Acquisto!DM20</f>
        <v>0</v>
      </c>
      <c r="DN20" s="253">
        <f>+($D20/30)*[1]C_Acquisto!DN20</f>
        <v>0</v>
      </c>
      <c r="DO20" s="253">
        <f>+($D20/30)*[1]C_Acquisto!DO20</f>
        <v>0</v>
      </c>
      <c r="DP20" s="253">
        <f>+($D20/30)*[1]C_Acquisto!DP20</f>
        <v>0</v>
      </c>
      <c r="DQ20" s="253">
        <f>+($D20/30)*[1]C_Acquisto!DQ20</f>
        <v>0</v>
      </c>
      <c r="DR20" s="253">
        <f>+($D20/30)*[1]C_Acquisto!DR20</f>
        <v>0</v>
      </c>
      <c r="DS20" s="253">
        <f>+($D20/30)*[1]C_Acquisto!DS20</f>
        <v>0</v>
      </c>
      <c r="DT20" s="253">
        <f>+($D20/30)*[1]C_Acquisto!DT20</f>
        <v>0</v>
      </c>
      <c r="DU20" s="253">
        <f>+($D20/30)*[1]C_Acquisto!DU20</f>
        <v>0</v>
      </c>
      <c r="DV20" s="253">
        <f>+($D20/30)*[1]C_Acquisto!DV20</f>
        <v>0</v>
      </c>
      <c r="DW20" s="253">
        <f>+($D20/30)*[1]C_Acquisto!DW20</f>
        <v>0</v>
      </c>
    </row>
    <row r="21" spans="3:127" ht="15.6" thickTop="1" thickBot="1">
      <c r="C21" s="316" t="str">
        <f>+[1]I_Vendite!C19</f>
        <v>Prodotto/Servizio 16</v>
      </c>
      <c r="D21" s="335">
        <f>+[1]I_Vendite!F19</f>
        <v>0</v>
      </c>
      <c r="H21" s="253">
        <f>+($D21/30)*[1]C_Acquisto!H21</f>
        <v>0</v>
      </c>
      <c r="I21" s="253">
        <f>+($D21/30)*[1]C_Acquisto!I21</f>
        <v>0</v>
      </c>
      <c r="J21" s="253">
        <f>+($D21/30)*[1]C_Acquisto!J21</f>
        <v>0</v>
      </c>
      <c r="K21" s="253">
        <f>+($D21/30)*[1]C_Acquisto!K21</f>
        <v>0</v>
      </c>
      <c r="L21" s="253">
        <f>+($D21/30)*[1]C_Acquisto!L21</f>
        <v>0</v>
      </c>
      <c r="M21" s="253">
        <f>+($D21/30)*[1]C_Acquisto!M21</f>
        <v>0</v>
      </c>
      <c r="N21" s="253">
        <f>+($D21/30)*[1]C_Acquisto!N21</f>
        <v>0</v>
      </c>
      <c r="O21" s="253">
        <f>+($D21/30)*[1]C_Acquisto!O21</f>
        <v>0</v>
      </c>
      <c r="P21" s="253">
        <f>+($D21/30)*[1]C_Acquisto!P21</f>
        <v>0</v>
      </c>
      <c r="Q21" s="253">
        <f>+($D21/30)*[1]C_Acquisto!Q21</f>
        <v>0</v>
      </c>
      <c r="R21" s="253">
        <f>+($D21/30)*[1]C_Acquisto!R21</f>
        <v>0</v>
      </c>
      <c r="S21" s="253">
        <f>+($D21/30)*[1]C_Acquisto!S21</f>
        <v>0</v>
      </c>
      <c r="T21" s="253">
        <f>+($D21/30)*[1]C_Acquisto!T21</f>
        <v>0</v>
      </c>
      <c r="U21" s="253">
        <f>+($D21/30)*[1]C_Acquisto!U21</f>
        <v>0</v>
      </c>
      <c r="V21" s="253">
        <f>+($D21/30)*[1]C_Acquisto!V21</f>
        <v>0</v>
      </c>
      <c r="W21" s="253">
        <f>+($D21/30)*[1]C_Acquisto!W21</f>
        <v>0</v>
      </c>
      <c r="X21" s="253">
        <f>+($D21/30)*[1]C_Acquisto!X21</f>
        <v>0</v>
      </c>
      <c r="Y21" s="253">
        <f>+($D21/30)*[1]C_Acquisto!Y21</f>
        <v>0</v>
      </c>
      <c r="Z21" s="253">
        <f>+($D21/30)*[1]C_Acquisto!Z21</f>
        <v>0</v>
      </c>
      <c r="AA21" s="253">
        <f>+($D21/30)*[1]C_Acquisto!AA21</f>
        <v>0</v>
      </c>
      <c r="AB21" s="253">
        <f>+($D21/30)*[1]C_Acquisto!AB21</f>
        <v>0</v>
      </c>
      <c r="AC21" s="253">
        <f>+($D21/30)*[1]C_Acquisto!AC21</f>
        <v>0</v>
      </c>
      <c r="AD21" s="253">
        <f>+($D21/30)*[1]C_Acquisto!AD21</f>
        <v>0</v>
      </c>
      <c r="AE21" s="253">
        <f>+($D21/30)*[1]C_Acquisto!AE21</f>
        <v>0</v>
      </c>
      <c r="AF21" s="253">
        <f>+($D21/30)*[1]C_Acquisto!AF21</f>
        <v>0</v>
      </c>
      <c r="AG21" s="253">
        <f>+($D21/30)*[1]C_Acquisto!AG21</f>
        <v>0</v>
      </c>
      <c r="AH21" s="253">
        <f>+($D21/30)*[1]C_Acquisto!AH21</f>
        <v>0</v>
      </c>
      <c r="AI21" s="253">
        <f>+($D21/30)*[1]C_Acquisto!AI21</f>
        <v>0</v>
      </c>
      <c r="AJ21" s="253">
        <f>+($D21/30)*[1]C_Acquisto!AJ21</f>
        <v>0</v>
      </c>
      <c r="AK21" s="253">
        <f>+($D21/30)*[1]C_Acquisto!AK21</f>
        <v>0</v>
      </c>
      <c r="AL21" s="253">
        <f>+($D21/30)*[1]C_Acquisto!AL21</f>
        <v>0</v>
      </c>
      <c r="AM21" s="253">
        <f>+($D21/30)*[1]C_Acquisto!AM21</f>
        <v>0</v>
      </c>
      <c r="AN21" s="253">
        <f>+($D21/30)*[1]C_Acquisto!AN21</f>
        <v>0</v>
      </c>
      <c r="AO21" s="253">
        <f>+($D21/30)*[1]C_Acquisto!AO21</f>
        <v>0</v>
      </c>
      <c r="AP21" s="253">
        <f>+($D21/30)*[1]C_Acquisto!AP21</f>
        <v>0</v>
      </c>
      <c r="AQ21" s="253">
        <f>+($D21/30)*[1]C_Acquisto!AQ21</f>
        <v>0</v>
      </c>
      <c r="AR21" s="253">
        <f>+($D21/30)*[1]C_Acquisto!AR21</f>
        <v>0</v>
      </c>
      <c r="AS21" s="253">
        <f>+($D21/30)*[1]C_Acquisto!AS21</f>
        <v>0</v>
      </c>
      <c r="AT21" s="253">
        <f>+($D21/30)*[1]C_Acquisto!AT21</f>
        <v>0</v>
      </c>
      <c r="AU21" s="253">
        <f>+($D21/30)*[1]C_Acquisto!AU21</f>
        <v>0</v>
      </c>
      <c r="AV21" s="253">
        <f>+($D21/30)*[1]C_Acquisto!AV21</f>
        <v>0</v>
      </c>
      <c r="AW21" s="253">
        <f>+($D21/30)*[1]C_Acquisto!AW21</f>
        <v>0</v>
      </c>
      <c r="AX21" s="253">
        <f>+($D21/30)*[1]C_Acquisto!AX21</f>
        <v>0</v>
      </c>
      <c r="AY21" s="253">
        <f>+($D21/30)*[1]C_Acquisto!AY21</f>
        <v>0</v>
      </c>
      <c r="AZ21" s="253">
        <f>+($D21/30)*[1]C_Acquisto!AZ21</f>
        <v>0</v>
      </c>
      <c r="BA21" s="253">
        <f>+($D21/30)*[1]C_Acquisto!BA21</f>
        <v>0</v>
      </c>
      <c r="BB21" s="253">
        <f>+($D21/30)*[1]C_Acquisto!BB21</f>
        <v>0</v>
      </c>
      <c r="BC21" s="253">
        <f>+($D21/30)*[1]C_Acquisto!BC21</f>
        <v>0</v>
      </c>
      <c r="BD21" s="253">
        <f>+($D21/30)*[1]C_Acquisto!BD21</f>
        <v>0</v>
      </c>
      <c r="BE21" s="253">
        <f>+($D21/30)*[1]C_Acquisto!BE21</f>
        <v>0</v>
      </c>
      <c r="BF21" s="253">
        <f>+($D21/30)*[1]C_Acquisto!BF21</f>
        <v>0</v>
      </c>
      <c r="BG21" s="253">
        <f>+($D21/30)*[1]C_Acquisto!BG21</f>
        <v>0</v>
      </c>
      <c r="BH21" s="253">
        <f>+($D21/30)*[1]C_Acquisto!BH21</f>
        <v>0</v>
      </c>
      <c r="BI21" s="253">
        <f>+($D21/30)*[1]C_Acquisto!BI21</f>
        <v>0</v>
      </c>
      <c r="BJ21" s="253">
        <f>+($D21/30)*[1]C_Acquisto!BJ21</f>
        <v>0</v>
      </c>
      <c r="BK21" s="253">
        <f>+($D21/30)*[1]C_Acquisto!BK21</f>
        <v>0</v>
      </c>
      <c r="BL21" s="253">
        <f>+($D21/30)*[1]C_Acquisto!BL21</f>
        <v>0</v>
      </c>
      <c r="BM21" s="253">
        <f>+($D21/30)*[1]C_Acquisto!BM21</f>
        <v>0</v>
      </c>
      <c r="BN21" s="253">
        <f>+($D21/30)*[1]C_Acquisto!BN21</f>
        <v>0</v>
      </c>
      <c r="BO21" s="253">
        <f>+($D21/30)*[1]C_Acquisto!BO21</f>
        <v>0</v>
      </c>
      <c r="BP21" s="253">
        <f>+($D21/30)*[1]C_Acquisto!BP21</f>
        <v>0</v>
      </c>
      <c r="BQ21" s="253">
        <f>+($D21/30)*[1]C_Acquisto!BQ21</f>
        <v>0</v>
      </c>
      <c r="BR21" s="253">
        <f>+($D21/30)*[1]C_Acquisto!BR21</f>
        <v>0</v>
      </c>
      <c r="BS21" s="253">
        <f>+($D21/30)*[1]C_Acquisto!BS21</f>
        <v>0</v>
      </c>
      <c r="BT21" s="253">
        <f>+($D21/30)*[1]C_Acquisto!BT21</f>
        <v>0</v>
      </c>
      <c r="BU21" s="253">
        <f>+($D21/30)*[1]C_Acquisto!BU21</f>
        <v>0</v>
      </c>
      <c r="BV21" s="253">
        <f>+($D21/30)*[1]C_Acquisto!BV21</f>
        <v>0</v>
      </c>
      <c r="BW21" s="253">
        <f>+($D21/30)*[1]C_Acquisto!BW21</f>
        <v>0</v>
      </c>
      <c r="BX21" s="253">
        <f>+($D21/30)*[1]C_Acquisto!BX21</f>
        <v>0</v>
      </c>
      <c r="BY21" s="253">
        <f>+($D21/30)*[1]C_Acquisto!BY21</f>
        <v>0</v>
      </c>
      <c r="BZ21" s="253">
        <f>+($D21/30)*[1]C_Acquisto!BZ21</f>
        <v>0</v>
      </c>
      <c r="CA21" s="253">
        <f>+($D21/30)*[1]C_Acquisto!CA21</f>
        <v>0</v>
      </c>
      <c r="CB21" s="253">
        <f>+($D21/30)*[1]C_Acquisto!CB21</f>
        <v>0</v>
      </c>
      <c r="CC21" s="253">
        <f>+($D21/30)*[1]C_Acquisto!CC21</f>
        <v>0</v>
      </c>
      <c r="CD21" s="253">
        <f>+($D21/30)*[1]C_Acquisto!CD21</f>
        <v>0</v>
      </c>
      <c r="CE21" s="253">
        <f>+($D21/30)*[1]C_Acquisto!CE21</f>
        <v>0</v>
      </c>
      <c r="CF21" s="253">
        <f>+($D21/30)*[1]C_Acquisto!CF21</f>
        <v>0</v>
      </c>
      <c r="CG21" s="253">
        <f>+($D21/30)*[1]C_Acquisto!CG21</f>
        <v>0</v>
      </c>
      <c r="CH21" s="253">
        <f>+($D21/30)*[1]C_Acquisto!CH21</f>
        <v>0</v>
      </c>
      <c r="CI21" s="253">
        <f>+($D21/30)*[1]C_Acquisto!CI21</f>
        <v>0</v>
      </c>
      <c r="CJ21" s="253">
        <f>+($D21/30)*[1]C_Acquisto!CJ21</f>
        <v>0</v>
      </c>
      <c r="CK21" s="253">
        <f>+($D21/30)*[1]C_Acquisto!CK21</f>
        <v>0</v>
      </c>
      <c r="CL21" s="253">
        <f>+($D21/30)*[1]C_Acquisto!CL21</f>
        <v>0</v>
      </c>
      <c r="CM21" s="253">
        <f>+($D21/30)*[1]C_Acquisto!CM21</f>
        <v>0</v>
      </c>
      <c r="CN21" s="253">
        <f>+($D21/30)*[1]C_Acquisto!CN21</f>
        <v>0</v>
      </c>
      <c r="CO21" s="253">
        <f>+($D21/30)*[1]C_Acquisto!CO21</f>
        <v>0</v>
      </c>
      <c r="CP21" s="253">
        <f>+($D21/30)*[1]C_Acquisto!CP21</f>
        <v>0</v>
      </c>
      <c r="CQ21" s="253">
        <f>+($D21/30)*[1]C_Acquisto!CQ21</f>
        <v>0</v>
      </c>
      <c r="CR21" s="253">
        <f>+($D21/30)*[1]C_Acquisto!CR21</f>
        <v>0</v>
      </c>
      <c r="CS21" s="253">
        <f>+($D21/30)*[1]C_Acquisto!CS21</f>
        <v>0</v>
      </c>
      <c r="CT21" s="253">
        <f>+($D21/30)*[1]C_Acquisto!CT21</f>
        <v>0</v>
      </c>
      <c r="CU21" s="253">
        <f>+($D21/30)*[1]C_Acquisto!CU21</f>
        <v>0</v>
      </c>
      <c r="CV21" s="253">
        <f>+($D21/30)*[1]C_Acquisto!CV21</f>
        <v>0</v>
      </c>
      <c r="CW21" s="253">
        <f>+($D21/30)*[1]C_Acquisto!CW21</f>
        <v>0</v>
      </c>
      <c r="CX21" s="253">
        <f>+($D21/30)*[1]C_Acquisto!CX21</f>
        <v>0</v>
      </c>
      <c r="CY21" s="253">
        <f>+($D21/30)*[1]C_Acquisto!CY21</f>
        <v>0</v>
      </c>
      <c r="CZ21" s="253">
        <f>+($D21/30)*[1]C_Acquisto!CZ21</f>
        <v>0</v>
      </c>
      <c r="DA21" s="253">
        <f>+($D21/30)*[1]C_Acquisto!DA21</f>
        <v>0</v>
      </c>
      <c r="DB21" s="253">
        <f>+($D21/30)*[1]C_Acquisto!DB21</f>
        <v>0</v>
      </c>
      <c r="DC21" s="253">
        <f>+($D21/30)*[1]C_Acquisto!DC21</f>
        <v>0</v>
      </c>
      <c r="DD21" s="253">
        <f>+($D21/30)*[1]C_Acquisto!DD21</f>
        <v>0</v>
      </c>
      <c r="DE21" s="253">
        <f>+($D21/30)*[1]C_Acquisto!DE21</f>
        <v>0</v>
      </c>
      <c r="DF21" s="253">
        <f>+($D21/30)*[1]C_Acquisto!DF21</f>
        <v>0</v>
      </c>
      <c r="DG21" s="253">
        <f>+($D21/30)*[1]C_Acquisto!DG21</f>
        <v>0</v>
      </c>
      <c r="DH21" s="253">
        <f>+($D21/30)*[1]C_Acquisto!DH21</f>
        <v>0</v>
      </c>
      <c r="DI21" s="253">
        <f>+($D21/30)*[1]C_Acquisto!DI21</f>
        <v>0</v>
      </c>
      <c r="DJ21" s="253">
        <f>+($D21/30)*[1]C_Acquisto!DJ21</f>
        <v>0</v>
      </c>
      <c r="DK21" s="253">
        <f>+($D21/30)*[1]C_Acquisto!DK21</f>
        <v>0</v>
      </c>
      <c r="DL21" s="253">
        <f>+($D21/30)*[1]C_Acquisto!DL21</f>
        <v>0</v>
      </c>
      <c r="DM21" s="253">
        <f>+($D21/30)*[1]C_Acquisto!DM21</f>
        <v>0</v>
      </c>
      <c r="DN21" s="253">
        <f>+($D21/30)*[1]C_Acquisto!DN21</f>
        <v>0</v>
      </c>
      <c r="DO21" s="253">
        <f>+($D21/30)*[1]C_Acquisto!DO21</f>
        <v>0</v>
      </c>
      <c r="DP21" s="253">
        <f>+($D21/30)*[1]C_Acquisto!DP21</f>
        <v>0</v>
      </c>
      <c r="DQ21" s="253">
        <f>+($D21/30)*[1]C_Acquisto!DQ21</f>
        <v>0</v>
      </c>
      <c r="DR21" s="253">
        <f>+($D21/30)*[1]C_Acquisto!DR21</f>
        <v>0</v>
      </c>
      <c r="DS21" s="253">
        <f>+($D21/30)*[1]C_Acquisto!DS21</f>
        <v>0</v>
      </c>
      <c r="DT21" s="253">
        <f>+($D21/30)*[1]C_Acquisto!DT21</f>
        <v>0</v>
      </c>
      <c r="DU21" s="253">
        <f>+($D21/30)*[1]C_Acquisto!DU21</f>
        <v>0</v>
      </c>
      <c r="DV21" s="253">
        <f>+($D21/30)*[1]C_Acquisto!DV21</f>
        <v>0</v>
      </c>
      <c r="DW21" s="253">
        <f>+($D21/30)*[1]C_Acquisto!DW21</f>
        <v>0</v>
      </c>
    </row>
    <row r="22" spans="3:127" ht="15.6" thickTop="1" thickBot="1">
      <c r="C22" s="316" t="str">
        <f>+[1]I_Vendite!C20</f>
        <v>Prodotto/Servizio 17</v>
      </c>
      <c r="D22" s="335">
        <f>+[1]I_Vendite!F20</f>
        <v>0</v>
      </c>
      <c r="H22" s="253">
        <f>+($D22/30)*[1]C_Acquisto!H22</f>
        <v>0</v>
      </c>
      <c r="I22" s="253">
        <f>+($D22/30)*[1]C_Acquisto!I22</f>
        <v>0</v>
      </c>
      <c r="J22" s="253">
        <f>+($D22/30)*[1]C_Acquisto!J22</f>
        <v>0</v>
      </c>
      <c r="K22" s="253">
        <f>+($D22/30)*[1]C_Acquisto!K22</f>
        <v>0</v>
      </c>
      <c r="L22" s="253">
        <f>+($D22/30)*[1]C_Acquisto!L22</f>
        <v>0</v>
      </c>
      <c r="M22" s="253">
        <f>+($D22/30)*[1]C_Acquisto!M22</f>
        <v>0</v>
      </c>
      <c r="N22" s="253">
        <f>+($D22/30)*[1]C_Acquisto!N22</f>
        <v>0</v>
      </c>
      <c r="O22" s="253">
        <f>+($D22/30)*[1]C_Acquisto!O22</f>
        <v>0</v>
      </c>
      <c r="P22" s="253">
        <f>+($D22/30)*[1]C_Acquisto!P22</f>
        <v>0</v>
      </c>
      <c r="Q22" s="253">
        <f>+($D22/30)*[1]C_Acquisto!Q22</f>
        <v>0</v>
      </c>
      <c r="R22" s="253">
        <f>+($D22/30)*[1]C_Acquisto!R22</f>
        <v>0</v>
      </c>
      <c r="S22" s="253">
        <f>+($D22/30)*[1]C_Acquisto!S22</f>
        <v>0</v>
      </c>
      <c r="T22" s="253">
        <f>+($D22/30)*[1]C_Acquisto!T22</f>
        <v>0</v>
      </c>
      <c r="U22" s="253">
        <f>+($D22/30)*[1]C_Acquisto!U22</f>
        <v>0</v>
      </c>
      <c r="V22" s="253">
        <f>+($D22/30)*[1]C_Acquisto!V22</f>
        <v>0</v>
      </c>
      <c r="W22" s="253">
        <f>+($D22/30)*[1]C_Acquisto!W22</f>
        <v>0</v>
      </c>
      <c r="X22" s="253">
        <f>+($D22/30)*[1]C_Acquisto!X22</f>
        <v>0</v>
      </c>
      <c r="Y22" s="253">
        <f>+($D22/30)*[1]C_Acquisto!Y22</f>
        <v>0</v>
      </c>
      <c r="Z22" s="253">
        <f>+($D22/30)*[1]C_Acquisto!Z22</f>
        <v>0</v>
      </c>
      <c r="AA22" s="253">
        <f>+($D22/30)*[1]C_Acquisto!AA22</f>
        <v>0</v>
      </c>
      <c r="AB22" s="253">
        <f>+($D22/30)*[1]C_Acquisto!AB22</f>
        <v>0</v>
      </c>
      <c r="AC22" s="253">
        <f>+($D22/30)*[1]C_Acquisto!AC22</f>
        <v>0</v>
      </c>
      <c r="AD22" s="253">
        <f>+($D22/30)*[1]C_Acquisto!AD22</f>
        <v>0</v>
      </c>
      <c r="AE22" s="253">
        <f>+($D22/30)*[1]C_Acquisto!AE22</f>
        <v>0</v>
      </c>
      <c r="AF22" s="253">
        <f>+($D22/30)*[1]C_Acquisto!AF22</f>
        <v>0</v>
      </c>
      <c r="AG22" s="253">
        <f>+($D22/30)*[1]C_Acquisto!AG22</f>
        <v>0</v>
      </c>
      <c r="AH22" s="253">
        <f>+($D22/30)*[1]C_Acquisto!AH22</f>
        <v>0</v>
      </c>
      <c r="AI22" s="253">
        <f>+($D22/30)*[1]C_Acquisto!AI22</f>
        <v>0</v>
      </c>
      <c r="AJ22" s="253">
        <f>+($D22/30)*[1]C_Acquisto!AJ22</f>
        <v>0</v>
      </c>
      <c r="AK22" s="253">
        <f>+($D22/30)*[1]C_Acquisto!AK22</f>
        <v>0</v>
      </c>
      <c r="AL22" s="253">
        <f>+($D22/30)*[1]C_Acquisto!AL22</f>
        <v>0</v>
      </c>
      <c r="AM22" s="253">
        <f>+($D22/30)*[1]C_Acquisto!AM22</f>
        <v>0</v>
      </c>
      <c r="AN22" s="253">
        <f>+($D22/30)*[1]C_Acquisto!AN22</f>
        <v>0</v>
      </c>
      <c r="AO22" s="253">
        <f>+($D22/30)*[1]C_Acquisto!AO22</f>
        <v>0</v>
      </c>
      <c r="AP22" s="253">
        <f>+($D22/30)*[1]C_Acquisto!AP22</f>
        <v>0</v>
      </c>
      <c r="AQ22" s="253">
        <f>+($D22/30)*[1]C_Acquisto!AQ22</f>
        <v>0</v>
      </c>
      <c r="AR22" s="253">
        <f>+($D22/30)*[1]C_Acquisto!AR22</f>
        <v>0</v>
      </c>
      <c r="AS22" s="253">
        <f>+($D22/30)*[1]C_Acquisto!AS22</f>
        <v>0</v>
      </c>
      <c r="AT22" s="253">
        <f>+($D22/30)*[1]C_Acquisto!AT22</f>
        <v>0</v>
      </c>
      <c r="AU22" s="253">
        <f>+($D22/30)*[1]C_Acquisto!AU22</f>
        <v>0</v>
      </c>
      <c r="AV22" s="253">
        <f>+($D22/30)*[1]C_Acquisto!AV22</f>
        <v>0</v>
      </c>
      <c r="AW22" s="253">
        <f>+($D22/30)*[1]C_Acquisto!AW22</f>
        <v>0</v>
      </c>
      <c r="AX22" s="253">
        <f>+($D22/30)*[1]C_Acquisto!AX22</f>
        <v>0</v>
      </c>
      <c r="AY22" s="253">
        <f>+($D22/30)*[1]C_Acquisto!AY22</f>
        <v>0</v>
      </c>
      <c r="AZ22" s="253">
        <f>+($D22/30)*[1]C_Acquisto!AZ22</f>
        <v>0</v>
      </c>
      <c r="BA22" s="253">
        <f>+($D22/30)*[1]C_Acquisto!BA22</f>
        <v>0</v>
      </c>
      <c r="BB22" s="253">
        <f>+($D22/30)*[1]C_Acquisto!BB22</f>
        <v>0</v>
      </c>
      <c r="BC22" s="253">
        <f>+($D22/30)*[1]C_Acquisto!BC22</f>
        <v>0</v>
      </c>
      <c r="BD22" s="253">
        <f>+($D22/30)*[1]C_Acquisto!BD22</f>
        <v>0</v>
      </c>
      <c r="BE22" s="253">
        <f>+($D22/30)*[1]C_Acquisto!BE22</f>
        <v>0</v>
      </c>
      <c r="BF22" s="253">
        <f>+($D22/30)*[1]C_Acquisto!BF22</f>
        <v>0</v>
      </c>
      <c r="BG22" s="253">
        <f>+($D22/30)*[1]C_Acquisto!BG22</f>
        <v>0</v>
      </c>
      <c r="BH22" s="253">
        <f>+($D22/30)*[1]C_Acquisto!BH22</f>
        <v>0</v>
      </c>
      <c r="BI22" s="253">
        <f>+($D22/30)*[1]C_Acquisto!BI22</f>
        <v>0</v>
      </c>
      <c r="BJ22" s="253">
        <f>+($D22/30)*[1]C_Acquisto!BJ22</f>
        <v>0</v>
      </c>
      <c r="BK22" s="253">
        <f>+($D22/30)*[1]C_Acquisto!BK22</f>
        <v>0</v>
      </c>
      <c r="BL22" s="253">
        <f>+($D22/30)*[1]C_Acquisto!BL22</f>
        <v>0</v>
      </c>
      <c r="BM22" s="253">
        <f>+($D22/30)*[1]C_Acquisto!BM22</f>
        <v>0</v>
      </c>
      <c r="BN22" s="253">
        <f>+($D22/30)*[1]C_Acquisto!BN22</f>
        <v>0</v>
      </c>
      <c r="BO22" s="253">
        <f>+($D22/30)*[1]C_Acquisto!BO22</f>
        <v>0</v>
      </c>
      <c r="BP22" s="253">
        <f>+($D22/30)*[1]C_Acquisto!BP22</f>
        <v>0</v>
      </c>
      <c r="BQ22" s="253">
        <f>+($D22/30)*[1]C_Acquisto!BQ22</f>
        <v>0</v>
      </c>
      <c r="BR22" s="253">
        <f>+($D22/30)*[1]C_Acquisto!BR22</f>
        <v>0</v>
      </c>
      <c r="BS22" s="253">
        <f>+($D22/30)*[1]C_Acquisto!BS22</f>
        <v>0</v>
      </c>
      <c r="BT22" s="253">
        <f>+($D22/30)*[1]C_Acquisto!BT22</f>
        <v>0</v>
      </c>
      <c r="BU22" s="253">
        <f>+($D22/30)*[1]C_Acquisto!BU22</f>
        <v>0</v>
      </c>
      <c r="BV22" s="253">
        <f>+($D22/30)*[1]C_Acquisto!BV22</f>
        <v>0</v>
      </c>
      <c r="BW22" s="253">
        <f>+($D22/30)*[1]C_Acquisto!BW22</f>
        <v>0</v>
      </c>
      <c r="BX22" s="253">
        <f>+($D22/30)*[1]C_Acquisto!BX22</f>
        <v>0</v>
      </c>
      <c r="BY22" s="253">
        <f>+($D22/30)*[1]C_Acquisto!BY22</f>
        <v>0</v>
      </c>
      <c r="BZ22" s="253">
        <f>+($D22/30)*[1]C_Acquisto!BZ22</f>
        <v>0</v>
      </c>
      <c r="CA22" s="253">
        <f>+($D22/30)*[1]C_Acquisto!CA22</f>
        <v>0</v>
      </c>
      <c r="CB22" s="253">
        <f>+($D22/30)*[1]C_Acquisto!CB22</f>
        <v>0</v>
      </c>
      <c r="CC22" s="253">
        <f>+($D22/30)*[1]C_Acquisto!CC22</f>
        <v>0</v>
      </c>
      <c r="CD22" s="253">
        <f>+($D22/30)*[1]C_Acquisto!CD22</f>
        <v>0</v>
      </c>
      <c r="CE22" s="253">
        <f>+($D22/30)*[1]C_Acquisto!CE22</f>
        <v>0</v>
      </c>
      <c r="CF22" s="253">
        <f>+($D22/30)*[1]C_Acquisto!CF22</f>
        <v>0</v>
      </c>
      <c r="CG22" s="253">
        <f>+($D22/30)*[1]C_Acquisto!CG22</f>
        <v>0</v>
      </c>
      <c r="CH22" s="253">
        <f>+($D22/30)*[1]C_Acquisto!CH22</f>
        <v>0</v>
      </c>
      <c r="CI22" s="253">
        <f>+($D22/30)*[1]C_Acquisto!CI22</f>
        <v>0</v>
      </c>
      <c r="CJ22" s="253">
        <f>+($D22/30)*[1]C_Acquisto!CJ22</f>
        <v>0</v>
      </c>
      <c r="CK22" s="253">
        <f>+($D22/30)*[1]C_Acquisto!CK22</f>
        <v>0</v>
      </c>
      <c r="CL22" s="253">
        <f>+($D22/30)*[1]C_Acquisto!CL22</f>
        <v>0</v>
      </c>
      <c r="CM22" s="253">
        <f>+($D22/30)*[1]C_Acquisto!CM22</f>
        <v>0</v>
      </c>
      <c r="CN22" s="253">
        <f>+($D22/30)*[1]C_Acquisto!CN22</f>
        <v>0</v>
      </c>
      <c r="CO22" s="253">
        <f>+($D22/30)*[1]C_Acquisto!CO22</f>
        <v>0</v>
      </c>
      <c r="CP22" s="253">
        <f>+($D22/30)*[1]C_Acquisto!CP22</f>
        <v>0</v>
      </c>
      <c r="CQ22" s="253">
        <f>+($D22/30)*[1]C_Acquisto!CQ22</f>
        <v>0</v>
      </c>
      <c r="CR22" s="253">
        <f>+($D22/30)*[1]C_Acquisto!CR22</f>
        <v>0</v>
      </c>
      <c r="CS22" s="253">
        <f>+($D22/30)*[1]C_Acquisto!CS22</f>
        <v>0</v>
      </c>
      <c r="CT22" s="253">
        <f>+($D22/30)*[1]C_Acquisto!CT22</f>
        <v>0</v>
      </c>
      <c r="CU22" s="253">
        <f>+($D22/30)*[1]C_Acquisto!CU22</f>
        <v>0</v>
      </c>
      <c r="CV22" s="253">
        <f>+($D22/30)*[1]C_Acquisto!CV22</f>
        <v>0</v>
      </c>
      <c r="CW22" s="253">
        <f>+($D22/30)*[1]C_Acquisto!CW22</f>
        <v>0</v>
      </c>
      <c r="CX22" s="253">
        <f>+($D22/30)*[1]C_Acquisto!CX22</f>
        <v>0</v>
      </c>
      <c r="CY22" s="253">
        <f>+($D22/30)*[1]C_Acquisto!CY22</f>
        <v>0</v>
      </c>
      <c r="CZ22" s="253">
        <f>+($D22/30)*[1]C_Acquisto!CZ22</f>
        <v>0</v>
      </c>
      <c r="DA22" s="253">
        <f>+($D22/30)*[1]C_Acquisto!DA22</f>
        <v>0</v>
      </c>
      <c r="DB22" s="253">
        <f>+($D22/30)*[1]C_Acquisto!DB22</f>
        <v>0</v>
      </c>
      <c r="DC22" s="253">
        <f>+($D22/30)*[1]C_Acquisto!DC22</f>
        <v>0</v>
      </c>
      <c r="DD22" s="253">
        <f>+($D22/30)*[1]C_Acquisto!DD22</f>
        <v>0</v>
      </c>
      <c r="DE22" s="253">
        <f>+($D22/30)*[1]C_Acquisto!DE22</f>
        <v>0</v>
      </c>
      <c r="DF22" s="253">
        <f>+($D22/30)*[1]C_Acquisto!DF22</f>
        <v>0</v>
      </c>
      <c r="DG22" s="253">
        <f>+($D22/30)*[1]C_Acquisto!DG22</f>
        <v>0</v>
      </c>
      <c r="DH22" s="253">
        <f>+($D22/30)*[1]C_Acquisto!DH22</f>
        <v>0</v>
      </c>
      <c r="DI22" s="253">
        <f>+($D22/30)*[1]C_Acquisto!DI22</f>
        <v>0</v>
      </c>
      <c r="DJ22" s="253">
        <f>+($D22/30)*[1]C_Acquisto!DJ22</f>
        <v>0</v>
      </c>
      <c r="DK22" s="253">
        <f>+($D22/30)*[1]C_Acquisto!DK22</f>
        <v>0</v>
      </c>
      <c r="DL22" s="253">
        <f>+($D22/30)*[1]C_Acquisto!DL22</f>
        <v>0</v>
      </c>
      <c r="DM22" s="253">
        <f>+($D22/30)*[1]C_Acquisto!DM22</f>
        <v>0</v>
      </c>
      <c r="DN22" s="253">
        <f>+($D22/30)*[1]C_Acquisto!DN22</f>
        <v>0</v>
      </c>
      <c r="DO22" s="253">
        <f>+($D22/30)*[1]C_Acquisto!DO22</f>
        <v>0</v>
      </c>
      <c r="DP22" s="253">
        <f>+($D22/30)*[1]C_Acquisto!DP22</f>
        <v>0</v>
      </c>
      <c r="DQ22" s="253">
        <f>+($D22/30)*[1]C_Acquisto!DQ22</f>
        <v>0</v>
      </c>
      <c r="DR22" s="253">
        <f>+($D22/30)*[1]C_Acquisto!DR22</f>
        <v>0</v>
      </c>
      <c r="DS22" s="253">
        <f>+($D22/30)*[1]C_Acquisto!DS22</f>
        <v>0</v>
      </c>
      <c r="DT22" s="253">
        <f>+($D22/30)*[1]C_Acquisto!DT22</f>
        <v>0</v>
      </c>
      <c r="DU22" s="253">
        <f>+($D22/30)*[1]C_Acquisto!DU22</f>
        <v>0</v>
      </c>
      <c r="DV22" s="253">
        <f>+($D22/30)*[1]C_Acquisto!DV22</f>
        <v>0</v>
      </c>
      <c r="DW22" s="253">
        <f>+($D22/30)*[1]C_Acquisto!DW22</f>
        <v>0</v>
      </c>
    </row>
    <row r="23" spans="3:127" ht="15.6" thickTop="1" thickBot="1">
      <c r="C23" s="316" t="str">
        <f>+[1]I_Vendite!C21</f>
        <v>Prodotto/Servizio 18</v>
      </c>
      <c r="D23" s="335">
        <f>+[1]I_Vendite!F21</f>
        <v>0</v>
      </c>
      <c r="H23" s="253">
        <f>+($D23/30)*[1]C_Acquisto!H23</f>
        <v>0</v>
      </c>
      <c r="I23" s="253">
        <f>+($D23/30)*[1]C_Acquisto!I23</f>
        <v>0</v>
      </c>
      <c r="J23" s="253">
        <f>+($D23/30)*[1]C_Acquisto!J23</f>
        <v>0</v>
      </c>
      <c r="K23" s="253">
        <f>+($D23/30)*[1]C_Acquisto!K23</f>
        <v>0</v>
      </c>
      <c r="L23" s="253">
        <f>+($D23/30)*[1]C_Acquisto!L23</f>
        <v>0</v>
      </c>
      <c r="M23" s="253">
        <f>+($D23/30)*[1]C_Acquisto!M23</f>
        <v>0</v>
      </c>
      <c r="N23" s="253">
        <f>+($D23/30)*[1]C_Acquisto!N23</f>
        <v>0</v>
      </c>
      <c r="O23" s="253">
        <f>+($D23/30)*[1]C_Acquisto!O23</f>
        <v>0</v>
      </c>
      <c r="P23" s="253">
        <f>+($D23/30)*[1]C_Acquisto!P23</f>
        <v>0</v>
      </c>
      <c r="Q23" s="253">
        <f>+($D23/30)*[1]C_Acquisto!Q23</f>
        <v>0</v>
      </c>
      <c r="R23" s="253">
        <f>+($D23/30)*[1]C_Acquisto!R23</f>
        <v>0</v>
      </c>
      <c r="S23" s="253">
        <f>+($D23/30)*[1]C_Acquisto!S23</f>
        <v>0</v>
      </c>
      <c r="T23" s="253">
        <f>+($D23/30)*[1]C_Acquisto!T23</f>
        <v>0</v>
      </c>
      <c r="U23" s="253">
        <f>+($D23/30)*[1]C_Acquisto!U23</f>
        <v>0</v>
      </c>
      <c r="V23" s="253">
        <f>+($D23/30)*[1]C_Acquisto!V23</f>
        <v>0</v>
      </c>
      <c r="W23" s="253">
        <f>+($D23/30)*[1]C_Acquisto!W23</f>
        <v>0</v>
      </c>
      <c r="X23" s="253">
        <f>+($D23/30)*[1]C_Acquisto!X23</f>
        <v>0</v>
      </c>
      <c r="Y23" s="253">
        <f>+($D23/30)*[1]C_Acquisto!Y23</f>
        <v>0</v>
      </c>
      <c r="Z23" s="253">
        <f>+($D23/30)*[1]C_Acquisto!Z23</f>
        <v>0</v>
      </c>
      <c r="AA23" s="253">
        <f>+($D23/30)*[1]C_Acquisto!AA23</f>
        <v>0</v>
      </c>
      <c r="AB23" s="253">
        <f>+($D23/30)*[1]C_Acquisto!AB23</f>
        <v>0</v>
      </c>
      <c r="AC23" s="253">
        <f>+($D23/30)*[1]C_Acquisto!AC23</f>
        <v>0</v>
      </c>
      <c r="AD23" s="253">
        <f>+($D23/30)*[1]C_Acquisto!AD23</f>
        <v>0</v>
      </c>
      <c r="AE23" s="253">
        <f>+($D23/30)*[1]C_Acquisto!AE23</f>
        <v>0</v>
      </c>
      <c r="AF23" s="253">
        <f>+($D23/30)*[1]C_Acquisto!AF23</f>
        <v>0</v>
      </c>
      <c r="AG23" s="253">
        <f>+($D23/30)*[1]C_Acquisto!AG23</f>
        <v>0</v>
      </c>
      <c r="AH23" s="253">
        <f>+($D23/30)*[1]C_Acquisto!AH23</f>
        <v>0</v>
      </c>
      <c r="AI23" s="253">
        <f>+($D23/30)*[1]C_Acquisto!AI23</f>
        <v>0</v>
      </c>
      <c r="AJ23" s="253">
        <f>+($D23/30)*[1]C_Acquisto!AJ23</f>
        <v>0</v>
      </c>
      <c r="AK23" s="253">
        <f>+($D23/30)*[1]C_Acquisto!AK23</f>
        <v>0</v>
      </c>
      <c r="AL23" s="253">
        <f>+($D23/30)*[1]C_Acquisto!AL23</f>
        <v>0</v>
      </c>
      <c r="AM23" s="253">
        <f>+($D23/30)*[1]C_Acquisto!AM23</f>
        <v>0</v>
      </c>
      <c r="AN23" s="253">
        <f>+($D23/30)*[1]C_Acquisto!AN23</f>
        <v>0</v>
      </c>
      <c r="AO23" s="253">
        <f>+($D23/30)*[1]C_Acquisto!AO23</f>
        <v>0</v>
      </c>
      <c r="AP23" s="253">
        <f>+($D23/30)*[1]C_Acquisto!AP23</f>
        <v>0</v>
      </c>
      <c r="AQ23" s="253">
        <f>+($D23/30)*[1]C_Acquisto!AQ23</f>
        <v>0</v>
      </c>
      <c r="AR23" s="253">
        <f>+($D23/30)*[1]C_Acquisto!AR23</f>
        <v>0</v>
      </c>
      <c r="AS23" s="253">
        <f>+($D23/30)*[1]C_Acquisto!AS23</f>
        <v>0</v>
      </c>
      <c r="AT23" s="253">
        <f>+($D23/30)*[1]C_Acquisto!AT23</f>
        <v>0</v>
      </c>
      <c r="AU23" s="253">
        <f>+($D23/30)*[1]C_Acquisto!AU23</f>
        <v>0</v>
      </c>
      <c r="AV23" s="253">
        <f>+($D23/30)*[1]C_Acquisto!AV23</f>
        <v>0</v>
      </c>
      <c r="AW23" s="253">
        <f>+($D23/30)*[1]C_Acquisto!AW23</f>
        <v>0</v>
      </c>
      <c r="AX23" s="253">
        <f>+($D23/30)*[1]C_Acquisto!AX23</f>
        <v>0</v>
      </c>
      <c r="AY23" s="253">
        <f>+($D23/30)*[1]C_Acquisto!AY23</f>
        <v>0</v>
      </c>
      <c r="AZ23" s="253">
        <f>+($D23/30)*[1]C_Acquisto!AZ23</f>
        <v>0</v>
      </c>
      <c r="BA23" s="253">
        <f>+($D23/30)*[1]C_Acquisto!BA23</f>
        <v>0</v>
      </c>
      <c r="BB23" s="253">
        <f>+($D23/30)*[1]C_Acquisto!BB23</f>
        <v>0</v>
      </c>
      <c r="BC23" s="253">
        <f>+($D23/30)*[1]C_Acquisto!BC23</f>
        <v>0</v>
      </c>
      <c r="BD23" s="253">
        <f>+($D23/30)*[1]C_Acquisto!BD23</f>
        <v>0</v>
      </c>
      <c r="BE23" s="253">
        <f>+($D23/30)*[1]C_Acquisto!BE23</f>
        <v>0</v>
      </c>
      <c r="BF23" s="253">
        <f>+($D23/30)*[1]C_Acquisto!BF23</f>
        <v>0</v>
      </c>
      <c r="BG23" s="253">
        <f>+($D23/30)*[1]C_Acquisto!BG23</f>
        <v>0</v>
      </c>
      <c r="BH23" s="253">
        <f>+($D23/30)*[1]C_Acquisto!BH23</f>
        <v>0</v>
      </c>
      <c r="BI23" s="253">
        <f>+($D23/30)*[1]C_Acquisto!BI23</f>
        <v>0</v>
      </c>
      <c r="BJ23" s="253">
        <f>+($D23/30)*[1]C_Acquisto!BJ23</f>
        <v>0</v>
      </c>
      <c r="BK23" s="253">
        <f>+($D23/30)*[1]C_Acquisto!BK23</f>
        <v>0</v>
      </c>
      <c r="BL23" s="253">
        <f>+($D23/30)*[1]C_Acquisto!BL23</f>
        <v>0</v>
      </c>
      <c r="BM23" s="253">
        <f>+($D23/30)*[1]C_Acquisto!BM23</f>
        <v>0</v>
      </c>
      <c r="BN23" s="253">
        <f>+($D23/30)*[1]C_Acquisto!BN23</f>
        <v>0</v>
      </c>
      <c r="BO23" s="253">
        <f>+($D23/30)*[1]C_Acquisto!BO23</f>
        <v>0</v>
      </c>
      <c r="BP23" s="253">
        <f>+($D23/30)*[1]C_Acquisto!BP23</f>
        <v>0</v>
      </c>
      <c r="BQ23" s="253">
        <f>+($D23/30)*[1]C_Acquisto!BQ23</f>
        <v>0</v>
      </c>
      <c r="BR23" s="253">
        <f>+($D23/30)*[1]C_Acquisto!BR23</f>
        <v>0</v>
      </c>
      <c r="BS23" s="253">
        <f>+($D23/30)*[1]C_Acquisto!BS23</f>
        <v>0</v>
      </c>
      <c r="BT23" s="253">
        <f>+($D23/30)*[1]C_Acquisto!BT23</f>
        <v>0</v>
      </c>
      <c r="BU23" s="253">
        <f>+($D23/30)*[1]C_Acquisto!BU23</f>
        <v>0</v>
      </c>
      <c r="BV23" s="253">
        <f>+($D23/30)*[1]C_Acquisto!BV23</f>
        <v>0</v>
      </c>
      <c r="BW23" s="253">
        <f>+($D23/30)*[1]C_Acquisto!BW23</f>
        <v>0</v>
      </c>
      <c r="BX23" s="253">
        <f>+($D23/30)*[1]C_Acquisto!BX23</f>
        <v>0</v>
      </c>
      <c r="BY23" s="253">
        <f>+($D23/30)*[1]C_Acquisto!BY23</f>
        <v>0</v>
      </c>
      <c r="BZ23" s="253">
        <f>+($D23/30)*[1]C_Acquisto!BZ23</f>
        <v>0</v>
      </c>
      <c r="CA23" s="253">
        <f>+($D23/30)*[1]C_Acquisto!CA23</f>
        <v>0</v>
      </c>
      <c r="CB23" s="253">
        <f>+($D23/30)*[1]C_Acquisto!CB23</f>
        <v>0</v>
      </c>
      <c r="CC23" s="253">
        <f>+($D23/30)*[1]C_Acquisto!CC23</f>
        <v>0</v>
      </c>
      <c r="CD23" s="253">
        <f>+($D23/30)*[1]C_Acquisto!CD23</f>
        <v>0</v>
      </c>
      <c r="CE23" s="253">
        <f>+($D23/30)*[1]C_Acquisto!CE23</f>
        <v>0</v>
      </c>
      <c r="CF23" s="253">
        <f>+($D23/30)*[1]C_Acquisto!CF23</f>
        <v>0</v>
      </c>
      <c r="CG23" s="253">
        <f>+($D23/30)*[1]C_Acquisto!CG23</f>
        <v>0</v>
      </c>
      <c r="CH23" s="253">
        <f>+($D23/30)*[1]C_Acquisto!CH23</f>
        <v>0</v>
      </c>
      <c r="CI23" s="253">
        <f>+($D23/30)*[1]C_Acquisto!CI23</f>
        <v>0</v>
      </c>
      <c r="CJ23" s="253">
        <f>+($D23/30)*[1]C_Acquisto!CJ23</f>
        <v>0</v>
      </c>
      <c r="CK23" s="253">
        <f>+($D23/30)*[1]C_Acquisto!CK23</f>
        <v>0</v>
      </c>
      <c r="CL23" s="253">
        <f>+($D23/30)*[1]C_Acquisto!CL23</f>
        <v>0</v>
      </c>
      <c r="CM23" s="253">
        <f>+($D23/30)*[1]C_Acquisto!CM23</f>
        <v>0</v>
      </c>
      <c r="CN23" s="253">
        <f>+($D23/30)*[1]C_Acquisto!CN23</f>
        <v>0</v>
      </c>
      <c r="CO23" s="253">
        <f>+($D23/30)*[1]C_Acquisto!CO23</f>
        <v>0</v>
      </c>
      <c r="CP23" s="253">
        <f>+($D23/30)*[1]C_Acquisto!CP23</f>
        <v>0</v>
      </c>
      <c r="CQ23" s="253">
        <f>+($D23/30)*[1]C_Acquisto!CQ23</f>
        <v>0</v>
      </c>
      <c r="CR23" s="253">
        <f>+($D23/30)*[1]C_Acquisto!CR23</f>
        <v>0</v>
      </c>
      <c r="CS23" s="253">
        <f>+($D23/30)*[1]C_Acquisto!CS23</f>
        <v>0</v>
      </c>
      <c r="CT23" s="253">
        <f>+($D23/30)*[1]C_Acquisto!CT23</f>
        <v>0</v>
      </c>
      <c r="CU23" s="253">
        <f>+($D23/30)*[1]C_Acquisto!CU23</f>
        <v>0</v>
      </c>
      <c r="CV23" s="253">
        <f>+($D23/30)*[1]C_Acquisto!CV23</f>
        <v>0</v>
      </c>
      <c r="CW23" s="253">
        <f>+($D23/30)*[1]C_Acquisto!CW23</f>
        <v>0</v>
      </c>
      <c r="CX23" s="253">
        <f>+($D23/30)*[1]C_Acquisto!CX23</f>
        <v>0</v>
      </c>
      <c r="CY23" s="253">
        <f>+($D23/30)*[1]C_Acquisto!CY23</f>
        <v>0</v>
      </c>
      <c r="CZ23" s="253">
        <f>+($D23/30)*[1]C_Acquisto!CZ23</f>
        <v>0</v>
      </c>
      <c r="DA23" s="253">
        <f>+($D23/30)*[1]C_Acquisto!DA23</f>
        <v>0</v>
      </c>
      <c r="DB23" s="253">
        <f>+($D23/30)*[1]C_Acquisto!DB23</f>
        <v>0</v>
      </c>
      <c r="DC23" s="253">
        <f>+($D23/30)*[1]C_Acquisto!DC23</f>
        <v>0</v>
      </c>
      <c r="DD23" s="253">
        <f>+($D23/30)*[1]C_Acquisto!DD23</f>
        <v>0</v>
      </c>
      <c r="DE23" s="253">
        <f>+($D23/30)*[1]C_Acquisto!DE23</f>
        <v>0</v>
      </c>
      <c r="DF23" s="253">
        <f>+($D23/30)*[1]C_Acquisto!DF23</f>
        <v>0</v>
      </c>
      <c r="DG23" s="253">
        <f>+($D23/30)*[1]C_Acquisto!DG23</f>
        <v>0</v>
      </c>
      <c r="DH23" s="253">
        <f>+($D23/30)*[1]C_Acquisto!DH23</f>
        <v>0</v>
      </c>
      <c r="DI23" s="253">
        <f>+($D23/30)*[1]C_Acquisto!DI23</f>
        <v>0</v>
      </c>
      <c r="DJ23" s="253">
        <f>+($D23/30)*[1]C_Acquisto!DJ23</f>
        <v>0</v>
      </c>
      <c r="DK23" s="253">
        <f>+($D23/30)*[1]C_Acquisto!DK23</f>
        <v>0</v>
      </c>
      <c r="DL23" s="253">
        <f>+($D23/30)*[1]C_Acquisto!DL23</f>
        <v>0</v>
      </c>
      <c r="DM23" s="253">
        <f>+($D23/30)*[1]C_Acquisto!DM23</f>
        <v>0</v>
      </c>
      <c r="DN23" s="253">
        <f>+($D23/30)*[1]C_Acquisto!DN23</f>
        <v>0</v>
      </c>
      <c r="DO23" s="253">
        <f>+($D23/30)*[1]C_Acquisto!DO23</f>
        <v>0</v>
      </c>
      <c r="DP23" s="253">
        <f>+($D23/30)*[1]C_Acquisto!DP23</f>
        <v>0</v>
      </c>
      <c r="DQ23" s="253">
        <f>+($D23/30)*[1]C_Acquisto!DQ23</f>
        <v>0</v>
      </c>
      <c r="DR23" s="253">
        <f>+($D23/30)*[1]C_Acquisto!DR23</f>
        <v>0</v>
      </c>
      <c r="DS23" s="253">
        <f>+($D23/30)*[1]C_Acquisto!DS23</f>
        <v>0</v>
      </c>
      <c r="DT23" s="253">
        <f>+($D23/30)*[1]C_Acquisto!DT23</f>
        <v>0</v>
      </c>
      <c r="DU23" s="253">
        <f>+($D23/30)*[1]C_Acquisto!DU23</f>
        <v>0</v>
      </c>
      <c r="DV23" s="253">
        <f>+($D23/30)*[1]C_Acquisto!DV23</f>
        <v>0</v>
      </c>
      <c r="DW23" s="253">
        <f>+($D23/30)*[1]C_Acquisto!DW23</f>
        <v>0</v>
      </c>
    </row>
    <row r="24" spans="3:127" ht="15.6" thickTop="1" thickBot="1">
      <c r="C24" s="316" t="str">
        <f>+[1]I_Vendite!C22</f>
        <v>Prodotto/Servizio 19</v>
      </c>
      <c r="D24" s="335">
        <f>+[1]I_Vendite!F22</f>
        <v>0</v>
      </c>
      <c r="H24" s="253">
        <f>+($D24/30)*[1]C_Acquisto!H24</f>
        <v>0</v>
      </c>
      <c r="I24" s="253">
        <f>+($D24/30)*[1]C_Acquisto!I24</f>
        <v>0</v>
      </c>
      <c r="J24" s="253">
        <f>+($D24/30)*[1]C_Acquisto!J24</f>
        <v>0</v>
      </c>
      <c r="K24" s="253">
        <f>+($D24/30)*[1]C_Acquisto!K24</f>
        <v>0</v>
      </c>
      <c r="L24" s="253">
        <f>+($D24/30)*[1]C_Acquisto!L24</f>
        <v>0</v>
      </c>
      <c r="M24" s="253">
        <f>+($D24/30)*[1]C_Acquisto!M24</f>
        <v>0</v>
      </c>
      <c r="N24" s="253">
        <f>+($D24/30)*[1]C_Acquisto!N24</f>
        <v>0</v>
      </c>
      <c r="O24" s="253">
        <f>+($D24/30)*[1]C_Acquisto!O24</f>
        <v>0</v>
      </c>
      <c r="P24" s="253">
        <f>+($D24/30)*[1]C_Acquisto!P24</f>
        <v>0</v>
      </c>
      <c r="Q24" s="253">
        <f>+($D24/30)*[1]C_Acquisto!Q24</f>
        <v>0</v>
      </c>
      <c r="R24" s="253">
        <f>+($D24/30)*[1]C_Acquisto!R24</f>
        <v>0</v>
      </c>
      <c r="S24" s="253">
        <f>+($D24/30)*[1]C_Acquisto!S24</f>
        <v>0</v>
      </c>
      <c r="T24" s="253">
        <f>+($D24/30)*[1]C_Acquisto!T24</f>
        <v>0</v>
      </c>
      <c r="U24" s="253">
        <f>+($D24/30)*[1]C_Acquisto!U24</f>
        <v>0</v>
      </c>
      <c r="V24" s="253">
        <f>+($D24/30)*[1]C_Acquisto!V24</f>
        <v>0</v>
      </c>
      <c r="W24" s="253">
        <f>+($D24/30)*[1]C_Acquisto!W24</f>
        <v>0</v>
      </c>
      <c r="X24" s="253">
        <f>+($D24/30)*[1]C_Acquisto!X24</f>
        <v>0</v>
      </c>
      <c r="Y24" s="253">
        <f>+($D24/30)*[1]C_Acquisto!Y24</f>
        <v>0</v>
      </c>
      <c r="Z24" s="253">
        <f>+($D24/30)*[1]C_Acquisto!Z24</f>
        <v>0</v>
      </c>
      <c r="AA24" s="253">
        <f>+($D24/30)*[1]C_Acquisto!AA24</f>
        <v>0</v>
      </c>
      <c r="AB24" s="253">
        <f>+($D24/30)*[1]C_Acquisto!AB24</f>
        <v>0</v>
      </c>
      <c r="AC24" s="253">
        <f>+($D24/30)*[1]C_Acquisto!AC24</f>
        <v>0</v>
      </c>
      <c r="AD24" s="253">
        <f>+($D24/30)*[1]C_Acquisto!AD24</f>
        <v>0</v>
      </c>
      <c r="AE24" s="253">
        <f>+($D24/30)*[1]C_Acquisto!AE24</f>
        <v>0</v>
      </c>
      <c r="AF24" s="253">
        <f>+($D24/30)*[1]C_Acquisto!AF24</f>
        <v>0</v>
      </c>
      <c r="AG24" s="253">
        <f>+($D24/30)*[1]C_Acquisto!AG24</f>
        <v>0</v>
      </c>
      <c r="AH24" s="253">
        <f>+($D24/30)*[1]C_Acquisto!AH24</f>
        <v>0</v>
      </c>
      <c r="AI24" s="253">
        <f>+($D24/30)*[1]C_Acquisto!AI24</f>
        <v>0</v>
      </c>
      <c r="AJ24" s="253">
        <f>+($D24/30)*[1]C_Acquisto!AJ24</f>
        <v>0</v>
      </c>
      <c r="AK24" s="253">
        <f>+($D24/30)*[1]C_Acquisto!AK24</f>
        <v>0</v>
      </c>
      <c r="AL24" s="253">
        <f>+($D24/30)*[1]C_Acquisto!AL24</f>
        <v>0</v>
      </c>
      <c r="AM24" s="253">
        <f>+($D24/30)*[1]C_Acquisto!AM24</f>
        <v>0</v>
      </c>
      <c r="AN24" s="253">
        <f>+($D24/30)*[1]C_Acquisto!AN24</f>
        <v>0</v>
      </c>
      <c r="AO24" s="253">
        <f>+($D24/30)*[1]C_Acquisto!AO24</f>
        <v>0</v>
      </c>
      <c r="AP24" s="253">
        <f>+($D24/30)*[1]C_Acquisto!AP24</f>
        <v>0</v>
      </c>
      <c r="AQ24" s="253">
        <f>+($D24/30)*[1]C_Acquisto!AQ24</f>
        <v>0</v>
      </c>
      <c r="AR24" s="253">
        <f>+($D24/30)*[1]C_Acquisto!AR24</f>
        <v>0</v>
      </c>
      <c r="AS24" s="253">
        <f>+($D24/30)*[1]C_Acquisto!AS24</f>
        <v>0</v>
      </c>
      <c r="AT24" s="253">
        <f>+($D24/30)*[1]C_Acquisto!AT24</f>
        <v>0</v>
      </c>
      <c r="AU24" s="253">
        <f>+($D24/30)*[1]C_Acquisto!AU24</f>
        <v>0</v>
      </c>
      <c r="AV24" s="253">
        <f>+($D24/30)*[1]C_Acquisto!AV24</f>
        <v>0</v>
      </c>
      <c r="AW24" s="253">
        <f>+($D24/30)*[1]C_Acquisto!AW24</f>
        <v>0</v>
      </c>
      <c r="AX24" s="253">
        <f>+($D24/30)*[1]C_Acquisto!AX24</f>
        <v>0</v>
      </c>
      <c r="AY24" s="253">
        <f>+($D24/30)*[1]C_Acquisto!AY24</f>
        <v>0</v>
      </c>
      <c r="AZ24" s="253">
        <f>+($D24/30)*[1]C_Acquisto!AZ24</f>
        <v>0</v>
      </c>
      <c r="BA24" s="253">
        <f>+($D24/30)*[1]C_Acquisto!BA24</f>
        <v>0</v>
      </c>
      <c r="BB24" s="253">
        <f>+($D24/30)*[1]C_Acquisto!BB24</f>
        <v>0</v>
      </c>
      <c r="BC24" s="253">
        <f>+($D24/30)*[1]C_Acquisto!BC24</f>
        <v>0</v>
      </c>
      <c r="BD24" s="253">
        <f>+($D24/30)*[1]C_Acquisto!BD24</f>
        <v>0</v>
      </c>
      <c r="BE24" s="253">
        <f>+($D24/30)*[1]C_Acquisto!BE24</f>
        <v>0</v>
      </c>
      <c r="BF24" s="253">
        <f>+($D24/30)*[1]C_Acquisto!BF24</f>
        <v>0</v>
      </c>
      <c r="BG24" s="253">
        <f>+($D24/30)*[1]C_Acquisto!BG24</f>
        <v>0</v>
      </c>
      <c r="BH24" s="253">
        <f>+($D24/30)*[1]C_Acquisto!BH24</f>
        <v>0</v>
      </c>
      <c r="BI24" s="253">
        <f>+($D24/30)*[1]C_Acquisto!BI24</f>
        <v>0</v>
      </c>
      <c r="BJ24" s="253">
        <f>+($D24/30)*[1]C_Acquisto!BJ24</f>
        <v>0</v>
      </c>
      <c r="BK24" s="253">
        <f>+($D24/30)*[1]C_Acquisto!BK24</f>
        <v>0</v>
      </c>
      <c r="BL24" s="253">
        <f>+($D24/30)*[1]C_Acquisto!BL24</f>
        <v>0</v>
      </c>
      <c r="BM24" s="253">
        <f>+($D24/30)*[1]C_Acquisto!BM24</f>
        <v>0</v>
      </c>
      <c r="BN24" s="253">
        <f>+($D24/30)*[1]C_Acquisto!BN24</f>
        <v>0</v>
      </c>
      <c r="BO24" s="253">
        <f>+($D24/30)*[1]C_Acquisto!BO24</f>
        <v>0</v>
      </c>
      <c r="BP24" s="253">
        <f>+($D24/30)*[1]C_Acquisto!BP24</f>
        <v>0</v>
      </c>
      <c r="BQ24" s="253">
        <f>+($D24/30)*[1]C_Acquisto!BQ24</f>
        <v>0</v>
      </c>
      <c r="BR24" s="253">
        <f>+($D24/30)*[1]C_Acquisto!BR24</f>
        <v>0</v>
      </c>
      <c r="BS24" s="253">
        <f>+($D24/30)*[1]C_Acquisto!BS24</f>
        <v>0</v>
      </c>
      <c r="BT24" s="253">
        <f>+($D24/30)*[1]C_Acquisto!BT24</f>
        <v>0</v>
      </c>
      <c r="BU24" s="253">
        <f>+($D24/30)*[1]C_Acquisto!BU24</f>
        <v>0</v>
      </c>
      <c r="BV24" s="253">
        <f>+($D24/30)*[1]C_Acquisto!BV24</f>
        <v>0</v>
      </c>
      <c r="BW24" s="253">
        <f>+($D24/30)*[1]C_Acquisto!BW24</f>
        <v>0</v>
      </c>
      <c r="BX24" s="253">
        <f>+($D24/30)*[1]C_Acquisto!BX24</f>
        <v>0</v>
      </c>
      <c r="BY24" s="253">
        <f>+($D24/30)*[1]C_Acquisto!BY24</f>
        <v>0</v>
      </c>
      <c r="BZ24" s="253">
        <f>+($D24/30)*[1]C_Acquisto!BZ24</f>
        <v>0</v>
      </c>
      <c r="CA24" s="253">
        <f>+($D24/30)*[1]C_Acquisto!CA24</f>
        <v>0</v>
      </c>
      <c r="CB24" s="253">
        <f>+($D24/30)*[1]C_Acquisto!CB24</f>
        <v>0</v>
      </c>
      <c r="CC24" s="253">
        <f>+($D24/30)*[1]C_Acquisto!CC24</f>
        <v>0</v>
      </c>
      <c r="CD24" s="253">
        <f>+($D24/30)*[1]C_Acquisto!CD24</f>
        <v>0</v>
      </c>
      <c r="CE24" s="253">
        <f>+($D24/30)*[1]C_Acquisto!CE24</f>
        <v>0</v>
      </c>
      <c r="CF24" s="253">
        <f>+($D24/30)*[1]C_Acquisto!CF24</f>
        <v>0</v>
      </c>
      <c r="CG24" s="253">
        <f>+($D24/30)*[1]C_Acquisto!CG24</f>
        <v>0</v>
      </c>
      <c r="CH24" s="253">
        <f>+($D24/30)*[1]C_Acquisto!CH24</f>
        <v>0</v>
      </c>
      <c r="CI24" s="253">
        <f>+($D24/30)*[1]C_Acquisto!CI24</f>
        <v>0</v>
      </c>
      <c r="CJ24" s="253">
        <f>+($D24/30)*[1]C_Acquisto!CJ24</f>
        <v>0</v>
      </c>
      <c r="CK24" s="253">
        <f>+($D24/30)*[1]C_Acquisto!CK24</f>
        <v>0</v>
      </c>
      <c r="CL24" s="253">
        <f>+($D24/30)*[1]C_Acquisto!CL24</f>
        <v>0</v>
      </c>
      <c r="CM24" s="253">
        <f>+($D24/30)*[1]C_Acquisto!CM24</f>
        <v>0</v>
      </c>
      <c r="CN24" s="253">
        <f>+($D24/30)*[1]C_Acquisto!CN24</f>
        <v>0</v>
      </c>
      <c r="CO24" s="253">
        <f>+($D24/30)*[1]C_Acquisto!CO24</f>
        <v>0</v>
      </c>
      <c r="CP24" s="253">
        <f>+($D24/30)*[1]C_Acquisto!CP24</f>
        <v>0</v>
      </c>
      <c r="CQ24" s="253">
        <f>+($D24/30)*[1]C_Acquisto!CQ24</f>
        <v>0</v>
      </c>
      <c r="CR24" s="253">
        <f>+($D24/30)*[1]C_Acquisto!CR24</f>
        <v>0</v>
      </c>
      <c r="CS24" s="253">
        <f>+($D24/30)*[1]C_Acquisto!CS24</f>
        <v>0</v>
      </c>
      <c r="CT24" s="253">
        <f>+($D24/30)*[1]C_Acquisto!CT24</f>
        <v>0</v>
      </c>
      <c r="CU24" s="253">
        <f>+($D24/30)*[1]C_Acquisto!CU24</f>
        <v>0</v>
      </c>
      <c r="CV24" s="253">
        <f>+($D24/30)*[1]C_Acquisto!CV24</f>
        <v>0</v>
      </c>
      <c r="CW24" s="253">
        <f>+($D24/30)*[1]C_Acquisto!CW24</f>
        <v>0</v>
      </c>
      <c r="CX24" s="253">
        <f>+($D24/30)*[1]C_Acquisto!CX24</f>
        <v>0</v>
      </c>
      <c r="CY24" s="253">
        <f>+($D24/30)*[1]C_Acquisto!CY24</f>
        <v>0</v>
      </c>
      <c r="CZ24" s="253">
        <f>+($D24/30)*[1]C_Acquisto!CZ24</f>
        <v>0</v>
      </c>
      <c r="DA24" s="253">
        <f>+($D24/30)*[1]C_Acquisto!DA24</f>
        <v>0</v>
      </c>
      <c r="DB24" s="253">
        <f>+($D24/30)*[1]C_Acquisto!DB24</f>
        <v>0</v>
      </c>
      <c r="DC24" s="253">
        <f>+($D24/30)*[1]C_Acquisto!DC24</f>
        <v>0</v>
      </c>
      <c r="DD24" s="253">
        <f>+($D24/30)*[1]C_Acquisto!DD24</f>
        <v>0</v>
      </c>
      <c r="DE24" s="253">
        <f>+($D24/30)*[1]C_Acquisto!DE24</f>
        <v>0</v>
      </c>
      <c r="DF24" s="253">
        <f>+($D24/30)*[1]C_Acquisto!DF24</f>
        <v>0</v>
      </c>
      <c r="DG24" s="253">
        <f>+($D24/30)*[1]C_Acquisto!DG24</f>
        <v>0</v>
      </c>
      <c r="DH24" s="253">
        <f>+($D24/30)*[1]C_Acquisto!DH24</f>
        <v>0</v>
      </c>
      <c r="DI24" s="253">
        <f>+($D24/30)*[1]C_Acquisto!DI24</f>
        <v>0</v>
      </c>
      <c r="DJ24" s="253">
        <f>+($D24/30)*[1]C_Acquisto!DJ24</f>
        <v>0</v>
      </c>
      <c r="DK24" s="253">
        <f>+($D24/30)*[1]C_Acquisto!DK24</f>
        <v>0</v>
      </c>
      <c r="DL24" s="253">
        <f>+($D24/30)*[1]C_Acquisto!DL24</f>
        <v>0</v>
      </c>
      <c r="DM24" s="253">
        <f>+($D24/30)*[1]C_Acquisto!DM24</f>
        <v>0</v>
      </c>
      <c r="DN24" s="253">
        <f>+($D24/30)*[1]C_Acquisto!DN24</f>
        <v>0</v>
      </c>
      <c r="DO24" s="253">
        <f>+($D24/30)*[1]C_Acquisto!DO24</f>
        <v>0</v>
      </c>
      <c r="DP24" s="253">
        <f>+($D24/30)*[1]C_Acquisto!DP24</f>
        <v>0</v>
      </c>
      <c r="DQ24" s="253">
        <f>+($D24/30)*[1]C_Acquisto!DQ24</f>
        <v>0</v>
      </c>
      <c r="DR24" s="253">
        <f>+($D24/30)*[1]C_Acquisto!DR24</f>
        <v>0</v>
      </c>
      <c r="DS24" s="253">
        <f>+($D24/30)*[1]C_Acquisto!DS24</f>
        <v>0</v>
      </c>
      <c r="DT24" s="253">
        <f>+($D24/30)*[1]C_Acquisto!DT24</f>
        <v>0</v>
      </c>
      <c r="DU24" s="253">
        <f>+($D24/30)*[1]C_Acquisto!DU24</f>
        <v>0</v>
      </c>
      <c r="DV24" s="253">
        <f>+($D24/30)*[1]C_Acquisto!DV24</f>
        <v>0</v>
      </c>
      <c r="DW24" s="253">
        <f>+($D24/30)*[1]C_Acquisto!DW24</f>
        <v>0</v>
      </c>
    </row>
    <row r="25" spans="3:127" ht="15.6" thickTop="1" thickBot="1">
      <c r="C25" s="316" t="str">
        <f>+[1]I_Vendite!C23</f>
        <v>Prodotto/Servizio 20</v>
      </c>
      <c r="D25" s="335">
        <f>+[1]I_Vendite!F23</f>
        <v>0</v>
      </c>
      <c r="H25" s="253">
        <f>+($D25/30)*[1]C_Acquisto!H25</f>
        <v>0</v>
      </c>
      <c r="I25" s="253">
        <f>+($D25/30)*[1]C_Acquisto!I25</f>
        <v>0</v>
      </c>
      <c r="J25" s="253">
        <f>+($D25/30)*[1]C_Acquisto!J25</f>
        <v>0</v>
      </c>
      <c r="K25" s="253">
        <f>+($D25/30)*[1]C_Acquisto!K25</f>
        <v>0</v>
      </c>
      <c r="L25" s="253">
        <f>+($D25/30)*[1]C_Acquisto!L25</f>
        <v>0</v>
      </c>
      <c r="M25" s="253">
        <f>+($D25/30)*[1]C_Acquisto!M25</f>
        <v>0</v>
      </c>
      <c r="N25" s="253">
        <f>+($D25/30)*[1]C_Acquisto!N25</f>
        <v>0</v>
      </c>
      <c r="O25" s="253">
        <f>+($D25/30)*[1]C_Acquisto!O25</f>
        <v>0</v>
      </c>
      <c r="P25" s="253">
        <f>+($D25/30)*[1]C_Acquisto!P25</f>
        <v>0</v>
      </c>
      <c r="Q25" s="253">
        <f>+($D25/30)*[1]C_Acquisto!Q25</f>
        <v>0</v>
      </c>
      <c r="R25" s="253">
        <f>+($D25/30)*[1]C_Acquisto!R25</f>
        <v>0</v>
      </c>
      <c r="S25" s="253">
        <f>+($D25/30)*[1]C_Acquisto!S25</f>
        <v>0</v>
      </c>
      <c r="T25" s="253">
        <f>+($D25/30)*[1]C_Acquisto!T25</f>
        <v>0</v>
      </c>
      <c r="U25" s="253">
        <f>+($D25/30)*[1]C_Acquisto!U25</f>
        <v>0</v>
      </c>
      <c r="V25" s="253">
        <f>+($D25/30)*[1]C_Acquisto!V25</f>
        <v>0</v>
      </c>
      <c r="W25" s="253">
        <f>+($D25/30)*[1]C_Acquisto!W25</f>
        <v>0</v>
      </c>
      <c r="X25" s="253">
        <f>+($D25/30)*[1]C_Acquisto!X25</f>
        <v>0</v>
      </c>
      <c r="Y25" s="253">
        <f>+($D25/30)*[1]C_Acquisto!Y25</f>
        <v>0</v>
      </c>
      <c r="Z25" s="253">
        <f>+($D25/30)*[1]C_Acquisto!Z25</f>
        <v>0</v>
      </c>
      <c r="AA25" s="253">
        <f>+($D25/30)*[1]C_Acquisto!AA25</f>
        <v>0</v>
      </c>
      <c r="AB25" s="253">
        <f>+($D25/30)*[1]C_Acquisto!AB25</f>
        <v>0</v>
      </c>
      <c r="AC25" s="253">
        <f>+($D25/30)*[1]C_Acquisto!AC25</f>
        <v>0</v>
      </c>
      <c r="AD25" s="253">
        <f>+($D25/30)*[1]C_Acquisto!AD25</f>
        <v>0</v>
      </c>
      <c r="AE25" s="253">
        <f>+($D25/30)*[1]C_Acquisto!AE25</f>
        <v>0</v>
      </c>
      <c r="AF25" s="253">
        <f>+($D25/30)*[1]C_Acquisto!AF25</f>
        <v>0</v>
      </c>
      <c r="AG25" s="253">
        <f>+($D25/30)*[1]C_Acquisto!AG25</f>
        <v>0</v>
      </c>
      <c r="AH25" s="253">
        <f>+($D25/30)*[1]C_Acquisto!AH25</f>
        <v>0</v>
      </c>
      <c r="AI25" s="253">
        <f>+($D25/30)*[1]C_Acquisto!AI25</f>
        <v>0</v>
      </c>
      <c r="AJ25" s="253">
        <f>+($D25/30)*[1]C_Acquisto!AJ25</f>
        <v>0</v>
      </c>
      <c r="AK25" s="253">
        <f>+($D25/30)*[1]C_Acquisto!AK25</f>
        <v>0</v>
      </c>
      <c r="AL25" s="253">
        <f>+($D25/30)*[1]C_Acquisto!AL25</f>
        <v>0</v>
      </c>
      <c r="AM25" s="253">
        <f>+($D25/30)*[1]C_Acquisto!AM25</f>
        <v>0</v>
      </c>
      <c r="AN25" s="253">
        <f>+($D25/30)*[1]C_Acquisto!AN25</f>
        <v>0</v>
      </c>
      <c r="AO25" s="253">
        <f>+($D25/30)*[1]C_Acquisto!AO25</f>
        <v>0</v>
      </c>
      <c r="AP25" s="253">
        <f>+($D25/30)*[1]C_Acquisto!AP25</f>
        <v>0</v>
      </c>
      <c r="AQ25" s="253">
        <f>+($D25/30)*[1]C_Acquisto!AQ25</f>
        <v>0</v>
      </c>
      <c r="AR25" s="253">
        <f>+($D25/30)*[1]C_Acquisto!AR25</f>
        <v>0</v>
      </c>
      <c r="AS25" s="253">
        <f>+($D25/30)*[1]C_Acquisto!AS25</f>
        <v>0</v>
      </c>
      <c r="AT25" s="253">
        <f>+($D25/30)*[1]C_Acquisto!AT25</f>
        <v>0</v>
      </c>
      <c r="AU25" s="253">
        <f>+($D25/30)*[1]C_Acquisto!AU25</f>
        <v>0</v>
      </c>
      <c r="AV25" s="253">
        <f>+($D25/30)*[1]C_Acquisto!AV25</f>
        <v>0</v>
      </c>
      <c r="AW25" s="253">
        <f>+($D25/30)*[1]C_Acquisto!AW25</f>
        <v>0</v>
      </c>
      <c r="AX25" s="253">
        <f>+($D25/30)*[1]C_Acquisto!AX25</f>
        <v>0</v>
      </c>
      <c r="AY25" s="253">
        <f>+($D25/30)*[1]C_Acquisto!AY25</f>
        <v>0</v>
      </c>
      <c r="AZ25" s="253">
        <f>+($D25/30)*[1]C_Acquisto!AZ25</f>
        <v>0</v>
      </c>
      <c r="BA25" s="253">
        <f>+($D25/30)*[1]C_Acquisto!BA25</f>
        <v>0</v>
      </c>
      <c r="BB25" s="253">
        <f>+($D25/30)*[1]C_Acquisto!BB25</f>
        <v>0</v>
      </c>
      <c r="BC25" s="253">
        <f>+($D25/30)*[1]C_Acquisto!BC25</f>
        <v>0</v>
      </c>
      <c r="BD25" s="253">
        <f>+($D25/30)*[1]C_Acquisto!BD25</f>
        <v>0</v>
      </c>
      <c r="BE25" s="253">
        <f>+($D25/30)*[1]C_Acquisto!BE25</f>
        <v>0</v>
      </c>
      <c r="BF25" s="253">
        <f>+($D25/30)*[1]C_Acquisto!BF25</f>
        <v>0</v>
      </c>
      <c r="BG25" s="253">
        <f>+($D25/30)*[1]C_Acquisto!BG25</f>
        <v>0</v>
      </c>
      <c r="BH25" s="253">
        <f>+($D25/30)*[1]C_Acquisto!BH25</f>
        <v>0</v>
      </c>
      <c r="BI25" s="253">
        <f>+($D25/30)*[1]C_Acquisto!BI25</f>
        <v>0</v>
      </c>
      <c r="BJ25" s="253">
        <f>+($D25/30)*[1]C_Acquisto!BJ25</f>
        <v>0</v>
      </c>
      <c r="BK25" s="253">
        <f>+($D25/30)*[1]C_Acquisto!BK25</f>
        <v>0</v>
      </c>
      <c r="BL25" s="253">
        <f>+($D25/30)*[1]C_Acquisto!BL25</f>
        <v>0</v>
      </c>
      <c r="BM25" s="253">
        <f>+($D25/30)*[1]C_Acquisto!BM25</f>
        <v>0</v>
      </c>
      <c r="BN25" s="253">
        <f>+($D25/30)*[1]C_Acquisto!BN25</f>
        <v>0</v>
      </c>
      <c r="BO25" s="253">
        <f>+($D25/30)*[1]C_Acquisto!BO25</f>
        <v>0</v>
      </c>
      <c r="BP25" s="253">
        <f>+($D25/30)*[1]C_Acquisto!BP25</f>
        <v>0</v>
      </c>
      <c r="BQ25" s="253">
        <f>+($D25/30)*[1]C_Acquisto!BQ25</f>
        <v>0</v>
      </c>
      <c r="BR25" s="253">
        <f>+($D25/30)*[1]C_Acquisto!BR25</f>
        <v>0</v>
      </c>
      <c r="BS25" s="253">
        <f>+($D25/30)*[1]C_Acquisto!BS25</f>
        <v>0</v>
      </c>
      <c r="BT25" s="253">
        <f>+($D25/30)*[1]C_Acquisto!BT25</f>
        <v>0</v>
      </c>
      <c r="BU25" s="253">
        <f>+($D25/30)*[1]C_Acquisto!BU25</f>
        <v>0</v>
      </c>
      <c r="BV25" s="253">
        <f>+($D25/30)*[1]C_Acquisto!BV25</f>
        <v>0</v>
      </c>
      <c r="BW25" s="253">
        <f>+($D25/30)*[1]C_Acquisto!BW25</f>
        <v>0</v>
      </c>
      <c r="BX25" s="253">
        <f>+($D25/30)*[1]C_Acquisto!BX25</f>
        <v>0</v>
      </c>
      <c r="BY25" s="253">
        <f>+($D25/30)*[1]C_Acquisto!BY25</f>
        <v>0</v>
      </c>
      <c r="BZ25" s="253">
        <f>+($D25/30)*[1]C_Acquisto!BZ25</f>
        <v>0</v>
      </c>
      <c r="CA25" s="253">
        <f>+($D25/30)*[1]C_Acquisto!CA25</f>
        <v>0</v>
      </c>
      <c r="CB25" s="253">
        <f>+($D25/30)*[1]C_Acquisto!CB25</f>
        <v>0</v>
      </c>
      <c r="CC25" s="253">
        <f>+($D25/30)*[1]C_Acquisto!CC25</f>
        <v>0</v>
      </c>
      <c r="CD25" s="253">
        <f>+($D25/30)*[1]C_Acquisto!CD25</f>
        <v>0</v>
      </c>
      <c r="CE25" s="253">
        <f>+($D25/30)*[1]C_Acquisto!CE25</f>
        <v>0</v>
      </c>
      <c r="CF25" s="253">
        <f>+($D25/30)*[1]C_Acquisto!CF25</f>
        <v>0</v>
      </c>
      <c r="CG25" s="253">
        <f>+($D25/30)*[1]C_Acquisto!CG25</f>
        <v>0</v>
      </c>
      <c r="CH25" s="253">
        <f>+($D25/30)*[1]C_Acquisto!CH25</f>
        <v>0</v>
      </c>
      <c r="CI25" s="253">
        <f>+($D25/30)*[1]C_Acquisto!CI25</f>
        <v>0</v>
      </c>
      <c r="CJ25" s="253">
        <f>+($D25/30)*[1]C_Acquisto!CJ25</f>
        <v>0</v>
      </c>
      <c r="CK25" s="253">
        <f>+($D25/30)*[1]C_Acquisto!CK25</f>
        <v>0</v>
      </c>
      <c r="CL25" s="253">
        <f>+($D25/30)*[1]C_Acquisto!CL25</f>
        <v>0</v>
      </c>
      <c r="CM25" s="253">
        <f>+($D25/30)*[1]C_Acquisto!CM25</f>
        <v>0</v>
      </c>
      <c r="CN25" s="253">
        <f>+($D25/30)*[1]C_Acquisto!CN25</f>
        <v>0</v>
      </c>
      <c r="CO25" s="253">
        <f>+($D25/30)*[1]C_Acquisto!CO25</f>
        <v>0</v>
      </c>
      <c r="CP25" s="253">
        <f>+($D25/30)*[1]C_Acquisto!CP25</f>
        <v>0</v>
      </c>
      <c r="CQ25" s="253">
        <f>+($D25/30)*[1]C_Acquisto!CQ25</f>
        <v>0</v>
      </c>
      <c r="CR25" s="253">
        <f>+($D25/30)*[1]C_Acquisto!CR25</f>
        <v>0</v>
      </c>
      <c r="CS25" s="253">
        <f>+($D25/30)*[1]C_Acquisto!CS25</f>
        <v>0</v>
      </c>
      <c r="CT25" s="253">
        <f>+($D25/30)*[1]C_Acquisto!CT25</f>
        <v>0</v>
      </c>
      <c r="CU25" s="253">
        <f>+($D25/30)*[1]C_Acquisto!CU25</f>
        <v>0</v>
      </c>
      <c r="CV25" s="253">
        <f>+($D25/30)*[1]C_Acquisto!CV25</f>
        <v>0</v>
      </c>
      <c r="CW25" s="253">
        <f>+($D25/30)*[1]C_Acquisto!CW25</f>
        <v>0</v>
      </c>
      <c r="CX25" s="253">
        <f>+($D25/30)*[1]C_Acquisto!CX25</f>
        <v>0</v>
      </c>
      <c r="CY25" s="253">
        <f>+($D25/30)*[1]C_Acquisto!CY25</f>
        <v>0</v>
      </c>
      <c r="CZ25" s="253">
        <f>+($D25/30)*[1]C_Acquisto!CZ25</f>
        <v>0</v>
      </c>
      <c r="DA25" s="253">
        <f>+($D25/30)*[1]C_Acquisto!DA25</f>
        <v>0</v>
      </c>
      <c r="DB25" s="253">
        <f>+($D25/30)*[1]C_Acquisto!DB25</f>
        <v>0</v>
      </c>
      <c r="DC25" s="253">
        <f>+($D25/30)*[1]C_Acquisto!DC25</f>
        <v>0</v>
      </c>
      <c r="DD25" s="253">
        <f>+($D25/30)*[1]C_Acquisto!DD25</f>
        <v>0</v>
      </c>
      <c r="DE25" s="253">
        <f>+($D25/30)*[1]C_Acquisto!DE25</f>
        <v>0</v>
      </c>
      <c r="DF25" s="253">
        <f>+($D25/30)*[1]C_Acquisto!DF25</f>
        <v>0</v>
      </c>
      <c r="DG25" s="253">
        <f>+($D25/30)*[1]C_Acquisto!DG25</f>
        <v>0</v>
      </c>
      <c r="DH25" s="253">
        <f>+($D25/30)*[1]C_Acquisto!DH25</f>
        <v>0</v>
      </c>
      <c r="DI25" s="253">
        <f>+($D25/30)*[1]C_Acquisto!DI25</f>
        <v>0</v>
      </c>
      <c r="DJ25" s="253">
        <f>+($D25/30)*[1]C_Acquisto!DJ25</f>
        <v>0</v>
      </c>
      <c r="DK25" s="253">
        <f>+($D25/30)*[1]C_Acquisto!DK25</f>
        <v>0</v>
      </c>
      <c r="DL25" s="253">
        <f>+($D25/30)*[1]C_Acquisto!DL25</f>
        <v>0</v>
      </c>
      <c r="DM25" s="253">
        <f>+($D25/30)*[1]C_Acquisto!DM25</f>
        <v>0</v>
      </c>
      <c r="DN25" s="253">
        <f>+($D25/30)*[1]C_Acquisto!DN25</f>
        <v>0</v>
      </c>
      <c r="DO25" s="253">
        <f>+($D25/30)*[1]C_Acquisto!DO25</f>
        <v>0</v>
      </c>
      <c r="DP25" s="253">
        <f>+($D25/30)*[1]C_Acquisto!DP25</f>
        <v>0</v>
      </c>
      <c r="DQ25" s="253">
        <f>+($D25/30)*[1]C_Acquisto!DQ25</f>
        <v>0</v>
      </c>
      <c r="DR25" s="253">
        <f>+($D25/30)*[1]C_Acquisto!DR25</f>
        <v>0</v>
      </c>
      <c r="DS25" s="253">
        <f>+($D25/30)*[1]C_Acquisto!DS25</f>
        <v>0</v>
      </c>
      <c r="DT25" s="253">
        <f>+($D25/30)*[1]C_Acquisto!DT25</f>
        <v>0</v>
      </c>
      <c r="DU25" s="253">
        <f>+($D25/30)*[1]C_Acquisto!DU25</f>
        <v>0</v>
      </c>
      <c r="DV25" s="253">
        <f>+($D25/30)*[1]C_Acquisto!DV25</f>
        <v>0</v>
      </c>
      <c r="DW25" s="253">
        <f>+($D25/30)*[1]C_Acquisto!DW25</f>
        <v>0</v>
      </c>
    </row>
    <row r="26" spans="3:127" ht="15.6" thickTop="1" thickBot="1">
      <c r="C26" s="316" t="str">
        <f>+[1]I_Vendite!C24</f>
        <v>Prodotto/Servizio 21</v>
      </c>
      <c r="D26" s="335">
        <f>+[1]I_Vendite!F24</f>
        <v>0</v>
      </c>
      <c r="H26" s="253">
        <f>+($D26/30)*[1]C_Acquisto!H26</f>
        <v>0</v>
      </c>
      <c r="I26" s="253">
        <f>+($D26/30)*[1]C_Acquisto!I26</f>
        <v>0</v>
      </c>
      <c r="J26" s="253">
        <f>+($D26/30)*[1]C_Acquisto!J26</f>
        <v>0</v>
      </c>
      <c r="K26" s="253">
        <f>+($D26/30)*[1]C_Acquisto!K26</f>
        <v>0</v>
      </c>
      <c r="L26" s="253">
        <f>+($D26/30)*[1]C_Acquisto!L26</f>
        <v>0</v>
      </c>
      <c r="M26" s="253">
        <f>+($D26/30)*[1]C_Acquisto!M26</f>
        <v>0</v>
      </c>
      <c r="N26" s="253">
        <f>+($D26/30)*[1]C_Acquisto!N26</f>
        <v>0</v>
      </c>
      <c r="O26" s="253">
        <f>+($D26/30)*[1]C_Acquisto!O26</f>
        <v>0</v>
      </c>
      <c r="P26" s="253">
        <f>+($D26/30)*[1]C_Acquisto!P26</f>
        <v>0</v>
      </c>
      <c r="Q26" s="253">
        <f>+($D26/30)*[1]C_Acquisto!Q26</f>
        <v>0</v>
      </c>
      <c r="R26" s="253">
        <f>+($D26/30)*[1]C_Acquisto!R26</f>
        <v>0</v>
      </c>
      <c r="S26" s="253">
        <f>+($D26/30)*[1]C_Acquisto!S26</f>
        <v>0</v>
      </c>
      <c r="T26" s="253">
        <f>+($D26/30)*[1]C_Acquisto!T26</f>
        <v>0</v>
      </c>
      <c r="U26" s="253">
        <f>+($D26/30)*[1]C_Acquisto!U26</f>
        <v>0</v>
      </c>
      <c r="V26" s="253">
        <f>+($D26/30)*[1]C_Acquisto!V26</f>
        <v>0</v>
      </c>
      <c r="W26" s="253">
        <f>+($D26/30)*[1]C_Acquisto!W26</f>
        <v>0</v>
      </c>
      <c r="X26" s="253">
        <f>+($D26/30)*[1]C_Acquisto!X26</f>
        <v>0</v>
      </c>
      <c r="Y26" s="253">
        <f>+($D26/30)*[1]C_Acquisto!Y26</f>
        <v>0</v>
      </c>
      <c r="Z26" s="253">
        <f>+($D26/30)*[1]C_Acquisto!Z26</f>
        <v>0</v>
      </c>
      <c r="AA26" s="253">
        <f>+($D26/30)*[1]C_Acquisto!AA26</f>
        <v>0</v>
      </c>
      <c r="AB26" s="253">
        <f>+($D26/30)*[1]C_Acquisto!AB26</f>
        <v>0</v>
      </c>
      <c r="AC26" s="253">
        <f>+($D26/30)*[1]C_Acquisto!AC26</f>
        <v>0</v>
      </c>
      <c r="AD26" s="253">
        <f>+($D26/30)*[1]C_Acquisto!AD26</f>
        <v>0</v>
      </c>
      <c r="AE26" s="253">
        <f>+($D26/30)*[1]C_Acquisto!AE26</f>
        <v>0</v>
      </c>
      <c r="AF26" s="253">
        <f>+($D26/30)*[1]C_Acquisto!AF26</f>
        <v>0</v>
      </c>
      <c r="AG26" s="253">
        <f>+($D26/30)*[1]C_Acquisto!AG26</f>
        <v>0</v>
      </c>
      <c r="AH26" s="253">
        <f>+($D26/30)*[1]C_Acquisto!AH26</f>
        <v>0</v>
      </c>
      <c r="AI26" s="253">
        <f>+($D26/30)*[1]C_Acquisto!AI26</f>
        <v>0</v>
      </c>
      <c r="AJ26" s="253">
        <f>+($D26/30)*[1]C_Acquisto!AJ26</f>
        <v>0</v>
      </c>
      <c r="AK26" s="253">
        <f>+($D26/30)*[1]C_Acquisto!AK26</f>
        <v>0</v>
      </c>
      <c r="AL26" s="253">
        <f>+($D26/30)*[1]C_Acquisto!AL26</f>
        <v>0</v>
      </c>
      <c r="AM26" s="253">
        <f>+($D26/30)*[1]C_Acquisto!AM26</f>
        <v>0</v>
      </c>
      <c r="AN26" s="253">
        <f>+($D26/30)*[1]C_Acquisto!AN26</f>
        <v>0</v>
      </c>
      <c r="AO26" s="253">
        <f>+($D26/30)*[1]C_Acquisto!AO26</f>
        <v>0</v>
      </c>
      <c r="AP26" s="253">
        <f>+($D26/30)*[1]C_Acquisto!AP26</f>
        <v>0</v>
      </c>
      <c r="AQ26" s="253">
        <f>+($D26/30)*[1]C_Acquisto!AQ26</f>
        <v>0</v>
      </c>
      <c r="AR26" s="253">
        <f>+($D26/30)*[1]C_Acquisto!AR26</f>
        <v>0</v>
      </c>
      <c r="AS26" s="253">
        <f>+($D26/30)*[1]C_Acquisto!AS26</f>
        <v>0</v>
      </c>
      <c r="AT26" s="253">
        <f>+($D26/30)*[1]C_Acquisto!AT26</f>
        <v>0</v>
      </c>
      <c r="AU26" s="253">
        <f>+($D26/30)*[1]C_Acquisto!AU26</f>
        <v>0</v>
      </c>
      <c r="AV26" s="253">
        <f>+($D26/30)*[1]C_Acquisto!AV26</f>
        <v>0</v>
      </c>
      <c r="AW26" s="253">
        <f>+($D26/30)*[1]C_Acquisto!AW26</f>
        <v>0</v>
      </c>
      <c r="AX26" s="253">
        <f>+($D26/30)*[1]C_Acquisto!AX26</f>
        <v>0</v>
      </c>
      <c r="AY26" s="253">
        <f>+($D26/30)*[1]C_Acquisto!AY26</f>
        <v>0</v>
      </c>
      <c r="AZ26" s="253">
        <f>+($D26/30)*[1]C_Acquisto!AZ26</f>
        <v>0</v>
      </c>
      <c r="BA26" s="253">
        <f>+($D26/30)*[1]C_Acquisto!BA26</f>
        <v>0</v>
      </c>
      <c r="BB26" s="253">
        <f>+($D26/30)*[1]C_Acquisto!BB26</f>
        <v>0</v>
      </c>
      <c r="BC26" s="253">
        <f>+($D26/30)*[1]C_Acquisto!BC26</f>
        <v>0</v>
      </c>
      <c r="BD26" s="253">
        <f>+($D26/30)*[1]C_Acquisto!BD26</f>
        <v>0</v>
      </c>
      <c r="BE26" s="253">
        <f>+($D26/30)*[1]C_Acquisto!BE26</f>
        <v>0</v>
      </c>
      <c r="BF26" s="253">
        <f>+($D26/30)*[1]C_Acquisto!BF26</f>
        <v>0</v>
      </c>
      <c r="BG26" s="253">
        <f>+($D26/30)*[1]C_Acquisto!BG26</f>
        <v>0</v>
      </c>
      <c r="BH26" s="253">
        <f>+($D26/30)*[1]C_Acquisto!BH26</f>
        <v>0</v>
      </c>
      <c r="BI26" s="253">
        <f>+($D26/30)*[1]C_Acquisto!BI26</f>
        <v>0</v>
      </c>
      <c r="BJ26" s="253">
        <f>+($D26/30)*[1]C_Acquisto!BJ26</f>
        <v>0</v>
      </c>
      <c r="BK26" s="253">
        <f>+($D26/30)*[1]C_Acquisto!BK26</f>
        <v>0</v>
      </c>
      <c r="BL26" s="253">
        <f>+($D26/30)*[1]C_Acquisto!BL26</f>
        <v>0</v>
      </c>
      <c r="BM26" s="253">
        <f>+($D26/30)*[1]C_Acquisto!BM26</f>
        <v>0</v>
      </c>
      <c r="BN26" s="253">
        <f>+($D26/30)*[1]C_Acquisto!BN26</f>
        <v>0</v>
      </c>
      <c r="BO26" s="253">
        <f>+($D26/30)*[1]C_Acquisto!BO26</f>
        <v>0</v>
      </c>
      <c r="BP26" s="253">
        <f>+($D26/30)*[1]C_Acquisto!BP26</f>
        <v>0</v>
      </c>
      <c r="BQ26" s="253">
        <f>+($D26/30)*[1]C_Acquisto!BQ26</f>
        <v>0</v>
      </c>
      <c r="BR26" s="253">
        <f>+($D26/30)*[1]C_Acquisto!BR26</f>
        <v>0</v>
      </c>
      <c r="BS26" s="253">
        <f>+($D26/30)*[1]C_Acquisto!BS26</f>
        <v>0</v>
      </c>
      <c r="BT26" s="253">
        <f>+($D26/30)*[1]C_Acquisto!BT26</f>
        <v>0</v>
      </c>
      <c r="BU26" s="253">
        <f>+($D26/30)*[1]C_Acquisto!BU26</f>
        <v>0</v>
      </c>
      <c r="BV26" s="253">
        <f>+($D26/30)*[1]C_Acquisto!BV26</f>
        <v>0</v>
      </c>
      <c r="BW26" s="253">
        <f>+($D26/30)*[1]C_Acquisto!BW26</f>
        <v>0</v>
      </c>
      <c r="BX26" s="253">
        <f>+($D26/30)*[1]C_Acquisto!BX26</f>
        <v>0</v>
      </c>
      <c r="BY26" s="253">
        <f>+($D26/30)*[1]C_Acquisto!BY26</f>
        <v>0</v>
      </c>
      <c r="BZ26" s="253">
        <f>+($D26/30)*[1]C_Acquisto!BZ26</f>
        <v>0</v>
      </c>
      <c r="CA26" s="253">
        <f>+($D26/30)*[1]C_Acquisto!CA26</f>
        <v>0</v>
      </c>
      <c r="CB26" s="253">
        <f>+($D26/30)*[1]C_Acquisto!CB26</f>
        <v>0</v>
      </c>
      <c r="CC26" s="253">
        <f>+($D26/30)*[1]C_Acquisto!CC26</f>
        <v>0</v>
      </c>
      <c r="CD26" s="253">
        <f>+($D26/30)*[1]C_Acquisto!CD26</f>
        <v>0</v>
      </c>
      <c r="CE26" s="253">
        <f>+($D26/30)*[1]C_Acquisto!CE26</f>
        <v>0</v>
      </c>
      <c r="CF26" s="253">
        <f>+($D26/30)*[1]C_Acquisto!CF26</f>
        <v>0</v>
      </c>
      <c r="CG26" s="253">
        <f>+($D26/30)*[1]C_Acquisto!CG26</f>
        <v>0</v>
      </c>
      <c r="CH26" s="253">
        <f>+($D26/30)*[1]C_Acquisto!CH26</f>
        <v>0</v>
      </c>
      <c r="CI26" s="253">
        <f>+($D26/30)*[1]C_Acquisto!CI26</f>
        <v>0</v>
      </c>
      <c r="CJ26" s="253">
        <f>+($D26/30)*[1]C_Acquisto!CJ26</f>
        <v>0</v>
      </c>
      <c r="CK26" s="253">
        <f>+($D26/30)*[1]C_Acquisto!CK26</f>
        <v>0</v>
      </c>
      <c r="CL26" s="253">
        <f>+($D26/30)*[1]C_Acquisto!CL26</f>
        <v>0</v>
      </c>
      <c r="CM26" s="253">
        <f>+($D26/30)*[1]C_Acquisto!CM26</f>
        <v>0</v>
      </c>
      <c r="CN26" s="253">
        <f>+($D26/30)*[1]C_Acquisto!CN26</f>
        <v>0</v>
      </c>
      <c r="CO26" s="253">
        <f>+($D26/30)*[1]C_Acquisto!CO26</f>
        <v>0</v>
      </c>
      <c r="CP26" s="253">
        <f>+($D26/30)*[1]C_Acquisto!CP26</f>
        <v>0</v>
      </c>
      <c r="CQ26" s="253">
        <f>+($D26/30)*[1]C_Acquisto!CQ26</f>
        <v>0</v>
      </c>
      <c r="CR26" s="253">
        <f>+($D26/30)*[1]C_Acquisto!CR26</f>
        <v>0</v>
      </c>
      <c r="CS26" s="253">
        <f>+($D26/30)*[1]C_Acquisto!CS26</f>
        <v>0</v>
      </c>
      <c r="CT26" s="253">
        <f>+($D26/30)*[1]C_Acquisto!CT26</f>
        <v>0</v>
      </c>
      <c r="CU26" s="253">
        <f>+($D26/30)*[1]C_Acquisto!CU26</f>
        <v>0</v>
      </c>
      <c r="CV26" s="253">
        <f>+($D26/30)*[1]C_Acquisto!CV26</f>
        <v>0</v>
      </c>
      <c r="CW26" s="253">
        <f>+($D26/30)*[1]C_Acquisto!CW26</f>
        <v>0</v>
      </c>
      <c r="CX26" s="253">
        <f>+($D26/30)*[1]C_Acquisto!CX26</f>
        <v>0</v>
      </c>
      <c r="CY26" s="253">
        <f>+($D26/30)*[1]C_Acquisto!CY26</f>
        <v>0</v>
      </c>
      <c r="CZ26" s="253">
        <f>+($D26/30)*[1]C_Acquisto!CZ26</f>
        <v>0</v>
      </c>
      <c r="DA26" s="253">
        <f>+($D26/30)*[1]C_Acquisto!DA26</f>
        <v>0</v>
      </c>
      <c r="DB26" s="253">
        <f>+($D26/30)*[1]C_Acquisto!DB26</f>
        <v>0</v>
      </c>
      <c r="DC26" s="253">
        <f>+($D26/30)*[1]C_Acquisto!DC26</f>
        <v>0</v>
      </c>
      <c r="DD26" s="253">
        <f>+($D26/30)*[1]C_Acquisto!DD26</f>
        <v>0</v>
      </c>
      <c r="DE26" s="253">
        <f>+($D26/30)*[1]C_Acquisto!DE26</f>
        <v>0</v>
      </c>
      <c r="DF26" s="253">
        <f>+($D26/30)*[1]C_Acquisto!DF26</f>
        <v>0</v>
      </c>
      <c r="DG26" s="253">
        <f>+($D26/30)*[1]C_Acquisto!DG26</f>
        <v>0</v>
      </c>
      <c r="DH26" s="253">
        <f>+($D26/30)*[1]C_Acquisto!DH26</f>
        <v>0</v>
      </c>
      <c r="DI26" s="253">
        <f>+($D26/30)*[1]C_Acquisto!DI26</f>
        <v>0</v>
      </c>
      <c r="DJ26" s="253">
        <f>+($D26/30)*[1]C_Acquisto!DJ26</f>
        <v>0</v>
      </c>
      <c r="DK26" s="253">
        <f>+($D26/30)*[1]C_Acquisto!DK26</f>
        <v>0</v>
      </c>
      <c r="DL26" s="253">
        <f>+($D26/30)*[1]C_Acquisto!DL26</f>
        <v>0</v>
      </c>
      <c r="DM26" s="253">
        <f>+($D26/30)*[1]C_Acquisto!DM26</f>
        <v>0</v>
      </c>
      <c r="DN26" s="253">
        <f>+($D26/30)*[1]C_Acquisto!DN26</f>
        <v>0</v>
      </c>
      <c r="DO26" s="253">
        <f>+($D26/30)*[1]C_Acquisto!DO26</f>
        <v>0</v>
      </c>
      <c r="DP26" s="253">
        <f>+($D26/30)*[1]C_Acquisto!DP26</f>
        <v>0</v>
      </c>
      <c r="DQ26" s="253">
        <f>+($D26/30)*[1]C_Acquisto!DQ26</f>
        <v>0</v>
      </c>
      <c r="DR26" s="253">
        <f>+($D26/30)*[1]C_Acquisto!DR26</f>
        <v>0</v>
      </c>
      <c r="DS26" s="253">
        <f>+($D26/30)*[1]C_Acquisto!DS26</f>
        <v>0</v>
      </c>
      <c r="DT26" s="253">
        <f>+($D26/30)*[1]C_Acquisto!DT26</f>
        <v>0</v>
      </c>
      <c r="DU26" s="253">
        <f>+($D26/30)*[1]C_Acquisto!DU26</f>
        <v>0</v>
      </c>
      <c r="DV26" s="253">
        <f>+($D26/30)*[1]C_Acquisto!DV26</f>
        <v>0</v>
      </c>
      <c r="DW26" s="253">
        <f>+($D26/30)*[1]C_Acquisto!DW26</f>
        <v>0</v>
      </c>
    </row>
    <row r="27" spans="3:127" ht="15.6" thickTop="1" thickBot="1">
      <c r="C27" s="316" t="str">
        <f>+[1]I_Vendite!C25</f>
        <v>Prodotto/Servizio 22</v>
      </c>
      <c r="D27" s="335">
        <f>+[1]I_Vendite!F25</f>
        <v>0</v>
      </c>
      <c r="H27" s="253">
        <f>+($D27/30)*[1]C_Acquisto!H27</f>
        <v>0</v>
      </c>
      <c r="I27" s="253">
        <f>+($D27/30)*[1]C_Acquisto!I27</f>
        <v>0</v>
      </c>
      <c r="J27" s="253">
        <f>+($D27/30)*[1]C_Acquisto!J27</f>
        <v>0</v>
      </c>
      <c r="K27" s="253">
        <f>+($D27/30)*[1]C_Acquisto!K27</f>
        <v>0</v>
      </c>
      <c r="L27" s="253">
        <f>+($D27/30)*[1]C_Acquisto!L27</f>
        <v>0</v>
      </c>
      <c r="M27" s="253">
        <f>+($D27/30)*[1]C_Acquisto!M27</f>
        <v>0</v>
      </c>
      <c r="N27" s="253">
        <f>+($D27/30)*[1]C_Acquisto!N27</f>
        <v>0</v>
      </c>
      <c r="O27" s="253">
        <f>+($D27/30)*[1]C_Acquisto!O27</f>
        <v>0</v>
      </c>
      <c r="P27" s="253">
        <f>+($D27/30)*[1]C_Acquisto!P27</f>
        <v>0</v>
      </c>
      <c r="Q27" s="253">
        <f>+($D27/30)*[1]C_Acquisto!Q27</f>
        <v>0</v>
      </c>
      <c r="R27" s="253">
        <f>+($D27/30)*[1]C_Acquisto!R27</f>
        <v>0</v>
      </c>
      <c r="S27" s="253">
        <f>+($D27/30)*[1]C_Acquisto!S27</f>
        <v>0</v>
      </c>
      <c r="T27" s="253">
        <f>+($D27/30)*[1]C_Acquisto!T27</f>
        <v>0</v>
      </c>
      <c r="U27" s="253">
        <f>+($D27/30)*[1]C_Acquisto!U27</f>
        <v>0</v>
      </c>
      <c r="V27" s="253">
        <f>+($D27/30)*[1]C_Acquisto!V27</f>
        <v>0</v>
      </c>
      <c r="W27" s="253">
        <f>+($D27/30)*[1]C_Acquisto!W27</f>
        <v>0</v>
      </c>
      <c r="X27" s="253">
        <f>+($D27/30)*[1]C_Acquisto!X27</f>
        <v>0</v>
      </c>
      <c r="Y27" s="253">
        <f>+($D27/30)*[1]C_Acquisto!Y27</f>
        <v>0</v>
      </c>
      <c r="Z27" s="253">
        <f>+($D27/30)*[1]C_Acquisto!Z27</f>
        <v>0</v>
      </c>
      <c r="AA27" s="253">
        <f>+($D27/30)*[1]C_Acquisto!AA27</f>
        <v>0</v>
      </c>
      <c r="AB27" s="253">
        <f>+($D27/30)*[1]C_Acquisto!AB27</f>
        <v>0</v>
      </c>
      <c r="AC27" s="253">
        <f>+($D27/30)*[1]C_Acquisto!AC27</f>
        <v>0</v>
      </c>
      <c r="AD27" s="253">
        <f>+($D27/30)*[1]C_Acquisto!AD27</f>
        <v>0</v>
      </c>
      <c r="AE27" s="253">
        <f>+($D27/30)*[1]C_Acquisto!AE27</f>
        <v>0</v>
      </c>
      <c r="AF27" s="253">
        <f>+($D27/30)*[1]C_Acquisto!AF27</f>
        <v>0</v>
      </c>
      <c r="AG27" s="253">
        <f>+($D27/30)*[1]C_Acquisto!AG27</f>
        <v>0</v>
      </c>
      <c r="AH27" s="253">
        <f>+($D27/30)*[1]C_Acquisto!AH27</f>
        <v>0</v>
      </c>
      <c r="AI27" s="253">
        <f>+($D27/30)*[1]C_Acquisto!AI27</f>
        <v>0</v>
      </c>
      <c r="AJ27" s="253">
        <f>+($D27/30)*[1]C_Acquisto!AJ27</f>
        <v>0</v>
      </c>
      <c r="AK27" s="253">
        <f>+($D27/30)*[1]C_Acquisto!AK27</f>
        <v>0</v>
      </c>
      <c r="AL27" s="253">
        <f>+($D27/30)*[1]C_Acquisto!AL27</f>
        <v>0</v>
      </c>
      <c r="AM27" s="253">
        <f>+($D27/30)*[1]C_Acquisto!AM27</f>
        <v>0</v>
      </c>
      <c r="AN27" s="253">
        <f>+($D27/30)*[1]C_Acquisto!AN27</f>
        <v>0</v>
      </c>
      <c r="AO27" s="253">
        <f>+($D27/30)*[1]C_Acquisto!AO27</f>
        <v>0</v>
      </c>
      <c r="AP27" s="253">
        <f>+($D27/30)*[1]C_Acquisto!AP27</f>
        <v>0</v>
      </c>
      <c r="AQ27" s="253">
        <f>+($D27/30)*[1]C_Acquisto!AQ27</f>
        <v>0</v>
      </c>
      <c r="AR27" s="253">
        <f>+($D27/30)*[1]C_Acquisto!AR27</f>
        <v>0</v>
      </c>
      <c r="AS27" s="253">
        <f>+($D27/30)*[1]C_Acquisto!AS27</f>
        <v>0</v>
      </c>
      <c r="AT27" s="253">
        <f>+($D27/30)*[1]C_Acquisto!AT27</f>
        <v>0</v>
      </c>
      <c r="AU27" s="253">
        <f>+($D27/30)*[1]C_Acquisto!AU27</f>
        <v>0</v>
      </c>
      <c r="AV27" s="253">
        <f>+($D27/30)*[1]C_Acquisto!AV27</f>
        <v>0</v>
      </c>
      <c r="AW27" s="253">
        <f>+($D27/30)*[1]C_Acquisto!AW27</f>
        <v>0</v>
      </c>
      <c r="AX27" s="253">
        <f>+($D27/30)*[1]C_Acquisto!AX27</f>
        <v>0</v>
      </c>
      <c r="AY27" s="253">
        <f>+($D27/30)*[1]C_Acquisto!AY27</f>
        <v>0</v>
      </c>
      <c r="AZ27" s="253">
        <f>+($D27/30)*[1]C_Acquisto!AZ27</f>
        <v>0</v>
      </c>
      <c r="BA27" s="253">
        <f>+($D27/30)*[1]C_Acquisto!BA27</f>
        <v>0</v>
      </c>
      <c r="BB27" s="253">
        <f>+($D27/30)*[1]C_Acquisto!BB27</f>
        <v>0</v>
      </c>
      <c r="BC27" s="253">
        <f>+($D27/30)*[1]C_Acquisto!BC27</f>
        <v>0</v>
      </c>
      <c r="BD27" s="253">
        <f>+($D27/30)*[1]C_Acquisto!BD27</f>
        <v>0</v>
      </c>
      <c r="BE27" s="253">
        <f>+($D27/30)*[1]C_Acquisto!BE27</f>
        <v>0</v>
      </c>
      <c r="BF27" s="253">
        <f>+($D27/30)*[1]C_Acquisto!BF27</f>
        <v>0</v>
      </c>
      <c r="BG27" s="253">
        <f>+($D27/30)*[1]C_Acquisto!BG27</f>
        <v>0</v>
      </c>
      <c r="BH27" s="253">
        <f>+($D27/30)*[1]C_Acquisto!BH27</f>
        <v>0</v>
      </c>
      <c r="BI27" s="253">
        <f>+($D27/30)*[1]C_Acquisto!BI27</f>
        <v>0</v>
      </c>
      <c r="BJ27" s="253">
        <f>+($D27/30)*[1]C_Acquisto!BJ27</f>
        <v>0</v>
      </c>
      <c r="BK27" s="253">
        <f>+($D27/30)*[1]C_Acquisto!BK27</f>
        <v>0</v>
      </c>
      <c r="BL27" s="253">
        <f>+($D27/30)*[1]C_Acquisto!BL27</f>
        <v>0</v>
      </c>
      <c r="BM27" s="253">
        <f>+($D27/30)*[1]C_Acquisto!BM27</f>
        <v>0</v>
      </c>
      <c r="BN27" s="253">
        <f>+($D27/30)*[1]C_Acquisto!BN27</f>
        <v>0</v>
      </c>
      <c r="BO27" s="253">
        <f>+($D27/30)*[1]C_Acquisto!BO27</f>
        <v>0</v>
      </c>
      <c r="BP27" s="253">
        <f>+($D27/30)*[1]C_Acquisto!BP27</f>
        <v>0</v>
      </c>
      <c r="BQ27" s="253">
        <f>+($D27/30)*[1]C_Acquisto!BQ27</f>
        <v>0</v>
      </c>
      <c r="BR27" s="253">
        <f>+($D27/30)*[1]C_Acquisto!BR27</f>
        <v>0</v>
      </c>
      <c r="BS27" s="253">
        <f>+($D27/30)*[1]C_Acquisto!BS27</f>
        <v>0</v>
      </c>
      <c r="BT27" s="253">
        <f>+($D27/30)*[1]C_Acquisto!BT27</f>
        <v>0</v>
      </c>
      <c r="BU27" s="253">
        <f>+($D27/30)*[1]C_Acquisto!BU27</f>
        <v>0</v>
      </c>
      <c r="BV27" s="253">
        <f>+($D27/30)*[1]C_Acquisto!BV27</f>
        <v>0</v>
      </c>
      <c r="BW27" s="253">
        <f>+($D27/30)*[1]C_Acquisto!BW27</f>
        <v>0</v>
      </c>
      <c r="BX27" s="253">
        <f>+($D27/30)*[1]C_Acquisto!BX27</f>
        <v>0</v>
      </c>
      <c r="BY27" s="253">
        <f>+($D27/30)*[1]C_Acquisto!BY27</f>
        <v>0</v>
      </c>
      <c r="BZ27" s="253">
        <f>+($D27/30)*[1]C_Acquisto!BZ27</f>
        <v>0</v>
      </c>
      <c r="CA27" s="253">
        <f>+($D27/30)*[1]C_Acquisto!CA27</f>
        <v>0</v>
      </c>
      <c r="CB27" s="253">
        <f>+($D27/30)*[1]C_Acquisto!CB27</f>
        <v>0</v>
      </c>
      <c r="CC27" s="253">
        <f>+($D27/30)*[1]C_Acquisto!CC27</f>
        <v>0</v>
      </c>
      <c r="CD27" s="253">
        <f>+($D27/30)*[1]C_Acquisto!CD27</f>
        <v>0</v>
      </c>
      <c r="CE27" s="253">
        <f>+($D27/30)*[1]C_Acquisto!CE27</f>
        <v>0</v>
      </c>
      <c r="CF27" s="253">
        <f>+($D27/30)*[1]C_Acquisto!CF27</f>
        <v>0</v>
      </c>
      <c r="CG27" s="253">
        <f>+($D27/30)*[1]C_Acquisto!CG27</f>
        <v>0</v>
      </c>
      <c r="CH27" s="253">
        <f>+($D27/30)*[1]C_Acquisto!CH27</f>
        <v>0</v>
      </c>
      <c r="CI27" s="253">
        <f>+($D27/30)*[1]C_Acquisto!CI27</f>
        <v>0</v>
      </c>
      <c r="CJ27" s="253">
        <f>+($D27/30)*[1]C_Acquisto!CJ27</f>
        <v>0</v>
      </c>
      <c r="CK27" s="253">
        <f>+($D27/30)*[1]C_Acquisto!CK27</f>
        <v>0</v>
      </c>
      <c r="CL27" s="253">
        <f>+($D27/30)*[1]C_Acquisto!CL27</f>
        <v>0</v>
      </c>
      <c r="CM27" s="253">
        <f>+($D27/30)*[1]C_Acquisto!CM27</f>
        <v>0</v>
      </c>
      <c r="CN27" s="253">
        <f>+($D27/30)*[1]C_Acquisto!CN27</f>
        <v>0</v>
      </c>
      <c r="CO27" s="253">
        <f>+($D27/30)*[1]C_Acquisto!CO27</f>
        <v>0</v>
      </c>
      <c r="CP27" s="253">
        <f>+($D27/30)*[1]C_Acquisto!CP27</f>
        <v>0</v>
      </c>
      <c r="CQ27" s="253">
        <f>+($D27/30)*[1]C_Acquisto!CQ27</f>
        <v>0</v>
      </c>
      <c r="CR27" s="253">
        <f>+($D27/30)*[1]C_Acquisto!CR27</f>
        <v>0</v>
      </c>
      <c r="CS27" s="253">
        <f>+($D27/30)*[1]C_Acquisto!CS27</f>
        <v>0</v>
      </c>
      <c r="CT27" s="253">
        <f>+($D27/30)*[1]C_Acquisto!CT27</f>
        <v>0</v>
      </c>
      <c r="CU27" s="253">
        <f>+($D27/30)*[1]C_Acquisto!CU27</f>
        <v>0</v>
      </c>
      <c r="CV27" s="253">
        <f>+($D27/30)*[1]C_Acquisto!CV27</f>
        <v>0</v>
      </c>
      <c r="CW27" s="253">
        <f>+($D27/30)*[1]C_Acquisto!CW27</f>
        <v>0</v>
      </c>
      <c r="CX27" s="253">
        <f>+($D27/30)*[1]C_Acquisto!CX27</f>
        <v>0</v>
      </c>
      <c r="CY27" s="253">
        <f>+($D27/30)*[1]C_Acquisto!CY27</f>
        <v>0</v>
      </c>
      <c r="CZ27" s="253">
        <f>+($D27/30)*[1]C_Acquisto!CZ27</f>
        <v>0</v>
      </c>
      <c r="DA27" s="253">
        <f>+($D27/30)*[1]C_Acquisto!DA27</f>
        <v>0</v>
      </c>
      <c r="DB27" s="253">
        <f>+($D27/30)*[1]C_Acquisto!DB27</f>
        <v>0</v>
      </c>
      <c r="DC27" s="253">
        <f>+($D27/30)*[1]C_Acquisto!DC27</f>
        <v>0</v>
      </c>
      <c r="DD27" s="253">
        <f>+($D27/30)*[1]C_Acquisto!DD27</f>
        <v>0</v>
      </c>
      <c r="DE27" s="253">
        <f>+($D27/30)*[1]C_Acquisto!DE27</f>
        <v>0</v>
      </c>
      <c r="DF27" s="253">
        <f>+($D27/30)*[1]C_Acquisto!DF27</f>
        <v>0</v>
      </c>
      <c r="DG27" s="253">
        <f>+($D27/30)*[1]C_Acquisto!DG27</f>
        <v>0</v>
      </c>
      <c r="DH27" s="253">
        <f>+($D27/30)*[1]C_Acquisto!DH27</f>
        <v>0</v>
      </c>
      <c r="DI27" s="253">
        <f>+($D27/30)*[1]C_Acquisto!DI27</f>
        <v>0</v>
      </c>
      <c r="DJ27" s="253">
        <f>+($D27/30)*[1]C_Acquisto!DJ27</f>
        <v>0</v>
      </c>
      <c r="DK27" s="253">
        <f>+($D27/30)*[1]C_Acquisto!DK27</f>
        <v>0</v>
      </c>
      <c r="DL27" s="253">
        <f>+($D27/30)*[1]C_Acquisto!DL27</f>
        <v>0</v>
      </c>
      <c r="DM27" s="253">
        <f>+($D27/30)*[1]C_Acquisto!DM27</f>
        <v>0</v>
      </c>
      <c r="DN27" s="253">
        <f>+($D27/30)*[1]C_Acquisto!DN27</f>
        <v>0</v>
      </c>
      <c r="DO27" s="253">
        <f>+($D27/30)*[1]C_Acquisto!DO27</f>
        <v>0</v>
      </c>
      <c r="DP27" s="253">
        <f>+($D27/30)*[1]C_Acquisto!DP27</f>
        <v>0</v>
      </c>
      <c r="DQ27" s="253">
        <f>+($D27/30)*[1]C_Acquisto!DQ27</f>
        <v>0</v>
      </c>
      <c r="DR27" s="253">
        <f>+($D27/30)*[1]C_Acquisto!DR27</f>
        <v>0</v>
      </c>
      <c r="DS27" s="253">
        <f>+($D27/30)*[1]C_Acquisto!DS27</f>
        <v>0</v>
      </c>
      <c r="DT27" s="253">
        <f>+($D27/30)*[1]C_Acquisto!DT27</f>
        <v>0</v>
      </c>
      <c r="DU27" s="253">
        <f>+($D27/30)*[1]C_Acquisto!DU27</f>
        <v>0</v>
      </c>
      <c r="DV27" s="253">
        <f>+($D27/30)*[1]C_Acquisto!DV27</f>
        <v>0</v>
      </c>
      <c r="DW27" s="253">
        <f>+($D27/30)*[1]C_Acquisto!DW27</f>
        <v>0</v>
      </c>
    </row>
    <row r="28" spans="3:127" ht="15.6" thickTop="1" thickBot="1">
      <c r="C28" s="316" t="str">
        <f>+[1]I_Vendite!C26</f>
        <v>Prodotto/Servizio 23</v>
      </c>
      <c r="D28" s="335">
        <f>+[1]I_Vendite!F26</f>
        <v>0</v>
      </c>
      <c r="H28" s="253">
        <f>+($D28/30)*[1]C_Acquisto!H28</f>
        <v>0</v>
      </c>
      <c r="I28" s="253">
        <f>+($D28/30)*[1]C_Acquisto!I28</f>
        <v>0</v>
      </c>
      <c r="J28" s="253">
        <f>+($D28/30)*[1]C_Acquisto!J28</f>
        <v>0</v>
      </c>
      <c r="K28" s="253">
        <f>+($D28/30)*[1]C_Acquisto!K28</f>
        <v>0</v>
      </c>
      <c r="L28" s="253">
        <f>+($D28/30)*[1]C_Acquisto!L28</f>
        <v>0</v>
      </c>
      <c r="M28" s="253">
        <f>+($D28/30)*[1]C_Acquisto!M28</f>
        <v>0</v>
      </c>
      <c r="N28" s="253">
        <f>+($D28/30)*[1]C_Acquisto!N28</f>
        <v>0</v>
      </c>
      <c r="O28" s="253">
        <f>+($D28/30)*[1]C_Acquisto!O28</f>
        <v>0</v>
      </c>
      <c r="P28" s="253">
        <f>+($D28/30)*[1]C_Acquisto!P28</f>
        <v>0</v>
      </c>
      <c r="Q28" s="253">
        <f>+($D28/30)*[1]C_Acquisto!Q28</f>
        <v>0</v>
      </c>
      <c r="R28" s="253">
        <f>+($D28/30)*[1]C_Acquisto!R28</f>
        <v>0</v>
      </c>
      <c r="S28" s="253">
        <f>+($D28/30)*[1]C_Acquisto!S28</f>
        <v>0</v>
      </c>
      <c r="T28" s="253">
        <f>+($D28/30)*[1]C_Acquisto!T28</f>
        <v>0</v>
      </c>
      <c r="U28" s="253">
        <f>+($D28/30)*[1]C_Acquisto!U28</f>
        <v>0</v>
      </c>
      <c r="V28" s="253">
        <f>+($D28/30)*[1]C_Acquisto!V28</f>
        <v>0</v>
      </c>
      <c r="W28" s="253">
        <f>+($D28/30)*[1]C_Acquisto!W28</f>
        <v>0</v>
      </c>
      <c r="X28" s="253">
        <f>+($D28/30)*[1]C_Acquisto!X28</f>
        <v>0</v>
      </c>
      <c r="Y28" s="253">
        <f>+($D28/30)*[1]C_Acquisto!Y28</f>
        <v>0</v>
      </c>
      <c r="Z28" s="253">
        <f>+($D28/30)*[1]C_Acquisto!Z28</f>
        <v>0</v>
      </c>
      <c r="AA28" s="253">
        <f>+($D28/30)*[1]C_Acquisto!AA28</f>
        <v>0</v>
      </c>
      <c r="AB28" s="253">
        <f>+($D28/30)*[1]C_Acquisto!AB28</f>
        <v>0</v>
      </c>
      <c r="AC28" s="253">
        <f>+($D28/30)*[1]C_Acquisto!AC28</f>
        <v>0</v>
      </c>
      <c r="AD28" s="253">
        <f>+($D28/30)*[1]C_Acquisto!AD28</f>
        <v>0</v>
      </c>
      <c r="AE28" s="253">
        <f>+($D28/30)*[1]C_Acquisto!AE28</f>
        <v>0</v>
      </c>
      <c r="AF28" s="253">
        <f>+($D28/30)*[1]C_Acquisto!AF28</f>
        <v>0</v>
      </c>
      <c r="AG28" s="253">
        <f>+($D28/30)*[1]C_Acquisto!AG28</f>
        <v>0</v>
      </c>
      <c r="AH28" s="253">
        <f>+($D28/30)*[1]C_Acquisto!AH28</f>
        <v>0</v>
      </c>
      <c r="AI28" s="253">
        <f>+($D28/30)*[1]C_Acquisto!AI28</f>
        <v>0</v>
      </c>
      <c r="AJ28" s="253">
        <f>+($D28/30)*[1]C_Acquisto!AJ28</f>
        <v>0</v>
      </c>
      <c r="AK28" s="253">
        <f>+($D28/30)*[1]C_Acquisto!AK28</f>
        <v>0</v>
      </c>
      <c r="AL28" s="253">
        <f>+($D28/30)*[1]C_Acquisto!AL28</f>
        <v>0</v>
      </c>
      <c r="AM28" s="253">
        <f>+($D28/30)*[1]C_Acquisto!AM28</f>
        <v>0</v>
      </c>
      <c r="AN28" s="253">
        <f>+($D28/30)*[1]C_Acquisto!AN28</f>
        <v>0</v>
      </c>
      <c r="AO28" s="253">
        <f>+($D28/30)*[1]C_Acquisto!AO28</f>
        <v>0</v>
      </c>
      <c r="AP28" s="253">
        <f>+($D28/30)*[1]C_Acquisto!AP28</f>
        <v>0</v>
      </c>
      <c r="AQ28" s="253">
        <f>+($D28/30)*[1]C_Acquisto!AQ28</f>
        <v>0</v>
      </c>
      <c r="AR28" s="253">
        <f>+($D28/30)*[1]C_Acquisto!AR28</f>
        <v>0</v>
      </c>
      <c r="AS28" s="253">
        <f>+($D28/30)*[1]C_Acquisto!AS28</f>
        <v>0</v>
      </c>
      <c r="AT28" s="253">
        <f>+($D28/30)*[1]C_Acquisto!AT28</f>
        <v>0</v>
      </c>
      <c r="AU28" s="253">
        <f>+($D28/30)*[1]C_Acquisto!AU28</f>
        <v>0</v>
      </c>
      <c r="AV28" s="253">
        <f>+($D28/30)*[1]C_Acquisto!AV28</f>
        <v>0</v>
      </c>
      <c r="AW28" s="253">
        <f>+($D28/30)*[1]C_Acquisto!AW28</f>
        <v>0</v>
      </c>
      <c r="AX28" s="253">
        <f>+($D28/30)*[1]C_Acquisto!AX28</f>
        <v>0</v>
      </c>
      <c r="AY28" s="253">
        <f>+($D28/30)*[1]C_Acquisto!AY28</f>
        <v>0</v>
      </c>
      <c r="AZ28" s="253">
        <f>+($D28/30)*[1]C_Acquisto!AZ28</f>
        <v>0</v>
      </c>
      <c r="BA28" s="253">
        <f>+($D28/30)*[1]C_Acquisto!BA28</f>
        <v>0</v>
      </c>
      <c r="BB28" s="253">
        <f>+($D28/30)*[1]C_Acquisto!BB28</f>
        <v>0</v>
      </c>
      <c r="BC28" s="253">
        <f>+($D28/30)*[1]C_Acquisto!BC28</f>
        <v>0</v>
      </c>
      <c r="BD28" s="253">
        <f>+($D28/30)*[1]C_Acquisto!BD28</f>
        <v>0</v>
      </c>
      <c r="BE28" s="253">
        <f>+($D28/30)*[1]C_Acquisto!BE28</f>
        <v>0</v>
      </c>
      <c r="BF28" s="253">
        <f>+($D28/30)*[1]C_Acquisto!BF28</f>
        <v>0</v>
      </c>
      <c r="BG28" s="253">
        <f>+($D28/30)*[1]C_Acquisto!BG28</f>
        <v>0</v>
      </c>
      <c r="BH28" s="253">
        <f>+($D28/30)*[1]C_Acquisto!BH28</f>
        <v>0</v>
      </c>
      <c r="BI28" s="253">
        <f>+($D28/30)*[1]C_Acquisto!BI28</f>
        <v>0</v>
      </c>
      <c r="BJ28" s="253">
        <f>+($D28/30)*[1]C_Acquisto!BJ28</f>
        <v>0</v>
      </c>
      <c r="BK28" s="253">
        <f>+($D28/30)*[1]C_Acquisto!BK28</f>
        <v>0</v>
      </c>
      <c r="BL28" s="253">
        <f>+($D28/30)*[1]C_Acquisto!BL28</f>
        <v>0</v>
      </c>
      <c r="BM28" s="253">
        <f>+($D28/30)*[1]C_Acquisto!BM28</f>
        <v>0</v>
      </c>
      <c r="BN28" s="253">
        <f>+($D28/30)*[1]C_Acquisto!BN28</f>
        <v>0</v>
      </c>
      <c r="BO28" s="253">
        <f>+($D28/30)*[1]C_Acquisto!BO28</f>
        <v>0</v>
      </c>
      <c r="BP28" s="253">
        <f>+($D28/30)*[1]C_Acquisto!BP28</f>
        <v>0</v>
      </c>
      <c r="BQ28" s="253">
        <f>+($D28/30)*[1]C_Acquisto!BQ28</f>
        <v>0</v>
      </c>
      <c r="BR28" s="253">
        <f>+($D28/30)*[1]C_Acquisto!BR28</f>
        <v>0</v>
      </c>
      <c r="BS28" s="253">
        <f>+($D28/30)*[1]C_Acquisto!BS28</f>
        <v>0</v>
      </c>
      <c r="BT28" s="253">
        <f>+($D28/30)*[1]C_Acquisto!BT28</f>
        <v>0</v>
      </c>
      <c r="BU28" s="253">
        <f>+($D28/30)*[1]C_Acquisto!BU28</f>
        <v>0</v>
      </c>
      <c r="BV28" s="253">
        <f>+($D28/30)*[1]C_Acquisto!BV28</f>
        <v>0</v>
      </c>
      <c r="BW28" s="253">
        <f>+($D28/30)*[1]C_Acquisto!BW28</f>
        <v>0</v>
      </c>
      <c r="BX28" s="253">
        <f>+($D28/30)*[1]C_Acquisto!BX28</f>
        <v>0</v>
      </c>
      <c r="BY28" s="253">
        <f>+($D28/30)*[1]C_Acquisto!BY28</f>
        <v>0</v>
      </c>
      <c r="BZ28" s="253">
        <f>+($D28/30)*[1]C_Acquisto!BZ28</f>
        <v>0</v>
      </c>
      <c r="CA28" s="253">
        <f>+($D28/30)*[1]C_Acquisto!CA28</f>
        <v>0</v>
      </c>
      <c r="CB28" s="253">
        <f>+($D28/30)*[1]C_Acquisto!CB28</f>
        <v>0</v>
      </c>
      <c r="CC28" s="253">
        <f>+($D28/30)*[1]C_Acquisto!CC28</f>
        <v>0</v>
      </c>
      <c r="CD28" s="253">
        <f>+($D28/30)*[1]C_Acquisto!CD28</f>
        <v>0</v>
      </c>
      <c r="CE28" s="253">
        <f>+($D28/30)*[1]C_Acquisto!CE28</f>
        <v>0</v>
      </c>
      <c r="CF28" s="253">
        <f>+($D28/30)*[1]C_Acquisto!CF28</f>
        <v>0</v>
      </c>
      <c r="CG28" s="253">
        <f>+($D28/30)*[1]C_Acquisto!CG28</f>
        <v>0</v>
      </c>
      <c r="CH28" s="253">
        <f>+($D28/30)*[1]C_Acquisto!CH28</f>
        <v>0</v>
      </c>
      <c r="CI28" s="253">
        <f>+($D28/30)*[1]C_Acquisto!CI28</f>
        <v>0</v>
      </c>
      <c r="CJ28" s="253">
        <f>+($D28/30)*[1]C_Acquisto!CJ28</f>
        <v>0</v>
      </c>
      <c r="CK28" s="253">
        <f>+($D28/30)*[1]C_Acquisto!CK28</f>
        <v>0</v>
      </c>
      <c r="CL28" s="253">
        <f>+($D28/30)*[1]C_Acquisto!CL28</f>
        <v>0</v>
      </c>
      <c r="CM28" s="253">
        <f>+($D28/30)*[1]C_Acquisto!CM28</f>
        <v>0</v>
      </c>
      <c r="CN28" s="253">
        <f>+($D28/30)*[1]C_Acquisto!CN28</f>
        <v>0</v>
      </c>
      <c r="CO28" s="253">
        <f>+($D28/30)*[1]C_Acquisto!CO28</f>
        <v>0</v>
      </c>
      <c r="CP28" s="253">
        <f>+($D28/30)*[1]C_Acquisto!CP28</f>
        <v>0</v>
      </c>
      <c r="CQ28" s="253">
        <f>+($D28/30)*[1]C_Acquisto!CQ28</f>
        <v>0</v>
      </c>
      <c r="CR28" s="253">
        <f>+($D28/30)*[1]C_Acquisto!CR28</f>
        <v>0</v>
      </c>
      <c r="CS28" s="253">
        <f>+($D28/30)*[1]C_Acquisto!CS28</f>
        <v>0</v>
      </c>
      <c r="CT28" s="253">
        <f>+($D28/30)*[1]C_Acquisto!CT28</f>
        <v>0</v>
      </c>
      <c r="CU28" s="253">
        <f>+($D28/30)*[1]C_Acquisto!CU28</f>
        <v>0</v>
      </c>
      <c r="CV28" s="253">
        <f>+($D28/30)*[1]C_Acquisto!CV28</f>
        <v>0</v>
      </c>
      <c r="CW28" s="253">
        <f>+($D28/30)*[1]C_Acquisto!CW28</f>
        <v>0</v>
      </c>
      <c r="CX28" s="253">
        <f>+($D28/30)*[1]C_Acquisto!CX28</f>
        <v>0</v>
      </c>
      <c r="CY28" s="253">
        <f>+($D28/30)*[1]C_Acquisto!CY28</f>
        <v>0</v>
      </c>
      <c r="CZ28" s="253">
        <f>+($D28/30)*[1]C_Acquisto!CZ28</f>
        <v>0</v>
      </c>
      <c r="DA28" s="253">
        <f>+($D28/30)*[1]C_Acquisto!DA28</f>
        <v>0</v>
      </c>
      <c r="DB28" s="253">
        <f>+($D28/30)*[1]C_Acquisto!DB28</f>
        <v>0</v>
      </c>
      <c r="DC28" s="253">
        <f>+($D28/30)*[1]C_Acquisto!DC28</f>
        <v>0</v>
      </c>
      <c r="DD28" s="253">
        <f>+($D28/30)*[1]C_Acquisto!DD28</f>
        <v>0</v>
      </c>
      <c r="DE28" s="253">
        <f>+($D28/30)*[1]C_Acquisto!DE28</f>
        <v>0</v>
      </c>
      <c r="DF28" s="253">
        <f>+($D28/30)*[1]C_Acquisto!DF28</f>
        <v>0</v>
      </c>
      <c r="DG28" s="253">
        <f>+($D28/30)*[1]C_Acquisto!DG28</f>
        <v>0</v>
      </c>
      <c r="DH28" s="253">
        <f>+($D28/30)*[1]C_Acquisto!DH28</f>
        <v>0</v>
      </c>
      <c r="DI28" s="253">
        <f>+($D28/30)*[1]C_Acquisto!DI28</f>
        <v>0</v>
      </c>
      <c r="DJ28" s="253">
        <f>+($D28/30)*[1]C_Acquisto!DJ28</f>
        <v>0</v>
      </c>
      <c r="DK28" s="253">
        <f>+($D28/30)*[1]C_Acquisto!DK28</f>
        <v>0</v>
      </c>
      <c r="DL28" s="253">
        <f>+($D28/30)*[1]C_Acquisto!DL28</f>
        <v>0</v>
      </c>
      <c r="DM28" s="253">
        <f>+($D28/30)*[1]C_Acquisto!DM28</f>
        <v>0</v>
      </c>
      <c r="DN28" s="253">
        <f>+($D28/30)*[1]C_Acquisto!DN28</f>
        <v>0</v>
      </c>
      <c r="DO28" s="253">
        <f>+($D28/30)*[1]C_Acquisto!DO28</f>
        <v>0</v>
      </c>
      <c r="DP28" s="253">
        <f>+($D28/30)*[1]C_Acquisto!DP28</f>
        <v>0</v>
      </c>
      <c r="DQ28" s="253">
        <f>+($D28/30)*[1]C_Acquisto!DQ28</f>
        <v>0</v>
      </c>
      <c r="DR28" s="253">
        <f>+($D28/30)*[1]C_Acquisto!DR28</f>
        <v>0</v>
      </c>
      <c r="DS28" s="253">
        <f>+($D28/30)*[1]C_Acquisto!DS28</f>
        <v>0</v>
      </c>
      <c r="DT28" s="253">
        <f>+($D28/30)*[1]C_Acquisto!DT28</f>
        <v>0</v>
      </c>
      <c r="DU28" s="253">
        <f>+($D28/30)*[1]C_Acquisto!DU28</f>
        <v>0</v>
      </c>
      <c r="DV28" s="253">
        <f>+($D28/30)*[1]C_Acquisto!DV28</f>
        <v>0</v>
      </c>
      <c r="DW28" s="253">
        <f>+($D28/30)*[1]C_Acquisto!DW28</f>
        <v>0</v>
      </c>
    </row>
    <row r="29" spans="3:127" ht="15.6" thickTop="1" thickBot="1">
      <c r="C29" s="316" t="str">
        <f>+[1]I_Vendite!C27</f>
        <v>Prodotto/Servizio 24</v>
      </c>
      <c r="D29" s="335">
        <f>+[1]I_Vendite!F27</f>
        <v>0</v>
      </c>
      <c r="H29" s="253">
        <f>+($D29/30)*[1]C_Acquisto!H29</f>
        <v>0</v>
      </c>
      <c r="I29" s="253">
        <f>+($D29/30)*[1]C_Acquisto!I29</f>
        <v>0</v>
      </c>
      <c r="J29" s="253">
        <f>+($D29/30)*[1]C_Acquisto!J29</f>
        <v>0</v>
      </c>
      <c r="K29" s="253">
        <f>+($D29/30)*[1]C_Acquisto!K29</f>
        <v>0</v>
      </c>
      <c r="L29" s="253">
        <f>+($D29/30)*[1]C_Acquisto!L29</f>
        <v>0</v>
      </c>
      <c r="M29" s="253">
        <f>+($D29/30)*[1]C_Acquisto!M29</f>
        <v>0</v>
      </c>
      <c r="N29" s="253">
        <f>+($D29/30)*[1]C_Acquisto!N29</f>
        <v>0</v>
      </c>
      <c r="O29" s="253">
        <f>+($D29/30)*[1]C_Acquisto!O29</f>
        <v>0</v>
      </c>
      <c r="P29" s="253">
        <f>+($D29/30)*[1]C_Acquisto!P29</f>
        <v>0</v>
      </c>
      <c r="Q29" s="253">
        <f>+($D29/30)*[1]C_Acquisto!Q29</f>
        <v>0</v>
      </c>
      <c r="R29" s="253">
        <f>+($D29/30)*[1]C_Acquisto!R29</f>
        <v>0</v>
      </c>
      <c r="S29" s="253">
        <f>+($D29/30)*[1]C_Acquisto!S29</f>
        <v>0</v>
      </c>
      <c r="T29" s="253">
        <f>+($D29/30)*[1]C_Acquisto!T29</f>
        <v>0</v>
      </c>
      <c r="U29" s="253">
        <f>+($D29/30)*[1]C_Acquisto!U29</f>
        <v>0</v>
      </c>
      <c r="V29" s="253">
        <f>+($D29/30)*[1]C_Acquisto!V29</f>
        <v>0</v>
      </c>
      <c r="W29" s="253">
        <f>+($D29/30)*[1]C_Acquisto!W29</f>
        <v>0</v>
      </c>
      <c r="X29" s="253">
        <f>+($D29/30)*[1]C_Acquisto!X29</f>
        <v>0</v>
      </c>
      <c r="Y29" s="253">
        <f>+($D29/30)*[1]C_Acquisto!Y29</f>
        <v>0</v>
      </c>
      <c r="Z29" s="253">
        <f>+($D29/30)*[1]C_Acquisto!Z29</f>
        <v>0</v>
      </c>
      <c r="AA29" s="253">
        <f>+($D29/30)*[1]C_Acquisto!AA29</f>
        <v>0</v>
      </c>
      <c r="AB29" s="253">
        <f>+($D29/30)*[1]C_Acquisto!AB29</f>
        <v>0</v>
      </c>
      <c r="AC29" s="253">
        <f>+($D29/30)*[1]C_Acquisto!AC29</f>
        <v>0</v>
      </c>
      <c r="AD29" s="253">
        <f>+($D29/30)*[1]C_Acquisto!AD29</f>
        <v>0</v>
      </c>
      <c r="AE29" s="253">
        <f>+($D29/30)*[1]C_Acquisto!AE29</f>
        <v>0</v>
      </c>
      <c r="AF29" s="253">
        <f>+($D29/30)*[1]C_Acquisto!AF29</f>
        <v>0</v>
      </c>
      <c r="AG29" s="253">
        <f>+($D29/30)*[1]C_Acquisto!AG29</f>
        <v>0</v>
      </c>
      <c r="AH29" s="253">
        <f>+($D29/30)*[1]C_Acquisto!AH29</f>
        <v>0</v>
      </c>
      <c r="AI29" s="253">
        <f>+($D29/30)*[1]C_Acquisto!AI29</f>
        <v>0</v>
      </c>
      <c r="AJ29" s="253">
        <f>+($D29/30)*[1]C_Acquisto!AJ29</f>
        <v>0</v>
      </c>
      <c r="AK29" s="253">
        <f>+($D29/30)*[1]C_Acquisto!AK29</f>
        <v>0</v>
      </c>
      <c r="AL29" s="253">
        <f>+($D29/30)*[1]C_Acquisto!AL29</f>
        <v>0</v>
      </c>
      <c r="AM29" s="253">
        <f>+($D29/30)*[1]C_Acquisto!AM29</f>
        <v>0</v>
      </c>
      <c r="AN29" s="253">
        <f>+($D29/30)*[1]C_Acquisto!AN29</f>
        <v>0</v>
      </c>
      <c r="AO29" s="253">
        <f>+($D29/30)*[1]C_Acquisto!AO29</f>
        <v>0</v>
      </c>
      <c r="AP29" s="253">
        <f>+($D29/30)*[1]C_Acquisto!AP29</f>
        <v>0</v>
      </c>
      <c r="AQ29" s="253">
        <f>+($D29/30)*[1]C_Acquisto!AQ29</f>
        <v>0</v>
      </c>
      <c r="AR29" s="253">
        <f>+($D29/30)*[1]C_Acquisto!AR29</f>
        <v>0</v>
      </c>
      <c r="AS29" s="253">
        <f>+($D29/30)*[1]C_Acquisto!AS29</f>
        <v>0</v>
      </c>
      <c r="AT29" s="253">
        <f>+($D29/30)*[1]C_Acquisto!AT29</f>
        <v>0</v>
      </c>
      <c r="AU29" s="253">
        <f>+($D29/30)*[1]C_Acquisto!AU29</f>
        <v>0</v>
      </c>
      <c r="AV29" s="253">
        <f>+($D29/30)*[1]C_Acquisto!AV29</f>
        <v>0</v>
      </c>
      <c r="AW29" s="253">
        <f>+($D29/30)*[1]C_Acquisto!AW29</f>
        <v>0</v>
      </c>
      <c r="AX29" s="253">
        <f>+($D29/30)*[1]C_Acquisto!AX29</f>
        <v>0</v>
      </c>
      <c r="AY29" s="253">
        <f>+($D29/30)*[1]C_Acquisto!AY29</f>
        <v>0</v>
      </c>
      <c r="AZ29" s="253">
        <f>+($D29/30)*[1]C_Acquisto!AZ29</f>
        <v>0</v>
      </c>
      <c r="BA29" s="253">
        <f>+($D29/30)*[1]C_Acquisto!BA29</f>
        <v>0</v>
      </c>
      <c r="BB29" s="253">
        <f>+($D29/30)*[1]C_Acquisto!BB29</f>
        <v>0</v>
      </c>
      <c r="BC29" s="253">
        <f>+($D29/30)*[1]C_Acquisto!BC29</f>
        <v>0</v>
      </c>
      <c r="BD29" s="253">
        <f>+($D29/30)*[1]C_Acquisto!BD29</f>
        <v>0</v>
      </c>
      <c r="BE29" s="253">
        <f>+($D29/30)*[1]C_Acquisto!BE29</f>
        <v>0</v>
      </c>
      <c r="BF29" s="253">
        <f>+($D29/30)*[1]C_Acquisto!BF29</f>
        <v>0</v>
      </c>
      <c r="BG29" s="253">
        <f>+($D29/30)*[1]C_Acquisto!BG29</f>
        <v>0</v>
      </c>
      <c r="BH29" s="253">
        <f>+($D29/30)*[1]C_Acquisto!BH29</f>
        <v>0</v>
      </c>
      <c r="BI29" s="253">
        <f>+($D29/30)*[1]C_Acquisto!BI29</f>
        <v>0</v>
      </c>
      <c r="BJ29" s="253">
        <f>+($D29/30)*[1]C_Acquisto!BJ29</f>
        <v>0</v>
      </c>
      <c r="BK29" s="253">
        <f>+($D29/30)*[1]C_Acquisto!BK29</f>
        <v>0</v>
      </c>
      <c r="BL29" s="253">
        <f>+($D29/30)*[1]C_Acquisto!BL29</f>
        <v>0</v>
      </c>
      <c r="BM29" s="253">
        <f>+($D29/30)*[1]C_Acquisto!BM29</f>
        <v>0</v>
      </c>
      <c r="BN29" s="253">
        <f>+($D29/30)*[1]C_Acquisto!BN29</f>
        <v>0</v>
      </c>
      <c r="BO29" s="253">
        <f>+($D29/30)*[1]C_Acquisto!BO29</f>
        <v>0</v>
      </c>
      <c r="BP29" s="253">
        <f>+($D29/30)*[1]C_Acquisto!BP29</f>
        <v>0</v>
      </c>
      <c r="BQ29" s="253">
        <f>+($D29/30)*[1]C_Acquisto!BQ29</f>
        <v>0</v>
      </c>
      <c r="BR29" s="253">
        <f>+($D29/30)*[1]C_Acquisto!BR29</f>
        <v>0</v>
      </c>
      <c r="BS29" s="253">
        <f>+($D29/30)*[1]C_Acquisto!BS29</f>
        <v>0</v>
      </c>
      <c r="BT29" s="253">
        <f>+($D29/30)*[1]C_Acquisto!BT29</f>
        <v>0</v>
      </c>
      <c r="BU29" s="253">
        <f>+($D29/30)*[1]C_Acquisto!BU29</f>
        <v>0</v>
      </c>
      <c r="BV29" s="253">
        <f>+($D29/30)*[1]C_Acquisto!BV29</f>
        <v>0</v>
      </c>
      <c r="BW29" s="253">
        <f>+($D29/30)*[1]C_Acquisto!BW29</f>
        <v>0</v>
      </c>
      <c r="BX29" s="253">
        <f>+($D29/30)*[1]C_Acquisto!BX29</f>
        <v>0</v>
      </c>
      <c r="BY29" s="253">
        <f>+($D29/30)*[1]C_Acquisto!BY29</f>
        <v>0</v>
      </c>
      <c r="BZ29" s="253">
        <f>+($D29/30)*[1]C_Acquisto!BZ29</f>
        <v>0</v>
      </c>
      <c r="CA29" s="253">
        <f>+($D29/30)*[1]C_Acquisto!CA29</f>
        <v>0</v>
      </c>
      <c r="CB29" s="253">
        <f>+($D29/30)*[1]C_Acquisto!CB29</f>
        <v>0</v>
      </c>
      <c r="CC29" s="253">
        <f>+($D29/30)*[1]C_Acquisto!CC29</f>
        <v>0</v>
      </c>
      <c r="CD29" s="253">
        <f>+($D29/30)*[1]C_Acquisto!CD29</f>
        <v>0</v>
      </c>
      <c r="CE29" s="253">
        <f>+($D29/30)*[1]C_Acquisto!CE29</f>
        <v>0</v>
      </c>
      <c r="CF29" s="253">
        <f>+($D29/30)*[1]C_Acquisto!CF29</f>
        <v>0</v>
      </c>
      <c r="CG29" s="253">
        <f>+($D29/30)*[1]C_Acquisto!CG29</f>
        <v>0</v>
      </c>
      <c r="CH29" s="253">
        <f>+($D29/30)*[1]C_Acquisto!CH29</f>
        <v>0</v>
      </c>
      <c r="CI29" s="253">
        <f>+($D29/30)*[1]C_Acquisto!CI29</f>
        <v>0</v>
      </c>
      <c r="CJ29" s="253">
        <f>+($D29/30)*[1]C_Acquisto!CJ29</f>
        <v>0</v>
      </c>
      <c r="CK29" s="253">
        <f>+($D29/30)*[1]C_Acquisto!CK29</f>
        <v>0</v>
      </c>
      <c r="CL29" s="253">
        <f>+($D29/30)*[1]C_Acquisto!CL29</f>
        <v>0</v>
      </c>
      <c r="CM29" s="253">
        <f>+($D29/30)*[1]C_Acquisto!CM29</f>
        <v>0</v>
      </c>
      <c r="CN29" s="253">
        <f>+($D29/30)*[1]C_Acquisto!CN29</f>
        <v>0</v>
      </c>
      <c r="CO29" s="253">
        <f>+($D29/30)*[1]C_Acquisto!CO29</f>
        <v>0</v>
      </c>
      <c r="CP29" s="253">
        <f>+($D29/30)*[1]C_Acquisto!CP29</f>
        <v>0</v>
      </c>
      <c r="CQ29" s="253">
        <f>+($D29/30)*[1]C_Acquisto!CQ29</f>
        <v>0</v>
      </c>
      <c r="CR29" s="253">
        <f>+($D29/30)*[1]C_Acquisto!CR29</f>
        <v>0</v>
      </c>
      <c r="CS29" s="253">
        <f>+($D29/30)*[1]C_Acquisto!CS29</f>
        <v>0</v>
      </c>
      <c r="CT29" s="253">
        <f>+($D29/30)*[1]C_Acquisto!CT29</f>
        <v>0</v>
      </c>
      <c r="CU29" s="253">
        <f>+($D29/30)*[1]C_Acquisto!CU29</f>
        <v>0</v>
      </c>
      <c r="CV29" s="253">
        <f>+($D29/30)*[1]C_Acquisto!CV29</f>
        <v>0</v>
      </c>
      <c r="CW29" s="253">
        <f>+($D29/30)*[1]C_Acquisto!CW29</f>
        <v>0</v>
      </c>
      <c r="CX29" s="253">
        <f>+($D29/30)*[1]C_Acquisto!CX29</f>
        <v>0</v>
      </c>
      <c r="CY29" s="253">
        <f>+($D29/30)*[1]C_Acquisto!CY29</f>
        <v>0</v>
      </c>
      <c r="CZ29" s="253">
        <f>+($D29/30)*[1]C_Acquisto!CZ29</f>
        <v>0</v>
      </c>
      <c r="DA29" s="253">
        <f>+($D29/30)*[1]C_Acquisto!DA29</f>
        <v>0</v>
      </c>
      <c r="DB29" s="253">
        <f>+($D29/30)*[1]C_Acquisto!DB29</f>
        <v>0</v>
      </c>
      <c r="DC29" s="253">
        <f>+($D29/30)*[1]C_Acquisto!DC29</f>
        <v>0</v>
      </c>
      <c r="DD29" s="253">
        <f>+($D29/30)*[1]C_Acquisto!DD29</f>
        <v>0</v>
      </c>
      <c r="DE29" s="253">
        <f>+($D29/30)*[1]C_Acquisto!DE29</f>
        <v>0</v>
      </c>
      <c r="DF29" s="253">
        <f>+($D29/30)*[1]C_Acquisto!DF29</f>
        <v>0</v>
      </c>
      <c r="DG29" s="253">
        <f>+($D29/30)*[1]C_Acquisto!DG29</f>
        <v>0</v>
      </c>
      <c r="DH29" s="253">
        <f>+($D29/30)*[1]C_Acquisto!DH29</f>
        <v>0</v>
      </c>
      <c r="DI29" s="253">
        <f>+($D29/30)*[1]C_Acquisto!DI29</f>
        <v>0</v>
      </c>
      <c r="DJ29" s="253">
        <f>+($D29/30)*[1]C_Acquisto!DJ29</f>
        <v>0</v>
      </c>
      <c r="DK29" s="253">
        <f>+($D29/30)*[1]C_Acquisto!DK29</f>
        <v>0</v>
      </c>
      <c r="DL29" s="253">
        <f>+($D29/30)*[1]C_Acquisto!DL29</f>
        <v>0</v>
      </c>
      <c r="DM29" s="253">
        <f>+($D29/30)*[1]C_Acquisto!DM29</f>
        <v>0</v>
      </c>
      <c r="DN29" s="253">
        <f>+($D29/30)*[1]C_Acquisto!DN29</f>
        <v>0</v>
      </c>
      <c r="DO29" s="253">
        <f>+($D29/30)*[1]C_Acquisto!DO29</f>
        <v>0</v>
      </c>
      <c r="DP29" s="253">
        <f>+($D29/30)*[1]C_Acquisto!DP29</f>
        <v>0</v>
      </c>
      <c r="DQ29" s="253">
        <f>+($D29/30)*[1]C_Acquisto!DQ29</f>
        <v>0</v>
      </c>
      <c r="DR29" s="253">
        <f>+($D29/30)*[1]C_Acquisto!DR29</f>
        <v>0</v>
      </c>
      <c r="DS29" s="253">
        <f>+($D29/30)*[1]C_Acquisto!DS29</f>
        <v>0</v>
      </c>
      <c r="DT29" s="253">
        <f>+($D29/30)*[1]C_Acquisto!DT29</f>
        <v>0</v>
      </c>
      <c r="DU29" s="253">
        <f>+($D29/30)*[1]C_Acquisto!DU29</f>
        <v>0</v>
      </c>
      <c r="DV29" s="253">
        <f>+($D29/30)*[1]C_Acquisto!DV29</f>
        <v>0</v>
      </c>
      <c r="DW29" s="253">
        <f>+($D29/30)*[1]C_Acquisto!DW29</f>
        <v>0</v>
      </c>
    </row>
    <row r="30" spans="3:127" ht="15.6" thickTop="1" thickBot="1">
      <c r="C30" s="316" t="str">
        <f>+[1]I_Vendite!C28</f>
        <v>Prodotto/Servizio 25</v>
      </c>
      <c r="D30" s="335">
        <f>+[1]I_Vendite!F28</f>
        <v>0</v>
      </c>
      <c r="H30" s="253">
        <f>+($D30/30)*[1]C_Acquisto!H30</f>
        <v>0</v>
      </c>
      <c r="I30" s="253">
        <f>+($D30/30)*[1]C_Acquisto!I30</f>
        <v>0</v>
      </c>
      <c r="J30" s="253">
        <f>+($D30/30)*[1]C_Acquisto!J30</f>
        <v>0</v>
      </c>
      <c r="K30" s="253">
        <f>+($D30/30)*[1]C_Acquisto!K30</f>
        <v>0</v>
      </c>
      <c r="L30" s="253">
        <f>+($D30/30)*[1]C_Acquisto!L30</f>
        <v>0</v>
      </c>
      <c r="M30" s="253">
        <f>+($D30/30)*[1]C_Acquisto!M30</f>
        <v>0</v>
      </c>
      <c r="N30" s="253">
        <f>+($D30/30)*[1]C_Acquisto!N30</f>
        <v>0</v>
      </c>
      <c r="O30" s="253">
        <f>+($D30/30)*[1]C_Acquisto!O30</f>
        <v>0</v>
      </c>
      <c r="P30" s="253">
        <f>+($D30/30)*[1]C_Acquisto!P30</f>
        <v>0</v>
      </c>
      <c r="Q30" s="253">
        <f>+($D30/30)*[1]C_Acquisto!Q30</f>
        <v>0</v>
      </c>
      <c r="R30" s="253">
        <f>+($D30/30)*[1]C_Acquisto!R30</f>
        <v>0</v>
      </c>
      <c r="S30" s="253">
        <f>+($D30/30)*[1]C_Acquisto!S30</f>
        <v>0</v>
      </c>
      <c r="T30" s="253">
        <f>+($D30/30)*[1]C_Acquisto!T30</f>
        <v>0</v>
      </c>
      <c r="U30" s="253">
        <f>+($D30/30)*[1]C_Acquisto!U30</f>
        <v>0</v>
      </c>
      <c r="V30" s="253">
        <f>+($D30/30)*[1]C_Acquisto!V30</f>
        <v>0</v>
      </c>
      <c r="W30" s="253">
        <f>+($D30/30)*[1]C_Acquisto!W30</f>
        <v>0</v>
      </c>
      <c r="X30" s="253">
        <f>+($D30/30)*[1]C_Acquisto!X30</f>
        <v>0</v>
      </c>
      <c r="Y30" s="253">
        <f>+($D30/30)*[1]C_Acquisto!Y30</f>
        <v>0</v>
      </c>
      <c r="Z30" s="253">
        <f>+($D30/30)*[1]C_Acquisto!Z30</f>
        <v>0</v>
      </c>
      <c r="AA30" s="253">
        <f>+($D30/30)*[1]C_Acquisto!AA30</f>
        <v>0</v>
      </c>
      <c r="AB30" s="253">
        <f>+($D30/30)*[1]C_Acquisto!AB30</f>
        <v>0</v>
      </c>
      <c r="AC30" s="253">
        <f>+($D30/30)*[1]C_Acquisto!AC30</f>
        <v>0</v>
      </c>
      <c r="AD30" s="253">
        <f>+($D30/30)*[1]C_Acquisto!AD30</f>
        <v>0</v>
      </c>
      <c r="AE30" s="253">
        <f>+($D30/30)*[1]C_Acquisto!AE30</f>
        <v>0</v>
      </c>
      <c r="AF30" s="253">
        <f>+($D30/30)*[1]C_Acquisto!AF30</f>
        <v>0</v>
      </c>
      <c r="AG30" s="253">
        <f>+($D30/30)*[1]C_Acquisto!AG30</f>
        <v>0</v>
      </c>
      <c r="AH30" s="253">
        <f>+($D30/30)*[1]C_Acquisto!AH30</f>
        <v>0</v>
      </c>
      <c r="AI30" s="253">
        <f>+($D30/30)*[1]C_Acquisto!AI30</f>
        <v>0</v>
      </c>
      <c r="AJ30" s="253">
        <f>+($D30/30)*[1]C_Acquisto!AJ30</f>
        <v>0</v>
      </c>
      <c r="AK30" s="253">
        <f>+($D30/30)*[1]C_Acquisto!AK30</f>
        <v>0</v>
      </c>
      <c r="AL30" s="253">
        <f>+($D30/30)*[1]C_Acquisto!AL30</f>
        <v>0</v>
      </c>
      <c r="AM30" s="253">
        <f>+($D30/30)*[1]C_Acquisto!AM30</f>
        <v>0</v>
      </c>
      <c r="AN30" s="253">
        <f>+($D30/30)*[1]C_Acquisto!AN30</f>
        <v>0</v>
      </c>
      <c r="AO30" s="253">
        <f>+($D30/30)*[1]C_Acquisto!AO30</f>
        <v>0</v>
      </c>
      <c r="AP30" s="253">
        <f>+($D30/30)*[1]C_Acquisto!AP30</f>
        <v>0</v>
      </c>
      <c r="AQ30" s="253">
        <f>+($D30/30)*[1]C_Acquisto!AQ30</f>
        <v>0</v>
      </c>
      <c r="AR30" s="253">
        <f>+($D30/30)*[1]C_Acquisto!AR30</f>
        <v>0</v>
      </c>
      <c r="AS30" s="253">
        <f>+($D30/30)*[1]C_Acquisto!AS30</f>
        <v>0</v>
      </c>
      <c r="AT30" s="253">
        <f>+($D30/30)*[1]C_Acquisto!AT30</f>
        <v>0</v>
      </c>
      <c r="AU30" s="253">
        <f>+($D30/30)*[1]C_Acquisto!AU30</f>
        <v>0</v>
      </c>
      <c r="AV30" s="253">
        <f>+($D30/30)*[1]C_Acquisto!AV30</f>
        <v>0</v>
      </c>
      <c r="AW30" s="253">
        <f>+($D30/30)*[1]C_Acquisto!AW30</f>
        <v>0</v>
      </c>
      <c r="AX30" s="253">
        <f>+($D30/30)*[1]C_Acquisto!AX30</f>
        <v>0</v>
      </c>
      <c r="AY30" s="253">
        <f>+($D30/30)*[1]C_Acquisto!AY30</f>
        <v>0</v>
      </c>
      <c r="AZ30" s="253">
        <f>+($D30/30)*[1]C_Acquisto!AZ30</f>
        <v>0</v>
      </c>
      <c r="BA30" s="253">
        <f>+($D30/30)*[1]C_Acquisto!BA30</f>
        <v>0</v>
      </c>
      <c r="BB30" s="253">
        <f>+($D30/30)*[1]C_Acquisto!BB30</f>
        <v>0</v>
      </c>
      <c r="BC30" s="253">
        <f>+($D30/30)*[1]C_Acquisto!BC30</f>
        <v>0</v>
      </c>
      <c r="BD30" s="253">
        <f>+($D30/30)*[1]C_Acquisto!BD30</f>
        <v>0</v>
      </c>
      <c r="BE30" s="253">
        <f>+($D30/30)*[1]C_Acquisto!BE30</f>
        <v>0</v>
      </c>
      <c r="BF30" s="253">
        <f>+($D30/30)*[1]C_Acquisto!BF30</f>
        <v>0</v>
      </c>
      <c r="BG30" s="253">
        <f>+($D30/30)*[1]C_Acquisto!BG30</f>
        <v>0</v>
      </c>
      <c r="BH30" s="253">
        <f>+($D30/30)*[1]C_Acquisto!BH30</f>
        <v>0</v>
      </c>
      <c r="BI30" s="253">
        <f>+($D30/30)*[1]C_Acquisto!BI30</f>
        <v>0</v>
      </c>
      <c r="BJ30" s="253">
        <f>+($D30/30)*[1]C_Acquisto!BJ30</f>
        <v>0</v>
      </c>
      <c r="BK30" s="253">
        <f>+($D30/30)*[1]C_Acquisto!BK30</f>
        <v>0</v>
      </c>
      <c r="BL30" s="253">
        <f>+($D30/30)*[1]C_Acquisto!BL30</f>
        <v>0</v>
      </c>
      <c r="BM30" s="253">
        <f>+($D30/30)*[1]C_Acquisto!BM30</f>
        <v>0</v>
      </c>
      <c r="BN30" s="253">
        <f>+($D30/30)*[1]C_Acquisto!BN30</f>
        <v>0</v>
      </c>
      <c r="BO30" s="253">
        <f>+($D30/30)*[1]C_Acquisto!BO30</f>
        <v>0</v>
      </c>
      <c r="BP30" s="253">
        <f>+($D30/30)*[1]C_Acquisto!BP30</f>
        <v>0</v>
      </c>
      <c r="BQ30" s="253">
        <f>+($D30/30)*[1]C_Acquisto!BQ30</f>
        <v>0</v>
      </c>
      <c r="BR30" s="253">
        <f>+($D30/30)*[1]C_Acquisto!BR30</f>
        <v>0</v>
      </c>
      <c r="BS30" s="253">
        <f>+($D30/30)*[1]C_Acquisto!BS30</f>
        <v>0</v>
      </c>
      <c r="BT30" s="253">
        <f>+($D30/30)*[1]C_Acquisto!BT30</f>
        <v>0</v>
      </c>
      <c r="BU30" s="253">
        <f>+($D30/30)*[1]C_Acquisto!BU30</f>
        <v>0</v>
      </c>
      <c r="BV30" s="253">
        <f>+($D30/30)*[1]C_Acquisto!BV30</f>
        <v>0</v>
      </c>
      <c r="BW30" s="253">
        <f>+($D30/30)*[1]C_Acquisto!BW30</f>
        <v>0</v>
      </c>
      <c r="BX30" s="253">
        <f>+($D30/30)*[1]C_Acquisto!BX30</f>
        <v>0</v>
      </c>
      <c r="BY30" s="253">
        <f>+($D30/30)*[1]C_Acquisto!BY30</f>
        <v>0</v>
      </c>
      <c r="BZ30" s="253">
        <f>+($D30/30)*[1]C_Acquisto!BZ30</f>
        <v>0</v>
      </c>
      <c r="CA30" s="253">
        <f>+($D30/30)*[1]C_Acquisto!CA30</f>
        <v>0</v>
      </c>
      <c r="CB30" s="253">
        <f>+($D30/30)*[1]C_Acquisto!CB30</f>
        <v>0</v>
      </c>
      <c r="CC30" s="253">
        <f>+($D30/30)*[1]C_Acquisto!CC30</f>
        <v>0</v>
      </c>
      <c r="CD30" s="253">
        <f>+($D30/30)*[1]C_Acquisto!CD30</f>
        <v>0</v>
      </c>
      <c r="CE30" s="253">
        <f>+($D30/30)*[1]C_Acquisto!CE30</f>
        <v>0</v>
      </c>
      <c r="CF30" s="253">
        <f>+($D30/30)*[1]C_Acquisto!CF30</f>
        <v>0</v>
      </c>
      <c r="CG30" s="253">
        <f>+($D30/30)*[1]C_Acquisto!CG30</f>
        <v>0</v>
      </c>
      <c r="CH30" s="253">
        <f>+($D30/30)*[1]C_Acquisto!CH30</f>
        <v>0</v>
      </c>
      <c r="CI30" s="253">
        <f>+($D30/30)*[1]C_Acquisto!CI30</f>
        <v>0</v>
      </c>
      <c r="CJ30" s="253">
        <f>+($D30/30)*[1]C_Acquisto!CJ30</f>
        <v>0</v>
      </c>
      <c r="CK30" s="253">
        <f>+($D30/30)*[1]C_Acquisto!CK30</f>
        <v>0</v>
      </c>
      <c r="CL30" s="253">
        <f>+($D30/30)*[1]C_Acquisto!CL30</f>
        <v>0</v>
      </c>
      <c r="CM30" s="253">
        <f>+($D30/30)*[1]C_Acquisto!CM30</f>
        <v>0</v>
      </c>
      <c r="CN30" s="253">
        <f>+($D30/30)*[1]C_Acquisto!CN30</f>
        <v>0</v>
      </c>
      <c r="CO30" s="253">
        <f>+($D30/30)*[1]C_Acquisto!CO30</f>
        <v>0</v>
      </c>
      <c r="CP30" s="253">
        <f>+($D30/30)*[1]C_Acquisto!CP30</f>
        <v>0</v>
      </c>
      <c r="CQ30" s="253">
        <f>+($D30/30)*[1]C_Acquisto!CQ30</f>
        <v>0</v>
      </c>
      <c r="CR30" s="253">
        <f>+($D30/30)*[1]C_Acquisto!CR30</f>
        <v>0</v>
      </c>
      <c r="CS30" s="253">
        <f>+($D30/30)*[1]C_Acquisto!CS30</f>
        <v>0</v>
      </c>
      <c r="CT30" s="253">
        <f>+($D30/30)*[1]C_Acquisto!CT30</f>
        <v>0</v>
      </c>
      <c r="CU30" s="253">
        <f>+($D30/30)*[1]C_Acquisto!CU30</f>
        <v>0</v>
      </c>
      <c r="CV30" s="253">
        <f>+($D30/30)*[1]C_Acquisto!CV30</f>
        <v>0</v>
      </c>
      <c r="CW30" s="253">
        <f>+($D30/30)*[1]C_Acquisto!CW30</f>
        <v>0</v>
      </c>
      <c r="CX30" s="253">
        <f>+($D30/30)*[1]C_Acquisto!CX30</f>
        <v>0</v>
      </c>
      <c r="CY30" s="253">
        <f>+($D30/30)*[1]C_Acquisto!CY30</f>
        <v>0</v>
      </c>
      <c r="CZ30" s="253">
        <f>+($D30/30)*[1]C_Acquisto!CZ30</f>
        <v>0</v>
      </c>
      <c r="DA30" s="253">
        <f>+($D30/30)*[1]C_Acquisto!DA30</f>
        <v>0</v>
      </c>
      <c r="DB30" s="253">
        <f>+($D30/30)*[1]C_Acquisto!DB30</f>
        <v>0</v>
      </c>
      <c r="DC30" s="253">
        <f>+($D30/30)*[1]C_Acquisto!DC30</f>
        <v>0</v>
      </c>
      <c r="DD30" s="253">
        <f>+($D30/30)*[1]C_Acquisto!DD30</f>
        <v>0</v>
      </c>
      <c r="DE30" s="253">
        <f>+($D30/30)*[1]C_Acquisto!DE30</f>
        <v>0</v>
      </c>
      <c r="DF30" s="253">
        <f>+($D30/30)*[1]C_Acquisto!DF30</f>
        <v>0</v>
      </c>
      <c r="DG30" s="253">
        <f>+($D30/30)*[1]C_Acquisto!DG30</f>
        <v>0</v>
      </c>
      <c r="DH30" s="253">
        <f>+($D30/30)*[1]C_Acquisto!DH30</f>
        <v>0</v>
      </c>
      <c r="DI30" s="253">
        <f>+($D30/30)*[1]C_Acquisto!DI30</f>
        <v>0</v>
      </c>
      <c r="DJ30" s="253">
        <f>+($D30/30)*[1]C_Acquisto!DJ30</f>
        <v>0</v>
      </c>
      <c r="DK30" s="253">
        <f>+($D30/30)*[1]C_Acquisto!DK30</f>
        <v>0</v>
      </c>
      <c r="DL30" s="253">
        <f>+($D30/30)*[1]C_Acquisto!DL30</f>
        <v>0</v>
      </c>
      <c r="DM30" s="253">
        <f>+($D30/30)*[1]C_Acquisto!DM30</f>
        <v>0</v>
      </c>
      <c r="DN30" s="253">
        <f>+($D30/30)*[1]C_Acquisto!DN30</f>
        <v>0</v>
      </c>
      <c r="DO30" s="253">
        <f>+($D30/30)*[1]C_Acquisto!DO30</f>
        <v>0</v>
      </c>
      <c r="DP30" s="253">
        <f>+($D30/30)*[1]C_Acquisto!DP30</f>
        <v>0</v>
      </c>
      <c r="DQ30" s="253">
        <f>+($D30/30)*[1]C_Acquisto!DQ30</f>
        <v>0</v>
      </c>
      <c r="DR30" s="253">
        <f>+($D30/30)*[1]C_Acquisto!DR30</f>
        <v>0</v>
      </c>
      <c r="DS30" s="253">
        <f>+($D30/30)*[1]C_Acquisto!DS30</f>
        <v>0</v>
      </c>
      <c r="DT30" s="253">
        <f>+($D30/30)*[1]C_Acquisto!DT30</f>
        <v>0</v>
      </c>
      <c r="DU30" s="253">
        <f>+($D30/30)*[1]C_Acquisto!DU30</f>
        <v>0</v>
      </c>
      <c r="DV30" s="253">
        <f>+($D30/30)*[1]C_Acquisto!DV30</f>
        <v>0</v>
      </c>
      <c r="DW30" s="253">
        <f>+($D30/30)*[1]C_Acquisto!DW30</f>
        <v>0</v>
      </c>
    </row>
    <row r="31" spans="3:127" ht="15.6" thickTop="1" thickBot="1">
      <c r="C31" s="316" t="str">
        <f>+[1]I_Vendite!C29</f>
        <v>Prodotto/Servizio 26</v>
      </c>
      <c r="D31" s="335">
        <f>+[1]I_Vendite!F29</f>
        <v>0</v>
      </c>
      <c r="H31" s="253">
        <f>+($D31/30)*[1]C_Acquisto!H31</f>
        <v>0</v>
      </c>
      <c r="I31" s="253">
        <f>+($D31/30)*[1]C_Acquisto!I31</f>
        <v>0</v>
      </c>
      <c r="J31" s="253">
        <f>+($D31/30)*[1]C_Acquisto!J31</f>
        <v>0</v>
      </c>
      <c r="K31" s="253">
        <f>+($D31/30)*[1]C_Acquisto!K31</f>
        <v>0</v>
      </c>
      <c r="L31" s="253">
        <f>+($D31/30)*[1]C_Acquisto!L31</f>
        <v>0</v>
      </c>
      <c r="M31" s="253">
        <f>+($D31/30)*[1]C_Acquisto!M31</f>
        <v>0</v>
      </c>
      <c r="N31" s="253">
        <f>+($D31/30)*[1]C_Acquisto!N31</f>
        <v>0</v>
      </c>
      <c r="O31" s="253">
        <f>+($D31/30)*[1]C_Acquisto!O31</f>
        <v>0</v>
      </c>
      <c r="P31" s="253">
        <f>+($D31/30)*[1]C_Acquisto!P31</f>
        <v>0</v>
      </c>
      <c r="Q31" s="253">
        <f>+($D31/30)*[1]C_Acquisto!Q31</f>
        <v>0</v>
      </c>
      <c r="R31" s="253">
        <f>+($D31/30)*[1]C_Acquisto!R31</f>
        <v>0</v>
      </c>
      <c r="S31" s="253">
        <f>+($D31/30)*[1]C_Acquisto!S31</f>
        <v>0</v>
      </c>
      <c r="T31" s="253">
        <f>+($D31/30)*[1]C_Acquisto!T31</f>
        <v>0</v>
      </c>
      <c r="U31" s="253">
        <f>+($D31/30)*[1]C_Acquisto!U31</f>
        <v>0</v>
      </c>
      <c r="V31" s="253">
        <f>+($D31/30)*[1]C_Acquisto!V31</f>
        <v>0</v>
      </c>
      <c r="W31" s="253">
        <f>+($D31/30)*[1]C_Acquisto!W31</f>
        <v>0</v>
      </c>
      <c r="X31" s="253">
        <f>+($D31/30)*[1]C_Acquisto!X31</f>
        <v>0</v>
      </c>
      <c r="Y31" s="253">
        <f>+($D31/30)*[1]C_Acquisto!Y31</f>
        <v>0</v>
      </c>
      <c r="Z31" s="253">
        <f>+($D31/30)*[1]C_Acquisto!Z31</f>
        <v>0</v>
      </c>
      <c r="AA31" s="253">
        <f>+($D31/30)*[1]C_Acquisto!AA31</f>
        <v>0</v>
      </c>
      <c r="AB31" s="253">
        <f>+($D31/30)*[1]C_Acquisto!AB31</f>
        <v>0</v>
      </c>
      <c r="AC31" s="253">
        <f>+($D31/30)*[1]C_Acquisto!AC31</f>
        <v>0</v>
      </c>
      <c r="AD31" s="253">
        <f>+($D31/30)*[1]C_Acquisto!AD31</f>
        <v>0</v>
      </c>
      <c r="AE31" s="253">
        <f>+($D31/30)*[1]C_Acquisto!AE31</f>
        <v>0</v>
      </c>
      <c r="AF31" s="253">
        <f>+($D31/30)*[1]C_Acquisto!AF31</f>
        <v>0</v>
      </c>
      <c r="AG31" s="253">
        <f>+($D31/30)*[1]C_Acquisto!AG31</f>
        <v>0</v>
      </c>
      <c r="AH31" s="253">
        <f>+($D31/30)*[1]C_Acquisto!AH31</f>
        <v>0</v>
      </c>
      <c r="AI31" s="253">
        <f>+($D31/30)*[1]C_Acquisto!AI31</f>
        <v>0</v>
      </c>
      <c r="AJ31" s="253">
        <f>+($D31/30)*[1]C_Acquisto!AJ31</f>
        <v>0</v>
      </c>
      <c r="AK31" s="253">
        <f>+($D31/30)*[1]C_Acquisto!AK31</f>
        <v>0</v>
      </c>
      <c r="AL31" s="253">
        <f>+($D31/30)*[1]C_Acquisto!AL31</f>
        <v>0</v>
      </c>
      <c r="AM31" s="253">
        <f>+($D31/30)*[1]C_Acquisto!AM31</f>
        <v>0</v>
      </c>
      <c r="AN31" s="253">
        <f>+($D31/30)*[1]C_Acquisto!AN31</f>
        <v>0</v>
      </c>
      <c r="AO31" s="253">
        <f>+($D31/30)*[1]C_Acquisto!AO31</f>
        <v>0</v>
      </c>
      <c r="AP31" s="253">
        <f>+($D31/30)*[1]C_Acquisto!AP31</f>
        <v>0</v>
      </c>
      <c r="AQ31" s="253">
        <f>+($D31/30)*[1]C_Acquisto!AQ31</f>
        <v>0</v>
      </c>
      <c r="AR31" s="253">
        <f>+($D31/30)*[1]C_Acquisto!AR31</f>
        <v>0</v>
      </c>
      <c r="AS31" s="253">
        <f>+($D31/30)*[1]C_Acquisto!AS31</f>
        <v>0</v>
      </c>
      <c r="AT31" s="253">
        <f>+($D31/30)*[1]C_Acquisto!AT31</f>
        <v>0</v>
      </c>
      <c r="AU31" s="253">
        <f>+($D31/30)*[1]C_Acquisto!AU31</f>
        <v>0</v>
      </c>
      <c r="AV31" s="253">
        <f>+($D31/30)*[1]C_Acquisto!AV31</f>
        <v>0</v>
      </c>
      <c r="AW31" s="253">
        <f>+($D31/30)*[1]C_Acquisto!AW31</f>
        <v>0</v>
      </c>
      <c r="AX31" s="253">
        <f>+($D31/30)*[1]C_Acquisto!AX31</f>
        <v>0</v>
      </c>
      <c r="AY31" s="253">
        <f>+($D31/30)*[1]C_Acquisto!AY31</f>
        <v>0</v>
      </c>
      <c r="AZ31" s="253">
        <f>+($D31/30)*[1]C_Acquisto!AZ31</f>
        <v>0</v>
      </c>
      <c r="BA31" s="253">
        <f>+($D31/30)*[1]C_Acquisto!BA31</f>
        <v>0</v>
      </c>
      <c r="BB31" s="253">
        <f>+($D31/30)*[1]C_Acquisto!BB31</f>
        <v>0</v>
      </c>
      <c r="BC31" s="253">
        <f>+($D31/30)*[1]C_Acquisto!BC31</f>
        <v>0</v>
      </c>
      <c r="BD31" s="253">
        <f>+($D31/30)*[1]C_Acquisto!BD31</f>
        <v>0</v>
      </c>
      <c r="BE31" s="253">
        <f>+($D31/30)*[1]C_Acquisto!BE31</f>
        <v>0</v>
      </c>
      <c r="BF31" s="253">
        <f>+($D31/30)*[1]C_Acquisto!BF31</f>
        <v>0</v>
      </c>
      <c r="BG31" s="253">
        <f>+($D31/30)*[1]C_Acquisto!BG31</f>
        <v>0</v>
      </c>
      <c r="BH31" s="253">
        <f>+($D31/30)*[1]C_Acquisto!BH31</f>
        <v>0</v>
      </c>
      <c r="BI31" s="253">
        <f>+($D31/30)*[1]C_Acquisto!BI31</f>
        <v>0</v>
      </c>
      <c r="BJ31" s="253">
        <f>+($D31/30)*[1]C_Acquisto!BJ31</f>
        <v>0</v>
      </c>
      <c r="BK31" s="253">
        <f>+($D31/30)*[1]C_Acquisto!BK31</f>
        <v>0</v>
      </c>
      <c r="BL31" s="253">
        <f>+($D31/30)*[1]C_Acquisto!BL31</f>
        <v>0</v>
      </c>
      <c r="BM31" s="253">
        <f>+($D31/30)*[1]C_Acquisto!BM31</f>
        <v>0</v>
      </c>
      <c r="BN31" s="253">
        <f>+($D31/30)*[1]C_Acquisto!BN31</f>
        <v>0</v>
      </c>
      <c r="BO31" s="253">
        <f>+($D31/30)*[1]C_Acquisto!BO31</f>
        <v>0</v>
      </c>
      <c r="BP31" s="253">
        <f>+($D31/30)*[1]C_Acquisto!BP31</f>
        <v>0</v>
      </c>
      <c r="BQ31" s="253">
        <f>+($D31/30)*[1]C_Acquisto!BQ31</f>
        <v>0</v>
      </c>
      <c r="BR31" s="253">
        <f>+($D31/30)*[1]C_Acquisto!BR31</f>
        <v>0</v>
      </c>
      <c r="BS31" s="253">
        <f>+($D31/30)*[1]C_Acquisto!BS31</f>
        <v>0</v>
      </c>
      <c r="BT31" s="253">
        <f>+($D31/30)*[1]C_Acquisto!BT31</f>
        <v>0</v>
      </c>
      <c r="BU31" s="253">
        <f>+($D31/30)*[1]C_Acquisto!BU31</f>
        <v>0</v>
      </c>
      <c r="BV31" s="253">
        <f>+($D31/30)*[1]C_Acquisto!BV31</f>
        <v>0</v>
      </c>
      <c r="BW31" s="253">
        <f>+($D31/30)*[1]C_Acquisto!BW31</f>
        <v>0</v>
      </c>
      <c r="BX31" s="253">
        <f>+($D31/30)*[1]C_Acquisto!BX31</f>
        <v>0</v>
      </c>
      <c r="BY31" s="253">
        <f>+($D31/30)*[1]C_Acquisto!BY31</f>
        <v>0</v>
      </c>
      <c r="BZ31" s="253">
        <f>+($D31/30)*[1]C_Acquisto!BZ31</f>
        <v>0</v>
      </c>
      <c r="CA31" s="253">
        <f>+($D31/30)*[1]C_Acquisto!CA31</f>
        <v>0</v>
      </c>
      <c r="CB31" s="253">
        <f>+($D31/30)*[1]C_Acquisto!CB31</f>
        <v>0</v>
      </c>
      <c r="CC31" s="253">
        <f>+($D31/30)*[1]C_Acquisto!CC31</f>
        <v>0</v>
      </c>
      <c r="CD31" s="253">
        <f>+($D31/30)*[1]C_Acquisto!CD31</f>
        <v>0</v>
      </c>
      <c r="CE31" s="253">
        <f>+($D31/30)*[1]C_Acquisto!CE31</f>
        <v>0</v>
      </c>
      <c r="CF31" s="253">
        <f>+($D31/30)*[1]C_Acquisto!CF31</f>
        <v>0</v>
      </c>
      <c r="CG31" s="253">
        <f>+($D31/30)*[1]C_Acquisto!CG31</f>
        <v>0</v>
      </c>
      <c r="CH31" s="253">
        <f>+($D31/30)*[1]C_Acquisto!CH31</f>
        <v>0</v>
      </c>
      <c r="CI31" s="253">
        <f>+($D31/30)*[1]C_Acquisto!CI31</f>
        <v>0</v>
      </c>
      <c r="CJ31" s="253">
        <f>+($D31/30)*[1]C_Acquisto!CJ31</f>
        <v>0</v>
      </c>
      <c r="CK31" s="253">
        <f>+($D31/30)*[1]C_Acquisto!CK31</f>
        <v>0</v>
      </c>
      <c r="CL31" s="253">
        <f>+($D31/30)*[1]C_Acquisto!CL31</f>
        <v>0</v>
      </c>
      <c r="CM31" s="253">
        <f>+($D31/30)*[1]C_Acquisto!CM31</f>
        <v>0</v>
      </c>
      <c r="CN31" s="253">
        <f>+($D31/30)*[1]C_Acquisto!CN31</f>
        <v>0</v>
      </c>
      <c r="CO31" s="253">
        <f>+($D31/30)*[1]C_Acquisto!CO31</f>
        <v>0</v>
      </c>
      <c r="CP31" s="253">
        <f>+($D31/30)*[1]C_Acquisto!CP31</f>
        <v>0</v>
      </c>
      <c r="CQ31" s="253">
        <f>+($D31/30)*[1]C_Acquisto!CQ31</f>
        <v>0</v>
      </c>
      <c r="CR31" s="253">
        <f>+($D31/30)*[1]C_Acquisto!CR31</f>
        <v>0</v>
      </c>
      <c r="CS31" s="253">
        <f>+($D31/30)*[1]C_Acquisto!CS31</f>
        <v>0</v>
      </c>
      <c r="CT31" s="253">
        <f>+($D31/30)*[1]C_Acquisto!CT31</f>
        <v>0</v>
      </c>
      <c r="CU31" s="253">
        <f>+($D31/30)*[1]C_Acquisto!CU31</f>
        <v>0</v>
      </c>
      <c r="CV31" s="253">
        <f>+($D31/30)*[1]C_Acquisto!CV31</f>
        <v>0</v>
      </c>
      <c r="CW31" s="253">
        <f>+($D31/30)*[1]C_Acquisto!CW31</f>
        <v>0</v>
      </c>
      <c r="CX31" s="253">
        <f>+($D31/30)*[1]C_Acquisto!CX31</f>
        <v>0</v>
      </c>
      <c r="CY31" s="253">
        <f>+($D31/30)*[1]C_Acquisto!CY31</f>
        <v>0</v>
      </c>
      <c r="CZ31" s="253">
        <f>+($D31/30)*[1]C_Acquisto!CZ31</f>
        <v>0</v>
      </c>
      <c r="DA31" s="253">
        <f>+($D31/30)*[1]C_Acquisto!DA31</f>
        <v>0</v>
      </c>
      <c r="DB31" s="253">
        <f>+($D31/30)*[1]C_Acquisto!DB31</f>
        <v>0</v>
      </c>
      <c r="DC31" s="253">
        <f>+($D31/30)*[1]C_Acquisto!DC31</f>
        <v>0</v>
      </c>
      <c r="DD31" s="253">
        <f>+($D31/30)*[1]C_Acquisto!DD31</f>
        <v>0</v>
      </c>
      <c r="DE31" s="253">
        <f>+($D31/30)*[1]C_Acquisto!DE31</f>
        <v>0</v>
      </c>
      <c r="DF31" s="253">
        <f>+($D31/30)*[1]C_Acquisto!DF31</f>
        <v>0</v>
      </c>
      <c r="DG31" s="253">
        <f>+($D31/30)*[1]C_Acquisto!DG31</f>
        <v>0</v>
      </c>
      <c r="DH31" s="253">
        <f>+($D31/30)*[1]C_Acquisto!DH31</f>
        <v>0</v>
      </c>
      <c r="DI31" s="253">
        <f>+($D31/30)*[1]C_Acquisto!DI31</f>
        <v>0</v>
      </c>
      <c r="DJ31" s="253">
        <f>+($D31/30)*[1]C_Acquisto!DJ31</f>
        <v>0</v>
      </c>
      <c r="DK31" s="253">
        <f>+($D31/30)*[1]C_Acquisto!DK31</f>
        <v>0</v>
      </c>
      <c r="DL31" s="253">
        <f>+($D31/30)*[1]C_Acquisto!DL31</f>
        <v>0</v>
      </c>
      <c r="DM31" s="253">
        <f>+($D31/30)*[1]C_Acquisto!DM31</f>
        <v>0</v>
      </c>
      <c r="DN31" s="253">
        <f>+($D31/30)*[1]C_Acquisto!DN31</f>
        <v>0</v>
      </c>
      <c r="DO31" s="253">
        <f>+($D31/30)*[1]C_Acquisto!DO31</f>
        <v>0</v>
      </c>
      <c r="DP31" s="253">
        <f>+($D31/30)*[1]C_Acquisto!DP31</f>
        <v>0</v>
      </c>
      <c r="DQ31" s="253">
        <f>+($D31/30)*[1]C_Acquisto!DQ31</f>
        <v>0</v>
      </c>
      <c r="DR31" s="253">
        <f>+($D31/30)*[1]C_Acquisto!DR31</f>
        <v>0</v>
      </c>
      <c r="DS31" s="253">
        <f>+($D31/30)*[1]C_Acquisto!DS31</f>
        <v>0</v>
      </c>
      <c r="DT31" s="253">
        <f>+($D31/30)*[1]C_Acquisto!DT31</f>
        <v>0</v>
      </c>
      <c r="DU31" s="253">
        <f>+($D31/30)*[1]C_Acquisto!DU31</f>
        <v>0</v>
      </c>
      <c r="DV31" s="253">
        <f>+($D31/30)*[1]C_Acquisto!DV31</f>
        <v>0</v>
      </c>
      <c r="DW31" s="253">
        <f>+($D31/30)*[1]C_Acquisto!DW31</f>
        <v>0</v>
      </c>
    </row>
    <row r="32" spans="3:127" ht="15.6" thickTop="1" thickBot="1">
      <c r="C32" s="316" t="str">
        <f>+[1]I_Vendite!C30</f>
        <v>Prodotto/Servizio 27</v>
      </c>
      <c r="D32" s="335">
        <f>+[1]I_Vendite!F30</f>
        <v>0</v>
      </c>
      <c r="H32" s="253">
        <f>+($D32/30)*[1]C_Acquisto!H32</f>
        <v>0</v>
      </c>
      <c r="I32" s="253">
        <f>+($D32/30)*[1]C_Acquisto!I32</f>
        <v>0</v>
      </c>
      <c r="J32" s="253">
        <f>+($D32/30)*[1]C_Acquisto!J32</f>
        <v>0</v>
      </c>
      <c r="K32" s="253">
        <f>+($D32/30)*[1]C_Acquisto!K32</f>
        <v>0</v>
      </c>
      <c r="L32" s="253">
        <f>+($D32/30)*[1]C_Acquisto!L32</f>
        <v>0</v>
      </c>
      <c r="M32" s="253">
        <f>+($D32/30)*[1]C_Acquisto!M32</f>
        <v>0</v>
      </c>
      <c r="N32" s="253">
        <f>+($D32/30)*[1]C_Acquisto!N32</f>
        <v>0</v>
      </c>
      <c r="O32" s="253">
        <f>+($D32/30)*[1]C_Acquisto!O32</f>
        <v>0</v>
      </c>
      <c r="P32" s="253">
        <f>+($D32/30)*[1]C_Acquisto!P32</f>
        <v>0</v>
      </c>
      <c r="Q32" s="253">
        <f>+($D32/30)*[1]C_Acquisto!Q32</f>
        <v>0</v>
      </c>
      <c r="R32" s="253">
        <f>+($D32/30)*[1]C_Acquisto!R32</f>
        <v>0</v>
      </c>
      <c r="S32" s="253">
        <f>+($D32/30)*[1]C_Acquisto!S32</f>
        <v>0</v>
      </c>
      <c r="T32" s="253">
        <f>+($D32/30)*[1]C_Acquisto!T32</f>
        <v>0</v>
      </c>
      <c r="U32" s="253">
        <f>+($D32/30)*[1]C_Acquisto!U32</f>
        <v>0</v>
      </c>
      <c r="V32" s="253">
        <f>+($D32/30)*[1]C_Acquisto!V32</f>
        <v>0</v>
      </c>
      <c r="W32" s="253">
        <f>+($D32/30)*[1]C_Acquisto!W32</f>
        <v>0</v>
      </c>
      <c r="X32" s="253">
        <f>+($D32/30)*[1]C_Acquisto!X32</f>
        <v>0</v>
      </c>
      <c r="Y32" s="253">
        <f>+($D32/30)*[1]C_Acquisto!Y32</f>
        <v>0</v>
      </c>
      <c r="Z32" s="253">
        <f>+($D32/30)*[1]C_Acquisto!Z32</f>
        <v>0</v>
      </c>
      <c r="AA32" s="253">
        <f>+($D32/30)*[1]C_Acquisto!AA32</f>
        <v>0</v>
      </c>
      <c r="AB32" s="253">
        <f>+($D32/30)*[1]C_Acquisto!AB32</f>
        <v>0</v>
      </c>
      <c r="AC32" s="253">
        <f>+($D32/30)*[1]C_Acquisto!AC32</f>
        <v>0</v>
      </c>
      <c r="AD32" s="253">
        <f>+($D32/30)*[1]C_Acquisto!AD32</f>
        <v>0</v>
      </c>
      <c r="AE32" s="253">
        <f>+($D32/30)*[1]C_Acquisto!AE32</f>
        <v>0</v>
      </c>
      <c r="AF32" s="253">
        <f>+($D32/30)*[1]C_Acquisto!AF32</f>
        <v>0</v>
      </c>
      <c r="AG32" s="253">
        <f>+($D32/30)*[1]C_Acquisto!AG32</f>
        <v>0</v>
      </c>
      <c r="AH32" s="253">
        <f>+($D32/30)*[1]C_Acquisto!AH32</f>
        <v>0</v>
      </c>
      <c r="AI32" s="253">
        <f>+($D32/30)*[1]C_Acquisto!AI32</f>
        <v>0</v>
      </c>
      <c r="AJ32" s="253">
        <f>+($D32/30)*[1]C_Acquisto!AJ32</f>
        <v>0</v>
      </c>
      <c r="AK32" s="253">
        <f>+($D32/30)*[1]C_Acquisto!AK32</f>
        <v>0</v>
      </c>
      <c r="AL32" s="253">
        <f>+($D32/30)*[1]C_Acquisto!AL32</f>
        <v>0</v>
      </c>
      <c r="AM32" s="253">
        <f>+($D32/30)*[1]C_Acquisto!AM32</f>
        <v>0</v>
      </c>
      <c r="AN32" s="253">
        <f>+($D32/30)*[1]C_Acquisto!AN32</f>
        <v>0</v>
      </c>
      <c r="AO32" s="253">
        <f>+($D32/30)*[1]C_Acquisto!AO32</f>
        <v>0</v>
      </c>
      <c r="AP32" s="253">
        <f>+($D32/30)*[1]C_Acquisto!AP32</f>
        <v>0</v>
      </c>
      <c r="AQ32" s="253">
        <f>+($D32/30)*[1]C_Acquisto!AQ32</f>
        <v>0</v>
      </c>
      <c r="AR32" s="253">
        <f>+($D32/30)*[1]C_Acquisto!AR32</f>
        <v>0</v>
      </c>
      <c r="AS32" s="253">
        <f>+($D32/30)*[1]C_Acquisto!AS32</f>
        <v>0</v>
      </c>
      <c r="AT32" s="253">
        <f>+($D32/30)*[1]C_Acquisto!AT32</f>
        <v>0</v>
      </c>
      <c r="AU32" s="253">
        <f>+($D32/30)*[1]C_Acquisto!AU32</f>
        <v>0</v>
      </c>
      <c r="AV32" s="253">
        <f>+($D32/30)*[1]C_Acquisto!AV32</f>
        <v>0</v>
      </c>
      <c r="AW32" s="253">
        <f>+($D32/30)*[1]C_Acquisto!AW32</f>
        <v>0</v>
      </c>
      <c r="AX32" s="253">
        <f>+($D32/30)*[1]C_Acquisto!AX32</f>
        <v>0</v>
      </c>
      <c r="AY32" s="253">
        <f>+($D32/30)*[1]C_Acquisto!AY32</f>
        <v>0</v>
      </c>
      <c r="AZ32" s="253">
        <f>+($D32/30)*[1]C_Acquisto!AZ32</f>
        <v>0</v>
      </c>
      <c r="BA32" s="253">
        <f>+($D32/30)*[1]C_Acquisto!BA32</f>
        <v>0</v>
      </c>
      <c r="BB32" s="253">
        <f>+($D32/30)*[1]C_Acquisto!BB32</f>
        <v>0</v>
      </c>
      <c r="BC32" s="253">
        <f>+($D32/30)*[1]C_Acquisto!BC32</f>
        <v>0</v>
      </c>
      <c r="BD32" s="253">
        <f>+($D32/30)*[1]C_Acquisto!BD32</f>
        <v>0</v>
      </c>
      <c r="BE32" s="253">
        <f>+($D32/30)*[1]C_Acquisto!BE32</f>
        <v>0</v>
      </c>
      <c r="BF32" s="253">
        <f>+($D32/30)*[1]C_Acquisto!BF32</f>
        <v>0</v>
      </c>
      <c r="BG32" s="253">
        <f>+($D32/30)*[1]C_Acquisto!BG32</f>
        <v>0</v>
      </c>
      <c r="BH32" s="253">
        <f>+($D32/30)*[1]C_Acquisto!BH32</f>
        <v>0</v>
      </c>
      <c r="BI32" s="253">
        <f>+($D32/30)*[1]C_Acquisto!BI32</f>
        <v>0</v>
      </c>
      <c r="BJ32" s="253">
        <f>+($D32/30)*[1]C_Acquisto!BJ32</f>
        <v>0</v>
      </c>
      <c r="BK32" s="253">
        <f>+($D32/30)*[1]C_Acquisto!BK32</f>
        <v>0</v>
      </c>
      <c r="BL32" s="253">
        <f>+($D32/30)*[1]C_Acquisto!BL32</f>
        <v>0</v>
      </c>
      <c r="BM32" s="253">
        <f>+($D32/30)*[1]C_Acquisto!BM32</f>
        <v>0</v>
      </c>
      <c r="BN32" s="253">
        <f>+($D32/30)*[1]C_Acquisto!BN32</f>
        <v>0</v>
      </c>
      <c r="BO32" s="253">
        <f>+($D32/30)*[1]C_Acquisto!BO32</f>
        <v>0</v>
      </c>
      <c r="BP32" s="253">
        <f>+($D32/30)*[1]C_Acquisto!BP32</f>
        <v>0</v>
      </c>
      <c r="BQ32" s="253">
        <f>+($D32/30)*[1]C_Acquisto!BQ32</f>
        <v>0</v>
      </c>
      <c r="BR32" s="253">
        <f>+($D32/30)*[1]C_Acquisto!BR32</f>
        <v>0</v>
      </c>
      <c r="BS32" s="253">
        <f>+($D32/30)*[1]C_Acquisto!BS32</f>
        <v>0</v>
      </c>
      <c r="BT32" s="253">
        <f>+($D32/30)*[1]C_Acquisto!BT32</f>
        <v>0</v>
      </c>
      <c r="BU32" s="253">
        <f>+($D32/30)*[1]C_Acquisto!BU32</f>
        <v>0</v>
      </c>
      <c r="BV32" s="253">
        <f>+($D32/30)*[1]C_Acquisto!BV32</f>
        <v>0</v>
      </c>
      <c r="BW32" s="253">
        <f>+($D32/30)*[1]C_Acquisto!BW32</f>
        <v>0</v>
      </c>
      <c r="BX32" s="253">
        <f>+($D32/30)*[1]C_Acquisto!BX32</f>
        <v>0</v>
      </c>
      <c r="BY32" s="253">
        <f>+($D32/30)*[1]C_Acquisto!BY32</f>
        <v>0</v>
      </c>
      <c r="BZ32" s="253">
        <f>+($D32/30)*[1]C_Acquisto!BZ32</f>
        <v>0</v>
      </c>
      <c r="CA32" s="253">
        <f>+($D32/30)*[1]C_Acquisto!CA32</f>
        <v>0</v>
      </c>
      <c r="CB32" s="253">
        <f>+($D32/30)*[1]C_Acquisto!CB32</f>
        <v>0</v>
      </c>
      <c r="CC32" s="253">
        <f>+($D32/30)*[1]C_Acquisto!CC32</f>
        <v>0</v>
      </c>
      <c r="CD32" s="253">
        <f>+($D32/30)*[1]C_Acquisto!CD32</f>
        <v>0</v>
      </c>
      <c r="CE32" s="253">
        <f>+($D32/30)*[1]C_Acquisto!CE32</f>
        <v>0</v>
      </c>
      <c r="CF32" s="253">
        <f>+($D32/30)*[1]C_Acquisto!CF32</f>
        <v>0</v>
      </c>
      <c r="CG32" s="253">
        <f>+($D32/30)*[1]C_Acquisto!CG32</f>
        <v>0</v>
      </c>
      <c r="CH32" s="253">
        <f>+($D32/30)*[1]C_Acquisto!CH32</f>
        <v>0</v>
      </c>
      <c r="CI32" s="253">
        <f>+($D32/30)*[1]C_Acquisto!CI32</f>
        <v>0</v>
      </c>
      <c r="CJ32" s="253">
        <f>+($D32/30)*[1]C_Acquisto!CJ32</f>
        <v>0</v>
      </c>
      <c r="CK32" s="253">
        <f>+($D32/30)*[1]C_Acquisto!CK32</f>
        <v>0</v>
      </c>
      <c r="CL32" s="253">
        <f>+($D32/30)*[1]C_Acquisto!CL32</f>
        <v>0</v>
      </c>
      <c r="CM32" s="253">
        <f>+($D32/30)*[1]C_Acquisto!CM32</f>
        <v>0</v>
      </c>
      <c r="CN32" s="253">
        <f>+($D32/30)*[1]C_Acquisto!CN32</f>
        <v>0</v>
      </c>
      <c r="CO32" s="253">
        <f>+($D32/30)*[1]C_Acquisto!CO32</f>
        <v>0</v>
      </c>
      <c r="CP32" s="253">
        <f>+($D32/30)*[1]C_Acquisto!CP32</f>
        <v>0</v>
      </c>
      <c r="CQ32" s="253">
        <f>+($D32/30)*[1]C_Acquisto!CQ32</f>
        <v>0</v>
      </c>
      <c r="CR32" s="253">
        <f>+($D32/30)*[1]C_Acquisto!CR32</f>
        <v>0</v>
      </c>
      <c r="CS32" s="253">
        <f>+($D32/30)*[1]C_Acquisto!CS32</f>
        <v>0</v>
      </c>
      <c r="CT32" s="253">
        <f>+($D32/30)*[1]C_Acquisto!CT32</f>
        <v>0</v>
      </c>
      <c r="CU32" s="253">
        <f>+($D32/30)*[1]C_Acquisto!CU32</f>
        <v>0</v>
      </c>
      <c r="CV32" s="253">
        <f>+($D32/30)*[1]C_Acquisto!CV32</f>
        <v>0</v>
      </c>
      <c r="CW32" s="253">
        <f>+($D32/30)*[1]C_Acquisto!CW32</f>
        <v>0</v>
      </c>
      <c r="CX32" s="253">
        <f>+($D32/30)*[1]C_Acquisto!CX32</f>
        <v>0</v>
      </c>
      <c r="CY32" s="253">
        <f>+($D32/30)*[1]C_Acquisto!CY32</f>
        <v>0</v>
      </c>
      <c r="CZ32" s="253">
        <f>+($D32/30)*[1]C_Acquisto!CZ32</f>
        <v>0</v>
      </c>
      <c r="DA32" s="253">
        <f>+($D32/30)*[1]C_Acquisto!DA32</f>
        <v>0</v>
      </c>
      <c r="DB32" s="253">
        <f>+($D32/30)*[1]C_Acquisto!DB32</f>
        <v>0</v>
      </c>
      <c r="DC32" s="253">
        <f>+($D32/30)*[1]C_Acquisto!DC32</f>
        <v>0</v>
      </c>
      <c r="DD32" s="253">
        <f>+($D32/30)*[1]C_Acquisto!DD32</f>
        <v>0</v>
      </c>
      <c r="DE32" s="253">
        <f>+($D32/30)*[1]C_Acquisto!DE32</f>
        <v>0</v>
      </c>
      <c r="DF32" s="253">
        <f>+($D32/30)*[1]C_Acquisto!DF32</f>
        <v>0</v>
      </c>
      <c r="DG32" s="253">
        <f>+($D32/30)*[1]C_Acquisto!DG32</f>
        <v>0</v>
      </c>
      <c r="DH32" s="253">
        <f>+($D32/30)*[1]C_Acquisto!DH32</f>
        <v>0</v>
      </c>
      <c r="DI32" s="253">
        <f>+($D32/30)*[1]C_Acquisto!DI32</f>
        <v>0</v>
      </c>
      <c r="DJ32" s="253">
        <f>+($D32/30)*[1]C_Acquisto!DJ32</f>
        <v>0</v>
      </c>
      <c r="DK32" s="253">
        <f>+($D32/30)*[1]C_Acquisto!DK32</f>
        <v>0</v>
      </c>
      <c r="DL32" s="253">
        <f>+($D32/30)*[1]C_Acquisto!DL32</f>
        <v>0</v>
      </c>
      <c r="DM32" s="253">
        <f>+($D32/30)*[1]C_Acquisto!DM32</f>
        <v>0</v>
      </c>
      <c r="DN32" s="253">
        <f>+($D32/30)*[1]C_Acquisto!DN32</f>
        <v>0</v>
      </c>
      <c r="DO32" s="253">
        <f>+($D32/30)*[1]C_Acquisto!DO32</f>
        <v>0</v>
      </c>
      <c r="DP32" s="253">
        <f>+($D32/30)*[1]C_Acquisto!DP32</f>
        <v>0</v>
      </c>
      <c r="DQ32" s="253">
        <f>+($D32/30)*[1]C_Acquisto!DQ32</f>
        <v>0</v>
      </c>
      <c r="DR32" s="253">
        <f>+($D32/30)*[1]C_Acquisto!DR32</f>
        <v>0</v>
      </c>
      <c r="DS32" s="253">
        <f>+($D32/30)*[1]C_Acquisto!DS32</f>
        <v>0</v>
      </c>
      <c r="DT32" s="253">
        <f>+($D32/30)*[1]C_Acquisto!DT32</f>
        <v>0</v>
      </c>
      <c r="DU32" s="253">
        <f>+($D32/30)*[1]C_Acquisto!DU32</f>
        <v>0</v>
      </c>
      <c r="DV32" s="253">
        <f>+($D32/30)*[1]C_Acquisto!DV32</f>
        <v>0</v>
      </c>
      <c r="DW32" s="253">
        <f>+($D32/30)*[1]C_Acquisto!DW32</f>
        <v>0</v>
      </c>
    </row>
    <row r="33" spans="3:127" ht="15.6" thickTop="1" thickBot="1">
      <c r="C33" s="316" t="str">
        <f>+[1]I_Vendite!C31</f>
        <v>Prodotto/Servizio 28</v>
      </c>
      <c r="D33" s="335">
        <f>+[1]I_Vendite!F31</f>
        <v>0</v>
      </c>
      <c r="H33" s="253">
        <f>+($D33/30)*[1]C_Acquisto!H33</f>
        <v>0</v>
      </c>
      <c r="I33" s="253">
        <f>+($D33/30)*[1]C_Acquisto!I33</f>
        <v>0</v>
      </c>
      <c r="J33" s="253">
        <f>+($D33/30)*[1]C_Acquisto!J33</f>
        <v>0</v>
      </c>
      <c r="K33" s="253">
        <f>+($D33/30)*[1]C_Acquisto!K33</f>
        <v>0</v>
      </c>
      <c r="L33" s="253">
        <f>+($D33/30)*[1]C_Acquisto!L33</f>
        <v>0</v>
      </c>
      <c r="M33" s="253">
        <f>+($D33/30)*[1]C_Acquisto!M33</f>
        <v>0</v>
      </c>
      <c r="N33" s="253">
        <f>+($D33/30)*[1]C_Acquisto!N33</f>
        <v>0</v>
      </c>
      <c r="O33" s="253">
        <f>+($D33/30)*[1]C_Acquisto!O33</f>
        <v>0</v>
      </c>
      <c r="P33" s="253">
        <f>+($D33/30)*[1]C_Acquisto!P33</f>
        <v>0</v>
      </c>
      <c r="Q33" s="253">
        <f>+($D33/30)*[1]C_Acquisto!Q33</f>
        <v>0</v>
      </c>
      <c r="R33" s="253">
        <f>+($D33/30)*[1]C_Acquisto!R33</f>
        <v>0</v>
      </c>
      <c r="S33" s="253">
        <f>+($D33/30)*[1]C_Acquisto!S33</f>
        <v>0</v>
      </c>
      <c r="T33" s="253">
        <f>+($D33/30)*[1]C_Acquisto!T33</f>
        <v>0</v>
      </c>
      <c r="U33" s="253">
        <f>+($D33/30)*[1]C_Acquisto!U33</f>
        <v>0</v>
      </c>
      <c r="V33" s="253">
        <f>+($D33/30)*[1]C_Acquisto!V33</f>
        <v>0</v>
      </c>
      <c r="W33" s="253">
        <f>+($D33/30)*[1]C_Acquisto!W33</f>
        <v>0</v>
      </c>
      <c r="X33" s="253">
        <f>+($D33/30)*[1]C_Acquisto!X33</f>
        <v>0</v>
      </c>
      <c r="Y33" s="253">
        <f>+($D33/30)*[1]C_Acquisto!Y33</f>
        <v>0</v>
      </c>
      <c r="Z33" s="253">
        <f>+($D33/30)*[1]C_Acquisto!Z33</f>
        <v>0</v>
      </c>
      <c r="AA33" s="253">
        <f>+($D33/30)*[1]C_Acquisto!AA33</f>
        <v>0</v>
      </c>
      <c r="AB33" s="253">
        <f>+($D33/30)*[1]C_Acquisto!AB33</f>
        <v>0</v>
      </c>
      <c r="AC33" s="253">
        <f>+($D33/30)*[1]C_Acquisto!AC33</f>
        <v>0</v>
      </c>
      <c r="AD33" s="253">
        <f>+($D33/30)*[1]C_Acquisto!AD33</f>
        <v>0</v>
      </c>
      <c r="AE33" s="253">
        <f>+($D33/30)*[1]C_Acquisto!AE33</f>
        <v>0</v>
      </c>
      <c r="AF33" s="253">
        <f>+($D33/30)*[1]C_Acquisto!AF33</f>
        <v>0</v>
      </c>
      <c r="AG33" s="253">
        <f>+($D33/30)*[1]C_Acquisto!AG33</f>
        <v>0</v>
      </c>
      <c r="AH33" s="253">
        <f>+($D33/30)*[1]C_Acquisto!AH33</f>
        <v>0</v>
      </c>
      <c r="AI33" s="253">
        <f>+($D33/30)*[1]C_Acquisto!AI33</f>
        <v>0</v>
      </c>
      <c r="AJ33" s="253">
        <f>+($D33/30)*[1]C_Acquisto!AJ33</f>
        <v>0</v>
      </c>
      <c r="AK33" s="253">
        <f>+($D33/30)*[1]C_Acquisto!AK33</f>
        <v>0</v>
      </c>
      <c r="AL33" s="253">
        <f>+($D33/30)*[1]C_Acquisto!AL33</f>
        <v>0</v>
      </c>
      <c r="AM33" s="253">
        <f>+($D33/30)*[1]C_Acquisto!AM33</f>
        <v>0</v>
      </c>
      <c r="AN33" s="253">
        <f>+($D33/30)*[1]C_Acquisto!AN33</f>
        <v>0</v>
      </c>
      <c r="AO33" s="253">
        <f>+($D33/30)*[1]C_Acquisto!AO33</f>
        <v>0</v>
      </c>
      <c r="AP33" s="253">
        <f>+($D33/30)*[1]C_Acquisto!AP33</f>
        <v>0</v>
      </c>
      <c r="AQ33" s="253">
        <f>+($D33/30)*[1]C_Acquisto!AQ33</f>
        <v>0</v>
      </c>
      <c r="AR33" s="253">
        <f>+($D33/30)*[1]C_Acquisto!AR33</f>
        <v>0</v>
      </c>
      <c r="AS33" s="253">
        <f>+($D33/30)*[1]C_Acquisto!AS33</f>
        <v>0</v>
      </c>
      <c r="AT33" s="253">
        <f>+($D33/30)*[1]C_Acquisto!AT33</f>
        <v>0</v>
      </c>
      <c r="AU33" s="253">
        <f>+($D33/30)*[1]C_Acquisto!AU33</f>
        <v>0</v>
      </c>
      <c r="AV33" s="253">
        <f>+($D33/30)*[1]C_Acquisto!AV33</f>
        <v>0</v>
      </c>
      <c r="AW33" s="253">
        <f>+($D33/30)*[1]C_Acquisto!AW33</f>
        <v>0</v>
      </c>
      <c r="AX33" s="253">
        <f>+($D33/30)*[1]C_Acquisto!AX33</f>
        <v>0</v>
      </c>
      <c r="AY33" s="253">
        <f>+($D33/30)*[1]C_Acquisto!AY33</f>
        <v>0</v>
      </c>
      <c r="AZ33" s="253">
        <f>+($D33/30)*[1]C_Acquisto!AZ33</f>
        <v>0</v>
      </c>
      <c r="BA33" s="253">
        <f>+($D33/30)*[1]C_Acquisto!BA33</f>
        <v>0</v>
      </c>
      <c r="BB33" s="253">
        <f>+($D33/30)*[1]C_Acquisto!BB33</f>
        <v>0</v>
      </c>
      <c r="BC33" s="253">
        <f>+($D33/30)*[1]C_Acquisto!BC33</f>
        <v>0</v>
      </c>
      <c r="BD33" s="253">
        <f>+($D33/30)*[1]C_Acquisto!BD33</f>
        <v>0</v>
      </c>
      <c r="BE33" s="253">
        <f>+($D33/30)*[1]C_Acquisto!BE33</f>
        <v>0</v>
      </c>
      <c r="BF33" s="253">
        <f>+($D33/30)*[1]C_Acquisto!BF33</f>
        <v>0</v>
      </c>
      <c r="BG33" s="253">
        <f>+($D33/30)*[1]C_Acquisto!BG33</f>
        <v>0</v>
      </c>
      <c r="BH33" s="253">
        <f>+($D33/30)*[1]C_Acquisto!BH33</f>
        <v>0</v>
      </c>
      <c r="BI33" s="253">
        <f>+($D33/30)*[1]C_Acquisto!BI33</f>
        <v>0</v>
      </c>
      <c r="BJ33" s="253">
        <f>+($D33/30)*[1]C_Acquisto!BJ33</f>
        <v>0</v>
      </c>
      <c r="BK33" s="253">
        <f>+($D33/30)*[1]C_Acquisto!BK33</f>
        <v>0</v>
      </c>
      <c r="BL33" s="253">
        <f>+($D33/30)*[1]C_Acquisto!BL33</f>
        <v>0</v>
      </c>
      <c r="BM33" s="253">
        <f>+($D33/30)*[1]C_Acquisto!BM33</f>
        <v>0</v>
      </c>
      <c r="BN33" s="253">
        <f>+($D33/30)*[1]C_Acquisto!BN33</f>
        <v>0</v>
      </c>
      <c r="BO33" s="253">
        <f>+($D33/30)*[1]C_Acquisto!BO33</f>
        <v>0</v>
      </c>
      <c r="BP33" s="253">
        <f>+($D33/30)*[1]C_Acquisto!BP33</f>
        <v>0</v>
      </c>
      <c r="BQ33" s="253">
        <f>+($D33/30)*[1]C_Acquisto!BQ33</f>
        <v>0</v>
      </c>
      <c r="BR33" s="253">
        <f>+($D33/30)*[1]C_Acquisto!BR33</f>
        <v>0</v>
      </c>
      <c r="BS33" s="253">
        <f>+($D33/30)*[1]C_Acquisto!BS33</f>
        <v>0</v>
      </c>
      <c r="BT33" s="253">
        <f>+($D33/30)*[1]C_Acquisto!BT33</f>
        <v>0</v>
      </c>
      <c r="BU33" s="253">
        <f>+($D33/30)*[1]C_Acquisto!BU33</f>
        <v>0</v>
      </c>
      <c r="BV33" s="253">
        <f>+($D33/30)*[1]C_Acquisto!BV33</f>
        <v>0</v>
      </c>
      <c r="BW33" s="253">
        <f>+($D33/30)*[1]C_Acquisto!BW33</f>
        <v>0</v>
      </c>
      <c r="BX33" s="253">
        <f>+($D33/30)*[1]C_Acquisto!BX33</f>
        <v>0</v>
      </c>
      <c r="BY33" s="253">
        <f>+($D33/30)*[1]C_Acquisto!BY33</f>
        <v>0</v>
      </c>
      <c r="BZ33" s="253">
        <f>+($D33/30)*[1]C_Acquisto!BZ33</f>
        <v>0</v>
      </c>
      <c r="CA33" s="253">
        <f>+($D33/30)*[1]C_Acquisto!CA33</f>
        <v>0</v>
      </c>
      <c r="CB33" s="253">
        <f>+($D33/30)*[1]C_Acquisto!CB33</f>
        <v>0</v>
      </c>
      <c r="CC33" s="253">
        <f>+($D33/30)*[1]C_Acquisto!CC33</f>
        <v>0</v>
      </c>
      <c r="CD33" s="253">
        <f>+($D33/30)*[1]C_Acquisto!CD33</f>
        <v>0</v>
      </c>
      <c r="CE33" s="253">
        <f>+($D33/30)*[1]C_Acquisto!CE33</f>
        <v>0</v>
      </c>
      <c r="CF33" s="253">
        <f>+($D33/30)*[1]C_Acquisto!CF33</f>
        <v>0</v>
      </c>
      <c r="CG33" s="253">
        <f>+($D33/30)*[1]C_Acquisto!CG33</f>
        <v>0</v>
      </c>
      <c r="CH33" s="253">
        <f>+($D33/30)*[1]C_Acquisto!CH33</f>
        <v>0</v>
      </c>
      <c r="CI33" s="253">
        <f>+($D33/30)*[1]C_Acquisto!CI33</f>
        <v>0</v>
      </c>
      <c r="CJ33" s="253">
        <f>+($D33/30)*[1]C_Acquisto!CJ33</f>
        <v>0</v>
      </c>
      <c r="CK33" s="253">
        <f>+($D33/30)*[1]C_Acquisto!CK33</f>
        <v>0</v>
      </c>
      <c r="CL33" s="253">
        <f>+($D33/30)*[1]C_Acquisto!CL33</f>
        <v>0</v>
      </c>
      <c r="CM33" s="253">
        <f>+($D33/30)*[1]C_Acquisto!CM33</f>
        <v>0</v>
      </c>
      <c r="CN33" s="253">
        <f>+($D33/30)*[1]C_Acquisto!CN33</f>
        <v>0</v>
      </c>
      <c r="CO33" s="253">
        <f>+($D33/30)*[1]C_Acquisto!CO33</f>
        <v>0</v>
      </c>
      <c r="CP33" s="253">
        <f>+($D33/30)*[1]C_Acquisto!CP33</f>
        <v>0</v>
      </c>
      <c r="CQ33" s="253">
        <f>+($D33/30)*[1]C_Acquisto!CQ33</f>
        <v>0</v>
      </c>
      <c r="CR33" s="253">
        <f>+($D33/30)*[1]C_Acquisto!CR33</f>
        <v>0</v>
      </c>
      <c r="CS33" s="253">
        <f>+($D33/30)*[1]C_Acquisto!CS33</f>
        <v>0</v>
      </c>
      <c r="CT33" s="253">
        <f>+($D33/30)*[1]C_Acquisto!CT33</f>
        <v>0</v>
      </c>
      <c r="CU33" s="253">
        <f>+($D33/30)*[1]C_Acquisto!CU33</f>
        <v>0</v>
      </c>
      <c r="CV33" s="253">
        <f>+($D33/30)*[1]C_Acquisto!CV33</f>
        <v>0</v>
      </c>
      <c r="CW33" s="253">
        <f>+($D33/30)*[1]C_Acquisto!CW33</f>
        <v>0</v>
      </c>
      <c r="CX33" s="253">
        <f>+($D33/30)*[1]C_Acquisto!CX33</f>
        <v>0</v>
      </c>
      <c r="CY33" s="253">
        <f>+($D33/30)*[1]C_Acquisto!CY33</f>
        <v>0</v>
      </c>
      <c r="CZ33" s="253">
        <f>+($D33/30)*[1]C_Acquisto!CZ33</f>
        <v>0</v>
      </c>
      <c r="DA33" s="253">
        <f>+($D33/30)*[1]C_Acquisto!DA33</f>
        <v>0</v>
      </c>
      <c r="DB33" s="253">
        <f>+($D33/30)*[1]C_Acquisto!DB33</f>
        <v>0</v>
      </c>
      <c r="DC33" s="253">
        <f>+($D33/30)*[1]C_Acquisto!DC33</f>
        <v>0</v>
      </c>
      <c r="DD33" s="253">
        <f>+($D33/30)*[1]C_Acquisto!DD33</f>
        <v>0</v>
      </c>
      <c r="DE33" s="253">
        <f>+($D33/30)*[1]C_Acquisto!DE33</f>
        <v>0</v>
      </c>
      <c r="DF33" s="253">
        <f>+($D33/30)*[1]C_Acquisto!DF33</f>
        <v>0</v>
      </c>
      <c r="DG33" s="253">
        <f>+($D33/30)*[1]C_Acquisto!DG33</f>
        <v>0</v>
      </c>
      <c r="DH33" s="253">
        <f>+($D33/30)*[1]C_Acquisto!DH33</f>
        <v>0</v>
      </c>
      <c r="DI33" s="253">
        <f>+($D33/30)*[1]C_Acquisto!DI33</f>
        <v>0</v>
      </c>
      <c r="DJ33" s="253">
        <f>+($D33/30)*[1]C_Acquisto!DJ33</f>
        <v>0</v>
      </c>
      <c r="DK33" s="253">
        <f>+($D33/30)*[1]C_Acquisto!DK33</f>
        <v>0</v>
      </c>
      <c r="DL33" s="253">
        <f>+($D33/30)*[1]C_Acquisto!DL33</f>
        <v>0</v>
      </c>
      <c r="DM33" s="253">
        <f>+($D33/30)*[1]C_Acquisto!DM33</f>
        <v>0</v>
      </c>
      <c r="DN33" s="253">
        <f>+($D33/30)*[1]C_Acquisto!DN33</f>
        <v>0</v>
      </c>
      <c r="DO33" s="253">
        <f>+($D33/30)*[1]C_Acquisto!DO33</f>
        <v>0</v>
      </c>
      <c r="DP33" s="253">
        <f>+($D33/30)*[1]C_Acquisto!DP33</f>
        <v>0</v>
      </c>
      <c r="DQ33" s="253">
        <f>+($D33/30)*[1]C_Acquisto!DQ33</f>
        <v>0</v>
      </c>
      <c r="DR33" s="253">
        <f>+($D33/30)*[1]C_Acquisto!DR33</f>
        <v>0</v>
      </c>
      <c r="DS33" s="253">
        <f>+($D33/30)*[1]C_Acquisto!DS33</f>
        <v>0</v>
      </c>
      <c r="DT33" s="253">
        <f>+($D33/30)*[1]C_Acquisto!DT33</f>
        <v>0</v>
      </c>
      <c r="DU33" s="253">
        <f>+($D33/30)*[1]C_Acquisto!DU33</f>
        <v>0</v>
      </c>
      <c r="DV33" s="253">
        <f>+($D33/30)*[1]C_Acquisto!DV33</f>
        <v>0</v>
      </c>
      <c r="DW33" s="253">
        <f>+($D33/30)*[1]C_Acquisto!DW33</f>
        <v>0</v>
      </c>
    </row>
    <row r="34" spans="3:127" ht="15.6" thickTop="1" thickBot="1">
      <c r="C34" s="316" t="str">
        <f>+[1]I_Vendite!C32</f>
        <v>Prodotto/Servizio 29</v>
      </c>
      <c r="D34" s="335">
        <f>+[1]I_Vendite!F32</f>
        <v>0</v>
      </c>
      <c r="H34" s="253">
        <f>+($D34/30)*[1]C_Acquisto!H34</f>
        <v>0</v>
      </c>
      <c r="I34" s="253">
        <f>+($D34/30)*[1]C_Acquisto!I34</f>
        <v>0</v>
      </c>
      <c r="J34" s="253">
        <f>+($D34/30)*[1]C_Acquisto!J34</f>
        <v>0</v>
      </c>
      <c r="K34" s="253">
        <f>+($D34/30)*[1]C_Acquisto!K34</f>
        <v>0</v>
      </c>
      <c r="L34" s="253">
        <f>+($D34/30)*[1]C_Acquisto!L34</f>
        <v>0</v>
      </c>
      <c r="M34" s="253">
        <f>+($D34/30)*[1]C_Acquisto!M34</f>
        <v>0</v>
      </c>
      <c r="N34" s="253">
        <f>+($D34/30)*[1]C_Acquisto!N34</f>
        <v>0</v>
      </c>
      <c r="O34" s="253">
        <f>+($D34/30)*[1]C_Acquisto!O34</f>
        <v>0</v>
      </c>
      <c r="P34" s="253">
        <f>+($D34/30)*[1]C_Acquisto!P34</f>
        <v>0</v>
      </c>
      <c r="Q34" s="253">
        <f>+($D34/30)*[1]C_Acquisto!Q34</f>
        <v>0</v>
      </c>
      <c r="R34" s="253">
        <f>+($D34/30)*[1]C_Acquisto!R34</f>
        <v>0</v>
      </c>
      <c r="S34" s="253">
        <f>+($D34/30)*[1]C_Acquisto!S34</f>
        <v>0</v>
      </c>
      <c r="T34" s="253">
        <f>+($D34/30)*[1]C_Acquisto!T34</f>
        <v>0</v>
      </c>
      <c r="U34" s="253">
        <f>+($D34/30)*[1]C_Acquisto!U34</f>
        <v>0</v>
      </c>
      <c r="V34" s="253">
        <f>+($D34/30)*[1]C_Acquisto!V34</f>
        <v>0</v>
      </c>
      <c r="W34" s="253">
        <f>+($D34/30)*[1]C_Acquisto!W34</f>
        <v>0</v>
      </c>
      <c r="X34" s="253">
        <f>+($D34/30)*[1]C_Acquisto!X34</f>
        <v>0</v>
      </c>
      <c r="Y34" s="253">
        <f>+($D34/30)*[1]C_Acquisto!Y34</f>
        <v>0</v>
      </c>
      <c r="Z34" s="253">
        <f>+($D34/30)*[1]C_Acquisto!Z34</f>
        <v>0</v>
      </c>
      <c r="AA34" s="253">
        <f>+($D34/30)*[1]C_Acquisto!AA34</f>
        <v>0</v>
      </c>
      <c r="AB34" s="253">
        <f>+($D34/30)*[1]C_Acquisto!AB34</f>
        <v>0</v>
      </c>
      <c r="AC34" s="253">
        <f>+($D34/30)*[1]C_Acquisto!AC34</f>
        <v>0</v>
      </c>
      <c r="AD34" s="253">
        <f>+($D34/30)*[1]C_Acquisto!AD34</f>
        <v>0</v>
      </c>
      <c r="AE34" s="253">
        <f>+($D34/30)*[1]C_Acquisto!AE34</f>
        <v>0</v>
      </c>
      <c r="AF34" s="253">
        <f>+($D34/30)*[1]C_Acquisto!AF34</f>
        <v>0</v>
      </c>
      <c r="AG34" s="253">
        <f>+($D34/30)*[1]C_Acquisto!AG34</f>
        <v>0</v>
      </c>
      <c r="AH34" s="253">
        <f>+($D34/30)*[1]C_Acquisto!AH34</f>
        <v>0</v>
      </c>
      <c r="AI34" s="253">
        <f>+($D34/30)*[1]C_Acquisto!AI34</f>
        <v>0</v>
      </c>
      <c r="AJ34" s="253">
        <f>+($D34/30)*[1]C_Acquisto!AJ34</f>
        <v>0</v>
      </c>
      <c r="AK34" s="253">
        <f>+($D34/30)*[1]C_Acquisto!AK34</f>
        <v>0</v>
      </c>
      <c r="AL34" s="253">
        <f>+($D34/30)*[1]C_Acquisto!AL34</f>
        <v>0</v>
      </c>
      <c r="AM34" s="253">
        <f>+($D34/30)*[1]C_Acquisto!AM34</f>
        <v>0</v>
      </c>
      <c r="AN34" s="253">
        <f>+($D34/30)*[1]C_Acquisto!AN34</f>
        <v>0</v>
      </c>
      <c r="AO34" s="253">
        <f>+($D34/30)*[1]C_Acquisto!AO34</f>
        <v>0</v>
      </c>
      <c r="AP34" s="253">
        <f>+($D34/30)*[1]C_Acquisto!AP34</f>
        <v>0</v>
      </c>
      <c r="AQ34" s="253">
        <f>+($D34/30)*[1]C_Acquisto!AQ34</f>
        <v>0</v>
      </c>
      <c r="AR34" s="253">
        <f>+($D34/30)*[1]C_Acquisto!AR34</f>
        <v>0</v>
      </c>
      <c r="AS34" s="253">
        <f>+($D34/30)*[1]C_Acquisto!AS34</f>
        <v>0</v>
      </c>
      <c r="AT34" s="253">
        <f>+($D34/30)*[1]C_Acquisto!AT34</f>
        <v>0</v>
      </c>
      <c r="AU34" s="253">
        <f>+($D34/30)*[1]C_Acquisto!AU34</f>
        <v>0</v>
      </c>
      <c r="AV34" s="253">
        <f>+($D34/30)*[1]C_Acquisto!AV34</f>
        <v>0</v>
      </c>
      <c r="AW34" s="253">
        <f>+($D34/30)*[1]C_Acquisto!AW34</f>
        <v>0</v>
      </c>
      <c r="AX34" s="253">
        <f>+($D34/30)*[1]C_Acquisto!AX34</f>
        <v>0</v>
      </c>
      <c r="AY34" s="253">
        <f>+($D34/30)*[1]C_Acquisto!AY34</f>
        <v>0</v>
      </c>
      <c r="AZ34" s="253">
        <f>+($D34/30)*[1]C_Acquisto!AZ34</f>
        <v>0</v>
      </c>
      <c r="BA34" s="253">
        <f>+($D34/30)*[1]C_Acquisto!BA34</f>
        <v>0</v>
      </c>
      <c r="BB34" s="253">
        <f>+($D34/30)*[1]C_Acquisto!BB34</f>
        <v>0</v>
      </c>
      <c r="BC34" s="253">
        <f>+($D34/30)*[1]C_Acquisto!BC34</f>
        <v>0</v>
      </c>
      <c r="BD34" s="253">
        <f>+($D34/30)*[1]C_Acquisto!BD34</f>
        <v>0</v>
      </c>
      <c r="BE34" s="253">
        <f>+($D34/30)*[1]C_Acquisto!BE34</f>
        <v>0</v>
      </c>
      <c r="BF34" s="253">
        <f>+($D34/30)*[1]C_Acquisto!BF34</f>
        <v>0</v>
      </c>
      <c r="BG34" s="253">
        <f>+($D34/30)*[1]C_Acquisto!BG34</f>
        <v>0</v>
      </c>
      <c r="BH34" s="253">
        <f>+($D34/30)*[1]C_Acquisto!BH34</f>
        <v>0</v>
      </c>
      <c r="BI34" s="253">
        <f>+($D34/30)*[1]C_Acquisto!BI34</f>
        <v>0</v>
      </c>
      <c r="BJ34" s="253">
        <f>+($D34/30)*[1]C_Acquisto!BJ34</f>
        <v>0</v>
      </c>
      <c r="BK34" s="253">
        <f>+($D34/30)*[1]C_Acquisto!BK34</f>
        <v>0</v>
      </c>
      <c r="BL34" s="253">
        <f>+($D34/30)*[1]C_Acquisto!BL34</f>
        <v>0</v>
      </c>
      <c r="BM34" s="253">
        <f>+($D34/30)*[1]C_Acquisto!BM34</f>
        <v>0</v>
      </c>
      <c r="BN34" s="253">
        <f>+($D34/30)*[1]C_Acquisto!BN34</f>
        <v>0</v>
      </c>
      <c r="BO34" s="253">
        <f>+($D34/30)*[1]C_Acquisto!BO34</f>
        <v>0</v>
      </c>
      <c r="BP34" s="253">
        <f>+($D34/30)*[1]C_Acquisto!BP34</f>
        <v>0</v>
      </c>
      <c r="BQ34" s="253">
        <f>+($D34/30)*[1]C_Acquisto!BQ34</f>
        <v>0</v>
      </c>
      <c r="BR34" s="253">
        <f>+($D34/30)*[1]C_Acquisto!BR34</f>
        <v>0</v>
      </c>
      <c r="BS34" s="253">
        <f>+($D34/30)*[1]C_Acquisto!BS34</f>
        <v>0</v>
      </c>
      <c r="BT34" s="253">
        <f>+($D34/30)*[1]C_Acquisto!BT34</f>
        <v>0</v>
      </c>
      <c r="BU34" s="253">
        <f>+($D34/30)*[1]C_Acquisto!BU34</f>
        <v>0</v>
      </c>
      <c r="BV34" s="253">
        <f>+($D34/30)*[1]C_Acquisto!BV34</f>
        <v>0</v>
      </c>
      <c r="BW34" s="253">
        <f>+($D34/30)*[1]C_Acquisto!BW34</f>
        <v>0</v>
      </c>
      <c r="BX34" s="253">
        <f>+($D34/30)*[1]C_Acquisto!BX34</f>
        <v>0</v>
      </c>
      <c r="BY34" s="253">
        <f>+($D34/30)*[1]C_Acquisto!BY34</f>
        <v>0</v>
      </c>
      <c r="BZ34" s="253">
        <f>+($D34/30)*[1]C_Acquisto!BZ34</f>
        <v>0</v>
      </c>
      <c r="CA34" s="253">
        <f>+($D34/30)*[1]C_Acquisto!CA34</f>
        <v>0</v>
      </c>
      <c r="CB34" s="253">
        <f>+($D34/30)*[1]C_Acquisto!CB34</f>
        <v>0</v>
      </c>
      <c r="CC34" s="253">
        <f>+($D34/30)*[1]C_Acquisto!CC34</f>
        <v>0</v>
      </c>
      <c r="CD34" s="253">
        <f>+($D34/30)*[1]C_Acquisto!CD34</f>
        <v>0</v>
      </c>
      <c r="CE34" s="253">
        <f>+($D34/30)*[1]C_Acquisto!CE34</f>
        <v>0</v>
      </c>
      <c r="CF34" s="253">
        <f>+($D34/30)*[1]C_Acquisto!CF34</f>
        <v>0</v>
      </c>
      <c r="CG34" s="253">
        <f>+($D34/30)*[1]C_Acquisto!CG34</f>
        <v>0</v>
      </c>
      <c r="CH34" s="253">
        <f>+($D34/30)*[1]C_Acquisto!CH34</f>
        <v>0</v>
      </c>
      <c r="CI34" s="253">
        <f>+($D34/30)*[1]C_Acquisto!CI34</f>
        <v>0</v>
      </c>
      <c r="CJ34" s="253">
        <f>+($D34/30)*[1]C_Acquisto!CJ34</f>
        <v>0</v>
      </c>
      <c r="CK34" s="253">
        <f>+($D34/30)*[1]C_Acquisto!CK34</f>
        <v>0</v>
      </c>
      <c r="CL34" s="253">
        <f>+($D34/30)*[1]C_Acquisto!CL34</f>
        <v>0</v>
      </c>
      <c r="CM34" s="253">
        <f>+($D34/30)*[1]C_Acquisto!CM34</f>
        <v>0</v>
      </c>
      <c r="CN34" s="253">
        <f>+($D34/30)*[1]C_Acquisto!CN34</f>
        <v>0</v>
      </c>
      <c r="CO34" s="253">
        <f>+($D34/30)*[1]C_Acquisto!CO34</f>
        <v>0</v>
      </c>
      <c r="CP34" s="253">
        <f>+($D34/30)*[1]C_Acquisto!CP34</f>
        <v>0</v>
      </c>
      <c r="CQ34" s="253">
        <f>+($D34/30)*[1]C_Acquisto!CQ34</f>
        <v>0</v>
      </c>
      <c r="CR34" s="253">
        <f>+($D34/30)*[1]C_Acquisto!CR34</f>
        <v>0</v>
      </c>
      <c r="CS34" s="253">
        <f>+($D34/30)*[1]C_Acquisto!CS34</f>
        <v>0</v>
      </c>
      <c r="CT34" s="253">
        <f>+($D34/30)*[1]C_Acquisto!CT34</f>
        <v>0</v>
      </c>
      <c r="CU34" s="253">
        <f>+($D34/30)*[1]C_Acquisto!CU34</f>
        <v>0</v>
      </c>
      <c r="CV34" s="253">
        <f>+($D34/30)*[1]C_Acquisto!CV34</f>
        <v>0</v>
      </c>
      <c r="CW34" s="253">
        <f>+($D34/30)*[1]C_Acquisto!CW34</f>
        <v>0</v>
      </c>
      <c r="CX34" s="253">
        <f>+($D34/30)*[1]C_Acquisto!CX34</f>
        <v>0</v>
      </c>
      <c r="CY34" s="253">
        <f>+($D34/30)*[1]C_Acquisto!CY34</f>
        <v>0</v>
      </c>
      <c r="CZ34" s="253">
        <f>+($D34/30)*[1]C_Acquisto!CZ34</f>
        <v>0</v>
      </c>
      <c r="DA34" s="253">
        <f>+($D34/30)*[1]C_Acquisto!DA34</f>
        <v>0</v>
      </c>
      <c r="DB34" s="253">
        <f>+($D34/30)*[1]C_Acquisto!DB34</f>
        <v>0</v>
      </c>
      <c r="DC34" s="253">
        <f>+($D34/30)*[1]C_Acquisto!DC34</f>
        <v>0</v>
      </c>
      <c r="DD34" s="253">
        <f>+($D34/30)*[1]C_Acquisto!DD34</f>
        <v>0</v>
      </c>
      <c r="DE34" s="253">
        <f>+($D34/30)*[1]C_Acquisto!DE34</f>
        <v>0</v>
      </c>
      <c r="DF34" s="253">
        <f>+($D34/30)*[1]C_Acquisto!DF34</f>
        <v>0</v>
      </c>
      <c r="DG34" s="253">
        <f>+($D34/30)*[1]C_Acquisto!DG34</f>
        <v>0</v>
      </c>
      <c r="DH34" s="253">
        <f>+($D34/30)*[1]C_Acquisto!DH34</f>
        <v>0</v>
      </c>
      <c r="DI34" s="253">
        <f>+($D34/30)*[1]C_Acquisto!DI34</f>
        <v>0</v>
      </c>
      <c r="DJ34" s="253">
        <f>+($D34/30)*[1]C_Acquisto!DJ34</f>
        <v>0</v>
      </c>
      <c r="DK34" s="253">
        <f>+($D34/30)*[1]C_Acquisto!DK34</f>
        <v>0</v>
      </c>
      <c r="DL34" s="253">
        <f>+($D34/30)*[1]C_Acquisto!DL34</f>
        <v>0</v>
      </c>
      <c r="DM34" s="253">
        <f>+($D34/30)*[1]C_Acquisto!DM34</f>
        <v>0</v>
      </c>
      <c r="DN34" s="253">
        <f>+($D34/30)*[1]C_Acquisto!DN34</f>
        <v>0</v>
      </c>
      <c r="DO34" s="253">
        <f>+($D34/30)*[1]C_Acquisto!DO34</f>
        <v>0</v>
      </c>
      <c r="DP34" s="253">
        <f>+($D34/30)*[1]C_Acquisto!DP34</f>
        <v>0</v>
      </c>
      <c r="DQ34" s="253">
        <f>+($D34/30)*[1]C_Acquisto!DQ34</f>
        <v>0</v>
      </c>
      <c r="DR34" s="253">
        <f>+($D34/30)*[1]C_Acquisto!DR34</f>
        <v>0</v>
      </c>
      <c r="DS34" s="253">
        <f>+($D34/30)*[1]C_Acquisto!DS34</f>
        <v>0</v>
      </c>
      <c r="DT34" s="253">
        <f>+($D34/30)*[1]C_Acquisto!DT34</f>
        <v>0</v>
      </c>
      <c r="DU34" s="253">
        <f>+($D34/30)*[1]C_Acquisto!DU34</f>
        <v>0</v>
      </c>
      <c r="DV34" s="253">
        <f>+($D34/30)*[1]C_Acquisto!DV34</f>
        <v>0</v>
      </c>
      <c r="DW34" s="253">
        <f>+($D34/30)*[1]C_Acquisto!DW34</f>
        <v>0</v>
      </c>
    </row>
    <row r="35" spans="3:127" ht="15.6" thickTop="1" thickBot="1">
      <c r="C35" s="316" t="str">
        <f>+[1]I_Vendite!C33</f>
        <v>Prodotto/Servizio 30</v>
      </c>
      <c r="D35" s="335">
        <f>+[1]I_Vendite!F33</f>
        <v>0</v>
      </c>
      <c r="H35" s="253">
        <f>+($D35/30)*[1]C_Acquisto!H35</f>
        <v>0</v>
      </c>
      <c r="I35" s="253">
        <f>+($D35/30)*[1]C_Acquisto!I35</f>
        <v>0</v>
      </c>
      <c r="J35" s="253">
        <f>+($D35/30)*[1]C_Acquisto!J35</f>
        <v>0</v>
      </c>
      <c r="K35" s="253">
        <f>+($D35/30)*[1]C_Acquisto!K35</f>
        <v>0</v>
      </c>
      <c r="L35" s="253">
        <f>+($D35/30)*[1]C_Acquisto!L35</f>
        <v>0</v>
      </c>
      <c r="M35" s="253">
        <f>+($D35/30)*[1]C_Acquisto!M35</f>
        <v>0</v>
      </c>
      <c r="N35" s="253">
        <f>+($D35/30)*[1]C_Acquisto!N35</f>
        <v>0</v>
      </c>
      <c r="O35" s="253">
        <f>+($D35/30)*[1]C_Acquisto!O35</f>
        <v>0</v>
      </c>
      <c r="P35" s="253">
        <f>+($D35/30)*[1]C_Acquisto!P35</f>
        <v>0</v>
      </c>
      <c r="Q35" s="253">
        <f>+($D35/30)*[1]C_Acquisto!Q35</f>
        <v>0</v>
      </c>
      <c r="R35" s="253">
        <f>+($D35/30)*[1]C_Acquisto!R35</f>
        <v>0</v>
      </c>
      <c r="S35" s="253">
        <f>+($D35/30)*[1]C_Acquisto!S35</f>
        <v>0</v>
      </c>
      <c r="T35" s="253">
        <f>+($D35/30)*[1]C_Acquisto!T35</f>
        <v>0</v>
      </c>
      <c r="U35" s="253">
        <f>+($D35/30)*[1]C_Acquisto!U35</f>
        <v>0</v>
      </c>
      <c r="V35" s="253">
        <f>+($D35/30)*[1]C_Acquisto!V35</f>
        <v>0</v>
      </c>
      <c r="W35" s="253">
        <f>+($D35/30)*[1]C_Acquisto!W35</f>
        <v>0</v>
      </c>
      <c r="X35" s="253">
        <f>+($D35/30)*[1]C_Acquisto!X35</f>
        <v>0</v>
      </c>
      <c r="Y35" s="253">
        <f>+($D35/30)*[1]C_Acquisto!Y35</f>
        <v>0</v>
      </c>
      <c r="Z35" s="253">
        <f>+($D35/30)*[1]C_Acquisto!Z35</f>
        <v>0</v>
      </c>
      <c r="AA35" s="253">
        <f>+($D35/30)*[1]C_Acquisto!AA35</f>
        <v>0</v>
      </c>
      <c r="AB35" s="253">
        <f>+($D35/30)*[1]C_Acquisto!AB35</f>
        <v>0</v>
      </c>
      <c r="AC35" s="253">
        <f>+($D35/30)*[1]C_Acquisto!AC35</f>
        <v>0</v>
      </c>
      <c r="AD35" s="253">
        <f>+($D35/30)*[1]C_Acquisto!AD35</f>
        <v>0</v>
      </c>
      <c r="AE35" s="253">
        <f>+($D35/30)*[1]C_Acquisto!AE35</f>
        <v>0</v>
      </c>
      <c r="AF35" s="253">
        <f>+($D35/30)*[1]C_Acquisto!AF35</f>
        <v>0</v>
      </c>
      <c r="AG35" s="253">
        <f>+($D35/30)*[1]C_Acquisto!AG35</f>
        <v>0</v>
      </c>
      <c r="AH35" s="253">
        <f>+($D35/30)*[1]C_Acquisto!AH35</f>
        <v>0</v>
      </c>
      <c r="AI35" s="253">
        <f>+($D35/30)*[1]C_Acquisto!AI35</f>
        <v>0</v>
      </c>
      <c r="AJ35" s="253">
        <f>+($D35/30)*[1]C_Acquisto!AJ35</f>
        <v>0</v>
      </c>
      <c r="AK35" s="253">
        <f>+($D35/30)*[1]C_Acquisto!AK35</f>
        <v>0</v>
      </c>
      <c r="AL35" s="253">
        <f>+($D35/30)*[1]C_Acquisto!AL35</f>
        <v>0</v>
      </c>
      <c r="AM35" s="253">
        <f>+($D35/30)*[1]C_Acquisto!AM35</f>
        <v>0</v>
      </c>
      <c r="AN35" s="253">
        <f>+($D35/30)*[1]C_Acquisto!AN35</f>
        <v>0</v>
      </c>
      <c r="AO35" s="253">
        <f>+($D35/30)*[1]C_Acquisto!AO35</f>
        <v>0</v>
      </c>
      <c r="AP35" s="253">
        <f>+($D35/30)*[1]C_Acquisto!AP35</f>
        <v>0</v>
      </c>
      <c r="AQ35" s="253">
        <f>+($D35/30)*[1]C_Acquisto!AQ35</f>
        <v>0</v>
      </c>
      <c r="AR35" s="253">
        <f>+($D35/30)*[1]C_Acquisto!AR35</f>
        <v>0</v>
      </c>
      <c r="AS35" s="253">
        <f>+($D35/30)*[1]C_Acquisto!AS35</f>
        <v>0</v>
      </c>
      <c r="AT35" s="253">
        <f>+($D35/30)*[1]C_Acquisto!AT35</f>
        <v>0</v>
      </c>
      <c r="AU35" s="253">
        <f>+($D35/30)*[1]C_Acquisto!AU35</f>
        <v>0</v>
      </c>
      <c r="AV35" s="253">
        <f>+($D35/30)*[1]C_Acquisto!AV35</f>
        <v>0</v>
      </c>
      <c r="AW35" s="253">
        <f>+($D35/30)*[1]C_Acquisto!AW35</f>
        <v>0</v>
      </c>
      <c r="AX35" s="253">
        <f>+($D35/30)*[1]C_Acquisto!AX35</f>
        <v>0</v>
      </c>
      <c r="AY35" s="253">
        <f>+($D35/30)*[1]C_Acquisto!AY35</f>
        <v>0</v>
      </c>
      <c r="AZ35" s="253">
        <f>+($D35/30)*[1]C_Acquisto!AZ35</f>
        <v>0</v>
      </c>
      <c r="BA35" s="253">
        <f>+($D35/30)*[1]C_Acquisto!BA35</f>
        <v>0</v>
      </c>
      <c r="BB35" s="253">
        <f>+($D35/30)*[1]C_Acquisto!BB35</f>
        <v>0</v>
      </c>
      <c r="BC35" s="253">
        <f>+($D35/30)*[1]C_Acquisto!BC35</f>
        <v>0</v>
      </c>
      <c r="BD35" s="253">
        <f>+($D35/30)*[1]C_Acquisto!BD35</f>
        <v>0</v>
      </c>
      <c r="BE35" s="253">
        <f>+($D35/30)*[1]C_Acquisto!BE35</f>
        <v>0</v>
      </c>
      <c r="BF35" s="253">
        <f>+($D35/30)*[1]C_Acquisto!BF35</f>
        <v>0</v>
      </c>
      <c r="BG35" s="253">
        <f>+($D35/30)*[1]C_Acquisto!BG35</f>
        <v>0</v>
      </c>
      <c r="BH35" s="253">
        <f>+($D35/30)*[1]C_Acquisto!BH35</f>
        <v>0</v>
      </c>
      <c r="BI35" s="253">
        <f>+($D35/30)*[1]C_Acquisto!BI35</f>
        <v>0</v>
      </c>
      <c r="BJ35" s="253">
        <f>+($D35/30)*[1]C_Acquisto!BJ35</f>
        <v>0</v>
      </c>
      <c r="BK35" s="253">
        <f>+($D35/30)*[1]C_Acquisto!BK35</f>
        <v>0</v>
      </c>
      <c r="BL35" s="253">
        <f>+($D35/30)*[1]C_Acquisto!BL35</f>
        <v>0</v>
      </c>
      <c r="BM35" s="253">
        <f>+($D35/30)*[1]C_Acquisto!BM35</f>
        <v>0</v>
      </c>
      <c r="BN35" s="253">
        <f>+($D35/30)*[1]C_Acquisto!BN35</f>
        <v>0</v>
      </c>
      <c r="BO35" s="253">
        <f>+($D35/30)*[1]C_Acquisto!BO35</f>
        <v>0</v>
      </c>
      <c r="BP35" s="253">
        <f>+($D35/30)*[1]C_Acquisto!BP35</f>
        <v>0</v>
      </c>
      <c r="BQ35" s="253">
        <f>+($D35/30)*[1]C_Acquisto!BQ35</f>
        <v>0</v>
      </c>
      <c r="BR35" s="253">
        <f>+($D35/30)*[1]C_Acquisto!BR35</f>
        <v>0</v>
      </c>
      <c r="BS35" s="253">
        <f>+($D35/30)*[1]C_Acquisto!BS35</f>
        <v>0</v>
      </c>
      <c r="BT35" s="253">
        <f>+($D35/30)*[1]C_Acquisto!BT35</f>
        <v>0</v>
      </c>
      <c r="BU35" s="253">
        <f>+($D35/30)*[1]C_Acquisto!BU35</f>
        <v>0</v>
      </c>
      <c r="BV35" s="253">
        <f>+($D35/30)*[1]C_Acquisto!BV35</f>
        <v>0</v>
      </c>
      <c r="BW35" s="253">
        <f>+($D35/30)*[1]C_Acquisto!BW35</f>
        <v>0</v>
      </c>
      <c r="BX35" s="253">
        <f>+($D35/30)*[1]C_Acquisto!BX35</f>
        <v>0</v>
      </c>
      <c r="BY35" s="253">
        <f>+($D35/30)*[1]C_Acquisto!BY35</f>
        <v>0</v>
      </c>
      <c r="BZ35" s="253">
        <f>+($D35/30)*[1]C_Acquisto!BZ35</f>
        <v>0</v>
      </c>
      <c r="CA35" s="253">
        <f>+($D35/30)*[1]C_Acquisto!CA35</f>
        <v>0</v>
      </c>
      <c r="CB35" s="253">
        <f>+($D35/30)*[1]C_Acquisto!CB35</f>
        <v>0</v>
      </c>
      <c r="CC35" s="253">
        <f>+($D35/30)*[1]C_Acquisto!CC35</f>
        <v>0</v>
      </c>
      <c r="CD35" s="253">
        <f>+($D35/30)*[1]C_Acquisto!CD35</f>
        <v>0</v>
      </c>
      <c r="CE35" s="253">
        <f>+($D35/30)*[1]C_Acquisto!CE35</f>
        <v>0</v>
      </c>
      <c r="CF35" s="253">
        <f>+($D35/30)*[1]C_Acquisto!CF35</f>
        <v>0</v>
      </c>
      <c r="CG35" s="253">
        <f>+($D35/30)*[1]C_Acquisto!CG35</f>
        <v>0</v>
      </c>
      <c r="CH35" s="253">
        <f>+($D35/30)*[1]C_Acquisto!CH35</f>
        <v>0</v>
      </c>
      <c r="CI35" s="253">
        <f>+($D35/30)*[1]C_Acquisto!CI35</f>
        <v>0</v>
      </c>
      <c r="CJ35" s="253">
        <f>+($D35/30)*[1]C_Acquisto!CJ35</f>
        <v>0</v>
      </c>
      <c r="CK35" s="253">
        <f>+($D35/30)*[1]C_Acquisto!CK35</f>
        <v>0</v>
      </c>
      <c r="CL35" s="253">
        <f>+($D35/30)*[1]C_Acquisto!CL35</f>
        <v>0</v>
      </c>
      <c r="CM35" s="253">
        <f>+($D35/30)*[1]C_Acquisto!CM35</f>
        <v>0</v>
      </c>
      <c r="CN35" s="253">
        <f>+($D35/30)*[1]C_Acquisto!CN35</f>
        <v>0</v>
      </c>
      <c r="CO35" s="253">
        <f>+($D35/30)*[1]C_Acquisto!CO35</f>
        <v>0</v>
      </c>
      <c r="CP35" s="253">
        <f>+($D35/30)*[1]C_Acquisto!CP35</f>
        <v>0</v>
      </c>
      <c r="CQ35" s="253">
        <f>+($D35/30)*[1]C_Acquisto!CQ35</f>
        <v>0</v>
      </c>
      <c r="CR35" s="253">
        <f>+($D35/30)*[1]C_Acquisto!CR35</f>
        <v>0</v>
      </c>
      <c r="CS35" s="253">
        <f>+($D35/30)*[1]C_Acquisto!CS35</f>
        <v>0</v>
      </c>
      <c r="CT35" s="253">
        <f>+($D35/30)*[1]C_Acquisto!CT35</f>
        <v>0</v>
      </c>
      <c r="CU35" s="253">
        <f>+($D35/30)*[1]C_Acquisto!CU35</f>
        <v>0</v>
      </c>
      <c r="CV35" s="253">
        <f>+($D35/30)*[1]C_Acquisto!CV35</f>
        <v>0</v>
      </c>
      <c r="CW35" s="253">
        <f>+($D35/30)*[1]C_Acquisto!CW35</f>
        <v>0</v>
      </c>
      <c r="CX35" s="253">
        <f>+($D35/30)*[1]C_Acquisto!CX35</f>
        <v>0</v>
      </c>
      <c r="CY35" s="253">
        <f>+($D35/30)*[1]C_Acquisto!CY35</f>
        <v>0</v>
      </c>
      <c r="CZ35" s="253">
        <f>+($D35/30)*[1]C_Acquisto!CZ35</f>
        <v>0</v>
      </c>
      <c r="DA35" s="253">
        <f>+($D35/30)*[1]C_Acquisto!DA35</f>
        <v>0</v>
      </c>
      <c r="DB35" s="253">
        <f>+($D35/30)*[1]C_Acquisto!DB35</f>
        <v>0</v>
      </c>
      <c r="DC35" s="253">
        <f>+($D35/30)*[1]C_Acquisto!DC35</f>
        <v>0</v>
      </c>
      <c r="DD35" s="253">
        <f>+($D35/30)*[1]C_Acquisto!DD35</f>
        <v>0</v>
      </c>
      <c r="DE35" s="253">
        <f>+($D35/30)*[1]C_Acquisto!DE35</f>
        <v>0</v>
      </c>
      <c r="DF35" s="253">
        <f>+($D35/30)*[1]C_Acquisto!DF35</f>
        <v>0</v>
      </c>
      <c r="DG35" s="253">
        <f>+($D35/30)*[1]C_Acquisto!DG35</f>
        <v>0</v>
      </c>
      <c r="DH35" s="253">
        <f>+($D35/30)*[1]C_Acquisto!DH35</f>
        <v>0</v>
      </c>
      <c r="DI35" s="253">
        <f>+($D35/30)*[1]C_Acquisto!DI35</f>
        <v>0</v>
      </c>
      <c r="DJ35" s="253">
        <f>+($D35/30)*[1]C_Acquisto!DJ35</f>
        <v>0</v>
      </c>
      <c r="DK35" s="253">
        <f>+($D35/30)*[1]C_Acquisto!DK35</f>
        <v>0</v>
      </c>
      <c r="DL35" s="253">
        <f>+($D35/30)*[1]C_Acquisto!DL35</f>
        <v>0</v>
      </c>
      <c r="DM35" s="253">
        <f>+($D35/30)*[1]C_Acquisto!DM35</f>
        <v>0</v>
      </c>
      <c r="DN35" s="253">
        <f>+($D35/30)*[1]C_Acquisto!DN35</f>
        <v>0</v>
      </c>
      <c r="DO35" s="253">
        <f>+($D35/30)*[1]C_Acquisto!DO35</f>
        <v>0</v>
      </c>
      <c r="DP35" s="253">
        <f>+($D35/30)*[1]C_Acquisto!DP35</f>
        <v>0</v>
      </c>
      <c r="DQ35" s="253">
        <f>+($D35/30)*[1]C_Acquisto!DQ35</f>
        <v>0</v>
      </c>
      <c r="DR35" s="253">
        <f>+($D35/30)*[1]C_Acquisto!DR35</f>
        <v>0</v>
      </c>
      <c r="DS35" s="253">
        <f>+($D35/30)*[1]C_Acquisto!DS35</f>
        <v>0</v>
      </c>
      <c r="DT35" s="253">
        <f>+($D35/30)*[1]C_Acquisto!DT35</f>
        <v>0</v>
      </c>
      <c r="DU35" s="253">
        <f>+($D35/30)*[1]C_Acquisto!DU35</f>
        <v>0</v>
      </c>
      <c r="DV35" s="253">
        <f>+($D35/30)*[1]C_Acquisto!DV35</f>
        <v>0</v>
      </c>
      <c r="DW35" s="253">
        <f>+($D35/30)*[1]C_Acquisto!DW35</f>
        <v>0</v>
      </c>
    </row>
    <row r="36" spans="3:127" ht="15" thickTop="1">
      <c r="G36" s="14" t="s">
        <v>613</v>
      </c>
      <c r="H36" s="333">
        <f>SUM(H6:H35)</f>
        <v>0</v>
      </c>
      <c r="I36" s="333">
        <f t="shared" ref="I36:BT36" si="0">SUM(I6:I35)</f>
        <v>0</v>
      </c>
      <c r="J36" s="333">
        <f t="shared" si="0"/>
        <v>0</v>
      </c>
      <c r="K36" s="333">
        <f t="shared" si="0"/>
        <v>0</v>
      </c>
      <c r="L36" s="333">
        <f t="shared" si="0"/>
        <v>0</v>
      </c>
      <c r="M36" s="333">
        <f t="shared" si="0"/>
        <v>0</v>
      </c>
      <c r="N36" s="333">
        <f t="shared" si="0"/>
        <v>0</v>
      </c>
      <c r="O36" s="333">
        <f t="shared" si="0"/>
        <v>0</v>
      </c>
      <c r="P36" s="333">
        <f t="shared" si="0"/>
        <v>0</v>
      </c>
      <c r="Q36" s="333">
        <f t="shared" si="0"/>
        <v>0</v>
      </c>
      <c r="R36" s="333">
        <f t="shared" si="0"/>
        <v>0</v>
      </c>
      <c r="S36" s="333">
        <f t="shared" si="0"/>
        <v>0</v>
      </c>
      <c r="T36" s="333">
        <f t="shared" si="0"/>
        <v>0</v>
      </c>
      <c r="U36" s="333">
        <f t="shared" si="0"/>
        <v>0</v>
      </c>
      <c r="V36" s="333">
        <f t="shared" si="0"/>
        <v>0</v>
      </c>
      <c r="W36" s="333">
        <f t="shared" si="0"/>
        <v>0</v>
      </c>
      <c r="X36" s="333">
        <f t="shared" si="0"/>
        <v>0</v>
      </c>
      <c r="Y36" s="333">
        <f t="shared" si="0"/>
        <v>0</v>
      </c>
      <c r="Z36" s="333">
        <f t="shared" si="0"/>
        <v>0</v>
      </c>
      <c r="AA36" s="333">
        <f t="shared" si="0"/>
        <v>0</v>
      </c>
      <c r="AB36" s="333">
        <f t="shared" si="0"/>
        <v>0</v>
      </c>
      <c r="AC36" s="333">
        <f t="shared" si="0"/>
        <v>0</v>
      </c>
      <c r="AD36" s="333">
        <f t="shared" si="0"/>
        <v>0</v>
      </c>
      <c r="AE36" s="333">
        <f t="shared" si="0"/>
        <v>0</v>
      </c>
      <c r="AF36" s="333">
        <f t="shared" si="0"/>
        <v>0</v>
      </c>
      <c r="AG36" s="333">
        <f t="shared" si="0"/>
        <v>0</v>
      </c>
      <c r="AH36" s="333">
        <f t="shared" si="0"/>
        <v>0</v>
      </c>
      <c r="AI36" s="333">
        <f t="shared" si="0"/>
        <v>0</v>
      </c>
      <c r="AJ36" s="333">
        <f t="shared" si="0"/>
        <v>0</v>
      </c>
      <c r="AK36" s="333">
        <f t="shared" si="0"/>
        <v>0</v>
      </c>
      <c r="AL36" s="333">
        <f t="shared" si="0"/>
        <v>0</v>
      </c>
      <c r="AM36" s="333">
        <f t="shared" si="0"/>
        <v>0</v>
      </c>
      <c r="AN36" s="333">
        <f t="shared" si="0"/>
        <v>0</v>
      </c>
      <c r="AO36" s="333">
        <f t="shared" si="0"/>
        <v>0</v>
      </c>
      <c r="AP36" s="333">
        <f t="shared" si="0"/>
        <v>0</v>
      </c>
      <c r="AQ36" s="333">
        <f t="shared" si="0"/>
        <v>0</v>
      </c>
      <c r="AR36" s="333">
        <f t="shared" si="0"/>
        <v>0</v>
      </c>
      <c r="AS36" s="333">
        <f t="shared" si="0"/>
        <v>0</v>
      </c>
      <c r="AT36" s="333">
        <f t="shared" si="0"/>
        <v>0</v>
      </c>
      <c r="AU36" s="333">
        <f t="shared" si="0"/>
        <v>0</v>
      </c>
      <c r="AV36" s="333">
        <f t="shared" si="0"/>
        <v>0</v>
      </c>
      <c r="AW36" s="333">
        <f t="shared" si="0"/>
        <v>0</v>
      </c>
      <c r="AX36" s="333">
        <f t="shared" si="0"/>
        <v>0</v>
      </c>
      <c r="AY36" s="333">
        <f t="shared" si="0"/>
        <v>0</v>
      </c>
      <c r="AZ36" s="333">
        <f t="shared" si="0"/>
        <v>0</v>
      </c>
      <c r="BA36" s="333">
        <f t="shared" si="0"/>
        <v>0</v>
      </c>
      <c r="BB36" s="333">
        <f t="shared" si="0"/>
        <v>0</v>
      </c>
      <c r="BC36" s="333">
        <f t="shared" si="0"/>
        <v>0</v>
      </c>
      <c r="BD36" s="333">
        <f t="shared" si="0"/>
        <v>0</v>
      </c>
      <c r="BE36" s="333">
        <f t="shared" si="0"/>
        <v>0</v>
      </c>
      <c r="BF36" s="333">
        <f t="shared" si="0"/>
        <v>0</v>
      </c>
      <c r="BG36" s="333">
        <f t="shared" si="0"/>
        <v>0</v>
      </c>
      <c r="BH36" s="333">
        <f t="shared" si="0"/>
        <v>0</v>
      </c>
      <c r="BI36" s="333">
        <f t="shared" si="0"/>
        <v>0</v>
      </c>
      <c r="BJ36" s="333">
        <f t="shared" si="0"/>
        <v>0</v>
      </c>
      <c r="BK36" s="333">
        <f t="shared" si="0"/>
        <v>0</v>
      </c>
      <c r="BL36" s="333">
        <f t="shared" si="0"/>
        <v>0</v>
      </c>
      <c r="BM36" s="333">
        <f t="shared" si="0"/>
        <v>0</v>
      </c>
      <c r="BN36" s="333">
        <f t="shared" si="0"/>
        <v>0</v>
      </c>
      <c r="BO36" s="333">
        <f t="shared" si="0"/>
        <v>0</v>
      </c>
      <c r="BP36" s="333">
        <f t="shared" si="0"/>
        <v>0</v>
      </c>
      <c r="BQ36" s="333">
        <f t="shared" si="0"/>
        <v>0</v>
      </c>
      <c r="BR36" s="333">
        <f t="shared" si="0"/>
        <v>0</v>
      </c>
      <c r="BS36" s="333">
        <f t="shared" si="0"/>
        <v>0</v>
      </c>
      <c r="BT36" s="333">
        <f t="shared" si="0"/>
        <v>0</v>
      </c>
      <c r="BU36" s="333">
        <f t="shared" ref="BU36:DW36" si="1">SUM(BU6:BU35)</f>
        <v>0</v>
      </c>
      <c r="BV36" s="333">
        <f t="shared" si="1"/>
        <v>0</v>
      </c>
      <c r="BW36" s="333">
        <f t="shared" si="1"/>
        <v>0</v>
      </c>
      <c r="BX36" s="333">
        <f t="shared" si="1"/>
        <v>0</v>
      </c>
      <c r="BY36" s="333">
        <f t="shared" si="1"/>
        <v>0</v>
      </c>
      <c r="BZ36" s="333">
        <f t="shared" si="1"/>
        <v>0</v>
      </c>
      <c r="CA36" s="333">
        <f t="shared" si="1"/>
        <v>0</v>
      </c>
      <c r="CB36" s="333">
        <f t="shared" si="1"/>
        <v>0</v>
      </c>
      <c r="CC36" s="333">
        <f t="shared" si="1"/>
        <v>0</v>
      </c>
      <c r="CD36" s="333">
        <f t="shared" si="1"/>
        <v>0</v>
      </c>
      <c r="CE36" s="333">
        <f t="shared" si="1"/>
        <v>0</v>
      </c>
      <c r="CF36" s="333">
        <f t="shared" si="1"/>
        <v>0</v>
      </c>
      <c r="CG36" s="333">
        <f t="shared" si="1"/>
        <v>0</v>
      </c>
      <c r="CH36" s="333">
        <f t="shared" si="1"/>
        <v>0</v>
      </c>
      <c r="CI36" s="333">
        <f t="shared" si="1"/>
        <v>0</v>
      </c>
      <c r="CJ36" s="333">
        <f t="shared" si="1"/>
        <v>0</v>
      </c>
      <c r="CK36" s="333">
        <f t="shared" si="1"/>
        <v>0</v>
      </c>
      <c r="CL36" s="333">
        <f t="shared" si="1"/>
        <v>0</v>
      </c>
      <c r="CM36" s="333">
        <f t="shared" si="1"/>
        <v>0</v>
      </c>
      <c r="CN36" s="333">
        <f t="shared" si="1"/>
        <v>0</v>
      </c>
      <c r="CO36" s="333">
        <f t="shared" si="1"/>
        <v>0</v>
      </c>
      <c r="CP36" s="333">
        <f t="shared" si="1"/>
        <v>0</v>
      </c>
      <c r="CQ36" s="333">
        <f t="shared" si="1"/>
        <v>0</v>
      </c>
      <c r="CR36" s="333">
        <f t="shared" si="1"/>
        <v>0</v>
      </c>
      <c r="CS36" s="333">
        <f t="shared" si="1"/>
        <v>0</v>
      </c>
      <c r="CT36" s="333">
        <f t="shared" si="1"/>
        <v>0</v>
      </c>
      <c r="CU36" s="333">
        <f t="shared" si="1"/>
        <v>0</v>
      </c>
      <c r="CV36" s="333">
        <f t="shared" si="1"/>
        <v>0</v>
      </c>
      <c r="CW36" s="333">
        <f t="shared" si="1"/>
        <v>0</v>
      </c>
      <c r="CX36" s="333">
        <f t="shared" si="1"/>
        <v>0</v>
      </c>
      <c r="CY36" s="333">
        <f t="shared" si="1"/>
        <v>0</v>
      </c>
      <c r="CZ36" s="333">
        <f t="shared" si="1"/>
        <v>0</v>
      </c>
      <c r="DA36" s="333">
        <f t="shared" si="1"/>
        <v>0</v>
      </c>
      <c r="DB36" s="333">
        <f t="shared" si="1"/>
        <v>0</v>
      </c>
      <c r="DC36" s="333">
        <f t="shared" si="1"/>
        <v>0</v>
      </c>
      <c r="DD36" s="333">
        <f t="shared" si="1"/>
        <v>0</v>
      </c>
      <c r="DE36" s="333">
        <f t="shared" si="1"/>
        <v>0</v>
      </c>
      <c r="DF36" s="333">
        <f t="shared" si="1"/>
        <v>0</v>
      </c>
      <c r="DG36" s="333">
        <f t="shared" si="1"/>
        <v>0</v>
      </c>
      <c r="DH36" s="333">
        <f t="shared" si="1"/>
        <v>0</v>
      </c>
      <c r="DI36" s="333">
        <f t="shared" si="1"/>
        <v>0</v>
      </c>
      <c r="DJ36" s="333">
        <f t="shared" si="1"/>
        <v>0</v>
      </c>
      <c r="DK36" s="333">
        <f t="shared" si="1"/>
        <v>0</v>
      </c>
      <c r="DL36" s="333">
        <f t="shared" si="1"/>
        <v>0</v>
      </c>
      <c r="DM36" s="333">
        <f t="shared" si="1"/>
        <v>0</v>
      </c>
      <c r="DN36" s="333">
        <f t="shared" si="1"/>
        <v>0</v>
      </c>
      <c r="DO36" s="333">
        <f t="shared" si="1"/>
        <v>0</v>
      </c>
      <c r="DP36" s="333">
        <f t="shared" si="1"/>
        <v>0</v>
      </c>
      <c r="DQ36" s="333">
        <f t="shared" si="1"/>
        <v>0</v>
      </c>
      <c r="DR36" s="333">
        <f t="shared" si="1"/>
        <v>0</v>
      </c>
      <c r="DS36" s="333">
        <f t="shared" si="1"/>
        <v>0</v>
      </c>
      <c r="DT36" s="333">
        <f t="shared" si="1"/>
        <v>0</v>
      </c>
      <c r="DU36" s="333">
        <f t="shared" si="1"/>
        <v>0</v>
      </c>
      <c r="DV36" s="333">
        <f t="shared" si="1"/>
        <v>0</v>
      </c>
      <c r="DW36" s="333">
        <f t="shared" si="1"/>
        <v>0</v>
      </c>
    </row>
  </sheetData>
  <hyperlinks>
    <hyperlink ref="C1" location="Input!A1" display="MENU" xr:uid="{6840F04F-B06E-4A16-B07B-4B4535956610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8D08-3D1A-41BD-A497-FCFD90028648}">
  <dimension ref="A1:DW132"/>
  <sheetViews>
    <sheetView view="pageLayout" topLeftCell="A2" zoomScaleNormal="100" workbookViewId="0">
      <selection activeCell="H9" sqref="H9"/>
    </sheetView>
  </sheetViews>
  <sheetFormatPr defaultRowHeight="14.4"/>
  <cols>
    <col min="2" max="2" width="17.21875" customWidth="1"/>
    <col min="3" max="3" width="19.109375" customWidth="1"/>
    <col min="4" max="5" width="17" customWidth="1"/>
    <col min="6" max="6" width="10.5546875" customWidth="1"/>
  </cols>
  <sheetData>
    <row r="1" spans="1:127" ht="18">
      <c r="A1" s="21" t="s">
        <v>628</v>
      </c>
      <c r="C1" s="12" t="s">
        <v>40</v>
      </c>
    </row>
    <row r="4" spans="1:127" ht="21">
      <c r="C4" s="32" t="s">
        <v>9</v>
      </c>
      <c r="G4" s="336" t="str">
        <f>+[1]Vendite!F5</f>
        <v>anno</v>
      </c>
      <c r="H4" s="199">
        <f>+[1]Vendite!G5</f>
        <v>2019</v>
      </c>
      <c r="I4" s="199">
        <f>+[1]Vendite!H5</f>
        <v>2019</v>
      </c>
      <c r="J4" s="199">
        <f>+[1]Vendite!I5</f>
        <v>2019</v>
      </c>
      <c r="K4" s="199">
        <f>+[1]Vendite!J5</f>
        <v>2019</v>
      </c>
      <c r="L4" s="199">
        <f>+[1]Vendite!K5</f>
        <v>2019</v>
      </c>
      <c r="M4" s="199">
        <f>+[1]Vendite!L5</f>
        <v>2019</v>
      </c>
      <c r="N4" s="199">
        <f>+[1]Vendite!M5</f>
        <v>2019</v>
      </c>
      <c r="O4" s="199">
        <f>+[1]Vendite!N5</f>
        <v>2019</v>
      </c>
      <c r="P4" s="199">
        <f>+[1]Vendite!O5</f>
        <v>2019</v>
      </c>
      <c r="Q4" s="199">
        <f>+[1]Vendite!P5</f>
        <v>2019</v>
      </c>
      <c r="R4" s="199">
        <f>+[1]Vendite!Q5</f>
        <v>2019</v>
      </c>
      <c r="S4" s="199">
        <f>+[1]Vendite!R5</f>
        <v>2019</v>
      </c>
      <c r="T4" s="199">
        <f>+[1]Vendite!S5</f>
        <v>2020</v>
      </c>
      <c r="U4" s="199">
        <f>+[1]Vendite!T5</f>
        <v>2020</v>
      </c>
      <c r="V4" s="199">
        <f>+[1]Vendite!U5</f>
        <v>2020</v>
      </c>
      <c r="W4" s="199">
        <f>+[1]Vendite!V5</f>
        <v>2020</v>
      </c>
      <c r="X4" s="199">
        <f>+[1]Vendite!W5</f>
        <v>2020</v>
      </c>
      <c r="Y4" s="199">
        <f>+[1]Vendite!X5</f>
        <v>2020</v>
      </c>
      <c r="Z4" s="199">
        <f>+[1]Vendite!Y5</f>
        <v>2020</v>
      </c>
      <c r="AA4" s="199">
        <f>+[1]Vendite!Z5</f>
        <v>2020</v>
      </c>
      <c r="AB4" s="199">
        <f>+[1]Vendite!AA5</f>
        <v>2020</v>
      </c>
      <c r="AC4" s="199">
        <f>+[1]Vendite!AB5</f>
        <v>2020</v>
      </c>
      <c r="AD4" s="199">
        <f>+[1]Vendite!AC5</f>
        <v>2020</v>
      </c>
      <c r="AE4" s="199">
        <f>+[1]Vendite!AD5</f>
        <v>2020</v>
      </c>
      <c r="AF4" s="199">
        <f>+[1]Vendite!AE5</f>
        <v>2021</v>
      </c>
      <c r="AG4" s="199">
        <f>+[1]Vendite!AF5</f>
        <v>2021</v>
      </c>
      <c r="AH4" s="199">
        <f>+[1]Vendite!AG5</f>
        <v>2021</v>
      </c>
      <c r="AI4" s="199">
        <f>+[1]Vendite!AH5</f>
        <v>2021</v>
      </c>
      <c r="AJ4" s="199">
        <f>+[1]Vendite!AI5</f>
        <v>2021</v>
      </c>
      <c r="AK4" s="199">
        <f>+[1]Vendite!AJ5</f>
        <v>2021</v>
      </c>
      <c r="AL4" s="199">
        <f>+[1]Vendite!AK5</f>
        <v>2021</v>
      </c>
      <c r="AM4" s="199">
        <f>+[1]Vendite!AL5</f>
        <v>2021</v>
      </c>
      <c r="AN4" s="199">
        <f>+[1]Vendite!AM5</f>
        <v>2021</v>
      </c>
      <c r="AO4" s="199">
        <f>+[1]Vendite!AN5</f>
        <v>2021</v>
      </c>
      <c r="AP4" s="199">
        <f>+[1]Vendite!AO5</f>
        <v>2021</v>
      </c>
      <c r="AQ4" s="199">
        <f>+[1]Vendite!AP5</f>
        <v>2021</v>
      </c>
      <c r="AR4" s="199">
        <f>+[1]Vendite!AQ5</f>
        <v>2022</v>
      </c>
      <c r="AS4" s="199">
        <f>+[1]Vendite!AR5</f>
        <v>2022</v>
      </c>
      <c r="AT4" s="199">
        <f>+[1]Vendite!AS5</f>
        <v>2022</v>
      </c>
      <c r="AU4" s="199">
        <f>+[1]Vendite!AT5</f>
        <v>2022</v>
      </c>
      <c r="AV4" s="199">
        <f>+[1]Vendite!AU5</f>
        <v>2022</v>
      </c>
      <c r="AW4" s="199">
        <f>+[1]Vendite!AV5</f>
        <v>2022</v>
      </c>
      <c r="AX4" s="199">
        <f>+[1]Vendite!AW5</f>
        <v>2022</v>
      </c>
      <c r="AY4" s="199">
        <f>+[1]Vendite!AX5</f>
        <v>2022</v>
      </c>
      <c r="AZ4" s="199">
        <f>+[1]Vendite!AY5</f>
        <v>2022</v>
      </c>
      <c r="BA4" s="199">
        <f>+[1]Vendite!AZ5</f>
        <v>2022</v>
      </c>
      <c r="BB4" s="199">
        <f>+[1]Vendite!BA5</f>
        <v>2022</v>
      </c>
      <c r="BC4" s="199">
        <f>+[1]Vendite!BB5</f>
        <v>2022</v>
      </c>
      <c r="BD4" s="199">
        <f>+[1]Vendite!BC5</f>
        <v>2023</v>
      </c>
      <c r="BE4" s="199">
        <f>+[1]Vendite!BD5</f>
        <v>2023</v>
      </c>
      <c r="BF4" s="199">
        <f>+[1]Vendite!BE5</f>
        <v>2023</v>
      </c>
      <c r="BG4" s="199">
        <f>+[1]Vendite!BF5</f>
        <v>2023</v>
      </c>
      <c r="BH4" s="199">
        <f>+[1]Vendite!BG5</f>
        <v>2023</v>
      </c>
      <c r="BI4" s="199">
        <f>+[1]Vendite!BH5</f>
        <v>2023</v>
      </c>
      <c r="BJ4" s="199">
        <f>+[1]Vendite!BI5</f>
        <v>2023</v>
      </c>
      <c r="BK4" s="199">
        <f>+[1]Vendite!BJ5</f>
        <v>2023</v>
      </c>
      <c r="BL4" s="199">
        <f>+[1]Vendite!BK5</f>
        <v>2023</v>
      </c>
      <c r="BM4" s="199">
        <f>+[1]Vendite!BL5</f>
        <v>2023</v>
      </c>
      <c r="BN4" s="199">
        <f>+[1]Vendite!BM5</f>
        <v>2023</v>
      </c>
      <c r="BO4" s="199">
        <f>+[1]Vendite!BN5</f>
        <v>2023</v>
      </c>
      <c r="BP4" s="199">
        <f>+[1]Vendite!BO5</f>
        <v>2024</v>
      </c>
      <c r="BQ4" s="199">
        <f>+[1]Vendite!BP5</f>
        <v>2024</v>
      </c>
      <c r="BR4" s="199">
        <f>+[1]Vendite!BQ5</f>
        <v>2024</v>
      </c>
      <c r="BS4" s="199">
        <f>+[1]Vendite!BR5</f>
        <v>2024</v>
      </c>
      <c r="BT4" s="199">
        <f>+[1]Vendite!BS5</f>
        <v>2024</v>
      </c>
      <c r="BU4" s="199">
        <f>+[1]Vendite!BT5</f>
        <v>2024</v>
      </c>
      <c r="BV4" s="199">
        <f>+[1]Vendite!BU5</f>
        <v>2024</v>
      </c>
      <c r="BW4" s="199">
        <f>+[1]Vendite!BV5</f>
        <v>2024</v>
      </c>
      <c r="BX4" s="199">
        <f>+[1]Vendite!BW5</f>
        <v>2024</v>
      </c>
      <c r="BY4" s="199">
        <f>+[1]Vendite!BX5</f>
        <v>2024</v>
      </c>
      <c r="BZ4" s="199">
        <f>+[1]Vendite!BY5</f>
        <v>2024</v>
      </c>
      <c r="CA4" s="199">
        <f>+[1]Vendite!BZ5</f>
        <v>2024</v>
      </c>
      <c r="CB4" s="199">
        <f>+[1]Vendite!CA5</f>
        <v>2025</v>
      </c>
      <c r="CC4" s="199">
        <f>+[1]Vendite!CB5</f>
        <v>2025</v>
      </c>
      <c r="CD4" s="199">
        <f>+[1]Vendite!CC5</f>
        <v>2025</v>
      </c>
      <c r="CE4" s="199">
        <f>+[1]Vendite!CD5</f>
        <v>2025</v>
      </c>
      <c r="CF4" s="199">
        <f>+[1]Vendite!CE5</f>
        <v>2025</v>
      </c>
      <c r="CG4" s="199">
        <f>+[1]Vendite!CF5</f>
        <v>2025</v>
      </c>
      <c r="CH4" s="199">
        <f>+[1]Vendite!CG5</f>
        <v>2025</v>
      </c>
      <c r="CI4" s="199">
        <f>+[1]Vendite!CH5</f>
        <v>2025</v>
      </c>
      <c r="CJ4" s="199">
        <f>+[1]Vendite!CI5</f>
        <v>2025</v>
      </c>
      <c r="CK4" s="199">
        <f>+[1]Vendite!CJ5</f>
        <v>2025</v>
      </c>
      <c r="CL4" s="199">
        <f>+[1]Vendite!CK5</f>
        <v>2025</v>
      </c>
      <c r="CM4" s="199">
        <f>+[1]Vendite!CL5</f>
        <v>2025</v>
      </c>
      <c r="CN4" s="199">
        <f>+[1]Vendite!CM5</f>
        <v>2026</v>
      </c>
      <c r="CO4" s="199">
        <f>+[1]Vendite!CN5</f>
        <v>2026</v>
      </c>
      <c r="CP4" s="199">
        <f>+[1]Vendite!CO5</f>
        <v>2026</v>
      </c>
      <c r="CQ4" s="199">
        <f>+[1]Vendite!CP5</f>
        <v>2026</v>
      </c>
      <c r="CR4" s="199">
        <f>+[1]Vendite!CQ5</f>
        <v>2026</v>
      </c>
      <c r="CS4" s="199">
        <f>+[1]Vendite!CR5</f>
        <v>2026</v>
      </c>
      <c r="CT4" s="199">
        <f>+[1]Vendite!CS5</f>
        <v>2026</v>
      </c>
      <c r="CU4" s="199">
        <f>+[1]Vendite!CT5</f>
        <v>2026</v>
      </c>
      <c r="CV4" s="199">
        <f>+[1]Vendite!CU5</f>
        <v>2026</v>
      </c>
      <c r="CW4" s="199">
        <f>+[1]Vendite!CV5</f>
        <v>2026</v>
      </c>
      <c r="CX4" s="199">
        <f>+[1]Vendite!CW5</f>
        <v>2026</v>
      </c>
      <c r="CY4" s="199">
        <f>+[1]Vendite!CX5</f>
        <v>2026</v>
      </c>
      <c r="CZ4" s="199">
        <f>+[1]Vendite!CY5</f>
        <v>2027</v>
      </c>
      <c r="DA4" s="199">
        <f>+[1]Vendite!CZ5</f>
        <v>2027</v>
      </c>
      <c r="DB4" s="199">
        <f>+[1]Vendite!DA5</f>
        <v>2027</v>
      </c>
      <c r="DC4" s="199">
        <f>+[1]Vendite!DB5</f>
        <v>2027</v>
      </c>
      <c r="DD4" s="199">
        <f>+[1]Vendite!DC5</f>
        <v>2027</v>
      </c>
      <c r="DE4" s="199">
        <f>+[1]Vendite!DD5</f>
        <v>2027</v>
      </c>
      <c r="DF4" s="199">
        <f>+[1]Vendite!DE5</f>
        <v>2027</v>
      </c>
      <c r="DG4" s="199">
        <f>+[1]Vendite!DF5</f>
        <v>2027</v>
      </c>
      <c r="DH4" s="199">
        <f>+[1]Vendite!DG5</f>
        <v>2027</v>
      </c>
      <c r="DI4" s="199">
        <f>+[1]Vendite!DH5</f>
        <v>2027</v>
      </c>
      <c r="DJ4" s="199">
        <f>+[1]Vendite!DI5</f>
        <v>2027</v>
      </c>
      <c r="DK4" s="199">
        <f>+[1]Vendite!DJ5</f>
        <v>2027</v>
      </c>
      <c r="DL4" s="199">
        <f>+[1]Vendite!DK5</f>
        <v>2028</v>
      </c>
      <c r="DM4" s="199">
        <f>+[1]Vendite!DL5</f>
        <v>2028</v>
      </c>
      <c r="DN4" s="199">
        <f>+[1]Vendite!DM5</f>
        <v>2028</v>
      </c>
      <c r="DO4" s="199">
        <f>+[1]Vendite!DN5</f>
        <v>2028</v>
      </c>
      <c r="DP4" s="199">
        <f>+[1]Vendite!DO5</f>
        <v>2028</v>
      </c>
      <c r="DQ4" s="199">
        <f>+[1]Vendite!DP5</f>
        <v>2028</v>
      </c>
      <c r="DR4" s="199">
        <f>+[1]Vendite!DQ5</f>
        <v>2028</v>
      </c>
      <c r="DS4" s="199">
        <f>+[1]Vendite!DR5</f>
        <v>2028</v>
      </c>
      <c r="DT4" s="199">
        <f>+[1]Vendite!DS5</f>
        <v>2028</v>
      </c>
      <c r="DU4" s="199">
        <f>+[1]Vendite!DT5</f>
        <v>2028</v>
      </c>
      <c r="DV4" s="199">
        <f>+[1]Vendite!DU5</f>
        <v>2028</v>
      </c>
      <c r="DW4" s="199">
        <f>+[1]Vendite!DV5</f>
        <v>2028</v>
      </c>
    </row>
    <row r="5" spans="1:127" ht="37.799999999999997" customHeight="1" thickBot="1">
      <c r="C5" s="337" t="str">
        <f>+[1]I_Vendite!C3</f>
        <v>Categoria</v>
      </c>
      <c r="D5" s="18" t="s">
        <v>629</v>
      </c>
      <c r="E5" s="18" t="str">
        <f>+[1]I_Vendite!E3</f>
        <v>Aliquota Iva</v>
      </c>
      <c r="F5" s="18" t="str">
        <f>+[1]I_Vendite!H3</f>
        <v>gg dilazione Fornitori</v>
      </c>
      <c r="G5" s="336" t="str">
        <f>+[1]Vendite!F6</f>
        <v>mese</v>
      </c>
      <c r="H5" s="199" t="str">
        <f>+[1]Vendite!G6</f>
        <v>gen</v>
      </c>
      <c r="I5" s="199" t="str">
        <f>+[1]Vendite!H6</f>
        <v>feb</v>
      </c>
      <c r="J5" s="199" t="str">
        <f>+[1]Vendite!I6</f>
        <v>mar</v>
      </c>
      <c r="K5" s="199" t="str">
        <f>+[1]Vendite!J6</f>
        <v>apr</v>
      </c>
      <c r="L5" s="199" t="str">
        <f>+[1]Vendite!K6</f>
        <v>mag</v>
      </c>
      <c r="M5" s="199" t="str">
        <f>+[1]Vendite!L6</f>
        <v>giu</v>
      </c>
      <c r="N5" s="199" t="str">
        <f>+[1]Vendite!M6</f>
        <v>lug</v>
      </c>
      <c r="O5" s="199" t="str">
        <f>+[1]Vendite!N6</f>
        <v>ago</v>
      </c>
      <c r="P5" s="199" t="str">
        <f>+[1]Vendite!O6</f>
        <v>set</v>
      </c>
      <c r="Q5" s="199" t="str">
        <f>+[1]Vendite!P6</f>
        <v>ott</v>
      </c>
      <c r="R5" s="199" t="str">
        <f>+[1]Vendite!Q6</f>
        <v>nov</v>
      </c>
      <c r="S5" s="199" t="str">
        <f>+[1]Vendite!R6</f>
        <v>dic</v>
      </c>
      <c r="T5" s="199" t="str">
        <f>+[1]Vendite!S6</f>
        <v>gen</v>
      </c>
      <c r="U5" s="199" t="str">
        <f>+[1]Vendite!T6</f>
        <v>feb</v>
      </c>
      <c r="V5" s="199" t="str">
        <f>+[1]Vendite!U6</f>
        <v>mar</v>
      </c>
      <c r="W5" s="199" t="str">
        <f>+[1]Vendite!V6</f>
        <v>apr</v>
      </c>
      <c r="X5" s="199" t="str">
        <f>+[1]Vendite!W6</f>
        <v>mag</v>
      </c>
      <c r="Y5" s="199" t="str">
        <f>+[1]Vendite!X6</f>
        <v>giu</v>
      </c>
      <c r="Z5" s="199" t="str">
        <f>+[1]Vendite!Y6</f>
        <v>lug</v>
      </c>
      <c r="AA5" s="199" t="str">
        <f>+[1]Vendite!Z6</f>
        <v>ago</v>
      </c>
      <c r="AB5" s="199" t="str">
        <f>+[1]Vendite!AA6</f>
        <v>set</v>
      </c>
      <c r="AC5" s="199" t="str">
        <f>+[1]Vendite!AB6</f>
        <v>ott</v>
      </c>
      <c r="AD5" s="199" t="str">
        <f>+[1]Vendite!AC6</f>
        <v>nov</v>
      </c>
      <c r="AE5" s="199" t="str">
        <f>+[1]Vendite!AD6</f>
        <v>dic</v>
      </c>
      <c r="AF5" s="199" t="str">
        <f>+[1]Vendite!AE6</f>
        <v>gen</v>
      </c>
      <c r="AG5" s="199" t="str">
        <f>+[1]Vendite!AF6</f>
        <v>feb</v>
      </c>
      <c r="AH5" s="199" t="str">
        <f>+[1]Vendite!AG6</f>
        <v>mar</v>
      </c>
      <c r="AI5" s="199" t="str">
        <f>+[1]Vendite!AH6</f>
        <v>apr</v>
      </c>
      <c r="AJ5" s="199" t="str">
        <f>+[1]Vendite!AI6</f>
        <v>mag</v>
      </c>
      <c r="AK5" s="199" t="str">
        <f>+[1]Vendite!AJ6</f>
        <v>giu</v>
      </c>
      <c r="AL5" s="199" t="str">
        <f>+[1]Vendite!AK6</f>
        <v>lug</v>
      </c>
      <c r="AM5" s="199" t="str">
        <f>+[1]Vendite!AL6</f>
        <v>ago</v>
      </c>
      <c r="AN5" s="199" t="str">
        <f>+[1]Vendite!AM6</f>
        <v>set</v>
      </c>
      <c r="AO5" s="199" t="str">
        <f>+[1]Vendite!AN6</f>
        <v>ott</v>
      </c>
      <c r="AP5" s="199" t="str">
        <f>+[1]Vendite!AO6</f>
        <v>nov</v>
      </c>
      <c r="AQ5" s="199" t="str">
        <f>+[1]Vendite!AP6</f>
        <v>dic</v>
      </c>
      <c r="AR5" s="199" t="str">
        <f>+[1]Vendite!AQ6</f>
        <v>gen</v>
      </c>
      <c r="AS5" s="199" t="str">
        <f>+[1]Vendite!AR6</f>
        <v>feb</v>
      </c>
      <c r="AT5" s="199" t="str">
        <f>+[1]Vendite!AS6</f>
        <v>mar</v>
      </c>
      <c r="AU5" s="199" t="str">
        <f>+[1]Vendite!AT6</f>
        <v>apr</v>
      </c>
      <c r="AV5" s="199" t="str">
        <f>+[1]Vendite!AU6</f>
        <v>mag</v>
      </c>
      <c r="AW5" s="199" t="str">
        <f>+[1]Vendite!AV6</f>
        <v>giu</v>
      </c>
      <c r="AX5" s="199" t="str">
        <f>+[1]Vendite!AW6</f>
        <v>lug</v>
      </c>
      <c r="AY5" s="199" t="str">
        <f>+[1]Vendite!AX6</f>
        <v>ago</v>
      </c>
      <c r="AZ5" s="199" t="str">
        <f>+[1]Vendite!AY6</f>
        <v>set</v>
      </c>
      <c r="BA5" s="199" t="str">
        <f>+[1]Vendite!AZ6</f>
        <v>ott</v>
      </c>
      <c r="BB5" s="199" t="str">
        <f>+[1]Vendite!BA6</f>
        <v>nov</v>
      </c>
      <c r="BC5" s="199" t="str">
        <f>+[1]Vendite!BB6</f>
        <v>dic</v>
      </c>
      <c r="BD5" s="199" t="str">
        <f>+[1]Vendite!BC6</f>
        <v>gen</v>
      </c>
      <c r="BE5" s="199" t="str">
        <f>+[1]Vendite!BD6</f>
        <v>feb</v>
      </c>
      <c r="BF5" s="199" t="str">
        <f>+[1]Vendite!BE6</f>
        <v>mar</v>
      </c>
      <c r="BG5" s="199" t="str">
        <f>+[1]Vendite!BF6</f>
        <v>apr</v>
      </c>
      <c r="BH5" s="199" t="str">
        <f>+[1]Vendite!BG6</f>
        <v>mag</v>
      </c>
      <c r="BI5" s="199" t="str">
        <f>+[1]Vendite!BH6</f>
        <v>giu</v>
      </c>
      <c r="BJ5" s="199" t="str">
        <f>+[1]Vendite!BI6</f>
        <v>lug</v>
      </c>
      <c r="BK5" s="199" t="str">
        <f>+[1]Vendite!BJ6</f>
        <v>ago</v>
      </c>
      <c r="BL5" s="199" t="str">
        <f>+[1]Vendite!BK6</f>
        <v>set</v>
      </c>
      <c r="BM5" s="199" t="str">
        <f>+[1]Vendite!BL6</f>
        <v>ott</v>
      </c>
      <c r="BN5" s="199" t="str">
        <f>+[1]Vendite!BM6</f>
        <v>nov</v>
      </c>
      <c r="BO5" s="199" t="str">
        <f>+[1]Vendite!BN6</f>
        <v>dic</v>
      </c>
      <c r="BP5" s="199" t="str">
        <f>+[1]Vendite!BO6</f>
        <v>gen</v>
      </c>
      <c r="BQ5" s="199" t="str">
        <f>+[1]Vendite!BP6</f>
        <v>feb</v>
      </c>
      <c r="BR5" s="199" t="str">
        <f>+[1]Vendite!BQ6</f>
        <v>mar</v>
      </c>
      <c r="BS5" s="199" t="str">
        <f>+[1]Vendite!BR6</f>
        <v>apr</v>
      </c>
      <c r="BT5" s="199" t="str">
        <f>+[1]Vendite!BS6</f>
        <v>mag</v>
      </c>
      <c r="BU5" s="199" t="str">
        <f>+[1]Vendite!BT6</f>
        <v>giu</v>
      </c>
      <c r="BV5" s="199" t="str">
        <f>+[1]Vendite!BU6</f>
        <v>lug</v>
      </c>
      <c r="BW5" s="199" t="str">
        <f>+[1]Vendite!BV6</f>
        <v>ago</v>
      </c>
      <c r="BX5" s="199" t="str">
        <f>+[1]Vendite!BW6</f>
        <v>set</v>
      </c>
      <c r="BY5" s="199" t="str">
        <f>+[1]Vendite!BX6</f>
        <v>ott</v>
      </c>
      <c r="BZ5" s="199" t="str">
        <f>+[1]Vendite!BY6</f>
        <v>nov</v>
      </c>
      <c r="CA5" s="199" t="str">
        <f>+[1]Vendite!BZ6</f>
        <v>dic</v>
      </c>
      <c r="CB5" s="199" t="str">
        <f>+[1]Vendite!CA6</f>
        <v>gen</v>
      </c>
      <c r="CC5" s="199" t="str">
        <f>+[1]Vendite!CB6</f>
        <v>feb</v>
      </c>
      <c r="CD5" s="199" t="str">
        <f>+[1]Vendite!CC6</f>
        <v>mar</v>
      </c>
      <c r="CE5" s="199" t="str">
        <f>+[1]Vendite!CD6</f>
        <v>apr</v>
      </c>
      <c r="CF5" s="199" t="str">
        <f>+[1]Vendite!CE6</f>
        <v>mag</v>
      </c>
      <c r="CG5" s="199" t="str">
        <f>+[1]Vendite!CF6</f>
        <v>giu</v>
      </c>
      <c r="CH5" s="199" t="str">
        <f>+[1]Vendite!CG6</f>
        <v>lug</v>
      </c>
      <c r="CI5" s="199" t="str">
        <f>+[1]Vendite!CH6</f>
        <v>ago</v>
      </c>
      <c r="CJ5" s="199" t="str">
        <f>+[1]Vendite!CI6</f>
        <v>set</v>
      </c>
      <c r="CK5" s="199" t="str">
        <f>+[1]Vendite!CJ6</f>
        <v>ott</v>
      </c>
      <c r="CL5" s="199" t="str">
        <f>+[1]Vendite!CK6</f>
        <v>nov</v>
      </c>
      <c r="CM5" s="199" t="str">
        <f>+[1]Vendite!CL6</f>
        <v>dic</v>
      </c>
      <c r="CN5" s="199" t="str">
        <f>+[1]Vendite!CM6</f>
        <v>gen</v>
      </c>
      <c r="CO5" s="199" t="str">
        <f>+[1]Vendite!CN6</f>
        <v>feb</v>
      </c>
      <c r="CP5" s="199" t="str">
        <f>+[1]Vendite!CO6</f>
        <v>mar</v>
      </c>
      <c r="CQ5" s="199" t="str">
        <f>+[1]Vendite!CP6</f>
        <v>apr</v>
      </c>
      <c r="CR5" s="199" t="str">
        <f>+[1]Vendite!CQ6</f>
        <v>mag</v>
      </c>
      <c r="CS5" s="199" t="str">
        <f>+[1]Vendite!CR6</f>
        <v>giu</v>
      </c>
      <c r="CT5" s="199" t="str">
        <f>+[1]Vendite!CS6</f>
        <v>lug</v>
      </c>
      <c r="CU5" s="199" t="str">
        <f>+[1]Vendite!CT6</f>
        <v>ago</v>
      </c>
      <c r="CV5" s="199" t="str">
        <f>+[1]Vendite!CU6</f>
        <v>set</v>
      </c>
      <c r="CW5" s="199" t="str">
        <f>+[1]Vendite!CV6</f>
        <v>ott</v>
      </c>
      <c r="CX5" s="199" t="str">
        <f>+[1]Vendite!CW6</f>
        <v>nov</v>
      </c>
      <c r="CY5" s="199" t="str">
        <f>+[1]Vendite!CX6</f>
        <v>dic</v>
      </c>
      <c r="CZ5" s="199" t="str">
        <f>+[1]Vendite!CY6</f>
        <v>gen</v>
      </c>
      <c r="DA5" s="199" t="str">
        <f>+[1]Vendite!CZ6</f>
        <v>feb</v>
      </c>
      <c r="DB5" s="199" t="str">
        <f>+[1]Vendite!DA6</f>
        <v>mar</v>
      </c>
      <c r="DC5" s="199" t="str">
        <f>+[1]Vendite!DB6</f>
        <v>apr</v>
      </c>
      <c r="DD5" s="199" t="str">
        <f>+[1]Vendite!DC6</f>
        <v>mag</v>
      </c>
      <c r="DE5" s="199" t="str">
        <f>+[1]Vendite!DD6</f>
        <v>giu</v>
      </c>
      <c r="DF5" s="199" t="str">
        <f>+[1]Vendite!DE6</f>
        <v>lug</v>
      </c>
      <c r="DG5" s="199" t="str">
        <f>+[1]Vendite!DF6</f>
        <v>ago</v>
      </c>
      <c r="DH5" s="199" t="str">
        <f>+[1]Vendite!DG6</f>
        <v>set</v>
      </c>
      <c r="DI5" s="199" t="str">
        <f>+[1]Vendite!DH6</f>
        <v>ott</v>
      </c>
      <c r="DJ5" s="199" t="str">
        <f>+[1]Vendite!DI6</f>
        <v>nov</v>
      </c>
      <c r="DK5" s="199" t="str">
        <f>+[1]Vendite!DJ6</f>
        <v>dic</v>
      </c>
      <c r="DL5" s="199" t="str">
        <f>+[1]Vendite!DK6</f>
        <v>gen</v>
      </c>
      <c r="DM5" s="199" t="str">
        <f>+[1]Vendite!DL6</f>
        <v>feb</v>
      </c>
      <c r="DN5" s="199" t="str">
        <f>+[1]Vendite!DM6</f>
        <v>mar</v>
      </c>
      <c r="DO5" s="199" t="str">
        <f>+[1]Vendite!DN6</f>
        <v>apr</v>
      </c>
      <c r="DP5" s="199" t="str">
        <f>+[1]Vendite!DO6</f>
        <v>mag</v>
      </c>
      <c r="DQ5" s="199" t="str">
        <f>+[1]Vendite!DP6</f>
        <v>giu</v>
      </c>
      <c r="DR5" s="199" t="str">
        <f>+[1]Vendite!DQ6</f>
        <v>lug</v>
      </c>
      <c r="DS5" s="199" t="str">
        <f>+[1]Vendite!DR6</f>
        <v>ago</v>
      </c>
      <c r="DT5" s="199" t="str">
        <f>+[1]Vendite!DS6</f>
        <v>set</v>
      </c>
      <c r="DU5" s="199" t="str">
        <f>+[1]Vendite!DT6</f>
        <v>ott</v>
      </c>
      <c r="DV5" s="199" t="str">
        <f>+[1]Vendite!DU6</f>
        <v>nov</v>
      </c>
      <c r="DW5" s="199" t="str">
        <f>+[1]Vendite!DV6</f>
        <v>dic</v>
      </c>
    </row>
    <row r="6" spans="1:127" ht="15.6" thickTop="1" thickBot="1">
      <c r="C6" s="316" t="str">
        <f>+'[1]I_Costi Variabili'!D5</f>
        <v>Costo Variabile 1</v>
      </c>
      <c r="D6" s="294">
        <f>+'[1]I_Costi Variabili'!F5</f>
        <v>0.02</v>
      </c>
      <c r="E6" s="294">
        <f>+'[1]I_Costi Variabili'!E5</f>
        <v>0.22</v>
      </c>
      <c r="F6" s="335">
        <f>+'[1]I_Costi Variabili'!G5</f>
        <v>0</v>
      </c>
      <c r="H6" s="253">
        <f>+$D6*[1]CE!G$7</f>
        <v>16000</v>
      </c>
      <c r="I6" s="253">
        <f>+$D6*[1]CE!H$7</f>
        <v>16000</v>
      </c>
      <c r="J6" s="253">
        <f>+$D6*[1]CE!I$7</f>
        <v>16000</v>
      </c>
      <c r="K6" s="253">
        <f>+$D6*[1]CE!J$7</f>
        <v>16000</v>
      </c>
      <c r="L6" s="253">
        <f>+$D6*[1]CE!K$7</f>
        <v>16000</v>
      </c>
      <c r="M6" s="253">
        <f>+$D6*[1]CE!L$7</f>
        <v>16000</v>
      </c>
      <c r="N6" s="253">
        <f>+$D6*[1]CE!M$7</f>
        <v>16000</v>
      </c>
      <c r="O6" s="253">
        <f>+$D6*[1]CE!N$7</f>
        <v>16000</v>
      </c>
      <c r="P6" s="253">
        <f>+$D6*[1]CE!O$7</f>
        <v>16000</v>
      </c>
      <c r="Q6" s="253">
        <f>+$D6*[1]CE!P$7</f>
        <v>16000</v>
      </c>
      <c r="R6" s="253">
        <f>+$D6*[1]CE!Q$7</f>
        <v>16000</v>
      </c>
      <c r="S6" s="253">
        <f>+$D6*[1]CE!R$7</f>
        <v>16000</v>
      </c>
      <c r="T6" s="253">
        <f>+$D6*[1]CE!S$7</f>
        <v>16000</v>
      </c>
      <c r="U6" s="253">
        <f>+$D6*[1]CE!T$7</f>
        <v>16000</v>
      </c>
      <c r="V6" s="253">
        <f>+$D6*[1]CE!U$7</f>
        <v>16000</v>
      </c>
      <c r="W6" s="253">
        <f>+$D6*[1]CE!V$7</f>
        <v>16000</v>
      </c>
      <c r="X6" s="253">
        <f>+$D6*[1]CE!W$7</f>
        <v>16000</v>
      </c>
      <c r="Y6" s="253">
        <f>+$D6*[1]CE!X$7</f>
        <v>16000</v>
      </c>
      <c r="Z6" s="253">
        <f>+$D6*[1]CE!Y$7</f>
        <v>16000</v>
      </c>
      <c r="AA6" s="253">
        <f>+$D6*[1]CE!Z$7</f>
        <v>16000</v>
      </c>
      <c r="AB6" s="253">
        <f>+$D6*[1]CE!AA$7</f>
        <v>16000</v>
      </c>
      <c r="AC6" s="253">
        <f>+$D6*[1]CE!AB$7</f>
        <v>16000</v>
      </c>
      <c r="AD6" s="253">
        <f>+$D6*[1]CE!AC$7</f>
        <v>16000</v>
      </c>
      <c r="AE6" s="253">
        <f>+$D6*[1]CE!AD$7</f>
        <v>16000</v>
      </c>
      <c r="AF6" s="253">
        <f>+$D6*[1]CE!AE$7</f>
        <v>5500</v>
      </c>
      <c r="AG6" s="253">
        <f>+$D6*[1]CE!AF$7</f>
        <v>5500</v>
      </c>
      <c r="AH6" s="253">
        <f>+$D6*[1]CE!AG$7</f>
        <v>5500</v>
      </c>
      <c r="AI6" s="253">
        <f>+$D6*[1]CE!AH$7</f>
        <v>5500</v>
      </c>
      <c r="AJ6" s="253">
        <f>+$D6*[1]CE!AI$7</f>
        <v>5500</v>
      </c>
      <c r="AK6" s="253">
        <f>+$D6*[1]CE!AJ$7</f>
        <v>5500</v>
      </c>
      <c r="AL6" s="253">
        <f>+$D6*[1]CE!AK$7</f>
        <v>5500</v>
      </c>
      <c r="AM6" s="253">
        <f>+$D6*[1]CE!AL$7</f>
        <v>5500</v>
      </c>
      <c r="AN6" s="253">
        <f>+$D6*[1]CE!AM$7</f>
        <v>5500</v>
      </c>
      <c r="AO6" s="253">
        <f>+$D6*[1]CE!AN$7</f>
        <v>5500</v>
      </c>
      <c r="AP6" s="253">
        <f>+$D6*[1]CE!AO$7</f>
        <v>5500</v>
      </c>
      <c r="AQ6" s="253">
        <f>+$D6*[1]CE!AP$7</f>
        <v>5500</v>
      </c>
      <c r="AR6" s="253">
        <f>+$D6*[1]CE!AQ$7</f>
        <v>16000</v>
      </c>
      <c r="AS6" s="253">
        <f>+$D6*[1]CE!AR$7</f>
        <v>16000</v>
      </c>
      <c r="AT6" s="253">
        <f>+$D6*[1]CE!AS$7</f>
        <v>16000</v>
      </c>
      <c r="AU6" s="253">
        <f>+$D6*[1]CE!AT$7</f>
        <v>16000</v>
      </c>
      <c r="AV6" s="253">
        <f>+$D6*[1]CE!AU$7</f>
        <v>16000</v>
      </c>
      <c r="AW6" s="253">
        <f>+$D6*[1]CE!AV$7</f>
        <v>16000</v>
      </c>
      <c r="AX6" s="253">
        <f>+$D6*[1]CE!AW$7</f>
        <v>16000</v>
      </c>
      <c r="AY6" s="253">
        <f>+$D6*[1]CE!AX$7</f>
        <v>16000</v>
      </c>
      <c r="AZ6" s="253">
        <f>+$D6*[1]CE!AY$7</f>
        <v>16000</v>
      </c>
      <c r="BA6" s="253">
        <f>+$D6*[1]CE!AZ$7</f>
        <v>16000</v>
      </c>
      <c r="BB6" s="253">
        <f>+$D6*[1]CE!BA$7</f>
        <v>16000</v>
      </c>
      <c r="BC6" s="253">
        <f>+$D6*[1]CE!BB$7</f>
        <v>16000</v>
      </c>
      <c r="BD6" s="253">
        <f>+$D6*[1]CE!BC$7</f>
        <v>16000</v>
      </c>
      <c r="BE6" s="253">
        <f>+$D6*[1]CE!BD$7</f>
        <v>16000</v>
      </c>
      <c r="BF6" s="253">
        <f>+$D6*[1]CE!BE$7</f>
        <v>16000</v>
      </c>
      <c r="BG6" s="253">
        <f>+$D6*[1]CE!BF$7</f>
        <v>16000</v>
      </c>
      <c r="BH6" s="253">
        <f>+$D6*[1]CE!BG$7</f>
        <v>16000</v>
      </c>
      <c r="BI6" s="253">
        <f>+$D6*[1]CE!BH$7</f>
        <v>16000</v>
      </c>
      <c r="BJ6" s="253">
        <f>+$D6*[1]CE!BI$7</f>
        <v>16000</v>
      </c>
      <c r="BK6" s="253">
        <f>+$D6*[1]CE!BJ$7</f>
        <v>16000</v>
      </c>
      <c r="BL6" s="253">
        <f>+$D6*[1]CE!BK$7</f>
        <v>16000</v>
      </c>
      <c r="BM6" s="253">
        <f>+$D6*[1]CE!BL$7</f>
        <v>16000</v>
      </c>
      <c r="BN6" s="253">
        <f>+$D6*[1]CE!BM$7</f>
        <v>16000</v>
      </c>
      <c r="BO6" s="253">
        <f>+$D6*[1]CE!BN$7</f>
        <v>16000</v>
      </c>
      <c r="BP6" s="253">
        <f>+$D6*[1]CE!BO$7</f>
        <v>16000</v>
      </c>
      <c r="BQ6" s="253">
        <f>+$D6*[1]CE!BP$7</f>
        <v>16000</v>
      </c>
      <c r="BR6" s="253">
        <f>+$D6*[1]CE!BQ$7</f>
        <v>16000</v>
      </c>
      <c r="BS6" s="253">
        <f>+$D6*[1]CE!BR$7</f>
        <v>16000</v>
      </c>
      <c r="BT6" s="253">
        <f>+$D6*[1]CE!BS$7</f>
        <v>16000</v>
      </c>
      <c r="BU6" s="253">
        <f>+$D6*[1]CE!BT$7</f>
        <v>16000</v>
      </c>
      <c r="BV6" s="253">
        <f>+$D6*[1]CE!BU$7</f>
        <v>16000</v>
      </c>
      <c r="BW6" s="253">
        <f>+$D6*[1]CE!BV$7</f>
        <v>16000</v>
      </c>
      <c r="BX6" s="253">
        <f>+$D6*[1]CE!BW$7</f>
        <v>16000</v>
      </c>
      <c r="BY6" s="253">
        <f>+$D6*[1]CE!BX$7</f>
        <v>16000</v>
      </c>
      <c r="BZ6" s="253">
        <f>+$D6*[1]CE!BY$7</f>
        <v>16000</v>
      </c>
      <c r="CA6" s="253">
        <f>+$D6*[1]CE!BZ$7</f>
        <v>16000</v>
      </c>
      <c r="CB6" s="253">
        <f>+$D6*[1]CE!CA$7</f>
        <v>16000</v>
      </c>
      <c r="CC6" s="253">
        <f>+$D6*[1]CE!CB$7</f>
        <v>16000</v>
      </c>
      <c r="CD6" s="253">
        <f>+$D6*[1]CE!CC$7</f>
        <v>16000</v>
      </c>
      <c r="CE6" s="253">
        <f>+$D6*[1]CE!CD$7</f>
        <v>16000</v>
      </c>
      <c r="CF6" s="253">
        <f>+$D6*[1]CE!CE$7</f>
        <v>16000</v>
      </c>
      <c r="CG6" s="253">
        <f>+$D6*[1]CE!CF$7</f>
        <v>16000</v>
      </c>
      <c r="CH6" s="253">
        <f>+$D6*[1]CE!CG$7</f>
        <v>16000</v>
      </c>
      <c r="CI6" s="253">
        <f>+$D6*[1]CE!CH$7</f>
        <v>16000</v>
      </c>
      <c r="CJ6" s="253">
        <f>+$D6*[1]CE!CI$7</f>
        <v>16000</v>
      </c>
      <c r="CK6" s="253">
        <f>+$D6*[1]CE!CJ$7</f>
        <v>16000</v>
      </c>
      <c r="CL6" s="253">
        <f>+$D6*[1]CE!CK$7</f>
        <v>16000</v>
      </c>
      <c r="CM6" s="253">
        <f>+$D6*[1]CE!CL$7</f>
        <v>16000</v>
      </c>
      <c r="CN6" s="253">
        <f>+$D6*[1]CE!CM$7</f>
        <v>16000</v>
      </c>
      <c r="CO6" s="253">
        <f>+$D6*[1]CE!CN$7</f>
        <v>16000</v>
      </c>
      <c r="CP6" s="253">
        <f>+$D6*[1]CE!CO$7</f>
        <v>16000</v>
      </c>
      <c r="CQ6" s="253">
        <f>+$D6*[1]CE!CP$7</f>
        <v>16000</v>
      </c>
      <c r="CR6" s="253">
        <f>+$D6*[1]CE!CQ$7</f>
        <v>16000</v>
      </c>
      <c r="CS6" s="253">
        <f>+$D6*[1]CE!CR$7</f>
        <v>16000</v>
      </c>
      <c r="CT6" s="253">
        <f>+$D6*[1]CE!CS$7</f>
        <v>16000</v>
      </c>
      <c r="CU6" s="253">
        <f>+$D6*[1]CE!CT$7</f>
        <v>16000</v>
      </c>
      <c r="CV6" s="253">
        <f>+$D6*[1]CE!CU$7</f>
        <v>16000</v>
      </c>
      <c r="CW6" s="253">
        <f>+$D6*[1]CE!CV$7</f>
        <v>16000</v>
      </c>
      <c r="CX6" s="253">
        <f>+$D6*[1]CE!CW$7</f>
        <v>16000</v>
      </c>
      <c r="CY6" s="253">
        <f>+$D6*[1]CE!CX$7</f>
        <v>16000</v>
      </c>
      <c r="CZ6" s="253">
        <f>+$D6*[1]CE!CY$7</f>
        <v>16000</v>
      </c>
      <c r="DA6" s="253">
        <f>+$D6*[1]CE!CZ$7</f>
        <v>16000</v>
      </c>
      <c r="DB6" s="253">
        <f>+$D6*[1]CE!DA$7</f>
        <v>16000</v>
      </c>
      <c r="DC6" s="253">
        <f>+$D6*[1]CE!DB$7</f>
        <v>16000</v>
      </c>
      <c r="DD6" s="253">
        <f>+$D6*[1]CE!DC$7</f>
        <v>16000</v>
      </c>
      <c r="DE6" s="253">
        <f>+$D6*[1]CE!DD$7</f>
        <v>16000</v>
      </c>
      <c r="DF6" s="253">
        <f>+$D6*[1]CE!DE$7</f>
        <v>16000</v>
      </c>
      <c r="DG6" s="253">
        <f>+$D6*[1]CE!DF$7</f>
        <v>16000</v>
      </c>
      <c r="DH6" s="253">
        <f>+$D6*[1]CE!DG$7</f>
        <v>16000</v>
      </c>
      <c r="DI6" s="253">
        <f>+$D6*[1]CE!DH$7</f>
        <v>16000</v>
      </c>
      <c r="DJ6" s="253">
        <f>+$D6*[1]CE!DI$7</f>
        <v>16000</v>
      </c>
      <c r="DK6" s="253">
        <f>+$D6*[1]CE!DJ$7</f>
        <v>16000</v>
      </c>
      <c r="DL6" s="253">
        <f>+$D6*[1]CE!DK$7</f>
        <v>16000</v>
      </c>
      <c r="DM6" s="253">
        <f>+$D6*[1]CE!DL$7</f>
        <v>16000</v>
      </c>
      <c r="DN6" s="253">
        <f>+$D6*[1]CE!DM$7</f>
        <v>16000</v>
      </c>
      <c r="DO6" s="253">
        <f>+$D6*[1]CE!DN$7</f>
        <v>16000</v>
      </c>
      <c r="DP6" s="253">
        <f>+$D6*[1]CE!DO$7</f>
        <v>16000</v>
      </c>
      <c r="DQ6" s="253">
        <f>+$D6*[1]CE!DP$7</f>
        <v>16000</v>
      </c>
      <c r="DR6" s="253">
        <f>+$D6*[1]CE!DQ$7</f>
        <v>16000</v>
      </c>
      <c r="DS6" s="253">
        <f>+$D6*[1]CE!DR$7</f>
        <v>16000</v>
      </c>
      <c r="DT6" s="253">
        <f>+$D6*[1]CE!DS$7</f>
        <v>16000</v>
      </c>
      <c r="DU6" s="253">
        <f>+$D6*[1]CE!DT$7</f>
        <v>16000</v>
      </c>
      <c r="DV6" s="253">
        <f>+$D6*[1]CE!DU$7</f>
        <v>16000</v>
      </c>
      <c r="DW6" s="253">
        <f>+$D6*[1]CE!DV$7</f>
        <v>16000</v>
      </c>
    </row>
    <row r="7" spans="1:127" ht="15.6" thickTop="1" thickBot="1">
      <c r="C7" s="316" t="str">
        <f>+'[1]I_Costi Variabili'!D6</f>
        <v>Costo Variabile 2</v>
      </c>
      <c r="D7" s="294">
        <f>+'[1]I_Costi Variabili'!F6</f>
        <v>0.03</v>
      </c>
      <c r="E7" s="294">
        <f>+'[1]I_Costi Variabili'!E6</f>
        <v>0.22</v>
      </c>
      <c r="F7" s="335">
        <f>+'[1]I_Costi Variabili'!G6</f>
        <v>30</v>
      </c>
      <c r="H7" s="253">
        <f>+$D7*[1]CE!G$7</f>
        <v>24000</v>
      </c>
      <c r="I7" s="253">
        <f>+$D7*[1]CE!H$7</f>
        <v>24000</v>
      </c>
      <c r="J7" s="253">
        <f>+$D7*[1]CE!I$7</f>
        <v>24000</v>
      </c>
      <c r="K7" s="253">
        <f>+$D7*[1]CE!J$7</f>
        <v>24000</v>
      </c>
      <c r="L7" s="253">
        <f>+$D7*[1]CE!K$7</f>
        <v>24000</v>
      </c>
      <c r="M7" s="253">
        <f>+$D7*[1]CE!L$7</f>
        <v>24000</v>
      </c>
      <c r="N7" s="253">
        <f>+$D7*[1]CE!M$7</f>
        <v>24000</v>
      </c>
      <c r="O7" s="253">
        <f>+$D7*[1]CE!N$7</f>
        <v>24000</v>
      </c>
      <c r="P7" s="253">
        <f>+$D7*[1]CE!O$7</f>
        <v>24000</v>
      </c>
      <c r="Q7" s="253">
        <f>+$D7*[1]CE!P$7</f>
        <v>24000</v>
      </c>
      <c r="R7" s="253">
        <f>+$D7*[1]CE!Q$7</f>
        <v>24000</v>
      </c>
      <c r="S7" s="253">
        <f>+$D7*[1]CE!R$7</f>
        <v>24000</v>
      </c>
      <c r="T7" s="253">
        <f>+$D7*[1]CE!S$7</f>
        <v>24000</v>
      </c>
      <c r="U7" s="253">
        <f>+$D7*[1]CE!T$7</f>
        <v>24000</v>
      </c>
      <c r="V7" s="253">
        <f>+$D7*[1]CE!U$7</f>
        <v>24000</v>
      </c>
      <c r="W7" s="253">
        <f>+$D7*[1]CE!V$7</f>
        <v>24000</v>
      </c>
      <c r="X7" s="253">
        <f>+$D7*[1]CE!W$7</f>
        <v>24000</v>
      </c>
      <c r="Y7" s="253">
        <f>+$D7*[1]CE!X$7</f>
        <v>24000</v>
      </c>
      <c r="Z7" s="253">
        <f>+$D7*[1]CE!Y$7</f>
        <v>24000</v>
      </c>
      <c r="AA7" s="253">
        <f>+$D7*[1]CE!Z$7</f>
        <v>24000</v>
      </c>
      <c r="AB7" s="253">
        <f>+$D7*[1]CE!AA$7</f>
        <v>24000</v>
      </c>
      <c r="AC7" s="253">
        <f>+$D7*[1]CE!AB$7</f>
        <v>24000</v>
      </c>
      <c r="AD7" s="253">
        <f>+$D7*[1]CE!AC$7</f>
        <v>24000</v>
      </c>
      <c r="AE7" s="253">
        <f>+$D7*[1]CE!AD$7</f>
        <v>24000</v>
      </c>
      <c r="AF7" s="253">
        <f>+$D7*[1]CE!AE$7</f>
        <v>8250</v>
      </c>
      <c r="AG7" s="253">
        <f>+$D7*[1]CE!AF$7</f>
        <v>8250</v>
      </c>
      <c r="AH7" s="253">
        <f>+$D7*[1]CE!AG$7</f>
        <v>8250</v>
      </c>
      <c r="AI7" s="253">
        <f>+$D7*[1]CE!AH$7</f>
        <v>8250</v>
      </c>
      <c r="AJ7" s="253">
        <f>+$D7*[1]CE!AI$7</f>
        <v>8250</v>
      </c>
      <c r="AK7" s="253">
        <f>+$D7*[1]CE!AJ$7</f>
        <v>8250</v>
      </c>
      <c r="AL7" s="253">
        <f>+$D7*[1]CE!AK$7</f>
        <v>8250</v>
      </c>
      <c r="AM7" s="253">
        <f>+$D7*[1]CE!AL$7</f>
        <v>8250</v>
      </c>
      <c r="AN7" s="253">
        <f>+$D7*[1]CE!AM$7</f>
        <v>8250</v>
      </c>
      <c r="AO7" s="253">
        <f>+$D7*[1]CE!AN$7</f>
        <v>8250</v>
      </c>
      <c r="AP7" s="253">
        <f>+$D7*[1]CE!AO$7</f>
        <v>8250</v>
      </c>
      <c r="AQ7" s="253">
        <f>+$D7*[1]CE!AP$7</f>
        <v>8250</v>
      </c>
      <c r="AR7" s="253">
        <f>+$D7*[1]CE!AQ$7</f>
        <v>24000</v>
      </c>
      <c r="AS7" s="253">
        <f>+$D7*[1]CE!AR$7</f>
        <v>24000</v>
      </c>
      <c r="AT7" s="253">
        <f>+$D7*[1]CE!AS$7</f>
        <v>24000</v>
      </c>
      <c r="AU7" s="253">
        <f>+$D7*[1]CE!AT$7</f>
        <v>24000</v>
      </c>
      <c r="AV7" s="253">
        <f>+$D7*[1]CE!AU$7</f>
        <v>24000</v>
      </c>
      <c r="AW7" s="253">
        <f>+$D7*[1]CE!AV$7</f>
        <v>24000</v>
      </c>
      <c r="AX7" s="253">
        <f>+$D7*[1]CE!AW$7</f>
        <v>24000</v>
      </c>
      <c r="AY7" s="253">
        <f>+$D7*[1]CE!AX$7</f>
        <v>24000</v>
      </c>
      <c r="AZ7" s="253">
        <f>+$D7*[1]CE!AY$7</f>
        <v>24000</v>
      </c>
      <c r="BA7" s="253">
        <f>+$D7*[1]CE!AZ$7</f>
        <v>24000</v>
      </c>
      <c r="BB7" s="253">
        <f>+$D7*[1]CE!BA$7</f>
        <v>24000</v>
      </c>
      <c r="BC7" s="253">
        <f>+$D7*[1]CE!BB$7</f>
        <v>24000</v>
      </c>
      <c r="BD7" s="253">
        <f>+$D7*[1]CE!BC$7</f>
        <v>24000</v>
      </c>
      <c r="BE7" s="253">
        <f>+$D7*[1]CE!BD$7</f>
        <v>24000</v>
      </c>
      <c r="BF7" s="253">
        <f>+$D7*[1]CE!BE$7</f>
        <v>24000</v>
      </c>
      <c r="BG7" s="253">
        <f>+$D7*[1]CE!BF$7</f>
        <v>24000</v>
      </c>
      <c r="BH7" s="253">
        <f>+$D7*[1]CE!BG$7</f>
        <v>24000</v>
      </c>
      <c r="BI7" s="253">
        <f>+$D7*[1]CE!BH$7</f>
        <v>24000</v>
      </c>
      <c r="BJ7" s="253">
        <f>+$D7*[1]CE!BI$7</f>
        <v>24000</v>
      </c>
      <c r="BK7" s="253">
        <f>+$D7*[1]CE!BJ$7</f>
        <v>24000</v>
      </c>
      <c r="BL7" s="253">
        <f>+$D7*[1]CE!BK$7</f>
        <v>24000</v>
      </c>
      <c r="BM7" s="253">
        <f>+$D7*[1]CE!BL$7</f>
        <v>24000</v>
      </c>
      <c r="BN7" s="253">
        <f>+$D7*[1]CE!BM$7</f>
        <v>24000</v>
      </c>
      <c r="BO7" s="253">
        <f>+$D7*[1]CE!BN$7</f>
        <v>24000</v>
      </c>
      <c r="BP7" s="253">
        <f>+$D7*[1]CE!BO$7</f>
        <v>24000</v>
      </c>
      <c r="BQ7" s="253">
        <f>+$D7*[1]CE!BP$7</f>
        <v>24000</v>
      </c>
      <c r="BR7" s="253">
        <f>+$D7*[1]CE!BQ$7</f>
        <v>24000</v>
      </c>
      <c r="BS7" s="253">
        <f>+$D7*[1]CE!BR$7</f>
        <v>24000</v>
      </c>
      <c r="BT7" s="253">
        <f>+$D7*[1]CE!BS$7</f>
        <v>24000</v>
      </c>
      <c r="BU7" s="253">
        <f>+$D7*[1]CE!BT$7</f>
        <v>24000</v>
      </c>
      <c r="BV7" s="253">
        <f>+$D7*[1]CE!BU$7</f>
        <v>24000</v>
      </c>
      <c r="BW7" s="253">
        <f>+$D7*[1]CE!BV$7</f>
        <v>24000</v>
      </c>
      <c r="BX7" s="253">
        <f>+$D7*[1]CE!BW$7</f>
        <v>24000</v>
      </c>
      <c r="BY7" s="253">
        <f>+$D7*[1]CE!BX$7</f>
        <v>24000</v>
      </c>
      <c r="BZ7" s="253">
        <f>+$D7*[1]CE!BY$7</f>
        <v>24000</v>
      </c>
      <c r="CA7" s="253">
        <f>+$D7*[1]CE!BZ$7</f>
        <v>24000</v>
      </c>
      <c r="CB7" s="253">
        <f>+$D7*[1]CE!CA$7</f>
        <v>24000</v>
      </c>
      <c r="CC7" s="253">
        <f>+$D7*[1]CE!CB$7</f>
        <v>24000</v>
      </c>
      <c r="CD7" s="253">
        <f>+$D7*[1]CE!CC$7</f>
        <v>24000</v>
      </c>
      <c r="CE7" s="253">
        <f>+$D7*[1]CE!CD$7</f>
        <v>24000</v>
      </c>
      <c r="CF7" s="253">
        <f>+$D7*[1]CE!CE$7</f>
        <v>24000</v>
      </c>
      <c r="CG7" s="253">
        <f>+$D7*[1]CE!CF$7</f>
        <v>24000</v>
      </c>
      <c r="CH7" s="253">
        <f>+$D7*[1]CE!CG$7</f>
        <v>24000</v>
      </c>
      <c r="CI7" s="253">
        <f>+$D7*[1]CE!CH$7</f>
        <v>24000</v>
      </c>
      <c r="CJ7" s="253">
        <f>+$D7*[1]CE!CI$7</f>
        <v>24000</v>
      </c>
      <c r="CK7" s="253">
        <f>+$D7*[1]CE!CJ$7</f>
        <v>24000</v>
      </c>
      <c r="CL7" s="253">
        <f>+$D7*[1]CE!CK$7</f>
        <v>24000</v>
      </c>
      <c r="CM7" s="253">
        <f>+$D7*[1]CE!CL$7</f>
        <v>24000</v>
      </c>
      <c r="CN7" s="253">
        <f>+$D7*[1]CE!CM$7</f>
        <v>24000</v>
      </c>
      <c r="CO7" s="253">
        <f>+$D7*[1]CE!CN$7</f>
        <v>24000</v>
      </c>
      <c r="CP7" s="253">
        <f>+$D7*[1]CE!CO$7</f>
        <v>24000</v>
      </c>
      <c r="CQ7" s="253">
        <f>+$D7*[1]CE!CP$7</f>
        <v>24000</v>
      </c>
      <c r="CR7" s="253">
        <f>+$D7*[1]CE!CQ$7</f>
        <v>24000</v>
      </c>
      <c r="CS7" s="253">
        <f>+$D7*[1]CE!CR$7</f>
        <v>24000</v>
      </c>
      <c r="CT7" s="253">
        <f>+$D7*[1]CE!CS$7</f>
        <v>24000</v>
      </c>
      <c r="CU7" s="253">
        <f>+$D7*[1]CE!CT$7</f>
        <v>24000</v>
      </c>
      <c r="CV7" s="253">
        <f>+$D7*[1]CE!CU$7</f>
        <v>24000</v>
      </c>
      <c r="CW7" s="253">
        <f>+$D7*[1]CE!CV$7</f>
        <v>24000</v>
      </c>
      <c r="CX7" s="253">
        <f>+$D7*[1]CE!CW$7</f>
        <v>24000</v>
      </c>
      <c r="CY7" s="253">
        <f>+$D7*[1]CE!CX$7</f>
        <v>24000</v>
      </c>
      <c r="CZ7" s="253">
        <f>+$D7*[1]CE!CY$7</f>
        <v>24000</v>
      </c>
      <c r="DA7" s="253">
        <f>+$D7*[1]CE!CZ$7</f>
        <v>24000</v>
      </c>
      <c r="DB7" s="253">
        <f>+$D7*[1]CE!DA$7</f>
        <v>24000</v>
      </c>
      <c r="DC7" s="253">
        <f>+$D7*[1]CE!DB$7</f>
        <v>24000</v>
      </c>
      <c r="DD7" s="253">
        <f>+$D7*[1]CE!DC$7</f>
        <v>24000</v>
      </c>
      <c r="DE7" s="253">
        <f>+$D7*[1]CE!DD$7</f>
        <v>24000</v>
      </c>
      <c r="DF7" s="253">
        <f>+$D7*[1]CE!DE$7</f>
        <v>24000</v>
      </c>
      <c r="DG7" s="253">
        <f>+$D7*[1]CE!DF$7</f>
        <v>24000</v>
      </c>
      <c r="DH7" s="253">
        <f>+$D7*[1]CE!DG$7</f>
        <v>24000</v>
      </c>
      <c r="DI7" s="253">
        <f>+$D7*[1]CE!DH$7</f>
        <v>24000</v>
      </c>
      <c r="DJ7" s="253">
        <f>+$D7*[1]CE!DI$7</f>
        <v>24000</v>
      </c>
      <c r="DK7" s="253">
        <f>+$D7*[1]CE!DJ$7</f>
        <v>24000</v>
      </c>
      <c r="DL7" s="253">
        <f>+$D7*[1]CE!DK$7</f>
        <v>24000</v>
      </c>
      <c r="DM7" s="253">
        <f>+$D7*[1]CE!DL$7</f>
        <v>24000</v>
      </c>
      <c r="DN7" s="253">
        <f>+$D7*[1]CE!DM$7</f>
        <v>24000</v>
      </c>
      <c r="DO7" s="253">
        <f>+$D7*[1]CE!DN$7</f>
        <v>24000</v>
      </c>
      <c r="DP7" s="253">
        <f>+$D7*[1]CE!DO$7</f>
        <v>24000</v>
      </c>
      <c r="DQ7" s="253">
        <f>+$D7*[1]CE!DP$7</f>
        <v>24000</v>
      </c>
      <c r="DR7" s="253">
        <f>+$D7*[1]CE!DQ$7</f>
        <v>24000</v>
      </c>
      <c r="DS7" s="253">
        <f>+$D7*[1]CE!DR$7</f>
        <v>24000</v>
      </c>
      <c r="DT7" s="253">
        <f>+$D7*[1]CE!DS$7</f>
        <v>24000</v>
      </c>
      <c r="DU7" s="253">
        <f>+$D7*[1]CE!DT$7</f>
        <v>24000</v>
      </c>
      <c r="DV7" s="253">
        <f>+$D7*[1]CE!DU$7</f>
        <v>24000</v>
      </c>
      <c r="DW7" s="253">
        <f>+$D7*[1]CE!DV$7</f>
        <v>24000</v>
      </c>
    </row>
    <row r="8" spans="1:127" ht="15.6" thickTop="1" thickBot="1">
      <c r="C8" s="316" t="str">
        <f>+'[1]I_Costi Variabili'!D7</f>
        <v>Costo Variabile 3</v>
      </c>
      <c r="D8" s="294">
        <f>+'[1]I_Costi Variabili'!F7</f>
        <v>0.04</v>
      </c>
      <c r="E8" s="294">
        <f>+'[1]I_Costi Variabili'!E7</f>
        <v>0.22</v>
      </c>
      <c r="F8" s="335">
        <f>+'[1]I_Costi Variabili'!G7</f>
        <v>60</v>
      </c>
      <c r="H8" s="253">
        <f>+$D8*[1]CE!G$7</f>
        <v>32000</v>
      </c>
      <c r="I8" s="253">
        <f>+$D8*[1]CE!H$7</f>
        <v>32000</v>
      </c>
      <c r="J8" s="253">
        <f>+$D8*[1]CE!I$7</f>
        <v>32000</v>
      </c>
      <c r="K8" s="253">
        <f>+$D8*[1]CE!J$7</f>
        <v>32000</v>
      </c>
      <c r="L8" s="253">
        <f>+$D8*[1]CE!K$7</f>
        <v>32000</v>
      </c>
      <c r="M8" s="253">
        <f>+$D8*[1]CE!L$7</f>
        <v>32000</v>
      </c>
      <c r="N8" s="253">
        <f>+$D8*[1]CE!M$7</f>
        <v>32000</v>
      </c>
      <c r="O8" s="253">
        <f>+$D8*[1]CE!N$7</f>
        <v>32000</v>
      </c>
      <c r="P8" s="253">
        <f>+$D8*[1]CE!O$7</f>
        <v>32000</v>
      </c>
      <c r="Q8" s="253">
        <f>+$D8*[1]CE!P$7</f>
        <v>32000</v>
      </c>
      <c r="R8" s="253">
        <f>+$D8*[1]CE!Q$7</f>
        <v>32000</v>
      </c>
      <c r="S8" s="253">
        <f>+$D8*[1]CE!R$7</f>
        <v>32000</v>
      </c>
      <c r="T8" s="253">
        <f>+$D8*[1]CE!S$7</f>
        <v>32000</v>
      </c>
      <c r="U8" s="253">
        <f>+$D8*[1]CE!T$7</f>
        <v>32000</v>
      </c>
      <c r="V8" s="253">
        <f>+$D8*[1]CE!U$7</f>
        <v>32000</v>
      </c>
      <c r="W8" s="253">
        <f>+$D8*[1]CE!V$7</f>
        <v>32000</v>
      </c>
      <c r="X8" s="253">
        <f>+$D8*[1]CE!W$7</f>
        <v>32000</v>
      </c>
      <c r="Y8" s="253">
        <f>+$D8*[1]CE!X$7</f>
        <v>32000</v>
      </c>
      <c r="Z8" s="253">
        <f>+$D8*[1]CE!Y$7</f>
        <v>32000</v>
      </c>
      <c r="AA8" s="253">
        <f>+$D8*[1]CE!Z$7</f>
        <v>32000</v>
      </c>
      <c r="AB8" s="253">
        <f>+$D8*[1]CE!AA$7</f>
        <v>32000</v>
      </c>
      <c r="AC8" s="253">
        <f>+$D8*[1]CE!AB$7</f>
        <v>32000</v>
      </c>
      <c r="AD8" s="253">
        <f>+$D8*[1]CE!AC$7</f>
        <v>32000</v>
      </c>
      <c r="AE8" s="253">
        <f>+$D8*[1]CE!AD$7</f>
        <v>32000</v>
      </c>
      <c r="AF8" s="253">
        <f>+$D8*[1]CE!AE$7</f>
        <v>11000</v>
      </c>
      <c r="AG8" s="253">
        <f>+$D8*[1]CE!AF$7</f>
        <v>11000</v>
      </c>
      <c r="AH8" s="253">
        <f>+$D8*[1]CE!AG$7</f>
        <v>11000</v>
      </c>
      <c r="AI8" s="253">
        <f>+$D8*[1]CE!AH$7</f>
        <v>11000</v>
      </c>
      <c r="AJ8" s="253">
        <f>+$D8*[1]CE!AI$7</f>
        <v>11000</v>
      </c>
      <c r="AK8" s="253">
        <f>+$D8*[1]CE!AJ$7</f>
        <v>11000</v>
      </c>
      <c r="AL8" s="253">
        <f>+$D8*[1]CE!AK$7</f>
        <v>11000</v>
      </c>
      <c r="AM8" s="253">
        <f>+$D8*[1]CE!AL$7</f>
        <v>11000</v>
      </c>
      <c r="AN8" s="253">
        <f>+$D8*[1]CE!AM$7</f>
        <v>11000</v>
      </c>
      <c r="AO8" s="253">
        <f>+$D8*[1]CE!AN$7</f>
        <v>11000</v>
      </c>
      <c r="AP8" s="253">
        <f>+$D8*[1]CE!AO$7</f>
        <v>11000</v>
      </c>
      <c r="AQ8" s="253">
        <f>+$D8*[1]CE!AP$7</f>
        <v>11000</v>
      </c>
      <c r="AR8" s="253">
        <f>+$D8*[1]CE!AQ$7</f>
        <v>32000</v>
      </c>
      <c r="AS8" s="253">
        <f>+$D8*[1]CE!AR$7</f>
        <v>32000</v>
      </c>
      <c r="AT8" s="253">
        <f>+$D8*[1]CE!AS$7</f>
        <v>32000</v>
      </c>
      <c r="AU8" s="253">
        <f>+$D8*[1]CE!AT$7</f>
        <v>32000</v>
      </c>
      <c r="AV8" s="253">
        <f>+$D8*[1]CE!AU$7</f>
        <v>32000</v>
      </c>
      <c r="AW8" s="253">
        <f>+$D8*[1]CE!AV$7</f>
        <v>32000</v>
      </c>
      <c r="AX8" s="253">
        <f>+$D8*[1]CE!AW$7</f>
        <v>32000</v>
      </c>
      <c r="AY8" s="253">
        <f>+$D8*[1]CE!AX$7</f>
        <v>32000</v>
      </c>
      <c r="AZ8" s="253">
        <f>+$D8*[1]CE!AY$7</f>
        <v>32000</v>
      </c>
      <c r="BA8" s="253">
        <f>+$D8*[1]CE!AZ$7</f>
        <v>32000</v>
      </c>
      <c r="BB8" s="253">
        <f>+$D8*[1]CE!BA$7</f>
        <v>32000</v>
      </c>
      <c r="BC8" s="253">
        <f>+$D8*[1]CE!BB$7</f>
        <v>32000</v>
      </c>
      <c r="BD8" s="253">
        <f>+$D8*[1]CE!BC$7</f>
        <v>32000</v>
      </c>
      <c r="BE8" s="253">
        <f>+$D8*[1]CE!BD$7</f>
        <v>32000</v>
      </c>
      <c r="BF8" s="253">
        <f>+$D8*[1]CE!BE$7</f>
        <v>32000</v>
      </c>
      <c r="BG8" s="253">
        <f>+$D8*[1]CE!BF$7</f>
        <v>32000</v>
      </c>
      <c r="BH8" s="253">
        <f>+$D8*[1]CE!BG$7</f>
        <v>32000</v>
      </c>
      <c r="BI8" s="253">
        <f>+$D8*[1]CE!BH$7</f>
        <v>32000</v>
      </c>
      <c r="BJ8" s="253">
        <f>+$D8*[1]CE!BI$7</f>
        <v>32000</v>
      </c>
      <c r="BK8" s="253">
        <f>+$D8*[1]CE!BJ$7</f>
        <v>32000</v>
      </c>
      <c r="BL8" s="253">
        <f>+$D8*[1]CE!BK$7</f>
        <v>32000</v>
      </c>
      <c r="BM8" s="253">
        <f>+$D8*[1]CE!BL$7</f>
        <v>32000</v>
      </c>
      <c r="BN8" s="253">
        <f>+$D8*[1]CE!BM$7</f>
        <v>32000</v>
      </c>
      <c r="BO8" s="253">
        <f>+$D8*[1]CE!BN$7</f>
        <v>32000</v>
      </c>
      <c r="BP8" s="253">
        <f>+$D8*[1]CE!BO$7</f>
        <v>32000</v>
      </c>
      <c r="BQ8" s="253">
        <f>+$D8*[1]CE!BP$7</f>
        <v>32000</v>
      </c>
      <c r="BR8" s="253">
        <f>+$D8*[1]CE!BQ$7</f>
        <v>32000</v>
      </c>
      <c r="BS8" s="253">
        <f>+$D8*[1]CE!BR$7</f>
        <v>32000</v>
      </c>
      <c r="BT8" s="253">
        <f>+$D8*[1]CE!BS$7</f>
        <v>32000</v>
      </c>
      <c r="BU8" s="253">
        <f>+$D8*[1]CE!BT$7</f>
        <v>32000</v>
      </c>
      <c r="BV8" s="253">
        <f>+$D8*[1]CE!BU$7</f>
        <v>32000</v>
      </c>
      <c r="BW8" s="253">
        <f>+$D8*[1]CE!BV$7</f>
        <v>32000</v>
      </c>
      <c r="BX8" s="253">
        <f>+$D8*[1]CE!BW$7</f>
        <v>32000</v>
      </c>
      <c r="BY8" s="253">
        <f>+$D8*[1]CE!BX$7</f>
        <v>32000</v>
      </c>
      <c r="BZ8" s="253">
        <f>+$D8*[1]CE!BY$7</f>
        <v>32000</v>
      </c>
      <c r="CA8" s="253">
        <f>+$D8*[1]CE!BZ$7</f>
        <v>32000</v>
      </c>
      <c r="CB8" s="253">
        <f>+$D8*[1]CE!CA$7</f>
        <v>32000</v>
      </c>
      <c r="CC8" s="253">
        <f>+$D8*[1]CE!CB$7</f>
        <v>32000</v>
      </c>
      <c r="CD8" s="253">
        <f>+$D8*[1]CE!CC$7</f>
        <v>32000</v>
      </c>
      <c r="CE8" s="253">
        <f>+$D8*[1]CE!CD$7</f>
        <v>32000</v>
      </c>
      <c r="CF8" s="253">
        <f>+$D8*[1]CE!CE$7</f>
        <v>32000</v>
      </c>
      <c r="CG8" s="253">
        <f>+$D8*[1]CE!CF$7</f>
        <v>32000</v>
      </c>
      <c r="CH8" s="253">
        <f>+$D8*[1]CE!CG$7</f>
        <v>32000</v>
      </c>
      <c r="CI8" s="253">
        <f>+$D8*[1]CE!CH$7</f>
        <v>32000</v>
      </c>
      <c r="CJ8" s="253">
        <f>+$D8*[1]CE!CI$7</f>
        <v>32000</v>
      </c>
      <c r="CK8" s="253">
        <f>+$D8*[1]CE!CJ$7</f>
        <v>32000</v>
      </c>
      <c r="CL8" s="253">
        <f>+$D8*[1]CE!CK$7</f>
        <v>32000</v>
      </c>
      <c r="CM8" s="253">
        <f>+$D8*[1]CE!CL$7</f>
        <v>32000</v>
      </c>
      <c r="CN8" s="253">
        <f>+$D8*[1]CE!CM$7</f>
        <v>32000</v>
      </c>
      <c r="CO8" s="253">
        <f>+$D8*[1]CE!CN$7</f>
        <v>32000</v>
      </c>
      <c r="CP8" s="253">
        <f>+$D8*[1]CE!CO$7</f>
        <v>32000</v>
      </c>
      <c r="CQ8" s="253">
        <f>+$D8*[1]CE!CP$7</f>
        <v>32000</v>
      </c>
      <c r="CR8" s="253">
        <f>+$D8*[1]CE!CQ$7</f>
        <v>32000</v>
      </c>
      <c r="CS8" s="253">
        <f>+$D8*[1]CE!CR$7</f>
        <v>32000</v>
      </c>
      <c r="CT8" s="253">
        <f>+$D8*[1]CE!CS$7</f>
        <v>32000</v>
      </c>
      <c r="CU8" s="253">
        <f>+$D8*[1]CE!CT$7</f>
        <v>32000</v>
      </c>
      <c r="CV8" s="253">
        <f>+$D8*[1]CE!CU$7</f>
        <v>32000</v>
      </c>
      <c r="CW8" s="253">
        <f>+$D8*[1]CE!CV$7</f>
        <v>32000</v>
      </c>
      <c r="CX8" s="253">
        <f>+$D8*[1]CE!CW$7</f>
        <v>32000</v>
      </c>
      <c r="CY8" s="253">
        <f>+$D8*[1]CE!CX$7</f>
        <v>32000</v>
      </c>
      <c r="CZ8" s="253">
        <f>+$D8*[1]CE!CY$7</f>
        <v>32000</v>
      </c>
      <c r="DA8" s="253">
        <f>+$D8*[1]CE!CZ$7</f>
        <v>32000</v>
      </c>
      <c r="DB8" s="253">
        <f>+$D8*[1]CE!DA$7</f>
        <v>32000</v>
      </c>
      <c r="DC8" s="253">
        <f>+$D8*[1]CE!DB$7</f>
        <v>32000</v>
      </c>
      <c r="DD8" s="253">
        <f>+$D8*[1]CE!DC$7</f>
        <v>32000</v>
      </c>
      <c r="DE8" s="253">
        <f>+$D8*[1]CE!DD$7</f>
        <v>32000</v>
      </c>
      <c r="DF8" s="253">
        <f>+$D8*[1]CE!DE$7</f>
        <v>32000</v>
      </c>
      <c r="DG8" s="253">
        <f>+$D8*[1]CE!DF$7</f>
        <v>32000</v>
      </c>
      <c r="DH8" s="253">
        <f>+$D8*[1]CE!DG$7</f>
        <v>32000</v>
      </c>
      <c r="DI8" s="253">
        <f>+$D8*[1]CE!DH$7</f>
        <v>32000</v>
      </c>
      <c r="DJ8" s="253">
        <f>+$D8*[1]CE!DI$7</f>
        <v>32000</v>
      </c>
      <c r="DK8" s="253">
        <f>+$D8*[1]CE!DJ$7</f>
        <v>32000</v>
      </c>
      <c r="DL8" s="253">
        <f>+$D8*[1]CE!DK$7</f>
        <v>32000</v>
      </c>
      <c r="DM8" s="253">
        <f>+$D8*[1]CE!DL$7</f>
        <v>32000</v>
      </c>
      <c r="DN8" s="253">
        <f>+$D8*[1]CE!DM$7</f>
        <v>32000</v>
      </c>
      <c r="DO8" s="253">
        <f>+$D8*[1]CE!DN$7</f>
        <v>32000</v>
      </c>
      <c r="DP8" s="253">
        <f>+$D8*[1]CE!DO$7</f>
        <v>32000</v>
      </c>
      <c r="DQ8" s="253">
        <f>+$D8*[1]CE!DP$7</f>
        <v>32000</v>
      </c>
      <c r="DR8" s="253">
        <f>+$D8*[1]CE!DQ$7</f>
        <v>32000</v>
      </c>
      <c r="DS8" s="253">
        <f>+$D8*[1]CE!DR$7</f>
        <v>32000</v>
      </c>
      <c r="DT8" s="253">
        <f>+$D8*[1]CE!DS$7</f>
        <v>32000</v>
      </c>
      <c r="DU8" s="253">
        <f>+$D8*[1]CE!DT$7</f>
        <v>32000</v>
      </c>
      <c r="DV8" s="253">
        <f>+$D8*[1]CE!DU$7</f>
        <v>32000</v>
      </c>
      <c r="DW8" s="253">
        <f>+$D8*[1]CE!DV$7</f>
        <v>32000</v>
      </c>
    </row>
    <row r="9" spans="1:127" ht="15.6" thickTop="1" thickBot="1">
      <c r="C9" s="316" t="str">
        <f>+'[1]I_Costi Variabili'!D8</f>
        <v>Costo Variabile 4</v>
      </c>
      <c r="D9" s="294">
        <f>+'[1]I_Costi Variabili'!F8</f>
        <v>0.02</v>
      </c>
      <c r="E9" s="294">
        <f>+'[1]I_Costi Variabili'!E8</f>
        <v>0.22</v>
      </c>
      <c r="F9" s="335">
        <f>+'[1]I_Costi Variabili'!G8</f>
        <v>90</v>
      </c>
      <c r="H9" s="253">
        <f>+$D9*[1]CE!G$7</f>
        <v>16000</v>
      </c>
      <c r="I9" s="253">
        <f>+$D9*[1]CE!H$7</f>
        <v>16000</v>
      </c>
      <c r="J9" s="253">
        <f>+$D9*[1]CE!I$7</f>
        <v>16000</v>
      </c>
      <c r="K9" s="253">
        <f>+$D9*[1]CE!J$7</f>
        <v>16000</v>
      </c>
      <c r="L9" s="253">
        <f>+$D9*[1]CE!K$7</f>
        <v>16000</v>
      </c>
      <c r="M9" s="253">
        <f>+$D9*[1]CE!L$7</f>
        <v>16000</v>
      </c>
      <c r="N9" s="253">
        <f>+$D9*[1]CE!M$7</f>
        <v>16000</v>
      </c>
      <c r="O9" s="253">
        <f>+$D9*[1]CE!N$7</f>
        <v>16000</v>
      </c>
      <c r="P9" s="253">
        <f>+$D9*[1]CE!O$7</f>
        <v>16000</v>
      </c>
      <c r="Q9" s="253">
        <f>+$D9*[1]CE!P$7</f>
        <v>16000</v>
      </c>
      <c r="R9" s="253">
        <f>+$D9*[1]CE!Q$7</f>
        <v>16000</v>
      </c>
      <c r="S9" s="253">
        <f>+$D9*[1]CE!R$7</f>
        <v>16000</v>
      </c>
      <c r="T9" s="253">
        <f>+$D9*[1]CE!S$7</f>
        <v>16000</v>
      </c>
      <c r="U9" s="253">
        <f>+$D9*[1]CE!T$7</f>
        <v>16000</v>
      </c>
      <c r="V9" s="253">
        <f>+$D9*[1]CE!U$7</f>
        <v>16000</v>
      </c>
      <c r="W9" s="253">
        <f>+$D9*[1]CE!V$7</f>
        <v>16000</v>
      </c>
      <c r="X9" s="253">
        <f>+$D9*[1]CE!W$7</f>
        <v>16000</v>
      </c>
      <c r="Y9" s="253">
        <f>+$D9*[1]CE!X$7</f>
        <v>16000</v>
      </c>
      <c r="Z9" s="253">
        <f>+$D9*[1]CE!Y$7</f>
        <v>16000</v>
      </c>
      <c r="AA9" s="253">
        <f>+$D9*[1]CE!Z$7</f>
        <v>16000</v>
      </c>
      <c r="AB9" s="253">
        <f>+$D9*[1]CE!AA$7</f>
        <v>16000</v>
      </c>
      <c r="AC9" s="253">
        <f>+$D9*[1]CE!AB$7</f>
        <v>16000</v>
      </c>
      <c r="AD9" s="253">
        <f>+$D9*[1]CE!AC$7</f>
        <v>16000</v>
      </c>
      <c r="AE9" s="253">
        <f>+$D9*[1]CE!AD$7</f>
        <v>16000</v>
      </c>
      <c r="AF9" s="253">
        <f>+$D9*[1]CE!AE$7</f>
        <v>5500</v>
      </c>
      <c r="AG9" s="253">
        <f>+$D9*[1]CE!AF$7</f>
        <v>5500</v>
      </c>
      <c r="AH9" s="253">
        <f>+$D9*[1]CE!AG$7</f>
        <v>5500</v>
      </c>
      <c r="AI9" s="253">
        <f>+$D9*[1]CE!AH$7</f>
        <v>5500</v>
      </c>
      <c r="AJ9" s="253">
        <f>+$D9*[1]CE!AI$7</f>
        <v>5500</v>
      </c>
      <c r="AK9" s="253">
        <f>+$D9*[1]CE!AJ$7</f>
        <v>5500</v>
      </c>
      <c r="AL9" s="253">
        <f>+$D9*[1]CE!AK$7</f>
        <v>5500</v>
      </c>
      <c r="AM9" s="253">
        <f>+$D9*[1]CE!AL$7</f>
        <v>5500</v>
      </c>
      <c r="AN9" s="253">
        <f>+$D9*[1]CE!AM$7</f>
        <v>5500</v>
      </c>
      <c r="AO9" s="253">
        <f>+$D9*[1]CE!AN$7</f>
        <v>5500</v>
      </c>
      <c r="AP9" s="253">
        <f>+$D9*[1]CE!AO$7</f>
        <v>5500</v>
      </c>
      <c r="AQ9" s="253">
        <f>+$D9*[1]CE!AP$7</f>
        <v>5500</v>
      </c>
      <c r="AR9" s="253">
        <f>+$D9*[1]CE!AQ$7</f>
        <v>16000</v>
      </c>
      <c r="AS9" s="253">
        <f>+$D9*[1]CE!AR$7</f>
        <v>16000</v>
      </c>
      <c r="AT9" s="253">
        <f>+$D9*[1]CE!AS$7</f>
        <v>16000</v>
      </c>
      <c r="AU9" s="253">
        <f>+$D9*[1]CE!AT$7</f>
        <v>16000</v>
      </c>
      <c r="AV9" s="253">
        <f>+$D9*[1]CE!AU$7</f>
        <v>16000</v>
      </c>
      <c r="AW9" s="253">
        <f>+$D9*[1]CE!AV$7</f>
        <v>16000</v>
      </c>
      <c r="AX9" s="253">
        <f>+$D9*[1]CE!AW$7</f>
        <v>16000</v>
      </c>
      <c r="AY9" s="253">
        <f>+$D9*[1]CE!AX$7</f>
        <v>16000</v>
      </c>
      <c r="AZ9" s="253">
        <f>+$D9*[1]CE!AY$7</f>
        <v>16000</v>
      </c>
      <c r="BA9" s="253">
        <f>+$D9*[1]CE!AZ$7</f>
        <v>16000</v>
      </c>
      <c r="BB9" s="253">
        <f>+$D9*[1]CE!BA$7</f>
        <v>16000</v>
      </c>
      <c r="BC9" s="253">
        <f>+$D9*[1]CE!BB$7</f>
        <v>16000</v>
      </c>
      <c r="BD9" s="253">
        <f>+$D9*[1]CE!BC$7</f>
        <v>16000</v>
      </c>
      <c r="BE9" s="253">
        <f>+$D9*[1]CE!BD$7</f>
        <v>16000</v>
      </c>
      <c r="BF9" s="253">
        <f>+$D9*[1]CE!BE$7</f>
        <v>16000</v>
      </c>
      <c r="BG9" s="253">
        <f>+$D9*[1]CE!BF$7</f>
        <v>16000</v>
      </c>
      <c r="BH9" s="253">
        <f>+$D9*[1]CE!BG$7</f>
        <v>16000</v>
      </c>
      <c r="BI9" s="253">
        <f>+$D9*[1]CE!BH$7</f>
        <v>16000</v>
      </c>
      <c r="BJ9" s="253">
        <f>+$D9*[1]CE!BI$7</f>
        <v>16000</v>
      </c>
      <c r="BK9" s="253">
        <f>+$D9*[1]CE!BJ$7</f>
        <v>16000</v>
      </c>
      <c r="BL9" s="253">
        <f>+$D9*[1]CE!BK$7</f>
        <v>16000</v>
      </c>
      <c r="BM9" s="253">
        <f>+$D9*[1]CE!BL$7</f>
        <v>16000</v>
      </c>
      <c r="BN9" s="253">
        <f>+$D9*[1]CE!BM$7</f>
        <v>16000</v>
      </c>
      <c r="BO9" s="253">
        <f>+$D9*[1]CE!BN$7</f>
        <v>16000</v>
      </c>
      <c r="BP9" s="253">
        <f>+$D9*[1]CE!BO$7</f>
        <v>16000</v>
      </c>
      <c r="BQ9" s="253">
        <f>+$D9*[1]CE!BP$7</f>
        <v>16000</v>
      </c>
      <c r="BR9" s="253">
        <f>+$D9*[1]CE!BQ$7</f>
        <v>16000</v>
      </c>
      <c r="BS9" s="253">
        <f>+$D9*[1]CE!BR$7</f>
        <v>16000</v>
      </c>
      <c r="BT9" s="253">
        <f>+$D9*[1]CE!BS$7</f>
        <v>16000</v>
      </c>
      <c r="BU9" s="253">
        <f>+$D9*[1]CE!BT$7</f>
        <v>16000</v>
      </c>
      <c r="BV9" s="253">
        <f>+$D9*[1]CE!BU$7</f>
        <v>16000</v>
      </c>
      <c r="BW9" s="253">
        <f>+$D9*[1]CE!BV$7</f>
        <v>16000</v>
      </c>
      <c r="BX9" s="253">
        <f>+$D9*[1]CE!BW$7</f>
        <v>16000</v>
      </c>
      <c r="BY9" s="253">
        <f>+$D9*[1]CE!BX$7</f>
        <v>16000</v>
      </c>
      <c r="BZ9" s="253">
        <f>+$D9*[1]CE!BY$7</f>
        <v>16000</v>
      </c>
      <c r="CA9" s="253">
        <f>+$D9*[1]CE!BZ$7</f>
        <v>16000</v>
      </c>
      <c r="CB9" s="253">
        <f>+$D9*[1]CE!CA$7</f>
        <v>16000</v>
      </c>
      <c r="CC9" s="253">
        <f>+$D9*[1]CE!CB$7</f>
        <v>16000</v>
      </c>
      <c r="CD9" s="253">
        <f>+$D9*[1]CE!CC$7</f>
        <v>16000</v>
      </c>
      <c r="CE9" s="253">
        <f>+$D9*[1]CE!CD$7</f>
        <v>16000</v>
      </c>
      <c r="CF9" s="253">
        <f>+$D9*[1]CE!CE$7</f>
        <v>16000</v>
      </c>
      <c r="CG9" s="253">
        <f>+$D9*[1]CE!CF$7</f>
        <v>16000</v>
      </c>
      <c r="CH9" s="253">
        <f>+$D9*[1]CE!CG$7</f>
        <v>16000</v>
      </c>
      <c r="CI9" s="253">
        <f>+$D9*[1]CE!CH$7</f>
        <v>16000</v>
      </c>
      <c r="CJ9" s="253">
        <f>+$D9*[1]CE!CI$7</f>
        <v>16000</v>
      </c>
      <c r="CK9" s="253">
        <f>+$D9*[1]CE!CJ$7</f>
        <v>16000</v>
      </c>
      <c r="CL9" s="253">
        <f>+$D9*[1]CE!CK$7</f>
        <v>16000</v>
      </c>
      <c r="CM9" s="253">
        <f>+$D9*[1]CE!CL$7</f>
        <v>16000</v>
      </c>
      <c r="CN9" s="253">
        <f>+$D9*[1]CE!CM$7</f>
        <v>16000</v>
      </c>
      <c r="CO9" s="253">
        <f>+$D9*[1]CE!CN$7</f>
        <v>16000</v>
      </c>
      <c r="CP9" s="253">
        <f>+$D9*[1]CE!CO$7</f>
        <v>16000</v>
      </c>
      <c r="CQ9" s="253">
        <f>+$D9*[1]CE!CP$7</f>
        <v>16000</v>
      </c>
      <c r="CR9" s="253">
        <f>+$D9*[1]CE!CQ$7</f>
        <v>16000</v>
      </c>
      <c r="CS9" s="253">
        <f>+$D9*[1]CE!CR$7</f>
        <v>16000</v>
      </c>
      <c r="CT9" s="253">
        <f>+$D9*[1]CE!CS$7</f>
        <v>16000</v>
      </c>
      <c r="CU9" s="253">
        <f>+$D9*[1]CE!CT$7</f>
        <v>16000</v>
      </c>
      <c r="CV9" s="253">
        <f>+$D9*[1]CE!CU$7</f>
        <v>16000</v>
      </c>
      <c r="CW9" s="253">
        <f>+$D9*[1]CE!CV$7</f>
        <v>16000</v>
      </c>
      <c r="CX9" s="253">
        <f>+$D9*[1]CE!CW$7</f>
        <v>16000</v>
      </c>
      <c r="CY9" s="253">
        <f>+$D9*[1]CE!CX$7</f>
        <v>16000</v>
      </c>
      <c r="CZ9" s="253">
        <f>+$D9*[1]CE!CY$7</f>
        <v>16000</v>
      </c>
      <c r="DA9" s="253">
        <f>+$D9*[1]CE!CZ$7</f>
        <v>16000</v>
      </c>
      <c r="DB9" s="253">
        <f>+$D9*[1]CE!DA$7</f>
        <v>16000</v>
      </c>
      <c r="DC9" s="253">
        <f>+$D9*[1]CE!DB$7</f>
        <v>16000</v>
      </c>
      <c r="DD9" s="253">
        <f>+$D9*[1]CE!DC$7</f>
        <v>16000</v>
      </c>
      <c r="DE9" s="253">
        <f>+$D9*[1]CE!DD$7</f>
        <v>16000</v>
      </c>
      <c r="DF9" s="253">
        <f>+$D9*[1]CE!DE$7</f>
        <v>16000</v>
      </c>
      <c r="DG9" s="253">
        <f>+$D9*[1]CE!DF$7</f>
        <v>16000</v>
      </c>
      <c r="DH9" s="253">
        <f>+$D9*[1]CE!DG$7</f>
        <v>16000</v>
      </c>
      <c r="DI9" s="253">
        <f>+$D9*[1]CE!DH$7</f>
        <v>16000</v>
      </c>
      <c r="DJ9" s="253">
        <f>+$D9*[1]CE!DI$7</f>
        <v>16000</v>
      </c>
      <c r="DK9" s="253">
        <f>+$D9*[1]CE!DJ$7</f>
        <v>16000</v>
      </c>
      <c r="DL9" s="253">
        <f>+$D9*[1]CE!DK$7</f>
        <v>16000</v>
      </c>
      <c r="DM9" s="253">
        <f>+$D9*[1]CE!DL$7</f>
        <v>16000</v>
      </c>
      <c r="DN9" s="253">
        <f>+$D9*[1]CE!DM$7</f>
        <v>16000</v>
      </c>
      <c r="DO9" s="253">
        <f>+$D9*[1]CE!DN$7</f>
        <v>16000</v>
      </c>
      <c r="DP9" s="253">
        <f>+$D9*[1]CE!DO$7</f>
        <v>16000</v>
      </c>
      <c r="DQ9" s="253">
        <f>+$D9*[1]CE!DP$7</f>
        <v>16000</v>
      </c>
      <c r="DR9" s="253">
        <f>+$D9*[1]CE!DQ$7</f>
        <v>16000</v>
      </c>
      <c r="DS9" s="253">
        <f>+$D9*[1]CE!DR$7</f>
        <v>16000</v>
      </c>
      <c r="DT9" s="253">
        <f>+$D9*[1]CE!DS$7</f>
        <v>16000</v>
      </c>
      <c r="DU9" s="253">
        <f>+$D9*[1]CE!DT$7</f>
        <v>16000</v>
      </c>
      <c r="DV9" s="253">
        <f>+$D9*[1]CE!DU$7</f>
        <v>16000</v>
      </c>
      <c r="DW9" s="253">
        <f>+$D9*[1]CE!DV$7</f>
        <v>16000</v>
      </c>
    </row>
    <row r="10" spans="1:127" ht="15.6" thickTop="1" thickBot="1">
      <c r="C10" s="316" t="str">
        <f>+'[1]I_Costi Variabili'!D9</f>
        <v>Costo Variabile 5</v>
      </c>
      <c r="D10" s="294">
        <f>+'[1]I_Costi Variabili'!F9</f>
        <v>0</v>
      </c>
      <c r="E10" s="294">
        <f>+'[1]I_Costi Variabili'!E9</f>
        <v>0.22</v>
      </c>
      <c r="F10" s="335">
        <f>+'[1]I_Costi Variabili'!G9</f>
        <v>30</v>
      </c>
      <c r="H10" s="253">
        <f>+$D10*[1]CE!G$7</f>
        <v>0</v>
      </c>
      <c r="I10" s="253">
        <f>+$D10*[1]CE!H$7</f>
        <v>0</v>
      </c>
      <c r="J10" s="253">
        <f>+$D10*[1]CE!I$7</f>
        <v>0</v>
      </c>
      <c r="K10" s="253">
        <f>+$D10*[1]CE!J$7</f>
        <v>0</v>
      </c>
      <c r="L10" s="253">
        <f>+$D10*[1]CE!K$7</f>
        <v>0</v>
      </c>
      <c r="M10" s="253">
        <f>+$D10*[1]CE!L$7</f>
        <v>0</v>
      </c>
      <c r="N10" s="253">
        <f>+$D10*[1]CE!M$7</f>
        <v>0</v>
      </c>
      <c r="O10" s="253">
        <f>+$D10*[1]CE!N$7</f>
        <v>0</v>
      </c>
      <c r="P10" s="253">
        <f>+$D10*[1]CE!O$7</f>
        <v>0</v>
      </c>
      <c r="Q10" s="253">
        <f>+$D10*[1]CE!P$7</f>
        <v>0</v>
      </c>
      <c r="R10" s="253">
        <f>+$D10*[1]CE!Q$7</f>
        <v>0</v>
      </c>
      <c r="S10" s="253">
        <f>+$D10*[1]CE!R$7</f>
        <v>0</v>
      </c>
      <c r="T10" s="253">
        <f>+$D10*[1]CE!S$7</f>
        <v>0</v>
      </c>
      <c r="U10" s="253">
        <f>+$D10*[1]CE!T$7</f>
        <v>0</v>
      </c>
      <c r="V10" s="253">
        <f>+$D10*[1]CE!U$7</f>
        <v>0</v>
      </c>
      <c r="W10" s="253">
        <f>+$D10*[1]CE!V$7</f>
        <v>0</v>
      </c>
      <c r="X10" s="253">
        <f>+$D10*[1]CE!W$7</f>
        <v>0</v>
      </c>
      <c r="Y10" s="253">
        <f>+$D10*[1]CE!X$7</f>
        <v>0</v>
      </c>
      <c r="Z10" s="253">
        <f>+$D10*[1]CE!Y$7</f>
        <v>0</v>
      </c>
      <c r="AA10" s="253">
        <f>+$D10*[1]CE!Z$7</f>
        <v>0</v>
      </c>
      <c r="AB10" s="253">
        <f>+$D10*[1]CE!AA$7</f>
        <v>0</v>
      </c>
      <c r="AC10" s="253">
        <f>+$D10*[1]CE!AB$7</f>
        <v>0</v>
      </c>
      <c r="AD10" s="253">
        <f>+$D10*[1]CE!AC$7</f>
        <v>0</v>
      </c>
      <c r="AE10" s="253">
        <f>+$D10*[1]CE!AD$7</f>
        <v>0</v>
      </c>
      <c r="AF10" s="253">
        <f>+$D10*[1]CE!AE$7</f>
        <v>0</v>
      </c>
      <c r="AG10" s="253">
        <f>+$D10*[1]CE!AF$7</f>
        <v>0</v>
      </c>
      <c r="AH10" s="253">
        <f>+$D10*[1]CE!AG$7</f>
        <v>0</v>
      </c>
      <c r="AI10" s="253">
        <f>+$D10*[1]CE!AH$7</f>
        <v>0</v>
      </c>
      <c r="AJ10" s="253">
        <f>+$D10*[1]CE!AI$7</f>
        <v>0</v>
      </c>
      <c r="AK10" s="253">
        <f>+$D10*[1]CE!AJ$7</f>
        <v>0</v>
      </c>
      <c r="AL10" s="253">
        <f>+$D10*[1]CE!AK$7</f>
        <v>0</v>
      </c>
      <c r="AM10" s="253">
        <f>+$D10*[1]CE!AL$7</f>
        <v>0</v>
      </c>
      <c r="AN10" s="253">
        <f>+$D10*[1]CE!AM$7</f>
        <v>0</v>
      </c>
      <c r="AO10" s="253">
        <f>+$D10*[1]CE!AN$7</f>
        <v>0</v>
      </c>
      <c r="AP10" s="253">
        <f>+$D10*[1]CE!AO$7</f>
        <v>0</v>
      </c>
      <c r="AQ10" s="253">
        <f>+$D10*[1]CE!AP$7</f>
        <v>0</v>
      </c>
      <c r="AR10" s="253">
        <f>+$D10*[1]CE!AQ$7</f>
        <v>0</v>
      </c>
      <c r="AS10" s="253">
        <f>+$D10*[1]CE!AR$7</f>
        <v>0</v>
      </c>
      <c r="AT10" s="253">
        <f>+$D10*[1]CE!AS$7</f>
        <v>0</v>
      </c>
      <c r="AU10" s="253">
        <f>+$D10*[1]CE!AT$7</f>
        <v>0</v>
      </c>
      <c r="AV10" s="253">
        <f>+$D10*[1]CE!AU$7</f>
        <v>0</v>
      </c>
      <c r="AW10" s="253">
        <f>+$D10*[1]CE!AV$7</f>
        <v>0</v>
      </c>
      <c r="AX10" s="253">
        <f>+$D10*[1]CE!AW$7</f>
        <v>0</v>
      </c>
      <c r="AY10" s="253">
        <f>+$D10*[1]CE!AX$7</f>
        <v>0</v>
      </c>
      <c r="AZ10" s="253">
        <f>+$D10*[1]CE!AY$7</f>
        <v>0</v>
      </c>
      <c r="BA10" s="253">
        <f>+$D10*[1]CE!AZ$7</f>
        <v>0</v>
      </c>
      <c r="BB10" s="253">
        <f>+$D10*[1]CE!BA$7</f>
        <v>0</v>
      </c>
      <c r="BC10" s="253">
        <f>+$D10*[1]CE!BB$7</f>
        <v>0</v>
      </c>
      <c r="BD10" s="253">
        <f>+$D10*[1]CE!BC$7</f>
        <v>0</v>
      </c>
      <c r="BE10" s="253">
        <f>+$D10*[1]CE!BD$7</f>
        <v>0</v>
      </c>
      <c r="BF10" s="253">
        <f>+$D10*[1]CE!BE$7</f>
        <v>0</v>
      </c>
      <c r="BG10" s="253">
        <f>+$D10*[1]CE!BF$7</f>
        <v>0</v>
      </c>
      <c r="BH10" s="253">
        <f>+$D10*[1]CE!BG$7</f>
        <v>0</v>
      </c>
      <c r="BI10" s="253">
        <f>+$D10*[1]CE!BH$7</f>
        <v>0</v>
      </c>
      <c r="BJ10" s="253">
        <f>+$D10*[1]CE!BI$7</f>
        <v>0</v>
      </c>
      <c r="BK10" s="253">
        <f>+$D10*[1]CE!BJ$7</f>
        <v>0</v>
      </c>
      <c r="BL10" s="253">
        <f>+$D10*[1]CE!BK$7</f>
        <v>0</v>
      </c>
      <c r="BM10" s="253">
        <f>+$D10*[1]CE!BL$7</f>
        <v>0</v>
      </c>
      <c r="BN10" s="253">
        <f>+$D10*[1]CE!BM$7</f>
        <v>0</v>
      </c>
      <c r="BO10" s="253">
        <f>+$D10*[1]CE!BN$7</f>
        <v>0</v>
      </c>
      <c r="BP10" s="253">
        <f>+$D10*[1]CE!BO$7</f>
        <v>0</v>
      </c>
      <c r="BQ10" s="253">
        <f>+$D10*[1]CE!BP$7</f>
        <v>0</v>
      </c>
      <c r="BR10" s="253">
        <f>+$D10*[1]CE!BQ$7</f>
        <v>0</v>
      </c>
      <c r="BS10" s="253">
        <f>+$D10*[1]CE!BR$7</f>
        <v>0</v>
      </c>
      <c r="BT10" s="253">
        <f>+$D10*[1]CE!BS$7</f>
        <v>0</v>
      </c>
      <c r="BU10" s="253">
        <f>+$D10*[1]CE!BT$7</f>
        <v>0</v>
      </c>
      <c r="BV10" s="253">
        <f>+$D10*[1]CE!BU$7</f>
        <v>0</v>
      </c>
      <c r="BW10" s="253">
        <f>+$D10*[1]CE!BV$7</f>
        <v>0</v>
      </c>
      <c r="BX10" s="253">
        <f>+$D10*[1]CE!BW$7</f>
        <v>0</v>
      </c>
      <c r="BY10" s="253">
        <f>+$D10*[1]CE!BX$7</f>
        <v>0</v>
      </c>
      <c r="BZ10" s="253">
        <f>+$D10*[1]CE!BY$7</f>
        <v>0</v>
      </c>
      <c r="CA10" s="253">
        <f>+$D10*[1]CE!BZ$7</f>
        <v>0</v>
      </c>
      <c r="CB10" s="253">
        <f>+$D10*[1]CE!CA$7</f>
        <v>0</v>
      </c>
      <c r="CC10" s="253">
        <f>+$D10*[1]CE!CB$7</f>
        <v>0</v>
      </c>
      <c r="CD10" s="253">
        <f>+$D10*[1]CE!CC$7</f>
        <v>0</v>
      </c>
      <c r="CE10" s="253">
        <f>+$D10*[1]CE!CD$7</f>
        <v>0</v>
      </c>
      <c r="CF10" s="253">
        <f>+$D10*[1]CE!CE$7</f>
        <v>0</v>
      </c>
      <c r="CG10" s="253">
        <f>+$D10*[1]CE!CF$7</f>
        <v>0</v>
      </c>
      <c r="CH10" s="253">
        <f>+$D10*[1]CE!CG$7</f>
        <v>0</v>
      </c>
      <c r="CI10" s="253">
        <f>+$D10*[1]CE!CH$7</f>
        <v>0</v>
      </c>
      <c r="CJ10" s="253">
        <f>+$D10*[1]CE!CI$7</f>
        <v>0</v>
      </c>
      <c r="CK10" s="253">
        <f>+$D10*[1]CE!CJ$7</f>
        <v>0</v>
      </c>
      <c r="CL10" s="253">
        <f>+$D10*[1]CE!CK$7</f>
        <v>0</v>
      </c>
      <c r="CM10" s="253">
        <f>+$D10*[1]CE!CL$7</f>
        <v>0</v>
      </c>
      <c r="CN10" s="253">
        <f>+$D10*[1]CE!CM$7</f>
        <v>0</v>
      </c>
      <c r="CO10" s="253">
        <f>+$D10*[1]CE!CN$7</f>
        <v>0</v>
      </c>
      <c r="CP10" s="253">
        <f>+$D10*[1]CE!CO$7</f>
        <v>0</v>
      </c>
      <c r="CQ10" s="253">
        <f>+$D10*[1]CE!CP$7</f>
        <v>0</v>
      </c>
      <c r="CR10" s="253">
        <f>+$D10*[1]CE!CQ$7</f>
        <v>0</v>
      </c>
      <c r="CS10" s="253">
        <f>+$D10*[1]CE!CR$7</f>
        <v>0</v>
      </c>
      <c r="CT10" s="253">
        <f>+$D10*[1]CE!CS$7</f>
        <v>0</v>
      </c>
      <c r="CU10" s="253">
        <f>+$D10*[1]CE!CT$7</f>
        <v>0</v>
      </c>
      <c r="CV10" s="253">
        <f>+$D10*[1]CE!CU$7</f>
        <v>0</v>
      </c>
      <c r="CW10" s="253">
        <f>+$D10*[1]CE!CV$7</f>
        <v>0</v>
      </c>
      <c r="CX10" s="253">
        <f>+$D10*[1]CE!CW$7</f>
        <v>0</v>
      </c>
      <c r="CY10" s="253">
        <f>+$D10*[1]CE!CX$7</f>
        <v>0</v>
      </c>
      <c r="CZ10" s="253">
        <f>+$D10*[1]CE!CY$7</f>
        <v>0</v>
      </c>
      <c r="DA10" s="253">
        <f>+$D10*[1]CE!CZ$7</f>
        <v>0</v>
      </c>
      <c r="DB10" s="253">
        <f>+$D10*[1]CE!DA$7</f>
        <v>0</v>
      </c>
      <c r="DC10" s="253">
        <f>+$D10*[1]CE!DB$7</f>
        <v>0</v>
      </c>
      <c r="DD10" s="253">
        <f>+$D10*[1]CE!DC$7</f>
        <v>0</v>
      </c>
      <c r="DE10" s="253">
        <f>+$D10*[1]CE!DD$7</f>
        <v>0</v>
      </c>
      <c r="DF10" s="253">
        <f>+$D10*[1]CE!DE$7</f>
        <v>0</v>
      </c>
      <c r="DG10" s="253">
        <f>+$D10*[1]CE!DF$7</f>
        <v>0</v>
      </c>
      <c r="DH10" s="253">
        <f>+$D10*[1]CE!DG$7</f>
        <v>0</v>
      </c>
      <c r="DI10" s="253">
        <f>+$D10*[1]CE!DH$7</f>
        <v>0</v>
      </c>
      <c r="DJ10" s="253">
        <f>+$D10*[1]CE!DI$7</f>
        <v>0</v>
      </c>
      <c r="DK10" s="253">
        <f>+$D10*[1]CE!DJ$7</f>
        <v>0</v>
      </c>
      <c r="DL10" s="253">
        <f>+$D10*[1]CE!DK$7</f>
        <v>0</v>
      </c>
      <c r="DM10" s="253">
        <f>+$D10*[1]CE!DL$7</f>
        <v>0</v>
      </c>
      <c r="DN10" s="253">
        <f>+$D10*[1]CE!DM$7</f>
        <v>0</v>
      </c>
      <c r="DO10" s="253">
        <f>+$D10*[1]CE!DN$7</f>
        <v>0</v>
      </c>
      <c r="DP10" s="253">
        <f>+$D10*[1]CE!DO$7</f>
        <v>0</v>
      </c>
      <c r="DQ10" s="253">
        <f>+$D10*[1]CE!DP$7</f>
        <v>0</v>
      </c>
      <c r="DR10" s="253">
        <f>+$D10*[1]CE!DQ$7</f>
        <v>0</v>
      </c>
      <c r="DS10" s="253">
        <f>+$D10*[1]CE!DR$7</f>
        <v>0</v>
      </c>
      <c r="DT10" s="253">
        <f>+$D10*[1]CE!DS$7</f>
        <v>0</v>
      </c>
      <c r="DU10" s="253">
        <f>+$D10*[1]CE!DT$7</f>
        <v>0</v>
      </c>
      <c r="DV10" s="253">
        <f>+$D10*[1]CE!DU$7</f>
        <v>0</v>
      </c>
      <c r="DW10" s="253">
        <f>+$D10*[1]CE!DV$7</f>
        <v>0</v>
      </c>
    </row>
    <row r="11" spans="1:127" ht="15.6" thickTop="1" thickBot="1">
      <c r="C11" s="316" t="str">
        <f>+'[1]I_Costi Variabili'!D10</f>
        <v>Costo Variabile 6</v>
      </c>
      <c r="D11" s="294">
        <f>+'[1]I_Costi Variabili'!F10</f>
        <v>0</v>
      </c>
      <c r="E11" s="294">
        <f>+'[1]I_Costi Variabili'!E10</f>
        <v>0.22</v>
      </c>
      <c r="F11" s="335">
        <f>+'[1]I_Costi Variabili'!G10</f>
        <v>60</v>
      </c>
      <c r="H11" s="253">
        <f>+$D11*[1]CE!G$7</f>
        <v>0</v>
      </c>
      <c r="I11" s="253">
        <f>+$D11*[1]CE!H$7</f>
        <v>0</v>
      </c>
      <c r="J11" s="253">
        <f>+$D11*[1]CE!I$7</f>
        <v>0</v>
      </c>
      <c r="K11" s="253">
        <f>+$D11*[1]CE!J$7</f>
        <v>0</v>
      </c>
      <c r="L11" s="253">
        <f>+$D11*[1]CE!K$7</f>
        <v>0</v>
      </c>
      <c r="M11" s="253">
        <f>+$D11*[1]CE!L$7</f>
        <v>0</v>
      </c>
      <c r="N11" s="253">
        <f>+$D11*[1]CE!M$7</f>
        <v>0</v>
      </c>
      <c r="O11" s="253">
        <f>+$D11*[1]CE!N$7</f>
        <v>0</v>
      </c>
      <c r="P11" s="253">
        <f>+$D11*[1]CE!O$7</f>
        <v>0</v>
      </c>
      <c r="Q11" s="253">
        <f>+$D11*[1]CE!P$7</f>
        <v>0</v>
      </c>
      <c r="R11" s="253">
        <f>+$D11*[1]CE!Q$7</f>
        <v>0</v>
      </c>
      <c r="S11" s="253">
        <f>+$D11*[1]CE!R$7</f>
        <v>0</v>
      </c>
      <c r="T11" s="253">
        <f>+$D11*[1]CE!S$7</f>
        <v>0</v>
      </c>
      <c r="U11" s="253">
        <f>+$D11*[1]CE!T$7</f>
        <v>0</v>
      </c>
      <c r="V11" s="253">
        <f>+$D11*[1]CE!U$7</f>
        <v>0</v>
      </c>
      <c r="W11" s="253">
        <f>+$D11*[1]CE!V$7</f>
        <v>0</v>
      </c>
      <c r="X11" s="253">
        <f>+$D11*[1]CE!W$7</f>
        <v>0</v>
      </c>
      <c r="Y11" s="253">
        <f>+$D11*[1]CE!X$7</f>
        <v>0</v>
      </c>
      <c r="Z11" s="253">
        <f>+$D11*[1]CE!Y$7</f>
        <v>0</v>
      </c>
      <c r="AA11" s="253">
        <f>+$D11*[1]CE!Z$7</f>
        <v>0</v>
      </c>
      <c r="AB11" s="253">
        <f>+$D11*[1]CE!AA$7</f>
        <v>0</v>
      </c>
      <c r="AC11" s="253">
        <f>+$D11*[1]CE!AB$7</f>
        <v>0</v>
      </c>
      <c r="AD11" s="253">
        <f>+$D11*[1]CE!AC$7</f>
        <v>0</v>
      </c>
      <c r="AE11" s="253">
        <f>+$D11*[1]CE!AD$7</f>
        <v>0</v>
      </c>
      <c r="AF11" s="253">
        <f>+$D11*[1]CE!AE$7</f>
        <v>0</v>
      </c>
      <c r="AG11" s="253">
        <f>+$D11*[1]CE!AF$7</f>
        <v>0</v>
      </c>
      <c r="AH11" s="253">
        <f>+$D11*[1]CE!AG$7</f>
        <v>0</v>
      </c>
      <c r="AI11" s="253">
        <f>+$D11*[1]CE!AH$7</f>
        <v>0</v>
      </c>
      <c r="AJ11" s="253">
        <f>+$D11*[1]CE!AI$7</f>
        <v>0</v>
      </c>
      <c r="AK11" s="253">
        <f>+$D11*[1]CE!AJ$7</f>
        <v>0</v>
      </c>
      <c r="AL11" s="253">
        <f>+$D11*[1]CE!AK$7</f>
        <v>0</v>
      </c>
      <c r="AM11" s="253">
        <f>+$D11*[1]CE!AL$7</f>
        <v>0</v>
      </c>
      <c r="AN11" s="253">
        <f>+$D11*[1]CE!AM$7</f>
        <v>0</v>
      </c>
      <c r="AO11" s="253">
        <f>+$D11*[1]CE!AN$7</f>
        <v>0</v>
      </c>
      <c r="AP11" s="253">
        <f>+$D11*[1]CE!AO$7</f>
        <v>0</v>
      </c>
      <c r="AQ11" s="253">
        <f>+$D11*[1]CE!AP$7</f>
        <v>0</v>
      </c>
      <c r="AR11" s="253">
        <f>+$D11*[1]CE!AQ$7</f>
        <v>0</v>
      </c>
      <c r="AS11" s="253">
        <f>+$D11*[1]CE!AR$7</f>
        <v>0</v>
      </c>
      <c r="AT11" s="253">
        <f>+$D11*[1]CE!AS$7</f>
        <v>0</v>
      </c>
      <c r="AU11" s="253">
        <f>+$D11*[1]CE!AT$7</f>
        <v>0</v>
      </c>
      <c r="AV11" s="253">
        <f>+$D11*[1]CE!AU$7</f>
        <v>0</v>
      </c>
      <c r="AW11" s="253">
        <f>+$D11*[1]CE!AV$7</f>
        <v>0</v>
      </c>
      <c r="AX11" s="253">
        <f>+$D11*[1]CE!AW$7</f>
        <v>0</v>
      </c>
      <c r="AY11" s="253">
        <f>+$D11*[1]CE!AX$7</f>
        <v>0</v>
      </c>
      <c r="AZ11" s="253">
        <f>+$D11*[1]CE!AY$7</f>
        <v>0</v>
      </c>
      <c r="BA11" s="253">
        <f>+$D11*[1]CE!AZ$7</f>
        <v>0</v>
      </c>
      <c r="BB11" s="253">
        <f>+$D11*[1]CE!BA$7</f>
        <v>0</v>
      </c>
      <c r="BC11" s="253">
        <f>+$D11*[1]CE!BB$7</f>
        <v>0</v>
      </c>
      <c r="BD11" s="253">
        <f>+$D11*[1]CE!BC$7</f>
        <v>0</v>
      </c>
      <c r="BE11" s="253">
        <f>+$D11*[1]CE!BD$7</f>
        <v>0</v>
      </c>
      <c r="BF11" s="253">
        <f>+$D11*[1]CE!BE$7</f>
        <v>0</v>
      </c>
      <c r="BG11" s="253">
        <f>+$D11*[1]CE!BF$7</f>
        <v>0</v>
      </c>
      <c r="BH11" s="253">
        <f>+$D11*[1]CE!BG$7</f>
        <v>0</v>
      </c>
      <c r="BI11" s="253">
        <f>+$D11*[1]CE!BH$7</f>
        <v>0</v>
      </c>
      <c r="BJ11" s="253">
        <f>+$D11*[1]CE!BI$7</f>
        <v>0</v>
      </c>
      <c r="BK11" s="253">
        <f>+$D11*[1]CE!BJ$7</f>
        <v>0</v>
      </c>
      <c r="BL11" s="253">
        <f>+$D11*[1]CE!BK$7</f>
        <v>0</v>
      </c>
      <c r="BM11" s="253">
        <f>+$D11*[1]CE!BL$7</f>
        <v>0</v>
      </c>
      <c r="BN11" s="253">
        <f>+$D11*[1]CE!BM$7</f>
        <v>0</v>
      </c>
      <c r="BO11" s="253">
        <f>+$D11*[1]CE!BN$7</f>
        <v>0</v>
      </c>
      <c r="BP11" s="253">
        <f>+$D11*[1]CE!BO$7</f>
        <v>0</v>
      </c>
      <c r="BQ11" s="253">
        <f>+$D11*[1]CE!BP$7</f>
        <v>0</v>
      </c>
      <c r="BR11" s="253">
        <f>+$D11*[1]CE!BQ$7</f>
        <v>0</v>
      </c>
      <c r="BS11" s="253">
        <f>+$D11*[1]CE!BR$7</f>
        <v>0</v>
      </c>
      <c r="BT11" s="253">
        <f>+$D11*[1]CE!BS$7</f>
        <v>0</v>
      </c>
      <c r="BU11" s="253">
        <f>+$D11*[1]CE!BT$7</f>
        <v>0</v>
      </c>
      <c r="BV11" s="253">
        <f>+$D11*[1]CE!BU$7</f>
        <v>0</v>
      </c>
      <c r="BW11" s="253">
        <f>+$D11*[1]CE!BV$7</f>
        <v>0</v>
      </c>
      <c r="BX11" s="253">
        <f>+$D11*[1]CE!BW$7</f>
        <v>0</v>
      </c>
      <c r="BY11" s="253">
        <f>+$D11*[1]CE!BX$7</f>
        <v>0</v>
      </c>
      <c r="BZ11" s="253">
        <f>+$D11*[1]CE!BY$7</f>
        <v>0</v>
      </c>
      <c r="CA11" s="253">
        <f>+$D11*[1]CE!BZ$7</f>
        <v>0</v>
      </c>
      <c r="CB11" s="253">
        <f>+$D11*[1]CE!CA$7</f>
        <v>0</v>
      </c>
      <c r="CC11" s="253">
        <f>+$D11*[1]CE!CB$7</f>
        <v>0</v>
      </c>
      <c r="CD11" s="253">
        <f>+$D11*[1]CE!CC$7</f>
        <v>0</v>
      </c>
      <c r="CE11" s="253">
        <f>+$D11*[1]CE!CD$7</f>
        <v>0</v>
      </c>
      <c r="CF11" s="253">
        <f>+$D11*[1]CE!CE$7</f>
        <v>0</v>
      </c>
      <c r="CG11" s="253">
        <f>+$D11*[1]CE!CF$7</f>
        <v>0</v>
      </c>
      <c r="CH11" s="253">
        <f>+$D11*[1]CE!CG$7</f>
        <v>0</v>
      </c>
      <c r="CI11" s="253">
        <f>+$D11*[1]CE!CH$7</f>
        <v>0</v>
      </c>
      <c r="CJ11" s="253">
        <f>+$D11*[1]CE!CI$7</f>
        <v>0</v>
      </c>
      <c r="CK11" s="253">
        <f>+$D11*[1]CE!CJ$7</f>
        <v>0</v>
      </c>
      <c r="CL11" s="253">
        <f>+$D11*[1]CE!CK$7</f>
        <v>0</v>
      </c>
      <c r="CM11" s="253">
        <f>+$D11*[1]CE!CL$7</f>
        <v>0</v>
      </c>
      <c r="CN11" s="253">
        <f>+$D11*[1]CE!CM$7</f>
        <v>0</v>
      </c>
      <c r="CO11" s="253">
        <f>+$D11*[1]CE!CN$7</f>
        <v>0</v>
      </c>
      <c r="CP11" s="253">
        <f>+$D11*[1]CE!CO$7</f>
        <v>0</v>
      </c>
      <c r="CQ11" s="253">
        <f>+$D11*[1]CE!CP$7</f>
        <v>0</v>
      </c>
      <c r="CR11" s="253">
        <f>+$D11*[1]CE!CQ$7</f>
        <v>0</v>
      </c>
      <c r="CS11" s="253">
        <f>+$D11*[1]CE!CR$7</f>
        <v>0</v>
      </c>
      <c r="CT11" s="253">
        <f>+$D11*[1]CE!CS$7</f>
        <v>0</v>
      </c>
      <c r="CU11" s="253">
        <f>+$D11*[1]CE!CT$7</f>
        <v>0</v>
      </c>
      <c r="CV11" s="253">
        <f>+$D11*[1]CE!CU$7</f>
        <v>0</v>
      </c>
      <c r="CW11" s="253">
        <f>+$D11*[1]CE!CV$7</f>
        <v>0</v>
      </c>
      <c r="CX11" s="253">
        <f>+$D11*[1]CE!CW$7</f>
        <v>0</v>
      </c>
      <c r="CY11" s="253">
        <f>+$D11*[1]CE!CX$7</f>
        <v>0</v>
      </c>
      <c r="CZ11" s="253">
        <f>+$D11*[1]CE!CY$7</f>
        <v>0</v>
      </c>
      <c r="DA11" s="253">
        <f>+$D11*[1]CE!CZ$7</f>
        <v>0</v>
      </c>
      <c r="DB11" s="253">
        <f>+$D11*[1]CE!DA$7</f>
        <v>0</v>
      </c>
      <c r="DC11" s="253">
        <f>+$D11*[1]CE!DB$7</f>
        <v>0</v>
      </c>
      <c r="DD11" s="253">
        <f>+$D11*[1]CE!DC$7</f>
        <v>0</v>
      </c>
      <c r="DE11" s="253">
        <f>+$D11*[1]CE!DD$7</f>
        <v>0</v>
      </c>
      <c r="DF11" s="253">
        <f>+$D11*[1]CE!DE$7</f>
        <v>0</v>
      </c>
      <c r="DG11" s="253">
        <f>+$D11*[1]CE!DF$7</f>
        <v>0</v>
      </c>
      <c r="DH11" s="253">
        <f>+$D11*[1]CE!DG$7</f>
        <v>0</v>
      </c>
      <c r="DI11" s="253">
        <f>+$D11*[1]CE!DH$7</f>
        <v>0</v>
      </c>
      <c r="DJ11" s="253">
        <f>+$D11*[1]CE!DI$7</f>
        <v>0</v>
      </c>
      <c r="DK11" s="253">
        <f>+$D11*[1]CE!DJ$7</f>
        <v>0</v>
      </c>
      <c r="DL11" s="253">
        <f>+$D11*[1]CE!DK$7</f>
        <v>0</v>
      </c>
      <c r="DM11" s="253">
        <f>+$D11*[1]CE!DL$7</f>
        <v>0</v>
      </c>
      <c r="DN11" s="253">
        <f>+$D11*[1]CE!DM$7</f>
        <v>0</v>
      </c>
      <c r="DO11" s="253">
        <f>+$D11*[1]CE!DN$7</f>
        <v>0</v>
      </c>
      <c r="DP11" s="253">
        <f>+$D11*[1]CE!DO$7</f>
        <v>0</v>
      </c>
      <c r="DQ11" s="253">
        <f>+$D11*[1]CE!DP$7</f>
        <v>0</v>
      </c>
      <c r="DR11" s="253">
        <f>+$D11*[1]CE!DQ$7</f>
        <v>0</v>
      </c>
      <c r="DS11" s="253">
        <f>+$D11*[1]CE!DR$7</f>
        <v>0</v>
      </c>
      <c r="DT11" s="253">
        <f>+$D11*[1]CE!DS$7</f>
        <v>0</v>
      </c>
      <c r="DU11" s="253">
        <f>+$D11*[1]CE!DT$7</f>
        <v>0</v>
      </c>
      <c r="DV11" s="253">
        <f>+$D11*[1]CE!DU$7</f>
        <v>0</v>
      </c>
      <c r="DW11" s="253">
        <f>+$D11*[1]CE!DV$7</f>
        <v>0</v>
      </c>
    </row>
    <row r="12" spans="1:127" ht="15.6" thickTop="1" thickBot="1">
      <c r="C12" s="316" t="str">
        <f>+'[1]I_Costi Variabili'!D11</f>
        <v>Costo Variabile 7</v>
      </c>
      <c r="D12" s="294">
        <f>+'[1]I_Costi Variabili'!F11</f>
        <v>0</v>
      </c>
      <c r="E12" s="294">
        <f>+'[1]I_Costi Variabili'!E11</f>
        <v>0.22</v>
      </c>
      <c r="F12" s="335">
        <f>+'[1]I_Costi Variabili'!G11</f>
        <v>60</v>
      </c>
      <c r="H12" s="253">
        <f>+$D12*[1]CE!G$7</f>
        <v>0</v>
      </c>
      <c r="I12" s="253">
        <f>+$D12*[1]CE!H$7</f>
        <v>0</v>
      </c>
      <c r="J12" s="253">
        <f>+$D12*[1]CE!I$7</f>
        <v>0</v>
      </c>
      <c r="K12" s="253">
        <f>+$D12*[1]CE!J$7</f>
        <v>0</v>
      </c>
      <c r="L12" s="253">
        <f>+$D12*[1]CE!K$7</f>
        <v>0</v>
      </c>
      <c r="M12" s="253">
        <f>+$D12*[1]CE!L$7</f>
        <v>0</v>
      </c>
      <c r="N12" s="253">
        <f>+$D12*[1]CE!M$7</f>
        <v>0</v>
      </c>
      <c r="O12" s="253">
        <f>+$D12*[1]CE!N$7</f>
        <v>0</v>
      </c>
      <c r="P12" s="253">
        <f>+$D12*[1]CE!O$7</f>
        <v>0</v>
      </c>
      <c r="Q12" s="253">
        <f>+$D12*[1]CE!P$7</f>
        <v>0</v>
      </c>
      <c r="R12" s="253">
        <f>+$D12*[1]CE!Q$7</f>
        <v>0</v>
      </c>
      <c r="S12" s="253">
        <f>+$D12*[1]CE!R$7</f>
        <v>0</v>
      </c>
      <c r="T12" s="253">
        <f>+$D12*[1]CE!S$7</f>
        <v>0</v>
      </c>
      <c r="U12" s="253">
        <f>+$D12*[1]CE!T$7</f>
        <v>0</v>
      </c>
      <c r="V12" s="253">
        <f>+$D12*[1]CE!U$7</f>
        <v>0</v>
      </c>
      <c r="W12" s="253">
        <f>+$D12*[1]CE!V$7</f>
        <v>0</v>
      </c>
      <c r="X12" s="253">
        <f>+$D12*[1]CE!W$7</f>
        <v>0</v>
      </c>
      <c r="Y12" s="253">
        <f>+$D12*[1]CE!X$7</f>
        <v>0</v>
      </c>
      <c r="Z12" s="253">
        <f>+$D12*[1]CE!Y$7</f>
        <v>0</v>
      </c>
      <c r="AA12" s="253">
        <f>+$D12*[1]CE!Z$7</f>
        <v>0</v>
      </c>
      <c r="AB12" s="253">
        <f>+$D12*[1]CE!AA$7</f>
        <v>0</v>
      </c>
      <c r="AC12" s="253">
        <f>+$D12*[1]CE!AB$7</f>
        <v>0</v>
      </c>
      <c r="AD12" s="253">
        <f>+$D12*[1]CE!AC$7</f>
        <v>0</v>
      </c>
      <c r="AE12" s="253">
        <f>+$D12*[1]CE!AD$7</f>
        <v>0</v>
      </c>
      <c r="AF12" s="253">
        <f>+$D12*[1]CE!AE$7</f>
        <v>0</v>
      </c>
      <c r="AG12" s="253">
        <f>+$D12*[1]CE!AF$7</f>
        <v>0</v>
      </c>
      <c r="AH12" s="253">
        <f>+$D12*[1]CE!AG$7</f>
        <v>0</v>
      </c>
      <c r="AI12" s="253">
        <f>+$D12*[1]CE!AH$7</f>
        <v>0</v>
      </c>
      <c r="AJ12" s="253">
        <f>+$D12*[1]CE!AI$7</f>
        <v>0</v>
      </c>
      <c r="AK12" s="253">
        <f>+$D12*[1]CE!AJ$7</f>
        <v>0</v>
      </c>
      <c r="AL12" s="253">
        <f>+$D12*[1]CE!AK$7</f>
        <v>0</v>
      </c>
      <c r="AM12" s="253">
        <f>+$D12*[1]CE!AL$7</f>
        <v>0</v>
      </c>
      <c r="AN12" s="253">
        <f>+$D12*[1]CE!AM$7</f>
        <v>0</v>
      </c>
      <c r="AO12" s="253">
        <f>+$D12*[1]CE!AN$7</f>
        <v>0</v>
      </c>
      <c r="AP12" s="253">
        <f>+$D12*[1]CE!AO$7</f>
        <v>0</v>
      </c>
      <c r="AQ12" s="253">
        <f>+$D12*[1]CE!AP$7</f>
        <v>0</v>
      </c>
      <c r="AR12" s="253">
        <f>+$D12*[1]CE!AQ$7</f>
        <v>0</v>
      </c>
      <c r="AS12" s="253">
        <f>+$D12*[1]CE!AR$7</f>
        <v>0</v>
      </c>
      <c r="AT12" s="253">
        <f>+$D12*[1]CE!AS$7</f>
        <v>0</v>
      </c>
      <c r="AU12" s="253">
        <f>+$D12*[1]CE!AT$7</f>
        <v>0</v>
      </c>
      <c r="AV12" s="253">
        <f>+$D12*[1]CE!AU$7</f>
        <v>0</v>
      </c>
      <c r="AW12" s="253">
        <f>+$D12*[1]CE!AV$7</f>
        <v>0</v>
      </c>
      <c r="AX12" s="253">
        <f>+$D12*[1]CE!AW$7</f>
        <v>0</v>
      </c>
      <c r="AY12" s="253">
        <f>+$D12*[1]CE!AX$7</f>
        <v>0</v>
      </c>
      <c r="AZ12" s="253">
        <f>+$D12*[1]CE!AY$7</f>
        <v>0</v>
      </c>
      <c r="BA12" s="253">
        <f>+$D12*[1]CE!AZ$7</f>
        <v>0</v>
      </c>
      <c r="BB12" s="253">
        <f>+$D12*[1]CE!BA$7</f>
        <v>0</v>
      </c>
      <c r="BC12" s="253">
        <f>+$D12*[1]CE!BB$7</f>
        <v>0</v>
      </c>
      <c r="BD12" s="253">
        <f>+$D12*[1]CE!BC$7</f>
        <v>0</v>
      </c>
      <c r="BE12" s="253">
        <f>+$D12*[1]CE!BD$7</f>
        <v>0</v>
      </c>
      <c r="BF12" s="253">
        <f>+$D12*[1]CE!BE$7</f>
        <v>0</v>
      </c>
      <c r="BG12" s="253">
        <f>+$D12*[1]CE!BF$7</f>
        <v>0</v>
      </c>
      <c r="BH12" s="253">
        <f>+$D12*[1]CE!BG$7</f>
        <v>0</v>
      </c>
      <c r="BI12" s="253">
        <f>+$D12*[1]CE!BH$7</f>
        <v>0</v>
      </c>
      <c r="BJ12" s="253">
        <f>+$D12*[1]CE!BI$7</f>
        <v>0</v>
      </c>
      <c r="BK12" s="253">
        <f>+$D12*[1]CE!BJ$7</f>
        <v>0</v>
      </c>
      <c r="BL12" s="253">
        <f>+$D12*[1]CE!BK$7</f>
        <v>0</v>
      </c>
      <c r="BM12" s="253">
        <f>+$D12*[1]CE!BL$7</f>
        <v>0</v>
      </c>
      <c r="BN12" s="253">
        <f>+$D12*[1]CE!BM$7</f>
        <v>0</v>
      </c>
      <c r="BO12" s="253">
        <f>+$D12*[1]CE!BN$7</f>
        <v>0</v>
      </c>
      <c r="BP12" s="253">
        <f>+$D12*[1]CE!BO$7</f>
        <v>0</v>
      </c>
      <c r="BQ12" s="253">
        <f>+$D12*[1]CE!BP$7</f>
        <v>0</v>
      </c>
      <c r="BR12" s="253">
        <f>+$D12*[1]CE!BQ$7</f>
        <v>0</v>
      </c>
      <c r="BS12" s="253">
        <f>+$D12*[1]CE!BR$7</f>
        <v>0</v>
      </c>
      <c r="BT12" s="253">
        <f>+$D12*[1]CE!BS$7</f>
        <v>0</v>
      </c>
      <c r="BU12" s="253">
        <f>+$D12*[1]CE!BT$7</f>
        <v>0</v>
      </c>
      <c r="BV12" s="253">
        <f>+$D12*[1]CE!BU$7</f>
        <v>0</v>
      </c>
      <c r="BW12" s="253">
        <f>+$D12*[1]CE!BV$7</f>
        <v>0</v>
      </c>
      <c r="BX12" s="253">
        <f>+$D12*[1]CE!BW$7</f>
        <v>0</v>
      </c>
      <c r="BY12" s="253">
        <f>+$D12*[1]CE!BX$7</f>
        <v>0</v>
      </c>
      <c r="BZ12" s="253">
        <f>+$D12*[1]CE!BY$7</f>
        <v>0</v>
      </c>
      <c r="CA12" s="253">
        <f>+$D12*[1]CE!BZ$7</f>
        <v>0</v>
      </c>
      <c r="CB12" s="253">
        <f>+$D12*[1]CE!CA$7</f>
        <v>0</v>
      </c>
      <c r="CC12" s="253">
        <f>+$D12*[1]CE!CB$7</f>
        <v>0</v>
      </c>
      <c r="CD12" s="253">
        <f>+$D12*[1]CE!CC$7</f>
        <v>0</v>
      </c>
      <c r="CE12" s="253">
        <f>+$D12*[1]CE!CD$7</f>
        <v>0</v>
      </c>
      <c r="CF12" s="253">
        <f>+$D12*[1]CE!CE$7</f>
        <v>0</v>
      </c>
      <c r="CG12" s="253">
        <f>+$D12*[1]CE!CF$7</f>
        <v>0</v>
      </c>
      <c r="CH12" s="253">
        <f>+$D12*[1]CE!CG$7</f>
        <v>0</v>
      </c>
      <c r="CI12" s="253">
        <f>+$D12*[1]CE!CH$7</f>
        <v>0</v>
      </c>
      <c r="CJ12" s="253">
        <f>+$D12*[1]CE!CI$7</f>
        <v>0</v>
      </c>
      <c r="CK12" s="253">
        <f>+$D12*[1]CE!CJ$7</f>
        <v>0</v>
      </c>
      <c r="CL12" s="253">
        <f>+$D12*[1]CE!CK$7</f>
        <v>0</v>
      </c>
      <c r="CM12" s="253">
        <f>+$D12*[1]CE!CL$7</f>
        <v>0</v>
      </c>
      <c r="CN12" s="253">
        <f>+$D12*[1]CE!CM$7</f>
        <v>0</v>
      </c>
      <c r="CO12" s="253">
        <f>+$D12*[1]CE!CN$7</f>
        <v>0</v>
      </c>
      <c r="CP12" s="253">
        <f>+$D12*[1]CE!CO$7</f>
        <v>0</v>
      </c>
      <c r="CQ12" s="253">
        <f>+$D12*[1]CE!CP$7</f>
        <v>0</v>
      </c>
      <c r="CR12" s="253">
        <f>+$D12*[1]CE!CQ$7</f>
        <v>0</v>
      </c>
      <c r="CS12" s="253">
        <f>+$D12*[1]CE!CR$7</f>
        <v>0</v>
      </c>
      <c r="CT12" s="253">
        <f>+$D12*[1]CE!CS$7</f>
        <v>0</v>
      </c>
      <c r="CU12" s="253">
        <f>+$D12*[1]CE!CT$7</f>
        <v>0</v>
      </c>
      <c r="CV12" s="253">
        <f>+$D12*[1]CE!CU$7</f>
        <v>0</v>
      </c>
      <c r="CW12" s="253">
        <f>+$D12*[1]CE!CV$7</f>
        <v>0</v>
      </c>
      <c r="CX12" s="253">
        <f>+$D12*[1]CE!CW$7</f>
        <v>0</v>
      </c>
      <c r="CY12" s="253">
        <f>+$D12*[1]CE!CX$7</f>
        <v>0</v>
      </c>
      <c r="CZ12" s="253">
        <f>+$D12*[1]CE!CY$7</f>
        <v>0</v>
      </c>
      <c r="DA12" s="253">
        <f>+$D12*[1]CE!CZ$7</f>
        <v>0</v>
      </c>
      <c r="DB12" s="253">
        <f>+$D12*[1]CE!DA$7</f>
        <v>0</v>
      </c>
      <c r="DC12" s="253">
        <f>+$D12*[1]CE!DB$7</f>
        <v>0</v>
      </c>
      <c r="DD12" s="253">
        <f>+$D12*[1]CE!DC$7</f>
        <v>0</v>
      </c>
      <c r="DE12" s="253">
        <f>+$D12*[1]CE!DD$7</f>
        <v>0</v>
      </c>
      <c r="DF12" s="253">
        <f>+$D12*[1]CE!DE$7</f>
        <v>0</v>
      </c>
      <c r="DG12" s="253">
        <f>+$D12*[1]CE!DF$7</f>
        <v>0</v>
      </c>
      <c r="DH12" s="253">
        <f>+$D12*[1]CE!DG$7</f>
        <v>0</v>
      </c>
      <c r="DI12" s="253">
        <f>+$D12*[1]CE!DH$7</f>
        <v>0</v>
      </c>
      <c r="DJ12" s="253">
        <f>+$D12*[1]CE!DI$7</f>
        <v>0</v>
      </c>
      <c r="DK12" s="253">
        <f>+$D12*[1]CE!DJ$7</f>
        <v>0</v>
      </c>
      <c r="DL12" s="253">
        <f>+$D12*[1]CE!DK$7</f>
        <v>0</v>
      </c>
      <c r="DM12" s="253">
        <f>+$D12*[1]CE!DL$7</f>
        <v>0</v>
      </c>
      <c r="DN12" s="253">
        <f>+$D12*[1]CE!DM$7</f>
        <v>0</v>
      </c>
      <c r="DO12" s="253">
        <f>+$D12*[1]CE!DN$7</f>
        <v>0</v>
      </c>
      <c r="DP12" s="253">
        <f>+$D12*[1]CE!DO$7</f>
        <v>0</v>
      </c>
      <c r="DQ12" s="253">
        <f>+$D12*[1]CE!DP$7</f>
        <v>0</v>
      </c>
      <c r="DR12" s="253">
        <f>+$D12*[1]CE!DQ$7</f>
        <v>0</v>
      </c>
      <c r="DS12" s="253">
        <f>+$D12*[1]CE!DR$7</f>
        <v>0</v>
      </c>
      <c r="DT12" s="253">
        <f>+$D12*[1]CE!DS$7</f>
        <v>0</v>
      </c>
      <c r="DU12" s="253">
        <f>+$D12*[1]CE!DT$7</f>
        <v>0</v>
      </c>
      <c r="DV12" s="253">
        <f>+$D12*[1]CE!DU$7</f>
        <v>0</v>
      </c>
      <c r="DW12" s="253">
        <f>+$D12*[1]CE!DV$7</f>
        <v>0</v>
      </c>
    </row>
    <row r="13" spans="1:127" ht="15.6" thickTop="1" thickBot="1">
      <c r="C13" s="316" t="str">
        <f>+'[1]I_Costi Variabili'!D12</f>
        <v>Costo Variabile 8</v>
      </c>
      <c r="D13" s="294">
        <f>+'[1]I_Costi Variabili'!F12</f>
        <v>0</v>
      </c>
      <c r="E13" s="294">
        <f>+'[1]I_Costi Variabili'!E12</f>
        <v>0.22</v>
      </c>
      <c r="F13" s="335">
        <f>+'[1]I_Costi Variabili'!G12</f>
        <v>60</v>
      </c>
      <c r="H13" s="253">
        <f>+$D13*[1]CE!G$7</f>
        <v>0</v>
      </c>
      <c r="I13" s="253">
        <f>+$D13*[1]CE!H$7</f>
        <v>0</v>
      </c>
      <c r="J13" s="253">
        <f>+$D13*[1]CE!I$7</f>
        <v>0</v>
      </c>
      <c r="K13" s="253">
        <f>+$D13*[1]CE!J$7</f>
        <v>0</v>
      </c>
      <c r="L13" s="253">
        <f>+$D13*[1]CE!K$7</f>
        <v>0</v>
      </c>
      <c r="M13" s="253">
        <f>+$D13*[1]CE!L$7</f>
        <v>0</v>
      </c>
      <c r="N13" s="253">
        <f>+$D13*[1]CE!M$7</f>
        <v>0</v>
      </c>
      <c r="O13" s="253">
        <f>+$D13*[1]CE!N$7</f>
        <v>0</v>
      </c>
      <c r="P13" s="253">
        <f>+$D13*[1]CE!O$7</f>
        <v>0</v>
      </c>
      <c r="Q13" s="253">
        <f>+$D13*[1]CE!P$7</f>
        <v>0</v>
      </c>
      <c r="R13" s="253">
        <f>+$D13*[1]CE!Q$7</f>
        <v>0</v>
      </c>
      <c r="S13" s="253">
        <f>+$D13*[1]CE!R$7</f>
        <v>0</v>
      </c>
      <c r="T13" s="253">
        <f>+$D13*[1]CE!S$7</f>
        <v>0</v>
      </c>
      <c r="U13" s="253">
        <f>+$D13*[1]CE!T$7</f>
        <v>0</v>
      </c>
      <c r="V13" s="253">
        <f>+$D13*[1]CE!U$7</f>
        <v>0</v>
      </c>
      <c r="W13" s="253">
        <f>+$D13*[1]CE!V$7</f>
        <v>0</v>
      </c>
      <c r="X13" s="253">
        <f>+$D13*[1]CE!W$7</f>
        <v>0</v>
      </c>
      <c r="Y13" s="253">
        <f>+$D13*[1]CE!X$7</f>
        <v>0</v>
      </c>
      <c r="Z13" s="253">
        <f>+$D13*[1]CE!Y$7</f>
        <v>0</v>
      </c>
      <c r="AA13" s="253">
        <f>+$D13*[1]CE!Z$7</f>
        <v>0</v>
      </c>
      <c r="AB13" s="253">
        <f>+$D13*[1]CE!AA$7</f>
        <v>0</v>
      </c>
      <c r="AC13" s="253">
        <f>+$D13*[1]CE!AB$7</f>
        <v>0</v>
      </c>
      <c r="AD13" s="253">
        <f>+$D13*[1]CE!AC$7</f>
        <v>0</v>
      </c>
      <c r="AE13" s="253">
        <f>+$D13*[1]CE!AD$7</f>
        <v>0</v>
      </c>
      <c r="AF13" s="253">
        <f>+$D13*[1]CE!AE$7</f>
        <v>0</v>
      </c>
      <c r="AG13" s="253">
        <f>+$D13*[1]CE!AF$7</f>
        <v>0</v>
      </c>
      <c r="AH13" s="253">
        <f>+$D13*[1]CE!AG$7</f>
        <v>0</v>
      </c>
      <c r="AI13" s="253">
        <f>+$D13*[1]CE!AH$7</f>
        <v>0</v>
      </c>
      <c r="AJ13" s="253">
        <f>+$D13*[1]CE!AI$7</f>
        <v>0</v>
      </c>
      <c r="AK13" s="253">
        <f>+$D13*[1]CE!AJ$7</f>
        <v>0</v>
      </c>
      <c r="AL13" s="253">
        <f>+$D13*[1]CE!AK$7</f>
        <v>0</v>
      </c>
      <c r="AM13" s="253">
        <f>+$D13*[1]CE!AL$7</f>
        <v>0</v>
      </c>
      <c r="AN13" s="253">
        <f>+$D13*[1]CE!AM$7</f>
        <v>0</v>
      </c>
      <c r="AO13" s="253">
        <f>+$D13*[1]CE!AN$7</f>
        <v>0</v>
      </c>
      <c r="AP13" s="253">
        <f>+$D13*[1]CE!AO$7</f>
        <v>0</v>
      </c>
      <c r="AQ13" s="253">
        <f>+$D13*[1]CE!AP$7</f>
        <v>0</v>
      </c>
      <c r="AR13" s="253">
        <f>+$D13*[1]CE!AQ$7</f>
        <v>0</v>
      </c>
      <c r="AS13" s="253">
        <f>+$D13*[1]CE!AR$7</f>
        <v>0</v>
      </c>
      <c r="AT13" s="253">
        <f>+$D13*[1]CE!AS$7</f>
        <v>0</v>
      </c>
      <c r="AU13" s="253">
        <f>+$D13*[1]CE!AT$7</f>
        <v>0</v>
      </c>
      <c r="AV13" s="253">
        <f>+$D13*[1]CE!AU$7</f>
        <v>0</v>
      </c>
      <c r="AW13" s="253">
        <f>+$D13*[1]CE!AV$7</f>
        <v>0</v>
      </c>
      <c r="AX13" s="253">
        <f>+$D13*[1]CE!AW$7</f>
        <v>0</v>
      </c>
      <c r="AY13" s="253">
        <f>+$D13*[1]CE!AX$7</f>
        <v>0</v>
      </c>
      <c r="AZ13" s="253">
        <f>+$D13*[1]CE!AY$7</f>
        <v>0</v>
      </c>
      <c r="BA13" s="253">
        <f>+$D13*[1]CE!AZ$7</f>
        <v>0</v>
      </c>
      <c r="BB13" s="253">
        <f>+$D13*[1]CE!BA$7</f>
        <v>0</v>
      </c>
      <c r="BC13" s="253">
        <f>+$D13*[1]CE!BB$7</f>
        <v>0</v>
      </c>
      <c r="BD13" s="253">
        <f>+$D13*[1]CE!BC$7</f>
        <v>0</v>
      </c>
      <c r="BE13" s="253">
        <f>+$D13*[1]CE!BD$7</f>
        <v>0</v>
      </c>
      <c r="BF13" s="253">
        <f>+$D13*[1]CE!BE$7</f>
        <v>0</v>
      </c>
      <c r="BG13" s="253">
        <f>+$D13*[1]CE!BF$7</f>
        <v>0</v>
      </c>
      <c r="BH13" s="253">
        <f>+$D13*[1]CE!BG$7</f>
        <v>0</v>
      </c>
      <c r="BI13" s="253">
        <f>+$D13*[1]CE!BH$7</f>
        <v>0</v>
      </c>
      <c r="BJ13" s="253">
        <f>+$D13*[1]CE!BI$7</f>
        <v>0</v>
      </c>
      <c r="BK13" s="253">
        <f>+$D13*[1]CE!BJ$7</f>
        <v>0</v>
      </c>
      <c r="BL13" s="253">
        <f>+$D13*[1]CE!BK$7</f>
        <v>0</v>
      </c>
      <c r="BM13" s="253">
        <f>+$D13*[1]CE!BL$7</f>
        <v>0</v>
      </c>
      <c r="BN13" s="253">
        <f>+$D13*[1]CE!BM$7</f>
        <v>0</v>
      </c>
      <c r="BO13" s="253">
        <f>+$D13*[1]CE!BN$7</f>
        <v>0</v>
      </c>
      <c r="BP13" s="253">
        <f>+$D13*[1]CE!BO$7</f>
        <v>0</v>
      </c>
      <c r="BQ13" s="253">
        <f>+$D13*[1]CE!BP$7</f>
        <v>0</v>
      </c>
      <c r="BR13" s="253">
        <f>+$D13*[1]CE!BQ$7</f>
        <v>0</v>
      </c>
      <c r="BS13" s="253">
        <f>+$D13*[1]CE!BR$7</f>
        <v>0</v>
      </c>
      <c r="BT13" s="253">
        <f>+$D13*[1]CE!BS$7</f>
        <v>0</v>
      </c>
      <c r="BU13" s="253">
        <f>+$D13*[1]CE!BT$7</f>
        <v>0</v>
      </c>
      <c r="BV13" s="253">
        <f>+$D13*[1]CE!BU$7</f>
        <v>0</v>
      </c>
      <c r="BW13" s="253">
        <f>+$D13*[1]CE!BV$7</f>
        <v>0</v>
      </c>
      <c r="BX13" s="253">
        <f>+$D13*[1]CE!BW$7</f>
        <v>0</v>
      </c>
      <c r="BY13" s="253">
        <f>+$D13*[1]CE!BX$7</f>
        <v>0</v>
      </c>
      <c r="BZ13" s="253">
        <f>+$D13*[1]CE!BY$7</f>
        <v>0</v>
      </c>
      <c r="CA13" s="253">
        <f>+$D13*[1]CE!BZ$7</f>
        <v>0</v>
      </c>
      <c r="CB13" s="253">
        <f>+$D13*[1]CE!CA$7</f>
        <v>0</v>
      </c>
      <c r="CC13" s="253">
        <f>+$D13*[1]CE!CB$7</f>
        <v>0</v>
      </c>
      <c r="CD13" s="253">
        <f>+$D13*[1]CE!CC$7</f>
        <v>0</v>
      </c>
      <c r="CE13" s="253">
        <f>+$D13*[1]CE!CD$7</f>
        <v>0</v>
      </c>
      <c r="CF13" s="253">
        <f>+$D13*[1]CE!CE$7</f>
        <v>0</v>
      </c>
      <c r="CG13" s="253">
        <f>+$D13*[1]CE!CF$7</f>
        <v>0</v>
      </c>
      <c r="CH13" s="253">
        <f>+$D13*[1]CE!CG$7</f>
        <v>0</v>
      </c>
      <c r="CI13" s="253">
        <f>+$D13*[1]CE!CH$7</f>
        <v>0</v>
      </c>
      <c r="CJ13" s="253">
        <f>+$D13*[1]CE!CI$7</f>
        <v>0</v>
      </c>
      <c r="CK13" s="253">
        <f>+$D13*[1]CE!CJ$7</f>
        <v>0</v>
      </c>
      <c r="CL13" s="253">
        <f>+$D13*[1]CE!CK$7</f>
        <v>0</v>
      </c>
      <c r="CM13" s="253">
        <f>+$D13*[1]CE!CL$7</f>
        <v>0</v>
      </c>
      <c r="CN13" s="253">
        <f>+$D13*[1]CE!CM$7</f>
        <v>0</v>
      </c>
      <c r="CO13" s="253">
        <f>+$D13*[1]CE!CN$7</f>
        <v>0</v>
      </c>
      <c r="CP13" s="253">
        <f>+$D13*[1]CE!CO$7</f>
        <v>0</v>
      </c>
      <c r="CQ13" s="253">
        <f>+$D13*[1]CE!CP$7</f>
        <v>0</v>
      </c>
      <c r="CR13" s="253">
        <f>+$D13*[1]CE!CQ$7</f>
        <v>0</v>
      </c>
      <c r="CS13" s="253">
        <f>+$D13*[1]CE!CR$7</f>
        <v>0</v>
      </c>
      <c r="CT13" s="253">
        <f>+$D13*[1]CE!CS$7</f>
        <v>0</v>
      </c>
      <c r="CU13" s="253">
        <f>+$D13*[1]CE!CT$7</f>
        <v>0</v>
      </c>
      <c r="CV13" s="253">
        <f>+$D13*[1]CE!CU$7</f>
        <v>0</v>
      </c>
      <c r="CW13" s="253">
        <f>+$D13*[1]CE!CV$7</f>
        <v>0</v>
      </c>
      <c r="CX13" s="253">
        <f>+$D13*[1]CE!CW$7</f>
        <v>0</v>
      </c>
      <c r="CY13" s="253">
        <f>+$D13*[1]CE!CX$7</f>
        <v>0</v>
      </c>
      <c r="CZ13" s="253">
        <f>+$D13*[1]CE!CY$7</f>
        <v>0</v>
      </c>
      <c r="DA13" s="253">
        <f>+$D13*[1]CE!CZ$7</f>
        <v>0</v>
      </c>
      <c r="DB13" s="253">
        <f>+$D13*[1]CE!DA$7</f>
        <v>0</v>
      </c>
      <c r="DC13" s="253">
        <f>+$D13*[1]CE!DB$7</f>
        <v>0</v>
      </c>
      <c r="DD13" s="253">
        <f>+$D13*[1]CE!DC$7</f>
        <v>0</v>
      </c>
      <c r="DE13" s="253">
        <f>+$D13*[1]CE!DD$7</f>
        <v>0</v>
      </c>
      <c r="DF13" s="253">
        <f>+$D13*[1]CE!DE$7</f>
        <v>0</v>
      </c>
      <c r="DG13" s="253">
        <f>+$D13*[1]CE!DF$7</f>
        <v>0</v>
      </c>
      <c r="DH13" s="253">
        <f>+$D13*[1]CE!DG$7</f>
        <v>0</v>
      </c>
      <c r="DI13" s="253">
        <f>+$D13*[1]CE!DH$7</f>
        <v>0</v>
      </c>
      <c r="DJ13" s="253">
        <f>+$D13*[1]CE!DI$7</f>
        <v>0</v>
      </c>
      <c r="DK13" s="253">
        <f>+$D13*[1]CE!DJ$7</f>
        <v>0</v>
      </c>
      <c r="DL13" s="253">
        <f>+$D13*[1]CE!DK$7</f>
        <v>0</v>
      </c>
      <c r="DM13" s="253">
        <f>+$D13*[1]CE!DL$7</f>
        <v>0</v>
      </c>
      <c r="DN13" s="253">
        <f>+$D13*[1]CE!DM$7</f>
        <v>0</v>
      </c>
      <c r="DO13" s="253">
        <f>+$D13*[1]CE!DN$7</f>
        <v>0</v>
      </c>
      <c r="DP13" s="253">
        <f>+$D13*[1]CE!DO$7</f>
        <v>0</v>
      </c>
      <c r="DQ13" s="253">
        <f>+$D13*[1]CE!DP$7</f>
        <v>0</v>
      </c>
      <c r="DR13" s="253">
        <f>+$D13*[1]CE!DQ$7</f>
        <v>0</v>
      </c>
      <c r="DS13" s="253">
        <f>+$D13*[1]CE!DR$7</f>
        <v>0</v>
      </c>
      <c r="DT13" s="253">
        <f>+$D13*[1]CE!DS$7</f>
        <v>0</v>
      </c>
      <c r="DU13" s="253">
        <f>+$D13*[1]CE!DT$7</f>
        <v>0</v>
      </c>
      <c r="DV13" s="253">
        <f>+$D13*[1]CE!DU$7</f>
        <v>0</v>
      </c>
      <c r="DW13" s="253">
        <f>+$D13*[1]CE!DV$7</f>
        <v>0</v>
      </c>
    </row>
    <row r="14" spans="1:127" ht="15.6" thickTop="1" thickBot="1">
      <c r="C14" s="316" t="str">
        <f>+'[1]I_Costi Variabili'!D13</f>
        <v>Costo Variabile 9</v>
      </c>
      <c r="D14" s="294">
        <f>+'[1]I_Costi Variabili'!F13</f>
        <v>0</v>
      </c>
      <c r="E14" s="294">
        <f>+'[1]I_Costi Variabili'!E13</f>
        <v>0.22</v>
      </c>
      <c r="F14" s="335">
        <f>+'[1]I_Costi Variabili'!G13</f>
        <v>60</v>
      </c>
      <c r="H14" s="253">
        <f>+$D14*[1]CE!G$7</f>
        <v>0</v>
      </c>
      <c r="I14" s="253">
        <f>+$D14*[1]CE!H$7</f>
        <v>0</v>
      </c>
      <c r="J14" s="253">
        <f>+$D14*[1]CE!I$7</f>
        <v>0</v>
      </c>
      <c r="K14" s="253">
        <f>+$D14*[1]CE!J$7</f>
        <v>0</v>
      </c>
      <c r="L14" s="253">
        <f>+$D14*[1]CE!K$7</f>
        <v>0</v>
      </c>
      <c r="M14" s="253">
        <f>+$D14*[1]CE!L$7</f>
        <v>0</v>
      </c>
      <c r="N14" s="253">
        <f>+$D14*[1]CE!M$7</f>
        <v>0</v>
      </c>
      <c r="O14" s="253">
        <f>+$D14*[1]CE!N$7</f>
        <v>0</v>
      </c>
      <c r="P14" s="253">
        <f>+$D14*[1]CE!O$7</f>
        <v>0</v>
      </c>
      <c r="Q14" s="253">
        <f>+$D14*[1]CE!P$7</f>
        <v>0</v>
      </c>
      <c r="R14" s="253">
        <f>+$D14*[1]CE!Q$7</f>
        <v>0</v>
      </c>
      <c r="S14" s="253">
        <f>+$D14*[1]CE!R$7</f>
        <v>0</v>
      </c>
      <c r="T14" s="253">
        <f>+$D14*[1]CE!S$7</f>
        <v>0</v>
      </c>
      <c r="U14" s="253">
        <f>+$D14*[1]CE!T$7</f>
        <v>0</v>
      </c>
      <c r="V14" s="253">
        <f>+$D14*[1]CE!U$7</f>
        <v>0</v>
      </c>
      <c r="W14" s="253">
        <f>+$D14*[1]CE!V$7</f>
        <v>0</v>
      </c>
      <c r="X14" s="253">
        <f>+$D14*[1]CE!W$7</f>
        <v>0</v>
      </c>
      <c r="Y14" s="253">
        <f>+$D14*[1]CE!X$7</f>
        <v>0</v>
      </c>
      <c r="Z14" s="253">
        <f>+$D14*[1]CE!Y$7</f>
        <v>0</v>
      </c>
      <c r="AA14" s="253">
        <f>+$D14*[1]CE!Z$7</f>
        <v>0</v>
      </c>
      <c r="AB14" s="253">
        <f>+$D14*[1]CE!AA$7</f>
        <v>0</v>
      </c>
      <c r="AC14" s="253">
        <f>+$D14*[1]CE!AB$7</f>
        <v>0</v>
      </c>
      <c r="AD14" s="253">
        <f>+$D14*[1]CE!AC$7</f>
        <v>0</v>
      </c>
      <c r="AE14" s="253">
        <f>+$D14*[1]CE!AD$7</f>
        <v>0</v>
      </c>
      <c r="AF14" s="253">
        <f>+$D14*[1]CE!AE$7</f>
        <v>0</v>
      </c>
      <c r="AG14" s="253">
        <f>+$D14*[1]CE!AF$7</f>
        <v>0</v>
      </c>
      <c r="AH14" s="253">
        <f>+$D14*[1]CE!AG$7</f>
        <v>0</v>
      </c>
      <c r="AI14" s="253">
        <f>+$D14*[1]CE!AH$7</f>
        <v>0</v>
      </c>
      <c r="AJ14" s="253">
        <f>+$D14*[1]CE!AI$7</f>
        <v>0</v>
      </c>
      <c r="AK14" s="253">
        <f>+$D14*[1]CE!AJ$7</f>
        <v>0</v>
      </c>
      <c r="AL14" s="253">
        <f>+$D14*[1]CE!AK$7</f>
        <v>0</v>
      </c>
      <c r="AM14" s="253">
        <f>+$D14*[1]CE!AL$7</f>
        <v>0</v>
      </c>
      <c r="AN14" s="253">
        <f>+$D14*[1]CE!AM$7</f>
        <v>0</v>
      </c>
      <c r="AO14" s="253">
        <f>+$D14*[1]CE!AN$7</f>
        <v>0</v>
      </c>
      <c r="AP14" s="253">
        <f>+$D14*[1]CE!AO$7</f>
        <v>0</v>
      </c>
      <c r="AQ14" s="253">
        <f>+$D14*[1]CE!AP$7</f>
        <v>0</v>
      </c>
      <c r="AR14" s="253">
        <f>+$D14*[1]CE!AQ$7</f>
        <v>0</v>
      </c>
      <c r="AS14" s="253">
        <f>+$D14*[1]CE!AR$7</f>
        <v>0</v>
      </c>
      <c r="AT14" s="253">
        <f>+$D14*[1]CE!AS$7</f>
        <v>0</v>
      </c>
      <c r="AU14" s="253">
        <f>+$D14*[1]CE!AT$7</f>
        <v>0</v>
      </c>
      <c r="AV14" s="253">
        <f>+$D14*[1]CE!AU$7</f>
        <v>0</v>
      </c>
      <c r="AW14" s="253">
        <f>+$D14*[1]CE!AV$7</f>
        <v>0</v>
      </c>
      <c r="AX14" s="253">
        <f>+$D14*[1]CE!AW$7</f>
        <v>0</v>
      </c>
      <c r="AY14" s="253">
        <f>+$D14*[1]CE!AX$7</f>
        <v>0</v>
      </c>
      <c r="AZ14" s="253">
        <f>+$D14*[1]CE!AY$7</f>
        <v>0</v>
      </c>
      <c r="BA14" s="253">
        <f>+$D14*[1]CE!AZ$7</f>
        <v>0</v>
      </c>
      <c r="BB14" s="253">
        <f>+$D14*[1]CE!BA$7</f>
        <v>0</v>
      </c>
      <c r="BC14" s="253">
        <f>+$D14*[1]CE!BB$7</f>
        <v>0</v>
      </c>
      <c r="BD14" s="253">
        <f>+$D14*[1]CE!BC$7</f>
        <v>0</v>
      </c>
      <c r="BE14" s="253">
        <f>+$D14*[1]CE!BD$7</f>
        <v>0</v>
      </c>
      <c r="BF14" s="253">
        <f>+$D14*[1]CE!BE$7</f>
        <v>0</v>
      </c>
      <c r="BG14" s="253">
        <f>+$D14*[1]CE!BF$7</f>
        <v>0</v>
      </c>
      <c r="BH14" s="253">
        <f>+$D14*[1]CE!BG$7</f>
        <v>0</v>
      </c>
      <c r="BI14" s="253">
        <f>+$D14*[1]CE!BH$7</f>
        <v>0</v>
      </c>
      <c r="BJ14" s="253">
        <f>+$D14*[1]CE!BI$7</f>
        <v>0</v>
      </c>
      <c r="BK14" s="253">
        <f>+$D14*[1]CE!BJ$7</f>
        <v>0</v>
      </c>
      <c r="BL14" s="253">
        <f>+$D14*[1]CE!BK$7</f>
        <v>0</v>
      </c>
      <c r="BM14" s="253">
        <f>+$D14*[1]CE!BL$7</f>
        <v>0</v>
      </c>
      <c r="BN14" s="253">
        <f>+$D14*[1]CE!BM$7</f>
        <v>0</v>
      </c>
      <c r="BO14" s="253">
        <f>+$D14*[1]CE!BN$7</f>
        <v>0</v>
      </c>
      <c r="BP14" s="253">
        <f>+$D14*[1]CE!BO$7</f>
        <v>0</v>
      </c>
      <c r="BQ14" s="253">
        <f>+$D14*[1]CE!BP$7</f>
        <v>0</v>
      </c>
      <c r="BR14" s="253">
        <f>+$D14*[1]CE!BQ$7</f>
        <v>0</v>
      </c>
      <c r="BS14" s="253">
        <f>+$D14*[1]CE!BR$7</f>
        <v>0</v>
      </c>
      <c r="BT14" s="253">
        <f>+$D14*[1]CE!BS$7</f>
        <v>0</v>
      </c>
      <c r="BU14" s="253">
        <f>+$D14*[1]CE!BT$7</f>
        <v>0</v>
      </c>
      <c r="BV14" s="253">
        <f>+$D14*[1]CE!BU$7</f>
        <v>0</v>
      </c>
      <c r="BW14" s="253">
        <f>+$D14*[1]CE!BV$7</f>
        <v>0</v>
      </c>
      <c r="BX14" s="253">
        <f>+$D14*[1]CE!BW$7</f>
        <v>0</v>
      </c>
      <c r="BY14" s="253">
        <f>+$D14*[1]CE!BX$7</f>
        <v>0</v>
      </c>
      <c r="BZ14" s="253">
        <f>+$D14*[1]CE!BY$7</f>
        <v>0</v>
      </c>
      <c r="CA14" s="253">
        <f>+$D14*[1]CE!BZ$7</f>
        <v>0</v>
      </c>
      <c r="CB14" s="253">
        <f>+$D14*[1]CE!CA$7</f>
        <v>0</v>
      </c>
      <c r="CC14" s="253">
        <f>+$D14*[1]CE!CB$7</f>
        <v>0</v>
      </c>
      <c r="CD14" s="253">
        <f>+$D14*[1]CE!CC$7</f>
        <v>0</v>
      </c>
      <c r="CE14" s="253">
        <f>+$D14*[1]CE!CD$7</f>
        <v>0</v>
      </c>
      <c r="CF14" s="253">
        <f>+$D14*[1]CE!CE$7</f>
        <v>0</v>
      </c>
      <c r="CG14" s="253">
        <f>+$D14*[1]CE!CF$7</f>
        <v>0</v>
      </c>
      <c r="CH14" s="253">
        <f>+$D14*[1]CE!CG$7</f>
        <v>0</v>
      </c>
      <c r="CI14" s="253">
        <f>+$D14*[1]CE!CH$7</f>
        <v>0</v>
      </c>
      <c r="CJ14" s="253">
        <f>+$D14*[1]CE!CI$7</f>
        <v>0</v>
      </c>
      <c r="CK14" s="253">
        <f>+$D14*[1]CE!CJ$7</f>
        <v>0</v>
      </c>
      <c r="CL14" s="253">
        <f>+$D14*[1]CE!CK$7</f>
        <v>0</v>
      </c>
      <c r="CM14" s="253">
        <f>+$D14*[1]CE!CL$7</f>
        <v>0</v>
      </c>
      <c r="CN14" s="253">
        <f>+$D14*[1]CE!CM$7</f>
        <v>0</v>
      </c>
      <c r="CO14" s="253">
        <f>+$D14*[1]CE!CN$7</f>
        <v>0</v>
      </c>
      <c r="CP14" s="253">
        <f>+$D14*[1]CE!CO$7</f>
        <v>0</v>
      </c>
      <c r="CQ14" s="253">
        <f>+$D14*[1]CE!CP$7</f>
        <v>0</v>
      </c>
      <c r="CR14" s="253">
        <f>+$D14*[1]CE!CQ$7</f>
        <v>0</v>
      </c>
      <c r="CS14" s="253">
        <f>+$D14*[1]CE!CR$7</f>
        <v>0</v>
      </c>
      <c r="CT14" s="253">
        <f>+$D14*[1]CE!CS$7</f>
        <v>0</v>
      </c>
      <c r="CU14" s="253">
        <f>+$D14*[1]CE!CT$7</f>
        <v>0</v>
      </c>
      <c r="CV14" s="253">
        <f>+$D14*[1]CE!CU$7</f>
        <v>0</v>
      </c>
      <c r="CW14" s="253">
        <f>+$D14*[1]CE!CV$7</f>
        <v>0</v>
      </c>
      <c r="CX14" s="253">
        <f>+$D14*[1]CE!CW$7</f>
        <v>0</v>
      </c>
      <c r="CY14" s="253">
        <f>+$D14*[1]CE!CX$7</f>
        <v>0</v>
      </c>
      <c r="CZ14" s="253">
        <f>+$D14*[1]CE!CY$7</f>
        <v>0</v>
      </c>
      <c r="DA14" s="253">
        <f>+$D14*[1]CE!CZ$7</f>
        <v>0</v>
      </c>
      <c r="DB14" s="253">
        <f>+$D14*[1]CE!DA$7</f>
        <v>0</v>
      </c>
      <c r="DC14" s="253">
        <f>+$D14*[1]CE!DB$7</f>
        <v>0</v>
      </c>
      <c r="DD14" s="253">
        <f>+$D14*[1]CE!DC$7</f>
        <v>0</v>
      </c>
      <c r="DE14" s="253">
        <f>+$D14*[1]CE!DD$7</f>
        <v>0</v>
      </c>
      <c r="DF14" s="253">
        <f>+$D14*[1]CE!DE$7</f>
        <v>0</v>
      </c>
      <c r="DG14" s="253">
        <f>+$D14*[1]CE!DF$7</f>
        <v>0</v>
      </c>
      <c r="DH14" s="253">
        <f>+$D14*[1]CE!DG$7</f>
        <v>0</v>
      </c>
      <c r="DI14" s="253">
        <f>+$D14*[1]CE!DH$7</f>
        <v>0</v>
      </c>
      <c r="DJ14" s="253">
        <f>+$D14*[1]CE!DI$7</f>
        <v>0</v>
      </c>
      <c r="DK14" s="253">
        <f>+$D14*[1]CE!DJ$7</f>
        <v>0</v>
      </c>
      <c r="DL14" s="253">
        <f>+$D14*[1]CE!DK$7</f>
        <v>0</v>
      </c>
      <c r="DM14" s="253">
        <f>+$D14*[1]CE!DL$7</f>
        <v>0</v>
      </c>
      <c r="DN14" s="253">
        <f>+$D14*[1]CE!DM$7</f>
        <v>0</v>
      </c>
      <c r="DO14" s="253">
        <f>+$D14*[1]CE!DN$7</f>
        <v>0</v>
      </c>
      <c r="DP14" s="253">
        <f>+$D14*[1]CE!DO$7</f>
        <v>0</v>
      </c>
      <c r="DQ14" s="253">
        <f>+$D14*[1]CE!DP$7</f>
        <v>0</v>
      </c>
      <c r="DR14" s="253">
        <f>+$D14*[1]CE!DQ$7</f>
        <v>0</v>
      </c>
      <c r="DS14" s="253">
        <f>+$D14*[1]CE!DR$7</f>
        <v>0</v>
      </c>
      <c r="DT14" s="253">
        <f>+$D14*[1]CE!DS$7</f>
        <v>0</v>
      </c>
      <c r="DU14" s="253">
        <f>+$D14*[1]CE!DT$7</f>
        <v>0</v>
      </c>
      <c r="DV14" s="253">
        <f>+$D14*[1]CE!DU$7</f>
        <v>0</v>
      </c>
      <c r="DW14" s="253">
        <f>+$D14*[1]CE!DV$7</f>
        <v>0</v>
      </c>
    </row>
    <row r="15" spans="1:127" ht="15.6" thickTop="1" thickBot="1">
      <c r="C15" s="316" t="str">
        <f>+'[1]I_Costi Variabili'!D14</f>
        <v>Costo Variabile 10</v>
      </c>
      <c r="D15" s="294">
        <f>+'[1]I_Costi Variabili'!F14</f>
        <v>0</v>
      </c>
      <c r="E15" s="294">
        <f>+'[1]I_Costi Variabili'!E14</f>
        <v>0.22</v>
      </c>
      <c r="F15" s="335">
        <f>+'[1]I_Costi Variabili'!G14</f>
        <v>60</v>
      </c>
      <c r="H15" s="253">
        <f>+$D15*[1]CE!G$7</f>
        <v>0</v>
      </c>
      <c r="I15" s="253">
        <f>+$D15*[1]CE!H$7</f>
        <v>0</v>
      </c>
      <c r="J15" s="253">
        <f>+$D15*[1]CE!I$7</f>
        <v>0</v>
      </c>
      <c r="K15" s="253">
        <f>+$D15*[1]CE!J$7</f>
        <v>0</v>
      </c>
      <c r="L15" s="253">
        <f>+$D15*[1]CE!K$7</f>
        <v>0</v>
      </c>
      <c r="M15" s="253">
        <f>+$D15*[1]CE!L$7</f>
        <v>0</v>
      </c>
      <c r="N15" s="253">
        <f>+$D15*[1]CE!M$7</f>
        <v>0</v>
      </c>
      <c r="O15" s="253">
        <f>+$D15*[1]CE!N$7</f>
        <v>0</v>
      </c>
      <c r="P15" s="253">
        <f>+$D15*[1]CE!O$7</f>
        <v>0</v>
      </c>
      <c r="Q15" s="253">
        <f>+$D15*[1]CE!P$7</f>
        <v>0</v>
      </c>
      <c r="R15" s="253">
        <f>+$D15*[1]CE!Q$7</f>
        <v>0</v>
      </c>
      <c r="S15" s="253">
        <f>+$D15*[1]CE!R$7</f>
        <v>0</v>
      </c>
      <c r="T15" s="253">
        <f>+$D15*[1]CE!S$7</f>
        <v>0</v>
      </c>
      <c r="U15" s="253">
        <f>+$D15*[1]CE!T$7</f>
        <v>0</v>
      </c>
      <c r="V15" s="253">
        <f>+$D15*[1]CE!U$7</f>
        <v>0</v>
      </c>
      <c r="W15" s="253">
        <f>+$D15*[1]CE!V$7</f>
        <v>0</v>
      </c>
      <c r="X15" s="253">
        <f>+$D15*[1]CE!W$7</f>
        <v>0</v>
      </c>
      <c r="Y15" s="253">
        <f>+$D15*[1]CE!X$7</f>
        <v>0</v>
      </c>
      <c r="Z15" s="253">
        <f>+$D15*[1]CE!Y$7</f>
        <v>0</v>
      </c>
      <c r="AA15" s="253">
        <f>+$D15*[1]CE!Z$7</f>
        <v>0</v>
      </c>
      <c r="AB15" s="253">
        <f>+$D15*[1]CE!AA$7</f>
        <v>0</v>
      </c>
      <c r="AC15" s="253">
        <f>+$D15*[1]CE!AB$7</f>
        <v>0</v>
      </c>
      <c r="AD15" s="253">
        <f>+$D15*[1]CE!AC$7</f>
        <v>0</v>
      </c>
      <c r="AE15" s="253">
        <f>+$D15*[1]CE!AD$7</f>
        <v>0</v>
      </c>
      <c r="AF15" s="253">
        <f>+$D15*[1]CE!AE$7</f>
        <v>0</v>
      </c>
      <c r="AG15" s="253">
        <f>+$D15*[1]CE!AF$7</f>
        <v>0</v>
      </c>
      <c r="AH15" s="253">
        <f>+$D15*[1]CE!AG$7</f>
        <v>0</v>
      </c>
      <c r="AI15" s="253">
        <f>+$D15*[1]CE!AH$7</f>
        <v>0</v>
      </c>
      <c r="AJ15" s="253">
        <f>+$D15*[1]CE!AI$7</f>
        <v>0</v>
      </c>
      <c r="AK15" s="253">
        <f>+$D15*[1]CE!AJ$7</f>
        <v>0</v>
      </c>
      <c r="AL15" s="253">
        <f>+$D15*[1]CE!AK$7</f>
        <v>0</v>
      </c>
      <c r="AM15" s="253">
        <f>+$D15*[1]CE!AL$7</f>
        <v>0</v>
      </c>
      <c r="AN15" s="253">
        <f>+$D15*[1]CE!AM$7</f>
        <v>0</v>
      </c>
      <c r="AO15" s="253">
        <f>+$D15*[1]CE!AN$7</f>
        <v>0</v>
      </c>
      <c r="AP15" s="253">
        <f>+$D15*[1]CE!AO$7</f>
        <v>0</v>
      </c>
      <c r="AQ15" s="253">
        <f>+$D15*[1]CE!AP$7</f>
        <v>0</v>
      </c>
      <c r="AR15" s="253">
        <f>+$D15*[1]CE!AQ$7</f>
        <v>0</v>
      </c>
      <c r="AS15" s="253">
        <f>+$D15*[1]CE!AR$7</f>
        <v>0</v>
      </c>
      <c r="AT15" s="253">
        <f>+$D15*[1]CE!AS$7</f>
        <v>0</v>
      </c>
      <c r="AU15" s="253">
        <f>+$D15*[1]CE!AT$7</f>
        <v>0</v>
      </c>
      <c r="AV15" s="253">
        <f>+$D15*[1]CE!AU$7</f>
        <v>0</v>
      </c>
      <c r="AW15" s="253">
        <f>+$D15*[1]CE!AV$7</f>
        <v>0</v>
      </c>
      <c r="AX15" s="253">
        <f>+$D15*[1]CE!AW$7</f>
        <v>0</v>
      </c>
      <c r="AY15" s="253">
        <f>+$D15*[1]CE!AX$7</f>
        <v>0</v>
      </c>
      <c r="AZ15" s="253">
        <f>+$D15*[1]CE!AY$7</f>
        <v>0</v>
      </c>
      <c r="BA15" s="253">
        <f>+$D15*[1]CE!AZ$7</f>
        <v>0</v>
      </c>
      <c r="BB15" s="253">
        <f>+$D15*[1]CE!BA$7</f>
        <v>0</v>
      </c>
      <c r="BC15" s="253">
        <f>+$D15*[1]CE!BB$7</f>
        <v>0</v>
      </c>
      <c r="BD15" s="253">
        <f>+$D15*[1]CE!BC$7</f>
        <v>0</v>
      </c>
      <c r="BE15" s="253">
        <f>+$D15*[1]CE!BD$7</f>
        <v>0</v>
      </c>
      <c r="BF15" s="253">
        <f>+$D15*[1]CE!BE$7</f>
        <v>0</v>
      </c>
      <c r="BG15" s="253">
        <f>+$D15*[1]CE!BF$7</f>
        <v>0</v>
      </c>
      <c r="BH15" s="253">
        <f>+$D15*[1]CE!BG$7</f>
        <v>0</v>
      </c>
      <c r="BI15" s="253">
        <f>+$D15*[1]CE!BH$7</f>
        <v>0</v>
      </c>
      <c r="BJ15" s="253">
        <f>+$D15*[1]CE!BI$7</f>
        <v>0</v>
      </c>
      <c r="BK15" s="253">
        <f>+$D15*[1]CE!BJ$7</f>
        <v>0</v>
      </c>
      <c r="BL15" s="253">
        <f>+$D15*[1]CE!BK$7</f>
        <v>0</v>
      </c>
      <c r="BM15" s="253">
        <f>+$D15*[1]CE!BL$7</f>
        <v>0</v>
      </c>
      <c r="BN15" s="253">
        <f>+$D15*[1]CE!BM$7</f>
        <v>0</v>
      </c>
      <c r="BO15" s="253">
        <f>+$D15*[1]CE!BN$7</f>
        <v>0</v>
      </c>
      <c r="BP15" s="253">
        <f>+$D15*[1]CE!BO$7</f>
        <v>0</v>
      </c>
      <c r="BQ15" s="253">
        <f>+$D15*[1]CE!BP$7</f>
        <v>0</v>
      </c>
      <c r="BR15" s="253">
        <f>+$D15*[1]CE!BQ$7</f>
        <v>0</v>
      </c>
      <c r="BS15" s="253">
        <f>+$D15*[1]CE!BR$7</f>
        <v>0</v>
      </c>
      <c r="BT15" s="253">
        <f>+$D15*[1]CE!BS$7</f>
        <v>0</v>
      </c>
      <c r="BU15" s="253">
        <f>+$D15*[1]CE!BT$7</f>
        <v>0</v>
      </c>
      <c r="BV15" s="253">
        <f>+$D15*[1]CE!BU$7</f>
        <v>0</v>
      </c>
      <c r="BW15" s="253">
        <f>+$D15*[1]CE!BV$7</f>
        <v>0</v>
      </c>
      <c r="BX15" s="253">
        <f>+$D15*[1]CE!BW$7</f>
        <v>0</v>
      </c>
      <c r="BY15" s="253">
        <f>+$D15*[1]CE!BX$7</f>
        <v>0</v>
      </c>
      <c r="BZ15" s="253">
        <f>+$D15*[1]CE!BY$7</f>
        <v>0</v>
      </c>
      <c r="CA15" s="253">
        <f>+$D15*[1]CE!BZ$7</f>
        <v>0</v>
      </c>
      <c r="CB15" s="253">
        <f>+$D15*[1]CE!CA$7</f>
        <v>0</v>
      </c>
      <c r="CC15" s="253">
        <f>+$D15*[1]CE!CB$7</f>
        <v>0</v>
      </c>
      <c r="CD15" s="253">
        <f>+$D15*[1]CE!CC$7</f>
        <v>0</v>
      </c>
      <c r="CE15" s="253">
        <f>+$D15*[1]CE!CD$7</f>
        <v>0</v>
      </c>
      <c r="CF15" s="253">
        <f>+$D15*[1]CE!CE$7</f>
        <v>0</v>
      </c>
      <c r="CG15" s="253">
        <f>+$D15*[1]CE!CF$7</f>
        <v>0</v>
      </c>
      <c r="CH15" s="253">
        <f>+$D15*[1]CE!CG$7</f>
        <v>0</v>
      </c>
      <c r="CI15" s="253">
        <f>+$D15*[1]CE!CH$7</f>
        <v>0</v>
      </c>
      <c r="CJ15" s="253">
        <f>+$D15*[1]CE!CI$7</f>
        <v>0</v>
      </c>
      <c r="CK15" s="253">
        <f>+$D15*[1]CE!CJ$7</f>
        <v>0</v>
      </c>
      <c r="CL15" s="253">
        <f>+$D15*[1]CE!CK$7</f>
        <v>0</v>
      </c>
      <c r="CM15" s="253">
        <f>+$D15*[1]CE!CL$7</f>
        <v>0</v>
      </c>
      <c r="CN15" s="253">
        <f>+$D15*[1]CE!CM$7</f>
        <v>0</v>
      </c>
      <c r="CO15" s="253">
        <f>+$D15*[1]CE!CN$7</f>
        <v>0</v>
      </c>
      <c r="CP15" s="253">
        <f>+$D15*[1]CE!CO$7</f>
        <v>0</v>
      </c>
      <c r="CQ15" s="253">
        <f>+$D15*[1]CE!CP$7</f>
        <v>0</v>
      </c>
      <c r="CR15" s="253">
        <f>+$D15*[1]CE!CQ$7</f>
        <v>0</v>
      </c>
      <c r="CS15" s="253">
        <f>+$D15*[1]CE!CR$7</f>
        <v>0</v>
      </c>
      <c r="CT15" s="253">
        <f>+$D15*[1]CE!CS$7</f>
        <v>0</v>
      </c>
      <c r="CU15" s="253">
        <f>+$D15*[1]CE!CT$7</f>
        <v>0</v>
      </c>
      <c r="CV15" s="253">
        <f>+$D15*[1]CE!CU$7</f>
        <v>0</v>
      </c>
      <c r="CW15" s="253">
        <f>+$D15*[1]CE!CV$7</f>
        <v>0</v>
      </c>
      <c r="CX15" s="253">
        <f>+$D15*[1]CE!CW$7</f>
        <v>0</v>
      </c>
      <c r="CY15" s="253">
        <f>+$D15*[1]CE!CX$7</f>
        <v>0</v>
      </c>
      <c r="CZ15" s="253">
        <f>+$D15*[1]CE!CY$7</f>
        <v>0</v>
      </c>
      <c r="DA15" s="253">
        <f>+$D15*[1]CE!CZ$7</f>
        <v>0</v>
      </c>
      <c r="DB15" s="253">
        <f>+$D15*[1]CE!DA$7</f>
        <v>0</v>
      </c>
      <c r="DC15" s="253">
        <f>+$D15*[1]CE!DB$7</f>
        <v>0</v>
      </c>
      <c r="DD15" s="253">
        <f>+$D15*[1]CE!DC$7</f>
        <v>0</v>
      </c>
      <c r="DE15" s="253">
        <f>+$D15*[1]CE!DD$7</f>
        <v>0</v>
      </c>
      <c r="DF15" s="253">
        <f>+$D15*[1]CE!DE$7</f>
        <v>0</v>
      </c>
      <c r="DG15" s="253">
        <f>+$D15*[1]CE!DF$7</f>
        <v>0</v>
      </c>
      <c r="DH15" s="253">
        <f>+$D15*[1]CE!DG$7</f>
        <v>0</v>
      </c>
      <c r="DI15" s="253">
        <f>+$D15*[1]CE!DH$7</f>
        <v>0</v>
      </c>
      <c r="DJ15" s="253">
        <f>+$D15*[1]CE!DI$7</f>
        <v>0</v>
      </c>
      <c r="DK15" s="253">
        <f>+$D15*[1]CE!DJ$7</f>
        <v>0</v>
      </c>
      <c r="DL15" s="253">
        <f>+$D15*[1]CE!DK$7</f>
        <v>0</v>
      </c>
      <c r="DM15" s="253">
        <f>+$D15*[1]CE!DL$7</f>
        <v>0</v>
      </c>
      <c r="DN15" s="253">
        <f>+$D15*[1]CE!DM$7</f>
        <v>0</v>
      </c>
      <c r="DO15" s="253">
        <f>+$D15*[1]CE!DN$7</f>
        <v>0</v>
      </c>
      <c r="DP15" s="253">
        <f>+$D15*[1]CE!DO$7</f>
        <v>0</v>
      </c>
      <c r="DQ15" s="253">
        <f>+$D15*[1]CE!DP$7</f>
        <v>0</v>
      </c>
      <c r="DR15" s="253">
        <f>+$D15*[1]CE!DQ$7</f>
        <v>0</v>
      </c>
      <c r="DS15" s="253">
        <f>+$D15*[1]CE!DR$7</f>
        <v>0</v>
      </c>
      <c r="DT15" s="253">
        <f>+$D15*[1]CE!DS$7</f>
        <v>0</v>
      </c>
      <c r="DU15" s="253">
        <f>+$D15*[1]CE!DT$7</f>
        <v>0</v>
      </c>
      <c r="DV15" s="253">
        <f>+$D15*[1]CE!DU$7</f>
        <v>0</v>
      </c>
      <c r="DW15" s="253">
        <f>+$D15*[1]CE!DV$7</f>
        <v>0</v>
      </c>
    </row>
    <row r="16" spans="1:127" ht="15.6" thickTop="1" thickBot="1">
      <c r="C16" s="316" t="str">
        <f>+'[1]I_Costi Variabili'!D15</f>
        <v>Costo Variabile 11</v>
      </c>
      <c r="D16" s="294">
        <f>+'[1]I_Costi Variabili'!F15</f>
        <v>0</v>
      </c>
      <c r="E16" s="294">
        <f>+'[1]I_Costi Variabili'!E15</f>
        <v>0.22</v>
      </c>
      <c r="F16" s="335">
        <f>+'[1]I_Costi Variabili'!G15</f>
        <v>60</v>
      </c>
      <c r="H16" s="253">
        <f>+$D16*[1]CE!G$7</f>
        <v>0</v>
      </c>
      <c r="I16" s="253">
        <f>+$D16*[1]CE!H$7</f>
        <v>0</v>
      </c>
      <c r="J16" s="253">
        <f>+$D16*[1]CE!I$7</f>
        <v>0</v>
      </c>
      <c r="K16" s="253">
        <f>+$D16*[1]CE!J$7</f>
        <v>0</v>
      </c>
      <c r="L16" s="253">
        <f>+$D16*[1]CE!K$7</f>
        <v>0</v>
      </c>
      <c r="M16" s="253">
        <f>+$D16*[1]CE!L$7</f>
        <v>0</v>
      </c>
      <c r="N16" s="253">
        <f>+$D16*[1]CE!M$7</f>
        <v>0</v>
      </c>
      <c r="O16" s="253">
        <f>+$D16*[1]CE!N$7</f>
        <v>0</v>
      </c>
      <c r="P16" s="253">
        <f>+$D16*[1]CE!O$7</f>
        <v>0</v>
      </c>
      <c r="Q16" s="253">
        <f>+$D16*[1]CE!P$7</f>
        <v>0</v>
      </c>
      <c r="R16" s="253">
        <f>+$D16*[1]CE!Q$7</f>
        <v>0</v>
      </c>
      <c r="S16" s="253">
        <f>+$D16*[1]CE!R$7</f>
        <v>0</v>
      </c>
      <c r="T16" s="253">
        <f>+$D16*[1]CE!S$7</f>
        <v>0</v>
      </c>
      <c r="U16" s="253">
        <f>+$D16*[1]CE!T$7</f>
        <v>0</v>
      </c>
      <c r="V16" s="253">
        <f>+$D16*[1]CE!U$7</f>
        <v>0</v>
      </c>
      <c r="W16" s="253">
        <f>+$D16*[1]CE!V$7</f>
        <v>0</v>
      </c>
      <c r="X16" s="253">
        <f>+$D16*[1]CE!W$7</f>
        <v>0</v>
      </c>
      <c r="Y16" s="253">
        <f>+$D16*[1]CE!X$7</f>
        <v>0</v>
      </c>
      <c r="Z16" s="253">
        <f>+$D16*[1]CE!Y$7</f>
        <v>0</v>
      </c>
      <c r="AA16" s="253">
        <f>+$D16*[1]CE!Z$7</f>
        <v>0</v>
      </c>
      <c r="AB16" s="253">
        <f>+$D16*[1]CE!AA$7</f>
        <v>0</v>
      </c>
      <c r="AC16" s="253">
        <f>+$D16*[1]CE!AB$7</f>
        <v>0</v>
      </c>
      <c r="AD16" s="253">
        <f>+$D16*[1]CE!AC$7</f>
        <v>0</v>
      </c>
      <c r="AE16" s="253">
        <f>+$D16*[1]CE!AD$7</f>
        <v>0</v>
      </c>
      <c r="AF16" s="253">
        <f>+$D16*[1]CE!AE$7</f>
        <v>0</v>
      </c>
      <c r="AG16" s="253">
        <f>+$D16*[1]CE!AF$7</f>
        <v>0</v>
      </c>
      <c r="AH16" s="253">
        <f>+$D16*[1]CE!AG$7</f>
        <v>0</v>
      </c>
      <c r="AI16" s="253">
        <f>+$D16*[1]CE!AH$7</f>
        <v>0</v>
      </c>
      <c r="AJ16" s="253">
        <f>+$D16*[1]CE!AI$7</f>
        <v>0</v>
      </c>
      <c r="AK16" s="253">
        <f>+$D16*[1]CE!AJ$7</f>
        <v>0</v>
      </c>
      <c r="AL16" s="253">
        <f>+$D16*[1]CE!AK$7</f>
        <v>0</v>
      </c>
      <c r="AM16" s="253">
        <f>+$D16*[1]CE!AL$7</f>
        <v>0</v>
      </c>
      <c r="AN16" s="253">
        <f>+$D16*[1]CE!AM$7</f>
        <v>0</v>
      </c>
      <c r="AO16" s="253">
        <f>+$D16*[1]CE!AN$7</f>
        <v>0</v>
      </c>
      <c r="AP16" s="253">
        <f>+$D16*[1]CE!AO$7</f>
        <v>0</v>
      </c>
      <c r="AQ16" s="253">
        <f>+$D16*[1]CE!AP$7</f>
        <v>0</v>
      </c>
      <c r="AR16" s="253">
        <f>+$D16*[1]CE!AQ$7</f>
        <v>0</v>
      </c>
      <c r="AS16" s="253">
        <f>+$D16*[1]CE!AR$7</f>
        <v>0</v>
      </c>
      <c r="AT16" s="253">
        <f>+$D16*[1]CE!AS$7</f>
        <v>0</v>
      </c>
      <c r="AU16" s="253">
        <f>+$D16*[1]CE!AT$7</f>
        <v>0</v>
      </c>
      <c r="AV16" s="253">
        <f>+$D16*[1]CE!AU$7</f>
        <v>0</v>
      </c>
      <c r="AW16" s="253">
        <f>+$D16*[1]CE!AV$7</f>
        <v>0</v>
      </c>
      <c r="AX16" s="253">
        <f>+$D16*[1]CE!AW$7</f>
        <v>0</v>
      </c>
      <c r="AY16" s="253">
        <f>+$D16*[1]CE!AX$7</f>
        <v>0</v>
      </c>
      <c r="AZ16" s="253">
        <f>+$D16*[1]CE!AY$7</f>
        <v>0</v>
      </c>
      <c r="BA16" s="253">
        <f>+$D16*[1]CE!AZ$7</f>
        <v>0</v>
      </c>
      <c r="BB16" s="253">
        <f>+$D16*[1]CE!BA$7</f>
        <v>0</v>
      </c>
      <c r="BC16" s="253">
        <f>+$D16*[1]CE!BB$7</f>
        <v>0</v>
      </c>
      <c r="BD16" s="253">
        <f>+$D16*[1]CE!BC$7</f>
        <v>0</v>
      </c>
      <c r="BE16" s="253">
        <f>+$D16*[1]CE!BD$7</f>
        <v>0</v>
      </c>
      <c r="BF16" s="253">
        <f>+$D16*[1]CE!BE$7</f>
        <v>0</v>
      </c>
      <c r="BG16" s="253">
        <f>+$D16*[1]CE!BF$7</f>
        <v>0</v>
      </c>
      <c r="BH16" s="253">
        <f>+$D16*[1]CE!BG$7</f>
        <v>0</v>
      </c>
      <c r="BI16" s="253">
        <f>+$D16*[1]CE!BH$7</f>
        <v>0</v>
      </c>
      <c r="BJ16" s="253">
        <f>+$D16*[1]CE!BI$7</f>
        <v>0</v>
      </c>
      <c r="BK16" s="253">
        <f>+$D16*[1]CE!BJ$7</f>
        <v>0</v>
      </c>
      <c r="BL16" s="253">
        <f>+$D16*[1]CE!BK$7</f>
        <v>0</v>
      </c>
      <c r="BM16" s="253">
        <f>+$D16*[1]CE!BL$7</f>
        <v>0</v>
      </c>
      <c r="BN16" s="253">
        <f>+$D16*[1]CE!BM$7</f>
        <v>0</v>
      </c>
      <c r="BO16" s="253">
        <f>+$D16*[1]CE!BN$7</f>
        <v>0</v>
      </c>
      <c r="BP16" s="253">
        <f>+$D16*[1]CE!BO$7</f>
        <v>0</v>
      </c>
      <c r="BQ16" s="253">
        <f>+$D16*[1]CE!BP$7</f>
        <v>0</v>
      </c>
      <c r="BR16" s="253">
        <f>+$D16*[1]CE!BQ$7</f>
        <v>0</v>
      </c>
      <c r="BS16" s="253">
        <f>+$D16*[1]CE!BR$7</f>
        <v>0</v>
      </c>
      <c r="BT16" s="253">
        <f>+$D16*[1]CE!BS$7</f>
        <v>0</v>
      </c>
      <c r="BU16" s="253">
        <f>+$D16*[1]CE!BT$7</f>
        <v>0</v>
      </c>
      <c r="BV16" s="253">
        <f>+$D16*[1]CE!BU$7</f>
        <v>0</v>
      </c>
      <c r="BW16" s="253">
        <f>+$D16*[1]CE!BV$7</f>
        <v>0</v>
      </c>
      <c r="BX16" s="253">
        <f>+$D16*[1]CE!BW$7</f>
        <v>0</v>
      </c>
      <c r="BY16" s="253">
        <f>+$D16*[1]CE!BX$7</f>
        <v>0</v>
      </c>
      <c r="BZ16" s="253">
        <f>+$D16*[1]CE!BY$7</f>
        <v>0</v>
      </c>
      <c r="CA16" s="253">
        <f>+$D16*[1]CE!BZ$7</f>
        <v>0</v>
      </c>
      <c r="CB16" s="253">
        <f>+$D16*[1]CE!CA$7</f>
        <v>0</v>
      </c>
      <c r="CC16" s="253">
        <f>+$D16*[1]CE!CB$7</f>
        <v>0</v>
      </c>
      <c r="CD16" s="253">
        <f>+$D16*[1]CE!CC$7</f>
        <v>0</v>
      </c>
      <c r="CE16" s="253">
        <f>+$D16*[1]CE!CD$7</f>
        <v>0</v>
      </c>
      <c r="CF16" s="253">
        <f>+$D16*[1]CE!CE$7</f>
        <v>0</v>
      </c>
      <c r="CG16" s="253">
        <f>+$D16*[1]CE!CF$7</f>
        <v>0</v>
      </c>
      <c r="CH16" s="253">
        <f>+$D16*[1]CE!CG$7</f>
        <v>0</v>
      </c>
      <c r="CI16" s="253">
        <f>+$D16*[1]CE!CH$7</f>
        <v>0</v>
      </c>
      <c r="CJ16" s="253">
        <f>+$D16*[1]CE!CI$7</f>
        <v>0</v>
      </c>
      <c r="CK16" s="253">
        <f>+$D16*[1]CE!CJ$7</f>
        <v>0</v>
      </c>
      <c r="CL16" s="253">
        <f>+$D16*[1]CE!CK$7</f>
        <v>0</v>
      </c>
      <c r="CM16" s="253">
        <f>+$D16*[1]CE!CL$7</f>
        <v>0</v>
      </c>
      <c r="CN16" s="253">
        <f>+$D16*[1]CE!CM$7</f>
        <v>0</v>
      </c>
      <c r="CO16" s="253">
        <f>+$D16*[1]CE!CN$7</f>
        <v>0</v>
      </c>
      <c r="CP16" s="253">
        <f>+$D16*[1]CE!CO$7</f>
        <v>0</v>
      </c>
      <c r="CQ16" s="253">
        <f>+$D16*[1]CE!CP$7</f>
        <v>0</v>
      </c>
      <c r="CR16" s="253">
        <f>+$D16*[1]CE!CQ$7</f>
        <v>0</v>
      </c>
      <c r="CS16" s="253">
        <f>+$D16*[1]CE!CR$7</f>
        <v>0</v>
      </c>
      <c r="CT16" s="253">
        <f>+$D16*[1]CE!CS$7</f>
        <v>0</v>
      </c>
      <c r="CU16" s="253">
        <f>+$D16*[1]CE!CT$7</f>
        <v>0</v>
      </c>
      <c r="CV16" s="253">
        <f>+$D16*[1]CE!CU$7</f>
        <v>0</v>
      </c>
      <c r="CW16" s="253">
        <f>+$D16*[1]CE!CV$7</f>
        <v>0</v>
      </c>
      <c r="CX16" s="253">
        <f>+$D16*[1]CE!CW$7</f>
        <v>0</v>
      </c>
      <c r="CY16" s="253">
        <f>+$D16*[1]CE!CX$7</f>
        <v>0</v>
      </c>
      <c r="CZ16" s="253">
        <f>+$D16*[1]CE!CY$7</f>
        <v>0</v>
      </c>
      <c r="DA16" s="253">
        <f>+$D16*[1]CE!CZ$7</f>
        <v>0</v>
      </c>
      <c r="DB16" s="253">
        <f>+$D16*[1]CE!DA$7</f>
        <v>0</v>
      </c>
      <c r="DC16" s="253">
        <f>+$D16*[1]CE!DB$7</f>
        <v>0</v>
      </c>
      <c r="DD16" s="253">
        <f>+$D16*[1]CE!DC$7</f>
        <v>0</v>
      </c>
      <c r="DE16" s="253">
        <f>+$D16*[1]CE!DD$7</f>
        <v>0</v>
      </c>
      <c r="DF16" s="253">
        <f>+$D16*[1]CE!DE$7</f>
        <v>0</v>
      </c>
      <c r="DG16" s="253">
        <f>+$D16*[1]CE!DF$7</f>
        <v>0</v>
      </c>
      <c r="DH16" s="253">
        <f>+$D16*[1]CE!DG$7</f>
        <v>0</v>
      </c>
      <c r="DI16" s="253">
        <f>+$D16*[1]CE!DH$7</f>
        <v>0</v>
      </c>
      <c r="DJ16" s="253">
        <f>+$D16*[1]CE!DI$7</f>
        <v>0</v>
      </c>
      <c r="DK16" s="253">
        <f>+$D16*[1]CE!DJ$7</f>
        <v>0</v>
      </c>
      <c r="DL16" s="253">
        <f>+$D16*[1]CE!DK$7</f>
        <v>0</v>
      </c>
      <c r="DM16" s="253">
        <f>+$D16*[1]CE!DL$7</f>
        <v>0</v>
      </c>
      <c r="DN16" s="253">
        <f>+$D16*[1]CE!DM$7</f>
        <v>0</v>
      </c>
      <c r="DO16" s="253">
        <f>+$D16*[1]CE!DN$7</f>
        <v>0</v>
      </c>
      <c r="DP16" s="253">
        <f>+$D16*[1]CE!DO$7</f>
        <v>0</v>
      </c>
      <c r="DQ16" s="253">
        <f>+$D16*[1]CE!DP$7</f>
        <v>0</v>
      </c>
      <c r="DR16" s="253">
        <f>+$D16*[1]CE!DQ$7</f>
        <v>0</v>
      </c>
      <c r="DS16" s="253">
        <f>+$D16*[1]CE!DR$7</f>
        <v>0</v>
      </c>
      <c r="DT16" s="253">
        <f>+$D16*[1]CE!DS$7</f>
        <v>0</v>
      </c>
      <c r="DU16" s="253">
        <f>+$D16*[1]CE!DT$7</f>
        <v>0</v>
      </c>
      <c r="DV16" s="253">
        <f>+$D16*[1]CE!DU$7</f>
        <v>0</v>
      </c>
      <c r="DW16" s="253">
        <f>+$D16*[1]CE!DV$7</f>
        <v>0</v>
      </c>
    </row>
    <row r="17" spans="3:127" ht="15.6" thickTop="1" thickBot="1">
      <c r="C17" s="316" t="str">
        <f>+'[1]I_Costi Variabili'!D16</f>
        <v>Costo Variabile 12</v>
      </c>
      <c r="D17" s="294">
        <f>+'[1]I_Costi Variabili'!F16</f>
        <v>0</v>
      </c>
      <c r="E17" s="294">
        <f>+'[1]I_Costi Variabili'!E16</f>
        <v>0.22</v>
      </c>
      <c r="F17" s="335">
        <f>+'[1]I_Costi Variabili'!G16</f>
        <v>60</v>
      </c>
      <c r="H17" s="253">
        <f>+$D17*[1]CE!G$7</f>
        <v>0</v>
      </c>
      <c r="I17" s="253">
        <f>+$D17*[1]CE!H$7</f>
        <v>0</v>
      </c>
      <c r="J17" s="253">
        <f>+$D17*[1]CE!I$7</f>
        <v>0</v>
      </c>
      <c r="K17" s="253">
        <f>+$D17*[1]CE!J$7</f>
        <v>0</v>
      </c>
      <c r="L17" s="253">
        <f>+$D17*[1]CE!K$7</f>
        <v>0</v>
      </c>
      <c r="M17" s="253">
        <f>+$D17*[1]CE!L$7</f>
        <v>0</v>
      </c>
      <c r="N17" s="253">
        <f>+$D17*[1]CE!M$7</f>
        <v>0</v>
      </c>
      <c r="O17" s="253">
        <f>+$D17*[1]CE!N$7</f>
        <v>0</v>
      </c>
      <c r="P17" s="253">
        <f>+$D17*[1]CE!O$7</f>
        <v>0</v>
      </c>
      <c r="Q17" s="253">
        <f>+$D17*[1]CE!P$7</f>
        <v>0</v>
      </c>
      <c r="R17" s="253">
        <f>+$D17*[1]CE!Q$7</f>
        <v>0</v>
      </c>
      <c r="S17" s="253">
        <f>+$D17*[1]CE!R$7</f>
        <v>0</v>
      </c>
      <c r="T17" s="253">
        <f>+$D17*[1]CE!S$7</f>
        <v>0</v>
      </c>
      <c r="U17" s="253">
        <f>+$D17*[1]CE!T$7</f>
        <v>0</v>
      </c>
      <c r="V17" s="253">
        <f>+$D17*[1]CE!U$7</f>
        <v>0</v>
      </c>
      <c r="W17" s="253">
        <f>+$D17*[1]CE!V$7</f>
        <v>0</v>
      </c>
      <c r="X17" s="253">
        <f>+$D17*[1]CE!W$7</f>
        <v>0</v>
      </c>
      <c r="Y17" s="253">
        <f>+$D17*[1]CE!X$7</f>
        <v>0</v>
      </c>
      <c r="Z17" s="253">
        <f>+$D17*[1]CE!Y$7</f>
        <v>0</v>
      </c>
      <c r="AA17" s="253">
        <f>+$D17*[1]CE!Z$7</f>
        <v>0</v>
      </c>
      <c r="AB17" s="253">
        <f>+$D17*[1]CE!AA$7</f>
        <v>0</v>
      </c>
      <c r="AC17" s="253">
        <f>+$D17*[1]CE!AB$7</f>
        <v>0</v>
      </c>
      <c r="AD17" s="253">
        <f>+$D17*[1]CE!AC$7</f>
        <v>0</v>
      </c>
      <c r="AE17" s="253">
        <f>+$D17*[1]CE!AD$7</f>
        <v>0</v>
      </c>
      <c r="AF17" s="253">
        <f>+$D17*[1]CE!AE$7</f>
        <v>0</v>
      </c>
      <c r="AG17" s="253">
        <f>+$D17*[1]CE!AF$7</f>
        <v>0</v>
      </c>
      <c r="AH17" s="253">
        <f>+$D17*[1]CE!AG$7</f>
        <v>0</v>
      </c>
      <c r="AI17" s="253">
        <f>+$D17*[1]CE!AH$7</f>
        <v>0</v>
      </c>
      <c r="AJ17" s="253">
        <f>+$D17*[1]CE!AI$7</f>
        <v>0</v>
      </c>
      <c r="AK17" s="253">
        <f>+$D17*[1]CE!AJ$7</f>
        <v>0</v>
      </c>
      <c r="AL17" s="253">
        <f>+$D17*[1]CE!AK$7</f>
        <v>0</v>
      </c>
      <c r="AM17" s="253">
        <f>+$D17*[1]CE!AL$7</f>
        <v>0</v>
      </c>
      <c r="AN17" s="253">
        <f>+$D17*[1]CE!AM$7</f>
        <v>0</v>
      </c>
      <c r="AO17" s="253">
        <f>+$D17*[1]CE!AN$7</f>
        <v>0</v>
      </c>
      <c r="AP17" s="253">
        <f>+$D17*[1]CE!AO$7</f>
        <v>0</v>
      </c>
      <c r="AQ17" s="253">
        <f>+$D17*[1]CE!AP$7</f>
        <v>0</v>
      </c>
      <c r="AR17" s="253">
        <f>+$D17*[1]CE!AQ$7</f>
        <v>0</v>
      </c>
      <c r="AS17" s="253">
        <f>+$D17*[1]CE!AR$7</f>
        <v>0</v>
      </c>
      <c r="AT17" s="253">
        <f>+$D17*[1]CE!AS$7</f>
        <v>0</v>
      </c>
      <c r="AU17" s="253">
        <f>+$D17*[1]CE!AT$7</f>
        <v>0</v>
      </c>
      <c r="AV17" s="253">
        <f>+$D17*[1]CE!AU$7</f>
        <v>0</v>
      </c>
      <c r="AW17" s="253">
        <f>+$D17*[1]CE!AV$7</f>
        <v>0</v>
      </c>
      <c r="AX17" s="253">
        <f>+$D17*[1]CE!AW$7</f>
        <v>0</v>
      </c>
      <c r="AY17" s="253">
        <f>+$D17*[1]CE!AX$7</f>
        <v>0</v>
      </c>
      <c r="AZ17" s="253">
        <f>+$D17*[1]CE!AY$7</f>
        <v>0</v>
      </c>
      <c r="BA17" s="253">
        <f>+$D17*[1]CE!AZ$7</f>
        <v>0</v>
      </c>
      <c r="BB17" s="253">
        <f>+$D17*[1]CE!BA$7</f>
        <v>0</v>
      </c>
      <c r="BC17" s="253">
        <f>+$D17*[1]CE!BB$7</f>
        <v>0</v>
      </c>
      <c r="BD17" s="253">
        <f>+$D17*[1]CE!BC$7</f>
        <v>0</v>
      </c>
      <c r="BE17" s="253">
        <f>+$D17*[1]CE!BD$7</f>
        <v>0</v>
      </c>
      <c r="BF17" s="253">
        <f>+$D17*[1]CE!BE$7</f>
        <v>0</v>
      </c>
      <c r="BG17" s="253">
        <f>+$D17*[1]CE!BF$7</f>
        <v>0</v>
      </c>
      <c r="BH17" s="253">
        <f>+$D17*[1]CE!BG$7</f>
        <v>0</v>
      </c>
      <c r="BI17" s="253">
        <f>+$D17*[1]CE!BH$7</f>
        <v>0</v>
      </c>
      <c r="BJ17" s="253">
        <f>+$D17*[1]CE!BI$7</f>
        <v>0</v>
      </c>
      <c r="BK17" s="253">
        <f>+$D17*[1]CE!BJ$7</f>
        <v>0</v>
      </c>
      <c r="BL17" s="253">
        <f>+$D17*[1]CE!BK$7</f>
        <v>0</v>
      </c>
      <c r="BM17" s="253">
        <f>+$D17*[1]CE!BL$7</f>
        <v>0</v>
      </c>
      <c r="BN17" s="253">
        <f>+$D17*[1]CE!BM$7</f>
        <v>0</v>
      </c>
      <c r="BO17" s="253">
        <f>+$D17*[1]CE!BN$7</f>
        <v>0</v>
      </c>
      <c r="BP17" s="253">
        <f>+$D17*[1]CE!BO$7</f>
        <v>0</v>
      </c>
      <c r="BQ17" s="253">
        <f>+$D17*[1]CE!BP$7</f>
        <v>0</v>
      </c>
      <c r="BR17" s="253">
        <f>+$D17*[1]CE!BQ$7</f>
        <v>0</v>
      </c>
      <c r="BS17" s="253">
        <f>+$D17*[1]CE!BR$7</f>
        <v>0</v>
      </c>
      <c r="BT17" s="253">
        <f>+$D17*[1]CE!BS$7</f>
        <v>0</v>
      </c>
      <c r="BU17" s="253">
        <f>+$D17*[1]CE!BT$7</f>
        <v>0</v>
      </c>
      <c r="BV17" s="253">
        <f>+$D17*[1]CE!BU$7</f>
        <v>0</v>
      </c>
      <c r="BW17" s="253">
        <f>+$D17*[1]CE!BV$7</f>
        <v>0</v>
      </c>
      <c r="BX17" s="253">
        <f>+$D17*[1]CE!BW$7</f>
        <v>0</v>
      </c>
      <c r="BY17" s="253">
        <f>+$D17*[1]CE!BX$7</f>
        <v>0</v>
      </c>
      <c r="BZ17" s="253">
        <f>+$D17*[1]CE!BY$7</f>
        <v>0</v>
      </c>
      <c r="CA17" s="253">
        <f>+$D17*[1]CE!BZ$7</f>
        <v>0</v>
      </c>
      <c r="CB17" s="253">
        <f>+$D17*[1]CE!CA$7</f>
        <v>0</v>
      </c>
      <c r="CC17" s="253">
        <f>+$D17*[1]CE!CB$7</f>
        <v>0</v>
      </c>
      <c r="CD17" s="253">
        <f>+$D17*[1]CE!CC$7</f>
        <v>0</v>
      </c>
      <c r="CE17" s="253">
        <f>+$D17*[1]CE!CD$7</f>
        <v>0</v>
      </c>
      <c r="CF17" s="253">
        <f>+$D17*[1]CE!CE$7</f>
        <v>0</v>
      </c>
      <c r="CG17" s="253">
        <f>+$D17*[1]CE!CF$7</f>
        <v>0</v>
      </c>
      <c r="CH17" s="253">
        <f>+$D17*[1]CE!CG$7</f>
        <v>0</v>
      </c>
      <c r="CI17" s="253">
        <f>+$D17*[1]CE!CH$7</f>
        <v>0</v>
      </c>
      <c r="CJ17" s="253">
        <f>+$D17*[1]CE!CI$7</f>
        <v>0</v>
      </c>
      <c r="CK17" s="253">
        <f>+$D17*[1]CE!CJ$7</f>
        <v>0</v>
      </c>
      <c r="CL17" s="253">
        <f>+$D17*[1]CE!CK$7</f>
        <v>0</v>
      </c>
      <c r="CM17" s="253">
        <f>+$D17*[1]CE!CL$7</f>
        <v>0</v>
      </c>
      <c r="CN17" s="253">
        <f>+$D17*[1]CE!CM$7</f>
        <v>0</v>
      </c>
      <c r="CO17" s="253">
        <f>+$D17*[1]CE!CN$7</f>
        <v>0</v>
      </c>
      <c r="CP17" s="253">
        <f>+$D17*[1]CE!CO$7</f>
        <v>0</v>
      </c>
      <c r="CQ17" s="253">
        <f>+$D17*[1]CE!CP$7</f>
        <v>0</v>
      </c>
      <c r="CR17" s="253">
        <f>+$D17*[1]CE!CQ$7</f>
        <v>0</v>
      </c>
      <c r="CS17" s="253">
        <f>+$D17*[1]CE!CR$7</f>
        <v>0</v>
      </c>
      <c r="CT17" s="253">
        <f>+$D17*[1]CE!CS$7</f>
        <v>0</v>
      </c>
      <c r="CU17" s="253">
        <f>+$D17*[1]CE!CT$7</f>
        <v>0</v>
      </c>
      <c r="CV17" s="253">
        <f>+$D17*[1]CE!CU$7</f>
        <v>0</v>
      </c>
      <c r="CW17" s="253">
        <f>+$D17*[1]CE!CV$7</f>
        <v>0</v>
      </c>
      <c r="CX17" s="253">
        <f>+$D17*[1]CE!CW$7</f>
        <v>0</v>
      </c>
      <c r="CY17" s="253">
        <f>+$D17*[1]CE!CX$7</f>
        <v>0</v>
      </c>
      <c r="CZ17" s="253">
        <f>+$D17*[1]CE!CY$7</f>
        <v>0</v>
      </c>
      <c r="DA17" s="253">
        <f>+$D17*[1]CE!CZ$7</f>
        <v>0</v>
      </c>
      <c r="DB17" s="253">
        <f>+$D17*[1]CE!DA$7</f>
        <v>0</v>
      </c>
      <c r="DC17" s="253">
        <f>+$D17*[1]CE!DB$7</f>
        <v>0</v>
      </c>
      <c r="DD17" s="253">
        <f>+$D17*[1]CE!DC$7</f>
        <v>0</v>
      </c>
      <c r="DE17" s="253">
        <f>+$D17*[1]CE!DD$7</f>
        <v>0</v>
      </c>
      <c r="DF17" s="253">
        <f>+$D17*[1]CE!DE$7</f>
        <v>0</v>
      </c>
      <c r="DG17" s="253">
        <f>+$D17*[1]CE!DF$7</f>
        <v>0</v>
      </c>
      <c r="DH17" s="253">
        <f>+$D17*[1]CE!DG$7</f>
        <v>0</v>
      </c>
      <c r="DI17" s="253">
        <f>+$D17*[1]CE!DH$7</f>
        <v>0</v>
      </c>
      <c r="DJ17" s="253">
        <f>+$D17*[1]CE!DI$7</f>
        <v>0</v>
      </c>
      <c r="DK17" s="253">
        <f>+$D17*[1]CE!DJ$7</f>
        <v>0</v>
      </c>
      <c r="DL17" s="253">
        <f>+$D17*[1]CE!DK$7</f>
        <v>0</v>
      </c>
      <c r="DM17" s="253">
        <f>+$D17*[1]CE!DL$7</f>
        <v>0</v>
      </c>
      <c r="DN17" s="253">
        <f>+$D17*[1]CE!DM$7</f>
        <v>0</v>
      </c>
      <c r="DO17" s="253">
        <f>+$D17*[1]CE!DN$7</f>
        <v>0</v>
      </c>
      <c r="DP17" s="253">
        <f>+$D17*[1]CE!DO$7</f>
        <v>0</v>
      </c>
      <c r="DQ17" s="253">
        <f>+$D17*[1]CE!DP$7</f>
        <v>0</v>
      </c>
      <c r="DR17" s="253">
        <f>+$D17*[1]CE!DQ$7</f>
        <v>0</v>
      </c>
      <c r="DS17" s="253">
        <f>+$D17*[1]CE!DR$7</f>
        <v>0</v>
      </c>
      <c r="DT17" s="253">
        <f>+$D17*[1]CE!DS$7</f>
        <v>0</v>
      </c>
      <c r="DU17" s="253">
        <f>+$D17*[1]CE!DT$7</f>
        <v>0</v>
      </c>
      <c r="DV17" s="253">
        <f>+$D17*[1]CE!DU$7</f>
        <v>0</v>
      </c>
      <c r="DW17" s="253">
        <f>+$D17*[1]CE!DV$7</f>
        <v>0</v>
      </c>
    </row>
    <row r="18" spans="3:127" ht="15.6" thickTop="1" thickBot="1">
      <c r="C18" s="316" t="str">
        <f>+'[1]I_Costi Variabili'!D17</f>
        <v>Costo Variabile 13</v>
      </c>
      <c r="D18" s="294">
        <f>+'[1]I_Costi Variabili'!F17</f>
        <v>0</v>
      </c>
      <c r="E18" s="294">
        <f>+'[1]I_Costi Variabili'!E17</f>
        <v>0.22</v>
      </c>
      <c r="F18" s="335">
        <f>+'[1]I_Costi Variabili'!G17</f>
        <v>60</v>
      </c>
      <c r="H18" s="253">
        <f>+$D18*[1]CE!G$7</f>
        <v>0</v>
      </c>
      <c r="I18" s="253">
        <f>+$D18*[1]CE!H$7</f>
        <v>0</v>
      </c>
      <c r="J18" s="253">
        <f>+$D18*[1]CE!I$7</f>
        <v>0</v>
      </c>
      <c r="K18" s="253">
        <f>+$D18*[1]CE!J$7</f>
        <v>0</v>
      </c>
      <c r="L18" s="253">
        <f>+$D18*[1]CE!K$7</f>
        <v>0</v>
      </c>
      <c r="M18" s="253">
        <f>+$D18*[1]CE!L$7</f>
        <v>0</v>
      </c>
      <c r="N18" s="253">
        <f>+$D18*[1]CE!M$7</f>
        <v>0</v>
      </c>
      <c r="O18" s="253">
        <f>+$D18*[1]CE!N$7</f>
        <v>0</v>
      </c>
      <c r="P18" s="253">
        <f>+$D18*[1]CE!O$7</f>
        <v>0</v>
      </c>
      <c r="Q18" s="253">
        <f>+$D18*[1]CE!P$7</f>
        <v>0</v>
      </c>
      <c r="R18" s="253">
        <f>+$D18*[1]CE!Q$7</f>
        <v>0</v>
      </c>
      <c r="S18" s="253">
        <f>+$D18*[1]CE!R$7</f>
        <v>0</v>
      </c>
      <c r="T18" s="253">
        <f>+$D18*[1]CE!S$7</f>
        <v>0</v>
      </c>
      <c r="U18" s="253">
        <f>+$D18*[1]CE!T$7</f>
        <v>0</v>
      </c>
      <c r="V18" s="253">
        <f>+$D18*[1]CE!U$7</f>
        <v>0</v>
      </c>
      <c r="W18" s="253">
        <f>+$D18*[1]CE!V$7</f>
        <v>0</v>
      </c>
      <c r="X18" s="253">
        <f>+$D18*[1]CE!W$7</f>
        <v>0</v>
      </c>
      <c r="Y18" s="253">
        <f>+$D18*[1]CE!X$7</f>
        <v>0</v>
      </c>
      <c r="Z18" s="253">
        <f>+$D18*[1]CE!Y$7</f>
        <v>0</v>
      </c>
      <c r="AA18" s="253">
        <f>+$D18*[1]CE!Z$7</f>
        <v>0</v>
      </c>
      <c r="AB18" s="253">
        <f>+$D18*[1]CE!AA$7</f>
        <v>0</v>
      </c>
      <c r="AC18" s="253">
        <f>+$D18*[1]CE!AB$7</f>
        <v>0</v>
      </c>
      <c r="AD18" s="253">
        <f>+$D18*[1]CE!AC$7</f>
        <v>0</v>
      </c>
      <c r="AE18" s="253">
        <f>+$D18*[1]CE!AD$7</f>
        <v>0</v>
      </c>
      <c r="AF18" s="253">
        <f>+$D18*[1]CE!AE$7</f>
        <v>0</v>
      </c>
      <c r="AG18" s="253">
        <f>+$D18*[1]CE!AF$7</f>
        <v>0</v>
      </c>
      <c r="AH18" s="253">
        <f>+$D18*[1]CE!AG$7</f>
        <v>0</v>
      </c>
      <c r="AI18" s="253">
        <f>+$D18*[1]CE!AH$7</f>
        <v>0</v>
      </c>
      <c r="AJ18" s="253">
        <f>+$D18*[1]CE!AI$7</f>
        <v>0</v>
      </c>
      <c r="AK18" s="253">
        <f>+$D18*[1]CE!AJ$7</f>
        <v>0</v>
      </c>
      <c r="AL18" s="253">
        <f>+$D18*[1]CE!AK$7</f>
        <v>0</v>
      </c>
      <c r="AM18" s="253">
        <f>+$D18*[1]CE!AL$7</f>
        <v>0</v>
      </c>
      <c r="AN18" s="253">
        <f>+$D18*[1]CE!AM$7</f>
        <v>0</v>
      </c>
      <c r="AO18" s="253">
        <f>+$D18*[1]CE!AN$7</f>
        <v>0</v>
      </c>
      <c r="AP18" s="253">
        <f>+$D18*[1]CE!AO$7</f>
        <v>0</v>
      </c>
      <c r="AQ18" s="253">
        <f>+$D18*[1]CE!AP$7</f>
        <v>0</v>
      </c>
      <c r="AR18" s="253">
        <f>+$D18*[1]CE!AQ$7</f>
        <v>0</v>
      </c>
      <c r="AS18" s="253">
        <f>+$D18*[1]CE!AR$7</f>
        <v>0</v>
      </c>
      <c r="AT18" s="253">
        <f>+$D18*[1]CE!AS$7</f>
        <v>0</v>
      </c>
      <c r="AU18" s="253">
        <f>+$D18*[1]CE!AT$7</f>
        <v>0</v>
      </c>
      <c r="AV18" s="253">
        <f>+$D18*[1]CE!AU$7</f>
        <v>0</v>
      </c>
      <c r="AW18" s="253">
        <f>+$D18*[1]CE!AV$7</f>
        <v>0</v>
      </c>
      <c r="AX18" s="253">
        <f>+$D18*[1]CE!AW$7</f>
        <v>0</v>
      </c>
      <c r="AY18" s="253">
        <f>+$D18*[1]CE!AX$7</f>
        <v>0</v>
      </c>
      <c r="AZ18" s="253">
        <f>+$D18*[1]CE!AY$7</f>
        <v>0</v>
      </c>
      <c r="BA18" s="253">
        <f>+$D18*[1]CE!AZ$7</f>
        <v>0</v>
      </c>
      <c r="BB18" s="253">
        <f>+$D18*[1]CE!BA$7</f>
        <v>0</v>
      </c>
      <c r="BC18" s="253">
        <f>+$D18*[1]CE!BB$7</f>
        <v>0</v>
      </c>
      <c r="BD18" s="253">
        <f>+$D18*[1]CE!BC$7</f>
        <v>0</v>
      </c>
      <c r="BE18" s="253">
        <f>+$D18*[1]CE!BD$7</f>
        <v>0</v>
      </c>
      <c r="BF18" s="253">
        <f>+$D18*[1]CE!BE$7</f>
        <v>0</v>
      </c>
      <c r="BG18" s="253">
        <f>+$D18*[1]CE!BF$7</f>
        <v>0</v>
      </c>
      <c r="BH18" s="253">
        <f>+$D18*[1]CE!BG$7</f>
        <v>0</v>
      </c>
      <c r="BI18" s="253">
        <f>+$D18*[1]CE!BH$7</f>
        <v>0</v>
      </c>
      <c r="BJ18" s="253">
        <f>+$D18*[1]CE!BI$7</f>
        <v>0</v>
      </c>
      <c r="BK18" s="253">
        <f>+$D18*[1]CE!BJ$7</f>
        <v>0</v>
      </c>
      <c r="BL18" s="253">
        <f>+$D18*[1]CE!BK$7</f>
        <v>0</v>
      </c>
      <c r="BM18" s="253">
        <f>+$D18*[1]CE!BL$7</f>
        <v>0</v>
      </c>
      <c r="BN18" s="253">
        <f>+$D18*[1]CE!BM$7</f>
        <v>0</v>
      </c>
      <c r="BO18" s="253">
        <f>+$D18*[1]CE!BN$7</f>
        <v>0</v>
      </c>
      <c r="BP18" s="253">
        <f>+$D18*[1]CE!BO$7</f>
        <v>0</v>
      </c>
      <c r="BQ18" s="253">
        <f>+$D18*[1]CE!BP$7</f>
        <v>0</v>
      </c>
      <c r="BR18" s="253">
        <f>+$D18*[1]CE!BQ$7</f>
        <v>0</v>
      </c>
      <c r="BS18" s="253">
        <f>+$D18*[1]CE!BR$7</f>
        <v>0</v>
      </c>
      <c r="BT18" s="253">
        <f>+$D18*[1]CE!BS$7</f>
        <v>0</v>
      </c>
      <c r="BU18" s="253">
        <f>+$D18*[1]CE!BT$7</f>
        <v>0</v>
      </c>
      <c r="BV18" s="253">
        <f>+$D18*[1]CE!BU$7</f>
        <v>0</v>
      </c>
      <c r="BW18" s="253">
        <f>+$D18*[1]CE!BV$7</f>
        <v>0</v>
      </c>
      <c r="BX18" s="253">
        <f>+$D18*[1]CE!BW$7</f>
        <v>0</v>
      </c>
      <c r="BY18" s="253">
        <f>+$D18*[1]CE!BX$7</f>
        <v>0</v>
      </c>
      <c r="BZ18" s="253">
        <f>+$D18*[1]CE!BY$7</f>
        <v>0</v>
      </c>
      <c r="CA18" s="253">
        <f>+$D18*[1]CE!BZ$7</f>
        <v>0</v>
      </c>
      <c r="CB18" s="253">
        <f>+$D18*[1]CE!CA$7</f>
        <v>0</v>
      </c>
      <c r="CC18" s="253">
        <f>+$D18*[1]CE!CB$7</f>
        <v>0</v>
      </c>
      <c r="CD18" s="253">
        <f>+$D18*[1]CE!CC$7</f>
        <v>0</v>
      </c>
      <c r="CE18" s="253">
        <f>+$D18*[1]CE!CD$7</f>
        <v>0</v>
      </c>
      <c r="CF18" s="253">
        <f>+$D18*[1]CE!CE$7</f>
        <v>0</v>
      </c>
      <c r="CG18" s="253">
        <f>+$D18*[1]CE!CF$7</f>
        <v>0</v>
      </c>
      <c r="CH18" s="253">
        <f>+$D18*[1]CE!CG$7</f>
        <v>0</v>
      </c>
      <c r="CI18" s="253">
        <f>+$D18*[1]CE!CH$7</f>
        <v>0</v>
      </c>
      <c r="CJ18" s="253">
        <f>+$D18*[1]CE!CI$7</f>
        <v>0</v>
      </c>
      <c r="CK18" s="253">
        <f>+$D18*[1]CE!CJ$7</f>
        <v>0</v>
      </c>
      <c r="CL18" s="253">
        <f>+$D18*[1]CE!CK$7</f>
        <v>0</v>
      </c>
      <c r="CM18" s="253">
        <f>+$D18*[1]CE!CL$7</f>
        <v>0</v>
      </c>
      <c r="CN18" s="253">
        <f>+$D18*[1]CE!CM$7</f>
        <v>0</v>
      </c>
      <c r="CO18" s="253">
        <f>+$D18*[1]CE!CN$7</f>
        <v>0</v>
      </c>
      <c r="CP18" s="253">
        <f>+$D18*[1]CE!CO$7</f>
        <v>0</v>
      </c>
      <c r="CQ18" s="253">
        <f>+$D18*[1]CE!CP$7</f>
        <v>0</v>
      </c>
      <c r="CR18" s="253">
        <f>+$D18*[1]CE!CQ$7</f>
        <v>0</v>
      </c>
      <c r="CS18" s="253">
        <f>+$D18*[1]CE!CR$7</f>
        <v>0</v>
      </c>
      <c r="CT18" s="253">
        <f>+$D18*[1]CE!CS$7</f>
        <v>0</v>
      </c>
      <c r="CU18" s="253">
        <f>+$D18*[1]CE!CT$7</f>
        <v>0</v>
      </c>
      <c r="CV18" s="253">
        <f>+$D18*[1]CE!CU$7</f>
        <v>0</v>
      </c>
      <c r="CW18" s="253">
        <f>+$D18*[1]CE!CV$7</f>
        <v>0</v>
      </c>
      <c r="CX18" s="253">
        <f>+$D18*[1]CE!CW$7</f>
        <v>0</v>
      </c>
      <c r="CY18" s="253">
        <f>+$D18*[1]CE!CX$7</f>
        <v>0</v>
      </c>
      <c r="CZ18" s="253">
        <f>+$D18*[1]CE!CY$7</f>
        <v>0</v>
      </c>
      <c r="DA18" s="253">
        <f>+$D18*[1]CE!CZ$7</f>
        <v>0</v>
      </c>
      <c r="DB18" s="253">
        <f>+$D18*[1]CE!DA$7</f>
        <v>0</v>
      </c>
      <c r="DC18" s="253">
        <f>+$D18*[1]CE!DB$7</f>
        <v>0</v>
      </c>
      <c r="DD18" s="253">
        <f>+$D18*[1]CE!DC$7</f>
        <v>0</v>
      </c>
      <c r="DE18" s="253">
        <f>+$D18*[1]CE!DD$7</f>
        <v>0</v>
      </c>
      <c r="DF18" s="253">
        <f>+$D18*[1]CE!DE$7</f>
        <v>0</v>
      </c>
      <c r="DG18" s="253">
        <f>+$D18*[1]CE!DF$7</f>
        <v>0</v>
      </c>
      <c r="DH18" s="253">
        <f>+$D18*[1]CE!DG$7</f>
        <v>0</v>
      </c>
      <c r="DI18" s="253">
        <f>+$D18*[1]CE!DH$7</f>
        <v>0</v>
      </c>
      <c r="DJ18" s="253">
        <f>+$D18*[1]CE!DI$7</f>
        <v>0</v>
      </c>
      <c r="DK18" s="253">
        <f>+$D18*[1]CE!DJ$7</f>
        <v>0</v>
      </c>
      <c r="DL18" s="253">
        <f>+$D18*[1]CE!DK$7</f>
        <v>0</v>
      </c>
      <c r="DM18" s="253">
        <f>+$D18*[1]CE!DL$7</f>
        <v>0</v>
      </c>
      <c r="DN18" s="253">
        <f>+$D18*[1]CE!DM$7</f>
        <v>0</v>
      </c>
      <c r="DO18" s="253">
        <f>+$D18*[1]CE!DN$7</f>
        <v>0</v>
      </c>
      <c r="DP18" s="253">
        <f>+$D18*[1]CE!DO$7</f>
        <v>0</v>
      </c>
      <c r="DQ18" s="253">
        <f>+$D18*[1]CE!DP$7</f>
        <v>0</v>
      </c>
      <c r="DR18" s="253">
        <f>+$D18*[1]CE!DQ$7</f>
        <v>0</v>
      </c>
      <c r="DS18" s="253">
        <f>+$D18*[1]CE!DR$7</f>
        <v>0</v>
      </c>
      <c r="DT18" s="253">
        <f>+$D18*[1]CE!DS$7</f>
        <v>0</v>
      </c>
      <c r="DU18" s="253">
        <f>+$D18*[1]CE!DT$7</f>
        <v>0</v>
      </c>
      <c r="DV18" s="253">
        <f>+$D18*[1]CE!DU$7</f>
        <v>0</v>
      </c>
      <c r="DW18" s="253">
        <f>+$D18*[1]CE!DV$7</f>
        <v>0</v>
      </c>
    </row>
    <row r="19" spans="3:127" ht="15.6" thickTop="1" thickBot="1">
      <c r="C19" s="316" t="str">
        <f>+'[1]I_Costi Variabili'!D18</f>
        <v>Costo Variabile 14</v>
      </c>
      <c r="D19" s="294">
        <f>+'[1]I_Costi Variabili'!F18</f>
        <v>0</v>
      </c>
      <c r="E19" s="294">
        <f>+'[1]I_Costi Variabili'!E18</f>
        <v>0.22</v>
      </c>
      <c r="F19" s="335">
        <f>+'[1]I_Costi Variabili'!G18</f>
        <v>60</v>
      </c>
      <c r="H19" s="253">
        <f>+$D19*[1]CE!G$7</f>
        <v>0</v>
      </c>
      <c r="I19" s="253">
        <f>+$D19*[1]CE!H$7</f>
        <v>0</v>
      </c>
      <c r="J19" s="253">
        <f>+$D19*[1]CE!I$7</f>
        <v>0</v>
      </c>
      <c r="K19" s="253">
        <f>+$D19*[1]CE!J$7</f>
        <v>0</v>
      </c>
      <c r="L19" s="253">
        <f>+$D19*[1]CE!K$7</f>
        <v>0</v>
      </c>
      <c r="M19" s="253">
        <f>+$D19*[1]CE!L$7</f>
        <v>0</v>
      </c>
      <c r="N19" s="253">
        <f>+$D19*[1]CE!M$7</f>
        <v>0</v>
      </c>
      <c r="O19" s="253">
        <f>+$D19*[1]CE!N$7</f>
        <v>0</v>
      </c>
      <c r="P19" s="253">
        <f>+$D19*[1]CE!O$7</f>
        <v>0</v>
      </c>
      <c r="Q19" s="253">
        <f>+$D19*[1]CE!P$7</f>
        <v>0</v>
      </c>
      <c r="R19" s="253">
        <f>+$D19*[1]CE!Q$7</f>
        <v>0</v>
      </c>
      <c r="S19" s="253">
        <f>+$D19*[1]CE!R$7</f>
        <v>0</v>
      </c>
      <c r="T19" s="253">
        <f>+$D19*[1]CE!S$7</f>
        <v>0</v>
      </c>
      <c r="U19" s="253">
        <f>+$D19*[1]CE!T$7</f>
        <v>0</v>
      </c>
      <c r="V19" s="253">
        <f>+$D19*[1]CE!U$7</f>
        <v>0</v>
      </c>
      <c r="W19" s="253">
        <f>+$D19*[1]CE!V$7</f>
        <v>0</v>
      </c>
      <c r="X19" s="253">
        <f>+$D19*[1]CE!W$7</f>
        <v>0</v>
      </c>
      <c r="Y19" s="253">
        <f>+$D19*[1]CE!X$7</f>
        <v>0</v>
      </c>
      <c r="Z19" s="253">
        <f>+$D19*[1]CE!Y$7</f>
        <v>0</v>
      </c>
      <c r="AA19" s="253">
        <f>+$D19*[1]CE!Z$7</f>
        <v>0</v>
      </c>
      <c r="AB19" s="253">
        <f>+$D19*[1]CE!AA$7</f>
        <v>0</v>
      </c>
      <c r="AC19" s="253">
        <f>+$D19*[1]CE!AB$7</f>
        <v>0</v>
      </c>
      <c r="AD19" s="253">
        <f>+$D19*[1]CE!AC$7</f>
        <v>0</v>
      </c>
      <c r="AE19" s="253">
        <f>+$D19*[1]CE!AD$7</f>
        <v>0</v>
      </c>
      <c r="AF19" s="253">
        <f>+$D19*[1]CE!AE$7</f>
        <v>0</v>
      </c>
      <c r="AG19" s="253">
        <f>+$D19*[1]CE!AF$7</f>
        <v>0</v>
      </c>
      <c r="AH19" s="253">
        <f>+$D19*[1]CE!AG$7</f>
        <v>0</v>
      </c>
      <c r="AI19" s="253">
        <f>+$D19*[1]CE!AH$7</f>
        <v>0</v>
      </c>
      <c r="AJ19" s="253">
        <f>+$D19*[1]CE!AI$7</f>
        <v>0</v>
      </c>
      <c r="AK19" s="253">
        <f>+$D19*[1]CE!AJ$7</f>
        <v>0</v>
      </c>
      <c r="AL19" s="253">
        <f>+$D19*[1]CE!AK$7</f>
        <v>0</v>
      </c>
      <c r="AM19" s="253">
        <f>+$D19*[1]CE!AL$7</f>
        <v>0</v>
      </c>
      <c r="AN19" s="253">
        <f>+$D19*[1]CE!AM$7</f>
        <v>0</v>
      </c>
      <c r="AO19" s="253">
        <f>+$D19*[1]CE!AN$7</f>
        <v>0</v>
      </c>
      <c r="AP19" s="253">
        <f>+$D19*[1]CE!AO$7</f>
        <v>0</v>
      </c>
      <c r="AQ19" s="253">
        <f>+$D19*[1]CE!AP$7</f>
        <v>0</v>
      </c>
      <c r="AR19" s="253">
        <f>+$D19*[1]CE!AQ$7</f>
        <v>0</v>
      </c>
      <c r="AS19" s="253">
        <f>+$D19*[1]CE!AR$7</f>
        <v>0</v>
      </c>
      <c r="AT19" s="253">
        <f>+$D19*[1]CE!AS$7</f>
        <v>0</v>
      </c>
      <c r="AU19" s="253">
        <f>+$D19*[1]CE!AT$7</f>
        <v>0</v>
      </c>
      <c r="AV19" s="253">
        <f>+$D19*[1]CE!AU$7</f>
        <v>0</v>
      </c>
      <c r="AW19" s="253">
        <f>+$D19*[1]CE!AV$7</f>
        <v>0</v>
      </c>
      <c r="AX19" s="253">
        <f>+$D19*[1]CE!AW$7</f>
        <v>0</v>
      </c>
      <c r="AY19" s="253">
        <f>+$D19*[1]CE!AX$7</f>
        <v>0</v>
      </c>
      <c r="AZ19" s="253">
        <f>+$D19*[1]CE!AY$7</f>
        <v>0</v>
      </c>
      <c r="BA19" s="253">
        <f>+$D19*[1]CE!AZ$7</f>
        <v>0</v>
      </c>
      <c r="BB19" s="253">
        <f>+$D19*[1]CE!BA$7</f>
        <v>0</v>
      </c>
      <c r="BC19" s="253">
        <f>+$D19*[1]CE!BB$7</f>
        <v>0</v>
      </c>
      <c r="BD19" s="253">
        <f>+$D19*[1]CE!BC$7</f>
        <v>0</v>
      </c>
      <c r="BE19" s="253">
        <f>+$D19*[1]CE!BD$7</f>
        <v>0</v>
      </c>
      <c r="BF19" s="253">
        <f>+$D19*[1]CE!BE$7</f>
        <v>0</v>
      </c>
      <c r="BG19" s="253">
        <f>+$D19*[1]CE!BF$7</f>
        <v>0</v>
      </c>
      <c r="BH19" s="253">
        <f>+$D19*[1]CE!BG$7</f>
        <v>0</v>
      </c>
      <c r="BI19" s="253">
        <f>+$D19*[1]CE!BH$7</f>
        <v>0</v>
      </c>
      <c r="BJ19" s="253">
        <f>+$D19*[1]CE!BI$7</f>
        <v>0</v>
      </c>
      <c r="BK19" s="253">
        <f>+$D19*[1]CE!BJ$7</f>
        <v>0</v>
      </c>
      <c r="BL19" s="253">
        <f>+$D19*[1]CE!BK$7</f>
        <v>0</v>
      </c>
      <c r="BM19" s="253">
        <f>+$D19*[1]CE!BL$7</f>
        <v>0</v>
      </c>
      <c r="BN19" s="253">
        <f>+$D19*[1]CE!BM$7</f>
        <v>0</v>
      </c>
      <c r="BO19" s="253">
        <f>+$D19*[1]CE!BN$7</f>
        <v>0</v>
      </c>
      <c r="BP19" s="253">
        <f>+$D19*[1]CE!BO$7</f>
        <v>0</v>
      </c>
      <c r="BQ19" s="253">
        <f>+$D19*[1]CE!BP$7</f>
        <v>0</v>
      </c>
      <c r="BR19" s="253">
        <f>+$D19*[1]CE!BQ$7</f>
        <v>0</v>
      </c>
      <c r="BS19" s="253">
        <f>+$D19*[1]CE!BR$7</f>
        <v>0</v>
      </c>
      <c r="BT19" s="253">
        <f>+$D19*[1]CE!BS$7</f>
        <v>0</v>
      </c>
      <c r="BU19" s="253">
        <f>+$D19*[1]CE!BT$7</f>
        <v>0</v>
      </c>
      <c r="BV19" s="253">
        <f>+$D19*[1]CE!BU$7</f>
        <v>0</v>
      </c>
      <c r="BW19" s="253">
        <f>+$D19*[1]CE!BV$7</f>
        <v>0</v>
      </c>
      <c r="BX19" s="253">
        <f>+$D19*[1]CE!BW$7</f>
        <v>0</v>
      </c>
      <c r="BY19" s="253">
        <f>+$D19*[1]CE!BX$7</f>
        <v>0</v>
      </c>
      <c r="BZ19" s="253">
        <f>+$D19*[1]CE!BY$7</f>
        <v>0</v>
      </c>
      <c r="CA19" s="253">
        <f>+$D19*[1]CE!BZ$7</f>
        <v>0</v>
      </c>
      <c r="CB19" s="253">
        <f>+$D19*[1]CE!CA$7</f>
        <v>0</v>
      </c>
      <c r="CC19" s="253">
        <f>+$D19*[1]CE!CB$7</f>
        <v>0</v>
      </c>
      <c r="CD19" s="253">
        <f>+$D19*[1]CE!CC$7</f>
        <v>0</v>
      </c>
      <c r="CE19" s="253">
        <f>+$D19*[1]CE!CD$7</f>
        <v>0</v>
      </c>
      <c r="CF19" s="253">
        <f>+$D19*[1]CE!CE$7</f>
        <v>0</v>
      </c>
      <c r="CG19" s="253">
        <f>+$D19*[1]CE!CF$7</f>
        <v>0</v>
      </c>
      <c r="CH19" s="253">
        <f>+$D19*[1]CE!CG$7</f>
        <v>0</v>
      </c>
      <c r="CI19" s="253">
        <f>+$D19*[1]CE!CH$7</f>
        <v>0</v>
      </c>
      <c r="CJ19" s="253">
        <f>+$D19*[1]CE!CI$7</f>
        <v>0</v>
      </c>
      <c r="CK19" s="253">
        <f>+$D19*[1]CE!CJ$7</f>
        <v>0</v>
      </c>
      <c r="CL19" s="253">
        <f>+$D19*[1]CE!CK$7</f>
        <v>0</v>
      </c>
      <c r="CM19" s="253">
        <f>+$D19*[1]CE!CL$7</f>
        <v>0</v>
      </c>
      <c r="CN19" s="253">
        <f>+$D19*[1]CE!CM$7</f>
        <v>0</v>
      </c>
      <c r="CO19" s="253">
        <f>+$D19*[1]CE!CN$7</f>
        <v>0</v>
      </c>
      <c r="CP19" s="253">
        <f>+$D19*[1]CE!CO$7</f>
        <v>0</v>
      </c>
      <c r="CQ19" s="253">
        <f>+$D19*[1]CE!CP$7</f>
        <v>0</v>
      </c>
      <c r="CR19" s="253">
        <f>+$D19*[1]CE!CQ$7</f>
        <v>0</v>
      </c>
      <c r="CS19" s="253">
        <f>+$D19*[1]CE!CR$7</f>
        <v>0</v>
      </c>
      <c r="CT19" s="253">
        <f>+$D19*[1]CE!CS$7</f>
        <v>0</v>
      </c>
      <c r="CU19" s="253">
        <f>+$D19*[1]CE!CT$7</f>
        <v>0</v>
      </c>
      <c r="CV19" s="253">
        <f>+$D19*[1]CE!CU$7</f>
        <v>0</v>
      </c>
      <c r="CW19" s="253">
        <f>+$D19*[1]CE!CV$7</f>
        <v>0</v>
      </c>
      <c r="CX19" s="253">
        <f>+$D19*[1]CE!CW$7</f>
        <v>0</v>
      </c>
      <c r="CY19" s="253">
        <f>+$D19*[1]CE!CX$7</f>
        <v>0</v>
      </c>
      <c r="CZ19" s="253">
        <f>+$D19*[1]CE!CY$7</f>
        <v>0</v>
      </c>
      <c r="DA19" s="253">
        <f>+$D19*[1]CE!CZ$7</f>
        <v>0</v>
      </c>
      <c r="DB19" s="253">
        <f>+$D19*[1]CE!DA$7</f>
        <v>0</v>
      </c>
      <c r="DC19" s="253">
        <f>+$D19*[1]CE!DB$7</f>
        <v>0</v>
      </c>
      <c r="DD19" s="253">
        <f>+$D19*[1]CE!DC$7</f>
        <v>0</v>
      </c>
      <c r="DE19" s="253">
        <f>+$D19*[1]CE!DD$7</f>
        <v>0</v>
      </c>
      <c r="DF19" s="253">
        <f>+$D19*[1]CE!DE$7</f>
        <v>0</v>
      </c>
      <c r="DG19" s="253">
        <f>+$D19*[1]CE!DF$7</f>
        <v>0</v>
      </c>
      <c r="DH19" s="253">
        <f>+$D19*[1]CE!DG$7</f>
        <v>0</v>
      </c>
      <c r="DI19" s="253">
        <f>+$D19*[1]CE!DH$7</f>
        <v>0</v>
      </c>
      <c r="DJ19" s="253">
        <f>+$D19*[1]CE!DI$7</f>
        <v>0</v>
      </c>
      <c r="DK19" s="253">
        <f>+$D19*[1]CE!DJ$7</f>
        <v>0</v>
      </c>
      <c r="DL19" s="253">
        <f>+$D19*[1]CE!DK$7</f>
        <v>0</v>
      </c>
      <c r="DM19" s="253">
        <f>+$D19*[1]CE!DL$7</f>
        <v>0</v>
      </c>
      <c r="DN19" s="253">
        <f>+$D19*[1]CE!DM$7</f>
        <v>0</v>
      </c>
      <c r="DO19" s="253">
        <f>+$D19*[1]CE!DN$7</f>
        <v>0</v>
      </c>
      <c r="DP19" s="253">
        <f>+$D19*[1]CE!DO$7</f>
        <v>0</v>
      </c>
      <c r="DQ19" s="253">
        <f>+$D19*[1]CE!DP$7</f>
        <v>0</v>
      </c>
      <c r="DR19" s="253">
        <f>+$D19*[1]CE!DQ$7</f>
        <v>0</v>
      </c>
      <c r="DS19" s="253">
        <f>+$D19*[1]CE!DR$7</f>
        <v>0</v>
      </c>
      <c r="DT19" s="253">
        <f>+$D19*[1]CE!DS$7</f>
        <v>0</v>
      </c>
      <c r="DU19" s="253">
        <f>+$D19*[1]CE!DT$7</f>
        <v>0</v>
      </c>
      <c r="DV19" s="253">
        <f>+$D19*[1]CE!DU$7</f>
        <v>0</v>
      </c>
      <c r="DW19" s="253">
        <f>+$D19*[1]CE!DV$7</f>
        <v>0</v>
      </c>
    </row>
    <row r="20" spans="3:127" ht="15.6" thickTop="1" thickBot="1">
      <c r="C20" s="316" t="str">
        <f>+'[1]I_Costi Variabili'!D19</f>
        <v>Costo Variabile 15</v>
      </c>
      <c r="D20" s="294">
        <f>+'[1]I_Costi Variabili'!F19</f>
        <v>0</v>
      </c>
      <c r="E20" s="294">
        <f>+'[1]I_Costi Variabili'!E19</f>
        <v>0.22</v>
      </c>
      <c r="F20" s="335">
        <f>+'[1]I_Costi Variabili'!G19</f>
        <v>60</v>
      </c>
      <c r="H20" s="253">
        <f>+$D20*[1]CE!G$7</f>
        <v>0</v>
      </c>
      <c r="I20" s="253">
        <f>+$D20*[1]CE!H$7</f>
        <v>0</v>
      </c>
      <c r="J20" s="253">
        <f>+$D20*[1]CE!I$7</f>
        <v>0</v>
      </c>
      <c r="K20" s="253">
        <f>+$D20*[1]CE!J$7</f>
        <v>0</v>
      </c>
      <c r="L20" s="253">
        <f>+$D20*[1]CE!K$7</f>
        <v>0</v>
      </c>
      <c r="M20" s="253">
        <f>+$D20*[1]CE!L$7</f>
        <v>0</v>
      </c>
      <c r="N20" s="253">
        <f>+$D20*[1]CE!M$7</f>
        <v>0</v>
      </c>
      <c r="O20" s="253">
        <f>+$D20*[1]CE!N$7</f>
        <v>0</v>
      </c>
      <c r="P20" s="253">
        <f>+$D20*[1]CE!O$7</f>
        <v>0</v>
      </c>
      <c r="Q20" s="253">
        <f>+$D20*[1]CE!P$7</f>
        <v>0</v>
      </c>
      <c r="R20" s="253">
        <f>+$D20*[1]CE!Q$7</f>
        <v>0</v>
      </c>
      <c r="S20" s="253">
        <f>+$D20*[1]CE!R$7</f>
        <v>0</v>
      </c>
      <c r="T20" s="253">
        <f>+$D20*[1]CE!S$7</f>
        <v>0</v>
      </c>
      <c r="U20" s="253">
        <f>+$D20*[1]CE!T$7</f>
        <v>0</v>
      </c>
      <c r="V20" s="253">
        <f>+$D20*[1]CE!U$7</f>
        <v>0</v>
      </c>
      <c r="W20" s="253">
        <f>+$D20*[1]CE!V$7</f>
        <v>0</v>
      </c>
      <c r="X20" s="253">
        <f>+$D20*[1]CE!W$7</f>
        <v>0</v>
      </c>
      <c r="Y20" s="253">
        <f>+$D20*[1]CE!X$7</f>
        <v>0</v>
      </c>
      <c r="Z20" s="253">
        <f>+$D20*[1]CE!Y$7</f>
        <v>0</v>
      </c>
      <c r="AA20" s="253">
        <f>+$D20*[1]CE!Z$7</f>
        <v>0</v>
      </c>
      <c r="AB20" s="253">
        <f>+$D20*[1]CE!AA$7</f>
        <v>0</v>
      </c>
      <c r="AC20" s="253">
        <f>+$D20*[1]CE!AB$7</f>
        <v>0</v>
      </c>
      <c r="AD20" s="253">
        <f>+$D20*[1]CE!AC$7</f>
        <v>0</v>
      </c>
      <c r="AE20" s="253">
        <f>+$D20*[1]CE!AD$7</f>
        <v>0</v>
      </c>
      <c r="AF20" s="253">
        <f>+$D20*[1]CE!AE$7</f>
        <v>0</v>
      </c>
      <c r="AG20" s="253">
        <f>+$D20*[1]CE!AF$7</f>
        <v>0</v>
      </c>
      <c r="AH20" s="253">
        <f>+$D20*[1]CE!AG$7</f>
        <v>0</v>
      </c>
      <c r="AI20" s="253">
        <f>+$D20*[1]CE!AH$7</f>
        <v>0</v>
      </c>
      <c r="AJ20" s="253">
        <f>+$D20*[1]CE!AI$7</f>
        <v>0</v>
      </c>
      <c r="AK20" s="253">
        <f>+$D20*[1]CE!AJ$7</f>
        <v>0</v>
      </c>
      <c r="AL20" s="253">
        <f>+$D20*[1]CE!AK$7</f>
        <v>0</v>
      </c>
      <c r="AM20" s="253">
        <f>+$D20*[1]CE!AL$7</f>
        <v>0</v>
      </c>
      <c r="AN20" s="253">
        <f>+$D20*[1]CE!AM$7</f>
        <v>0</v>
      </c>
      <c r="AO20" s="253">
        <f>+$D20*[1]CE!AN$7</f>
        <v>0</v>
      </c>
      <c r="AP20" s="253">
        <f>+$D20*[1]CE!AO$7</f>
        <v>0</v>
      </c>
      <c r="AQ20" s="253">
        <f>+$D20*[1]CE!AP$7</f>
        <v>0</v>
      </c>
      <c r="AR20" s="253">
        <f>+$D20*[1]CE!AQ$7</f>
        <v>0</v>
      </c>
      <c r="AS20" s="253">
        <f>+$D20*[1]CE!AR$7</f>
        <v>0</v>
      </c>
      <c r="AT20" s="253">
        <f>+$D20*[1]CE!AS$7</f>
        <v>0</v>
      </c>
      <c r="AU20" s="253">
        <f>+$D20*[1]CE!AT$7</f>
        <v>0</v>
      </c>
      <c r="AV20" s="253">
        <f>+$D20*[1]CE!AU$7</f>
        <v>0</v>
      </c>
      <c r="AW20" s="253">
        <f>+$D20*[1]CE!AV$7</f>
        <v>0</v>
      </c>
      <c r="AX20" s="253">
        <f>+$D20*[1]CE!AW$7</f>
        <v>0</v>
      </c>
      <c r="AY20" s="253">
        <f>+$D20*[1]CE!AX$7</f>
        <v>0</v>
      </c>
      <c r="AZ20" s="253">
        <f>+$D20*[1]CE!AY$7</f>
        <v>0</v>
      </c>
      <c r="BA20" s="253">
        <f>+$D20*[1]CE!AZ$7</f>
        <v>0</v>
      </c>
      <c r="BB20" s="253">
        <f>+$D20*[1]CE!BA$7</f>
        <v>0</v>
      </c>
      <c r="BC20" s="253">
        <f>+$D20*[1]CE!BB$7</f>
        <v>0</v>
      </c>
      <c r="BD20" s="253">
        <f>+$D20*[1]CE!BC$7</f>
        <v>0</v>
      </c>
      <c r="BE20" s="253">
        <f>+$D20*[1]CE!BD$7</f>
        <v>0</v>
      </c>
      <c r="BF20" s="253">
        <f>+$D20*[1]CE!BE$7</f>
        <v>0</v>
      </c>
      <c r="BG20" s="253">
        <f>+$D20*[1]CE!BF$7</f>
        <v>0</v>
      </c>
      <c r="BH20" s="253">
        <f>+$D20*[1]CE!BG$7</f>
        <v>0</v>
      </c>
      <c r="BI20" s="253">
        <f>+$D20*[1]CE!BH$7</f>
        <v>0</v>
      </c>
      <c r="BJ20" s="253">
        <f>+$D20*[1]CE!BI$7</f>
        <v>0</v>
      </c>
      <c r="BK20" s="253">
        <f>+$D20*[1]CE!BJ$7</f>
        <v>0</v>
      </c>
      <c r="BL20" s="253">
        <f>+$D20*[1]CE!BK$7</f>
        <v>0</v>
      </c>
      <c r="BM20" s="253">
        <f>+$D20*[1]CE!BL$7</f>
        <v>0</v>
      </c>
      <c r="BN20" s="253">
        <f>+$D20*[1]CE!BM$7</f>
        <v>0</v>
      </c>
      <c r="BO20" s="253">
        <f>+$D20*[1]CE!BN$7</f>
        <v>0</v>
      </c>
      <c r="BP20" s="253">
        <f>+$D20*[1]CE!BO$7</f>
        <v>0</v>
      </c>
      <c r="BQ20" s="253">
        <f>+$D20*[1]CE!BP$7</f>
        <v>0</v>
      </c>
      <c r="BR20" s="253">
        <f>+$D20*[1]CE!BQ$7</f>
        <v>0</v>
      </c>
      <c r="BS20" s="253">
        <f>+$D20*[1]CE!BR$7</f>
        <v>0</v>
      </c>
      <c r="BT20" s="253">
        <f>+$D20*[1]CE!BS$7</f>
        <v>0</v>
      </c>
      <c r="BU20" s="253">
        <f>+$D20*[1]CE!BT$7</f>
        <v>0</v>
      </c>
      <c r="BV20" s="253">
        <f>+$D20*[1]CE!BU$7</f>
        <v>0</v>
      </c>
      <c r="BW20" s="253">
        <f>+$D20*[1]CE!BV$7</f>
        <v>0</v>
      </c>
      <c r="BX20" s="253">
        <f>+$D20*[1]CE!BW$7</f>
        <v>0</v>
      </c>
      <c r="BY20" s="253">
        <f>+$D20*[1]CE!BX$7</f>
        <v>0</v>
      </c>
      <c r="BZ20" s="253">
        <f>+$D20*[1]CE!BY$7</f>
        <v>0</v>
      </c>
      <c r="CA20" s="253">
        <f>+$D20*[1]CE!BZ$7</f>
        <v>0</v>
      </c>
      <c r="CB20" s="253">
        <f>+$D20*[1]CE!CA$7</f>
        <v>0</v>
      </c>
      <c r="CC20" s="253">
        <f>+$D20*[1]CE!CB$7</f>
        <v>0</v>
      </c>
      <c r="CD20" s="253">
        <f>+$D20*[1]CE!CC$7</f>
        <v>0</v>
      </c>
      <c r="CE20" s="253">
        <f>+$D20*[1]CE!CD$7</f>
        <v>0</v>
      </c>
      <c r="CF20" s="253">
        <f>+$D20*[1]CE!CE$7</f>
        <v>0</v>
      </c>
      <c r="CG20" s="253">
        <f>+$D20*[1]CE!CF$7</f>
        <v>0</v>
      </c>
      <c r="CH20" s="253">
        <f>+$D20*[1]CE!CG$7</f>
        <v>0</v>
      </c>
      <c r="CI20" s="253">
        <f>+$D20*[1]CE!CH$7</f>
        <v>0</v>
      </c>
      <c r="CJ20" s="253">
        <f>+$D20*[1]CE!CI$7</f>
        <v>0</v>
      </c>
      <c r="CK20" s="253">
        <f>+$D20*[1]CE!CJ$7</f>
        <v>0</v>
      </c>
      <c r="CL20" s="253">
        <f>+$D20*[1]CE!CK$7</f>
        <v>0</v>
      </c>
      <c r="CM20" s="253">
        <f>+$D20*[1]CE!CL$7</f>
        <v>0</v>
      </c>
      <c r="CN20" s="253">
        <f>+$D20*[1]CE!CM$7</f>
        <v>0</v>
      </c>
      <c r="CO20" s="253">
        <f>+$D20*[1]CE!CN$7</f>
        <v>0</v>
      </c>
      <c r="CP20" s="253">
        <f>+$D20*[1]CE!CO$7</f>
        <v>0</v>
      </c>
      <c r="CQ20" s="253">
        <f>+$D20*[1]CE!CP$7</f>
        <v>0</v>
      </c>
      <c r="CR20" s="253">
        <f>+$D20*[1]CE!CQ$7</f>
        <v>0</v>
      </c>
      <c r="CS20" s="253">
        <f>+$D20*[1]CE!CR$7</f>
        <v>0</v>
      </c>
      <c r="CT20" s="253">
        <f>+$D20*[1]CE!CS$7</f>
        <v>0</v>
      </c>
      <c r="CU20" s="253">
        <f>+$D20*[1]CE!CT$7</f>
        <v>0</v>
      </c>
      <c r="CV20" s="253">
        <f>+$D20*[1]CE!CU$7</f>
        <v>0</v>
      </c>
      <c r="CW20" s="253">
        <f>+$D20*[1]CE!CV$7</f>
        <v>0</v>
      </c>
      <c r="CX20" s="253">
        <f>+$D20*[1]CE!CW$7</f>
        <v>0</v>
      </c>
      <c r="CY20" s="253">
        <f>+$D20*[1]CE!CX$7</f>
        <v>0</v>
      </c>
      <c r="CZ20" s="253">
        <f>+$D20*[1]CE!CY$7</f>
        <v>0</v>
      </c>
      <c r="DA20" s="253">
        <f>+$D20*[1]CE!CZ$7</f>
        <v>0</v>
      </c>
      <c r="DB20" s="253">
        <f>+$D20*[1]CE!DA$7</f>
        <v>0</v>
      </c>
      <c r="DC20" s="253">
        <f>+$D20*[1]CE!DB$7</f>
        <v>0</v>
      </c>
      <c r="DD20" s="253">
        <f>+$D20*[1]CE!DC$7</f>
        <v>0</v>
      </c>
      <c r="DE20" s="253">
        <f>+$D20*[1]CE!DD$7</f>
        <v>0</v>
      </c>
      <c r="DF20" s="253">
        <f>+$D20*[1]CE!DE$7</f>
        <v>0</v>
      </c>
      <c r="DG20" s="253">
        <f>+$D20*[1]CE!DF$7</f>
        <v>0</v>
      </c>
      <c r="DH20" s="253">
        <f>+$D20*[1]CE!DG$7</f>
        <v>0</v>
      </c>
      <c r="DI20" s="253">
        <f>+$D20*[1]CE!DH$7</f>
        <v>0</v>
      </c>
      <c r="DJ20" s="253">
        <f>+$D20*[1]CE!DI$7</f>
        <v>0</v>
      </c>
      <c r="DK20" s="253">
        <f>+$D20*[1]CE!DJ$7</f>
        <v>0</v>
      </c>
      <c r="DL20" s="253">
        <f>+$D20*[1]CE!DK$7</f>
        <v>0</v>
      </c>
      <c r="DM20" s="253">
        <f>+$D20*[1]CE!DL$7</f>
        <v>0</v>
      </c>
      <c r="DN20" s="253">
        <f>+$D20*[1]CE!DM$7</f>
        <v>0</v>
      </c>
      <c r="DO20" s="253">
        <f>+$D20*[1]CE!DN$7</f>
        <v>0</v>
      </c>
      <c r="DP20" s="253">
        <f>+$D20*[1]CE!DO$7</f>
        <v>0</v>
      </c>
      <c r="DQ20" s="253">
        <f>+$D20*[1]CE!DP$7</f>
        <v>0</v>
      </c>
      <c r="DR20" s="253">
        <f>+$D20*[1]CE!DQ$7</f>
        <v>0</v>
      </c>
      <c r="DS20" s="253">
        <f>+$D20*[1]CE!DR$7</f>
        <v>0</v>
      </c>
      <c r="DT20" s="253">
        <f>+$D20*[1]CE!DS$7</f>
        <v>0</v>
      </c>
      <c r="DU20" s="253">
        <f>+$D20*[1]CE!DT$7</f>
        <v>0</v>
      </c>
      <c r="DV20" s="253">
        <f>+$D20*[1]CE!DU$7</f>
        <v>0</v>
      </c>
      <c r="DW20" s="253">
        <f>+$D20*[1]CE!DV$7</f>
        <v>0</v>
      </c>
    </row>
    <row r="21" spans="3:127" ht="15.6" thickTop="1" thickBot="1">
      <c r="C21" s="316" t="str">
        <f>+'[1]I_Costi Variabili'!D20</f>
        <v>Costo Variabile 16</v>
      </c>
      <c r="D21" s="294">
        <f>+'[1]I_Costi Variabili'!F20</f>
        <v>0</v>
      </c>
      <c r="E21" s="294">
        <f>+'[1]I_Costi Variabili'!E20</f>
        <v>0.22</v>
      </c>
      <c r="F21" s="335">
        <f>+'[1]I_Costi Variabili'!G20</f>
        <v>60</v>
      </c>
      <c r="H21" s="253">
        <f>+$D21*[1]CE!G$7</f>
        <v>0</v>
      </c>
      <c r="I21" s="253">
        <f>+$D21*[1]CE!H$7</f>
        <v>0</v>
      </c>
      <c r="J21" s="253">
        <f>+$D21*[1]CE!I$7</f>
        <v>0</v>
      </c>
      <c r="K21" s="253">
        <f>+$D21*[1]CE!J$7</f>
        <v>0</v>
      </c>
      <c r="L21" s="253">
        <f>+$D21*[1]CE!K$7</f>
        <v>0</v>
      </c>
      <c r="M21" s="253">
        <f>+$D21*[1]CE!L$7</f>
        <v>0</v>
      </c>
      <c r="N21" s="253">
        <f>+$D21*[1]CE!M$7</f>
        <v>0</v>
      </c>
      <c r="O21" s="253">
        <f>+$D21*[1]CE!N$7</f>
        <v>0</v>
      </c>
      <c r="P21" s="253">
        <f>+$D21*[1]CE!O$7</f>
        <v>0</v>
      </c>
      <c r="Q21" s="253">
        <f>+$D21*[1]CE!P$7</f>
        <v>0</v>
      </c>
      <c r="R21" s="253">
        <f>+$D21*[1]CE!Q$7</f>
        <v>0</v>
      </c>
      <c r="S21" s="253">
        <f>+$D21*[1]CE!R$7</f>
        <v>0</v>
      </c>
      <c r="T21" s="253">
        <f>+$D21*[1]CE!S$7</f>
        <v>0</v>
      </c>
      <c r="U21" s="253">
        <f>+$D21*[1]CE!T$7</f>
        <v>0</v>
      </c>
      <c r="V21" s="253">
        <f>+$D21*[1]CE!U$7</f>
        <v>0</v>
      </c>
      <c r="W21" s="253">
        <f>+$D21*[1]CE!V$7</f>
        <v>0</v>
      </c>
      <c r="X21" s="253">
        <f>+$D21*[1]CE!W$7</f>
        <v>0</v>
      </c>
      <c r="Y21" s="253">
        <f>+$D21*[1]CE!X$7</f>
        <v>0</v>
      </c>
      <c r="Z21" s="253">
        <f>+$D21*[1]CE!Y$7</f>
        <v>0</v>
      </c>
      <c r="AA21" s="253">
        <f>+$D21*[1]CE!Z$7</f>
        <v>0</v>
      </c>
      <c r="AB21" s="253">
        <f>+$D21*[1]CE!AA$7</f>
        <v>0</v>
      </c>
      <c r="AC21" s="253">
        <f>+$D21*[1]CE!AB$7</f>
        <v>0</v>
      </c>
      <c r="AD21" s="253">
        <f>+$D21*[1]CE!AC$7</f>
        <v>0</v>
      </c>
      <c r="AE21" s="253">
        <f>+$D21*[1]CE!AD$7</f>
        <v>0</v>
      </c>
      <c r="AF21" s="253">
        <f>+$D21*[1]CE!AE$7</f>
        <v>0</v>
      </c>
      <c r="AG21" s="253">
        <f>+$D21*[1]CE!AF$7</f>
        <v>0</v>
      </c>
      <c r="AH21" s="253">
        <f>+$D21*[1]CE!AG$7</f>
        <v>0</v>
      </c>
      <c r="AI21" s="253">
        <f>+$D21*[1]CE!AH$7</f>
        <v>0</v>
      </c>
      <c r="AJ21" s="253">
        <f>+$D21*[1]CE!AI$7</f>
        <v>0</v>
      </c>
      <c r="AK21" s="253">
        <f>+$D21*[1]CE!AJ$7</f>
        <v>0</v>
      </c>
      <c r="AL21" s="253">
        <f>+$D21*[1]CE!AK$7</f>
        <v>0</v>
      </c>
      <c r="AM21" s="253">
        <f>+$D21*[1]CE!AL$7</f>
        <v>0</v>
      </c>
      <c r="AN21" s="253">
        <f>+$D21*[1]CE!AM$7</f>
        <v>0</v>
      </c>
      <c r="AO21" s="253">
        <f>+$D21*[1]CE!AN$7</f>
        <v>0</v>
      </c>
      <c r="AP21" s="253">
        <f>+$D21*[1]CE!AO$7</f>
        <v>0</v>
      </c>
      <c r="AQ21" s="253">
        <f>+$D21*[1]CE!AP$7</f>
        <v>0</v>
      </c>
      <c r="AR21" s="253">
        <f>+$D21*[1]CE!AQ$7</f>
        <v>0</v>
      </c>
      <c r="AS21" s="253">
        <f>+$D21*[1]CE!AR$7</f>
        <v>0</v>
      </c>
      <c r="AT21" s="253">
        <f>+$D21*[1]CE!AS$7</f>
        <v>0</v>
      </c>
      <c r="AU21" s="253">
        <f>+$D21*[1]CE!AT$7</f>
        <v>0</v>
      </c>
      <c r="AV21" s="253">
        <f>+$D21*[1]CE!AU$7</f>
        <v>0</v>
      </c>
      <c r="AW21" s="253">
        <f>+$D21*[1]CE!AV$7</f>
        <v>0</v>
      </c>
      <c r="AX21" s="253">
        <f>+$D21*[1]CE!AW$7</f>
        <v>0</v>
      </c>
      <c r="AY21" s="253">
        <f>+$D21*[1]CE!AX$7</f>
        <v>0</v>
      </c>
      <c r="AZ21" s="253">
        <f>+$D21*[1]CE!AY$7</f>
        <v>0</v>
      </c>
      <c r="BA21" s="253">
        <f>+$D21*[1]CE!AZ$7</f>
        <v>0</v>
      </c>
      <c r="BB21" s="253">
        <f>+$D21*[1]CE!BA$7</f>
        <v>0</v>
      </c>
      <c r="BC21" s="253">
        <f>+$D21*[1]CE!BB$7</f>
        <v>0</v>
      </c>
      <c r="BD21" s="253">
        <f>+$D21*[1]CE!BC$7</f>
        <v>0</v>
      </c>
      <c r="BE21" s="253">
        <f>+$D21*[1]CE!BD$7</f>
        <v>0</v>
      </c>
      <c r="BF21" s="253">
        <f>+$D21*[1]CE!BE$7</f>
        <v>0</v>
      </c>
      <c r="BG21" s="253">
        <f>+$D21*[1]CE!BF$7</f>
        <v>0</v>
      </c>
      <c r="BH21" s="253">
        <f>+$D21*[1]CE!BG$7</f>
        <v>0</v>
      </c>
      <c r="BI21" s="253">
        <f>+$D21*[1]CE!BH$7</f>
        <v>0</v>
      </c>
      <c r="BJ21" s="253">
        <f>+$D21*[1]CE!BI$7</f>
        <v>0</v>
      </c>
      <c r="BK21" s="253">
        <f>+$D21*[1]CE!BJ$7</f>
        <v>0</v>
      </c>
      <c r="BL21" s="253">
        <f>+$D21*[1]CE!BK$7</f>
        <v>0</v>
      </c>
      <c r="BM21" s="253">
        <f>+$D21*[1]CE!BL$7</f>
        <v>0</v>
      </c>
      <c r="BN21" s="253">
        <f>+$D21*[1]CE!BM$7</f>
        <v>0</v>
      </c>
      <c r="BO21" s="253">
        <f>+$D21*[1]CE!BN$7</f>
        <v>0</v>
      </c>
      <c r="BP21" s="253">
        <f>+$D21*[1]CE!BO$7</f>
        <v>0</v>
      </c>
      <c r="BQ21" s="253">
        <f>+$D21*[1]CE!BP$7</f>
        <v>0</v>
      </c>
      <c r="BR21" s="253">
        <f>+$D21*[1]CE!BQ$7</f>
        <v>0</v>
      </c>
      <c r="BS21" s="253">
        <f>+$D21*[1]CE!BR$7</f>
        <v>0</v>
      </c>
      <c r="BT21" s="253">
        <f>+$D21*[1]CE!BS$7</f>
        <v>0</v>
      </c>
      <c r="BU21" s="253">
        <f>+$D21*[1]CE!BT$7</f>
        <v>0</v>
      </c>
      <c r="BV21" s="253">
        <f>+$D21*[1]CE!BU$7</f>
        <v>0</v>
      </c>
      <c r="BW21" s="253">
        <f>+$D21*[1]CE!BV$7</f>
        <v>0</v>
      </c>
      <c r="BX21" s="253">
        <f>+$D21*[1]CE!BW$7</f>
        <v>0</v>
      </c>
      <c r="BY21" s="253">
        <f>+$D21*[1]CE!BX$7</f>
        <v>0</v>
      </c>
      <c r="BZ21" s="253">
        <f>+$D21*[1]CE!BY$7</f>
        <v>0</v>
      </c>
      <c r="CA21" s="253">
        <f>+$D21*[1]CE!BZ$7</f>
        <v>0</v>
      </c>
      <c r="CB21" s="253">
        <f>+$D21*[1]CE!CA$7</f>
        <v>0</v>
      </c>
      <c r="CC21" s="253">
        <f>+$D21*[1]CE!CB$7</f>
        <v>0</v>
      </c>
      <c r="CD21" s="253">
        <f>+$D21*[1]CE!CC$7</f>
        <v>0</v>
      </c>
      <c r="CE21" s="253">
        <f>+$D21*[1]CE!CD$7</f>
        <v>0</v>
      </c>
      <c r="CF21" s="253">
        <f>+$D21*[1]CE!CE$7</f>
        <v>0</v>
      </c>
      <c r="CG21" s="253">
        <f>+$D21*[1]CE!CF$7</f>
        <v>0</v>
      </c>
      <c r="CH21" s="253">
        <f>+$D21*[1]CE!CG$7</f>
        <v>0</v>
      </c>
      <c r="CI21" s="253">
        <f>+$D21*[1]CE!CH$7</f>
        <v>0</v>
      </c>
      <c r="CJ21" s="253">
        <f>+$D21*[1]CE!CI$7</f>
        <v>0</v>
      </c>
      <c r="CK21" s="253">
        <f>+$D21*[1]CE!CJ$7</f>
        <v>0</v>
      </c>
      <c r="CL21" s="253">
        <f>+$D21*[1]CE!CK$7</f>
        <v>0</v>
      </c>
      <c r="CM21" s="253">
        <f>+$D21*[1]CE!CL$7</f>
        <v>0</v>
      </c>
      <c r="CN21" s="253">
        <f>+$D21*[1]CE!CM$7</f>
        <v>0</v>
      </c>
      <c r="CO21" s="253">
        <f>+$D21*[1]CE!CN$7</f>
        <v>0</v>
      </c>
      <c r="CP21" s="253">
        <f>+$D21*[1]CE!CO$7</f>
        <v>0</v>
      </c>
      <c r="CQ21" s="253">
        <f>+$D21*[1]CE!CP$7</f>
        <v>0</v>
      </c>
      <c r="CR21" s="253">
        <f>+$D21*[1]CE!CQ$7</f>
        <v>0</v>
      </c>
      <c r="CS21" s="253">
        <f>+$D21*[1]CE!CR$7</f>
        <v>0</v>
      </c>
      <c r="CT21" s="253">
        <f>+$D21*[1]CE!CS$7</f>
        <v>0</v>
      </c>
      <c r="CU21" s="253">
        <f>+$D21*[1]CE!CT$7</f>
        <v>0</v>
      </c>
      <c r="CV21" s="253">
        <f>+$D21*[1]CE!CU$7</f>
        <v>0</v>
      </c>
      <c r="CW21" s="253">
        <f>+$D21*[1]CE!CV$7</f>
        <v>0</v>
      </c>
      <c r="CX21" s="253">
        <f>+$D21*[1]CE!CW$7</f>
        <v>0</v>
      </c>
      <c r="CY21" s="253">
        <f>+$D21*[1]CE!CX$7</f>
        <v>0</v>
      </c>
      <c r="CZ21" s="253">
        <f>+$D21*[1]CE!CY$7</f>
        <v>0</v>
      </c>
      <c r="DA21" s="253">
        <f>+$D21*[1]CE!CZ$7</f>
        <v>0</v>
      </c>
      <c r="DB21" s="253">
        <f>+$D21*[1]CE!DA$7</f>
        <v>0</v>
      </c>
      <c r="DC21" s="253">
        <f>+$D21*[1]CE!DB$7</f>
        <v>0</v>
      </c>
      <c r="DD21" s="253">
        <f>+$D21*[1]CE!DC$7</f>
        <v>0</v>
      </c>
      <c r="DE21" s="253">
        <f>+$D21*[1]CE!DD$7</f>
        <v>0</v>
      </c>
      <c r="DF21" s="253">
        <f>+$D21*[1]CE!DE$7</f>
        <v>0</v>
      </c>
      <c r="DG21" s="253">
        <f>+$D21*[1]CE!DF$7</f>
        <v>0</v>
      </c>
      <c r="DH21" s="253">
        <f>+$D21*[1]CE!DG$7</f>
        <v>0</v>
      </c>
      <c r="DI21" s="253">
        <f>+$D21*[1]CE!DH$7</f>
        <v>0</v>
      </c>
      <c r="DJ21" s="253">
        <f>+$D21*[1]CE!DI$7</f>
        <v>0</v>
      </c>
      <c r="DK21" s="253">
        <f>+$D21*[1]CE!DJ$7</f>
        <v>0</v>
      </c>
      <c r="DL21" s="253">
        <f>+$D21*[1]CE!DK$7</f>
        <v>0</v>
      </c>
      <c r="DM21" s="253">
        <f>+$D21*[1]CE!DL$7</f>
        <v>0</v>
      </c>
      <c r="DN21" s="253">
        <f>+$D21*[1]CE!DM$7</f>
        <v>0</v>
      </c>
      <c r="DO21" s="253">
        <f>+$D21*[1]CE!DN$7</f>
        <v>0</v>
      </c>
      <c r="DP21" s="253">
        <f>+$D21*[1]CE!DO$7</f>
        <v>0</v>
      </c>
      <c r="DQ21" s="253">
        <f>+$D21*[1]CE!DP$7</f>
        <v>0</v>
      </c>
      <c r="DR21" s="253">
        <f>+$D21*[1]CE!DQ$7</f>
        <v>0</v>
      </c>
      <c r="DS21" s="253">
        <f>+$D21*[1]CE!DR$7</f>
        <v>0</v>
      </c>
      <c r="DT21" s="253">
        <f>+$D21*[1]CE!DS$7</f>
        <v>0</v>
      </c>
      <c r="DU21" s="253">
        <f>+$D21*[1]CE!DT$7</f>
        <v>0</v>
      </c>
      <c r="DV21" s="253">
        <f>+$D21*[1]CE!DU$7</f>
        <v>0</v>
      </c>
      <c r="DW21" s="253">
        <f>+$D21*[1]CE!DV$7</f>
        <v>0</v>
      </c>
    </row>
    <row r="22" spans="3:127" ht="15.6" thickTop="1" thickBot="1">
      <c r="C22" s="316" t="str">
        <f>+'[1]I_Costi Variabili'!D21</f>
        <v>Costo Variabile 17</v>
      </c>
      <c r="D22" s="294">
        <f>+'[1]I_Costi Variabili'!F21</f>
        <v>0</v>
      </c>
      <c r="E22" s="294">
        <f>+'[1]I_Costi Variabili'!E21</f>
        <v>0.22</v>
      </c>
      <c r="F22" s="335">
        <f>+'[1]I_Costi Variabili'!G21</f>
        <v>60</v>
      </c>
      <c r="H22" s="253">
        <f>+$D22*[1]CE!G$7</f>
        <v>0</v>
      </c>
      <c r="I22" s="253">
        <f>+$D22*[1]CE!H$7</f>
        <v>0</v>
      </c>
      <c r="J22" s="253">
        <f>+$D22*[1]CE!I$7</f>
        <v>0</v>
      </c>
      <c r="K22" s="253">
        <f>+$D22*[1]CE!J$7</f>
        <v>0</v>
      </c>
      <c r="L22" s="253">
        <f>+$D22*[1]CE!K$7</f>
        <v>0</v>
      </c>
      <c r="M22" s="253">
        <f>+$D22*[1]CE!L$7</f>
        <v>0</v>
      </c>
      <c r="N22" s="253">
        <f>+$D22*[1]CE!M$7</f>
        <v>0</v>
      </c>
      <c r="O22" s="253">
        <f>+$D22*[1]CE!N$7</f>
        <v>0</v>
      </c>
      <c r="P22" s="253">
        <f>+$D22*[1]CE!O$7</f>
        <v>0</v>
      </c>
      <c r="Q22" s="253">
        <f>+$D22*[1]CE!P$7</f>
        <v>0</v>
      </c>
      <c r="R22" s="253">
        <f>+$D22*[1]CE!Q$7</f>
        <v>0</v>
      </c>
      <c r="S22" s="253">
        <f>+$D22*[1]CE!R$7</f>
        <v>0</v>
      </c>
      <c r="T22" s="253">
        <f>+$D22*[1]CE!S$7</f>
        <v>0</v>
      </c>
      <c r="U22" s="253">
        <f>+$D22*[1]CE!T$7</f>
        <v>0</v>
      </c>
      <c r="V22" s="253">
        <f>+$D22*[1]CE!U$7</f>
        <v>0</v>
      </c>
      <c r="W22" s="253">
        <f>+$D22*[1]CE!V$7</f>
        <v>0</v>
      </c>
      <c r="X22" s="253">
        <f>+$D22*[1]CE!W$7</f>
        <v>0</v>
      </c>
      <c r="Y22" s="253">
        <f>+$D22*[1]CE!X$7</f>
        <v>0</v>
      </c>
      <c r="Z22" s="253">
        <f>+$D22*[1]CE!Y$7</f>
        <v>0</v>
      </c>
      <c r="AA22" s="253">
        <f>+$D22*[1]CE!Z$7</f>
        <v>0</v>
      </c>
      <c r="AB22" s="253">
        <f>+$D22*[1]CE!AA$7</f>
        <v>0</v>
      </c>
      <c r="AC22" s="253">
        <f>+$D22*[1]CE!AB$7</f>
        <v>0</v>
      </c>
      <c r="AD22" s="253">
        <f>+$D22*[1]CE!AC$7</f>
        <v>0</v>
      </c>
      <c r="AE22" s="253">
        <f>+$D22*[1]CE!AD$7</f>
        <v>0</v>
      </c>
      <c r="AF22" s="253">
        <f>+$D22*[1]CE!AE$7</f>
        <v>0</v>
      </c>
      <c r="AG22" s="253">
        <f>+$D22*[1]CE!AF$7</f>
        <v>0</v>
      </c>
      <c r="AH22" s="253">
        <f>+$D22*[1]CE!AG$7</f>
        <v>0</v>
      </c>
      <c r="AI22" s="253">
        <f>+$D22*[1]CE!AH$7</f>
        <v>0</v>
      </c>
      <c r="AJ22" s="253">
        <f>+$D22*[1]CE!AI$7</f>
        <v>0</v>
      </c>
      <c r="AK22" s="253">
        <f>+$D22*[1]CE!AJ$7</f>
        <v>0</v>
      </c>
      <c r="AL22" s="253">
        <f>+$D22*[1]CE!AK$7</f>
        <v>0</v>
      </c>
      <c r="AM22" s="253">
        <f>+$D22*[1]CE!AL$7</f>
        <v>0</v>
      </c>
      <c r="AN22" s="253">
        <f>+$D22*[1]CE!AM$7</f>
        <v>0</v>
      </c>
      <c r="AO22" s="253">
        <f>+$D22*[1]CE!AN$7</f>
        <v>0</v>
      </c>
      <c r="AP22" s="253">
        <f>+$D22*[1]CE!AO$7</f>
        <v>0</v>
      </c>
      <c r="AQ22" s="253">
        <f>+$D22*[1]CE!AP$7</f>
        <v>0</v>
      </c>
      <c r="AR22" s="253">
        <f>+$D22*[1]CE!AQ$7</f>
        <v>0</v>
      </c>
      <c r="AS22" s="253">
        <f>+$D22*[1]CE!AR$7</f>
        <v>0</v>
      </c>
      <c r="AT22" s="253">
        <f>+$D22*[1]CE!AS$7</f>
        <v>0</v>
      </c>
      <c r="AU22" s="253">
        <f>+$D22*[1]CE!AT$7</f>
        <v>0</v>
      </c>
      <c r="AV22" s="253">
        <f>+$D22*[1]CE!AU$7</f>
        <v>0</v>
      </c>
      <c r="AW22" s="253">
        <f>+$D22*[1]CE!AV$7</f>
        <v>0</v>
      </c>
      <c r="AX22" s="253">
        <f>+$D22*[1]CE!AW$7</f>
        <v>0</v>
      </c>
      <c r="AY22" s="253">
        <f>+$D22*[1]CE!AX$7</f>
        <v>0</v>
      </c>
      <c r="AZ22" s="253">
        <f>+$D22*[1]CE!AY$7</f>
        <v>0</v>
      </c>
      <c r="BA22" s="253">
        <f>+$D22*[1]CE!AZ$7</f>
        <v>0</v>
      </c>
      <c r="BB22" s="253">
        <f>+$D22*[1]CE!BA$7</f>
        <v>0</v>
      </c>
      <c r="BC22" s="253">
        <f>+$D22*[1]CE!BB$7</f>
        <v>0</v>
      </c>
      <c r="BD22" s="253">
        <f>+$D22*[1]CE!BC$7</f>
        <v>0</v>
      </c>
      <c r="BE22" s="253">
        <f>+$D22*[1]CE!BD$7</f>
        <v>0</v>
      </c>
      <c r="BF22" s="253">
        <f>+$D22*[1]CE!BE$7</f>
        <v>0</v>
      </c>
      <c r="BG22" s="253">
        <f>+$D22*[1]CE!BF$7</f>
        <v>0</v>
      </c>
      <c r="BH22" s="253">
        <f>+$D22*[1]CE!BG$7</f>
        <v>0</v>
      </c>
      <c r="BI22" s="253">
        <f>+$D22*[1]CE!BH$7</f>
        <v>0</v>
      </c>
      <c r="BJ22" s="253">
        <f>+$D22*[1]CE!BI$7</f>
        <v>0</v>
      </c>
      <c r="BK22" s="253">
        <f>+$D22*[1]CE!BJ$7</f>
        <v>0</v>
      </c>
      <c r="BL22" s="253">
        <f>+$D22*[1]CE!BK$7</f>
        <v>0</v>
      </c>
      <c r="BM22" s="253">
        <f>+$D22*[1]CE!BL$7</f>
        <v>0</v>
      </c>
      <c r="BN22" s="253">
        <f>+$D22*[1]CE!BM$7</f>
        <v>0</v>
      </c>
      <c r="BO22" s="253">
        <f>+$D22*[1]CE!BN$7</f>
        <v>0</v>
      </c>
      <c r="BP22" s="253">
        <f>+$D22*[1]CE!BO$7</f>
        <v>0</v>
      </c>
      <c r="BQ22" s="253">
        <f>+$D22*[1]CE!BP$7</f>
        <v>0</v>
      </c>
      <c r="BR22" s="253">
        <f>+$D22*[1]CE!BQ$7</f>
        <v>0</v>
      </c>
      <c r="BS22" s="253">
        <f>+$D22*[1]CE!BR$7</f>
        <v>0</v>
      </c>
      <c r="BT22" s="253">
        <f>+$D22*[1]CE!BS$7</f>
        <v>0</v>
      </c>
      <c r="BU22" s="253">
        <f>+$D22*[1]CE!BT$7</f>
        <v>0</v>
      </c>
      <c r="BV22" s="253">
        <f>+$D22*[1]CE!BU$7</f>
        <v>0</v>
      </c>
      <c r="BW22" s="253">
        <f>+$D22*[1]CE!BV$7</f>
        <v>0</v>
      </c>
      <c r="BX22" s="253">
        <f>+$D22*[1]CE!BW$7</f>
        <v>0</v>
      </c>
      <c r="BY22" s="253">
        <f>+$D22*[1]CE!BX$7</f>
        <v>0</v>
      </c>
      <c r="BZ22" s="253">
        <f>+$D22*[1]CE!BY$7</f>
        <v>0</v>
      </c>
      <c r="CA22" s="253">
        <f>+$D22*[1]CE!BZ$7</f>
        <v>0</v>
      </c>
      <c r="CB22" s="253">
        <f>+$D22*[1]CE!CA$7</f>
        <v>0</v>
      </c>
      <c r="CC22" s="253">
        <f>+$D22*[1]CE!CB$7</f>
        <v>0</v>
      </c>
      <c r="CD22" s="253">
        <f>+$D22*[1]CE!CC$7</f>
        <v>0</v>
      </c>
      <c r="CE22" s="253">
        <f>+$D22*[1]CE!CD$7</f>
        <v>0</v>
      </c>
      <c r="CF22" s="253">
        <f>+$D22*[1]CE!CE$7</f>
        <v>0</v>
      </c>
      <c r="CG22" s="253">
        <f>+$D22*[1]CE!CF$7</f>
        <v>0</v>
      </c>
      <c r="CH22" s="253">
        <f>+$D22*[1]CE!CG$7</f>
        <v>0</v>
      </c>
      <c r="CI22" s="253">
        <f>+$D22*[1]CE!CH$7</f>
        <v>0</v>
      </c>
      <c r="CJ22" s="253">
        <f>+$D22*[1]CE!CI$7</f>
        <v>0</v>
      </c>
      <c r="CK22" s="253">
        <f>+$D22*[1]CE!CJ$7</f>
        <v>0</v>
      </c>
      <c r="CL22" s="253">
        <f>+$D22*[1]CE!CK$7</f>
        <v>0</v>
      </c>
      <c r="CM22" s="253">
        <f>+$D22*[1]CE!CL$7</f>
        <v>0</v>
      </c>
      <c r="CN22" s="253">
        <f>+$D22*[1]CE!CM$7</f>
        <v>0</v>
      </c>
      <c r="CO22" s="253">
        <f>+$D22*[1]CE!CN$7</f>
        <v>0</v>
      </c>
      <c r="CP22" s="253">
        <f>+$D22*[1]CE!CO$7</f>
        <v>0</v>
      </c>
      <c r="CQ22" s="253">
        <f>+$D22*[1]CE!CP$7</f>
        <v>0</v>
      </c>
      <c r="CR22" s="253">
        <f>+$D22*[1]CE!CQ$7</f>
        <v>0</v>
      </c>
      <c r="CS22" s="253">
        <f>+$D22*[1]CE!CR$7</f>
        <v>0</v>
      </c>
      <c r="CT22" s="253">
        <f>+$D22*[1]CE!CS$7</f>
        <v>0</v>
      </c>
      <c r="CU22" s="253">
        <f>+$D22*[1]CE!CT$7</f>
        <v>0</v>
      </c>
      <c r="CV22" s="253">
        <f>+$D22*[1]CE!CU$7</f>
        <v>0</v>
      </c>
      <c r="CW22" s="253">
        <f>+$D22*[1]CE!CV$7</f>
        <v>0</v>
      </c>
      <c r="CX22" s="253">
        <f>+$D22*[1]CE!CW$7</f>
        <v>0</v>
      </c>
      <c r="CY22" s="253">
        <f>+$D22*[1]CE!CX$7</f>
        <v>0</v>
      </c>
      <c r="CZ22" s="253">
        <f>+$D22*[1]CE!CY$7</f>
        <v>0</v>
      </c>
      <c r="DA22" s="253">
        <f>+$D22*[1]CE!CZ$7</f>
        <v>0</v>
      </c>
      <c r="DB22" s="253">
        <f>+$D22*[1]CE!DA$7</f>
        <v>0</v>
      </c>
      <c r="DC22" s="253">
        <f>+$D22*[1]CE!DB$7</f>
        <v>0</v>
      </c>
      <c r="DD22" s="253">
        <f>+$D22*[1]CE!DC$7</f>
        <v>0</v>
      </c>
      <c r="DE22" s="253">
        <f>+$D22*[1]CE!DD$7</f>
        <v>0</v>
      </c>
      <c r="DF22" s="253">
        <f>+$D22*[1]CE!DE$7</f>
        <v>0</v>
      </c>
      <c r="DG22" s="253">
        <f>+$D22*[1]CE!DF$7</f>
        <v>0</v>
      </c>
      <c r="DH22" s="253">
        <f>+$D22*[1]CE!DG$7</f>
        <v>0</v>
      </c>
      <c r="DI22" s="253">
        <f>+$D22*[1]CE!DH$7</f>
        <v>0</v>
      </c>
      <c r="DJ22" s="253">
        <f>+$D22*[1]CE!DI$7</f>
        <v>0</v>
      </c>
      <c r="DK22" s="253">
        <f>+$D22*[1]CE!DJ$7</f>
        <v>0</v>
      </c>
      <c r="DL22" s="253">
        <f>+$D22*[1]CE!DK$7</f>
        <v>0</v>
      </c>
      <c r="DM22" s="253">
        <f>+$D22*[1]CE!DL$7</f>
        <v>0</v>
      </c>
      <c r="DN22" s="253">
        <f>+$D22*[1]CE!DM$7</f>
        <v>0</v>
      </c>
      <c r="DO22" s="253">
        <f>+$D22*[1]CE!DN$7</f>
        <v>0</v>
      </c>
      <c r="DP22" s="253">
        <f>+$D22*[1]CE!DO$7</f>
        <v>0</v>
      </c>
      <c r="DQ22" s="253">
        <f>+$D22*[1]CE!DP$7</f>
        <v>0</v>
      </c>
      <c r="DR22" s="253">
        <f>+$D22*[1]CE!DQ$7</f>
        <v>0</v>
      </c>
      <c r="DS22" s="253">
        <f>+$D22*[1]CE!DR$7</f>
        <v>0</v>
      </c>
      <c r="DT22" s="253">
        <f>+$D22*[1]CE!DS$7</f>
        <v>0</v>
      </c>
      <c r="DU22" s="253">
        <f>+$D22*[1]CE!DT$7</f>
        <v>0</v>
      </c>
      <c r="DV22" s="253">
        <f>+$D22*[1]CE!DU$7</f>
        <v>0</v>
      </c>
      <c r="DW22" s="253">
        <f>+$D22*[1]CE!DV$7</f>
        <v>0</v>
      </c>
    </row>
    <row r="23" spans="3:127" ht="15.6" thickTop="1" thickBot="1">
      <c r="C23" s="316" t="str">
        <f>+'[1]I_Costi Variabili'!D22</f>
        <v>Costo Variabile 18</v>
      </c>
      <c r="D23" s="294">
        <f>+'[1]I_Costi Variabili'!F22</f>
        <v>0</v>
      </c>
      <c r="E23" s="294">
        <f>+'[1]I_Costi Variabili'!E22</f>
        <v>0.22</v>
      </c>
      <c r="F23" s="335">
        <f>+'[1]I_Costi Variabili'!G22</f>
        <v>60</v>
      </c>
      <c r="H23" s="253">
        <f>+$D23*[1]CE!G$7</f>
        <v>0</v>
      </c>
      <c r="I23" s="253">
        <f>+$D23*[1]CE!H$7</f>
        <v>0</v>
      </c>
      <c r="J23" s="253">
        <f>+$D23*[1]CE!I$7</f>
        <v>0</v>
      </c>
      <c r="K23" s="253">
        <f>+$D23*[1]CE!J$7</f>
        <v>0</v>
      </c>
      <c r="L23" s="253">
        <f>+$D23*[1]CE!K$7</f>
        <v>0</v>
      </c>
      <c r="M23" s="253">
        <f>+$D23*[1]CE!L$7</f>
        <v>0</v>
      </c>
      <c r="N23" s="253">
        <f>+$D23*[1]CE!M$7</f>
        <v>0</v>
      </c>
      <c r="O23" s="253">
        <f>+$D23*[1]CE!N$7</f>
        <v>0</v>
      </c>
      <c r="P23" s="253">
        <f>+$D23*[1]CE!O$7</f>
        <v>0</v>
      </c>
      <c r="Q23" s="253">
        <f>+$D23*[1]CE!P$7</f>
        <v>0</v>
      </c>
      <c r="R23" s="253">
        <f>+$D23*[1]CE!Q$7</f>
        <v>0</v>
      </c>
      <c r="S23" s="253">
        <f>+$D23*[1]CE!R$7</f>
        <v>0</v>
      </c>
      <c r="T23" s="253">
        <f>+$D23*[1]CE!S$7</f>
        <v>0</v>
      </c>
      <c r="U23" s="253">
        <f>+$D23*[1]CE!T$7</f>
        <v>0</v>
      </c>
      <c r="V23" s="253">
        <f>+$D23*[1]CE!U$7</f>
        <v>0</v>
      </c>
      <c r="W23" s="253">
        <f>+$D23*[1]CE!V$7</f>
        <v>0</v>
      </c>
      <c r="X23" s="253">
        <f>+$D23*[1]CE!W$7</f>
        <v>0</v>
      </c>
      <c r="Y23" s="253">
        <f>+$D23*[1]CE!X$7</f>
        <v>0</v>
      </c>
      <c r="Z23" s="253">
        <f>+$D23*[1]CE!Y$7</f>
        <v>0</v>
      </c>
      <c r="AA23" s="253">
        <f>+$D23*[1]CE!Z$7</f>
        <v>0</v>
      </c>
      <c r="AB23" s="253">
        <f>+$D23*[1]CE!AA$7</f>
        <v>0</v>
      </c>
      <c r="AC23" s="253">
        <f>+$D23*[1]CE!AB$7</f>
        <v>0</v>
      </c>
      <c r="AD23" s="253">
        <f>+$D23*[1]CE!AC$7</f>
        <v>0</v>
      </c>
      <c r="AE23" s="253">
        <f>+$D23*[1]CE!AD$7</f>
        <v>0</v>
      </c>
      <c r="AF23" s="253">
        <f>+$D23*[1]CE!AE$7</f>
        <v>0</v>
      </c>
      <c r="AG23" s="253">
        <f>+$D23*[1]CE!AF$7</f>
        <v>0</v>
      </c>
      <c r="AH23" s="253">
        <f>+$D23*[1]CE!AG$7</f>
        <v>0</v>
      </c>
      <c r="AI23" s="253">
        <f>+$D23*[1]CE!AH$7</f>
        <v>0</v>
      </c>
      <c r="AJ23" s="253">
        <f>+$D23*[1]CE!AI$7</f>
        <v>0</v>
      </c>
      <c r="AK23" s="253">
        <f>+$D23*[1]CE!AJ$7</f>
        <v>0</v>
      </c>
      <c r="AL23" s="253">
        <f>+$D23*[1]CE!AK$7</f>
        <v>0</v>
      </c>
      <c r="AM23" s="253">
        <f>+$D23*[1]CE!AL$7</f>
        <v>0</v>
      </c>
      <c r="AN23" s="253">
        <f>+$D23*[1]CE!AM$7</f>
        <v>0</v>
      </c>
      <c r="AO23" s="253">
        <f>+$D23*[1]CE!AN$7</f>
        <v>0</v>
      </c>
      <c r="AP23" s="253">
        <f>+$D23*[1]CE!AO$7</f>
        <v>0</v>
      </c>
      <c r="AQ23" s="253">
        <f>+$D23*[1]CE!AP$7</f>
        <v>0</v>
      </c>
      <c r="AR23" s="253">
        <f>+$D23*[1]CE!AQ$7</f>
        <v>0</v>
      </c>
      <c r="AS23" s="253">
        <f>+$D23*[1]CE!AR$7</f>
        <v>0</v>
      </c>
      <c r="AT23" s="253">
        <f>+$D23*[1]CE!AS$7</f>
        <v>0</v>
      </c>
      <c r="AU23" s="253">
        <f>+$D23*[1]CE!AT$7</f>
        <v>0</v>
      </c>
      <c r="AV23" s="253">
        <f>+$D23*[1]CE!AU$7</f>
        <v>0</v>
      </c>
      <c r="AW23" s="253">
        <f>+$D23*[1]CE!AV$7</f>
        <v>0</v>
      </c>
      <c r="AX23" s="253">
        <f>+$D23*[1]CE!AW$7</f>
        <v>0</v>
      </c>
      <c r="AY23" s="253">
        <f>+$D23*[1]CE!AX$7</f>
        <v>0</v>
      </c>
      <c r="AZ23" s="253">
        <f>+$D23*[1]CE!AY$7</f>
        <v>0</v>
      </c>
      <c r="BA23" s="253">
        <f>+$D23*[1]CE!AZ$7</f>
        <v>0</v>
      </c>
      <c r="BB23" s="253">
        <f>+$D23*[1]CE!BA$7</f>
        <v>0</v>
      </c>
      <c r="BC23" s="253">
        <f>+$D23*[1]CE!BB$7</f>
        <v>0</v>
      </c>
      <c r="BD23" s="253">
        <f>+$D23*[1]CE!BC$7</f>
        <v>0</v>
      </c>
      <c r="BE23" s="253">
        <f>+$D23*[1]CE!BD$7</f>
        <v>0</v>
      </c>
      <c r="BF23" s="253">
        <f>+$D23*[1]CE!BE$7</f>
        <v>0</v>
      </c>
      <c r="BG23" s="253">
        <f>+$D23*[1]CE!BF$7</f>
        <v>0</v>
      </c>
      <c r="BH23" s="253">
        <f>+$D23*[1]CE!BG$7</f>
        <v>0</v>
      </c>
      <c r="BI23" s="253">
        <f>+$D23*[1]CE!BH$7</f>
        <v>0</v>
      </c>
      <c r="BJ23" s="253">
        <f>+$D23*[1]CE!BI$7</f>
        <v>0</v>
      </c>
      <c r="BK23" s="253">
        <f>+$D23*[1]CE!BJ$7</f>
        <v>0</v>
      </c>
      <c r="BL23" s="253">
        <f>+$D23*[1]CE!BK$7</f>
        <v>0</v>
      </c>
      <c r="BM23" s="253">
        <f>+$D23*[1]CE!BL$7</f>
        <v>0</v>
      </c>
      <c r="BN23" s="253">
        <f>+$D23*[1]CE!BM$7</f>
        <v>0</v>
      </c>
      <c r="BO23" s="253">
        <f>+$D23*[1]CE!BN$7</f>
        <v>0</v>
      </c>
      <c r="BP23" s="253">
        <f>+$D23*[1]CE!BO$7</f>
        <v>0</v>
      </c>
      <c r="BQ23" s="253">
        <f>+$D23*[1]CE!BP$7</f>
        <v>0</v>
      </c>
      <c r="BR23" s="253">
        <f>+$D23*[1]CE!BQ$7</f>
        <v>0</v>
      </c>
      <c r="BS23" s="253">
        <f>+$D23*[1]CE!BR$7</f>
        <v>0</v>
      </c>
      <c r="BT23" s="253">
        <f>+$D23*[1]CE!BS$7</f>
        <v>0</v>
      </c>
      <c r="BU23" s="253">
        <f>+$D23*[1]CE!BT$7</f>
        <v>0</v>
      </c>
      <c r="BV23" s="253">
        <f>+$D23*[1]CE!BU$7</f>
        <v>0</v>
      </c>
      <c r="BW23" s="253">
        <f>+$D23*[1]CE!BV$7</f>
        <v>0</v>
      </c>
      <c r="BX23" s="253">
        <f>+$D23*[1]CE!BW$7</f>
        <v>0</v>
      </c>
      <c r="BY23" s="253">
        <f>+$D23*[1]CE!BX$7</f>
        <v>0</v>
      </c>
      <c r="BZ23" s="253">
        <f>+$D23*[1]CE!BY$7</f>
        <v>0</v>
      </c>
      <c r="CA23" s="253">
        <f>+$D23*[1]CE!BZ$7</f>
        <v>0</v>
      </c>
      <c r="CB23" s="253">
        <f>+$D23*[1]CE!CA$7</f>
        <v>0</v>
      </c>
      <c r="CC23" s="253">
        <f>+$D23*[1]CE!CB$7</f>
        <v>0</v>
      </c>
      <c r="CD23" s="253">
        <f>+$D23*[1]CE!CC$7</f>
        <v>0</v>
      </c>
      <c r="CE23" s="253">
        <f>+$D23*[1]CE!CD$7</f>
        <v>0</v>
      </c>
      <c r="CF23" s="253">
        <f>+$D23*[1]CE!CE$7</f>
        <v>0</v>
      </c>
      <c r="CG23" s="253">
        <f>+$D23*[1]CE!CF$7</f>
        <v>0</v>
      </c>
      <c r="CH23" s="253">
        <f>+$D23*[1]CE!CG$7</f>
        <v>0</v>
      </c>
      <c r="CI23" s="253">
        <f>+$D23*[1]CE!CH$7</f>
        <v>0</v>
      </c>
      <c r="CJ23" s="253">
        <f>+$D23*[1]CE!CI$7</f>
        <v>0</v>
      </c>
      <c r="CK23" s="253">
        <f>+$D23*[1]CE!CJ$7</f>
        <v>0</v>
      </c>
      <c r="CL23" s="253">
        <f>+$D23*[1]CE!CK$7</f>
        <v>0</v>
      </c>
      <c r="CM23" s="253">
        <f>+$D23*[1]CE!CL$7</f>
        <v>0</v>
      </c>
      <c r="CN23" s="253">
        <f>+$D23*[1]CE!CM$7</f>
        <v>0</v>
      </c>
      <c r="CO23" s="253">
        <f>+$D23*[1]CE!CN$7</f>
        <v>0</v>
      </c>
      <c r="CP23" s="253">
        <f>+$D23*[1]CE!CO$7</f>
        <v>0</v>
      </c>
      <c r="CQ23" s="253">
        <f>+$D23*[1]CE!CP$7</f>
        <v>0</v>
      </c>
      <c r="CR23" s="253">
        <f>+$D23*[1]CE!CQ$7</f>
        <v>0</v>
      </c>
      <c r="CS23" s="253">
        <f>+$D23*[1]CE!CR$7</f>
        <v>0</v>
      </c>
      <c r="CT23" s="253">
        <f>+$D23*[1]CE!CS$7</f>
        <v>0</v>
      </c>
      <c r="CU23" s="253">
        <f>+$D23*[1]CE!CT$7</f>
        <v>0</v>
      </c>
      <c r="CV23" s="253">
        <f>+$D23*[1]CE!CU$7</f>
        <v>0</v>
      </c>
      <c r="CW23" s="253">
        <f>+$D23*[1]CE!CV$7</f>
        <v>0</v>
      </c>
      <c r="CX23" s="253">
        <f>+$D23*[1]CE!CW$7</f>
        <v>0</v>
      </c>
      <c r="CY23" s="253">
        <f>+$D23*[1]CE!CX$7</f>
        <v>0</v>
      </c>
      <c r="CZ23" s="253">
        <f>+$D23*[1]CE!CY$7</f>
        <v>0</v>
      </c>
      <c r="DA23" s="253">
        <f>+$D23*[1]CE!CZ$7</f>
        <v>0</v>
      </c>
      <c r="DB23" s="253">
        <f>+$D23*[1]CE!DA$7</f>
        <v>0</v>
      </c>
      <c r="DC23" s="253">
        <f>+$D23*[1]CE!DB$7</f>
        <v>0</v>
      </c>
      <c r="DD23" s="253">
        <f>+$D23*[1]CE!DC$7</f>
        <v>0</v>
      </c>
      <c r="DE23" s="253">
        <f>+$D23*[1]CE!DD$7</f>
        <v>0</v>
      </c>
      <c r="DF23" s="253">
        <f>+$D23*[1]CE!DE$7</f>
        <v>0</v>
      </c>
      <c r="DG23" s="253">
        <f>+$D23*[1]CE!DF$7</f>
        <v>0</v>
      </c>
      <c r="DH23" s="253">
        <f>+$D23*[1]CE!DG$7</f>
        <v>0</v>
      </c>
      <c r="DI23" s="253">
        <f>+$D23*[1]CE!DH$7</f>
        <v>0</v>
      </c>
      <c r="DJ23" s="253">
        <f>+$D23*[1]CE!DI$7</f>
        <v>0</v>
      </c>
      <c r="DK23" s="253">
        <f>+$D23*[1]CE!DJ$7</f>
        <v>0</v>
      </c>
      <c r="DL23" s="253">
        <f>+$D23*[1]CE!DK$7</f>
        <v>0</v>
      </c>
      <c r="DM23" s="253">
        <f>+$D23*[1]CE!DL$7</f>
        <v>0</v>
      </c>
      <c r="DN23" s="253">
        <f>+$D23*[1]CE!DM$7</f>
        <v>0</v>
      </c>
      <c r="DO23" s="253">
        <f>+$D23*[1]CE!DN$7</f>
        <v>0</v>
      </c>
      <c r="DP23" s="253">
        <f>+$D23*[1]CE!DO$7</f>
        <v>0</v>
      </c>
      <c r="DQ23" s="253">
        <f>+$D23*[1]CE!DP$7</f>
        <v>0</v>
      </c>
      <c r="DR23" s="253">
        <f>+$D23*[1]CE!DQ$7</f>
        <v>0</v>
      </c>
      <c r="DS23" s="253">
        <f>+$D23*[1]CE!DR$7</f>
        <v>0</v>
      </c>
      <c r="DT23" s="253">
        <f>+$D23*[1]CE!DS$7</f>
        <v>0</v>
      </c>
      <c r="DU23" s="253">
        <f>+$D23*[1]CE!DT$7</f>
        <v>0</v>
      </c>
      <c r="DV23" s="253">
        <f>+$D23*[1]CE!DU$7</f>
        <v>0</v>
      </c>
      <c r="DW23" s="253">
        <f>+$D23*[1]CE!DV$7</f>
        <v>0</v>
      </c>
    </row>
    <row r="24" spans="3:127" ht="15.6" thickTop="1" thickBot="1">
      <c r="C24" s="316" t="str">
        <f>+'[1]I_Costi Variabili'!D23</f>
        <v>Costo Variabile 19</v>
      </c>
      <c r="D24" s="294">
        <f>+'[1]I_Costi Variabili'!F23</f>
        <v>0</v>
      </c>
      <c r="E24" s="294">
        <f>+'[1]I_Costi Variabili'!E23</f>
        <v>0.22</v>
      </c>
      <c r="F24" s="335">
        <f>+'[1]I_Costi Variabili'!G23</f>
        <v>60</v>
      </c>
      <c r="H24" s="253">
        <f>+$D24*[1]CE!G$7</f>
        <v>0</v>
      </c>
      <c r="I24" s="253">
        <f>+$D24*[1]CE!H$7</f>
        <v>0</v>
      </c>
      <c r="J24" s="253">
        <f>+$D24*[1]CE!I$7</f>
        <v>0</v>
      </c>
      <c r="K24" s="253">
        <f>+$D24*[1]CE!J$7</f>
        <v>0</v>
      </c>
      <c r="L24" s="253">
        <f>+$D24*[1]CE!K$7</f>
        <v>0</v>
      </c>
      <c r="M24" s="253">
        <f>+$D24*[1]CE!L$7</f>
        <v>0</v>
      </c>
      <c r="N24" s="253">
        <f>+$D24*[1]CE!M$7</f>
        <v>0</v>
      </c>
      <c r="O24" s="253">
        <f>+$D24*[1]CE!N$7</f>
        <v>0</v>
      </c>
      <c r="P24" s="253">
        <f>+$D24*[1]CE!O$7</f>
        <v>0</v>
      </c>
      <c r="Q24" s="253">
        <f>+$D24*[1]CE!P$7</f>
        <v>0</v>
      </c>
      <c r="R24" s="253">
        <f>+$D24*[1]CE!Q$7</f>
        <v>0</v>
      </c>
      <c r="S24" s="253">
        <f>+$D24*[1]CE!R$7</f>
        <v>0</v>
      </c>
      <c r="T24" s="253">
        <f>+$D24*[1]CE!S$7</f>
        <v>0</v>
      </c>
      <c r="U24" s="253">
        <f>+$D24*[1]CE!T$7</f>
        <v>0</v>
      </c>
      <c r="V24" s="253">
        <f>+$D24*[1]CE!U$7</f>
        <v>0</v>
      </c>
      <c r="W24" s="253">
        <f>+$D24*[1]CE!V$7</f>
        <v>0</v>
      </c>
      <c r="X24" s="253">
        <f>+$D24*[1]CE!W$7</f>
        <v>0</v>
      </c>
      <c r="Y24" s="253">
        <f>+$D24*[1]CE!X$7</f>
        <v>0</v>
      </c>
      <c r="Z24" s="253">
        <f>+$D24*[1]CE!Y$7</f>
        <v>0</v>
      </c>
      <c r="AA24" s="253">
        <f>+$D24*[1]CE!Z$7</f>
        <v>0</v>
      </c>
      <c r="AB24" s="253">
        <f>+$D24*[1]CE!AA$7</f>
        <v>0</v>
      </c>
      <c r="AC24" s="253">
        <f>+$D24*[1]CE!AB$7</f>
        <v>0</v>
      </c>
      <c r="AD24" s="253">
        <f>+$D24*[1]CE!AC$7</f>
        <v>0</v>
      </c>
      <c r="AE24" s="253">
        <f>+$D24*[1]CE!AD$7</f>
        <v>0</v>
      </c>
      <c r="AF24" s="253">
        <f>+$D24*[1]CE!AE$7</f>
        <v>0</v>
      </c>
      <c r="AG24" s="253">
        <f>+$D24*[1]CE!AF$7</f>
        <v>0</v>
      </c>
      <c r="AH24" s="253">
        <f>+$D24*[1]CE!AG$7</f>
        <v>0</v>
      </c>
      <c r="AI24" s="253">
        <f>+$D24*[1]CE!AH$7</f>
        <v>0</v>
      </c>
      <c r="AJ24" s="253">
        <f>+$D24*[1]CE!AI$7</f>
        <v>0</v>
      </c>
      <c r="AK24" s="253">
        <f>+$D24*[1]CE!AJ$7</f>
        <v>0</v>
      </c>
      <c r="AL24" s="253">
        <f>+$D24*[1]CE!AK$7</f>
        <v>0</v>
      </c>
      <c r="AM24" s="253">
        <f>+$D24*[1]CE!AL$7</f>
        <v>0</v>
      </c>
      <c r="AN24" s="253">
        <f>+$D24*[1]CE!AM$7</f>
        <v>0</v>
      </c>
      <c r="AO24" s="253">
        <f>+$D24*[1]CE!AN$7</f>
        <v>0</v>
      </c>
      <c r="AP24" s="253">
        <f>+$D24*[1]CE!AO$7</f>
        <v>0</v>
      </c>
      <c r="AQ24" s="253">
        <f>+$D24*[1]CE!AP$7</f>
        <v>0</v>
      </c>
      <c r="AR24" s="253">
        <f>+$D24*[1]CE!AQ$7</f>
        <v>0</v>
      </c>
      <c r="AS24" s="253">
        <f>+$D24*[1]CE!AR$7</f>
        <v>0</v>
      </c>
      <c r="AT24" s="253">
        <f>+$D24*[1]CE!AS$7</f>
        <v>0</v>
      </c>
      <c r="AU24" s="253">
        <f>+$D24*[1]CE!AT$7</f>
        <v>0</v>
      </c>
      <c r="AV24" s="253">
        <f>+$D24*[1]CE!AU$7</f>
        <v>0</v>
      </c>
      <c r="AW24" s="253">
        <f>+$D24*[1]CE!AV$7</f>
        <v>0</v>
      </c>
      <c r="AX24" s="253">
        <f>+$D24*[1]CE!AW$7</f>
        <v>0</v>
      </c>
      <c r="AY24" s="253">
        <f>+$D24*[1]CE!AX$7</f>
        <v>0</v>
      </c>
      <c r="AZ24" s="253">
        <f>+$D24*[1]CE!AY$7</f>
        <v>0</v>
      </c>
      <c r="BA24" s="253">
        <f>+$D24*[1]CE!AZ$7</f>
        <v>0</v>
      </c>
      <c r="BB24" s="253">
        <f>+$D24*[1]CE!BA$7</f>
        <v>0</v>
      </c>
      <c r="BC24" s="253">
        <f>+$D24*[1]CE!BB$7</f>
        <v>0</v>
      </c>
      <c r="BD24" s="253">
        <f>+$D24*[1]CE!BC$7</f>
        <v>0</v>
      </c>
      <c r="BE24" s="253">
        <f>+$D24*[1]CE!BD$7</f>
        <v>0</v>
      </c>
      <c r="BF24" s="253">
        <f>+$D24*[1]CE!BE$7</f>
        <v>0</v>
      </c>
      <c r="BG24" s="253">
        <f>+$D24*[1]CE!BF$7</f>
        <v>0</v>
      </c>
      <c r="BH24" s="253">
        <f>+$D24*[1]CE!BG$7</f>
        <v>0</v>
      </c>
      <c r="BI24" s="253">
        <f>+$D24*[1]CE!BH$7</f>
        <v>0</v>
      </c>
      <c r="BJ24" s="253">
        <f>+$D24*[1]CE!BI$7</f>
        <v>0</v>
      </c>
      <c r="BK24" s="253">
        <f>+$D24*[1]CE!BJ$7</f>
        <v>0</v>
      </c>
      <c r="BL24" s="253">
        <f>+$D24*[1]CE!BK$7</f>
        <v>0</v>
      </c>
      <c r="BM24" s="253">
        <f>+$D24*[1]CE!BL$7</f>
        <v>0</v>
      </c>
      <c r="BN24" s="253">
        <f>+$D24*[1]CE!BM$7</f>
        <v>0</v>
      </c>
      <c r="BO24" s="253">
        <f>+$D24*[1]CE!BN$7</f>
        <v>0</v>
      </c>
      <c r="BP24" s="253">
        <f>+$D24*[1]CE!BO$7</f>
        <v>0</v>
      </c>
      <c r="BQ24" s="253">
        <f>+$D24*[1]CE!BP$7</f>
        <v>0</v>
      </c>
      <c r="BR24" s="253">
        <f>+$D24*[1]CE!BQ$7</f>
        <v>0</v>
      </c>
      <c r="BS24" s="253">
        <f>+$D24*[1]CE!BR$7</f>
        <v>0</v>
      </c>
      <c r="BT24" s="253">
        <f>+$D24*[1]CE!BS$7</f>
        <v>0</v>
      </c>
      <c r="BU24" s="253">
        <f>+$D24*[1]CE!BT$7</f>
        <v>0</v>
      </c>
      <c r="BV24" s="253">
        <f>+$D24*[1]CE!BU$7</f>
        <v>0</v>
      </c>
      <c r="BW24" s="253">
        <f>+$D24*[1]CE!BV$7</f>
        <v>0</v>
      </c>
      <c r="BX24" s="253">
        <f>+$D24*[1]CE!BW$7</f>
        <v>0</v>
      </c>
      <c r="BY24" s="253">
        <f>+$D24*[1]CE!BX$7</f>
        <v>0</v>
      </c>
      <c r="BZ24" s="253">
        <f>+$D24*[1]CE!BY$7</f>
        <v>0</v>
      </c>
      <c r="CA24" s="253">
        <f>+$D24*[1]CE!BZ$7</f>
        <v>0</v>
      </c>
      <c r="CB24" s="253">
        <f>+$D24*[1]CE!CA$7</f>
        <v>0</v>
      </c>
      <c r="CC24" s="253">
        <f>+$D24*[1]CE!CB$7</f>
        <v>0</v>
      </c>
      <c r="CD24" s="253">
        <f>+$D24*[1]CE!CC$7</f>
        <v>0</v>
      </c>
      <c r="CE24" s="253">
        <f>+$D24*[1]CE!CD$7</f>
        <v>0</v>
      </c>
      <c r="CF24" s="253">
        <f>+$D24*[1]CE!CE$7</f>
        <v>0</v>
      </c>
      <c r="CG24" s="253">
        <f>+$D24*[1]CE!CF$7</f>
        <v>0</v>
      </c>
      <c r="CH24" s="253">
        <f>+$D24*[1]CE!CG$7</f>
        <v>0</v>
      </c>
      <c r="CI24" s="253">
        <f>+$D24*[1]CE!CH$7</f>
        <v>0</v>
      </c>
      <c r="CJ24" s="253">
        <f>+$D24*[1]CE!CI$7</f>
        <v>0</v>
      </c>
      <c r="CK24" s="253">
        <f>+$D24*[1]CE!CJ$7</f>
        <v>0</v>
      </c>
      <c r="CL24" s="253">
        <f>+$D24*[1]CE!CK$7</f>
        <v>0</v>
      </c>
      <c r="CM24" s="253">
        <f>+$D24*[1]CE!CL$7</f>
        <v>0</v>
      </c>
      <c r="CN24" s="253">
        <f>+$D24*[1]CE!CM$7</f>
        <v>0</v>
      </c>
      <c r="CO24" s="253">
        <f>+$D24*[1]CE!CN$7</f>
        <v>0</v>
      </c>
      <c r="CP24" s="253">
        <f>+$D24*[1]CE!CO$7</f>
        <v>0</v>
      </c>
      <c r="CQ24" s="253">
        <f>+$D24*[1]CE!CP$7</f>
        <v>0</v>
      </c>
      <c r="CR24" s="253">
        <f>+$D24*[1]CE!CQ$7</f>
        <v>0</v>
      </c>
      <c r="CS24" s="253">
        <f>+$D24*[1]CE!CR$7</f>
        <v>0</v>
      </c>
      <c r="CT24" s="253">
        <f>+$D24*[1]CE!CS$7</f>
        <v>0</v>
      </c>
      <c r="CU24" s="253">
        <f>+$D24*[1]CE!CT$7</f>
        <v>0</v>
      </c>
      <c r="CV24" s="253">
        <f>+$D24*[1]CE!CU$7</f>
        <v>0</v>
      </c>
      <c r="CW24" s="253">
        <f>+$D24*[1]CE!CV$7</f>
        <v>0</v>
      </c>
      <c r="CX24" s="253">
        <f>+$D24*[1]CE!CW$7</f>
        <v>0</v>
      </c>
      <c r="CY24" s="253">
        <f>+$D24*[1]CE!CX$7</f>
        <v>0</v>
      </c>
      <c r="CZ24" s="253">
        <f>+$D24*[1]CE!CY$7</f>
        <v>0</v>
      </c>
      <c r="DA24" s="253">
        <f>+$D24*[1]CE!CZ$7</f>
        <v>0</v>
      </c>
      <c r="DB24" s="253">
        <f>+$D24*[1]CE!DA$7</f>
        <v>0</v>
      </c>
      <c r="DC24" s="253">
        <f>+$D24*[1]CE!DB$7</f>
        <v>0</v>
      </c>
      <c r="DD24" s="253">
        <f>+$D24*[1]CE!DC$7</f>
        <v>0</v>
      </c>
      <c r="DE24" s="253">
        <f>+$D24*[1]CE!DD$7</f>
        <v>0</v>
      </c>
      <c r="DF24" s="253">
        <f>+$D24*[1]CE!DE$7</f>
        <v>0</v>
      </c>
      <c r="DG24" s="253">
        <f>+$D24*[1]CE!DF$7</f>
        <v>0</v>
      </c>
      <c r="DH24" s="253">
        <f>+$D24*[1]CE!DG$7</f>
        <v>0</v>
      </c>
      <c r="DI24" s="253">
        <f>+$D24*[1]CE!DH$7</f>
        <v>0</v>
      </c>
      <c r="DJ24" s="253">
        <f>+$D24*[1]CE!DI$7</f>
        <v>0</v>
      </c>
      <c r="DK24" s="253">
        <f>+$D24*[1]CE!DJ$7</f>
        <v>0</v>
      </c>
      <c r="DL24" s="253">
        <f>+$D24*[1]CE!DK$7</f>
        <v>0</v>
      </c>
      <c r="DM24" s="253">
        <f>+$D24*[1]CE!DL$7</f>
        <v>0</v>
      </c>
      <c r="DN24" s="253">
        <f>+$D24*[1]CE!DM$7</f>
        <v>0</v>
      </c>
      <c r="DO24" s="253">
        <f>+$D24*[1]CE!DN$7</f>
        <v>0</v>
      </c>
      <c r="DP24" s="253">
        <f>+$D24*[1]CE!DO$7</f>
        <v>0</v>
      </c>
      <c r="DQ24" s="253">
        <f>+$D24*[1]CE!DP$7</f>
        <v>0</v>
      </c>
      <c r="DR24" s="253">
        <f>+$D24*[1]CE!DQ$7</f>
        <v>0</v>
      </c>
      <c r="DS24" s="253">
        <f>+$D24*[1]CE!DR$7</f>
        <v>0</v>
      </c>
      <c r="DT24" s="253">
        <f>+$D24*[1]CE!DS$7</f>
        <v>0</v>
      </c>
      <c r="DU24" s="253">
        <f>+$D24*[1]CE!DT$7</f>
        <v>0</v>
      </c>
      <c r="DV24" s="253">
        <f>+$D24*[1]CE!DU$7</f>
        <v>0</v>
      </c>
      <c r="DW24" s="253">
        <f>+$D24*[1]CE!DV$7</f>
        <v>0</v>
      </c>
    </row>
    <row r="25" spans="3:127" ht="15.6" thickTop="1" thickBot="1">
      <c r="C25" s="316" t="str">
        <f>+'[1]I_Costi Variabili'!D24</f>
        <v>Costo Variabile 20</v>
      </c>
      <c r="D25" s="294">
        <f>+'[1]I_Costi Variabili'!F24</f>
        <v>0</v>
      </c>
      <c r="E25" s="294">
        <f>+'[1]I_Costi Variabili'!E24</f>
        <v>0.22</v>
      </c>
      <c r="F25" s="335">
        <f>+'[1]I_Costi Variabili'!G24</f>
        <v>60</v>
      </c>
      <c r="H25" s="253">
        <f>+$D25*[1]CE!G$7</f>
        <v>0</v>
      </c>
      <c r="I25" s="253">
        <f>+$D25*[1]CE!H$7</f>
        <v>0</v>
      </c>
      <c r="J25" s="253">
        <f>+$D25*[1]CE!I$7</f>
        <v>0</v>
      </c>
      <c r="K25" s="253">
        <f>+$D25*[1]CE!J$7</f>
        <v>0</v>
      </c>
      <c r="L25" s="253">
        <f>+$D25*[1]CE!K$7</f>
        <v>0</v>
      </c>
      <c r="M25" s="253">
        <f>+$D25*[1]CE!L$7</f>
        <v>0</v>
      </c>
      <c r="N25" s="253">
        <f>+$D25*[1]CE!M$7</f>
        <v>0</v>
      </c>
      <c r="O25" s="253">
        <f>+$D25*[1]CE!N$7</f>
        <v>0</v>
      </c>
      <c r="P25" s="253">
        <f>+$D25*[1]CE!O$7</f>
        <v>0</v>
      </c>
      <c r="Q25" s="253">
        <f>+$D25*[1]CE!P$7</f>
        <v>0</v>
      </c>
      <c r="R25" s="253">
        <f>+$D25*[1]CE!Q$7</f>
        <v>0</v>
      </c>
      <c r="S25" s="253">
        <f>+$D25*[1]CE!R$7</f>
        <v>0</v>
      </c>
      <c r="T25" s="253">
        <f>+$D25*[1]CE!S$7</f>
        <v>0</v>
      </c>
      <c r="U25" s="253">
        <f>+$D25*[1]CE!T$7</f>
        <v>0</v>
      </c>
      <c r="V25" s="253">
        <f>+$D25*[1]CE!U$7</f>
        <v>0</v>
      </c>
      <c r="W25" s="253">
        <f>+$D25*[1]CE!V$7</f>
        <v>0</v>
      </c>
      <c r="X25" s="253">
        <f>+$D25*[1]CE!W$7</f>
        <v>0</v>
      </c>
      <c r="Y25" s="253">
        <f>+$D25*[1]CE!X$7</f>
        <v>0</v>
      </c>
      <c r="Z25" s="253">
        <f>+$D25*[1]CE!Y$7</f>
        <v>0</v>
      </c>
      <c r="AA25" s="253">
        <f>+$D25*[1]CE!Z$7</f>
        <v>0</v>
      </c>
      <c r="AB25" s="253">
        <f>+$D25*[1]CE!AA$7</f>
        <v>0</v>
      </c>
      <c r="AC25" s="253">
        <f>+$D25*[1]CE!AB$7</f>
        <v>0</v>
      </c>
      <c r="AD25" s="253">
        <f>+$D25*[1]CE!AC$7</f>
        <v>0</v>
      </c>
      <c r="AE25" s="253">
        <f>+$D25*[1]CE!AD$7</f>
        <v>0</v>
      </c>
      <c r="AF25" s="253">
        <f>+$D25*[1]CE!AE$7</f>
        <v>0</v>
      </c>
      <c r="AG25" s="253">
        <f>+$D25*[1]CE!AF$7</f>
        <v>0</v>
      </c>
      <c r="AH25" s="253">
        <f>+$D25*[1]CE!AG$7</f>
        <v>0</v>
      </c>
      <c r="AI25" s="253">
        <f>+$D25*[1]CE!AH$7</f>
        <v>0</v>
      </c>
      <c r="AJ25" s="253">
        <f>+$D25*[1]CE!AI$7</f>
        <v>0</v>
      </c>
      <c r="AK25" s="253">
        <f>+$D25*[1]CE!AJ$7</f>
        <v>0</v>
      </c>
      <c r="AL25" s="253">
        <f>+$D25*[1]CE!AK$7</f>
        <v>0</v>
      </c>
      <c r="AM25" s="253">
        <f>+$D25*[1]CE!AL$7</f>
        <v>0</v>
      </c>
      <c r="AN25" s="253">
        <f>+$D25*[1]CE!AM$7</f>
        <v>0</v>
      </c>
      <c r="AO25" s="253">
        <f>+$D25*[1]CE!AN$7</f>
        <v>0</v>
      </c>
      <c r="AP25" s="253">
        <f>+$D25*[1]CE!AO$7</f>
        <v>0</v>
      </c>
      <c r="AQ25" s="253">
        <f>+$D25*[1]CE!AP$7</f>
        <v>0</v>
      </c>
      <c r="AR25" s="253">
        <f>+$D25*[1]CE!AQ$7</f>
        <v>0</v>
      </c>
      <c r="AS25" s="253">
        <f>+$D25*[1]CE!AR$7</f>
        <v>0</v>
      </c>
      <c r="AT25" s="253">
        <f>+$D25*[1]CE!AS$7</f>
        <v>0</v>
      </c>
      <c r="AU25" s="253">
        <f>+$D25*[1]CE!AT$7</f>
        <v>0</v>
      </c>
      <c r="AV25" s="253">
        <f>+$D25*[1]CE!AU$7</f>
        <v>0</v>
      </c>
      <c r="AW25" s="253">
        <f>+$D25*[1]CE!AV$7</f>
        <v>0</v>
      </c>
      <c r="AX25" s="253">
        <f>+$D25*[1]CE!AW$7</f>
        <v>0</v>
      </c>
      <c r="AY25" s="253">
        <f>+$D25*[1]CE!AX$7</f>
        <v>0</v>
      </c>
      <c r="AZ25" s="253">
        <f>+$D25*[1]CE!AY$7</f>
        <v>0</v>
      </c>
      <c r="BA25" s="253">
        <f>+$D25*[1]CE!AZ$7</f>
        <v>0</v>
      </c>
      <c r="BB25" s="253">
        <f>+$D25*[1]CE!BA$7</f>
        <v>0</v>
      </c>
      <c r="BC25" s="253">
        <f>+$D25*[1]CE!BB$7</f>
        <v>0</v>
      </c>
      <c r="BD25" s="253">
        <f>+$D25*[1]CE!BC$7</f>
        <v>0</v>
      </c>
      <c r="BE25" s="253">
        <f>+$D25*[1]CE!BD$7</f>
        <v>0</v>
      </c>
      <c r="BF25" s="253">
        <f>+$D25*[1]CE!BE$7</f>
        <v>0</v>
      </c>
      <c r="BG25" s="253">
        <f>+$D25*[1]CE!BF$7</f>
        <v>0</v>
      </c>
      <c r="BH25" s="253">
        <f>+$D25*[1]CE!BG$7</f>
        <v>0</v>
      </c>
      <c r="BI25" s="253">
        <f>+$D25*[1]CE!BH$7</f>
        <v>0</v>
      </c>
      <c r="BJ25" s="253">
        <f>+$D25*[1]CE!BI$7</f>
        <v>0</v>
      </c>
      <c r="BK25" s="253">
        <f>+$D25*[1]CE!BJ$7</f>
        <v>0</v>
      </c>
      <c r="BL25" s="253">
        <f>+$D25*[1]CE!BK$7</f>
        <v>0</v>
      </c>
      <c r="BM25" s="253">
        <f>+$D25*[1]CE!BL$7</f>
        <v>0</v>
      </c>
      <c r="BN25" s="253">
        <f>+$D25*[1]CE!BM$7</f>
        <v>0</v>
      </c>
      <c r="BO25" s="253">
        <f>+$D25*[1]CE!BN$7</f>
        <v>0</v>
      </c>
      <c r="BP25" s="253">
        <f>+$D25*[1]CE!BO$7</f>
        <v>0</v>
      </c>
      <c r="BQ25" s="253">
        <f>+$D25*[1]CE!BP$7</f>
        <v>0</v>
      </c>
      <c r="BR25" s="253">
        <f>+$D25*[1]CE!BQ$7</f>
        <v>0</v>
      </c>
      <c r="BS25" s="253">
        <f>+$D25*[1]CE!BR$7</f>
        <v>0</v>
      </c>
      <c r="BT25" s="253">
        <f>+$D25*[1]CE!BS$7</f>
        <v>0</v>
      </c>
      <c r="BU25" s="253">
        <f>+$D25*[1]CE!BT$7</f>
        <v>0</v>
      </c>
      <c r="BV25" s="253">
        <f>+$D25*[1]CE!BU$7</f>
        <v>0</v>
      </c>
      <c r="BW25" s="253">
        <f>+$D25*[1]CE!BV$7</f>
        <v>0</v>
      </c>
      <c r="BX25" s="253">
        <f>+$D25*[1]CE!BW$7</f>
        <v>0</v>
      </c>
      <c r="BY25" s="253">
        <f>+$D25*[1]CE!BX$7</f>
        <v>0</v>
      </c>
      <c r="BZ25" s="253">
        <f>+$D25*[1]CE!BY$7</f>
        <v>0</v>
      </c>
      <c r="CA25" s="253">
        <f>+$D25*[1]CE!BZ$7</f>
        <v>0</v>
      </c>
      <c r="CB25" s="253">
        <f>+$D25*[1]CE!CA$7</f>
        <v>0</v>
      </c>
      <c r="CC25" s="253">
        <f>+$D25*[1]CE!CB$7</f>
        <v>0</v>
      </c>
      <c r="CD25" s="253">
        <f>+$D25*[1]CE!CC$7</f>
        <v>0</v>
      </c>
      <c r="CE25" s="253">
        <f>+$D25*[1]CE!CD$7</f>
        <v>0</v>
      </c>
      <c r="CF25" s="253">
        <f>+$D25*[1]CE!CE$7</f>
        <v>0</v>
      </c>
      <c r="CG25" s="253">
        <f>+$D25*[1]CE!CF$7</f>
        <v>0</v>
      </c>
      <c r="CH25" s="253">
        <f>+$D25*[1]CE!CG$7</f>
        <v>0</v>
      </c>
      <c r="CI25" s="253">
        <f>+$D25*[1]CE!CH$7</f>
        <v>0</v>
      </c>
      <c r="CJ25" s="253">
        <f>+$D25*[1]CE!CI$7</f>
        <v>0</v>
      </c>
      <c r="CK25" s="253">
        <f>+$D25*[1]CE!CJ$7</f>
        <v>0</v>
      </c>
      <c r="CL25" s="253">
        <f>+$D25*[1]CE!CK$7</f>
        <v>0</v>
      </c>
      <c r="CM25" s="253">
        <f>+$D25*[1]CE!CL$7</f>
        <v>0</v>
      </c>
      <c r="CN25" s="253">
        <f>+$D25*[1]CE!CM$7</f>
        <v>0</v>
      </c>
      <c r="CO25" s="253">
        <f>+$D25*[1]CE!CN$7</f>
        <v>0</v>
      </c>
      <c r="CP25" s="253">
        <f>+$D25*[1]CE!CO$7</f>
        <v>0</v>
      </c>
      <c r="CQ25" s="253">
        <f>+$D25*[1]CE!CP$7</f>
        <v>0</v>
      </c>
      <c r="CR25" s="253">
        <f>+$D25*[1]CE!CQ$7</f>
        <v>0</v>
      </c>
      <c r="CS25" s="253">
        <f>+$D25*[1]CE!CR$7</f>
        <v>0</v>
      </c>
      <c r="CT25" s="253">
        <f>+$D25*[1]CE!CS$7</f>
        <v>0</v>
      </c>
      <c r="CU25" s="253">
        <f>+$D25*[1]CE!CT$7</f>
        <v>0</v>
      </c>
      <c r="CV25" s="253">
        <f>+$D25*[1]CE!CU$7</f>
        <v>0</v>
      </c>
      <c r="CW25" s="253">
        <f>+$D25*[1]CE!CV$7</f>
        <v>0</v>
      </c>
      <c r="CX25" s="253">
        <f>+$D25*[1]CE!CW$7</f>
        <v>0</v>
      </c>
      <c r="CY25" s="253">
        <f>+$D25*[1]CE!CX$7</f>
        <v>0</v>
      </c>
      <c r="CZ25" s="253">
        <f>+$D25*[1]CE!CY$7</f>
        <v>0</v>
      </c>
      <c r="DA25" s="253">
        <f>+$D25*[1]CE!CZ$7</f>
        <v>0</v>
      </c>
      <c r="DB25" s="253">
        <f>+$D25*[1]CE!DA$7</f>
        <v>0</v>
      </c>
      <c r="DC25" s="253">
        <f>+$D25*[1]CE!DB$7</f>
        <v>0</v>
      </c>
      <c r="DD25" s="253">
        <f>+$D25*[1]CE!DC$7</f>
        <v>0</v>
      </c>
      <c r="DE25" s="253">
        <f>+$D25*[1]CE!DD$7</f>
        <v>0</v>
      </c>
      <c r="DF25" s="253">
        <f>+$D25*[1]CE!DE$7</f>
        <v>0</v>
      </c>
      <c r="DG25" s="253">
        <f>+$D25*[1]CE!DF$7</f>
        <v>0</v>
      </c>
      <c r="DH25" s="253">
        <f>+$D25*[1]CE!DG$7</f>
        <v>0</v>
      </c>
      <c r="DI25" s="253">
        <f>+$D25*[1]CE!DH$7</f>
        <v>0</v>
      </c>
      <c r="DJ25" s="253">
        <f>+$D25*[1]CE!DI$7</f>
        <v>0</v>
      </c>
      <c r="DK25" s="253">
        <f>+$D25*[1]CE!DJ$7</f>
        <v>0</v>
      </c>
      <c r="DL25" s="253">
        <f>+$D25*[1]CE!DK$7</f>
        <v>0</v>
      </c>
      <c r="DM25" s="253">
        <f>+$D25*[1]CE!DL$7</f>
        <v>0</v>
      </c>
      <c r="DN25" s="253">
        <f>+$D25*[1]CE!DM$7</f>
        <v>0</v>
      </c>
      <c r="DO25" s="253">
        <f>+$D25*[1]CE!DN$7</f>
        <v>0</v>
      </c>
      <c r="DP25" s="253">
        <f>+$D25*[1]CE!DO$7</f>
        <v>0</v>
      </c>
      <c r="DQ25" s="253">
        <f>+$D25*[1]CE!DP$7</f>
        <v>0</v>
      </c>
      <c r="DR25" s="253">
        <f>+$D25*[1]CE!DQ$7</f>
        <v>0</v>
      </c>
      <c r="DS25" s="253">
        <f>+$D25*[1]CE!DR$7</f>
        <v>0</v>
      </c>
      <c r="DT25" s="253">
        <f>+$D25*[1]CE!DS$7</f>
        <v>0</v>
      </c>
      <c r="DU25" s="253">
        <f>+$D25*[1]CE!DT$7</f>
        <v>0</v>
      </c>
      <c r="DV25" s="253">
        <f>+$D25*[1]CE!DU$7</f>
        <v>0</v>
      </c>
      <c r="DW25" s="253">
        <f>+$D25*[1]CE!DV$7</f>
        <v>0</v>
      </c>
    </row>
    <row r="26" spans="3:127" ht="15.6" thickTop="1" thickBot="1">
      <c r="C26" s="316" t="str">
        <f>+'[1]I_Costi Variabili'!D25</f>
        <v>Costo Variabile 21</v>
      </c>
      <c r="D26" s="294">
        <f>+'[1]I_Costi Variabili'!F25</f>
        <v>0</v>
      </c>
      <c r="E26" s="294">
        <f>+'[1]I_Costi Variabili'!E25</f>
        <v>0.22</v>
      </c>
      <c r="F26" s="335">
        <f>+'[1]I_Costi Variabili'!G25</f>
        <v>60</v>
      </c>
      <c r="H26" s="253">
        <f>+$D26*[1]CE!G$7</f>
        <v>0</v>
      </c>
      <c r="I26" s="253">
        <f>+$D26*[1]CE!H$7</f>
        <v>0</v>
      </c>
      <c r="J26" s="253">
        <f>+$D26*[1]CE!I$7</f>
        <v>0</v>
      </c>
      <c r="K26" s="253">
        <f>+$D26*[1]CE!J$7</f>
        <v>0</v>
      </c>
      <c r="L26" s="253">
        <f>+$D26*[1]CE!K$7</f>
        <v>0</v>
      </c>
      <c r="M26" s="253">
        <f>+$D26*[1]CE!L$7</f>
        <v>0</v>
      </c>
      <c r="N26" s="253">
        <f>+$D26*[1]CE!M$7</f>
        <v>0</v>
      </c>
      <c r="O26" s="253">
        <f>+$D26*[1]CE!N$7</f>
        <v>0</v>
      </c>
      <c r="P26" s="253">
        <f>+$D26*[1]CE!O$7</f>
        <v>0</v>
      </c>
      <c r="Q26" s="253">
        <f>+$D26*[1]CE!P$7</f>
        <v>0</v>
      </c>
      <c r="R26" s="253">
        <f>+$D26*[1]CE!Q$7</f>
        <v>0</v>
      </c>
      <c r="S26" s="253">
        <f>+$D26*[1]CE!R$7</f>
        <v>0</v>
      </c>
      <c r="T26" s="253">
        <f>+$D26*[1]CE!S$7</f>
        <v>0</v>
      </c>
      <c r="U26" s="253">
        <f>+$D26*[1]CE!T$7</f>
        <v>0</v>
      </c>
      <c r="V26" s="253">
        <f>+$D26*[1]CE!U$7</f>
        <v>0</v>
      </c>
      <c r="W26" s="253">
        <f>+$D26*[1]CE!V$7</f>
        <v>0</v>
      </c>
      <c r="X26" s="253">
        <f>+$D26*[1]CE!W$7</f>
        <v>0</v>
      </c>
      <c r="Y26" s="253">
        <f>+$D26*[1]CE!X$7</f>
        <v>0</v>
      </c>
      <c r="Z26" s="253">
        <f>+$D26*[1]CE!Y$7</f>
        <v>0</v>
      </c>
      <c r="AA26" s="253">
        <f>+$D26*[1]CE!Z$7</f>
        <v>0</v>
      </c>
      <c r="AB26" s="253">
        <f>+$D26*[1]CE!AA$7</f>
        <v>0</v>
      </c>
      <c r="AC26" s="253">
        <f>+$D26*[1]CE!AB$7</f>
        <v>0</v>
      </c>
      <c r="AD26" s="253">
        <f>+$D26*[1]CE!AC$7</f>
        <v>0</v>
      </c>
      <c r="AE26" s="253">
        <f>+$D26*[1]CE!AD$7</f>
        <v>0</v>
      </c>
      <c r="AF26" s="253">
        <f>+$D26*[1]CE!AE$7</f>
        <v>0</v>
      </c>
      <c r="AG26" s="253">
        <f>+$D26*[1]CE!AF$7</f>
        <v>0</v>
      </c>
      <c r="AH26" s="253">
        <f>+$D26*[1]CE!AG$7</f>
        <v>0</v>
      </c>
      <c r="AI26" s="253">
        <f>+$D26*[1]CE!AH$7</f>
        <v>0</v>
      </c>
      <c r="AJ26" s="253">
        <f>+$D26*[1]CE!AI$7</f>
        <v>0</v>
      </c>
      <c r="AK26" s="253">
        <f>+$D26*[1]CE!AJ$7</f>
        <v>0</v>
      </c>
      <c r="AL26" s="253">
        <f>+$D26*[1]CE!AK$7</f>
        <v>0</v>
      </c>
      <c r="AM26" s="253">
        <f>+$D26*[1]CE!AL$7</f>
        <v>0</v>
      </c>
      <c r="AN26" s="253">
        <f>+$D26*[1]CE!AM$7</f>
        <v>0</v>
      </c>
      <c r="AO26" s="253">
        <f>+$D26*[1]CE!AN$7</f>
        <v>0</v>
      </c>
      <c r="AP26" s="253">
        <f>+$D26*[1]CE!AO$7</f>
        <v>0</v>
      </c>
      <c r="AQ26" s="253">
        <f>+$D26*[1]CE!AP$7</f>
        <v>0</v>
      </c>
      <c r="AR26" s="253">
        <f>+$D26*[1]CE!AQ$7</f>
        <v>0</v>
      </c>
      <c r="AS26" s="253">
        <f>+$D26*[1]CE!AR$7</f>
        <v>0</v>
      </c>
      <c r="AT26" s="253">
        <f>+$D26*[1]CE!AS$7</f>
        <v>0</v>
      </c>
      <c r="AU26" s="253">
        <f>+$D26*[1]CE!AT$7</f>
        <v>0</v>
      </c>
      <c r="AV26" s="253">
        <f>+$D26*[1]CE!AU$7</f>
        <v>0</v>
      </c>
      <c r="AW26" s="253">
        <f>+$D26*[1]CE!AV$7</f>
        <v>0</v>
      </c>
      <c r="AX26" s="253">
        <f>+$D26*[1]CE!AW$7</f>
        <v>0</v>
      </c>
      <c r="AY26" s="253">
        <f>+$D26*[1]CE!AX$7</f>
        <v>0</v>
      </c>
      <c r="AZ26" s="253">
        <f>+$D26*[1]CE!AY$7</f>
        <v>0</v>
      </c>
      <c r="BA26" s="253">
        <f>+$D26*[1]CE!AZ$7</f>
        <v>0</v>
      </c>
      <c r="BB26" s="253">
        <f>+$D26*[1]CE!BA$7</f>
        <v>0</v>
      </c>
      <c r="BC26" s="253">
        <f>+$D26*[1]CE!BB$7</f>
        <v>0</v>
      </c>
      <c r="BD26" s="253">
        <f>+$D26*[1]CE!BC$7</f>
        <v>0</v>
      </c>
      <c r="BE26" s="253">
        <f>+$D26*[1]CE!BD$7</f>
        <v>0</v>
      </c>
      <c r="BF26" s="253">
        <f>+$D26*[1]CE!BE$7</f>
        <v>0</v>
      </c>
      <c r="BG26" s="253">
        <f>+$D26*[1]CE!BF$7</f>
        <v>0</v>
      </c>
      <c r="BH26" s="253">
        <f>+$D26*[1]CE!BG$7</f>
        <v>0</v>
      </c>
      <c r="BI26" s="253">
        <f>+$D26*[1]CE!BH$7</f>
        <v>0</v>
      </c>
      <c r="BJ26" s="253">
        <f>+$D26*[1]CE!BI$7</f>
        <v>0</v>
      </c>
      <c r="BK26" s="253">
        <f>+$D26*[1]CE!BJ$7</f>
        <v>0</v>
      </c>
      <c r="BL26" s="253">
        <f>+$D26*[1]CE!BK$7</f>
        <v>0</v>
      </c>
      <c r="BM26" s="253">
        <f>+$D26*[1]CE!BL$7</f>
        <v>0</v>
      </c>
      <c r="BN26" s="253">
        <f>+$D26*[1]CE!BM$7</f>
        <v>0</v>
      </c>
      <c r="BO26" s="253">
        <f>+$D26*[1]CE!BN$7</f>
        <v>0</v>
      </c>
      <c r="BP26" s="253">
        <f>+$D26*[1]CE!BO$7</f>
        <v>0</v>
      </c>
      <c r="BQ26" s="253">
        <f>+$D26*[1]CE!BP$7</f>
        <v>0</v>
      </c>
      <c r="BR26" s="253">
        <f>+$D26*[1]CE!BQ$7</f>
        <v>0</v>
      </c>
      <c r="BS26" s="253">
        <f>+$D26*[1]CE!BR$7</f>
        <v>0</v>
      </c>
      <c r="BT26" s="253">
        <f>+$D26*[1]CE!BS$7</f>
        <v>0</v>
      </c>
      <c r="BU26" s="253">
        <f>+$D26*[1]CE!BT$7</f>
        <v>0</v>
      </c>
      <c r="BV26" s="253">
        <f>+$D26*[1]CE!BU$7</f>
        <v>0</v>
      </c>
      <c r="BW26" s="253">
        <f>+$D26*[1]CE!BV$7</f>
        <v>0</v>
      </c>
      <c r="BX26" s="253">
        <f>+$D26*[1]CE!BW$7</f>
        <v>0</v>
      </c>
      <c r="BY26" s="253">
        <f>+$D26*[1]CE!BX$7</f>
        <v>0</v>
      </c>
      <c r="BZ26" s="253">
        <f>+$D26*[1]CE!BY$7</f>
        <v>0</v>
      </c>
      <c r="CA26" s="253">
        <f>+$D26*[1]CE!BZ$7</f>
        <v>0</v>
      </c>
      <c r="CB26" s="253">
        <f>+$D26*[1]CE!CA$7</f>
        <v>0</v>
      </c>
      <c r="CC26" s="253">
        <f>+$D26*[1]CE!CB$7</f>
        <v>0</v>
      </c>
      <c r="CD26" s="253">
        <f>+$D26*[1]CE!CC$7</f>
        <v>0</v>
      </c>
      <c r="CE26" s="253">
        <f>+$D26*[1]CE!CD$7</f>
        <v>0</v>
      </c>
      <c r="CF26" s="253">
        <f>+$D26*[1]CE!CE$7</f>
        <v>0</v>
      </c>
      <c r="CG26" s="253">
        <f>+$D26*[1]CE!CF$7</f>
        <v>0</v>
      </c>
      <c r="CH26" s="253">
        <f>+$D26*[1]CE!CG$7</f>
        <v>0</v>
      </c>
      <c r="CI26" s="253">
        <f>+$D26*[1]CE!CH$7</f>
        <v>0</v>
      </c>
      <c r="CJ26" s="253">
        <f>+$D26*[1]CE!CI$7</f>
        <v>0</v>
      </c>
      <c r="CK26" s="253">
        <f>+$D26*[1]CE!CJ$7</f>
        <v>0</v>
      </c>
      <c r="CL26" s="253">
        <f>+$D26*[1]CE!CK$7</f>
        <v>0</v>
      </c>
      <c r="CM26" s="253">
        <f>+$D26*[1]CE!CL$7</f>
        <v>0</v>
      </c>
      <c r="CN26" s="253">
        <f>+$D26*[1]CE!CM$7</f>
        <v>0</v>
      </c>
      <c r="CO26" s="253">
        <f>+$D26*[1]CE!CN$7</f>
        <v>0</v>
      </c>
      <c r="CP26" s="253">
        <f>+$D26*[1]CE!CO$7</f>
        <v>0</v>
      </c>
      <c r="CQ26" s="253">
        <f>+$D26*[1]CE!CP$7</f>
        <v>0</v>
      </c>
      <c r="CR26" s="253">
        <f>+$D26*[1]CE!CQ$7</f>
        <v>0</v>
      </c>
      <c r="CS26" s="253">
        <f>+$D26*[1]CE!CR$7</f>
        <v>0</v>
      </c>
      <c r="CT26" s="253">
        <f>+$D26*[1]CE!CS$7</f>
        <v>0</v>
      </c>
      <c r="CU26" s="253">
        <f>+$D26*[1]CE!CT$7</f>
        <v>0</v>
      </c>
      <c r="CV26" s="253">
        <f>+$D26*[1]CE!CU$7</f>
        <v>0</v>
      </c>
      <c r="CW26" s="253">
        <f>+$D26*[1]CE!CV$7</f>
        <v>0</v>
      </c>
      <c r="CX26" s="253">
        <f>+$D26*[1]CE!CW$7</f>
        <v>0</v>
      </c>
      <c r="CY26" s="253">
        <f>+$D26*[1]CE!CX$7</f>
        <v>0</v>
      </c>
      <c r="CZ26" s="253">
        <f>+$D26*[1]CE!CY$7</f>
        <v>0</v>
      </c>
      <c r="DA26" s="253">
        <f>+$D26*[1]CE!CZ$7</f>
        <v>0</v>
      </c>
      <c r="DB26" s="253">
        <f>+$D26*[1]CE!DA$7</f>
        <v>0</v>
      </c>
      <c r="DC26" s="253">
        <f>+$D26*[1]CE!DB$7</f>
        <v>0</v>
      </c>
      <c r="DD26" s="253">
        <f>+$D26*[1]CE!DC$7</f>
        <v>0</v>
      </c>
      <c r="DE26" s="253">
        <f>+$D26*[1]CE!DD$7</f>
        <v>0</v>
      </c>
      <c r="DF26" s="253">
        <f>+$D26*[1]CE!DE$7</f>
        <v>0</v>
      </c>
      <c r="DG26" s="253">
        <f>+$D26*[1]CE!DF$7</f>
        <v>0</v>
      </c>
      <c r="DH26" s="253">
        <f>+$D26*[1]CE!DG$7</f>
        <v>0</v>
      </c>
      <c r="DI26" s="253">
        <f>+$D26*[1]CE!DH$7</f>
        <v>0</v>
      </c>
      <c r="DJ26" s="253">
        <f>+$D26*[1]CE!DI$7</f>
        <v>0</v>
      </c>
      <c r="DK26" s="253">
        <f>+$D26*[1]CE!DJ$7</f>
        <v>0</v>
      </c>
      <c r="DL26" s="253">
        <f>+$D26*[1]CE!DK$7</f>
        <v>0</v>
      </c>
      <c r="DM26" s="253">
        <f>+$D26*[1]CE!DL$7</f>
        <v>0</v>
      </c>
      <c r="DN26" s="253">
        <f>+$D26*[1]CE!DM$7</f>
        <v>0</v>
      </c>
      <c r="DO26" s="253">
        <f>+$D26*[1]CE!DN$7</f>
        <v>0</v>
      </c>
      <c r="DP26" s="253">
        <f>+$D26*[1]CE!DO$7</f>
        <v>0</v>
      </c>
      <c r="DQ26" s="253">
        <f>+$D26*[1]CE!DP$7</f>
        <v>0</v>
      </c>
      <c r="DR26" s="253">
        <f>+$D26*[1]CE!DQ$7</f>
        <v>0</v>
      </c>
      <c r="DS26" s="253">
        <f>+$D26*[1]CE!DR$7</f>
        <v>0</v>
      </c>
      <c r="DT26" s="253">
        <f>+$D26*[1]CE!DS$7</f>
        <v>0</v>
      </c>
      <c r="DU26" s="253">
        <f>+$D26*[1]CE!DT$7</f>
        <v>0</v>
      </c>
      <c r="DV26" s="253">
        <f>+$D26*[1]CE!DU$7</f>
        <v>0</v>
      </c>
      <c r="DW26" s="253">
        <f>+$D26*[1]CE!DV$7</f>
        <v>0</v>
      </c>
    </row>
    <row r="27" spans="3:127" ht="15.6" thickTop="1" thickBot="1">
      <c r="C27" s="316" t="str">
        <f>+'[1]I_Costi Variabili'!D26</f>
        <v>Costo Variabile 22</v>
      </c>
      <c r="D27" s="294">
        <f>+'[1]I_Costi Variabili'!F26</f>
        <v>0</v>
      </c>
      <c r="E27" s="294">
        <f>+'[1]I_Costi Variabili'!E26</f>
        <v>0.22</v>
      </c>
      <c r="F27" s="335">
        <f>+'[1]I_Costi Variabili'!G26</f>
        <v>60</v>
      </c>
      <c r="H27" s="253">
        <f>+$D27*[1]CE!G$7</f>
        <v>0</v>
      </c>
      <c r="I27" s="253">
        <f>+$D27*[1]CE!H$7</f>
        <v>0</v>
      </c>
      <c r="J27" s="253">
        <f>+$D27*[1]CE!I$7</f>
        <v>0</v>
      </c>
      <c r="K27" s="253">
        <f>+$D27*[1]CE!J$7</f>
        <v>0</v>
      </c>
      <c r="L27" s="253">
        <f>+$D27*[1]CE!K$7</f>
        <v>0</v>
      </c>
      <c r="M27" s="253">
        <f>+$D27*[1]CE!L$7</f>
        <v>0</v>
      </c>
      <c r="N27" s="253">
        <f>+$D27*[1]CE!M$7</f>
        <v>0</v>
      </c>
      <c r="O27" s="253">
        <f>+$D27*[1]CE!N$7</f>
        <v>0</v>
      </c>
      <c r="P27" s="253">
        <f>+$D27*[1]CE!O$7</f>
        <v>0</v>
      </c>
      <c r="Q27" s="253">
        <f>+$D27*[1]CE!P$7</f>
        <v>0</v>
      </c>
      <c r="R27" s="253">
        <f>+$D27*[1]CE!Q$7</f>
        <v>0</v>
      </c>
      <c r="S27" s="253">
        <f>+$D27*[1]CE!R$7</f>
        <v>0</v>
      </c>
      <c r="T27" s="253">
        <f>+$D27*[1]CE!S$7</f>
        <v>0</v>
      </c>
      <c r="U27" s="253">
        <f>+$D27*[1]CE!T$7</f>
        <v>0</v>
      </c>
      <c r="V27" s="253">
        <f>+$D27*[1]CE!U$7</f>
        <v>0</v>
      </c>
      <c r="W27" s="253">
        <f>+$D27*[1]CE!V$7</f>
        <v>0</v>
      </c>
      <c r="X27" s="253">
        <f>+$D27*[1]CE!W$7</f>
        <v>0</v>
      </c>
      <c r="Y27" s="253">
        <f>+$D27*[1]CE!X$7</f>
        <v>0</v>
      </c>
      <c r="Z27" s="253">
        <f>+$D27*[1]CE!Y$7</f>
        <v>0</v>
      </c>
      <c r="AA27" s="253">
        <f>+$D27*[1]CE!Z$7</f>
        <v>0</v>
      </c>
      <c r="AB27" s="253">
        <f>+$D27*[1]CE!AA$7</f>
        <v>0</v>
      </c>
      <c r="AC27" s="253">
        <f>+$D27*[1]CE!AB$7</f>
        <v>0</v>
      </c>
      <c r="AD27" s="253">
        <f>+$D27*[1]CE!AC$7</f>
        <v>0</v>
      </c>
      <c r="AE27" s="253">
        <f>+$D27*[1]CE!AD$7</f>
        <v>0</v>
      </c>
      <c r="AF27" s="253">
        <f>+$D27*[1]CE!AE$7</f>
        <v>0</v>
      </c>
      <c r="AG27" s="253">
        <f>+$D27*[1]CE!AF$7</f>
        <v>0</v>
      </c>
      <c r="AH27" s="253">
        <f>+$D27*[1]CE!AG$7</f>
        <v>0</v>
      </c>
      <c r="AI27" s="253">
        <f>+$D27*[1]CE!AH$7</f>
        <v>0</v>
      </c>
      <c r="AJ27" s="253">
        <f>+$D27*[1]CE!AI$7</f>
        <v>0</v>
      </c>
      <c r="AK27" s="253">
        <f>+$D27*[1]CE!AJ$7</f>
        <v>0</v>
      </c>
      <c r="AL27" s="253">
        <f>+$D27*[1]CE!AK$7</f>
        <v>0</v>
      </c>
      <c r="AM27" s="253">
        <f>+$D27*[1]CE!AL$7</f>
        <v>0</v>
      </c>
      <c r="AN27" s="253">
        <f>+$D27*[1]CE!AM$7</f>
        <v>0</v>
      </c>
      <c r="AO27" s="253">
        <f>+$D27*[1]CE!AN$7</f>
        <v>0</v>
      </c>
      <c r="AP27" s="253">
        <f>+$D27*[1]CE!AO$7</f>
        <v>0</v>
      </c>
      <c r="AQ27" s="253">
        <f>+$D27*[1]CE!AP$7</f>
        <v>0</v>
      </c>
      <c r="AR27" s="253">
        <f>+$D27*[1]CE!AQ$7</f>
        <v>0</v>
      </c>
      <c r="AS27" s="253">
        <f>+$D27*[1]CE!AR$7</f>
        <v>0</v>
      </c>
      <c r="AT27" s="253">
        <f>+$D27*[1]CE!AS$7</f>
        <v>0</v>
      </c>
      <c r="AU27" s="253">
        <f>+$D27*[1]CE!AT$7</f>
        <v>0</v>
      </c>
      <c r="AV27" s="253">
        <f>+$D27*[1]CE!AU$7</f>
        <v>0</v>
      </c>
      <c r="AW27" s="253">
        <f>+$D27*[1]CE!AV$7</f>
        <v>0</v>
      </c>
      <c r="AX27" s="253">
        <f>+$D27*[1]CE!AW$7</f>
        <v>0</v>
      </c>
      <c r="AY27" s="253">
        <f>+$D27*[1]CE!AX$7</f>
        <v>0</v>
      </c>
      <c r="AZ27" s="253">
        <f>+$D27*[1]CE!AY$7</f>
        <v>0</v>
      </c>
      <c r="BA27" s="253">
        <f>+$D27*[1]CE!AZ$7</f>
        <v>0</v>
      </c>
      <c r="BB27" s="253">
        <f>+$D27*[1]CE!BA$7</f>
        <v>0</v>
      </c>
      <c r="BC27" s="253">
        <f>+$D27*[1]CE!BB$7</f>
        <v>0</v>
      </c>
      <c r="BD27" s="253">
        <f>+$D27*[1]CE!BC$7</f>
        <v>0</v>
      </c>
      <c r="BE27" s="253">
        <f>+$D27*[1]CE!BD$7</f>
        <v>0</v>
      </c>
      <c r="BF27" s="253">
        <f>+$D27*[1]CE!BE$7</f>
        <v>0</v>
      </c>
      <c r="BG27" s="253">
        <f>+$D27*[1]CE!BF$7</f>
        <v>0</v>
      </c>
      <c r="BH27" s="253">
        <f>+$D27*[1]CE!BG$7</f>
        <v>0</v>
      </c>
      <c r="BI27" s="253">
        <f>+$D27*[1]CE!BH$7</f>
        <v>0</v>
      </c>
      <c r="BJ27" s="253">
        <f>+$D27*[1]CE!BI$7</f>
        <v>0</v>
      </c>
      <c r="BK27" s="253">
        <f>+$D27*[1]CE!BJ$7</f>
        <v>0</v>
      </c>
      <c r="BL27" s="253">
        <f>+$D27*[1]CE!BK$7</f>
        <v>0</v>
      </c>
      <c r="BM27" s="253">
        <f>+$D27*[1]CE!BL$7</f>
        <v>0</v>
      </c>
      <c r="BN27" s="253">
        <f>+$D27*[1]CE!BM$7</f>
        <v>0</v>
      </c>
      <c r="BO27" s="253">
        <f>+$D27*[1]CE!BN$7</f>
        <v>0</v>
      </c>
      <c r="BP27" s="253">
        <f>+$D27*[1]CE!BO$7</f>
        <v>0</v>
      </c>
      <c r="BQ27" s="253">
        <f>+$D27*[1]CE!BP$7</f>
        <v>0</v>
      </c>
      <c r="BR27" s="253">
        <f>+$D27*[1]CE!BQ$7</f>
        <v>0</v>
      </c>
      <c r="BS27" s="253">
        <f>+$D27*[1]CE!BR$7</f>
        <v>0</v>
      </c>
      <c r="BT27" s="253">
        <f>+$D27*[1]CE!BS$7</f>
        <v>0</v>
      </c>
      <c r="BU27" s="253">
        <f>+$D27*[1]CE!BT$7</f>
        <v>0</v>
      </c>
      <c r="BV27" s="253">
        <f>+$D27*[1]CE!BU$7</f>
        <v>0</v>
      </c>
      <c r="BW27" s="253">
        <f>+$D27*[1]CE!BV$7</f>
        <v>0</v>
      </c>
      <c r="BX27" s="253">
        <f>+$D27*[1]CE!BW$7</f>
        <v>0</v>
      </c>
      <c r="BY27" s="253">
        <f>+$D27*[1]CE!BX$7</f>
        <v>0</v>
      </c>
      <c r="BZ27" s="253">
        <f>+$D27*[1]CE!BY$7</f>
        <v>0</v>
      </c>
      <c r="CA27" s="253">
        <f>+$D27*[1]CE!BZ$7</f>
        <v>0</v>
      </c>
      <c r="CB27" s="253">
        <f>+$D27*[1]CE!CA$7</f>
        <v>0</v>
      </c>
      <c r="CC27" s="253">
        <f>+$D27*[1]CE!CB$7</f>
        <v>0</v>
      </c>
      <c r="CD27" s="253">
        <f>+$D27*[1]CE!CC$7</f>
        <v>0</v>
      </c>
      <c r="CE27" s="253">
        <f>+$D27*[1]CE!CD$7</f>
        <v>0</v>
      </c>
      <c r="CF27" s="253">
        <f>+$D27*[1]CE!CE$7</f>
        <v>0</v>
      </c>
      <c r="CG27" s="253">
        <f>+$D27*[1]CE!CF$7</f>
        <v>0</v>
      </c>
      <c r="CH27" s="253">
        <f>+$D27*[1]CE!CG$7</f>
        <v>0</v>
      </c>
      <c r="CI27" s="253">
        <f>+$D27*[1]CE!CH$7</f>
        <v>0</v>
      </c>
      <c r="CJ27" s="253">
        <f>+$D27*[1]CE!CI$7</f>
        <v>0</v>
      </c>
      <c r="CK27" s="253">
        <f>+$D27*[1]CE!CJ$7</f>
        <v>0</v>
      </c>
      <c r="CL27" s="253">
        <f>+$D27*[1]CE!CK$7</f>
        <v>0</v>
      </c>
      <c r="CM27" s="253">
        <f>+$D27*[1]CE!CL$7</f>
        <v>0</v>
      </c>
      <c r="CN27" s="253">
        <f>+$D27*[1]CE!CM$7</f>
        <v>0</v>
      </c>
      <c r="CO27" s="253">
        <f>+$D27*[1]CE!CN$7</f>
        <v>0</v>
      </c>
      <c r="CP27" s="253">
        <f>+$D27*[1]CE!CO$7</f>
        <v>0</v>
      </c>
      <c r="CQ27" s="253">
        <f>+$D27*[1]CE!CP$7</f>
        <v>0</v>
      </c>
      <c r="CR27" s="253">
        <f>+$D27*[1]CE!CQ$7</f>
        <v>0</v>
      </c>
      <c r="CS27" s="253">
        <f>+$D27*[1]CE!CR$7</f>
        <v>0</v>
      </c>
      <c r="CT27" s="253">
        <f>+$D27*[1]CE!CS$7</f>
        <v>0</v>
      </c>
      <c r="CU27" s="253">
        <f>+$D27*[1]CE!CT$7</f>
        <v>0</v>
      </c>
      <c r="CV27" s="253">
        <f>+$D27*[1]CE!CU$7</f>
        <v>0</v>
      </c>
      <c r="CW27" s="253">
        <f>+$D27*[1]CE!CV$7</f>
        <v>0</v>
      </c>
      <c r="CX27" s="253">
        <f>+$D27*[1]CE!CW$7</f>
        <v>0</v>
      </c>
      <c r="CY27" s="253">
        <f>+$D27*[1]CE!CX$7</f>
        <v>0</v>
      </c>
      <c r="CZ27" s="253">
        <f>+$D27*[1]CE!CY$7</f>
        <v>0</v>
      </c>
      <c r="DA27" s="253">
        <f>+$D27*[1]CE!CZ$7</f>
        <v>0</v>
      </c>
      <c r="DB27" s="253">
        <f>+$D27*[1]CE!DA$7</f>
        <v>0</v>
      </c>
      <c r="DC27" s="253">
        <f>+$D27*[1]CE!DB$7</f>
        <v>0</v>
      </c>
      <c r="DD27" s="253">
        <f>+$D27*[1]CE!DC$7</f>
        <v>0</v>
      </c>
      <c r="DE27" s="253">
        <f>+$D27*[1]CE!DD$7</f>
        <v>0</v>
      </c>
      <c r="DF27" s="253">
        <f>+$D27*[1]CE!DE$7</f>
        <v>0</v>
      </c>
      <c r="DG27" s="253">
        <f>+$D27*[1]CE!DF$7</f>
        <v>0</v>
      </c>
      <c r="DH27" s="253">
        <f>+$D27*[1]CE!DG$7</f>
        <v>0</v>
      </c>
      <c r="DI27" s="253">
        <f>+$D27*[1]CE!DH$7</f>
        <v>0</v>
      </c>
      <c r="DJ27" s="253">
        <f>+$D27*[1]CE!DI$7</f>
        <v>0</v>
      </c>
      <c r="DK27" s="253">
        <f>+$D27*[1]CE!DJ$7</f>
        <v>0</v>
      </c>
      <c r="DL27" s="253">
        <f>+$D27*[1]CE!DK$7</f>
        <v>0</v>
      </c>
      <c r="DM27" s="253">
        <f>+$D27*[1]CE!DL$7</f>
        <v>0</v>
      </c>
      <c r="DN27" s="253">
        <f>+$D27*[1]CE!DM$7</f>
        <v>0</v>
      </c>
      <c r="DO27" s="253">
        <f>+$D27*[1]CE!DN$7</f>
        <v>0</v>
      </c>
      <c r="DP27" s="253">
        <f>+$D27*[1]CE!DO$7</f>
        <v>0</v>
      </c>
      <c r="DQ27" s="253">
        <f>+$D27*[1]CE!DP$7</f>
        <v>0</v>
      </c>
      <c r="DR27" s="253">
        <f>+$D27*[1]CE!DQ$7</f>
        <v>0</v>
      </c>
      <c r="DS27" s="253">
        <f>+$D27*[1]CE!DR$7</f>
        <v>0</v>
      </c>
      <c r="DT27" s="253">
        <f>+$D27*[1]CE!DS$7</f>
        <v>0</v>
      </c>
      <c r="DU27" s="253">
        <f>+$D27*[1]CE!DT$7</f>
        <v>0</v>
      </c>
      <c r="DV27" s="253">
        <f>+$D27*[1]CE!DU$7</f>
        <v>0</v>
      </c>
      <c r="DW27" s="253">
        <f>+$D27*[1]CE!DV$7</f>
        <v>0</v>
      </c>
    </row>
    <row r="28" spans="3:127" ht="15.6" thickTop="1" thickBot="1">
      <c r="C28" s="316" t="str">
        <f>+'[1]I_Costi Variabili'!D27</f>
        <v>Costo Variabile 23</v>
      </c>
      <c r="D28" s="294">
        <f>+'[1]I_Costi Variabili'!F27</f>
        <v>0</v>
      </c>
      <c r="E28" s="294">
        <f>+'[1]I_Costi Variabili'!E27</f>
        <v>0.22</v>
      </c>
      <c r="F28" s="335">
        <f>+'[1]I_Costi Variabili'!G27</f>
        <v>60</v>
      </c>
      <c r="H28" s="253">
        <f>+$D28*[1]CE!G$7</f>
        <v>0</v>
      </c>
      <c r="I28" s="253">
        <f>+$D28*[1]CE!H$7</f>
        <v>0</v>
      </c>
      <c r="J28" s="253">
        <f>+$D28*[1]CE!I$7</f>
        <v>0</v>
      </c>
      <c r="K28" s="253">
        <f>+$D28*[1]CE!J$7</f>
        <v>0</v>
      </c>
      <c r="L28" s="253">
        <f>+$D28*[1]CE!K$7</f>
        <v>0</v>
      </c>
      <c r="M28" s="253">
        <f>+$D28*[1]CE!L$7</f>
        <v>0</v>
      </c>
      <c r="N28" s="253">
        <f>+$D28*[1]CE!M$7</f>
        <v>0</v>
      </c>
      <c r="O28" s="253">
        <f>+$D28*[1]CE!N$7</f>
        <v>0</v>
      </c>
      <c r="P28" s="253">
        <f>+$D28*[1]CE!O$7</f>
        <v>0</v>
      </c>
      <c r="Q28" s="253">
        <f>+$D28*[1]CE!P$7</f>
        <v>0</v>
      </c>
      <c r="R28" s="253">
        <f>+$D28*[1]CE!Q$7</f>
        <v>0</v>
      </c>
      <c r="S28" s="253">
        <f>+$D28*[1]CE!R$7</f>
        <v>0</v>
      </c>
      <c r="T28" s="253">
        <f>+$D28*[1]CE!S$7</f>
        <v>0</v>
      </c>
      <c r="U28" s="253">
        <f>+$D28*[1]CE!T$7</f>
        <v>0</v>
      </c>
      <c r="V28" s="253">
        <f>+$D28*[1]CE!U$7</f>
        <v>0</v>
      </c>
      <c r="W28" s="253">
        <f>+$D28*[1]CE!V$7</f>
        <v>0</v>
      </c>
      <c r="X28" s="253">
        <f>+$D28*[1]CE!W$7</f>
        <v>0</v>
      </c>
      <c r="Y28" s="253">
        <f>+$D28*[1]CE!X$7</f>
        <v>0</v>
      </c>
      <c r="Z28" s="253">
        <f>+$D28*[1]CE!Y$7</f>
        <v>0</v>
      </c>
      <c r="AA28" s="253">
        <f>+$D28*[1]CE!Z$7</f>
        <v>0</v>
      </c>
      <c r="AB28" s="253">
        <f>+$D28*[1]CE!AA$7</f>
        <v>0</v>
      </c>
      <c r="AC28" s="253">
        <f>+$D28*[1]CE!AB$7</f>
        <v>0</v>
      </c>
      <c r="AD28" s="253">
        <f>+$D28*[1]CE!AC$7</f>
        <v>0</v>
      </c>
      <c r="AE28" s="253">
        <f>+$D28*[1]CE!AD$7</f>
        <v>0</v>
      </c>
      <c r="AF28" s="253">
        <f>+$D28*[1]CE!AE$7</f>
        <v>0</v>
      </c>
      <c r="AG28" s="253">
        <f>+$D28*[1]CE!AF$7</f>
        <v>0</v>
      </c>
      <c r="AH28" s="253">
        <f>+$D28*[1]CE!AG$7</f>
        <v>0</v>
      </c>
      <c r="AI28" s="253">
        <f>+$D28*[1]CE!AH$7</f>
        <v>0</v>
      </c>
      <c r="AJ28" s="253">
        <f>+$D28*[1]CE!AI$7</f>
        <v>0</v>
      </c>
      <c r="AK28" s="253">
        <f>+$D28*[1]CE!AJ$7</f>
        <v>0</v>
      </c>
      <c r="AL28" s="253">
        <f>+$D28*[1]CE!AK$7</f>
        <v>0</v>
      </c>
      <c r="AM28" s="253">
        <f>+$D28*[1]CE!AL$7</f>
        <v>0</v>
      </c>
      <c r="AN28" s="253">
        <f>+$D28*[1]CE!AM$7</f>
        <v>0</v>
      </c>
      <c r="AO28" s="253">
        <f>+$D28*[1]CE!AN$7</f>
        <v>0</v>
      </c>
      <c r="AP28" s="253">
        <f>+$D28*[1]CE!AO$7</f>
        <v>0</v>
      </c>
      <c r="AQ28" s="253">
        <f>+$D28*[1]CE!AP$7</f>
        <v>0</v>
      </c>
      <c r="AR28" s="253">
        <f>+$D28*[1]CE!AQ$7</f>
        <v>0</v>
      </c>
      <c r="AS28" s="253">
        <f>+$D28*[1]CE!AR$7</f>
        <v>0</v>
      </c>
      <c r="AT28" s="253">
        <f>+$D28*[1]CE!AS$7</f>
        <v>0</v>
      </c>
      <c r="AU28" s="253">
        <f>+$D28*[1]CE!AT$7</f>
        <v>0</v>
      </c>
      <c r="AV28" s="253">
        <f>+$D28*[1]CE!AU$7</f>
        <v>0</v>
      </c>
      <c r="AW28" s="253">
        <f>+$D28*[1]CE!AV$7</f>
        <v>0</v>
      </c>
      <c r="AX28" s="253">
        <f>+$D28*[1]CE!AW$7</f>
        <v>0</v>
      </c>
      <c r="AY28" s="253">
        <f>+$D28*[1]CE!AX$7</f>
        <v>0</v>
      </c>
      <c r="AZ28" s="253">
        <f>+$D28*[1]CE!AY$7</f>
        <v>0</v>
      </c>
      <c r="BA28" s="253">
        <f>+$D28*[1]CE!AZ$7</f>
        <v>0</v>
      </c>
      <c r="BB28" s="253">
        <f>+$D28*[1]CE!BA$7</f>
        <v>0</v>
      </c>
      <c r="BC28" s="253">
        <f>+$D28*[1]CE!BB$7</f>
        <v>0</v>
      </c>
      <c r="BD28" s="253">
        <f>+$D28*[1]CE!BC$7</f>
        <v>0</v>
      </c>
      <c r="BE28" s="253">
        <f>+$D28*[1]CE!BD$7</f>
        <v>0</v>
      </c>
      <c r="BF28" s="253">
        <f>+$D28*[1]CE!BE$7</f>
        <v>0</v>
      </c>
      <c r="BG28" s="253">
        <f>+$D28*[1]CE!BF$7</f>
        <v>0</v>
      </c>
      <c r="BH28" s="253">
        <f>+$D28*[1]CE!BG$7</f>
        <v>0</v>
      </c>
      <c r="BI28" s="253">
        <f>+$D28*[1]CE!BH$7</f>
        <v>0</v>
      </c>
      <c r="BJ28" s="253">
        <f>+$D28*[1]CE!BI$7</f>
        <v>0</v>
      </c>
      <c r="BK28" s="253">
        <f>+$D28*[1]CE!BJ$7</f>
        <v>0</v>
      </c>
      <c r="BL28" s="253">
        <f>+$D28*[1]CE!BK$7</f>
        <v>0</v>
      </c>
      <c r="BM28" s="253">
        <f>+$D28*[1]CE!BL$7</f>
        <v>0</v>
      </c>
      <c r="BN28" s="253">
        <f>+$D28*[1]CE!BM$7</f>
        <v>0</v>
      </c>
      <c r="BO28" s="253">
        <f>+$D28*[1]CE!BN$7</f>
        <v>0</v>
      </c>
      <c r="BP28" s="253">
        <f>+$D28*[1]CE!BO$7</f>
        <v>0</v>
      </c>
      <c r="BQ28" s="253">
        <f>+$D28*[1]CE!BP$7</f>
        <v>0</v>
      </c>
      <c r="BR28" s="253">
        <f>+$D28*[1]CE!BQ$7</f>
        <v>0</v>
      </c>
      <c r="BS28" s="253">
        <f>+$D28*[1]CE!BR$7</f>
        <v>0</v>
      </c>
      <c r="BT28" s="253">
        <f>+$D28*[1]CE!BS$7</f>
        <v>0</v>
      </c>
      <c r="BU28" s="253">
        <f>+$D28*[1]CE!BT$7</f>
        <v>0</v>
      </c>
      <c r="BV28" s="253">
        <f>+$D28*[1]CE!BU$7</f>
        <v>0</v>
      </c>
      <c r="BW28" s="253">
        <f>+$D28*[1]CE!BV$7</f>
        <v>0</v>
      </c>
      <c r="BX28" s="253">
        <f>+$D28*[1]CE!BW$7</f>
        <v>0</v>
      </c>
      <c r="BY28" s="253">
        <f>+$D28*[1]CE!BX$7</f>
        <v>0</v>
      </c>
      <c r="BZ28" s="253">
        <f>+$D28*[1]CE!BY$7</f>
        <v>0</v>
      </c>
      <c r="CA28" s="253">
        <f>+$D28*[1]CE!BZ$7</f>
        <v>0</v>
      </c>
      <c r="CB28" s="253">
        <f>+$D28*[1]CE!CA$7</f>
        <v>0</v>
      </c>
      <c r="CC28" s="253">
        <f>+$D28*[1]CE!CB$7</f>
        <v>0</v>
      </c>
      <c r="CD28" s="253">
        <f>+$D28*[1]CE!CC$7</f>
        <v>0</v>
      </c>
      <c r="CE28" s="253">
        <f>+$D28*[1]CE!CD$7</f>
        <v>0</v>
      </c>
      <c r="CF28" s="253">
        <f>+$D28*[1]CE!CE$7</f>
        <v>0</v>
      </c>
      <c r="CG28" s="253">
        <f>+$D28*[1]CE!CF$7</f>
        <v>0</v>
      </c>
      <c r="CH28" s="253">
        <f>+$D28*[1]CE!CG$7</f>
        <v>0</v>
      </c>
      <c r="CI28" s="253">
        <f>+$D28*[1]CE!CH$7</f>
        <v>0</v>
      </c>
      <c r="CJ28" s="253">
        <f>+$D28*[1]CE!CI$7</f>
        <v>0</v>
      </c>
      <c r="CK28" s="253">
        <f>+$D28*[1]CE!CJ$7</f>
        <v>0</v>
      </c>
      <c r="CL28" s="253">
        <f>+$D28*[1]CE!CK$7</f>
        <v>0</v>
      </c>
      <c r="CM28" s="253">
        <f>+$D28*[1]CE!CL$7</f>
        <v>0</v>
      </c>
      <c r="CN28" s="253">
        <f>+$D28*[1]CE!CM$7</f>
        <v>0</v>
      </c>
      <c r="CO28" s="253">
        <f>+$D28*[1]CE!CN$7</f>
        <v>0</v>
      </c>
      <c r="CP28" s="253">
        <f>+$D28*[1]CE!CO$7</f>
        <v>0</v>
      </c>
      <c r="CQ28" s="253">
        <f>+$D28*[1]CE!CP$7</f>
        <v>0</v>
      </c>
      <c r="CR28" s="253">
        <f>+$D28*[1]CE!CQ$7</f>
        <v>0</v>
      </c>
      <c r="CS28" s="253">
        <f>+$D28*[1]CE!CR$7</f>
        <v>0</v>
      </c>
      <c r="CT28" s="253">
        <f>+$D28*[1]CE!CS$7</f>
        <v>0</v>
      </c>
      <c r="CU28" s="253">
        <f>+$D28*[1]CE!CT$7</f>
        <v>0</v>
      </c>
      <c r="CV28" s="253">
        <f>+$D28*[1]CE!CU$7</f>
        <v>0</v>
      </c>
      <c r="CW28" s="253">
        <f>+$D28*[1]CE!CV$7</f>
        <v>0</v>
      </c>
      <c r="CX28" s="253">
        <f>+$D28*[1]CE!CW$7</f>
        <v>0</v>
      </c>
      <c r="CY28" s="253">
        <f>+$D28*[1]CE!CX$7</f>
        <v>0</v>
      </c>
      <c r="CZ28" s="253">
        <f>+$D28*[1]CE!CY$7</f>
        <v>0</v>
      </c>
      <c r="DA28" s="253">
        <f>+$D28*[1]CE!CZ$7</f>
        <v>0</v>
      </c>
      <c r="DB28" s="253">
        <f>+$D28*[1]CE!DA$7</f>
        <v>0</v>
      </c>
      <c r="DC28" s="253">
        <f>+$D28*[1]CE!DB$7</f>
        <v>0</v>
      </c>
      <c r="DD28" s="253">
        <f>+$D28*[1]CE!DC$7</f>
        <v>0</v>
      </c>
      <c r="DE28" s="253">
        <f>+$D28*[1]CE!DD$7</f>
        <v>0</v>
      </c>
      <c r="DF28" s="253">
        <f>+$D28*[1]CE!DE$7</f>
        <v>0</v>
      </c>
      <c r="DG28" s="253">
        <f>+$D28*[1]CE!DF$7</f>
        <v>0</v>
      </c>
      <c r="DH28" s="253">
        <f>+$D28*[1]CE!DG$7</f>
        <v>0</v>
      </c>
      <c r="DI28" s="253">
        <f>+$D28*[1]CE!DH$7</f>
        <v>0</v>
      </c>
      <c r="DJ28" s="253">
        <f>+$D28*[1]CE!DI$7</f>
        <v>0</v>
      </c>
      <c r="DK28" s="253">
        <f>+$D28*[1]CE!DJ$7</f>
        <v>0</v>
      </c>
      <c r="DL28" s="253">
        <f>+$D28*[1]CE!DK$7</f>
        <v>0</v>
      </c>
      <c r="DM28" s="253">
        <f>+$D28*[1]CE!DL$7</f>
        <v>0</v>
      </c>
      <c r="DN28" s="253">
        <f>+$D28*[1]CE!DM$7</f>
        <v>0</v>
      </c>
      <c r="DO28" s="253">
        <f>+$D28*[1]CE!DN$7</f>
        <v>0</v>
      </c>
      <c r="DP28" s="253">
        <f>+$D28*[1]CE!DO$7</f>
        <v>0</v>
      </c>
      <c r="DQ28" s="253">
        <f>+$D28*[1]CE!DP$7</f>
        <v>0</v>
      </c>
      <c r="DR28" s="253">
        <f>+$D28*[1]CE!DQ$7</f>
        <v>0</v>
      </c>
      <c r="DS28" s="253">
        <f>+$D28*[1]CE!DR$7</f>
        <v>0</v>
      </c>
      <c r="DT28" s="253">
        <f>+$D28*[1]CE!DS$7</f>
        <v>0</v>
      </c>
      <c r="DU28" s="253">
        <f>+$D28*[1]CE!DT$7</f>
        <v>0</v>
      </c>
      <c r="DV28" s="253">
        <f>+$D28*[1]CE!DU$7</f>
        <v>0</v>
      </c>
      <c r="DW28" s="253">
        <f>+$D28*[1]CE!DV$7</f>
        <v>0</v>
      </c>
    </row>
    <row r="29" spans="3:127" ht="15.6" thickTop="1" thickBot="1">
      <c r="C29" s="316" t="str">
        <f>+'[1]I_Costi Variabili'!D28</f>
        <v>Costo Variabile 24</v>
      </c>
      <c r="D29" s="294">
        <f>+'[1]I_Costi Variabili'!F28</f>
        <v>0</v>
      </c>
      <c r="E29" s="294">
        <f>+'[1]I_Costi Variabili'!E28</f>
        <v>0.22</v>
      </c>
      <c r="F29" s="335">
        <f>+'[1]I_Costi Variabili'!G28</f>
        <v>60</v>
      </c>
      <c r="H29" s="253">
        <f>+$D29*[1]CE!G$7</f>
        <v>0</v>
      </c>
      <c r="I29" s="253">
        <f>+$D29*[1]CE!H$7</f>
        <v>0</v>
      </c>
      <c r="J29" s="253">
        <f>+$D29*[1]CE!I$7</f>
        <v>0</v>
      </c>
      <c r="K29" s="253">
        <f>+$D29*[1]CE!J$7</f>
        <v>0</v>
      </c>
      <c r="L29" s="253">
        <f>+$D29*[1]CE!K$7</f>
        <v>0</v>
      </c>
      <c r="M29" s="253">
        <f>+$D29*[1]CE!L$7</f>
        <v>0</v>
      </c>
      <c r="N29" s="253">
        <f>+$D29*[1]CE!M$7</f>
        <v>0</v>
      </c>
      <c r="O29" s="253">
        <f>+$D29*[1]CE!N$7</f>
        <v>0</v>
      </c>
      <c r="P29" s="253">
        <f>+$D29*[1]CE!O$7</f>
        <v>0</v>
      </c>
      <c r="Q29" s="253">
        <f>+$D29*[1]CE!P$7</f>
        <v>0</v>
      </c>
      <c r="R29" s="253">
        <f>+$D29*[1]CE!Q$7</f>
        <v>0</v>
      </c>
      <c r="S29" s="253">
        <f>+$D29*[1]CE!R$7</f>
        <v>0</v>
      </c>
      <c r="T29" s="253">
        <f>+$D29*[1]CE!S$7</f>
        <v>0</v>
      </c>
      <c r="U29" s="253">
        <f>+$D29*[1]CE!T$7</f>
        <v>0</v>
      </c>
      <c r="V29" s="253">
        <f>+$D29*[1]CE!U$7</f>
        <v>0</v>
      </c>
      <c r="W29" s="253">
        <f>+$D29*[1]CE!V$7</f>
        <v>0</v>
      </c>
      <c r="X29" s="253">
        <f>+$D29*[1]CE!W$7</f>
        <v>0</v>
      </c>
      <c r="Y29" s="253">
        <f>+$D29*[1]CE!X$7</f>
        <v>0</v>
      </c>
      <c r="Z29" s="253">
        <f>+$D29*[1]CE!Y$7</f>
        <v>0</v>
      </c>
      <c r="AA29" s="253">
        <f>+$D29*[1]CE!Z$7</f>
        <v>0</v>
      </c>
      <c r="AB29" s="253">
        <f>+$D29*[1]CE!AA$7</f>
        <v>0</v>
      </c>
      <c r="AC29" s="253">
        <f>+$D29*[1]CE!AB$7</f>
        <v>0</v>
      </c>
      <c r="AD29" s="253">
        <f>+$D29*[1]CE!AC$7</f>
        <v>0</v>
      </c>
      <c r="AE29" s="253">
        <f>+$D29*[1]CE!AD$7</f>
        <v>0</v>
      </c>
      <c r="AF29" s="253">
        <f>+$D29*[1]CE!AE$7</f>
        <v>0</v>
      </c>
      <c r="AG29" s="253">
        <f>+$D29*[1]CE!AF$7</f>
        <v>0</v>
      </c>
      <c r="AH29" s="253">
        <f>+$D29*[1]CE!AG$7</f>
        <v>0</v>
      </c>
      <c r="AI29" s="253">
        <f>+$D29*[1]CE!AH$7</f>
        <v>0</v>
      </c>
      <c r="AJ29" s="253">
        <f>+$D29*[1]CE!AI$7</f>
        <v>0</v>
      </c>
      <c r="AK29" s="253">
        <f>+$D29*[1]CE!AJ$7</f>
        <v>0</v>
      </c>
      <c r="AL29" s="253">
        <f>+$D29*[1]CE!AK$7</f>
        <v>0</v>
      </c>
      <c r="AM29" s="253">
        <f>+$D29*[1]CE!AL$7</f>
        <v>0</v>
      </c>
      <c r="AN29" s="253">
        <f>+$D29*[1]CE!AM$7</f>
        <v>0</v>
      </c>
      <c r="AO29" s="253">
        <f>+$D29*[1]CE!AN$7</f>
        <v>0</v>
      </c>
      <c r="AP29" s="253">
        <f>+$D29*[1]CE!AO$7</f>
        <v>0</v>
      </c>
      <c r="AQ29" s="253">
        <f>+$D29*[1]CE!AP$7</f>
        <v>0</v>
      </c>
      <c r="AR29" s="253">
        <f>+$D29*[1]CE!AQ$7</f>
        <v>0</v>
      </c>
      <c r="AS29" s="253">
        <f>+$D29*[1]CE!AR$7</f>
        <v>0</v>
      </c>
      <c r="AT29" s="253">
        <f>+$D29*[1]CE!AS$7</f>
        <v>0</v>
      </c>
      <c r="AU29" s="253">
        <f>+$D29*[1]CE!AT$7</f>
        <v>0</v>
      </c>
      <c r="AV29" s="253">
        <f>+$D29*[1]CE!AU$7</f>
        <v>0</v>
      </c>
      <c r="AW29" s="253">
        <f>+$D29*[1]CE!AV$7</f>
        <v>0</v>
      </c>
      <c r="AX29" s="253">
        <f>+$D29*[1]CE!AW$7</f>
        <v>0</v>
      </c>
      <c r="AY29" s="253">
        <f>+$D29*[1]CE!AX$7</f>
        <v>0</v>
      </c>
      <c r="AZ29" s="253">
        <f>+$D29*[1]CE!AY$7</f>
        <v>0</v>
      </c>
      <c r="BA29" s="253">
        <f>+$D29*[1]CE!AZ$7</f>
        <v>0</v>
      </c>
      <c r="BB29" s="253">
        <f>+$D29*[1]CE!BA$7</f>
        <v>0</v>
      </c>
      <c r="BC29" s="253">
        <f>+$D29*[1]CE!BB$7</f>
        <v>0</v>
      </c>
      <c r="BD29" s="253">
        <f>+$D29*[1]CE!BC$7</f>
        <v>0</v>
      </c>
      <c r="BE29" s="253">
        <f>+$D29*[1]CE!BD$7</f>
        <v>0</v>
      </c>
      <c r="BF29" s="253">
        <f>+$D29*[1]CE!BE$7</f>
        <v>0</v>
      </c>
      <c r="BG29" s="253">
        <f>+$D29*[1]CE!BF$7</f>
        <v>0</v>
      </c>
      <c r="BH29" s="253">
        <f>+$D29*[1]CE!BG$7</f>
        <v>0</v>
      </c>
      <c r="BI29" s="253">
        <f>+$D29*[1]CE!BH$7</f>
        <v>0</v>
      </c>
      <c r="BJ29" s="253">
        <f>+$D29*[1]CE!BI$7</f>
        <v>0</v>
      </c>
      <c r="BK29" s="253">
        <f>+$D29*[1]CE!BJ$7</f>
        <v>0</v>
      </c>
      <c r="BL29" s="253">
        <f>+$D29*[1]CE!BK$7</f>
        <v>0</v>
      </c>
      <c r="BM29" s="253">
        <f>+$D29*[1]CE!BL$7</f>
        <v>0</v>
      </c>
      <c r="BN29" s="253">
        <f>+$D29*[1]CE!BM$7</f>
        <v>0</v>
      </c>
      <c r="BO29" s="253">
        <f>+$D29*[1]CE!BN$7</f>
        <v>0</v>
      </c>
      <c r="BP29" s="253">
        <f>+$D29*[1]CE!BO$7</f>
        <v>0</v>
      </c>
      <c r="BQ29" s="253">
        <f>+$D29*[1]CE!BP$7</f>
        <v>0</v>
      </c>
      <c r="BR29" s="253">
        <f>+$D29*[1]CE!BQ$7</f>
        <v>0</v>
      </c>
      <c r="BS29" s="253">
        <f>+$D29*[1]CE!BR$7</f>
        <v>0</v>
      </c>
      <c r="BT29" s="253">
        <f>+$D29*[1]CE!BS$7</f>
        <v>0</v>
      </c>
      <c r="BU29" s="253">
        <f>+$D29*[1]CE!BT$7</f>
        <v>0</v>
      </c>
      <c r="BV29" s="253">
        <f>+$D29*[1]CE!BU$7</f>
        <v>0</v>
      </c>
      <c r="BW29" s="253">
        <f>+$D29*[1]CE!BV$7</f>
        <v>0</v>
      </c>
      <c r="BX29" s="253">
        <f>+$D29*[1]CE!BW$7</f>
        <v>0</v>
      </c>
      <c r="BY29" s="253">
        <f>+$D29*[1]CE!BX$7</f>
        <v>0</v>
      </c>
      <c r="BZ29" s="253">
        <f>+$D29*[1]CE!BY$7</f>
        <v>0</v>
      </c>
      <c r="CA29" s="253">
        <f>+$D29*[1]CE!BZ$7</f>
        <v>0</v>
      </c>
      <c r="CB29" s="253">
        <f>+$D29*[1]CE!CA$7</f>
        <v>0</v>
      </c>
      <c r="CC29" s="253">
        <f>+$D29*[1]CE!CB$7</f>
        <v>0</v>
      </c>
      <c r="CD29" s="253">
        <f>+$D29*[1]CE!CC$7</f>
        <v>0</v>
      </c>
      <c r="CE29" s="253">
        <f>+$D29*[1]CE!CD$7</f>
        <v>0</v>
      </c>
      <c r="CF29" s="253">
        <f>+$D29*[1]CE!CE$7</f>
        <v>0</v>
      </c>
      <c r="CG29" s="253">
        <f>+$D29*[1]CE!CF$7</f>
        <v>0</v>
      </c>
      <c r="CH29" s="253">
        <f>+$D29*[1]CE!CG$7</f>
        <v>0</v>
      </c>
      <c r="CI29" s="253">
        <f>+$D29*[1]CE!CH$7</f>
        <v>0</v>
      </c>
      <c r="CJ29" s="253">
        <f>+$D29*[1]CE!CI$7</f>
        <v>0</v>
      </c>
      <c r="CK29" s="253">
        <f>+$D29*[1]CE!CJ$7</f>
        <v>0</v>
      </c>
      <c r="CL29" s="253">
        <f>+$D29*[1]CE!CK$7</f>
        <v>0</v>
      </c>
      <c r="CM29" s="253">
        <f>+$D29*[1]CE!CL$7</f>
        <v>0</v>
      </c>
      <c r="CN29" s="253">
        <f>+$D29*[1]CE!CM$7</f>
        <v>0</v>
      </c>
      <c r="CO29" s="253">
        <f>+$D29*[1]CE!CN$7</f>
        <v>0</v>
      </c>
      <c r="CP29" s="253">
        <f>+$D29*[1]CE!CO$7</f>
        <v>0</v>
      </c>
      <c r="CQ29" s="253">
        <f>+$D29*[1]CE!CP$7</f>
        <v>0</v>
      </c>
      <c r="CR29" s="253">
        <f>+$D29*[1]CE!CQ$7</f>
        <v>0</v>
      </c>
      <c r="CS29" s="253">
        <f>+$D29*[1]CE!CR$7</f>
        <v>0</v>
      </c>
      <c r="CT29" s="253">
        <f>+$D29*[1]CE!CS$7</f>
        <v>0</v>
      </c>
      <c r="CU29" s="253">
        <f>+$D29*[1]CE!CT$7</f>
        <v>0</v>
      </c>
      <c r="CV29" s="253">
        <f>+$D29*[1]CE!CU$7</f>
        <v>0</v>
      </c>
      <c r="CW29" s="253">
        <f>+$D29*[1]CE!CV$7</f>
        <v>0</v>
      </c>
      <c r="CX29" s="253">
        <f>+$D29*[1]CE!CW$7</f>
        <v>0</v>
      </c>
      <c r="CY29" s="253">
        <f>+$D29*[1]CE!CX$7</f>
        <v>0</v>
      </c>
      <c r="CZ29" s="253">
        <f>+$D29*[1]CE!CY$7</f>
        <v>0</v>
      </c>
      <c r="DA29" s="253">
        <f>+$D29*[1]CE!CZ$7</f>
        <v>0</v>
      </c>
      <c r="DB29" s="253">
        <f>+$D29*[1]CE!DA$7</f>
        <v>0</v>
      </c>
      <c r="DC29" s="253">
        <f>+$D29*[1]CE!DB$7</f>
        <v>0</v>
      </c>
      <c r="DD29" s="253">
        <f>+$D29*[1]CE!DC$7</f>
        <v>0</v>
      </c>
      <c r="DE29" s="253">
        <f>+$D29*[1]CE!DD$7</f>
        <v>0</v>
      </c>
      <c r="DF29" s="253">
        <f>+$D29*[1]CE!DE$7</f>
        <v>0</v>
      </c>
      <c r="DG29" s="253">
        <f>+$D29*[1]CE!DF$7</f>
        <v>0</v>
      </c>
      <c r="DH29" s="253">
        <f>+$D29*[1]CE!DG$7</f>
        <v>0</v>
      </c>
      <c r="DI29" s="253">
        <f>+$D29*[1]CE!DH$7</f>
        <v>0</v>
      </c>
      <c r="DJ29" s="253">
        <f>+$D29*[1]CE!DI$7</f>
        <v>0</v>
      </c>
      <c r="DK29" s="253">
        <f>+$D29*[1]CE!DJ$7</f>
        <v>0</v>
      </c>
      <c r="DL29" s="253">
        <f>+$D29*[1]CE!DK$7</f>
        <v>0</v>
      </c>
      <c r="DM29" s="253">
        <f>+$D29*[1]CE!DL$7</f>
        <v>0</v>
      </c>
      <c r="DN29" s="253">
        <f>+$D29*[1]CE!DM$7</f>
        <v>0</v>
      </c>
      <c r="DO29" s="253">
        <f>+$D29*[1]CE!DN$7</f>
        <v>0</v>
      </c>
      <c r="DP29" s="253">
        <f>+$D29*[1]CE!DO$7</f>
        <v>0</v>
      </c>
      <c r="DQ29" s="253">
        <f>+$D29*[1]CE!DP$7</f>
        <v>0</v>
      </c>
      <c r="DR29" s="253">
        <f>+$D29*[1]CE!DQ$7</f>
        <v>0</v>
      </c>
      <c r="DS29" s="253">
        <f>+$D29*[1]CE!DR$7</f>
        <v>0</v>
      </c>
      <c r="DT29" s="253">
        <f>+$D29*[1]CE!DS$7</f>
        <v>0</v>
      </c>
      <c r="DU29" s="253">
        <f>+$D29*[1]CE!DT$7</f>
        <v>0</v>
      </c>
      <c r="DV29" s="253">
        <f>+$D29*[1]CE!DU$7</f>
        <v>0</v>
      </c>
      <c r="DW29" s="253">
        <f>+$D29*[1]CE!DV$7</f>
        <v>0</v>
      </c>
    </row>
    <row r="30" spans="3:127" ht="15.6" thickTop="1" thickBot="1">
      <c r="C30" s="316" t="str">
        <f>+'[1]I_Costi Variabili'!D29</f>
        <v>Costo Variabile 25</v>
      </c>
      <c r="D30" s="294">
        <f>+'[1]I_Costi Variabili'!F29</f>
        <v>0</v>
      </c>
      <c r="E30" s="294">
        <f>+'[1]I_Costi Variabili'!E29</f>
        <v>0.22</v>
      </c>
      <c r="F30" s="335">
        <f>+'[1]I_Costi Variabili'!G29</f>
        <v>60</v>
      </c>
      <c r="H30" s="253">
        <f>+$D30*[1]CE!G$7</f>
        <v>0</v>
      </c>
      <c r="I30" s="253">
        <f>+$D30*[1]CE!H$7</f>
        <v>0</v>
      </c>
      <c r="J30" s="253">
        <f>+$D30*[1]CE!I$7</f>
        <v>0</v>
      </c>
      <c r="K30" s="253">
        <f>+$D30*[1]CE!J$7</f>
        <v>0</v>
      </c>
      <c r="L30" s="253">
        <f>+$D30*[1]CE!K$7</f>
        <v>0</v>
      </c>
      <c r="M30" s="253">
        <f>+$D30*[1]CE!L$7</f>
        <v>0</v>
      </c>
      <c r="N30" s="253">
        <f>+$D30*[1]CE!M$7</f>
        <v>0</v>
      </c>
      <c r="O30" s="253">
        <f>+$D30*[1]CE!N$7</f>
        <v>0</v>
      </c>
      <c r="P30" s="253">
        <f>+$D30*[1]CE!O$7</f>
        <v>0</v>
      </c>
      <c r="Q30" s="253">
        <f>+$D30*[1]CE!P$7</f>
        <v>0</v>
      </c>
      <c r="R30" s="253">
        <f>+$D30*[1]CE!Q$7</f>
        <v>0</v>
      </c>
      <c r="S30" s="253">
        <f>+$D30*[1]CE!R$7</f>
        <v>0</v>
      </c>
      <c r="T30" s="253">
        <f>+$D30*[1]CE!S$7</f>
        <v>0</v>
      </c>
      <c r="U30" s="253">
        <f>+$D30*[1]CE!T$7</f>
        <v>0</v>
      </c>
      <c r="V30" s="253">
        <f>+$D30*[1]CE!U$7</f>
        <v>0</v>
      </c>
      <c r="W30" s="253">
        <f>+$D30*[1]CE!V$7</f>
        <v>0</v>
      </c>
      <c r="X30" s="253">
        <f>+$D30*[1]CE!W$7</f>
        <v>0</v>
      </c>
      <c r="Y30" s="253">
        <f>+$D30*[1]CE!X$7</f>
        <v>0</v>
      </c>
      <c r="Z30" s="253">
        <f>+$D30*[1]CE!Y$7</f>
        <v>0</v>
      </c>
      <c r="AA30" s="253">
        <f>+$D30*[1]CE!Z$7</f>
        <v>0</v>
      </c>
      <c r="AB30" s="253">
        <f>+$D30*[1]CE!AA$7</f>
        <v>0</v>
      </c>
      <c r="AC30" s="253">
        <f>+$D30*[1]CE!AB$7</f>
        <v>0</v>
      </c>
      <c r="AD30" s="253">
        <f>+$D30*[1]CE!AC$7</f>
        <v>0</v>
      </c>
      <c r="AE30" s="253">
        <f>+$D30*[1]CE!AD$7</f>
        <v>0</v>
      </c>
      <c r="AF30" s="253">
        <f>+$D30*[1]CE!AE$7</f>
        <v>0</v>
      </c>
      <c r="AG30" s="253">
        <f>+$D30*[1]CE!AF$7</f>
        <v>0</v>
      </c>
      <c r="AH30" s="253">
        <f>+$D30*[1]CE!AG$7</f>
        <v>0</v>
      </c>
      <c r="AI30" s="253">
        <f>+$D30*[1]CE!AH$7</f>
        <v>0</v>
      </c>
      <c r="AJ30" s="253">
        <f>+$D30*[1]CE!AI$7</f>
        <v>0</v>
      </c>
      <c r="AK30" s="253">
        <f>+$D30*[1]CE!AJ$7</f>
        <v>0</v>
      </c>
      <c r="AL30" s="253">
        <f>+$D30*[1]CE!AK$7</f>
        <v>0</v>
      </c>
      <c r="AM30" s="253">
        <f>+$D30*[1]CE!AL$7</f>
        <v>0</v>
      </c>
      <c r="AN30" s="253">
        <f>+$D30*[1]CE!AM$7</f>
        <v>0</v>
      </c>
      <c r="AO30" s="253">
        <f>+$D30*[1]CE!AN$7</f>
        <v>0</v>
      </c>
      <c r="AP30" s="253">
        <f>+$D30*[1]CE!AO$7</f>
        <v>0</v>
      </c>
      <c r="AQ30" s="253">
        <f>+$D30*[1]CE!AP$7</f>
        <v>0</v>
      </c>
      <c r="AR30" s="253">
        <f>+$D30*[1]CE!AQ$7</f>
        <v>0</v>
      </c>
      <c r="AS30" s="253">
        <f>+$D30*[1]CE!AR$7</f>
        <v>0</v>
      </c>
      <c r="AT30" s="253">
        <f>+$D30*[1]CE!AS$7</f>
        <v>0</v>
      </c>
      <c r="AU30" s="253">
        <f>+$D30*[1]CE!AT$7</f>
        <v>0</v>
      </c>
      <c r="AV30" s="253">
        <f>+$D30*[1]CE!AU$7</f>
        <v>0</v>
      </c>
      <c r="AW30" s="253">
        <f>+$D30*[1]CE!AV$7</f>
        <v>0</v>
      </c>
      <c r="AX30" s="253">
        <f>+$D30*[1]CE!AW$7</f>
        <v>0</v>
      </c>
      <c r="AY30" s="253">
        <f>+$D30*[1]CE!AX$7</f>
        <v>0</v>
      </c>
      <c r="AZ30" s="253">
        <f>+$D30*[1]CE!AY$7</f>
        <v>0</v>
      </c>
      <c r="BA30" s="253">
        <f>+$D30*[1]CE!AZ$7</f>
        <v>0</v>
      </c>
      <c r="BB30" s="253">
        <f>+$D30*[1]CE!BA$7</f>
        <v>0</v>
      </c>
      <c r="BC30" s="253">
        <f>+$D30*[1]CE!BB$7</f>
        <v>0</v>
      </c>
      <c r="BD30" s="253">
        <f>+$D30*[1]CE!BC$7</f>
        <v>0</v>
      </c>
      <c r="BE30" s="253">
        <f>+$D30*[1]CE!BD$7</f>
        <v>0</v>
      </c>
      <c r="BF30" s="253">
        <f>+$D30*[1]CE!BE$7</f>
        <v>0</v>
      </c>
      <c r="BG30" s="253">
        <f>+$D30*[1]CE!BF$7</f>
        <v>0</v>
      </c>
      <c r="BH30" s="253">
        <f>+$D30*[1]CE!BG$7</f>
        <v>0</v>
      </c>
      <c r="BI30" s="253">
        <f>+$D30*[1]CE!BH$7</f>
        <v>0</v>
      </c>
      <c r="BJ30" s="253">
        <f>+$D30*[1]CE!BI$7</f>
        <v>0</v>
      </c>
      <c r="BK30" s="253">
        <f>+$D30*[1]CE!BJ$7</f>
        <v>0</v>
      </c>
      <c r="BL30" s="253">
        <f>+$D30*[1]CE!BK$7</f>
        <v>0</v>
      </c>
      <c r="BM30" s="253">
        <f>+$D30*[1]CE!BL$7</f>
        <v>0</v>
      </c>
      <c r="BN30" s="253">
        <f>+$D30*[1]CE!BM$7</f>
        <v>0</v>
      </c>
      <c r="BO30" s="253">
        <f>+$D30*[1]CE!BN$7</f>
        <v>0</v>
      </c>
      <c r="BP30" s="253">
        <f>+$D30*[1]CE!BO$7</f>
        <v>0</v>
      </c>
      <c r="BQ30" s="253">
        <f>+$D30*[1]CE!BP$7</f>
        <v>0</v>
      </c>
      <c r="BR30" s="253">
        <f>+$D30*[1]CE!BQ$7</f>
        <v>0</v>
      </c>
      <c r="BS30" s="253">
        <f>+$D30*[1]CE!BR$7</f>
        <v>0</v>
      </c>
      <c r="BT30" s="253">
        <f>+$D30*[1]CE!BS$7</f>
        <v>0</v>
      </c>
      <c r="BU30" s="253">
        <f>+$D30*[1]CE!BT$7</f>
        <v>0</v>
      </c>
      <c r="BV30" s="253">
        <f>+$D30*[1]CE!BU$7</f>
        <v>0</v>
      </c>
      <c r="BW30" s="253">
        <f>+$D30*[1]CE!BV$7</f>
        <v>0</v>
      </c>
      <c r="BX30" s="253">
        <f>+$D30*[1]CE!BW$7</f>
        <v>0</v>
      </c>
      <c r="BY30" s="253">
        <f>+$D30*[1]CE!BX$7</f>
        <v>0</v>
      </c>
      <c r="BZ30" s="253">
        <f>+$D30*[1]CE!BY$7</f>
        <v>0</v>
      </c>
      <c r="CA30" s="253">
        <f>+$D30*[1]CE!BZ$7</f>
        <v>0</v>
      </c>
      <c r="CB30" s="253">
        <f>+$D30*[1]CE!CA$7</f>
        <v>0</v>
      </c>
      <c r="CC30" s="253">
        <f>+$D30*[1]CE!CB$7</f>
        <v>0</v>
      </c>
      <c r="CD30" s="253">
        <f>+$D30*[1]CE!CC$7</f>
        <v>0</v>
      </c>
      <c r="CE30" s="253">
        <f>+$D30*[1]CE!CD$7</f>
        <v>0</v>
      </c>
      <c r="CF30" s="253">
        <f>+$D30*[1]CE!CE$7</f>
        <v>0</v>
      </c>
      <c r="CG30" s="253">
        <f>+$D30*[1]CE!CF$7</f>
        <v>0</v>
      </c>
      <c r="CH30" s="253">
        <f>+$D30*[1]CE!CG$7</f>
        <v>0</v>
      </c>
      <c r="CI30" s="253">
        <f>+$D30*[1]CE!CH$7</f>
        <v>0</v>
      </c>
      <c r="CJ30" s="253">
        <f>+$D30*[1]CE!CI$7</f>
        <v>0</v>
      </c>
      <c r="CK30" s="253">
        <f>+$D30*[1]CE!CJ$7</f>
        <v>0</v>
      </c>
      <c r="CL30" s="253">
        <f>+$D30*[1]CE!CK$7</f>
        <v>0</v>
      </c>
      <c r="CM30" s="253">
        <f>+$D30*[1]CE!CL$7</f>
        <v>0</v>
      </c>
      <c r="CN30" s="253">
        <f>+$D30*[1]CE!CM$7</f>
        <v>0</v>
      </c>
      <c r="CO30" s="253">
        <f>+$D30*[1]CE!CN$7</f>
        <v>0</v>
      </c>
      <c r="CP30" s="253">
        <f>+$D30*[1]CE!CO$7</f>
        <v>0</v>
      </c>
      <c r="CQ30" s="253">
        <f>+$D30*[1]CE!CP$7</f>
        <v>0</v>
      </c>
      <c r="CR30" s="253">
        <f>+$D30*[1]CE!CQ$7</f>
        <v>0</v>
      </c>
      <c r="CS30" s="253">
        <f>+$D30*[1]CE!CR$7</f>
        <v>0</v>
      </c>
      <c r="CT30" s="253">
        <f>+$D30*[1]CE!CS$7</f>
        <v>0</v>
      </c>
      <c r="CU30" s="253">
        <f>+$D30*[1]CE!CT$7</f>
        <v>0</v>
      </c>
      <c r="CV30" s="253">
        <f>+$D30*[1]CE!CU$7</f>
        <v>0</v>
      </c>
      <c r="CW30" s="253">
        <f>+$D30*[1]CE!CV$7</f>
        <v>0</v>
      </c>
      <c r="CX30" s="253">
        <f>+$D30*[1]CE!CW$7</f>
        <v>0</v>
      </c>
      <c r="CY30" s="253">
        <f>+$D30*[1]CE!CX$7</f>
        <v>0</v>
      </c>
      <c r="CZ30" s="253">
        <f>+$D30*[1]CE!CY$7</f>
        <v>0</v>
      </c>
      <c r="DA30" s="253">
        <f>+$D30*[1]CE!CZ$7</f>
        <v>0</v>
      </c>
      <c r="DB30" s="253">
        <f>+$D30*[1]CE!DA$7</f>
        <v>0</v>
      </c>
      <c r="DC30" s="253">
        <f>+$D30*[1]CE!DB$7</f>
        <v>0</v>
      </c>
      <c r="DD30" s="253">
        <f>+$D30*[1]CE!DC$7</f>
        <v>0</v>
      </c>
      <c r="DE30" s="253">
        <f>+$D30*[1]CE!DD$7</f>
        <v>0</v>
      </c>
      <c r="DF30" s="253">
        <f>+$D30*[1]CE!DE$7</f>
        <v>0</v>
      </c>
      <c r="DG30" s="253">
        <f>+$D30*[1]CE!DF$7</f>
        <v>0</v>
      </c>
      <c r="DH30" s="253">
        <f>+$D30*[1]CE!DG$7</f>
        <v>0</v>
      </c>
      <c r="DI30" s="253">
        <f>+$D30*[1]CE!DH$7</f>
        <v>0</v>
      </c>
      <c r="DJ30" s="253">
        <f>+$D30*[1]CE!DI$7</f>
        <v>0</v>
      </c>
      <c r="DK30" s="253">
        <f>+$D30*[1]CE!DJ$7</f>
        <v>0</v>
      </c>
      <c r="DL30" s="253">
        <f>+$D30*[1]CE!DK$7</f>
        <v>0</v>
      </c>
      <c r="DM30" s="253">
        <f>+$D30*[1]CE!DL$7</f>
        <v>0</v>
      </c>
      <c r="DN30" s="253">
        <f>+$D30*[1]CE!DM$7</f>
        <v>0</v>
      </c>
      <c r="DO30" s="253">
        <f>+$D30*[1]CE!DN$7</f>
        <v>0</v>
      </c>
      <c r="DP30" s="253">
        <f>+$D30*[1]CE!DO$7</f>
        <v>0</v>
      </c>
      <c r="DQ30" s="253">
        <f>+$D30*[1]CE!DP$7</f>
        <v>0</v>
      </c>
      <c r="DR30" s="253">
        <f>+$D30*[1]CE!DQ$7</f>
        <v>0</v>
      </c>
      <c r="DS30" s="253">
        <f>+$D30*[1]CE!DR$7</f>
        <v>0</v>
      </c>
      <c r="DT30" s="253">
        <f>+$D30*[1]CE!DS$7</f>
        <v>0</v>
      </c>
      <c r="DU30" s="253">
        <f>+$D30*[1]CE!DT$7</f>
        <v>0</v>
      </c>
      <c r="DV30" s="253">
        <f>+$D30*[1]CE!DU$7</f>
        <v>0</v>
      </c>
      <c r="DW30" s="253">
        <f>+$D30*[1]CE!DV$7</f>
        <v>0</v>
      </c>
    </row>
    <row r="31" spans="3:127" ht="15.6" thickTop="1" thickBot="1">
      <c r="C31" s="316" t="str">
        <f>+'[1]I_Costi Variabili'!D30</f>
        <v>Costo Variabile 26</v>
      </c>
      <c r="D31" s="294">
        <f>+'[1]I_Costi Variabili'!F30</f>
        <v>0</v>
      </c>
      <c r="E31" s="294">
        <f>+'[1]I_Costi Variabili'!E30</f>
        <v>0.22</v>
      </c>
      <c r="F31" s="335">
        <f>+'[1]I_Costi Variabili'!G30</f>
        <v>60</v>
      </c>
      <c r="H31" s="253">
        <f>+$D31*[1]CE!G$7</f>
        <v>0</v>
      </c>
      <c r="I31" s="253">
        <f>+$D31*[1]CE!H$7</f>
        <v>0</v>
      </c>
      <c r="J31" s="253">
        <f>+$D31*[1]CE!I$7</f>
        <v>0</v>
      </c>
      <c r="K31" s="253">
        <f>+$D31*[1]CE!J$7</f>
        <v>0</v>
      </c>
      <c r="L31" s="253">
        <f>+$D31*[1]CE!K$7</f>
        <v>0</v>
      </c>
      <c r="M31" s="253">
        <f>+$D31*[1]CE!L$7</f>
        <v>0</v>
      </c>
      <c r="N31" s="253">
        <f>+$D31*[1]CE!M$7</f>
        <v>0</v>
      </c>
      <c r="O31" s="253">
        <f>+$D31*[1]CE!N$7</f>
        <v>0</v>
      </c>
      <c r="P31" s="253">
        <f>+$D31*[1]CE!O$7</f>
        <v>0</v>
      </c>
      <c r="Q31" s="253">
        <f>+$D31*[1]CE!P$7</f>
        <v>0</v>
      </c>
      <c r="R31" s="253">
        <f>+$D31*[1]CE!Q$7</f>
        <v>0</v>
      </c>
      <c r="S31" s="253">
        <f>+$D31*[1]CE!R$7</f>
        <v>0</v>
      </c>
      <c r="T31" s="253">
        <f>+$D31*[1]CE!S$7</f>
        <v>0</v>
      </c>
      <c r="U31" s="253">
        <f>+$D31*[1]CE!T$7</f>
        <v>0</v>
      </c>
      <c r="V31" s="253">
        <f>+$D31*[1]CE!U$7</f>
        <v>0</v>
      </c>
      <c r="W31" s="253">
        <f>+$D31*[1]CE!V$7</f>
        <v>0</v>
      </c>
      <c r="X31" s="253">
        <f>+$D31*[1]CE!W$7</f>
        <v>0</v>
      </c>
      <c r="Y31" s="253">
        <f>+$D31*[1]CE!X$7</f>
        <v>0</v>
      </c>
      <c r="Z31" s="253">
        <f>+$D31*[1]CE!Y$7</f>
        <v>0</v>
      </c>
      <c r="AA31" s="253">
        <f>+$D31*[1]CE!Z$7</f>
        <v>0</v>
      </c>
      <c r="AB31" s="253">
        <f>+$D31*[1]CE!AA$7</f>
        <v>0</v>
      </c>
      <c r="AC31" s="253">
        <f>+$D31*[1]CE!AB$7</f>
        <v>0</v>
      </c>
      <c r="AD31" s="253">
        <f>+$D31*[1]CE!AC$7</f>
        <v>0</v>
      </c>
      <c r="AE31" s="253">
        <f>+$D31*[1]CE!AD$7</f>
        <v>0</v>
      </c>
      <c r="AF31" s="253">
        <f>+$D31*[1]CE!AE$7</f>
        <v>0</v>
      </c>
      <c r="AG31" s="253">
        <f>+$D31*[1]CE!AF$7</f>
        <v>0</v>
      </c>
      <c r="AH31" s="253">
        <f>+$D31*[1]CE!AG$7</f>
        <v>0</v>
      </c>
      <c r="AI31" s="253">
        <f>+$D31*[1]CE!AH$7</f>
        <v>0</v>
      </c>
      <c r="AJ31" s="253">
        <f>+$D31*[1]CE!AI$7</f>
        <v>0</v>
      </c>
      <c r="AK31" s="253">
        <f>+$D31*[1]CE!AJ$7</f>
        <v>0</v>
      </c>
      <c r="AL31" s="253">
        <f>+$D31*[1]CE!AK$7</f>
        <v>0</v>
      </c>
      <c r="AM31" s="253">
        <f>+$D31*[1]CE!AL$7</f>
        <v>0</v>
      </c>
      <c r="AN31" s="253">
        <f>+$D31*[1]CE!AM$7</f>
        <v>0</v>
      </c>
      <c r="AO31" s="253">
        <f>+$D31*[1]CE!AN$7</f>
        <v>0</v>
      </c>
      <c r="AP31" s="253">
        <f>+$D31*[1]CE!AO$7</f>
        <v>0</v>
      </c>
      <c r="AQ31" s="253">
        <f>+$D31*[1]CE!AP$7</f>
        <v>0</v>
      </c>
      <c r="AR31" s="253">
        <f>+$D31*[1]CE!AQ$7</f>
        <v>0</v>
      </c>
      <c r="AS31" s="253">
        <f>+$D31*[1]CE!AR$7</f>
        <v>0</v>
      </c>
      <c r="AT31" s="253">
        <f>+$D31*[1]CE!AS$7</f>
        <v>0</v>
      </c>
      <c r="AU31" s="253">
        <f>+$D31*[1]CE!AT$7</f>
        <v>0</v>
      </c>
      <c r="AV31" s="253">
        <f>+$D31*[1]CE!AU$7</f>
        <v>0</v>
      </c>
      <c r="AW31" s="253">
        <f>+$D31*[1]CE!AV$7</f>
        <v>0</v>
      </c>
      <c r="AX31" s="253">
        <f>+$D31*[1]CE!AW$7</f>
        <v>0</v>
      </c>
      <c r="AY31" s="253">
        <f>+$D31*[1]CE!AX$7</f>
        <v>0</v>
      </c>
      <c r="AZ31" s="253">
        <f>+$D31*[1]CE!AY$7</f>
        <v>0</v>
      </c>
      <c r="BA31" s="253">
        <f>+$D31*[1]CE!AZ$7</f>
        <v>0</v>
      </c>
      <c r="BB31" s="253">
        <f>+$D31*[1]CE!BA$7</f>
        <v>0</v>
      </c>
      <c r="BC31" s="253">
        <f>+$D31*[1]CE!BB$7</f>
        <v>0</v>
      </c>
      <c r="BD31" s="253">
        <f>+$D31*[1]CE!BC$7</f>
        <v>0</v>
      </c>
      <c r="BE31" s="253">
        <f>+$D31*[1]CE!BD$7</f>
        <v>0</v>
      </c>
      <c r="BF31" s="253">
        <f>+$D31*[1]CE!BE$7</f>
        <v>0</v>
      </c>
      <c r="BG31" s="253">
        <f>+$D31*[1]CE!BF$7</f>
        <v>0</v>
      </c>
      <c r="BH31" s="253">
        <f>+$D31*[1]CE!BG$7</f>
        <v>0</v>
      </c>
      <c r="BI31" s="253">
        <f>+$D31*[1]CE!BH$7</f>
        <v>0</v>
      </c>
      <c r="BJ31" s="253">
        <f>+$D31*[1]CE!BI$7</f>
        <v>0</v>
      </c>
      <c r="BK31" s="253">
        <f>+$D31*[1]CE!BJ$7</f>
        <v>0</v>
      </c>
      <c r="BL31" s="253">
        <f>+$D31*[1]CE!BK$7</f>
        <v>0</v>
      </c>
      <c r="BM31" s="253">
        <f>+$D31*[1]CE!BL$7</f>
        <v>0</v>
      </c>
      <c r="BN31" s="253">
        <f>+$D31*[1]CE!BM$7</f>
        <v>0</v>
      </c>
      <c r="BO31" s="253">
        <f>+$D31*[1]CE!BN$7</f>
        <v>0</v>
      </c>
      <c r="BP31" s="253">
        <f>+$D31*[1]CE!BO$7</f>
        <v>0</v>
      </c>
      <c r="BQ31" s="253">
        <f>+$D31*[1]CE!BP$7</f>
        <v>0</v>
      </c>
      <c r="BR31" s="253">
        <f>+$D31*[1]CE!BQ$7</f>
        <v>0</v>
      </c>
      <c r="BS31" s="253">
        <f>+$D31*[1]CE!BR$7</f>
        <v>0</v>
      </c>
      <c r="BT31" s="253">
        <f>+$D31*[1]CE!BS$7</f>
        <v>0</v>
      </c>
      <c r="BU31" s="253">
        <f>+$D31*[1]CE!BT$7</f>
        <v>0</v>
      </c>
      <c r="BV31" s="253">
        <f>+$D31*[1]CE!BU$7</f>
        <v>0</v>
      </c>
      <c r="BW31" s="253">
        <f>+$D31*[1]CE!BV$7</f>
        <v>0</v>
      </c>
      <c r="BX31" s="253">
        <f>+$D31*[1]CE!BW$7</f>
        <v>0</v>
      </c>
      <c r="BY31" s="253">
        <f>+$D31*[1]CE!BX$7</f>
        <v>0</v>
      </c>
      <c r="BZ31" s="253">
        <f>+$D31*[1]CE!BY$7</f>
        <v>0</v>
      </c>
      <c r="CA31" s="253">
        <f>+$D31*[1]CE!BZ$7</f>
        <v>0</v>
      </c>
      <c r="CB31" s="253">
        <f>+$D31*[1]CE!CA$7</f>
        <v>0</v>
      </c>
      <c r="CC31" s="253">
        <f>+$D31*[1]CE!CB$7</f>
        <v>0</v>
      </c>
      <c r="CD31" s="253">
        <f>+$D31*[1]CE!CC$7</f>
        <v>0</v>
      </c>
      <c r="CE31" s="253">
        <f>+$D31*[1]CE!CD$7</f>
        <v>0</v>
      </c>
      <c r="CF31" s="253">
        <f>+$D31*[1]CE!CE$7</f>
        <v>0</v>
      </c>
      <c r="CG31" s="253">
        <f>+$D31*[1]CE!CF$7</f>
        <v>0</v>
      </c>
      <c r="CH31" s="253">
        <f>+$D31*[1]CE!CG$7</f>
        <v>0</v>
      </c>
      <c r="CI31" s="253">
        <f>+$D31*[1]CE!CH$7</f>
        <v>0</v>
      </c>
      <c r="CJ31" s="253">
        <f>+$D31*[1]CE!CI$7</f>
        <v>0</v>
      </c>
      <c r="CK31" s="253">
        <f>+$D31*[1]CE!CJ$7</f>
        <v>0</v>
      </c>
      <c r="CL31" s="253">
        <f>+$D31*[1]CE!CK$7</f>
        <v>0</v>
      </c>
      <c r="CM31" s="253">
        <f>+$D31*[1]CE!CL$7</f>
        <v>0</v>
      </c>
      <c r="CN31" s="253">
        <f>+$D31*[1]CE!CM$7</f>
        <v>0</v>
      </c>
      <c r="CO31" s="253">
        <f>+$D31*[1]CE!CN$7</f>
        <v>0</v>
      </c>
      <c r="CP31" s="253">
        <f>+$D31*[1]CE!CO$7</f>
        <v>0</v>
      </c>
      <c r="CQ31" s="253">
        <f>+$D31*[1]CE!CP$7</f>
        <v>0</v>
      </c>
      <c r="CR31" s="253">
        <f>+$D31*[1]CE!CQ$7</f>
        <v>0</v>
      </c>
      <c r="CS31" s="253">
        <f>+$D31*[1]CE!CR$7</f>
        <v>0</v>
      </c>
      <c r="CT31" s="253">
        <f>+$D31*[1]CE!CS$7</f>
        <v>0</v>
      </c>
      <c r="CU31" s="253">
        <f>+$D31*[1]CE!CT$7</f>
        <v>0</v>
      </c>
      <c r="CV31" s="253">
        <f>+$D31*[1]CE!CU$7</f>
        <v>0</v>
      </c>
      <c r="CW31" s="253">
        <f>+$D31*[1]CE!CV$7</f>
        <v>0</v>
      </c>
      <c r="CX31" s="253">
        <f>+$D31*[1]CE!CW$7</f>
        <v>0</v>
      </c>
      <c r="CY31" s="253">
        <f>+$D31*[1]CE!CX$7</f>
        <v>0</v>
      </c>
      <c r="CZ31" s="253">
        <f>+$D31*[1]CE!CY$7</f>
        <v>0</v>
      </c>
      <c r="DA31" s="253">
        <f>+$D31*[1]CE!CZ$7</f>
        <v>0</v>
      </c>
      <c r="DB31" s="253">
        <f>+$D31*[1]CE!DA$7</f>
        <v>0</v>
      </c>
      <c r="DC31" s="253">
        <f>+$D31*[1]CE!DB$7</f>
        <v>0</v>
      </c>
      <c r="DD31" s="253">
        <f>+$D31*[1]CE!DC$7</f>
        <v>0</v>
      </c>
      <c r="DE31" s="253">
        <f>+$D31*[1]CE!DD$7</f>
        <v>0</v>
      </c>
      <c r="DF31" s="253">
        <f>+$D31*[1]CE!DE$7</f>
        <v>0</v>
      </c>
      <c r="DG31" s="253">
        <f>+$D31*[1]CE!DF$7</f>
        <v>0</v>
      </c>
      <c r="DH31" s="253">
        <f>+$D31*[1]CE!DG$7</f>
        <v>0</v>
      </c>
      <c r="DI31" s="253">
        <f>+$D31*[1]CE!DH$7</f>
        <v>0</v>
      </c>
      <c r="DJ31" s="253">
        <f>+$D31*[1]CE!DI$7</f>
        <v>0</v>
      </c>
      <c r="DK31" s="253">
        <f>+$D31*[1]CE!DJ$7</f>
        <v>0</v>
      </c>
      <c r="DL31" s="253">
        <f>+$D31*[1]CE!DK$7</f>
        <v>0</v>
      </c>
      <c r="DM31" s="253">
        <f>+$D31*[1]CE!DL$7</f>
        <v>0</v>
      </c>
      <c r="DN31" s="253">
        <f>+$D31*[1]CE!DM$7</f>
        <v>0</v>
      </c>
      <c r="DO31" s="253">
        <f>+$D31*[1]CE!DN$7</f>
        <v>0</v>
      </c>
      <c r="DP31" s="253">
        <f>+$D31*[1]CE!DO$7</f>
        <v>0</v>
      </c>
      <c r="DQ31" s="253">
        <f>+$D31*[1]CE!DP$7</f>
        <v>0</v>
      </c>
      <c r="DR31" s="253">
        <f>+$D31*[1]CE!DQ$7</f>
        <v>0</v>
      </c>
      <c r="DS31" s="253">
        <f>+$D31*[1]CE!DR$7</f>
        <v>0</v>
      </c>
      <c r="DT31" s="253">
        <f>+$D31*[1]CE!DS$7</f>
        <v>0</v>
      </c>
      <c r="DU31" s="253">
        <f>+$D31*[1]CE!DT$7</f>
        <v>0</v>
      </c>
      <c r="DV31" s="253">
        <f>+$D31*[1]CE!DU$7</f>
        <v>0</v>
      </c>
      <c r="DW31" s="253">
        <f>+$D31*[1]CE!DV$7</f>
        <v>0</v>
      </c>
    </row>
    <row r="32" spans="3:127" ht="15.6" thickTop="1" thickBot="1">
      <c r="C32" s="316" t="str">
        <f>+'[1]I_Costi Variabili'!D31</f>
        <v>Costo Variabile 27</v>
      </c>
      <c r="D32" s="294">
        <f>+'[1]I_Costi Variabili'!F31</f>
        <v>0</v>
      </c>
      <c r="E32" s="294">
        <f>+'[1]I_Costi Variabili'!E31</f>
        <v>0.22</v>
      </c>
      <c r="F32" s="335">
        <f>+'[1]I_Costi Variabili'!G31</f>
        <v>60</v>
      </c>
      <c r="H32" s="253">
        <f>+$D32*[1]CE!G$7</f>
        <v>0</v>
      </c>
      <c r="I32" s="253">
        <f>+$D32*[1]CE!H$7</f>
        <v>0</v>
      </c>
      <c r="J32" s="253">
        <f>+$D32*[1]CE!I$7</f>
        <v>0</v>
      </c>
      <c r="K32" s="253">
        <f>+$D32*[1]CE!J$7</f>
        <v>0</v>
      </c>
      <c r="L32" s="253">
        <f>+$D32*[1]CE!K$7</f>
        <v>0</v>
      </c>
      <c r="M32" s="253">
        <f>+$D32*[1]CE!L$7</f>
        <v>0</v>
      </c>
      <c r="N32" s="253">
        <f>+$D32*[1]CE!M$7</f>
        <v>0</v>
      </c>
      <c r="O32" s="253">
        <f>+$D32*[1]CE!N$7</f>
        <v>0</v>
      </c>
      <c r="P32" s="253">
        <f>+$D32*[1]CE!O$7</f>
        <v>0</v>
      </c>
      <c r="Q32" s="253">
        <f>+$D32*[1]CE!P$7</f>
        <v>0</v>
      </c>
      <c r="R32" s="253">
        <f>+$D32*[1]CE!Q$7</f>
        <v>0</v>
      </c>
      <c r="S32" s="253">
        <f>+$D32*[1]CE!R$7</f>
        <v>0</v>
      </c>
      <c r="T32" s="253">
        <f>+$D32*[1]CE!S$7</f>
        <v>0</v>
      </c>
      <c r="U32" s="253">
        <f>+$D32*[1]CE!T$7</f>
        <v>0</v>
      </c>
      <c r="V32" s="253">
        <f>+$D32*[1]CE!U$7</f>
        <v>0</v>
      </c>
      <c r="W32" s="253">
        <f>+$D32*[1]CE!V$7</f>
        <v>0</v>
      </c>
      <c r="X32" s="253">
        <f>+$D32*[1]CE!W$7</f>
        <v>0</v>
      </c>
      <c r="Y32" s="253">
        <f>+$D32*[1]CE!X$7</f>
        <v>0</v>
      </c>
      <c r="Z32" s="253">
        <f>+$D32*[1]CE!Y$7</f>
        <v>0</v>
      </c>
      <c r="AA32" s="253">
        <f>+$D32*[1]CE!Z$7</f>
        <v>0</v>
      </c>
      <c r="AB32" s="253">
        <f>+$D32*[1]CE!AA$7</f>
        <v>0</v>
      </c>
      <c r="AC32" s="253">
        <f>+$D32*[1]CE!AB$7</f>
        <v>0</v>
      </c>
      <c r="AD32" s="253">
        <f>+$D32*[1]CE!AC$7</f>
        <v>0</v>
      </c>
      <c r="AE32" s="253">
        <f>+$D32*[1]CE!AD$7</f>
        <v>0</v>
      </c>
      <c r="AF32" s="253">
        <f>+$D32*[1]CE!AE$7</f>
        <v>0</v>
      </c>
      <c r="AG32" s="253">
        <f>+$D32*[1]CE!AF$7</f>
        <v>0</v>
      </c>
      <c r="AH32" s="253">
        <f>+$D32*[1]CE!AG$7</f>
        <v>0</v>
      </c>
      <c r="AI32" s="253">
        <f>+$D32*[1]CE!AH$7</f>
        <v>0</v>
      </c>
      <c r="AJ32" s="253">
        <f>+$D32*[1]CE!AI$7</f>
        <v>0</v>
      </c>
      <c r="AK32" s="253">
        <f>+$D32*[1]CE!AJ$7</f>
        <v>0</v>
      </c>
      <c r="AL32" s="253">
        <f>+$D32*[1]CE!AK$7</f>
        <v>0</v>
      </c>
      <c r="AM32" s="253">
        <f>+$D32*[1]CE!AL$7</f>
        <v>0</v>
      </c>
      <c r="AN32" s="253">
        <f>+$D32*[1]CE!AM$7</f>
        <v>0</v>
      </c>
      <c r="AO32" s="253">
        <f>+$D32*[1]CE!AN$7</f>
        <v>0</v>
      </c>
      <c r="AP32" s="253">
        <f>+$D32*[1]CE!AO$7</f>
        <v>0</v>
      </c>
      <c r="AQ32" s="253">
        <f>+$D32*[1]CE!AP$7</f>
        <v>0</v>
      </c>
      <c r="AR32" s="253">
        <f>+$D32*[1]CE!AQ$7</f>
        <v>0</v>
      </c>
      <c r="AS32" s="253">
        <f>+$D32*[1]CE!AR$7</f>
        <v>0</v>
      </c>
      <c r="AT32" s="253">
        <f>+$D32*[1]CE!AS$7</f>
        <v>0</v>
      </c>
      <c r="AU32" s="253">
        <f>+$D32*[1]CE!AT$7</f>
        <v>0</v>
      </c>
      <c r="AV32" s="253">
        <f>+$D32*[1]CE!AU$7</f>
        <v>0</v>
      </c>
      <c r="AW32" s="253">
        <f>+$D32*[1]CE!AV$7</f>
        <v>0</v>
      </c>
      <c r="AX32" s="253">
        <f>+$D32*[1]CE!AW$7</f>
        <v>0</v>
      </c>
      <c r="AY32" s="253">
        <f>+$D32*[1]CE!AX$7</f>
        <v>0</v>
      </c>
      <c r="AZ32" s="253">
        <f>+$D32*[1]CE!AY$7</f>
        <v>0</v>
      </c>
      <c r="BA32" s="253">
        <f>+$D32*[1]CE!AZ$7</f>
        <v>0</v>
      </c>
      <c r="BB32" s="253">
        <f>+$D32*[1]CE!BA$7</f>
        <v>0</v>
      </c>
      <c r="BC32" s="253">
        <f>+$D32*[1]CE!BB$7</f>
        <v>0</v>
      </c>
      <c r="BD32" s="253">
        <f>+$D32*[1]CE!BC$7</f>
        <v>0</v>
      </c>
      <c r="BE32" s="253">
        <f>+$D32*[1]CE!BD$7</f>
        <v>0</v>
      </c>
      <c r="BF32" s="253">
        <f>+$D32*[1]CE!BE$7</f>
        <v>0</v>
      </c>
      <c r="BG32" s="253">
        <f>+$D32*[1]CE!BF$7</f>
        <v>0</v>
      </c>
      <c r="BH32" s="253">
        <f>+$D32*[1]CE!BG$7</f>
        <v>0</v>
      </c>
      <c r="BI32" s="253">
        <f>+$D32*[1]CE!BH$7</f>
        <v>0</v>
      </c>
      <c r="BJ32" s="253">
        <f>+$D32*[1]CE!BI$7</f>
        <v>0</v>
      </c>
      <c r="BK32" s="253">
        <f>+$D32*[1]CE!BJ$7</f>
        <v>0</v>
      </c>
      <c r="BL32" s="253">
        <f>+$D32*[1]CE!BK$7</f>
        <v>0</v>
      </c>
      <c r="BM32" s="253">
        <f>+$D32*[1]CE!BL$7</f>
        <v>0</v>
      </c>
      <c r="BN32" s="253">
        <f>+$D32*[1]CE!BM$7</f>
        <v>0</v>
      </c>
      <c r="BO32" s="253">
        <f>+$D32*[1]CE!BN$7</f>
        <v>0</v>
      </c>
      <c r="BP32" s="253">
        <f>+$D32*[1]CE!BO$7</f>
        <v>0</v>
      </c>
      <c r="BQ32" s="253">
        <f>+$D32*[1]CE!BP$7</f>
        <v>0</v>
      </c>
      <c r="BR32" s="253">
        <f>+$D32*[1]CE!BQ$7</f>
        <v>0</v>
      </c>
      <c r="BS32" s="253">
        <f>+$D32*[1]CE!BR$7</f>
        <v>0</v>
      </c>
      <c r="BT32" s="253">
        <f>+$D32*[1]CE!BS$7</f>
        <v>0</v>
      </c>
      <c r="BU32" s="253">
        <f>+$D32*[1]CE!BT$7</f>
        <v>0</v>
      </c>
      <c r="BV32" s="253">
        <f>+$D32*[1]CE!BU$7</f>
        <v>0</v>
      </c>
      <c r="BW32" s="253">
        <f>+$D32*[1]CE!BV$7</f>
        <v>0</v>
      </c>
      <c r="BX32" s="253">
        <f>+$D32*[1]CE!BW$7</f>
        <v>0</v>
      </c>
      <c r="BY32" s="253">
        <f>+$D32*[1]CE!BX$7</f>
        <v>0</v>
      </c>
      <c r="BZ32" s="253">
        <f>+$D32*[1]CE!BY$7</f>
        <v>0</v>
      </c>
      <c r="CA32" s="253">
        <f>+$D32*[1]CE!BZ$7</f>
        <v>0</v>
      </c>
      <c r="CB32" s="253">
        <f>+$D32*[1]CE!CA$7</f>
        <v>0</v>
      </c>
      <c r="CC32" s="253">
        <f>+$D32*[1]CE!CB$7</f>
        <v>0</v>
      </c>
      <c r="CD32" s="253">
        <f>+$D32*[1]CE!CC$7</f>
        <v>0</v>
      </c>
      <c r="CE32" s="253">
        <f>+$D32*[1]CE!CD$7</f>
        <v>0</v>
      </c>
      <c r="CF32" s="253">
        <f>+$D32*[1]CE!CE$7</f>
        <v>0</v>
      </c>
      <c r="CG32" s="253">
        <f>+$D32*[1]CE!CF$7</f>
        <v>0</v>
      </c>
      <c r="CH32" s="253">
        <f>+$D32*[1]CE!CG$7</f>
        <v>0</v>
      </c>
      <c r="CI32" s="253">
        <f>+$D32*[1]CE!CH$7</f>
        <v>0</v>
      </c>
      <c r="CJ32" s="253">
        <f>+$D32*[1]CE!CI$7</f>
        <v>0</v>
      </c>
      <c r="CK32" s="253">
        <f>+$D32*[1]CE!CJ$7</f>
        <v>0</v>
      </c>
      <c r="CL32" s="253">
        <f>+$D32*[1]CE!CK$7</f>
        <v>0</v>
      </c>
      <c r="CM32" s="253">
        <f>+$D32*[1]CE!CL$7</f>
        <v>0</v>
      </c>
      <c r="CN32" s="253">
        <f>+$D32*[1]CE!CM$7</f>
        <v>0</v>
      </c>
      <c r="CO32" s="253">
        <f>+$D32*[1]CE!CN$7</f>
        <v>0</v>
      </c>
      <c r="CP32" s="253">
        <f>+$D32*[1]CE!CO$7</f>
        <v>0</v>
      </c>
      <c r="CQ32" s="253">
        <f>+$D32*[1]CE!CP$7</f>
        <v>0</v>
      </c>
      <c r="CR32" s="253">
        <f>+$D32*[1]CE!CQ$7</f>
        <v>0</v>
      </c>
      <c r="CS32" s="253">
        <f>+$D32*[1]CE!CR$7</f>
        <v>0</v>
      </c>
      <c r="CT32" s="253">
        <f>+$D32*[1]CE!CS$7</f>
        <v>0</v>
      </c>
      <c r="CU32" s="253">
        <f>+$D32*[1]CE!CT$7</f>
        <v>0</v>
      </c>
      <c r="CV32" s="253">
        <f>+$D32*[1]CE!CU$7</f>
        <v>0</v>
      </c>
      <c r="CW32" s="253">
        <f>+$D32*[1]CE!CV$7</f>
        <v>0</v>
      </c>
      <c r="CX32" s="253">
        <f>+$D32*[1]CE!CW$7</f>
        <v>0</v>
      </c>
      <c r="CY32" s="253">
        <f>+$D32*[1]CE!CX$7</f>
        <v>0</v>
      </c>
      <c r="CZ32" s="253">
        <f>+$D32*[1]CE!CY$7</f>
        <v>0</v>
      </c>
      <c r="DA32" s="253">
        <f>+$D32*[1]CE!CZ$7</f>
        <v>0</v>
      </c>
      <c r="DB32" s="253">
        <f>+$D32*[1]CE!DA$7</f>
        <v>0</v>
      </c>
      <c r="DC32" s="253">
        <f>+$D32*[1]CE!DB$7</f>
        <v>0</v>
      </c>
      <c r="DD32" s="253">
        <f>+$D32*[1]CE!DC$7</f>
        <v>0</v>
      </c>
      <c r="DE32" s="253">
        <f>+$D32*[1]CE!DD$7</f>
        <v>0</v>
      </c>
      <c r="DF32" s="253">
        <f>+$D32*[1]CE!DE$7</f>
        <v>0</v>
      </c>
      <c r="DG32" s="253">
        <f>+$D32*[1]CE!DF$7</f>
        <v>0</v>
      </c>
      <c r="DH32" s="253">
        <f>+$D32*[1]CE!DG$7</f>
        <v>0</v>
      </c>
      <c r="DI32" s="253">
        <f>+$D32*[1]CE!DH$7</f>
        <v>0</v>
      </c>
      <c r="DJ32" s="253">
        <f>+$D32*[1]CE!DI$7</f>
        <v>0</v>
      </c>
      <c r="DK32" s="253">
        <f>+$D32*[1]CE!DJ$7</f>
        <v>0</v>
      </c>
      <c r="DL32" s="253">
        <f>+$D32*[1]CE!DK$7</f>
        <v>0</v>
      </c>
      <c r="DM32" s="253">
        <f>+$D32*[1]CE!DL$7</f>
        <v>0</v>
      </c>
      <c r="DN32" s="253">
        <f>+$D32*[1]CE!DM$7</f>
        <v>0</v>
      </c>
      <c r="DO32" s="253">
        <f>+$D32*[1]CE!DN$7</f>
        <v>0</v>
      </c>
      <c r="DP32" s="253">
        <f>+$D32*[1]CE!DO$7</f>
        <v>0</v>
      </c>
      <c r="DQ32" s="253">
        <f>+$D32*[1]CE!DP$7</f>
        <v>0</v>
      </c>
      <c r="DR32" s="253">
        <f>+$D32*[1]CE!DQ$7</f>
        <v>0</v>
      </c>
      <c r="DS32" s="253">
        <f>+$D32*[1]CE!DR$7</f>
        <v>0</v>
      </c>
      <c r="DT32" s="253">
        <f>+$D32*[1]CE!DS$7</f>
        <v>0</v>
      </c>
      <c r="DU32" s="253">
        <f>+$D32*[1]CE!DT$7</f>
        <v>0</v>
      </c>
      <c r="DV32" s="253">
        <f>+$D32*[1]CE!DU$7</f>
        <v>0</v>
      </c>
      <c r="DW32" s="253">
        <f>+$D32*[1]CE!DV$7</f>
        <v>0</v>
      </c>
    </row>
    <row r="33" spans="3:127" ht="15.6" thickTop="1" thickBot="1">
      <c r="C33" s="316" t="str">
        <f>+'[1]I_Costi Variabili'!D32</f>
        <v>Costo Variabile 28</v>
      </c>
      <c r="D33" s="294">
        <f>+'[1]I_Costi Variabili'!F32</f>
        <v>0</v>
      </c>
      <c r="E33" s="294">
        <f>+'[1]I_Costi Variabili'!E32</f>
        <v>0.22</v>
      </c>
      <c r="F33" s="335">
        <f>+'[1]I_Costi Variabili'!G32</f>
        <v>60</v>
      </c>
      <c r="H33" s="253">
        <f>+$D33*[1]CE!G$7</f>
        <v>0</v>
      </c>
      <c r="I33" s="253">
        <f>+$D33*[1]CE!H$7</f>
        <v>0</v>
      </c>
      <c r="J33" s="253">
        <f>+$D33*[1]CE!I$7</f>
        <v>0</v>
      </c>
      <c r="K33" s="253">
        <f>+$D33*[1]CE!J$7</f>
        <v>0</v>
      </c>
      <c r="L33" s="253">
        <f>+$D33*[1]CE!K$7</f>
        <v>0</v>
      </c>
      <c r="M33" s="253">
        <f>+$D33*[1]CE!L$7</f>
        <v>0</v>
      </c>
      <c r="N33" s="253">
        <f>+$D33*[1]CE!M$7</f>
        <v>0</v>
      </c>
      <c r="O33" s="253">
        <f>+$D33*[1]CE!N$7</f>
        <v>0</v>
      </c>
      <c r="P33" s="253">
        <f>+$D33*[1]CE!O$7</f>
        <v>0</v>
      </c>
      <c r="Q33" s="253">
        <f>+$D33*[1]CE!P$7</f>
        <v>0</v>
      </c>
      <c r="R33" s="253">
        <f>+$D33*[1]CE!Q$7</f>
        <v>0</v>
      </c>
      <c r="S33" s="253">
        <f>+$D33*[1]CE!R$7</f>
        <v>0</v>
      </c>
      <c r="T33" s="253">
        <f>+$D33*[1]CE!S$7</f>
        <v>0</v>
      </c>
      <c r="U33" s="253">
        <f>+$D33*[1]CE!T$7</f>
        <v>0</v>
      </c>
      <c r="V33" s="253">
        <f>+$D33*[1]CE!U$7</f>
        <v>0</v>
      </c>
      <c r="W33" s="253">
        <f>+$D33*[1]CE!V$7</f>
        <v>0</v>
      </c>
      <c r="X33" s="253">
        <f>+$D33*[1]CE!W$7</f>
        <v>0</v>
      </c>
      <c r="Y33" s="253">
        <f>+$D33*[1]CE!X$7</f>
        <v>0</v>
      </c>
      <c r="Z33" s="253">
        <f>+$D33*[1]CE!Y$7</f>
        <v>0</v>
      </c>
      <c r="AA33" s="253">
        <f>+$D33*[1]CE!Z$7</f>
        <v>0</v>
      </c>
      <c r="AB33" s="253">
        <f>+$D33*[1]CE!AA$7</f>
        <v>0</v>
      </c>
      <c r="AC33" s="253">
        <f>+$D33*[1]CE!AB$7</f>
        <v>0</v>
      </c>
      <c r="AD33" s="253">
        <f>+$D33*[1]CE!AC$7</f>
        <v>0</v>
      </c>
      <c r="AE33" s="253">
        <f>+$D33*[1]CE!AD$7</f>
        <v>0</v>
      </c>
      <c r="AF33" s="253">
        <f>+$D33*[1]CE!AE$7</f>
        <v>0</v>
      </c>
      <c r="AG33" s="253">
        <f>+$D33*[1]CE!AF$7</f>
        <v>0</v>
      </c>
      <c r="AH33" s="253">
        <f>+$D33*[1]CE!AG$7</f>
        <v>0</v>
      </c>
      <c r="AI33" s="253">
        <f>+$D33*[1]CE!AH$7</f>
        <v>0</v>
      </c>
      <c r="AJ33" s="253">
        <f>+$D33*[1]CE!AI$7</f>
        <v>0</v>
      </c>
      <c r="AK33" s="253">
        <f>+$D33*[1]CE!AJ$7</f>
        <v>0</v>
      </c>
      <c r="AL33" s="253">
        <f>+$D33*[1]CE!AK$7</f>
        <v>0</v>
      </c>
      <c r="AM33" s="253">
        <f>+$D33*[1]CE!AL$7</f>
        <v>0</v>
      </c>
      <c r="AN33" s="253">
        <f>+$D33*[1]CE!AM$7</f>
        <v>0</v>
      </c>
      <c r="AO33" s="253">
        <f>+$D33*[1]CE!AN$7</f>
        <v>0</v>
      </c>
      <c r="AP33" s="253">
        <f>+$D33*[1]CE!AO$7</f>
        <v>0</v>
      </c>
      <c r="AQ33" s="253">
        <f>+$D33*[1]CE!AP$7</f>
        <v>0</v>
      </c>
      <c r="AR33" s="253">
        <f>+$D33*[1]CE!AQ$7</f>
        <v>0</v>
      </c>
      <c r="AS33" s="253">
        <f>+$D33*[1]CE!AR$7</f>
        <v>0</v>
      </c>
      <c r="AT33" s="253">
        <f>+$D33*[1]CE!AS$7</f>
        <v>0</v>
      </c>
      <c r="AU33" s="253">
        <f>+$D33*[1]CE!AT$7</f>
        <v>0</v>
      </c>
      <c r="AV33" s="253">
        <f>+$D33*[1]CE!AU$7</f>
        <v>0</v>
      </c>
      <c r="AW33" s="253">
        <f>+$D33*[1]CE!AV$7</f>
        <v>0</v>
      </c>
      <c r="AX33" s="253">
        <f>+$D33*[1]CE!AW$7</f>
        <v>0</v>
      </c>
      <c r="AY33" s="253">
        <f>+$D33*[1]CE!AX$7</f>
        <v>0</v>
      </c>
      <c r="AZ33" s="253">
        <f>+$D33*[1]CE!AY$7</f>
        <v>0</v>
      </c>
      <c r="BA33" s="253">
        <f>+$D33*[1]CE!AZ$7</f>
        <v>0</v>
      </c>
      <c r="BB33" s="253">
        <f>+$D33*[1]CE!BA$7</f>
        <v>0</v>
      </c>
      <c r="BC33" s="253">
        <f>+$D33*[1]CE!BB$7</f>
        <v>0</v>
      </c>
      <c r="BD33" s="253">
        <f>+$D33*[1]CE!BC$7</f>
        <v>0</v>
      </c>
      <c r="BE33" s="253">
        <f>+$D33*[1]CE!BD$7</f>
        <v>0</v>
      </c>
      <c r="BF33" s="253">
        <f>+$D33*[1]CE!BE$7</f>
        <v>0</v>
      </c>
      <c r="BG33" s="253">
        <f>+$D33*[1]CE!BF$7</f>
        <v>0</v>
      </c>
      <c r="BH33" s="253">
        <f>+$D33*[1]CE!BG$7</f>
        <v>0</v>
      </c>
      <c r="BI33" s="253">
        <f>+$D33*[1]CE!BH$7</f>
        <v>0</v>
      </c>
      <c r="BJ33" s="253">
        <f>+$D33*[1]CE!BI$7</f>
        <v>0</v>
      </c>
      <c r="BK33" s="253">
        <f>+$D33*[1]CE!BJ$7</f>
        <v>0</v>
      </c>
      <c r="BL33" s="253">
        <f>+$D33*[1]CE!BK$7</f>
        <v>0</v>
      </c>
      <c r="BM33" s="253">
        <f>+$D33*[1]CE!BL$7</f>
        <v>0</v>
      </c>
      <c r="BN33" s="253">
        <f>+$D33*[1]CE!BM$7</f>
        <v>0</v>
      </c>
      <c r="BO33" s="253">
        <f>+$D33*[1]CE!BN$7</f>
        <v>0</v>
      </c>
      <c r="BP33" s="253">
        <f>+$D33*[1]CE!BO$7</f>
        <v>0</v>
      </c>
      <c r="BQ33" s="253">
        <f>+$D33*[1]CE!BP$7</f>
        <v>0</v>
      </c>
      <c r="BR33" s="253">
        <f>+$D33*[1]CE!BQ$7</f>
        <v>0</v>
      </c>
      <c r="BS33" s="253">
        <f>+$D33*[1]CE!BR$7</f>
        <v>0</v>
      </c>
      <c r="BT33" s="253">
        <f>+$D33*[1]CE!BS$7</f>
        <v>0</v>
      </c>
      <c r="BU33" s="253">
        <f>+$D33*[1]CE!BT$7</f>
        <v>0</v>
      </c>
      <c r="BV33" s="253">
        <f>+$D33*[1]CE!BU$7</f>
        <v>0</v>
      </c>
      <c r="BW33" s="253">
        <f>+$D33*[1]CE!BV$7</f>
        <v>0</v>
      </c>
      <c r="BX33" s="253">
        <f>+$D33*[1]CE!BW$7</f>
        <v>0</v>
      </c>
      <c r="BY33" s="253">
        <f>+$D33*[1]CE!BX$7</f>
        <v>0</v>
      </c>
      <c r="BZ33" s="253">
        <f>+$D33*[1]CE!BY$7</f>
        <v>0</v>
      </c>
      <c r="CA33" s="253">
        <f>+$D33*[1]CE!BZ$7</f>
        <v>0</v>
      </c>
      <c r="CB33" s="253">
        <f>+$D33*[1]CE!CA$7</f>
        <v>0</v>
      </c>
      <c r="CC33" s="253">
        <f>+$D33*[1]CE!CB$7</f>
        <v>0</v>
      </c>
      <c r="CD33" s="253">
        <f>+$D33*[1]CE!CC$7</f>
        <v>0</v>
      </c>
      <c r="CE33" s="253">
        <f>+$D33*[1]CE!CD$7</f>
        <v>0</v>
      </c>
      <c r="CF33" s="253">
        <f>+$D33*[1]CE!CE$7</f>
        <v>0</v>
      </c>
      <c r="CG33" s="253">
        <f>+$D33*[1]CE!CF$7</f>
        <v>0</v>
      </c>
      <c r="CH33" s="253">
        <f>+$D33*[1]CE!CG$7</f>
        <v>0</v>
      </c>
      <c r="CI33" s="253">
        <f>+$D33*[1]CE!CH$7</f>
        <v>0</v>
      </c>
      <c r="CJ33" s="253">
        <f>+$D33*[1]CE!CI$7</f>
        <v>0</v>
      </c>
      <c r="CK33" s="253">
        <f>+$D33*[1]CE!CJ$7</f>
        <v>0</v>
      </c>
      <c r="CL33" s="253">
        <f>+$D33*[1]CE!CK$7</f>
        <v>0</v>
      </c>
      <c r="CM33" s="253">
        <f>+$D33*[1]CE!CL$7</f>
        <v>0</v>
      </c>
      <c r="CN33" s="253">
        <f>+$D33*[1]CE!CM$7</f>
        <v>0</v>
      </c>
      <c r="CO33" s="253">
        <f>+$D33*[1]CE!CN$7</f>
        <v>0</v>
      </c>
      <c r="CP33" s="253">
        <f>+$D33*[1]CE!CO$7</f>
        <v>0</v>
      </c>
      <c r="CQ33" s="253">
        <f>+$D33*[1]CE!CP$7</f>
        <v>0</v>
      </c>
      <c r="CR33" s="253">
        <f>+$D33*[1]CE!CQ$7</f>
        <v>0</v>
      </c>
      <c r="CS33" s="253">
        <f>+$D33*[1]CE!CR$7</f>
        <v>0</v>
      </c>
      <c r="CT33" s="253">
        <f>+$D33*[1]CE!CS$7</f>
        <v>0</v>
      </c>
      <c r="CU33" s="253">
        <f>+$D33*[1]CE!CT$7</f>
        <v>0</v>
      </c>
      <c r="CV33" s="253">
        <f>+$D33*[1]CE!CU$7</f>
        <v>0</v>
      </c>
      <c r="CW33" s="253">
        <f>+$D33*[1]CE!CV$7</f>
        <v>0</v>
      </c>
      <c r="CX33" s="253">
        <f>+$D33*[1]CE!CW$7</f>
        <v>0</v>
      </c>
      <c r="CY33" s="253">
        <f>+$D33*[1]CE!CX$7</f>
        <v>0</v>
      </c>
      <c r="CZ33" s="253">
        <f>+$D33*[1]CE!CY$7</f>
        <v>0</v>
      </c>
      <c r="DA33" s="253">
        <f>+$D33*[1]CE!CZ$7</f>
        <v>0</v>
      </c>
      <c r="DB33" s="253">
        <f>+$D33*[1]CE!DA$7</f>
        <v>0</v>
      </c>
      <c r="DC33" s="253">
        <f>+$D33*[1]CE!DB$7</f>
        <v>0</v>
      </c>
      <c r="DD33" s="253">
        <f>+$D33*[1]CE!DC$7</f>
        <v>0</v>
      </c>
      <c r="DE33" s="253">
        <f>+$D33*[1]CE!DD$7</f>
        <v>0</v>
      </c>
      <c r="DF33" s="253">
        <f>+$D33*[1]CE!DE$7</f>
        <v>0</v>
      </c>
      <c r="DG33" s="253">
        <f>+$D33*[1]CE!DF$7</f>
        <v>0</v>
      </c>
      <c r="DH33" s="253">
        <f>+$D33*[1]CE!DG$7</f>
        <v>0</v>
      </c>
      <c r="DI33" s="253">
        <f>+$D33*[1]CE!DH$7</f>
        <v>0</v>
      </c>
      <c r="DJ33" s="253">
        <f>+$D33*[1]CE!DI$7</f>
        <v>0</v>
      </c>
      <c r="DK33" s="253">
        <f>+$D33*[1]CE!DJ$7</f>
        <v>0</v>
      </c>
      <c r="DL33" s="253">
        <f>+$D33*[1]CE!DK$7</f>
        <v>0</v>
      </c>
      <c r="DM33" s="253">
        <f>+$D33*[1]CE!DL$7</f>
        <v>0</v>
      </c>
      <c r="DN33" s="253">
        <f>+$D33*[1]CE!DM$7</f>
        <v>0</v>
      </c>
      <c r="DO33" s="253">
        <f>+$D33*[1]CE!DN$7</f>
        <v>0</v>
      </c>
      <c r="DP33" s="253">
        <f>+$D33*[1]CE!DO$7</f>
        <v>0</v>
      </c>
      <c r="DQ33" s="253">
        <f>+$D33*[1]CE!DP$7</f>
        <v>0</v>
      </c>
      <c r="DR33" s="253">
        <f>+$D33*[1]CE!DQ$7</f>
        <v>0</v>
      </c>
      <c r="DS33" s="253">
        <f>+$D33*[1]CE!DR$7</f>
        <v>0</v>
      </c>
      <c r="DT33" s="253">
        <f>+$D33*[1]CE!DS$7</f>
        <v>0</v>
      </c>
      <c r="DU33" s="253">
        <f>+$D33*[1]CE!DT$7</f>
        <v>0</v>
      </c>
      <c r="DV33" s="253">
        <f>+$D33*[1]CE!DU$7</f>
        <v>0</v>
      </c>
      <c r="DW33" s="253">
        <f>+$D33*[1]CE!DV$7</f>
        <v>0</v>
      </c>
    </row>
    <row r="34" spans="3:127" ht="15.6" thickTop="1" thickBot="1">
      <c r="C34" s="316" t="str">
        <f>+'[1]I_Costi Variabili'!D33</f>
        <v>Costo Variabile 29</v>
      </c>
      <c r="D34" s="294">
        <f>+'[1]I_Costi Variabili'!F33</f>
        <v>0</v>
      </c>
      <c r="E34" s="294">
        <f>+'[1]I_Costi Variabili'!E33</f>
        <v>0.22</v>
      </c>
      <c r="F34" s="335">
        <f>+'[1]I_Costi Variabili'!G33</f>
        <v>60</v>
      </c>
      <c r="H34" s="253">
        <f>+$D34*[1]CE!G$7</f>
        <v>0</v>
      </c>
      <c r="I34" s="253">
        <f>+$D34*[1]CE!H$7</f>
        <v>0</v>
      </c>
      <c r="J34" s="253">
        <f>+$D34*[1]CE!I$7</f>
        <v>0</v>
      </c>
      <c r="K34" s="253">
        <f>+$D34*[1]CE!J$7</f>
        <v>0</v>
      </c>
      <c r="L34" s="253">
        <f>+$D34*[1]CE!K$7</f>
        <v>0</v>
      </c>
      <c r="M34" s="253">
        <f>+$D34*[1]CE!L$7</f>
        <v>0</v>
      </c>
      <c r="N34" s="253">
        <f>+$D34*[1]CE!M$7</f>
        <v>0</v>
      </c>
      <c r="O34" s="253">
        <f>+$D34*[1]CE!N$7</f>
        <v>0</v>
      </c>
      <c r="P34" s="253">
        <f>+$D34*[1]CE!O$7</f>
        <v>0</v>
      </c>
      <c r="Q34" s="253">
        <f>+$D34*[1]CE!P$7</f>
        <v>0</v>
      </c>
      <c r="R34" s="253">
        <f>+$D34*[1]CE!Q$7</f>
        <v>0</v>
      </c>
      <c r="S34" s="253">
        <f>+$D34*[1]CE!R$7</f>
        <v>0</v>
      </c>
      <c r="T34" s="253">
        <f>+$D34*[1]CE!S$7</f>
        <v>0</v>
      </c>
      <c r="U34" s="253">
        <f>+$D34*[1]CE!T$7</f>
        <v>0</v>
      </c>
      <c r="V34" s="253">
        <f>+$D34*[1]CE!U$7</f>
        <v>0</v>
      </c>
      <c r="W34" s="253">
        <f>+$D34*[1]CE!V$7</f>
        <v>0</v>
      </c>
      <c r="X34" s="253">
        <f>+$D34*[1]CE!W$7</f>
        <v>0</v>
      </c>
      <c r="Y34" s="253">
        <f>+$D34*[1]CE!X$7</f>
        <v>0</v>
      </c>
      <c r="Z34" s="253">
        <f>+$D34*[1]CE!Y$7</f>
        <v>0</v>
      </c>
      <c r="AA34" s="253">
        <f>+$D34*[1]CE!Z$7</f>
        <v>0</v>
      </c>
      <c r="AB34" s="253">
        <f>+$D34*[1]CE!AA$7</f>
        <v>0</v>
      </c>
      <c r="AC34" s="253">
        <f>+$D34*[1]CE!AB$7</f>
        <v>0</v>
      </c>
      <c r="AD34" s="253">
        <f>+$D34*[1]CE!AC$7</f>
        <v>0</v>
      </c>
      <c r="AE34" s="253">
        <f>+$D34*[1]CE!AD$7</f>
        <v>0</v>
      </c>
      <c r="AF34" s="253">
        <f>+$D34*[1]CE!AE$7</f>
        <v>0</v>
      </c>
      <c r="AG34" s="253">
        <f>+$D34*[1]CE!AF$7</f>
        <v>0</v>
      </c>
      <c r="AH34" s="253">
        <f>+$D34*[1]CE!AG$7</f>
        <v>0</v>
      </c>
      <c r="AI34" s="253">
        <f>+$D34*[1]CE!AH$7</f>
        <v>0</v>
      </c>
      <c r="AJ34" s="253">
        <f>+$D34*[1]CE!AI$7</f>
        <v>0</v>
      </c>
      <c r="AK34" s="253">
        <f>+$D34*[1]CE!AJ$7</f>
        <v>0</v>
      </c>
      <c r="AL34" s="253">
        <f>+$D34*[1]CE!AK$7</f>
        <v>0</v>
      </c>
      <c r="AM34" s="253">
        <f>+$D34*[1]CE!AL$7</f>
        <v>0</v>
      </c>
      <c r="AN34" s="253">
        <f>+$D34*[1]CE!AM$7</f>
        <v>0</v>
      </c>
      <c r="AO34" s="253">
        <f>+$D34*[1]CE!AN$7</f>
        <v>0</v>
      </c>
      <c r="AP34" s="253">
        <f>+$D34*[1]CE!AO$7</f>
        <v>0</v>
      </c>
      <c r="AQ34" s="253">
        <f>+$D34*[1]CE!AP$7</f>
        <v>0</v>
      </c>
      <c r="AR34" s="253">
        <f>+$D34*[1]CE!AQ$7</f>
        <v>0</v>
      </c>
      <c r="AS34" s="253">
        <f>+$D34*[1]CE!AR$7</f>
        <v>0</v>
      </c>
      <c r="AT34" s="253">
        <f>+$D34*[1]CE!AS$7</f>
        <v>0</v>
      </c>
      <c r="AU34" s="253">
        <f>+$D34*[1]CE!AT$7</f>
        <v>0</v>
      </c>
      <c r="AV34" s="253">
        <f>+$D34*[1]CE!AU$7</f>
        <v>0</v>
      </c>
      <c r="AW34" s="253">
        <f>+$D34*[1]CE!AV$7</f>
        <v>0</v>
      </c>
      <c r="AX34" s="253">
        <f>+$D34*[1]CE!AW$7</f>
        <v>0</v>
      </c>
      <c r="AY34" s="253">
        <f>+$D34*[1]CE!AX$7</f>
        <v>0</v>
      </c>
      <c r="AZ34" s="253">
        <f>+$D34*[1]CE!AY$7</f>
        <v>0</v>
      </c>
      <c r="BA34" s="253">
        <f>+$D34*[1]CE!AZ$7</f>
        <v>0</v>
      </c>
      <c r="BB34" s="253">
        <f>+$D34*[1]CE!BA$7</f>
        <v>0</v>
      </c>
      <c r="BC34" s="253">
        <f>+$D34*[1]CE!BB$7</f>
        <v>0</v>
      </c>
      <c r="BD34" s="253">
        <f>+$D34*[1]CE!BC$7</f>
        <v>0</v>
      </c>
      <c r="BE34" s="253">
        <f>+$D34*[1]CE!BD$7</f>
        <v>0</v>
      </c>
      <c r="BF34" s="253">
        <f>+$D34*[1]CE!BE$7</f>
        <v>0</v>
      </c>
      <c r="BG34" s="253">
        <f>+$D34*[1]CE!BF$7</f>
        <v>0</v>
      </c>
      <c r="BH34" s="253">
        <f>+$D34*[1]CE!BG$7</f>
        <v>0</v>
      </c>
      <c r="BI34" s="253">
        <f>+$D34*[1]CE!BH$7</f>
        <v>0</v>
      </c>
      <c r="BJ34" s="253">
        <f>+$D34*[1]CE!BI$7</f>
        <v>0</v>
      </c>
      <c r="BK34" s="253">
        <f>+$D34*[1]CE!BJ$7</f>
        <v>0</v>
      </c>
      <c r="BL34" s="253">
        <f>+$D34*[1]CE!BK$7</f>
        <v>0</v>
      </c>
      <c r="BM34" s="253">
        <f>+$D34*[1]CE!BL$7</f>
        <v>0</v>
      </c>
      <c r="BN34" s="253">
        <f>+$D34*[1]CE!BM$7</f>
        <v>0</v>
      </c>
      <c r="BO34" s="253">
        <f>+$D34*[1]CE!BN$7</f>
        <v>0</v>
      </c>
      <c r="BP34" s="253">
        <f>+$D34*[1]CE!BO$7</f>
        <v>0</v>
      </c>
      <c r="BQ34" s="253">
        <f>+$D34*[1]CE!BP$7</f>
        <v>0</v>
      </c>
      <c r="BR34" s="253">
        <f>+$D34*[1]CE!BQ$7</f>
        <v>0</v>
      </c>
      <c r="BS34" s="253">
        <f>+$D34*[1]CE!BR$7</f>
        <v>0</v>
      </c>
      <c r="BT34" s="253">
        <f>+$D34*[1]CE!BS$7</f>
        <v>0</v>
      </c>
      <c r="BU34" s="253">
        <f>+$D34*[1]CE!BT$7</f>
        <v>0</v>
      </c>
      <c r="BV34" s="253">
        <f>+$D34*[1]CE!BU$7</f>
        <v>0</v>
      </c>
      <c r="BW34" s="253">
        <f>+$D34*[1]CE!BV$7</f>
        <v>0</v>
      </c>
      <c r="BX34" s="253">
        <f>+$D34*[1]CE!BW$7</f>
        <v>0</v>
      </c>
      <c r="BY34" s="253">
        <f>+$D34*[1]CE!BX$7</f>
        <v>0</v>
      </c>
      <c r="BZ34" s="253">
        <f>+$D34*[1]CE!BY$7</f>
        <v>0</v>
      </c>
      <c r="CA34" s="253">
        <f>+$D34*[1]CE!BZ$7</f>
        <v>0</v>
      </c>
      <c r="CB34" s="253">
        <f>+$D34*[1]CE!CA$7</f>
        <v>0</v>
      </c>
      <c r="CC34" s="253">
        <f>+$D34*[1]CE!CB$7</f>
        <v>0</v>
      </c>
      <c r="CD34" s="253">
        <f>+$D34*[1]CE!CC$7</f>
        <v>0</v>
      </c>
      <c r="CE34" s="253">
        <f>+$D34*[1]CE!CD$7</f>
        <v>0</v>
      </c>
      <c r="CF34" s="253">
        <f>+$D34*[1]CE!CE$7</f>
        <v>0</v>
      </c>
      <c r="CG34" s="253">
        <f>+$D34*[1]CE!CF$7</f>
        <v>0</v>
      </c>
      <c r="CH34" s="253">
        <f>+$D34*[1]CE!CG$7</f>
        <v>0</v>
      </c>
      <c r="CI34" s="253">
        <f>+$D34*[1]CE!CH$7</f>
        <v>0</v>
      </c>
      <c r="CJ34" s="253">
        <f>+$D34*[1]CE!CI$7</f>
        <v>0</v>
      </c>
      <c r="CK34" s="253">
        <f>+$D34*[1]CE!CJ$7</f>
        <v>0</v>
      </c>
      <c r="CL34" s="253">
        <f>+$D34*[1]CE!CK$7</f>
        <v>0</v>
      </c>
      <c r="CM34" s="253">
        <f>+$D34*[1]CE!CL$7</f>
        <v>0</v>
      </c>
      <c r="CN34" s="253">
        <f>+$D34*[1]CE!CM$7</f>
        <v>0</v>
      </c>
      <c r="CO34" s="253">
        <f>+$D34*[1]CE!CN$7</f>
        <v>0</v>
      </c>
      <c r="CP34" s="253">
        <f>+$D34*[1]CE!CO$7</f>
        <v>0</v>
      </c>
      <c r="CQ34" s="253">
        <f>+$D34*[1]CE!CP$7</f>
        <v>0</v>
      </c>
      <c r="CR34" s="253">
        <f>+$D34*[1]CE!CQ$7</f>
        <v>0</v>
      </c>
      <c r="CS34" s="253">
        <f>+$D34*[1]CE!CR$7</f>
        <v>0</v>
      </c>
      <c r="CT34" s="253">
        <f>+$D34*[1]CE!CS$7</f>
        <v>0</v>
      </c>
      <c r="CU34" s="253">
        <f>+$D34*[1]CE!CT$7</f>
        <v>0</v>
      </c>
      <c r="CV34" s="253">
        <f>+$D34*[1]CE!CU$7</f>
        <v>0</v>
      </c>
      <c r="CW34" s="253">
        <f>+$D34*[1]CE!CV$7</f>
        <v>0</v>
      </c>
      <c r="CX34" s="253">
        <f>+$D34*[1]CE!CW$7</f>
        <v>0</v>
      </c>
      <c r="CY34" s="253">
        <f>+$D34*[1]CE!CX$7</f>
        <v>0</v>
      </c>
      <c r="CZ34" s="253">
        <f>+$D34*[1]CE!CY$7</f>
        <v>0</v>
      </c>
      <c r="DA34" s="253">
        <f>+$D34*[1]CE!CZ$7</f>
        <v>0</v>
      </c>
      <c r="DB34" s="253">
        <f>+$D34*[1]CE!DA$7</f>
        <v>0</v>
      </c>
      <c r="DC34" s="253">
        <f>+$D34*[1]CE!DB$7</f>
        <v>0</v>
      </c>
      <c r="DD34" s="253">
        <f>+$D34*[1]CE!DC$7</f>
        <v>0</v>
      </c>
      <c r="DE34" s="253">
        <f>+$D34*[1]CE!DD$7</f>
        <v>0</v>
      </c>
      <c r="DF34" s="253">
        <f>+$D34*[1]CE!DE$7</f>
        <v>0</v>
      </c>
      <c r="DG34" s="253">
        <f>+$D34*[1]CE!DF$7</f>
        <v>0</v>
      </c>
      <c r="DH34" s="253">
        <f>+$D34*[1]CE!DG$7</f>
        <v>0</v>
      </c>
      <c r="DI34" s="253">
        <f>+$D34*[1]CE!DH$7</f>
        <v>0</v>
      </c>
      <c r="DJ34" s="253">
        <f>+$D34*[1]CE!DI$7</f>
        <v>0</v>
      </c>
      <c r="DK34" s="253">
        <f>+$D34*[1]CE!DJ$7</f>
        <v>0</v>
      </c>
      <c r="DL34" s="253">
        <f>+$D34*[1]CE!DK$7</f>
        <v>0</v>
      </c>
      <c r="DM34" s="253">
        <f>+$D34*[1]CE!DL$7</f>
        <v>0</v>
      </c>
      <c r="DN34" s="253">
        <f>+$D34*[1]CE!DM$7</f>
        <v>0</v>
      </c>
      <c r="DO34" s="253">
        <f>+$D34*[1]CE!DN$7</f>
        <v>0</v>
      </c>
      <c r="DP34" s="253">
        <f>+$D34*[1]CE!DO$7</f>
        <v>0</v>
      </c>
      <c r="DQ34" s="253">
        <f>+$D34*[1]CE!DP$7</f>
        <v>0</v>
      </c>
      <c r="DR34" s="253">
        <f>+$D34*[1]CE!DQ$7</f>
        <v>0</v>
      </c>
      <c r="DS34" s="253">
        <f>+$D34*[1]CE!DR$7</f>
        <v>0</v>
      </c>
      <c r="DT34" s="253">
        <f>+$D34*[1]CE!DS$7</f>
        <v>0</v>
      </c>
      <c r="DU34" s="253">
        <f>+$D34*[1]CE!DT$7</f>
        <v>0</v>
      </c>
      <c r="DV34" s="253">
        <f>+$D34*[1]CE!DU$7</f>
        <v>0</v>
      </c>
      <c r="DW34" s="253">
        <f>+$D34*[1]CE!DV$7</f>
        <v>0</v>
      </c>
    </row>
    <row r="35" spans="3:127" ht="15.6" thickTop="1" thickBot="1">
      <c r="C35" s="316" t="str">
        <f>+'[1]I_Costi Variabili'!D34</f>
        <v>Costo Variabile 30</v>
      </c>
      <c r="D35" s="294">
        <f>+'[1]I_Costi Variabili'!F34</f>
        <v>0</v>
      </c>
      <c r="E35" s="294">
        <f>+'[1]I_Costi Variabili'!E34</f>
        <v>0.22</v>
      </c>
      <c r="F35" s="335">
        <f>+'[1]I_Costi Variabili'!G34</f>
        <v>60</v>
      </c>
      <c r="H35" s="253">
        <f>+$D35*[1]CE!G$7</f>
        <v>0</v>
      </c>
      <c r="I35" s="253">
        <f>+$D35*[1]CE!H$7</f>
        <v>0</v>
      </c>
      <c r="J35" s="253">
        <f>+$D35*[1]CE!I$7</f>
        <v>0</v>
      </c>
      <c r="K35" s="253">
        <f>+$D35*[1]CE!J$7</f>
        <v>0</v>
      </c>
      <c r="L35" s="253">
        <f>+$D35*[1]CE!K$7</f>
        <v>0</v>
      </c>
      <c r="M35" s="253">
        <f>+$D35*[1]CE!L$7</f>
        <v>0</v>
      </c>
      <c r="N35" s="253">
        <f>+$D35*[1]CE!M$7</f>
        <v>0</v>
      </c>
      <c r="O35" s="253">
        <f>+$D35*[1]CE!N$7</f>
        <v>0</v>
      </c>
      <c r="P35" s="253">
        <f>+$D35*[1]CE!O$7</f>
        <v>0</v>
      </c>
      <c r="Q35" s="253">
        <f>+$D35*[1]CE!P$7</f>
        <v>0</v>
      </c>
      <c r="R35" s="253">
        <f>+$D35*[1]CE!Q$7</f>
        <v>0</v>
      </c>
      <c r="S35" s="253">
        <f>+$D35*[1]CE!R$7</f>
        <v>0</v>
      </c>
      <c r="T35" s="253">
        <f>+$D35*[1]CE!S$7</f>
        <v>0</v>
      </c>
      <c r="U35" s="253">
        <f>+$D35*[1]CE!T$7</f>
        <v>0</v>
      </c>
      <c r="V35" s="253">
        <f>+$D35*[1]CE!U$7</f>
        <v>0</v>
      </c>
      <c r="W35" s="253">
        <f>+$D35*[1]CE!V$7</f>
        <v>0</v>
      </c>
      <c r="X35" s="253">
        <f>+$D35*[1]CE!W$7</f>
        <v>0</v>
      </c>
      <c r="Y35" s="253">
        <f>+$D35*[1]CE!X$7</f>
        <v>0</v>
      </c>
      <c r="Z35" s="253">
        <f>+$D35*[1]CE!Y$7</f>
        <v>0</v>
      </c>
      <c r="AA35" s="253">
        <f>+$D35*[1]CE!Z$7</f>
        <v>0</v>
      </c>
      <c r="AB35" s="253">
        <f>+$D35*[1]CE!AA$7</f>
        <v>0</v>
      </c>
      <c r="AC35" s="253">
        <f>+$D35*[1]CE!AB$7</f>
        <v>0</v>
      </c>
      <c r="AD35" s="253">
        <f>+$D35*[1]CE!AC$7</f>
        <v>0</v>
      </c>
      <c r="AE35" s="253">
        <f>+$D35*[1]CE!AD$7</f>
        <v>0</v>
      </c>
      <c r="AF35" s="253">
        <f>+$D35*[1]CE!AE$7</f>
        <v>0</v>
      </c>
      <c r="AG35" s="253">
        <f>+$D35*[1]CE!AF$7</f>
        <v>0</v>
      </c>
      <c r="AH35" s="253">
        <f>+$D35*[1]CE!AG$7</f>
        <v>0</v>
      </c>
      <c r="AI35" s="253">
        <f>+$D35*[1]CE!AH$7</f>
        <v>0</v>
      </c>
      <c r="AJ35" s="253">
        <f>+$D35*[1]CE!AI$7</f>
        <v>0</v>
      </c>
      <c r="AK35" s="253">
        <f>+$D35*[1]CE!AJ$7</f>
        <v>0</v>
      </c>
      <c r="AL35" s="253">
        <f>+$D35*[1]CE!AK$7</f>
        <v>0</v>
      </c>
      <c r="AM35" s="253">
        <f>+$D35*[1]CE!AL$7</f>
        <v>0</v>
      </c>
      <c r="AN35" s="253">
        <f>+$D35*[1]CE!AM$7</f>
        <v>0</v>
      </c>
      <c r="AO35" s="253">
        <f>+$D35*[1]CE!AN$7</f>
        <v>0</v>
      </c>
      <c r="AP35" s="253">
        <f>+$D35*[1]CE!AO$7</f>
        <v>0</v>
      </c>
      <c r="AQ35" s="253">
        <f>+$D35*[1]CE!AP$7</f>
        <v>0</v>
      </c>
      <c r="AR35" s="253">
        <f>+$D35*[1]CE!AQ$7</f>
        <v>0</v>
      </c>
      <c r="AS35" s="253">
        <f>+$D35*[1]CE!AR$7</f>
        <v>0</v>
      </c>
      <c r="AT35" s="253">
        <f>+$D35*[1]CE!AS$7</f>
        <v>0</v>
      </c>
      <c r="AU35" s="253">
        <f>+$D35*[1]CE!AT$7</f>
        <v>0</v>
      </c>
      <c r="AV35" s="253">
        <f>+$D35*[1]CE!AU$7</f>
        <v>0</v>
      </c>
      <c r="AW35" s="253">
        <f>+$D35*[1]CE!AV$7</f>
        <v>0</v>
      </c>
      <c r="AX35" s="253">
        <f>+$D35*[1]CE!AW$7</f>
        <v>0</v>
      </c>
      <c r="AY35" s="253">
        <f>+$D35*[1]CE!AX$7</f>
        <v>0</v>
      </c>
      <c r="AZ35" s="253">
        <f>+$D35*[1]CE!AY$7</f>
        <v>0</v>
      </c>
      <c r="BA35" s="253">
        <f>+$D35*[1]CE!AZ$7</f>
        <v>0</v>
      </c>
      <c r="BB35" s="253">
        <f>+$D35*[1]CE!BA$7</f>
        <v>0</v>
      </c>
      <c r="BC35" s="253">
        <f>+$D35*[1]CE!BB$7</f>
        <v>0</v>
      </c>
      <c r="BD35" s="253">
        <f>+$D35*[1]CE!BC$7</f>
        <v>0</v>
      </c>
      <c r="BE35" s="253">
        <f>+$D35*[1]CE!BD$7</f>
        <v>0</v>
      </c>
      <c r="BF35" s="253">
        <f>+$D35*[1]CE!BE$7</f>
        <v>0</v>
      </c>
      <c r="BG35" s="253">
        <f>+$D35*[1]CE!BF$7</f>
        <v>0</v>
      </c>
      <c r="BH35" s="253">
        <f>+$D35*[1]CE!BG$7</f>
        <v>0</v>
      </c>
      <c r="BI35" s="253">
        <f>+$D35*[1]CE!BH$7</f>
        <v>0</v>
      </c>
      <c r="BJ35" s="253">
        <f>+$D35*[1]CE!BI$7</f>
        <v>0</v>
      </c>
      <c r="BK35" s="253">
        <f>+$D35*[1]CE!BJ$7</f>
        <v>0</v>
      </c>
      <c r="BL35" s="253">
        <f>+$D35*[1]CE!BK$7</f>
        <v>0</v>
      </c>
      <c r="BM35" s="253">
        <f>+$D35*[1]CE!BL$7</f>
        <v>0</v>
      </c>
      <c r="BN35" s="253">
        <f>+$D35*[1]CE!BM$7</f>
        <v>0</v>
      </c>
      <c r="BO35" s="253">
        <f>+$D35*[1]CE!BN$7</f>
        <v>0</v>
      </c>
      <c r="BP35" s="253">
        <f>+$D35*[1]CE!BO$7</f>
        <v>0</v>
      </c>
      <c r="BQ35" s="253">
        <f>+$D35*[1]CE!BP$7</f>
        <v>0</v>
      </c>
      <c r="BR35" s="253">
        <f>+$D35*[1]CE!BQ$7</f>
        <v>0</v>
      </c>
      <c r="BS35" s="253">
        <f>+$D35*[1]CE!BR$7</f>
        <v>0</v>
      </c>
      <c r="BT35" s="253">
        <f>+$D35*[1]CE!BS$7</f>
        <v>0</v>
      </c>
      <c r="BU35" s="253">
        <f>+$D35*[1]CE!BT$7</f>
        <v>0</v>
      </c>
      <c r="BV35" s="253">
        <f>+$D35*[1]CE!BU$7</f>
        <v>0</v>
      </c>
      <c r="BW35" s="253">
        <f>+$D35*[1]CE!BV$7</f>
        <v>0</v>
      </c>
      <c r="BX35" s="253">
        <f>+$D35*[1]CE!BW$7</f>
        <v>0</v>
      </c>
      <c r="BY35" s="253">
        <f>+$D35*[1]CE!BX$7</f>
        <v>0</v>
      </c>
      <c r="BZ35" s="253">
        <f>+$D35*[1]CE!BY$7</f>
        <v>0</v>
      </c>
      <c r="CA35" s="253">
        <f>+$D35*[1]CE!BZ$7</f>
        <v>0</v>
      </c>
      <c r="CB35" s="253">
        <f>+$D35*[1]CE!CA$7</f>
        <v>0</v>
      </c>
      <c r="CC35" s="253">
        <f>+$D35*[1]CE!CB$7</f>
        <v>0</v>
      </c>
      <c r="CD35" s="253">
        <f>+$D35*[1]CE!CC$7</f>
        <v>0</v>
      </c>
      <c r="CE35" s="253">
        <f>+$D35*[1]CE!CD$7</f>
        <v>0</v>
      </c>
      <c r="CF35" s="253">
        <f>+$D35*[1]CE!CE$7</f>
        <v>0</v>
      </c>
      <c r="CG35" s="253">
        <f>+$D35*[1]CE!CF$7</f>
        <v>0</v>
      </c>
      <c r="CH35" s="253">
        <f>+$D35*[1]CE!CG$7</f>
        <v>0</v>
      </c>
      <c r="CI35" s="253">
        <f>+$D35*[1]CE!CH$7</f>
        <v>0</v>
      </c>
      <c r="CJ35" s="253">
        <f>+$D35*[1]CE!CI$7</f>
        <v>0</v>
      </c>
      <c r="CK35" s="253">
        <f>+$D35*[1]CE!CJ$7</f>
        <v>0</v>
      </c>
      <c r="CL35" s="253">
        <f>+$D35*[1]CE!CK$7</f>
        <v>0</v>
      </c>
      <c r="CM35" s="253">
        <f>+$D35*[1]CE!CL$7</f>
        <v>0</v>
      </c>
      <c r="CN35" s="253">
        <f>+$D35*[1]CE!CM$7</f>
        <v>0</v>
      </c>
      <c r="CO35" s="253">
        <f>+$D35*[1]CE!CN$7</f>
        <v>0</v>
      </c>
      <c r="CP35" s="253">
        <f>+$D35*[1]CE!CO$7</f>
        <v>0</v>
      </c>
      <c r="CQ35" s="253">
        <f>+$D35*[1]CE!CP$7</f>
        <v>0</v>
      </c>
      <c r="CR35" s="253">
        <f>+$D35*[1]CE!CQ$7</f>
        <v>0</v>
      </c>
      <c r="CS35" s="253">
        <f>+$D35*[1]CE!CR$7</f>
        <v>0</v>
      </c>
      <c r="CT35" s="253">
        <f>+$D35*[1]CE!CS$7</f>
        <v>0</v>
      </c>
      <c r="CU35" s="253">
        <f>+$D35*[1]CE!CT$7</f>
        <v>0</v>
      </c>
      <c r="CV35" s="253">
        <f>+$D35*[1]CE!CU$7</f>
        <v>0</v>
      </c>
      <c r="CW35" s="253">
        <f>+$D35*[1]CE!CV$7</f>
        <v>0</v>
      </c>
      <c r="CX35" s="253">
        <f>+$D35*[1]CE!CW$7</f>
        <v>0</v>
      </c>
      <c r="CY35" s="253">
        <f>+$D35*[1]CE!CX$7</f>
        <v>0</v>
      </c>
      <c r="CZ35" s="253">
        <f>+$D35*[1]CE!CY$7</f>
        <v>0</v>
      </c>
      <c r="DA35" s="253">
        <f>+$D35*[1]CE!CZ$7</f>
        <v>0</v>
      </c>
      <c r="DB35" s="253">
        <f>+$D35*[1]CE!DA$7</f>
        <v>0</v>
      </c>
      <c r="DC35" s="253">
        <f>+$D35*[1]CE!DB$7</f>
        <v>0</v>
      </c>
      <c r="DD35" s="253">
        <f>+$D35*[1]CE!DC$7</f>
        <v>0</v>
      </c>
      <c r="DE35" s="253">
        <f>+$D35*[1]CE!DD$7</f>
        <v>0</v>
      </c>
      <c r="DF35" s="253">
        <f>+$D35*[1]CE!DE$7</f>
        <v>0</v>
      </c>
      <c r="DG35" s="253">
        <f>+$D35*[1]CE!DF$7</f>
        <v>0</v>
      </c>
      <c r="DH35" s="253">
        <f>+$D35*[1]CE!DG$7</f>
        <v>0</v>
      </c>
      <c r="DI35" s="253">
        <f>+$D35*[1]CE!DH$7</f>
        <v>0</v>
      </c>
      <c r="DJ35" s="253">
        <f>+$D35*[1]CE!DI$7</f>
        <v>0</v>
      </c>
      <c r="DK35" s="253">
        <f>+$D35*[1]CE!DJ$7</f>
        <v>0</v>
      </c>
      <c r="DL35" s="253">
        <f>+$D35*[1]CE!DK$7</f>
        <v>0</v>
      </c>
      <c r="DM35" s="253">
        <f>+$D35*[1]CE!DL$7</f>
        <v>0</v>
      </c>
      <c r="DN35" s="253">
        <f>+$D35*[1]CE!DM$7</f>
        <v>0</v>
      </c>
      <c r="DO35" s="253">
        <f>+$D35*[1]CE!DN$7</f>
        <v>0</v>
      </c>
      <c r="DP35" s="253">
        <f>+$D35*[1]CE!DO$7</f>
        <v>0</v>
      </c>
      <c r="DQ35" s="253">
        <f>+$D35*[1]CE!DP$7</f>
        <v>0</v>
      </c>
      <c r="DR35" s="253">
        <f>+$D35*[1]CE!DQ$7</f>
        <v>0</v>
      </c>
      <c r="DS35" s="253">
        <f>+$D35*[1]CE!DR$7</f>
        <v>0</v>
      </c>
      <c r="DT35" s="253">
        <f>+$D35*[1]CE!DS$7</f>
        <v>0</v>
      </c>
      <c r="DU35" s="253">
        <f>+$D35*[1]CE!DT$7</f>
        <v>0</v>
      </c>
      <c r="DV35" s="253">
        <f>+$D35*[1]CE!DU$7</f>
        <v>0</v>
      </c>
      <c r="DW35" s="253">
        <f>+$D35*[1]CE!DV$7</f>
        <v>0</v>
      </c>
    </row>
    <row r="36" spans="3:127" ht="15" thickTop="1">
      <c r="G36" s="14" t="s">
        <v>613</v>
      </c>
      <c r="H36" s="333">
        <f>SUM(H6:H35)</f>
        <v>88000</v>
      </c>
      <c r="I36" s="333">
        <f t="shared" ref="I36:BT36" si="0">SUM(I6:I35)</f>
        <v>88000</v>
      </c>
      <c r="J36" s="333">
        <f t="shared" si="0"/>
        <v>88000</v>
      </c>
      <c r="K36" s="333">
        <f t="shared" si="0"/>
        <v>88000</v>
      </c>
      <c r="L36" s="333">
        <f t="shared" si="0"/>
        <v>88000</v>
      </c>
      <c r="M36" s="333">
        <f t="shared" si="0"/>
        <v>88000</v>
      </c>
      <c r="N36" s="333">
        <f t="shared" si="0"/>
        <v>88000</v>
      </c>
      <c r="O36" s="333">
        <f t="shared" si="0"/>
        <v>88000</v>
      </c>
      <c r="P36" s="333">
        <f t="shared" si="0"/>
        <v>88000</v>
      </c>
      <c r="Q36" s="333">
        <f t="shared" si="0"/>
        <v>88000</v>
      </c>
      <c r="R36" s="333">
        <f t="shared" si="0"/>
        <v>88000</v>
      </c>
      <c r="S36" s="333">
        <f t="shared" si="0"/>
        <v>88000</v>
      </c>
      <c r="T36" s="333">
        <f t="shared" si="0"/>
        <v>88000</v>
      </c>
      <c r="U36" s="333">
        <f t="shared" si="0"/>
        <v>88000</v>
      </c>
      <c r="V36" s="333">
        <f t="shared" si="0"/>
        <v>88000</v>
      </c>
      <c r="W36" s="333">
        <f t="shared" si="0"/>
        <v>88000</v>
      </c>
      <c r="X36" s="333">
        <f t="shared" si="0"/>
        <v>88000</v>
      </c>
      <c r="Y36" s="333">
        <f t="shared" si="0"/>
        <v>88000</v>
      </c>
      <c r="Z36" s="333">
        <f t="shared" si="0"/>
        <v>88000</v>
      </c>
      <c r="AA36" s="333">
        <f t="shared" si="0"/>
        <v>88000</v>
      </c>
      <c r="AB36" s="333">
        <f t="shared" si="0"/>
        <v>88000</v>
      </c>
      <c r="AC36" s="333">
        <f t="shared" si="0"/>
        <v>88000</v>
      </c>
      <c r="AD36" s="333">
        <f t="shared" si="0"/>
        <v>88000</v>
      </c>
      <c r="AE36" s="333">
        <f t="shared" si="0"/>
        <v>88000</v>
      </c>
      <c r="AF36" s="333">
        <f t="shared" si="0"/>
        <v>30250</v>
      </c>
      <c r="AG36" s="333">
        <f t="shared" si="0"/>
        <v>30250</v>
      </c>
      <c r="AH36" s="333">
        <f t="shared" si="0"/>
        <v>30250</v>
      </c>
      <c r="AI36" s="333">
        <f t="shared" si="0"/>
        <v>30250</v>
      </c>
      <c r="AJ36" s="333">
        <f t="shared" si="0"/>
        <v>30250</v>
      </c>
      <c r="AK36" s="333">
        <f t="shared" si="0"/>
        <v>30250</v>
      </c>
      <c r="AL36" s="333">
        <f t="shared" si="0"/>
        <v>30250</v>
      </c>
      <c r="AM36" s="333">
        <f t="shared" si="0"/>
        <v>30250</v>
      </c>
      <c r="AN36" s="333">
        <f t="shared" si="0"/>
        <v>30250</v>
      </c>
      <c r="AO36" s="333">
        <f t="shared" si="0"/>
        <v>30250</v>
      </c>
      <c r="AP36" s="333">
        <f t="shared" si="0"/>
        <v>30250</v>
      </c>
      <c r="AQ36" s="333">
        <f t="shared" si="0"/>
        <v>30250</v>
      </c>
      <c r="AR36" s="333">
        <f t="shared" si="0"/>
        <v>88000</v>
      </c>
      <c r="AS36" s="333">
        <f t="shared" si="0"/>
        <v>88000</v>
      </c>
      <c r="AT36" s="333">
        <f t="shared" si="0"/>
        <v>88000</v>
      </c>
      <c r="AU36" s="333">
        <f t="shared" si="0"/>
        <v>88000</v>
      </c>
      <c r="AV36" s="333">
        <f t="shared" si="0"/>
        <v>88000</v>
      </c>
      <c r="AW36" s="333">
        <f t="shared" si="0"/>
        <v>88000</v>
      </c>
      <c r="AX36" s="333">
        <f t="shared" si="0"/>
        <v>88000</v>
      </c>
      <c r="AY36" s="333">
        <f t="shared" si="0"/>
        <v>88000</v>
      </c>
      <c r="AZ36" s="333">
        <f t="shared" si="0"/>
        <v>88000</v>
      </c>
      <c r="BA36" s="333">
        <f t="shared" si="0"/>
        <v>88000</v>
      </c>
      <c r="BB36" s="333">
        <f t="shared" si="0"/>
        <v>88000</v>
      </c>
      <c r="BC36" s="333">
        <f t="shared" si="0"/>
        <v>88000</v>
      </c>
      <c r="BD36" s="333">
        <f t="shared" si="0"/>
        <v>88000</v>
      </c>
      <c r="BE36" s="333">
        <f t="shared" si="0"/>
        <v>88000</v>
      </c>
      <c r="BF36" s="333">
        <f t="shared" si="0"/>
        <v>88000</v>
      </c>
      <c r="BG36" s="333">
        <f t="shared" si="0"/>
        <v>88000</v>
      </c>
      <c r="BH36" s="333">
        <f t="shared" si="0"/>
        <v>88000</v>
      </c>
      <c r="BI36" s="333">
        <f t="shared" si="0"/>
        <v>88000</v>
      </c>
      <c r="BJ36" s="333">
        <f t="shared" si="0"/>
        <v>88000</v>
      </c>
      <c r="BK36" s="333">
        <f t="shared" si="0"/>
        <v>88000</v>
      </c>
      <c r="BL36" s="333">
        <f t="shared" si="0"/>
        <v>88000</v>
      </c>
      <c r="BM36" s="333">
        <f t="shared" si="0"/>
        <v>88000</v>
      </c>
      <c r="BN36" s="333">
        <f t="shared" si="0"/>
        <v>88000</v>
      </c>
      <c r="BO36" s="333">
        <f t="shared" si="0"/>
        <v>88000</v>
      </c>
      <c r="BP36" s="333">
        <f t="shared" si="0"/>
        <v>88000</v>
      </c>
      <c r="BQ36" s="333">
        <f t="shared" si="0"/>
        <v>88000</v>
      </c>
      <c r="BR36" s="333">
        <f t="shared" si="0"/>
        <v>88000</v>
      </c>
      <c r="BS36" s="333">
        <f t="shared" si="0"/>
        <v>88000</v>
      </c>
      <c r="BT36" s="333">
        <f t="shared" si="0"/>
        <v>88000</v>
      </c>
      <c r="BU36" s="333">
        <f t="shared" ref="BU36:DW36" si="1">SUM(BU6:BU35)</f>
        <v>88000</v>
      </c>
      <c r="BV36" s="333">
        <f t="shared" si="1"/>
        <v>88000</v>
      </c>
      <c r="BW36" s="333">
        <f t="shared" si="1"/>
        <v>88000</v>
      </c>
      <c r="BX36" s="333">
        <f t="shared" si="1"/>
        <v>88000</v>
      </c>
      <c r="BY36" s="333">
        <f t="shared" si="1"/>
        <v>88000</v>
      </c>
      <c r="BZ36" s="333">
        <f t="shared" si="1"/>
        <v>88000</v>
      </c>
      <c r="CA36" s="333">
        <f t="shared" si="1"/>
        <v>88000</v>
      </c>
      <c r="CB36" s="333">
        <f t="shared" si="1"/>
        <v>88000</v>
      </c>
      <c r="CC36" s="333">
        <f t="shared" si="1"/>
        <v>88000</v>
      </c>
      <c r="CD36" s="333">
        <f t="shared" si="1"/>
        <v>88000</v>
      </c>
      <c r="CE36" s="333">
        <f t="shared" si="1"/>
        <v>88000</v>
      </c>
      <c r="CF36" s="333">
        <f t="shared" si="1"/>
        <v>88000</v>
      </c>
      <c r="CG36" s="333">
        <f t="shared" si="1"/>
        <v>88000</v>
      </c>
      <c r="CH36" s="333">
        <f t="shared" si="1"/>
        <v>88000</v>
      </c>
      <c r="CI36" s="333">
        <f t="shared" si="1"/>
        <v>88000</v>
      </c>
      <c r="CJ36" s="333">
        <f t="shared" si="1"/>
        <v>88000</v>
      </c>
      <c r="CK36" s="333">
        <f t="shared" si="1"/>
        <v>88000</v>
      </c>
      <c r="CL36" s="333">
        <f t="shared" si="1"/>
        <v>88000</v>
      </c>
      <c r="CM36" s="333">
        <f t="shared" si="1"/>
        <v>88000</v>
      </c>
      <c r="CN36" s="333">
        <f t="shared" si="1"/>
        <v>88000</v>
      </c>
      <c r="CO36" s="333">
        <f t="shared" si="1"/>
        <v>88000</v>
      </c>
      <c r="CP36" s="333">
        <f t="shared" si="1"/>
        <v>88000</v>
      </c>
      <c r="CQ36" s="333">
        <f t="shared" si="1"/>
        <v>88000</v>
      </c>
      <c r="CR36" s="333">
        <f t="shared" si="1"/>
        <v>88000</v>
      </c>
      <c r="CS36" s="333">
        <f t="shared" si="1"/>
        <v>88000</v>
      </c>
      <c r="CT36" s="333">
        <f t="shared" si="1"/>
        <v>88000</v>
      </c>
      <c r="CU36" s="333">
        <f t="shared" si="1"/>
        <v>88000</v>
      </c>
      <c r="CV36" s="333">
        <f t="shared" si="1"/>
        <v>88000</v>
      </c>
      <c r="CW36" s="333">
        <f t="shared" si="1"/>
        <v>88000</v>
      </c>
      <c r="CX36" s="333">
        <f t="shared" si="1"/>
        <v>88000</v>
      </c>
      <c r="CY36" s="333">
        <f t="shared" si="1"/>
        <v>88000</v>
      </c>
      <c r="CZ36" s="333">
        <f t="shared" si="1"/>
        <v>88000</v>
      </c>
      <c r="DA36" s="333">
        <f t="shared" si="1"/>
        <v>88000</v>
      </c>
      <c r="DB36" s="333">
        <f t="shared" si="1"/>
        <v>88000</v>
      </c>
      <c r="DC36" s="333">
        <f t="shared" si="1"/>
        <v>88000</v>
      </c>
      <c r="DD36" s="333">
        <f t="shared" si="1"/>
        <v>88000</v>
      </c>
      <c r="DE36" s="333">
        <f t="shared" si="1"/>
        <v>88000</v>
      </c>
      <c r="DF36" s="333">
        <f t="shared" si="1"/>
        <v>88000</v>
      </c>
      <c r="DG36" s="333">
        <f t="shared" si="1"/>
        <v>88000</v>
      </c>
      <c r="DH36" s="333">
        <f t="shared" si="1"/>
        <v>88000</v>
      </c>
      <c r="DI36" s="333">
        <f t="shared" si="1"/>
        <v>88000</v>
      </c>
      <c r="DJ36" s="333">
        <f t="shared" si="1"/>
        <v>88000</v>
      </c>
      <c r="DK36" s="333">
        <f t="shared" si="1"/>
        <v>88000</v>
      </c>
      <c r="DL36" s="333">
        <f t="shared" si="1"/>
        <v>88000</v>
      </c>
      <c r="DM36" s="333">
        <f t="shared" si="1"/>
        <v>88000</v>
      </c>
      <c r="DN36" s="333">
        <f t="shared" si="1"/>
        <v>88000</v>
      </c>
      <c r="DO36" s="333">
        <f t="shared" si="1"/>
        <v>88000</v>
      </c>
      <c r="DP36" s="333">
        <f t="shared" si="1"/>
        <v>88000</v>
      </c>
      <c r="DQ36" s="333">
        <f t="shared" si="1"/>
        <v>88000</v>
      </c>
      <c r="DR36" s="333">
        <f t="shared" si="1"/>
        <v>88000</v>
      </c>
      <c r="DS36" s="333">
        <f t="shared" si="1"/>
        <v>88000</v>
      </c>
      <c r="DT36" s="333">
        <f t="shared" si="1"/>
        <v>88000</v>
      </c>
      <c r="DU36" s="333">
        <f t="shared" si="1"/>
        <v>88000</v>
      </c>
      <c r="DV36" s="333">
        <f t="shared" si="1"/>
        <v>88000</v>
      </c>
      <c r="DW36" s="333">
        <f t="shared" si="1"/>
        <v>88000</v>
      </c>
    </row>
    <row r="37" spans="3:127" ht="18.600000000000001" thickBot="1">
      <c r="C37" s="21" t="s">
        <v>623</v>
      </c>
    </row>
    <row r="38" spans="3:127" ht="15.6" thickTop="1" thickBot="1">
      <c r="C38" s="316" t="str">
        <f t="shared" ref="C38:C67" si="2">+C6</f>
        <v>Costo Variabile 1</v>
      </c>
      <c r="E38" s="294">
        <f t="shared" ref="E38:E67" si="3">+E6</f>
        <v>0.22</v>
      </c>
      <c r="H38" s="253">
        <f t="shared" ref="H38:BS41" si="4">+$E38*H6</f>
        <v>3520</v>
      </c>
      <c r="I38" s="253">
        <f t="shared" si="4"/>
        <v>3520</v>
      </c>
      <c r="J38" s="253">
        <f t="shared" si="4"/>
        <v>3520</v>
      </c>
      <c r="K38" s="253">
        <f t="shared" si="4"/>
        <v>3520</v>
      </c>
      <c r="L38" s="253">
        <f t="shared" si="4"/>
        <v>3520</v>
      </c>
      <c r="M38" s="253">
        <f t="shared" si="4"/>
        <v>3520</v>
      </c>
      <c r="N38" s="253">
        <f t="shared" si="4"/>
        <v>3520</v>
      </c>
      <c r="O38" s="253">
        <f t="shared" si="4"/>
        <v>3520</v>
      </c>
      <c r="P38" s="253">
        <f t="shared" si="4"/>
        <v>3520</v>
      </c>
      <c r="Q38" s="253">
        <f t="shared" si="4"/>
        <v>3520</v>
      </c>
      <c r="R38" s="253">
        <f t="shared" si="4"/>
        <v>3520</v>
      </c>
      <c r="S38" s="253">
        <f t="shared" si="4"/>
        <v>3520</v>
      </c>
      <c r="T38" s="253">
        <f t="shared" si="4"/>
        <v>3520</v>
      </c>
      <c r="U38" s="253">
        <f t="shared" si="4"/>
        <v>3520</v>
      </c>
      <c r="V38" s="253">
        <f t="shared" si="4"/>
        <v>3520</v>
      </c>
      <c r="W38" s="253">
        <f t="shared" si="4"/>
        <v>3520</v>
      </c>
      <c r="X38" s="253">
        <f t="shared" si="4"/>
        <v>3520</v>
      </c>
      <c r="Y38" s="253">
        <f t="shared" si="4"/>
        <v>3520</v>
      </c>
      <c r="Z38" s="253">
        <f t="shared" si="4"/>
        <v>3520</v>
      </c>
      <c r="AA38" s="253">
        <f t="shared" si="4"/>
        <v>3520</v>
      </c>
      <c r="AB38" s="253">
        <f t="shared" si="4"/>
        <v>3520</v>
      </c>
      <c r="AC38" s="253">
        <f t="shared" si="4"/>
        <v>3520</v>
      </c>
      <c r="AD38" s="253">
        <f t="shared" si="4"/>
        <v>3520</v>
      </c>
      <c r="AE38" s="253">
        <f t="shared" si="4"/>
        <v>3520</v>
      </c>
      <c r="AF38" s="253">
        <f t="shared" si="4"/>
        <v>1210</v>
      </c>
      <c r="AG38" s="253">
        <f t="shared" si="4"/>
        <v>1210</v>
      </c>
      <c r="AH38" s="253">
        <f t="shared" si="4"/>
        <v>1210</v>
      </c>
      <c r="AI38" s="253">
        <f t="shared" si="4"/>
        <v>1210</v>
      </c>
      <c r="AJ38" s="253">
        <f t="shared" si="4"/>
        <v>1210</v>
      </c>
      <c r="AK38" s="253">
        <f t="shared" si="4"/>
        <v>1210</v>
      </c>
      <c r="AL38" s="253">
        <f t="shared" si="4"/>
        <v>1210</v>
      </c>
      <c r="AM38" s="253">
        <f t="shared" si="4"/>
        <v>1210</v>
      </c>
      <c r="AN38" s="253">
        <f t="shared" si="4"/>
        <v>1210</v>
      </c>
      <c r="AO38" s="253">
        <f t="shared" si="4"/>
        <v>1210</v>
      </c>
      <c r="AP38" s="253">
        <f t="shared" si="4"/>
        <v>1210</v>
      </c>
      <c r="AQ38" s="253">
        <f t="shared" si="4"/>
        <v>1210</v>
      </c>
      <c r="AR38" s="253">
        <f t="shared" si="4"/>
        <v>3520</v>
      </c>
      <c r="AS38" s="253">
        <f t="shared" si="4"/>
        <v>3520</v>
      </c>
      <c r="AT38" s="253">
        <f t="shared" si="4"/>
        <v>3520</v>
      </c>
      <c r="AU38" s="253">
        <f t="shared" si="4"/>
        <v>3520</v>
      </c>
      <c r="AV38" s="253">
        <f t="shared" si="4"/>
        <v>3520</v>
      </c>
      <c r="AW38" s="253">
        <f t="shared" si="4"/>
        <v>3520</v>
      </c>
      <c r="AX38" s="253">
        <f t="shared" si="4"/>
        <v>3520</v>
      </c>
      <c r="AY38" s="253">
        <f t="shared" si="4"/>
        <v>3520</v>
      </c>
      <c r="AZ38" s="253">
        <f t="shared" si="4"/>
        <v>3520</v>
      </c>
      <c r="BA38" s="253">
        <f t="shared" si="4"/>
        <v>3520</v>
      </c>
      <c r="BB38" s="253">
        <f t="shared" si="4"/>
        <v>3520</v>
      </c>
      <c r="BC38" s="253">
        <f t="shared" si="4"/>
        <v>3520</v>
      </c>
      <c r="BD38" s="253">
        <f t="shared" si="4"/>
        <v>3520</v>
      </c>
      <c r="BE38" s="253">
        <f t="shared" si="4"/>
        <v>3520</v>
      </c>
      <c r="BF38" s="253">
        <f t="shared" si="4"/>
        <v>3520</v>
      </c>
      <c r="BG38" s="253">
        <f t="shared" si="4"/>
        <v>3520</v>
      </c>
      <c r="BH38" s="253">
        <f t="shared" si="4"/>
        <v>3520</v>
      </c>
      <c r="BI38" s="253">
        <f t="shared" si="4"/>
        <v>3520</v>
      </c>
      <c r="BJ38" s="253">
        <f t="shared" si="4"/>
        <v>3520</v>
      </c>
      <c r="BK38" s="253">
        <f t="shared" si="4"/>
        <v>3520</v>
      </c>
      <c r="BL38" s="253">
        <f t="shared" si="4"/>
        <v>3520</v>
      </c>
      <c r="BM38" s="253">
        <f t="shared" si="4"/>
        <v>3520</v>
      </c>
      <c r="BN38" s="253">
        <f t="shared" si="4"/>
        <v>3520</v>
      </c>
      <c r="BO38" s="253">
        <f t="shared" si="4"/>
        <v>3520</v>
      </c>
      <c r="BP38" s="253">
        <f t="shared" si="4"/>
        <v>3520</v>
      </c>
      <c r="BQ38" s="253">
        <f t="shared" si="4"/>
        <v>3520</v>
      </c>
      <c r="BR38" s="253">
        <f t="shared" si="4"/>
        <v>3520</v>
      </c>
      <c r="BS38" s="253">
        <f t="shared" si="4"/>
        <v>3520</v>
      </c>
      <c r="BT38" s="253">
        <f t="shared" ref="BT38:DW42" si="5">+$E38*BT6</f>
        <v>3520</v>
      </c>
      <c r="BU38" s="253">
        <f t="shared" si="5"/>
        <v>3520</v>
      </c>
      <c r="BV38" s="253">
        <f t="shared" si="5"/>
        <v>3520</v>
      </c>
      <c r="BW38" s="253">
        <f t="shared" si="5"/>
        <v>3520</v>
      </c>
      <c r="BX38" s="253">
        <f t="shared" si="5"/>
        <v>3520</v>
      </c>
      <c r="BY38" s="253">
        <f t="shared" si="5"/>
        <v>3520</v>
      </c>
      <c r="BZ38" s="253">
        <f t="shared" si="5"/>
        <v>3520</v>
      </c>
      <c r="CA38" s="253">
        <f t="shared" si="5"/>
        <v>3520</v>
      </c>
      <c r="CB38" s="253">
        <f t="shared" si="5"/>
        <v>3520</v>
      </c>
      <c r="CC38" s="253">
        <f t="shared" si="5"/>
        <v>3520</v>
      </c>
      <c r="CD38" s="253">
        <f t="shared" si="5"/>
        <v>3520</v>
      </c>
      <c r="CE38" s="253">
        <f t="shared" si="5"/>
        <v>3520</v>
      </c>
      <c r="CF38" s="253">
        <f t="shared" si="5"/>
        <v>3520</v>
      </c>
      <c r="CG38" s="253">
        <f t="shared" si="5"/>
        <v>3520</v>
      </c>
      <c r="CH38" s="253">
        <f t="shared" si="5"/>
        <v>3520</v>
      </c>
      <c r="CI38" s="253">
        <f t="shared" si="5"/>
        <v>3520</v>
      </c>
      <c r="CJ38" s="253">
        <f t="shared" si="5"/>
        <v>3520</v>
      </c>
      <c r="CK38" s="253">
        <f t="shared" si="5"/>
        <v>3520</v>
      </c>
      <c r="CL38" s="253">
        <f t="shared" si="5"/>
        <v>3520</v>
      </c>
      <c r="CM38" s="253">
        <f t="shared" si="5"/>
        <v>3520</v>
      </c>
      <c r="CN38" s="253">
        <f t="shared" si="5"/>
        <v>3520</v>
      </c>
      <c r="CO38" s="253">
        <f t="shared" si="5"/>
        <v>3520</v>
      </c>
      <c r="CP38" s="253">
        <f t="shared" si="5"/>
        <v>3520</v>
      </c>
      <c r="CQ38" s="253">
        <f t="shared" si="5"/>
        <v>3520</v>
      </c>
      <c r="CR38" s="253">
        <f t="shared" si="5"/>
        <v>3520</v>
      </c>
      <c r="CS38" s="253">
        <f t="shared" si="5"/>
        <v>3520</v>
      </c>
      <c r="CT38" s="253">
        <f t="shared" si="5"/>
        <v>3520</v>
      </c>
      <c r="CU38" s="253">
        <f t="shared" si="5"/>
        <v>3520</v>
      </c>
      <c r="CV38" s="253">
        <f t="shared" si="5"/>
        <v>3520</v>
      </c>
      <c r="CW38" s="253">
        <f t="shared" si="5"/>
        <v>3520</v>
      </c>
      <c r="CX38" s="253">
        <f t="shared" si="5"/>
        <v>3520</v>
      </c>
      <c r="CY38" s="253">
        <f t="shared" si="5"/>
        <v>3520</v>
      </c>
      <c r="CZ38" s="253">
        <f t="shared" si="5"/>
        <v>3520</v>
      </c>
      <c r="DA38" s="253">
        <f t="shared" si="5"/>
        <v>3520</v>
      </c>
      <c r="DB38" s="253">
        <f t="shared" si="5"/>
        <v>3520</v>
      </c>
      <c r="DC38" s="253">
        <f t="shared" si="5"/>
        <v>3520</v>
      </c>
      <c r="DD38" s="253">
        <f t="shared" si="5"/>
        <v>3520</v>
      </c>
      <c r="DE38" s="253">
        <f t="shared" si="5"/>
        <v>3520</v>
      </c>
      <c r="DF38" s="253">
        <f t="shared" si="5"/>
        <v>3520</v>
      </c>
      <c r="DG38" s="253">
        <f t="shared" si="5"/>
        <v>3520</v>
      </c>
      <c r="DH38" s="253">
        <f t="shared" si="5"/>
        <v>3520</v>
      </c>
      <c r="DI38" s="253">
        <f t="shared" si="5"/>
        <v>3520</v>
      </c>
      <c r="DJ38" s="253">
        <f t="shared" si="5"/>
        <v>3520</v>
      </c>
      <c r="DK38" s="253">
        <f t="shared" si="5"/>
        <v>3520</v>
      </c>
      <c r="DL38" s="253">
        <f t="shared" si="5"/>
        <v>3520</v>
      </c>
      <c r="DM38" s="253">
        <f t="shared" si="5"/>
        <v>3520</v>
      </c>
      <c r="DN38" s="253">
        <f t="shared" si="5"/>
        <v>3520</v>
      </c>
      <c r="DO38" s="253">
        <f t="shared" si="5"/>
        <v>3520</v>
      </c>
      <c r="DP38" s="253">
        <f t="shared" si="5"/>
        <v>3520</v>
      </c>
      <c r="DQ38" s="253">
        <f t="shared" si="5"/>
        <v>3520</v>
      </c>
      <c r="DR38" s="253">
        <f t="shared" si="5"/>
        <v>3520</v>
      </c>
      <c r="DS38" s="253">
        <f t="shared" si="5"/>
        <v>3520</v>
      </c>
      <c r="DT38" s="253">
        <f t="shared" si="5"/>
        <v>3520</v>
      </c>
      <c r="DU38" s="253">
        <f t="shared" si="5"/>
        <v>3520</v>
      </c>
      <c r="DV38" s="253">
        <f t="shared" si="5"/>
        <v>3520</v>
      </c>
      <c r="DW38" s="253">
        <f t="shared" si="5"/>
        <v>3520</v>
      </c>
    </row>
    <row r="39" spans="3:127" ht="15.6" thickTop="1" thickBot="1">
      <c r="C39" s="316" t="str">
        <f t="shared" si="2"/>
        <v>Costo Variabile 2</v>
      </c>
      <c r="E39" s="294">
        <f t="shared" si="3"/>
        <v>0.22</v>
      </c>
      <c r="H39" s="253">
        <f t="shared" si="4"/>
        <v>5280</v>
      </c>
      <c r="I39" s="253">
        <f t="shared" si="4"/>
        <v>5280</v>
      </c>
      <c r="J39" s="253">
        <f t="shared" si="4"/>
        <v>5280</v>
      </c>
      <c r="K39" s="253">
        <f t="shared" si="4"/>
        <v>5280</v>
      </c>
      <c r="L39" s="253">
        <f t="shared" si="4"/>
        <v>5280</v>
      </c>
      <c r="M39" s="253">
        <f t="shared" si="4"/>
        <v>5280</v>
      </c>
      <c r="N39" s="253">
        <f t="shared" si="4"/>
        <v>5280</v>
      </c>
      <c r="O39" s="253">
        <f t="shared" si="4"/>
        <v>5280</v>
      </c>
      <c r="P39" s="253">
        <f t="shared" si="4"/>
        <v>5280</v>
      </c>
      <c r="Q39" s="253">
        <f t="shared" si="4"/>
        <v>5280</v>
      </c>
      <c r="R39" s="253">
        <f t="shared" si="4"/>
        <v>5280</v>
      </c>
      <c r="S39" s="253">
        <f t="shared" si="4"/>
        <v>5280</v>
      </c>
      <c r="T39" s="253">
        <f t="shared" si="4"/>
        <v>5280</v>
      </c>
      <c r="U39" s="253">
        <f t="shared" si="4"/>
        <v>5280</v>
      </c>
      <c r="V39" s="253">
        <f t="shared" si="4"/>
        <v>5280</v>
      </c>
      <c r="W39" s="253">
        <f t="shared" si="4"/>
        <v>5280</v>
      </c>
      <c r="X39" s="253">
        <f t="shared" si="4"/>
        <v>5280</v>
      </c>
      <c r="Y39" s="253">
        <f t="shared" si="4"/>
        <v>5280</v>
      </c>
      <c r="Z39" s="253">
        <f t="shared" si="4"/>
        <v>5280</v>
      </c>
      <c r="AA39" s="253">
        <f t="shared" si="4"/>
        <v>5280</v>
      </c>
      <c r="AB39" s="253">
        <f t="shared" si="4"/>
        <v>5280</v>
      </c>
      <c r="AC39" s="253">
        <f t="shared" si="4"/>
        <v>5280</v>
      </c>
      <c r="AD39" s="253">
        <f t="shared" si="4"/>
        <v>5280</v>
      </c>
      <c r="AE39" s="253">
        <f t="shared" si="4"/>
        <v>5280</v>
      </c>
      <c r="AF39" s="253">
        <f t="shared" si="4"/>
        <v>1815</v>
      </c>
      <c r="AG39" s="253">
        <f t="shared" si="4"/>
        <v>1815</v>
      </c>
      <c r="AH39" s="253">
        <f t="shared" si="4"/>
        <v>1815</v>
      </c>
      <c r="AI39" s="253">
        <f t="shared" si="4"/>
        <v>1815</v>
      </c>
      <c r="AJ39" s="253">
        <f t="shared" si="4"/>
        <v>1815</v>
      </c>
      <c r="AK39" s="253">
        <f t="shared" si="4"/>
        <v>1815</v>
      </c>
      <c r="AL39" s="253">
        <f t="shared" si="4"/>
        <v>1815</v>
      </c>
      <c r="AM39" s="253">
        <f t="shared" si="4"/>
        <v>1815</v>
      </c>
      <c r="AN39" s="253">
        <f t="shared" si="4"/>
        <v>1815</v>
      </c>
      <c r="AO39" s="253">
        <f t="shared" si="4"/>
        <v>1815</v>
      </c>
      <c r="AP39" s="253">
        <f t="shared" si="4"/>
        <v>1815</v>
      </c>
      <c r="AQ39" s="253">
        <f t="shared" si="4"/>
        <v>1815</v>
      </c>
      <c r="AR39" s="253">
        <f t="shared" si="4"/>
        <v>5280</v>
      </c>
      <c r="AS39" s="253">
        <f t="shared" si="4"/>
        <v>5280</v>
      </c>
      <c r="AT39" s="253">
        <f t="shared" si="4"/>
        <v>5280</v>
      </c>
      <c r="AU39" s="253">
        <f t="shared" si="4"/>
        <v>5280</v>
      </c>
      <c r="AV39" s="253">
        <f t="shared" si="4"/>
        <v>5280</v>
      </c>
      <c r="AW39" s="253">
        <f t="shared" si="4"/>
        <v>5280</v>
      </c>
      <c r="AX39" s="253">
        <f t="shared" si="4"/>
        <v>5280</v>
      </c>
      <c r="AY39" s="253">
        <f t="shared" si="4"/>
        <v>5280</v>
      </c>
      <c r="AZ39" s="253">
        <f t="shared" si="4"/>
        <v>5280</v>
      </c>
      <c r="BA39" s="253">
        <f t="shared" si="4"/>
        <v>5280</v>
      </c>
      <c r="BB39" s="253">
        <f t="shared" si="4"/>
        <v>5280</v>
      </c>
      <c r="BC39" s="253">
        <f t="shared" si="4"/>
        <v>5280</v>
      </c>
      <c r="BD39" s="253">
        <f t="shared" si="4"/>
        <v>5280</v>
      </c>
      <c r="BE39" s="253">
        <f t="shared" si="4"/>
        <v>5280</v>
      </c>
      <c r="BF39" s="253">
        <f t="shared" si="4"/>
        <v>5280</v>
      </c>
      <c r="BG39" s="253">
        <f t="shared" si="4"/>
        <v>5280</v>
      </c>
      <c r="BH39" s="253">
        <f t="shared" si="4"/>
        <v>5280</v>
      </c>
      <c r="BI39" s="253">
        <f t="shared" si="4"/>
        <v>5280</v>
      </c>
      <c r="BJ39" s="253">
        <f t="shared" si="4"/>
        <v>5280</v>
      </c>
      <c r="BK39" s="253">
        <f t="shared" si="4"/>
        <v>5280</v>
      </c>
      <c r="BL39" s="253">
        <f t="shared" si="4"/>
        <v>5280</v>
      </c>
      <c r="BM39" s="253">
        <f t="shared" si="4"/>
        <v>5280</v>
      </c>
      <c r="BN39" s="253">
        <f t="shared" si="4"/>
        <v>5280</v>
      </c>
      <c r="BO39" s="253">
        <f t="shared" si="4"/>
        <v>5280</v>
      </c>
      <c r="BP39" s="253">
        <f t="shared" si="4"/>
        <v>5280</v>
      </c>
      <c r="BQ39" s="253">
        <f t="shared" si="4"/>
        <v>5280</v>
      </c>
      <c r="BR39" s="253">
        <f t="shared" si="4"/>
        <v>5280</v>
      </c>
      <c r="BS39" s="253">
        <f t="shared" si="4"/>
        <v>5280</v>
      </c>
      <c r="BT39" s="253">
        <f t="shared" si="5"/>
        <v>5280</v>
      </c>
      <c r="BU39" s="253">
        <f t="shared" si="5"/>
        <v>5280</v>
      </c>
      <c r="BV39" s="253">
        <f t="shared" si="5"/>
        <v>5280</v>
      </c>
      <c r="BW39" s="253">
        <f t="shared" si="5"/>
        <v>5280</v>
      </c>
      <c r="BX39" s="253">
        <f t="shared" si="5"/>
        <v>5280</v>
      </c>
      <c r="BY39" s="253">
        <f t="shared" si="5"/>
        <v>5280</v>
      </c>
      <c r="BZ39" s="253">
        <f t="shared" si="5"/>
        <v>5280</v>
      </c>
      <c r="CA39" s="253">
        <f t="shared" si="5"/>
        <v>5280</v>
      </c>
      <c r="CB39" s="253">
        <f t="shared" si="5"/>
        <v>5280</v>
      </c>
      <c r="CC39" s="253">
        <f t="shared" si="5"/>
        <v>5280</v>
      </c>
      <c r="CD39" s="253">
        <f t="shared" si="5"/>
        <v>5280</v>
      </c>
      <c r="CE39" s="253">
        <f t="shared" si="5"/>
        <v>5280</v>
      </c>
      <c r="CF39" s="253">
        <f t="shared" si="5"/>
        <v>5280</v>
      </c>
      <c r="CG39" s="253">
        <f t="shared" si="5"/>
        <v>5280</v>
      </c>
      <c r="CH39" s="253">
        <f t="shared" si="5"/>
        <v>5280</v>
      </c>
      <c r="CI39" s="253">
        <f t="shared" si="5"/>
        <v>5280</v>
      </c>
      <c r="CJ39" s="253">
        <f t="shared" si="5"/>
        <v>5280</v>
      </c>
      <c r="CK39" s="253">
        <f t="shared" si="5"/>
        <v>5280</v>
      </c>
      <c r="CL39" s="253">
        <f t="shared" si="5"/>
        <v>5280</v>
      </c>
      <c r="CM39" s="253">
        <f t="shared" si="5"/>
        <v>5280</v>
      </c>
      <c r="CN39" s="253">
        <f t="shared" si="5"/>
        <v>5280</v>
      </c>
      <c r="CO39" s="253">
        <f t="shared" si="5"/>
        <v>5280</v>
      </c>
      <c r="CP39" s="253">
        <f t="shared" si="5"/>
        <v>5280</v>
      </c>
      <c r="CQ39" s="253">
        <f t="shared" si="5"/>
        <v>5280</v>
      </c>
      <c r="CR39" s="253">
        <f t="shared" si="5"/>
        <v>5280</v>
      </c>
      <c r="CS39" s="253">
        <f t="shared" si="5"/>
        <v>5280</v>
      </c>
      <c r="CT39" s="253">
        <f t="shared" si="5"/>
        <v>5280</v>
      </c>
      <c r="CU39" s="253">
        <f t="shared" si="5"/>
        <v>5280</v>
      </c>
      <c r="CV39" s="253">
        <f t="shared" si="5"/>
        <v>5280</v>
      </c>
      <c r="CW39" s="253">
        <f t="shared" si="5"/>
        <v>5280</v>
      </c>
      <c r="CX39" s="253">
        <f t="shared" si="5"/>
        <v>5280</v>
      </c>
      <c r="CY39" s="253">
        <f t="shared" si="5"/>
        <v>5280</v>
      </c>
      <c r="CZ39" s="253">
        <f t="shared" si="5"/>
        <v>5280</v>
      </c>
      <c r="DA39" s="253">
        <f t="shared" si="5"/>
        <v>5280</v>
      </c>
      <c r="DB39" s="253">
        <f t="shared" si="5"/>
        <v>5280</v>
      </c>
      <c r="DC39" s="253">
        <f t="shared" si="5"/>
        <v>5280</v>
      </c>
      <c r="DD39" s="253">
        <f t="shared" si="5"/>
        <v>5280</v>
      </c>
      <c r="DE39" s="253">
        <f t="shared" si="5"/>
        <v>5280</v>
      </c>
      <c r="DF39" s="253">
        <f t="shared" si="5"/>
        <v>5280</v>
      </c>
      <c r="DG39" s="253">
        <f t="shared" si="5"/>
        <v>5280</v>
      </c>
      <c r="DH39" s="253">
        <f t="shared" si="5"/>
        <v>5280</v>
      </c>
      <c r="DI39" s="253">
        <f t="shared" si="5"/>
        <v>5280</v>
      </c>
      <c r="DJ39" s="253">
        <f t="shared" si="5"/>
        <v>5280</v>
      </c>
      <c r="DK39" s="253">
        <f t="shared" si="5"/>
        <v>5280</v>
      </c>
      <c r="DL39" s="253">
        <f t="shared" si="5"/>
        <v>5280</v>
      </c>
      <c r="DM39" s="253">
        <f t="shared" si="5"/>
        <v>5280</v>
      </c>
      <c r="DN39" s="253">
        <f t="shared" si="5"/>
        <v>5280</v>
      </c>
      <c r="DO39" s="253">
        <f t="shared" si="5"/>
        <v>5280</v>
      </c>
      <c r="DP39" s="253">
        <f t="shared" si="5"/>
        <v>5280</v>
      </c>
      <c r="DQ39" s="253">
        <f t="shared" si="5"/>
        <v>5280</v>
      </c>
      <c r="DR39" s="253">
        <f t="shared" si="5"/>
        <v>5280</v>
      </c>
      <c r="DS39" s="253">
        <f t="shared" si="5"/>
        <v>5280</v>
      </c>
      <c r="DT39" s="253">
        <f t="shared" si="5"/>
        <v>5280</v>
      </c>
      <c r="DU39" s="253">
        <f t="shared" si="5"/>
        <v>5280</v>
      </c>
      <c r="DV39" s="253">
        <f t="shared" si="5"/>
        <v>5280</v>
      </c>
      <c r="DW39" s="253">
        <f t="shared" si="5"/>
        <v>5280</v>
      </c>
    </row>
    <row r="40" spans="3:127" ht="15.6" thickTop="1" thickBot="1">
      <c r="C40" s="316" t="str">
        <f t="shared" si="2"/>
        <v>Costo Variabile 3</v>
      </c>
      <c r="E40" s="294">
        <f t="shared" si="3"/>
        <v>0.22</v>
      </c>
      <c r="H40" s="253">
        <f t="shared" si="4"/>
        <v>7040</v>
      </c>
      <c r="I40" s="253">
        <f t="shared" si="4"/>
        <v>7040</v>
      </c>
      <c r="J40" s="253">
        <f t="shared" si="4"/>
        <v>7040</v>
      </c>
      <c r="K40" s="253">
        <f t="shared" si="4"/>
        <v>7040</v>
      </c>
      <c r="L40" s="253">
        <f t="shared" si="4"/>
        <v>7040</v>
      </c>
      <c r="M40" s="253">
        <f t="shared" si="4"/>
        <v>7040</v>
      </c>
      <c r="N40" s="253">
        <f t="shared" si="4"/>
        <v>7040</v>
      </c>
      <c r="O40" s="253">
        <f t="shared" si="4"/>
        <v>7040</v>
      </c>
      <c r="P40" s="253">
        <f t="shared" si="4"/>
        <v>7040</v>
      </c>
      <c r="Q40" s="253">
        <f t="shared" si="4"/>
        <v>7040</v>
      </c>
      <c r="R40" s="253">
        <f t="shared" si="4"/>
        <v>7040</v>
      </c>
      <c r="S40" s="253">
        <f t="shared" si="4"/>
        <v>7040</v>
      </c>
      <c r="T40" s="253">
        <f t="shared" si="4"/>
        <v>7040</v>
      </c>
      <c r="U40" s="253">
        <f t="shared" si="4"/>
        <v>7040</v>
      </c>
      <c r="V40" s="253">
        <f t="shared" si="4"/>
        <v>7040</v>
      </c>
      <c r="W40" s="253">
        <f t="shared" si="4"/>
        <v>7040</v>
      </c>
      <c r="X40" s="253">
        <f t="shared" si="4"/>
        <v>7040</v>
      </c>
      <c r="Y40" s="253">
        <f t="shared" si="4"/>
        <v>7040</v>
      </c>
      <c r="Z40" s="253">
        <f t="shared" si="4"/>
        <v>7040</v>
      </c>
      <c r="AA40" s="253">
        <f t="shared" si="4"/>
        <v>7040</v>
      </c>
      <c r="AB40" s="253">
        <f t="shared" si="4"/>
        <v>7040</v>
      </c>
      <c r="AC40" s="253">
        <f t="shared" si="4"/>
        <v>7040</v>
      </c>
      <c r="AD40" s="253">
        <f t="shared" si="4"/>
        <v>7040</v>
      </c>
      <c r="AE40" s="253">
        <f t="shared" si="4"/>
        <v>7040</v>
      </c>
      <c r="AF40" s="253">
        <f t="shared" si="4"/>
        <v>2420</v>
      </c>
      <c r="AG40" s="253">
        <f t="shared" si="4"/>
        <v>2420</v>
      </c>
      <c r="AH40" s="253">
        <f t="shared" si="4"/>
        <v>2420</v>
      </c>
      <c r="AI40" s="253">
        <f t="shared" si="4"/>
        <v>2420</v>
      </c>
      <c r="AJ40" s="253">
        <f t="shared" si="4"/>
        <v>2420</v>
      </c>
      <c r="AK40" s="253">
        <f t="shared" si="4"/>
        <v>2420</v>
      </c>
      <c r="AL40" s="253">
        <f t="shared" si="4"/>
        <v>2420</v>
      </c>
      <c r="AM40" s="253">
        <f t="shared" si="4"/>
        <v>2420</v>
      </c>
      <c r="AN40" s="253">
        <f t="shared" si="4"/>
        <v>2420</v>
      </c>
      <c r="AO40" s="253">
        <f t="shared" si="4"/>
        <v>2420</v>
      </c>
      <c r="AP40" s="253">
        <f t="shared" si="4"/>
        <v>2420</v>
      </c>
      <c r="AQ40" s="253">
        <f t="shared" si="4"/>
        <v>2420</v>
      </c>
      <c r="AR40" s="253">
        <f t="shared" si="4"/>
        <v>7040</v>
      </c>
      <c r="AS40" s="253">
        <f t="shared" si="4"/>
        <v>7040</v>
      </c>
      <c r="AT40" s="253">
        <f t="shared" si="4"/>
        <v>7040</v>
      </c>
      <c r="AU40" s="253">
        <f t="shared" si="4"/>
        <v>7040</v>
      </c>
      <c r="AV40" s="253">
        <f t="shared" si="4"/>
        <v>7040</v>
      </c>
      <c r="AW40" s="253">
        <f t="shared" si="4"/>
        <v>7040</v>
      </c>
      <c r="AX40" s="253">
        <f t="shared" si="4"/>
        <v>7040</v>
      </c>
      <c r="AY40" s="253">
        <f t="shared" si="4"/>
        <v>7040</v>
      </c>
      <c r="AZ40" s="253">
        <f t="shared" si="4"/>
        <v>7040</v>
      </c>
      <c r="BA40" s="253">
        <f t="shared" si="4"/>
        <v>7040</v>
      </c>
      <c r="BB40" s="253">
        <f t="shared" si="4"/>
        <v>7040</v>
      </c>
      <c r="BC40" s="253">
        <f t="shared" si="4"/>
        <v>7040</v>
      </c>
      <c r="BD40" s="253">
        <f t="shared" si="4"/>
        <v>7040</v>
      </c>
      <c r="BE40" s="253">
        <f t="shared" si="4"/>
        <v>7040</v>
      </c>
      <c r="BF40" s="253">
        <f t="shared" si="4"/>
        <v>7040</v>
      </c>
      <c r="BG40" s="253">
        <f t="shared" si="4"/>
        <v>7040</v>
      </c>
      <c r="BH40" s="253">
        <f t="shared" si="4"/>
        <v>7040</v>
      </c>
      <c r="BI40" s="253">
        <f t="shared" si="4"/>
        <v>7040</v>
      </c>
      <c r="BJ40" s="253">
        <f t="shared" si="4"/>
        <v>7040</v>
      </c>
      <c r="BK40" s="253">
        <f t="shared" si="4"/>
        <v>7040</v>
      </c>
      <c r="BL40" s="253">
        <f t="shared" si="4"/>
        <v>7040</v>
      </c>
      <c r="BM40" s="253">
        <f t="shared" si="4"/>
        <v>7040</v>
      </c>
      <c r="BN40" s="253">
        <f t="shared" si="4"/>
        <v>7040</v>
      </c>
      <c r="BO40" s="253">
        <f t="shared" si="4"/>
        <v>7040</v>
      </c>
      <c r="BP40" s="253">
        <f t="shared" si="4"/>
        <v>7040</v>
      </c>
      <c r="BQ40" s="253">
        <f t="shared" si="4"/>
        <v>7040</v>
      </c>
      <c r="BR40" s="253">
        <f t="shared" si="4"/>
        <v>7040</v>
      </c>
      <c r="BS40" s="253">
        <f t="shared" si="4"/>
        <v>7040</v>
      </c>
      <c r="BT40" s="253">
        <f t="shared" si="5"/>
        <v>7040</v>
      </c>
      <c r="BU40" s="253">
        <f t="shared" si="5"/>
        <v>7040</v>
      </c>
      <c r="BV40" s="253">
        <f t="shared" si="5"/>
        <v>7040</v>
      </c>
      <c r="BW40" s="253">
        <f t="shared" si="5"/>
        <v>7040</v>
      </c>
      <c r="BX40" s="253">
        <f t="shared" si="5"/>
        <v>7040</v>
      </c>
      <c r="BY40" s="253">
        <f t="shared" si="5"/>
        <v>7040</v>
      </c>
      <c r="BZ40" s="253">
        <f t="shared" si="5"/>
        <v>7040</v>
      </c>
      <c r="CA40" s="253">
        <f t="shared" si="5"/>
        <v>7040</v>
      </c>
      <c r="CB40" s="253">
        <f t="shared" si="5"/>
        <v>7040</v>
      </c>
      <c r="CC40" s="253">
        <f t="shared" si="5"/>
        <v>7040</v>
      </c>
      <c r="CD40" s="253">
        <f t="shared" si="5"/>
        <v>7040</v>
      </c>
      <c r="CE40" s="253">
        <f t="shared" si="5"/>
        <v>7040</v>
      </c>
      <c r="CF40" s="253">
        <f t="shared" si="5"/>
        <v>7040</v>
      </c>
      <c r="CG40" s="253">
        <f t="shared" si="5"/>
        <v>7040</v>
      </c>
      <c r="CH40" s="253">
        <f t="shared" si="5"/>
        <v>7040</v>
      </c>
      <c r="CI40" s="253">
        <f t="shared" si="5"/>
        <v>7040</v>
      </c>
      <c r="CJ40" s="253">
        <f t="shared" si="5"/>
        <v>7040</v>
      </c>
      <c r="CK40" s="253">
        <f t="shared" si="5"/>
        <v>7040</v>
      </c>
      <c r="CL40" s="253">
        <f t="shared" si="5"/>
        <v>7040</v>
      </c>
      <c r="CM40" s="253">
        <f t="shared" si="5"/>
        <v>7040</v>
      </c>
      <c r="CN40" s="253">
        <f t="shared" si="5"/>
        <v>7040</v>
      </c>
      <c r="CO40" s="253">
        <f t="shared" si="5"/>
        <v>7040</v>
      </c>
      <c r="CP40" s="253">
        <f t="shared" si="5"/>
        <v>7040</v>
      </c>
      <c r="CQ40" s="253">
        <f t="shared" si="5"/>
        <v>7040</v>
      </c>
      <c r="CR40" s="253">
        <f t="shared" si="5"/>
        <v>7040</v>
      </c>
      <c r="CS40" s="253">
        <f t="shared" si="5"/>
        <v>7040</v>
      </c>
      <c r="CT40" s="253">
        <f t="shared" si="5"/>
        <v>7040</v>
      </c>
      <c r="CU40" s="253">
        <f t="shared" si="5"/>
        <v>7040</v>
      </c>
      <c r="CV40" s="253">
        <f t="shared" si="5"/>
        <v>7040</v>
      </c>
      <c r="CW40" s="253">
        <f t="shared" si="5"/>
        <v>7040</v>
      </c>
      <c r="CX40" s="253">
        <f t="shared" si="5"/>
        <v>7040</v>
      </c>
      <c r="CY40" s="253">
        <f t="shared" si="5"/>
        <v>7040</v>
      </c>
      <c r="CZ40" s="253">
        <f t="shared" si="5"/>
        <v>7040</v>
      </c>
      <c r="DA40" s="253">
        <f t="shared" si="5"/>
        <v>7040</v>
      </c>
      <c r="DB40" s="253">
        <f t="shared" si="5"/>
        <v>7040</v>
      </c>
      <c r="DC40" s="253">
        <f t="shared" si="5"/>
        <v>7040</v>
      </c>
      <c r="DD40" s="253">
        <f t="shared" si="5"/>
        <v>7040</v>
      </c>
      <c r="DE40" s="253">
        <f t="shared" si="5"/>
        <v>7040</v>
      </c>
      <c r="DF40" s="253">
        <f t="shared" si="5"/>
        <v>7040</v>
      </c>
      <c r="DG40" s="253">
        <f t="shared" si="5"/>
        <v>7040</v>
      </c>
      <c r="DH40" s="253">
        <f t="shared" si="5"/>
        <v>7040</v>
      </c>
      <c r="DI40" s="253">
        <f t="shared" si="5"/>
        <v>7040</v>
      </c>
      <c r="DJ40" s="253">
        <f t="shared" si="5"/>
        <v>7040</v>
      </c>
      <c r="DK40" s="253">
        <f t="shared" si="5"/>
        <v>7040</v>
      </c>
      <c r="DL40" s="253">
        <f t="shared" si="5"/>
        <v>7040</v>
      </c>
      <c r="DM40" s="253">
        <f t="shared" si="5"/>
        <v>7040</v>
      </c>
      <c r="DN40" s="253">
        <f t="shared" si="5"/>
        <v>7040</v>
      </c>
      <c r="DO40" s="253">
        <f t="shared" si="5"/>
        <v>7040</v>
      </c>
      <c r="DP40" s="253">
        <f t="shared" si="5"/>
        <v>7040</v>
      </c>
      <c r="DQ40" s="253">
        <f t="shared" si="5"/>
        <v>7040</v>
      </c>
      <c r="DR40" s="253">
        <f t="shared" si="5"/>
        <v>7040</v>
      </c>
      <c r="DS40" s="253">
        <f t="shared" si="5"/>
        <v>7040</v>
      </c>
      <c r="DT40" s="253">
        <f t="shared" si="5"/>
        <v>7040</v>
      </c>
      <c r="DU40" s="253">
        <f t="shared" si="5"/>
        <v>7040</v>
      </c>
      <c r="DV40" s="253">
        <f t="shared" si="5"/>
        <v>7040</v>
      </c>
      <c r="DW40" s="253">
        <f t="shared" si="5"/>
        <v>7040</v>
      </c>
    </row>
    <row r="41" spans="3:127" ht="15.6" thickTop="1" thickBot="1">
      <c r="C41" s="316" t="str">
        <f t="shared" si="2"/>
        <v>Costo Variabile 4</v>
      </c>
      <c r="E41" s="294">
        <f t="shared" si="3"/>
        <v>0.22</v>
      </c>
      <c r="H41" s="253">
        <f t="shared" si="4"/>
        <v>3520</v>
      </c>
      <c r="I41" s="253">
        <f t="shared" si="4"/>
        <v>3520</v>
      </c>
      <c r="J41" s="253">
        <f t="shared" si="4"/>
        <v>3520</v>
      </c>
      <c r="K41" s="253">
        <f t="shared" si="4"/>
        <v>3520</v>
      </c>
      <c r="L41" s="253">
        <f t="shared" si="4"/>
        <v>3520</v>
      </c>
      <c r="M41" s="253">
        <f t="shared" si="4"/>
        <v>3520</v>
      </c>
      <c r="N41" s="253">
        <f t="shared" si="4"/>
        <v>3520</v>
      </c>
      <c r="O41" s="253">
        <f t="shared" si="4"/>
        <v>3520</v>
      </c>
      <c r="P41" s="253">
        <f t="shared" si="4"/>
        <v>3520</v>
      </c>
      <c r="Q41" s="253">
        <f t="shared" si="4"/>
        <v>3520</v>
      </c>
      <c r="R41" s="253">
        <f t="shared" si="4"/>
        <v>3520</v>
      </c>
      <c r="S41" s="253">
        <f t="shared" si="4"/>
        <v>3520</v>
      </c>
      <c r="T41" s="253">
        <f t="shared" si="4"/>
        <v>3520</v>
      </c>
      <c r="U41" s="253">
        <f t="shared" si="4"/>
        <v>3520</v>
      </c>
      <c r="V41" s="253">
        <f t="shared" si="4"/>
        <v>3520</v>
      </c>
      <c r="W41" s="253">
        <f t="shared" si="4"/>
        <v>3520</v>
      </c>
      <c r="X41" s="253">
        <f t="shared" si="4"/>
        <v>3520</v>
      </c>
      <c r="Y41" s="253">
        <f t="shared" si="4"/>
        <v>3520</v>
      </c>
      <c r="Z41" s="253">
        <f t="shared" si="4"/>
        <v>3520</v>
      </c>
      <c r="AA41" s="253">
        <f t="shared" si="4"/>
        <v>3520</v>
      </c>
      <c r="AB41" s="253">
        <f t="shared" si="4"/>
        <v>3520</v>
      </c>
      <c r="AC41" s="253">
        <f t="shared" si="4"/>
        <v>3520</v>
      </c>
      <c r="AD41" s="253">
        <f t="shared" si="4"/>
        <v>3520</v>
      </c>
      <c r="AE41" s="253">
        <f t="shared" si="4"/>
        <v>3520</v>
      </c>
      <c r="AF41" s="253">
        <f t="shared" si="4"/>
        <v>1210</v>
      </c>
      <c r="AG41" s="253">
        <f t="shared" si="4"/>
        <v>1210</v>
      </c>
      <c r="AH41" s="253">
        <f t="shared" si="4"/>
        <v>1210</v>
      </c>
      <c r="AI41" s="253">
        <f t="shared" si="4"/>
        <v>1210</v>
      </c>
      <c r="AJ41" s="253">
        <f t="shared" si="4"/>
        <v>1210</v>
      </c>
      <c r="AK41" s="253">
        <f t="shared" si="4"/>
        <v>1210</v>
      </c>
      <c r="AL41" s="253">
        <f t="shared" si="4"/>
        <v>1210</v>
      </c>
      <c r="AM41" s="253">
        <f t="shared" si="4"/>
        <v>1210</v>
      </c>
      <c r="AN41" s="253">
        <f t="shared" si="4"/>
        <v>1210</v>
      </c>
      <c r="AO41" s="253">
        <f t="shared" si="4"/>
        <v>1210</v>
      </c>
      <c r="AP41" s="253">
        <f t="shared" si="4"/>
        <v>1210</v>
      </c>
      <c r="AQ41" s="253">
        <f t="shared" si="4"/>
        <v>1210</v>
      </c>
      <c r="AR41" s="253">
        <f t="shared" si="4"/>
        <v>3520</v>
      </c>
      <c r="AS41" s="253">
        <f t="shared" si="4"/>
        <v>3520</v>
      </c>
      <c r="AT41" s="253">
        <f t="shared" si="4"/>
        <v>3520</v>
      </c>
      <c r="AU41" s="253">
        <f t="shared" si="4"/>
        <v>3520</v>
      </c>
      <c r="AV41" s="253">
        <f t="shared" si="4"/>
        <v>3520</v>
      </c>
      <c r="AW41" s="253">
        <f t="shared" si="4"/>
        <v>3520</v>
      </c>
      <c r="AX41" s="253">
        <f t="shared" si="4"/>
        <v>3520</v>
      </c>
      <c r="AY41" s="253">
        <f t="shared" si="4"/>
        <v>3520</v>
      </c>
      <c r="AZ41" s="253">
        <f t="shared" si="4"/>
        <v>3520</v>
      </c>
      <c r="BA41" s="253">
        <f t="shared" si="4"/>
        <v>3520</v>
      </c>
      <c r="BB41" s="253">
        <f t="shared" si="4"/>
        <v>3520</v>
      </c>
      <c r="BC41" s="253">
        <f t="shared" si="4"/>
        <v>3520</v>
      </c>
      <c r="BD41" s="253">
        <f t="shared" si="4"/>
        <v>3520</v>
      </c>
      <c r="BE41" s="253">
        <f t="shared" si="4"/>
        <v>3520</v>
      </c>
      <c r="BF41" s="253">
        <f t="shared" si="4"/>
        <v>3520</v>
      </c>
      <c r="BG41" s="253">
        <f t="shared" si="4"/>
        <v>3520</v>
      </c>
      <c r="BH41" s="253">
        <f t="shared" si="4"/>
        <v>3520</v>
      </c>
      <c r="BI41" s="253">
        <f t="shared" si="4"/>
        <v>3520</v>
      </c>
      <c r="BJ41" s="253">
        <f t="shared" si="4"/>
        <v>3520</v>
      </c>
      <c r="BK41" s="253">
        <f t="shared" si="4"/>
        <v>3520</v>
      </c>
      <c r="BL41" s="253">
        <f t="shared" si="4"/>
        <v>3520</v>
      </c>
      <c r="BM41" s="253">
        <f t="shared" si="4"/>
        <v>3520</v>
      </c>
      <c r="BN41" s="253">
        <f t="shared" si="4"/>
        <v>3520</v>
      </c>
      <c r="BO41" s="253">
        <f t="shared" si="4"/>
        <v>3520</v>
      </c>
      <c r="BP41" s="253">
        <f t="shared" si="4"/>
        <v>3520</v>
      </c>
      <c r="BQ41" s="253">
        <f t="shared" si="4"/>
        <v>3520</v>
      </c>
      <c r="BR41" s="253">
        <f t="shared" si="4"/>
        <v>3520</v>
      </c>
      <c r="BS41" s="253">
        <f t="shared" ref="BS41" si="6">+$E41*BS9</f>
        <v>3520</v>
      </c>
      <c r="BT41" s="253">
        <f t="shared" si="5"/>
        <v>3520</v>
      </c>
      <c r="BU41" s="253">
        <f t="shared" si="5"/>
        <v>3520</v>
      </c>
      <c r="BV41" s="253">
        <f t="shared" si="5"/>
        <v>3520</v>
      </c>
      <c r="BW41" s="253">
        <f t="shared" si="5"/>
        <v>3520</v>
      </c>
      <c r="BX41" s="253">
        <f t="shared" si="5"/>
        <v>3520</v>
      </c>
      <c r="BY41" s="253">
        <f t="shared" si="5"/>
        <v>3520</v>
      </c>
      <c r="BZ41" s="253">
        <f t="shared" si="5"/>
        <v>3520</v>
      </c>
      <c r="CA41" s="253">
        <f t="shared" si="5"/>
        <v>3520</v>
      </c>
      <c r="CB41" s="253">
        <f t="shared" si="5"/>
        <v>3520</v>
      </c>
      <c r="CC41" s="253">
        <f t="shared" si="5"/>
        <v>3520</v>
      </c>
      <c r="CD41" s="253">
        <f t="shared" si="5"/>
        <v>3520</v>
      </c>
      <c r="CE41" s="253">
        <f t="shared" si="5"/>
        <v>3520</v>
      </c>
      <c r="CF41" s="253">
        <f t="shared" si="5"/>
        <v>3520</v>
      </c>
      <c r="CG41" s="253">
        <f t="shared" si="5"/>
        <v>3520</v>
      </c>
      <c r="CH41" s="253">
        <f t="shared" si="5"/>
        <v>3520</v>
      </c>
      <c r="CI41" s="253">
        <f t="shared" si="5"/>
        <v>3520</v>
      </c>
      <c r="CJ41" s="253">
        <f t="shared" si="5"/>
        <v>3520</v>
      </c>
      <c r="CK41" s="253">
        <f t="shared" si="5"/>
        <v>3520</v>
      </c>
      <c r="CL41" s="253">
        <f t="shared" si="5"/>
        <v>3520</v>
      </c>
      <c r="CM41" s="253">
        <f t="shared" si="5"/>
        <v>3520</v>
      </c>
      <c r="CN41" s="253">
        <f t="shared" si="5"/>
        <v>3520</v>
      </c>
      <c r="CO41" s="253">
        <f t="shared" si="5"/>
        <v>3520</v>
      </c>
      <c r="CP41" s="253">
        <f t="shared" si="5"/>
        <v>3520</v>
      </c>
      <c r="CQ41" s="253">
        <f t="shared" si="5"/>
        <v>3520</v>
      </c>
      <c r="CR41" s="253">
        <f t="shared" si="5"/>
        <v>3520</v>
      </c>
      <c r="CS41" s="253">
        <f t="shared" si="5"/>
        <v>3520</v>
      </c>
      <c r="CT41" s="253">
        <f t="shared" si="5"/>
        <v>3520</v>
      </c>
      <c r="CU41" s="253">
        <f t="shared" si="5"/>
        <v>3520</v>
      </c>
      <c r="CV41" s="253">
        <f t="shared" si="5"/>
        <v>3520</v>
      </c>
      <c r="CW41" s="253">
        <f t="shared" si="5"/>
        <v>3520</v>
      </c>
      <c r="CX41" s="253">
        <f t="shared" si="5"/>
        <v>3520</v>
      </c>
      <c r="CY41" s="253">
        <f t="shared" si="5"/>
        <v>3520</v>
      </c>
      <c r="CZ41" s="253">
        <f t="shared" si="5"/>
        <v>3520</v>
      </c>
      <c r="DA41" s="253">
        <f t="shared" si="5"/>
        <v>3520</v>
      </c>
      <c r="DB41" s="253">
        <f t="shared" si="5"/>
        <v>3520</v>
      </c>
      <c r="DC41" s="253">
        <f t="shared" si="5"/>
        <v>3520</v>
      </c>
      <c r="DD41" s="253">
        <f t="shared" si="5"/>
        <v>3520</v>
      </c>
      <c r="DE41" s="253">
        <f t="shared" si="5"/>
        <v>3520</v>
      </c>
      <c r="DF41" s="253">
        <f t="shared" si="5"/>
        <v>3520</v>
      </c>
      <c r="DG41" s="253">
        <f t="shared" si="5"/>
        <v>3520</v>
      </c>
      <c r="DH41" s="253">
        <f t="shared" si="5"/>
        <v>3520</v>
      </c>
      <c r="DI41" s="253">
        <f t="shared" si="5"/>
        <v>3520</v>
      </c>
      <c r="DJ41" s="253">
        <f t="shared" si="5"/>
        <v>3520</v>
      </c>
      <c r="DK41" s="253">
        <f t="shared" si="5"/>
        <v>3520</v>
      </c>
      <c r="DL41" s="253">
        <f t="shared" si="5"/>
        <v>3520</v>
      </c>
      <c r="DM41" s="253">
        <f t="shared" si="5"/>
        <v>3520</v>
      </c>
      <c r="DN41" s="253">
        <f t="shared" si="5"/>
        <v>3520</v>
      </c>
      <c r="DO41" s="253">
        <f t="shared" si="5"/>
        <v>3520</v>
      </c>
      <c r="DP41" s="253">
        <f t="shared" si="5"/>
        <v>3520</v>
      </c>
      <c r="DQ41" s="253">
        <f t="shared" si="5"/>
        <v>3520</v>
      </c>
      <c r="DR41" s="253">
        <f t="shared" si="5"/>
        <v>3520</v>
      </c>
      <c r="DS41" s="253">
        <f t="shared" si="5"/>
        <v>3520</v>
      </c>
      <c r="DT41" s="253">
        <f t="shared" si="5"/>
        <v>3520</v>
      </c>
      <c r="DU41" s="253">
        <f t="shared" si="5"/>
        <v>3520</v>
      </c>
      <c r="DV41" s="253">
        <f t="shared" si="5"/>
        <v>3520</v>
      </c>
      <c r="DW41" s="253">
        <f t="shared" si="5"/>
        <v>3520</v>
      </c>
    </row>
    <row r="42" spans="3:127" ht="15.6" thickTop="1" thickBot="1">
      <c r="C42" s="316" t="str">
        <f t="shared" si="2"/>
        <v>Costo Variabile 5</v>
      </c>
      <c r="E42" s="294">
        <f t="shared" si="3"/>
        <v>0.22</v>
      </c>
      <c r="H42" s="253">
        <f t="shared" ref="H42:BS45" si="7">+$E42*H10</f>
        <v>0</v>
      </c>
      <c r="I42" s="253">
        <f t="shared" si="7"/>
        <v>0</v>
      </c>
      <c r="J42" s="253">
        <f t="shared" si="7"/>
        <v>0</v>
      </c>
      <c r="K42" s="253">
        <f t="shared" si="7"/>
        <v>0</v>
      </c>
      <c r="L42" s="253">
        <f t="shared" si="7"/>
        <v>0</v>
      </c>
      <c r="M42" s="253">
        <f t="shared" si="7"/>
        <v>0</v>
      </c>
      <c r="N42" s="253">
        <f t="shared" si="7"/>
        <v>0</v>
      </c>
      <c r="O42" s="253">
        <f t="shared" si="7"/>
        <v>0</v>
      </c>
      <c r="P42" s="253">
        <f t="shared" si="7"/>
        <v>0</v>
      </c>
      <c r="Q42" s="253">
        <f t="shared" si="7"/>
        <v>0</v>
      </c>
      <c r="R42" s="253">
        <f t="shared" si="7"/>
        <v>0</v>
      </c>
      <c r="S42" s="253">
        <f t="shared" si="7"/>
        <v>0</v>
      </c>
      <c r="T42" s="253">
        <f t="shared" si="7"/>
        <v>0</v>
      </c>
      <c r="U42" s="253">
        <f t="shared" si="7"/>
        <v>0</v>
      </c>
      <c r="V42" s="253">
        <f t="shared" si="7"/>
        <v>0</v>
      </c>
      <c r="W42" s="253">
        <f t="shared" si="7"/>
        <v>0</v>
      </c>
      <c r="X42" s="253">
        <f t="shared" si="7"/>
        <v>0</v>
      </c>
      <c r="Y42" s="253">
        <f t="shared" si="7"/>
        <v>0</v>
      </c>
      <c r="Z42" s="253">
        <f t="shared" si="7"/>
        <v>0</v>
      </c>
      <c r="AA42" s="253">
        <f t="shared" si="7"/>
        <v>0</v>
      </c>
      <c r="AB42" s="253">
        <f t="shared" si="7"/>
        <v>0</v>
      </c>
      <c r="AC42" s="253">
        <f t="shared" si="7"/>
        <v>0</v>
      </c>
      <c r="AD42" s="253">
        <f t="shared" si="7"/>
        <v>0</v>
      </c>
      <c r="AE42" s="253">
        <f t="shared" si="7"/>
        <v>0</v>
      </c>
      <c r="AF42" s="253">
        <f t="shared" si="7"/>
        <v>0</v>
      </c>
      <c r="AG42" s="253">
        <f t="shared" si="7"/>
        <v>0</v>
      </c>
      <c r="AH42" s="253">
        <f t="shared" si="7"/>
        <v>0</v>
      </c>
      <c r="AI42" s="253">
        <f t="shared" si="7"/>
        <v>0</v>
      </c>
      <c r="AJ42" s="253">
        <f t="shared" si="7"/>
        <v>0</v>
      </c>
      <c r="AK42" s="253">
        <f t="shared" si="7"/>
        <v>0</v>
      </c>
      <c r="AL42" s="253">
        <f t="shared" si="7"/>
        <v>0</v>
      </c>
      <c r="AM42" s="253">
        <f t="shared" si="7"/>
        <v>0</v>
      </c>
      <c r="AN42" s="253">
        <f t="shared" si="7"/>
        <v>0</v>
      </c>
      <c r="AO42" s="253">
        <f t="shared" si="7"/>
        <v>0</v>
      </c>
      <c r="AP42" s="253">
        <f t="shared" si="7"/>
        <v>0</v>
      </c>
      <c r="AQ42" s="253">
        <f t="shared" si="7"/>
        <v>0</v>
      </c>
      <c r="AR42" s="253">
        <f t="shared" si="7"/>
        <v>0</v>
      </c>
      <c r="AS42" s="253">
        <f t="shared" si="7"/>
        <v>0</v>
      </c>
      <c r="AT42" s="253">
        <f t="shared" si="7"/>
        <v>0</v>
      </c>
      <c r="AU42" s="253">
        <f t="shared" si="7"/>
        <v>0</v>
      </c>
      <c r="AV42" s="253">
        <f t="shared" si="7"/>
        <v>0</v>
      </c>
      <c r="AW42" s="253">
        <f t="shared" si="7"/>
        <v>0</v>
      </c>
      <c r="AX42" s="253">
        <f t="shared" si="7"/>
        <v>0</v>
      </c>
      <c r="AY42" s="253">
        <f t="shared" si="7"/>
        <v>0</v>
      </c>
      <c r="AZ42" s="253">
        <f t="shared" si="7"/>
        <v>0</v>
      </c>
      <c r="BA42" s="253">
        <f t="shared" si="7"/>
        <v>0</v>
      </c>
      <c r="BB42" s="253">
        <f t="shared" si="7"/>
        <v>0</v>
      </c>
      <c r="BC42" s="253">
        <f t="shared" si="7"/>
        <v>0</v>
      </c>
      <c r="BD42" s="253">
        <f t="shared" si="7"/>
        <v>0</v>
      </c>
      <c r="BE42" s="253">
        <f t="shared" si="7"/>
        <v>0</v>
      </c>
      <c r="BF42" s="253">
        <f t="shared" si="7"/>
        <v>0</v>
      </c>
      <c r="BG42" s="253">
        <f t="shared" si="7"/>
        <v>0</v>
      </c>
      <c r="BH42" s="253">
        <f t="shared" si="7"/>
        <v>0</v>
      </c>
      <c r="BI42" s="253">
        <f t="shared" si="7"/>
        <v>0</v>
      </c>
      <c r="BJ42" s="253">
        <f t="shared" si="7"/>
        <v>0</v>
      </c>
      <c r="BK42" s="253">
        <f t="shared" si="7"/>
        <v>0</v>
      </c>
      <c r="BL42" s="253">
        <f t="shared" si="7"/>
        <v>0</v>
      </c>
      <c r="BM42" s="253">
        <f t="shared" si="7"/>
        <v>0</v>
      </c>
      <c r="BN42" s="253">
        <f t="shared" si="7"/>
        <v>0</v>
      </c>
      <c r="BO42" s="253">
        <f t="shared" si="7"/>
        <v>0</v>
      </c>
      <c r="BP42" s="253">
        <f t="shared" si="7"/>
        <v>0</v>
      </c>
      <c r="BQ42" s="253">
        <f t="shared" si="7"/>
        <v>0</v>
      </c>
      <c r="BR42" s="253">
        <f t="shared" si="7"/>
        <v>0</v>
      </c>
      <c r="BS42" s="253">
        <f t="shared" si="7"/>
        <v>0</v>
      </c>
      <c r="BT42" s="253">
        <f t="shared" si="5"/>
        <v>0</v>
      </c>
      <c r="BU42" s="253">
        <f t="shared" si="5"/>
        <v>0</v>
      </c>
      <c r="BV42" s="253">
        <f t="shared" si="5"/>
        <v>0</v>
      </c>
      <c r="BW42" s="253">
        <f t="shared" si="5"/>
        <v>0</v>
      </c>
      <c r="BX42" s="253">
        <f t="shared" si="5"/>
        <v>0</v>
      </c>
      <c r="BY42" s="253">
        <f t="shared" si="5"/>
        <v>0</v>
      </c>
      <c r="BZ42" s="253">
        <f t="shared" si="5"/>
        <v>0</v>
      </c>
      <c r="CA42" s="253">
        <f t="shared" si="5"/>
        <v>0</v>
      </c>
      <c r="CB42" s="253">
        <f t="shared" si="5"/>
        <v>0</v>
      </c>
      <c r="CC42" s="253">
        <f t="shared" si="5"/>
        <v>0</v>
      </c>
      <c r="CD42" s="253">
        <f t="shared" si="5"/>
        <v>0</v>
      </c>
      <c r="CE42" s="253">
        <f t="shared" si="5"/>
        <v>0</v>
      </c>
      <c r="CF42" s="253">
        <f t="shared" si="5"/>
        <v>0</v>
      </c>
      <c r="CG42" s="253">
        <f t="shared" si="5"/>
        <v>0</v>
      </c>
      <c r="CH42" s="253">
        <f t="shared" si="5"/>
        <v>0</v>
      </c>
      <c r="CI42" s="253">
        <f t="shared" si="5"/>
        <v>0</v>
      </c>
      <c r="CJ42" s="253">
        <f t="shared" si="5"/>
        <v>0</v>
      </c>
      <c r="CK42" s="253">
        <f t="shared" si="5"/>
        <v>0</v>
      </c>
      <c r="CL42" s="253">
        <f t="shared" si="5"/>
        <v>0</v>
      </c>
      <c r="CM42" s="253">
        <f t="shared" si="5"/>
        <v>0</v>
      </c>
      <c r="CN42" s="253">
        <f t="shared" si="5"/>
        <v>0</v>
      </c>
      <c r="CO42" s="253">
        <f t="shared" si="5"/>
        <v>0</v>
      </c>
      <c r="CP42" s="253">
        <f t="shared" si="5"/>
        <v>0</v>
      </c>
      <c r="CQ42" s="253">
        <f t="shared" si="5"/>
        <v>0</v>
      </c>
      <c r="CR42" s="253">
        <f t="shared" si="5"/>
        <v>0</v>
      </c>
      <c r="CS42" s="253">
        <f t="shared" si="5"/>
        <v>0</v>
      </c>
      <c r="CT42" s="253">
        <f t="shared" si="5"/>
        <v>0</v>
      </c>
      <c r="CU42" s="253">
        <f t="shared" si="5"/>
        <v>0</v>
      </c>
      <c r="CV42" s="253">
        <f t="shared" si="5"/>
        <v>0</v>
      </c>
      <c r="CW42" s="253">
        <f t="shared" si="5"/>
        <v>0</v>
      </c>
      <c r="CX42" s="253">
        <f t="shared" si="5"/>
        <v>0</v>
      </c>
      <c r="CY42" s="253">
        <f t="shared" ref="CY42:DW52" si="8">+$E42*CY10</f>
        <v>0</v>
      </c>
      <c r="CZ42" s="253">
        <f t="shared" si="8"/>
        <v>0</v>
      </c>
      <c r="DA42" s="253">
        <f t="shared" si="8"/>
        <v>0</v>
      </c>
      <c r="DB42" s="253">
        <f t="shared" si="8"/>
        <v>0</v>
      </c>
      <c r="DC42" s="253">
        <f t="shared" si="8"/>
        <v>0</v>
      </c>
      <c r="DD42" s="253">
        <f t="shared" si="8"/>
        <v>0</v>
      </c>
      <c r="DE42" s="253">
        <f t="shared" si="8"/>
        <v>0</v>
      </c>
      <c r="DF42" s="253">
        <f t="shared" si="8"/>
        <v>0</v>
      </c>
      <c r="DG42" s="253">
        <f t="shared" si="8"/>
        <v>0</v>
      </c>
      <c r="DH42" s="253">
        <f t="shared" si="8"/>
        <v>0</v>
      </c>
      <c r="DI42" s="253">
        <f t="shared" si="8"/>
        <v>0</v>
      </c>
      <c r="DJ42" s="253">
        <f t="shared" si="8"/>
        <v>0</v>
      </c>
      <c r="DK42" s="253">
        <f t="shared" si="8"/>
        <v>0</v>
      </c>
      <c r="DL42" s="253">
        <f t="shared" si="8"/>
        <v>0</v>
      </c>
      <c r="DM42" s="253">
        <f t="shared" si="8"/>
        <v>0</v>
      </c>
      <c r="DN42" s="253">
        <f t="shared" si="8"/>
        <v>0</v>
      </c>
      <c r="DO42" s="253">
        <f t="shared" si="8"/>
        <v>0</v>
      </c>
      <c r="DP42" s="253">
        <f t="shared" si="8"/>
        <v>0</v>
      </c>
      <c r="DQ42" s="253">
        <f t="shared" si="8"/>
        <v>0</v>
      </c>
      <c r="DR42" s="253">
        <f t="shared" si="8"/>
        <v>0</v>
      </c>
      <c r="DS42" s="253">
        <f t="shared" si="8"/>
        <v>0</v>
      </c>
      <c r="DT42" s="253">
        <f t="shared" si="8"/>
        <v>0</v>
      </c>
      <c r="DU42" s="253">
        <f t="shared" si="8"/>
        <v>0</v>
      </c>
      <c r="DV42" s="253">
        <f t="shared" si="8"/>
        <v>0</v>
      </c>
      <c r="DW42" s="253">
        <f t="shared" si="8"/>
        <v>0</v>
      </c>
    </row>
    <row r="43" spans="3:127" ht="15.6" thickTop="1" thickBot="1">
      <c r="C43" s="316" t="str">
        <f t="shared" si="2"/>
        <v>Costo Variabile 6</v>
      </c>
      <c r="E43" s="294">
        <f t="shared" si="3"/>
        <v>0.22</v>
      </c>
      <c r="H43" s="253">
        <f t="shared" si="7"/>
        <v>0</v>
      </c>
      <c r="I43" s="253">
        <f t="shared" si="7"/>
        <v>0</v>
      </c>
      <c r="J43" s="253">
        <f t="shared" si="7"/>
        <v>0</v>
      </c>
      <c r="K43" s="253">
        <f t="shared" si="7"/>
        <v>0</v>
      </c>
      <c r="L43" s="253">
        <f t="shared" si="7"/>
        <v>0</v>
      </c>
      <c r="M43" s="253">
        <f t="shared" si="7"/>
        <v>0</v>
      </c>
      <c r="N43" s="253">
        <f t="shared" si="7"/>
        <v>0</v>
      </c>
      <c r="O43" s="253">
        <f t="shared" si="7"/>
        <v>0</v>
      </c>
      <c r="P43" s="253">
        <f t="shared" si="7"/>
        <v>0</v>
      </c>
      <c r="Q43" s="253">
        <f t="shared" si="7"/>
        <v>0</v>
      </c>
      <c r="R43" s="253">
        <f t="shared" si="7"/>
        <v>0</v>
      </c>
      <c r="S43" s="253">
        <f t="shared" si="7"/>
        <v>0</v>
      </c>
      <c r="T43" s="253">
        <f t="shared" si="7"/>
        <v>0</v>
      </c>
      <c r="U43" s="253">
        <f t="shared" si="7"/>
        <v>0</v>
      </c>
      <c r="V43" s="253">
        <f t="shared" si="7"/>
        <v>0</v>
      </c>
      <c r="W43" s="253">
        <f t="shared" si="7"/>
        <v>0</v>
      </c>
      <c r="X43" s="253">
        <f t="shared" si="7"/>
        <v>0</v>
      </c>
      <c r="Y43" s="253">
        <f t="shared" si="7"/>
        <v>0</v>
      </c>
      <c r="Z43" s="253">
        <f t="shared" si="7"/>
        <v>0</v>
      </c>
      <c r="AA43" s="253">
        <f t="shared" si="7"/>
        <v>0</v>
      </c>
      <c r="AB43" s="253">
        <f t="shared" si="7"/>
        <v>0</v>
      </c>
      <c r="AC43" s="253">
        <f t="shared" si="7"/>
        <v>0</v>
      </c>
      <c r="AD43" s="253">
        <f t="shared" si="7"/>
        <v>0</v>
      </c>
      <c r="AE43" s="253">
        <f t="shared" si="7"/>
        <v>0</v>
      </c>
      <c r="AF43" s="253">
        <f t="shared" si="7"/>
        <v>0</v>
      </c>
      <c r="AG43" s="253">
        <f t="shared" si="7"/>
        <v>0</v>
      </c>
      <c r="AH43" s="253">
        <f t="shared" si="7"/>
        <v>0</v>
      </c>
      <c r="AI43" s="253">
        <f t="shared" si="7"/>
        <v>0</v>
      </c>
      <c r="AJ43" s="253">
        <f t="shared" si="7"/>
        <v>0</v>
      </c>
      <c r="AK43" s="253">
        <f t="shared" si="7"/>
        <v>0</v>
      </c>
      <c r="AL43" s="253">
        <f t="shared" si="7"/>
        <v>0</v>
      </c>
      <c r="AM43" s="253">
        <f t="shared" si="7"/>
        <v>0</v>
      </c>
      <c r="AN43" s="253">
        <f t="shared" si="7"/>
        <v>0</v>
      </c>
      <c r="AO43" s="253">
        <f t="shared" si="7"/>
        <v>0</v>
      </c>
      <c r="AP43" s="253">
        <f t="shared" si="7"/>
        <v>0</v>
      </c>
      <c r="AQ43" s="253">
        <f t="shared" si="7"/>
        <v>0</v>
      </c>
      <c r="AR43" s="253">
        <f t="shared" si="7"/>
        <v>0</v>
      </c>
      <c r="AS43" s="253">
        <f t="shared" si="7"/>
        <v>0</v>
      </c>
      <c r="AT43" s="253">
        <f t="shared" si="7"/>
        <v>0</v>
      </c>
      <c r="AU43" s="253">
        <f t="shared" si="7"/>
        <v>0</v>
      </c>
      <c r="AV43" s="253">
        <f t="shared" si="7"/>
        <v>0</v>
      </c>
      <c r="AW43" s="253">
        <f t="shared" si="7"/>
        <v>0</v>
      </c>
      <c r="AX43" s="253">
        <f t="shared" si="7"/>
        <v>0</v>
      </c>
      <c r="AY43" s="253">
        <f t="shared" si="7"/>
        <v>0</v>
      </c>
      <c r="AZ43" s="253">
        <f t="shared" si="7"/>
        <v>0</v>
      </c>
      <c r="BA43" s="253">
        <f t="shared" si="7"/>
        <v>0</v>
      </c>
      <c r="BB43" s="253">
        <f t="shared" si="7"/>
        <v>0</v>
      </c>
      <c r="BC43" s="253">
        <f t="shared" si="7"/>
        <v>0</v>
      </c>
      <c r="BD43" s="253">
        <f t="shared" si="7"/>
        <v>0</v>
      </c>
      <c r="BE43" s="253">
        <f t="shared" si="7"/>
        <v>0</v>
      </c>
      <c r="BF43" s="253">
        <f t="shared" si="7"/>
        <v>0</v>
      </c>
      <c r="BG43" s="253">
        <f t="shared" si="7"/>
        <v>0</v>
      </c>
      <c r="BH43" s="253">
        <f t="shared" si="7"/>
        <v>0</v>
      </c>
      <c r="BI43" s="253">
        <f t="shared" si="7"/>
        <v>0</v>
      </c>
      <c r="BJ43" s="253">
        <f t="shared" si="7"/>
        <v>0</v>
      </c>
      <c r="BK43" s="253">
        <f t="shared" si="7"/>
        <v>0</v>
      </c>
      <c r="BL43" s="253">
        <f t="shared" si="7"/>
        <v>0</v>
      </c>
      <c r="BM43" s="253">
        <f t="shared" si="7"/>
        <v>0</v>
      </c>
      <c r="BN43" s="253">
        <f t="shared" si="7"/>
        <v>0</v>
      </c>
      <c r="BO43" s="253">
        <f t="shared" si="7"/>
        <v>0</v>
      </c>
      <c r="BP43" s="253">
        <f t="shared" si="7"/>
        <v>0</v>
      </c>
      <c r="BQ43" s="253">
        <f t="shared" si="7"/>
        <v>0</v>
      </c>
      <c r="BR43" s="253">
        <f t="shared" si="7"/>
        <v>0</v>
      </c>
      <c r="BS43" s="253">
        <f t="shared" si="7"/>
        <v>0</v>
      </c>
      <c r="BT43" s="253">
        <f t="shared" ref="BT43:CY50" si="9">+$E43*BT11</f>
        <v>0</v>
      </c>
      <c r="BU43" s="253">
        <f t="shared" si="9"/>
        <v>0</v>
      </c>
      <c r="BV43" s="253">
        <f t="shared" si="9"/>
        <v>0</v>
      </c>
      <c r="BW43" s="253">
        <f t="shared" si="9"/>
        <v>0</v>
      </c>
      <c r="BX43" s="253">
        <f t="shared" si="9"/>
        <v>0</v>
      </c>
      <c r="BY43" s="253">
        <f t="shared" si="9"/>
        <v>0</v>
      </c>
      <c r="BZ43" s="253">
        <f t="shared" si="9"/>
        <v>0</v>
      </c>
      <c r="CA43" s="253">
        <f t="shared" si="9"/>
        <v>0</v>
      </c>
      <c r="CB43" s="253">
        <f t="shared" si="9"/>
        <v>0</v>
      </c>
      <c r="CC43" s="253">
        <f t="shared" si="9"/>
        <v>0</v>
      </c>
      <c r="CD43" s="253">
        <f t="shared" si="9"/>
        <v>0</v>
      </c>
      <c r="CE43" s="253">
        <f t="shared" si="9"/>
        <v>0</v>
      </c>
      <c r="CF43" s="253">
        <f t="shared" si="9"/>
        <v>0</v>
      </c>
      <c r="CG43" s="253">
        <f t="shared" si="9"/>
        <v>0</v>
      </c>
      <c r="CH43" s="253">
        <f t="shared" si="9"/>
        <v>0</v>
      </c>
      <c r="CI43" s="253">
        <f t="shared" si="9"/>
        <v>0</v>
      </c>
      <c r="CJ43" s="253">
        <f t="shared" si="9"/>
        <v>0</v>
      </c>
      <c r="CK43" s="253">
        <f t="shared" si="9"/>
        <v>0</v>
      </c>
      <c r="CL43" s="253">
        <f t="shared" si="9"/>
        <v>0</v>
      </c>
      <c r="CM43" s="253">
        <f t="shared" si="9"/>
        <v>0</v>
      </c>
      <c r="CN43" s="253">
        <f t="shared" si="9"/>
        <v>0</v>
      </c>
      <c r="CO43" s="253">
        <f t="shared" si="9"/>
        <v>0</v>
      </c>
      <c r="CP43" s="253">
        <f t="shared" si="9"/>
        <v>0</v>
      </c>
      <c r="CQ43" s="253">
        <f t="shared" si="9"/>
        <v>0</v>
      </c>
      <c r="CR43" s="253">
        <f t="shared" si="9"/>
        <v>0</v>
      </c>
      <c r="CS43" s="253">
        <f t="shared" si="9"/>
        <v>0</v>
      </c>
      <c r="CT43" s="253">
        <f t="shared" si="9"/>
        <v>0</v>
      </c>
      <c r="CU43" s="253">
        <f t="shared" si="9"/>
        <v>0</v>
      </c>
      <c r="CV43" s="253">
        <f t="shared" si="9"/>
        <v>0</v>
      </c>
      <c r="CW43" s="253">
        <f t="shared" si="9"/>
        <v>0</v>
      </c>
      <c r="CX43" s="253">
        <f t="shared" si="9"/>
        <v>0</v>
      </c>
      <c r="CY43" s="253">
        <f t="shared" si="9"/>
        <v>0</v>
      </c>
      <c r="CZ43" s="253">
        <f t="shared" si="8"/>
        <v>0</v>
      </c>
      <c r="DA43" s="253">
        <f t="shared" si="8"/>
        <v>0</v>
      </c>
      <c r="DB43" s="253">
        <f t="shared" si="8"/>
        <v>0</v>
      </c>
      <c r="DC43" s="253">
        <f t="shared" si="8"/>
        <v>0</v>
      </c>
      <c r="DD43" s="253">
        <f t="shared" si="8"/>
        <v>0</v>
      </c>
      <c r="DE43" s="253">
        <f t="shared" si="8"/>
        <v>0</v>
      </c>
      <c r="DF43" s="253">
        <f t="shared" si="8"/>
        <v>0</v>
      </c>
      <c r="DG43" s="253">
        <f t="shared" si="8"/>
        <v>0</v>
      </c>
      <c r="DH43" s="253">
        <f t="shared" si="8"/>
        <v>0</v>
      </c>
      <c r="DI43" s="253">
        <f t="shared" si="8"/>
        <v>0</v>
      </c>
      <c r="DJ43" s="253">
        <f t="shared" si="8"/>
        <v>0</v>
      </c>
      <c r="DK43" s="253">
        <f t="shared" si="8"/>
        <v>0</v>
      </c>
      <c r="DL43" s="253">
        <f t="shared" si="8"/>
        <v>0</v>
      </c>
      <c r="DM43" s="253">
        <f t="shared" si="8"/>
        <v>0</v>
      </c>
      <c r="DN43" s="253">
        <f t="shared" si="8"/>
        <v>0</v>
      </c>
      <c r="DO43" s="253">
        <f t="shared" si="8"/>
        <v>0</v>
      </c>
      <c r="DP43" s="253">
        <f t="shared" si="8"/>
        <v>0</v>
      </c>
      <c r="DQ43" s="253">
        <f t="shared" si="8"/>
        <v>0</v>
      </c>
      <c r="DR43" s="253">
        <f t="shared" si="8"/>
        <v>0</v>
      </c>
      <c r="DS43" s="253">
        <f t="shared" si="8"/>
        <v>0</v>
      </c>
      <c r="DT43" s="253">
        <f t="shared" si="8"/>
        <v>0</v>
      </c>
      <c r="DU43" s="253">
        <f t="shared" si="8"/>
        <v>0</v>
      </c>
      <c r="DV43" s="253">
        <f t="shared" si="8"/>
        <v>0</v>
      </c>
      <c r="DW43" s="253">
        <f t="shared" si="8"/>
        <v>0</v>
      </c>
    </row>
    <row r="44" spans="3:127" ht="15.6" thickTop="1" thickBot="1">
      <c r="C44" s="316" t="str">
        <f t="shared" si="2"/>
        <v>Costo Variabile 7</v>
      </c>
      <c r="E44" s="294">
        <f t="shared" si="3"/>
        <v>0.22</v>
      </c>
      <c r="H44" s="253">
        <f t="shared" si="7"/>
        <v>0</v>
      </c>
      <c r="I44" s="253">
        <f t="shared" si="7"/>
        <v>0</v>
      </c>
      <c r="J44" s="253">
        <f t="shared" si="7"/>
        <v>0</v>
      </c>
      <c r="K44" s="253">
        <f t="shared" si="7"/>
        <v>0</v>
      </c>
      <c r="L44" s="253">
        <f t="shared" si="7"/>
        <v>0</v>
      </c>
      <c r="M44" s="253">
        <f t="shared" si="7"/>
        <v>0</v>
      </c>
      <c r="N44" s="253">
        <f t="shared" si="7"/>
        <v>0</v>
      </c>
      <c r="O44" s="253">
        <f t="shared" si="7"/>
        <v>0</v>
      </c>
      <c r="P44" s="253">
        <f t="shared" si="7"/>
        <v>0</v>
      </c>
      <c r="Q44" s="253">
        <f t="shared" si="7"/>
        <v>0</v>
      </c>
      <c r="R44" s="253">
        <f t="shared" si="7"/>
        <v>0</v>
      </c>
      <c r="S44" s="253">
        <f t="shared" si="7"/>
        <v>0</v>
      </c>
      <c r="T44" s="253">
        <f t="shared" si="7"/>
        <v>0</v>
      </c>
      <c r="U44" s="253">
        <f t="shared" si="7"/>
        <v>0</v>
      </c>
      <c r="V44" s="253">
        <f t="shared" si="7"/>
        <v>0</v>
      </c>
      <c r="W44" s="253">
        <f t="shared" si="7"/>
        <v>0</v>
      </c>
      <c r="X44" s="253">
        <f t="shared" si="7"/>
        <v>0</v>
      </c>
      <c r="Y44" s="253">
        <f t="shared" si="7"/>
        <v>0</v>
      </c>
      <c r="Z44" s="253">
        <f t="shared" si="7"/>
        <v>0</v>
      </c>
      <c r="AA44" s="253">
        <f t="shared" si="7"/>
        <v>0</v>
      </c>
      <c r="AB44" s="253">
        <f t="shared" si="7"/>
        <v>0</v>
      </c>
      <c r="AC44" s="253">
        <f t="shared" si="7"/>
        <v>0</v>
      </c>
      <c r="AD44" s="253">
        <f t="shared" si="7"/>
        <v>0</v>
      </c>
      <c r="AE44" s="253">
        <f t="shared" si="7"/>
        <v>0</v>
      </c>
      <c r="AF44" s="253">
        <f t="shared" si="7"/>
        <v>0</v>
      </c>
      <c r="AG44" s="253">
        <f t="shared" si="7"/>
        <v>0</v>
      </c>
      <c r="AH44" s="253">
        <f t="shared" si="7"/>
        <v>0</v>
      </c>
      <c r="AI44" s="253">
        <f t="shared" si="7"/>
        <v>0</v>
      </c>
      <c r="AJ44" s="253">
        <f t="shared" si="7"/>
        <v>0</v>
      </c>
      <c r="AK44" s="253">
        <f t="shared" si="7"/>
        <v>0</v>
      </c>
      <c r="AL44" s="253">
        <f t="shared" si="7"/>
        <v>0</v>
      </c>
      <c r="AM44" s="253">
        <f t="shared" si="7"/>
        <v>0</v>
      </c>
      <c r="AN44" s="253">
        <f t="shared" si="7"/>
        <v>0</v>
      </c>
      <c r="AO44" s="253">
        <f t="shared" si="7"/>
        <v>0</v>
      </c>
      <c r="AP44" s="253">
        <f t="shared" si="7"/>
        <v>0</v>
      </c>
      <c r="AQ44" s="253">
        <f t="shared" si="7"/>
        <v>0</v>
      </c>
      <c r="AR44" s="253">
        <f t="shared" si="7"/>
        <v>0</v>
      </c>
      <c r="AS44" s="253">
        <f t="shared" si="7"/>
        <v>0</v>
      </c>
      <c r="AT44" s="253">
        <f t="shared" si="7"/>
        <v>0</v>
      </c>
      <c r="AU44" s="253">
        <f t="shared" si="7"/>
        <v>0</v>
      </c>
      <c r="AV44" s="253">
        <f t="shared" si="7"/>
        <v>0</v>
      </c>
      <c r="AW44" s="253">
        <f t="shared" si="7"/>
        <v>0</v>
      </c>
      <c r="AX44" s="253">
        <f t="shared" si="7"/>
        <v>0</v>
      </c>
      <c r="AY44" s="253">
        <f t="shared" si="7"/>
        <v>0</v>
      </c>
      <c r="AZ44" s="253">
        <f t="shared" si="7"/>
        <v>0</v>
      </c>
      <c r="BA44" s="253">
        <f t="shared" si="7"/>
        <v>0</v>
      </c>
      <c r="BB44" s="253">
        <f t="shared" si="7"/>
        <v>0</v>
      </c>
      <c r="BC44" s="253">
        <f t="shared" si="7"/>
        <v>0</v>
      </c>
      <c r="BD44" s="253">
        <f t="shared" si="7"/>
        <v>0</v>
      </c>
      <c r="BE44" s="253">
        <f t="shared" si="7"/>
        <v>0</v>
      </c>
      <c r="BF44" s="253">
        <f t="shared" si="7"/>
        <v>0</v>
      </c>
      <c r="BG44" s="253">
        <f t="shared" si="7"/>
        <v>0</v>
      </c>
      <c r="BH44" s="253">
        <f t="shared" si="7"/>
        <v>0</v>
      </c>
      <c r="BI44" s="253">
        <f t="shared" si="7"/>
        <v>0</v>
      </c>
      <c r="BJ44" s="253">
        <f t="shared" si="7"/>
        <v>0</v>
      </c>
      <c r="BK44" s="253">
        <f t="shared" si="7"/>
        <v>0</v>
      </c>
      <c r="BL44" s="253">
        <f t="shared" si="7"/>
        <v>0</v>
      </c>
      <c r="BM44" s="253">
        <f t="shared" si="7"/>
        <v>0</v>
      </c>
      <c r="BN44" s="253">
        <f t="shared" si="7"/>
        <v>0</v>
      </c>
      <c r="BO44" s="253">
        <f t="shared" si="7"/>
        <v>0</v>
      </c>
      <c r="BP44" s="253">
        <f t="shared" si="7"/>
        <v>0</v>
      </c>
      <c r="BQ44" s="253">
        <f t="shared" si="7"/>
        <v>0</v>
      </c>
      <c r="BR44" s="253">
        <f t="shared" si="7"/>
        <v>0</v>
      </c>
      <c r="BS44" s="253">
        <f t="shared" si="7"/>
        <v>0</v>
      </c>
      <c r="BT44" s="253">
        <f t="shared" si="9"/>
        <v>0</v>
      </c>
      <c r="BU44" s="253">
        <f t="shared" si="9"/>
        <v>0</v>
      </c>
      <c r="BV44" s="253">
        <f t="shared" si="9"/>
        <v>0</v>
      </c>
      <c r="BW44" s="253">
        <f t="shared" si="9"/>
        <v>0</v>
      </c>
      <c r="BX44" s="253">
        <f t="shared" si="9"/>
        <v>0</v>
      </c>
      <c r="BY44" s="253">
        <f t="shared" si="9"/>
        <v>0</v>
      </c>
      <c r="BZ44" s="253">
        <f t="shared" si="9"/>
        <v>0</v>
      </c>
      <c r="CA44" s="253">
        <f t="shared" si="9"/>
        <v>0</v>
      </c>
      <c r="CB44" s="253">
        <f t="shared" si="9"/>
        <v>0</v>
      </c>
      <c r="CC44" s="253">
        <f t="shared" si="9"/>
        <v>0</v>
      </c>
      <c r="CD44" s="253">
        <f t="shared" si="9"/>
        <v>0</v>
      </c>
      <c r="CE44" s="253">
        <f t="shared" si="9"/>
        <v>0</v>
      </c>
      <c r="CF44" s="253">
        <f t="shared" si="9"/>
        <v>0</v>
      </c>
      <c r="CG44" s="253">
        <f t="shared" si="9"/>
        <v>0</v>
      </c>
      <c r="CH44" s="253">
        <f t="shared" si="9"/>
        <v>0</v>
      </c>
      <c r="CI44" s="253">
        <f t="shared" si="9"/>
        <v>0</v>
      </c>
      <c r="CJ44" s="253">
        <f t="shared" si="9"/>
        <v>0</v>
      </c>
      <c r="CK44" s="253">
        <f t="shared" si="9"/>
        <v>0</v>
      </c>
      <c r="CL44" s="253">
        <f t="shared" si="9"/>
        <v>0</v>
      </c>
      <c r="CM44" s="253">
        <f t="shared" si="9"/>
        <v>0</v>
      </c>
      <c r="CN44" s="253">
        <f t="shared" si="9"/>
        <v>0</v>
      </c>
      <c r="CO44" s="253">
        <f t="shared" si="9"/>
        <v>0</v>
      </c>
      <c r="CP44" s="253">
        <f t="shared" si="9"/>
        <v>0</v>
      </c>
      <c r="CQ44" s="253">
        <f t="shared" si="9"/>
        <v>0</v>
      </c>
      <c r="CR44" s="253">
        <f t="shared" si="9"/>
        <v>0</v>
      </c>
      <c r="CS44" s="253">
        <f t="shared" si="9"/>
        <v>0</v>
      </c>
      <c r="CT44" s="253">
        <f t="shared" si="9"/>
        <v>0</v>
      </c>
      <c r="CU44" s="253">
        <f t="shared" si="9"/>
        <v>0</v>
      </c>
      <c r="CV44" s="253">
        <f t="shared" si="9"/>
        <v>0</v>
      </c>
      <c r="CW44" s="253">
        <f t="shared" si="9"/>
        <v>0</v>
      </c>
      <c r="CX44" s="253">
        <f t="shared" si="9"/>
        <v>0</v>
      </c>
      <c r="CY44" s="253">
        <f t="shared" si="9"/>
        <v>0</v>
      </c>
      <c r="CZ44" s="253">
        <f t="shared" si="8"/>
        <v>0</v>
      </c>
      <c r="DA44" s="253">
        <f t="shared" si="8"/>
        <v>0</v>
      </c>
      <c r="DB44" s="253">
        <f t="shared" si="8"/>
        <v>0</v>
      </c>
      <c r="DC44" s="253">
        <f t="shared" si="8"/>
        <v>0</v>
      </c>
      <c r="DD44" s="253">
        <f t="shared" si="8"/>
        <v>0</v>
      </c>
      <c r="DE44" s="253">
        <f t="shared" si="8"/>
        <v>0</v>
      </c>
      <c r="DF44" s="253">
        <f t="shared" si="8"/>
        <v>0</v>
      </c>
      <c r="DG44" s="253">
        <f t="shared" si="8"/>
        <v>0</v>
      </c>
      <c r="DH44" s="253">
        <f t="shared" si="8"/>
        <v>0</v>
      </c>
      <c r="DI44" s="253">
        <f t="shared" si="8"/>
        <v>0</v>
      </c>
      <c r="DJ44" s="253">
        <f t="shared" si="8"/>
        <v>0</v>
      </c>
      <c r="DK44" s="253">
        <f t="shared" si="8"/>
        <v>0</v>
      </c>
      <c r="DL44" s="253">
        <f t="shared" si="8"/>
        <v>0</v>
      </c>
      <c r="DM44" s="253">
        <f t="shared" si="8"/>
        <v>0</v>
      </c>
      <c r="DN44" s="253">
        <f t="shared" si="8"/>
        <v>0</v>
      </c>
      <c r="DO44" s="253">
        <f t="shared" si="8"/>
        <v>0</v>
      </c>
      <c r="DP44" s="253">
        <f t="shared" si="8"/>
        <v>0</v>
      </c>
      <c r="DQ44" s="253">
        <f t="shared" si="8"/>
        <v>0</v>
      </c>
      <c r="DR44" s="253">
        <f t="shared" si="8"/>
        <v>0</v>
      </c>
      <c r="DS44" s="253">
        <f t="shared" si="8"/>
        <v>0</v>
      </c>
      <c r="DT44" s="253">
        <f t="shared" si="8"/>
        <v>0</v>
      </c>
      <c r="DU44" s="253">
        <f t="shared" si="8"/>
        <v>0</v>
      </c>
      <c r="DV44" s="253">
        <f t="shared" si="8"/>
        <v>0</v>
      </c>
      <c r="DW44" s="253">
        <f t="shared" si="8"/>
        <v>0</v>
      </c>
    </row>
    <row r="45" spans="3:127" ht="15.6" thickTop="1" thickBot="1">
      <c r="C45" s="316" t="str">
        <f t="shared" si="2"/>
        <v>Costo Variabile 8</v>
      </c>
      <c r="E45" s="294">
        <f t="shared" si="3"/>
        <v>0.22</v>
      </c>
      <c r="H45" s="253">
        <f t="shared" si="7"/>
        <v>0</v>
      </c>
      <c r="I45" s="253">
        <f t="shared" si="7"/>
        <v>0</v>
      </c>
      <c r="J45" s="253">
        <f t="shared" si="7"/>
        <v>0</v>
      </c>
      <c r="K45" s="253">
        <f t="shared" si="7"/>
        <v>0</v>
      </c>
      <c r="L45" s="253">
        <f t="shared" si="7"/>
        <v>0</v>
      </c>
      <c r="M45" s="253">
        <f t="shared" si="7"/>
        <v>0</v>
      </c>
      <c r="N45" s="253">
        <f t="shared" si="7"/>
        <v>0</v>
      </c>
      <c r="O45" s="253">
        <f t="shared" si="7"/>
        <v>0</v>
      </c>
      <c r="P45" s="253">
        <f t="shared" si="7"/>
        <v>0</v>
      </c>
      <c r="Q45" s="253">
        <f t="shared" si="7"/>
        <v>0</v>
      </c>
      <c r="R45" s="253">
        <f t="shared" si="7"/>
        <v>0</v>
      </c>
      <c r="S45" s="253">
        <f t="shared" si="7"/>
        <v>0</v>
      </c>
      <c r="T45" s="253">
        <f t="shared" si="7"/>
        <v>0</v>
      </c>
      <c r="U45" s="253">
        <f t="shared" si="7"/>
        <v>0</v>
      </c>
      <c r="V45" s="253">
        <f t="shared" si="7"/>
        <v>0</v>
      </c>
      <c r="W45" s="253">
        <f t="shared" si="7"/>
        <v>0</v>
      </c>
      <c r="X45" s="253">
        <f t="shared" si="7"/>
        <v>0</v>
      </c>
      <c r="Y45" s="253">
        <f t="shared" si="7"/>
        <v>0</v>
      </c>
      <c r="Z45" s="253">
        <f t="shared" si="7"/>
        <v>0</v>
      </c>
      <c r="AA45" s="253">
        <f t="shared" si="7"/>
        <v>0</v>
      </c>
      <c r="AB45" s="253">
        <f t="shared" si="7"/>
        <v>0</v>
      </c>
      <c r="AC45" s="253">
        <f t="shared" si="7"/>
        <v>0</v>
      </c>
      <c r="AD45" s="253">
        <f t="shared" si="7"/>
        <v>0</v>
      </c>
      <c r="AE45" s="253">
        <f t="shared" si="7"/>
        <v>0</v>
      </c>
      <c r="AF45" s="253">
        <f t="shared" si="7"/>
        <v>0</v>
      </c>
      <c r="AG45" s="253">
        <f t="shared" si="7"/>
        <v>0</v>
      </c>
      <c r="AH45" s="253">
        <f t="shared" si="7"/>
        <v>0</v>
      </c>
      <c r="AI45" s="253">
        <f t="shared" si="7"/>
        <v>0</v>
      </c>
      <c r="AJ45" s="253">
        <f t="shared" si="7"/>
        <v>0</v>
      </c>
      <c r="AK45" s="253">
        <f t="shared" si="7"/>
        <v>0</v>
      </c>
      <c r="AL45" s="253">
        <f t="shared" si="7"/>
        <v>0</v>
      </c>
      <c r="AM45" s="253">
        <f t="shared" si="7"/>
        <v>0</v>
      </c>
      <c r="AN45" s="253">
        <f t="shared" si="7"/>
        <v>0</v>
      </c>
      <c r="AO45" s="253">
        <f t="shared" si="7"/>
        <v>0</v>
      </c>
      <c r="AP45" s="253">
        <f t="shared" si="7"/>
        <v>0</v>
      </c>
      <c r="AQ45" s="253">
        <f t="shared" si="7"/>
        <v>0</v>
      </c>
      <c r="AR45" s="253">
        <f t="shared" si="7"/>
        <v>0</v>
      </c>
      <c r="AS45" s="253">
        <f t="shared" si="7"/>
        <v>0</v>
      </c>
      <c r="AT45" s="253">
        <f t="shared" si="7"/>
        <v>0</v>
      </c>
      <c r="AU45" s="253">
        <f t="shared" si="7"/>
        <v>0</v>
      </c>
      <c r="AV45" s="253">
        <f t="shared" si="7"/>
        <v>0</v>
      </c>
      <c r="AW45" s="253">
        <f t="shared" si="7"/>
        <v>0</v>
      </c>
      <c r="AX45" s="253">
        <f t="shared" si="7"/>
        <v>0</v>
      </c>
      <c r="AY45" s="253">
        <f t="shared" si="7"/>
        <v>0</v>
      </c>
      <c r="AZ45" s="253">
        <f t="shared" si="7"/>
        <v>0</v>
      </c>
      <c r="BA45" s="253">
        <f t="shared" si="7"/>
        <v>0</v>
      </c>
      <c r="BB45" s="253">
        <f t="shared" si="7"/>
        <v>0</v>
      </c>
      <c r="BC45" s="253">
        <f t="shared" si="7"/>
        <v>0</v>
      </c>
      <c r="BD45" s="253">
        <f t="shared" si="7"/>
        <v>0</v>
      </c>
      <c r="BE45" s="253">
        <f t="shared" si="7"/>
        <v>0</v>
      </c>
      <c r="BF45" s="253">
        <f t="shared" si="7"/>
        <v>0</v>
      </c>
      <c r="BG45" s="253">
        <f t="shared" si="7"/>
        <v>0</v>
      </c>
      <c r="BH45" s="253">
        <f t="shared" si="7"/>
        <v>0</v>
      </c>
      <c r="BI45" s="253">
        <f t="shared" si="7"/>
        <v>0</v>
      </c>
      <c r="BJ45" s="253">
        <f t="shared" si="7"/>
        <v>0</v>
      </c>
      <c r="BK45" s="253">
        <f t="shared" si="7"/>
        <v>0</v>
      </c>
      <c r="BL45" s="253">
        <f t="shared" si="7"/>
        <v>0</v>
      </c>
      <c r="BM45" s="253">
        <f t="shared" si="7"/>
        <v>0</v>
      </c>
      <c r="BN45" s="253">
        <f t="shared" si="7"/>
        <v>0</v>
      </c>
      <c r="BO45" s="253">
        <f t="shared" si="7"/>
        <v>0</v>
      </c>
      <c r="BP45" s="253">
        <f t="shared" si="7"/>
        <v>0</v>
      </c>
      <c r="BQ45" s="253">
        <f t="shared" si="7"/>
        <v>0</v>
      </c>
      <c r="BR45" s="253">
        <f t="shared" si="7"/>
        <v>0</v>
      </c>
      <c r="BS45" s="253">
        <f t="shared" ref="BS45" si="10">+$E45*BS13</f>
        <v>0</v>
      </c>
      <c r="BT45" s="253">
        <f t="shared" si="9"/>
        <v>0</v>
      </c>
      <c r="BU45" s="253">
        <f t="shared" si="9"/>
        <v>0</v>
      </c>
      <c r="BV45" s="253">
        <f t="shared" si="9"/>
        <v>0</v>
      </c>
      <c r="BW45" s="253">
        <f t="shared" si="9"/>
        <v>0</v>
      </c>
      <c r="BX45" s="253">
        <f t="shared" si="9"/>
        <v>0</v>
      </c>
      <c r="BY45" s="253">
        <f t="shared" si="9"/>
        <v>0</v>
      </c>
      <c r="BZ45" s="253">
        <f t="shared" si="9"/>
        <v>0</v>
      </c>
      <c r="CA45" s="253">
        <f t="shared" si="9"/>
        <v>0</v>
      </c>
      <c r="CB45" s="253">
        <f t="shared" si="9"/>
        <v>0</v>
      </c>
      <c r="CC45" s="253">
        <f t="shared" si="9"/>
        <v>0</v>
      </c>
      <c r="CD45" s="253">
        <f t="shared" si="9"/>
        <v>0</v>
      </c>
      <c r="CE45" s="253">
        <f t="shared" si="9"/>
        <v>0</v>
      </c>
      <c r="CF45" s="253">
        <f t="shared" si="9"/>
        <v>0</v>
      </c>
      <c r="CG45" s="253">
        <f t="shared" si="9"/>
        <v>0</v>
      </c>
      <c r="CH45" s="253">
        <f t="shared" si="9"/>
        <v>0</v>
      </c>
      <c r="CI45" s="253">
        <f t="shared" si="9"/>
        <v>0</v>
      </c>
      <c r="CJ45" s="253">
        <f t="shared" si="9"/>
        <v>0</v>
      </c>
      <c r="CK45" s="253">
        <f t="shared" si="9"/>
        <v>0</v>
      </c>
      <c r="CL45" s="253">
        <f t="shared" si="9"/>
        <v>0</v>
      </c>
      <c r="CM45" s="253">
        <f t="shared" si="9"/>
        <v>0</v>
      </c>
      <c r="CN45" s="253">
        <f t="shared" si="9"/>
        <v>0</v>
      </c>
      <c r="CO45" s="253">
        <f t="shared" si="9"/>
        <v>0</v>
      </c>
      <c r="CP45" s="253">
        <f t="shared" si="9"/>
        <v>0</v>
      </c>
      <c r="CQ45" s="253">
        <f t="shared" si="9"/>
        <v>0</v>
      </c>
      <c r="CR45" s="253">
        <f t="shared" si="9"/>
        <v>0</v>
      </c>
      <c r="CS45" s="253">
        <f t="shared" si="9"/>
        <v>0</v>
      </c>
      <c r="CT45" s="253">
        <f t="shared" si="9"/>
        <v>0</v>
      </c>
      <c r="CU45" s="253">
        <f t="shared" si="9"/>
        <v>0</v>
      </c>
      <c r="CV45" s="253">
        <f t="shared" si="9"/>
        <v>0</v>
      </c>
      <c r="CW45" s="253">
        <f t="shared" si="9"/>
        <v>0</v>
      </c>
      <c r="CX45" s="253">
        <f t="shared" si="9"/>
        <v>0</v>
      </c>
      <c r="CY45" s="253">
        <f t="shared" si="9"/>
        <v>0</v>
      </c>
      <c r="CZ45" s="253">
        <f t="shared" si="8"/>
        <v>0</v>
      </c>
      <c r="DA45" s="253">
        <f t="shared" si="8"/>
        <v>0</v>
      </c>
      <c r="DB45" s="253">
        <f t="shared" si="8"/>
        <v>0</v>
      </c>
      <c r="DC45" s="253">
        <f t="shared" si="8"/>
        <v>0</v>
      </c>
      <c r="DD45" s="253">
        <f t="shared" si="8"/>
        <v>0</v>
      </c>
      <c r="DE45" s="253">
        <f t="shared" si="8"/>
        <v>0</v>
      </c>
      <c r="DF45" s="253">
        <f t="shared" si="8"/>
        <v>0</v>
      </c>
      <c r="DG45" s="253">
        <f t="shared" si="8"/>
        <v>0</v>
      </c>
      <c r="DH45" s="253">
        <f t="shared" si="8"/>
        <v>0</v>
      </c>
      <c r="DI45" s="253">
        <f t="shared" si="8"/>
        <v>0</v>
      </c>
      <c r="DJ45" s="253">
        <f t="shared" si="8"/>
        <v>0</v>
      </c>
      <c r="DK45" s="253">
        <f t="shared" si="8"/>
        <v>0</v>
      </c>
      <c r="DL45" s="253">
        <f t="shared" si="8"/>
        <v>0</v>
      </c>
      <c r="DM45" s="253">
        <f t="shared" si="8"/>
        <v>0</v>
      </c>
      <c r="DN45" s="253">
        <f t="shared" si="8"/>
        <v>0</v>
      </c>
      <c r="DO45" s="253">
        <f t="shared" si="8"/>
        <v>0</v>
      </c>
      <c r="DP45" s="253">
        <f t="shared" si="8"/>
        <v>0</v>
      </c>
      <c r="DQ45" s="253">
        <f t="shared" si="8"/>
        <v>0</v>
      </c>
      <c r="DR45" s="253">
        <f t="shared" si="8"/>
        <v>0</v>
      </c>
      <c r="DS45" s="253">
        <f t="shared" si="8"/>
        <v>0</v>
      </c>
      <c r="DT45" s="253">
        <f t="shared" si="8"/>
        <v>0</v>
      </c>
      <c r="DU45" s="253">
        <f t="shared" si="8"/>
        <v>0</v>
      </c>
      <c r="DV45" s="253">
        <f t="shared" si="8"/>
        <v>0</v>
      </c>
      <c r="DW45" s="253">
        <f t="shared" si="8"/>
        <v>0</v>
      </c>
    </row>
    <row r="46" spans="3:127" ht="15.6" thickTop="1" thickBot="1">
      <c r="C46" s="316" t="str">
        <f t="shared" si="2"/>
        <v>Costo Variabile 9</v>
      </c>
      <c r="E46" s="294">
        <f t="shared" si="3"/>
        <v>0.22</v>
      </c>
      <c r="H46" s="253">
        <f t="shared" ref="H46:BS49" si="11">+$E46*H14</f>
        <v>0</v>
      </c>
      <c r="I46" s="253">
        <f t="shared" si="11"/>
        <v>0</v>
      </c>
      <c r="J46" s="253">
        <f t="shared" si="11"/>
        <v>0</v>
      </c>
      <c r="K46" s="253">
        <f t="shared" si="11"/>
        <v>0</v>
      </c>
      <c r="L46" s="253">
        <f t="shared" si="11"/>
        <v>0</v>
      </c>
      <c r="M46" s="253">
        <f t="shared" si="11"/>
        <v>0</v>
      </c>
      <c r="N46" s="253">
        <f t="shared" si="11"/>
        <v>0</v>
      </c>
      <c r="O46" s="253">
        <f t="shared" si="11"/>
        <v>0</v>
      </c>
      <c r="P46" s="253">
        <f t="shared" si="11"/>
        <v>0</v>
      </c>
      <c r="Q46" s="253">
        <f t="shared" si="11"/>
        <v>0</v>
      </c>
      <c r="R46" s="253">
        <f t="shared" si="11"/>
        <v>0</v>
      </c>
      <c r="S46" s="253">
        <f t="shared" si="11"/>
        <v>0</v>
      </c>
      <c r="T46" s="253">
        <f t="shared" si="11"/>
        <v>0</v>
      </c>
      <c r="U46" s="253">
        <f t="shared" si="11"/>
        <v>0</v>
      </c>
      <c r="V46" s="253">
        <f t="shared" si="11"/>
        <v>0</v>
      </c>
      <c r="W46" s="253">
        <f t="shared" si="11"/>
        <v>0</v>
      </c>
      <c r="X46" s="253">
        <f t="shared" si="11"/>
        <v>0</v>
      </c>
      <c r="Y46" s="253">
        <f t="shared" si="11"/>
        <v>0</v>
      </c>
      <c r="Z46" s="253">
        <f t="shared" si="11"/>
        <v>0</v>
      </c>
      <c r="AA46" s="253">
        <f t="shared" si="11"/>
        <v>0</v>
      </c>
      <c r="AB46" s="253">
        <f t="shared" si="11"/>
        <v>0</v>
      </c>
      <c r="AC46" s="253">
        <f t="shared" si="11"/>
        <v>0</v>
      </c>
      <c r="AD46" s="253">
        <f t="shared" si="11"/>
        <v>0</v>
      </c>
      <c r="AE46" s="253">
        <f t="shared" si="11"/>
        <v>0</v>
      </c>
      <c r="AF46" s="253">
        <f t="shared" si="11"/>
        <v>0</v>
      </c>
      <c r="AG46" s="253">
        <f t="shared" si="11"/>
        <v>0</v>
      </c>
      <c r="AH46" s="253">
        <f t="shared" si="11"/>
        <v>0</v>
      </c>
      <c r="AI46" s="253">
        <f t="shared" si="11"/>
        <v>0</v>
      </c>
      <c r="AJ46" s="253">
        <f t="shared" si="11"/>
        <v>0</v>
      </c>
      <c r="AK46" s="253">
        <f t="shared" si="11"/>
        <v>0</v>
      </c>
      <c r="AL46" s="253">
        <f t="shared" si="11"/>
        <v>0</v>
      </c>
      <c r="AM46" s="253">
        <f t="shared" si="11"/>
        <v>0</v>
      </c>
      <c r="AN46" s="253">
        <f t="shared" si="11"/>
        <v>0</v>
      </c>
      <c r="AO46" s="253">
        <f t="shared" si="11"/>
        <v>0</v>
      </c>
      <c r="AP46" s="253">
        <f t="shared" si="11"/>
        <v>0</v>
      </c>
      <c r="AQ46" s="253">
        <f t="shared" si="11"/>
        <v>0</v>
      </c>
      <c r="AR46" s="253">
        <f t="shared" si="11"/>
        <v>0</v>
      </c>
      <c r="AS46" s="253">
        <f t="shared" si="11"/>
        <v>0</v>
      </c>
      <c r="AT46" s="253">
        <f t="shared" si="11"/>
        <v>0</v>
      </c>
      <c r="AU46" s="253">
        <f t="shared" si="11"/>
        <v>0</v>
      </c>
      <c r="AV46" s="253">
        <f t="shared" si="11"/>
        <v>0</v>
      </c>
      <c r="AW46" s="253">
        <f t="shared" si="11"/>
        <v>0</v>
      </c>
      <c r="AX46" s="253">
        <f t="shared" si="11"/>
        <v>0</v>
      </c>
      <c r="AY46" s="253">
        <f t="shared" si="11"/>
        <v>0</v>
      </c>
      <c r="AZ46" s="253">
        <f t="shared" si="11"/>
        <v>0</v>
      </c>
      <c r="BA46" s="253">
        <f t="shared" si="11"/>
        <v>0</v>
      </c>
      <c r="BB46" s="253">
        <f t="shared" si="11"/>
        <v>0</v>
      </c>
      <c r="BC46" s="253">
        <f t="shared" si="11"/>
        <v>0</v>
      </c>
      <c r="BD46" s="253">
        <f t="shared" si="11"/>
        <v>0</v>
      </c>
      <c r="BE46" s="253">
        <f t="shared" si="11"/>
        <v>0</v>
      </c>
      <c r="BF46" s="253">
        <f t="shared" si="11"/>
        <v>0</v>
      </c>
      <c r="BG46" s="253">
        <f t="shared" si="11"/>
        <v>0</v>
      </c>
      <c r="BH46" s="253">
        <f t="shared" si="11"/>
        <v>0</v>
      </c>
      <c r="BI46" s="253">
        <f t="shared" si="11"/>
        <v>0</v>
      </c>
      <c r="BJ46" s="253">
        <f t="shared" si="11"/>
        <v>0</v>
      </c>
      <c r="BK46" s="253">
        <f t="shared" si="11"/>
        <v>0</v>
      </c>
      <c r="BL46" s="253">
        <f t="shared" si="11"/>
        <v>0</v>
      </c>
      <c r="BM46" s="253">
        <f t="shared" si="11"/>
        <v>0</v>
      </c>
      <c r="BN46" s="253">
        <f t="shared" si="11"/>
        <v>0</v>
      </c>
      <c r="BO46" s="253">
        <f t="shared" si="11"/>
        <v>0</v>
      </c>
      <c r="BP46" s="253">
        <f t="shared" si="11"/>
        <v>0</v>
      </c>
      <c r="BQ46" s="253">
        <f t="shared" si="11"/>
        <v>0</v>
      </c>
      <c r="BR46" s="253">
        <f t="shared" si="11"/>
        <v>0</v>
      </c>
      <c r="BS46" s="253">
        <f t="shared" si="11"/>
        <v>0</v>
      </c>
      <c r="BT46" s="253">
        <f t="shared" si="9"/>
        <v>0</v>
      </c>
      <c r="BU46" s="253">
        <f t="shared" si="9"/>
        <v>0</v>
      </c>
      <c r="BV46" s="253">
        <f t="shared" si="9"/>
        <v>0</v>
      </c>
      <c r="BW46" s="253">
        <f t="shared" si="9"/>
        <v>0</v>
      </c>
      <c r="BX46" s="253">
        <f t="shared" si="9"/>
        <v>0</v>
      </c>
      <c r="BY46" s="253">
        <f t="shared" si="9"/>
        <v>0</v>
      </c>
      <c r="BZ46" s="253">
        <f t="shared" si="9"/>
        <v>0</v>
      </c>
      <c r="CA46" s="253">
        <f t="shared" si="9"/>
        <v>0</v>
      </c>
      <c r="CB46" s="253">
        <f t="shared" si="9"/>
        <v>0</v>
      </c>
      <c r="CC46" s="253">
        <f t="shared" si="9"/>
        <v>0</v>
      </c>
      <c r="CD46" s="253">
        <f t="shared" si="9"/>
        <v>0</v>
      </c>
      <c r="CE46" s="253">
        <f t="shared" si="9"/>
        <v>0</v>
      </c>
      <c r="CF46" s="253">
        <f t="shared" si="9"/>
        <v>0</v>
      </c>
      <c r="CG46" s="253">
        <f t="shared" si="9"/>
        <v>0</v>
      </c>
      <c r="CH46" s="253">
        <f t="shared" si="9"/>
        <v>0</v>
      </c>
      <c r="CI46" s="253">
        <f t="shared" si="9"/>
        <v>0</v>
      </c>
      <c r="CJ46" s="253">
        <f t="shared" si="9"/>
        <v>0</v>
      </c>
      <c r="CK46" s="253">
        <f t="shared" si="9"/>
        <v>0</v>
      </c>
      <c r="CL46" s="253">
        <f t="shared" si="9"/>
        <v>0</v>
      </c>
      <c r="CM46" s="253">
        <f t="shared" si="9"/>
        <v>0</v>
      </c>
      <c r="CN46" s="253">
        <f t="shared" si="9"/>
        <v>0</v>
      </c>
      <c r="CO46" s="253">
        <f t="shared" si="9"/>
        <v>0</v>
      </c>
      <c r="CP46" s="253">
        <f t="shared" si="9"/>
        <v>0</v>
      </c>
      <c r="CQ46" s="253">
        <f t="shared" si="9"/>
        <v>0</v>
      </c>
      <c r="CR46" s="253">
        <f t="shared" si="9"/>
        <v>0</v>
      </c>
      <c r="CS46" s="253">
        <f t="shared" si="9"/>
        <v>0</v>
      </c>
      <c r="CT46" s="253">
        <f t="shared" si="9"/>
        <v>0</v>
      </c>
      <c r="CU46" s="253">
        <f t="shared" si="9"/>
        <v>0</v>
      </c>
      <c r="CV46" s="253">
        <f t="shared" si="9"/>
        <v>0</v>
      </c>
      <c r="CW46" s="253">
        <f t="shared" si="9"/>
        <v>0</v>
      </c>
      <c r="CX46" s="253">
        <f t="shared" si="9"/>
        <v>0</v>
      </c>
      <c r="CY46" s="253">
        <f t="shared" si="9"/>
        <v>0</v>
      </c>
      <c r="CZ46" s="253">
        <f t="shared" si="8"/>
        <v>0</v>
      </c>
      <c r="DA46" s="253">
        <f t="shared" si="8"/>
        <v>0</v>
      </c>
      <c r="DB46" s="253">
        <f t="shared" si="8"/>
        <v>0</v>
      </c>
      <c r="DC46" s="253">
        <f t="shared" si="8"/>
        <v>0</v>
      </c>
      <c r="DD46" s="253">
        <f t="shared" si="8"/>
        <v>0</v>
      </c>
      <c r="DE46" s="253">
        <f t="shared" si="8"/>
        <v>0</v>
      </c>
      <c r="DF46" s="253">
        <f t="shared" si="8"/>
        <v>0</v>
      </c>
      <c r="DG46" s="253">
        <f t="shared" si="8"/>
        <v>0</v>
      </c>
      <c r="DH46" s="253">
        <f t="shared" si="8"/>
        <v>0</v>
      </c>
      <c r="DI46" s="253">
        <f t="shared" si="8"/>
        <v>0</v>
      </c>
      <c r="DJ46" s="253">
        <f t="shared" si="8"/>
        <v>0</v>
      </c>
      <c r="DK46" s="253">
        <f t="shared" si="8"/>
        <v>0</v>
      </c>
      <c r="DL46" s="253">
        <f t="shared" si="8"/>
        <v>0</v>
      </c>
      <c r="DM46" s="253">
        <f t="shared" si="8"/>
        <v>0</v>
      </c>
      <c r="DN46" s="253">
        <f t="shared" si="8"/>
        <v>0</v>
      </c>
      <c r="DO46" s="253">
        <f t="shared" si="8"/>
        <v>0</v>
      </c>
      <c r="DP46" s="253">
        <f t="shared" si="8"/>
        <v>0</v>
      </c>
      <c r="DQ46" s="253">
        <f t="shared" si="8"/>
        <v>0</v>
      </c>
      <c r="DR46" s="253">
        <f t="shared" si="8"/>
        <v>0</v>
      </c>
      <c r="DS46" s="253">
        <f t="shared" si="8"/>
        <v>0</v>
      </c>
      <c r="DT46" s="253">
        <f t="shared" si="8"/>
        <v>0</v>
      </c>
      <c r="DU46" s="253">
        <f t="shared" si="8"/>
        <v>0</v>
      </c>
      <c r="DV46" s="253">
        <f t="shared" si="8"/>
        <v>0</v>
      </c>
      <c r="DW46" s="253">
        <f t="shared" si="8"/>
        <v>0</v>
      </c>
    </row>
    <row r="47" spans="3:127" ht="15.6" thickTop="1" thickBot="1">
      <c r="C47" s="316" t="str">
        <f t="shared" si="2"/>
        <v>Costo Variabile 10</v>
      </c>
      <c r="E47" s="294">
        <f t="shared" si="3"/>
        <v>0.22</v>
      </c>
      <c r="H47" s="253">
        <f t="shared" si="11"/>
        <v>0</v>
      </c>
      <c r="I47" s="253">
        <f t="shared" si="11"/>
        <v>0</v>
      </c>
      <c r="J47" s="253">
        <f t="shared" si="11"/>
        <v>0</v>
      </c>
      <c r="K47" s="253">
        <f t="shared" si="11"/>
        <v>0</v>
      </c>
      <c r="L47" s="253">
        <f t="shared" si="11"/>
        <v>0</v>
      </c>
      <c r="M47" s="253">
        <f t="shared" si="11"/>
        <v>0</v>
      </c>
      <c r="N47" s="253">
        <f t="shared" si="11"/>
        <v>0</v>
      </c>
      <c r="O47" s="253">
        <f t="shared" si="11"/>
        <v>0</v>
      </c>
      <c r="P47" s="253">
        <f t="shared" si="11"/>
        <v>0</v>
      </c>
      <c r="Q47" s="253">
        <f t="shared" si="11"/>
        <v>0</v>
      </c>
      <c r="R47" s="253">
        <f t="shared" si="11"/>
        <v>0</v>
      </c>
      <c r="S47" s="253">
        <f t="shared" si="11"/>
        <v>0</v>
      </c>
      <c r="T47" s="253">
        <f t="shared" si="11"/>
        <v>0</v>
      </c>
      <c r="U47" s="253">
        <f t="shared" si="11"/>
        <v>0</v>
      </c>
      <c r="V47" s="253">
        <f t="shared" si="11"/>
        <v>0</v>
      </c>
      <c r="W47" s="253">
        <f t="shared" si="11"/>
        <v>0</v>
      </c>
      <c r="X47" s="253">
        <f t="shared" si="11"/>
        <v>0</v>
      </c>
      <c r="Y47" s="253">
        <f t="shared" si="11"/>
        <v>0</v>
      </c>
      <c r="Z47" s="253">
        <f t="shared" si="11"/>
        <v>0</v>
      </c>
      <c r="AA47" s="253">
        <f t="shared" si="11"/>
        <v>0</v>
      </c>
      <c r="AB47" s="253">
        <f t="shared" si="11"/>
        <v>0</v>
      </c>
      <c r="AC47" s="253">
        <f t="shared" si="11"/>
        <v>0</v>
      </c>
      <c r="AD47" s="253">
        <f t="shared" si="11"/>
        <v>0</v>
      </c>
      <c r="AE47" s="253">
        <f t="shared" si="11"/>
        <v>0</v>
      </c>
      <c r="AF47" s="253">
        <f t="shared" si="11"/>
        <v>0</v>
      </c>
      <c r="AG47" s="253">
        <f t="shared" si="11"/>
        <v>0</v>
      </c>
      <c r="AH47" s="253">
        <f t="shared" si="11"/>
        <v>0</v>
      </c>
      <c r="AI47" s="253">
        <f t="shared" si="11"/>
        <v>0</v>
      </c>
      <c r="AJ47" s="253">
        <f t="shared" si="11"/>
        <v>0</v>
      </c>
      <c r="AK47" s="253">
        <f t="shared" si="11"/>
        <v>0</v>
      </c>
      <c r="AL47" s="253">
        <f t="shared" si="11"/>
        <v>0</v>
      </c>
      <c r="AM47" s="253">
        <f t="shared" si="11"/>
        <v>0</v>
      </c>
      <c r="AN47" s="253">
        <f t="shared" si="11"/>
        <v>0</v>
      </c>
      <c r="AO47" s="253">
        <f t="shared" si="11"/>
        <v>0</v>
      </c>
      <c r="AP47" s="253">
        <f t="shared" si="11"/>
        <v>0</v>
      </c>
      <c r="AQ47" s="253">
        <f t="shared" si="11"/>
        <v>0</v>
      </c>
      <c r="AR47" s="253">
        <f t="shared" si="11"/>
        <v>0</v>
      </c>
      <c r="AS47" s="253">
        <f t="shared" si="11"/>
        <v>0</v>
      </c>
      <c r="AT47" s="253">
        <f t="shared" si="11"/>
        <v>0</v>
      </c>
      <c r="AU47" s="253">
        <f t="shared" si="11"/>
        <v>0</v>
      </c>
      <c r="AV47" s="253">
        <f t="shared" si="11"/>
        <v>0</v>
      </c>
      <c r="AW47" s="253">
        <f t="shared" si="11"/>
        <v>0</v>
      </c>
      <c r="AX47" s="253">
        <f t="shared" si="11"/>
        <v>0</v>
      </c>
      <c r="AY47" s="253">
        <f t="shared" si="11"/>
        <v>0</v>
      </c>
      <c r="AZ47" s="253">
        <f t="shared" si="11"/>
        <v>0</v>
      </c>
      <c r="BA47" s="253">
        <f t="shared" si="11"/>
        <v>0</v>
      </c>
      <c r="BB47" s="253">
        <f t="shared" si="11"/>
        <v>0</v>
      </c>
      <c r="BC47" s="253">
        <f t="shared" si="11"/>
        <v>0</v>
      </c>
      <c r="BD47" s="253">
        <f t="shared" si="11"/>
        <v>0</v>
      </c>
      <c r="BE47" s="253">
        <f t="shared" si="11"/>
        <v>0</v>
      </c>
      <c r="BF47" s="253">
        <f t="shared" si="11"/>
        <v>0</v>
      </c>
      <c r="BG47" s="253">
        <f t="shared" si="11"/>
        <v>0</v>
      </c>
      <c r="BH47" s="253">
        <f t="shared" si="11"/>
        <v>0</v>
      </c>
      <c r="BI47" s="253">
        <f t="shared" si="11"/>
        <v>0</v>
      </c>
      <c r="BJ47" s="253">
        <f t="shared" si="11"/>
        <v>0</v>
      </c>
      <c r="BK47" s="253">
        <f t="shared" si="11"/>
        <v>0</v>
      </c>
      <c r="BL47" s="253">
        <f t="shared" si="11"/>
        <v>0</v>
      </c>
      <c r="BM47" s="253">
        <f t="shared" si="11"/>
        <v>0</v>
      </c>
      <c r="BN47" s="253">
        <f t="shared" si="11"/>
        <v>0</v>
      </c>
      <c r="BO47" s="253">
        <f t="shared" si="11"/>
        <v>0</v>
      </c>
      <c r="BP47" s="253">
        <f t="shared" si="11"/>
        <v>0</v>
      </c>
      <c r="BQ47" s="253">
        <f t="shared" si="11"/>
        <v>0</v>
      </c>
      <c r="BR47" s="253">
        <f t="shared" si="11"/>
        <v>0</v>
      </c>
      <c r="BS47" s="253">
        <f t="shared" si="11"/>
        <v>0</v>
      </c>
      <c r="BT47" s="253">
        <f t="shared" si="9"/>
        <v>0</v>
      </c>
      <c r="BU47" s="253">
        <f t="shared" si="9"/>
        <v>0</v>
      </c>
      <c r="BV47" s="253">
        <f t="shared" si="9"/>
        <v>0</v>
      </c>
      <c r="BW47" s="253">
        <f t="shared" si="9"/>
        <v>0</v>
      </c>
      <c r="BX47" s="253">
        <f t="shared" si="9"/>
        <v>0</v>
      </c>
      <c r="BY47" s="253">
        <f t="shared" si="9"/>
        <v>0</v>
      </c>
      <c r="BZ47" s="253">
        <f t="shared" si="9"/>
        <v>0</v>
      </c>
      <c r="CA47" s="253">
        <f t="shared" si="9"/>
        <v>0</v>
      </c>
      <c r="CB47" s="253">
        <f t="shared" si="9"/>
        <v>0</v>
      </c>
      <c r="CC47" s="253">
        <f t="shared" si="9"/>
        <v>0</v>
      </c>
      <c r="CD47" s="253">
        <f t="shared" si="9"/>
        <v>0</v>
      </c>
      <c r="CE47" s="253">
        <f t="shared" si="9"/>
        <v>0</v>
      </c>
      <c r="CF47" s="253">
        <f t="shared" si="9"/>
        <v>0</v>
      </c>
      <c r="CG47" s="253">
        <f t="shared" si="9"/>
        <v>0</v>
      </c>
      <c r="CH47" s="253">
        <f t="shared" si="9"/>
        <v>0</v>
      </c>
      <c r="CI47" s="253">
        <f t="shared" si="9"/>
        <v>0</v>
      </c>
      <c r="CJ47" s="253">
        <f t="shared" si="9"/>
        <v>0</v>
      </c>
      <c r="CK47" s="253">
        <f t="shared" si="9"/>
        <v>0</v>
      </c>
      <c r="CL47" s="253">
        <f t="shared" si="9"/>
        <v>0</v>
      </c>
      <c r="CM47" s="253">
        <f t="shared" si="9"/>
        <v>0</v>
      </c>
      <c r="CN47" s="253">
        <f t="shared" si="9"/>
        <v>0</v>
      </c>
      <c r="CO47" s="253">
        <f t="shared" si="9"/>
        <v>0</v>
      </c>
      <c r="CP47" s="253">
        <f t="shared" si="9"/>
        <v>0</v>
      </c>
      <c r="CQ47" s="253">
        <f t="shared" si="9"/>
        <v>0</v>
      </c>
      <c r="CR47" s="253">
        <f t="shared" si="9"/>
        <v>0</v>
      </c>
      <c r="CS47" s="253">
        <f t="shared" si="9"/>
        <v>0</v>
      </c>
      <c r="CT47" s="253">
        <f t="shared" si="9"/>
        <v>0</v>
      </c>
      <c r="CU47" s="253">
        <f t="shared" si="9"/>
        <v>0</v>
      </c>
      <c r="CV47" s="253">
        <f t="shared" si="9"/>
        <v>0</v>
      </c>
      <c r="CW47" s="253">
        <f t="shared" si="9"/>
        <v>0</v>
      </c>
      <c r="CX47" s="253">
        <f t="shared" si="9"/>
        <v>0</v>
      </c>
      <c r="CY47" s="253">
        <f t="shared" si="9"/>
        <v>0</v>
      </c>
      <c r="CZ47" s="253">
        <f t="shared" si="8"/>
        <v>0</v>
      </c>
      <c r="DA47" s="253">
        <f t="shared" si="8"/>
        <v>0</v>
      </c>
      <c r="DB47" s="253">
        <f t="shared" si="8"/>
        <v>0</v>
      </c>
      <c r="DC47" s="253">
        <f t="shared" si="8"/>
        <v>0</v>
      </c>
      <c r="DD47" s="253">
        <f t="shared" si="8"/>
        <v>0</v>
      </c>
      <c r="DE47" s="253">
        <f t="shared" si="8"/>
        <v>0</v>
      </c>
      <c r="DF47" s="253">
        <f t="shared" si="8"/>
        <v>0</v>
      </c>
      <c r="DG47" s="253">
        <f t="shared" si="8"/>
        <v>0</v>
      </c>
      <c r="DH47" s="253">
        <f t="shared" si="8"/>
        <v>0</v>
      </c>
      <c r="DI47" s="253">
        <f t="shared" si="8"/>
        <v>0</v>
      </c>
      <c r="DJ47" s="253">
        <f t="shared" si="8"/>
        <v>0</v>
      </c>
      <c r="DK47" s="253">
        <f t="shared" si="8"/>
        <v>0</v>
      </c>
      <c r="DL47" s="253">
        <f t="shared" si="8"/>
        <v>0</v>
      </c>
      <c r="DM47" s="253">
        <f t="shared" si="8"/>
        <v>0</v>
      </c>
      <c r="DN47" s="253">
        <f t="shared" si="8"/>
        <v>0</v>
      </c>
      <c r="DO47" s="253">
        <f t="shared" si="8"/>
        <v>0</v>
      </c>
      <c r="DP47" s="253">
        <f t="shared" si="8"/>
        <v>0</v>
      </c>
      <c r="DQ47" s="253">
        <f t="shared" si="8"/>
        <v>0</v>
      </c>
      <c r="DR47" s="253">
        <f t="shared" si="8"/>
        <v>0</v>
      </c>
      <c r="DS47" s="253">
        <f t="shared" si="8"/>
        <v>0</v>
      </c>
      <c r="DT47" s="253">
        <f t="shared" si="8"/>
        <v>0</v>
      </c>
      <c r="DU47" s="253">
        <f t="shared" si="8"/>
        <v>0</v>
      </c>
      <c r="DV47" s="253">
        <f t="shared" si="8"/>
        <v>0</v>
      </c>
      <c r="DW47" s="253">
        <f t="shared" si="8"/>
        <v>0</v>
      </c>
    </row>
    <row r="48" spans="3:127" ht="15.6" thickTop="1" thickBot="1">
      <c r="C48" s="316" t="str">
        <f t="shared" si="2"/>
        <v>Costo Variabile 11</v>
      </c>
      <c r="E48" s="294">
        <f t="shared" si="3"/>
        <v>0.22</v>
      </c>
      <c r="H48" s="253">
        <f t="shared" si="11"/>
        <v>0</v>
      </c>
      <c r="I48" s="253">
        <f t="shared" si="11"/>
        <v>0</v>
      </c>
      <c r="J48" s="253">
        <f t="shared" si="11"/>
        <v>0</v>
      </c>
      <c r="K48" s="253">
        <f t="shared" si="11"/>
        <v>0</v>
      </c>
      <c r="L48" s="253">
        <f t="shared" si="11"/>
        <v>0</v>
      </c>
      <c r="M48" s="253">
        <f t="shared" si="11"/>
        <v>0</v>
      </c>
      <c r="N48" s="253">
        <f t="shared" si="11"/>
        <v>0</v>
      </c>
      <c r="O48" s="253">
        <f t="shared" si="11"/>
        <v>0</v>
      </c>
      <c r="P48" s="253">
        <f t="shared" si="11"/>
        <v>0</v>
      </c>
      <c r="Q48" s="253">
        <f t="shared" si="11"/>
        <v>0</v>
      </c>
      <c r="R48" s="253">
        <f t="shared" si="11"/>
        <v>0</v>
      </c>
      <c r="S48" s="253">
        <f t="shared" si="11"/>
        <v>0</v>
      </c>
      <c r="T48" s="253">
        <f t="shared" si="11"/>
        <v>0</v>
      </c>
      <c r="U48" s="253">
        <f t="shared" si="11"/>
        <v>0</v>
      </c>
      <c r="V48" s="253">
        <f t="shared" si="11"/>
        <v>0</v>
      </c>
      <c r="W48" s="253">
        <f t="shared" si="11"/>
        <v>0</v>
      </c>
      <c r="X48" s="253">
        <f t="shared" si="11"/>
        <v>0</v>
      </c>
      <c r="Y48" s="253">
        <f t="shared" si="11"/>
        <v>0</v>
      </c>
      <c r="Z48" s="253">
        <f t="shared" si="11"/>
        <v>0</v>
      </c>
      <c r="AA48" s="253">
        <f t="shared" si="11"/>
        <v>0</v>
      </c>
      <c r="AB48" s="253">
        <f t="shared" si="11"/>
        <v>0</v>
      </c>
      <c r="AC48" s="253">
        <f t="shared" si="11"/>
        <v>0</v>
      </c>
      <c r="AD48" s="253">
        <f t="shared" si="11"/>
        <v>0</v>
      </c>
      <c r="AE48" s="253">
        <f t="shared" si="11"/>
        <v>0</v>
      </c>
      <c r="AF48" s="253">
        <f t="shared" si="11"/>
        <v>0</v>
      </c>
      <c r="AG48" s="253">
        <f t="shared" si="11"/>
        <v>0</v>
      </c>
      <c r="AH48" s="253">
        <f t="shared" si="11"/>
        <v>0</v>
      </c>
      <c r="AI48" s="253">
        <f t="shared" si="11"/>
        <v>0</v>
      </c>
      <c r="AJ48" s="253">
        <f t="shared" si="11"/>
        <v>0</v>
      </c>
      <c r="AK48" s="253">
        <f t="shared" si="11"/>
        <v>0</v>
      </c>
      <c r="AL48" s="253">
        <f t="shared" si="11"/>
        <v>0</v>
      </c>
      <c r="AM48" s="253">
        <f t="shared" si="11"/>
        <v>0</v>
      </c>
      <c r="AN48" s="253">
        <f t="shared" si="11"/>
        <v>0</v>
      </c>
      <c r="AO48" s="253">
        <f t="shared" si="11"/>
        <v>0</v>
      </c>
      <c r="AP48" s="253">
        <f t="shared" si="11"/>
        <v>0</v>
      </c>
      <c r="AQ48" s="253">
        <f t="shared" si="11"/>
        <v>0</v>
      </c>
      <c r="AR48" s="253">
        <f t="shared" si="11"/>
        <v>0</v>
      </c>
      <c r="AS48" s="253">
        <f t="shared" si="11"/>
        <v>0</v>
      </c>
      <c r="AT48" s="253">
        <f t="shared" si="11"/>
        <v>0</v>
      </c>
      <c r="AU48" s="253">
        <f t="shared" si="11"/>
        <v>0</v>
      </c>
      <c r="AV48" s="253">
        <f t="shared" si="11"/>
        <v>0</v>
      </c>
      <c r="AW48" s="253">
        <f t="shared" si="11"/>
        <v>0</v>
      </c>
      <c r="AX48" s="253">
        <f t="shared" si="11"/>
        <v>0</v>
      </c>
      <c r="AY48" s="253">
        <f t="shared" si="11"/>
        <v>0</v>
      </c>
      <c r="AZ48" s="253">
        <f t="shared" si="11"/>
        <v>0</v>
      </c>
      <c r="BA48" s="253">
        <f t="shared" si="11"/>
        <v>0</v>
      </c>
      <c r="BB48" s="253">
        <f t="shared" si="11"/>
        <v>0</v>
      </c>
      <c r="BC48" s="253">
        <f t="shared" si="11"/>
        <v>0</v>
      </c>
      <c r="BD48" s="253">
        <f t="shared" si="11"/>
        <v>0</v>
      </c>
      <c r="BE48" s="253">
        <f t="shared" si="11"/>
        <v>0</v>
      </c>
      <c r="BF48" s="253">
        <f t="shared" si="11"/>
        <v>0</v>
      </c>
      <c r="BG48" s="253">
        <f t="shared" si="11"/>
        <v>0</v>
      </c>
      <c r="BH48" s="253">
        <f t="shared" si="11"/>
        <v>0</v>
      </c>
      <c r="BI48" s="253">
        <f t="shared" si="11"/>
        <v>0</v>
      </c>
      <c r="BJ48" s="253">
        <f t="shared" si="11"/>
        <v>0</v>
      </c>
      <c r="BK48" s="253">
        <f t="shared" si="11"/>
        <v>0</v>
      </c>
      <c r="BL48" s="253">
        <f t="shared" si="11"/>
        <v>0</v>
      </c>
      <c r="BM48" s="253">
        <f t="shared" si="11"/>
        <v>0</v>
      </c>
      <c r="BN48" s="253">
        <f t="shared" si="11"/>
        <v>0</v>
      </c>
      <c r="BO48" s="253">
        <f t="shared" si="11"/>
        <v>0</v>
      </c>
      <c r="BP48" s="253">
        <f t="shared" si="11"/>
        <v>0</v>
      </c>
      <c r="BQ48" s="253">
        <f t="shared" si="11"/>
        <v>0</v>
      </c>
      <c r="BR48" s="253">
        <f t="shared" si="11"/>
        <v>0</v>
      </c>
      <c r="BS48" s="253">
        <f t="shared" si="11"/>
        <v>0</v>
      </c>
      <c r="BT48" s="253">
        <f t="shared" si="9"/>
        <v>0</v>
      </c>
      <c r="BU48" s="253">
        <f t="shared" si="9"/>
        <v>0</v>
      </c>
      <c r="BV48" s="253">
        <f t="shared" si="9"/>
        <v>0</v>
      </c>
      <c r="BW48" s="253">
        <f t="shared" si="9"/>
        <v>0</v>
      </c>
      <c r="BX48" s="253">
        <f t="shared" si="9"/>
        <v>0</v>
      </c>
      <c r="BY48" s="253">
        <f t="shared" si="9"/>
        <v>0</v>
      </c>
      <c r="BZ48" s="253">
        <f t="shared" si="9"/>
        <v>0</v>
      </c>
      <c r="CA48" s="253">
        <f t="shared" si="9"/>
        <v>0</v>
      </c>
      <c r="CB48" s="253">
        <f t="shared" si="9"/>
        <v>0</v>
      </c>
      <c r="CC48" s="253">
        <f t="shared" si="9"/>
        <v>0</v>
      </c>
      <c r="CD48" s="253">
        <f t="shared" si="9"/>
        <v>0</v>
      </c>
      <c r="CE48" s="253">
        <f t="shared" si="9"/>
        <v>0</v>
      </c>
      <c r="CF48" s="253">
        <f t="shared" si="9"/>
        <v>0</v>
      </c>
      <c r="CG48" s="253">
        <f t="shared" si="9"/>
        <v>0</v>
      </c>
      <c r="CH48" s="253">
        <f t="shared" si="9"/>
        <v>0</v>
      </c>
      <c r="CI48" s="253">
        <f t="shared" si="9"/>
        <v>0</v>
      </c>
      <c r="CJ48" s="253">
        <f t="shared" si="9"/>
        <v>0</v>
      </c>
      <c r="CK48" s="253">
        <f t="shared" si="9"/>
        <v>0</v>
      </c>
      <c r="CL48" s="253">
        <f t="shared" si="9"/>
        <v>0</v>
      </c>
      <c r="CM48" s="253">
        <f t="shared" si="9"/>
        <v>0</v>
      </c>
      <c r="CN48" s="253">
        <f t="shared" si="9"/>
        <v>0</v>
      </c>
      <c r="CO48" s="253">
        <f t="shared" si="9"/>
        <v>0</v>
      </c>
      <c r="CP48" s="253">
        <f t="shared" si="9"/>
        <v>0</v>
      </c>
      <c r="CQ48" s="253">
        <f t="shared" si="9"/>
        <v>0</v>
      </c>
      <c r="CR48" s="253">
        <f t="shared" si="9"/>
        <v>0</v>
      </c>
      <c r="CS48" s="253">
        <f t="shared" si="9"/>
        <v>0</v>
      </c>
      <c r="CT48" s="253">
        <f t="shared" si="9"/>
        <v>0</v>
      </c>
      <c r="CU48" s="253">
        <f t="shared" si="9"/>
        <v>0</v>
      </c>
      <c r="CV48" s="253">
        <f t="shared" si="9"/>
        <v>0</v>
      </c>
      <c r="CW48" s="253">
        <f t="shared" si="9"/>
        <v>0</v>
      </c>
      <c r="CX48" s="253">
        <f t="shared" si="9"/>
        <v>0</v>
      </c>
      <c r="CY48" s="253">
        <f t="shared" si="9"/>
        <v>0</v>
      </c>
      <c r="CZ48" s="253">
        <f t="shared" si="8"/>
        <v>0</v>
      </c>
      <c r="DA48" s="253">
        <f t="shared" si="8"/>
        <v>0</v>
      </c>
      <c r="DB48" s="253">
        <f t="shared" si="8"/>
        <v>0</v>
      </c>
      <c r="DC48" s="253">
        <f t="shared" si="8"/>
        <v>0</v>
      </c>
      <c r="DD48" s="253">
        <f t="shared" si="8"/>
        <v>0</v>
      </c>
      <c r="DE48" s="253">
        <f t="shared" si="8"/>
        <v>0</v>
      </c>
      <c r="DF48" s="253">
        <f t="shared" si="8"/>
        <v>0</v>
      </c>
      <c r="DG48" s="253">
        <f t="shared" si="8"/>
        <v>0</v>
      </c>
      <c r="DH48" s="253">
        <f t="shared" si="8"/>
        <v>0</v>
      </c>
      <c r="DI48" s="253">
        <f t="shared" si="8"/>
        <v>0</v>
      </c>
      <c r="DJ48" s="253">
        <f t="shared" si="8"/>
        <v>0</v>
      </c>
      <c r="DK48" s="253">
        <f t="shared" si="8"/>
        <v>0</v>
      </c>
      <c r="DL48" s="253">
        <f t="shared" si="8"/>
        <v>0</v>
      </c>
      <c r="DM48" s="253">
        <f t="shared" si="8"/>
        <v>0</v>
      </c>
      <c r="DN48" s="253">
        <f t="shared" si="8"/>
        <v>0</v>
      </c>
      <c r="DO48" s="253">
        <f t="shared" si="8"/>
        <v>0</v>
      </c>
      <c r="DP48" s="253">
        <f t="shared" si="8"/>
        <v>0</v>
      </c>
      <c r="DQ48" s="253">
        <f t="shared" si="8"/>
        <v>0</v>
      </c>
      <c r="DR48" s="253">
        <f t="shared" si="8"/>
        <v>0</v>
      </c>
      <c r="DS48" s="253">
        <f t="shared" si="8"/>
        <v>0</v>
      </c>
      <c r="DT48" s="253">
        <f t="shared" si="8"/>
        <v>0</v>
      </c>
      <c r="DU48" s="253">
        <f t="shared" si="8"/>
        <v>0</v>
      </c>
      <c r="DV48" s="253">
        <f t="shared" si="8"/>
        <v>0</v>
      </c>
      <c r="DW48" s="253">
        <f t="shared" si="8"/>
        <v>0</v>
      </c>
    </row>
    <row r="49" spans="3:127" ht="15.6" thickTop="1" thickBot="1">
      <c r="C49" s="316" t="str">
        <f t="shared" si="2"/>
        <v>Costo Variabile 12</v>
      </c>
      <c r="E49" s="294">
        <f t="shared" si="3"/>
        <v>0.22</v>
      </c>
      <c r="H49" s="253">
        <f t="shared" si="11"/>
        <v>0</v>
      </c>
      <c r="I49" s="253">
        <f t="shared" si="11"/>
        <v>0</v>
      </c>
      <c r="J49" s="253">
        <f t="shared" si="11"/>
        <v>0</v>
      </c>
      <c r="K49" s="253">
        <f t="shared" si="11"/>
        <v>0</v>
      </c>
      <c r="L49" s="253">
        <f t="shared" si="11"/>
        <v>0</v>
      </c>
      <c r="M49" s="253">
        <f t="shared" si="11"/>
        <v>0</v>
      </c>
      <c r="N49" s="253">
        <f t="shared" si="11"/>
        <v>0</v>
      </c>
      <c r="O49" s="253">
        <f t="shared" si="11"/>
        <v>0</v>
      </c>
      <c r="P49" s="253">
        <f t="shared" si="11"/>
        <v>0</v>
      </c>
      <c r="Q49" s="253">
        <f t="shared" si="11"/>
        <v>0</v>
      </c>
      <c r="R49" s="253">
        <f t="shared" si="11"/>
        <v>0</v>
      </c>
      <c r="S49" s="253">
        <f t="shared" si="11"/>
        <v>0</v>
      </c>
      <c r="T49" s="253">
        <f t="shared" si="11"/>
        <v>0</v>
      </c>
      <c r="U49" s="253">
        <f t="shared" si="11"/>
        <v>0</v>
      </c>
      <c r="V49" s="253">
        <f t="shared" si="11"/>
        <v>0</v>
      </c>
      <c r="W49" s="253">
        <f t="shared" si="11"/>
        <v>0</v>
      </c>
      <c r="X49" s="253">
        <f t="shared" si="11"/>
        <v>0</v>
      </c>
      <c r="Y49" s="253">
        <f t="shared" si="11"/>
        <v>0</v>
      </c>
      <c r="Z49" s="253">
        <f t="shared" si="11"/>
        <v>0</v>
      </c>
      <c r="AA49" s="253">
        <f t="shared" si="11"/>
        <v>0</v>
      </c>
      <c r="AB49" s="253">
        <f t="shared" si="11"/>
        <v>0</v>
      </c>
      <c r="AC49" s="253">
        <f t="shared" si="11"/>
        <v>0</v>
      </c>
      <c r="AD49" s="253">
        <f t="shared" si="11"/>
        <v>0</v>
      </c>
      <c r="AE49" s="253">
        <f t="shared" si="11"/>
        <v>0</v>
      </c>
      <c r="AF49" s="253">
        <f t="shared" si="11"/>
        <v>0</v>
      </c>
      <c r="AG49" s="253">
        <f t="shared" si="11"/>
        <v>0</v>
      </c>
      <c r="AH49" s="253">
        <f t="shared" si="11"/>
        <v>0</v>
      </c>
      <c r="AI49" s="253">
        <f t="shared" si="11"/>
        <v>0</v>
      </c>
      <c r="AJ49" s="253">
        <f t="shared" si="11"/>
        <v>0</v>
      </c>
      <c r="AK49" s="253">
        <f t="shared" si="11"/>
        <v>0</v>
      </c>
      <c r="AL49" s="253">
        <f t="shared" si="11"/>
        <v>0</v>
      </c>
      <c r="AM49" s="253">
        <f t="shared" si="11"/>
        <v>0</v>
      </c>
      <c r="AN49" s="253">
        <f t="shared" si="11"/>
        <v>0</v>
      </c>
      <c r="AO49" s="253">
        <f t="shared" si="11"/>
        <v>0</v>
      </c>
      <c r="AP49" s="253">
        <f t="shared" si="11"/>
        <v>0</v>
      </c>
      <c r="AQ49" s="253">
        <f t="shared" si="11"/>
        <v>0</v>
      </c>
      <c r="AR49" s="253">
        <f t="shared" si="11"/>
        <v>0</v>
      </c>
      <c r="AS49" s="253">
        <f t="shared" si="11"/>
        <v>0</v>
      </c>
      <c r="AT49" s="253">
        <f t="shared" si="11"/>
        <v>0</v>
      </c>
      <c r="AU49" s="253">
        <f t="shared" si="11"/>
        <v>0</v>
      </c>
      <c r="AV49" s="253">
        <f t="shared" si="11"/>
        <v>0</v>
      </c>
      <c r="AW49" s="253">
        <f t="shared" si="11"/>
        <v>0</v>
      </c>
      <c r="AX49" s="253">
        <f t="shared" si="11"/>
        <v>0</v>
      </c>
      <c r="AY49" s="253">
        <f t="shared" si="11"/>
        <v>0</v>
      </c>
      <c r="AZ49" s="253">
        <f t="shared" si="11"/>
        <v>0</v>
      </c>
      <c r="BA49" s="253">
        <f t="shared" si="11"/>
        <v>0</v>
      </c>
      <c r="BB49" s="253">
        <f t="shared" si="11"/>
        <v>0</v>
      </c>
      <c r="BC49" s="253">
        <f t="shared" si="11"/>
        <v>0</v>
      </c>
      <c r="BD49" s="253">
        <f t="shared" si="11"/>
        <v>0</v>
      </c>
      <c r="BE49" s="253">
        <f t="shared" si="11"/>
        <v>0</v>
      </c>
      <c r="BF49" s="253">
        <f t="shared" si="11"/>
        <v>0</v>
      </c>
      <c r="BG49" s="253">
        <f t="shared" si="11"/>
        <v>0</v>
      </c>
      <c r="BH49" s="253">
        <f t="shared" si="11"/>
        <v>0</v>
      </c>
      <c r="BI49" s="253">
        <f t="shared" si="11"/>
        <v>0</v>
      </c>
      <c r="BJ49" s="253">
        <f t="shared" si="11"/>
        <v>0</v>
      </c>
      <c r="BK49" s="253">
        <f t="shared" si="11"/>
        <v>0</v>
      </c>
      <c r="BL49" s="253">
        <f t="shared" si="11"/>
        <v>0</v>
      </c>
      <c r="BM49" s="253">
        <f t="shared" si="11"/>
        <v>0</v>
      </c>
      <c r="BN49" s="253">
        <f t="shared" si="11"/>
        <v>0</v>
      </c>
      <c r="BO49" s="253">
        <f t="shared" si="11"/>
        <v>0</v>
      </c>
      <c r="BP49" s="253">
        <f t="shared" si="11"/>
        <v>0</v>
      </c>
      <c r="BQ49" s="253">
        <f t="shared" si="11"/>
        <v>0</v>
      </c>
      <c r="BR49" s="253">
        <f t="shared" si="11"/>
        <v>0</v>
      </c>
      <c r="BS49" s="253">
        <f t="shared" ref="BS49" si="12">+$E49*BS17</f>
        <v>0</v>
      </c>
      <c r="BT49" s="253">
        <f t="shared" si="9"/>
        <v>0</v>
      </c>
      <c r="BU49" s="253">
        <f t="shared" si="9"/>
        <v>0</v>
      </c>
      <c r="BV49" s="253">
        <f t="shared" si="9"/>
        <v>0</v>
      </c>
      <c r="BW49" s="253">
        <f t="shared" si="9"/>
        <v>0</v>
      </c>
      <c r="BX49" s="253">
        <f t="shared" si="9"/>
        <v>0</v>
      </c>
      <c r="BY49" s="253">
        <f t="shared" si="9"/>
        <v>0</v>
      </c>
      <c r="BZ49" s="253">
        <f t="shared" si="9"/>
        <v>0</v>
      </c>
      <c r="CA49" s="253">
        <f t="shared" si="9"/>
        <v>0</v>
      </c>
      <c r="CB49" s="253">
        <f t="shared" si="9"/>
        <v>0</v>
      </c>
      <c r="CC49" s="253">
        <f t="shared" si="9"/>
        <v>0</v>
      </c>
      <c r="CD49" s="253">
        <f t="shared" si="9"/>
        <v>0</v>
      </c>
      <c r="CE49" s="253">
        <f t="shared" si="9"/>
        <v>0</v>
      </c>
      <c r="CF49" s="253">
        <f t="shared" si="9"/>
        <v>0</v>
      </c>
      <c r="CG49" s="253">
        <f t="shared" si="9"/>
        <v>0</v>
      </c>
      <c r="CH49" s="253">
        <f t="shared" si="9"/>
        <v>0</v>
      </c>
      <c r="CI49" s="253">
        <f t="shared" si="9"/>
        <v>0</v>
      </c>
      <c r="CJ49" s="253">
        <f t="shared" si="9"/>
        <v>0</v>
      </c>
      <c r="CK49" s="253">
        <f t="shared" si="9"/>
        <v>0</v>
      </c>
      <c r="CL49" s="253">
        <f t="shared" si="9"/>
        <v>0</v>
      </c>
      <c r="CM49" s="253">
        <f t="shared" si="9"/>
        <v>0</v>
      </c>
      <c r="CN49" s="253">
        <f t="shared" si="9"/>
        <v>0</v>
      </c>
      <c r="CO49" s="253">
        <f t="shared" si="9"/>
        <v>0</v>
      </c>
      <c r="CP49" s="253">
        <f t="shared" si="9"/>
        <v>0</v>
      </c>
      <c r="CQ49" s="253">
        <f t="shared" si="9"/>
        <v>0</v>
      </c>
      <c r="CR49" s="253">
        <f t="shared" si="9"/>
        <v>0</v>
      </c>
      <c r="CS49" s="253">
        <f t="shared" si="9"/>
        <v>0</v>
      </c>
      <c r="CT49" s="253">
        <f t="shared" si="9"/>
        <v>0</v>
      </c>
      <c r="CU49" s="253">
        <f t="shared" si="9"/>
        <v>0</v>
      </c>
      <c r="CV49" s="253">
        <f t="shared" si="9"/>
        <v>0</v>
      </c>
      <c r="CW49" s="253">
        <f t="shared" si="9"/>
        <v>0</v>
      </c>
      <c r="CX49" s="253">
        <f t="shared" si="9"/>
        <v>0</v>
      </c>
      <c r="CY49" s="253">
        <f t="shared" si="9"/>
        <v>0</v>
      </c>
      <c r="CZ49" s="253">
        <f t="shared" si="8"/>
        <v>0</v>
      </c>
      <c r="DA49" s="253">
        <f t="shared" si="8"/>
        <v>0</v>
      </c>
      <c r="DB49" s="253">
        <f t="shared" si="8"/>
        <v>0</v>
      </c>
      <c r="DC49" s="253">
        <f t="shared" si="8"/>
        <v>0</v>
      </c>
      <c r="DD49" s="253">
        <f t="shared" si="8"/>
        <v>0</v>
      </c>
      <c r="DE49" s="253">
        <f t="shared" si="8"/>
        <v>0</v>
      </c>
      <c r="DF49" s="253">
        <f t="shared" si="8"/>
        <v>0</v>
      </c>
      <c r="DG49" s="253">
        <f t="shared" si="8"/>
        <v>0</v>
      </c>
      <c r="DH49" s="253">
        <f t="shared" si="8"/>
        <v>0</v>
      </c>
      <c r="DI49" s="253">
        <f t="shared" si="8"/>
        <v>0</v>
      </c>
      <c r="DJ49" s="253">
        <f t="shared" si="8"/>
        <v>0</v>
      </c>
      <c r="DK49" s="253">
        <f t="shared" si="8"/>
        <v>0</v>
      </c>
      <c r="DL49" s="253">
        <f t="shared" si="8"/>
        <v>0</v>
      </c>
      <c r="DM49" s="253">
        <f t="shared" si="8"/>
        <v>0</v>
      </c>
      <c r="DN49" s="253">
        <f t="shared" si="8"/>
        <v>0</v>
      </c>
      <c r="DO49" s="253">
        <f t="shared" si="8"/>
        <v>0</v>
      </c>
      <c r="DP49" s="253">
        <f t="shared" si="8"/>
        <v>0</v>
      </c>
      <c r="DQ49" s="253">
        <f t="shared" si="8"/>
        <v>0</v>
      </c>
      <c r="DR49" s="253">
        <f t="shared" si="8"/>
        <v>0</v>
      </c>
      <c r="DS49" s="253">
        <f t="shared" si="8"/>
        <v>0</v>
      </c>
      <c r="DT49" s="253">
        <f t="shared" si="8"/>
        <v>0</v>
      </c>
      <c r="DU49" s="253">
        <f t="shared" si="8"/>
        <v>0</v>
      </c>
      <c r="DV49" s="253">
        <f t="shared" si="8"/>
        <v>0</v>
      </c>
      <c r="DW49" s="253">
        <f t="shared" si="8"/>
        <v>0</v>
      </c>
    </row>
    <row r="50" spans="3:127" ht="15.6" thickTop="1" thickBot="1">
      <c r="C50" s="316" t="str">
        <f t="shared" si="2"/>
        <v>Costo Variabile 13</v>
      </c>
      <c r="E50" s="294">
        <f t="shared" si="3"/>
        <v>0.22</v>
      </c>
      <c r="H50" s="253">
        <f t="shared" ref="H50:BS53" si="13">+$E50*H18</f>
        <v>0</v>
      </c>
      <c r="I50" s="253">
        <f t="shared" si="13"/>
        <v>0</v>
      </c>
      <c r="J50" s="253">
        <f t="shared" si="13"/>
        <v>0</v>
      </c>
      <c r="K50" s="253">
        <f t="shared" si="13"/>
        <v>0</v>
      </c>
      <c r="L50" s="253">
        <f t="shared" si="13"/>
        <v>0</v>
      </c>
      <c r="M50" s="253">
        <f t="shared" si="13"/>
        <v>0</v>
      </c>
      <c r="N50" s="253">
        <f t="shared" si="13"/>
        <v>0</v>
      </c>
      <c r="O50" s="253">
        <f t="shared" si="13"/>
        <v>0</v>
      </c>
      <c r="P50" s="253">
        <f t="shared" si="13"/>
        <v>0</v>
      </c>
      <c r="Q50" s="253">
        <f t="shared" si="13"/>
        <v>0</v>
      </c>
      <c r="R50" s="253">
        <f t="shared" si="13"/>
        <v>0</v>
      </c>
      <c r="S50" s="253">
        <f t="shared" si="13"/>
        <v>0</v>
      </c>
      <c r="T50" s="253">
        <f t="shared" si="13"/>
        <v>0</v>
      </c>
      <c r="U50" s="253">
        <f t="shared" si="13"/>
        <v>0</v>
      </c>
      <c r="V50" s="253">
        <f t="shared" si="13"/>
        <v>0</v>
      </c>
      <c r="W50" s="253">
        <f t="shared" si="13"/>
        <v>0</v>
      </c>
      <c r="X50" s="253">
        <f t="shared" si="13"/>
        <v>0</v>
      </c>
      <c r="Y50" s="253">
        <f t="shared" si="13"/>
        <v>0</v>
      </c>
      <c r="Z50" s="253">
        <f t="shared" si="13"/>
        <v>0</v>
      </c>
      <c r="AA50" s="253">
        <f t="shared" si="13"/>
        <v>0</v>
      </c>
      <c r="AB50" s="253">
        <f t="shared" si="13"/>
        <v>0</v>
      </c>
      <c r="AC50" s="253">
        <f t="shared" si="13"/>
        <v>0</v>
      </c>
      <c r="AD50" s="253">
        <f t="shared" si="13"/>
        <v>0</v>
      </c>
      <c r="AE50" s="253">
        <f t="shared" si="13"/>
        <v>0</v>
      </c>
      <c r="AF50" s="253">
        <f t="shared" si="13"/>
        <v>0</v>
      </c>
      <c r="AG50" s="253">
        <f t="shared" si="13"/>
        <v>0</v>
      </c>
      <c r="AH50" s="253">
        <f t="shared" si="13"/>
        <v>0</v>
      </c>
      <c r="AI50" s="253">
        <f t="shared" si="13"/>
        <v>0</v>
      </c>
      <c r="AJ50" s="253">
        <f t="shared" si="13"/>
        <v>0</v>
      </c>
      <c r="AK50" s="253">
        <f t="shared" si="13"/>
        <v>0</v>
      </c>
      <c r="AL50" s="253">
        <f t="shared" si="13"/>
        <v>0</v>
      </c>
      <c r="AM50" s="253">
        <f t="shared" si="13"/>
        <v>0</v>
      </c>
      <c r="AN50" s="253">
        <f t="shared" si="13"/>
        <v>0</v>
      </c>
      <c r="AO50" s="253">
        <f t="shared" si="13"/>
        <v>0</v>
      </c>
      <c r="AP50" s="253">
        <f t="shared" si="13"/>
        <v>0</v>
      </c>
      <c r="AQ50" s="253">
        <f t="shared" si="13"/>
        <v>0</v>
      </c>
      <c r="AR50" s="253">
        <f t="shared" si="13"/>
        <v>0</v>
      </c>
      <c r="AS50" s="253">
        <f t="shared" si="13"/>
        <v>0</v>
      </c>
      <c r="AT50" s="253">
        <f t="shared" si="13"/>
        <v>0</v>
      </c>
      <c r="AU50" s="253">
        <f t="shared" si="13"/>
        <v>0</v>
      </c>
      <c r="AV50" s="253">
        <f t="shared" si="13"/>
        <v>0</v>
      </c>
      <c r="AW50" s="253">
        <f t="shared" si="13"/>
        <v>0</v>
      </c>
      <c r="AX50" s="253">
        <f t="shared" si="13"/>
        <v>0</v>
      </c>
      <c r="AY50" s="253">
        <f t="shared" si="13"/>
        <v>0</v>
      </c>
      <c r="AZ50" s="253">
        <f t="shared" si="13"/>
        <v>0</v>
      </c>
      <c r="BA50" s="253">
        <f t="shared" si="13"/>
        <v>0</v>
      </c>
      <c r="BB50" s="253">
        <f t="shared" si="13"/>
        <v>0</v>
      </c>
      <c r="BC50" s="253">
        <f t="shared" si="13"/>
        <v>0</v>
      </c>
      <c r="BD50" s="253">
        <f t="shared" si="13"/>
        <v>0</v>
      </c>
      <c r="BE50" s="253">
        <f t="shared" si="13"/>
        <v>0</v>
      </c>
      <c r="BF50" s="253">
        <f t="shared" si="13"/>
        <v>0</v>
      </c>
      <c r="BG50" s="253">
        <f t="shared" si="13"/>
        <v>0</v>
      </c>
      <c r="BH50" s="253">
        <f t="shared" si="13"/>
        <v>0</v>
      </c>
      <c r="BI50" s="253">
        <f t="shared" si="13"/>
        <v>0</v>
      </c>
      <c r="BJ50" s="253">
        <f t="shared" si="13"/>
        <v>0</v>
      </c>
      <c r="BK50" s="253">
        <f t="shared" si="13"/>
        <v>0</v>
      </c>
      <c r="BL50" s="253">
        <f t="shared" si="13"/>
        <v>0</v>
      </c>
      <c r="BM50" s="253">
        <f t="shared" si="13"/>
        <v>0</v>
      </c>
      <c r="BN50" s="253">
        <f t="shared" si="13"/>
        <v>0</v>
      </c>
      <c r="BO50" s="253">
        <f t="shared" si="13"/>
        <v>0</v>
      </c>
      <c r="BP50" s="253">
        <f t="shared" si="13"/>
        <v>0</v>
      </c>
      <c r="BQ50" s="253">
        <f t="shared" si="13"/>
        <v>0</v>
      </c>
      <c r="BR50" s="253">
        <f t="shared" si="13"/>
        <v>0</v>
      </c>
      <c r="BS50" s="253">
        <f t="shared" si="13"/>
        <v>0</v>
      </c>
      <c r="BT50" s="253">
        <f t="shared" si="9"/>
        <v>0</v>
      </c>
      <c r="BU50" s="253">
        <f t="shared" si="9"/>
        <v>0</v>
      </c>
      <c r="BV50" s="253">
        <f t="shared" si="9"/>
        <v>0</v>
      </c>
      <c r="BW50" s="253">
        <f t="shared" si="9"/>
        <v>0</v>
      </c>
      <c r="BX50" s="253">
        <f t="shared" si="9"/>
        <v>0</v>
      </c>
      <c r="BY50" s="253">
        <f t="shared" si="9"/>
        <v>0</v>
      </c>
      <c r="BZ50" s="253">
        <f t="shared" si="9"/>
        <v>0</v>
      </c>
      <c r="CA50" s="253">
        <f t="shared" si="9"/>
        <v>0</v>
      </c>
      <c r="CB50" s="253">
        <f t="shared" si="9"/>
        <v>0</v>
      </c>
      <c r="CC50" s="253">
        <f t="shared" si="9"/>
        <v>0</v>
      </c>
      <c r="CD50" s="253">
        <f t="shared" si="9"/>
        <v>0</v>
      </c>
      <c r="CE50" s="253">
        <f t="shared" si="9"/>
        <v>0</v>
      </c>
      <c r="CF50" s="253">
        <f t="shared" si="9"/>
        <v>0</v>
      </c>
      <c r="CG50" s="253">
        <f t="shared" si="9"/>
        <v>0</v>
      </c>
      <c r="CH50" s="253">
        <f t="shared" si="9"/>
        <v>0</v>
      </c>
      <c r="CI50" s="253">
        <f t="shared" si="9"/>
        <v>0</v>
      </c>
      <c r="CJ50" s="253">
        <f t="shared" si="9"/>
        <v>0</v>
      </c>
      <c r="CK50" s="253">
        <f t="shared" si="9"/>
        <v>0</v>
      </c>
      <c r="CL50" s="253">
        <f t="shared" si="9"/>
        <v>0</v>
      </c>
      <c r="CM50" s="253">
        <f t="shared" si="9"/>
        <v>0</v>
      </c>
      <c r="CN50" s="253">
        <f t="shared" si="9"/>
        <v>0</v>
      </c>
      <c r="CO50" s="253">
        <f t="shared" si="9"/>
        <v>0</v>
      </c>
      <c r="CP50" s="253">
        <f t="shared" si="9"/>
        <v>0</v>
      </c>
      <c r="CQ50" s="253">
        <f t="shared" si="9"/>
        <v>0</v>
      </c>
      <c r="CR50" s="253">
        <f t="shared" si="9"/>
        <v>0</v>
      </c>
      <c r="CS50" s="253">
        <f t="shared" si="9"/>
        <v>0</v>
      </c>
      <c r="CT50" s="253">
        <f t="shared" si="9"/>
        <v>0</v>
      </c>
      <c r="CU50" s="253">
        <f t="shared" si="9"/>
        <v>0</v>
      </c>
      <c r="CV50" s="253">
        <f t="shared" si="9"/>
        <v>0</v>
      </c>
      <c r="CW50" s="253">
        <f t="shared" si="9"/>
        <v>0</v>
      </c>
      <c r="CX50" s="253">
        <f t="shared" si="9"/>
        <v>0</v>
      </c>
      <c r="CY50" s="253">
        <f t="shared" ref="CY50" si="14">+$E50*CY18</f>
        <v>0</v>
      </c>
      <c r="CZ50" s="253">
        <f t="shared" si="8"/>
        <v>0</v>
      </c>
      <c r="DA50" s="253">
        <f t="shared" si="8"/>
        <v>0</v>
      </c>
      <c r="DB50" s="253">
        <f t="shared" si="8"/>
        <v>0</v>
      </c>
      <c r="DC50" s="253">
        <f t="shared" si="8"/>
        <v>0</v>
      </c>
      <c r="DD50" s="253">
        <f t="shared" si="8"/>
        <v>0</v>
      </c>
      <c r="DE50" s="253">
        <f t="shared" si="8"/>
        <v>0</v>
      </c>
      <c r="DF50" s="253">
        <f t="shared" si="8"/>
        <v>0</v>
      </c>
      <c r="DG50" s="253">
        <f t="shared" si="8"/>
        <v>0</v>
      </c>
      <c r="DH50" s="253">
        <f t="shared" si="8"/>
        <v>0</v>
      </c>
      <c r="DI50" s="253">
        <f t="shared" si="8"/>
        <v>0</v>
      </c>
      <c r="DJ50" s="253">
        <f t="shared" si="8"/>
        <v>0</v>
      </c>
      <c r="DK50" s="253">
        <f t="shared" si="8"/>
        <v>0</v>
      </c>
      <c r="DL50" s="253">
        <f t="shared" si="8"/>
        <v>0</v>
      </c>
      <c r="DM50" s="253">
        <f t="shared" si="8"/>
        <v>0</v>
      </c>
      <c r="DN50" s="253">
        <f t="shared" si="8"/>
        <v>0</v>
      </c>
      <c r="DO50" s="253">
        <f t="shared" si="8"/>
        <v>0</v>
      </c>
      <c r="DP50" s="253">
        <f t="shared" si="8"/>
        <v>0</v>
      </c>
      <c r="DQ50" s="253">
        <f t="shared" si="8"/>
        <v>0</v>
      </c>
      <c r="DR50" s="253">
        <f t="shared" si="8"/>
        <v>0</v>
      </c>
      <c r="DS50" s="253">
        <f t="shared" si="8"/>
        <v>0</v>
      </c>
      <c r="DT50" s="253">
        <f t="shared" si="8"/>
        <v>0</v>
      </c>
      <c r="DU50" s="253">
        <f t="shared" si="8"/>
        <v>0</v>
      </c>
      <c r="DV50" s="253">
        <f t="shared" si="8"/>
        <v>0</v>
      </c>
      <c r="DW50" s="253">
        <f t="shared" si="8"/>
        <v>0</v>
      </c>
    </row>
    <row r="51" spans="3:127" ht="15.6" thickTop="1" thickBot="1">
      <c r="C51" s="316" t="str">
        <f t="shared" si="2"/>
        <v>Costo Variabile 14</v>
      </c>
      <c r="E51" s="294">
        <f t="shared" si="3"/>
        <v>0.22</v>
      </c>
      <c r="H51" s="253">
        <f t="shared" si="13"/>
        <v>0</v>
      </c>
      <c r="I51" s="253">
        <f t="shared" si="13"/>
        <v>0</v>
      </c>
      <c r="J51" s="253">
        <f t="shared" si="13"/>
        <v>0</v>
      </c>
      <c r="K51" s="253">
        <f t="shared" si="13"/>
        <v>0</v>
      </c>
      <c r="L51" s="253">
        <f t="shared" si="13"/>
        <v>0</v>
      </c>
      <c r="M51" s="253">
        <f t="shared" si="13"/>
        <v>0</v>
      </c>
      <c r="N51" s="253">
        <f t="shared" si="13"/>
        <v>0</v>
      </c>
      <c r="O51" s="253">
        <f t="shared" si="13"/>
        <v>0</v>
      </c>
      <c r="P51" s="253">
        <f t="shared" si="13"/>
        <v>0</v>
      </c>
      <c r="Q51" s="253">
        <f t="shared" si="13"/>
        <v>0</v>
      </c>
      <c r="R51" s="253">
        <f t="shared" si="13"/>
        <v>0</v>
      </c>
      <c r="S51" s="253">
        <f t="shared" si="13"/>
        <v>0</v>
      </c>
      <c r="T51" s="253">
        <f t="shared" si="13"/>
        <v>0</v>
      </c>
      <c r="U51" s="253">
        <f t="shared" si="13"/>
        <v>0</v>
      </c>
      <c r="V51" s="253">
        <f t="shared" si="13"/>
        <v>0</v>
      </c>
      <c r="W51" s="253">
        <f t="shared" si="13"/>
        <v>0</v>
      </c>
      <c r="X51" s="253">
        <f t="shared" si="13"/>
        <v>0</v>
      </c>
      <c r="Y51" s="253">
        <f t="shared" si="13"/>
        <v>0</v>
      </c>
      <c r="Z51" s="253">
        <f t="shared" si="13"/>
        <v>0</v>
      </c>
      <c r="AA51" s="253">
        <f t="shared" si="13"/>
        <v>0</v>
      </c>
      <c r="AB51" s="253">
        <f t="shared" si="13"/>
        <v>0</v>
      </c>
      <c r="AC51" s="253">
        <f t="shared" si="13"/>
        <v>0</v>
      </c>
      <c r="AD51" s="253">
        <f t="shared" si="13"/>
        <v>0</v>
      </c>
      <c r="AE51" s="253">
        <f t="shared" si="13"/>
        <v>0</v>
      </c>
      <c r="AF51" s="253">
        <f t="shared" si="13"/>
        <v>0</v>
      </c>
      <c r="AG51" s="253">
        <f t="shared" si="13"/>
        <v>0</v>
      </c>
      <c r="AH51" s="253">
        <f t="shared" si="13"/>
        <v>0</v>
      </c>
      <c r="AI51" s="253">
        <f t="shared" si="13"/>
        <v>0</v>
      </c>
      <c r="AJ51" s="253">
        <f t="shared" si="13"/>
        <v>0</v>
      </c>
      <c r="AK51" s="253">
        <f t="shared" si="13"/>
        <v>0</v>
      </c>
      <c r="AL51" s="253">
        <f t="shared" si="13"/>
        <v>0</v>
      </c>
      <c r="AM51" s="253">
        <f t="shared" si="13"/>
        <v>0</v>
      </c>
      <c r="AN51" s="253">
        <f t="shared" si="13"/>
        <v>0</v>
      </c>
      <c r="AO51" s="253">
        <f t="shared" si="13"/>
        <v>0</v>
      </c>
      <c r="AP51" s="253">
        <f t="shared" si="13"/>
        <v>0</v>
      </c>
      <c r="AQ51" s="253">
        <f t="shared" si="13"/>
        <v>0</v>
      </c>
      <c r="AR51" s="253">
        <f t="shared" si="13"/>
        <v>0</v>
      </c>
      <c r="AS51" s="253">
        <f t="shared" si="13"/>
        <v>0</v>
      </c>
      <c r="AT51" s="253">
        <f t="shared" si="13"/>
        <v>0</v>
      </c>
      <c r="AU51" s="253">
        <f t="shared" si="13"/>
        <v>0</v>
      </c>
      <c r="AV51" s="253">
        <f t="shared" si="13"/>
        <v>0</v>
      </c>
      <c r="AW51" s="253">
        <f t="shared" si="13"/>
        <v>0</v>
      </c>
      <c r="AX51" s="253">
        <f t="shared" si="13"/>
        <v>0</v>
      </c>
      <c r="AY51" s="253">
        <f t="shared" si="13"/>
        <v>0</v>
      </c>
      <c r="AZ51" s="253">
        <f t="shared" si="13"/>
        <v>0</v>
      </c>
      <c r="BA51" s="253">
        <f t="shared" si="13"/>
        <v>0</v>
      </c>
      <c r="BB51" s="253">
        <f t="shared" si="13"/>
        <v>0</v>
      </c>
      <c r="BC51" s="253">
        <f t="shared" si="13"/>
        <v>0</v>
      </c>
      <c r="BD51" s="253">
        <f t="shared" si="13"/>
        <v>0</v>
      </c>
      <c r="BE51" s="253">
        <f t="shared" si="13"/>
        <v>0</v>
      </c>
      <c r="BF51" s="253">
        <f t="shared" si="13"/>
        <v>0</v>
      </c>
      <c r="BG51" s="253">
        <f t="shared" si="13"/>
        <v>0</v>
      </c>
      <c r="BH51" s="253">
        <f t="shared" si="13"/>
        <v>0</v>
      </c>
      <c r="BI51" s="253">
        <f t="shared" si="13"/>
        <v>0</v>
      </c>
      <c r="BJ51" s="253">
        <f t="shared" si="13"/>
        <v>0</v>
      </c>
      <c r="BK51" s="253">
        <f t="shared" si="13"/>
        <v>0</v>
      </c>
      <c r="BL51" s="253">
        <f t="shared" si="13"/>
        <v>0</v>
      </c>
      <c r="BM51" s="253">
        <f t="shared" si="13"/>
        <v>0</v>
      </c>
      <c r="BN51" s="253">
        <f t="shared" si="13"/>
        <v>0</v>
      </c>
      <c r="BO51" s="253">
        <f t="shared" si="13"/>
        <v>0</v>
      </c>
      <c r="BP51" s="253">
        <f t="shared" si="13"/>
        <v>0</v>
      </c>
      <c r="BQ51" s="253">
        <f t="shared" si="13"/>
        <v>0</v>
      </c>
      <c r="BR51" s="253">
        <f t="shared" si="13"/>
        <v>0</v>
      </c>
      <c r="BS51" s="253">
        <f t="shared" si="13"/>
        <v>0</v>
      </c>
      <c r="BT51" s="253">
        <f t="shared" ref="BT51:CY58" si="15">+$E51*BT19</f>
        <v>0</v>
      </c>
      <c r="BU51" s="253">
        <f t="shared" si="15"/>
        <v>0</v>
      </c>
      <c r="BV51" s="253">
        <f t="shared" si="15"/>
        <v>0</v>
      </c>
      <c r="BW51" s="253">
        <f t="shared" si="15"/>
        <v>0</v>
      </c>
      <c r="BX51" s="253">
        <f t="shared" si="15"/>
        <v>0</v>
      </c>
      <c r="BY51" s="253">
        <f t="shared" si="15"/>
        <v>0</v>
      </c>
      <c r="BZ51" s="253">
        <f t="shared" si="15"/>
        <v>0</v>
      </c>
      <c r="CA51" s="253">
        <f t="shared" si="15"/>
        <v>0</v>
      </c>
      <c r="CB51" s="253">
        <f t="shared" si="15"/>
        <v>0</v>
      </c>
      <c r="CC51" s="253">
        <f t="shared" si="15"/>
        <v>0</v>
      </c>
      <c r="CD51" s="253">
        <f t="shared" si="15"/>
        <v>0</v>
      </c>
      <c r="CE51" s="253">
        <f t="shared" si="15"/>
        <v>0</v>
      </c>
      <c r="CF51" s="253">
        <f t="shared" si="15"/>
        <v>0</v>
      </c>
      <c r="CG51" s="253">
        <f t="shared" si="15"/>
        <v>0</v>
      </c>
      <c r="CH51" s="253">
        <f t="shared" si="15"/>
        <v>0</v>
      </c>
      <c r="CI51" s="253">
        <f t="shared" si="15"/>
        <v>0</v>
      </c>
      <c r="CJ51" s="253">
        <f t="shared" si="15"/>
        <v>0</v>
      </c>
      <c r="CK51" s="253">
        <f t="shared" si="15"/>
        <v>0</v>
      </c>
      <c r="CL51" s="253">
        <f t="shared" si="15"/>
        <v>0</v>
      </c>
      <c r="CM51" s="253">
        <f t="shared" si="15"/>
        <v>0</v>
      </c>
      <c r="CN51" s="253">
        <f t="shared" si="15"/>
        <v>0</v>
      </c>
      <c r="CO51" s="253">
        <f t="shared" si="15"/>
        <v>0</v>
      </c>
      <c r="CP51" s="253">
        <f t="shared" si="15"/>
        <v>0</v>
      </c>
      <c r="CQ51" s="253">
        <f t="shared" si="15"/>
        <v>0</v>
      </c>
      <c r="CR51" s="253">
        <f t="shared" si="15"/>
        <v>0</v>
      </c>
      <c r="CS51" s="253">
        <f t="shared" si="15"/>
        <v>0</v>
      </c>
      <c r="CT51" s="253">
        <f t="shared" si="15"/>
        <v>0</v>
      </c>
      <c r="CU51" s="253">
        <f t="shared" si="15"/>
        <v>0</v>
      </c>
      <c r="CV51" s="253">
        <f t="shared" si="15"/>
        <v>0</v>
      </c>
      <c r="CW51" s="253">
        <f t="shared" si="15"/>
        <v>0</v>
      </c>
      <c r="CX51" s="253">
        <f t="shared" si="15"/>
        <v>0</v>
      </c>
      <c r="CY51" s="253">
        <f t="shared" si="15"/>
        <v>0</v>
      </c>
      <c r="CZ51" s="253">
        <f t="shared" si="8"/>
        <v>0</v>
      </c>
      <c r="DA51" s="253">
        <f t="shared" si="8"/>
        <v>0</v>
      </c>
      <c r="DB51" s="253">
        <f t="shared" si="8"/>
        <v>0</v>
      </c>
      <c r="DC51" s="253">
        <f t="shared" si="8"/>
        <v>0</v>
      </c>
      <c r="DD51" s="253">
        <f t="shared" si="8"/>
        <v>0</v>
      </c>
      <c r="DE51" s="253">
        <f t="shared" si="8"/>
        <v>0</v>
      </c>
      <c r="DF51" s="253">
        <f t="shared" si="8"/>
        <v>0</v>
      </c>
      <c r="DG51" s="253">
        <f t="shared" si="8"/>
        <v>0</v>
      </c>
      <c r="DH51" s="253">
        <f t="shared" si="8"/>
        <v>0</v>
      </c>
      <c r="DI51" s="253">
        <f t="shared" si="8"/>
        <v>0</v>
      </c>
      <c r="DJ51" s="253">
        <f t="shared" si="8"/>
        <v>0</v>
      </c>
      <c r="DK51" s="253">
        <f t="shared" si="8"/>
        <v>0</v>
      </c>
      <c r="DL51" s="253">
        <f t="shared" si="8"/>
        <v>0</v>
      </c>
      <c r="DM51" s="253">
        <f t="shared" si="8"/>
        <v>0</v>
      </c>
      <c r="DN51" s="253">
        <f t="shared" si="8"/>
        <v>0</v>
      </c>
      <c r="DO51" s="253">
        <f t="shared" si="8"/>
        <v>0</v>
      </c>
      <c r="DP51" s="253">
        <f t="shared" si="8"/>
        <v>0</v>
      </c>
      <c r="DQ51" s="253">
        <f t="shared" si="8"/>
        <v>0</v>
      </c>
      <c r="DR51" s="253">
        <f t="shared" si="8"/>
        <v>0</v>
      </c>
      <c r="DS51" s="253">
        <f t="shared" si="8"/>
        <v>0</v>
      </c>
      <c r="DT51" s="253">
        <f t="shared" si="8"/>
        <v>0</v>
      </c>
      <c r="DU51" s="253">
        <f t="shared" si="8"/>
        <v>0</v>
      </c>
      <c r="DV51" s="253">
        <f t="shared" si="8"/>
        <v>0</v>
      </c>
      <c r="DW51" s="253">
        <f t="shared" si="8"/>
        <v>0</v>
      </c>
    </row>
    <row r="52" spans="3:127" ht="15.6" thickTop="1" thickBot="1">
      <c r="C52" s="316" t="str">
        <f t="shared" si="2"/>
        <v>Costo Variabile 15</v>
      </c>
      <c r="E52" s="294">
        <f t="shared" si="3"/>
        <v>0.22</v>
      </c>
      <c r="H52" s="253">
        <f t="shared" si="13"/>
        <v>0</v>
      </c>
      <c r="I52" s="253">
        <f t="shared" si="13"/>
        <v>0</v>
      </c>
      <c r="J52" s="253">
        <f t="shared" si="13"/>
        <v>0</v>
      </c>
      <c r="K52" s="253">
        <f t="shared" si="13"/>
        <v>0</v>
      </c>
      <c r="L52" s="253">
        <f t="shared" si="13"/>
        <v>0</v>
      </c>
      <c r="M52" s="253">
        <f t="shared" si="13"/>
        <v>0</v>
      </c>
      <c r="N52" s="253">
        <f t="shared" si="13"/>
        <v>0</v>
      </c>
      <c r="O52" s="253">
        <f t="shared" si="13"/>
        <v>0</v>
      </c>
      <c r="P52" s="253">
        <f t="shared" si="13"/>
        <v>0</v>
      </c>
      <c r="Q52" s="253">
        <f t="shared" si="13"/>
        <v>0</v>
      </c>
      <c r="R52" s="253">
        <f t="shared" si="13"/>
        <v>0</v>
      </c>
      <c r="S52" s="253">
        <f t="shared" si="13"/>
        <v>0</v>
      </c>
      <c r="T52" s="253">
        <f t="shared" si="13"/>
        <v>0</v>
      </c>
      <c r="U52" s="253">
        <f t="shared" si="13"/>
        <v>0</v>
      </c>
      <c r="V52" s="253">
        <f t="shared" si="13"/>
        <v>0</v>
      </c>
      <c r="W52" s="253">
        <f t="shared" si="13"/>
        <v>0</v>
      </c>
      <c r="X52" s="253">
        <f t="shared" si="13"/>
        <v>0</v>
      </c>
      <c r="Y52" s="253">
        <f t="shared" si="13"/>
        <v>0</v>
      </c>
      <c r="Z52" s="253">
        <f t="shared" si="13"/>
        <v>0</v>
      </c>
      <c r="AA52" s="253">
        <f t="shared" si="13"/>
        <v>0</v>
      </c>
      <c r="AB52" s="253">
        <f t="shared" si="13"/>
        <v>0</v>
      </c>
      <c r="AC52" s="253">
        <f t="shared" si="13"/>
        <v>0</v>
      </c>
      <c r="AD52" s="253">
        <f t="shared" si="13"/>
        <v>0</v>
      </c>
      <c r="AE52" s="253">
        <f t="shared" si="13"/>
        <v>0</v>
      </c>
      <c r="AF52" s="253">
        <f t="shared" si="13"/>
        <v>0</v>
      </c>
      <c r="AG52" s="253">
        <f t="shared" si="13"/>
        <v>0</v>
      </c>
      <c r="AH52" s="253">
        <f t="shared" si="13"/>
        <v>0</v>
      </c>
      <c r="AI52" s="253">
        <f t="shared" si="13"/>
        <v>0</v>
      </c>
      <c r="AJ52" s="253">
        <f t="shared" si="13"/>
        <v>0</v>
      </c>
      <c r="AK52" s="253">
        <f t="shared" si="13"/>
        <v>0</v>
      </c>
      <c r="AL52" s="253">
        <f t="shared" si="13"/>
        <v>0</v>
      </c>
      <c r="AM52" s="253">
        <f t="shared" si="13"/>
        <v>0</v>
      </c>
      <c r="AN52" s="253">
        <f t="shared" si="13"/>
        <v>0</v>
      </c>
      <c r="AO52" s="253">
        <f t="shared" si="13"/>
        <v>0</v>
      </c>
      <c r="AP52" s="253">
        <f t="shared" si="13"/>
        <v>0</v>
      </c>
      <c r="AQ52" s="253">
        <f t="shared" si="13"/>
        <v>0</v>
      </c>
      <c r="AR52" s="253">
        <f t="shared" si="13"/>
        <v>0</v>
      </c>
      <c r="AS52" s="253">
        <f t="shared" si="13"/>
        <v>0</v>
      </c>
      <c r="AT52" s="253">
        <f t="shared" si="13"/>
        <v>0</v>
      </c>
      <c r="AU52" s="253">
        <f t="shared" si="13"/>
        <v>0</v>
      </c>
      <c r="AV52" s="253">
        <f t="shared" si="13"/>
        <v>0</v>
      </c>
      <c r="AW52" s="253">
        <f t="shared" si="13"/>
        <v>0</v>
      </c>
      <c r="AX52" s="253">
        <f t="shared" si="13"/>
        <v>0</v>
      </c>
      <c r="AY52" s="253">
        <f t="shared" si="13"/>
        <v>0</v>
      </c>
      <c r="AZ52" s="253">
        <f t="shared" si="13"/>
        <v>0</v>
      </c>
      <c r="BA52" s="253">
        <f t="shared" si="13"/>
        <v>0</v>
      </c>
      <c r="BB52" s="253">
        <f t="shared" si="13"/>
        <v>0</v>
      </c>
      <c r="BC52" s="253">
        <f t="shared" si="13"/>
        <v>0</v>
      </c>
      <c r="BD52" s="253">
        <f t="shared" si="13"/>
        <v>0</v>
      </c>
      <c r="BE52" s="253">
        <f t="shared" si="13"/>
        <v>0</v>
      </c>
      <c r="BF52" s="253">
        <f t="shared" si="13"/>
        <v>0</v>
      </c>
      <c r="BG52" s="253">
        <f t="shared" si="13"/>
        <v>0</v>
      </c>
      <c r="BH52" s="253">
        <f t="shared" si="13"/>
        <v>0</v>
      </c>
      <c r="BI52" s="253">
        <f t="shared" si="13"/>
        <v>0</v>
      </c>
      <c r="BJ52" s="253">
        <f t="shared" si="13"/>
        <v>0</v>
      </c>
      <c r="BK52" s="253">
        <f t="shared" si="13"/>
        <v>0</v>
      </c>
      <c r="BL52" s="253">
        <f t="shared" si="13"/>
        <v>0</v>
      </c>
      <c r="BM52" s="253">
        <f t="shared" si="13"/>
        <v>0</v>
      </c>
      <c r="BN52" s="253">
        <f t="shared" si="13"/>
        <v>0</v>
      </c>
      <c r="BO52" s="253">
        <f t="shared" si="13"/>
        <v>0</v>
      </c>
      <c r="BP52" s="253">
        <f t="shared" si="13"/>
        <v>0</v>
      </c>
      <c r="BQ52" s="253">
        <f t="shared" si="13"/>
        <v>0</v>
      </c>
      <c r="BR52" s="253">
        <f t="shared" si="13"/>
        <v>0</v>
      </c>
      <c r="BS52" s="253">
        <f t="shared" si="13"/>
        <v>0</v>
      </c>
      <c r="BT52" s="253">
        <f t="shared" si="15"/>
        <v>0</v>
      </c>
      <c r="BU52" s="253">
        <f t="shared" si="15"/>
        <v>0</v>
      </c>
      <c r="BV52" s="253">
        <f t="shared" si="15"/>
        <v>0</v>
      </c>
      <c r="BW52" s="253">
        <f t="shared" si="15"/>
        <v>0</v>
      </c>
      <c r="BX52" s="253">
        <f t="shared" si="15"/>
        <v>0</v>
      </c>
      <c r="BY52" s="253">
        <f t="shared" si="15"/>
        <v>0</v>
      </c>
      <c r="BZ52" s="253">
        <f t="shared" si="15"/>
        <v>0</v>
      </c>
      <c r="CA52" s="253">
        <f t="shared" si="15"/>
        <v>0</v>
      </c>
      <c r="CB52" s="253">
        <f t="shared" si="15"/>
        <v>0</v>
      </c>
      <c r="CC52" s="253">
        <f t="shared" si="15"/>
        <v>0</v>
      </c>
      <c r="CD52" s="253">
        <f t="shared" si="15"/>
        <v>0</v>
      </c>
      <c r="CE52" s="253">
        <f t="shared" si="15"/>
        <v>0</v>
      </c>
      <c r="CF52" s="253">
        <f t="shared" si="15"/>
        <v>0</v>
      </c>
      <c r="CG52" s="253">
        <f t="shared" si="15"/>
        <v>0</v>
      </c>
      <c r="CH52" s="253">
        <f t="shared" si="15"/>
        <v>0</v>
      </c>
      <c r="CI52" s="253">
        <f t="shared" si="15"/>
        <v>0</v>
      </c>
      <c r="CJ52" s="253">
        <f t="shared" si="15"/>
        <v>0</v>
      </c>
      <c r="CK52" s="253">
        <f t="shared" si="15"/>
        <v>0</v>
      </c>
      <c r="CL52" s="253">
        <f t="shared" si="15"/>
        <v>0</v>
      </c>
      <c r="CM52" s="253">
        <f t="shared" si="15"/>
        <v>0</v>
      </c>
      <c r="CN52" s="253">
        <f t="shared" si="15"/>
        <v>0</v>
      </c>
      <c r="CO52" s="253">
        <f t="shared" si="15"/>
        <v>0</v>
      </c>
      <c r="CP52" s="253">
        <f t="shared" si="15"/>
        <v>0</v>
      </c>
      <c r="CQ52" s="253">
        <f t="shared" si="15"/>
        <v>0</v>
      </c>
      <c r="CR52" s="253">
        <f t="shared" si="15"/>
        <v>0</v>
      </c>
      <c r="CS52" s="253">
        <f t="shared" si="15"/>
        <v>0</v>
      </c>
      <c r="CT52" s="253">
        <f t="shared" si="15"/>
        <v>0</v>
      </c>
      <c r="CU52" s="253">
        <f t="shared" si="15"/>
        <v>0</v>
      </c>
      <c r="CV52" s="253">
        <f t="shared" si="15"/>
        <v>0</v>
      </c>
      <c r="CW52" s="253">
        <f t="shared" si="15"/>
        <v>0</v>
      </c>
      <c r="CX52" s="253">
        <f t="shared" si="15"/>
        <v>0</v>
      </c>
      <c r="CY52" s="253">
        <f t="shared" si="15"/>
        <v>0</v>
      </c>
      <c r="CZ52" s="253">
        <f t="shared" si="8"/>
        <v>0</v>
      </c>
      <c r="DA52" s="253">
        <f t="shared" si="8"/>
        <v>0</v>
      </c>
      <c r="DB52" s="253">
        <f t="shared" si="8"/>
        <v>0</v>
      </c>
      <c r="DC52" s="253">
        <f t="shared" si="8"/>
        <v>0</v>
      </c>
      <c r="DD52" s="253">
        <f t="shared" si="8"/>
        <v>0</v>
      </c>
      <c r="DE52" s="253">
        <f t="shared" si="8"/>
        <v>0</v>
      </c>
      <c r="DF52" s="253">
        <f t="shared" si="8"/>
        <v>0</v>
      </c>
      <c r="DG52" s="253">
        <f t="shared" si="8"/>
        <v>0</v>
      </c>
      <c r="DH52" s="253">
        <f t="shared" si="8"/>
        <v>0</v>
      </c>
      <c r="DI52" s="253">
        <f t="shared" si="8"/>
        <v>0</v>
      </c>
      <c r="DJ52" s="253">
        <f t="shared" si="8"/>
        <v>0</v>
      </c>
      <c r="DK52" s="253">
        <f t="shared" si="8"/>
        <v>0</v>
      </c>
      <c r="DL52" s="253">
        <f t="shared" si="8"/>
        <v>0</v>
      </c>
      <c r="DM52" s="253">
        <f t="shared" si="8"/>
        <v>0</v>
      </c>
      <c r="DN52" s="253">
        <f t="shared" ref="DN52:DW52" si="16">+$E52*DN20</f>
        <v>0</v>
      </c>
      <c r="DO52" s="253">
        <f t="shared" si="16"/>
        <v>0</v>
      </c>
      <c r="DP52" s="253">
        <f t="shared" si="16"/>
        <v>0</v>
      </c>
      <c r="DQ52" s="253">
        <f t="shared" si="16"/>
        <v>0</v>
      </c>
      <c r="DR52" s="253">
        <f t="shared" si="16"/>
        <v>0</v>
      </c>
      <c r="DS52" s="253">
        <f t="shared" si="16"/>
        <v>0</v>
      </c>
      <c r="DT52" s="253">
        <f t="shared" si="16"/>
        <v>0</v>
      </c>
      <c r="DU52" s="253">
        <f t="shared" si="16"/>
        <v>0</v>
      </c>
      <c r="DV52" s="253">
        <f t="shared" si="16"/>
        <v>0</v>
      </c>
      <c r="DW52" s="253">
        <f t="shared" si="16"/>
        <v>0</v>
      </c>
    </row>
    <row r="53" spans="3:127" ht="15.6" thickTop="1" thickBot="1">
      <c r="C53" s="316" t="str">
        <f t="shared" si="2"/>
        <v>Costo Variabile 16</v>
      </c>
      <c r="E53" s="294">
        <f t="shared" si="3"/>
        <v>0.22</v>
      </c>
      <c r="H53" s="253">
        <f t="shared" si="13"/>
        <v>0</v>
      </c>
      <c r="I53" s="253">
        <f t="shared" si="13"/>
        <v>0</v>
      </c>
      <c r="J53" s="253">
        <f t="shared" si="13"/>
        <v>0</v>
      </c>
      <c r="K53" s="253">
        <f t="shared" si="13"/>
        <v>0</v>
      </c>
      <c r="L53" s="253">
        <f t="shared" si="13"/>
        <v>0</v>
      </c>
      <c r="M53" s="253">
        <f t="shared" si="13"/>
        <v>0</v>
      </c>
      <c r="N53" s="253">
        <f t="shared" si="13"/>
        <v>0</v>
      </c>
      <c r="O53" s="253">
        <f t="shared" si="13"/>
        <v>0</v>
      </c>
      <c r="P53" s="253">
        <f t="shared" si="13"/>
        <v>0</v>
      </c>
      <c r="Q53" s="253">
        <f t="shared" si="13"/>
        <v>0</v>
      </c>
      <c r="R53" s="253">
        <f t="shared" si="13"/>
        <v>0</v>
      </c>
      <c r="S53" s="253">
        <f t="shared" si="13"/>
        <v>0</v>
      </c>
      <c r="T53" s="253">
        <f t="shared" si="13"/>
        <v>0</v>
      </c>
      <c r="U53" s="253">
        <f t="shared" si="13"/>
        <v>0</v>
      </c>
      <c r="V53" s="253">
        <f t="shared" si="13"/>
        <v>0</v>
      </c>
      <c r="W53" s="253">
        <f t="shared" si="13"/>
        <v>0</v>
      </c>
      <c r="X53" s="253">
        <f t="shared" si="13"/>
        <v>0</v>
      </c>
      <c r="Y53" s="253">
        <f t="shared" si="13"/>
        <v>0</v>
      </c>
      <c r="Z53" s="253">
        <f t="shared" si="13"/>
        <v>0</v>
      </c>
      <c r="AA53" s="253">
        <f t="shared" si="13"/>
        <v>0</v>
      </c>
      <c r="AB53" s="253">
        <f t="shared" si="13"/>
        <v>0</v>
      </c>
      <c r="AC53" s="253">
        <f t="shared" si="13"/>
        <v>0</v>
      </c>
      <c r="AD53" s="253">
        <f t="shared" si="13"/>
        <v>0</v>
      </c>
      <c r="AE53" s="253">
        <f t="shared" si="13"/>
        <v>0</v>
      </c>
      <c r="AF53" s="253">
        <f t="shared" si="13"/>
        <v>0</v>
      </c>
      <c r="AG53" s="253">
        <f t="shared" si="13"/>
        <v>0</v>
      </c>
      <c r="AH53" s="253">
        <f t="shared" si="13"/>
        <v>0</v>
      </c>
      <c r="AI53" s="253">
        <f t="shared" si="13"/>
        <v>0</v>
      </c>
      <c r="AJ53" s="253">
        <f t="shared" si="13"/>
        <v>0</v>
      </c>
      <c r="AK53" s="253">
        <f t="shared" si="13"/>
        <v>0</v>
      </c>
      <c r="AL53" s="253">
        <f t="shared" si="13"/>
        <v>0</v>
      </c>
      <c r="AM53" s="253">
        <f t="shared" si="13"/>
        <v>0</v>
      </c>
      <c r="AN53" s="253">
        <f t="shared" si="13"/>
        <v>0</v>
      </c>
      <c r="AO53" s="253">
        <f t="shared" si="13"/>
        <v>0</v>
      </c>
      <c r="AP53" s="253">
        <f t="shared" si="13"/>
        <v>0</v>
      </c>
      <c r="AQ53" s="253">
        <f t="shared" si="13"/>
        <v>0</v>
      </c>
      <c r="AR53" s="253">
        <f t="shared" si="13"/>
        <v>0</v>
      </c>
      <c r="AS53" s="253">
        <f t="shared" si="13"/>
        <v>0</v>
      </c>
      <c r="AT53" s="253">
        <f t="shared" si="13"/>
        <v>0</v>
      </c>
      <c r="AU53" s="253">
        <f t="shared" si="13"/>
        <v>0</v>
      </c>
      <c r="AV53" s="253">
        <f t="shared" si="13"/>
        <v>0</v>
      </c>
      <c r="AW53" s="253">
        <f t="shared" si="13"/>
        <v>0</v>
      </c>
      <c r="AX53" s="253">
        <f t="shared" si="13"/>
        <v>0</v>
      </c>
      <c r="AY53" s="253">
        <f t="shared" si="13"/>
        <v>0</v>
      </c>
      <c r="AZ53" s="253">
        <f t="shared" si="13"/>
        <v>0</v>
      </c>
      <c r="BA53" s="253">
        <f t="shared" si="13"/>
        <v>0</v>
      </c>
      <c r="BB53" s="253">
        <f t="shared" si="13"/>
        <v>0</v>
      </c>
      <c r="BC53" s="253">
        <f t="shared" si="13"/>
        <v>0</v>
      </c>
      <c r="BD53" s="253">
        <f t="shared" si="13"/>
        <v>0</v>
      </c>
      <c r="BE53" s="253">
        <f t="shared" si="13"/>
        <v>0</v>
      </c>
      <c r="BF53" s="253">
        <f t="shared" si="13"/>
        <v>0</v>
      </c>
      <c r="BG53" s="253">
        <f t="shared" si="13"/>
        <v>0</v>
      </c>
      <c r="BH53" s="253">
        <f t="shared" si="13"/>
        <v>0</v>
      </c>
      <c r="BI53" s="253">
        <f t="shared" si="13"/>
        <v>0</v>
      </c>
      <c r="BJ53" s="253">
        <f t="shared" si="13"/>
        <v>0</v>
      </c>
      <c r="BK53" s="253">
        <f t="shared" si="13"/>
        <v>0</v>
      </c>
      <c r="BL53" s="253">
        <f t="shared" si="13"/>
        <v>0</v>
      </c>
      <c r="BM53" s="253">
        <f t="shared" si="13"/>
        <v>0</v>
      </c>
      <c r="BN53" s="253">
        <f t="shared" si="13"/>
        <v>0</v>
      </c>
      <c r="BO53" s="253">
        <f t="shared" si="13"/>
        <v>0</v>
      </c>
      <c r="BP53" s="253">
        <f t="shared" si="13"/>
        <v>0</v>
      </c>
      <c r="BQ53" s="253">
        <f t="shared" si="13"/>
        <v>0</v>
      </c>
      <c r="BR53" s="253">
        <f t="shared" si="13"/>
        <v>0</v>
      </c>
      <c r="BS53" s="253">
        <f t="shared" ref="BS53" si="17">+$E53*BS21</f>
        <v>0</v>
      </c>
      <c r="BT53" s="253">
        <f t="shared" si="15"/>
        <v>0</v>
      </c>
      <c r="BU53" s="253">
        <f t="shared" si="15"/>
        <v>0</v>
      </c>
      <c r="BV53" s="253">
        <f t="shared" si="15"/>
        <v>0</v>
      </c>
      <c r="BW53" s="253">
        <f t="shared" si="15"/>
        <v>0</v>
      </c>
      <c r="BX53" s="253">
        <f t="shared" si="15"/>
        <v>0</v>
      </c>
      <c r="BY53" s="253">
        <f t="shared" si="15"/>
        <v>0</v>
      </c>
      <c r="BZ53" s="253">
        <f t="shared" si="15"/>
        <v>0</v>
      </c>
      <c r="CA53" s="253">
        <f t="shared" si="15"/>
        <v>0</v>
      </c>
      <c r="CB53" s="253">
        <f t="shared" si="15"/>
        <v>0</v>
      </c>
      <c r="CC53" s="253">
        <f t="shared" si="15"/>
        <v>0</v>
      </c>
      <c r="CD53" s="253">
        <f t="shared" si="15"/>
        <v>0</v>
      </c>
      <c r="CE53" s="253">
        <f t="shared" si="15"/>
        <v>0</v>
      </c>
      <c r="CF53" s="253">
        <f t="shared" si="15"/>
        <v>0</v>
      </c>
      <c r="CG53" s="253">
        <f t="shared" si="15"/>
        <v>0</v>
      </c>
      <c r="CH53" s="253">
        <f t="shared" si="15"/>
        <v>0</v>
      </c>
      <c r="CI53" s="253">
        <f t="shared" si="15"/>
        <v>0</v>
      </c>
      <c r="CJ53" s="253">
        <f t="shared" si="15"/>
        <v>0</v>
      </c>
      <c r="CK53" s="253">
        <f t="shared" si="15"/>
        <v>0</v>
      </c>
      <c r="CL53" s="253">
        <f t="shared" si="15"/>
        <v>0</v>
      </c>
      <c r="CM53" s="253">
        <f t="shared" si="15"/>
        <v>0</v>
      </c>
      <c r="CN53" s="253">
        <f t="shared" si="15"/>
        <v>0</v>
      </c>
      <c r="CO53" s="253">
        <f t="shared" si="15"/>
        <v>0</v>
      </c>
      <c r="CP53" s="253">
        <f t="shared" si="15"/>
        <v>0</v>
      </c>
      <c r="CQ53" s="253">
        <f t="shared" si="15"/>
        <v>0</v>
      </c>
      <c r="CR53" s="253">
        <f t="shared" si="15"/>
        <v>0</v>
      </c>
      <c r="CS53" s="253">
        <f t="shared" si="15"/>
        <v>0</v>
      </c>
      <c r="CT53" s="253">
        <f t="shared" si="15"/>
        <v>0</v>
      </c>
      <c r="CU53" s="253">
        <f t="shared" si="15"/>
        <v>0</v>
      </c>
      <c r="CV53" s="253">
        <f t="shared" si="15"/>
        <v>0</v>
      </c>
      <c r="CW53" s="253">
        <f t="shared" si="15"/>
        <v>0</v>
      </c>
      <c r="CX53" s="253">
        <f t="shared" si="15"/>
        <v>0</v>
      </c>
      <c r="CY53" s="253">
        <f t="shared" si="15"/>
        <v>0</v>
      </c>
      <c r="CZ53" s="253">
        <f t="shared" ref="CZ53:DW63" si="18">+$E53*CZ21</f>
        <v>0</v>
      </c>
      <c r="DA53" s="253">
        <f t="shared" si="18"/>
        <v>0</v>
      </c>
      <c r="DB53" s="253">
        <f t="shared" si="18"/>
        <v>0</v>
      </c>
      <c r="DC53" s="253">
        <f t="shared" si="18"/>
        <v>0</v>
      </c>
      <c r="DD53" s="253">
        <f t="shared" si="18"/>
        <v>0</v>
      </c>
      <c r="DE53" s="253">
        <f t="shared" si="18"/>
        <v>0</v>
      </c>
      <c r="DF53" s="253">
        <f t="shared" si="18"/>
        <v>0</v>
      </c>
      <c r="DG53" s="253">
        <f t="shared" si="18"/>
        <v>0</v>
      </c>
      <c r="DH53" s="253">
        <f t="shared" si="18"/>
        <v>0</v>
      </c>
      <c r="DI53" s="253">
        <f t="shared" si="18"/>
        <v>0</v>
      </c>
      <c r="DJ53" s="253">
        <f t="shared" si="18"/>
        <v>0</v>
      </c>
      <c r="DK53" s="253">
        <f t="shared" si="18"/>
        <v>0</v>
      </c>
      <c r="DL53" s="253">
        <f t="shared" si="18"/>
        <v>0</v>
      </c>
      <c r="DM53" s="253">
        <f t="shared" si="18"/>
        <v>0</v>
      </c>
      <c r="DN53" s="253">
        <f t="shared" si="18"/>
        <v>0</v>
      </c>
      <c r="DO53" s="253">
        <f t="shared" si="18"/>
        <v>0</v>
      </c>
      <c r="DP53" s="253">
        <f t="shared" si="18"/>
        <v>0</v>
      </c>
      <c r="DQ53" s="253">
        <f t="shared" si="18"/>
        <v>0</v>
      </c>
      <c r="DR53" s="253">
        <f t="shared" si="18"/>
        <v>0</v>
      </c>
      <c r="DS53" s="253">
        <f t="shared" si="18"/>
        <v>0</v>
      </c>
      <c r="DT53" s="253">
        <f t="shared" si="18"/>
        <v>0</v>
      </c>
      <c r="DU53" s="253">
        <f t="shared" si="18"/>
        <v>0</v>
      </c>
      <c r="DV53" s="253">
        <f t="shared" si="18"/>
        <v>0</v>
      </c>
      <c r="DW53" s="253">
        <f t="shared" si="18"/>
        <v>0</v>
      </c>
    </row>
    <row r="54" spans="3:127" ht="15.6" thickTop="1" thickBot="1">
      <c r="C54" s="316" t="str">
        <f t="shared" si="2"/>
        <v>Costo Variabile 17</v>
      </c>
      <c r="E54" s="294">
        <f t="shared" si="3"/>
        <v>0.22</v>
      </c>
      <c r="H54" s="253">
        <f t="shared" ref="H54:BS57" si="19">+$E54*H22</f>
        <v>0</v>
      </c>
      <c r="I54" s="253">
        <f t="shared" si="19"/>
        <v>0</v>
      </c>
      <c r="J54" s="253">
        <f t="shared" si="19"/>
        <v>0</v>
      </c>
      <c r="K54" s="253">
        <f t="shared" si="19"/>
        <v>0</v>
      </c>
      <c r="L54" s="253">
        <f t="shared" si="19"/>
        <v>0</v>
      </c>
      <c r="M54" s="253">
        <f t="shared" si="19"/>
        <v>0</v>
      </c>
      <c r="N54" s="253">
        <f t="shared" si="19"/>
        <v>0</v>
      </c>
      <c r="O54" s="253">
        <f t="shared" si="19"/>
        <v>0</v>
      </c>
      <c r="P54" s="253">
        <f t="shared" si="19"/>
        <v>0</v>
      </c>
      <c r="Q54" s="253">
        <f t="shared" si="19"/>
        <v>0</v>
      </c>
      <c r="R54" s="253">
        <f t="shared" si="19"/>
        <v>0</v>
      </c>
      <c r="S54" s="253">
        <f t="shared" si="19"/>
        <v>0</v>
      </c>
      <c r="T54" s="253">
        <f t="shared" si="19"/>
        <v>0</v>
      </c>
      <c r="U54" s="253">
        <f t="shared" si="19"/>
        <v>0</v>
      </c>
      <c r="V54" s="253">
        <f t="shared" si="19"/>
        <v>0</v>
      </c>
      <c r="W54" s="253">
        <f t="shared" si="19"/>
        <v>0</v>
      </c>
      <c r="X54" s="253">
        <f t="shared" si="19"/>
        <v>0</v>
      </c>
      <c r="Y54" s="253">
        <f t="shared" si="19"/>
        <v>0</v>
      </c>
      <c r="Z54" s="253">
        <f t="shared" si="19"/>
        <v>0</v>
      </c>
      <c r="AA54" s="253">
        <f t="shared" si="19"/>
        <v>0</v>
      </c>
      <c r="AB54" s="253">
        <f t="shared" si="19"/>
        <v>0</v>
      </c>
      <c r="AC54" s="253">
        <f t="shared" si="19"/>
        <v>0</v>
      </c>
      <c r="AD54" s="253">
        <f t="shared" si="19"/>
        <v>0</v>
      </c>
      <c r="AE54" s="253">
        <f t="shared" si="19"/>
        <v>0</v>
      </c>
      <c r="AF54" s="253">
        <f t="shared" si="19"/>
        <v>0</v>
      </c>
      <c r="AG54" s="253">
        <f t="shared" si="19"/>
        <v>0</v>
      </c>
      <c r="AH54" s="253">
        <f t="shared" si="19"/>
        <v>0</v>
      </c>
      <c r="AI54" s="253">
        <f t="shared" si="19"/>
        <v>0</v>
      </c>
      <c r="AJ54" s="253">
        <f t="shared" si="19"/>
        <v>0</v>
      </c>
      <c r="AK54" s="253">
        <f t="shared" si="19"/>
        <v>0</v>
      </c>
      <c r="AL54" s="253">
        <f t="shared" si="19"/>
        <v>0</v>
      </c>
      <c r="AM54" s="253">
        <f t="shared" si="19"/>
        <v>0</v>
      </c>
      <c r="AN54" s="253">
        <f t="shared" si="19"/>
        <v>0</v>
      </c>
      <c r="AO54" s="253">
        <f t="shared" si="19"/>
        <v>0</v>
      </c>
      <c r="AP54" s="253">
        <f t="shared" si="19"/>
        <v>0</v>
      </c>
      <c r="AQ54" s="253">
        <f t="shared" si="19"/>
        <v>0</v>
      </c>
      <c r="AR54" s="253">
        <f t="shared" si="19"/>
        <v>0</v>
      </c>
      <c r="AS54" s="253">
        <f t="shared" si="19"/>
        <v>0</v>
      </c>
      <c r="AT54" s="253">
        <f t="shared" si="19"/>
        <v>0</v>
      </c>
      <c r="AU54" s="253">
        <f t="shared" si="19"/>
        <v>0</v>
      </c>
      <c r="AV54" s="253">
        <f t="shared" si="19"/>
        <v>0</v>
      </c>
      <c r="AW54" s="253">
        <f t="shared" si="19"/>
        <v>0</v>
      </c>
      <c r="AX54" s="253">
        <f t="shared" si="19"/>
        <v>0</v>
      </c>
      <c r="AY54" s="253">
        <f t="shared" si="19"/>
        <v>0</v>
      </c>
      <c r="AZ54" s="253">
        <f t="shared" si="19"/>
        <v>0</v>
      </c>
      <c r="BA54" s="253">
        <f t="shared" si="19"/>
        <v>0</v>
      </c>
      <c r="BB54" s="253">
        <f t="shared" si="19"/>
        <v>0</v>
      </c>
      <c r="BC54" s="253">
        <f t="shared" si="19"/>
        <v>0</v>
      </c>
      <c r="BD54" s="253">
        <f t="shared" si="19"/>
        <v>0</v>
      </c>
      <c r="BE54" s="253">
        <f t="shared" si="19"/>
        <v>0</v>
      </c>
      <c r="BF54" s="253">
        <f t="shared" si="19"/>
        <v>0</v>
      </c>
      <c r="BG54" s="253">
        <f t="shared" si="19"/>
        <v>0</v>
      </c>
      <c r="BH54" s="253">
        <f t="shared" si="19"/>
        <v>0</v>
      </c>
      <c r="BI54" s="253">
        <f t="shared" si="19"/>
        <v>0</v>
      </c>
      <c r="BJ54" s="253">
        <f t="shared" si="19"/>
        <v>0</v>
      </c>
      <c r="BK54" s="253">
        <f t="shared" si="19"/>
        <v>0</v>
      </c>
      <c r="BL54" s="253">
        <f t="shared" si="19"/>
        <v>0</v>
      </c>
      <c r="BM54" s="253">
        <f t="shared" si="19"/>
        <v>0</v>
      </c>
      <c r="BN54" s="253">
        <f t="shared" si="19"/>
        <v>0</v>
      </c>
      <c r="BO54" s="253">
        <f t="shared" si="19"/>
        <v>0</v>
      </c>
      <c r="BP54" s="253">
        <f t="shared" si="19"/>
        <v>0</v>
      </c>
      <c r="BQ54" s="253">
        <f t="shared" si="19"/>
        <v>0</v>
      </c>
      <c r="BR54" s="253">
        <f t="shared" si="19"/>
        <v>0</v>
      </c>
      <c r="BS54" s="253">
        <f t="shared" si="19"/>
        <v>0</v>
      </c>
      <c r="BT54" s="253">
        <f t="shared" si="15"/>
        <v>0</v>
      </c>
      <c r="BU54" s="253">
        <f t="shared" si="15"/>
        <v>0</v>
      </c>
      <c r="BV54" s="253">
        <f t="shared" si="15"/>
        <v>0</v>
      </c>
      <c r="BW54" s="253">
        <f t="shared" si="15"/>
        <v>0</v>
      </c>
      <c r="BX54" s="253">
        <f t="shared" si="15"/>
        <v>0</v>
      </c>
      <c r="BY54" s="253">
        <f t="shared" si="15"/>
        <v>0</v>
      </c>
      <c r="BZ54" s="253">
        <f t="shared" si="15"/>
        <v>0</v>
      </c>
      <c r="CA54" s="253">
        <f t="shared" si="15"/>
        <v>0</v>
      </c>
      <c r="CB54" s="253">
        <f t="shared" si="15"/>
        <v>0</v>
      </c>
      <c r="CC54" s="253">
        <f t="shared" si="15"/>
        <v>0</v>
      </c>
      <c r="CD54" s="253">
        <f t="shared" si="15"/>
        <v>0</v>
      </c>
      <c r="CE54" s="253">
        <f t="shared" si="15"/>
        <v>0</v>
      </c>
      <c r="CF54" s="253">
        <f t="shared" si="15"/>
        <v>0</v>
      </c>
      <c r="CG54" s="253">
        <f t="shared" si="15"/>
        <v>0</v>
      </c>
      <c r="CH54" s="253">
        <f t="shared" si="15"/>
        <v>0</v>
      </c>
      <c r="CI54" s="253">
        <f t="shared" si="15"/>
        <v>0</v>
      </c>
      <c r="CJ54" s="253">
        <f t="shared" si="15"/>
        <v>0</v>
      </c>
      <c r="CK54" s="253">
        <f t="shared" si="15"/>
        <v>0</v>
      </c>
      <c r="CL54" s="253">
        <f t="shared" si="15"/>
        <v>0</v>
      </c>
      <c r="CM54" s="253">
        <f t="shared" si="15"/>
        <v>0</v>
      </c>
      <c r="CN54" s="253">
        <f t="shared" si="15"/>
        <v>0</v>
      </c>
      <c r="CO54" s="253">
        <f t="shared" si="15"/>
        <v>0</v>
      </c>
      <c r="CP54" s="253">
        <f t="shared" si="15"/>
        <v>0</v>
      </c>
      <c r="CQ54" s="253">
        <f t="shared" si="15"/>
        <v>0</v>
      </c>
      <c r="CR54" s="253">
        <f t="shared" si="15"/>
        <v>0</v>
      </c>
      <c r="CS54" s="253">
        <f t="shared" si="15"/>
        <v>0</v>
      </c>
      <c r="CT54" s="253">
        <f t="shared" si="15"/>
        <v>0</v>
      </c>
      <c r="CU54" s="253">
        <f t="shared" si="15"/>
        <v>0</v>
      </c>
      <c r="CV54" s="253">
        <f t="shared" si="15"/>
        <v>0</v>
      </c>
      <c r="CW54" s="253">
        <f t="shared" si="15"/>
        <v>0</v>
      </c>
      <c r="CX54" s="253">
        <f t="shared" si="15"/>
        <v>0</v>
      </c>
      <c r="CY54" s="253">
        <f t="shared" si="15"/>
        <v>0</v>
      </c>
      <c r="CZ54" s="253">
        <f t="shared" si="18"/>
        <v>0</v>
      </c>
      <c r="DA54" s="253">
        <f t="shared" si="18"/>
        <v>0</v>
      </c>
      <c r="DB54" s="253">
        <f t="shared" si="18"/>
        <v>0</v>
      </c>
      <c r="DC54" s="253">
        <f t="shared" si="18"/>
        <v>0</v>
      </c>
      <c r="DD54" s="253">
        <f t="shared" si="18"/>
        <v>0</v>
      </c>
      <c r="DE54" s="253">
        <f t="shared" si="18"/>
        <v>0</v>
      </c>
      <c r="DF54" s="253">
        <f t="shared" si="18"/>
        <v>0</v>
      </c>
      <c r="DG54" s="253">
        <f t="shared" si="18"/>
        <v>0</v>
      </c>
      <c r="DH54" s="253">
        <f t="shared" si="18"/>
        <v>0</v>
      </c>
      <c r="DI54" s="253">
        <f t="shared" si="18"/>
        <v>0</v>
      </c>
      <c r="DJ54" s="253">
        <f t="shared" si="18"/>
        <v>0</v>
      </c>
      <c r="DK54" s="253">
        <f t="shared" si="18"/>
        <v>0</v>
      </c>
      <c r="DL54" s="253">
        <f t="shared" si="18"/>
        <v>0</v>
      </c>
      <c r="DM54" s="253">
        <f t="shared" si="18"/>
        <v>0</v>
      </c>
      <c r="DN54" s="253">
        <f t="shared" si="18"/>
        <v>0</v>
      </c>
      <c r="DO54" s="253">
        <f t="shared" si="18"/>
        <v>0</v>
      </c>
      <c r="DP54" s="253">
        <f t="shared" si="18"/>
        <v>0</v>
      </c>
      <c r="DQ54" s="253">
        <f t="shared" si="18"/>
        <v>0</v>
      </c>
      <c r="DR54" s="253">
        <f t="shared" si="18"/>
        <v>0</v>
      </c>
      <c r="DS54" s="253">
        <f t="shared" si="18"/>
        <v>0</v>
      </c>
      <c r="DT54" s="253">
        <f t="shared" si="18"/>
        <v>0</v>
      </c>
      <c r="DU54" s="253">
        <f t="shared" si="18"/>
        <v>0</v>
      </c>
      <c r="DV54" s="253">
        <f t="shared" si="18"/>
        <v>0</v>
      </c>
      <c r="DW54" s="253">
        <f t="shared" si="18"/>
        <v>0</v>
      </c>
    </row>
    <row r="55" spans="3:127" ht="15.6" thickTop="1" thickBot="1">
      <c r="C55" s="316" t="str">
        <f t="shared" si="2"/>
        <v>Costo Variabile 18</v>
      </c>
      <c r="E55" s="294">
        <f t="shared" si="3"/>
        <v>0.22</v>
      </c>
      <c r="H55" s="253">
        <f t="shared" si="19"/>
        <v>0</v>
      </c>
      <c r="I55" s="253">
        <f t="shared" si="19"/>
        <v>0</v>
      </c>
      <c r="J55" s="253">
        <f t="shared" si="19"/>
        <v>0</v>
      </c>
      <c r="K55" s="253">
        <f t="shared" si="19"/>
        <v>0</v>
      </c>
      <c r="L55" s="253">
        <f t="shared" si="19"/>
        <v>0</v>
      </c>
      <c r="M55" s="253">
        <f t="shared" si="19"/>
        <v>0</v>
      </c>
      <c r="N55" s="253">
        <f t="shared" si="19"/>
        <v>0</v>
      </c>
      <c r="O55" s="253">
        <f t="shared" si="19"/>
        <v>0</v>
      </c>
      <c r="P55" s="253">
        <f t="shared" si="19"/>
        <v>0</v>
      </c>
      <c r="Q55" s="253">
        <f t="shared" si="19"/>
        <v>0</v>
      </c>
      <c r="R55" s="253">
        <f t="shared" si="19"/>
        <v>0</v>
      </c>
      <c r="S55" s="253">
        <f t="shared" si="19"/>
        <v>0</v>
      </c>
      <c r="T55" s="253">
        <f t="shared" si="19"/>
        <v>0</v>
      </c>
      <c r="U55" s="253">
        <f t="shared" si="19"/>
        <v>0</v>
      </c>
      <c r="V55" s="253">
        <f t="shared" si="19"/>
        <v>0</v>
      </c>
      <c r="W55" s="253">
        <f t="shared" si="19"/>
        <v>0</v>
      </c>
      <c r="X55" s="253">
        <f t="shared" si="19"/>
        <v>0</v>
      </c>
      <c r="Y55" s="253">
        <f t="shared" si="19"/>
        <v>0</v>
      </c>
      <c r="Z55" s="253">
        <f t="shared" si="19"/>
        <v>0</v>
      </c>
      <c r="AA55" s="253">
        <f t="shared" si="19"/>
        <v>0</v>
      </c>
      <c r="AB55" s="253">
        <f t="shared" si="19"/>
        <v>0</v>
      </c>
      <c r="AC55" s="253">
        <f t="shared" si="19"/>
        <v>0</v>
      </c>
      <c r="AD55" s="253">
        <f t="shared" si="19"/>
        <v>0</v>
      </c>
      <c r="AE55" s="253">
        <f t="shared" si="19"/>
        <v>0</v>
      </c>
      <c r="AF55" s="253">
        <f t="shared" si="19"/>
        <v>0</v>
      </c>
      <c r="AG55" s="253">
        <f t="shared" si="19"/>
        <v>0</v>
      </c>
      <c r="AH55" s="253">
        <f t="shared" si="19"/>
        <v>0</v>
      </c>
      <c r="AI55" s="253">
        <f t="shared" si="19"/>
        <v>0</v>
      </c>
      <c r="AJ55" s="253">
        <f t="shared" si="19"/>
        <v>0</v>
      </c>
      <c r="AK55" s="253">
        <f t="shared" si="19"/>
        <v>0</v>
      </c>
      <c r="AL55" s="253">
        <f t="shared" si="19"/>
        <v>0</v>
      </c>
      <c r="AM55" s="253">
        <f t="shared" si="19"/>
        <v>0</v>
      </c>
      <c r="AN55" s="253">
        <f t="shared" si="19"/>
        <v>0</v>
      </c>
      <c r="AO55" s="253">
        <f t="shared" si="19"/>
        <v>0</v>
      </c>
      <c r="AP55" s="253">
        <f t="shared" si="19"/>
        <v>0</v>
      </c>
      <c r="AQ55" s="253">
        <f t="shared" si="19"/>
        <v>0</v>
      </c>
      <c r="AR55" s="253">
        <f t="shared" si="19"/>
        <v>0</v>
      </c>
      <c r="AS55" s="253">
        <f t="shared" si="19"/>
        <v>0</v>
      </c>
      <c r="AT55" s="253">
        <f t="shared" si="19"/>
        <v>0</v>
      </c>
      <c r="AU55" s="253">
        <f t="shared" si="19"/>
        <v>0</v>
      </c>
      <c r="AV55" s="253">
        <f t="shared" si="19"/>
        <v>0</v>
      </c>
      <c r="AW55" s="253">
        <f t="shared" si="19"/>
        <v>0</v>
      </c>
      <c r="AX55" s="253">
        <f t="shared" si="19"/>
        <v>0</v>
      </c>
      <c r="AY55" s="253">
        <f t="shared" si="19"/>
        <v>0</v>
      </c>
      <c r="AZ55" s="253">
        <f t="shared" si="19"/>
        <v>0</v>
      </c>
      <c r="BA55" s="253">
        <f t="shared" si="19"/>
        <v>0</v>
      </c>
      <c r="BB55" s="253">
        <f t="shared" si="19"/>
        <v>0</v>
      </c>
      <c r="BC55" s="253">
        <f t="shared" si="19"/>
        <v>0</v>
      </c>
      <c r="BD55" s="253">
        <f t="shared" si="19"/>
        <v>0</v>
      </c>
      <c r="BE55" s="253">
        <f t="shared" si="19"/>
        <v>0</v>
      </c>
      <c r="BF55" s="253">
        <f t="shared" si="19"/>
        <v>0</v>
      </c>
      <c r="BG55" s="253">
        <f t="shared" si="19"/>
        <v>0</v>
      </c>
      <c r="BH55" s="253">
        <f t="shared" si="19"/>
        <v>0</v>
      </c>
      <c r="BI55" s="253">
        <f t="shared" si="19"/>
        <v>0</v>
      </c>
      <c r="BJ55" s="253">
        <f t="shared" si="19"/>
        <v>0</v>
      </c>
      <c r="BK55" s="253">
        <f t="shared" si="19"/>
        <v>0</v>
      </c>
      <c r="BL55" s="253">
        <f t="shared" si="19"/>
        <v>0</v>
      </c>
      <c r="BM55" s="253">
        <f t="shared" si="19"/>
        <v>0</v>
      </c>
      <c r="BN55" s="253">
        <f t="shared" si="19"/>
        <v>0</v>
      </c>
      <c r="BO55" s="253">
        <f t="shared" si="19"/>
        <v>0</v>
      </c>
      <c r="BP55" s="253">
        <f t="shared" si="19"/>
        <v>0</v>
      </c>
      <c r="BQ55" s="253">
        <f t="shared" si="19"/>
        <v>0</v>
      </c>
      <c r="BR55" s="253">
        <f t="shared" si="19"/>
        <v>0</v>
      </c>
      <c r="BS55" s="253">
        <f t="shared" si="19"/>
        <v>0</v>
      </c>
      <c r="BT55" s="253">
        <f t="shared" si="15"/>
        <v>0</v>
      </c>
      <c r="BU55" s="253">
        <f t="shared" si="15"/>
        <v>0</v>
      </c>
      <c r="BV55" s="253">
        <f t="shared" si="15"/>
        <v>0</v>
      </c>
      <c r="BW55" s="253">
        <f t="shared" si="15"/>
        <v>0</v>
      </c>
      <c r="BX55" s="253">
        <f t="shared" si="15"/>
        <v>0</v>
      </c>
      <c r="BY55" s="253">
        <f t="shared" si="15"/>
        <v>0</v>
      </c>
      <c r="BZ55" s="253">
        <f t="shared" si="15"/>
        <v>0</v>
      </c>
      <c r="CA55" s="253">
        <f t="shared" si="15"/>
        <v>0</v>
      </c>
      <c r="CB55" s="253">
        <f t="shared" si="15"/>
        <v>0</v>
      </c>
      <c r="CC55" s="253">
        <f t="shared" si="15"/>
        <v>0</v>
      </c>
      <c r="CD55" s="253">
        <f t="shared" si="15"/>
        <v>0</v>
      </c>
      <c r="CE55" s="253">
        <f t="shared" si="15"/>
        <v>0</v>
      </c>
      <c r="CF55" s="253">
        <f t="shared" si="15"/>
        <v>0</v>
      </c>
      <c r="CG55" s="253">
        <f t="shared" si="15"/>
        <v>0</v>
      </c>
      <c r="CH55" s="253">
        <f t="shared" si="15"/>
        <v>0</v>
      </c>
      <c r="CI55" s="253">
        <f t="shared" si="15"/>
        <v>0</v>
      </c>
      <c r="CJ55" s="253">
        <f t="shared" si="15"/>
        <v>0</v>
      </c>
      <c r="CK55" s="253">
        <f t="shared" si="15"/>
        <v>0</v>
      </c>
      <c r="CL55" s="253">
        <f t="shared" si="15"/>
        <v>0</v>
      </c>
      <c r="CM55" s="253">
        <f t="shared" si="15"/>
        <v>0</v>
      </c>
      <c r="CN55" s="253">
        <f t="shared" si="15"/>
        <v>0</v>
      </c>
      <c r="CO55" s="253">
        <f t="shared" si="15"/>
        <v>0</v>
      </c>
      <c r="CP55" s="253">
        <f t="shared" si="15"/>
        <v>0</v>
      </c>
      <c r="CQ55" s="253">
        <f t="shared" si="15"/>
        <v>0</v>
      </c>
      <c r="CR55" s="253">
        <f t="shared" si="15"/>
        <v>0</v>
      </c>
      <c r="CS55" s="253">
        <f t="shared" si="15"/>
        <v>0</v>
      </c>
      <c r="CT55" s="253">
        <f t="shared" si="15"/>
        <v>0</v>
      </c>
      <c r="CU55" s="253">
        <f t="shared" si="15"/>
        <v>0</v>
      </c>
      <c r="CV55" s="253">
        <f t="shared" si="15"/>
        <v>0</v>
      </c>
      <c r="CW55" s="253">
        <f t="shared" si="15"/>
        <v>0</v>
      </c>
      <c r="CX55" s="253">
        <f t="shared" si="15"/>
        <v>0</v>
      </c>
      <c r="CY55" s="253">
        <f t="shared" si="15"/>
        <v>0</v>
      </c>
      <c r="CZ55" s="253">
        <f t="shared" si="18"/>
        <v>0</v>
      </c>
      <c r="DA55" s="253">
        <f t="shared" si="18"/>
        <v>0</v>
      </c>
      <c r="DB55" s="253">
        <f t="shared" si="18"/>
        <v>0</v>
      </c>
      <c r="DC55" s="253">
        <f t="shared" si="18"/>
        <v>0</v>
      </c>
      <c r="DD55" s="253">
        <f t="shared" si="18"/>
        <v>0</v>
      </c>
      <c r="DE55" s="253">
        <f t="shared" si="18"/>
        <v>0</v>
      </c>
      <c r="DF55" s="253">
        <f t="shared" si="18"/>
        <v>0</v>
      </c>
      <c r="DG55" s="253">
        <f t="shared" si="18"/>
        <v>0</v>
      </c>
      <c r="DH55" s="253">
        <f t="shared" si="18"/>
        <v>0</v>
      </c>
      <c r="DI55" s="253">
        <f t="shared" si="18"/>
        <v>0</v>
      </c>
      <c r="DJ55" s="253">
        <f t="shared" si="18"/>
        <v>0</v>
      </c>
      <c r="DK55" s="253">
        <f t="shared" si="18"/>
        <v>0</v>
      </c>
      <c r="DL55" s="253">
        <f t="shared" si="18"/>
        <v>0</v>
      </c>
      <c r="DM55" s="253">
        <f t="shared" si="18"/>
        <v>0</v>
      </c>
      <c r="DN55" s="253">
        <f t="shared" si="18"/>
        <v>0</v>
      </c>
      <c r="DO55" s="253">
        <f t="shared" si="18"/>
        <v>0</v>
      </c>
      <c r="DP55" s="253">
        <f t="shared" si="18"/>
        <v>0</v>
      </c>
      <c r="DQ55" s="253">
        <f t="shared" si="18"/>
        <v>0</v>
      </c>
      <c r="DR55" s="253">
        <f t="shared" si="18"/>
        <v>0</v>
      </c>
      <c r="DS55" s="253">
        <f t="shared" si="18"/>
        <v>0</v>
      </c>
      <c r="DT55" s="253">
        <f t="shared" si="18"/>
        <v>0</v>
      </c>
      <c r="DU55" s="253">
        <f t="shared" si="18"/>
        <v>0</v>
      </c>
      <c r="DV55" s="253">
        <f t="shared" si="18"/>
        <v>0</v>
      </c>
      <c r="DW55" s="253">
        <f t="shared" si="18"/>
        <v>0</v>
      </c>
    </row>
    <row r="56" spans="3:127" ht="15.6" thickTop="1" thickBot="1">
      <c r="C56" s="316" t="str">
        <f t="shared" si="2"/>
        <v>Costo Variabile 19</v>
      </c>
      <c r="E56" s="294">
        <f t="shared" si="3"/>
        <v>0.22</v>
      </c>
      <c r="H56" s="253">
        <f t="shared" si="19"/>
        <v>0</v>
      </c>
      <c r="I56" s="253">
        <f t="shared" si="19"/>
        <v>0</v>
      </c>
      <c r="J56" s="253">
        <f t="shared" si="19"/>
        <v>0</v>
      </c>
      <c r="K56" s="253">
        <f t="shared" si="19"/>
        <v>0</v>
      </c>
      <c r="L56" s="253">
        <f t="shared" si="19"/>
        <v>0</v>
      </c>
      <c r="M56" s="253">
        <f t="shared" si="19"/>
        <v>0</v>
      </c>
      <c r="N56" s="253">
        <f t="shared" si="19"/>
        <v>0</v>
      </c>
      <c r="O56" s="253">
        <f t="shared" si="19"/>
        <v>0</v>
      </c>
      <c r="P56" s="253">
        <f t="shared" si="19"/>
        <v>0</v>
      </c>
      <c r="Q56" s="253">
        <f t="shared" si="19"/>
        <v>0</v>
      </c>
      <c r="R56" s="253">
        <f t="shared" si="19"/>
        <v>0</v>
      </c>
      <c r="S56" s="253">
        <f t="shared" si="19"/>
        <v>0</v>
      </c>
      <c r="T56" s="253">
        <f t="shared" si="19"/>
        <v>0</v>
      </c>
      <c r="U56" s="253">
        <f t="shared" si="19"/>
        <v>0</v>
      </c>
      <c r="V56" s="253">
        <f t="shared" si="19"/>
        <v>0</v>
      </c>
      <c r="W56" s="253">
        <f t="shared" si="19"/>
        <v>0</v>
      </c>
      <c r="X56" s="253">
        <f t="shared" si="19"/>
        <v>0</v>
      </c>
      <c r="Y56" s="253">
        <f t="shared" si="19"/>
        <v>0</v>
      </c>
      <c r="Z56" s="253">
        <f t="shared" si="19"/>
        <v>0</v>
      </c>
      <c r="AA56" s="253">
        <f t="shared" si="19"/>
        <v>0</v>
      </c>
      <c r="AB56" s="253">
        <f t="shared" si="19"/>
        <v>0</v>
      </c>
      <c r="AC56" s="253">
        <f t="shared" si="19"/>
        <v>0</v>
      </c>
      <c r="AD56" s="253">
        <f t="shared" si="19"/>
        <v>0</v>
      </c>
      <c r="AE56" s="253">
        <f t="shared" si="19"/>
        <v>0</v>
      </c>
      <c r="AF56" s="253">
        <f t="shared" si="19"/>
        <v>0</v>
      </c>
      <c r="AG56" s="253">
        <f t="shared" si="19"/>
        <v>0</v>
      </c>
      <c r="AH56" s="253">
        <f t="shared" si="19"/>
        <v>0</v>
      </c>
      <c r="AI56" s="253">
        <f t="shared" si="19"/>
        <v>0</v>
      </c>
      <c r="AJ56" s="253">
        <f t="shared" si="19"/>
        <v>0</v>
      </c>
      <c r="AK56" s="253">
        <f t="shared" si="19"/>
        <v>0</v>
      </c>
      <c r="AL56" s="253">
        <f t="shared" si="19"/>
        <v>0</v>
      </c>
      <c r="AM56" s="253">
        <f t="shared" si="19"/>
        <v>0</v>
      </c>
      <c r="AN56" s="253">
        <f t="shared" si="19"/>
        <v>0</v>
      </c>
      <c r="AO56" s="253">
        <f t="shared" si="19"/>
        <v>0</v>
      </c>
      <c r="AP56" s="253">
        <f t="shared" si="19"/>
        <v>0</v>
      </c>
      <c r="AQ56" s="253">
        <f t="shared" si="19"/>
        <v>0</v>
      </c>
      <c r="AR56" s="253">
        <f t="shared" si="19"/>
        <v>0</v>
      </c>
      <c r="AS56" s="253">
        <f t="shared" si="19"/>
        <v>0</v>
      </c>
      <c r="AT56" s="253">
        <f t="shared" si="19"/>
        <v>0</v>
      </c>
      <c r="AU56" s="253">
        <f t="shared" si="19"/>
        <v>0</v>
      </c>
      <c r="AV56" s="253">
        <f t="shared" si="19"/>
        <v>0</v>
      </c>
      <c r="AW56" s="253">
        <f t="shared" si="19"/>
        <v>0</v>
      </c>
      <c r="AX56" s="253">
        <f t="shared" si="19"/>
        <v>0</v>
      </c>
      <c r="AY56" s="253">
        <f t="shared" si="19"/>
        <v>0</v>
      </c>
      <c r="AZ56" s="253">
        <f t="shared" si="19"/>
        <v>0</v>
      </c>
      <c r="BA56" s="253">
        <f t="shared" si="19"/>
        <v>0</v>
      </c>
      <c r="BB56" s="253">
        <f t="shared" si="19"/>
        <v>0</v>
      </c>
      <c r="BC56" s="253">
        <f t="shared" si="19"/>
        <v>0</v>
      </c>
      <c r="BD56" s="253">
        <f t="shared" si="19"/>
        <v>0</v>
      </c>
      <c r="BE56" s="253">
        <f t="shared" si="19"/>
        <v>0</v>
      </c>
      <c r="BF56" s="253">
        <f t="shared" si="19"/>
        <v>0</v>
      </c>
      <c r="BG56" s="253">
        <f t="shared" si="19"/>
        <v>0</v>
      </c>
      <c r="BH56" s="253">
        <f t="shared" si="19"/>
        <v>0</v>
      </c>
      <c r="BI56" s="253">
        <f t="shared" si="19"/>
        <v>0</v>
      </c>
      <c r="BJ56" s="253">
        <f t="shared" si="19"/>
        <v>0</v>
      </c>
      <c r="BK56" s="253">
        <f t="shared" si="19"/>
        <v>0</v>
      </c>
      <c r="BL56" s="253">
        <f t="shared" si="19"/>
        <v>0</v>
      </c>
      <c r="BM56" s="253">
        <f t="shared" si="19"/>
        <v>0</v>
      </c>
      <c r="BN56" s="253">
        <f t="shared" si="19"/>
        <v>0</v>
      </c>
      <c r="BO56" s="253">
        <f t="shared" si="19"/>
        <v>0</v>
      </c>
      <c r="BP56" s="253">
        <f t="shared" si="19"/>
        <v>0</v>
      </c>
      <c r="BQ56" s="253">
        <f t="shared" si="19"/>
        <v>0</v>
      </c>
      <c r="BR56" s="253">
        <f t="shared" si="19"/>
        <v>0</v>
      </c>
      <c r="BS56" s="253">
        <f t="shared" si="19"/>
        <v>0</v>
      </c>
      <c r="BT56" s="253">
        <f t="shared" si="15"/>
        <v>0</v>
      </c>
      <c r="BU56" s="253">
        <f t="shared" si="15"/>
        <v>0</v>
      </c>
      <c r="BV56" s="253">
        <f t="shared" si="15"/>
        <v>0</v>
      </c>
      <c r="BW56" s="253">
        <f t="shared" si="15"/>
        <v>0</v>
      </c>
      <c r="BX56" s="253">
        <f t="shared" si="15"/>
        <v>0</v>
      </c>
      <c r="BY56" s="253">
        <f t="shared" si="15"/>
        <v>0</v>
      </c>
      <c r="BZ56" s="253">
        <f t="shared" si="15"/>
        <v>0</v>
      </c>
      <c r="CA56" s="253">
        <f t="shared" si="15"/>
        <v>0</v>
      </c>
      <c r="CB56" s="253">
        <f t="shared" si="15"/>
        <v>0</v>
      </c>
      <c r="CC56" s="253">
        <f t="shared" si="15"/>
        <v>0</v>
      </c>
      <c r="CD56" s="253">
        <f t="shared" si="15"/>
        <v>0</v>
      </c>
      <c r="CE56" s="253">
        <f t="shared" si="15"/>
        <v>0</v>
      </c>
      <c r="CF56" s="253">
        <f t="shared" si="15"/>
        <v>0</v>
      </c>
      <c r="CG56" s="253">
        <f t="shared" si="15"/>
        <v>0</v>
      </c>
      <c r="CH56" s="253">
        <f t="shared" si="15"/>
        <v>0</v>
      </c>
      <c r="CI56" s="253">
        <f t="shared" si="15"/>
        <v>0</v>
      </c>
      <c r="CJ56" s="253">
        <f t="shared" si="15"/>
        <v>0</v>
      </c>
      <c r="CK56" s="253">
        <f t="shared" si="15"/>
        <v>0</v>
      </c>
      <c r="CL56" s="253">
        <f t="shared" si="15"/>
        <v>0</v>
      </c>
      <c r="CM56" s="253">
        <f t="shared" si="15"/>
        <v>0</v>
      </c>
      <c r="CN56" s="253">
        <f t="shared" si="15"/>
        <v>0</v>
      </c>
      <c r="CO56" s="253">
        <f t="shared" si="15"/>
        <v>0</v>
      </c>
      <c r="CP56" s="253">
        <f t="shared" si="15"/>
        <v>0</v>
      </c>
      <c r="CQ56" s="253">
        <f t="shared" si="15"/>
        <v>0</v>
      </c>
      <c r="CR56" s="253">
        <f t="shared" si="15"/>
        <v>0</v>
      </c>
      <c r="CS56" s="253">
        <f t="shared" si="15"/>
        <v>0</v>
      </c>
      <c r="CT56" s="253">
        <f t="shared" si="15"/>
        <v>0</v>
      </c>
      <c r="CU56" s="253">
        <f t="shared" si="15"/>
        <v>0</v>
      </c>
      <c r="CV56" s="253">
        <f t="shared" si="15"/>
        <v>0</v>
      </c>
      <c r="CW56" s="253">
        <f t="shared" si="15"/>
        <v>0</v>
      </c>
      <c r="CX56" s="253">
        <f t="shared" si="15"/>
        <v>0</v>
      </c>
      <c r="CY56" s="253">
        <f t="shared" si="15"/>
        <v>0</v>
      </c>
      <c r="CZ56" s="253">
        <f t="shared" si="18"/>
        <v>0</v>
      </c>
      <c r="DA56" s="253">
        <f t="shared" si="18"/>
        <v>0</v>
      </c>
      <c r="DB56" s="253">
        <f t="shared" si="18"/>
        <v>0</v>
      </c>
      <c r="DC56" s="253">
        <f t="shared" si="18"/>
        <v>0</v>
      </c>
      <c r="DD56" s="253">
        <f t="shared" si="18"/>
        <v>0</v>
      </c>
      <c r="DE56" s="253">
        <f t="shared" si="18"/>
        <v>0</v>
      </c>
      <c r="DF56" s="253">
        <f t="shared" si="18"/>
        <v>0</v>
      </c>
      <c r="DG56" s="253">
        <f t="shared" si="18"/>
        <v>0</v>
      </c>
      <c r="DH56" s="253">
        <f t="shared" si="18"/>
        <v>0</v>
      </c>
      <c r="DI56" s="253">
        <f t="shared" si="18"/>
        <v>0</v>
      </c>
      <c r="DJ56" s="253">
        <f t="shared" si="18"/>
        <v>0</v>
      </c>
      <c r="DK56" s="253">
        <f t="shared" si="18"/>
        <v>0</v>
      </c>
      <c r="DL56" s="253">
        <f t="shared" si="18"/>
        <v>0</v>
      </c>
      <c r="DM56" s="253">
        <f t="shared" si="18"/>
        <v>0</v>
      </c>
      <c r="DN56" s="253">
        <f t="shared" si="18"/>
        <v>0</v>
      </c>
      <c r="DO56" s="253">
        <f t="shared" si="18"/>
        <v>0</v>
      </c>
      <c r="DP56" s="253">
        <f t="shared" si="18"/>
        <v>0</v>
      </c>
      <c r="DQ56" s="253">
        <f t="shared" si="18"/>
        <v>0</v>
      </c>
      <c r="DR56" s="253">
        <f t="shared" si="18"/>
        <v>0</v>
      </c>
      <c r="DS56" s="253">
        <f t="shared" si="18"/>
        <v>0</v>
      </c>
      <c r="DT56" s="253">
        <f t="shared" si="18"/>
        <v>0</v>
      </c>
      <c r="DU56" s="253">
        <f t="shared" si="18"/>
        <v>0</v>
      </c>
      <c r="DV56" s="253">
        <f t="shared" si="18"/>
        <v>0</v>
      </c>
      <c r="DW56" s="253">
        <f t="shared" si="18"/>
        <v>0</v>
      </c>
    </row>
    <row r="57" spans="3:127" ht="15.6" thickTop="1" thickBot="1">
      <c r="C57" s="316" t="str">
        <f t="shared" si="2"/>
        <v>Costo Variabile 20</v>
      </c>
      <c r="E57" s="294">
        <f t="shared" si="3"/>
        <v>0.22</v>
      </c>
      <c r="H57" s="253">
        <f t="shared" si="19"/>
        <v>0</v>
      </c>
      <c r="I57" s="253">
        <f t="shared" si="19"/>
        <v>0</v>
      </c>
      <c r="J57" s="253">
        <f t="shared" si="19"/>
        <v>0</v>
      </c>
      <c r="K57" s="253">
        <f t="shared" si="19"/>
        <v>0</v>
      </c>
      <c r="L57" s="253">
        <f t="shared" si="19"/>
        <v>0</v>
      </c>
      <c r="M57" s="253">
        <f t="shared" si="19"/>
        <v>0</v>
      </c>
      <c r="N57" s="253">
        <f t="shared" si="19"/>
        <v>0</v>
      </c>
      <c r="O57" s="253">
        <f t="shared" si="19"/>
        <v>0</v>
      </c>
      <c r="P57" s="253">
        <f t="shared" si="19"/>
        <v>0</v>
      </c>
      <c r="Q57" s="253">
        <f t="shared" si="19"/>
        <v>0</v>
      </c>
      <c r="R57" s="253">
        <f t="shared" si="19"/>
        <v>0</v>
      </c>
      <c r="S57" s="253">
        <f t="shared" si="19"/>
        <v>0</v>
      </c>
      <c r="T57" s="253">
        <f t="shared" si="19"/>
        <v>0</v>
      </c>
      <c r="U57" s="253">
        <f t="shared" si="19"/>
        <v>0</v>
      </c>
      <c r="V57" s="253">
        <f t="shared" si="19"/>
        <v>0</v>
      </c>
      <c r="W57" s="253">
        <f t="shared" si="19"/>
        <v>0</v>
      </c>
      <c r="X57" s="253">
        <f t="shared" si="19"/>
        <v>0</v>
      </c>
      <c r="Y57" s="253">
        <f t="shared" si="19"/>
        <v>0</v>
      </c>
      <c r="Z57" s="253">
        <f t="shared" si="19"/>
        <v>0</v>
      </c>
      <c r="AA57" s="253">
        <f t="shared" si="19"/>
        <v>0</v>
      </c>
      <c r="AB57" s="253">
        <f t="shared" si="19"/>
        <v>0</v>
      </c>
      <c r="AC57" s="253">
        <f t="shared" si="19"/>
        <v>0</v>
      </c>
      <c r="AD57" s="253">
        <f t="shared" si="19"/>
        <v>0</v>
      </c>
      <c r="AE57" s="253">
        <f t="shared" si="19"/>
        <v>0</v>
      </c>
      <c r="AF57" s="253">
        <f t="shared" si="19"/>
        <v>0</v>
      </c>
      <c r="AG57" s="253">
        <f t="shared" si="19"/>
        <v>0</v>
      </c>
      <c r="AH57" s="253">
        <f t="shared" si="19"/>
        <v>0</v>
      </c>
      <c r="AI57" s="253">
        <f t="shared" si="19"/>
        <v>0</v>
      </c>
      <c r="AJ57" s="253">
        <f t="shared" si="19"/>
        <v>0</v>
      </c>
      <c r="AK57" s="253">
        <f t="shared" si="19"/>
        <v>0</v>
      </c>
      <c r="AL57" s="253">
        <f t="shared" si="19"/>
        <v>0</v>
      </c>
      <c r="AM57" s="253">
        <f t="shared" si="19"/>
        <v>0</v>
      </c>
      <c r="AN57" s="253">
        <f t="shared" si="19"/>
        <v>0</v>
      </c>
      <c r="AO57" s="253">
        <f t="shared" si="19"/>
        <v>0</v>
      </c>
      <c r="AP57" s="253">
        <f t="shared" si="19"/>
        <v>0</v>
      </c>
      <c r="AQ57" s="253">
        <f t="shared" si="19"/>
        <v>0</v>
      </c>
      <c r="AR57" s="253">
        <f t="shared" si="19"/>
        <v>0</v>
      </c>
      <c r="AS57" s="253">
        <f t="shared" si="19"/>
        <v>0</v>
      </c>
      <c r="AT57" s="253">
        <f t="shared" si="19"/>
        <v>0</v>
      </c>
      <c r="AU57" s="253">
        <f t="shared" si="19"/>
        <v>0</v>
      </c>
      <c r="AV57" s="253">
        <f t="shared" si="19"/>
        <v>0</v>
      </c>
      <c r="AW57" s="253">
        <f t="shared" si="19"/>
        <v>0</v>
      </c>
      <c r="AX57" s="253">
        <f t="shared" si="19"/>
        <v>0</v>
      </c>
      <c r="AY57" s="253">
        <f t="shared" si="19"/>
        <v>0</v>
      </c>
      <c r="AZ57" s="253">
        <f t="shared" si="19"/>
        <v>0</v>
      </c>
      <c r="BA57" s="253">
        <f t="shared" si="19"/>
        <v>0</v>
      </c>
      <c r="BB57" s="253">
        <f t="shared" si="19"/>
        <v>0</v>
      </c>
      <c r="BC57" s="253">
        <f t="shared" si="19"/>
        <v>0</v>
      </c>
      <c r="BD57" s="253">
        <f t="shared" si="19"/>
        <v>0</v>
      </c>
      <c r="BE57" s="253">
        <f t="shared" si="19"/>
        <v>0</v>
      </c>
      <c r="BF57" s="253">
        <f t="shared" si="19"/>
        <v>0</v>
      </c>
      <c r="BG57" s="253">
        <f t="shared" si="19"/>
        <v>0</v>
      </c>
      <c r="BH57" s="253">
        <f t="shared" si="19"/>
        <v>0</v>
      </c>
      <c r="BI57" s="253">
        <f t="shared" si="19"/>
        <v>0</v>
      </c>
      <c r="BJ57" s="253">
        <f t="shared" si="19"/>
        <v>0</v>
      </c>
      <c r="BK57" s="253">
        <f t="shared" si="19"/>
        <v>0</v>
      </c>
      <c r="BL57" s="253">
        <f t="shared" si="19"/>
        <v>0</v>
      </c>
      <c r="BM57" s="253">
        <f t="shared" si="19"/>
        <v>0</v>
      </c>
      <c r="BN57" s="253">
        <f t="shared" si="19"/>
        <v>0</v>
      </c>
      <c r="BO57" s="253">
        <f t="shared" si="19"/>
        <v>0</v>
      </c>
      <c r="BP57" s="253">
        <f t="shared" si="19"/>
        <v>0</v>
      </c>
      <c r="BQ57" s="253">
        <f t="shared" si="19"/>
        <v>0</v>
      </c>
      <c r="BR57" s="253">
        <f t="shared" si="19"/>
        <v>0</v>
      </c>
      <c r="BS57" s="253">
        <f t="shared" ref="BS57" si="20">+$E57*BS25</f>
        <v>0</v>
      </c>
      <c r="BT57" s="253">
        <f t="shared" si="15"/>
        <v>0</v>
      </c>
      <c r="BU57" s="253">
        <f t="shared" si="15"/>
        <v>0</v>
      </c>
      <c r="BV57" s="253">
        <f t="shared" si="15"/>
        <v>0</v>
      </c>
      <c r="BW57" s="253">
        <f t="shared" si="15"/>
        <v>0</v>
      </c>
      <c r="BX57" s="253">
        <f t="shared" si="15"/>
        <v>0</v>
      </c>
      <c r="BY57" s="253">
        <f t="shared" si="15"/>
        <v>0</v>
      </c>
      <c r="BZ57" s="253">
        <f t="shared" si="15"/>
        <v>0</v>
      </c>
      <c r="CA57" s="253">
        <f t="shared" si="15"/>
        <v>0</v>
      </c>
      <c r="CB57" s="253">
        <f t="shared" si="15"/>
        <v>0</v>
      </c>
      <c r="CC57" s="253">
        <f t="shared" si="15"/>
        <v>0</v>
      </c>
      <c r="CD57" s="253">
        <f t="shared" si="15"/>
        <v>0</v>
      </c>
      <c r="CE57" s="253">
        <f t="shared" si="15"/>
        <v>0</v>
      </c>
      <c r="CF57" s="253">
        <f t="shared" si="15"/>
        <v>0</v>
      </c>
      <c r="CG57" s="253">
        <f t="shared" si="15"/>
        <v>0</v>
      </c>
      <c r="CH57" s="253">
        <f t="shared" si="15"/>
        <v>0</v>
      </c>
      <c r="CI57" s="253">
        <f t="shared" si="15"/>
        <v>0</v>
      </c>
      <c r="CJ57" s="253">
        <f t="shared" si="15"/>
        <v>0</v>
      </c>
      <c r="CK57" s="253">
        <f t="shared" si="15"/>
        <v>0</v>
      </c>
      <c r="CL57" s="253">
        <f t="shared" si="15"/>
        <v>0</v>
      </c>
      <c r="CM57" s="253">
        <f t="shared" si="15"/>
        <v>0</v>
      </c>
      <c r="CN57" s="253">
        <f t="shared" si="15"/>
        <v>0</v>
      </c>
      <c r="CO57" s="253">
        <f t="shared" si="15"/>
        <v>0</v>
      </c>
      <c r="CP57" s="253">
        <f t="shared" si="15"/>
        <v>0</v>
      </c>
      <c r="CQ57" s="253">
        <f t="shared" si="15"/>
        <v>0</v>
      </c>
      <c r="CR57" s="253">
        <f t="shared" si="15"/>
        <v>0</v>
      </c>
      <c r="CS57" s="253">
        <f t="shared" si="15"/>
        <v>0</v>
      </c>
      <c r="CT57" s="253">
        <f t="shared" si="15"/>
        <v>0</v>
      </c>
      <c r="CU57" s="253">
        <f t="shared" si="15"/>
        <v>0</v>
      </c>
      <c r="CV57" s="253">
        <f t="shared" si="15"/>
        <v>0</v>
      </c>
      <c r="CW57" s="253">
        <f t="shared" si="15"/>
        <v>0</v>
      </c>
      <c r="CX57" s="253">
        <f t="shared" si="15"/>
        <v>0</v>
      </c>
      <c r="CY57" s="253">
        <f t="shared" si="15"/>
        <v>0</v>
      </c>
      <c r="CZ57" s="253">
        <f t="shared" si="18"/>
        <v>0</v>
      </c>
      <c r="DA57" s="253">
        <f t="shared" si="18"/>
        <v>0</v>
      </c>
      <c r="DB57" s="253">
        <f t="shared" si="18"/>
        <v>0</v>
      </c>
      <c r="DC57" s="253">
        <f t="shared" si="18"/>
        <v>0</v>
      </c>
      <c r="DD57" s="253">
        <f t="shared" si="18"/>
        <v>0</v>
      </c>
      <c r="DE57" s="253">
        <f t="shared" si="18"/>
        <v>0</v>
      </c>
      <c r="DF57" s="253">
        <f t="shared" si="18"/>
        <v>0</v>
      </c>
      <c r="DG57" s="253">
        <f t="shared" si="18"/>
        <v>0</v>
      </c>
      <c r="DH57" s="253">
        <f t="shared" si="18"/>
        <v>0</v>
      </c>
      <c r="DI57" s="253">
        <f t="shared" si="18"/>
        <v>0</v>
      </c>
      <c r="DJ57" s="253">
        <f t="shared" si="18"/>
        <v>0</v>
      </c>
      <c r="DK57" s="253">
        <f t="shared" si="18"/>
        <v>0</v>
      </c>
      <c r="DL57" s="253">
        <f t="shared" si="18"/>
        <v>0</v>
      </c>
      <c r="DM57" s="253">
        <f t="shared" si="18"/>
        <v>0</v>
      </c>
      <c r="DN57" s="253">
        <f t="shared" si="18"/>
        <v>0</v>
      </c>
      <c r="DO57" s="253">
        <f t="shared" si="18"/>
        <v>0</v>
      </c>
      <c r="DP57" s="253">
        <f t="shared" si="18"/>
        <v>0</v>
      </c>
      <c r="DQ57" s="253">
        <f t="shared" si="18"/>
        <v>0</v>
      </c>
      <c r="DR57" s="253">
        <f t="shared" si="18"/>
        <v>0</v>
      </c>
      <c r="DS57" s="253">
        <f t="shared" si="18"/>
        <v>0</v>
      </c>
      <c r="DT57" s="253">
        <f t="shared" si="18"/>
        <v>0</v>
      </c>
      <c r="DU57" s="253">
        <f t="shared" si="18"/>
        <v>0</v>
      </c>
      <c r="DV57" s="253">
        <f t="shared" si="18"/>
        <v>0</v>
      </c>
      <c r="DW57" s="253">
        <f t="shared" si="18"/>
        <v>0</v>
      </c>
    </row>
    <row r="58" spans="3:127" ht="15.6" thickTop="1" thickBot="1">
      <c r="C58" s="316" t="str">
        <f t="shared" si="2"/>
        <v>Costo Variabile 21</v>
      </c>
      <c r="E58" s="294">
        <f t="shared" si="3"/>
        <v>0.22</v>
      </c>
      <c r="H58" s="253">
        <f t="shared" ref="H58:BS61" si="21">+$E58*H26</f>
        <v>0</v>
      </c>
      <c r="I58" s="253">
        <f t="shared" si="21"/>
        <v>0</v>
      </c>
      <c r="J58" s="253">
        <f t="shared" si="21"/>
        <v>0</v>
      </c>
      <c r="K58" s="253">
        <f t="shared" si="21"/>
        <v>0</v>
      </c>
      <c r="L58" s="253">
        <f t="shared" si="21"/>
        <v>0</v>
      </c>
      <c r="M58" s="253">
        <f t="shared" si="21"/>
        <v>0</v>
      </c>
      <c r="N58" s="253">
        <f t="shared" si="21"/>
        <v>0</v>
      </c>
      <c r="O58" s="253">
        <f t="shared" si="21"/>
        <v>0</v>
      </c>
      <c r="P58" s="253">
        <f t="shared" si="21"/>
        <v>0</v>
      </c>
      <c r="Q58" s="253">
        <f t="shared" si="21"/>
        <v>0</v>
      </c>
      <c r="R58" s="253">
        <f t="shared" si="21"/>
        <v>0</v>
      </c>
      <c r="S58" s="253">
        <f t="shared" si="21"/>
        <v>0</v>
      </c>
      <c r="T58" s="253">
        <f t="shared" si="21"/>
        <v>0</v>
      </c>
      <c r="U58" s="253">
        <f t="shared" si="21"/>
        <v>0</v>
      </c>
      <c r="V58" s="253">
        <f t="shared" si="21"/>
        <v>0</v>
      </c>
      <c r="W58" s="253">
        <f t="shared" si="21"/>
        <v>0</v>
      </c>
      <c r="X58" s="253">
        <f t="shared" si="21"/>
        <v>0</v>
      </c>
      <c r="Y58" s="253">
        <f t="shared" si="21"/>
        <v>0</v>
      </c>
      <c r="Z58" s="253">
        <f t="shared" si="21"/>
        <v>0</v>
      </c>
      <c r="AA58" s="253">
        <f t="shared" si="21"/>
        <v>0</v>
      </c>
      <c r="AB58" s="253">
        <f t="shared" si="21"/>
        <v>0</v>
      </c>
      <c r="AC58" s="253">
        <f t="shared" si="21"/>
        <v>0</v>
      </c>
      <c r="AD58" s="253">
        <f t="shared" si="21"/>
        <v>0</v>
      </c>
      <c r="AE58" s="253">
        <f t="shared" si="21"/>
        <v>0</v>
      </c>
      <c r="AF58" s="253">
        <f t="shared" si="21"/>
        <v>0</v>
      </c>
      <c r="AG58" s="253">
        <f t="shared" si="21"/>
        <v>0</v>
      </c>
      <c r="AH58" s="253">
        <f t="shared" si="21"/>
        <v>0</v>
      </c>
      <c r="AI58" s="253">
        <f t="shared" si="21"/>
        <v>0</v>
      </c>
      <c r="AJ58" s="253">
        <f t="shared" si="21"/>
        <v>0</v>
      </c>
      <c r="AK58" s="253">
        <f t="shared" si="21"/>
        <v>0</v>
      </c>
      <c r="AL58" s="253">
        <f t="shared" si="21"/>
        <v>0</v>
      </c>
      <c r="AM58" s="253">
        <f t="shared" si="21"/>
        <v>0</v>
      </c>
      <c r="AN58" s="253">
        <f t="shared" si="21"/>
        <v>0</v>
      </c>
      <c r="AO58" s="253">
        <f t="shared" si="21"/>
        <v>0</v>
      </c>
      <c r="AP58" s="253">
        <f t="shared" si="21"/>
        <v>0</v>
      </c>
      <c r="AQ58" s="253">
        <f t="shared" si="21"/>
        <v>0</v>
      </c>
      <c r="AR58" s="253">
        <f t="shared" si="21"/>
        <v>0</v>
      </c>
      <c r="AS58" s="253">
        <f t="shared" si="21"/>
        <v>0</v>
      </c>
      <c r="AT58" s="253">
        <f t="shared" si="21"/>
        <v>0</v>
      </c>
      <c r="AU58" s="253">
        <f t="shared" si="21"/>
        <v>0</v>
      </c>
      <c r="AV58" s="253">
        <f t="shared" si="21"/>
        <v>0</v>
      </c>
      <c r="AW58" s="253">
        <f t="shared" si="21"/>
        <v>0</v>
      </c>
      <c r="AX58" s="253">
        <f t="shared" si="21"/>
        <v>0</v>
      </c>
      <c r="AY58" s="253">
        <f t="shared" si="21"/>
        <v>0</v>
      </c>
      <c r="AZ58" s="253">
        <f t="shared" si="21"/>
        <v>0</v>
      </c>
      <c r="BA58" s="253">
        <f t="shared" si="21"/>
        <v>0</v>
      </c>
      <c r="BB58" s="253">
        <f t="shared" si="21"/>
        <v>0</v>
      </c>
      <c r="BC58" s="253">
        <f t="shared" si="21"/>
        <v>0</v>
      </c>
      <c r="BD58" s="253">
        <f t="shared" si="21"/>
        <v>0</v>
      </c>
      <c r="BE58" s="253">
        <f t="shared" si="21"/>
        <v>0</v>
      </c>
      <c r="BF58" s="253">
        <f t="shared" si="21"/>
        <v>0</v>
      </c>
      <c r="BG58" s="253">
        <f t="shared" si="21"/>
        <v>0</v>
      </c>
      <c r="BH58" s="253">
        <f t="shared" si="21"/>
        <v>0</v>
      </c>
      <c r="BI58" s="253">
        <f t="shared" si="21"/>
        <v>0</v>
      </c>
      <c r="BJ58" s="253">
        <f t="shared" si="21"/>
        <v>0</v>
      </c>
      <c r="BK58" s="253">
        <f t="shared" si="21"/>
        <v>0</v>
      </c>
      <c r="BL58" s="253">
        <f t="shared" si="21"/>
        <v>0</v>
      </c>
      <c r="BM58" s="253">
        <f t="shared" si="21"/>
        <v>0</v>
      </c>
      <c r="BN58" s="253">
        <f t="shared" si="21"/>
        <v>0</v>
      </c>
      <c r="BO58" s="253">
        <f t="shared" si="21"/>
        <v>0</v>
      </c>
      <c r="BP58" s="253">
        <f t="shared" si="21"/>
        <v>0</v>
      </c>
      <c r="BQ58" s="253">
        <f t="shared" si="21"/>
        <v>0</v>
      </c>
      <c r="BR58" s="253">
        <f t="shared" si="21"/>
        <v>0</v>
      </c>
      <c r="BS58" s="253">
        <f t="shared" si="21"/>
        <v>0</v>
      </c>
      <c r="BT58" s="253">
        <f t="shared" si="15"/>
        <v>0</v>
      </c>
      <c r="BU58" s="253">
        <f t="shared" si="15"/>
        <v>0</v>
      </c>
      <c r="BV58" s="253">
        <f t="shared" si="15"/>
        <v>0</v>
      </c>
      <c r="BW58" s="253">
        <f t="shared" si="15"/>
        <v>0</v>
      </c>
      <c r="BX58" s="253">
        <f t="shared" si="15"/>
        <v>0</v>
      </c>
      <c r="BY58" s="253">
        <f t="shared" si="15"/>
        <v>0</v>
      </c>
      <c r="BZ58" s="253">
        <f t="shared" si="15"/>
        <v>0</v>
      </c>
      <c r="CA58" s="253">
        <f t="shared" si="15"/>
        <v>0</v>
      </c>
      <c r="CB58" s="253">
        <f t="shared" si="15"/>
        <v>0</v>
      </c>
      <c r="CC58" s="253">
        <f t="shared" si="15"/>
        <v>0</v>
      </c>
      <c r="CD58" s="253">
        <f t="shared" si="15"/>
        <v>0</v>
      </c>
      <c r="CE58" s="253">
        <f t="shared" si="15"/>
        <v>0</v>
      </c>
      <c r="CF58" s="253">
        <f t="shared" si="15"/>
        <v>0</v>
      </c>
      <c r="CG58" s="253">
        <f t="shared" si="15"/>
        <v>0</v>
      </c>
      <c r="CH58" s="253">
        <f t="shared" si="15"/>
        <v>0</v>
      </c>
      <c r="CI58" s="253">
        <f t="shared" si="15"/>
        <v>0</v>
      </c>
      <c r="CJ58" s="253">
        <f t="shared" si="15"/>
        <v>0</v>
      </c>
      <c r="CK58" s="253">
        <f t="shared" si="15"/>
        <v>0</v>
      </c>
      <c r="CL58" s="253">
        <f t="shared" si="15"/>
        <v>0</v>
      </c>
      <c r="CM58" s="253">
        <f t="shared" si="15"/>
        <v>0</v>
      </c>
      <c r="CN58" s="253">
        <f t="shared" si="15"/>
        <v>0</v>
      </c>
      <c r="CO58" s="253">
        <f t="shared" si="15"/>
        <v>0</v>
      </c>
      <c r="CP58" s="253">
        <f t="shared" si="15"/>
        <v>0</v>
      </c>
      <c r="CQ58" s="253">
        <f t="shared" si="15"/>
        <v>0</v>
      </c>
      <c r="CR58" s="253">
        <f t="shared" si="15"/>
        <v>0</v>
      </c>
      <c r="CS58" s="253">
        <f t="shared" si="15"/>
        <v>0</v>
      </c>
      <c r="CT58" s="253">
        <f t="shared" si="15"/>
        <v>0</v>
      </c>
      <c r="CU58" s="253">
        <f t="shared" si="15"/>
        <v>0</v>
      </c>
      <c r="CV58" s="253">
        <f t="shared" si="15"/>
        <v>0</v>
      </c>
      <c r="CW58" s="253">
        <f t="shared" si="15"/>
        <v>0</v>
      </c>
      <c r="CX58" s="253">
        <f t="shared" si="15"/>
        <v>0</v>
      </c>
      <c r="CY58" s="253">
        <f t="shared" ref="CY58" si="22">+$E58*CY26</f>
        <v>0</v>
      </c>
      <c r="CZ58" s="253">
        <f t="shared" si="18"/>
        <v>0</v>
      </c>
      <c r="DA58" s="253">
        <f t="shared" si="18"/>
        <v>0</v>
      </c>
      <c r="DB58" s="253">
        <f t="shared" si="18"/>
        <v>0</v>
      </c>
      <c r="DC58" s="253">
        <f t="shared" si="18"/>
        <v>0</v>
      </c>
      <c r="DD58" s="253">
        <f t="shared" si="18"/>
        <v>0</v>
      </c>
      <c r="DE58" s="253">
        <f t="shared" si="18"/>
        <v>0</v>
      </c>
      <c r="DF58" s="253">
        <f t="shared" si="18"/>
        <v>0</v>
      </c>
      <c r="DG58" s="253">
        <f t="shared" si="18"/>
        <v>0</v>
      </c>
      <c r="DH58" s="253">
        <f t="shared" si="18"/>
        <v>0</v>
      </c>
      <c r="DI58" s="253">
        <f t="shared" si="18"/>
        <v>0</v>
      </c>
      <c r="DJ58" s="253">
        <f t="shared" si="18"/>
        <v>0</v>
      </c>
      <c r="DK58" s="253">
        <f t="shared" si="18"/>
        <v>0</v>
      </c>
      <c r="DL58" s="253">
        <f t="shared" si="18"/>
        <v>0</v>
      </c>
      <c r="DM58" s="253">
        <f t="shared" si="18"/>
        <v>0</v>
      </c>
      <c r="DN58" s="253">
        <f t="shared" si="18"/>
        <v>0</v>
      </c>
      <c r="DO58" s="253">
        <f t="shared" si="18"/>
        <v>0</v>
      </c>
      <c r="DP58" s="253">
        <f t="shared" si="18"/>
        <v>0</v>
      </c>
      <c r="DQ58" s="253">
        <f t="shared" si="18"/>
        <v>0</v>
      </c>
      <c r="DR58" s="253">
        <f t="shared" si="18"/>
        <v>0</v>
      </c>
      <c r="DS58" s="253">
        <f t="shared" si="18"/>
        <v>0</v>
      </c>
      <c r="DT58" s="253">
        <f t="shared" si="18"/>
        <v>0</v>
      </c>
      <c r="DU58" s="253">
        <f t="shared" si="18"/>
        <v>0</v>
      </c>
      <c r="DV58" s="253">
        <f t="shared" si="18"/>
        <v>0</v>
      </c>
      <c r="DW58" s="253">
        <f t="shared" si="18"/>
        <v>0</v>
      </c>
    </row>
    <row r="59" spans="3:127" ht="15.6" thickTop="1" thickBot="1">
      <c r="C59" s="316" t="str">
        <f t="shared" si="2"/>
        <v>Costo Variabile 22</v>
      </c>
      <c r="E59" s="294">
        <f t="shared" si="3"/>
        <v>0.22</v>
      </c>
      <c r="H59" s="253">
        <f t="shared" si="21"/>
        <v>0</v>
      </c>
      <c r="I59" s="253">
        <f t="shared" si="21"/>
        <v>0</v>
      </c>
      <c r="J59" s="253">
        <f t="shared" si="21"/>
        <v>0</v>
      </c>
      <c r="K59" s="253">
        <f t="shared" si="21"/>
        <v>0</v>
      </c>
      <c r="L59" s="253">
        <f t="shared" si="21"/>
        <v>0</v>
      </c>
      <c r="M59" s="253">
        <f t="shared" si="21"/>
        <v>0</v>
      </c>
      <c r="N59" s="253">
        <f t="shared" si="21"/>
        <v>0</v>
      </c>
      <c r="O59" s="253">
        <f t="shared" si="21"/>
        <v>0</v>
      </c>
      <c r="P59" s="253">
        <f t="shared" si="21"/>
        <v>0</v>
      </c>
      <c r="Q59" s="253">
        <f t="shared" si="21"/>
        <v>0</v>
      </c>
      <c r="R59" s="253">
        <f t="shared" si="21"/>
        <v>0</v>
      </c>
      <c r="S59" s="253">
        <f t="shared" si="21"/>
        <v>0</v>
      </c>
      <c r="T59" s="253">
        <f t="shared" si="21"/>
        <v>0</v>
      </c>
      <c r="U59" s="253">
        <f t="shared" si="21"/>
        <v>0</v>
      </c>
      <c r="V59" s="253">
        <f t="shared" si="21"/>
        <v>0</v>
      </c>
      <c r="W59" s="253">
        <f t="shared" si="21"/>
        <v>0</v>
      </c>
      <c r="X59" s="253">
        <f t="shared" si="21"/>
        <v>0</v>
      </c>
      <c r="Y59" s="253">
        <f t="shared" si="21"/>
        <v>0</v>
      </c>
      <c r="Z59" s="253">
        <f t="shared" si="21"/>
        <v>0</v>
      </c>
      <c r="AA59" s="253">
        <f t="shared" si="21"/>
        <v>0</v>
      </c>
      <c r="AB59" s="253">
        <f t="shared" si="21"/>
        <v>0</v>
      </c>
      <c r="AC59" s="253">
        <f t="shared" si="21"/>
        <v>0</v>
      </c>
      <c r="AD59" s="253">
        <f t="shared" si="21"/>
        <v>0</v>
      </c>
      <c r="AE59" s="253">
        <f t="shared" si="21"/>
        <v>0</v>
      </c>
      <c r="AF59" s="253">
        <f t="shared" si="21"/>
        <v>0</v>
      </c>
      <c r="AG59" s="253">
        <f t="shared" si="21"/>
        <v>0</v>
      </c>
      <c r="AH59" s="253">
        <f t="shared" si="21"/>
        <v>0</v>
      </c>
      <c r="AI59" s="253">
        <f t="shared" si="21"/>
        <v>0</v>
      </c>
      <c r="AJ59" s="253">
        <f t="shared" si="21"/>
        <v>0</v>
      </c>
      <c r="AK59" s="253">
        <f t="shared" si="21"/>
        <v>0</v>
      </c>
      <c r="AL59" s="253">
        <f t="shared" si="21"/>
        <v>0</v>
      </c>
      <c r="AM59" s="253">
        <f t="shared" si="21"/>
        <v>0</v>
      </c>
      <c r="AN59" s="253">
        <f t="shared" si="21"/>
        <v>0</v>
      </c>
      <c r="AO59" s="253">
        <f t="shared" si="21"/>
        <v>0</v>
      </c>
      <c r="AP59" s="253">
        <f t="shared" si="21"/>
        <v>0</v>
      </c>
      <c r="AQ59" s="253">
        <f t="shared" si="21"/>
        <v>0</v>
      </c>
      <c r="AR59" s="253">
        <f t="shared" si="21"/>
        <v>0</v>
      </c>
      <c r="AS59" s="253">
        <f t="shared" si="21"/>
        <v>0</v>
      </c>
      <c r="AT59" s="253">
        <f t="shared" si="21"/>
        <v>0</v>
      </c>
      <c r="AU59" s="253">
        <f t="shared" si="21"/>
        <v>0</v>
      </c>
      <c r="AV59" s="253">
        <f t="shared" si="21"/>
        <v>0</v>
      </c>
      <c r="AW59" s="253">
        <f t="shared" si="21"/>
        <v>0</v>
      </c>
      <c r="AX59" s="253">
        <f t="shared" si="21"/>
        <v>0</v>
      </c>
      <c r="AY59" s="253">
        <f t="shared" si="21"/>
        <v>0</v>
      </c>
      <c r="AZ59" s="253">
        <f t="shared" si="21"/>
        <v>0</v>
      </c>
      <c r="BA59" s="253">
        <f t="shared" si="21"/>
        <v>0</v>
      </c>
      <c r="BB59" s="253">
        <f t="shared" si="21"/>
        <v>0</v>
      </c>
      <c r="BC59" s="253">
        <f t="shared" si="21"/>
        <v>0</v>
      </c>
      <c r="BD59" s="253">
        <f t="shared" si="21"/>
        <v>0</v>
      </c>
      <c r="BE59" s="253">
        <f t="shared" si="21"/>
        <v>0</v>
      </c>
      <c r="BF59" s="253">
        <f t="shared" si="21"/>
        <v>0</v>
      </c>
      <c r="BG59" s="253">
        <f t="shared" si="21"/>
        <v>0</v>
      </c>
      <c r="BH59" s="253">
        <f t="shared" si="21"/>
        <v>0</v>
      </c>
      <c r="BI59" s="253">
        <f t="shared" si="21"/>
        <v>0</v>
      </c>
      <c r="BJ59" s="253">
        <f t="shared" si="21"/>
        <v>0</v>
      </c>
      <c r="BK59" s="253">
        <f t="shared" si="21"/>
        <v>0</v>
      </c>
      <c r="BL59" s="253">
        <f t="shared" si="21"/>
        <v>0</v>
      </c>
      <c r="BM59" s="253">
        <f t="shared" si="21"/>
        <v>0</v>
      </c>
      <c r="BN59" s="253">
        <f t="shared" si="21"/>
        <v>0</v>
      </c>
      <c r="BO59" s="253">
        <f t="shared" si="21"/>
        <v>0</v>
      </c>
      <c r="BP59" s="253">
        <f t="shared" si="21"/>
        <v>0</v>
      </c>
      <c r="BQ59" s="253">
        <f t="shared" si="21"/>
        <v>0</v>
      </c>
      <c r="BR59" s="253">
        <f t="shared" si="21"/>
        <v>0</v>
      </c>
      <c r="BS59" s="253">
        <f t="shared" si="21"/>
        <v>0</v>
      </c>
      <c r="BT59" s="253">
        <f t="shared" ref="BT59:CY66" si="23">+$E59*BT27</f>
        <v>0</v>
      </c>
      <c r="BU59" s="253">
        <f t="shared" si="23"/>
        <v>0</v>
      </c>
      <c r="BV59" s="253">
        <f t="shared" si="23"/>
        <v>0</v>
      </c>
      <c r="BW59" s="253">
        <f t="shared" si="23"/>
        <v>0</v>
      </c>
      <c r="BX59" s="253">
        <f t="shared" si="23"/>
        <v>0</v>
      </c>
      <c r="BY59" s="253">
        <f t="shared" si="23"/>
        <v>0</v>
      </c>
      <c r="BZ59" s="253">
        <f t="shared" si="23"/>
        <v>0</v>
      </c>
      <c r="CA59" s="253">
        <f t="shared" si="23"/>
        <v>0</v>
      </c>
      <c r="CB59" s="253">
        <f t="shared" si="23"/>
        <v>0</v>
      </c>
      <c r="CC59" s="253">
        <f t="shared" si="23"/>
        <v>0</v>
      </c>
      <c r="CD59" s="253">
        <f t="shared" si="23"/>
        <v>0</v>
      </c>
      <c r="CE59" s="253">
        <f t="shared" si="23"/>
        <v>0</v>
      </c>
      <c r="CF59" s="253">
        <f t="shared" si="23"/>
        <v>0</v>
      </c>
      <c r="CG59" s="253">
        <f t="shared" si="23"/>
        <v>0</v>
      </c>
      <c r="CH59" s="253">
        <f t="shared" si="23"/>
        <v>0</v>
      </c>
      <c r="CI59" s="253">
        <f t="shared" si="23"/>
        <v>0</v>
      </c>
      <c r="CJ59" s="253">
        <f t="shared" si="23"/>
        <v>0</v>
      </c>
      <c r="CK59" s="253">
        <f t="shared" si="23"/>
        <v>0</v>
      </c>
      <c r="CL59" s="253">
        <f t="shared" si="23"/>
        <v>0</v>
      </c>
      <c r="CM59" s="253">
        <f t="shared" si="23"/>
        <v>0</v>
      </c>
      <c r="CN59" s="253">
        <f t="shared" si="23"/>
        <v>0</v>
      </c>
      <c r="CO59" s="253">
        <f t="shared" si="23"/>
        <v>0</v>
      </c>
      <c r="CP59" s="253">
        <f t="shared" si="23"/>
        <v>0</v>
      </c>
      <c r="CQ59" s="253">
        <f t="shared" si="23"/>
        <v>0</v>
      </c>
      <c r="CR59" s="253">
        <f t="shared" si="23"/>
        <v>0</v>
      </c>
      <c r="CS59" s="253">
        <f t="shared" si="23"/>
        <v>0</v>
      </c>
      <c r="CT59" s="253">
        <f t="shared" si="23"/>
        <v>0</v>
      </c>
      <c r="CU59" s="253">
        <f t="shared" si="23"/>
        <v>0</v>
      </c>
      <c r="CV59" s="253">
        <f t="shared" si="23"/>
        <v>0</v>
      </c>
      <c r="CW59" s="253">
        <f t="shared" si="23"/>
        <v>0</v>
      </c>
      <c r="CX59" s="253">
        <f t="shared" si="23"/>
        <v>0</v>
      </c>
      <c r="CY59" s="253">
        <f t="shared" si="23"/>
        <v>0</v>
      </c>
      <c r="CZ59" s="253">
        <f t="shared" si="18"/>
        <v>0</v>
      </c>
      <c r="DA59" s="253">
        <f t="shared" si="18"/>
        <v>0</v>
      </c>
      <c r="DB59" s="253">
        <f t="shared" si="18"/>
        <v>0</v>
      </c>
      <c r="DC59" s="253">
        <f t="shared" si="18"/>
        <v>0</v>
      </c>
      <c r="DD59" s="253">
        <f t="shared" si="18"/>
        <v>0</v>
      </c>
      <c r="DE59" s="253">
        <f t="shared" si="18"/>
        <v>0</v>
      </c>
      <c r="DF59" s="253">
        <f t="shared" si="18"/>
        <v>0</v>
      </c>
      <c r="DG59" s="253">
        <f t="shared" si="18"/>
        <v>0</v>
      </c>
      <c r="DH59" s="253">
        <f t="shared" si="18"/>
        <v>0</v>
      </c>
      <c r="DI59" s="253">
        <f t="shared" si="18"/>
        <v>0</v>
      </c>
      <c r="DJ59" s="253">
        <f t="shared" si="18"/>
        <v>0</v>
      </c>
      <c r="DK59" s="253">
        <f t="shared" si="18"/>
        <v>0</v>
      </c>
      <c r="DL59" s="253">
        <f t="shared" si="18"/>
        <v>0</v>
      </c>
      <c r="DM59" s="253">
        <f t="shared" si="18"/>
        <v>0</v>
      </c>
      <c r="DN59" s="253">
        <f t="shared" si="18"/>
        <v>0</v>
      </c>
      <c r="DO59" s="253">
        <f t="shared" si="18"/>
        <v>0</v>
      </c>
      <c r="DP59" s="253">
        <f t="shared" si="18"/>
        <v>0</v>
      </c>
      <c r="DQ59" s="253">
        <f t="shared" si="18"/>
        <v>0</v>
      </c>
      <c r="DR59" s="253">
        <f t="shared" si="18"/>
        <v>0</v>
      </c>
      <c r="DS59" s="253">
        <f t="shared" si="18"/>
        <v>0</v>
      </c>
      <c r="DT59" s="253">
        <f t="shared" si="18"/>
        <v>0</v>
      </c>
      <c r="DU59" s="253">
        <f t="shared" si="18"/>
        <v>0</v>
      </c>
      <c r="DV59" s="253">
        <f t="shared" si="18"/>
        <v>0</v>
      </c>
      <c r="DW59" s="253">
        <f t="shared" si="18"/>
        <v>0</v>
      </c>
    </row>
    <row r="60" spans="3:127" ht="15.6" thickTop="1" thickBot="1">
      <c r="C60" s="316" t="str">
        <f t="shared" si="2"/>
        <v>Costo Variabile 23</v>
      </c>
      <c r="E60" s="294">
        <f t="shared" si="3"/>
        <v>0.22</v>
      </c>
      <c r="H60" s="253">
        <f t="shared" si="21"/>
        <v>0</v>
      </c>
      <c r="I60" s="253">
        <f t="shared" si="21"/>
        <v>0</v>
      </c>
      <c r="J60" s="253">
        <f t="shared" si="21"/>
        <v>0</v>
      </c>
      <c r="K60" s="253">
        <f t="shared" si="21"/>
        <v>0</v>
      </c>
      <c r="L60" s="253">
        <f t="shared" si="21"/>
        <v>0</v>
      </c>
      <c r="M60" s="253">
        <f t="shared" si="21"/>
        <v>0</v>
      </c>
      <c r="N60" s="253">
        <f t="shared" si="21"/>
        <v>0</v>
      </c>
      <c r="O60" s="253">
        <f t="shared" si="21"/>
        <v>0</v>
      </c>
      <c r="P60" s="253">
        <f t="shared" si="21"/>
        <v>0</v>
      </c>
      <c r="Q60" s="253">
        <f t="shared" si="21"/>
        <v>0</v>
      </c>
      <c r="R60" s="253">
        <f t="shared" si="21"/>
        <v>0</v>
      </c>
      <c r="S60" s="253">
        <f t="shared" si="21"/>
        <v>0</v>
      </c>
      <c r="T60" s="253">
        <f t="shared" si="21"/>
        <v>0</v>
      </c>
      <c r="U60" s="253">
        <f t="shared" si="21"/>
        <v>0</v>
      </c>
      <c r="V60" s="253">
        <f t="shared" si="21"/>
        <v>0</v>
      </c>
      <c r="W60" s="253">
        <f t="shared" si="21"/>
        <v>0</v>
      </c>
      <c r="X60" s="253">
        <f t="shared" si="21"/>
        <v>0</v>
      </c>
      <c r="Y60" s="253">
        <f t="shared" si="21"/>
        <v>0</v>
      </c>
      <c r="Z60" s="253">
        <f t="shared" si="21"/>
        <v>0</v>
      </c>
      <c r="AA60" s="253">
        <f t="shared" si="21"/>
        <v>0</v>
      </c>
      <c r="AB60" s="253">
        <f t="shared" si="21"/>
        <v>0</v>
      </c>
      <c r="AC60" s="253">
        <f t="shared" si="21"/>
        <v>0</v>
      </c>
      <c r="AD60" s="253">
        <f t="shared" si="21"/>
        <v>0</v>
      </c>
      <c r="AE60" s="253">
        <f t="shared" si="21"/>
        <v>0</v>
      </c>
      <c r="AF60" s="253">
        <f t="shared" si="21"/>
        <v>0</v>
      </c>
      <c r="AG60" s="253">
        <f t="shared" si="21"/>
        <v>0</v>
      </c>
      <c r="AH60" s="253">
        <f t="shared" si="21"/>
        <v>0</v>
      </c>
      <c r="AI60" s="253">
        <f t="shared" si="21"/>
        <v>0</v>
      </c>
      <c r="AJ60" s="253">
        <f t="shared" si="21"/>
        <v>0</v>
      </c>
      <c r="AK60" s="253">
        <f t="shared" si="21"/>
        <v>0</v>
      </c>
      <c r="AL60" s="253">
        <f t="shared" si="21"/>
        <v>0</v>
      </c>
      <c r="AM60" s="253">
        <f t="shared" si="21"/>
        <v>0</v>
      </c>
      <c r="AN60" s="253">
        <f t="shared" si="21"/>
        <v>0</v>
      </c>
      <c r="AO60" s="253">
        <f t="shared" si="21"/>
        <v>0</v>
      </c>
      <c r="AP60" s="253">
        <f t="shared" si="21"/>
        <v>0</v>
      </c>
      <c r="AQ60" s="253">
        <f t="shared" si="21"/>
        <v>0</v>
      </c>
      <c r="AR60" s="253">
        <f t="shared" si="21"/>
        <v>0</v>
      </c>
      <c r="AS60" s="253">
        <f t="shared" si="21"/>
        <v>0</v>
      </c>
      <c r="AT60" s="253">
        <f t="shared" si="21"/>
        <v>0</v>
      </c>
      <c r="AU60" s="253">
        <f t="shared" si="21"/>
        <v>0</v>
      </c>
      <c r="AV60" s="253">
        <f t="shared" si="21"/>
        <v>0</v>
      </c>
      <c r="AW60" s="253">
        <f t="shared" si="21"/>
        <v>0</v>
      </c>
      <c r="AX60" s="253">
        <f t="shared" si="21"/>
        <v>0</v>
      </c>
      <c r="AY60" s="253">
        <f t="shared" si="21"/>
        <v>0</v>
      </c>
      <c r="AZ60" s="253">
        <f t="shared" si="21"/>
        <v>0</v>
      </c>
      <c r="BA60" s="253">
        <f t="shared" si="21"/>
        <v>0</v>
      </c>
      <c r="BB60" s="253">
        <f t="shared" si="21"/>
        <v>0</v>
      </c>
      <c r="BC60" s="253">
        <f t="shared" si="21"/>
        <v>0</v>
      </c>
      <c r="BD60" s="253">
        <f t="shared" si="21"/>
        <v>0</v>
      </c>
      <c r="BE60" s="253">
        <f t="shared" si="21"/>
        <v>0</v>
      </c>
      <c r="BF60" s="253">
        <f t="shared" si="21"/>
        <v>0</v>
      </c>
      <c r="BG60" s="253">
        <f t="shared" si="21"/>
        <v>0</v>
      </c>
      <c r="BH60" s="253">
        <f t="shared" si="21"/>
        <v>0</v>
      </c>
      <c r="BI60" s="253">
        <f t="shared" si="21"/>
        <v>0</v>
      </c>
      <c r="BJ60" s="253">
        <f t="shared" si="21"/>
        <v>0</v>
      </c>
      <c r="BK60" s="253">
        <f t="shared" si="21"/>
        <v>0</v>
      </c>
      <c r="BL60" s="253">
        <f t="shared" si="21"/>
        <v>0</v>
      </c>
      <c r="BM60" s="253">
        <f t="shared" si="21"/>
        <v>0</v>
      </c>
      <c r="BN60" s="253">
        <f t="shared" si="21"/>
        <v>0</v>
      </c>
      <c r="BO60" s="253">
        <f t="shared" si="21"/>
        <v>0</v>
      </c>
      <c r="BP60" s="253">
        <f t="shared" si="21"/>
        <v>0</v>
      </c>
      <c r="BQ60" s="253">
        <f t="shared" si="21"/>
        <v>0</v>
      </c>
      <c r="BR60" s="253">
        <f t="shared" si="21"/>
        <v>0</v>
      </c>
      <c r="BS60" s="253">
        <f t="shared" si="21"/>
        <v>0</v>
      </c>
      <c r="BT60" s="253">
        <f t="shared" si="23"/>
        <v>0</v>
      </c>
      <c r="BU60" s="253">
        <f t="shared" si="23"/>
        <v>0</v>
      </c>
      <c r="BV60" s="253">
        <f t="shared" si="23"/>
        <v>0</v>
      </c>
      <c r="BW60" s="253">
        <f t="shared" si="23"/>
        <v>0</v>
      </c>
      <c r="BX60" s="253">
        <f t="shared" si="23"/>
        <v>0</v>
      </c>
      <c r="BY60" s="253">
        <f t="shared" si="23"/>
        <v>0</v>
      </c>
      <c r="BZ60" s="253">
        <f t="shared" si="23"/>
        <v>0</v>
      </c>
      <c r="CA60" s="253">
        <f t="shared" si="23"/>
        <v>0</v>
      </c>
      <c r="CB60" s="253">
        <f t="shared" si="23"/>
        <v>0</v>
      </c>
      <c r="CC60" s="253">
        <f t="shared" si="23"/>
        <v>0</v>
      </c>
      <c r="CD60" s="253">
        <f t="shared" si="23"/>
        <v>0</v>
      </c>
      <c r="CE60" s="253">
        <f t="shared" si="23"/>
        <v>0</v>
      </c>
      <c r="CF60" s="253">
        <f t="shared" si="23"/>
        <v>0</v>
      </c>
      <c r="CG60" s="253">
        <f t="shared" si="23"/>
        <v>0</v>
      </c>
      <c r="CH60" s="253">
        <f t="shared" si="23"/>
        <v>0</v>
      </c>
      <c r="CI60" s="253">
        <f t="shared" si="23"/>
        <v>0</v>
      </c>
      <c r="CJ60" s="253">
        <f t="shared" si="23"/>
        <v>0</v>
      </c>
      <c r="CK60" s="253">
        <f t="shared" si="23"/>
        <v>0</v>
      </c>
      <c r="CL60" s="253">
        <f t="shared" si="23"/>
        <v>0</v>
      </c>
      <c r="CM60" s="253">
        <f t="shared" si="23"/>
        <v>0</v>
      </c>
      <c r="CN60" s="253">
        <f t="shared" si="23"/>
        <v>0</v>
      </c>
      <c r="CO60" s="253">
        <f t="shared" si="23"/>
        <v>0</v>
      </c>
      <c r="CP60" s="253">
        <f t="shared" si="23"/>
        <v>0</v>
      </c>
      <c r="CQ60" s="253">
        <f t="shared" si="23"/>
        <v>0</v>
      </c>
      <c r="CR60" s="253">
        <f t="shared" si="23"/>
        <v>0</v>
      </c>
      <c r="CS60" s="253">
        <f t="shared" si="23"/>
        <v>0</v>
      </c>
      <c r="CT60" s="253">
        <f t="shared" si="23"/>
        <v>0</v>
      </c>
      <c r="CU60" s="253">
        <f t="shared" si="23"/>
        <v>0</v>
      </c>
      <c r="CV60" s="253">
        <f t="shared" si="23"/>
        <v>0</v>
      </c>
      <c r="CW60" s="253">
        <f t="shared" si="23"/>
        <v>0</v>
      </c>
      <c r="CX60" s="253">
        <f t="shared" si="23"/>
        <v>0</v>
      </c>
      <c r="CY60" s="253">
        <f t="shared" si="23"/>
        <v>0</v>
      </c>
      <c r="CZ60" s="253">
        <f t="shared" si="18"/>
        <v>0</v>
      </c>
      <c r="DA60" s="253">
        <f t="shared" si="18"/>
        <v>0</v>
      </c>
      <c r="DB60" s="253">
        <f t="shared" si="18"/>
        <v>0</v>
      </c>
      <c r="DC60" s="253">
        <f t="shared" si="18"/>
        <v>0</v>
      </c>
      <c r="DD60" s="253">
        <f t="shared" si="18"/>
        <v>0</v>
      </c>
      <c r="DE60" s="253">
        <f t="shared" si="18"/>
        <v>0</v>
      </c>
      <c r="DF60" s="253">
        <f t="shared" si="18"/>
        <v>0</v>
      </c>
      <c r="DG60" s="253">
        <f t="shared" si="18"/>
        <v>0</v>
      </c>
      <c r="DH60" s="253">
        <f t="shared" si="18"/>
        <v>0</v>
      </c>
      <c r="DI60" s="253">
        <f t="shared" si="18"/>
        <v>0</v>
      </c>
      <c r="DJ60" s="253">
        <f t="shared" si="18"/>
        <v>0</v>
      </c>
      <c r="DK60" s="253">
        <f t="shared" si="18"/>
        <v>0</v>
      </c>
      <c r="DL60" s="253">
        <f t="shared" si="18"/>
        <v>0</v>
      </c>
      <c r="DM60" s="253">
        <f t="shared" si="18"/>
        <v>0</v>
      </c>
      <c r="DN60" s="253">
        <f t="shared" si="18"/>
        <v>0</v>
      </c>
      <c r="DO60" s="253">
        <f t="shared" si="18"/>
        <v>0</v>
      </c>
      <c r="DP60" s="253">
        <f t="shared" si="18"/>
        <v>0</v>
      </c>
      <c r="DQ60" s="253">
        <f t="shared" si="18"/>
        <v>0</v>
      </c>
      <c r="DR60" s="253">
        <f t="shared" si="18"/>
        <v>0</v>
      </c>
      <c r="DS60" s="253">
        <f t="shared" si="18"/>
        <v>0</v>
      </c>
      <c r="DT60" s="253">
        <f t="shared" si="18"/>
        <v>0</v>
      </c>
      <c r="DU60" s="253">
        <f t="shared" si="18"/>
        <v>0</v>
      </c>
      <c r="DV60" s="253">
        <f t="shared" si="18"/>
        <v>0</v>
      </c>
      <c r="DW60" s="253">
        <f t="shared" si="18"/>
        <v>0</v>
      </c>
    </row>
    <row r="61" spans="3:127" ht="15.6" thickTop="1" thickBot="1">
      <c r="C61" s="316" t="str">
        <f t="shared" si="2"/>
        <v>Costo Variabile 24</v>
      </c>
      <c r="E61" s="294">
        <f t="shared" si="3"/>
        <v>0.22</v>
      </c>
      <c r="H61" s="253">
        <f t="shared" si="21"/>
        <v>0</v>
      </c>
      <c r="I61" s="253">
        <f t="shared" si="21"/>
        <v>0</v>
      </c>
      <c r="J61" s="253">
        <f t="shared" si="21"/>
        <v>0</v>
      </c>
      <c r="K61" s="253">
        <f t="shared" si="21"/>
        <v>0</v>
      </c>
      <c r="L61" s="253">
        <f t="shared" si="21"/>
        <v>0</v>
      </c>
      <c r="M61" s="253">
        <f t="shared" si="21"/>
        <v>0</v>
      </c>
      <c r="N61" s="253">
        <f t="shared" si="21"/>
        <v>0</v>
      </c>
      <c r="O61" s="253">
        <f t="shared" si="21"/>
        <v>0</v>
      </c>
      <c r="P61" s="253">
        <f t="shared" si="21"/>
        <v>0</v>
      </c>
      <c r="Q61" s="253">
        <f t="shared" si="21"/>
        <v>0</v>
      </c>
      <c r="R61" s="253">
        <f t="shared" si="21"/>
        <v>0</v>
      </c>
      <c r="S61" s="253">
        <f t="shared" si="21"/>
        <v>0</v>
      </c>
      <c r="T61" s="253">
        <f t="shared" si="21"/>
        <v>0</v>
      </c>
      <c r="U61" s="253">
        <f t="shared" si="21"/>
        <v>0</v>
      </c>
      <c r="V61" s="253">
        <f t="shared" si="21"/>
        <v>0</v>
      </c>
      <c r="W61" s="253">
        <f t="shared" si="21"/>
        <v>0</v>
      </c>
      <c r="X61" s="253">
        <f t="shared" si="21"/>
        <v>0</v>
      </c>
      <c r="Y61" s="253">
        <f t="shared" si="21"/>
        <v>0</v>
      </c>
      <c r="Z61" s="253">
        <f t="shared" si="21"/>
        <v>0</v>
      </c>
      <c r="AA61" s="253">
        <f t="shared" si="21"/>
        <v>0</v>
      </c>
      <c r="AB61" s="253">
        <f t="shared" si="21"/>
        <v>0</v>
      </c>
      <c r="AC61" s="253">
        <f t="shared" si="21"/>
        <v>0</v>
      </c>
      <c r="AD61" s="253">
        <f t="shared" si="21"/>
        <v>0</v>
      </c>
      <c r="AE61" s="253">
        <f t="shared" si="21"/>
        <v>0</v>
      </c>
      <c r="AF61" s="253">
        <f t="shared" si="21"/>
        <v>0</v>
      </c>
      <c r="AG61" s="253">
        <f t="shared" si="21"/>
        <v>0</v>
      </c>
      <c r="AH61" s="253">
        <f t="shared" si="21"/>
        <v>0</v>
      </c>
      <c r="AI61" s="253">
        <f t="shared" si="21"/>
        <v>0</v>
      </c>
      <c r="AJ61" s="253">
        <f t="shared" si="21"/>
        <v>0</v>
      </c>
      <c r="AK61" s="253">
        <f t="shared" si="21"/>
        <v>0</v>
      </c>
      <c r="AL61" s="253">
        <f t="shared" si="21"/>
        <v>0</v>
      </c>
      <c r="AM61" s="253">
        <f t="shared" si="21"/>
        <v>0</v>
      </c>
      <c r="AN61" s="253">
        <f t="shared" si="21"/>
        <v>0</v>
      </c>
      <c r="AO61" s="253">
        <f t="shared" si="21"/>
        <v>0</v>
      </c>
      <c r="AP61" s="253">
        <f t="shared" si="21"/>
        <v>0</v>
      </c>
      <c r="AQ61" s="253">
        <f t="shared" si="21"/>
        <v>0</v>
      </c>
      <c r="AR61" s="253">
        <f t="shared" si="21"/>
        <v>0</v>
      </c>
      <c r="AS61" s="253">
        <f t="shared" si="21"/>
        <v>0</v>
      </c>
      <c r="AT61" s="253">
        <f t="shared" si="21"/>
        <v>0</v>
      </c>
      <c r="AU61" s="253">
        <f t="shared" si="21"/>
        <v>0</v>
      </c>
      <c r="AV61" s="253">
        <f t="shared" si="21"/>
        <v>0</v>
      </c>
      <c r="AW61" s="253">
        <f t="shared" si="21"/>
        <v>0</v>
      </c>
      <c r="AX61" s="253">
        <f t="shared" si="21"/>
        <v>0</v>
      </c>
      <c r="AY61" s="253">
        <f t="shared" si="21"/>
        <v>0</v>
      </c>
      <c r="AZ61" s="253">
        <f t="shared" si="21"/>
        <v>0</v>
      </c>
      <c r="BA61" s="253">
        <f t="shared" si="21"/>
        <v>0</v>
      </c>
      <c r="BB61" s="253">
        <f t="shared" si="21"/>
        <v>0</v>
      </c>
      <c r="BC61" s="253">
        <f t="shared" si="21"/>
        <v>0</v>
      </c>
      <c r="BD61" s="253">
        <f t="shared" si="21"/>
        <v>0</v>
      </c>
      <c r="BE61" s="253">
        <f t="shared" si="21"/>
        <v>0</v>
      </c>
      <c r="BF61" s="253">
        <f t="shared" si="21"/>
        <v>0</v>
      </c>
      <c r="BG61" s="253">
        <f t="shared" si="21"/>
        <v>0</v>
      </c>
      <c r="BH61" s="253">
        <f t="shared" si="21"/>
        <v>0</v>
      </c>
      <c r="BI61" s="253">
        <f t="shared" si="21"/>
        <v>0</v>
      </c>
      <c r="BJ61" s="253">
        <f t="shared" si="21"/>
        <v>0</v>
      </c>
      <c r="BK61" s="253">
        <f t="shared" si="21"/>
        <v>0</v>
      </c>
      <c r="BL61" s="253">
        <f t="shared" si="21"/>
        <v>0</v>
      </c>
      <c r="BM61" s="253">
        <f t="shared" si="21"/>
        <v>0</v>
      </c>
      <c r="BN61" s="253">
        <f t="shared" si="21"/>
        <v>0</v>
      </c>
      <c r="BO61" s="253">
        <f t="shared" si="21"/>
        <v>0</v>
      </c>
      <c r="BP61" s="253">
        <f t="shared" si="21"/>
        <v>0</v>
      </c>
      <c r="BQ61" s="253">
        <f t="shared" si="21"/>
        <v>0</v>
      </c>
      <c r="BR61" s="253">
        <f t="shared" si="21"/>
        <v>0</v>
      </c>
      <c r="BS61" s="253">
        <f t="shared" ref="BS61" si="24">+$E61*BS29</f>
        <v>0</v>
      </c>
      <c r="BT61" s="253">
        <f t="shared" si="23"/>
        <v>0</v>
      </c>
      <c r="BU61" s="253">
        <f t="shared" si="23"/>
        <v>0</v>
      </c>
      <c r="BV61" s="253">
        <f t="shared" si="23"/>
        <v>0</v>
      </c>
      <c r="BW61" s="253">
        <f t="shared" si="23"/>
        <v>0</v>
      </c>
      <c r="BX61" s="253">
        <f t="shared" si="23"/>
        <v>0</v>
      </c>
      <c r="BY61" s="253">
        <f t="shared" si="23"/>
        <v>0</v>
      </c>
      <c r="BZ61" s="253">
        <f t="shared" si="23"/>
        <v>0</v>
      </c>
      <c r="CA61" s="253">
        <f t="shared" si="23"/>
        <v>0</v>
      </c>
      <c r="CB61" s="253">
        <f t="shared" si="23"/>
        <v>0</v>
      </c>
      <c r="CC61" s="253">
        <f t="shared" si="23"/>
        <v>0</v>
      </c>
      <c r="CD61" s="253">
        <f t="shared" si="23"/>
        <v>0</v>
      </c>
      <c r="CE61" s="253">
        <f t="shared" si="23"/>
        <v>0</v>
      </c>
      <c r="CF61" s="253">
        <f t="shared" si="23"/>
        <v>0</v>
      </c>
      <c r="CG61" s="253">
        <f t="shared" si="23"/>
        <v>0</v>
      </c>
      <c r="CH61" s="253">
        <f t="shared" si="23"/>
        <v>0</v>
      </c>
      <c r="CI61" s="253">
        <f t="shared" si="23"/>
        <v>0</v>
      </c>
      <c r="CJ61" s="253">
        <f t="shared" si="23"/>
        <v>0</v>
      </c>
      <c r="CK61" s="253">
        <f t="shared" si="23"/>
        <v>0</v>
      </c>
      <c r="CL61" s="253">
        <f t="shared" si="23"/>
        <v>0</v>
      </c>
      <c r="CM61" s="253">
        <f t="shared" si="23"/>
        <v>0</v>
      </c>
      <c r="CN61" s="253">
        <f t="shared" si="23"/>
        <v>0</v>
      </c>
      <c r="CO61" s="253">
        <f t="shared" si="23"/>
        <v>0</v>
      </c>
      <c r="CP61" s="253">
        <f t="shared" si="23"/>
        <v>0</v>
      </c>
      <c r="CQ61" s="253">
        <f t="shared" si="23"/>
        <v>0</v>
      </c>
      <c r="CR61" s="253">
        <f t="shared" si="23"/>
        <v>0</v>
      </c>
      <c r="CS61" s="253">
        <f t="shared" si="23"/>
        <v>0</v>
      </c>
      <c r="CT61" s="253">
        <f t="shared" si="23"/>
        <v>0</v>
      </c>
      <c r="CU61" s="253">
        <f t="shared" si="23"/>
        <v>0</v>
      </c>
      <c r="CV61" s="253">
        <f t="shared" si="23"/>
        <v>0</v>
      </c>
      <c r="CW61" s="253">
        <f t="shared" si="23"/>
        <v>0</v>
      </c>
      <c r="CX61" s="253">
        <f t="shared" si="23"/>
        <v>0</v>
      </c>
      <c r="CY61" s="253">
        <f t="shared" si="23"/>
        <v>0</v>
      </c>
      <c r="CZ61" s="253">
        <f t="shared" si="18"/>
        <v>0</v>
      </c>
      <c r="DA61" s="253">
        <f t="shared" si="18"/>
        <v>0</v>
      </c>
      <c r="DB61" s="253">
        <f t="shared" si="18"/>
        <v>0</v>
      </c>
      <c r="DC61" s="253">
        <f t="shared" si="18"/>
        <v>0</v>
      </c>
      <c r="DD61" s="253">
        <f t="shared" si="18"/>
        <v>0</v>
      </c>
      <c r="DE61" s="253">
        <f t="shared" si="18"/>
        <v>0</v>
      </c>
      <c r="DF61" s="253">
        <f t="shared" si="18"/>
        <v>0</v>
      </c>
      <c r="DG61" s="253">
        <f t="shared" si="18"/>
        <v>0</v>
      </c>
      <c r="DH61" s="253">
        <f t="shared" si="18"/>
        <v>0</v>
      </c>
      <c r="DI61" s="253">
        <f t="shared" si="18"/>
        <v>0</v>
      </c>
      <c r="DJ61" s="253">
        <f t="shared" si="18"/>
        <v>0</v>
      </c>
      <c r="DK61" s="253">
        <f t="shared" si="18"/>
        <v>0</v>
      </c>
      <c r="DL61" s="253">
        <f t="shared" si="18"/>
        <v>0</v>
      </c>
      <c r="DM61" s="253">
        <f t="shared" si="18"/>
        <v>0</v>
      </c>
      <c r="DN61" s="253">
        <f t="shared" si="18"/>
        <v>0</v>
      </c>
      <c r="DO61" s="253">
        <f t="shared" si="18"/>
        <v>0</v>
      </c>
      <c r="DP61" s="253">
        <f t="shared" si="18"/>
        <v>0</v>
      </c>
      <c r="DQ61" s="253">
        <f t="shared" si="18"/>
        <v>0</v>
      </c>
      <c r="DR61" s="253">
        <f t="shared" si="18"/>
        <v>0</v>
      </c>
      <c r="DS61" s="253">
        <f t="shared" si="18"/>
        <v>0</v>
      </c>
      <c r="DT61" s="253">
        <f t="shared" si="18"/>
        <v>0</v>
      </c>
      <c r="DU61" s="253">
        <f t="shared" si="18"/>
        <v>0</v>
      </c>
      <c r="DV61" s="253">
        <f t="shared" si="18"/>
        <v>0</v>
      </c>
      <c r="DW61" s="253">
        <f t="shared" si="18"/>
        <v>0</v>
      </c>
    </row>
    <row r="62" spans="3:127" ht="15.6" thickTop="1" thickBot="1">
      <c r="C62" s="316" t="str">
        <f t="shared" si="2"/>
        <v>Costo Variabile 25</v>
      </c>
      <c r="E62" s="294">
        <f t="shared" si="3"/>
        <v>0.22</v>
      </c>
      <c r="H62" s="253">
        <f t="shared" ref="H62:BS65" si="25">+$E62*H30</f>
        <v>0</v>
      </c>
      <c r="I62" s="253">
        <f t="shared" si="25"/>
        <v>0</v>
      </c>
      <c r="J62" s="253">
        <f t="shared" si="25"/>
        <v>0</v>
      </c>
      <c r="K62" s="253">
        <f t="shared" si="25"/>
        <v>0</v>
      </c>
      <c r="L62" s="253">
        <f t="shared" si="25"/>
        <v>0</v>
      </c>
      <c r="M62" s="253">
        <f t="shared" si="25"/>
        <v>0</v>
      </c>
      <c r="N62" s="253">
        <f t="shared" si="25"/>
        <v>0</v>
      </c>
      <c r="O62" s="253">
        <f t="shared" si="25"/>
        <v>0</v>
      </c>
      <c r="P62" s="253">
        <f t="shared" si="25"/>
        <v>0</v>
      </c>
      <c r="Q62" s="253">
        <f t="shared" si="25"/>
        <v>0</v>
      </c>
      <c r="R62" s="253">
        <f t="shared" si="25"/>
        <v>0</v>
      </c>
      <c r="S62" s="253">
        <f t="shared" si="25"/>
        <v>0</v>
      </c>
      <c r="T62" s="253">
        <f t="shared" si="25"/>
        <v>0</v>
      </c>
      <c r="U62" s="253">
        <f t="shared" si="25"/>
        <v>0</v>
      </c>
      <c r="V62" s="253">
        <f t="shared" si="25"/>
        <v>0</v>
      </c>
      <c r="W62" s="253">
        <f t="shared" si="25"/>
        <v>0</v>
      </c>
      <c r="X62" s="253">
        <f t="shared" si="25"/>
        <v>0</v>
      </c>
      <c r="Y62" s="253">
        <f t="shared" si="25"/>
        <v>0</v>
      </c>
      <c r="Z62" s="253">
        <f t="shared" si="25"/>
        <v>0</v>
      </c>
      <c r="AA62" s="253">
        <f t="shared" si="25"/>
        <v>0</v>
      </c>
      <c r="AB62" s="253">
        <f t="shared" si="25"/>
        <v>0</v>
      </c>
      <c r="AC62" s="253">
        <f t="shared" si="25"/>
        <v>0</v>
      </c>
      <c r="AD62" s="253">
        <f t="shared" si="25"/>
        <v>0</v>
      </c>
      <c r="AE62" s="253">
        <f t="shared" si="25"/>
        <v>0</v>
      </c>
      <c r="AF62" s="253">
        <f t="shared" si="25"/>
        <v>0</v>
      </c>
      <c r="AG62" s="253">
        <f t="shared" si="25"/>
        <v>0</v>
      </c>
      <c r="AH62" s="253">
        <f t="shared" si="25"/>
        <v>0</v>
      </c>
      <c r="AI62" s="253">
        <f t="shared" si="25"/>
        <v>0</v>
      </c>
      <c r="AJ62" s="253">
        <f t="shared" si="25"/>
        <v>0</v>
      </c>
      <c r="AK62" s="253">
        <f t="shared" si="25"/>
        <v>0</v>
      </c>
      <c r="AL62" s="253">
        <f t="shared" si="25"/>
        <v>0</v>
      </c>
      <c r="AM62" s="253">
        <f t="shared" si="25"/>
        <v>0</v>
      </c>
      <c r="AN62" s="253">
        <f t="shared" si="25"/>
        <v>0</v>
      </c>
      <c r="AO62" s="253">
        <f t="shared" si="25"/>
        <v>0</v>
      </c>
      <c r="AP62" s="253">
        <f t="shared" si="25"/>
        <v>0</v>
      </c>
      <c r="AQ62" s="253">
        <f t="shared" si="25"/>
        <v>0</v>
      </c>
      <c r="AR62" s="253">
        <f t="shared" si="25"/>
        <v>0</v>
      </c>
      <c r="AS62" s="253">
        <f t="shared" si="25"/>
        <v>0</v>
      </c>
      <c r="AT62" s="253">
        <f t="shared" si="25"/>
        <v>0</v>
      </c>
      <c r="AU62" s="253">
        <f t="shared" si="25"/>
        <v>0</v>
      </c>
      <c r="AV62" s="253">
        <f t="shared" si="25"/>
        <v>0</v>
      </c>
      <c r="AW62" s="253">
        <f t="shared" si="25"/>
        <v>0</v>
      </c>
      <c r="AX62" s="253">
        <f t="shared" si="25"/>
        <v>0</v>
      </c>
      <c r="AY62" s="253">
        <f t="shared" si="25"/>
        <v>0</v>
      </c>
      <c r="AZ62" s="253">
        <f t="shared" si="25"/>
        <v>0</v>
      </c>
      <c r="BA62" s="253">
        <f t="shared" si="25"/>
        <v>0</v>
      </c>
      <c r="BB62" s="253">
        <f t="shared" si="25"/>
        <v>0</v>
      </c>
      <c r="BC62" s="253">
        <f t="shared" si="25"/>
        <v>0</v>
      </c>
      <c r="BD62" s="253">
        <f t="shared" si="25"/>
        <v>0</v>
      </c>
      <c r="BE62" s="253">
        <f t="shared" si="25"/>
        <v>0</v>
      </c>
      <c r="BF62" s="253">
        <f t="shared" si="25"/>
        <v>0</v>
      </c>
      <c r="BG62" s="253">
        <f t="shared" si="25"/>
        <v>0</v>
      </c>
      <c r="BH62" s="253">
        <f t="shared" si="25"/>
        <v>0</v>
      </c>
      <c r="BI62" s="253">
        <f t="shared" si="25"/>
        <v>0</v>
      </c>
      <c r="BJ62" s="253">
        <f t="shared" si="25"/>
        <v>0</v>
      </c>
      <c r="BK62" s="253">
        <f t="shared" si="25"/>
        <v>0</v>
      </c>
      <c r="BL62" s="253">
        <f t="shared" si="25"/>
        <v>0</v>
      </c>
      <c r="BM62" s="253">
        <f t="shared" si="25"/>
        <v>0</v>
      </c>
      <c r="BN62" s="253">
        <f t="shared" si="25"/>
        <v>0</v>
      </c>
      <c r="BO62" s="253">
        <f t="shared" si="25"/>
        <v>0</v>
      </c>
      <c r="BP62" s="253">
        <f t="shared" si="25"/>
        <v>0</v>
      </c>
      <c r="BQ62" s="253">
        <f t="shared" si="25"/>
        <v>0</v>
      </c>
      <c r="BR62" s="253">
        <f t="shared" si="25"/>
        <v>0</v>
      </c>
      <c r="BS62" s="253">
        <f t="shared" si="25"/>
        <v>0</v>
      </c>
      <c r="BT62" s="253">
        <f t="shared" si="23"/>
        <v>0</v>
      </c>
      <c r="BU62" s="253">
        <f t="shared" si="23"/>
        <v>0</v>
      </c>
      <c r="BV62" s="253">
        <f t="shared" si="23"/>
        <v>0</v>
      </c>
      <c r="BW62" s="253">
        <f t="shared" si="23"/>
        <v>0</v>
      </c>
      <c r="BX62" s="253">
        <f t="shared" si="23"/>
        <v>0</v>
      </c>
      <c r="BY62" s="253">
        <f t="shared" si="23"/>
        <v>0</v>
      </c>
      <c r="BZ62" s="253">
        <f t="shared" si="23"/>
        <v>0</v>
      </c>
      <c r="CA62" s="253">
        <f t="shared" si="23"/>
        <v>0</v>
      </c>
      <c r="CB62" s="253">
        <f t="shared" si="23"/>
        <v>0</v>
      </c>
      <c r="CC62" s="253">
        <f t="shared" si="23"/>
        <v>0</v>
      </c>
      <c r="CD62" s="253">
        <f t="shared" si="23"/>
        <v>0</v>
      </c>
      <c r="CE62" s="253">
        <f t="shared" si="23"/>
        <v>0</v>
      </c>
      <c r="CF62" s="253">
        <f t="shared" si="23"/>
        <v>0</v>
      </c>
      <c r="CG62" s="253">
        <f t="shared" si="23"/>
        <v>0</v>
      </c>
      <c r="CH62" s="253">
        <f t="shared" si="23"/>
        <v>0</v>
      </c>
      <c r="CI62" s="253">
        <f t="shared" si="23"/>
        <v>0</v>
      </c>
      <c r="CJ62" s="253">
        <f t="shared" si="23"/>
        <v>0</v>
      </c>
      <c r="CK62" s="253">
        <f t="shared" si="23"/>
        <v>0</v>
      </c>
      <c r="CL62" s="253">
        <f t="shared" si="23"/>
        <v>0</v>
      </c>
      <c r="CM62" s="253">
        <f t="shared" si="23"/>
        <v>0</v>
      </c>
      <c r="CN62" s="253">
        <f t="shared" si="23"/>
        <v>0</v>
      </c>
      <c r="CO62" s="253">
        <f t="shared" si="23"/>
        <v>0</v>
      </c>
      <c r="CP62" s="253">
        <f t="shared" si="23"/>
        <v>0</v>
      </c>
      <c r="CQ62" s="253">
        <f t="shared" si="23"/>
        <v>0</v>
      </c>
      <c r="CR62" s="253">
        <f t="shared" si="23"/>
        <v>0</v>
      </c>
      <c r="CS62" s="253">
        <f t="shared" si="23"/>
        <v>0</v>
      </c>
      <c r="CT62" s="253">
        <f t="shared" si="23"/>
        <v>0</v>
      </c>
      <c r="CU62" s="253">
        <f t="shared" si="23"/>
        <v>0</v>
      </c>
      <c r="CV62" s="253">
        <f t="shared" si="23"/>
        <v>0</v>
      </c>
      <c r="CW62" s="253">
        <f t="shared" si="23"/>
        <v>0</v>
      </c>
      <c r="CX62" s="253">
        <f t="shared" si="23"/>
        <v>0</v>
      </c>
      <c r="CY62" s="253">
        <f t="shared" si="23"/>
        <v>0</v>
      </c>
      <c r="CZ62" s="253">
        <f t="shared" si="18"/>
        <v>0</v>
      </c>
      <c r="DA62" s="253">
        <f t="shared" si="18"/>
        <v>0</v>
      </c>
      <c r="DB62" s="253">
        <f t="shared" si="18"/>
        <v>0</v>
      </c>
      <c r="DC62" s="253">
        <f t="shared" si="18"/>
        <v>0</v>
      </c>
      <c r="DD62" s="253">
        <f t="shared" si="18"/>
        <v>0</v>
      </c>
      <c r="DE62" s="253">
        <f t="shared" si="18"/>
        <v>0</v>
      </c>
      <c r="DF62" s="253">
        <f t="shared" si="18"/>
        <v>0</v>
      </c>
      <c r="DG62" s="253">
        <f t="shared" si="18"/>
        <v>0</v>
      </c>
      <c r="DH62" s="253">
        <f t="shared" si="18"/>
        <v>0</v>
      </c>
      <c r="DI62" s="253">
        <f t="shared" si="18"/>
        <v>0</v>
      </c>
      <c r="DJ62" s="253">
        <f t="shared" si="18"/>
        <v>0</v>
      </c>
      <c r="DK62" s="253">
        <f t="shared" si="18"/>
        <v>0</v>
      </c>
      <c r="DL62" s="253">
        <f t="shared" si="18"/>
        <v>0</v>
      </c>
      <c r="DM62" s="253">
        <f t="shared" si="18"/>
        <v>0</v>
      </c>
      <c r="DN62" s="253">
        <f t="shared" si="18"/>
        <v>0</v>
      </c>
      <c r="DO62" s="253">
        <f t="shared" si="18"/>
        <v>0</v>
      </c>
      <c r="DP62" s="253">
        <f t="shared" si="18"/>
        <v>0</v>
      </c>
      <c r="DQ62" s="253">
        <f t="shared" si="18"/>
        <v>0</v>
      </c>
      <c r="DR62" s="253">
        <f t="shared" si="18"/>
        <v>0</v>
      </c>
      <c r="DS62" s="253">
        <f t="shared" si="18"/>
        <v>0</v>
      </c>
      <c r="DT62" s="253">
        <f t="shared" si="18"/>
        <v>0</v>
      </c>
      <c r="DU62" s="253">
        <f t="shared" si="18"/>
        <v>0</v>
      </c>
      <c r="DV62" s="253">
        <f t="shared" si="18"/>
        <v>0</v>
      </c>
      <c r="DW62" s="253">
        <f t="shared" si="18"/>
        <v>0</v>
      </c>
    </row>
    <row r="63" spans="3:127" ht="15.6" thickTop="1" thickBot="1">
      <c r="C63" s="316" t="str">
        <f t="shared" si="2"/>
        <v>Costo Variabile 26</v>
      </c>
      <c r="E63" s="294">
        <f t="shared" si="3"/>
        <v>0.22</v>
      </c>
      <c r="H63" s="253">
        <f t="shared" si="25"/>
        <v>0</v>
      </c>
      <c r="I63" s="253">
        <f t="shared" si="25"/>
        <v>0</v>
      </c>
      <c r="J63" s="253">
        <f t="shared" si="25"/>
        <v>0</v>
      </c>
      <c r="K63" s="253">
        <f t="shared" si="25"/>
        <v>0</v>
      </c>
      <c r="L63" s="253">
        <f t="shared" si="25"/>
        <v>0</v>
      </c>
      <c r="M63" s="253">
        <f t="shared" si="25"/>
        <v>0</v>
      </c>
      <c r="N63" s="253">
        <f t="shared" si="25"/>
        <v>0</v>
      </c>
      <c r="O63" s="253">
        <f t="shared" si="25"/>
        <v>0</v>
      </c>
      <c r="P63" s="253">
        <f t="shared" si="25"/>
        <v>0</v>
      </c>
      <c r="Q63" s="253">
        <f t="shared" si="25"/>
        <v>0</v>
      </c>
      <c r="R63" s="253">
        <f t="shared" si="25"/>
        <v>0</v>
      </c>
      <c r="S63" s="253">
        <f t="shared" si="25"/>
        <v>0</v>
      </c>
      <c r="T63" s="253">
        <f t="shared" si="25"/>
        <v>0</v>
      </c>
      <c r="U63" s="253">
        <f t="shared" si="25"/>
        <v>0</v>
      </c>
      <c r="V63" s="253">
        <f t="shared" si="25"/>
        <v>0</v>
      </c>
      <c r="W63" s="253">
        <f t="shared" si="25"/>
        <v>0</v>
      </c>
      <c r="X63" s="253">
        <f t="shared" si="25"/>
        <v>0</v>
      </c>
      <c r="Y63" s="253">
        <f t="shared" si="25"/>
        <v>0</v>
      </c>
      <c r="Z63" s="253">
        <f t="shared" si="25"/>
        <v>0</v>
      </c>
      <c r="AA63" s="253">
        <f t="shared" si="25"/>
        <v>0</v>
      </c>
      <c r="AB63" s="253">
        <f t="shared" si="25"/>
        <v>0</v>
      </c>
      <c r="AC63" s="253">
        <f t="shared" si="25"/>
        <v>0</v>
      </c>
      <c r="AD63" s="253">
        <f t="shared" si="25"/>
        <v>0</v>
      </c>
      <c r="AE63" s="253">
        <f t="shared" si="25"/>
        <v>0</v>
      </c>
      <c r="AF63" s="253">
        <f t="shared" si="25"/>
        <v>0</v>
      </c>
      <c r="AG63" s="253">
        <f t="shared" si="25"/>
        <v>0</v>
      </c>
      <c r="AH63" s="253">
        <f t="shared" si="25"/>
        <v>0</v>
      </c>
      <c r="AI63" s="253">
        <f t="shared" si="25"/>
        <v>0</v>
      </c>
      <c r="AJ63" s="253">
        <f t="shared" si="25"/>
        <v>0</v>
      </c>
      <c r="AK63" s="253">
        <f t="shared" si="25"/>
        <v>0</v>
      </c>
      <c r="AL63" s="253">
        <f t="shared" si="25"/>
        <v>0</v>
      </c>
      <c r="AM63" s="253">
        <f t="shared" si="25"/>
        <v>0</v>
      </c>
      <c r="AN63" s="253">
        <f t="shared" si="25"/>
        <v>0</v>
      </c>
      <c r="AO63" s="253">
        <f t="shared" si="25"/>
        <v>0</v>
      </c>
      <c r="AP63" s="253">
        <f t="shared" si="25"/>
        <v>0</v>
      </c>
      <c r="AQ63" s="253">
        <f t="shared" si="25"/>
        <v>0</v>
      </c>
      <c r="AR63" s="253">
        <f t="shared" si="25"/>
        <v>0</v>
      </c>
      <c r="AS63" s="253">
        <f t="shared" si="25"/>
        <v>0</v>
      </c>
      <c r="AT63" s="253">
        <f t="shared" si="25"/>
        <v>0</v>
      </c>
      <c r="AU63" s="253">
        <f t="shared" si="25"/>
        <v>0</v>
      </c>
      <c r="AV63" s="253">
        <f t="shared" si="25"/>
        <v>0</v>
      </c>
      <c r="AW63" s="253">
        <f t="shared" si="25"/>
        <v>0</v>
      </c>
      <c r="AX63" s="253">
        <f t="shared" si="25"/>
        <v>0</v>
      </c>
      <c r="AY63" s="253">
        <f t="shared" si="25"/>
        <v>0</v>
      </c>
      <c r="AZ63" s="253">
        <f t="shared" si="25"/>
        <v>0</v>
      </c>
      <c r="BA63" s="253">
        <f t="shared" si="25"/>
        <v>0</v>
      </c>
      <c r="BB63" s="253">
        <f t="shared" si="25"/>
        <v>0</v>
      </c>
      <c r="BC63" s="253">
        <f t="shared" si="25"/>
        <v>0</v>
      </c>
      <c r="BD63" s="253">
        <f t="shared" si="25"/>
        <v>0</v>
      </c>
      <c r="BE63" s="253">
        <f t="shared" si="25"/>
        <v>0</v>
      </c>
      <c r="BF63" s="253">
        <f t="shared" si="25"/>
        <v>0</v>
      </c>
      <c r="BG63" s="253">
        <f t="shared" si="25"/>
        <v>0</v>
      </c>
      <c r="BH63" s="253">
        <f t="shared" si="25"/>
        <v>0</v>
      </c>
      <c r="BI63" s="253">
        <f t="shared" si="25"/>
        <v>0</v>
      </c>
      <c r="BJ63" s="253">
        <f t="shared" si="25"/>
        <v>0</v>
      </c>
      <c r="BK63" s="253">
        <f t="shared" si="25"/>
        <v>0</v>
      </c>
      <c r="BL63" s="253">
        <f t="shared" si="25"/>
        <v>0</v>
      </c>
      <c r="BM63" s="253">
        <f t="shared" si="25"/>
        <v>0</v>
      </c>
      <c r="BN63" s="253">
        <f t="shared" si="25"/>
        <v>0</v>
      </c>
      <c r="BO63" s="253">
        <f t="shared" si="25"/>
        <v>0</v>
      </c>
      <c r="BP63" s="253">
        <f t="shared" si="25"/>
        <v>0</v>
      </c>
      <c r="BQ63" s="253">
        <f t="shared" si="25"/>
        <v>0</v>
      </c>
      <c r="BR63" s="253">
        <f t="shared" si="25"/>
        <v>0</v>
      </c>
      <c r="BS63" s="253">
        <f t="shared" si="25"/>
        <v>0</v>
      </c>
      <c r="BT63" s="253">
        <f t="shared" si="23"/>
        <v>0</v>
      </c>
      <c r="BU63" s="253">
        <f t="shared" si="23"/>
        <v>0</v>
      </c>
      <c r="BV63" s="253">
        <f t="shared" si="23"/>
        <v>0</v>
      </c>
      <c r="BW63" s="253">
        <f t="shared" si="23"/>
        <v>0</v>
      </c>
      <c r="BX63" s="253">
        <f t="shared" si="23"/>
        <v>0</v>
      </c>
      <c r="BY63" s="253">
        <f t="shared" si="23"/>
        <v>0</v>
      </c>
      <c r="BZ63" s="253">
        <f t="shared" si="23"/>
        <v>0</v>
      </c>
      <c r="CA63" s="253">
        <f t="shared" si="23"/>
        <v>0</v>
      </c>
      <c r="CB63" s="253">
        <f t="shared" si="23"/>
        <v>0</v>
      </c>
      <c r="CC63" s="253">
        <f t="shared" si="23"/>
        <v>0</v>
      </c>
      <c r="CD63" s="253">
        <f t="shared" si="23"/>
        <v>0</v>
      </c>
      <c r="CE63" s="253">
        <f t="shared" si="23"/>
        <v>0</v>
      </c>
      <c r="CF63" s="253">
        <f t="shared" si="23"/>
        <v>0</v>
      </c>
      <c r="CG63" s="253">
        <f t="shared" si="23"/>
        <v>0</v>
      </c>
      <c r="CH63" s="253">
        <f t="shared" si="23"/>
        <v>0</v>
      </c>
      <c r="CI63" s="253">
        <f t="shared" si="23"/>
        <v>0</v>
      </c>
      <c r="CJ63" s="253">
        <f t="shared" si="23"/>
        <v>0</v>
      </c>
      <c r="CK63" s="253">
        <f t="shared" si="23"/>
        <v>0</v>
      </c>
      <c r="CL63" s="253">
        <f t="shared" si="23"/>
        <v>0</v>
      </c>
      <c r="CM63" s="253">
        <f t="shared" si="23"/>
        <v>0</v>
      </c>
      <c r="CN63" s="253">
        <f t="shared" si="23"/>
        <v>0</v>
      </c>
      <c r="CO63" s="253">
        <f t="shared" si="23"/>
        <v>0</v>
      </c>
      <c r="CP63" s="253">
        <f t="shared" si="23"/>
        <v>0</v>
      </c>
      <c r="CQ63" s="253">
        <f t="shared" si="23"/>
        <v>0</v>
      </c>
      <c r="CR63" s="253">
        <f t="shared" si="23"/>
        <v>0</v>
      </c>
      <c r="CS63" s="253">
        <f t="shared" si="23"/>
        <v>0</v>
      </c>
      <c r="CT63" s="253">
        <f t="shared" si="23"/>
        <v>0</v>
      </c>
      <c r="CU63" s="253">
        <f t="shared" si="23"/>
        <v>0</v>
      </c>
      <c r="CV63" s="253">
        <f t="shared" si="23"/>
        <v>0</v>
      </c>
      <c r="CW63" s="253">
        <f t="shared" si="23"/>
        <v>0</v>
      </c>
      <c r="CX63" s="253">
        <f t="shared" si="23"/>
        <v>0</v>
      </c>
      <c r="CY63" s="253">
        <f t="shared" si="23"/>
        <v>0</v>
      </c>
      <c r="CZ63" s="253">
        <f t="shared" si="18"/>
        <v>0</v>
      </c>
      <c r="DA63" s="253">
        <f t="shared" si="18"/>
        <v>0</v>
      </c>
      <c r="DB63" s="253">
        <f t="shared" si="18"/>
        <v>0</v>
      </c>
      <c r="DC63" s="253">
        <f t="shared" si="18"/>
        <v>0</v>
      </c>
      <c r="DD63" s="253">
        <f t="shared" si="18"/>
        <v>0</v>
      </c>
      <c r="DE63" s="253">
        <f t="shared" si="18"/>
        <v>0</v>
      </c>
      <c r="DF63" s="253">
        <f t="shared" si="18"/>
        <v>0</v>
      </c>
      <c r="DG63" s="253">
        <f t="shared" si="18"/>
        <v>0</v>
      </c>
      <c r="DH63" s="253">
        <f t="shared" si="18"/>
        <v>0</v>
      </c>
      <c r="DI63" s="253">
        <f t="shared" si="18"/>
        <v>0</v>
      </c>
      <c r="DJ63" s="253">
        <f t="shared" si="18"/>
        <v>0</v>
      </c>
      <c r="DK63" s="253">
        <f t="shared" si="18"/>
        <v>0</v>
      </c>
      <c r="DL63" s="253">
        <f t="shared" si="18"/>
        <v>0</v>
      </c>
      <c r="DM63" s="253">
        <f t="shared" si="18"/>
        <v>0</v>
      </c>
      <c r="DN63" s="253">
        <f t="shared" si="18"/>
        <v>0</v>
      </c>
      <c r="DO63" s="253">
        <f t="shared" ref="DO63:DW63" si="26">+$E63*DO31</f>
        <v>0</v>
      </c>
      <c r="DP63" s="253">
        <f t="shared" si="26"/>
        <v>0</v>
      </c>
      <c r="DQ63" s="253">
        <f t="shared" si="26"/>
        <v>0</v>
      </c>
      <c r="DR63" s="253">
        <f t="shared" si="26"/>
        <v>0</v>
      </c>
      <c r="DS63" s="253">
        <f t="shared" si="26"/>
        <v>0</v>
      </c>
      <c r="DT63" s="253">
        <f t="shared" si="26"/>
        <v>0</v>
      </c>
      <c r="DU63" s="253">
        <f t="shared" si="26"/>
        <v>0</v>
      </c>
      <c r="DV63" s="253">
        <f t="shared" si="26"/>
        <v>0</v>
      </c>
      <c r="DW63" s="253">
        <f t="shared" si="26"/>
        <v>0</v>
      </c>
    </row>
    <row r="64" spans="3:127" ht="15.6" thickTop="1" thickBot="1">
      <c r="C64" s="316" t="str">
        <f t="shared" si="2"/>
        <v>Costo Variabile 27</v>
      </c>
      <c r="E64" s="294">
        <f t="shared" si="3"/>
        <v>0.22</v>
      </c>
      <c r="H64" s="253">
        <f t="shared" si="25"/>
        <v>0</v>
      </c>
      <c r="I64" s="253">
        <f t="shared" si="25"/>
        <v>0</v>
      </c>
      <c r="J64" s="253">
        <f t="shared" si="25"/>
        <v>0</v>
      </c>
      <c r="K64" s="253">
        <f t="shared" si="25"/>
        <v>0</v>
      </c>
      <c r="L64" s="253">
        <f t="shared" si="25"/>
        <v>0</v>
      </c>
      <c r="M64" s="253">
        <f t="shared" si="25"/>
        <v>0</v>
      </c>
      <c r="N64" s="253">
        <f t="shared" si="25"/>
        <v>0</v>
      </c>
      <c r="O64" s="253">
        <f t="shared" si="25"/>
        <v>0</v>
      </c>
      <c r="P64" s="253">
        <f t="shared" si="25"/>
        <v>0</v>
      </c>
      <c r="Q64" s="253">
        <f t="shared" si="25"/>
        <v>0</v>
      </c>
      <c r="R64" s="253">
        <f t="shared" si="25"/>
        <v>0</v>
      </c>
      <c r="S64" s="253">
        <f t="shared" si="25"/>
        <v>0</v>
      </c>
      <c r="T64" s="253">
        <f t="shared" si="25"/>
        <v>0</v>
      </c>
      <c r="U64" s="253">
        <f t="shared" si="25"/>
        <v>0</v>
      </c>
      <c r="V64" s="253">
        <f t="shared" si="25"/>
        <v>0</v>
      </c>
      <c r="W64" s="253">
        <f t="shared" si="25"/>
        <v>0</v>
      </c>
      <c r="X64" s="253">
        <f t="shared" si="25"/>
        <v>0</v>
      </c>
      <c r="Y64" s="253">
        <f t="shared" si="25"/>
        <v>0</v>
      </c>
      <c r="Z64" s="253">
        <f t="shared" si="25"/>
        <v>0</v>
      </c>
      <c r="AA64" s="253">
        <f t="shared" si="25"/>
        <v>0</v>
      </c>
      <c r="AB64" s="253">
        <f t="shared" si="25"/>
        <v>0</v>
      </c>
      <c r="AC64" s="253">
        <f t="shared" si="25"/>
        <v>0</v>
      </c>
      <c r="AD64" s="253">
        <f t="shared" si="25"/>
        <v>0</v>
      </c>
      <c r="AE64" s="253">
        <f t="shared" si="25"/>
        <v>0</v>
      </c>
      <c r="AF64" s="253">
        <f t="shared" si="25"/>
        <v>0</v>
      </c>
      <c r="AG64" s="253">
        <f t="shared" si="25"/>
        <v>0</v>
      </c>
      <c r="AH64" s="253">
        <f t="shared" si="25"/>
        <v>0</v>
      </c>
      <c r="AI64" s="253">
        <f t="shared" si="25"/>
        <v>0</v>
      </c>
      <c r="AJ64" s="253">
        <f t="shared" si="25"/>
        <v>0</v>
      </c>
      <c r="AK64" s="253">
        <f t="shared" si="25"/>
        <v>0</v>
      </c>
      <c r="AL64" s="253">
        <f t="shared" si="25"/>
        <v>0</v>
      </c>
      <c r="AM64" s="253">
        <f t="shared" si="25"/>
        <v>0</v>
      </c>
      <c r="AN64" s="253">
        <f t="shared" si="25"/>
        <v>0</v>
      </c>
      <c r="AO64" s="253">
        <f t="shared" si="25"/>
        <v>0</v>
      </c>
      <c r="AP64" s="253">
        <f t="shared" si="25"/>
        <v>0</v>
      </c>
      <c r="AQ64" s="253">
        <f t="shared" si="25"/>
        <v>0</v>
      </c>
      <c r="AR64" s="253">
        <f t="shared" si="25"/>
        <v>0</v>
      </c>
      <c r="AS64" s="253">
        <f t="shared" si="25"/>
        <v>0</v>
      </c>
      <c r="AT64" s="253">
        <f t="shared" si="25"/>
        <v>0</v>
      </c>
      <c r="AU64" s="253">
        <f t="shared" si="25"/>
        <v>0</v>
      </c>
      <c r="AV64" s="253">
        <f t="shared" si="25"/>
        <v>0</v>
      </c>
      <c r="AW64" s="253">
        <f t="shared" si="25"/>
        <v>0</v>
      </c>
      <c r="AX64" s="253">
        <f t="shared" si="25"/>
        <v>0</v>
      </c>
      <c r="AY64" s="253">
        <f t="shared" si="25"/>
        <v>0</v>
      </c>
      <c r="AZ64" s="253">
        <f t="shared" si="25"/>
        <v>0</v>
      </c>
      <c r="BA64" s="253">
        <f t="shared" si="25"/>
        <v>0</v>
      </c>
      <c r="BB64" s="253">
        <f t="shared" si="25"/>
        <v>0</v>
      </c>
      <c r="BC64" s="253">
        <f t="shared" si="25"/>
        <v>0</v>
      </c>
      <c r="BD64" s="253">
        <f t="shared" si="25"/>
        <v>0</v>
      </c>
      <c r="BE64" s="253">
        <f t="shared" si="25"/>
        <v>0</v>
      </c>
      <c r="BF64" s="253">
        <f t="shared" si="25"/>
        <v>0</v>
      </c>
      <c r="BG64" s="253">
        <f t="shared" si="25"/>
        <v>0</v>
      </c>
      <c r="BH64" s="253">
        <f t="shared" si="25"/>
        <v>0</v>
      </c>
      <c r="BI64" s="253">
        <f t="shared" si="25"/>
        <v>0</v>
      </c>
      <c r="BJ64" s="253">
        <f t="shared" si="25"/>
        <v>0</v>
      </c>
      <c r="BK64" s="253">
        <f t="shared" si="25"/>
        <v>0</v>
      </c>
      <c r="BL64" s="253">
        <f t="shared" si="25"/>
        <v>0</v>
      </c>
      <c r="BM64" s="253">
        <f t="shared" si="25"/>
        <v>0</v>
      </c>
      <c r="BN64" s="253">
        <f t="shared" si="25"/>
        <v>0</v>
      </c>
      <c r="BO64" s="253">
        <f t="shared" si="25"/>
        <v>0</v>
      </c>
      <c r="BP64" s="253">
        <f t="shared" si="25"/>
        <v>0</v>
      </c>
      <c r="BQ64" s="253">
        <f t="shared" si="25"/>
        <v>0</v>
      </c>
      <c r="BR64" s="253">
        <f t="shared" si="25"/>
        <v>0</v>
      </c>
      <c r="BS64" s="253">
        <f t="shared" si="25"/>
        <v>0</v>
      </c>
      <c r="BT64" s="253">
        <f t="shared" si="23"/>
        <v>0</v>
      </c>
      <c r="BU64" s="253">
        <f t="shared" si="23"/>
        <v>0</v>
      </c>
      <c r="BV64" s="253">
        <f t="shared" si="23"/>
        <v>0</v>
      </c>
      <c r="BW64" s="253">
        <f t="shared" si="23"/>
        <v>0</v>
      </c>
      <c r="BX64" s="253">
        <f t="shared" si="23"/>
        <v>0</v>
      </c>
      <c r="BY64" s="253">
        <f t="shared" si="23"/>
        <v>0</v>
      </c>
      <c r="BZ64" s="253">
        <f t="shared" si="23"/>
        <v>0</v>
      </c>
      <c r="CA64" s="253">
        <f t="shared" si="23"/>
        <v>0</v>
      </c>
      <c r="CB64" s="253">
        <f t="shared" si="23"/>
        <v>0</v>
      </c>
      <c r="CC64" s="253">
        <f t="shared" si="23"/>
        <v>0</v>
      </c>
      <c r="CD64" s="253">
        <f t="shared" si="23"/>
        <v>0</v>
      </c>
      <c r="CE64" s="253">
        <f t="shared" si="23"/>
        <v>0</v>
      </c>
      <c r="CF64" s="253">
        <f t="shared" si="23"/>
        <v>0</v>
      </c>
      <c r="CG64" s="253">
        <f t="shared" si="23"/>
        <v>0</v>
      </c>
      <c r="CH64" s="253">
        <f t="shared" si="23"/>
        <v>0</v>
      </c>
      <c r="CI64" s="253">
        <f t="shared" si="23"/>
        <v>0</v>
      </c>
      <c r="CJ64" s="253">
        <f t="shared" si="23"/>
        <v>0</v>
      </c>
      <c r="CK64" s="253">
        <f t="shared" si="23"/>
        <v>0</v>
      </c>
      <c r="CL64" s="253">
        <f t="shared" si="23"/>
        <v>0</v>
      </c>
      <c r="CM64" s="253">
        <f t="shared" si="23"/>
        <v>0</v>
      </c>
      <c r="CN64" s="253">
        <f t="shared" si="23"/>
        <v>0</v>
      </c>
      <c r="CO64" s="253">
        <f t="shared" si="23"/>
        <v>0</v>
      </c>
      <c r="CP64" s="253">
        <f t="shared" si="23"/>
        <v>0</v>
      </c>
      <c r="CQ64" s="253">
        <f t="shared" si="23"/>
        <v>0</v>
      </c>
      <c r="CR64" s="253">
        <f t="shared" si="23"/>
        <v>0</v>
      </c>
      <c r="CS64" s="253">
        <f t="shared" si="23"/>
        <v>0</v>
      </c>
      <c r="CT64" s="253">
        <f t="shared" si="23"/>
        <v>0</v>
      </c>
      <c r="CU64" s="253">
        <f t="shared" si="23"/>
        <v>0</v>
      </c>
      <c r="CV64" s="253">
        <f t="shared" si="23"/>
        <v>0</v>
      </c>
      <c r="CW64" s="253">
        <f t="shared" si="23"/>
        <v>0</v>
      </c>
      <c r="CX64" s="253">
        <f t="shared" si="23"/>
        <v>0</v>
      </c>
      <c r="CY64" s="253">
        <f t="shared" si="23"/>
        <v>0</v>
      </c>
      <c r="CZ64" s="253">
        <f t="shared" ref="CZ64:DW67" si="27">+$E64*CZ32</f>
        <v>0</v>
      </c>
      <c r="DA64" s="253">
        <f t="shared" si="27"/>
        <v>0</v>
      </c>
      <c r="DB64" s="253">
        <f t="shared" si="27"/>
        <v>0</v>
      </c>
      <c r="DC64" s="253">
        <f t="shared" si="27"/>
        <v>0</v>
      </c>
      <c r="DD64" s="253">
        <f t="shared" si="27"/>
        <v>0</v>
      </c>
      <c r="DE64" s="253">
        <f t="shared" si="27"/>
        <v>0</v>
      </c>
      <c r="DF64" s="253">
        <f t="shared" si="27"/>
        <v>0</v>
      </c>
      <c r="DG64" s="253">
        <f t="shared" si="27"/>
        <v>0</v>
      </c>
      <c r="DH64" s="253">
        <f t="shared" si="27"/>
        <v>0</v>
      </c>
      <c r="DI64" s="253">
        <f t="shared" si="27"/>
        <v>0</v>
      </c>
      <c r="DJ64" s="253">
        <f t="shared" si="27"/>
        <v>0</v>
      </c>
      <c r="DK64" s="253">
        <f t="shared" si="27"/>
        <v>0</v>
      </c>
      <c r="DL64" s="253">
        <f t="shared" si="27"/>
        <v>0</v>
      </c>
      <c r="DM64" s="253">
        <f t="shared" si="27"/>
        <v>0</v>
      </c>
      <c r="DN64" s="253">
        <f t="shared" si="27"/>
        <v>0</v>
      </c>
      <c r="DO64" s="253">
        <f t="shared" si="27"/>
        <v>0</v>
      </c>
      <c r="DP64" s="253">
        <f t="shared" si="27"/>
        <v>0</v>
      </c>
      <c r="DQ64" s="253">
        <f t="shared" si="27"/>
        <v>0</v>
      </c>
      <c r="DR64" s="253">
        <f t="shared" si="27"/>
        <v>0</v>
      </c>
      <c r="DS64" s="253">
        <f t="shared" si="27"/>
        <v>0</v>
      </c>
      <c r="DT64" s="253">
        <f t="shared" si="27"/>
        <v>0</v>
      </c>
      <c r="DU64" s="253">
        <f t="shared" si="27"/>
        <v>0</v>
      </c>
      <c r="DV64" s="253">
        <f t="shared" si="27"/>
        <v>0</v>
      </c>
      <c r="DW64" s="253">
        <f t="shared" si="27"/>
        <v>0</v>
      </c>
    </row>
    <row r="65" spans="3:127" ht="15.6" thickTop="1" thickBot="1">
      <c r="C65" s="316" t="str">
        <f t="shared" si="2"/>
        <v>Costo Variabile 28</v>
      </c>
      <c r="E65" s="294">
        <f t="shared" si="3"/>
        <v>0.22</v>
      </c>
      <c r="H65" s="253">
        <f t="shared" si="25"/>
        <v>0</v>
      </c>
      <c r="I65" s="253">
        <f t="shared" si="25"/>
        <v>0</v>
      </c>
      <c r="J65" s="253">
        <f t="shared" si="25"/>
        <v>0</v>
      </c>
      <c r="K65" s="253">
        <f t="shared" si="25"/>
        <v>0</v>
      </c>
      <c r="L65" s="253">
        <f t="shared" si="25"/>
        <v>0</v>
      </c>
      <c r="M65" s="253">
        <f t="shared" si="25"/>
        <v>0</v>
      </c>
      <c r="N65" s="253">
        <f t="shared" si="25"/>
        <v>0</v>
      </c>
      <c r="O65" s="253">
        <f t="shared" si="25"/>
        <v>0</v>
      </c>
      <c r="P65" s="253">
        <f t="shared" si="25"/>
        <v>0</v>
      </c>
      <c r="Q65" s="253">
        <f t="shared" si="25"/>
        <v>0</v>
      </c>
      <c r="R65" s="253">
        <f t="shared" si="25"/>
        <v>0</v>
      </c>
      <c r="S65" s="253">
        <f t="shared" si="25"/>
        <v>0</v>
      </c>
      <c r="T65" s="253">
        <f t="shared" si="25"/>
        <v>0</v>
      </c>
      <c r="U65" s="253">
        <f t="shared" si="25"/>
        <v>0</v>
      </c>
      <c r="V65" s="253">
        <f t="shared" si="25"/>
        <v>0</v>
      </c>
      <c r="W65" s="253">
        <f t="shared" si="25"/>
        <v>0</v>
      </c>
      <c r="X65" s="253">
        <f t="shared" si="25"/>
        <v>0</v>
      </c>
      <c r="Y65" s="253">
        <f t="shared" si="25"/>
        <v>0</v>
      </c>
      <c r="Z65" s="253">
        <f t="shared" si="25"/>
        <v>0</v>
      </c>
      <c r="AA65" s="253">
        <f t="shared" si="25"/>
        <v>0</v>
      </c>
      <c r="AB65" s="253">
        <f t="shared" si="25"/>
        <v>0</v>
      </c>
      <c r="AC65" s="253">
        <f t="shared" si="25"/>
        <v>0</v>
      </c>
      <c r="AD65" s="253">
        <f t="shared" si="25"/>
        <v>0</v>
      </c>
      <c r="AE65" s="253">
        <f t="shared" si="25"/>
        <v>0</v>
      </c>
      <c r="AF65" s="253">
        <f t="shared" si="25"/>
        <v>0</v>
      </c>
      <c r="AG65" s="253">
        <f t="shared" si="25"/>
        <v>0</v>
      </c>
      <c r="AH65" s="253">
        <f t="shared" si="25"/>
        <v>0</v>
      </c>
      <c r="AI65" s="253">
        <f t="shared" si="25"/>
        <v>0</v>
      </c>
      <c r="AJ65" s="253">
        <f t="shared" si="25"/>
        <v>0</v>
      </c>
      <c r="AK65" s="253">
        <f t="shared" si="25"/>
        <v>0</v>
      </c>
      <c r="AL65" s="253">
        <f t="shared" si="25"/>
        <v>0</v>
      </c>
      <c r="AM65" s="253">
        <f t="shared" si="25"/>
        <v>0</v>
      </c>
      <c r="AN65" s="253">
        <f t="shared" si="25"/>
        <v>0</v>
      </c>
      <c r="AO65" s="253">
        <f t="shared" si="25"/>
        <v>0</v>
      </c>
      <c r="AP65" s="253">
        <f t="shared" si="25"/>
        <v>0</v>
      </c>
      <c r="AQ65" s="253">
        <f t="shared" si="25"/>
        <v>0</v>
      </c>
      <c r="AR65" s="253">
        <f t="shared" si="25"/>
        <v>0</v>
      </c>
      <c r="AS65" s="253">
        <f t="shared" si="25"/>
        <v>0</v>
      </c>
      <c r="AT65" s="253">
        <f t="shared" si="25"/>
        <v>0</v>
      </c>
      <c r="AU65" s="253">
        <f t="shared" si="25"/>
        <v>0</v>
      </c>
      <c r="AV65" s="253">
        <f t="shared" si="25"/>
        <v>0</v>
      </c>
      <c r="AW65" s="253">
        <f t="shared" si="25"/>
        <v>0</v>
      </c>
      <c r="AX65" s="253">
        <f t="shared" si="25"/>
        <v>0</v>
      </c>
      <c r="AY65" s="253">
        <f t="shared" si="25"/>
        <v>0</v>
      </c>
      <c r="AZ65" s="253">
        <f t="shared" si="25"/>
        <v>0</v>
      </c>
      <c r="BA65" s="253">
        <f t="shared" si="25"/>
        <v>0</v>
      </c>
      <c r="BB65" s="253">
        <f t="shared" si="25"/>
        <v>0</v>
      </c>
      <c r="BC65" s="253">
        <f t="shared" si="25"/>
        <v>0</v>
      </c>
      <c r="BD65" s="253">
        <f t="shared" si="25"/>
        <v>0</v>
      </c>
      <c r="BE65" s="253">
        <f t="shared" si="25"/>
        <v>0</v>
      </c>
      <c r="BF65" s="253">
        <f t="shared" si="25"/>
        <v>0</v>
      </c>
      <c r="BG65" s="253">
        <f t="shared" si="25"/>
        <v>0</v>
      </c>
      <c r="BH65" s="253">
        <f t="shared" si="25"/>
        <v>0</v>
      </c>
      <c r="BI65" s="253">
        <f t="shared" si="25"/>
        <v>0</v>
      </c>
      <c r="BJ65" s="253">
        <f t="shared" si="25"/>
        <v>0</v>
      </c>
      <c r="BK65" s="253">
        <f t="shared" si="25"/>
        <v>0</v>
      </c>
      <c r="BL65" s="253">
        <f t="shared" si="25"/>
        <v>0</v>
      </c>
      <c r="BM65" s="253">
        <f t="shared" si="25"/>
        <v>0</v>
      </c>
      <c r="BN65" s="253">
        <f t="shared" si="25"/>
        <v>0</v>
      </c>
      <c r="BO65" s="253">
        <f t="shared" si="25"/>
        <v>0</v>
      </c>
      <c r="BP65" s="253">
        <f t="shared" si="25"/>
        <v>0</v>
      </c>
      <c r="BQ65" s="253">
        <f t="shared" si="25"/>
        <v>0</v>
      </c>
      <c r="BR65" s="253">
        <f t="shared" si="25"/>
        <v>0</v>
      </c>
      <c r="BS65" s="253">
        <f t="shared" ref="BS65" si="28">+$E65*BS33</f>
        <v>0</v>
      </c>
      <c r="BT65" s="253">
        <f t="shared" si="23"/>
        <v>0</v>
      </c>
      <c r="BU65" s="253">
        <f t="shared" si="23"/>
        <v>0</v>
      </c>
      <c r="BV65" s="253">
        <f t="shared" si="23"/>
        <v>0</v>
      </c>
      <c r="BW65" s="253">
        <f t="shared" si="23"/>
        <v>0</v>
      </c>
      <c r="BX65" s="253">
        <f t="shared" si="23"/>
        <v>0</v>
      </c>
      <c r="BY65" s="253">
        <f t="shared" si="23"/>
        <v>0</v>
      </c>
      <c r="BZ65" s="253">
        <f t="shared" si="23"/>
        <v>0</v>
      </c>
      <c r="CA65" s="253">
        <f t="shared" si="23"/>
        <v>0</v>
      </c>
      <c r="CB65" s="253">
        <f t="shared" si="23"/>
        <v>0</v>
      </c>
      <c r="CC65" s="253">
        <f t="shared" si="23"/>
        <v>0</v>
      </c>
      <c r="CD65" s="253">
        <f t="shared" si="23"/>
        <v>0</v>
      </c>
      <c r="CE65" s="253">
        <f t="shared" si="23"/>
        <v>0</v>
      </c>
      <c r="CF65" s="253">
        <f t="shared" si="23"/>
        <v>0</v>
      </c>
      <c r="CG65" s="253">
        <f t="shared" si="23"/>
        <v>0</v>
      </c>
      <c r="CH65" s="253">
        <f t="shared" si="23"/>
        <v>0</v>
      </c>
      <c r="CI65" s="253">
        <f t="shared" si="23"/>
        <v>0</v>
      </c>
      <c r="CJ65" s="253">
        <f t="shared" si="23"/>
        <v>0</v>
      </c>
      <c r="CK65" s="253">
        <f t="shared" si="23"/>
        <v>0</v>
      </c>
      <c r="CL65" s="253">
        <f t="shared" si="23"/>
        <v>0</v>
      </c>
      <c r="CM65" s="253">
        <f t="shared" si="23"/>
        <v>0</v>
      </c>
      <c r="CN65" s="253">
        <f t="shared" si="23"/>
        <v>0</v>
      </c>
      <c r="CO65" s="253">
        <f t="shared" si="23"/>
        <v>0</v>
      </c>
      <c r="CP65" s="253">
        <f t="shared" si="23"/>
        <v>0</v>
      </c>
      <c r="CQ65" s="253">
        <f t="shared" si="23"/>
        <v>0</v>
      </c>
      <c r="CR65" s="253">
        <f t="shared" si="23"/>
        <v>0</v>
      </c>
      <c r="CS65" s="253">
        <f t="shared" si="23"/>
        <v>0</v>
      </c>
      <c r="CT65" s="253">
        <f t="shared" si="23"/>
        <v>0</v>
      </c>
      <c r="CU65" s="253">
        <f t="shared" si="23"/>
        <v>0</v>
      </c>
      <c r="CV65" s="253">
        <f t="shared" si="23"/>
        <v>0</v>
      </c>
      <c r="CW65" s="253">
        <f t="shared" si="23"/>
        <v>0</v>
      </c>
      <c r="CX65" s="253">
        <f t="shared" si="23"/>
        <v>0</v>
      </c>
      <c r="CY65" s="253">
        <f t="shared" si="23"/>
        <v>0</v>
      </c>
      <c r="CZ65" s="253">
        <f t="shared" si="27"/>
        <v>0</v>
      </c>
      <c r="DA65" s="253">
        <f t="shared" si="27"/>
        <v>0</v>
      </c>
      <c r="DB65" s="253">
        <f t="shared" si="27"/>
        <v>0</v>
      </c>
      <c r="DC65" s="253">
        <f t="shared" si="27"/>
        <v>0</v>
      </c>
      <c r="DD65" s="253">
        <f t="shared" si="27"/>
        <v>0</v>
      </c>
      <c r="DE65" s="253">
        <f t="shared" si="27"/>
        <v>0</v>
      </c>
      <c r="DF65" s="253">
        <f t="shared" si="27"/>
        <v>0</v>
      </c>
      <c r="DG65" s="253">
        <f t="shared" si="27"/>
        <v>0</v>
      </c>
      <c r="DH65" s="253">
        <f t="shared" si="27"/>
        <v>0</v>
      </c>
      <c r="DI65" s="253">
        <f t="shared" si="27"/>
        <v>0</v>
      </c>
      <c r="DJ65" s="253">
        <f t="shared" si="27"/>
        <v>0</v>
      </c>
      <c r="DK65" s="253">
        <f t="shared" si="27"/>
        <v>0</v>
      </c>
      <c r="DL65" s="253">
        <f t="shared" si="27"/>
        <v>0</v>
      </c>
      <c r="DM65" s="253">
        <f t="shared" si="27"/>
        <v>0</v>
      </c>
      <c r="DN65" s="253">
        <f t="shared" si="27"/>
        <v>0</v>
      </c>
      <c r="DO65" s="253">
        <f t="shared" si="27"/>
        <v>0</v>
      </c>
      <c r="DP65" s="253">
        <f t="shared" si="27"/>
        <v>0</v>
      </c>
      <c r="DQ65" s="253">
        <f t="shared" si="27"/>
        <v>0</v>
      </c>
      <c r="DR65" s="253">
        <f t="shared" si="27"/>
        <v>0</v>
      </c>
      <c r="DS65" s="253">
        <f t="shared" si="27"/>
        <v>0</v>
      </c>
      <c r="DT65" s="253">
        <f t="shared" si="27"/>
        <v>0</v>
      </c>
      <c r="DU65" s="253">
        <f t="shared" si="27"/>
        <v>0</v>
      </c>
      <c r="DV65" s="253">
        <f t="shared" si="27"/>
        <v>0</v>
      </c>
      <c r="DW65" s="253">
        <f t="shared" si="27"/>
        <v>0</v>
      </c>
    </row>
    <row r="66" spans="3:127" ht="15.6" thickTop="1" thickBot="1">
      <c r="C66" s="316" t="str">
        <f t="shared" si="2"/>
        <v>Costo Variabile 29</v>
      </c>
      <c r="E66" s="294">
        <f t="shared" si="3"/>
        <v>0.22</v>
      </c>
      <c r="H66" s="253">
        <f t="shared" ref="H66:BS67" si="29">+$E66*H34</f>
        <v>0</v>
      </c>
      <c r="I66" s="253">
        <f t="shared" si="29"/>
        <v>0</v>
      </c>
      <c r="J66" s="253">
        <f t="shared" si="29"/>
        <v>0</v>
      </c>
      <c r="K66" s="253">
        <f t="shared" si="29"/>
        <v>0</v>
      </c>
      <c r="L66" s="253">
        <f t="shared" si="29"/>
        <v>0</v>
      </c>
      <c r="M66" s="253">
        <f t="shared" si="29"/>
        <v>0</v>
      </c>
      <c r="N66" s="253">
        <f t="shared" si="29"/>
        <v>0</v>
      </c>
      <c r="O66" s="253">
        <f t="shared" si="29"/>
        <v>0</v>
      </c>
      <c r="P66" s="253">
        <f t="shared" si="29"/>
        <v>0</v>
      </c>
      <c r="Q66" s="253">
        <f t="shared" si="29"/>
        <v>0</v>
      </c>
      <c r="R66" s="253">
        <f t="shared" si="29"/>
        <v>0</v>
      </c>
      <c r="S66" s="253">
        <f t="shared" si="29"/>
        <v>0</v>
      </c>
      <c r="T66" s="253">
        <f t="shared" si="29"/>
        <v>0</v>
      </c>
      <c r="U66" s="253">
        <f t="shared" si="29"/>
        <v>0</v>
      </c>
      <c r="V66" s="253">
        <f t="shared" si="29"/>
        <v>0</v>
      </c>
      <c r="W66" s="253">
        <f t="shared" si="29"/>
        <v>0</v>
      </c>
      <c r="X66" s="253">
        <f t="shared" si="29"/>
        <v>0</v>
      </c>
      <c r="Y66" s="253">
        <f t="shared" si="29"/>
        <v>0</v>
      </c>
      <c r="Z66" s="253">
        <f t="shared" si="29"/>
        <v>0</v>
      </c>
      <c r="AA66" s="253">
        <f t="shared" si="29"/>
        <v>0</v>
      </c>
      <c r="AB66" s="253">
        <f t="shared" si="29"/>
        <v>0</v>
      </c>
      <c r="AC66" s="253">
        <f t="shared" si="29"/>
        <v>0</v>
      </c>
      <c r="AD66" s="253">
        <f t="shared" si="29"/>
        <v>0</v>
      </c>
      <c r="AE66" s="253">
        <f t="shared" si="29"/>
        <v>0</v>
      </c>
      <c r="AF66" s="253">
        <f t="shared" si="29"/>
        <v>0</v>
      </c>
      <c r="AG66" s="253">
        <f t="shared" si="29"/>
        <v>0</v>
      </c>
      <c r="AH66" s="253">
        <f t="shared" si="29"/>
        <v>0</v>
      </c>
      <c r="AI66" s="253">
        <f t="shared" si="29"/>
        <v>0</v>
      </c>
      <c r="AJ66" s="253">
        <f t="shared" si="29"/>
        <v>0</v>
      </c>
      <c r="AK66" s="253">
        <f t="shared" si="29"/>
        <v>0</v>
      </c>
      <c r="AL66" s="253">
        <f t="shared" si="29"/>
        <v>0</v>
      </c>
      <c r="AM66" s="253">
        <f t="shared" si="29"/>
        <v>0</v>
      </c>
      <c r="AN66" s="253">
        <f t="shared" si="29"/>
        <v>0</v>
      </c>
      <c r="AO66" s="253">
        <f t="shared" si="29"/>
        <v>0</v>
      </c>
      <c r="AP66" s="253">
        <f t="shared" si="29"/>
        <v>0</v>
      </c>
      <c r="AQ66" s="253">
        <f t="shared" si="29"/>
        <v>0</v>
      </c>
      <c r="AR66" s="253">
        <f t="shared" si="29"/>
        <v>0</v>
      </c>
      <c r="AS66" s="253">
        <f t="shared" si="29"/>
        <v>0</v>
      </c>
      <c r="AT66" s="253">
        <f t="shared" si="29"/>
        <v>0</v>
      </c>
      <c r="AU66" s="253">
        <f t="shared" si="29"/>
        <v>0</v>
      </c>
      <c r="AV66" s="253">
        <f t="shared" si="29"/>
        <v>0</v>
      </c>
      <c r="AW66" s="253">
        <f t="shared" si="29"/>
        <v>0</v>
      </c>
      <c r="AX66" s="253">
        <f t="shared" si="29"/>
        <v>0</v>
      </c>
      <c r="AY66" s="253">
        <f t="shared" si="29"/>
        <v>0</v>
      </c>
      <c r="AZ66" s="253">
        <f t="shared" si="29"/>
        <v>0</v>
      </c>
      <c r="BA66" s="253">
        <f t="shared" si="29"/>
        <v>0</v>
      </c>
      <c r="BB66" s="253">
        <f t="shared" si="29"/>
        <v>0</v>
      </c>
      <c r="BC66" s="253">
        <f t="shared" si="29"/>
        <v>0</v>
      </c>
      <c r="BD66" s="253">
        <f t="shared" si="29"/>
        <v>0</v>
      </c>
      <c r="BE66" s="253">
        <f t="shared" si="29"/>
        <v>0</v>
      </c>
      <c r="BF66" s="253">
        <f t="shared" si="29"/>
        <v>0</v>
      </c>
      <c r="BG66" s="253">
        <f t="shared" si="29"/>
        <v>0</v>
      </c>
      <c r="BH66" s="253">
        <f t="shared" si="29"/>
        <v>0</v>
      </c>
      <c r="BI66" s="253">
        <f t="shared" si="29"/>
        <v>0</v>
      </c>
      <c r="BJ66" s="253">
        <f t="shared" si="29"/>
        <v>0</v>
      </c>
      <c r="BK66" s="253">
        <f t="shared" si="29"/>
        <v>0</v>
      </c>
      <c r="BL66" s="253">
        <f t="shared" si="29"/>
        <v>0</v>
      </c>
      <c r="BM66" s="253">
        <f t="shared" si="29"/>
        <v>0</v>
      </c>
      <c r="BN66" s="253">
        <f t="shared" si="29"/>
        <v>0</v>
      </c>
      <c r="BO66" s="253">
        <f t="shared" si="29"/>
        <v>0</v>
      </c>
      <c r="BP66" s="253">
        <f t="shared" si="29"/>
        <v>0</v>
      </c>
      <c r="BQ66" s="253">
        <f t="shared" si="29"/>
        <v>0</v>
      </c>
      <c r="BR66" s="253">
        <f t="shared" si="29"/>
        <v>0</v>
      </c>
      <c r="BS66" s="253">
        <f t="shared" si="29"/>
        <v>0</v>
      </c>
      <c r="BT66" s="253">
        <f t="shared" si="23"/>
        <v>0</v>
      </c>
      <c r="BU66" s="253">
        <f t="shared" si="23"/>
        <v>0</v>
      </c>
      <c r="BV66" s="253">
        <f t="shared" si="23"/>
        <v>0</v>
      </c>
      <c r="BW66" s="253">
        <f t="shared" si="23"/>
        <v>0</v>
      </c>
      <c r="BX66" s="253">
        <f t="shared" si="23"/>
        <v>0</v>
      </c>
      <c r="BY66" s="253">
        <f t="shared" si="23"/>
        <v>0</v>
      </c>
      <c r="BZ66" s="253">
        <f t="shared" si="23"/>
        <v>0</v>
      </c>
      <c r="CA66" s="253">
        <f t="shared" si="23"/>
        <v>0</v>
      </c>
      <c r="CB66" s="253">
        <f t="shared" si="23"/>
        <v>0</v>
      </c>
      <c r="CC66" s="253">
        <f t="shared" si="23"/>
        <v>0</v>
      </c>
      <c r="CD66" s="253">
        <f t="shared" si="23"/>
        <v>0</v>
      </c>
      <c r="CE66" s="253">
        <f t="shared" si="23"/>
        <v>0</v>
      </c>
      <c r="CF66" s="253">
        <f t="shared" si="23"/>
        <v>0</v>
      </c>
      <c r="CG66" s="253">
        <f t="shared" si="23"/>
        <v>0</v>
      </c>
      <c r="CH66" s="253">
        <f t="shared" si="23"/>
        <v>0</v>
      </c>
      <c r="CI66" s="253">
        <f t="shared" si="23"/>
        <v>0</v>
      </c>
      <c r="CJ66" s="253">
        <f t="shared" si="23"/>
        <v>0</v>
      </c>
      <c r="CK66" s="253">
        <f t="shared" si="23"/>
        <v>0</v>
      </c>
      <c r="CL66" s="253">
        <f t="shared" si="23"/>
        <v>0</v>
      </c>
      <c r="CM66" s="253">
        <f t="shared" si="23"/>
        <v>0</v>
      </c>
      <c r="CN66" s="253">
        <f t="shared" si="23"/>
        <v>0</v>
      </c>
      <c r="CO66" s="253">
        <f t="shared" si="23"/>
        <v>0</v>
      </c>
      <c r="CP66" s="253">
        <f t="shared" si="23"/>
        <v>0</v>
      </c>
      <c r="CQ66" s="253">
        <f t="shared" si="23"/>
        <v>0</v>
      </c>
      <c r="CR66" s="253">
        <f t="shared" si="23"/>
        <v>0</v>
      </c>
      <c r="CS66" s="253">
        <f t="shared" si="23"/>
        <v>0</v>
      </c>
      <c r="CT66" s="253">
        <f t="shared" si="23"/>
        <v>0</v>
      </c>
      <c r="CU66" s="253">
        <f t="shared" si="23"/>
        <v>0</v>
      </c>
      <c r="CV66" s="253">
        <f t="shared" si="23"/>
        <v>0</v>
      </c>
      <c r="CW66" s="253">
        <f t="shared" si="23"/>
        <v>0</v>
      </c>
      <c r="CX66" s="253">
        <f t="shared" si="23"/>
        <v>0</v>
      </c>
      <c r="CY66" s="253">
        <f t="shared" ref="CY66" si="30">+$E66*CY34</f>
        <v>0</v>
      </c>
      <c r="CZ66" s="253">
        <f t="shared" si="27"/>
        <v>0</v>
      </c>
      <c r="DA66" s="253">
        <f t="shared" si="27"/>
        <v>0</v>
      </c>
      <c r="DB66" s="253">
        <f t="shared" si="27"/>
        <v>0</v>
      </c>
      <c r="DC66" s="253">
        <f t="shared" si="27"/>
        <v>0</v>
      </c>
      <c r="DD66" s="253">
        <f t="shared" si="27"/>
        <v>0</v>
      </c>
      <c r="DE66" s="253">
        <f t="shared" si="27"/>
        <v>0</v>
      </c>
      <c r="DF66" s="253">
        <f t="shared" si="27"/>
        <v>0</v>
      </c>
      <c r="DG66" s="253">
        <f t="shared" si="27"/>
        <v>0</v>
      </c>
      <c r="DH66" s="253">
        <f t="shared" si="27"/>
        <v>0</v>
      </c>
      <c r="DI66" s="253">
        <f t="shared" si="27"/>
        <v>0</v>
      </c>
      <c r="DJ66" s="253">
        <f t="shared" si="27"/>
        <v>0</v>
      </c>
      <c r="DK66" s="253">
        <f t="shared" si="27"/>
        <v>0</v>
      </c>
      <c r="DL66" s="253">
        <f t="shared" si="27"/>
        <v>0</v>
      </c>
      <c r="DM66" s="253">
        <f t="shared" si="27"/>
        <v>0</v>
      </c>
      <c r="DN66" s="253">
        <f t="shared" si="27"/>
        <v>0</v>
      </c>
      <c r="DO66" s="253">
        <f t="shared" si="27"/>
        <v>0</v>
      </c>
      <c r="DP66" s="253">
        <f t="shared" si="27"/>
        <v>0</v>
      </c>
      <c r="DQ66" s="253">
        <f t="shared" si="27"/>
        <v>0</v>
      </c>
      <c r="DR66" s="253">
        <f t="shared" si="27"/>
        <v>0</v>
      </c>
      <c r="DS66" s="253">
        <f t="shared" si="27"/>
        <v>0</v>
      </c>
      <c r="DT66" s="253">
        <f t="shared" si="27"/>
        <v>0</v>
      </c>
      <c r="DU66" s="253">
        <f t="shared" si="27"/>
        <v>0</v>
      </c>
      <c r="DV66" s="253">
        <f t="shared" si="27"/>
        <v>0</v>
      </c>
      <c r="DW66" s="253">
        <f t="shared" si="27"/>
        <v>0</v>
      </c>
    </row>
    <row r="67" spans="3:127" ht="15.6" thickTop="1" thickBot="1">
      <c r="C67" s="316" t="str">
        <f t="shared" si="2"/>
        <v>Costo Variabile 30</v>
      </c>
      <c r="E67" s="294">
        <f t="shared" si="3"/>
        <v>0.22</v>
      </c>
      <c r="H67" s="253">
        <f t="shared" si="29"/>
        <v>0</v>
      </c>
      <c r="I67" s="253">
        <f t="shared" si="29"/>
        <v>0</v>
      </c>
      <c r="J67" s="253">
        <f t="shared" si="29"/>
        <v>0</v>
      </c>
      <c r="K67" s="253">
        <f t="shared" si="29"/>
        <v>0</v>
      </c>
      <c r="L67" s="253">
        <f t="shared" si="29"/>
        <v>0</v>
      </c>
      <c r="M67" s="253">
        <f t="shared" si="29"/>
        <v>0</v>
      </c>
      <c r="N67" s="253">
        <f t="shared" si="29"/>
        <v>0</v>
      </c>
      <c r="O67" s="253">
        <f t="shared" si="29"/>
        <v>0</v>
      </c>
      <c r="P67" s="253">
        <f t="shared" si="29"/>
        <v>0</v>
      </c>
      <c r="Q67" s="253">
        <f t="shared" si="29"/>
        <v>0</v>
      </c>
      <c r="R67" s="253">
        <f t="shared" si="29"/>
        <v>0</v>
      </c>
      <c r="S67" s="253">
        <f t="shared" si="29"/>
        <v>0</v>
      </c>
      <c r="T67" s="253">
        <f t="shared" si="29"/>
        <v>0</v>
      </c>
      <c r="U67" s="253">
        <f t="shared" si="29"/>
        <v>0</v>
      </c>
      <c r="V67" s="253">
        <f t="shared" si="29"/>
        <v>0</v>
      </c>
      <c r="W67" s="253">
        <f t="shared" si="29"/>
        <v>0</v>
      </c>
      <c r="X67" s="253">
        <f t="shared" si="29"/>
        <v>0</v>
      </c>
      <c r="Y67" s="253">
        <f t="shared" si="29"/>
        <v>0</v>
      </c>
      <c r="Z67" s="253">
        <f t="shared" si="29"/>
        <v>0</v>
      </c>
      <c r="AA67" s="253">
        <f t="shared" si="29"/>
        <v>0</v>
      </c>
      <c r="AB67" s="253">
        <f t="shared" si="29"/>
        <v>0</v>
      </c>
      <c r="AC67" s="253">
        <f t="shared" si="29"/>
        <v>0</v>
      </c>
      <c r="AD67" s="253">
        <f t="shared" si="29"/>
        <v>0</v>
      </c>
      <c r="AE67" s="253">
        <f t="shared" si="29"/>
        <v>0</v>
      </c>
      <c r="AF67" s="253">
        <f t="shared" si="29"/>
        <v>0</v>
      </c>
      <c r="AG67" s="253">
        <f t="shared" si="29"/>
        <v>0</v>
      </c>
      <c r="AH67" s="253">
        <f t="shared" si="29"/>
        <v>0</v>
      </c>
      <c r="AI67" s="253">
        <f t="shared" si="29"/>
        <v>0</v>
      </c>
      <c r="AJ67" s="253">
        <f t="shared" si="29"/>
        <v>0</v>
      </c>
      <c r="AK67" s="253">
        <f t="shared" si="29"/>
        <v>0</v>
      </c>
      <c r="AL67" s="253">
        <f t="shared" si="29"/>
        <v>0</v>
      </c>
      <c r="AM67" s="253">
        <f t="shared" si="29"/>
        <v>0</v>
      </c>
      <c r="AN67" s="253">
        <f t="shared" si="29"/>
        <v>0</v>
      </c>
      <c r="AO67" s="253">
        <f t="shared" si="29"/>
        <v>0</v>
      </c>
      <c r="AP67" s="253">
        <f t="shared" si="29"/>
        <v>0</v>
      </c>
      <c r="AQ67" s="253">
        <f t="shared" si="29"/>
        <v>0</v>
      </c>
      <c r="AR67" s="253">
        <f t="shared" si="29"/>
        <v>0</v>
      </c>
      <c r="AS67" s="253">
        <f t="shared" si="29"/>
        <v>0</v>
      </c>
      <c r="AT67" s="253">
        <f t="shared" si="29"/>
        <v>0</v>
      </c>
      <c r="AU67" s="253">
        <f t="shared" si="29"/>
        <v>0</v>
      </c>
      <c r="AV67" s="253">
        <f t="shared" si="29"/>
        <v>0</v>
      </c>
      <c r="AW67" s="253">
        <f t="shared" si="29"/>
        <v>0</v>
      </c>
      <c r="AX67" s="253">
        <f t="shared" si="29"/>
        <v>0</v>
      </c>
      <c r="AY67" s="253">
        <f t="shared" si="29"/>
        <v>0</v>
      </c>
      <c r="AZ67" s="253">
        <f t="shared" si="29"/>
        <v>0</v>
      </c>
      <c r="BA67" s="253">
        <f t="shared" si="29"/>
        <v>0</v>
      </c>
      <c r="BB67" s="253">
        <f t="shared" si="29"/>
        <v>0</v>
      </c>
      <c r="BC67" s="253">
        <f t="shared" si="29"/>
        <v>0</v>
      </c>
      <c r="BD67" s="253">
        <f t="shared" si="29"/>
        <v>0</v>
      </c>
      <c r="BE67" s="253">
        <f t="shared" si="29"/>
        <v>0</v>
      </c>
      <c r="BF67" s="253">
        <f t="shared" si="29"/>
        <v>0</v>
      </c>
      <c r="BG67" s="253">
        <f t="shared" si="29"/>
        <v>0</v>
      </c>
      <c r="BH67" s="253">
        <f t="shared" si="29"/>
        <v>0</v>
      </c>
      <c r="BI67" s="253">
        <f t="shared" si="29"/>
        <v>0</v>
      </c>
      <c r="BJ67" s="253">
        <f t="shared" si="29"/>
        <v>0</v>
      </c>
      <c r="BK67" s="253">
        <f t="shared" si="29"/>
        <v>0</v>
      </c>
      <c r="BL67" s="253">
        <f t="shared" si="29"/>
        <v>0</v>
      </c>
      <c r="BM67" s="253">
        <f t="shared" si="29"/>
        <v>0</v>
      </c>
      <c r="BN67" s="253">
        <f t="shared" si="29"/>
        <v>0</v>
      </c>
      <c r="BO67" s="253">
        <f t="shared" si="29"/>
        <v>0</v>
      </c>
      <c r="BP67" s="253">
        <f t="shared" si="29"/>
        <v>0</v>
      </c>
      <c r="BQ67" s="253">
        <f t="shared" si="29"/>
        <v>0</v>
      </c>
      <c r="BR67" s="253">
        <f t="shared" si="29"/>
        <v>0</v>
      </c>
      <c r="BS67" s="253">
        <f t="shared" si="29"/>
        <v>0</v>
      </c>
      <c r="BT67" s="253">
        <f t="shared" ref="BT67:CY67" si="31">+$E67*BT35</f>
        <v>0</v>
      </c>
      <c r="BU67" s="253">
        <f t="shared" si="31"/>
        <v>0</v>
      </c>
      <c r="BV67" s="253">
        <f t="shared" si="31"/>
        <v>0</v>
      </c>
      <c r="BW67" s="253">
        <f t="shared" si="31"/>
        <v>0</v>
      </c>
      <c r="BX67" s="253">
        <f t="shared" si="31"/>
        <v>0</v>
      </c>
      <c r="BY67" s="253">
        <f t="shared" si="31"/>
        <v>0</v>
      </c>
      <c r="BZ67" s="253">
        <f t="shared" si="31"/>
        <v>0</v>
      </c>
      <c r="CA67" s="253">
        <f t="shared" si="31"/>
        <v>0</v>
      </c>
      <c r="CB67" s="253">
        <f t="shared" si="31"/>
        <v>0</v>
      </c>
      <c r="CC67" s="253">
        <f t="shared" si="31"/>
        <v>0</v>
      </c>
      <c r="CD67" s="253">
        <f t="shared" si="31"/>
        <v>0</v>
      </c>
      <c r="CE67" s="253">
        <f t="shared" si="31"/>
        <v>0</v>
      </c>
      <c r="CF67" s="253">
        <f t="shared" si="31"/>
        <v>0</v>
      </c>
      <c r="CG67" s="253">
        <f t="shared" si="31"/>
        <v>0</v>
      </c>
      <c r="CH67" s="253">
        <f t="shared" si="31"/>
        <v>0</v>
      </c>
      <c r="CI67" s="253">
        <f t="shared" si="31"/>
        <v>0</v>
      </c>
      <c r="CJ67" s="253">
        <f t="shared" si="31"/>
        <v>0</v>
      </c>
      <c r="CK67" s="253">
        <f t="shared" si="31"/>
        <v>0</v>
      </c>
      <c r="CL67" s="253">
        <f t="shared" si="31"/>
        <v>0</v>
      </c>
      <c r="CM67" s="253">
        <f t="shared" si="31"/>
        <v>0</v>
      </c>
      <c r="CN67" s="253">
        <f t="shared" si="31"/>
        <v>0</v>
      </c>
      <c r="CO67" s="253">
        <f t="shared" si="31"/>
        <v>0</v>
      </c>
      <c r="CP67" s="253">
        <f t="shared" si="31"/>
        <v>0</v>
      </c>
      <c r="CQ67" s="253">
        <f t="shared" si="31"/>
        <v>0</v>
      </c>
      <c r="CR67" s="253">
        <f t="shared" si="31"/>
        <v>0</v>
      </c>
      <c r="CS67" s="253">
        <f t="shared" si="31"/>
        <v>0</v>
      </c>
      <c r="CT67" s="253">
        <f t="shared" si="31"/>
        <v>0</v>
      </c>
      <c r="CU67" s="253">
        <f t="shared" si="31"/>
        <v>0</v>
      </c>
      <c r="CV67" s="253">
        <f t="shared" si="31"/>
        <v>0</v>
      </c>
      <c r="CW67" s="253">
        <f t="shared" si="31"/>
        <v>0</v>
      </c>
      <c r="CX67" s="253">
        <f t="shared" si="31"/>
        <v>0</v>
      </c>
      <c r="CY67" s="253">
        <f t="shared" si="31"/>
        <v>0</v>
      </c>
      <c r="CZ67" s="253">
        <f t="shared" si="27"/>
        <v>0</v>
      </c>
      <c r="DA67" s="253">
        <f t="shared" si="27"/>
        <v>0</v>
      </c>
      <c r="DB67" s="253">
        <f t="shared" si="27"/>
        <v>0</v>
      </c>
      <c r="DC67" s="253">
        <f t="shared" si="27"/>
        <v>0</v>
      </c>
      <c r="DD67" s="253">
        <f t="shared" si="27"/>
        <v>0</v>
      </c>
      <c r="DE67" s="253">
        <f t="shared" si="27"/>
        <v>0</v>
      </c>
      <c r="DF67" s="253">
        <f t="shared" si="27"/>
        <v>0</v>
      </c>
      <c r="DG67" s="253">
        <f t="shared" si="27"/>
        <v>0</v>
      </c>
      <c r="DH67" s="253">
        <f t="shared" si="27"/>
        <v>0</v>
      </c>
      <c r="DI67" s="253">
        <f t="shared" si="27"/>
        <v>0</v>
      </c>
      <c r="DJ67" s="253">
        <f t="shared" si="27"/>
        <v>0</v>
      </c>
      <c r="DK67" s="253">
        <f t="shared" si="27"/>
        <v>0</v>
      </c>
      <c r="DL67" s="253">
        <f t="shared" si="27"/>
        <v>0</v>
      </c>
      <c r="DM67" s="253">
        <f t="shared" si="27"/>
        <v>0</v>
      </c>
      <c r="DN67" s="253">
        <f t="shared" si="27"/>
        <v>0</v>
      </c>
      <c r="DO67" s="253">
        <f t="shared" si="27"/>
        <v>0</v>
      </c>
      <c r="DP67" s="253">
        <f t="shared" si="27"/>
        <v>0</v>
      </c>
      <c r="DQ67" s="253">
        <f t="shared" si="27"/>
        <v>0</v>
      </c>
      <c r="DR67" s="253">
        <f t="shared" si="27"/>
        <v>0</v>
      </c>
      <c r="DS67" s="253">
        <f t="shared" si="27"/>
        <v>0</v>
      </c>
      <c r="DT67" s="253">
        <f t="shared" si="27"/>
        <v>0</v>
      </c>
      <c r="DU67" s="253">
        <f t="shared" si="27"/>
        <v>0</v>
      </c>
      <c r="DV67" s="253">
        <f t="shared" si="27"/>
        <v>0</v>
      </c>
      <c r="DW67" s="253">
        <f t="shared" si="27"/>
        <v>0</v>
      </c>
    </row>
    <row r="68" spans="3:127" ht="15" thickTop="1">
      <c r="G68" s="14" t="s">
        <v>613</v>
      </c>
      <c r="H68" s="333">
        <f>SUM(H38:H67)</f>
        <v>19360</v>
      </c>
      <c r="I68" s="333">
        <f t="shared" ref="I68:BT68" si="32">SUM(I38:I67)</f>
        <v>19360</v>
      </c>
      <c r="J68" s="333">
        <f t="shared" si="32"/>
        <v>19360</v>
      </c>
      <c r="K68" s="333">
        <f t="shared" si="32"/>
        <v>19360</v>
      </c>
      <c r="L68" s="333">
        <f t="shared" si="32"/>
        <v>19360</v>
      </c>
      <c r="M68" s="333">
        <f t="shared" si="32"/>
        <v>19360</v>
      </c>
      <c r="N68" s="333">
        <f t="shared" si="32"/>
        <v>19360</v>
      </c>
      <c r="O68" s="333">
        <f t="shared" si="32"/>
        <v>19360</v>
      </c>
      <c r="P68" s="333">
        <f t="shared" si="32"/>
        <v>19360</v>
      </c>
      <c r="Q68" s="333">
        <f t="shared" si="32"/>
        <v>19360</v>
      </c>
      <c r="R68" s="333">
        <f t="shared" si="32"/>
        <v>19360</v>
      </c>
      <c r="S68" s="333">
        <f t="shared" si="32"/>
        <v>19360</v>
      </c>
      <c r="T68" s="333">
        <f t="shared" si="32"/>
        <v>19360</v>
      </c>
      <c r="U68" s="333">
        <f t="shared" si="32"/>
        <v>19360</v>
      </c>
      <c r="V68" s="333">
        <f t="shared" si="32"/>
        <v>19360</v>
      </c>
      <c r="W68" s="333">
        <f t="shared" si="32"/>
        <v>19360</v>
      </c>
      <c r="X68" s="333">
        <f t="shared" si="32"/>
        <v>19360</v>
      </c>
      <c r="Y68" s="333">
        <f t="shared" si="32"/>
        <v>19360</v>
      </c>
      <c r="Z68" s="333">
        <f t="shared" si="32"/>
        <v>19360</v>
      </c>
      <c r="AA68" s="333">
        <f t="shared" si="32"/>
        <v>19360</v>
      </c>
      <c r="AB68" s="333">
        <f t="shared" si="32"/>
        <v>19360</v>
      </c>
      <c r="AC68" s="333">
        <f t="shared" si="32"/>
        <v>19360</v>
      </c>
      <c r="AD68" s="333">
        <f t="shared" si="32"/>
        <v>19360</v>
      </c>
      <c r="AE68" s="333">
        <f t="shared" si="32"/>
        <v>19360</v>
      </c>
      <c r="AF68" s="333">
        <f t="shared" si="32"/>
        <v>6655</v>
      </c>
      <c r="AG68" s="333">
        <f t="shared" si="32"/>
        <v>6655</v>
      </c>
      <c r="AH68" s="333">
        <f t="shared" si="32"/>
        <v>6655</v>
      </c>
      <c r="AI68" s="333">
        <f t="shared" si="32"/>
        <v>6655</v>
      </c>
      <c r="AJ68" s="333">
        <f t="shared" si="32"/>
        <v>6655</v>
      </c>
      <c r="AK68" s="333">
        <f t="shared" si="32"/>
        <v>6655</v>
      </c>
      <c r="AL68" s="333">
        <f t="shared" si="32"/>
        <v>6655</v>
      </c>
      <c r="AM68" s="333">
        <f t="shared" si="32"/>
        <v>6655</v>
      </c>
      <c r="AN68" s="333">
        <f t="shared" si="32"/>
        <v>6655</v>
      </c>
      <c r="AO68" s="333">
        <f t="shared" si="32"/>
        <v>6655</v>
      </c>
      <c r="AP68" s="333">
        <f t="shared" si="32"/>
        <v>6655</v>
      </c>
      <c r="AQ68" s="333">
        <f t="shared" si="32"/>
        <v>6655</v>
      </c>
      <c r="AR68" s="333">
        <f t="shared" si="32"/>
        <v>19360</v>
      </c>
      <c r="AS68" s="333">
        <f t="shared" si="32"/>
        <v>19360</v>
      </c>
      <c r="AT68" s="333">
        <f t="shared" si="32"/>
        <v>19360</v>
      </c>
      <c r="AU68" s="333">
        <f t="shared" si="32"/>
        <v>19360</v>
      </c>
      <c r="AV68" s="333">
        <f t="shared" si="32"/>
        <v>19360</v>
      </c>
      <c r="AW68" s="333">
        <f t="shared" si="32"/>
        <v>19360</v>
      </c>
      <c r="AX68" s="333">
        <f t="shared" si="32"/>
        <v>19360</v>
      </c>
      <c r="AY68" s="333">
        <f t="shared" si="32"/>
        <v>19360</v>
      </c>
      <c r="AZ68" s="333">
        <f t="shared" si="32"/>
        <v>19360</v>
      </c>
      <c r="BA68" s="333">
        <f t="shared" si="32"/>
        <v>19360</v>
      </c>
      <c r="BB68" s="333">
        <f t="shared" si="32"/>
        <v>19360</v>
      </c>
      <c r="BC68" s="333">
        <f t="shared" si="32"/>
        <v>19360</v>
      </c>
      <c r="BD68" s="333">
        <f t="shared" si="32"/>
        <v>19360</v>
      </c>
      <c r="BE68" s="333">
        <f t="shared" si="32"/>
        <v>19360</v>
      </c>
      <c r="BF68" s="333">
        <f t="shared" si="32"/>
        <v>19360</v>
      </c>
      <c r="BG68" s="333">
        <f t="shared" si="32"/>
        <v>19360</v>
      </c>
      <c r="BH68" s="333">
        <f t="shared" si="32"/>
        <v>19360</v>
      </c>
      <c r="BI68" s="333">
        <f t="shared" si="32"/>
        <v>19360</v>
      </c>
      <c r="BJ68" s="333">
        <f t="shared" si="32"/>
        <v>19360</v>
      </c>
      <c r="BK68" s="333">
        <f t="shared" si="32"/>
        <v>19360</v>
      </c>
      <c r="BL68" s="333">
        <f t="shared" si="32"/>
        <v>19360</v>
      </c>
      <c r="BM68" s="333">
        <f t="shared" si="32"/>
        <v>19360</v>
      </c>
      <c r="BN68" s="333">
        <f t="shared" si="32"/>
        <v>19360</v>
      </c>
      <c r="BO68" s="333">
        <f t="shared" si="32"/>
        <v>19360</v>
      </c>
      <c r="BP68" s="333">
        <f t="shared" si="32"/>
        <v>19360</v>
      </c>
      <c r="BQ68" s="333">
        <f t="shared" si="32"/>
        <v>19360</v>
      </c>
      <c r="BR68" s="333">
        <f t="shared" si="32"/>
        <v>19360</v>
      </c>
      <c r="BS68" s="333">
        <f t="shared" si="32"/>
        <v>19360</v>
      </c>
      <c r="BT68" s="333">
        <f t="shared" si="32"/>
        <v>19360</v>
      </c>
      <c r="BU68" s="333">
        <f t="shared" ref="BU68:DW68" si="33">SUM(BU38:BU67)</f>
        <v>19360</v>
      </c>
      <c r="BV68" s="333">
        <f t="shared" si="33"/>
        <v>19360</v>
      </c>
      <c r="BW68" s="333">
        <f t="shared" si="33"/>
        <v>19360</v>
      </c>
      <c r="BX68" s="333">
        <f t="shared" si="33"/>
        <v>19360</v>
      </c>
      <c r="BY68" s="333">
        <f t="shared" si="33"/>
        <v>19360</v>
      </c>
      <c r="BZ68" s="333">
        <f t="shared" si="33"/>
        <v>19360</v>
      </c>
      <c r="CA68" s="333">
        <f t="shared" si="33"/>
        <v>19360</v>
      </c>
      <c r="CB68" s="333">
        <f t="shared" si="33"/>
        <v>19360</v>
      </c>
      <c r="CC68" s="333">
        <f t="shared" si="33"/>
        <v>19360</v>
      </c>
      <c r="CD68" s="333">
        <f t="shared" si="33"/>
        <v>19360</v>
      </c>
      <c r="CE68" s="333">
        <f t="shared" si="33"/>
        <v>19360</v>
      </c>
      <c r="CF68" s="333">
        <f t="shared" si="33"/>
        <v>19360</v>
      </c>
      <c r="CG68" s="333">
        <f t="shared" si="33"/>
        <v>19360</v>
      </c>
      <c r="CH68" s="333">
        <f t="shared" si="33"/>
        <v>19360</v>
      </c>
      <c r="CI68" s="333">
        <f t="shared" si="33"/>
        <v>19360</v>
      </c>
      <c r="CJ68" s="333">
        <f t="shared" si="33"/>
        <v>19360</v>
      </c>
      <c r="CK68" s="333">
        <f t="shared" si="33"/>
        <v>19360</v>
      </c>
      <c r="CL68" s="333">
        <f t="shared" si="33"/>
        <v>19360</v>
      </c>
      <c r="CM68" s="333">
        <f t="shared" si="33"/>
        <v>19360</v>
      </c>
      <c r="CN68" s="333">
        <f t="shared" si="33"/>
        <v>19360</v>
      </c>
      <c r="CO68" s="333">
        <f t="shared" si="33"/>
        <v>19360</v>
      </c>
      <c r="CP68" s="333">
        <f t="shared" si="33"/>
        <v>19360</v>
      </c>
      <c r="CQ68" s="333">
        <f t="shared" si="33"/>
        <v>19360</v>
      </c>
      <c r="CR68" s="333">
        <f t="shared" si="33"/>
        <v>19360</v>
      </c>
      <c r="CS68" s="333">
        <f t="shared" si="33"/>
        <v>19360</v>
      </c>
      <c r="CT68" s="333">
        <f t="shared" si="33"/>
        <v>19360</v>
      </c>
      <c r="CU68" s="333">
        <f t="shared" si="33"/>
        <v>19360</v>
      </c>
      <c r="CV68" s="333">
        <f t="shared" si="33"/>
        <v>19360</v>
      </c>
      <c r="CW68" s="333">
        <f t="shared" si="33"/>
        <v>19360</v>
      </c>
      <c r="CX68" s="333">
        <f t="shared" si="33"/>
        <v>19360</v>
      </c>
      <c r="CY68" s="333">
        <f t="shared" si="33"/>
        <v>19360</v>
      </c>
      <c r="CZ68" s="333">
        <f t="shared" si="33"/>
        <v>19360</v>
      </c>
      <c r="DA68" s="333">
        <f t="shared" si="33"/>
        <v>19360</v>
      </c>
      <c r="DB68" s="333">
        <f t="shared" si="33"/>
        <v>19360</v>
      </c>
      <c r="DC68" s="333">
        <f t="shared" si="33"/>
        <v>19360</v>
      </c>
      <c r="DD68" s="333">
        <f t="shared" si="33"/>
        <v>19360</v>
      </c>
      <c r="DE68" s="333">
        <f t="shared" si="33"/>
        <v>19360</v>
      </c>
      <c r="DF68" s="333">
        <f t="shared" si="33"/>
        <v>19360</v>
      </c>
      <c r="DG68" s="333">
        <f t="shared" si="33"/>
        <v>19360</v>
      </c>
      <c r="DH68" s="333">
        <f t="shared" si="33"/>
        <v>19360</v>
      </c>
      <c r="DI68" s="333">
        <f t="shared" si="33"/>
        <v>19360</v>
      </c>
      <c r="DJ68" s="333">
        <f t="shared" si="33"/>
        <v>19360</v>
      </c>
      <c r="DK68" s="333">
        <f t="shared" si="33"/>
        <v>19360</v>
      </c>
      <c r="DL68" s="333">
        <f t="shared" si="33"/>
        <v>19360</v>
      </c>
      <c r="DM68" s="333">
        <f t="shared" si="33"/>
        <v>19360</v>
      </c>
      <c r="DN68" s="333">
        <f t="shared" si="33"/>
        <v>19360</v>
      </c>
      <c r="DO68" s="333">
        <f t="shared" si="33"/>
        <v>19360</v>
      </c>
      <c r="DP68" s="333">
        <f t="shared" si="33"/>
        <v>19360</v>
      </c>
      <c r="DQ68" s="333">
        <f t="shared" si="33"/>
        <v>19360</v>
      </c>
      <c r="DR68" s="333">
        <f t="shared" si="33"/>
        <v>19360</v>
      </c>
      <c r="DS68" s="333">
        <f t="shared" si="33"/>
        <v>19360</v>
      </c>
      <c r="DT68" s="333">
        <f t="shared" si="33"/>
        <v>19360</v>
      </c>
      <c r="DU68" s="333">
        <f t="shared" si="33"/>
        <v>19360</v>
      </c>
      <c r="DV68" s="333">
        <f t="shared" si="33"/>
        <v>19360</v>
      </c>
      <c r="DW68" s="333">
        <f t="shared" si="33"/>
        <v>19360</v>
      </c>
    </row>
    <row r="69" spans="3:127" ht="18.600000000000001" thickBot="1">
      <c r="C69" s="21" t="s">
        <v>624</v>
      </c>
    </row>
    <row r="70" spans="3:127" ht="15.6" thickTop="1" thickBot="1">
      <c r="C70" s="316" t="str">
        <f t="shared" ref="C70:C99" si="34">+C38</f>
        <v>Costo Variabile 1</v>
      </c>
      <c r="F70" s="335">
        <f t="shared" ref="F70:F99" si="35">+F6</f>
        <v>0</v>
      </c>
      <c r="H70" s="253">
        <f t="shared" ref="H70:H99" si="36">+IF($F70=0,H6+H38,0)</f>
        <v>19520</v>
      </c>
      <c r="I70" s="253">
        <f t="shared" ref="I70:I99" si="37">+IF($F70=0,I6+I38,IF($F70=30,H6+H38,0))</f>
        <v>19520</v>
      </c>
      <c r="J70" s="253">
        <f t="shared" ref="J70:J99" si="38">+IF($F70=0,J6+J38,IF($F70=30,I6+I38,IF($F70=60,H6+H38,0)))</f>
        <v>19520</v>
      </c>
      <c r="K70" s="253">
        <f t="shared" ref="K70:BV73" si="39">+IF($F70=0,K6+K38,IF($F70=30,J6+J38,IF($F70=60,I6+I38,H6+H38)))</f>
        <v>19520</v>
      </c>
      <c r="L70" s="253">
        <f t="shared" si="39"/>
        <v>19520</v>
      </c>
      <c r="M70" s="253">
        <f t="shared" si="39"/>
        <v>19520</v>
      </c>
      <c r="N70" s="253">
        <f t="shared" si="39"/>
        <v>19520</v>
      </c>
      <c r="O70" s="253">
        <f t="shared" si="39"/>
        <v>19520</v>
      </c>
      <c r="P70" s="253">
        <f t="shared" si="39"/>
        <v>19520</v>
      </c>
      <c r="Q70" s="253">
        <f t="shared" si="39"/>
        <v>19520</v>
      </c>
      <c r="R70" s="253">
        <f t="shared" si="39"/>
        <v>19520</v>
      </c>
      <c r="S70" s="253">
        <f t="shared" si="39"/>
        <v>19520</v>
      </c>
      <c r="T70" s="253">
        <f t="shared" si="39"/>
        <v>19520</v>
      </c>
      <c r="U70" s="253">
        <f t="shared" si="39"/>
        <v>19520</v>
      </c>
      <c r="V70" s="253">
        <f t="shared" si="39"/>
        <v>19520</v>
      </c>
      <c r="W70" s="253">
        <f t="shared" si="39"/>
        <v>19520</v>
      </c>
      <c r="X70" s="253">
        <f t="shared" si="39"/>
        <v>19520</v>
      </c>
      <c r="Y70" s="253">
        <f t="shared" si="39"/>
        <v>19520</v>
      </c>
      <c r="Z70" s="253">
        <f t="shared" si="39"/>
        <v>19520</v>
      </c>
      <c r="AA70" s="253">
        <f t="shared" si="39"/>
        <v>19520</v>
      </c>
      <c r="AB70" s="253">
        <f t="shared" si="39"/>
        <v>19520</v>
      </c>
      <c r="AC70" s="253">
        <f t="shared" si="39"/>
        <v>19520</v>
      </c>
      <c r="AD70" s="253">
        <f t="shared" si="39"/>
        <v>19520</v>
      </c>
      <c r="AE70" s="253">
        <f t="shared" si="39"/>
        <v>19520</v>
      </c>
      <c r="AF70" s="253">
        <f t="shared" si="39"/>
        <v>6710</v>
      </c>
      <c r="AG70" s="253">
        <f t="shared" si="39"/>
        <v>6710</v>
      </c>
      <c r="AH70" s="253">
        <f t="shared" si="39"/>
        <v>6710</v>
      </c>
      <c r="AI70" s="253">
        <f t="shared" si="39"/>
        <v>6710</v>
      </c>
      <c r="AJ70" s="253">
        <f t="shared" si="39"/>
        <v>6710</v>
      </c>
      <c r="AK70" s="253">
        <f t="shared" si="39"/>
        <v>6710</v>
      </c>
      <c r="AL70" s="253">
        <f t="shared" si="39"/>
        <v>6710</v>
      </c>
      <c r="AM70" s="253">
        <f t="shared" si="39"/>
        <v>6710</v>
      </c>
      <c r="AN70" s="253">
        <f t="shared" si="39"/>
        <v>6710</v>
      </c>
      <c r="AO70" s="253">
        <f t="shared" si="39"/>
        <v>6710</v>
      </c>
      <c r="AP70" s="253">
        <f t="shared" si="39"/>
        <v>6710</v>
      </c>
      <c r="AQ70" s="253">
        <f t="shared" si="39"/>
        <v>6710</v>
      </c>
      <c r="AR70" s="253">
        <f t="shared" si="39"/>
        <v>19520</v>
      </c>
      <c r="AS70" s="253">
        <f t="shared" si="39"/>
        <v>19520</v>
      </c>
      <c r="AT70" s="253">
        <f t="shared" si="39"/>
        <v>19520</v>
      </c>
      <c r="AU70" s="253">
        <f t="shared" si="39"/>
        <v>19520</v>
      </c>
      <c r="AV70" s="253">
        <f t="shared" si="39"/>
        <v>19520</v>
      </c>
      <c r="AW70" s="253">
        <f t="shared" si="39"/>
        <v>19520</v>
      </c>
      <c r="AX70" s="253">
        <f t="shared" si="39"/>
        <v>19520</v>
      </c>
      <c r="AY70" s="253">
        <f t="shared" si="39"/>
        <v>19520</v>
      </c>
      <c r="AZ70" s="253">
        <f t="shared" si="39"/>
        <v>19520</v>
      </c>
      <c r="BA70" s="253">
        <f t="shared" si="39"/>
        <v>19520</v>
      </c>
      <c r="BB70" s="253">
        <f t="shared" si="39"/>
        <v>19520</v>
      </c>
      <c r="BC70" s="253">
        <f t="shared" si="39"/>
        <v>19520</v>
      </c>
      <c r="BD70" s="253">
        <f t="shared" si="39"/>
        <v>19520</v>
      </c>
      <c r="BE70" s="253">
        <f t="shared" si="39"/>
        <v>19520</v>
      </c>
      <c r="BF70" s="253">
        <f t="shared" si="39"/>
        <v>19520</v>
      </c>
      <c r="BG70" s="253">
        <f t="shared" si="39"/>
        <v>19520</v>
      </c>
      <c r="BH70" s="253">
        <f t="shared" si="39"/>
        <v>19520</v>
      </c>
      <c r="BI70" s="253">
        <f t="shared" si="39"/>
        <v>19520</v>
      </c>
      <c r="BJ70" s="253">
        <f t="shared" si="39"/>
        <v>19520</v>
      </c>
      <c r="BK70" s="253">
        <f t="shared" si="39"/>
        <v>19520</v>
      </c>
      <c r="BL70" s="253">
        <f t="shared" si="39"/>
        <v>19520</v>
      </c>
      <c r="BM70" s="253">
        <f t="shared" si="39"/>
        <v>19520</v>
      </c>
      <c r="BN70" s="253">
        <f t="shared" si="39"/>
        <v>19520</v>
      </c>
      <c r="BO70" s="253">
        <f t="shared" si="39"/>
        <v>19520</v>
      </c>
      <c r="BP70" s="253">
        <f t="shared" si="39"/>
        <v>19520</v>
      </c>
      <c r="BQ70" s="253">
        <f t="shared" si="39"/>
        <v>19520</v>
      </c>
      <c r="BR70" s="253">
        <f t="shared" si="39"/>
        <v>19520</v>
      </c>
      <c r="BS70" s="253">
        <f t="shared" si="39"/>
        <v>19520</v>
      </c>
      <c r="BT70" s="253">
        <f t="shared" si="39"/>
        <v>19520</v>
      </c>
      <c r="BU70" s="253">
        <f t="shared" si="39"/>
        <v>19520</v>
      </c>
      <c r="BV70" s="253">
        <f t="shared" si="39"/>
        <v>19520</v>
      </c>
      <c r="BW70" s="253">
        <f t="shared" ref="BW70:DW74" si="40">+IF($F70=0,BW6+BW38,IF($F70=30,BV6+BV38,IF($F70=60,BU6+BU38,BT6+BT38)))</f>
        <v>19520</v>
      </c>
      <c r="BX70" s="253">
        <f t="shared" si="40"/>
        <v>19520</v>
      </c>
      <c r="BY70" s="253">
        <f t="shared" si="40"/>
        <v>19520</v>
      </c>
      <c r="BZ70" s="253">
        <f t="shared" si="40"/>
        <v>19520</v>
      </c>
      <c r="CA70" s="253">
        <f t="shared" si="40"/>
        <v>19520</v>
      </c>
      <c r="CB70" s="253">
        <f t="shared" si="40"/>
        <v>19520</v>
      </c>
      <c r="CC70" s="253">
        <f t="shared" si="40"/>
        <v>19520</v>
      </c>
      <c r="CD70" s="253">
        <f t="shared" si="40"/>
        <v>19520</v>
      </c>
      <c r="CE70" s="253">
        <f t="shared" si="40"/>
        <v>19520</v>
      </c>
      <c r="CF70" s="253">
        <f t="shared" si="40"/>
        <v>19520</v>
      </c>
      <c r="CG70" s="253">
        <f t="shared" si="40"/>
        <v>19520</v>
      </c>
      <c r="CH70" s="253">
        <f t="shared" si="40"/>
        <v>19520</v>
      </c>
      <c r="CI70" s="253">
        <f t="shared" si="40"/>
        <v>19520</v>
      </c>
      <c r="CJ70" s="253">
        <f t="shared" si="40"/>
        <v>19520</v>
      </c>
      <c r="CK70" s="253">
        <f t="shared" si="40"/>
        <v>19520</v>
      </c>
      <c r="CL70" s="253">
        <f t="shared" si="40"/>
        <v>19520</v>
      </c>
      <c r="CM70" s="253">
        <f t="shared" si="40"/>
        <v>19520</v>
      </c>
      <c r="CN70" s="253">
        <f t="shared" si="40"/>
        <v>19520</v>
      </c>
      <c r="CO70" s="253">
        <f t="shared" si="40"/>
        <v>19520</v>
      </c>
      <c r="CP70" s="253">
        <f t="shared" si="40"/>
        <v>19520</v>
      </c>
      <c r="CQ70" s="253">
        <f t="shared" si="40"/>
        <v>19520</v>
      </c>
      <c r="CR70" s="253">
        <f t="shared" si="40"/>
        <v>19520</v>
      </c>
      <c r="CS70" s="253">
        <f t="shared" si="40"/>
        <v>19520</v>
      </c>
      <c r="CT70" s="253">
        <f t="shared" si="40"/>
        <v>19520</v>
      </c>
      <c r="CU70" s="253">
        <f t="shared" si="40"/>
        <v>19520</v>
      </c>
      <c r="CV70" s="253">
        <f t="shared" si="40"/>
        <v>19520</v>
      </c>
      <c r="CW70" s="253">
        <f t="shared" si="40"/>
        <v>19520</v>
      </c>
      <c r="CX70" s="253">
        <f t="shared" si="40"/>
        <v>19520</v>
      </c>
      <c r="CY70" s="253">
        <f t="shared" si="40"/>
        <v>19520</v>
      </c>
      <c r="CZ70" s="253">
        <f t="shared" si="40"/>
        <v>19520</v>
      </c>
      <c r="DA70" s="253">
        <f t="shared" si="40"/>
        <v>19520</v>
      </c>
      <c r="DB70" s="253">
        <f t="shared" si="40"/>
        <v>19520</v>
      </c>
      <c r="DC70" s="253">
        <f t="shared" si="40"/>
        <v>19520</v>
      </c>
      <c r="DD70" s="253">
        <f t="shared" si="40"/>
        <v>19520</v>
      </c>
      <c r="DE70" s="253">
        <f t="shared" si="40"/>
        <v>19520</v>
      </c>
      <c r="DF70" s="253">
        <f t="shared" si="40"/>
        <v>19520</v>
      </c>
      <c r="DG70" s="253">
        <f t="shared" si="40"/>
        <v>19520</v>
      </c>
      <c r="DH70" s="253">
        <f t="shared" si="40"/>
        <v>19520</v>
      </c>
      <c r="DI70" s="253">
        <f t="shared" si="40"/>
        <v>19520</v>
      </c>
      <c r="DJ70" s="253">
        <f t="shared" si="40"/>
        <v>19520</v>
      </c>
      <c r="DK70" s="253">
        <f t="shared" si="40"/>
        <v>19520</v>
      </c>
      <c r="DL70" s="253">
        <f t="shared" si="40"/>
        <v>19520</v>
      </c>
      <c r="DM70" s="253">
        <f t="shared" si="40"/>
        <v>19520</v>
      </c>
      <c r="DN70" s="253">
        <f t="shared" si="40"/>
        <v>19520</v>
      </c>
      <c r="DO70" s="253">
        <f t="shared" si="40"/>
        <v>19520</v>
      </c>
      <c r="DP70" s="253">
        <f t="shared" si="40"/>
        <v>19520</v>
      </c>
      <c r="DQ70" s="253">
        <f t="shared" si="40"/>
        <v>19520</v>
      </c>
      <c r="DR70" s="253">
        <f t="shared" si="40"/>
        <v>19520</v>
      </c>
      <c r="DS70" s="253">
        <f t="shared" si="40"/>
        <v>19520</v>
      </c>
      <c r="DT70" s="253">
        <f t="shared" si="40"/>
        <v>19520</v>
      </c>
      <c r="DU70" s="253">
        <f t="shared" si="40"/>
        <v>19520</v>
      </c>
      <c r="DV70" s="253">
        <f t="shared" si="40"/>
        <v>19520</v>
      </c>
      <c r="DW70" s="253">
        <f t="shared" si="40"/>
        <v>19520</v>
      </c>
    </row>
    <row r="71" spans="3:127" ht="15.6" thickTop="1" thickBot="1">
      <c r="C71" s="316" t="str">
        <f t="shared" si="34"/>
        <v>Costo Variabile 2</v>
      </c>
      <c r="F71" s="335">
        <f t="shared" si="35"/>
        <v>30</v>
      </c>
      <c r="H71" s="253">
        <f t="shared" si="36"/>
        <v>0</v>
      </c>
      <c r="I71" s="253">
        <f t="shared" si="37"/>
        <v>29280</v>
      </c>
      <c r="J71" s="253">
        <f t="shared" si="38"/>
        <v>29280</v>
      </c>
      <c r="K71" s="253">
        <f t="shared" si="39"/>
        <v>29280</v>
      </c>
      <c r="L71" s="253">
        <f t="shared" si="39"/>
        <v>29280</v>
      </c>
      <c r="M71" s="253">
        <f t="shared" si="39"/>
        <v>29280</v>
      </c>
      <c r="N71" s="253">
        <f t="shared" si="39"/>
        <v>29280</v>
      </c>
      <c r="O71" s="253">
        <f t="shared" si="39"/>
        <v>29280</v>
      </c>
      <c r="P71" s="253">
        <f t="shared" si="39"/>
        <v>29280</v>
      </c>
      <c r="Q71" s="253">
        <f t="shared" si="39"/>
        <v>29280</v>
      </c>
      <c r="R71" s="253">
        <f t="shared" si="39"/>
        <v>29280</v>
      </c>
      <c r="S71" s="253">
        <f t="shared" si="39"/>
        <v>29280</v>
      </c>
      <c r="T71" s="253">
        <f t="shared" si="39"/>
        <v>29280</v>
      </c>
      <c r="U71" s="253">
        <f t="shared" si="39"/>
        <v>29280</v>
      </c>
      <c r="V71" s="253">
        <f t="shared" si="39"/>
        <v>29280</v>
      </c>
      <c r="W71" s="253">
        <f t="shared" si="39"/>
        <v>29280</v>
      </c>
      <c r="X71" s="253">
        <f t="shared" si="39"/>
        <v>29280</v>
      </c>
      <c r="Y71" s="253">
        <f t="shared" si="39"/>
        <v>29280</v>
      </c>
      <c r="Z71" s="253">
        <f t="shared" si="39"/>
        <v>29280</v>
      </c>
      <c r="AA71" s="253">
        <f t="shared" si="39"/>
        <v>29280</v>
      </c>
      <c r="AB71" s="253">
        <f t="shared" si="39"/>
        <v>29280</v>
      </c>
      <c r="AC71" s="253">
        <f t="shared" si="39"/>
        <v>29280</v>
      </c>
      <c r="AD71" s="253">
        <f t="shared" si="39"/>
        <v>29280</v>
      </c>
      <c r="AE71" s="253">
        <f t="shared" si="39"/>
        <v>29280</v>
      </c>
      <c r="AF71" s="253">
        <f t="shared" si="39"/>
        <v>29280</v>
      </c>
      <c r="AG71" s="253">
        <f t="shared" si="39"/>
        <v>10065</v>
      </c>
      <c r="AH71" s="253">
        <f t="shared" si="39"/>
        <v>10065</v>
      </c>
      <c r="AI71" s="253">
        <f t="shared" si="39"/>
        <v>10065</v>
      </c>
      <c r="AJ71" s="253">
        <f t="shared" si="39"/>
        <v>10065</v>
      </c>
      <c r="AK71" s="253">
        <f t="shared" si="39"/>
        <v>10065</v>
      </c>
      <c r="AL71" s="253">
        <f t="shared" si="39"/>
        <v>10065</v>
      </c>
      <c r="AM71" s="253">
        <f t="shared" si="39"/>
        <v>10065</v>
      </c>
      <c r="AN71" s="253">
        <f t="shared" si="39"/>
        <v>10065</v>
      </c>
      <c r="AO71" s="253">
        <f t="shared" si="39"/>
        <v>10065</v>
      </c>
      <c r="AP71" s="253">
        <f t="shared" si="39"/>
        <v>10065</v>
      </c>
      <c r="AQ71" s="253">
        <f t="shared" si="39"/>
        <v>10065</v>
      </c>
      <c r="AR71" s="253">
        <f t="shared" si="39"/>
        <v>10065</v>
      </c>
      <c r="AS71" s="253">
        <f t="shared" si="39"/>
        <v>29280</v>
      </c>
      <c r="AT71" s="253">
        <f t="shared" si="39"/>
        <v>29280</v>
      </c>
      <c r="AU71" s="253">
        <f t="shared" si="39"/>
        <v>29280</v>
      </c>
      <c r="AV71" s="253">
        <f t="shared" si="39"/>
        <v>29280</v>
      </c>
      <c r="AW71" s="253">
        <f t="shared" si="39"/>
        <v>29280</v>
      </c>
      <c r="AX71" s="253">
        <f t="shared" si="39"/>
        <v>29280</v>
      </c>
      <c r="AY71" s="253">
        <f t="shared" si="39"/>
        <v>29280</v>
      </c>
      <c r="AZ71" s="253">
        <f t="shared" si="39"/>
        <v>29280</v>
      </c>
      <c r="BA71" s="253">
        <f t="shared" si="39"/>
        <v>29280</v>
      </c>
      <c r="BB71" s="253">
        <f t="shared" si="39"/>
        <v>29280</v>
      </c>
      <c r="BC71" s="253">
        <f t="shared" si="39"/>
        <v>29280</v>
      </c>
      <c r="BD71" s="253">
        <f t="shared" si="39"/>
        <v>29280</v>
      </c>
      <c r="BE71" s="253">
        <f t="shared" si="39"/>
        <v>29280</v>
      </c>
      <c r="BF71" s="253">
        <f t="shared" si="39"/>
        <v>29280</v>
      </c>
      <c r="BG71" s="253">
        <f t="shared" si="39"/>
        <v>29280</v>
      </c>
      <c r="BH71" s="253">
        <f t="shared" si="39"/>
        <v>29280</v>
      </c>
      <c r="BI71" s="253">
        <f t="shared" si="39"/>
        <v>29280</v>
      </c>
      <c r="BJ71" s="253">
        <f t="shared" si="39"/>
        <v>29280</v>
      </c>
      <c r="BK71" s="253">
        <f t="shared" si="39"/>
        <v>29280</v>
      </c>
      <c r="BL71" s="253">
        <f t="shared" si="39"/>
        <v>29280</v>
      </c>
      <c r="BM71" s="253">
        <f t="shared" si="39"/>
        <v>29280</v>
      </c>
      <c r="BN71" s="253">
        <f t="shared" si="39"/>
        <v>29280</v>
      </c>
      <c r="BO71" s="253">
        <f t="shared" si="39"/>
        <v>29280</v>
      </c>
      <c r="BP71" s="253">
        <f t="shared" si="39"/>
        <v>29280</v>
      </c>
      <c r="BQ71" s="253">
        <f t="shared" si="39"/>
        <v>29280</v>
      </c>
      <c r="BR71" s="253">
        <f t="shared" si="39"/>
        <v>29280</v>
      </c>
      <c r="BS71" s="253">
        <f t="shared" si="39"/>
        <v>29280</v>
      </c>
      <c r="BT71" s="253">
        <f t="shared" si="39"/>
        <v>29280</v>
      </c>
      <c r="BU71" s="253">
        <f t="shared" si="39"/>
        <v>29280</v>
      </c>
      <c r="BV71" s="253">
        <f t="shared" si="39"/>
        <v>29280</v>
      </c>
      <c r="BW71" s="253">
        <f t="shared" si="40"/>
        <v>29280</v>
      </c>
      <c r="BX71" s="253">
        <f t="shared" si="40"/>
        <v>29280</v>
      </c>
      <c r="BY71" s="253">
        <f t="shared" si="40"/>
        <v>29280</v>
      </c>
      <c r="BZ71" s="253">
        <f t="shared" si="40"/>
        <v>29280</v>
      </c>
      <c r="CA71" s="253">
        <f t="shared" si="40"/>
        <v>29280</v>
      </c>
      <c r="CB71" s="253">
        <f t="shared" si="40"/>
        <v>29280</v>
      </c>
      <c r="CC71" s="253">
        <f t="shared" si="40"/>
        <v>29280</v>
      </c>
      <c r="CD71" s="253">
        <f t="shared" si="40"/>
        <v>29280</v>
      </c>
      <c r="CE71" s="253">
        <f t="shared" si="40"/>
        <v>29280</v>
      </c>
      <c r="CF71" s="253">
        <f t="shared" si="40"/>
        <v>29280</v>
      </c>
      <c r="CG71" s="253">
        <f t="shared" si="40"/>
        <v>29280</v>
      </c>
      <c r="CH71" s="253">
        <f t="shared" si="40"/>
        <v>29280</v>
      </c>
      <c r="CI71" s="253">
        <f t="shared" si="40"/>
        <v>29280</v>
      </c>
      <c r="CJ71" s="253">
        <f t="shared" si="40"/>
        <v>29280</v>
      </c>
      <c r="CK71" s="253">
        <f t="shared" si="40"/>
        <v>29280</v>
      </c>
      <c r="CL71" s="253">
        <f t="shared" si="40"/>
        <v>29280</v>
      </c>
      <c r="CM71" s="253">
        <f t="shared" si="40"/>
        <v>29280</v>
      </c>
      <c r="CN71" s="253">
        <f t="shared" si="40"/>
        <v>29280</v>
      </c>
      <c r="CO71" s="253">
        <f t="shared" si="40"/>
        <v>29280</v>
      </c>
      <c r="CP71" s="253">
        <f t="shared" si="40"/>
        <v>29280</v>
      </c>
      <c r="CQ71" s="253">
        <f t="shared" si="40"/>
        <v>29280</v>
      </c>
      <c r="CR71" s="253">
        <f t="shared" si="40"/>
        <v>29280</v>
      </c>
      <c r="CS71" s="253">
        <f t="shared" si="40"/>
        <v>29280</v>
      </c>
      <c r="CT71" s="253">
        <f t="shared" si="40"/>
        <v>29280</v>
      </c>
      <c r="CU71" s="253">
        <f t="shared" si="40"/>
        <v>29280</v>
      </c>
      <c r="CV71" s="253">
        <f t="shared" si="40"/>
        <v>29280</v>
      </c>
      <c r="CW71" s="253">
        <f t="shared" si="40"/>
        <v>29280</v>
      </c>
      <c r="CX71" s="253">
        <f t="shared" si="40"/>
        <v>29280</v>
      </c>
      <c r="CY71" s="253">
        <f t="shared" si="40"/>
        <v>29280</v>
      </c>
      <c r="CZ71" s="253">
        <f t="shared" si="40"/>
        <v>29280</v>
      </c>
      <c r="DA71" s="253">
        <f t="shared" si="40"/>
        <v>29280</v>
      </c>
      <c r="DB71" s="253">
        <f t="shared" si="40"/>
        <v>29280</v>
      </c>
      <c r="DC71" s="253">
        <f t="shared" si="40"/>
        <v>29280</v>
      </c>
      <c r="DD71" s="253">
        <f t="shared" si="40"/>
        <v>29280</v>
      </c>
      <c r="DE71" s="253">
        <f t="shared" si="40"/>
        <v>29280</v>
      </c>
      <c r="DF71" s="253">
        <f t="shared" si="40"/>
        <v>29280</v>
      </c>
      <c r="DG71" s="253">
        <f t="shared" si="40"/>
        <v>29280</v>
      </c>
      <c r="DH71" s="253">
        <f t="shared" si="40"/>
        <v>29280</v>
      </c>
      <c r="DI71" s="253">
        <f t="shared" si="40"/>
        <v>29280</v>
      </c>
      <c r="DJ71" s="253">
        <f t="shared" si="40"/>
        <v>29280</v>
      </c>
      <c r="DK71" s="253">
        <f t="shared" si="40"/>
        <v>29280</v>
      </c>
      <c r="DL71" s="253">
        <f t="shared" si="40"/>
        <v>29280</v>
      </c>
      <c r="DM71" s="253">
        <f t="shared" si="40"/>
        <v>29280</v>
      </c>
      <c r="DN71" s="253">
        <f t="shared" si="40"/>
        <v>29280</v>
      </c>
      <c r="DO71" s="253">
        <f t="shared" si="40"/>
        <v>29280</v>
      </c>
      <c r="DP71" s="253">
        <f t="shared" si="40"/>
        <v>29280</v>
      </c>
      <c r="DQ71" s="253">
        <f t="shared" si="40"/>
        <v>29280</v>
      </c>
      <c r="DR71" s="253">
        <f t="shared" si="40"/>
        <v>29280</v>
      </c>
      <c r="DS71" s="253">
        <f t="shared" si="40"/>
        <v>29280</v>
      </c>
      <c r="DT71" s="253">
        <f t="shared" si="40"/>
        <v>29280</v>
      </c>
      <c r="DU71" s="253">
        <f t="shared" si="40"/>
        <v>29280</v>
      </c>
      <c r="DV71" s="253">
        <f t="shared" si="40"/>
        <v>29280</v>
      </c>
      <c r="DW71" s="253">
        <f t="shared" si="40"/>
        <v>29280</v>
      </c>
    </row>
    <row r="72" spans="3:127" ht="15.6" thickTop="1" thickBot="1">
      <c r="C72" s="316" t="str">
        <f t="shared" si="34"/>
        <v>Costo Variabile 3</v>
      </c>
      <c r="F72" s="335">
        <f t="shared" si="35"/>
        <v>60</v>
      </c>
      <c r="H72" s="253">
        <f t="shared" si="36"/>
        <v>0</v>
      </c>
      <c r="I72" s="253">
        <f t="shared" si="37"/>
        <v>0</v>
      </c>
      <c r="J72" s="253">
        <f t="shared" si="38"/>
        <v>39040</v>
      </c>
      <c r="K72" s="253">
        <f t="shared" si="39"/>
        <v>39040</v>
      </c>
      <c r="L72" s="253">
        <f t="shared" si="39"/>
        <v>39040</v>
      </c>
      <c r="M72" s="253">
        <f t="shared" si="39"/>
        <v>39040</v>
      </c>
      <c r="N72" s="253">
        <f t="shared" si="39"/>
        <v>39040</v>
      </c>
      <c r="O72" s="253">
        <f t="shared" si="39"/>
        <v>39040</v>
      </c>
      <c r="P72" s="253">
        <f t="shared" si="39"/>
        <v>39040</v>
      </c>
      <c r="Q72" s="253">
        <f t="shared" si="39"/>
        <v>39040</v>
      </c>
      <c r="R72" s="253">
        <f t="shared" si="39"/>
        <v>39040</v>
      </c>
      <c r="S72" s="253">
        <f t="shared" si="39"/>
        <v>39040</v>
      </c>
      <c r="T72" s="253">
        <f t="shared" si="39"/>
        <v>39040</v>
      </c>
      <c r="U72" s="253">
        <f t="shared" si="39"/>
        <v>39040</v>
      </c>
      <c r="V72" s="253">
        <f t="shared" si="39"/>
        <v>39040</v>
      </c>
      <c r="W72" s="253">
        <f t="shared" si="39"/>
        <v>39040</v>
      </c>
      <c r="X72" s="253">
        <f t="shared" si="39"/>
        <v>39040</v>
      </c>
      <c r="Y72" s="253">
        <f t="shared" si="39"/>
        <v>39040</v>
      </c>
      <c r="Z72" s="253">
        <f t="shared" si="39"/>
        <v>39040</v>
      </c>
      <c r="AA72" s="253">
        <f t="shared" si="39"/>
        <v>39040</v>
      </c>
      <c r="AB72" s="253">
        <f t="shared" si="39"/>
        <v>39040</v>
      </c>
      <c r="AC72" s="253">
        <f t="shared" si="39"/>
        <v>39040</v>
      </c>
      <c r="AD72" s="253">
        <f t="shared" si="39"/>
        <v>39040</v>
      </c>
      <c r="AE72" s="253">
        <f t="shared" si="39"/>
        <v>39040</v>
      </c>
      <c r="AF72" s="253">
        <f t="shared" si="39"/>
        <v>39040</v>
      </c>
      <c r="AG72" s="253">
        <f t="shared" si="39"/>
        <v>39040</v>
      </c>
      <c r="AH72" s="253">
        <f t="shared" si="39"/>
        <v>13420</v>
      </c>
      <c r="AI72" s="253">
        <f t="shared" si="39"/>
        <v>13420</v>
      </c>
      <c r="AJ72" s="253">
        <f t="shared" si="39"/>
        <v>13420</v>
      </c>
      <c r="AK72" s="253">
        <f t="shared" si="39"/>
        <v>13420</v>
      </c>
      <c r="AL72" s="253">
        <f t="shared" si="39"/>
        <v>13420</v>
      </c>
      <c r="AM72" s="253">
        <f t="shared" si="39"/>
        <v>13420</v>
      </c>
      <c r="AN72" s="253">
        <f t="shared" si="39"/>
        <v>13420</v>
      </c>
      <c r="AO72" s="253">
        <f t="shared" si="39"/>
        <v>13420</v>
      </c>
      <c r="AP72" s="253">
        <f t="shared" si="39"/>
        <v>13420</v>
      </c>
      <c r="AQ72" s="253">
        <f t="shared" si="39"/>
        <v>13420</v>
      </c>
      <c r="AR72" s="253">
        <f t="shared" si="39"/>
        <v>13420</v>
      </c>
      <c r="AS72" s="253">
        <f t="shared" si="39"/>
        <v>13420</v>
      </c>
      <c r="AT72" s="253">
        <f t="shared" si="39"/>
        <v>39040</v>
      </c>
      <c r="AU72" s="253">
        <f t="shared" si="39"/>
        <v>39040</v>
      </c>
      <c r="AV72" s="253">
        <f t="shared" si="39"/>
        <v>39040</v>
      </c>
      <c r="AW72" s="253">
        <f t="shared" si="39"/>
        <v>39040</v>
      </c>
      <c r="AX72" s="253">
        <f t="shared" si="39"/>
        <v>39040</v>
      </c>
      <c r="AY72" s="253">
        <f t="shared" si="39"/>
        <v>39040</v>
      </c>
      <c r="AZ72" s="253">
        <f t="shared" si="39"/>
        <v>39040</v>
      </c>
      <c r="BA72" s="253">
        <f t="shared" si="39"/>
        <v>39040</v>
      </c>
      <c r="BB72" s="253">
        <f t="shared" si="39"/>
        <v>39040</v>
      </c>
      <c r="BC72" s="253">
        <f t="shared" si="39"/>
        <v>39040</v>
      </c>
      <c r="BD72" s="253">
        <f t="shared" si="39"/>
        <v>39040</v>
      </c>
      <c r="BE72" s="253">
        <f t="shared" si="39"/>
        <v>39040</v>
      </c>
      <c r="BF72" s="253">
        <f t="shared" si="39"/>
        <v>39040</v>
      </c>
      <c r="BG72" s="253">
        <f t="shared" si="39"/>
        <v>39040</v>
      </c>
      <c r="BH72" s="253">
        <f t="shared" si="39"/>
        <v>39040</v>
      </c>
      <c r="BI72" s="253">
        <f t="shared" si="39"/>
        <v>39040</v>
      </c>
      <c r="BJ72" s="253">
        <f t="shared" si="39"/>
        <v>39040</v>
      </c>
      <c r="BK72" s="253">
        <f t="shared" si="39"/>
        <v>39040</v>
      </c>
      <c r="BL72" s="253">
        <f t="shared" si="39"/>
        <v>39040</v>
      </c>
      <c r="BM72" s="253">
        <f t="shared" si="39"/>
        <v>39040</v>
      </c>
      <c r="BN72" s="253">
        <f t="shared" si="39"/>
        <v>39040</v>
      </c>
      <c r="BO72" s="253">
        <f t="shared" si="39"/>
        <v>39040</v>
      </c>
      <c r="BP72" s="253">
        <f t="shared" si="39"/>
        <v>39040</v>
      </c>
      <c r="BQ72" s="253">
        <f t="shared" si="39"/>
        <v>39040</v>
      </c>
      <c r="BR72" s="253">
        <f t="shared" si="39"/>
        <v>39040</v>
      </c>
      <c r="BS72" s="253">
        <f t="shared" si="39"/>
        <v>39040</v>
      </c>
      <c r="BT72" s="253">
        <f t="shared" si="39"/>
        <v>39040</v>
      </c>
      <c r="BU72" s="253">
        <f t="shared" si="39"/>
        <v>39040</v>
      </c>
      <c r="BV72" s="253">
        <f t="shared" si="39"/>
        <v>39040</v>
      </c>
      <c r="BW72" s="253">
        <f t="shared" si="40"/>
        <v>39040</v>
      </c>
      <c r="BX72" s="253">
        <f t="shared" si="40"/>
        <v>39040</v>
      </c>
      <c r="BY72" s="253">
        <f t="shared" si="40"/>
        <v>39040</v>
      </c>
      <c r="BZ72" s="253">
        <f t="shared" si="40"/>
        <v>39040</v>
      </c>
      <c r="CA72" s="253">
        <f t="shared" si="40"/>
        <v>39040</v>
      </c>
      <c r="CB72" s="253">
        <f t="shared" si="40"/>
        <v>39040</v>
      </c>
      <c r="CC72" s="253">
        <f t="shared" si="40"/>
        <v>39040</v>
      </c>
      <c r="CD72" s="253">
        <f t="shared" si="40"/>
        <v>39040</v>
      </c>
      <c r="CE72" s="253">
        <f t="shared" si="40"/>
        <v>39040</v>
      </c>
      <c r="CF72" s="253">
        <f t="shared" si="40"/>
        <v>39040</v>
      </c>
      <c r="CG72" s="253">
        <f t="shared" si="40"/>
        <v>39040</v>
      </c>
      <c r="CH72" s="253">
        <f t="shared" si="40"/>
        <v>39040</v>
      </c>
      <c r="CI72" s="253">
        <f t="shared" si="40"/>
        <v>39040</v>
      </c>
      <c r="CJ72" s="253">
        <f t="shared" si="40"/>
        <v>39040</v>
      </c>
      <c r="CK72" s="253">
        <f t="shared" si="40"/>
        <v>39040</v>
      </c>
      <c r="CL72" s="253">
        <f t="shared" si="40"/>
        <v>39040</v>
      </c>
      <c r="CM72" s="253">
        <f t="shared" si="40"/>
        <v>39040</v>
      </c>
      <c r="CN72" s="253">
        <f t="shared" si="40"/>
        <v>39040</v>
      </c>
      <c r="CO72" s="253">
        <f t="shared" si="40"/>
        <v>39040</v>
      </c>
      <c r="CP72" s="253">
        <f t="shared" si="40"/>
        <v>39040</v>
      </c>
      <c r="CQ72" s="253">
        <f t="shared" si="40"/>
        <v>39040</v>
      </c>
      <c r="CR72" s="253">
        <f t="shared" si="40"/>
        <v>39040</v>
      </c>
      <c r="CS72" s="253">
        <f t="shared" si="40"/>
        <v>39040</v>
      </c>
      <c r="CT72" s="253">
        <f t="shared" si="40"/>
        <v>39040</v>
      </c>
      <c r="CU72" s="253">
        <f t="shared" si="40"/>
        <v>39040</v>
      </c>
      <c r="CV72" s="253">
        <f t="shared" si="40"/>
        <v>39040</v>
      </c>
      <c r="CW72" s="253">
        <f t="shared" si="40"/>
        <v>39040</v>
      </c>
      <c r="CX72" s="253">
        <f t="shared" si="40"/>
        <v>39040</v>
      </c>
      <c r="CY72" s="253">
        <f t="shared" si="40"/>
        <v>39040</v>
      </c>
      <c r="CZ72" s="253">
        <f t="shared" si="40"/>
        <v>39040</v>
      </c>
      <c r="DA72" s="253">
        <f t="shared" si="40"/>
        <v>39040</v>
      </c>
      <c r="DB72" s="253">
        <f t="shared" si="40"/>
        <v>39040</v>
      </c>
      <c r="DC72" s="253">
        <f t="shared" si="40"/>
        <v>39040</v>
      </c>
      <c r="DD72" s="253">
        <f t="shared" si="40"/>
        <v>39040</v>
      </c>
      <c r="DE72" s="253">
        <f t="shared" si="40"/>
        <v>39040</v>
      </c>
      <c r="DF72" s="253">
        <f t="shared" si="40"/>
        <v>39040</v>
      </c>
      <c r="DG72" s="253">
        <f t="shared" si="40"/>
        <v>39040</v>
      </c>
      <c r="DH72" s="253">
        <f t="shared" si="40"/>
        <v>39040</v>
      </c>
      <c r="DI72" s="253">
        <f t="shared" si="40"/>
        <v>39040</v>
      </c>
      <c r="DJ72" s="253">
        <f t="shared" si="40"/>
        <v>39040</v>
      </c>
      <c r="DK72" s="253">
        <f t="shared" si="40"/>
        <v>39040</v>
      </c>
      <c r="DL72" s="253">
        <f t="shared" si="40"/>
        <v>39040</v>
      </c>
      <c r="DM72" s="253">
        <f t="shared" si="40"/>
        <v>39040</v>
      </c>
      <c r="DN72" s="253">
        <f t="shared" si="40"/>
        <v>39040</v>
      </c>
      <c r="DO72" s="253">
        <f t="shared" si="40"/>
        <v>39040</v>
      </c>
      <c r="DP72" s="253">
        <f t="shared" si="40"/>
        <v>39040</v>
      </c>
      <c r="DQ72" s="253">
        <f t="shared" si="40"/>
        <v>39040</v>
      </c>
      <c r="DR72" s="253">
        <f t="shared" si="40"/>
        <v>39040</v>
      </c>
      <c r="DS72" s="253">
        <f t="shared" si="40"/>
        <v>39040</v>
      </c>
      <c r="DT72" s="253">
        <f t="shared" si="40"/>
        <v>39040</v>
      </c>
      <c r="DU72" s="253">
        <f t="shared" si="40"/>
        <v>39040</v>
      </c>
      <c r="DV72" s="253">
        <f t="shared" si="40"/>
        <v>39040</v>
      </c>
      <c r="DW72" s="253">
        <f t="shared" si="40"/>
        <v>39040</v>
      </c>
    </row>
    <row r="73" spans="3:127" ht="15.6" thickTop="1" thickBot="1">
      <c r="C73" s="316" t="str">
        <f t="shared" si="34"/>
        <v>Costo Variabile 4</v>
      </c>
      <c r="F73" s="335">
        <f t="shared" si="35"/>
        <v>90</v>
      </c>
      <c r="H73" s="253">
        <f t="shared" si="36"/>
        <v>0</v>
      </c>
      <c r="I73" s="253">
        <f t="shared" si="37"/>
        <v>0</v>
      </c>
      <c r="J73" s="253">
        <f t="shared" si="38"/>
        <v>0</v>
      </c>
      <c r="K73" s="253">
        <f t="shared" si="39"/>
        <v>19520</v>
      </c>
      <c r="L73" s="253">
        <f t="shared" si="39"/>
        <v>19520</v>
      </c>
      <c r="M73" s="253">
        <f t="shared" si="39"/>
        <v>19520</v>
      </c>
      <c r="N73" s="253">
        <f t="shared" si="39"/>
        <v>19520</v>
      </c>
      <c r="O73" s="253">
        <f t="shared" si="39"/>
        <v>19520</v>
      </c>
      <c r="P73" s="253">
        <f t="shared" si="39"/>
        <v>19520</v>
      </c>
      <c r="Q73" s="253">
        <f t="shared" si="39"/>
        <v>19520</v>
      </c>
      <c r="R73" s="253">
        <f t="shared" si="39"/>
        <v>19520</v>
      </c>
      <c r="S73" s="253">
        <f t="shared" si="39"/>
        <v>19520</v>
      </c>
      <c r="T73" s="253">
        <f t="shared" si="39"/>
        <v>19520</v>
      </c>
      <c r="U73" s="253">
        <f t="shared" si="39"/>
        <v>19520</v>
      </c>
      <c r="V73" s="253">
        <f t="shared" si="39"/>
        <v>19520</v>
      </c>
      <c r="W73" s="253">
        <f t="shared" si="39"/>
        <v>19520</v>
      </c>
      <c r="X73" s="253">
        <f t="shared" si="39"/>
        <v>19520</v>
      </c>
      <c r="Y73" s="253">
        <f t="shared" si="39"/>
        <v>19520</v>
      </c>
      <c r="Z73" s="253">
        <f t="shared" si="39"/>
        <v>19520</v>
      </c>
      <c r="AA73" s="253">
        <f t="shared" si="39"/>
        <v>19520</v>
      </c>
      <c r="AB73" s="253">
        <f t="shared" si="39"/>
        <v>19520</v>
      </c>
      <c r="AC73" s="253">
        <f t="shared" si="39"/>
        <v>19520</v>
      </c>
      <c r="AD73" s="253">
        <f t="shared" si="39"/>
        <v>19520</v>
      </c>
      <c r="AE73" s="253">
        <f t="shared" si="39"/>
        <v>19520</v>
      </c>
      <c r="AF73" s="253">
        <f t="shared" si="39"/>
        <v>19520</v>
      </c>
      <c r="AG73" s="253">
        <f t="shared" si="39"/>
        <v>19520</v>
      </c>
      <c r="AH73" s="253">
        <f t="shared" si="39"/>
        <v>19520</v>
      </c>
      <c r="AI73" s="253">
        <f t="shared" si="39"/>
        <v>6710</v>
      </c>
      <c r="AJ73" s="253">
        <f t="shared" si="39"/>
        <v>6710</v>
      </c>
      <c r="AK73" s="253">
        <f t="shared" si="39"/>
        <v>6710</v>
      </c>
      <c r="AL73" s="253">
        <f t="shared" si="39"/>
        <v>6710</v>
      </c>
      <c r="AM73" s="253">
        <f t="shared" si="39"/>
        <v>6710</v>
      </c>
      <c r="AN73" s="253">
        <f t="shared" si="39"/>
        <v>6710</v>
      </c>
      <c r="AO73" s="253">
        <f t="shared" si="39"/>
        <v>6710</v>
      </c>
      <c r="AP73" s="253">
        <f t="shared" si="39"/>
        <v>6710</v>
      </c>
      <c r="AQ73" s="253">
        <f t="shared" si="39"/>
        <v>6710</v>
      </c>
      <c r="AR73" s="253">
        <f t="shared" si="39"/>
        <v>6710</v>
      </c>
      <c r="AS73" s="253">
        <f t="shared" si="39"/>
        <v>6710</v>
      </c>
      <c r="AT73" s="253">
        <f t="shared" si="39"/>
        <v>6710</v>
      </c>
      <c r="AU73" s="253">
        <f t="shared" si="39"/>
        <v>19520</v>
      </c>
      <c r="AV73" s="253">
        <f t="shared" si="39"/>
        <v>19520</v>
      </c>
      <c r="AW73" s="253">
        <f t="shared" si="39"/>
        <v>19520</v>
      </c>
      <c r="AX73" s="253">
        <f t="shared" si="39"/>
        <v>19520</v>
      </c>
      <c r="AY73" s="253">
        <f t="shared" si="39"/>
        <v>19520</v>
      </c>
      <c r="AZ73" s="253">
        <f t="shared" si="39"/>
        <v>19520</v>
      </c>
      <c r="BA73" s="253">
        <f t="shared" si="39"/>
        <v>19520</v>
      </c>
      <c r="BB73" s="253">
        <f t="shared" si="39"/>
        <v>19520</v>
      </c>
      <c r="BC73" s="253">
        <f t="shared" si="39"/>
        <v>19520</v>
      </c>
      <c r="BD73" s="253">
        <f t="shared" si="39"/>
        <v>19520</v>
      </c>
      <c r="BE73" s="253">
        <f t="shared" si="39"/>
        <v>19520</v>
      </c>
      <c r="BF73" s="253">
        <f t="shared" si="39"/>
        <v>19520</v>
      </c>
      <c r="BG73" s="253">
        <f t="shared" si="39"/>
        <v>19520</v>
      </c>
      <c r="BH73" s="253">
        <f t="shared" si="39"/>
        <v>19520</v>
      </c>
      <c r="BI73" s="253">
        <f t="shared" si="39"/>
        <v>19520</v>
      </c>
      <c r="BJ73" s="253">
        <f t="shared" si="39"/>
        <v>19520</v>
      </c>
      <c r="BK73" s="253">
        <f t="shared" si="39"/>
        <v>19520</v>
      </c>
      <c r="BL73" s="253">
        <f t="shared" si="39"/>
        <v>19520</v>
      </c>
      <c r="BM73" s="253">
        <f t="shared" si="39"/>
        <v>19520</v>
      </c>
      <c r="BN73" s="253">
        <f t="shared" si="39"/>
        <v>19520</v>
      </c>
      <c r="BO73" s="253">
        <f t="shared" si="39"/>
        <v>19520</v>
      </c>
      <c r="BP73" s="253">
        <f t="shared" si="39"/>
        <v>19520</v>
      </c>
      <c r="BQ73" s="253">
        <f t="shared" si="39"/>
        <v>19520</v>
      </c>
      <c r="BR73" s="253">
        <f t="shared" si="39"/>
        <v>19520</v>
      </c>
      <c r="BS73" s="253">
        <f t="shared" si="39"/>
        <v>19520</v>
      </c>
      <c r="BT73" s="253">
        <f t="shared" si="39"/>
        <v>19520</v>
      </c>
      <c r="BU73" s="253">
        <f t="shared" si="39"/>
        <v>19520</v>
      </c>
      <c r="BV73" s="253">
        <f t="shared" ref="BV73:CK88" si="41">+IF($F73=0,BV9+BV41,IF($F73=30,BU9+BU41,IF($F73=60,BT9+BT41,BS9+BS41)))</f>
        <v>19520</v>
      </c>
      <c r="BW73" s="253">
        <f t="shared" si="40"/>
        <v>19520</v>
      </c>
      <c r="BX73" s="253">
        <f t="shared" si="40"/>
        <v>19520</v>
      </c>
      <c r="BY73" s="253">
        <f t="shared" si="40"/>
        <v>19520</v>
      </c>
      <c r="BZ73" s="253">
        <f t="shared" si="40"/>
        <v>19520</v>
      </c>
      <c r="CA73" s="253">
        <f t="shared" si="40"/>
        <v>19520</v>
      </c>
      <c r="CB73" s="253">
        <f t="shared" si="40"/>
        <v>19520</v>
      </c>
      <c r="CC73" s="253">
        <f t="shared" si="40"/>
        <v>19520</v>
      </c>
      <c r="CD73" s="253">
        <f t="shared" si="40"/>
        <v>19520</v>
      </c>
      <c r="CE73" s="253">
        <f t="shared" si="40"/>
        <v>19520</v>
      </c>
      <c r="CF73" s="253">
        <f t="shared" si="40"/>
        <v>19520</v>
      </c>
      <c r="CG73" s="253">
        <f t="shared" si="40"/>
        <v>19520</v>
      </c>
      <c r="CH73" s="253">
        <f t="shared" si="40"/>
        <v>19520</v>
      </c>
      <c r="CI73" s="253">
        <f t="shared" si="40"/>
        <v>19520</v>
      </c>
      <c r="CJ73" s="253">
        <f t="shared" si="40"/>
        <v>19520</v>
      </c>
      <c r="CK73" s="253">
        <f t="shared" si="40"/>
        <v>19520</v>
      </c>
      <c r="CL73" s="253">
        <f t="shared" si="40"/>
        <v>19520</v>
      </c>
      <c r="CM73" s="253">
        <f t="shared" si="40"/>
        <v>19520</v>
      </c>
      <c r="CN73" s="253">
        <f t="shared" si="40"/>
        <v>19520</v>
      </c>
      <c r="CO73" s="253">
        <f t="shared" si="40"/>
        <v>19520</v>
      </c>
      <c r="CP73" s="253">
        <f t="shared" si="40"/>
        <v>19520</v>
      </c>
      <c r="CQ73" s="253">
        <f t="shared" si="40"/>
        <v>19520</v>
      </c>
      <c r="CR73" s="253">
        <f t="shared" si="40"/>
        <v>19520</v>
      </c>
      <c r="CS73" s="253">
        <f t="shared" si="40"/>
        <v>19520</v>
      </c>
      <c r="CT73" s="253">
        <f t="shared" si="40"/>
        <v>19520</v>
      </c>
      <c r="CU73" s="253">
        <f t="shared" si="40"/>
        <v>19520</v>
      </c>
      <c r="CV73" s="253">
        <f t="shared" si="40"/>
        <v>19520</v>
      </c>
      <c r="CW73" s="253">
        <f t="shared" si="40"/>
        <v>19520</v>
      </c>
      <c r="CX73" s="253">
        <f t="shared" si="40"/>
        <v>19520</v>
      </c>
      <c r="CY73" s="253">
        <f t="shared" si="40"/>
        <v>19520</v>
      </c>
      <c r="CZ73" s="253">
        <f t="shared" si="40"/>
        <v>19520</v>
      </c>
      <c r="DA73" s="253">
        <f t="shared" si="40"/>
        <v>19520</v>
      </c>
      <c r="DB73" s="253">
        <f t="shared" si="40"/>
        <v>19520</v>
      </c>
      <c r="DC73" s="253">
        <f t="shared" si="40"/>
        <v>19520</v>
      </c>
      <c r="DD73" s="253">
        <f t="shared" si="40"/>
        <v>19520</v>
      </c>
      <c r="DE73" s="253">
        <f t="shared" si="40"/>
        <v>19520</v>
      </c>
      <c r="DF73" s="253">
        <f t="shared" si="40"/>
        <v>19520</v>
      </c>
      <c r="DG73" s="253">
        <f t="shared" si="40"/>
        <v>19520</v>
      </c>
      <c r="DH73" s="253">
        <f t="shared" si="40"/>
        <v>19520</v>
      </c>
      <c r="DI73" s="253">
        <f t="shared" si="40"/>
        <v>19520</v>
      </c>
      <c r="DJ73" s="253">
        <f t="shared" si="40"/>
        <v>19520</v>
      </c>
      <c r="DK73" s="253">
        <f t="shared" si="40"/>
        <v>19520</v>
      </c>
      <c r="DL73" s="253">
        <f t="shared" si="40"/>
        <v>19520</v>
      </c>
      <c r="DM73" s="253">
        <f t="shared" si="40"/>
        <v>19520</v>
      </c>
      <c r="DN73" s="253">
        <f t="shared" si="40"/>
        <v>19520</v>
      </c>
      <c r="DO73" s="253">
        <f t="shared" si="40"/>
        <v>19520</v>
      </c>
      <c r="DP73" s="253">
        <f t="shared" si="40"/>
        <v>19520</v>
      </c>
      <c r="DQ73" s="253">
        <f t="shared" si="40"/>
        <v>19520</v>
      </c>
      <c r="DR73" s="253">
        <f t="shared" si="40"/>
        <v>19520</v>
      </c>
      <c r="DS73" s="253">
        <f t="shared" si="40"/>
        <v>19520</v>
      </c>
      <c r="DT73" s="253">
        <f t="shared" si="40"/>
        <v>19520</v>
      </c>
      <c r="DU73" s="253">
        <f t="shared" si="40"/>
        <v>19520</v>
      </c>
      <c r="DV73" s="253">
        <f t="shared" si="40"/>
        <v>19520</v>
      </c>
      <c r="DW73" s="253">
        <f t="shared" si="40"/>
        <v>19520</v>
      </c>
    </row>
    <row r="74" spans="3:127" ht="15.6" thickTop="1" thickBot="1">
      <c r="C74" s="316" t="str">
        <f t="shared" si="34"/>
        <v>Costo Variabile 5</v>
      </c>
      <c r="F74" s="335">
        <f t="shared" si="35"/>
        <v>30</v>
      </c>
      <c r="H74" s="253">
        <f t="shared" si="36"/>
        <v>0</v>
      </c>
      <c r="I74" s="253">
        <f t="shared" si="37"/>
        <v>0</v>
      </c>
      <c r="J74" s="253">
        <f t="shared" si="38"/>
        <v>0</v>
      </c>
      <c r="K74" s="253">
        <f t="shared" ref="K74:BU78" si="42">+IF($F74=0,K10+K42,IF($F74=30,J10+J42,IF($F74=60,I10+I42,H10+H42)))</f>
        <v>0</v>
      </c>
      <c r="L74" s="253">
        <f t="shared" si="42"/>
        <v>0</v>
      </c>
      <c r="M74" s="253">
        <f t="shared" si="42"/>
        <v>0</v>
      </c>
      <c r="N74" s="253">
        <f t="shared" si="42"/>
        <v>0</v>
      </c>
      <c r="O74" s="253">
        <f t="shared" si="42"/>
        <v>0</v>
      </c>
      <c r="P74" s="253">
        <f t="shared" si="42"/>
        <v>0</v>
      </c>
      <c r="Q74" s="253">
        <f t="shared" si="42"/>
        <v>0</v>
      </c>
      <c r="R74" s="253">
        <f t="shared" si="42"/>
        <v>0</v>
      </c>
      <c r="S74" s="253">
        <f t="shared" si="42"/>
        <v>0</v>
      </c>
      <c r="T74" s="253">
        <f t="shared" si="42"/>
        <v>0</v>
      </c>
      <c r="U74" s="253">
        <f t="shared" si="42"/>
        <v>0</v>
      </c>
      <c r="V74" s="253">
        <f t="shared" si="42"/>
        <v>0</v>
      </c>
      <c r="W74" s="253">
        <f t="shared" si="42"/>
        <v>0</v>
      </c>
      <c r="X74" s="253">
        <f t="shared" si="42"/>
        <v>0</v>
      </c>
      <c r="Y74" s="253">
        <f t="shared" si="42"/>
        <v>0</v>
      </c>
      <c r="Z74" s="253">
        <f t="shared" si="42"/>
        <v>0</v>
      </c>
      <c r="AA74" s="253">
        <f t="shared" si="42"/>
        <v>0</v>
      </c>
      <c r="AB74" s="253">
        <f t="shared" si="42"/>
        <v>0</v>
      </c>
      <c r="AC74" s="253">
        <f t="shared" si="42"/>
        <v>0</v>
      </c>
      <c r="AD74" s="253">
        <f t="shared" si="42"/>
        <v>0</v>
      </c>
      <c r="AE74" s="253">
        <f t="shared" si="42"/>
        <v>0</v>
      </c>
      <c r="AF74" s="253">
        <f t="shared" si="42"/>
        <v>0</v>
      </c>
      <c r="AG74" s="253">
        <f t="shared" si="42"/>
        <v>0</v>
      </c>
      <c r="AH74" s="253">
        <f t="shared" si="42"/>
        <v>0</v>
      </c>
      <c r="AI74" s="253">
        <f t="shared" si="42"/>
        <v>0</v>
      </c>
      <c r="AJ74" s="253">
        <f t="shared" si="42"/>
        <v>0</v>
      </c>
      <c r="AK74" s="253">
        <f t="shared" si="42"/>
        <v>0</v>
      </c>
      <c r="AL74" s="253">
        <f t="shared" si="42"/>
        <v>0</v>
      </c>
      <c r="AM74" s="253">
        <f t="shared" si="42"/>
        <v>0</v>
      </c>
      <c r="AN74" s="253">
        <f t="shared" si="42"/>
        <v>0</v>
      </c>
      <c r="AO74" s="253">
        <f t="shared" si="42"/>
        <v>0</v>
      </c>
      <c r="AP74" s="253">
        <f t="shared" si="42"/>
        <v>0</v>
      </c>
      <c r="AQ74" s="253">
        <f t="shared" si="42"/>
        <v>0</v>
      </c>
      <c r="AR74" s="253">
        <f t="shared" si="42"/>
        <v>0</v>
      </c>
      <c r="AS74" s="253">
        <f t="shared" si="42"/>
        <v>0</v>
      </c>
      <c r="AT74" s="253">
        <f t="shared" si="42"/>
        <v>0</v>
      </c>
      <c r="AU74" s="253">
        <f t="shared" si="42"/>
        <v>0</v>
      </c>
      <c r="AV74" s="253">
        <f t="shared" si="42"/>
        <v>0</v>
      </c>
      <c r="AW74" s="253">
        <f t="shared" si="42"/>
        <v>0</v>
      </c>
      <c r="AX74" s="253">
        <f t="shared" si="42"/>
        <v>0</v>
      </c>
      <c r="AY74" s="253">
        <f t="shared" si="42"/>
        <v>0</v>
      </c>
      <c r="AZ74" s="253">
        <f t="shared" si="42"/>
        <v>0</v>
      </c>
      <c r="BA74" s="253">
        <f t="shared" si="42"/>
        <v>0</v>
      </c>
      <c r="BB74" s="253">
        <f t="shared" si="42"/>
        <v>0</v>
      </c>
      <c r="BC74" s="253">
        <f t="shared" si="42"/>
        <v>0</v>
      </c>
      <c r="BD74" s="253">
        <f t="shared" si="42"/>
        <v>0</v>
      </c>
      <c r="BE74" s="253">
        <f t="shared" si="42"/>
        <v>0</v>
      </c>
      <c r="BF74" s="253">
        <f t="shared" si="42"/>
        <v>0</v>
      </c>
      <c r="BG74" s="253">
        <f t="shared" si="42"/>
        <v>0</v>
      </c>
      <c r="BH74" s="253">
        <f t="shared" si="42"/>
        <v>0</v>
      </c>
      <c r="BI74" s="253">
        <f t="shared" si="42"/>
        <v>0</v>
      </c>
      <c r="BJ74" s="253">
        <f t="shared" si="42"/>
        <v>0</v>
      </c>
      <c r="BK74" s="253">
        <f t="shared" si="42"/>
        <v>0</v>
      </c>
      <c r="BL74" s="253">
        <f t="shared" si="42"/>
        <v>0</v>
      </c>
      <c r="BM74" s="253">
        <f t="shared" si="42"/>
        <v>0</v>
      </c>
      <c r="BN74" s="253">
        <f t="shared" si="42"/>
        <v>0</v>
      </c>
      <c r="BO74" s="253">
        <f t="shared" si="42"/>
        <v>0</v>
      </c>
      <c r="BP74" s="253">
        <f t="shared" si="42"/>
        <v>0</v>
      </c>
      <c r="BQ74" s="253">
        <f t="shared" si="42"/>
        <v>0</v>
      </c>
      <c r="BR74" s="253">
        <f t="shared" si="42"/>
        <v>0</v>
      </c>
      <c r="BS74" s="253">
        <f t="shared" si="42"/>
        <v>0</v>
      </c>
      <c r="BT74" s="253">
        <f t="shared" si="42"/>
        <v>0</v>
      </c>
      <c r="BU74" s="253">
        <f t="shared" si="42"/>
        <v>0</v>
      </c>
      <c r="BV74" s="253">
        <f t="shared" si="41"/>
        <v>0</v>
      </c>
      <c r="BW74" s="253">
        <f t="shared" si="40"/>
        <v>0</v>
      </c>
      <c r="BX74" s="253">
        <f t="shared" si="40"/>
        <v>0</v>
      </c>
      <c r="BY74" s="253">
        <f t="shared" si="40"/>
        <v>0</v>
      </c>
      <c r="BZ74" s="253">
        <f t="shared" si="40"/>
        <v>0</v>
      </c>
      <c r="CA74" s="253">
        <f t="shared" si="40"/>
        <v>0</v>
      </c>
      <c r="CB74" s="253">
        <f t="shared" si="40"/>
        <v>0</v>
      </c>
      <c r="CC74" s="253">
        <f t="shared" si="40"/>
        <v>0</v>
      </c>
      <c r="CD74" s="253">
        <f t="shared" si="40"/>
        <v>0</v>
      </c>
      <c r="CE74" s="253">
        <f t="shared" si="40"/>
        <v>0</v>
      </c>
      <c r="CF74" s="253">
        <f t="shared" si="40"/>
        <v>0</v>
      </c>
      <c r="CG74" s="253">
        <f t="shared" si="40"/>
        <v>0</v>
      </c>
      <c r="CH74" s="253">
        <f t="shared" si="40"/>
        <v>0</v>
      </c>
      <c r="CI74" s="253">
        <f t="shared" si="40"/>
        <v>0</v>
      </c>
      <c r="CJ74" s="253">
        <f t="shared" si="40"/>
        <v>0</v>
      </c>
      <c r="CK74" s="253">
        <f t="shared" si="40"/>
        <v>0</v>
      </c>
      <c r="CL74" s="253">
        <f t="shared" si="40"/>
        <v>0</v>
      </c>
      <c r="CM74" s="253">
        <f t="shared" si="40"/>
        <v>0</v>
      </c>
      <c r="CN74" s="253">
        <f t="shared" si="40"/>
        <v>0</v>
      </c>
      <c r="CO74" s="253">
        <f t="shared" si="40"/>
        <v>0</v>
      </c>
      <c r="CP74" s="253">
        <f t="shared" si="40"/>
        <v>0</v>
      </c>
      <c r="CQ74" s="253">
        <f t="shared" si="40"/>
        <v>0</v>
      </c>
      <c r="CR74" s="253">
        <f t="shared" si="40"/>
        <v>0</v>
      </c>
      <c r="CS74" s="253">
        <f t="shared" si="40"/>
        <v>0</v>
      </c>
      <c r="CT74" s="253">
        <f t="shared" si="40"/>
        <v>0</v>
      </c>
      <c r="CU74" s="253">
        <f t="shared" si="40"/>
        <v>0</v>
      </c>
      <c r="CV74" s="253">
        <f t="shared" si="40"/>
        <v>0</v>
      </c>
      <c r="CW74" s="253">
        <f t="shared" si="40"/>
        <v>0</v>
      </c>
      <c r="CX74" s="253">
        <f t="shared" si="40"/>
        <v>0</v>
      </c>
      <c r="CY74" s="253">
        <f t="shared" si="40"/>
        <v>0</v>
      </c>
      <c r="CZ74" s="253">
        <f t="shared" si="40"/>
        <v>0</v>
      </c>
      <c r="DA74" s="253">
        <f t="shared" si="40"/>
        <v>0</v>
      </c>
      <c r="DB74" s="253">
        <f t="shared" si="40"/>
        <v>0</v>
      </c>
      <c r="DC74" s="253">
        <f t="shared" si="40"/>
        <v>0</v>
      </c>
      <c r="DD74" s="253">
        <f t="shared" si="40"/>
        <v>0</v>
      </c>
      <c r="DE74" s="253">
        <f t="shared" si="40"/>
        <v>0</v>
      </c>
      <c r="DF74" s="253">
        <f t="shared" si="40"/>
        <v>0</v>
      </c>
      <c r="DG74" s="253">
        <f t="shared" si="40"/>
        <v>0</v>
      </c>
      <c r="DH74" s="253">
        <f t="shared" si="40"/>
        <v>0</v>
      </c>
      <c r="DI74" s="253">
        <f t="shared" si="40"/>
        <v>0</v>
      </c>
      <c r="DJ74" s="253">
        <f t="shared" si="40"/>
        <v>0</v>
      </c>
      <c r="DK74" s="253">
        <f t="shared" si="40"/>
        <v>0</v>
      </c>
      <c r="DL74" s="253">
        <f t="shared" si="40"/>
        <v>0</v>
      </c>
      <c r="DM74" s="253">
        <f t="shared" si="40"/>
        <v>0</v>
      </c>
      <c r="DN74" s="253">
        <f t="shared" ref="DN74:DW89" si="43">+IF($F74=0,DN10+DN42,IF($F74=30,DM10+DM42,IF($F74=60,DL10+DL42,DK10+DK42)))</f>
        <v>0</v>
      </c>
      <c r="DO74" s="253">
        <f t="shared" si="43"/>
        <v>0</v>
      </c>
      <c r="DP74" s="253">
        <f t="shared" si="43"/>
        <v>0</v>
      </c>
      <c r="DQ74" s="253">
        <f t="shared" si="43"/>
        <v>0</v>
      </c>
      <c r="DR74" s="253">
        <f t="shared" si="43"/>
        <v>0</v>
      </c>
      <c r="DS74" s="253">
        <f t="shared" si="43"/>
        <v>0</v>
      </c>
      <c r="DT74" s="253">
        <f t="shared" si="43"/>
        <v>0</v>
      </c>
      <c r="DU74" s="253">
        <f t="shared" si="43"/>
        <v>0</v>
      </c>
      <c r="DV74" s="253">
        <f t="shared" si="43"/>
        <v>0</v>
      </c>
      <c r="DW74" s="253">
        <f t="shared" si="43"/>
        <v>0</v>
      </c>
    </row>
    <row r="75" spans="3:127" ht="15.6" thickTop="1" thickBot="1">
      <c r="C75" s="316" t="str">
        <f t="shared" si="34"/>
        <v>Costo Variabile 6</v>
      </c>
      <c r="F75" s="335">
        <f t="shared" si="35"/>
        <v>60</v>
      </c>
      <c r="H75" s="253">
        <f t="shared" si="36"/>
        <v>0</v>
      </c>
      <c r="I75" s="253">
        <f t="shared" si="37"/>
        <v>0</v>
      </c>
      <c r="J75" s="253">
        <f t="shared" si="38"/>
        <v>0</v>
      </c>
      <c r="K75" s="253">
        <f t="shared" si="42"/>
        <v>0</v>
      </c>
      <c r="L75" s="253">
        <f t="shared" si="42"/>
        <v>0</v>
      </c>
      <c r="M75" s="253">
        <f t="shared" si="42"/>
        <v>0</v>
      </c>
      <c r="N75" s="253">
        <f t="shared" si="42"/>
        <v>0</v>
      </c>
      <c r="O75" s="253">
        <f t="shared" si="42"/>
        <v>0</v>
      </c>
      <c r="P75" s="253">
        <f t="shared" si="42"/>
        <v>0</v>
      </c>
      <c r="Q75" s="253">
        <f t="shared" si="42"/>
        <v>0</v>
      </c>
      <c r="R75" s="253">
        <f t="shared" si="42"/>
        <v>0</v>
      </c>
      <c r="S75" s="253">
        <f t="shared" si="42"/>
        <v>0</v>
      </c>
      <c r="T75" s="253">
        <f t="shared" si="42"/>
        <v>0</v>
      </c>
      <c r="U75" s="253">
        <f t="shared" si="42"/>
        <v>0</v>
      </c>
      <c r="V75" s="253">
        <f t="shared" si="42"/>
        <v>0</v>
      </c>
      <c r="W75" s="253">
        <f t="shared" si="42"/>
        <v>0</v>
      </c>
      <c r="X75" s="253">
        <f t="shared" si="42"/>
        <v>0</v>
      </c>
      <c r="Y75" s="253">
        <f t="shared" si="42"/>
        <v>0</v>
      </c>
      <c r="Z75" s="253">
        <f t="shared" si="42"/>
        <v>0</v>
      </c>
      <c r="AA75" s="253">
        <f t="shared" si="42"/>
        <v>0</v>
      </c>
      <c r="AB75" s="253">
        <f t="shared" si="42"/>
        <v>0</v>
      </c>
      <c r="AC75" s="253">
        <f t="shared" si="42"/>
        <v>0</v>
      </c>
      <c r="AD75" s="253">
        <f t="shared" si="42"/>
        <v>0</v>
      </c>
      <c r="AE75" s="253">
        <f t="shared" si="42"/>
        <v>0</v>
      </c>
      <c r="AF75" s="253">
        <f t="shared" si="42"/>
        <v>0</v>
      </c>
      <c r="AG75" s="253">
        <f t="shared" si="42"/>
        <v>0</v>
      </c>
      <c r="AH75" s="253">
        <f t="shared" si="42"/>
        <v>0</v>
      </c>
      <c r="AI75" s="253">
        <f t="shared" si="42"/>
        <v>0</v>
      </c>
      <c r="AJ75" s="253">
        <f t="shared" si="42"/>
        <v>0</v>
      </c>
      <c r="AK75" s="253">
        <f t="shared" si="42"/>
        <v>0</v>
      </c>
      <c r="AL75" s="253">
        <f t="shared" si="42"/>
        <v>0</v>
      </c>
      <c r="AM75" s="253">
        <f t="shared" si="42"/>
        <v>0</v>
      </c>
      <c r="AN75" s="253">
        <f t="shared" si="42"/>
        <v>0</v>
      </c>
      <c r="AO75" s="253">
        <f t="shared" si="42"/>
        <v>0</v>
      </c>
      <c r="AP75" s="253">
        <f t="shared" si="42"/>
        <v>0</v>
      </c>
      <c r="AQ75" s="253">
        <f t="shared" si="42"/>
        <v>0</v>
      </c>
      <c r="AR75" s="253">
        <f t="shared" si="42"/>
        <v>0</v>
      </c>
      <c r="AS75" s="253">
        <f t="shared" si="42"/>
        <v>0</v>
      </c>
      <c r="AT75" s="253">
        <f t="shared" si="42"/>
        <v>0</v>
      </c>
      <c r="AU75" s="253">
        <f t="shared" si="42"/>
        <v>0</v>
      </c>
      <c r="AV75" s="253">
        <f t="shared" si="42"/>
        <v>0</v>
      </c>
      <c r="AW75" s="253">
        <f t="shared" si="42"/>
        <v>0</v>
      </c>
      <c r="AX75" s="253">
        <f t="shared" si="42"/>
        <v>0</v>
      </c>
      <c r="AY75" s="253">
        <f t="shared" si="42"/>
        <v>0</v>
      </c>
      <c r="AZ75" s="253">
        <f t="shared" si="42"/>
        <v>0</v>
      </c>
      <c r="BA75" s="253">
        <f t="shared" si="42"/>
        <v>0</v>
      </c>
      <c r="BB75" s="253">
        <f t="shared" si="42"/>
        <v>0</v>
      </c>
      <c r="BC75" s="253">
        <f t="shared" si="42"/>
        <v>0</v>
      </c>
      <c r="BD75" s="253">
        <f t="shared" si="42"/>
        <v>0</v>
      </c>
      <c r="BE75" s="253">
        <f t="shared" si="42"/>
        <v>0</v>
      </c>
      <c r="BF75" s="253">
        <f t="shared" si="42"/>
        <v>0</v>
      </c>
      <c r="BG75" s="253">
        <f t="shared" si="42"/>
        <v>0</v>
      </c>
      <c r="BH75" s="253">
        <f t="shared" si="42"/>
        <v>0</v>
      </c>
      <c r="BI75" s="253">
        <f t="shared" si="42"/>
        <v>0</v>
      </c>
      <c r="BJ75" s="253">
        <f t="shared" si="42"/>
        <v>0</v>
      </c>
      <c r="BK75" s="253">
        <f t="shared" si="42"/>
        <v>0</v>
      </c>
      <c r="BL75" s="253">
        <f t="shared" si="42"/>
        <v>0</v>
      </c>
      <c r="BM75" s="253">
        <f t="shared" si="42"/>
        <v>0</v>
      </c>
      <c r="BN75" s="253">
        <f t="shared" si="42"/>
        <v>0</v>
      </c>
      <c r="BO75" s="253">
        <f t="shared" si="42"/>
        <v>0</v>
      </c>
      <c r="BP75" s="253">
        <f t="shared" si="42"/>
        <v>0</v>
      </c>
      <c r="BQ75" s="253">
        <f t="shared" si="42"/>
        <v>0</v>
      </c>
      <c r="BR75" s="253">
        <f t="shared" si="42"/>
        <v>0</v>
      </c>
      <c r="BS75" s="253">
        <f t="shared" si="42"/>
        <v>0</v>
      </c>
      <c r="BT75" s="253">
        <f t="shared" si="42"/>
        <v>0</v>
      </c>
      <c r="BU75" s="253">
        <f t="shared" si="42"/>
        <v>0</v>
      </c>
      <c r="BV75" s="253">
        <f t="shared" si="41"/>
        <v>0</v>
      </c>
      <c r="BW75" s="253">
        <f t="shared" si="41"/>
        <v>0</v>
      </c>
      <c r="BX75" s="253">
        <f t="shared" si="41"/>
        <v>0</v>
      </c>
      <c r="BY75" s="253">
        <f t="shared" si="41"/>
        <v>0</v>
      </c>
      <c r="BZ75" s="253">
        <f t="shared" si="41"/>
        <v>0</v>
      </c>
      <c r="CA75" s="253">
        <f t="shared" si="41"/>
        <v>0</v>
      </c>
      <c r="CB75" s="253">
        <f t="shared" si="41"/>
        <v>0</v>
      </c>
      <c r="CC75" s="253">
        <f t="shared" si="41"/>
        <v>0</v>
      </c>
      <c r="CD75" s="253">
        <f t="shared" si="41"/>
        <v>0</v>
      </c>
      <c r="CE75" s="253">
        <f t="shared" si="41"/>
        <v>0</v>
      </c>
      <c r="CF75" s="253">
        <f t="shared" si="41"/>
        <v>0</v>
      </c>
      <c r="CG75" s="253">
        <f t="shared" si="41"/>
        <v>0</v>
      </c>
      <c r="CH75" s="253">
        <f t="shared" si="41"/>
        <v>0</v>
      </c>
      <c r="CI75" s="253">
        <f t="shared" si="41"/>
        <v>0</v>
      </c>
      <c r="CJ75" s="253">
        <f t="shared" si="41"/>
        <v>0</v>
      </c>
      <c r="CK75" s="253">
        <f t="shared" si="41"/>
        <v>0</v>
      </c>
      <c r="CL75" s="253">
        <f t="shared" ref="CL75:DM84" si="44">+IF($F75=0,CL11+CL43,IF($F75=30,CK11+CK43,IF($F75=60,CJ11+CJ43,CI11+CI43)))</f>
        <v>0</v>
      </c>
      <c r="CM75" s="253">
        <f t="shared" si="44"/>
        <v>0</v>
      </c>
      <c r="CN75" s="253">
        <f t="shared" si="44"/>
        <v>0</v>
      </c>
      <c r="CO75" s="253">
        <f t="shared" si="44"/>
        <v>0</v>
      </c>
      <c r="CP75" s="253">
        <f t="shared" si="44"/>
        <v>0</v>
      </c>
      <c r="CQ75" s="253">
        <f t="shared" si="44"/>
        <v>0</v>
      </c>
      <c r="CR75" s="253">
        <f t="shared" si="44"/>
        <v>0</v>
      </c>
      <c r="CS75" s="253">
        <f t="shared" si="44"/>
        <v>0</v>
      </c>
      <c r="CT75" s="253">
        <f t="shared" si="44"/>
        <v>0</v>
      </c>
      <c r="CU75" s="253">
        <f t="shared" si="44"/>
        <v>0</v>
      </c>
      <c r="CV75" s="253">
        <f t="shared" si="44"/>
        <v>0</v>
      </c>
      <c r="CW75" s="253">
        <f t="shared" si="44"/>
        <v>0</v>
      </c>
      <c r="CX75" s="253">
        <f t="shared" si="44"/>
        <v>0</v>
      </c>
      <c r="CY75" s="253">
        <f t="shared" si="44"/>
        <v>0</v>
      </c>
      <c r="CZ75" s="253">
        <f t="shared" si="44"/>
        <v>0</v>
      </c>
      <c r="DA75" s="253">
        <f t="shared" si="44"/>
        <v>0</v>
      </c>
      <c r="DB75" s="253">
        <f t="shared" si="44"/>
        <v>0</v>
      </c>
      <c r="DC75" s="253">
        <f t="shared" si="44"/>
        <v>0</v>
      </c>
      <c r="DD75" s="253">
        <f t="shared" si="44"/>
        <v>0</v>
      </c>
      <c r="DE75" s="253">
        <f t="shared" si="44"/>
        <v>0</v>
      </c>
      <c r="DF75" s="253">
        <f t="shared" si="44"/>
        <v>0</v>
      </c>
      <c r="DG75" s="253">
        <f t="shared" si="44"/>
        <v>0</v>
      </c>
      <c r="DH75" s="253">
        <f t="shared" si="44"/>
        <v>0</v>
      </c>
      <c r="DI75" s="253">
        <f t="shared" si="44"/>
        <v>0</v>
      </c>
      <c r="DJ75" s="253">
        <f t="shared" si="44"/>
        <v>0</v>
      </c>
      <c r="DK75" s="253">
        <f t="shared" si="44"/>
        <v>0</v>
      </c>
      <c r="DL75" s="253">
        <f t="shared" si="44"/>
        <v>0</v>
      </c>
      <c r="DM75" s="253">
        <f t="shared" si="44"/>
        <v>0</v>
      </c>
      <c r="DN75" s="253">
        <f t="shared" si="43"/>
        <v>0</v>
      </c>
      <c r="DO75" s="253">
        <f t="shared" si="43"/>
        <v>0</v>
      </c>
      <c r="DP75" s="253">
        <f t="shared" si="43"/>
        <v>0</v>
      </c>
      <c r="DQ75" s="253">
        <f t="shared" si="43"/>
        <v>0</v>
      </c>
      <c r="DR75" s="253">
        <f t="shared" si="43"/>
        <v>0</v>
      </c>
      <c r="DS75" s="253">
        <f t="shared" si="43"/>
        <v>0</v>
      </c>
      <c r="DT75" s="253">
        <f t="shared" si="43"/>
        <v>0</v>
      </c>
      <c r="DU75" s="253">
        <f t="shared" si="43"/>
        <v>0</v>
      </c>
      <c r="DV75" s="253">
        <f t="shared" si="43"/>
        <v>0</v>
      </c>
      <c r="DW75" s="253">
        <f t="shared" si="43"/>
        <v>0</v>
      </c>
    </row>
    <row r="76" spans="3:127" ht="15.6" thickTop="1" thickBot="1">
      <c r="C76" s="316" t="str">
        <f t="shared" si="34"/>
        <v>Costo Variabile 7</v>
      </c>
      <c r="F76" s="335">
        <f t="shared" si="35"/>
        <v>60</v>
      </c>
      <c r="H76" s="253">
        <f t="shared" si="36"/>
        <v>0</v>
      </c>
      <c r="I76" s="253">
        <f t="shared" si="37"/>
        <v>0</v>
      </c>
      <c r="J76" s="253">
        <f t="shared" si="38"/>
        <v>0</v>
      </c>
      <c r="K76" s="253">
        <f t="shared" si="42"/>
        <v>0</v>
      </c>
      <c r="L76" s="253">
        <f t="shared" si="42"/>
        <v>0</v>
      </c>
      <c r="M76" s="253">
        <f t="shared" si="42"/>
        <v>0</v>
      </c>
      <c r="N76" s="253">
        <f t="shared" si="42"/>
        <v>0</v>
      </c>
      <c r="O76" s="253">
        <f t="shared" si="42"/>
        <v>0</v>
      </c>
      <c r="P76" s="253">
        <f t="shared" si="42"/>
        <v>0</v>
      </c>
      <c r="Q76" s="253">
        <f t="shared" si="42"/>
        <v>0</v>
      </c>
      <c r="R76" s="253">
        <f t="shared" si="42"/>
        <v>0</v>
      </c>
      <c r="S76" s="253">
        <f t="shared" si="42"/>
        <v>0</v>
      </c>
      <c r="T76" s="253">
        <f t="shared" si="42"/>
        <v>0</v>
      </c>
      <c r="U76" s="253">
        <f t="shared" si="42"/>
        <v>0</v>
      </c>
      <c r="V76" s="253">
        <f t="shared" si="42"/>
        <v>0</v>
      </c>
      <c r="W76" s="253">
        <f t="shared" si="42"/>
        <v>0</v>
      </c>
      <c r="X76" s="253">
        <f t="shared" si="42"/>
        <v>0</v>
      </c>
      <c r="Y76" s="253">
        <f t="shared" si="42"/>
        <v>0</v>
      </c>
      <c r="Z76" s="253">
        <f t="shared" si="42"/>
        <v>0</v>
      </c>
      <c r="AA76" s="253">
        <f t="shared" si="42"/>
        <v>0</v>
      </c>
      <c r="AB76" s="253">
        <f t="shared" si="42"/>
        <v>0</v>
      </c>
      <c r="AC76" s="253">
        <f t="shared" si="42"/>
        <v>0</v>
      </c>
      <c r="AD76" s="253">
        <f t="shared" si="42"/>
        <v>0</v>
      </c>
      <c r="AE76" s="253">
        <f t="shared" si="42"/>
        <v>0</v>
      </c>
      <c r="AF76" s="253">
        <f t="shared" si="42"/>
        <v>0</v>
      </c>
      <c r="AG76" s="253">
        <f t="shared" si="42"/>
        <v>0</v>
      </c>
      <c r="AH76" s="253">
        <f t="shared" si="42"/>
        <v>0</v>
      </c>
      <c r="AI76" s="253">
        <f t="shared" si="42"/>
        <v>0</v>
      </c>
      <c r="AJ76" s="253">
        <f t="shared" si="42"/>
        <v>0</v>
      </c>
      <c r="AK76" s="253">
        <f t="shared" si="42"/>
        <v>0</v>
      </c>
      <c r="AL76" s="253">
        <f t="shared" si="42"/>
        <v>0</v>
      </c>
      <c r="AM76" s="253">
        <f t="shared" si="42"/>
        <v>0</v>
      </c>
      <c r="AN76" s="253">
        <f t="shared" si="42"/>
        <v>0</v>
      </c>
      <c r="AO76" s="253">
        <f t="shared" si="42"/>
        <v>0</v>
      </c>
      <c r="AP76" s="253">
        <f t="shared" si="42"/>
        <v>0</v>
      </c>
      <c r="AQ76" s="253">
        <f t="shared" si="42"/>
        <v>0</v>
      </c>
      <c r="AR76" s="253">
        <f t="shared" si="42"/>
        <v>0</v>
      </c>
      <c r="AS76" s="253">
        <f t="shared" si="42"/>
        <v>0</v>
      </c>
      <c r="AT76" s="253">
        <f t="shared" si="42"/>
        <v>0</v>
      </c>
      <c r="AU76" s="253">
        <f t="shared" si="42"/>
        <v>0</v>
      </c>
      <c r="AV76" s="253">
        <f t="shared" si="42"/>
        <v>0</v>
      </c>
      <c r="AW76" s="253">
        <f t="shared" si="42"/>
        <v>0</v>
      </c>
      <c r="AX76" s="253">
        <f t="shared" si="42"/>
        <v>0</v>
      </c>
      <c r="AY76" s="253">
        <f t="shared" si="42"/>
        <v>0</v>
      </c>
      <c r="AZ76" s="253">
        <f t="shared" si="42"/>
        <v>0</v>
      </c>
      <c r="BA76" s="253">
        <f t="shared" si="42"/>
        <v>0</v>
      </c>
      <c r="BB76" s="253">
        <f t="shared" si="42"/>
        <v>0</v>
      </c>
      <c r="BC76" s="253">
        <f t="shared" si="42"/>
        <v>0</v>
      </c>
      <c r="BD76" s="253">
        <f t="shared" si="42"/>
        <v>0</v>
      </c>
      <c r="BE76" s="253">
        <f t="shared" si="42"/>
        <v>0</v>
      </c>
      <c r="BF76" s="253">
        <f t="shared" si="42"/>
        <v>0</v>
      </c>
      <c r="BG76" s="253">
        <f t="shared" si="42"/>
        <v>0</v>
      </c>
      <c r="BH76" s="253">
        <f t="shared" si="42"/>
        <v>0</v>
      </c>
      <c r="BI76" s="253">
        <f t="shared" si="42"/>
        <v>0</v>
      </c>
      <c r="BJ76" s="253">
        <f t="shared" si="42"/>
        <v>0</v>
      </c>
      <c r="BK76" s="253">
        <f t="shared" si="42"/>
        <v>0</v>
      </c>
      <c r="BL76" s="253">
        <f t="shared" si="42"/>
        <v>0</v>
      </c>
      <c r="BM76" s="253">
        <f t="shared" si="42"/>
        <v>0</v>
      </c>
      <c r="BN76" s="253">
        <f t="shared" si="42"/>
        <v>0</v>
      </c>
      <c r="BO76" s="253">
        <f t="shared" si="42"/>
        <v>0</v>
      </c>
      <c r="BP76" s="253">
        <f t="shared" si="42"/>
        <v>0</v>
      </c>
      <c r="BQ76" s="253">
        <f t="shared" si="42"/>
        <v>0</v>
      </c>
      <c r="BR76" s="253">
        <f t="shared" si="42"/>
        <v>0</v>
      </c>
      <c r="BS76" s="253">
        <f t="shared" si="42"/>
        <v>0</v>
      </c>
      <c r="BT76" s="253">
        <f t="shared" si="42"/>
        <v>0</v>
      </c>
      <c r="BU76" s="253">
        <f t="shared" si="42"/>
        <v>0</v>
      </c>
      <c r="BV76" s="253">
        <f t="shared" si="41"/>
        <v>0</v>
      </c>
      <c r="BW76" s="253">
        <f t="shared" si="41"/>
        <v>0</v>
      </c>
      <c r="BX76" s="253">
        <f t="shared" si="41"/>
        <v>0</v>
      </c>
      <c r="BY76" s="253">
        <f t="shared" si="41"/>
        <v>0</v>
      </c>
      <c r="BZ76" s="253">
        <f t="shared" si="41"/>
        <v>0</v>
      </c>
      <c r="CA76" s="253">
        <f t="shared" si="41"/>
        <v>0</v>
      </c>
      <c r="CB76" s="253">
        <f t="shared" si="41"/>
        <v>0</v>
      </c>
      <c r="CC76" s="253">
        <f t="shared" si="41"/>
        <v>0</v>
      </c>
      <c r="CD76" s="253">
        <f t="shared" si="41"/>
        <v>0</v>
      </c>
      <c r="CE76" s="253">
        <f t="shared" si="41"/>
        <v>0</v>
      </c>
      <c r="CF76" s="253">
        <f t="shared" si="41"/>
        <v>0</v>
      </c>
      <c r="CG76" s="253">
        <f t="shared" si="41"/>
        <v>0</v>
      </c>
      <c r="CH76" s="253">
        <f t="shared" si="41"/>
        <v>0</v>
      </c>
      <c r="CI76" s="253">
        <f t="shared" si="41"/>
        <v>0</v>
      </c>
      <c r="CJ76" s="253">
        <f t="shared" si="41"/>
        <v>0</v>
      </c>
      <c r="CK76" s="253">
        <f t="shared" si="41"/>
        <v>0</v>
      </c>
      <c r="CL76" s="253">
        <f t="shared" si="44"/>
        <v>0</v>
      </c>
      <c r="CM76" s="253">
        <f t="shared" si="44"/>
        <v>0</v>
      </c>
      <c r="CN76" s="253">
        <f t="shared" si="44"/>
        <v>0</v>
      </c>
      <c r="CO76" s="253">
        <f t="shared" si="44"/>
        <v>0</v>
      </c>
      <c r="CP76" s="253">
        <f t="shared" si="44"/>
        <v>0</v>
      </c>
      <c r="CQ76" s="253">
        <f t="shared" si="44"/>
        <v>0</v>
      </c>
      <c r="CR76" s="253">
        <f t="shared" si="44"/>
        <v>0</v>
      </c>
      <c r="CS76" s="253">
        <f t="shared" si="44"/>
        <v>0</v>
      </c>
      <c r="CT76" s="253">
        <f t="shared" si="44"/>
        <v>0</v>
      </c>
      <c r="CU76" s="253">
        <f t="shared" si="44"/>
        <v>0</v>
      </c>
      <c r="CV76" s="253">
        <f t="shared" si="44"/>
        <v>0</v>
      </c>
      <c r="CW76" s="253">
        <f t="shared" si="44"/>
        <v>0</v>
      </c>
      <c r="CX76" s="253">
        <f t="shared" si="44"/>
        <v>0</v>
      </c>
      <c r="CY76" s="253">
        <f t="shared" si="44"/>
        <v>0</v>
      </c>
      <c r="CZ76" s="253">
        <f t="shared" si="44"/>
        <v>0</v>
      </c>
      <c r="DA76" s="253">
        <f t="shared" si="44"/>
        <v>0</v>
      </c>
      <c r="DB76" s="253">
        <f t="shared" si="44"/>
        <v>0</v>
      </c>
      <c r="DC76" s="253">
        <f t="shared" si="44"/>
        <v>0</v>
      </c>
      <c r="DD76" s="253">
        <f t="shared" si="44"/>
        <v>0</v>
      </c>
      <c r="DE76" s="253">
        <f t="shared" si="44"/>
        <v>0</v>
      </c>
      <c r="DF76" s="253">
        <f t="shared" si="44"/>
        <v>0</v>
      </c>
      <c r="DG76" s="253">
        <f t="shared" si="44"/>
        <v>0</v>
      </c>
      <c r="DH76" s="253">
        <f t="shared" si="44"/>
        <v>0</v>
      </c>
      <c r="DI76" s="253">
        <f t="shared" si="44"/>
        <v>0</v>
      </c>
      <c r="DJ76" s="253">
        <f t="shared" si="44"/>
        <v>0</v>
      </c>
      <c r="DK76" s="253">
        <f t="shared" si="44"/>
        <v>0</v>
      </c>
      <c r="DL76" s="253">
        <f t="shared" si="44"/>
        <v>0</v>
      </c>
      <c r="DM76" s="253">
        <f t="shared" si="44"/>
        <v>0</v>
      </c>
      <c r="DN76" s="253">
        <f t="shared" si="43"/>
        <v>0</v>
      </c>
      <c r="DO76" s="253">
        <f t="shared" si="43"/>
        <v>0</v>
      </c>
      <c r="DP76" s="253">
        <f t="shared" si="43"/>
        <v>0</v>
      </c>
      <c r="DQ76" s="253">
        <f t="shared" si="43"/>
        <v>0</v>
      </c>
      <c r="DR76" s="253">
        <f t="shared" si="43"/>
        <v>0</v>
      </c>
      <c r="DS76" s="253">
        <f t="shared" si="43"/>
        <v>0</v>
      </c>
      <c r="DT76" s="253">
        <f t="shared" si="43"/>
        <v>0</v>
      </c>
      <c r="DU76" s="253">
        <f t="shared" si="43"/>
        <v>0</v>
      </c>
      <c r="DV76" s="253">
        <f t="shared" si="43"/>
        <v>0</v>
      </c>
      <c r="DW76" s="253">
        <f t="shared" si="43"/>
        <v>0</v>
      </c>
    </row>
    <row r="77" spans="3:127" ht="15.6" thickTop="1" thickBot="1">
      <c r="C77" s="316" t="str">
        <f t="shared" si="34"/>
        <v>Costo Variabile 8</v>
      </c>
      <c r="F77" s="335">
        <f t="shared" si="35"/>
        <v>60</v>
      </c>
      <c r="H77" s="253">
        <f t="shared" si="36"/>
        <v>0</v>
      </c>
      <c r="I77" s="253">
        <f t="shared" si="37"/>
        <v>0</v>
      </c>
      <c r="J77" s="253">
        <f t="shared" si="38"/>
        <v>0</v>
      </c>
      <c r="K77" s="253">
        <f t="shared" si="42"/>
        <v>0</v>
      </c>
      <c r="L77" s="253">
        <f t="shared" si="42"/>
        <v>0</v>
      </c>
      <c r="M77" s="253">
        <f t="shared" si="42"/>
        <v>0</v>
      </c>
      <c r="N77" s="253">
        <f t="shared" si="42"/>
        <v>0</v>
      </c>
      <c r="O77" s="253">
        <f t="shared" si="42"/>
        <v>0</v>
      </c>
      <c r="P77" s="253">
        <f t="shared" si="42"/>
        <v>0</v>
      </c>
      <c r="Q77" s="253">
        <f t="shared" si="42"/>
        <v>0</v>
      </c>
      <c r="R77" s="253">
        <f t="shared" si="42"/>
        <v>0</v>
      </c>
      <c r="S77" s="253">
        <f t="shared" si="42"/>
        <v>0</v>
      </c>
      <c r="T77" s="253">
        <f t="shared" si="42"/>
        <v>0</v>
      </c>
      <c r="U77" s="253">
        <f t="shared" si="42"/>
        <v>0</v>
      </c>
      <c r="V77" s="253">
        <f t="shared" si="42"/>
        <v>0</v>
      </c>
      <c r="W77" s="253">
        <f t="shared" si="42"/>
        <v>0</v>
      </c>
      <c r="X77" s="253">
        <f t="shared" si="42"/>
        <v>0</v>
      </c>
      <c r="Y77" s="253">
        <f t="shared" si="42"/>
        <v>0</v>
      </c>
      <c r="Z77" s="253">
        <f t="shared" si="42"/>
        <v>0</v>
      </c>
      <c r="AA77" s="253">
        <f t="shared" si="42"/>
        <v>0</v>
      </c>
      <c r="AB77" s="253">
        <f t="shared" si="42"/>
        <v>0</v>
      </c>
      <c r="AC77" s="253">
        <f t="shared" si="42"/>
        <v>0</v>
      </c>
      <c r="AD77" s="253">
        <f t="shared" si="42"/>
        <v>0</v>
      </c>
      <c r="AE77" s="253">
        <f t="shared" si="42"/>
        <v>0</v>
      </c>
      <c r="AF77" s="253">
        <f t="shared" si="42"/>
        <v>0</v>
      </c>
      <c r="AG77" s="253">
        <f t="shared" si="42"/>
        <v>0</v>
      </c>
      <c r="AH77" s="253">
        <f t="shared" si="42"/>
        <v>0</v>
      </c>
      <c r="AI77" s="253">
        <f t="shared" si="42"/>
        <v>0</v>
      </c>
      <c r="AJ77" s="253">
        <f t="shared" si="42"/>
        <v>0</v>
      </c>
      <c r="AK77" s="253">
        <f t="shared" si="42"/>
        <v>0</v>
      </c>
      <c r="AL77" s="253">
        <f t="shared" si="42"/>
        <v>0</v>
      </c>
      <c r="AM77" s="253">
        <f t="shared" si="42"/>
        <v>0</v>
      </c>
      <c r="AN77" s="253">
        <f t="shared" si="42"/>
        <v>0</v>
      </c>
      <c r="AO77" s="253">
        <f t="shared" si="42"/>
        <v>0</v>
      </c>
      <c r="AP77" s="253">
        <f t="shared" si="42"/>
        <v>0</v>
      </c>
      <c r="AQ77" s="253">
        <f t="shared" si="42"/>
        <v>0</v>
      </c>
      <c r="AR77" s="253">
        <f t="shared" si="42"/>
        <v>0</v>
      </c>
      <c r="AS77" s="253">
        <f t="shared" si="42"/>
        <v>0</v>
      </c>
      <c r="AT77" s="253">
        <f t="shared" si="42"/>
        <v>0</v>
      </c>
      <c r="AU77" s="253">
        <f t="shared" si="42"/>
        <v>0</v>
      </c>
      <c r="AV77" s="253">
        <f t="shared" si="42"/>
        <v>0</v>
      </c>
      <c r="AW77" s="253">
        <f t="shared" si="42"/>
        <v>0</v>
      </c>
      <c r="AX77" s="253">
        <f t="shared" si="42"/>
        <v>0</v>
      </c>
      <c r="AY77" s="253">
        <f t="shared" si="42"/>
        <v>0</v>
      </c>
      <c r="AZ77" s="253">
        <f t="shared" si="42"/>
        <v>0</v>
      </c>
      <c r="BA77" s="253">
        <f t="shared" si="42"/>
        <v>0</v>
      </c>
      <c r="BB77" s="253">
        <f t="shared" si="42"/>
        <v>0</v>
      </c>
      <c r="BC77" s="253">
        <f t="shared" si="42"/>
        <v>0</v>
      </c>
      <c r="BD77" s="253">
        <f t="shared" si="42"/>
        <v>0</v>
      </c>
      <c r="BE77" s="253">
        <f t="shared" si="42"/>
        <v>0</v>
      </c>
      <c r="BF77" s="253">
        <f t="shared" si="42"/>
        <v>0</v>
      </c>
      <c r="BG77" s="253">
        <f t="shared" si="42"/>
        <v>0</v>
      </c>
      <c r="BH77" s="253">
        <f t="shared" si="42"/>
        <v>0</v>
      </c>
      <c r="BI77" s="253">
        <f t="shared" si="42"/>
        <v>0</v>
      </c>
      <c r="BJ77" s="253">
        <f t="shared" si="42"/>
        <v>0</v>
      </c>
      <c r="BK77" s="253">
        <f t="shared" si="42"/>
        <v>0</v>
      </c>
      <c r="BL77" s="253">
        <f t="shared" si="42"/>
        <v>0</v>
      </c>
      <c r="BM77" s="253">
        <f t="shared" si="42"/>
        <v>0</v>
      </c>
      <c r="BN77" s="253">
        <f t="shared" si="42"/>
        <v>0</v>
      </c>
      <c r="BO77" s="253">
        <f t="shared" si="42"/>
        <v>0</v>
      </c>
      <c r="BP77" s="253">
        <f t="shared" si="42"/>
        <v>0</v>
      </c>
      <c r="BQ77" s="253">
        <f t="shared" si="42"/>
        <v>0</v>
      </c>
      <c r="BR77" s="253">
        <f t="shared" si="42"/>
        <v>0</v>
      </c>
      <c r="BS77" s="253">
        <f t="shared" si="42"/>
        <v>0</v>
      </c>
      <c r="BT77" s="253">
        <f t="shared" si="42"/>
        <v>0</v>
      </c>
      <c r="BU77" s="253">
        <f t="shared" si="42"/>
        <v>0</v>
      </c>
      <c r="BV77" s="253">
        <f t="shared" si="41"/>
        <v>0</v>
      </c>
      <c r="BW77" s="253">
        <f t="shared" si="41"/>
        <v>0</v>
      </c>
      <c r="BX77" s="253">
        <f t="shared" si="41"/>
        <v>0</v>
      </c>
      <c r="BY77" s="253">
        <f t="shared" si="41"/>
        <v>0</v>
      </c>
      <c r="BZ77" s="253">
        <f t="shared" si="41"/>
        <v>0</v>
      </c>
      <c r="CA77" s="253">
        <f t="shared" si="41"/>
        <v>0</v>
      </c>
      <c r="CB77" s="253">
        <f t="shared" si="41"/>
        <v>0</v>
      </c>
      <c r="CC77" s="253">
        <f t="shared" si="41"/>
        <v>0</v>
      </c>
      <c r="CD77" s="253">
        <f t="shared" si="41"/>
        <v>0</v>
      </c>
      <c r="CE77" s="253">
        <f t="shared" si="41"/>
        <v>0</v>
      </c>
      <c r="CF77" s="253">
        <f t="shared" si="41"/>
        <v>0</v>
      </c>
      <c r="CG77" s="253">
        <f t="shared" si="41"/>
        <v>0</v>
      </c>
      <c r="CH77" s="253">
        <f t="shared" si="41"/>
        <v>0</v>
      </c>
      <c r="CI77" s="253">
        <f t="shared" si="41"/>
        <v>0</v>
      </c>
      <c r="CJ77" s="253">
        <f t="shared" si="41"/>
        <v>0</v>
      </c>
      <c r="CK77" s="253">
        <f t="shared" si="41"/>
        <v>0</v>
      </c>
      <c r="CL77" s="253">
        <f t="shared" si="44"/>
        <v>0</v>
      </c>
      <c r="CM77" s="253">
        <f t="shared" si="44"/>
        <v>0</v>
      </c>
      <c r="CN77" s="253">
        <f t="shared" si="44"/>
        <v>0</v>
      </c>
      <c r="CO77" s="253">
        <f t="shared" si="44"/>
        <v>0</v>
      </c>
      <c r="CP77" s="253">
        <f t="shared" si="44"/>
        <v>0</v>
      </c>
      <c r="CQ77" s="253">
        <f t="shared" si="44"/>
        <v>0</v>
      </c>
      <c r="CR77" s="253">
        <f t="shared" si="44"/>
        <v>0</v>
      </c>
      <c r="CS77" s="253">
        <f t="shared" si="44"/>
        <v>0</v>
      </c>
      <c r="CT77" s="253">
        <f t="shared" si="44"/>
        <v>0</v>
      </c>
      <c r="CU77" s="253">
        <f t="shared" si="44"/>
        <v>0</v>
      </c>
      <c r="CV77" s="253">
        <f t="shared" si="44"/>
        <v>0</v>
      </c>
      <c r="CW77" s="253">
        <f t="shared" si="44"/>
        <v>0</v>
      </c>
      <c r="CX77" s="253">
        <f t="shared" si="44"/>
        <v>0</v>
      </c>
      <c r="CY77" s="253">
        <f t="shared" si="44"/>
        <v>0</v>
      </c>
      <c r="CZ77" s="253">
        <f t="shared" si="44"/>
        <v>0</v>
      </c>
      <c r="DA77" s="253">
        <f t="shared" si="44"/>
        <v>0</v>
      </c>
      <c r="DB77" s="253">
        <f t="shared" si="44"/>
        <v>0</v>
      </c>
      <c r="DC77" s="253">
        <f t="shared" si="44"/>
        <v>0</v>
      </c>
      <c r="DD77" s="253">
        <f t="shared" si="44"/>
        <v>0</v>
      </c>
      <c r="DE77" s="253">
        <f t="shared" si="44"/>
        <v>0</v>
      </c>
      <c r="DF77" s="253">
        <f t="shared" si="44"/>
        <v>0</v>
      </c>
      <c r="DG77" s="253">
        <f t="shared" si="44"/>
        <v>0</v>
      </c>
      <c r="DH77" s="253">
        <f t="shared" si="44"/>
        <v>0</v>
      </c>
      <c r="DI77" s="253">
        <f t="shared" si="44"/>
        <v>0</v>
      </c>
      <c r="DJ77" s="253">
        <f t="shared" si="44"/>
        <v>0</v>
      </c>
      <c r="DK77" s="253">
        <f t="shared" si="44"/>
        <v>0</v>
      </c>
      <c r="DL77" s="253">
        <f t="shared" si="44"/>
        <v>0</v>
      </c>
      <c r="DM77" s="253">
        <f t="shared" si="44"/>
        <v>0</v>
      </c>
      <c r="DN77" s="253">
        <f t="shared" si="43"/>
        <v>0</v>
      </c>
      <c r="DO77" s="253">
        <f t="shared" si="43"/>
        <v>0</v>
      </c>
      <c r="DP77" s="253">
        <f t="shared" si="43"/>
        <v>0</v>
      </c>
      <c r="DQ77" s="253">
        <f t="shared" si="43"/>
        <v>0</v>
      </c>
      <c r="DR77" s="253">
        <f t="shared" si="43"/>
        <v>0</v>
      </c>
      <c r="DS77" s="253">
        <f t="shared" si="43"/>
        <v>0</v>
      </c>
      <c r="DT77" s="253">
        <f t="shared" si="43"/>
        <v>0</v>
      </c>
      <c r="DU77" s="253">
        <f t="shared" si="43"/>
        <v>0</v>
      </c>
      <c r="DV77" s="253">
        <f t="shared" si="43"/>
        <v>0</v>
      </c>
      <c r="DW77" s="253">
        <f t="shared" si="43"/>
        <v>0</v>
      </c>
    </row>
    <row r="78" spans="3:127" ht="15.6" thickTop="1" thickBot="1">
      <c r="C78" s="316" t="str">
        <f t="shared" si="34"/>
        <v>Costo Variabile 9</v>
      </c>
      <c r="F78" s="335">
        <f t="shared" si="35"/>
        <v>60</v>
      </c>
      <c r="H78" s="253">
        <f t="shared" si="36"/>
        <v>0</v>
      </c>
      <c r="I78" s="253">
        <f t="shared" si="37"/>
        <v>0</v>
      </c>
      <c r="J78" s="253">
        <f t="shared" si="38"/>
        <v>0</v>
      </c>
      <c r="K78" s="253">
        <f t="shared" si="42"/>
        <v>0</v>
      </c>
      <c r="L78" s="253">
        <f t="shared" si="42"/>
        <v>0</v>
      </c>
      <c r="M78" s="253">
        <f t="shared" si="42"/>
        <v>0</v>
      </c>
      <c r="N78" s="253">
        <f t="shared" ref="N78:BU82" si="45">+IF($F78=0,N14+N46,IF($F78=30,M14+M46,IF($F78=60,L14+L46,K14+K46)))</f>
        <v>0</v>
      </c>
      <c r="O78" s="253">
        <f t="shared" si="45"/>
        <v>0</v>
      </c>
      <c r="P78" s="253">
        <f t="shared" si="45"/>
        <v>0</v>
      </c>
      <c r="Q78" s="253">
        <f t="shared" si="45"/>
        <v>0</v>
      </c>
      <c r="R78" s="253">
        <f t="shared" si="45"/>
        <v>0</v>
      </c>
      <c r="S78" s="253">
        <f t="shared" si="45"/>
        <v>0</v>
      </c>
      <c r="T78" s="253">
        <f t="shared" si="45"/>
        <v>0</v>
      </c>
      <c r="U78" s="253">
        <f t="shared" si="45"/>
        <v>0</v>
      </c>
      <c r="V78" s="253">
        <f t="shared" si="45"/>
        <v>0</v>
      </c>
      <c r="W78" s="253">
        <f t="shared" si="45"/>
        <v>0</v>
      </c>
      <c r="X78" s="253">
        <f t="shared" si="45"/>
        <v>0</v>
      </c>
      <c r="Y78" s="253">
        <f t="shared" si="45"/>
        <v>0</v>
      </c>
      <c r="Z78" s="253">
        <f t="shared" si="45"/>
        <v>0</v>
      </c>
      <c r="AA78" s="253">
        <f t="shared" si="45"/>
        <v>0</v>
      </c>
      <c r="AB78" s="253">
        <f t="shared" si="45"/>
        <v>0</v>
      </c>
      <c r="AC78" s="253">
        <f t="shared" si="45"/>
        <v>0</v>
      </c>
      <c r="AD78" s="253">
        <f t="shared" si="45"/>
        <v>0</v>
      </c>
      <c r="AE78" s="253">
        <f t="shared" si="45"/>
        <v>0</v>
      </c>
      <c r="AF78" s="253">
        <f t="shared" si="45"/>
        <v>0</v>
      </c>
      <c r="AG78" s="253">
        <f t="shared" si="45"/>
        <v>0</v>
      </c>
      <c r="AH78" s="253">
        <f t="shared" si="45"/>
        <v>0</v>
      </c>
      <c r="AI78" s="253">
        <f t="shared" si="45"/>
        <v>0</v>
      </c>
      <c r="AJ78" s="253">
        <f t="shared" si="45"/>
        <v>0</v>
      </c>
      <c r="AK78" s="253">
        <f t="shared" si="45"/>
        <v>0</v>
      </c>
      <c r="AL78" s="253">
        <f t="shared" si="45"/>
        <v>0</v>
      </c>
      <c r="AM78" s="253">
        <f t="shared" si="45"/>
        <v>0</v>
      </c>
      <c r="AN78" s="253">
        <f t="shared" si="45"/>
        <v>0</v>
      </c>
      <c r="AO78" s="253">
        <f t="shared" si="45"/>
        <v>0</v>
      </c>
      <c r="AP78" s="253">
        <f t="shared" si="45"/>
        <v>0</v>
      </c>
      <c r="AQ78" s="253">
        <f t="shared" si="45"/>
        <v>0</v>
      </c>
      <c r="AR78" s="253">
        <f t="shared" si="45"/>
        <v>0</v>
      </c>
      <c r="AS78" s="253">
        <f t="shared" si="45"/>
        <v>0</v>
      </c>
      <c r="AT78" s="253">
        <f t="shared" si="45"/>
        <v>0</v>
      </c>
      <c r="AU78" s="253">
        <f t="shared" si="45"/>
        <v>0</v>
      </c>
      <c r="AV78" s="253">
        <f t="shared" si="45"/>
        <v>0</v>
      </c>
      <c r="AW78" s="253">
        <f t="shared" si="45"/>
        <v>0</v>
      </c>
      <c r="AX78" s="253">
        <f t="shared" si="45"/>
        <v>0</v>
      </c>
      <c r="AY78" s="253">
        <f t="shared" si="45"/>
        <v>0</v>
      </c>
      <c r="AZ78" s="253">
        <f t="shared" si="45"/>
        <v>0</v>
      </c>
      <c r="BA78" s="253">
        <f t="shared" si="45"/>
        <v>0</v>
      </c>
      <c r="BB78" s="253">
        <f t="shared" si="45"/>
        <v>0</v>
      </c>
      <c r="BC78" s="253">
        <f t="shared" si="45"/>
        <v>0</v>
      </c>
      <c r="BD78" s="253">
        <f t="shared" si="45"/>
        <v>0</v>
      </c>
      <c r="BE78" s="253">
        <f t="shared" si="45"/>
        <v>0</v>
      </c>
      <c r="BF78" s="253">
        <f t="shared" si="45"/>
        <v>0</v>
      </c>
      <c r="BG78" s="253">
        <f t="shared" si="45"/>
        <v>0</v>
      </c>
      <c r="BH78" s="253">
        <f t="shared" si="45"/>
        <v>0</v>
      </c>
      <c r="BI78" s="253">
        <f t="shared" si="45"/>
        <v>0</v>
      </c>
      <c r="BJ78" s="253">
        <f t="shared" si="45"/>
        <v>0</v>
      </c>
      <c r="BK78" s="253">
        <f t="shared" si="45"/>
        <v>0</v>
      </c>
      <c r="BL78" s="253">
        <f t="shared" si="45"/>
        <v>0</v>
      </c>
      <c r="BM78" s="253">
        <f t="shared" si="45"/>
        <v>0</v>
      </c>
      <c r="BN78" s="253">
        <f t="shared" si="45"/>
        <v>0</v>
      </c>
      <c r="BO78" s="253">
        <f t="shared" si="45"/>
        <v>0</v>
      </c>
      <c r="BP78" s="253">
        <f t="shared" si="45"/>
        <v>0</v>
      </c>
      <c r="BQ78" s="253">
        <f t="shared" si="45"/>
        <v>0</v>
      </c>
      <c r="BR78" s="253">
        <f t="shared" si="45"/>
        <v>0</v>
      </c>
      <c r="BS78" s="253">
        <f t="shared" si="45"/>
        <v>0</v>
      </c>
      <c r="BT78" s="253">
        <f t="shared" si="45"/>
        <v>0</v>
      </c>
      <c r="BU78" s="253">
        <f t="shared" si="45"/>
        <v>0</v>
      </c>
      <c r="BV78" s="253">
        <f t="shared" si="41"/>
        <v>0</v>
      </c>
      <c r="BW78" s="253">
        <f t="shared" si="41"/>
        <v>0</v>
      </c>
      <c r="BX78" s="253">
        <f t="shared" si="41"/>
        <v>0</v>
      </c>
      <c r="BY78" s="253">
        <f t="shared" si="41"/>
        <v>0</v>
      </c>
      <c r="BZ78" s="253">
        <f t="shared" si="41"/>
        <v>0</v>
      </c>
      <c r="CA78" s="253">
        <f t="shared" si="41"/>
        <v>0</v>
      </c>
      <c r="CB78" s="253">
        <f t="shared" si="41"/>
        <v>0</v>
      </c>
      <c r="CC78" s="253">
        <f t="shared" si="41"/>
        <v>0</v>
      </c>
      <c r="CD78" s="253">
        <f t="shared" si="41"/>
        <v>0</v>
      </c>
      <c r="CE78" s="253">
        <f t="shared" si="41"/>
        <v>0</v>
      </c>
      <c r="CF78" s="253">
        <f t="shared" si="41"/>
        <v>0</v>
      </c>
      <c r="CG78" s="253">
        <f t="shared" si="41"/>
        <v>0</v>
      </c>
      <c r="CH78" s="253">
        <f t="shared" si="41"/>
        <v>0</v>
      </c>
      <c r="CI78" s="253">
        <f t="shared" si="41"/>
        <v>0</v>
      </c>
      <c r="CJ78" s="253">
        <f t="shared" si="41"/>
        <v>0</v>
      </c>
      <c r="CK78" s="253">
        <f t="shared" si="41"/>
        <v>0</v>
      </c>
      <c r="CL78" s="253">
        <f t="shared" si="44"/>
        <v>0</v>
      </c>
      <c r="CM78" s="253">
        <f t="shared" si="44"/>
        <v>0</v>
      </c>
      <c r="CN78" s="253">
        <f t="shared" si="44"/>
        <v>0</v>
      </c>
      <c r="CO78" s="253">
        <f t="shared" si="44"/>
        <v>0</v>
      </c>
      <c r="CP78" s="253">
        <f t="shared" si="44"/>
        <v>0</v>
      </c>
      <c r="CQ78" s="253">
        <f t="shared" si="44"/>
        <v>0</v>
      </c>
      <c r="CR78" s="253">
        <f t="shared" si="44"/>
        <v>0</v>
      </c>
      <c r="CS78" s="253">
        <f t="shared" si="44"/>
        <v>0</v>
      </c>
      <c r="CT78" s="253">
        <f t="shared" si="44"/>
        <v>0</v>
      </c>
      <c r="CU78" s="253">
        <f t="shared" si="44"/>
        <v>0</v>
      </c>
      <c r="CV78" s="253">
        <f t="shared" si="44"/>
        <v>0</v>
      </c>
      <c r="CW78" s="253">
        <f t="shared" si="44"/>
        <v>0</v>
      </c>
      <c r="CX78" s="253">
        <f t="shared" si="44"/>
        <v>0</v>
      </c>
      <c r="CY78" s="253">
        <f t="shared" si="44"/>
        <v>0</v>
      </c>
      <c r="CZ78" s="253">
        <f t="shared" si="44"/>
        <v>0</v>
      </c>
      <c r="DA78" s="253">
        <f t="shared" si="44"/>
        <v>0</v>
      </c>
      <c r="DB78" s="253">
        <f t="shared" si="44"/>
        <v>0</v>
      </c>
      <c r="DC78" s="253">
        <f t="shared" si="44"/>
        <v>0</v>
      </c>
      <c r="DD78" s="253">
        <f t="shared" si="44"/>
        <v>0</v>
      </c>
      <c r="DE78" s="253">
        <f t="shared" si="44"/>
        <v>0</v>
      </c>
      <c r="DF78" s="253">
        <f t="shared" si="44"/>
        <v>0</v>
      </c>
      <c r="DG78" s="253">
        <f t="shared" si="44"/>
        <v>0</v>
      </c>
      <c r="DH78" s="253">
        <f t="shared" si="44"/>
        <v>0</v>
      </c>
      <c r="DI78" s="253">
        <f t="shared" si="44"/>
        <v>0</v>
      </c>
      <c r="DJ78" s="253">
        <f t="shared" si="44"/>
        <v>0</v>
      </c>
      <c r="DK78" s="253">
        <f t="shared" si="44"/>
        <v>0</v>
      </c>
      <c r="DL78" s="253">
        <f t="shared" si="44"/>
        <v>0</v>
      </c>
      <c r="DM78" s="253">
        <f t="shared" si="44"/>
        <v>0</v>
      </c>
      <c r="DN78" s="253">
        <f t="shared" si="43"/>
        <v>0</v>
      </c>
      <c r="DO78" s="253">
        <f t="shared" si="43"/>
        <v>0</v>
      </c>
      <c r="DP78" s="253">
        <f t="shared" si="43"/>
        <v>0</v>
      </c>
      <c r="DQ78" s="253">
        <f t="shared" si="43"/>
        <v>0</v>
      </c>
      <c r="DR78" s="253">
        <f t="shared" si="43"/>
        <v>0</v>
      </c>
      <c r="DS78" s="253">
        <f t="shared" si="43"/>
        <v>0</v>
      </c>
      <c r="DT78" s="253">
        <f t="shared" si="43"/>
        <v>0</v>
      </c>
      <c r="DU78" s="253">
        <f t="shared" si="43"/>
        <v>0</v>
      </c>
      <c r="DV78" s="253">
        <f t="shared" si="43"/>
        <v>0</v>
      </c>
      <c r="DW78" s="253">
        <f t="shared" si="43"/>
        <v>0</v>
      </c>
    </row>
    <row r="79" spans="3:127" ht="15.6" thickTop="1" thickBot="1">
      <c r="C79" s="316" t="str">
        <f t="shared" si="34"/>
        <v>Costo Variabile 10</v>
      </c>
      <c r="F79" s="335">
        <f t="shared" si="35"/>
        <v>60</v>
      </c>
      <c r="H79" s="253">
        <f t="shared" si="36"/>
        <v>0</v>
      </c>
      <c r="I79" s="253">
        <f t="shared" si="37"/>
        <v>0</v>
      </c>
      <c r="J79" s="253">
        <f t="shared" si="38"/>
        <v>0</v>
      </c>
      <c r="K79" s="253">
        <f t="shared" ref="K79:Z94" si="46">+IF($F79=0,K15+K47,IF($F79=30,J15+J47,IF($F79=60,I15+I47,H15+H47)))</f>
        <v>0</v>
      </c>
      <c r="L79" s="253">
        <f t="shared" si="46"/>
        <v>0</v>
      </c>
      <c r="M79" s="253">
        <f t="shared" si="46"/>
        <v>0</v>
      </c>
      <c r="N79" s="253">
        <f t="shared" si="45"/>
        <v>0</v>
      </c>
      <c r="O79" s="253">
        <f t="shared" si="45"/>
        <v>0</v>
      </c>
      <c r="P79" s="253">
        <f t="shared" si="45"/>
        <v>0</v>
      </c>
      <c r="Q79" s="253">
        <f t="shared" si="45"/>
        <v>0</v>
      </c>
      <c r="R79" s="253">
        <f t="shared" si="45"/>
        <v>0</v>
      </c>
      <c r="S79" s="253">
        <f t="shared" si="45"/>
        <v>0</v>
      </c>
      <c r="T79" s="253">
        <f t="shared" si="45"/>
        <v>0</v>
      </c>
      <c r="U79" s="253">
        <f t="shared" si="45"/>
        <v>0</v>
      </c>
      <c r="V79" s="253">
        <f t="shared" si="45"/>
        <v>0</v>
      </c>
      <c r="W79" s="253">
        <f t="shared" si="45"/>
        <v>0</v>
      </c>
      <c r="X79" s="253">
        <f t="shared" si="45"/>
        <v>0</v>
      </c>
      <c r="Y79" s="253">
        <f t="shared" si="45"/>
        <v>0</v>
      </c>
      <c r="Z79" s="253">
        <f t="shared" si="45"/>
        <v>0</v>
      </c>
      <c r="AA79" s="253">
        <f t="shared" si="45"/>
        <v>0</v>
      </c>
      <c r="AB79" s="253">
        <f t="shared" si="45"/>
        <v>0</v>
      </c>
      <c r="AC79" s="253">
        <f t="shared" si="45"/>
        <v>0</v>
      </c>
      <c r="AD79" s="253">
        <f t="shared" si="45"/>
        <v>0</v>
      </c>
      <c r="AE79" s="253">
        <f t="shared" si="45"/>
        <v>0</v>
      </c>
      <c r="AF79" s="253">
        <f t="shared" si="45"/>
        <v>0</v>
      </c>
      <c r="AG79" s="253">
        <f t="shared" si="45"/>
        <v>0</v>
      </c>
      <c r="AH79" s="253">
        <f t="shared" si="45"/>
        <v>0</v>
      </c>
      <c r="AI79" s="253">
        <f t="shared" si="45"/>
        <v>0</v>
      </c>
      <c r="AJ79" s="253">
        <f t="shared" si="45"/>
        <v>0</v>
      </c>
      <c r="AK79" s="253">
        <f t="shared" si="45"/>
        <v>0</v>
      </c>
      <c r="AL79" s="253">
        <f t="shared" si="45"/>
        <v>0</v>
      </c>
      <c r="AM79" s="253">
        <f t="shared" si="45"/>
        <v>0</v>
      </c>
      <c r="AN79" s="253">
        <f t="shared" si="45"/>
        <v>0</v>
      </c>
      <c r="AO79" s="253">
        <f t="shared" si="45"/>
        <v>0</v>
      </c>
      <c r="AP79" s="253">
        <f t="shared" si="45"/>
        <v>0</v>
      </c>
      <c r="AQ79" s="253">
        <f t="shared" si="45"/>
        <v>0</v>
      </c>
      <c r="AR79" s="253">
        <f t="shared" si="45"/>
        <v>0</v>
      </c>
      <c r="AS79" s="253">
        <f t="shared" si="45"/>
        <v>0</v>
      </c>
      <c r="AT79" s="253">
        <f t="shared" si="45"/>
        <v>0</v>
      </c>
      <c r="AU79" s="253">
        <f t="shared" si="45"/>
        <v>0</v>
      </c>
      <c r="AV79" s="253">
        <f t="shared" si="45"/>
        <v>0</v>
      </c>
      <c r="AW79" s="253">
        <f t="shared" si="45"/>
        <v>0</v>
      </c>
      <c r="AX79" s="253">
        <f t="shared" si="45"/>
        <v>0</v>
      </c>
      <c r="AY79" s="253">
        <f t="shared" si="45"/>
        <v>0</v>
      </c>
      <c r="AZ79" s="253">
        <f t="shared" si="45"/>
        <v>0</v>
      </c>
      <c r="BA79" s="253">
        <f t="shared" si="45"/>
        <v>0</v>
      </c>
      <c r="BB79" s="253">
        <f t="shared" si="45"/>
        <v>0</v>
      </c>
      <c r="BC79" s="253">
        <f t="shared" si="45"/>
        <v>0</v>
      </c>
      <c r="BD79" s="253">
        <f t="shared" si="45"/>
        <v>0</v>
      </c>
      <c r="BE79" s="253">
        <f t="shared" si="45"/>
        <v>0</v>
      </c>
      <c r="BF79" s="253">
        <f t="shared" si="45"/>
        <v>0</v>
      </c>
      <c r="BG79" s="253">
        <f t="shared" si="45"/>
        <v>0</v>
      </c>
      <c r="BH79" s="253">
        <f t="shared" si="45"/>
        <v>0</v>
      </c>
      <c r="BI79" s="253">
        <f t="shared" si="45"/>
        <v>0</v>
      </c>
      <c r="BJ79" s="253">
        <f t="shared" si="45"/>
        <v>0</v>
      </c>
      <c r="BK79" s="253">
        <f t="shared" si="45"/>
        <v>0</v>
      </c>
      <c r="BL79" s="253">
        <f t="shared" si="45"/>
        <v>0</v>
      </c>
      <c r="BM79" s="253">
        <f t="shared" si="45"/>
        <v>0</v>
      </c>
      <c r="BN79" s="253">
        <f t="shared" si="45"/>
        <v>0</v>
      </c>
      <c r="BO79" s="253">
        <f t="shared" si="45"/>
        <v>0</v>
      </c>
      <c r="BP79" s="253">
        <f t="shared" si="45"/>
        <v>0</v>
      </c>
      <c r="BQ79" s="253">
        <f t="shared" si="45"/>
        <v>0</v>
      </c>
      <c r="BR79" s="253">
        <f t="shared" si="45"/>
        <v>0</v>
      </c>
      <c r="BS79" s="253">
        <f t="shared" si="45"/>
        <v>0</v>
      </c>
      <c r="BT79" s="253">
        <f t="shared" si="45"/>
        <v>0</v>
      </c>
      <c r="BU79" s="253">
        <f t="shared" si="45"/>
        <v>0</v>
      </c>
      <c r="BV79" s="253">
        <f t="shared" si="41"/>
        <v>0</v>
      </c>
      <c r="BW79" s="253">
        <f t="shared" si="41"/>
        <v>0</v>
      </c>
      <c r="BX79" s="253">
        <f t="shared" si="41"/>
        <v>0</v>
      </c>
      <c r="BY79" s="253">
        <f t="shared" si="41"/>
        <v>0</v>
      </c>
      <c r="BZ79" s="253">
        <f t="shared" si="41"/>
        <v>0</v>
      </c>
      <c r="CA79" s="253">
        <f t="shared" si="41"/>
        <v>0</v>
      </c>
      <c r="CB79" s="253">
        <f t="shared" si="41"/>
        <v>0</v>
      </c>
      <c r="CC79" s="253">
        <f t="shared" si="41"/>
        <v>0</v>
      </c>
      <c r="CD79" s="253">
        <f t="shared" si="41"/>
        <v>0</v>
      </c>
      <c r="CE79" s="253">
        <f t="shared" si="41"/>
        <v>0</v>
      </c>
      <c r="CF79" s="253">
        <f t="shared" si="41"/>
        <v>0</v>
      </c>
      <c r="CG79" s="253">
        <f t="shared" si="41"/>
        <v>0</v>
      </c>
      <c r="CH79" s="253">
        <f t="shared" si="41"/>
        <v>0</v>
      </c>
      <c r="CI79" s="253">
        <f t="shared" si="41"/>
        <v>0</v>
      </c>
      <c r="CJ79" s="253">
        <f t="shared" si="41"/>
        <v>0</v>
      </c>
      <c r="CK79" s="253">
        <f t="shared" si="41"/>
        <v>0</v>
      </c>
      <c r="CL79" s="253">
        <f t="shared" si="44"/>
        <v>0</v>
      </c>
      <c r="CM79" s="253">
        <f t="shared" si="44"/>
        <v>0</v>
      </c>
      <c r="CN79" s="253">
        <f t="shared" si="44"/>
        <v>0</v>
      </c>
      <c r="CO79" s="253">
        <f t="shared" si="44"/>
        <v>0</v>
      </c>
      <c r="CP79" s="253">
        <f t="shared" si="44"/>
        <v>0</v>
      </c>
      <c r="CQ79" s="253">
        <f t="shared" si="44"/>
        <v>0</v>
      </c>
      <c r="CR79" s="253">
        <f t="shared" si="44"/>
        <v>0</v>
      </c>
      <c r="CS79" s="253">
        <f t="shared" si="44"/>
        <v>0</v>
      </c>
      <c r="CT79" s="253">
        <f t="shared" si="44"/>
        <v>0</v>
      </c>
      <c r="CU79" s="253">
        <f t="shared" si="44"/>
        <v>0</v>
      </c>
      <c r="CV79" s="253">
        <f t="shared" si="44"/>
        <v>0</v>
      </c>
      <c r="CW79" s="253">
        <f t="shared" si="44"/>
        <v>0</v>
      </c>
      <c r="CX79" s="253">
        <f t="shared" si="44"/>
        <v>0</v>
      </c>
      <c r="CY79" s="253">
        <f t="shared" si="44"/>
        <v>0</v>
      </c>
      <c r="CZ79" s="253">
        <f t="shared" si="44"/>
        <v>0</v>
      </c>
      <c r="DA79" s="253">
        <f t="shared" si="44"/>
        <v>0</v>
      </c>
      <c r="DB79" s="253">
        <f t="shared" si="44"/>
        <v>0</v>
      </c>
      <c r="DC79" s="253">
        <f t="shared" si="44"/>
        <v>0</v>
      </c>
      <c r="DD79" s="253">
        <f t="shared" si="44"/>
        <v>0</v>
      </c>
      <c r="DE79" s="253">
        <f t="shared" si="44"/>
        <v>0</v>
      </c>
      <c r="DF79" s="253">
        <f t="shared" si="44"/>
        <v>0</v>
      </c>
      <c r="DG79" s="253">
        <f t="shared" si="44"/>
        <v>0</v>
      </c>
      <c r="DH79" s="253">
        <f t="shared" si="44"/>
        <v>0</v>
      </c>
      <c r="DI79" s="253">
        <f t="shared" si="44"/>
        <v>0</v>
      </c>
      <c r="DJ79" s="253">
        <f t="shared" si="44"/>
        <v>0</v>
      </c>
      <c r="DK79" s="253">
        <f t="shared" si="44"/>
        <v>0</v>
      </c>
      <c r="DL79" s="253">
        <f t="shared" si="44"/>
        <v>0</v>
      </c>
      <c r="DM79" s="253">
        <f t="shared" si="44"/>
        <v>0</v>
      </c>
      <c r="DN79" s="253">
        <f t="shared" si="43"/>
        <v>0</v>
      </c>
      <c r="DO79" s="253">
        <f t="shared" si="43"/>
        <v>0</v>
      </c>
      <c r="DP79" s="253">
        <f t="shared" si="43"/>
        <v>0</v>
      </c>
      <c r="DQ79" s="253">
        <f t="shared" si="43"/>
        <v>0</v>
      </c>
      <c r="DR79" s="253">
        <f t="shared" si="43"/>
        <v>0</v>
      </c>
      <c r="DS79" s="253">
        <f t="shared" si="43"/>
        <v>0</v>
      </c>
      <c r="DT79" s="253">
        <f t="shared" si="43"/>
        <v>0</v>
      </c>
      <c r="DU79" s="253">
        <f t="shared" si="43"/>
        <v>0</v>
      </c>
      <c r="DV79" s="253">
        <f t="shared" si="43"/>
        <v>0</v>
      </c>
      <c r="DW79" s="253">
        <f t="shared" si="43"/>
        <v>0</v>
      </c>
    </row>
    <row r="80" spans="3:127" ht="15.6" thickTop="1" thickBot="1">
      <c r="C80" s="316" t="str">
        <f t="shared" si="34"/>
        <v>Costo Variabile 11</v>
      </c>
      <c r="F80" s="335">
        <f t="shared" si="35"/>
        <v>60</v>
      </c>
      <c r="H80" s="253">
        <f t="shared" si="36"/>
        <v>0</v>
      </c>
      <c r="I80" s="253">
        <f t="shared" si="37"/>
        <v>0</v>
      </c>
      <c r="J80" s="253">
        <f t="shared" si="38"/>
        <v>0</v>
      </c>
      <c r="K80" s="253">
        <f t="shared" si="46"/>
        <v>0</v>
      </c>
      <c r="L80" s="253">
        <f t="shared" si="46"/>
        <v>0</v>
      </c>
      <c r="M80" s="253">
        <f t="shared" si="46"/>
        <v>0</v>
      </c>
      <c r="N80" s="253">
        <f t="shared" si="45"/>
        <v>0</v>
      </c>
      <c r="O80" s="253">
        <f t="shared" si="45"/>
        <v>0</v>
      </c>
      <c r="P80" s="253">
        <f t="shared" si="45"/>
        <v>0</v>
      </c>
      <c r="Q80" s="253">
        <f t="shared" si="45"/>
        <v>0</v>
      </c>
      <c r="R80" s="253">
        <f t="shared" si="45"/>
        <v>0</v>
      </c>
      <c r="S80" s="253">
        <f t="shared" si="45"/>
        <v>0</v>
      </c>
      <c r="T80" s="253">
        <f t="shared" si="45"/>
        <v>0</v>
      </c>
      <c r="U80" s="253">
        <f t="shared" si="45"/>
        <v>0</v>
      </c>
      <c r="V80" s="253">
        <f t="shared" si="45"/>
        <v>0</v>
      </c>
      <c r="W80" s="253">
        <f t="shared" si="45"/>
        <v>0</v>
      </c>
      <c r="X80" s="253">
        <f t="shared" si="45"/>
        <v>0</v>
      </c>
      <c r="Y80" s="253">
        <f t="shared" si="45"/>
        <v>0</v>
      </c>
      <c r="Z80" s="253">
        <f t="shared" si="45"/>
        <v>0</v>
      </c>
      <c r="AA80" s="253">
        <f t="shared" si="45"/>
        <v>0</v>
      </c>
      <c r="AB80" s="253">
        <f t="shared" si="45"/>
        <v>0</v>
      </c>
      <c r="AC80" s="253">
        <f t="shared" si="45"/>
        <v>0</v>
      </c>
      <c r="AD80" s="253">
        <f t="shared" si="45"/>
        <v>0</v>
      </c>
      <c r="AE80" s="253">
        <f t="shared" si="45"/>
        <v>0</v>
      </c>
      <c r="AF80" s="253">
        <f t="shared" si="45"/>
        <v>0</v>
      </c>
      <c r="AG80" s="253">
        <f t="shared" si="45"/>
        <v>0</v>
      </c>
      <c r="AH80" s="253">
        <f t="shared" si="45"/>
        <v>0</v>
      </c>
      <c r="AI80" s="253">
        <f t="shared" si="45"/>
        <v>0</v>
      </c>
      <c r="AJ80" s="253">
        <f t="shared" si="45"/>
        <v>0</v>
      </c>
      <c r="AK80" s="253">
        <f t="shared" si="45"/>
        <v>0</v>
      </c>
      <c r="AL80" s="253">
        <f t="shared" si="45"/>
        <v>0</v>
      </c>
      <c r="AM80" s="253">
        <f t="shared" si="45"/>
        <v>0</v>
      </c>
      <c r="AN80" s="253">
        <f t="shared" si="45"/>
        <v>0</v>
      </c>
      <c r="AO80" s="253">
        <f t="shared" si="45"/>
        <v>0</v>
      </c>
      <c r="AP80" s="253">
        <f t="shared" si="45"/>
        <v>0</v>
      </c>
      <c r="AQ80" s="253">
        <f t="shared" si="45"/>
        <v>0</v>
      </c>
      <c r="AR80" s="253">
        <f t="shared" si="45"/>
        <v>0</v>
      </c>
      <c r="AS80" s="253">
        <f t="shared" si="45"/>
        <v>0</v>
      </c>
      <c r="AT80" s="253">
        <f t="shared" si="45"/>
        <v>0</v>
      </c>
      <c r="AU80" s="253">
        <f t="shared" si="45"/>
        <v>0</v>
      </c>
      <c r="AV80" s="253">
        <f t="shared" si="45"/>
        <v>0</v>
      </c>
      <c r="AW80" s="253">
        <f t="shared" si="45"/>
        <v>0</v>
      </c>
      <c r="AX80" s="253">
        <f t="shared" si="45"/>
        <v>0</v>
      </c>
      <c r="AY80" s="253">
        <f t="shared" si="45"/>
        <v>0</v>
      </c>
      <c r="AZ80" s="253">
        <f t="shared" si="45"/>
        <v>0</v>
      </c>
      <c r="BA80" s="253">
        <f t="shared" si="45"/>
        <v>0</v>
      </c>
      <c r="BB80" s="253">
        <f t="shared" si="45"/>
        <v>0</v>
      </c>
      <c r="BC80" s="253">
        <f t="shared" si="45"/>
        <v>0</v>
      </c>
      <c r="BD80" s="253">
        <f t="shared" si="45"/>
        <v>0</v>
      </c>
      <c r="BE80" s="253">
        <f t="shared" si="45"/>
        <v>0</v>
      </c>
      <c r="BF80" s="253">
        <f t="shared" si="45"/>
        <v>0</v>
      </c>
      <c r="BG80" s="253">
        <f t="shared" si="45"/>
        <v>0</v>
      </c>
      <c r="BH80" s="253">
        <f t="shared" si="45"/>
        <v>0</v>
      </c>
      <c r="BI80" s="253">
        <f t="shared" si="45"/>
        <v>0</v>
      </c>
      <c r="BJ80" s="253">
        <f t="shared" si="45"/>
        <v>0</v>
      </c>
      <c r="BK80" s="253">
        <f t="shared" si="45"/>
        <v>0</v>
      </c>
      <c r="BL80" s="253">
        <f t="shared" si="45"/>
        <v>0</v>
      </c>
      <c r="BM80" s="253">
        <f t="shared" si="45"/>
        <v>0</v>
      </c>
      <c r="BN80" s="253">
        <f t="shared" si="45"/>
        <v>0</v>
      </c>
      <c r="BO80" s="253">
        <f t="shared" si="45"/>
        <v>0</v>
      </c>
      <c r="BP80" s="253">
        <f t="shared" si="45"/>
        <v>0</v>
      </c>
      <c r="BQ80" s="253">
        <f t="shared" si="45"/>
        <v>0</v>
      </c>
      <c r="BR80" s="253">
        <f t="shared" si="45"/>
        <v>0</v>
      </c>
      <c r="BS80" s="253">
        <f t="shared" si="45"/>
        <v>0</v>
      </c>
      <c r="BT80" s="253">
        <f t="shared" si="45"/>
        <v>0</v>
      </c>
      <c r="BU80" s="253">
        <f t="shared" si="45"/>
        <v>0</v>
      </c>
      <c r="BV80" s="253">
        <f t="shared" si="41"/>
        <v>0</v>
      </c>
      <c r="BW80" s="253">
        <f t="shared" si="41"/>
        <v>0</v>
      </c>
      <c r="BX80" s="253">
        <f t="shared" si="41"/>
        <v>0</v>
      </c>
      <c r="BY80" s="253">
        <f t="shared" si="41"/>
        <v>0</v>
      </c>
      <c r="BZ80" s="253">
        <f t="shared" si="41"/>
        <v>0</v>
      </c>
      <c r="CA80" s="253">
        <f t="shared" si="41"/>
        <v>0</v>
      </c>
      <c r="CB80" s="253">
        <f t="shared" si="41"/>
        <v>0</v>
      </c>
      <c r="CC80" s="253">
        <f t="shared" si="41"/>
        <v>0</v>
      </c>
      <c r="CD80" s="253">
        <f t="shared" si="41"/>
        <v>0</v>
      </c>
      <c r="CE80" s="253">
        <f t="shared" si="41"/>
        <v>0</v>
      </c>
      <c r="CF80" s="253">
        <f t="shared" si="41"/>
        <v>0</v>
      </c>
      <c r="CG80" s="253">
        <f t="shared" si="41"/>
        <v>0</v>
      </c>
      <c r="CH80" s="253">
        <f t="shared" si="41"/>
        <v>0</v>
      </c>
      <c r="CI80" s="253">
        <f t="shared" si="41"/>
        <v>0</v>
      </c>
      <c r="CJ80" s="253">
        <f t="shared" si="41"/>
        <v>0</v>
      </c>
      <c r="CK80" s="253">
        <f t="shared" si="41"/>
        <v>0</v>
      </c>
      <c r="CL80" s="253">
        <f t="shared" si="44"/>
        <v>0</v>
      </c>
      <c r="CM80" s="253">
        <f t="shared" si="44"/>
        <v>0</v>
      </c>
      <c r="CN80" s="253">
        <f t="shared" si="44"/>
        <v>0</v>
      </c>
      <c r="CO80" s="253">
        <f t="shared" si="44"/>
        <v>0</v>
      </c>
      <c r="CP80" s="253">
        <f t="shared" si="44"/>
        <v>0</v>
      </c>
      <c r="CQ80" s="253">
        <f t="shared" si="44"/>
        <v>0</v>
      </c>
      <c r="CR80" s="253">
        <f t="shared" si="44"/>
        <v>0</v>
      </c>
      <c r="CS80" s="253">
        <f t="shared" si="44"/>
        <v>0</v>
      </c>
      <c r="CT80" s="253">
        <f t="shared" si="44"/>
        <v>0</v>
      </c>
      <c r="CU80" s="253">
        <f t="shared" si="44"/>
        <v>0</v>
      </c>
      <c r="CV80" s="253">
        <f t="shared" si="44"/>
        <v>0</v>
      </c>
      <c r="CW80" s="253">
        <f t="shared" si="44"/>
        <v>0</v>
      </c>
      <c r="CX80" s="253">
        <f t="shared" si="44"/>
        <v>0</v>
      </c>
      <c r="CY80" s="253">
        <f t="shared" si="44"/>
        <v>0</v>
      </c>
      <c r="CZ80" s="253">
        <f t="shared" si="44"/>
        <v>0</v>
      </c>
      <c r="DA80" s="253">
        <f t="shared" si="44"/>
        <v>0</v>
      </c>
      <c r="DB80" s="253">
        <f t="shared" si="44"/>
        <v>0</v>
      </c>
      <c r="DC80" s="253">
        <f t="shared" si="44"/>
        <v>0</v>
      </c>
      <c r="DD80" s="253">
        <f t="shared" si="44"/>
        <v>0</v>
      </c>
      <c r="DE80" s="253">
        <f t="shared" si="44"/>
        <v>0</v>
      </c>
      <c r="DF80" s="253">
        <f t="shared" si="44"/>
        <v>0</v>
      </c>
      <c r="DG80" s="253">
        <f t="shared" si="44"/>
        <v>0</v>
      </c>
      <c r="DH80" s="253">
        <f t="shared" si="44"/>
        <v>0</v>
      </c>
      <c r="DI80" s="253">
        <f t="shared" si="44"/>
        <v>0</v>
      </c>
      <c r="DJ80" s="253">
        <f t="shared" si="44"/>
        <v>0</v>
      </c>
      <c r="DK80" s="253">
        <f t="shared" si="44"/>
        <v>0</v>
      </c>
      <c r="DL80" s="253">
        <f t="shared" si="44"/>
        <v>0</v>
      </c>
      <c r="DM80" s="253">
        <f t="shared" si="44"/>
        <v>0</v>
      </c>
      <c r="DN80" s="253">
        <f t="shared" si="43"/>
        <v>0</v>
      </c>
      <c r="DO80" s="253">
        <f t="shared" si="43"/>
        <v>0</v>
      </c>
      <c r="DP80" s="253">
        <f t="shared" si="43"/>
        <v>0</v>
      </c>
      <c r="DQ80" s="253">
        <f t="shared" si="43"/>
        <v>0</v>
      </c>
      <c r="DR80" s="253">
        <f t="shared" si="43"/>
        <v>0</v>
      </c>
      <c r="DS80" s="253">
        <f t="shared" si="43"/>
        <v>0</v>
      </c>
      <c r="DT80" s="253">
        <f t="shared" si="43"/>
        <v>0</v>
      </c>
      <c r="DU80" s="253">
        <f t="shared" si="43"/>
        <v>0</v>
      </c>
      <c r="DV80" s="253">
        <f t="shared" si="43"/>
        <v>0</v>
      </c>
      <c r="DW80" s="253">
        <f t="shared" si="43"/>
        <v>0</v>
      </c>
    </row>
    <row r="81" spans="3:127" ht="15.6" thickTop="1" thickBot="1">
      <c r="C81" s="316" t="str">
        <f t="shared" si="34"/>
        <v>Costo Variabile 12</v>
      </c>
      <c r="F81" s="335">
        <f t="shared" si="35"/>
        <v>60</v>
      </c>
      <c r="H81" s="253">
        <f t="shared" si="36"/>
        <v>0</v>
      </c>
      <c r="I81" s="253">
        <f t="shared" si="37"/>
        <v>0</v>
      </c>
      <c r="J81" s="253">
        <f t="shared" si="38"/>
        <v>0</v>
      </c>
      <c r="K81" s="253">
        <f t="shared" si="46"/>
        <v>0</v>
      </c>
      <c r="L81" s="253">
        <f t="shared" si="46"/>
        <v>0</v>
      </c>
      <c r="M81" s="253">
        <f t="shared" si="46"/>
        <v>0</v>
      </c>
      <c r="N81" s="253">
        <f t="shared" si="45"/>
        <v>0</v>
      </c>
      <c r="O81" s="253">
        <f t="shared" si="45"/>
        <v>0</v>
      </c>
      <c r="P81" s="253">
        <f t="shared" si="45"/>
        <v>0</v>
      </c>
      <c r="Q81" s="253">
        <f t="shared" si="45"/>
        <v>0</v>
      </c>
      <c r="R81" s="253">
        <f t="shared" si="45"/>
        <v>0</v>
      </c>
      <c r="S81" s="253">
        <f t="shared" si="45"/>
        <v>0</v>
      </c>
      <c r="T81" s="253">
        <f t="shared" si="45"/>
        <v>0</v>
      </c>
      <c r="U81" s="253">
        <f t="shared" si="45"/>
        <v>0</v>
      </c>
      <c r="V81" s="253">
        <f t="shared" si="45"/>
        <v>0</v>
      </c>
      <c r="W81" s="253">
        <f t="shared" si="45"/>
        <v>0</v>
      </c>
      <c r="X81" s="253">
        <f t="shared" si="45"/>
        <v>0</v>
      </c>
      <c r="Y81" s="253">
        <f t="shared" si="45"/>
        <v>0</v>
      </c>
      <c r="Z81" s="253">
        <f t="shared" si="45"/>
        <v>0</v>
      </c>
      <c r="AA81" s="253">
        <f t="shared" si="45"/>
        <v>0</v>
      </c>
      <c r="AB81" s="253">
        <f t="shared" si="45"/>
        <v>0</v>
      </c>
      <c r="AC81" s="253">
        <f t="shared" si="45"/>
        <v>0</v>
      </c>
      <c r="AD81" s="253">
        <f t="shared" si="45"/>
        <v>0</v>
      </c>
      <c r="AE81" s="253">
        <f t="shared" si="45"/>
        <v>0</v>
      </c>
      <c r="AF81" s="253">
        <f t="shared" si="45"/>
        <v>0</v>
      </c>
      <c r="AG81" s="253">
        <f t="shared" si="45"/>
        <v>0</v>
      </c>
      <c r="AH81" s="253">
        <f t="shared" si="45"/>
        <v>0</v>
      </c>
      <c r="AI81" s="253">
        <f t="shared" si="45"/>
        <v>0</v>
      </c>
      <c r="AJ81" s="253">
        <f t="shared" si="45"/>
        <v>0</v>
      </c>
      <c r="AK81" s="253">
        <f t="shared" si="45"/>
        <v>0</v>
      </c>
      <c r="AL81" s="253">
        <f t="shared" si="45"/>
        <v>0</v>
      </c>
      <c r="AM81" s="253">
        <f t="shared" si="45"/>
        <v>0</v>
      </c>
      <c r="AN81" s="253">
        <f t="shared" si="45"/>
        <v>0</v>
      </c>
      <c r="AO81" s="253">
        <f t="shared" si="45"/>
        <v>0</v>
      </c>
      <c r="AP81" s="253">
        <f t="shared" si="45"/>
        <v>0</v>
      </c>
      <c r="AQ81" s="253">
        <f t="shared" si="45"/>
        <v>0</v>
      </c>
      <c r="AR81" s="253">
        <f t="shared" si="45"/>
        <v>0</v>
      </c>
      <c r="AS81" s="253">
        <f t="shared" si="45"/>
        <v>0</v>
      </c>
      <c r="AT81" s="253">
        <f t="shared" si="45"/>
        <v>0</v>
      </c>
      <c r="AU81" s="253">
        <f t="shared" si="45"/>
        <v>0</v>
      </c>
      <c r="AV81" s="253">
        <f t="shared" si="45"/>
        <v>0</v>
      </c>
      <c r="AW81" s="253">
        <f t="shared" si="45"/>
        <v>0</v>
      </c>
      <c r="AX81" s="253">
        <f t="shared" si="45"/>
        <v>0</v>
      </c>
      <c r="AY81" s="253">
        <f t="shared" si="45"/>
        <v>0</v>
      </c>
      <c r="AZ81" s="253">
        <f t="shared" si="45"/>
        <v>0</v>
      </c>
      <c r="BA81" s="253">
        <f t="shared" si="45"/>
        <v>0</v>
      </c>
      <c r="BB81" s="253">
        <f t="shared" si="45"/>
        <v>0</v>
      </c>
      <c r="BC81" s="253">
        <f t="shared" si="45"/>
        <v>0</v>
      </c>
      <c r="BD81" s="253">
        <f t="shared" si="45"/>
        <v>0</v>
      </c>
      <c r="BE81" s="253">
        <f t="shared" si="45"/>
        <v>0</v>
      </c>
      <c r="BF81" s="253">
        <f t="shared" si="45"/>
        <v>0</v>
      </c>
      <c r="BG81" s="253">
        <f t="shared" si="45"/>
        <v>0</v>
      </c>
      <c r="BH81" s="253">
        <f t="shared" si="45"/>
        <v>0</v>
      </c>
      <c r="BI81" s="253">
        <f t="shared" si="45"/>
        <v>0</v>
      </c>
      <c r="BJ81" s="253">
        <f t="shared" si="45"/>
        <v>0</v>
      </c>
      <c r="BK81" s="253">
        <f t="shared" si="45"/>
        <v>0</v>
      </c>
      <c r="BL81" s="253">
        <f t="shared" si="45"/>
        <v>0</v>
      </c>
      <c r="BM81" s="253">
        <f t="shared" si="45"/>
        <v>0</v>
      </c>
      <c r="BN81" s="253">
        <f t="shared" si="45"/>
        <v>0</v>
      </c>
      <c r="BO81" s="253">
        <f t="shared" si="45"/>
        <v>0</v>
      </c>
      <c r="BP81" s="253">
        <f t="shared" si="45"/>
        <v>0</v>
      </c>
      <c r="BQ81" s="253">
        <f t="shared" si="45"/>
        <v>0</v>
      </c>
      <c r="BR81" s="253">
        <f t="shared" si="45"/>
        <v>0</v>
      </c>
      <c r="BS81" s="253">
        <f t="shared" si="45"/>
        <v>0</v>
      </c>
      <c r="BT81" s="253">
        <f t="shared" si="45"/>
        <v>0</v>
      </c>
      <c r="BU81" s="253">
        <f t="shared" si="45"/>
        <v>0</v>
      </c>
      <c r="BV81" s="253">
        <f t="shared" si="41"/>
        <v>0</v>
      </c>
      <c r="BW81" s="253">
        <f t="shared" si="41"/>
        <v>0</v>
      </c>
      <c r="BX81" s="253">
        <f t="shared" si="41"/>
        <v>0</v>
      </c>
      <c r="BY81" s="253">
        <f t="shared" si="41"/>
        <v>0</v>
      </c>
      <c r="BZ81" s="253">
        <f t="shared" si="41"/>
        <v>0</v>
      </c>
      <c r="CA81" s="253">
        <f t="shared" si="41"/>
        <v>0</v>
      </c>
      <c r="CB81" s="253">
        <f t="shared" si="41"/>
        <v>0</v>
      </c>
      <c r="CC81" s="253">
        <f t="shared" si="41"/>
        <v>0</v>
      </c>
      <c r="CD81" s="253">
        <f t="shared" si="41"/>
        <v>0</v>
      </c>
      <c r="CE81" s="253">
        <f t="shared" si="41"/>
        <v>0</v>
      </c>
      <c r="CF81" s="253">
        <f t="shared" si="41"/>
        <v>0</v>
      </c>
      <c r="CG81" s="253">
        <f t="shared" si="41"/>
        <v>0</v>
      </c>
      <c r="CH81" s="253">
        <f t="shared" si="41"/>
        <v>0</v>
      </c>
      <c r="CI81" s="253">
        <f t="shared" si="41"/>
        <v>0</v>
      </c>
      <c r="CJ81" s="253">
        <f t="shared" si="41"/>
        <v>0</v>
      </c>
      <c r="CK81" s="253">
        <f t="shared" si="41"/>
        <v>0</v>
      </c>
      <c r="CL81" s="253">
        <f t="shared" si="44"/>
        <v>0</v>
      </c>
      <c r="CM81" s="253">
        <f t="shared" si="44"/>
        <v>0</v>
      </c>
      <c r="CN81" s="253">
        <f t="shared" si="44"/>
        <v>0</v>
      </c>
      <c r="CO81" s="253">
        <f t="shared" si="44"/>
        <v>0</v>
      </c>
      <c r="CP81" s="253">
        <f t="shared" si="44"/>
        <v>0</v>
      </c>
      <c r="CQ81" s="253">
        <f t="shared" si="44"/>
        <v>0</v>
      </c>
      <c r="CR81" s="253">
        <f t="shared" si="44"/>
        <v>0</v>
      </c>
      <c r="CS81" s="253">
        <f t="shared" si="44"/>
        <v>0</v>
      </c>
      <c r="CT81" s="253">
        <f t="shared" si="44"/>
        <v>0</v>
      </c>
      <c r="CU81" s="253">
        <f t="shared" si="44"/>
        <v>0</v>
      </c>
      <c r="CV81" s="253">
        <f t="shared" si="44"/>
        <v>0</v>
      </c>
      <c r="CW81" s="253">
        <f t="shared" si="44"/>
        <v>0</v>
      </c>
      <c r="CX81" s="253">
        <f t="shared" si="44"/>
        <v>0</v>
      </c>
      <c r="CY81" s="253">
        <f t="shared" si="44"/>
        <v>0</v>
      </c>
      <c r="CZ81" s="253">
        <f t="shared" si="44"/>
        <v>0</v>
      </c>
      <c r="DA81" s="253">
        <f t="shared" si="44"/>
        <v>0</v>
      </c>
      <c r="DB81" s="253">
        <f t="shared" si="44"/>
        <v>0</v>
      </c>
      <c r="DC81" s="253">
        <f t="shared" si="44"/>
        <v>0</v>
      </c>
      <c r="DD81" s="253">
        <f t="shared" si="44"/>
        <v>0</v>
      </c>
      <c r="DE81" s="253">
        <f t="shared" si="44"/>
        <v>0</v>
      </c>
      <c r="DF81" s="253">
        <f t="shared" si="44"/>
        <v>0</v>
      </c>
      <c r="DG81" s="253">
        <f t="shared" si="44"/>
        <v>0</v>
      </c>
      <c r="DH81" s="253">
        <f t="shared" si="44"/>
        <v>0</v>
      </c>
      <c r="DI81" s="253">
        <f t="shared" si="44"/>
        <v>0</v>
      </c>
      <c r="DJ81" s="253">
        <f t="shared" si="44"/>
        <v>0</v>
      </c>
      <c r="DK81" s="253">
        <f t="shared" si="44"/>
        <v>0</v>
      </c>
      <c r="DL81" s="253">
        <f t="shared" si="44"/>
        <v>0</v>
      </c>
      <c r="DM81" s="253">
        <f t="shared" si="44"/>
        <v>0</v>
      </c>
      <c r="DN81" s="253">
        <f t="shared" si="43"/>
        <v>0</v>
      </c>
      <c r="DO81" s="253">
        <f t="shared" si="43"/>
        <v>0</v>
      </c>
      <c r="DP81" s="253">
        <f t="shared" si="43"/>
        <v>0</v>
      </c>
      <c r="DQ81" s="253">
        <f t="shared" si="43"/>
        <v>0</v>
      </c>
      <c r="DR81" s="253">
        <f t="shared" si="43"/>
        <v>0</v>
      </c>
      <c r="DS81" s="253">
        <f t="shared" si="43"/>
        <v>0</v>
      </c>
      <c r="DT81" s="253">
        <f t="shared" si="43"/>
        <v>0</v>
      </c>
      <c r="DU81" s="253">
        <f t="shared" si="43"/>
        <v>0</v>
      </c>
      <c r="DV81" s="253">
        <f t="shared" si="43"/>
        <v>0</v>
      </c>
      <c r="DW81" s="253">
        <f t="shared" si="43"/>
        <v>0</v>
      </c>
    </row>
    <row r="82" spans="3:127" ht="15.6" thickTop="1" thickBot="1">
      <c r="C82" s="316" t="str">
        <f t="shared" si="34"/>
        <v>Costo Variabile 13</v>
      </c>
      <c r="F82" s="335">
        <f t="shared" si="35"/>
        <v>60</v>
      </c>
      <c r="H82" s="253">
        <f t="shared" si="36"/>
        <v>0</v>
      </c>
      <c r="I82" s="253">
        <f t="shared" si="37"/>
        <v>0</v>
      </c>
      <c r="J82" s="253">
        <f t="shared" si="38"/>
        <v>0</v>
      </c>
      <c r="K82" s="253">
        <f t="shared" si="46"/>
        <v>0</v>
      </c>
      <c r="L82" s="253">
        <f t="shared" si="46"/>
        <v>0</v>
      </c>
      <c r="M82" s="253">
        <f t="shared" si="46"/>
        <v>0</v>
      </c>
      <c r="N82" s="253">
        <f t="shared" si="45"/>
        <v>0</v>
      </c>
      <c r="O82" s="253">
        <f t="shared" si="45"/>
        <v>0</v>
      </c>
      <c r="P82" s="253">
        <f t="shared" si="45"/>
        <v>0</v>
      </c>
      <c r="Q82" s="253">
        <f t="shared" si="45"/>
        <v>0</v>
      </c>
      <c r="R82" s="253">
        <f t="shared" si="45"/>
        <v>0</v>
      </c>
      <c r="S82" s="253">
        <f t="shared" si="45"/>
        <v>0</v>
      </c>
      <c r="T82" s="253">
        <f t="shared" si="45"/>
        <v>0</v>
      </c>
      <c r="U82" s="253">
        <f t="shared" si="45"/>
        <v>0</v>
      </c>
      <c r="V82" s="253">
        <f t="shared" si="45"/>
        <v>0</v>
      </c>
      <c r="W82" s="253">
        <f t="shared" si="45"/>
        <v>0</v>
      </c>
      <c r="X82" s="253">
        <f t="shared" si="45"/>
        <v>0</v>
      </c>
      <c r="Y82" s="253">
        <f t="shared" si="45"/>
        <v>0</v>
      </c>
      <c r="Z82" s="253">
        <f t="shared" si="45"/>
        <v>0</v>
      </c>
      <c r="AA82" s="253">
        <f t="shared" si="45"/>
        <v>0</v>
      </c>
      <c r="AB82" s="253">
        <f t="shared" si="45"/>
        <v>0</v>
      </c>
      <c r="AC82" s="253">
        <f t="shared" ref="AC82:BU87" si="47">+IF($F82=0,AC18+AC50,IF($F82=30,AB18+AB50,IF($F82=60,AA18+AA50,Z18+Z50)))</f>
        <v>0</v>
      </c>
      <c r="AD82" s="253">
        <f t="shared" si="47"/>
        <v>0</v>
      </c>
      <c r="AE82" s="253">
        <f t="shared" si="47"/>
        <v>0</v>
      </c>
      <c r="AF82" s="253">
        <f t="shared" si="47"/>
        <v>0</v>
      </c>
      <c r="AG82" s="253">
        <f t="shared" si="47"/>
        <v>0</v>
      </c>
      <c r="AH82" s="253">
        <f t="shared" si="47"/>
        <v>0</v>
      </c>
      <c r="AI82" s="253">
        <f t="shared" si="47"/>
        <v>0</v>
      </c>
      <c r="AJ82" s="253">
        <f t="shared" si="47"/>
        <v>0</v>
      </c>
      <c r="AK82" s="253">
        <f t="shared" si="47"/>
        <v>0</v>
      </c>
      <c r="AL82" s="253">
        <f t="shared" si="47"/>
        <v>0</v>
      </c>
      <c r="AM82" s="253">
        <f t="shared" si="47"/>
        <v>0</v>
      </c>
      <c r="AN82" s="253">
        <f t="shared" si="47"/>
        <v>0</v>
      </c>
      <c r="AO82" s="253">
        <f t="shared" si="47"/>
        <v>0</v>
      </c>
      <c r="AP82" s="253">
        <f t="shared" si="47"/>
        <v>0</v>
      </c>
      <c r="AQ82" s="253">
        <f t="shared" si="47"/>
        <v>0</v>
      </c>
      <c r="AR82" s="253">
        <f t="shared" si="47"/>
        <v>0</v>
      </c>
      <c r="AS82" s="253">
        <f t="shared" si="47"/>
        <v>0</v>
      </c>
      <c r="AT82" s="253">
        <f t="shared" si="47"/>
        <v>0</v>
      </c>
      <c r="AU82" s="253">
        <f t="shared" si="47"/>
        <v>0</v>
      </c>
      <c r="AV82" s="253">
        <f t="shared" si="47"/>
        <v>0</v>
      </c>
      <c r="AW82" s="253">
        <f t="shared" si="47"/>
        <v>0</v>
      </c>
      <c r="AX82" s="253">
        <f t="shared" si="47"/>
        <v>0</v>
      </c>
      <c r="AY82" s="253">
        <f t="shared" si="47"/>
        <v>0</v>
      </c>
      <c r="AZ82" s="253">
        <f t="shared" si="47"/>
        <v>0</v>
      </c>
      <c r="BA82" s="253">
        <f t="shared" si="47"/>
        <v>0</v>
      </c>
      <c r="BB82" s="253">
        <f t="shared" si="47"/>
        <v>0</v>
      </c>
      <c r="BC82" s="253">
        <f t="shared" si="47"/>
        <v>0</v>
      </c>
      <c r="BD82" s="253">
        <f t="shared" si="47"/>
        <v>0</v>
      </c>
      <c r="BE82" s="253">
        <f t="shared" si="47"/>
        <v>0</v>
      </c>
      <c r="BF82" s="253">
        <f t="shared" si="47"/>
        <v>0</v>
      </c>
      <c r="BG82" s="253">
        <f t="shared" si="47"/>
        <v>0</v>
      </c>
      <c r="BH82" s="253">
        <f t="shared" si="47"/>
        <v>0</v>
      </c>
      <c r="BI82" s="253">
        <f t="shared" si="47"/>
        <v>0</v>
      </c>
      <c r="BJ82" s="253">
        <f t="shared" si="47"/>
        <v>0</v>
      </c>
      <c r="BK82" s="253">
        <f t="shared" si="47"/>
        <v>0</v>
      </c>
      <c r="BL82" s="253">
        <f t="shared" si="47"/>
        <v>0</v>
      </c>
      <c r="BM82" s="253">
        <f t="shared" si="47"/>
        <v>0</v>
      </c>
      <c r="BN82" s="253">
        <f t="shared" si="47"/>
        <v>0</v>
      </c>
      <c r="BO82" s="253">
        <f t="shared" si="47"/>
        <v>0</v>
      </c>
      <c r="BP82" s="253">
        <f t="shared" si="47"/>
        <v>0</v>
      </c>
      <c r="BQ82" s="253">
        <f t="shared" si="47"/>
        <v>0</v>
      </c>
      <c r="BR82" s="253">
        <f t="shared" si="47"/>
        <v>0</v>
      </c>
      <c r="BS82" s="253">
        <f t="shared" si="47"/>
        <v>0</v>
      </c>
      <c r="BT82" s="253">
        <f t="shared" si="47"/>
        <v>0</v>
      </c>
      <c r="BU82" s="253">
        <f t="shared" si="47"/>
        <v>0</v>
      </c>
      <c r="BV82" s="253">
        <f t="shared" si="41"/>
        <v>0</v>
      </c>
      <c r="BW82" s="253">
        <f t="shared" si="41"/>
        <v>0</v>
      </c>
      <c r="BX82" s="253">
        <f t="shared" si="41"/>
        <v>0</v>
      </c>
      <c r="BY82" s="253">
        <f t="shared" si="41"/>
        <v>0</v>
      </c>
      <c r="BZ82" s="253">
        <f t="shared" si="41"/>
        <v>0</v>
      </c>
      <c r="CA82" s="253">
        <f t="shared" si="41"/>
        <v>0</v>
      </c>
      <c r="CB82" s="253">
        <f t="shared" si="41"/>
        <v>0</v>
      </c>
      <c r="CC82" s="253">
        <f t="shared" si="41"/>
        <v>0</v>
      </c>
      <c r="CD82" s="253">
        <f t="shared" si="41"/>
        <v>0</v>
      </c>
      <c r="CE82" s="253">
        <f t="shared" si="41"/>
        <v>0</v>
      </c>
      <c r="CF82" s="253">
        <f t="shared" si="41"/>
        <v>0</v>
      </c>
      <c r="CG82" s="253">
        <f t="shared" si="41"/>
        <v>0</v>
      </c>
      <c r="CH82" s="253">
        <f t="shared" si="41"/>
        <v>0</v>
      </c>
      <c r="CI82" s="253">
        <f t="shared" si="41"/>
        <v>0</v>
      </c>
      <c r="CJ82" s="253">
        <f t="shared" si="41"/>
        <v>0</v>
      </c>
      <c r="CK82" s="253">
        <f t="shared" si="41"/>
        <v>0</v>
      </c>
      <c r="CL82" s="253">
        <f t="shared" si="44"/>
        <v>0</v>
      </c>
      <c r="CM82" s="253">
        <f t="shared" si="44"/>
        <v>0</v>
      </c>
      <c r="CN82" s="253">
        <f t="shared" si="44"/>
        <v>0</v>
      </c>
      <c r="CO82" s="253">
        <f t="shared" si="44"/>
        <v>0</v>
      </c>
      <c r="CP82" s="253">
        <f t="shared" si="44"/>
        <v>0</v>
      </c>
      <c r="CQ82" s="253">
        <f t="shared" si="44"/>
        <v>0</v>
      </c>
      <c r="CR82" s="253">
        <f t="shared" si="44"/>
        <v>0</v>
      </c>
      <c r="CS82" s="253">
        <f t="shared" si="44"/>
        <v>0</v>
      </c>
      <c r="CT82" s="253">
        <f t="shared" si="44"/>
        <v>0</v>
      </c>
      <c r="CU82" s="253">
        <f t="shared" si="44"/>
        <v>0</v>
      </c>
      <c r="CV82" s="253">
        <f t="shared" si="44"/>
        <v>0</v>
      </c>
      <c r="CW82" s="253">
        <f t="shared" si="44"/>
        <v>0</v>
      </c>
      <c r="CX82" s="253">
        <f t="shared" si="44"/>
        <v>0</v>
      </c>
      <c r="CY82" s="253">
        <f t="shared" si="44"/>
        <v>0</v>
      </c>
      <c r="CZ82" s="253">
        <f t="shared" si="44"/>
        <v>0</v>
      </c>
      <c r="DA82" s="253">
        <f t="shared" si="44"/>
        <v>0</v>
      </c>
      <c r="DB82" s="253">
        <f t="shared" si="44"/>
        <v>0</v>
      </c>
      <c r="DC82" s="253">
        <f t="shared" si="44"/>
        <v>0</v>
      </c>
      <c r="DD82" s="253">
        <f t="shared" si="44"/>
        <v>0</v>
      </c>
      <c r="DE82" s="253">
        <f t="shared" si="44"/>
        <v>0</v>
      </c>
      <c r="DF82" s="253">
        <f t="shared" si="44"/>
        <v>0</v>
      </c>
      <c r="DG82" s="253">
        <f t="shared" si="44"/>
        <v>0</v>
      </c>
      <c r="DH82" s="253">
        <f t="shared" si="44"/>
        <v>0</v>
      </c>
      <c r="DI82" s="253">
        <f t="shared" si="44"/>
        <v>0</v>
      </c>
      <c r="DJ82" s="253">
        <f t="shared" si="44"/>
        <v>0</v>
      </c>
      <c r="DK82" s="253">
        <f t="shared" si="44"/>
        <v>0</v>
      </c>
      <c r="DL82" s="253">
        <f t="shared" si="44"/>
        <v>0</v>
      </c>
      <c r="DM82" s="253">
        <f t="shared" si="44"/>
        <v>0</v>
      </c>
      <c r="DN82" s="253">
        <f t="shared" si="43"/>
        <v>0</v>
      </c>
      <c r="DO82" s="253">
        <f t="shared" si="43"/>
        <v>0</v>
      </c>
      <c r="DP82" s="253">
        <f t="shared" si="43"/>
        <v>0</v>
      </c>
      <c r="DQ82" s="253">
        <f t="shared" si="43"/>
        <v>0</v>
      </c>
      <c r="DR82" s="253">
        <f t="shared" si="43"/>
        <v>0</v>
      </c>
      <c r="DS82" s="253">
        <f t="shared" si="43"/>
        <v>0</v>
      </c>
      <c r="DT82" s="253">
        <f t="shared" si="43"/>
        <v>0</v>
      </c>
      <c r="DU82" s="253">
        <f t="shared" si="43"/>
        <v>0</v>
      </c>
      <c r="DV82" s="253">
        <f t="shared" si="43"/>
        <v>0</v>
      </c>
      <c r="DW82" s="253">
        <f t="shared" si="43"/>
        <v>0</v>
      </c>
    </row>
    <row r="83" spans="3:127" ht="15.6" thickTop="1" thickBot="1">
      <c r="C83" s="316" t="str">
        <f t="shared" si="34"/>
        <v>Costo Variabile 14</v>
      </c>
      <c r="F83" s="335">
        <f t="shared" si="35"/>
        <v>60</v>
      </c>
      <c r="H83" s="253">
        <f t="shared" si="36"/>
        <v>0</v>
      </c>
      <c r="I83" s="253">
        <f t="shared" si="37"/>
        <v>0</v>
      </c>
      <c r="J83" s="253">
        <f t="shared" si="38"/>
        <v>0</v>
      </c>
      <c r="K83" s="253">
        <f t="shared" si="46"/>
        <v>0</v>
      </c>
      <c r="L83" s="253">
        <f t="shared" si="46"/>
        <v>0</v>
      </c>
      <c r="M83" s="253">
        <f t="shared" si="46"/>
        <v>0</v>
      </c>
      <c r="N83" s="253">
        <f t="shared" si="46"/>
        <v>0</v>
      </c>
      <c r="O83" s="253">
        <f t="shared" si="46"/>
        <v>0</v>
      </c>
      <c r="P83" s="253">
        <f t="shared" si="46"/>
        <v>0</v>
      </c>
      <c r="Q83" s="253">
        <f t="shared" si="46"/>
        <v>0</v>
      </c>
      <c r="R83" s="253">
        <f t="shared" si="46"/>
        <v>0</v>
      </c>
      <c r="S83" s="253">
        <f t="shared" si="46"/>
        <v>0</v>
      </c>
      <c r="T83" s="253">
        <f t="shared" si="46"/>
        <v>0</v>
      </c>
      <c r="U83" s="253">
        <f t="shared" si="46"/>
        <v>0</v>
      </c>
      <c r="V83" s="253">
        <f t="shared" si="46"/>
        <v>0</v>
      </c>
      <c r="W83" s="253">
        <f t="shared" si="46"/>
        <v>0</v>
      </c>
      <c r="X83" s="253">
        <f t="shared" si="46"/>
        <v>0</v>
      </c>
      <c r="Y83" s="253">
        <f t="shared" si="46"/>
        <v>0</v>
      </c>
      <c r="Z83" s="253">
        <f t="shared" si="46"/>
        <v>0</v>
      </c>
      <c r="AA83" s="253">
        <f t="shared" ref="AA83:AP98" si="48">+IF($F83=0,AA19+AA51,IF($F83=30,Z19+Z51,IF($F83=60,Y19+Y51,X19+X51)))</f>
        <v>0</v>
      </c>
      <c r="AB83" s="253">
        <f t="shared" si="48"/>
        <v>0</v>
      </c>
      <c r="AC83" s="253">
        <f t="shared" si="47"/>
        <v>0</v>
      </c>
      <c r="AD83" s="253">
        <f t="shared" si="47"/>
        <v>0</v>
      </c>
      <c r="AE83" s="253">
        <f t="shared" si="47"/>
        <v>0</v>
      </c>
      <c r="AF83" s="253">
        <f t="shared" si="47"/>
        <v>0</v>
      </c>
      <c r="AG83" s="253">
        <f t="shared" si="47"/>
        <v>0</v>
      </c>
      <c r="AH83" s="253">
        <f t="shared" si="47"/>
        <v>0</v>
      </c>
      <c r="AI83" s="253">
        <f t="shared" si="47"/>
        <v>0</v>
      </c>
      <c r="AJ83" s="253">
        <f t="shared" si="47"/>
        <v>0</v>
      </c>
      <c r="AK83" s="253">
        <f t="shared" si="47"/>
        <v>0</v>
      </c>
      <c r="AL83" s="253">
        <f t="shared" si="47"/>
        <v>0</v>
      </c>
      <c r="AM83" s="253">
        <f t="shared" si="47"/>
        <v>0</v>
      </c>
      <c r="AN83" s="253">
        <f t="shared" si="47"/>
        <v>0</v>
      </c>
      <c r="AO83" s="253">
        <f t="shared" si="47"/>
        <v>0</v>
      </c>
      <c r="AP83" s="253">
        <f t="shared" si="47"/>
        <v>0</v>
      </c>
      <c r="AQ83" s="253">
        <f t="shared" si="47"/>
        <v>0</v>
      </c>
      <c r="AR83" s="253">
        <f t="shared" si="47"/>
        <v>0</v>
      </c>
      <c r="AS83" s="253">
        <f t="shared" si="47"/>
        <v>0</v>
      </c>
      <c r="AT83" s="253">
        <f t="shared" si="47"/>
        <v>0</v>
      </c>
      <c r="AU83" s="253">
        <f t="shared" si="47"/>
        <v>0</v>
      </c>
      <c r="AV83" s="253">
        <f t="shared" si="47"/>
        <v>0</v>
      </c>
      <c r="AW83" s="253">
        <f t="shared" si="47"/>
        <v>0</v>
      </c>
      <c r="AX83" s="253">
        <f t="shared" si="47"/>
        <v>0</v>
      </c>
      <c r="AY83" s="253">
        <f t="shared" si="47"/>
        <v>0</v>
      </c>
      <c r="AZ83" s="253">
        <f t="shared" si="47"/>
        <v>0</v>
      </c>
      <c r="BA83" s="253">
        <f t="shared" si="47"/>
        <v>0</v>
      </c>
      <c r="BB83" s="253">
        <f t="shared" si="47"/>
        <v>0</v>
      </c>
      <c r="BC83" s="253">
        <f t="shared" si="47"/>
        <v>0</v>
      </c>
      <c r="BD83" s="253">
        <f t="shared" si="47"/>
        <v>0</v>
      </c>
      <c r="BE83" s="253">
        <f t="shared" si="47"/>
        <v>0</v>
      </c>
      <c r="BF83" s="253">
        <f t="shared" si="47"/>
        <v>0</v>
      </c>
      <c r="BG83" s="253">
        <f t="shared" si="47"/>
        <v>0</v>
      </c>
      <c r="BH83" s="253">
        <f t="shared" si="47"/>
        <v>0</v>
      </c>
      <c r="BI83" s="253">
        <f t="shared" si="47"/>
        <v>0</v>
      </c>
      <c r="BJ83" s="253">
        <f t="shared" si="47"/>
        <v>0</v>
      </c>
      <c r="BK83" s="253">
        <f t="shared" si="47"/>
        <v>0</v>
      </c>
      <c r="BL83" s="253">
        <f t="shared" si="47"/>
        <v>0</v>
      </c>
      <c r="BM83" s="253">
        <f t="shared" si="47"/>
        <v>0</v>
      </c>
      <c r="BN83" s="253">
        <f t="shared" si="47"/>
        <v>0</v>
      </c>
      <c r="BO83" s="253">
        <f t="shared" si="47"/>
        <v>0</v>
      </c>
      <c r="BP83" s="253">
        <f t="shared" si="47"/>
        <v>0</v>
      </c>
      <c r="BQ83" s="253">
        <f t="shared" si="47"/>
        <v>0</v>
      </c>
      <c r="BR83" s="253">
        <f t="shared" si="47"/>
        <v>0</v>
      </c>
      <c r="BS83" s="253">
        <f t="shared" si="47"/>
        <v>0</v>
      </c>
      <c r="BT83" s="253">
        <f t="shared" si="47"/>
        <v>0</v>
      </c>
      <c r="BU83" s="253">
        <f t="shared" si="47"/>
        <v>0</v>
      </c>
      <c r="BV83" s="253">
        <f t="shared" si="41"/>
        <v>0</v>
      </c>
      <c r="BW83" s="253">
        <f t="shared" si="41"/>
        <v>0</v>
      </c>
      <c r="BX83" s="253">
        <f t="shared" si="41"/>
        <v>0</v>
      </c>
      <c r="BY83" s="253">
        <f t="shared" si="41"/>
        <v>0</v>
      </c>
      <c r="BZ83" s="253">
        <f t="shared" si="41"/>
        <v>0</v>
      </c>
      <c r="CA83" s="253">
        <f t="shared" si="41"/>
        <v>0</v>
      </c>
      <c r="CB83" s="253">
        <f t="shared" si="41"/>
        <v>0</v>
      </c>
      <c r="CC83" s="253">
        <f t="shared" si="41"/>
        <v>0</v>
      </c>
      <c r="CD83" s="253">
        <f t="shared" si="41"/>
        <v>0</v>
      </c>
      <c r="CE83" s="253">
        <f t="shared" si="41"/>
        <v>0</v>
      </c>
      <c r="CF83" s="253">
        <f t="shared" si="41"/>
        <v>0</v>
      </c>
      <c r="CG83" s="253">
        <f t="shared" si="41"/>
        <v>0</v>
      </c>
      <c r="CH83" s="253">
        <f t="shared" si="41"/>
        <v>0</v>
      </c>
      <c r="CI83" s="253">
        <f t="shared" si="41"/>
        <v>0</v>
      </c>
      <c r="CJ83" s="253">
        <f t="shared" si="41"/>
        <v>0</v>
      </c>
      <c r="CK83" s="253">
        <f t="shared" si="41"/>
        <v>0</v>
      </c>
      <c r="CL83" s="253">
        <f t="shared" si="44"/>
        <v>0</v>
      </c>
      <c r="CM83" s="253">
        <f t="shared" si="44"/>
        <v>0</v>
      </c>
      <c r="CN83" s="253">
        <f t="shared" si="44"/>
        <v>0</v>
      </c>
      <c r="CO83" s="253">
        <f t="shared" si="44"/>
        <v>0</v>
      </c>
      <c r="CP83" s="253">
        <f t="shared" si="44"/>
        <v>0</v>
      </c>
      <c r="CQ83" s="253">
        <f t="shared" si="44"/>
        <v>0</v>
      </c>
      <c r="CR83" s="253">
        <f t="shared" si="44"/>
        <v>0</v>
      </c>
      <c r="CS83" s="253">
        <f t="shared" si="44"/>
        <v>0</v>
      </c>
      <c r="CT83" s="253">
        <f t="shared" si="44"/>
        <v>0</v>
      </c>
      <c r="CU83" s="253">
        <f t="shared" si="44"/>
        <v>0</v>
      </c>
      <c r="CV83" s="253">
        <f t="shared" si="44"/>
        <v>0</v>
      </c>
      <c r="CW83" s="253">
        <f t="shared" si="44"/>
        <v>0</v>
      </c>
      <c r="CX83" s="253">
        <f t="shared" si="44"/>
        <v>0</v>
      </c>
      <c r="CY83" s="253">
        <f t="shared" si="44"/>
        <v>0</v>
      </c>
      <c r="CZ83" s="253">
        <f t="shared" si="44"/>
        <v>0</v>
      </c>
      <c r="DA83" s="253">
        <f t="shared" si="44"/>
        <v>0</v>
      </c>
      <c r="DB83" s="253">
        <f t="shared" si="44"/>
        <v>0</v>
      </c>
      <c r="DC83" s="253">
        <f t="shared" si="44"/>
        <v>0</v>
      </c>
      <c r="DD83" s="253">
        <f t="shared" si="44"/>
        <v>0</v>
      </c>
      <c r="DE83" s="253">
        <f t="shared" si="44"/>
        <v>0</v>
      </c>
      <c r="DF83" s="253">
        <f t="shared" si="44"/>
        <v>0</v>
      </c>
      <c r="DG83" s="253">
        <f t="shared" si="44"/>
        <v>0</v>
      </c>
      <c r="DH83" s="253">
        <f t="shared" si="44"/>
        <v>0</v>
      </c>
      <c r="DI83" s="253">
        <f t="shared" si="44"/>
        <v>0</v>
      </c>
      <c r="DJ83" s="253">
        <f t="shared" si="44"/>
        <v>0</v>
      </c>
      <c r="DK83" s="253">
        <f t="shared" si="44"/>
        <v>0</v>
      </c>
      <c r="DL83" s="253">
        <f t="shared" si="44"/>
        <v>0</v>
      </c>
      <c r="DM83" s="253">
        <f t="shared" si="44"/>
        <v>0</v>
      </c>
      <c r="DN83" s="253">
        <f t="shared" si="43"/>
        <v>0</v>
      </c>
      <c r="DO83" s="253">
        <f t="shared" si="43"/>
        <v>0</v>
      </c>
      <c r="DP83" s="253">
        <f t="shared" si="43"/>
        <v>0</v>
      </c>
      <c r="DQ83" s="253">
        <f t="shared" si="43"/>
        <v>0</v>
      </c>
      <c r="DR83" s="253">
        <f t="shared" si="43"/>
        <v>0</v>
      </c>
      <c r="DS83" s="253">
        <f t="shared" si="43"/>
        <v>0</v>
      </c>
      <c r="DT83" s="253">
        <f t="shared" si="43"/>
        <v>0</v>
      </c>
      <c r="DU83" s="253">
        <f t="shared" si="43"/>
        <v>0</v>
      </c>
      <c r="DV83" s="253">
        <f t="shared" si="43"/>
        <v>0</v>
      </c>
      <c r="DW83" s="253">
        <f t="shared" si="43"/>
        <v>0</v>
      </c>
    </row>
    <row r="84" spans="3:127" ht="15.6" thickTop="1" thickBot="1">
      <c r="C84" s="316" t="str">
        <f t="shared" si="34"/>
        <v>Costo Variabile 15</v>
      </c>
      <c r="F84" s="335">
        <f t="shared" si="35"/>
        <v>60</v>
      </c>
      <c r="H84" s="253">
        <f t="shared" si="36"/>
        <v>0</v>
      </c>
      <c r="I84" s="253">
        <f t="shared" si="37"/>
        <v>0</v>
      </c>
      <c r="J84" s="253">
        <f t="shared" si="38"/>
        <v>0</v>
      </c>
      <c r="K84" s="253">
        <f t="shared" si="46"/>
        <v>0</v>
      </c>
      <c r="L84" s="253">
        <f t="shared" si="46"/>
        <v>0</v>
      </c>
      <c r="M84" s="253">
        <f t="shared" si="46"/>
        <v>0</v>
      </c>
      <c r="N84" s="253">
        <f t="shared" si="46"/>
        <v>0</v>
      </c>
      <c r="O84" s="253">
        <f t="shared" si="46"/>
        <v>0</v>
      </c>
      <c r="P84" s="253">
        <f t="shared" si="46"/>
        <v>0</v>
      </c>
      <c r="Q84" s="253">
        <f t="shared" si="46"/>
        <v>0</v>
      </c>
      <c r="R84" s="253">
        <f t="shared" si="46"/>
        <v>0</v>
      </c>
      <c r="S84" s="253">
        <f t="shared" si="46"/>
        <v>0</v>
      </c>
      <c r="T84" s="253">
        <f t="shared" si="46"/>
        <v>0</v>
      </c>
      <c r="U84" s="253">
        <f t="shared" si="46"/>
        <v>0</v>
      </c>
      <c r="V84" s="253">
        <f t="shared" si="46"/>
        <v>0</v>
      </c>
      <c r="W84" s="253">
        <f t="shared" si="46"/>
        <v>0</v>
      </c>
      <c r="X84" s="253">
        <f t="shared" si="46"/>
        <v>0</v>
      </c>
      <c r="Y84" s="253">
        <f t="shared" si="46"/>
        <v>0</v>
      </c>
      <c r="Z84" s="253">
        <f t="shared" si="46"/>
        <v>0</v>
      </c>
      <c r="AA84" s="253">
        <f t="shared" si="48"/>
        <v>0</v>
      </c>
      <c r="AB84" s="253">
        <f t="shared" si="48"/>
        <v>0</v>
      </c>
      <c r="AC84" s="253">
        <f t="shared" si="47"/>
        <v>0</v>
      </c>
      <c r="AD84" s="253">
        <f t="shared" si="47"/>
        <v>0</v>
      </c>
      <c r="AE84" s="253">
        <f t="shared" si="47"/>
        <v>0</v>
      </c>
      <c r="AF84" s="253">
        <f t="shared" si="47"/>
        <v>0</v>
      </c>
      <c r="AG84" s="253">
        <f t="shared" si="47"/>
        <v>0</v>
      </c>
      <c r="AH84" s="253">
        <f t="shared" si="47"/>
        <v>0</v>
      </c>
      <c r="AI84" s="253">
        <f t="shared" si="47"/>
        <v>0</v>
      </c>
      <c r="AJ84" s="253">
        <f t="shared" si="47"/>
        <v>0</v>
      </c>
      <c r="AK84" s="253">
        <f t="shared" si="47"/>
        <v>0</v>
      </c>
      <c r="AL84" s="253">
        <f t="shared" si="47"/>
        <v>0</v>
      </c>
      <c r="AM84" s="253">
        <f t="shared" si="47"/>
        <v>0</v>
      </c>
      <c r="AN84" s="253">
        <f t="shared" si="47"/>
        <v>0</v>
      </c>
      <c r="AO84" s="253">
        <f t="shared" si="47"/>
        <v>0</v>
      </c>
      <c r="AP84" s="253">
        <f t="shared" si="47"/>
        <v>0</v>
      </c>
      <c r="AQ84" s="253">
        <f t="shared" si="47"/>
        <v>0</v>
      </c>
      <c r="AR84" s="253">
        <f t="shared" si="47"/>
        <v>0</v>
      </c>
      <c r="AS84" s="253">
        <f t="shared" si="47"/>
        <v>0</v>
      </c>
      <c r="AT84" s="253">
        <f t="shared" si="47"/>
        <v>0</v>
      </c>
      <c r="AU84" s="253">
        <f t="shared" si="47"/>
        <v>0</v>
      </c>
      <c r="AV84" s="253">
        <f t="shared" si="47"/>
        <v>0</v>
      </c>
      <c r="AW84" s="253">
        <f t="shared" si="47"/>
        <v>0</v>
      </c>
      <c r="AX84" s="253">
        <f t="shared" si="47"/>
        <v>0</v>
      </c>
      <c r="AY84" s="253">
        <f t="shared" si="47"/>
        <v>0</v>
      </c>
      <c r="AZ84" s="253">
        <f t="shared" si="47"/>
        <v>0</v>
      </c>
      <c r="BA84" s="253">
        <f t="shared" si="47"/>
        <v>0</v>
      </c>
      <c r="BB84" s="253">
        <f t="shared" si="47"/>
        <v>0</v>
      </c>
      <c r="BC84" s="253">
        <f t="shared" si="47"/>
        <v>0</v>
      </c>
      <c r="BD84" s="253">
        <f t="shared" si="47"/>
        <v>0</v>
      </c>
      <c r="BE84" s="253">
        <f t="shared" si="47"/>
        <v>0</v>
      </c>
      <c r="BF84" s="253">
        <f t="shared" si="47"/>
        <v>0</v>
      </c>
      <c r="BG84" s="253">
        <f t="shared" si="47"/>
        <v>0</v>
      </c>
      <c r="BH84" s="253">
        <f t="shared" si="47"/>
        <v>0</v>
      </c>
      <c r="BI84" s="253">
        <f t="shared" si="47"/>
        <v>0</v>
      </c>
      <c r="BJ84" s="253">
        <f t="shared" si="47"/>
        <v>0</v>
      </c>
      <c r="BK84" s="253">
        <f t="shared" si="47"/>
        <v>0</v>
      </c>
      <c r="BL84" s="253">
        <f t="shared" si="47"/>
        <v>0</v>
      </c>
      <c r="BM84" s="253">
        <f t="shared" si="47"/>
        <v>0</v>
      </c>
      <c r="BN84" s="253">
        <f t="shared" si="47"/>
        <v>0</v>
      </c>
      <c r="BO84" s="253">
        <f t="shared" si="47"/>
        <v>0</v>
      </c>
      <c r="BP84" s="253">
        <f t="shared" si="47"/>
        <v>0</v>
      </c>
      <c r="BQ84" s="253">
        <f t="shared" si="47"/>
        <v>0</v>
      </c>
      <c r="BR84" s="253">
        <f t="shared" si="47"/>
        <v>0</v>
      </c>
      <c r="BS84" s="253">
        <f t="shared" si="47"/>
        <v>0</v>
      </c>
      <c r="BT84" s="253">
        <f t="shared" si="47"/>
        <v>0</v>
      </c>
      <c r="BU84" s="253">
        <f t="shared" si="47"/>
        <v>0</v>
      </c>
      <c r="BV84" s="253">
        <f t="shared" si="41"/>
        <v>0</v>
      </c>
      <c r="BW84" s="253">
        <f t="shared" si="41"/>
        <v>0</v>
      </c>
      <c r="BX84" s="253">
        <f t="shared" si="41"/>
        <v>0</v>
      </c>
      <c r="BY84" s="253">
        <f t="shared" si="41"/>
        <v>0</v>
      </c>
      <c r="BZ84" s="253">
        <f t="shared" si="41"/>
        <v>0</v>
      </c>
      <c r="CA84" s="253">
        <f t="shared" si="41"/>
        <v>0</v>
      </c>
      <c r="CB84" s="253">
        <f t="shared" si="41"/>
        <v>0</v>
      </c>
      <c r="CC84" s="253">
        <f t="shared" si="41"/>
        <v>0</v>
      </c>
      <c r="CD84" s="253">
        <f t="shared" si="41"/>
        <v>0</v>
      </c>
      <c r="CE84" s="253">
        <f t="shared" si="41"/>
        <v>0</v>
      </c>
      <c r="CF84" s="253">
        <f t="shared" si="41"/>
        <v>0</v>
      </c>
      <c r="CG84" s="253">
        <f t="shared" si="41"/>
        <v>0</v>
      </c>
      <c r="CH84" s="253">
        <f t="shared" si="41"/>
        <v>0</v>
      </c>
      <c r="CI84" s="253">
        <f t="shared" si="41"/>
        <v>0</v>
      </c>
      <c r="CJ84" s="253">
        <f t="shared" si="41"/>
        <v>0</v>
      </c>
      <c r="CK84" s="253">
        <f t="shared" si="41"/>
        <v>0</v>
      </c>
      <c r="CL84" s="253">
        <f t="shared" si="44"/>
        <v>0</v>
      </c>
      <c r="CM84" s="253">
        <f t="shared" si="44"/>
        <v>0</v>
      </c>
      <c r="CN84" s="253">
        <f t="shared" si="44"/>
        <v>0</v>
      </c>
      <c r="CO84" s="253">
        <f t="shared" ref="CO84:DM94" si="49">+IF($F84=0,CO20+CO52,IF($F84=30,CN20+CN52,IF($F84=60,CM20+CM52,CL20+CL52)))</f>
        <v>0</v>
      </c>
      <c r="CP84" s="253">
        <f t="shared" si="49"/>
        <v>0</v>
      </c>
      <c r="CQ84" s="253">
        <f t="shared" si="49"/>
        <v>0</v>
      </c>
      <c r="CR84" s="253">
        <f t="shared" si="49"/>
        <v>0</v>
      </c>
      <c r="CS84" s="253">
        <f t="shared" si="49"/>
        <v>0</v>
      </c>
      <c r="CT84" s="253">
        <f t="shared" si="49"/>
        <v>0</v>
      </c>
      <c r="CU84" s="253">
        <f t="shared" si="49"/>
        <v>0</v>
      </c>
      <c r="CV84" s="253">
        <f t="shared" si="49"/>
        <v>0</v>
      </c>
      <c r="CW84" s="253">
        <f t="shared" si="49"/>
        <v>0</v>
      </c>
      <c r="CX84" s="253">
        <f t="shared" si="49"/>
        <v>0</v>
      </c>
      <c r="CY84" s="253">
        <f t="shared" si="49"/>
        <v>0</v>
      </c>
      <c r="CZ84" s="253">
        <f t="shared" si="49"/>
        <v>0</v>
      </c>
      <c r="DA84" s="253">
        <f t="shared" si="49"/>
        <v>0</v>
      </c>
      <c r="DB84" s="253">
        <f t="shared" si="49"/>
        <v>0</v>
      </c>
      <c r="DC84" s="253">
        <f t="shared" si="49"/>
        <v>0</v>
      </c>
      <c r="DD84" s="253">
        <f t="shared" si="49"/>
        <v>0</v>
      </c>
      <c r="DE84" s="253">
        <f t="shared" si="49"/>
        <v>0</v>
      </c>
      <c r="DF84" s="253">
        <f t="shared" si="49"/>
        <v>0</v>
      </c>
      <c r="DG84" s="253">
        <f t="shared" si="49"/>
        <v>0</v>
      </c>
      <c r="DH84" s="253">
        <f t="shared" si="49"/>
        <v>0</v>
      </c>
      <c r="DI84" s="253">
        <f t="shared" si="49"/>
        <v>0</v>
      </c>
      <c r="DJ84" s="253">
        <f t="shared" si="49"/>
        <v>0</v>
      </c>
      <c r="DK84" s="253">
        <f t="shared" si="49"/>
        <v>0</v>
      </c>
      <c r="DL84" s="253">
        <f t="shared" si="49"/>
        <v>0</v>
      </c>
      <c r="DM84" s="253">
        <f t="shared" si="49"/>
        <v>0</v>
      </c>
      <c r="DN84" s="253">
        <f t="shared" si="43"/>
        <v>0</v>
      </c>
      <c r="DO84" s="253">
        <f t="shared" si="43"/>
        <v>0</v>
      </c>
      <c r="DP84" s="253">
        <f t="shared" si="43"/>
        <v>0</v>
      </c>
      <c r="DQ84" s="253">
        <f t="shared" si="43"/>
        <v>0</v>
      </c>
      <c r="DR84" s="253">
        <f t="shared" si="43"/>
        <v>0</v>
      </c>
      <c r="DS84" s="253">
        <f t="shared" si="43"/>
        <v>0</v>
      </c>
      <c r="DT84" s="253">
        <f t="shared" si="43"/>
        <v>0</v>
      </c>
      <c r="DU84" s="253">
        <f t="shared" si="43"/>
        <v>0</v>
      </c>
      <c r="DV84" s="253">
        <f t="shared" si="43"/>
        <v>0</v>
      </c>
      <c r="DW84" s="253">
        <f t="shared" si="43"/>
        <v>0</v>
      </c>
    </row>
    <row r="85" spans="3:127" ht="15.6" thickTop="1" thickBot="1">
      <c r="C85" s="316" t="str">
        <f t="shared" si="34"/>
        <v>Costo Variabile 16</v>
      </c>
      <c r="F85" s="335">
        <f t="shared" si="35"/>
        <v>60</v>
      </c>
      <c r="H85" s="253">
        <f t="shared" si="36"/>
        <v>0</v>
      </c>
      <c r="I85" s="253">
        <f t="shared" si="37"/>
        <v>0</v>
      </c>
      <c r="J85" s="253">
        <f t="shared" si="38"/>
        <v>0</v>
      </c>
      <c r="K85" s="253">
        <f t="shared" si="46"/>
        <v>0</v>
      </c>
      <c r="L85" s="253">
        <f t="shared" si="46"/>
        <v>0</v>
      </c>
      <c r="M85" s="253">
        <f t="shared" si="46"/>
        <v>0</v>
      </c>
      <c r="N85" s="253">
        <f t="shared" si="46"/>
        <v>0</v>
      </c>
      <c r="O85" s="253">
        <f t="shared" si="46"/>
        <v>0</v>
      </c>
      <c r="P85" s="253">
        <f t="shared" si="46"/>
        <v>0</v>
      </c>
      <c r="Q85" s="253">
        <f t="shared" si="46"/>
        <v>0</v>
      </c>
      <c r="R85" s="253">
        <f t="shared" si="46"/>
        <v>0</v>
      </c>
      <c r="S85" s="253">
        <f t="shared" si="46"/>
        <v>0</v>
      </c>
      <c r="T85" s="253">
        <f t="shared" si="46"/>
        <v>0</v>
      </c>
      <c r="U85" s="253">
        <f t="shared" si="46"/>
        <v>0</v>
      </c>
      <c r="V85" s="253">
        <f t="shared" si="46"/>
        <v>0</v>
      </c>
      <c r="W85" s="253">
        <f t="shared" si="46"/>
        <v>0</v>
      </c>
      <c r="X85" s="253">
        <f t="shared" si="46"/>
        <v>0</v>
      </c>
      <c r="Y85" s="253">
        <f t="shared" si="46"/>
        <v>0</v>
      </c>
      <c r="Z85" s="253">
        <f t="shared" si="46"/>
        <v>0</v>
      </c>
      <c r="AA85" s="253">
        <f t="shared" si="48"/>
        <v>0</v>
      </c>
      <c r="AB85" s="253">
        <f t="shared" si="48"/>
        <v>0</v>
      </c>
      <c r="AC85" s="253">
        <f t="shared" si="47"/>
        <v>0</v>
      </c>
      <c r="AD85" s="253">
        <f t="shared" si="47"/>
        <v>0</v>
      </c>
      <c r="AE85" s="253">
        <f t="shared" si="47"/>
        <v>0</v>
      </c>
      <c r="AF85" s="253">
        <f t="shared" si="47"/>
        <v>0</v>
      </c>
      <c r="AG85" s="253">
        <f t="shared" si="47"/>
        <v>0</v>
      </c>
      <c r="AH85" s="253">
        <f t="shared" si="47"/>
        <v>0</v>
      </c>
      <c r="AI85" s="253">
        <f t="shared" si="47"/>
        <v>0</v>
      </c>
      <c r="AJ85" s="253">
        <f t="shared" si="47"/>
        <v>0</v>
      </c>
      <c r="AK85" s="253">
        <f t="shared" si="47"/>
        <v>0</v>
      </c>
      <c r="AL85" s="253">
        <f t="shared" si="47"/>
        <v>0</v>
      </c>
      <c r="AM85" s="253">
        <f t="shared" si="47"/>
        <v>0</v>
      </c>
      <c r="AN85" s="253">
        <f t="shared" si="47"/>
        <v>0</v>
      </c>
      <c r="AO85" s="253">
        <f t="shared" si="47"/>
        <v>0</v>
      </c>
      <c r="AP85" s="253">
        <f t="shared" si="47"/>
        <v>0</v>
      </c>
      <c r="AQ85" s="253">
        <f t="shared" si="47"/>
        <v>0</v>
      </c>
      <c r="AR85" s="253">
        <f t="shared" si="47"/>
        <v>0</v>
      </c>
      <c r="AS85" s="253">
        <f t="shared" si="47"/>
        <v>0</v>
      </c>
      <c r="AT85" s="253">
        <f t="shared" si="47"/>
        <v>0</v>
      </c>
      <c r="AU85" s="253">
        <f t="shared" si="47"/>
        <v>0</v>
      </c>
      <c r="AV85" s="253">
        <f t="shared" si="47"/>
        <v>0</v>
      </c>
      <c r="AW85" s="253">
        <f t="shared" si="47"/>
        <v>0</v>
      </c>
      <c r="AX85" s="253">
        <f t="shared" si="47"/>
        <v>0</v>
      </c>
      <c r="AY85" s="253">
        <f t="shared" si="47"/>
        <v>0</v>
      </c>
      <c r="AZ85" s="253">
        <f t="shared" si="47"/>
        <v>0</v>
      </c>
      <c r="BA85" s="253">
        <f t="shared" si="47"/>
        <v>0</v>
      </c>
      <c r="BB85" s="253">
        <f t="shared" si="47"/>
        <v>0</v>
      </c>
      <c r="BC85" s="253">
        <f t="shared" si="47"/>
        <v>0</v>
      </c>
      <c r="BD85" s="253">
        <f t="shared" si="47"/>
        <v>0</v>
      </c>
      <c r="BE85" s="253">
        <f t="shared" si="47"/>
        <v>0</v>
      </c>
      <c r="BF85" s="253">
        <f t="shared" si="47"/>
        <v>0</v>
      </c>
      <c r="BG85" s="253">
        <f t="shared" si="47"/>
        <v>0</v>
      </c>
      <c r="BH85" s="253">
        <f t="shared" si="47"/>
        <v>0</v>
      </c>
      <c r="BI85" s="253">
        <f t="shared" si="47"/>
        <v>0</v>
      </c>
      <c r="BJ85" s="253">
        <f t="shared" si="47"/>
        <v>0</v>
      </c>
      <c r="BK85" s="253">
        <f t="shared" si="47"/>
        <v>0</v>
      </c>
      <c r="BL85" s="253">
        <f t="shared" si="47"/>
        <v>0</v>
      </c>
      <c r="BM85" s="253">
        <f t="shared" si="47"/>
        <v>0</v>
      </c>
      <c r="BN85" s="253">
        <f t="shared" si="47"/>
        <v>0</v>
      </c>
      <c r="BO85" s="253">
        <f t="shared" si="47"/>
        <v>0</v>
      </c>
      <c r="BP85" s="253">
        <f t="shared" si="47"/>
        <v>0</v>
      </c>
      <c r="BQ85" s="253">
        <f t="shared" si="47"/>
        <v>0</v>
      </c>
      <c r="BR85" s="253">
        <f t="shared" si="47"/>
        <v>0</v>
      </c>
      <c r="BS85" s="253">
        <f t="shared" si="47"/>
        <v>0</v>
      </c>
      <c r="BT85" s="253">
        <f t="shared" si="47"/>
        <v>0</v>
      </c>
      <c r="BU85" s="253">
        <f t="shared" si="47"/>
        <v>0</v>
      </c>
      <c r="BV85" s="253">
        <f t="shared" si="41"/>
        <v>0</v>
      </c>
      <c r="BW85" s="253">
        <f t="shared" si="41"/>
        <v>0</v>
      </c>
      <c r="BX85" s="253">
        <f t="shared" si="41"/>
        <v>0</v>
      </c>
      <c r="BY85" s="253">
        <f t="shared" si="41"/>
        <v>0</v>
      </c>
      <c r="BZ85" s="253">
        <f t="shared" si="41"/>
        <v>0</v>
      </c>
      <c r="CA85" s="253">
        <f t="shared" si="41"/>
        <v>0</v>
      </c>
      <c r="CB85" s="253">
        <f t="shared" si="41"/>
        <v>0</v>
      </c>
      <c r="CC85" s="253">
        <f t="shared" si="41"/>
        <v>0</v>
      </c>
      <c r="CD85" s="253">
        <f t="shared" si="41"/>
        <v>0</v>
      </c>
      <c r="CE85" s="253">
        <f t="shared" si="41"/>
        <v>0</v>
      </c>
      <c r="CF85" s="253">
        <f t="shared" si="41"/>
        <v>0</v>
      </c>
      <c r="CG85" s="253">
        <f t="shared" si="41"/>
        <v>0</v>
      </c>
      <c r="CH85" s="253">
        <f t="shared" si="41"/>
        <v>0</v>
      </c>
      <c r="CI85" s="253">
        <f t="shared" si="41"/>
        <v>0</v>
      </c>
      <c r="CJ85" s="253">
        <f t="shared" si="41"/>
        <v>0</v>
      </c>
      <c r="CK85" s="253">
        <f t="shared" si="41"/>
        <v>0</v>
      </c>
      <c r="CL85" s="253">
        <f t="shared" ref="CL85:CS99" si="50">+IF($F85=0,CL21+CL53,IF($F85=30,CK21+CK53,IF($F85=60,CJ21+CJ53,CI21+CI53)))</f>
        <v>0</v>
      </c>
      <c r="CM85" s="253">
        <f t="shared" si="50"/>
        <v>0</v>
      </c>
      <c r="CN85" s="253">
        <f t="shared" si="50"/>
        <v>0</v>
      </c>
      <c r="CO85" s="253">
        <f t="shared" si="49"/>
        <v>0</v>
      </c>
      <c r="CP85" s="253">
        <f t="shared" si="49"/>
        <v>0</v>
      </c>
      <c r="CQ85" s="253">
        <f t="shared" si="49"/>
        <v>0</v>
      </c>
      <c r="CR85" s="253">
        <f t="shared" si="49"/>
        <v>0</v>
      </c>
      <c r="CS85" s="253">
        <f t="shared" si="49"/>
        <v>0</v>
      </c>
      <c r="CT85" s="253">
        <f t="shared" si="49"/>
        <v>0</v>
      </c>
      <c r="CU85" s="253">
        <f t="shared" si="49"/>
        <v>0</v>
      </c>
      <c r="CV85" s="253">
        <f t="shared" si="49"/>
        <v>0</v>
      </c>
      <c r="CW85" s="253">
        <f t="shared" si="49"/>
        <v>0</v>
      </c>
      <c r="CX85" s="253">
        <f t="shared" si="49"/>
        <v>0</v>
      </c>
      <c r="CY85" s="253">
        <f t="shared" si="49"/>
        <v>0</v>
      </c>
      <c r="CZ85" s="253">
        <f t="shared" si="49"/>
        <v>0</v>
      </c>
      <c r="DA85" s="253">
        <f t="shared" si="49"/>
        <v>0</v>
      </c>
      <c r="DB85" s="253">
        <f t="shared" si="49"/>
        <v>0</v>
      </c>
      <c r="DC85" s="253">
        <f t="shared" si="49"/>
        <v>0</v>
      </c>
      <c r="DD85" s="253">
        <f t="shared" si="49"/>
        <v>0</v>
      </c>
      <c r="DE85" s="253">
        <f t="shared" si="49"/>
        <v>0</v>
      </c>
      <c r="DF85" s="253">
        <f t="shared" si="49"/>
        <v>0</v>
      </c>
      <c r="DG85" s="253">
        <f t="shared" si="49"/>
        <v>0</v>
      </c>
      <c r="DH85" s="253">
        <f t="shared" si="49"/>
        <v>0</v>
      </c>
      <c r="DI85" s="253">
        <f t="shared" si="49"/>
        <v>0</v>
      </c>
      <c r="DJ85" s="253">
        <f t="shared" si="49"/>
        <v>0</v>
      </c>
      <c r="DK85" s="253">
        <f t="shared" si="49"/>
        <v>0</v>
      </c>
      <c r="DL85" s="253">
        <f t="shared" si="49"/>
        <v>0</v>
      </c>
      <c r="DM85" s="253">
        <f t="shared" si="49"/>
        <v>0</v>
      </c>
      <c r="DN85" s="253">
        <f t="shared" si="43"/>
        <v>0</v>
      </c>
      <c r="DO85" s="253">
        <f t="shared" si="43"/>
        <v>0</v>
      </c>
      <c r="DP85" s="253">
        <f t="shared" si="43"/>
        <v>0</v>
      </c>
      <c r="DQ85" s="253">
        <f t="shared" si="43"/>
        <v>0</v>
      </c>
      <c r="DR85" s="253">
        <f t="shared" si="43"/>
        <v>0</v>
      </c>
      <c r="DS85" s="253">
        <f t="shared" si="43"/>
        <v>0</v>
      </c>
      <c r="DT85" s="253">
        <f t="shared" si="43"/>
        <v>0</v>
      </c>
      <c r="DU85" s="253">
        <f t="shared" si="43"/>
        <v>0</v>
      </c>
      <c r="DV85" s="253">
        <f t="shared" si="43"/>
        <v>0</v>
      </c>
      <c r="DW85" s="253">
        <f t="shared" si="43"/>
        <v>0</v>
      </c>
    </row>
    <row r="86" spans="3:127" ht="15.6" thickTop="1" thickBot="1">
      <c r="C86" s="316" t="str">
        <f t="shared" si="34"/>
        <v>Costo Variabile 17</v>
      </c>
      <c r="F86" s="335">
        <f t="shared" si="35"/>
        <v>60</v>
      </c>
      <c r="H86" s="253">
        <f t="shared" si="36"/>
        <v>0</v>
      </c>
      <c r="I86" s="253">
        <f t="shared" si="37"/>
        <v>0</v>
      </c>
      <c r="J86" s="253">
        <f t="shared" si="38"/>
        <v>0</v>
      </c>
      <c r="K86" s="253">
        <f t="shared" si="46"/>
        <v>0</v>
      </c>
      <c r="L86" s="253">
        <f t="shared" si="46"/>
        <v>0</v>
      </c>
      <c r="M86" s="253">
        <f t="shared" si="46"/>
        <v>0</v>
      </c>
      <c r="N86" s="253">
        <f t="shared" si="46"/>
        <v>0</v>
      </c>
      <c r="O86" s="253">
        <f t="shared" si="46"/>
        <v>0</v>
      </c>
      <c r="P86" s="253">
        <f t="shared" si="46"/>
        <v>0</v>
      </c>
      <c r="Q86" s="253">
        <f t="shared" si="46"/>
        <v>0</v>
      </c>
      <c r="R86" s="253">
        <f t="shared" si="46"/>
        <v>0</v>
      </c>
      <c r="S86" s="253">
        <f t="shared" si="46"/>
        <v>0</v>
      </c>
      <c r="T86" s="253">
        <f t="shared" si="46"/>
        <v>0</v>
      </c>
      <c r="U86" s="253">
        <f t="shared" si="46"/>
        <v>0</v>
      </c>
      <c r="V86" s="253">
        <f t="shared" si="46"/>
        <v>0</v>
      </c>
      <c r="W86" s="253">
        <f t="shared" si="46"/>
        <v>0</v>
      </c>
      <c r="X86" s="253">
        <f t="shared" si="46"/>
        <v>0</v>
      </c>
      <c r="Y86" s="253">
        <f t="shared" si="46"/>
        <v>0</v>
      </c>
      <c r="Z86" s="253">
        <f t="shared" si="46"/>
        <v>0</v>
      </c>
      <c r="AA86" s="253">
        <f t="shared" si="48"/>
        <v>0</v>
      </c>
      <c r="AB86" s="253">
        <f t="shared" si="48"/>
        <v>0</v>
      </c>
      <c r="AC86" s="253">
        <f t="shared" si="47"/>
        <v>0</v>
      </c>
      <c r="AD86" s="253">
        <f t="shared" si="47"/>
        <v>0</v>
      </c>
      <c r="AE86" s="253">
        <f t="shared" si="47"/>
        <v>0</v>
      </c>
      <c r="AF86" s="253">
        <f t="shared" si="47"/>
        <v>0</v>
      </c>
      <c r="AG86" s="253">
        <f t="shared" si="47"/>
        <v>0</v>
      </c>
      <c r="AH86" s="253">
        <f t="shared" si="47"/>
        <v>0</v>
      </c>
      <c r="AI86" s="253">
        <f t="shared" si="47"/>
        <v>0</v>
      </c>
      <c r="AJ86" s="253">
        <f t="shared" si="47"/>
        <v>0</v>
      </c>
      <c r="AK86" s="253">
        <f t="shared" si="47"/>
        <v>0</v>
      </c>
      <c r="AL86" s="253">
        <f t="shared" si="47"/>
        <v>0</v>
      </c>
      <c r="AM86" s="253">
        <f t="shared" si="47"/>
        <v>0</v>
      </c>
      <c r="AN86" s="253">
        <f t="shared" si="47"/>
        <v>0</v>
      </c>
      <c r="AO86" s="253">
        <f t="shared" si="47"/>
        <v>0</v>
      </c>
      <c r="AP86" s="253">
        <f t="shared" si="47"/>
        <v>0</v>
      </c>
      <c r="AQ86" s="253">
        <f t="shared" si="47"/>
        <v>0</v>
      </c>
      <c r="AR86" s="253">
        <f t="shared" si="47"/>
        <v>0</v>
      </c>
      <c r="AS86" s="253">
        <f t="shared" si="47"/>
        <v>0</v>
      </c>
      <c r="AT86" s="253">
        <f t="shared" si="47"/>
        <v>0</v>
      </c>
      <c r="AU86" s="253">
        <f t="shared" si="47"/>
        <v>0</v>
      </c>
      <c r="AV86" s="253">
        <f t="shared" si="47"/>
        <v>0</v>
      </c>
      <c r="AW86" s="253">
        <f t="shared" si="47"/>
        <v>0</v>
      </c>
      <c r="AX86" s="253">
        <f t="shared" si="47"/>
        <v>0</v>
      </c>
      <c r="AY86" s="253">
        <f t="shared" si="47"/>
        <v>0</v>
      </c>
      <c r="AZ86" s="253">
        <f t="shared" si="47"/>
        <v>0</v>
      </c>
      <c r="BA86" s="253">
        <f t="shared" si="47"/>
        <v>0</v>
      </c>
      <c r="BB86" s="253">
        <f t="shared" si="47"/>
        <v>0</v>
      </c>
      <c r="BC86" s="253">
        <f t="shared" si="47"/>
        <v>0</v>
      </c>
      <c r="BD86" s="253">
        <f t="shared" si="47"/>
        <v>0</v>
      </c>
      <c r="BE86" s="253">
        <f t="shared" si="47"/>
        <v>0</v>
      </c>
      <c r="BF86" s="253">
        <f t="shared" si="47"/>
        <v>0</v>
      </c>
      <c r="BG86" s="253">
        <f t="shared" si="47"/>
        <v>0</v>
      </c>
      <c r="BH86" s="253">
        <f t="shared" si="47"/>
        <v>0</v>
      </c>
      <c r="BI86" s="253">
        <f t="shared" si="47"/>
        <v>0</v>
      </c>
      <c r="BJ86" s="253">
        <f t="shared" si="47"/>
        <v>0</v>
      </c>
      <c r="BK86" s="253">
        <f t="shared" si="47"/>
        <v>0</v>
      </c>
      <c r="BL86" s="253">
        <f t="shared" si="47"/>
        <v>0</v>
      </c>
      <c r="BM86" s="253">
        <f t="shared" si="47"/>
        <v>0</v>
      </c>
      <c r="BN86" s="253">
        <f t="shared" si="47"/>
        <v>0</v>
      </c>
      <c r="BO86" s="253">
        <f t="shared" si="47"/>
        <v>0</v>
      </c>
      <c r="BP86" s="253">
        <f t="shared" si="47"/>
        <v>0</v>
      </c>
      <c r="BQ86" s="253">
        <f t="shared" si="47"/>
        <v>0</v>
      </c>
      <c r="BR86" s="253">
        <f t="shared" si="47"/>
        <v>0</v>
      </c>
      <c r="BS86" s="253">
        <f t="shared" si="47"/>
        <v>0</v>
      </c>
      <c r="BT86" s="253">
        <f t="shared" si="47"/>
        <v>0</v>
      </c>
      <c r="BU86" s="253">
        <f t="shared" si="47"/>
        <v>0</v>
      </c>
      <c r="BV86" s="253">
        <f t="shared" si="41"/>
        <v>0</v>
      </c>
      <c r="BW86" s="253">
        <f t="shared" si="41"/>
        <v>0</v>
      </c>
      <c r="BX86" s="253">
        <f t="shared" si="41"/>
        <v>0</v>
      </c>
      <c r="BY86" s="253">
        <f t="shared" si="41"/>
        <v>0</v>
      </c>
      <c r="BZ86" s="253">
        <f t="shared" si="41"/>
        <v>0</v>
      </c>
      <c r="CA86" s="253">
        <f t="shared" si="41"/>
        <v>0</v>
      </c>
      <c r="CB86" s="253">
        <f t="shared" si="41"/>
        <v>0</v>
      </c>
      <c r="CC86" s="253">
        <f t="shared" si="41"/>
        <v>0</v>
      </c>
      <c r="CD86" s="253">
        <f t="shared" si="41"/>
        <v>0</v>
      </c>
      <c r="CE86" s="253">
        <f t="shared" si="41"/>
        <v>0</v>
      </c>
      <c r="CF86" s="253">
        <f t="shared" si="41"/>
        <v>0</v>
      </c>
      <c r="CG86" s="253">
        <f t="shared" si="41"/>
        <v>0</v>
      </c>
      <c r="CH86" s="253">
        <f t="shared" si="41"/>
        <v>0</v>
      </c>
      <c r="CI86" s="253">
        <f t="shared" si="41"/>
        <v>0</v>
      </c>
      <c r="CJ86" s="253">
        <f t="shared" si="41"/>
        <v>0</v>
      </c>
      <c r="CK86" s="253">
        <f t="shared" si="41"/>
        <v>0</v>
      </c>
      <c r="CL86" s="253">
        <f t="shared" si="50"/>
        <v>0</v>
      </c>
      <c r="CM86" s="253">
        <f t="shared" si="50"/>
        <v>0</v>
      </c>
      <c r="CN86" s="253">
        <f t="shared" si="50"/>
        <v>0</v>
      </c>
      <c r="CO86" s="253">
        <f t="shared" si="49"/>
        <v>0</v>
      </c>
      <c r="CP86" s="253">
        <f t="shared" si="49"/>
        <v>0</v>
      </c>
      <c r="CQ86" s="253">
        <f t="shared" si="49"/>
        <v>0</v>
      </c>
      <c r="CR86" s="253">
        <f t="shared" si="49"/>
        <v>0</v>
      </c>
      <c r="CS86" s="253">
        <f t="shared" si="49"/>
        <v>0</v>
      </c>
      <c r="CT86" s="253">
        <f t="shared" si="49"/>
        <v>0</v>
      </c>
      <c r="CU86" s="253">
        <f t="shared" si="49"/>
        <v>0</v>
      </c>
      <c r="CV86" s="253">
        <f t="shared" si="49"/>
        <v>0</v>
      </c>
      <c r="CW86" s="253">
        <f t="shared" si="49"/>
        <v>0</v>
      </c>
      <c r="CX86" s="253">
        <f t="shared" si="49"/>
        <v>0</v>
      </c>
      <c r="CY86" s="253">
        <f t="shared" si="49"/>
        <v>0</v>
      </c>
      <c r="CZ86" s="253">
        <f t="shared" si="49"/>
        <v>0</v>
      </c>
      <c r="DA86" s="253">
        <f t="shared" si="49"/>
        <v>0</v>
      </c>
      <c r="DB86" s="253">
        <f t="shared" si="49"/>
        <v>0</v>
      </c>
      <c r="DC86" s="253">
        <f t="shared" si="49"/>
        <v>0</v>
      </c>
      <c r="DD86" s="253">
        <f t="shared" si="49"/>
        <v>0</v>
      </c>
      <c r="DE86" s="253">
        <f t="shared" si="49"/>
        <v>0</v>
      </c>
      <c r="DF86" s="253">
        <f t="shared" si="49"/>
        <v>0</v>
      </c>
      <c r="DG86" s="253">
        <f t="shared" si="49"/>
        <v>0</v>
      </c>
      <c r="DH86" s="253">
        <f t="shared" si="49"/>
        <v>0</v>
      </c>
      <c r="DI86" s="253">
        <f t="shared" si="49"/>
        <v>0</v>
      </c>
      <c r="DJ86" s="253">
        <f t="shared" si="49"/>
        <v>0</v>
      </c>
      <c r="DK86" s="253">
        <f t="shared" si="49"/>
        <v>0</v>
      </c>
      <c r="DL86" s="253">
        <f t="shared" si="49"/>
        <v>0</v>
      </c>
      <c r="DM86" s="253">
        <f t="shared" si="49"/>
        <v>0</v>
      </c>
      <c r="DN86" s="253">
        <f t="shared" si="43"/>
        <v>0</v>
      </c>
      <c r="DO86" s="253">
        <f t="shared" si="43"/>
        <v>0</v>
      </c>
      <c r="DP86" s="253">
        <f t="shared" si="43"/>
        <v>0</v>
      </c>
      <c r="DQ86" s="253">
        <f t="shared" si="43"/>
        <v>0</v>
      </c>
      <c r="DR86" s="253">
        <f t="shared" si="43"/>
        <v>0</v>
      </c>
      <c r="DS86" s="253">
        <f t="shared" si="43"/>
        <v>0</v>
      </c>
      <c r="DT86" s="253">
        <f t="shared" si="43"/>
        <v>0</v>
      </c>
      <c r="DU86" s="253">
        <f t="shared" si="43"/>
        <v>0</v>
      </c>
      <c r="DV86" s="253">
        <f t="shared" si="43"/>
        <v>0</v>
      </c>
      <c r="DW86" s="253">
        <f t="shared" si="43"/>
        <v>0</v>
      </c>
    </row>
    <row r="87" spans="3:127" ht="15.6" thickTop="1" thickBot="1">
      <c r="C87" s="316" t="str">
        <f t="shared" si="34"/>
        <v>Costo Variabile 18</v>
      </c>
      <c r="F87" s="335">
        <f t="shared" si="35"/>
        <v>60</v>
      </c>
      <c r="H87" s="253">
        <f t="shared" si="36"/>
        <v>0</v>
      </c>
      <c r="I87" s="253">
        <f t="shared" si="37"/>
        <v>0</v>
      </c>
      <c r="J87" s="253">
        <f t="shared" si="38"/>
        <v>0</v>
      </c>
      <c r="K87" s="253">
        <f t="shared" si="46"/>
        <v>0</v>
      </c>
      <c r="L87" s="253">
        <f t="shared" si="46"/>
        <v>0</v>
      </c>
      <c r="M87" s="253">
        <f t="shared" si="46"/>
        <v>0</v>
      </c>
      <c r="N87" s="253">
        <f t="shared" si="46"/>
        <v>0</v>
      </c>
      <c r="O87" s="253">
        <f t="shared" si="46"/>
        <v>0</v>
      </c>
      <c r="P87" s="253">
        <f t="shared" si="46"/>
        <v>0</v>
      </c>
      <c r="Q87" s="253">
        <f t="shared" si="46"/>
        <v>0</v>
      </c>
      <c r="R87" s="253">
        <f t="shared" si="46"/>
        <v>0</v>
      </c>
      <c r="S87" s="253">
        <f t="shared" si="46"/>
        <v>0</v>
      </c>
      <c r="T87" s="253">
        <f t="shared" si="46"/>
        <v>0</v>
      </c>
      <c r="U87" s="253">
        <f t="shared" si="46"/>
        <v>0</v>
      </c>
      <c r="V87" s="253">
        <f t="shared" si="46"/>
        <v>0</v>
      </c>
      <c r="W87" s="253">
        <f t="shared" si="46"/>
        <v>0</v>
      </c>
      <c r="X87" s="253">
        <f t="shared" si="46"/>
        <v>0</v>
      </c>
      <c r="Y87" s="253">
        <f t="shared" si="46"/>
        <v>0</v>
      </c>
      <c r="Z87" s="253">
        <f t="shared" si="46"/>
        <v>0</v>
      </c>
      <c r="AA87" s="253">
        <f t="shared" si="48"/>
        <v>0</v>
      </c>
      <c r="AB87" s="253">
        <f t="shared" si="48"/>
        <v>0</v>
      </c>
      <c r="AC87" s="253">
        <f t="shared" si="47"/>
        <v>0</v>
      </c>
      <c r="AD87" s="253">
        <f t="shared" si="47"/>
        <v>0</v>
      </c>
      <c r="AE87" s="253">
        <f t="shared" si="47"/>
        <v>0</v>
      </c>
      <c r="AF87" s="253">
        <f t="shared" si="47"/>
        <v>0</v>
      </c>
      <c r="AG87" s="253">
        <f t="shared" si="47"/>
        <v>0</v>
      </c>
      <c r="AH87" s="253">
        <f t="shared" si="47"/>
        <v>0</v>
      </c>
      <c r="AI87" s="253">
        <f t="shared" si="47"/>
        <v>0</v>
      </c>
      <c r="AJ87" s="253">
        <f t="shared" si="47"/>
        <v>0</v>
      </c>
      <c r="AK87" s="253">
        <f t="shared" si="47"/>
        <v>0</v>
      </c>
      <c r="AL87" s="253">
        <f t="shared" si="47"/>
        <v>0</v>
      </c>
      <c r="AM87" s="253">
        <f t="shared" si="47"/>
        <v>0</v>
      </c>
      <c r="AN87" s="253">
        <f t="shared" si="47"/>
        <v>0</v>
      </c>
      <c r="AO87" s="253">
        <f t="shared" si="47"/>
        <v>0</v>
      </c>
      <c r="AP87" s="253">
        <f t="shared" si="47"/>
        <v>0</v>
      </c>
      <c r="AQ87" s="253">
        <f t="shared" si="47"/>
        <v>0</v>
      </c>
      <c r="AR87" s="253">
        <f t="shared" si="47"/>
        <v>0</v>
      </c>
      <c r="AS87" s="253">
        <f t="shared" si="47"/>
        <v>0</v>
      </c>
      <c r="AT87" s="253">
        <f t="shared" si="47"/>
        <v>0</v>
      </c>
      <c r="AU87" s="253">
        <f t="shared" si="47"/>
        <v>0</v>
      </c>
      <c r="AV87" s="253">
        <f t="shared" si="47"/>
        <v>0</v>
      </c>
      <c r="AW87" s="253">
        <f t="shared" si="47"/>
        <v>0</v>
      </c>
      <c r="AX87" s="253">
        <f t="shared" si="47"/>
        <v>0</v>
      </c>
      <c r="AY87" s="253">
        <f t="shared" si="47"/>
        <v>0</v>
      </c>
      <c r="AZ87" s="253">
        <f t="shared" si="47"/>
        <v>0</v>
      </c>
      <c r="BA87" s="253">
        <f t="shared" si="47"/>
        <v>0</v>
      </c>
      <c r="BB87" s="253">
        <f t="shared" si="47"/>
        <v>0</v>
      </c>
      <c r="BC87" s="253">
        <f t="shared" si="47"/>
        <v>0</v>
      </c>
      <c r="BD87" s="253">
        <f t="shared" si="47"/>
        <v>0</v>
      </c>
      <c r="BE87" s="253">
        <f t="shared" si="47"/>
        <v>0</v>
      </c>
      <c r="BF87" s="253">
        <f t="shared" si="47"/>
        <v>0</v>
      </c>
      <c r="BG87" s="253">
        <f t="shared" ref="BG87:BV99" si="51">+IF($F87=0,BG23+BG55,IF($F87=30,BF23+BF55,IF($F87=60,BE23+BE55,BD23+BD55)))</f>
        <v>0</v>
      </c>
      <c r="BH87" s="253">
        <f t="shared" si="51"/>
        <v>0</v>
      </c>
      <c r="BI87" s="253">
        <f t="shared" si="51"/>
        <v>0</v>
      </c>
      <c r="BJ87" s="253">
        <f t="shared" si="51"/>
        <v>0</v>
      </c>
      <c r="BK87" s="253">
        <f t="shared" si="51"/>
        <v>0</v>
      </c>
      <c r="BL87" s="253">
        <f t="shared" si="51"/>
        <v>0</v>
      </c>
      <c r="BM87" s="253">
        <f t="shared" si="51"/>
        <v>0</v>
      </c>
      <c r="BN87" s="253">
        <f t="shared" si="51"/>
        <v>0</v>
      </c>
      <c r="BO87" s="253">
        <f t="shared" si="51"/>
        <v>0</v>
      </c>
      <c r="BP87" s="253">
        <f t="shared" si="51"/>
        <v>0</v>
      </c>
      <c r="BQ87" s="253">
        <f t="shared" si="51"/>
        <v>0</v>
      </c>
      <c r="BR87" s="253">
        <f t="shared" si="51"/>
        <v>0</v>
      </c>
      <c r="BS87" s="253">
        <f t="shared" si="51"/>
        <v>0</v>
      </c>
      <c r="BT87" s="253">
        <f t="shared" si="51"/>
        <v>0</v>
      </c>
      <c r="BU87" s="253">
        <f t="shared" si="51"/>
        <v>0</v>
      </c>
      <c r="BV87" s="253">
        <f t="shared" si="41"/>
        <v>0</v>
      </c>
      <c r="BW87" s="253">
        <f t="shared" si="41"/>
        <v>0</v>
      </c>
      <c r="BX87" s="253">
        <f t="shared" si="41"/>
        <v>0</v>
      </c>
      <c r="BY87" s="253">
        <f t="shared" si="41"/>
        <v>0</v>
      </c>
      <c r="BZ87" s="253">
        <f t="shared" si="41"/>
        <v>0</v>
      </c>
      <c r="CA87" s="253">
        <f t="shared" si="41"/>
        <v>0</v>
      </c>
      <c r="CB87" s="253">
        <f t="shared" si="41"/>
        <v>0</v>
      </c>
      <c r="CC87" s="253">
        <f t="shared" si="41"/>
        <v>0</v>
      </c>
      <c r="CD87" s="253">
        <f t="shared" si="41"/>
        <v>0</v>
      </c>
      <c r="CE87" s="253">
        <f t="shared" si="41"/>
        <v>0</v>
      </c>
      <c r="CF87" s="253">
        <f t="shared" si="41"/>
        <v>0</v>
      </c>
      <c r="CG87" s="253">
        <f t="shared" si="41"/>
        <v>0</v>
      </c>
      <c r="CH87" s="253">
        <f t="shared" si="41"/>
        <v>0</v>
      </c>
      <c r="CI87" s="253">
        <f t="shared" si="41"/>
        <v>0</v>
      </c>
      <c r="CJ87" s="253">
        <f t="shared" si="41"/>
        <v>0</v>
      </c>
      <c r="CK87" s="253">
        <f t="shared" si="41"/>
        <v>0</v>
      </c>
      <c r="CL87" s="253">
        <f t="shared" si="50"/>
        <v>0</v>
      </c>
      <c r="CM87" s="253">
        <f t="shared" si="50"/>
        <v>0</v>
      </c>
      <c r="CN87" s="253">
        <f t="shared" si="50"/>
        <v>0</v>
      </c>
      <c r="CO87" s="253">
        <f t="shared" si="49"/>
        <v>0</v>
      </c>
      <c r="CP87" s="253">
        <f t="shared" si="49"/>
        <v>0</v>
      </c>
      <c r="CQ87" s="253">
        <f t="shared" si="49"/>
        <v>0</v>
      </c>
      <c r="CR87" s="253">
        <f t="shared" si="49"/>
        <v>0</v>
      </c>
      <c r="CS87" s="253">
        <f t="shared" si="49"/>
        <v>0</v>
      </c>
      <c r="CT87" s="253">
        <f t="shared" si="49"/>
        <v>0</v>
      </c>
      <c r="CU87" s="253">
        <f t="shared" si="49"/>
        <v>0</v>
      </c>
      <c r="CV87" s="253">
        <f t="shared" si="49"/>
        <v>0</v>
      </c>
      <c r="CW87" s="253">
        <f t="shared" si="49"/>
        <v>0</v>
      </c>
      <c r="CX87" s="253">
        <f t="shared" si="49"/>
        <v>0</v>
      </c>
      <c r="CY87" s="253">
        <f t="shared" si="49"/>
        <v>0</v>
      </c>
      <c r="CZ87" s="253">
        <f t="shared" si="49"/>
        <v>0</v>
      </c>
      <c r="DA87" s="253">
        <f t="shared" si="49"/>
        <v>0</v>
      </c>
      <c r="DB87" s="253">
        <f t="shared" si="49"/>
        <v>0</v>
      </c>
      <c r="DC87" s="253">
        <f t="shared" si="49"/>
        <v>0</v>
      </c>
      <c r="DD87" s="253">
        <f t="shared" si="49"/>
        <v>0</v>
      </c>
      <c r="DE87" s="253">
        <f t="shared" si="49"/>
        <v>0</v>
      </c>
      <c r="DF87" s="253">
        <f t="shared" si="49"/>
        <v>0</v>
      </c>
      <c r="DG87" s="253">
        <f t="shared" si="49"/>
        <v>0</v>
      </c>
      <c r="DH87" s="253">
        <f t="shared" si="49"/>
        <v>0</v>
      </c>
      <c r="DI87" s="253">
        <f t="shared" si="49"/>
        <v>0</v>
      </c>
      <c r="DJ87" s="253">
        <f t="shared" si="49"/>
        <v>0</v>
      </c>
      <c r="DK87" s="253">
        <f t="shared" si="49"/>
        <v>0</v>
      </c>
      <c r="DL87" s="253">
        <f t="shared" si="49"/>
        <v>0</v>
      </c>
      <c r="DM87" s="253">
        <f t="shared" si="49"/>
        <v>0</v>
      </c>
      <c r="DN87" s="253">
        <f t="shared" si="43"/>
        <v>0</v>
      </c>
      <c r="DO87" s="253">
        <f t="shared" si="43"/>
        <v>0</v>
      </c>
      <c r="DP87" s="253">
        <f t="shared" si="43"/>
        <v>0</v>
      </c>
      <c r="DQ87" s="253">
        <f t="shared" si="43"/>
        <v>0</v>
      </c>
      <c r="DR87" s="253">
        <f t="shared" si="43"/>
        <v>0</v>
      </c>
      <c r="DS87" s="253">
        <f t="shared" si="43"/>
        <v>0</v>
      </c>
      <c r="DT87" s="253">
        <f t="shared" si="43"/>
        <v>0</v>
      </c>
      <c r="DU87" s="253">
        <f t="shared" si="43"/>
        <v>0</v>
      </c>
      <c r="DV87" s="253">
        <f t="shared" si="43"/>
        <v>0</v>
      </c>
      <c r="DW87" s="253">
        <f t="shared" si="43"/>
        <v>0</v>
      </c>
    </row>
    <row r="88" spans="3:127" ht="15.6" thickTop="1" thickBot="1">
      <c r="C88" s="316" t="str">
        <f t="shared" si="34"/>
        <v>Costo Variabile 19</v>
      </c>
      <c r="F88" s="335">
        <f t="shared" si="35"/>
        <v>60</v>
      </c>
      <c r="H88" s="253">
        <f t="shared" si="36"/>
        <v>0</v>
      </c>
      <c r="I88" s="253">
        <f t="shared" si="37"/>
        <v>0</v>
      </c>
      <c r="J88" s="253">
        <f t="shared" si="38"/>
        <v>0</v>
      </c>
      <c r="K88" s="253">
        <f t="shared" si="46"/>
        <v>0</v>
      </c>
      <c r="L88" s="253">
        <f t="shared" si="46"/>
        <v>0</v>
      </c>
      <c r="M88" s="253">
        <f t="shared" si="46"/>
        <v>0</v>
      </c>
      <c r="N88" s="253">
        <f t="shared" si="46"/>
        <v>0</v>
      </c>
      <c r="O88" s="253">
        <f t="shared" si="46"/>
        <v>0</v>
      </c>
      <c r="P88" s="253">
        <f t="shared" si="46"/>
        <v>0</v>
      </c>
      <c r="Q88" s="253">
        <f t="shared" si="46"/>
        <v>0</v>
      </c>
      <c r="R88" s="253">
        <f t="shared" si="46"/>
        <v>0</v>
      </c>
      <c r="S88" s="253">
        <f t="shared" si="46"/>
        <v>0</v>
      </c>
      <c r="T88" s="253">
        <f t="shared" si="46"/>
        <v>0</v>
      </c>
      <c r="U88" s="253">
        <f t="shared" si="46"/>
        <v>0</v>
      </c>
      <c r="V88" s="253">
        <f t="shared" si="46"/>
        <v>0</v>
      </c>
      <c r="W88" s="253">
        <f t="shared" si="46"/>
        <v>0</v>
      </c>
      <c r="X88" s="253">
        <f t="shared" si="46"/>
        <v>0</v>
      </c>
      <c r="Y88" s="253">
        <f t="shared" si="46"/>
        <v>0</v>
      </c>
      <c r="Z88" s="253">
        <f t="shared" si="46"/>
        <v>0</v>
      </c>
      <c r="AA88" s="253">
        <f t="shared" si="48"/>
        <v>0</v>
      </c>
      <c r="AB88" s="253">
        <f t="shared" si="48"/>
        <v>0</v>
      </c>
      <c r="AC88" s="253">
        <f t="shared" si="48"/>
        <v>0</v>
      </c>
      <c r="AD88" s="253">
        <f t="shared" si="48"/>
        <v>0</v>
      </c>
      <c r="AE88" s="253">
        <f t="shared" si="48"/>
        <v>0</v>
      </c>
      <c r="AF88" s="253">
        <f t="shared" si="48"/>
        <v>0</v>
      </c>
      <c r="AG88" s="253">
        <f t="shared" si="48"/>
        <v>0</v>
      </c>
      <c r="AH88" s="253">
        <f t="shared" si="48"/>
        <v>0</v>
      </c>
      <c r="AI88" s="253">
        <f t="shared" si="48"/>
        <v>0</v>
      </c>
      <c r="AJ88" s="253">
        <f t="shared" si="48"/>
        <v>0</v>
      </c>
      <c r="AK88" s="253">
        <f t="shared" si="48"/>
        <v>0</v>
      </c>
      <c r="AL88" s="253">
        <f t="shared" si="48"/>
        <v>0</v>
      </c>
      <c r="AM88" s="253">
        <f t="shared" si="48"/>
        <v>0</v>
      </c>
      <c r="AN88" s="253">
        <f t="shared" si="48"/>
        <v>0</v>
      </c>
      <c r="AO88" s="253">
        <f t="shared" si="48"/>
        <v>0</v>
      </c>
      <c r="AP88" s="253">
        <f t="shared" si="48"/>
        <v>0</v>
      </c>
      <c r="AQ88" s="253">
        <f t="shared" ref="AQ88:BF99" si="52">+IF($F88=0,AQ24+AQ56,IF($F88=30,AP24+AP56,IF($F88=60,AO24+AO56,AN24+AN56)))</f>
        <v>0</v>
      </c>
      <c r="AR88" s="253">
        <f t="shared" si="52"/>
        <v>0</v>
      </c>
      <c r="AS88" s="253">
        <f t="shared" si="52"/>
        <v>0</v>
      </c>
      <c r="AT88" s="253">
        <f t="shared" si="52"/>
        <v>0</v>
      </c>
      <c r="AU88" s="253">
        <f t="shared" si="52"/>
        <v>0</v>
      </c>
      <c r="AV88" s="253">
        <f t="shared" si="52"/>
        <v>0</v>
      </c>
      <c r="AW88" s="253">
        <f t="shared" si="52"/>
        <v>0</v>
      </c>
      <c r="AX88" s="253">
        <f t="shared" si="52"/>
        <v>0</v>
      </c>
      <c r="AY88" s="253">
        <f t="shared" si="52"/>
        <v>0</v>
      </c>
      <c r="AZ88" s="253">
        <f t="shared" si="52"/>
        <v>0</v>
      </c>
      <c r="BA88" s="253">
        <f t="shared" si="52"/>
        <v>0</v>
      </c>
      <c r="BB88" s="253">
        <f t="shared" si="52"/>
        <v>0</v>
      </c>
      <c r="BC88" s="253">
        <f t="shared" si="52"/>
        <v>0</v>
      </c>
      <c r="BD88" s="253">
        <f t="shared" si="52"/>
        <v>0</v>
      </c>
      <c r="BE88" s="253">
        <f t="shared" si="52"/>
        <v>0</v>
      </c>
      <c r="BF88" s="253">
        <f t="shared" si="52"/>
        <v>0</v>
      </c>
      <c r="BG88" s="253">
        <f t="shared" si="51"/>
        <v>0</v>
      </c>
      <c r="BH88" s="253">
        <f t="shared" si="51"/>
        <v>0</v>
      </c>
      <c r="BI88" s="253">
        <f t="shared" si="51"/>
        <v>0</v>
      </c>
      <c r="BJ88" s="253">
        <f t="shared" si="51"/>
        <v>0</v>
      </c>
      <c r="BK88" s="253">
        <f t="shared" si="51"/>
        <v>0</v>
      </c>
      <c r="BL88" s="253">
        <f t="shared" si="51"/>
        <v>0</v>
      </c>
      <c r="BM88" s="253">
        <f t="shared" si="51"/>
        <v>0</v>
      </c>
      <c r="BN88" s="253">
        <f t="shared" si="51"/>
        <v>0</v>
      </c>
      <c r="BO88" s="253">
        <f t="shared" si="51"/>
        <v>0</v>
      </c>
      <c r="BP88" s="253">
        <f t="shared" si="51"/>
        <v>0</v>
      </c>
      <c r="BQ88" s="253">
        <f t="shared" si="51"/>
        <v>0</v>
      </c>
      <c r="BR88" s="253">
        <f t="shared" si="51"/>
        <v>0</v>
      </c>
      <c r="BS88" s="253">
        <f t="shared" si="51"/>
        <v>0</v>
      </c>
      <c r="BT88" s="253">
        <f t="shared" si="51"/>
        <v>0</v>
      </c>
      <c r="BU88" s="253">
        <f t="shared" si="51"/>
        <v>0</v>
      </c>
      <c r="BV88" s="253">
        <f t="shared" si="41"/>
        <v>0</v>
      </c>
      <c r="BW88" s="253">
        <f t="shared" si="41"/>
        <v>0</v>
      </c>
      <c r="BX88" s="253">
        <f t="shared" si="41"/>
        <v>0</v>
      </c>
      <c r="BY88" s="253">
        <f t="shared" si="41"/>
        <v>0</v>
      </c>
      <c r="BZ88" s="253">
        <f t="shared" si="41"/>
        <v>0</v>
      </c>
      <c r="CA88" s="253">
        <f t="shared" si="41"/>
        <v>0</v>
      </c>
      <c r="CB88" s="253">
        <f t="shared" si="41"/>
        <v>0</v>
      </c>
      <c r="CC88" s="253">
        <f t="shared" si="41"/>
        <v>0</v>
      </c>
      <c r="CD88" s="253">
        <f t="shared" si="41"/>
        <v>0</v>
      </c>
      <c r="CE88" s="253">
        <f t="shared" si="41"/>
        <v>0</v>
      </c>
      <c r="CF88" s="253">
        <f t="shared" si="41"/>
        <v>0</v>
      </c>
      <c r="CG88" s="253">
        <f t="shared" si="41"/>
        <v>0</v>
      </c>
      <c r="CH88" s="253">
        <f t="shared" si="41"/>
        <v>0</v>
      </c>
      <c r="CI88" s="253">
        <f t="shared" si="41"/>
        <v>0</v>
      </c>
      <c r="CJ88" s="253">
        <f t="shared" si="41"/>
        <v>0</v>
      </c>
      <c r="CK88" s="253">
        <f t="shared" si="41"/>
        <v>0</v>
      </c>
      <c r="CL88" s="253">
        <f t="shared" si="50"/>
        <v>0</v>
      </c>
      <c r="CM88" s="253">
        <f t="shared" si="50"/>
        <v>0</v>
      </c>
      <c r="CN88" s="253">
        <f t="shared" si="50"/>
        <v>0</v>
      </c>
      <c r="CO88" s="253">
        <f t="shared" si="49"/>
        <v>0</v>
      </c>
      <c r="CP88" s="253">
        <f t="shared" si="49"/>
        <v>0</v>
      </c>
      <c r="CQ88" s="253">
        <f t="shared" si="49"/>
        <v>0</v>
      </c>
      <c r="CR88" s="253">
        <f t="shared" si="49"/>
        <v>0</v>
      </c>
      <c r="CS88" s="253">
        <f t="shared" si="49"/>
        <v>0</v>
      </c>
      <c r="CT88" s="253">
        <f t="shared" si="49"/>
        <v>0</v>
      </c>
      <c r="CU88" s="253">
        <f t="shared" si="49"/>
        <v>0</v>
      </c>
      <c r="CV88" s="253">
        <f t="shared" si="49"/>
        <v>0</v>
      </c>
      <c r="CW88" s="253">
        <f t="shared" si="49"/>
        <v>0</v>
      </c>
      <c r="CX88" s="253">
        <f t="shared" si="49"/>
        <v>0</v>
      </c>
      <c r="CY88" s="253">
        <f t="shared" si="49"/>
        <v>0</v>
      </c>
      <c r="CZ88" s="253">
        <f t="shared" si="49"/>
        <v>0</v>
      </c>
      <c r="DA88" s="253">
        <f t="shared" si="49"/>
        <v>0</v>
      </c>
      <c r="DB88" s="253">
        <f t="shared" si="49"/>
        <v>0</v>
      </c>
      <c r="DC88" s="253">
        <f t="shared" si="49"/>
        <v>0</v>
      </c>
      <c r="DD88" s="253">
        <f t="shared" si="49"/>
        <v>0</v>
      </c>
      <c r="DE88" s="253">
        <f t="shared" si="49"/>
        <v>0</v>
      </c>
      <c r="DF88" s="253">
        <f t="shared" si="49"/>
        <v>0</v>
      </c>
      <c r="DG88" s="253">
        <f t="shared" si="49"/>
        <v>0</v>
      </c>
      <c r="DH88" s="253">
        <f t="shared" si="49"/>
        <v>0</v>
      </c>
      <c r="DI88" s="253">
        <f t="shared" si="49"/>
        <v>0</v>
      </c>
      <c r="DJ88" s="253">
        <f t="shared" si="49"/>
        <v>0</v>
      </c>
      <c r="DK88" s="253">
        <f t="shared" si="49"/>
        <v>0</v>
      </c>
      <c r="DL88" s="253">
        <f t="shared" si="49"/>
        <v>0</v>
      </c>
      <c r="DM88" s="253">
        <f t="shared" si="49"/>
        <v>0</v>
      </c>
      <c r="DN88" s="253">
        <f t="shared" si="43"/>
        <v>0</v>
      </c>
      <c r="DO88" s="253">
        <f t="shared" si="43"/>
        <v>0</v>
      </c>
      <c r="DP88" s="253">
        <f t="shared" si="43"/>
        <v>0</v>
      </c>
      <c r="DQ88" s="253">
        <f t="shared" si="43"/>
        <v>0</v>
      </c>
      <c r="DR88" s="253">
        <f t="shared" si="43"/>
        <v>0</v>
      </c>
      <c r="DS88" s="253">
        <f t="shared" si="43"/>
        <v>0</v>
      </c>
      <c r="DT88" s="253">
        <f t="shared" si="43"/>
        <v>0</v>
      </c>
      <c r="DU88" s="253">
        <f t="shared" si="43"/>
        <v>0</v>
      </c>
      <c r="DV88" s="253">
        <f t="shared" si="43"/>
        <v>0</v>
      </c>
      <c r="DW88" s="253">
        <f t="shared" si="43"/>
        <v>0</v>
      </c>
    </row>
    <row r="89" spans="3:127" ht="15.6" thickTop="1" thickBot="1">
      <c r="C89" s="316" t="str">
        <f t="shared" si="34"/>
        <v>Costo Variabile 20</v>
      </c>
      <c r="F89" s="335">
        <f t="shared" si="35"/>
        <v>60</v>
      </c>
      <c r="H89" s="253">
        <f t="shared" si="36"/>
        <v>0</v>
      </c>
      <c r="I89" s="253">
        <f t="shared" si="37"/>
        <v>0</v>
      </c>
      <c r="J89" s="253">
        <f t="shared" si="38"/>
        <v>0</v>
      </c>
      <c r="K89" s="253">
        <f t="shared" si="46"/>
        <v>0</v>
      </c>
      <c r="L89" s="253">
        <f t="shared" si="46"/>
        <v>0</v>
      </c>
      <c r="M89" s="253">
        <f t="shared" si="46"/>
        <v>0</v>
      </c>
      <c r="N89" s="253">
        <f t="shared" si="46"/>
        <v>0</v>
      </c>
      <c r="O89" s="253">
        <f t="shared" si="46"/>
        <v>0</v>
      </c>
      <c r="P89" s="253">
        <f t="shared" si="46"/>
        <v>0</v>
      </c>
      <c r="Q89" s="253">
        <f t="shared" si="46"/>
        <v>0</v>
      </c>
      <c r="R89" s="253">
        <f t="shared" si="46"/>
        <v>0</v>
      </c>
      <c r="S89" s="253">
        <f t="shared" si="46"/>
        <v>0</v>
      </c>
      <c r="T89" s="253">
        <f t="shared" si="46"/>
        <v>0</v>
      </c>
      <c r="U89" s="253">
        <f t="shared" si="46"/>
        <v>0</v>
      </c>
      <c r="V89" s="253">
        <f t="shared" si="46"/>
        <v>0</v>
      </c>
      <c r="W89" s="253">
        <f t="shared" si="46"/>
        <v>0</v>
      </c>
      <c r="X89" s="253">
        <f t="shared" si="46"/>
        <v>0</v>
      </c>
      <c r="Y89" s="253">
        <f t="shared" si="46"/>
        <v>0</v>
      </c>
      <c r="Z89" s="253">
        <f t="shared" si="46"/>
        <v>0</v>
      </c>
      <c r="AA89" s="253">
        <f t="shared" si="48"/>
        <v>0</v>
      </c>
      <c r="AB89" s="253">
        <f t="shared" si="48"/>
        <v>0</v>
      </c>
      <c r="AC89" s="253">
        <f t="shared" si="48"/>
        <v>0</v>
      </c>
      <c r="AD89" s="253">
        <f t="shared" si="48"/>
        <v>0</v>
      </c>
      <c r="AE89" s="253">
        <f t="shared" si="48"/>
        <v>0</v>
      </c>
      <c r="AF89" s="253">
        <f t="shared" si="48"/>
        <v>0</v>
      </c>
      <c r="AG89" s="253">
        <f t="shared" si="48"/>
        <v>0</v>
      </c>
      <c r="AH89" s="253">
        <f t="shared" si="48"/>
        <v>0</v>
      </c>
      <c r="AI89" s="253">
        <f t="shared" si="48"/>
        <v>0</v>
      </c>
      <c r="AJ89" s="253">
        <f t="shared" si="48"/>
        <v>0</v>
      </c>
      <c r="AK89" s="253">
        <f t="shared" si="48"/>
        <v>0</v>
      </c>
      <c r="AL89" s="253">
        <f t="shared" si="48"/>
        <v>0</v>
      </c>
      <c r="AM89" s="253">
        <f t="shared" si="48"/>
        <v>0</v>
      </c>
      <c r="AN89" s="253">
        <f t="shared" si="48"/>
        <v>0</v>
      </c>
      <c r="AO89" s="253">
        <f t="shared" si="48"/>
        <v>0</v>
      </c>
      <c r="AP89" s="253">
        <f t="shared" si="48"/>
        <v>0</v>
      </c>
      <c r="AQ89" s="253">
        <f t="shared" si="52"/>
        <v>0</v>
      </c>
      <c r="AR89" s="253">
        <f t="shared" si="52"/>
        <v>0</v>
      </c>
      <c r="AS89" s="253">
        <f t="shared" si="52"/>
        <v>0</v>
      </c>
      <c r="AT89" s="253">
        <f t="shared" si="52"/>
        <v>0</v>
      </c>
      <c r="AU89" s="253">
        <f t="shared" si="52"/>
        <v>0</v>
      </c>
      <c r="AV89" s="253">
        <f t="shared" si="52"/>
        <v>0</v>
      </c>
      <c r="AW89" s="253">
        <f t="shared" si="52"/>
        <v>0</v>
      </c>
      <c r="AX89" s="253">
        <f t="shared" si="52"/>
        <v>0</v>
      </c>
      <c r="AY89" s="253">
        <f t="shared" si="52"/>
        <v>0</v>
      </c>
      <c r="AZ89" s="253">
        <f t="shared" si="52"/>
        <v>0</v>
      </c>
      <c r="BA89" s="253">
        <f t="shared" si="52"/>
        <v>0</v>
      </c>
      <c r="BB89" s="253">
        <f t="shared" si="52"/>
        <v>0</v>
      </c>
      <c r="BC89" s="253">
        <f t="shared" si="52"/>
        <v>0</v>
      </c>
      <c r="BD89" s="253">
        <f t="shared" si="52"/>
        <v>0</v>
      </c>
      <c r="BE89" s="253">
        <f t="shared" si="52"/>
        <v>0</v>
      </c>
      <c r="BF89" s="253">
        <f t="shared" si="52"/>
        <v>0</v>
      </c>
      <c r="BG89" s="253">
        <f t="shared" si="51"/>
        <v>0</v>
      </c>
      <c r="BH89" s="253">
        <f t="shared" si="51"/>
        <v>0</v>
      </c>
      <c r="BI89" s="253">
        <f t="shared" si="51"/>
        <v>0</v>
      </c>
      <c r="BJ89" s="253">
        <f t="shared" si="51"/>
        <v>0</v>
      </c>
      <c r="BK89" s="253">
        <f t="shared" si="51"/>
        <v>0</v>
      </c>
      <c r="BL89" s="253">
        <f t="shared" si="51"/>
        <v>0</v>
      </c>
      <c r="BM89" s="253">
        <f t="shared" si="51"/>
        <v>0</v>
      </c>
      <c r="BN89" s="253">
        <f t="shared" si="51"/>
        <v>0</v>
      </c>
      <c r="BO89" s="253">
        <f t="shared" si="51"/>
        <v>0</v>
      </c>
      <c r="BP89" s="253">
        <f t="shared" si="51"/>
        <v>0</v>
      </c>
      <c r="BQ89" s="253">
        <f t="shared" si="51"/>
        <v>0</v>
      </c>
      <c r="BR89" s="253">
        <f t="shared" si="51"/>
        <v>0</v>
      </c>
      <c r="BS89" s="253">
        <f t="shared" si="51"/>
        <v>0</v>
      </c>
      <c r="BT89" s="253">
        <f t="shared" si="51"/>
        <v>0</v>
      </c>
      <c r="BU89" s="253">
        <f t="shared" si="51"/>
        <v>0</v>
      </c>
      <c r="BV89" s="253">
        <f t="shared" si="51"/>
        <v>0</v>
      </c>
      <c r="BW89" s="253">
        <f t="shared" ref="BW89:CK99" si="53">+IF($F89=0,BW25+BW57,IF($F89=30,BV25+BV57,IF($F89=60,BU25+BU57,BT25+BT57)))</f>
        <v>0</v>
      </c>
      <c r="BX89" s="253">
        <f t="shared" si="53"/>
        <v>0</v>
      </c>
      <c r="BY89" s="253">
        <f t="shared" si="53"/>
        <v>0</v>
      </c>
      <c r="BZ89" s="253">
        <f t="shared" si="53"/>
        <v>0</v>
      </c>
      <c r="CA89" s="253">
        <f t="shared" si="53"/>
        <v>0</v>
      </c>
      <c r="CB89" s="253">
        <f t="shared" si="53"/>
        <v>0</v>
      </c>
      <c r="CC89" s="253">
        <f t="shared" si="53"/>
        <v>0</v>
      </c>
      <c r="CD89" s="253">
        <f t="shared" si="53"/>
        <v>0</v>
      </c>
      <c r="CE89" s="253">
        <f t="shared" si="53"/>
        <v>0</v>
      </c>
      <c r="CF89" s="253">
        <f t="shared" si="53"/>
        <v>0</v>
      </c>
      <c r="CG89" s="253">
        <f t="shared" si="53"/>
        <v>0</v>
      </c>
      <c r="CH89" s="253">
        <f t="shared" si="53"/>
        <v>0</v>
      </c>
      <c r="CI89" s="253">
        <f t="shared" si="53"/>
        <v>0</v>
      </c>
      <c r="CJ89" s="253">
        <f t="shared" si="53"/>
        <v>0</v>
      </c>
      <c r="CK89" s="253">
        <f t="shared" si="53"/>
        <v>0</v>
      </c>
      <c r="CL89" s="253">
        <f t="shared" si="50"/>
        <v>0</v>
      </c>
      <c r="CM89" s="253">
        <f t="shared" si="50"/>
        <v>0</v>
      </c>
      <c r="CN89" s="253">
        <f t="shared" si="50"/>
        <v>0</v>
      </c>
      <c r="CO89" s="253">
        <f t="shared" si="49"/>
        <v>0</v>
      </c>
      <c r="CP89" s="253">
        <f t="shared" si="49"/>
        <v>0</v>
      </c>
      <c r="CQ89" s="253">
        <f t="shared" si="49"/>
        <v>0</v>
      </c>
      <c r="CR89" s="253">
        <f t="shared" si="49"/>
        <v>0</v>
      </c>
      <c r="CS89" s="253">
        <f t="shared" si="49"/>
        <v>0</v>
      </c>
      <c r="CT89" s="253">
        <f t="shared" si="49"/>
        <v>0</v>
      </c>
      <c r="CU89" s="253">
        <f t="shared" si="49"/>
        <v>0</v>
      </c>
      <c r="CV89" s="253">
        <f t="shared" si="49"/>
        <v>0</v>
      </c>
      <c r="CW89" s="253">
        <f t="shared" si="49"/>
        <v>0</v>
      </c>
      <c r="CX89" s="253">
        <f t="shared" si="49"/>
        <v>0</v>
      </c>
      <c r="CY89" s="253">
        <f t="shared" si="49"/>
        <v>0</v>
      </c>
      <c r="CZ89" s="253">
        <f t="shared" si="49"/>
        <v>0</v>
      </c>
      <c r="DA89" s="253">
        <f t="shared" si="49"/>
        <v>0</v>
      </c>
      <c r="DB89" s="253">
        <f t="shared" si="49"/>
        <v>0</v>
      </c>
      <c r="DC89" s="253">
        <f t="shared" si="49"/>
        <v>0</v>
      </c>
      <c r="DD89" s="253">
        <f t="shared" si="49"/>
        <v>0</v>
      </c>
      <c r="DE89" s="253">
        <f t="shared" si="49"/>
        <v>0</v>
      </c>
      <c r="DF89" s="253">
        <f t="shared" si="49"/>
        <v>0</v>
      </c>
      <c r="DG89" s="253">
        <f t="shared" si="49"/>
        <v>0</v>
      </c>
      <c r="DH89" s="253">
        <f t="shared" si="49"/>
        <v>0</v>
      </c>
      <c r="DI89" s="253">
        <f t="shared" si="49"/>
        <v>0</v>
      </c>
      <c r="DJ89" s="253">
        <f t="shared" si="49"/>
        <v>0</v>
      </c>
      <c r="DK89" s="253">
        <f t="shared" si="49"/>
        <v>0</v>
      </c>
      <c r="DL89" s="253">
        <f t="shared" si="49"/>
        <v>0</v>
      </c>
      <c r="DM89" s="253">
        <f t="shared" si="49"/>
        <v>0</v>
      </c>
      <c r="DN89" s="253">
        <f t="shared" si="43"/>
        <v>0</v>
      </c>
      <c r="DO89" s="253">
        <f t="shared" si="43"/>
        <v>0</v>
      </c>
      <c r="DP89" s="253">
        <f t="shared" si="43"/>
        <v>0</v>
      </c>
      <c r="DQ89" s="253">
        <f t="shared" si="43"/>
        <v>0</v>
      </c>
      <c r="DR89" s="253">
        <f t="shared" si="43"/>
        <v>0</v>
      </c>
      <c r="DS89" s="253">
        <f t="shared" si="43"/>
        <v>0</v>
      </c>
      <c r="DT89" s="253">
        <f t="shared" si="43"/>
        <v>0</v>
      </c>
      <c r="DU89" s="253">
        <f t="shared" si="43"/>
        <v>0</v>
      </c>
      <c r="DV89" s="253">
        <f t="shared" si="43"/>
        <v>0</v>
      </c>
      <c r="DW89" s="253">
        <f t="shared" si="43"/>
        <v>0</v>
      </c>
    </row>
    <row r="90" spans="3:127" ht="15.6" thickTop="1" thickBot="1">
      <c r="C90" s="316" t="str">
        <f t="shared" si="34"/>
        <v>Costo Variabile 21</v>
      </c>
      <c r="F90" s="335">
        <f t="shared" si="35"/>
        <v>60</v>
      </c>
      <c r="H90" s="253">
        <f t="shared" si="36"/>
        <v>0</v>
      </c>
      <c r="I90" s="253">
        <f t="shared" si="37"/>
        <v>0</v>
      </c>
      <c r="J90" s="253">
        <f t="shared" si="38"/>
        <v>0</v>
      </c>
      <c r="K90" s="253">
        <f t="shared" si="46"/>
        <v>0</v>
      </c>
      <c r="L90" s="253">
        <f t="shared" si="46"/>
        <v>0</v>
      </c>
      <c r="M90" s="253">
        <f t="shared" si="46"/>
        <v>0</v>
      </c>
      <c r="N90" s="253">
        <f t="shared" si="46"/>
        <v>0</v>
      </c>
      <c r="O90" s="253">
        <f t="shared" si="46"/>
        <v>0</v>
      </c>
      <c r="P90" s="253">
        <f t="shared" si="46"/>
        <v>0</v>
      </c>
      <c r="Q90" s="253">
        <f t="shared" si="46"/>
        <v>0</v>
      </c>
      <c r="R90" s="253">
        <f t="shared" si="46"/>
        <v>0</v>
      </c>
      <c r="S90" s="253">
        <f t="shared" si="46"/>
        <v>0</v>
      </c>
      <c r="T90" s="253">
        <f t="shared" si="46"/>
        <v>0</v>
      </c>
      <c r="U90" s="253">
        <f t="shared" si="46"/>
        <v>0</v>
      </c>
      <c r="V90" s="253">
        <f t="shared" si="46"/>
        <v>0</v>
      </c>
      <c r="W90" s="253">
        <f t="shared" si="46"/>
        <v>0</v>
      </c>
      <c r="X90" s="253">
        <f t="shared" si="46"/>
        <v>0</v>
      </c>
      <c r="Y90" s="253">
        <f t="shared" si="46"/>
        <v>0</v>
      </c>
      <c r="Z90" s="253">
        <f t="shared" si="46"/>
        <v>0</v>
      </c>
      <c r="AA90" s="253">
        <f t="shared" si="48"/>
        <v>0</v>
      </c>
      <c r="AB90" s="253">
        <f t="shared" si="48"/>
        <v>0</v>
      </c>
      <c r="AC90" s="253">
        <f t="shared" si="48"/>
        <v>0</v>
      </c>
      <c r="AD90" s="253">
        <f t="shared" si="48"/>
        <v>0</v>
      </c>
      <c r="AE90" s="253">
        <f t="shared" si="48"/>
        <v>0</v>
      </c>
      <c r="AF90" s="253">
        <f t="shared" si="48"/>
        <v>0</v>
      </c>
      <c r="AG90" s="253">
        <f t="shared" si="48"/>
        <v>0</v>
      </c>
      <c r="AH90" s="253">
        <f t="shared" si="48"/>
        <v>0</v>
      </c>
      <c r="AI90" s="253">
        <f t="shared" si="48"/>
        <v>0</v>
      </c>
      <c r="AJ90" s="253">
        <f t="shared" si="48"/>
        <v>0</v>
      </c>
      <c r="AK90" s="253">
        <f t="shared" si="48"/>
        <v>0</v>
      </c>
      <c r="AL90" s="253">
        <f t="shared" si="48"/>
        <v>0</v>
      </c>
      <c r="AM90" s="253">
        <f t="shared" si="48"/>
        <v>0</v>
      </c>
      <c r="AN90" s="253">
        <f t="shared" si="48"/>
        <v>0</v>
      </c>
      <c r="AO90" s="253">
        <f t="shared" si="48"/>
        <v>0</v>
      </c>
      <c r="AP90" s="253">
        <f t="shared" si="48"/>
        <v>0</v>
      </c>
      <c r="AQ90" s="253">
        <f t="shared" si="52"/>
        <v>0</v>
      </c>
      <c r="AR90" s="253">
        <f t="shared" si="52"/>
        <v>0</v>
      </c>
      <c r="AS90" s="253">
        <f t="shared" si="52"/>
        <v>0</v>
      </c>
      <c r="AT90" s="253">
        <f t="shared" si="52"/>
        <v>0</v>
      </c>
      <c r="AU90" s="253">
        <f t="shared" si="52"/>
        <v>0</v>
      </c>
      <c r="AV90" s="253">
        <f t="shared" si="52"/>
        <v>0</v>
      </c>
      <c r="AW90" s="253">
        <f t="shared" si="52"/>
        <v>0</v>
      </c>
      <c r="AX90" s="253">
        <f t="shared" si="52"/>
        <v>0</v>
      </c>
      <c r="AY90" s="253">
        <f t="shared" si="52"/>
        <v>0</v>
      </c>
      <c r="AZ90" s="253">
        <f t="shared" si="52"/>
        <v>0</v>
      </c>
      <c r="BA90" s="253">
        <f t="shared" si="52"/>
        <v>0</v>
      </c>
      <c r="BB90" s="253">
        <f t="shared" si="52"/>
        <v>0</v>
      </c>
      <c r="BC90" s="253">
        <f t="shared" si="52"/>
        <v>0</v>
      </c>
      <c r="BD90" s="253">
        <f t="shared" si="52"/>
        <v>0</v>
      </c>
      <c r="BE90" s="253">
        <f t="shared" si="52"/>
        <v>0</v>
      </c>
      <c r="BF90" s="253">
        <f t="shared" si="52"/>
        <v>0</v>
      </c>
      <c r="BG90" s="253">
        <f t="shared" si="51"/>
        <v>0</v>
      </c>
      <c r="BH90" s="253">
        <f t="shared" si="51"/>
        <v>0</v>
      </c>
      <c r="BI90" s="253">
        <f t="shared" si="51"/>
        <v>0</v>
      </c>
      <c r="BJ90" s="253">
        <f t="shared" si="51"/>
        <v>0</v>
      </c>
      <c r="BK90" s="253">
        <f t="shared" si="51"/>
        <v>0</v>
      </c>
      <c r="BL90" s="253">
        <f t="shared" si="51"/>
        <v>0</v>
      </c>
      <c r="BM90" s="253">
        <f t="shared" si="51"/>
        <v>0</v>
      </c>
      <c r="BN90" s="253">
        <f t="shared" si="51"/>
        <v>0</v>
      </c>
      <c r="BO90" s="253">
        <f t="shared" si="51"/>
        <v>0</v>
      </c>
      <c r="BP90" s="253">
        <f t="shared" si="51"/>
        <v>0</v>
      </c>
      <c r="BQ90" s="253">
        <f t="shared" si="51"/>
        <v>0</v>
      </c>
      <c r="BR90" s="253">
        <f t="shared" si="51"/>
        <v>0</v>
      </c>
      <c r="BS90" s="253">
        <f t="shared" si="51"/>
        <v>0</v>
      </c>
      <c r="BT90" s="253">
        <f t="shared" si="51"/>
        <v>0</v>
      </c>
      <c r="BU90" s="253">
        <f t="shared" si="51"/>
        <v>0</v>
      </c>
      <c r="BV90" s="253">
        <f t="shared" si="51"/>
        <v>0</v>
      </c>
      <c r="BW90" s="253">
        <f t="shared" si="53"/>
        <v>0</v>
      </c>
      <c r="BX90" s="253">
        <f t="shared" si="53"/>
        <v>0</v>
      </c>
      <c r="BY90" s="253">
        <f t="shared" si="53"/>
        <v>0</v>
      </c>
      <c r="BZ90" s="253">
        <f t="shared" si="53"/>
        <v>0</v>
      </c>
      <c r="CA90" s="253">
        <f t="shared" si="53"/>
        <v>0</v>
      </c>
      <c r="CB90" s="253">
        <f t="shared" si="53"/>
        <v>0</v>
      </c>
      <c r="CC90" s="253">
        <f t="shared" si="53"/>
        <v>0</v>
      </c>
      <c r="CD90" s="253">
        <f t="shared" si="53"/>
        <v>0</v>
      </c>
      <c r="CE90" s="253">
        <f t="shared" si="53"/>
        <v>0</v>
      </c>
      <c r="CF90" s="253">
        <f t="shared" si="53"/>
        <v>0</v>
      </c>
      <c r="CG90" s="253">
        <f t="shared" si="53"/>
        <v>0</v>
      </c>
      <c r="CH90" s="253">
        <f t="shared" si="53"/>
        <v>0</v>
      </c>
      <c r="CI90" s="253">
        <f t="shared" si="53"/>
        <v>0</v>
      </c>
      <c r="CJ90" s="253">
        <f t="shared" si="53"/>
        <v>0</v>
      </c>
      <c r="CK90" s="253">
        <f t="shared" si="53"/>
        <v>0</v>
      </c>
      <c r="CL90" s="253">
        <f t="shared" si="50"/>
        <v>0</v>
      </c>
      <c r="CM90" s="253">
        <f t="shared" si="50"/>
        <v>0</v>
      </c>
      <c r="CN90" s="253">
        <f t="shared" si="50"/>
        <v>0</v>
      </c>
      <c r="CO90" s="253">
        <f t="shared" si="49"/>
        <v>0</v>
      </c>
      <c r="CP90" s="253">
        <f t="shared" si="49"/>
        <v>0</v>
      </c>
      <c r="CQ90" s="253">
        <f t="shared" si="49"/>
        <v>0</v>
      </c>
      <c r="CR90" s="253">
        <f t="shared" si="49"/>
        <v>0</v>
      </c>
      <c r="CS90" s="253">
        <f t="shared" si="49"/>
        <v>0</v>
      </c>
      <c r="CT90" s="253">
        <f t="shared" si="49"/>
        <v>0</v>
      </c>
      <c r="CU90" s="253">
        <f t="shared" si="49"/>
        <v>0</v>
      </c>
      <c r="CV90" s="253">
        <f t="shared" si="49"/>
        <v>0</v>
      </c>
      <c r="CW90" s="253">
        <f t="shared" si="49"/>
        <v>0</v>
      </c>
      <c r="CX90" s="253">
        <f t="shared" si="49"/>
        <v>0</v>
      </c>
      <c r="CY90" s="253">
        <f t="shared" si="49"/>
        <v>0</v>
      </c>
      <c r="CZ90" s="253">
        <f t="shared" si="49"/>
        <v>0</v>
      </c>
      <c r="DA90" s="253">
        <f t="shared" si="49"/>
        <v>0</v>
      </c>
      <c r="DB90" s="253">
        <f t="shared" si="49"/>
        <v>0</v>
      </c>
      <c r="DC90" s="253">
        <f t="shared" si="49"/>
        <v>0</v>
      </c>
      <c r="DD90" s="253">
        <f t="shared" si="49"/>
        <v>0</v>
      </c>
      <c r="DE90" s="253">
        <f t="shared" si="49"/>
        <v>0</v>
      </c>
      <c r="DF90" s="253">
        <f t="shared" si="49"/>
        <v>0</v>
      </c>
      <c r="DG90" s="253">
        <f t="shared" si="49"/>
        <v>0</v>
      </c>
      <c r="DH90" s="253">
        <f t="shared" si="49"/>
        <v>0</v>
      </c>
      <c r="DI90" s="253">
        <f t="shared" si="49"/>
        <v>0</v>
      </c>
      <c r="DJ90" s="253">
        <f t="shared" si="49"/>
        <v>0</v>
      </c>
      <c r="DK90" s="253">
        <f t="shared" si="49"/>
        <v>0</v>
      </c>
      <c r="DL90" s="253">
        <f t="shared" si="49"/>
        <v>0</v>
      </c>
      <c r="DM90" s="253">
        <f t="shared" si="49"/>
        <v>0</v>
      </c>
      <c r="DN90" s="253">
        <f t="shared" ref="DN90:DW99" si="54">+IF($F90=0,DN26+DN58,IF($F90=30,DM26+DM58,IF($F90=60,DL26+DL58,DK26+DK58)))</f>
        <v>0</v>
      </c>
      <c r="DO90" s="253">
        <f t="shared" si="54"/>
        <v>0</v>
      </c>
      <c r="DP90" s="253">
        <f t="shared" si="54"/>
        <v>0</v>
      </c>
      <c r="DQ90" s="253">
        <f t="shared" si="54"/>
        <v>0</v>
      </c>
      <c r="DR90" s="253">
        <f t="shared" si="54"/>
        <v>0</v>
      </c>
      <c r="DS90" s="253">
        <f t="shared" si="54"/>
        <v>0</v>
      </c>
      <c r="DT90" s="253">
        <f t="shared" si="54"/>
        <v>0</v>
      </c>
      <c r="DU90" s="253">
        <f t="shared" si="54"/>
        <v>0</v>
      </c>
      <c r="DV90" s="253">
        <f t="shared" si="54"/>
        <v>0</v>
      </c>
      <c r="DW90" s="253">
        <f t="shared" si="54"/>
        <v>0</v>
      </c>
    </row>
    <row r="91" spans="3:127" ht="15.6" thickTop="1" thickBot="1">
      <c r="C91" s="316" t="str">
        <f t="shared" si="34"/>
        <v>Costo Variabile 22</v>
      </c>
      <c r="F91" s="335">
        <f t="shared" si="35"/>
        <v>60</v>
      </c>
      <c r="H91" s="253">
        <f t="shared" si="36"/>
        <v>0</v>
      </c>
      <c r="I91" s="253">
        <f t="shared" si="37"/>
        <v>0</v>
      </c>
      <c r="J91" s="253">
        <f t="shared" si="38"/>
        <v>0</v>
      </c>
      <c r="K91" s="253">
        <f t="shared" si="46"/>
        <v>0</v>
      </c>
      <c r="L91" s="253">
        <f t="shared" si="46"/>
        <v>0</v>
      </c>
      <c r="M91" s="253">
        <f t="shared" si="46"/>
        <v>0</v>
      </c>
      <c r="N91" s="253">
        <f t="shared" si="46"/>
        <v>0</v>
      </c>
      <c r="O91" s="253">
        <f t="shared" si="46"/>
        <v>0</v>
      </c>
      <c r="P91" s="253">
        <f t="shared" si="46"/>
        <v>0</v>
      </c>
      <c r="Q91" s="253">
        <f t="shared" si="46"/>
        <v>0</v>
      </c>
      <c r="R91" s="253">
        <f t="shared" si="46"/>
        <v>0</v>
      </c>
      <c r="S91" s="253">
        <f t="shared" si="46"/>
        <v>0</v>
      </c>
      <c r="T91" s="253">
        <f t="shared" si="46"/>
        <v>0</v>
      </c>
      <c r="U91" s="253">
        <f t="shared" si="46"/>
        <v>0</v>
      </c>
      <c r="V91" s="253">
        <f t="shared" si="46"/>
        <v>0</v>
      </c>
      <c r="W91" s="253">
        <f t="shared" si="46"/>
        <v>0</v>
      </c>
      <c r="X91" s="253">
        <f t="shared" si="46"/>
        <v>0</v>
      </c>
      <c r="Y91" s="253">
        <f t="shared" si="46"/>
        <v>0</v>
      </c>
      <c r="Z91" s="253">
        <f t="shared" si="46"/>
        <v>0</v>
      </c>
      <c r="AA91" s="253">
        <f t="shared" si="48"/>
        <v>0</v>
      </c>
      <c r="AB91" s="253">
        <f t="shared" si="48"/>
        <v>0</v>
      </c>
      <c r="AC91" s="253">
        <f t="shared" si="48"/>
        <v>0</v>
      </c>
      <c r="AD91" s="253">
        <f t="shared" si="48"/>
        <v>0</v>
      </c>
      <c r="AE91" s="253">
        <f t="shared" si="48"/>
        <v>0</v>
      </c>
      <c r="AF91" s="253">
        <f t="shared" si="48"/>
        <v>0</v>
      </c>
      <c r="AG91" s="253">
        <f t="shared" si="48"/>
        <v>0</v>
      </c>
      <c r="AH91" s="253">
        <f t="shared" si="48"/>
        <v>0</v>
      </c>
      <c r="AI91" s="253">
        <f t="shared" si="48"/>
        <v>0</v>
      </c>
      <c r="AJ91" s="253">
        <f t="shared" si="48"/>
        <v>0</v>
      </c>
      <c r="AK91" s="253">
        <f t="shared" si="48"/>
        <v>0</v>
      </c>
      <c r="AL91" s="253">
        <f t="shared" si="48"/>
        <v>0</v>
      </c>
      <c r="AM91" s="253">
        <f t="shared" si="48"/>
        <v>0</v>
      </c>
      <c r="AN91" s="253">
        <f t="shared" si="48"/>
        <v>0</v>
      </c>
      <c r="AO91" s="253">
        <f t="shared" si="48"/>
        <v>0</v>
      </c>
      <c r="AP91" s="253">
        <f t="shared" si="48"/>
        <v>0</v>
      </c>
      <c r="AQ91" s="253">
        <f t="shared" si="52"/>
        <v>0</v>
      </c>
      <c r="AR91" s="253">
        <f t="shared" si="52"/>
        <v>0</v>
      </c>
      <c r="AS91" s="253">
        <f t="shared" si="52"/>
        <v>0</v>
      </c>
      <c r="AT91" s="253">
        <f t="shared" si="52"/>
        <v>0</v>
      </c>
      <c r="AU91" s="253">
        <f t="shared" si="52"/>
        <v>0</v>
      </c>
      <c r="AV91" s="253">
        <f t="shared" si="52"/>
        <v>0</v>
      </c>
      <c r="AW91" s="253">
        <f t="shared" si="52"/>
        <v>0</v>
      </c>
      <c r="AX91" s="253">
        <f t="shared" si="52"/>
        <v>0</v>
      </c>
      <c r="AY91" s="253">
        <f t="shared" si="52"/>
        <v>0</v>
      </c>
      <c r="AZ91" s="253">
        <f t="shared" si="52"/>
        <v>0</v>
      </c>
      <c r="BA91" s="253">
        <f t="shared" si="52"/>
        <v>0</v>
      </c>
      <c r="BB91" s="253">
        <f t="shared" si="52"/>
        <v>0</v>
      </c>
      <c r="BC91" s="253">
        <f t="shared" si="52"/>
        <v>0</v>
      </c>
      <c r="BD91" s="253">
        <f t="shared" si="52"/>
        <v>0</v>
      </c>
      <c r="BE91" s="253">
        <f t="shared" si="52"/>
        <v>0</v>
      </c>
      <c r="BF91" s="253">
        <f t="shared" si="52"/>
        <v>0</v>
      </c>
      <c r="BG91" s="253">
        <f t="shared" si="51"/>
        <v>0</v>
      </c>
      <c r="BH91" s="253">
        <f t="shared" si="51"/>
        <v>0</v>
      </c>
      <c r="BI91" s="253">
        <f t="shared" si="51"/>
        <v>0</v>
      </c>
      <c r="BJ91" s="253">
        <f t="shared" si="51"/>
        <v>0</v>
      </c>
      <c r="BK91" s="253">
        <f t="shared" si="51"/>
        <v>0</v>
      </c>
      <c r="BL91" s="253">
        <f t="shared" si="51"/>
        <v>0</v>
      </c>
      <c r="BM91" s="253">
        <f t="shared" si="51"/>
        <v>0</v>
      </c>
      <c r="BN91" s="253">
        <f t="shared" si="51"/>
        <v>0</v>
      </c>
      <c r="BO91" s="253">
        <f t="shared" si="51"/>
        <v>0</v>
      </c>
      <c r="BP91" s="253">
        <f t="shared" si="51"/>
        <v>0</v>
      </c>
      <c r="BQ91" s="253">
        <f t="shared" si="51"/>
        <v>0</v>
      </c>
      <c r="BR91" s="253">
        <f t="shared" si="51"/>
        <v>0</v>
      </c>
      <c r="BS91" s="253">
        <f t="shared" si="51"/>
        <v>0</v>
      </c>
      <c r="BT91" s="253">
        <f t="shared" si="51"/>
        <v>0</v>
      </c>
      <c r="BU91" s="253">
        <f t="shared" si="51"/>
        <v>0</v>
      </c>
      <c r="BV91" s="253">
        <f t="shared" si="51"/>
        <v>0</v>
      </c>
      <c r="BW91" s="253">
        <f t="shared" si="53"/>
        <v>0</v>
      </c>
      <c r="BX91" s="253">
        <f t="shared" si="53"/>
        <v>0</v>
      </c>
      <c r="BY91" s="253">
        <f t="shared" si="53"/>
        <v>0</v>
      </c>
      <c r="BZ91" s="253">
        <f t="shared" si="53"/>
        <v>0</v>
      </c>
      <c r="CA91" s="253">
        <f t="shared" si="53"/>
        <v>0</v>
      </c>
      <c r="CB91" s="253">
        <f t="shared" si="53"/>
        <v>0</v>
      </c>
      <c r="CC91" s="253">
        <f t="shared" si="53"/>
        <v>0</v>
      </c>
      <c r="CD91" s="253">
        <f t="shared" si="53"/>
        <v>0</v>
      </c>
      <c r="CE91" s="253">
        <f t="shared" si="53"/>
        <v>0</v>
      </c>
      <c r="CF91" s="253">
        <f t="shared" si="53"/>
        <v>0</v>
      </c>
      <c r="CG91" s="253">
        <f t="shared" si="53"/>
        <v>0</v>
      </c>
      <c r="CH91" s="253">
        <f t="shared" si="53"/>
        <v>0</v>
      </c>
      <c r="CI91" s="253">
        <f t="shared" si="53"/>
        <v>0</v>
      </c>
      <c r="CJ91" s="253">
        <f t="shared" si="53"/>
        <v>0</v>
      </c>
      <c r="CK91" s="253">
        <f t="shared" si="53"/>
        <v>0</v>
      </c>
      <c r="CL91" s="253">
        <f t="shared" si="50"/>
        <v>0</v>
      </c>
      <c r="CM91" s="253">
        <f t="shared" si="50"/>
        <v>0</v>
      </c>
      <c r="CN91" s="253">
        <f t="shared" si="50"/>
        <v>0</v>
      </c>
      <c r="CO91" s="253">
        <f t="shared" si="49"/>
        <v>0</v>
      </c>
      <c r="CP91" s="253">
        <f t="shared" si="49"/>
        <v>0</v>
      </c>
      <c r="CQ91" s="253">
        <f t="shared" si="49"/>
        <v>0</v>
      </c>
      <c r="CR91" s="253">
        <f t="shared" si="49"/>
        <v>0</v>
      </c>
      <c r="CS91" s="253">
        <f t="shared" si="49"/>
        <v>0</v>
      </c>
      <c r="CT91" s="253">
        <f t="shared" si="49"/>
        <v>0</v>
      </c>
      <c r="CU91" s="253">
        <f t="shared" si="49"/>
        <v>0</v>
      </c>
      <c r="CV91" s="253">
        <f t="shared" si="49"/>
        <v>0</v>
      </c>
      <c r="CW91" s="253">
        <f t="shared" si="49"/>
        <v>0</v>
      </c>
      <c r="CX91" s="253">
        <f t="shared" si="49"/>
        <v>0</v>
      </c>
      <c r="CY91" s="253">
        <f t="shared" si="49"/>
        <v>0</v>
      </c>
      <c r="CZ91" s="253">
        <f t="shared" si="49"/>
        <v>0</v>
      </c>
      <c r="DA91" s="253">
        <f t="shared" si="49"/>
        <v>0</v>
      </c>
      <c r="DB91" s="253">
        <f t="shared" si="49"/>
        <v>0</v>
      </c>
      <c r="DC91" s="253">
        <f t="shared" si="49"/>
        <v>0</v>
      </c>
      <c r="DD91" s="253">
        <f t="shared" si="49"/>
        <v>0</v>
      </c>
      <c r="DE91" s="253">
        <f t="shared" si="49"/>
        <v>0</v>
      </c>
      <c r="DF91" s="253">
        <f t="shared" si="49"/>
        <v>0</v>
      </c>
      <c r="DG91" s="253">
        <f t="shared" si="49"/>
        <v>0</v>
      </c>
      <c r="DH91" s="253">
        <f t="shared" si="49"/>
        <v>0</v>
      </c>
      <c r="DI91" s="253">
        <f t="shared" si="49"/>
        <v>0</v>
      </c>
      <c r="DJ91" s="253">
        <f t="shared" si="49"/>
        <v>0</v>
      </c>
      <c r="DK91" s="253">
        <f t="shared" si="49"/>
        <v>0</v>
      </c>
      <c r="DL91" s="253">
        <f t="shared" si="49"/>
        <v>0</v>
      </c>
      <c r="DM91" s="253">
        <f t="shared" si="49"/>
        <v>0</v>
      </c>
      <c r="DN91" s="253">
        <f t="shared" si="54"/>
        <v>0</v>
      </c>
      <c r="DO91" s="253">
        <f t="shared" si="54"/>
        <v>0</v>
      </c>
      <c r="DP91" s="253">
        <f t="shared" si="54"/>
        <v>0</v>
      </c>
      <c r="DQ91" s="253">
        <f t="shared" si="54"/>
        <v>0</v>
      </c>
      <c r="DR91" s="253">
        <f t="shared" si="54"/>
        <v>0</v>
      </c>
      <c r="DS91" s="253">
        <f t="shared" si="54"/>
        <v>0</v>
      </c>
      <c r="DT91" s="253">
        <f t="shared" si="54"/>
        <v>0</v>
      </c>
      <c r="DU91" s="253">
        <f t="shared" si="54"/>
        <v>0</v>
      </c>
      <c r="DV91" s="253">
        <f t="shared" si="54"/>
        <v>0</v>
      </c>
      <c r="DW91" s="253">
        <f t="shared" si="54"/>
        <v>0</v>
      </c>
    </row>
    <row r="92" spans="3:127" ht="15.6" thickTop="1" thickBot="1">
      <c r="C92" s="316" t="str">
        <f t="shared" si="34"/>
        <v>Costo Variabile 23</v>
      </c>
      <c r="F92" s="335">
        <f t="shared" si="35"/>
        <v>60</v>
      </c>
      <c r="H92" s="253">
        <f t="shared" si="36"/>
        <v>0</v>
      </c>
      <c r="I92" s="253">
        <f t="shared" si="37"/>
        <v>0</v>
      </c>
      <c r="J92" s="253">
        <f t="shared" si="38"/>
        <v>0</v>
      </c>
      <c r="K92" s="253">
        <f t="shared" si="46"/>
        <v>0</v>
      </c>
      <c r="L92" s="253">
        <f t="shared" si="46"/>
        <v>0</v>
      </c>
      <c r="M92" s="253">
        <f t="shared" si="46"/>
        <v>0</v>
      </c>
      <c r="N92" s="253">
        <f t="shared" si="46"/>
        <v>0</v>
      </c>
      <c r="O92" s="253">
        <f t="shared" si="46"/>
        <v>0</v>
      </c>
      <c r="P92" s="253">
        <f t="shared" si="46"/>
        <v>0</v>
      </c>
      <c r="Q92" s="253">
        <f t="shared" si="46"/>
        <v>0</v>
      </c>
      <c r="R92" s="253">
        <f t="shared" si="46"/>
        <v>0</v>
      </c>
      <c r="S92" s="253">
        <f t="shared" si="46"/>
        <v>0</v>
      </c>
      <c r="T92" s="253">
        <f t="shared" si="46"/>
        <v>0</v>
      </c>
      <c r="U92" s="253">
        <f t="shared" si="46"/>
        <v>0</v>
      </c>
      <c r="V92" s="253">
        <f t="shared" si="46"/>
        <v>0</v>
      </c>
      <c r="W92" s="253">
        <f t="shared" si="46"/>
        <v>0</v>
      </c>
      <c r="X92" s="253">
        <f t="shared" si="46"/>
        <v>0</v>
      </c>
      <c r="Y92" s="253">
        <f t="shared" si="46"/>
        <v>0</v>
      </c>
      <c r="Z92" s="253">
        <f t="shared" si="46"/>
        <v>0</v>
      </c>
      <c r="AA92" s="253">
        <f t="shared" si="48"/>
        <v>0</v>
      </c>
      <c r="AB92" s="253">
        <f t="shared" si="48"/>
        <v>0</v>
      </c>
      <c r="AC92" s="253">
        <f t="shared" si="48"/>
        <v>0</v>
      </c>
      <c r="AD92" s="253">
        <f t="shared" si="48"/>
        <v>0</v>
      </c>
      <c r="AE92" s="253">
        <f t="shared" si="48"/>
        <v>0</v>
      </c>
      <c r="AF92" s="253">
        <f t="shared" si="48"/>
        <v>0</v>
      </c>
      <c r="AG92" s="253">
        <f t="shared" si="48"/>
        <v>0</v>
      </c>
      <c r="AH92" s="253">
        <f t="shared" si="48"/>
        <v>0</v>
      </c>
      <c r="AI92" s="253">
        <f t="shared" si="48"/>
        <v>0</v>
      </c>
      <c r="AJ92" s="253">
        <f t="shared" si="48"/>
        <v>0</v>
      </c>
      <c r="AK92" s="253">
        <f t="shared" si="48"/>
        <v>0</v>
      </c>
      <c r="AL92" s="253">
        <f t="shared" si="48"/>
        <v>0</v>
      </c>
      <c r="AM92" s="253">
        <f t="shared" si="48"/>
        <v>0</v>
      </c>
      <c r="AN92" s="253">
        <f t="shared" si="48"/>
        <v>0</v>
      </c>
      <c r="AO92" s="253">
        <f t="shared" si="48"/>
        <v>0</v>
      </c>
      <c r="AP92" s="253">
        <f t="shared" si="48"/>
        <v>0</v>
      </c>
      <c r="AQ92" s="253">
        <f t="shared" si="52"/>
        <v>0</v>
      </c>
      <c r="AR92" s="253">
        <f t="shared" si="52"/>
        <v>0</v>
      </c>
      <c r="AS92" s="253">
        <f t="shared" si="52"/>
        <v>0</v>
      </c>
      <c r="AT92" s="253">
        <f t="shared" si="52"/>
        <v>0</v>
      </c>
      <c r="AU92" s="253">
        <f t="shared" si="52"/>
        <v>0</v>
      </c>
      <c r="AV92" s="253">
        <f t="shared" si="52"/>
        <v>0</v>
      </c>
      <c r="AW92" s="253">
        <f t="shared" si="52"/>
        <v>0</v>
      </c>
      <c r="AX92" s="253">
        <f t="shared" si="52"/>
        <v>0</v>
      </c>
      <c r="AY92" s="253">
        <f t="shared" si="52"/>
        <v>0</v>
      </c>
      <c r="AZ92" s="253">
        <f t="shared" si="52"/>
        <v>0</v>
      </c>
      <c r="BA92" s="253">
        <f t="shared" si="52"/>
        <v>0</v>
      </c>
      <c r="BB92" s="253">
        <f t="shared" si="52"/>
        <v>0</v>
      </c>
      <c r="BC92" s="253">
        <f t="shared" si="52"/>
        <v>0</v>
      </c>
      <c r="BD92" s="253">
        <f t="shared" si="52"/>
        <v>0</v>
      </c>
      <c r="BE92" s="253">
        <f t="shared" si="52"/>
        <v>0</v>
      </c>
      <c r="BF92" s="253">
        <f t="shared" si="52"/>
        <v>0</v>
      </c>
      <c r="BG92" s="253">
        <f t="shared" si="51"/>
        <v>0</v>
      </c>
      <c r="BH92" s="253">
        <f t="shared" si="51"/>
        <v>0</v>
      </c>
      <c r="BI92" s="253">
        <f t="shared" si="51"/>
        <v>0</v>
      </c>
      <c r="BJ92" s="253">
        <f t="shared" si="51"/>
        <v>0</v>
      </c>
      <c r="BK92" s="253">
        <f t="shared" si="51"/>
        <v>0</v>
      </c>
      <c r="BL92" s="253">
        <f t="shared" si="51"/>
        <v>0</v>
      </c>
      <c r="BM92" s="253">
        <f t="shared" si="51"/>
        <v>0</v>
      </c>
      <c r="BN92" s="253">
        <f t="shared" si="51"/>
        <v>0</v>
      </c>
      <c r="BO92" s="253">
        <f t="shared" si="51"/>
        <v>0</v>
      </c>
      <c r="BP92" s="253">
        <f t="shared" si="51"/>
        <v>0</v>
      </c>
      <c r="BQ92" s="253">
        <f t="shared" si="51"/>
        <v>0</v>
      </c>
      <c r="BR92" s="253">
        <f t="shared" si="51"/>
        <v>0</v>
      </c>
      <c r="BS92" s="253">
        <f t="shared" si="51"/>
        <v>0</v>
      </c>
      <c r="BT92" s="253">
        <f t="shared" si="51"/>
        <v>0</v>
      </c>
      <c r="BU92" s="253">
        <f t="shared" si="51"/>
        <v>0</v>
      </c>
      <c r="BV92" s="253">
        <f t="shared" si="51"/>
        <v>0</v>
      </c>
      <c r="BW92" s="253">
        <f t="shared" si="53"/>
        <v>0</v>
      </c>
      <c r="BX92" s="253">
        <f t="shared" si="53"/>
        <v>0</v>
      </c>
      <c r="BY92" s="253">
        <f t="shared" si="53"/>
        <v>0</v>
      </c>
      <c r="BZ92" s="253">
        <f t="shared" si="53"/>
        <v>0</v>
      </c>
      <c r="CA92" s="253">
        <f t="shared" si="53"/>
        <v>0</v>
      </c>
      <c r="CB92" s="253">
        <f t="shared" si="53"/>
        <v>0</v>
      </c>
      <c r="CC92" s="253">
        <f t="shared" si="53"/>
        <v>0</v>
      </c>
      <c r="CD92" s="253">
        <f t="shared" si="53"/>
        <v>0</v>
      </c>
      <c r="CE92" s="253">
        <f t="shared" si="53"/>
        <v>0</v>
      </c>
      <c r="CF92" s="253">
        <f t="shared" si="53"/>
        <v>0</v>
      </c>
      <c r="CG92" s="253">
        <f t="shared" si="53"/>
        <v>0</v>
      </c>
      <c r="CH92" s="253">
        <f t="shared" si="53"/>
        <v>0</v>
      </c>
      <c r="CI92" s="253">
        <f t="shared" si="53"/>
        <v>0</v>
      </c>
      <c r="CJ92" s="253">
        <f t="shared" si="53"/>
        <v>0</v>
      </c>
      <c r="CK92" s="253">
        <f t="shared" si="53"/>
        <v>0</v>
      </c>
      <c r="CL92" s="253">
        <f t="shared" si="50"/>
        <v>0</v>
      </c>
      <c r="CM92" s="253">
        <f t="shared" si="50"/>
        <v>0</v>
      </c>
      <c r="CN92" s="253">
        <f t="shared" si="50"/>
        <v>0</v>
      </c>
      <c r="CO92" s="253">
        <f t="shared" si="49"/>
        <v>0</v>
      </c>
      <c r="CP92" s="253">
        <f t="shared" si="49"/>
        <v>0</v>
      </c>
      <c r="CQ92" s="253">
        <f t="shared" si="49"/>
        <v>0</v>
      </c>
      <c r="CR92" s="253">
        <f t="shared" si="49"/>
        <v>0</v>
      </c>
      <c r="CS92" s="253">
        <f t="shared" si="49"/>
        <v>0</v>
      </c>
      <c r="CT92" s="253">
        <f t="shared" si="49"/>
        <v>0</v>
      </c>
      <c r="CU92" s="253">
        <f t="shared" si="49"/>
        <v>0</v>
      </c>
      <c r="CV92" s="253">
        <f t="shared" si="49"/>
        <v>0</v>
      </c>
      <c r="CW92" s="253">
        <f t="shared" si="49"/>
        <v>0</v>
      </c>
      <c r="CX92" s="253">
        <f t="shared" si="49"/>
        <v>0</v>
      </c>
      <c r="CY92" s="253">
        <f t="shared" si="49"/>
        <v>0</v>
      </c>
      <c r="CZ92" s="253">
        <f t="shared" si="49"/>
        <v>0</v>
      </c>
      <c r="DA92" s="253">
        <f t="shared" si="49"/>
        <v>0</v>
      </c>
      <c r="DB92" s="253">
        <f t="shared" si="49"/>
        <v>0</v>
      </c>
      <c r="DC92" s="253">
        <f t="shared" si="49"/>
        <v>0</v>
      </c>
      <c r="DD92" s="253">
        <f t="shared" si="49"/>
        <v>0</v>
      </c>
      <c r="DE92" s="253">
        <f t="shared" si="49"/>
        <v>0</v>
      </c>
      <c r="DF92" s="253">
        <f t="shared" si="49"/>
        <v>0</v>
      </c>
      <c r="DG92" s="253">
        <f t="shared" si="49"/>
        <v>0</v>
      </c>
      <c r="DH92" s="253">
        <f t="shared" si="49"/>
        <v>0</v>
      </c>
      <c r="DI92" s="253">
        <f t="shared" si="49"/>
        <v>0</v>
      </c>
      <c r="DJ92" s="253">
        <f t="shared" si="49"/>
        <v>0</v>
      </c>
      <c r="DK92" s="253">
        <f t="shared" si="49"/>
        <v>0</v>
      </c>
      <c r="DL92" s="253">
        <f t="shared" si="49"/>
        <v>0</v>
      </c>
      <c r="DM92" s="253">
        <f t="shared" si="49"/>
        <v>0</v>
      </c>
      <c r="DN92" s="253">
        <f t="shared" si="54"/>
        <v>0</v>
      </c>
      <c r="DO92" s="253">
        <f t="shared" si="54"/>
        <v>0</v>
      </c>
      <c r="DP92" s="253">
        <f t="shared" si="54"/>
        <v>0</v>
      </c>
      <c r="DQ92" s="253">
        <f t="shared" si="54"/>
        <v>0</v>
      </c>
      <c r="DR92" s="253">
        <f t="shared" si="54"/>
        <v>0</v>
      </c>
      <c r="DS92" s="253">
        <f t="shared" si="54"/>
        <v>0</v>
      </c>
      <c r="DT92" s="253">
        <f t="shared" si="54"/>
        <v>0</v>
      </c>
      <c r="DU92" s="253">
        <f t="shared" si="54"/>
        <v>0</v>
      </c>
      <c r="DV92" s="253">
        <f t="shared" si="54"/>
        <v>0</v>
      </c>
      <c r="DW92" s="253">
        <f t="shared" si="54"/>
        <v>0</v>
      </c>
    </row>
    <row r="93" spans="3:127" ht="15.6" thickTop="1" thickBot="1">
      <c r="C93" s="316" t="str">
        <f t="shared" si="34"/>
        <v>Costo Variabile 24</v>
      </c>
      <c r="F93" s="335">
        <f t="shared" si="35"/>
        <v>60</v>
      </c>
      <c r="H93" s="253">
        <f t="shared" si="36"/>
        <v>0</v>
      </c>
      <c r="I93" s="253">
        <f t="shared" si="37"/>
        <v>0</v>
      </c>
      <c r="J93" s="253">
        <f t="shared" si="38"/>
        <v>0</v>
      </c>
      <c r="K93" s="253">
        <f t="shared" si="46"/>
        <v>0</v>
      </c>
      <c r="L93" s="253">
        <f t="shared" si="46"/>
        <v>0</v>
      </c>
      <c r="M93" s="253">
        <f t="shared" si="46"/>
        <v>0</v>
      </c>
      <c r="N93" s="253">
        <f t="shared" si="46"/>
        <v>0</v>
      </c>
      <c r="O93" s="253">
        <f t="shared" si="46"/>
        <v>0</v>
      </c>
      <c r="P93" s="253">
        <f t="shared" si="46"/>
        <v>0</v>
      </c>
      <c r="Q93" s="253">
        <f t="shared" si="46"/>
        <v>0</v>
      </c>
      <c r="R93" s="253">
        <f t="shared" si="46"/>
        <v>0</v>
      </c>
      <c r="S93" s="253">
        <f t="shared" si="46"/>
        <v>0</v>
      </c>
      <c r="T93" s="253">
        <f t="shared" si="46"/>
        <v>0</v>
      </c>
      <c r="U93" s="253">
        <f t="shared" si="46"/>
        <v>0</v>
      </c>
      <c r="V93" s="253">
        <f t="shared" si="46"/>
        <v>0</v>
      </c>
      <c r="W93" s="253">
        <f t="shared" si="46"/>
        <v>0</v>
      </c>
      <c r="X93" s="253">
        <f t="shared" si="46"/>
        <v>0</v>
      </c>
      <c r="Y93" s="253">
        <f t="shared" si="46"/>
        <v>0</v>
      </c>
      <c r="Z93" s="253">
        <f t="shared" si="46"/>
        <v>0</v>
      </c>
      <c r="AA93" s="253">
        <f t="shared" si="48"/>
        <v>0</v>
      </c>
      <c r="AB93" s="253">
        <f t="shared" si="48"/>
        <v>0</v>
      </c>
      <c r="AC93" s="253">
        <f t="shared" si="48"/>
        <v>0</v>
      </c>
      <c r="AD93" s="253">
        <f t="shared" si="48"/>
        <v>0</v>
      </c>
      <c r="AE93" s="253">
        <f t="shared" si="48"/>
        <v>0</v>
      </c>
      <c r="AF93" s="253">
        <f t="shared" si="48"/>
        <v>0</v>
      </c>
      <c r="AG93" s="253">
        <f t="shared" si="48"/>
        <v>0</v>
      </c>
      <c r="AH93" s="253">
        <f t="shared" si="48"/>
        <v>0</v>
      </c>
      <c r="AI93" s="253">
        <f t="shared" si="48"/>
        <v>0</v>
      </c>
      <c r="AJ93" s="253">
        <f t="shared" si="48"/>
        <v>0</v>
      </c>
      <c r="AK93" s="253">
        <f t="shared" si="48"/>
        <v>0</v>
      </c>
      <c r="AL93" s="253">
        <f t="shared" si="48"/>
        <v>0</v>
      </c>
      <c r="AM93" s="253">
        <f t="shared" si="48"/>
        <v>0</v>
      </c>
      <c r="AN93" s="253">
        <f t="shared" si="48"/>
        <v>0</v>
      </c>
      <c r="AO93" s="253">
        <f t="shared" si="48"/>
        <v>0</v>
      </c>
      <c r="AP93" s="253">
        <f t="shared" si="48"/>
        <v>0</v>
      </c>
      <c r="AQ93" s="253">
        <f t="shared" si="52"/>
        <v>0</v>
      </c>
      <c r="AR93" s="253">
        <f t="shared" si="52"/>
        <v>0</v>
      </c>
      <c r="AS93" s="253">
        <f t="shared" si="52"/>
        <v>0</v>
      </c>
      <c r="AT93" s="253">
        <f t="shared" si="52"/>
        <v>0</v>
      </c>
      <c r="AU93" s="253">
        <f t="shared" si="52"/>
        <v>0</v>
      </c>
      <c r="AV93" s="253">
        <f t="shared" si="52"/>
        <v>0</v>
      </c>
      <c r="AW93" s="253">
        <f t="shared" si="52"/>
        <v>0</v>
      </c>
      <c r="AX93" s="253">
        <f t="shared" si="52"/>
        <v>0</v>
      </c>
      <c r="AY93" s="253">
        <f t="shared" si="52"/>
        <v>0</v>
      </c>
      <c r="AZ93" s="253">
        <f t="shared" si="52"/>
        <v>0</v>
      </c>
      <c r="BA93" s="253">
        <f t="shared" si="52"/>
        <v>0</v>
      </c>
      <c r="BB93" s="253">
        <f t="shared" si="52"/>
        <v>0</v>
      </c>
      <c r="BC93" s="253">
        <f t="shared" si="52"/>
        <v>0</v>
      </c>
      <c r="BD93" s="253">
        <f t="shared" si="52"/>
        <v>0</v>
      </c>
      <c r="BE93" s="253">
        <f t="shared" si="52"/>
        <v>0</v>
      </c>
      <c r="BF93" s="253">
        <f t="shared" si="52"/>
        <v>0</v>
      </c>
      <c r="BG93" s="253">
        <f t="shared" si="51"/>
        <v>0</v>
      </c>
      <c r="BH93" s="253">
        <f t="shared" si="51"/>
        <v>0</v>
      </c>
      <c r="BI93" s="253">
        <f t="shared" si="51"/>
        <v>0</v>
      </c>
      <c r="BJ93" s="253">
        <f t="shared" si="51"/>
        <v>0</v>
      </c>
      <c r="BK93" s="253">
        <f t="shared" si="51"/>
        <v>0</v>
      </c>
      <c r="BL93" s="253">
        <f t="shared" si="51"/>
        <v>0</v>
      </c>
      <c r="BM93" s="253">
        <f t="shared" si="51"/>
        <v>0</v>
      </c>
      <c r="BN93" s="253">
        <f t="shared" si="51"/>
        <v>0</v>
      </c>
      <c r="BO93" s="253">
        <f t="shared" si="51"/>
        <v>0</v>
      </c>
      <c r="BP93" s="253">
        <f t="shared" si="51"/>
        <v>0</v>
      </c>
      <c r="BQ93" s="253">
        <f t="shared" si="51"/>
        <v>0</v>
      </c>
      <c r="BR93" s="253">
        <f t="shared" si="51"/>
        <v>0</v>
      </c>
      <c r="BS93" s="253">
        <f t="shared" si="51"/>
        <v>0</v>
      </c>
      <c r="BT93" s="253">
        <f t="shared" si="51"/>
        <v>0</v>
      </c>
      <c r="BU93" s="253">
        <f t="shared" si="51"/>
        <v>0</v>
      </c>
      <c r="BV93" s="253">
        <f t="shared" si="51"/>
        <v>0</v>
      </c>
      <c r="BW93" s="253">
        <f t="shared" si="53"/>
        <v>0</v>
      </c>
      <c r="BX93" s="253">
        <f t="shared" si="53"/>
        <v>0</v>
      </c>
      <c r="BY93" s="253">
        <f t="shared" si="53"/>
        <v>0</v>
      </c>
      <c r="BZ93" s="253">
        <f t="shared" si="53"/>
        <v>0</v>
      </c>
      <c r="CA93" s="253">
        <f t="shared" si="53"/>
        <v>0</v>
      </c>
      <c r="CB93" s="253">
        <f t="shared" si="53"/>
        <v>0</v>
      </c>
      <c r="CC93" s="253">
        <f t="shared" si="53"/>
        <v>0</v>
      </c>
      <c r="CD93" s="253">
        <f t="shared" si="53"/>
        <v>0</v>
      </c>
      <c r="CE93" s="253">
        <f t="shared" si="53"/>
        <v>0</v>
      </c>
      <c r="CF93" s="253">
        <f t="shared" si="53"/>
        <v>0</v>
      </c>
      <c r="CG93" s="253">
        <f t="shared" si="53"/>
        <v>0</v>
      </c>
      <c r="CH93" s="253">
        <f t="shared" si="53"/>
        <v>0</v>
      </c>
      <c r="CI93" s="253">
        <f t="shared" si="53"/>
        <v>0</v>
      </c>
      <c r="CJ93" s="253">
        <f t="shared" si="53"/>
        <v>0</v>
      </c>
      <c r="CK93" s="253">
        <f t="shared" si="53"/>
        <v>0</v>
      </c>
      <c r="CL93" s="253">
        <f t="shared" si="50"/>
        <v>0</v>
      </c>
      <c r="CM93" s="253">
        <f t="shared" si="50"/>
        <v>0</v>
      </c>
      <c r="CN93" s="253">
        <f t="shared" si="50"/>
        <v>0</v>
      </c>
      <c r="CO93" s="253">
        <f t="shared" si="49"/>
        <v>0</v>
      </c>
      <c r="CP93" s="253">
        <f t="shared" si="49"/>
        <v>0</v>
      </c>
      <c r="CQ93" s="253">
        <f t="shared" si="49"/>
        <v>0</v>
      </c>
      <c r="CR93" s="253">
        <f t="shared" si="49"/>
        <v>0</v>
      </c>
      <c r="CS93" s="253">
        <f t="shared" si="49"/>
        <v>0</v>
      </c>
      <c r="CT93" s="253">
        <f t="shared" si="49"/>
        <v>0</v>
      </c>
      <c r="CU93" s="253">
        <f t="shared" si="49"/>
        <v>0</v>
      </c>
      <c r="CV93" s="253">
        <f t="shared" si="49"/>
        <v>0</v>
      </c>
      <c r="CW93" s="253">
        <f t="shared" si="49"/>
        <v>0</v>
      </c>
      <c r="CX93" s="253">
        <f t="shared" si="49"/>
        <v>0</v>
      </c>
      <c r="CY93" s="253">
        <f t="shared" si="49"/>
        <v>0</v>
      </c>
      <c r="CZ93" s="253">
        <f t="shared" si="49"/>
        <v>0</v>
      </c>
      <c r="DA93" s="253">
        <f t="shared" si="49"/>
        <v>0</v>
      </c>
      <c r="DB93" s="253">
        <f t="shared" si="49"/>
        <v>0</v>
      </c>
      <c r="DC93" s="253">
        <f t="shared" si="49"/>
        <v>0</v>
      </c>
      <c r="DD93" s="253">
        <f t="shared" si="49"/>
        <v>0</v>
      </c>
      <c r="DE93" s="253">
        <f t="shared" si="49"/>
        <v>0</v>
      </c>
      <c r="DF93" s="253">
        <f t="shared" si="49"/>
        <v>0</v>
      </c>
      <c r="DG93" s="253">
        <f t="shared" si="49"/>
        <v>0</v>
      </c>
      <c r="DH93" s="253">
        <f t="shared" si="49"/>
        <v>0</v>
      </c>
      <c r="DI93" s="253">
        <f t="shared" si="49"/>
        <v>0</v>
      </c>
      <c r="DJ93" s="253">
        <f t="shared" si="49"/>
        <v>0</v>
      </c>
      <c r="DK93" s="253">
        <f t="shared" si="49"/>
        <v>0</v>
      </c>
      <c r="DL93" s="253">
        <f t="shared" si="49"/>
        <v>0</v>
      </c>
      <c r="DM93" s="253">
        <f t="shared" si="49"/>
        <v>0</v>
      </c>
      <c r="DN93" s="253">
        <f t="shared" si="54"/>
        <v>0</v>
      </c>
      <c r="DO93" s="253">
        <f t="shared" si="54"/>
        <v>0</v>
      </c>
      <c r="DP93" s="253">
        <f t="shared" si="54"/>
        <v>0</v>
      </c>
      <c r="DQ93" s="253">
        <f t="shared" si="54"/>
        <v>0</v>
      </c>
      <c r="DR93" s="253">
        <f t="shared" si="54"/>
        <v>0</v>
      </c>
      <c r="DS93" s="253">
        <f t="shared" si="54"/>
        <v>0</v>
      </c>
      <c r="DT93" s="253">
        <f t="shared" si="54"/>
        <v>0</v>
      </c>
      <c r="DU93" s="253">
        <f t="shared" si="54"/>
        <v>0</v>
      </c>
      <c r="DV93" s="253">
        <f t="shared" si="54"/>
        <v>0</v>
      </c>
      <c r="DW93" s="253">
        <f t="shared" si="54"/>
        <v>0</v>
      </c>
    </row>
    <row r="94" spans="3:127" ht="15.6" thickTop="1" thickBot="1">
      <c r="C94" s="316" t="str">
        <f t="shared" si="34"/>
        <v>Costo Variabile 25</v>
      </c>
      <c r="F94" s="335">
        <f t="shared" si="35"/>
        <v>60</v>
      </c>
      <c r="H94" s="253">
        <f t="shared" si="36"/>
        <v>0</v>
      </c>
      <c r="I94" s="253">
        <f t="shared" si="37"/>
        <v>0</v>
      </c>
      <c r="J94" s="253">
        <f t="shared" si="38"/>
        <v>0</v>
      </c>
      <c r="K94" s="253">
        <f t="shared" si="46"/>
        <v>0</v>
      </c>
      <c r="L94" s="253">
        <f t="shared" si="46"/>
        <v>0</v>
      </c>
      <c r="M94" s="253">
        <f t="shared" si="46"/>
        <v>0</v>
      </c>
      <c r="N94" s="253">
        <f t="shared" si="46"/>
        <v>0</v>
      </c>
      <c r="O94" s="253">
        <f t="shared" si="46"/>
        <v>0</v>
      </c>
      <c r="P94" s="253">
        <f t="shared" si="46"/>
        <v>0</v>
      </c>
      <c r="Q94" s="253">
        <f t="shared" si="46"/>
        <v>0</v>
      </c>
      <c r="R94" s="253">
        <f t="shared" si="46"/>
        <v>0</v>
      </c>
      <c r="S94" s="253">
        <f t="shared" si="46"/>
        <v>0</v>
      </c>
      <c r="T94" s="253">
        <f t="shared" si="46"/>
        <v>0</v>
      </c>
      <c r="U94" s="253">
        <f t="shared" si="46"/>
        <v>0</v>
      </c>
      <c r="V94" s="253">
        <f t="shared" si="46"/>
        <v>0</v>
      </c>
      <c r="W94" s="253">
        <f t="shared" si="46"/>
        <v>0</v>
      </c>
      <c r="X94" s="253">
        <f t="shared" si="46"/>
        <v>0</v>
      </c>
      <c r="Y94" s="253">
        <f t="shared" si="46"/>
        <v>0</v>
      </c>
      <c r="Z94" s="253">
        <f t="shared" si="46"/>
        <v>0</v>
      </c>
      <c r="AA94" s="253">
        <f t="shared" si="48"/>
        <v>0</v>
      </c>
      <c r="AB94" s="253">
        <f t="shared" si="48"/>
        <v>0</v>
      </c>
      <c r="AC94" s="253">
        <f t="shared" si="48"/>
        <v>0</v>
      </c>
      <c r="AD94" s="253">
        <f t="shared" si="48"/>
        <v>0</v>
      </c>
      <c r="AE94" s="253">
        <f t="shared" si="48"/>
        <v>0</v>
      </c>
      <c r="AF94" s="253">
        <f t="shared" si="48"/>
        <v>0</v>
      </c>
      <c r="AG94" s="253">
        <f t="shared" si="48"/>
        <v>0</v>
      </c>
      <c r="AH94" s="253">
        <f t="shared" si="48"/>
        <v>0</v>
      </c>
      <c r="AI94" s="253">
        <f t="shared" si="48"/>
        <v>0</v>
      </c>
      <c r="AJ94" s="253">
        <f t="shared" si="48"/>
        <v>0</v>
      </c>
      <c r="AK94" s="253">
        <f t="shared" si="48"/>
        <v>0</v>
      </c>
      <c r="AL94" s="253">
        <f t="shared" si="48"/>
        <v>0</v>
      </c>
      <c r="AM94" s="253">
        <f t="shared" si="48"/>
        <v>0</v>
      </c>
      <c r="AN94" s="253">
        <f t="shared" si="48"/>
        <v>0</v>
      </c>
      <c r="AO94" s="253">
        <f t="shared" si="48"/>
        <v>0</v>
      </c>
      <c r="AP94" s="253">
        <f t="shared" si="48"/>
        <v>0</v>
      </c>
      <c r="AQ94" s="253">
        <f t="shared" si="52"/>
        <v>0</v>
      </c>
      <c r="AR94" s="253">
        <f t="shared" si="52"/>
        <v>0</v>
      </c>
      <c r="AS94" s="253">
        <f t="shared" si="52"/>
        <v>0</v>
      </c>
      <c r="AT94" s="253">
        <f t="shared" si="52"/>
        <v>0</v>
      </c>
      <c r="AU94" s="253">
        <f t="shared" si="52"/>
        <v>0</v>
      </c>
      <c r="AV94" s="253">
        <f t="shared" si="52"/>
        <v>0</v>
      </c>
      <c r="AW94" s="253">
        <f t="shared" si="52"/>
        <v>0</v>
      </c>
      <c r="AX94" s="253">
        <f t="shared" si="52"/>
        <v>0</v>
      </c>
      <c r="AY94" s="253">
        <f t="shared" si="52"/>
        <v>0</v>
      </c>
      <c r="AZ94" s="253">
        <f t="shared" si="52"/>
        <v>0</v>
      </c>
      <c r="BA94" s="253">
        <f t="shared" si="52"/>
        <v>0</v>
      </c>
      <c r="BB94" s="253">
        <f t="shared" si="52"/>
        <v>0</v>
      </c>
      <c r="BC94" s="253">
        <f t="shared" si="52"/>
        <v>0</v>
      </c>
      <c r="BD94" s="253">
        <f t="shared" si="52"/>
        <v>0</v>
      </c>
      <c r="BE94" s="253">
        <f t="shared" si="52"/>
        <v>0</v>
      </c>
      <c r="BF94" s="253">
        <f t="shared" si="52"/>
        <v>0</v>
      </c>
      <c r="BG94" s="253">
        <f t="shared" si="51"/>
        <v>0</v>
      </c>
      <c r="BH94" s="253">
        <f t="shared" si="51"/>
        <v>0</v>
      </c>
      <c r="BI94" s="253">
        <f t="shared" si="51"/>
        <v>0</v>
      </c>
      <c r="BJ94" s="253">
        <f t="shared" si="51"/>
        <v>0</v>
      </c>
      <c r="BK94" s="253">
        <f t="shared" si="51"/>
        <v>0</v>
      </c>
      <c r="BL94" s="253">
        <f t="shared" si="51"/>
        <v>0</v>
      </c>
      <c r="BM94" s="253">
        <f t="shared" si="51"/>
        <v>0</v>
      </c>
      <c r="BN94" s="253">
        <f t="shared" si="51"/>
        <v>0</v>
      </c>
      <c r="BO94" s="253">
        <f t="shared" si="51"/>
        <v>0</v>
      </c>
      <c r="BP94" s="253">
        <f t="shared" si="51"/>
        <v>0</v>
      </c>
      <c r="BQ94" s="253">
        <f t="shared" si="51"/>
        <v>0</v>
      </c>
      <c r="BR94" s="253">
        <f t="shared" si="51"/>
        <v>0</v>
      </c>
      <c r="BS94" s="253">
        <f t="shared" si="51"/>
        <v>0</v>
      </c>
      <c r="BT94" s="253">
        <f t="shared" si="51"/>
        <v>0</v>
      </c>
      <c r="BU94" s="253">
        <f t="shared" si="51"/>
        <v>0</v>
      </c>
      <c r="BV94" s="253">
        <f t="shared" si="51"/>
        <v>0</v>
      </c>
      <c r="BW94" s="253">
        <f t="shared" si="53"/>
        <v>0</v>
      </c>
      <c r="BX94" s="253">
        <f t="shared" si="53"/>
        <v>0</v>
      </c>
      <c r="BY94" s="253">
        <f t="shared" si="53"/>
        <v>0</v>
      </c>
      <c r="BZ94" s="253">
        <f t="shared" si="53"/>
        <v>0</v>
      </c>
      <c r="CA94" s="253">
        <f t="shared" si="53"/>
        <v>0</v>
      </c>
      <c r="CB94" s="253">
        <f t="shared" si="53"/>
        <v>0</v>
      </c>
      <c r="CC94" s="253">
        <f t="shared" si="53"/>
        <v>0</v>
      </c>
      <c r="CD94" s="253">
        <f t="shared" si="53"/>
        <v>0</v>
      </c>
      <c r="CE94" s="253">
        <f t="shared" si="53"/>
        <v>0</v>
      </c>
      <c r="CF94" s="253">
        <f t="shared" si="53"/>
        <v>0</v>
      </c>
      <c r="CG94" s="253">
        <f t="shared" si="53"/>
        <v>0</v>
      </c>
      <c r="CH94" s="253">
        <f t="shared" si="53"/>
        <v>0</v>
      </c>
      <c r="CI94" s="253">
        <f t="shared" si="53"/>
        <v>0</v>
      </c>
      <c r="CJ94" s="253">
        <f t="shared" si="53"/>
        <v>0</v>
      </c>
      <c r="CK94" s="253">
        <f t="shared" si="53"/>
        <v>0</v>
      </c>
      <c r="CL94" s="253">
        <f t="shared" si="50"/>
        <v>0</v>
      </c>
      <c r="CM94" s="253">
        <f t="shared" si="50"/>
        <v>0</v>
      </c>
      <c r="CN94" s="253">
        <f t="shared" si="50"/>
        <v>0</v>
      </c>
      <c r="CO94" s="253">
        <f t="shared" si="49"/>
        <v>0</v>
      </c>
      <c r="CP94" s="253">
        <f t="shared" si="49"/>
        <v>0</v>
      </c>
      <c r="CQ94" s="253">
        <f t="shared" si="49"/>
        <v>0</v>
      </c>
      <c r="CR94" s="253">
        <f t="shared" si="49"/>
        <v>0</v>
      </c>
      <c r="CS94" s="253">
        <f t="shared" si="49"/>
        <v>0</v>
      </c>
      <c r="CT94" s="253">
        <f t="shared" ref="CT94:DM99" si="55">+IF($F94=0,CT30+CT62,IF($F94=30,CS30+CS62,IF($F94=60,CR30+CR62,CQ30+CQ62)))</f>
        <v>0</v>
      </c>
      <c r="CU94" s="253">
        <f t="shared" si="55"/>
        <v>0</v>
      </c>
      <c r="CV94" s="253">
        <f t="shared" si="55"/>
        <v>0</v>
      </c>
      <c r="CW94" s="253">
        <f t="shared" si="55"/>
        <v>0</v>
      </c>
      <c r="CX94" s="253">
        <f t="shared" si="55"/>
        <v>0</v>
      </c>
      <c r="CY94" s="253">
        <f t="shared" si="55"/>
        <v>0</v>
      </c>
      <c r="CZ94" s="253">
        <f t="shared" si="55"/>
        <v>0</v>
      </c>
      <c r="DA94" s="253">
        <f t="shared" si="55"/>
        <v>0</v>
      </c>
      <c r="DB94" s="253">
        <f t="shared" si="55"/>
        <v>0</v>
      </c>
      <c r="DC94" s="253">
        <f t="shared" si="55"/>
        <v>0</v>
      </c>
      <c r="DD94" s="253">
        <f t="shared" si="55"/>
        <v>0</v>
      </c>
      <c r="DE94" s="253">
        <f t="shared" si="55"/>
        <v>0</v>
      </c>
      <c r="DF94" s="253">
        <f t="shared" si="55"/>
        <v>0</v>
      </c>
      <c r="DG94" s="253">
        <f t="shared" si="55"/>
        <v>0</v>
      </c>
      <c r="DH94" s="253">
        <f t="shared" si="55"/>
        <v>0</v>
      </c>
      <c r="DI94" s="253">
        <f t="shared" si="55"/>
        <v>0</v>
      </c>
      <c r="DJ94" s="253">
        <f t="shared" si="55"/>
        <v>0</v>
      </c>
      <c r="DK94" s="253">
        <f t="shared" si="55"/>
        <v>0</v>
      </c>
      <c r="DL94" s="253">
        <f t="shared" si="55"/>
        <v>0</v>
      </c>
      <c r="DM94" s="253">
        <f t="shared" si="55"/>
        <v>0</v>
      </c>
      <c r="DN94" s="253">
        <f t="shared" si="54"/>
        <v>0</v>
      </c>
      <c r="DO94" s="253">
        <f t="shared" si="54"/>
        <v>0</v>
      </c>
      <c r="DP94" s="253">
        <f t="shared" si="54"/>
        <v>0</v>
      </c>
      <c r="DQ94" s="253">
        <f t="shared" si="54"/>
        <v>0</v>
      </c>
      <c r="DR94" s="253">
        <f t="shared" si="54"/>
        <v>0</v>
      </c>
      <c r="DS94" s="253">
        <f t="shared" si="54"/>
        <v>0</v>
      </c>
      <c r="DT94" s="253">
        <f t="shared" si="54"/>
        <v>0</v>
      </c>
      <c r="DU94" s="253">
        <f t="shared" si="54"/>
        <v>0</v>
      </c>
      <c r="DV94" s="253">
        <f t="shared" si="54"/>
        <v>0</v>
      </c>
      <c r="DW94" s="253">
        <f t="shared" si="54"/>
        <v>0</v>
      </c>
    </row>
    <row r="95" spans="3:127" ht="15.6" thickTop="1" thickBot="1">
      <c r="C95" s="316" t="str">
        <f t="shared" si="34"/>
        <v>Costo Variabile 26</v>
      </c>
      <c r="F95" s="335">
        <f t="shared" si="35"/>
        <v>60</v>
      </c>
      <c r="H95" s="253">
        <f t="shared" si="36"/>
        <v>0</v>
      </c>
      <c r="I95" s="253">
        <f t="shared" si="37"/>
        <v>0</v>
      </c>
      <c r="J95" s="253">
        <f t="shared" si="38"/>
        <v>0</v>
      </c>
      <c r="K95" s="253">
        <f t="shared" ref="K95:Z99" si="56">+IF($F95=0,K31+K63,IF($F95=30,J31+J63,IF($F95=60,I31+I63,H31+H63)))</f>
        <v>0</v>
      </c>
      <c r="L95" s="253">
        <f t="shared" si="56"/>
        <v>0</v>
      </c>
      <c r="M95" s="253">
        <f t="shared" si="56"/>
        <v>0</v>
      </c>
      <c r="N95" s="253">
        <f t="shared" si="56"/>
        <v>0</v>
      </c>
      <c r="O95" s="253">
        <f t="shared" si="56"/>
        <v>0</v>
      </c>
      <c r="P95" s="253">
        <f t="shared" si="56"/>
        <v>0</v>
      </c>
      <c r="Q95" s="253">
        <f t="shared" si="56"/>
        <v>0</v>
      </c>
      <c r="R95" s="253">
        <f t="shared" si="56"/>
        <v>0</v>
      </c>
      <c r="S95" s="253">
        <f t="shared" si="56"/>
        <v>0</v>
      </c>
      <c r="T95" s="253">
        <f t="shared" si="56"/>
        <v>0</v>
      </c>
      <c r="U95" s="253">
        <f t="shared" si="56"/>
        <v>0</v>
      </c>
      <c r="V95" s="253">
        <f t="shared" si="56"/>
        <v>0</v>
      </c>
      <c r="W95" s="253">
        <f t="shared" si="56"/>
        <v>0</v>
      </c>
      <c r="X95" s="253">
        <f t="shared" si="56"/>
        <v>0</v>
      </c>
      <c r="Y95" s="253">
        <f t="shared" si="56"/>
        <v>0</v>
      </c>
      <c r="Z95" s="253">
        <f t="shared" si="56"/>
        <v>0</v>
      </c>
      <c r="AA95" s="253">
        <f t="shared" si="48"/>
        <v>0</v>
      </c>
      <c r="AB95" s="253">
        <f t="shared" si="48"/>
        <v>0</v>
      </c>
      <c r="AC95" s="253">
        <f t="shared" si="48"/>
        <v>0</v>
      </c>
      <c r="AD95" s="253">
        <f t="shared" si="48"/>
        <v>0</v>
      </c>
      <c r="AE95" s="253">
        <f t="shared" si="48"/>
        <v>0</v>
      </c>
      <c r="AF95" s="253">
        <f t="shared" si="48"/>
        <v>0</v>
      </c>
      <c r="AG95" s="253">
        <f t="shared" si="48"/>
        <v>0</v>
      </c>
      <c r="AH95" s="253">
        <f t="shared" si="48"/>
        <v>0</v>
      </c>
      <c r="AI95" s="253">
        <f t="shared" si="48"/>
        <v>0</v>
      </c>
      <c r="AJ95" s="253">
        <f t="shared" si="48"/>
        <v>0</v>
      </c>
      <c r="AK95" s="253">
        <f t="shared" si="48"/>
        <v>0</v>
      </c>
      <c r="AL95" s="253">
        <f t="shared" si="48"/>
        <v>0</v>
      </c>
      <c r="AM95" s="253">
        <f t="shared" si="48"/>
        <v>0</v>
      </c>
      <c r="AN95" s="253">
        <f t="shared" si="48"/>
        <v>0</v>
      </c>
      <c r="AO95" s="253">
        <f t="shared" si="48"/>
        <v>0</v>
      </c>
      <c r="AP95" s="253">
        <f t="shared" si="48"/>
        <v>0</v>
      </c>
      <c r="AQ95" s="253">
        <f t="shared" si="52"/>
        <v>0</v>
      </c>
      <c r="AR95" s="253">
        <f t="shared" si="52"/>
        <v>0</v>
      </c>
      <c r="AS95" s="253">
        <f t="shared" si="52"/>
        <v>0</v>
      </c>
      <c r="AT95" s="253">
        <f t="shared" si="52"/>
        <v>0</v>
      </c>
      <c r="AU95" s="253">
        <f t="shared" si="52"/>
        <v>0</v>
      </c>
      <c r="AV95" s="253">
        <f t="shared" si="52"/>
        <v>0</v>
      </c>
      <c r="AW95" s="253">
        <f t="shared" si="52"/>
        <v>0</v>
      </c>
      <c r="AX95" s="253">
        <f t="shared" si="52"/>
        <v>0</v>
      </c>
      <c r="AY95" s="253">
        <f t="shared" si="52"/>
        <v>0</v>
      </c>
      <c r="AZ95" s="253">
        <f t="shared" si="52"/>
        <v>0</v>
      </c>
      <c r="BA95" s="253">
        <f t="shared" si="52"/>
        <v>0</v>
      </c>
      <c r="BB95" s="253">
        <f t="shared" si="52"/>
        <v>0</v>
      </c>
      <c r="BC95" s="253">
        <f t="shared" si="52"/>
        <v>0</v>
      </c>
      <c r="BD95" s="253">
        <f t="shared" si="52"/>
        <v>0</v>
      </c>
      <c r="BE95" s="253">
        <f t="shared" si="52"/>
        <v>0</v>
      </c>
      <c r="BF95" s="253">
        <f t="shared" si="52"/>
        <v>0</v>
      </c>
      <c r="BG95" s="253">
        <f t="shared" si="51"/>
        <v>0</v>
      </c>
      <c r="BH95" s="253">
        <f t="shared" si="51"/>
        <v>0</v>
      </c>
      <c r="BI95" s="253">
        <f t="shared" si="51"/>
        <v>0</v>
      </c>
      <c r="BJ95" s="253">
        <f t="shared" si="51"/>
        <v>0</v>
      </c>
      <c r="BK95" s="253">
        <f t="shared" si="51"/>
        <v>0</v>
      </c>
      <c r="BL95" s="253">
        <f t="shared" si="51"/>
        <v>0</v>
      </c>
      <c r="BM95" s="253">
        <f t="shared" si="51"/>
        <v>0</v>
      </c>
      <c r="BN95" s="253">
        <f t="shared" si="51"/>
        <v>0</v>
      </c>
      <c r="BO95" s="253">
        <f t="shared" si="51"/>
        <v>0</v>
      </c>
      <c r="BP95" s="253">
        <f t="shared" si="51"/>
        <v>0</v>
      </c>
      <c r="BQ95" s="253">
        <f t="shared" si="51"/>
        <v>0</v>
      </c>
      <c r="BR95" s="253">
        <f t="shared" si="51"/>
        <v>0</v>
      </c>
      <c r="BS95" s="253">
        <f t="shared" si="51"/>
        <v>0</v>
      </c>
      <c r="BT95" s="253">
        <f t="shared" si="51"/>
        <v>0</v>
      </c>
      <c r="BU95" s="253">
        <f t="shared" si="51"/>
        <v>0</v>
      </c>
      <c r="BV95" s="253">
        <f t="shared" si="51"/>
        <v>0</v>
      </c>
      <c r="BW95" s="253">
        <f t="shared" si="53"/>
        <v>0</v>
      </c>
      <c r="BX95" s="253">
        <f t="shared" si="53"/>
        <v>0</v>
      </c>
      <c r="BY95" s="253">
        <f t="shared" si="53"/>
        <v>0</v>
      </c>
      <c r="BZ95" s="253">
        <f t="shared" si="53"/>
        <v>0</v>
      </c>
      <c r="CA95" s="253">
        <f t="shared" si="53"/>
        <v>0</v>
      </c>
      <c r="CB95" s="253">
        <f t="shared" si="53"/>
        <v>0</v>
      </c>
      <c r="CC95" s="253">
        <f t="shared" si="53"/>
        <v>0</v>
      </c>
      <c r="CD95" s="253">
        <f t="shared" si="53"/>
        <v>0</v>
      </c>
      <c r="CE95" s="253">
        <f t="shared" si="53"/>
        <v>0</v>
      </c>
      <c r="CF95" s="253">
        <f t="shared" si="53"/>
        <v>0</v>
      </c>
      <c r="CG95" s="253">
        <f t="shared" si="53"/>
        <v>0</v>
      </c>
      <c r="CH95" s="253">
        <f t="shared" si="53"/>
        <v>0</v>
      </c>
      <c r="CI95" s="253">
        <f t="shared" si="53"/>
        <v>0</v>
      </c>
      <c r="CJ95" s="253">
        <f t="shared" si="53"/>
        <v>0</v>
      </c>
      <c r="CK95" s="253">
        <f t="shared" si="53"/>
        <v>0</v>
      </c>
      <c r="CL95" s="253">
        <f t="shared" si="50"/>
        <v>0</v>
      </c>
      <c r="CM95" s="253">
        <f t="shared" si="50"/>
        <v>0</v>
      </c>
      <c r="CN95" s="253">
        <f t="shared" si="50"/>
        <v>0</v>
      </c>
      <c r="CO95" s="253">
        <f t="shared" si="50"/>
        <v>0</v>
      </c>
      <c r="CP95" s="253">
        <f t="shared" si="50"/>
        <v>0</v>
      </c>
      <c r="CQ95" s="253">
        <f t="shared" si="50"/>
        <v>0</v>
      </c>
      <c r="CR95" s="253">
        <f t="shared" si="50"/>
        <v>0</v>
      </c>
      <c r="CS95" s="253">
        <f t="shared" si="50"/>
        <v>0</v>
      </c>
      <c r="CT95" s="253">
        <f t="shared" si="55"/>
        <v>0</v>
      </c>
      <c r="CU95" s="253">
        <f t="shared" si="55"/>
        <v>0</v>
      </c>
      <c r="CV95" s="253">
        <f t="shared" si="55"/>
        <v>0</v>
      </c>
      <c r="CW95" s="253">
        <f t="shared" si="55"/>
        <v>0</v>
      </c>
      <c r="CX95" s="253">
        <f t="shared" si="55"/>
        <v>0</v>
      </c>
      <c r="CY95" s="253">
        <f t="shared" si="55"/>
        <v>0</v>
      </c>
      <c r="CZ95" s="253">
        <f t="shared" si="55"/>
        <v>0</v>
      </c>
      <c r="DA95" s="253">
        <f t="shared" si="55"/>
        <v>0</v>
      </c>
      <c r="DB95" s="253">
        <f t="shared" si="55"/>
        <v>0</v>
      </c>
      <c r="DC95" s="253">
        <f t="shared" si="55"/>
        <v>0</v>
      </c>
      <c r="DD95" s="253">
        <f t="shared" si="55"/>
        <v>0</v>
      </c>
      <c r="DE95" s="253">
        <f t="shared" si="55"/>
        <v>0</v>
      </c>
      <c r="DF95" s="253">
        <f t="shared" si="55"/>
        <v>0</v>
      </c>
      <c r="DG95" s="253">
        <f t="shared" si="55"/>
        <v>0</v>
      </c>
      <c r="DH95" s="253">
        <f t="shared" si="55"/>
        <v>0</v>
      </c>
      <c r="DI95" s="253">
        <f t="shared" si="55"/>
        <v>0</v>
      </c>
      <c r="DJ95" s="253">
        <f t="shared" si="55"/>
        <v>0</v>
      </c>
      <c r="DK95" s="253">
        <f t="shared" si="55"/>
        <v>0</v>
      </c>
      <c r="DL95" s="253">
        <f t="shared" si="55"/>
        <v>0</v>
      </c>
      <c r="DM95" s="253">
        <f t="shared" si="55"/>
        <v>0</v>
      </c>
      <c r="DN95" s="253">
        <f t="shared" si="54"/>
        <v>0</v>
      </c>
      <c r="DO95" s="253">
        <f t="shared" si="54"/>
        <v>0</v>
      </c>
      <c r="DP95" s="253">
        <f t="shared" si="54"/>
        <v>0</v>
      </c>
      <c r="DQ95" s="253">
        <f t="shared" si="54"/>
        <v>0</v>
      </c>
      <c r="DR95" s="253">
        <f t="shared" si="54"/>
        <v>0</v>
      </c>
      <c r="DS95" s="253">
        <f t="shared" si="54"/>
        <v>0</v>
      </c>
      <c r="DT95" s="253">
        <f t="shared" si="54"/>
        <v>0</v>
      </c>
      <c r="DU95" s="253">
        <f t="shared" si="54"/>
        <v>0</v>
      </c>
      <c r="DV95" s="253">
        <f t="shared" si="54"/>
        <v>0</v>
      </c>
      <c r="DW95" s="253">
        <f t="shared" si="54"/>
        <v>0</v>
      </c>
    </row>
    <row r="96" spans="3:127" ht="15.6" thickTop="1" thickBot="1">
      <c r="C96" s="316" t="str">
        <f t="shared" si="34"/>
        <v>Costo Variabile 27</v>
      </c>
      <c r="F96" s="335">
        <f t="shared" si="35"/>
        <v>60</v>
      </c>
      <c r="H96" s="253">
        <f t="shared" si="36"/>
        <v>0</v>
      </c>
      <c r="I96" s="253">
        <f t="shared" si="37"/>
        <v>0</v>
      </c>
      <c r="J96" s="253">
        <f t="shared" si="38"/>
        <v>0</v>
      </c>
      <c r="K96" s="253">
        <f t="shared" si="56"/>
        <v>0</v>
      </c>
      <c r="L96" s="253">
        <f t="shared" si="56"/>
        <v>0</v>
      </c>
      <c r="M96" s="253">
        <f t="shared" si="56"/>
        <v>0</v>
      </c>
      <c r="N96" s="253">
        <f t="shared" si="56"/>
        <v>0</v>
      </c>
      <c r="O96" s="253">
        <f t="shared" si="56"/>
        <v>0</v>
      </c>
      <c r="P96" s="253">
        <f t="shared" si="56"/>
        <v>0</v>
      </c>
      <c r="Q96" s="253">
        <f t="shared" si="56"/>
        <v>0</v>
      </c>
      <c r="R96" s="253">
        <f t="shared" si="56"/>
        <v>0</v>
      </c>
      <c r="S96" s="253">
        <f t="shared" si="56"/>
        <v>0</v>
      </c>
      <c r="T96" s="253">
        <f t="shared" si="56"/>
        <v>0</v>
      </c>
      <c r="U96" s="253">
        <f t="shared" si="56"/>
        <v>0</v>
      </c>
      <c r="V96" s="253">
        <f t="shared" si="56"/>
        <v>0</v>
      </c>
      <c r="W96" s="253">
        <f t="shared" si="56"/>
        <v>0</v>
      </c>
      <c r="X96" s="253">
        <f t="shared" si="56"/>
        <v>0</v>
      </c>
      <c r="Y96" s="253">
        <f t="shared" si="56"/>
        <v>0</v>
      </c>
      <c r="Z96" s="253">
        <f t="shared" si="56"/>
        <v>0</v>
      </c>
      <c r="AA96" s="253">
        <f t="shared" si="48"/>
        <v>0</v>
      </c>
      <c r="AB96" s="253">
        <f t="shared" si="48"/>
        <v>0</v>
      </c>
      <c r="AC96" s="253">
        <f t="shared" si="48"/>
        <v>0</v>
      </c>
      <c r="AD96" s="253">
        <f t="shared" si="48"/>
        <v>0</v>
      </c>
      <c r="AE96" s="253">
        <f t="shared" si="48"/>
        <v>0</v>
      </c>
      <c r="AF96" s="253">
        <f t="shared" si="48"/>
        <v>0</v>
      </c>
      <c r="AG96" s="253">
        <f t="shared" si="48"/>
        <v>0</v>
      </c>
      <c r="AH96" s="253">
        <f t="shared" si="48"/>
        <v>0</v>
      </c>
      <c r="AI96" s="253">
        <f t="shared" si="48"/>
        <v>0</v>
      </c>
      <c r="AJ96" s="253">
        <f t="shared" si="48"/>
        <v>0</v>
      </c>
      <c r="AK96" s="253">
        <f t="shared" si="48"/>
        <v>0</v>
      </c>
      <c r="AL96" s="253">
        <f t="shared" si="48"/>
        <v>0</v>
      </c>
      <c r="AM96" s="253">
        <f t="shared" si="48"/>
        <v>0</v>
      </c>
      <c r="AN96" s="253">
        <f t="shared" si="48"/>
        <v>0</v>
      </c>
      <c r="AO96" s="253">
        <f t="shared" si="48"/>
        <v>0</v>
      </c>
      <c r="AP96" s="253">
        <f t="shared" si="48"/>
        <v>0</v>
      </c>
      <c r="AQ96" s="253">
        <f t="shared" si="52"/>
        <v>0</v>
      </c>
      <c r="AR96" s="253">
        <f t="shared" si="52"/>
        <v>0</v>
      </c>
      <c r="AS96" s="253">
        <f t="shared" si="52"/>
        <v>0</v>
      </c>
      <c r="AT96" s="253">
        <f t="shared" si="52"/>
        <v>0</v>
      </c>
      <c r="AU96" s="253">
        <f t="shared" si="52"/>
        <v>0</v>
      </c>
      <c r="AV96" s="253">
        <f t="shared" si="52"/>
        <v>0</v>
      </c>
      <c r="AW96" s="253">
        <f t="shared" si="52"/>
        <v>0</v>
      </c>
      <c r="AX96" s="253">
        <f t="shared" si="52"/>
        <v>0</v>
      </c>
      <c r="AY96" s="253">
        <f t="shared" si="52"/>
        <v>0</v>
      </c>
      <c r="AZ96" s="253">
        <f t="shared" si="52"/>
        <v>0</v>
      </c>
      <c r="BA96" s="253">
        <f t="shared" si="52"/>
        <v>0</v>
      </c>
      <c r="BB96" s="253">
        <f t="shared" si="52"/>
        <v>0</v>
      </c>
      <c r="BC96" s="253">
        <f t="shared" si="52"/>
        <v>0</v>
      </c>
      <c r="BD96" s="253">
        <f t="shared" si="52"/>
        <v>0</v>
      </c>
      <c r="BE96" s="253">
        <f t="shared" si="52"/>
        <v>0</v>
      </c>
      <c r="BF96" s="253">
        <f t="shared" si="52"/>
        <v>0</v>
      </c>
      <c r="BG96" s="253">
        <f t="shared" si="51"/>
        <v>0</v>
      </c>
      <c r="BH96" s="253">
        <f t="shared" si="51"/>
        <v>0</v>
      </c>
      <c r="BI96" s="253">
        <f t="shared" si="51"/>
        <v>0</v>
      </c>
      <c r="BJ96" s="253">
        <f t="shared" si="51"/>
        <v>0</v>
      </c>
      <c r="BK96" s="253">
        <f t="shared" si="51"/>
        <v>0</v>
      </c>
      <c r="BL96" s="253">
        <f t="shared" si="51"/>
        <v>0</v>
      </c>
      <c r="BM96" s="253">
        <f t="shared" si="51"/>
        <v>0</v>
      </c>
      <c r="BN96" s="253">
        <f t="shared" si="51"/>
        <v>0</v>
      </c>
      <c r="BO96" s="253">
        <f t="shared" si="51"/>
        <v>0</v>
      </c>
      <c r="BP96" s="253">
        <f t="shared" si="51"/>
        <v>0</v>
      </c>
      <c r="BQ96" s="253">
        <f t="shared" si="51"/>
        <v>0</v>
      </c>
      <c r="BR96" s="253">
        <f t="shared" si="51"/>
        <v>0</v>
      </c>
      <c r="BS96" s="253">
        <f t="shared" si="51"/>
        <v>0</v>
      </c>
      <c r="BT96" s="253">
        <f t="shared" si="51"/>
        <v>0</v>
      </c>
      <c r="BU96" s="253">
        <f t="shared" si="51"/>
        <v>0</v>
      </c>
      <c r="BV96" s="253">
        <f t="shared" si="51"/>
        <v>0</v>
      </c>
      <c r="BW96" s="253">
        <f t="shared" si="53"/>
        <v>0</v>
      </c>
      <c r="BX96" s="253">
        <f t="shared" si="53"/>
        <v>0</v>
      </c>
      <c r="BY96" s="253">
        <f t="shared" si="53"/>
        <v>0</v>
      </c>
      <c r="BZ96" s="253">
        <f t="shared" si="53"/>
        <v>0</v>
      </c>
      <c r="CA96" s="253">
        <f t="shared" si="53"/>
        <v>0</v>
      </c>
      <c r="CB96" s="253">
        <f t="shared" si="53"/>
        <v>0</v>
      </c>
      <c r="CC96" s="253">
        <f t="shared" si="53"/>
        <v>0</v>
      </c>
      <c r="CD96" s="253">
        <f t="shared" si="53"/>
        <v>0</v>
      </c>
      <c r="CE96" s="253">
        <f t="shared" si="53"/>
        <v>0</v>
      </c>
      <c r="CF96" s="253">
        <f t="shared" si="53"/>
        <v>0</v>
      </c>
      <c r="CG96" s="253">
        <f t="shared" si="53"/>
        <v>0</v>
      </c>
      <c r="CH96" s="253">
        <f t="shared" si="53"/>
        <v>0</v>
      </c>
      <c r="CI96" s="253">
        <f t="shared" si="53"/>
        <v>0</v>
      </c>
      <c r="CJ96" s="253">
        <f t="shared" si="53"/>
        <v>0</v>
      </c>
      <c r="CK96" s="253">
        <f t="shared" si="53"/>
        <v>0</v>
      </c>
      <c r="CL96" s="253">
        <f t="shared" si="50"/>
        <v>0</v>
      </c>
      <c r="CM96" s="253">
        <f t="shared" si="50"/>
        <v>0</v>
      </c>
      <c r="CN96" s="253">
        <f t="shared" si="50"/>
        <v>0</v>
      </c>
      <c r="CO96" s="253">
        <f t="shared" si="50"/>
        <v>0</v>
      </c>
      <c r="CP96" s="253">
        <f t="shared" si="50"/>
        <v>0</v>
      </c>
      <c r="CQ96" s="253">
        <f t="shared" si="50"/>
        <v>0</v>
      </c>
      <c r="CR96" s="253">
        <f t="shared" si="50"/>
        <v>0</v>
      </c>
      <c r="CS96" s="253">
        <f t="shared" si="50"/>
        <v>0</v>
      </c>
      <c r="CT96" s="253">
        <f t="shared" si="55"/>
        <v>0</v>
      </c>
      <c r="CU96" s="253">
        <f t="shared" si="55"/>
        <v>0</v>
      </c>
      <c r="CV96" s="253">
        <f t="shared" si="55"/>
        <v>0</v>
      </c>
      <c r="CW96" s="253">
        <f t="shared" si="55"/>
        <v>0</v>
      </c>
      <c r="CX96" s="253">
        <f t="shared" si="55"/>
        <v>0</v>
      </c>
      <c r="CY96" s="253">
        <f t="shared" si="55"/>
        <v>0</v>
      </c>
      <c r="CZ96" s="253">
        <f t="shared" si="55"/>
        <v>0</v>
      </c>
      <c r="DA96" s="253">
        <f t="shared" si="55"/>
        <v>0</v>
      </c>
      <c r="DB96" s="253">
        <f t="shared" si="55"/>
        <v>0</v>
      </c>
      <c r="DC96" s="253">
        <f t="shared" si="55"/>
        <v>0</v>
      </c>
      <c r="DD96" s="253">
        <f t="shared" si="55"/>
        <v>0</v>
      </c>
      <c r="DE96" s="253">
        <f t="shared" si="55"/>
        <v>0</v>
      </c>
      <c r="DF96" s="253">
        <f t="shared" si="55"/>
        <v>0</v>
      </c>
      <c r="DG96" s="253">
        <f t="shared" si="55"/>
        <v>0</v>
      </c>
      <c r="DH96" s="253">
        <f t="shared" si="55"/>
        <v>0</v>
      </c>
      <c r="DI96" s="253">
        <f t="shared" si="55"/>
        <v>0</v>
      </c>
      <c r="DJ96" s="253">
        <f t="shared" si="55"/>
        <v>0</v>
      </c>
      <c r="DK96" s="253">
        <f t="shared" si="55"/>
        <v>0</v>
      </c>
      <c r="DL96" s="253">
        <f t="shared" si="55"/>
        <v>0</v>
      </c>
      <c r="DM96" s="253">
        <f t="shared" si="55"/>
        <v>0</v>
      </c>
      <c r="DN96" s="253">
        <f t="shared" si="54"/>
        <v>0</v>
      </c>
      <c r="DO96" s="253">
        <f t="shared" si="54"/>
        <v>0</v>
      </c>
      <c r="DP96" s="253">
        <f t="shared" si="54"/>
        <v>0</v>
      </c>
      <c r="DQ96" s="253">
        <f t="shared" si="54"/>
        <v>0</v>
      </c>
      <c r="DR96" s="253">
        <f t="shared" si="54"/>
        <v>0</v>
      </c>
      <c r="DS96" s="253">
        <f t="shared" si="54"/>
        <v>0</v>
      </c>
      <c r="DT96" s="253">
        <f t="shared" si="54"/>
        <v>0</v>
      </c>
      <c r="DU96" s="253">
        <f t="shared" si="54"/>
        <v>0</v>
      </c>
      <c r="DV96" s="253">
        <f t="shared" si="54"/>
        <v>0</v>
      </c>
      <c r="DW96" s="253">
        <f t="shared" si="54"/>
        <v>0</v>
      </c>
    </row>
    <row r="97" spans="3:127" ht="15.6" thickTop="1" thickBot="1">
      <c r="C97" s="316" t="str">
        <f t="shared" si="34"/>
        <v>Costo Variabile 28</v>
      </c>
      <c r="F97" s="335">
        <f t="shared" si="35"/>
        <v>60</v>
      </c>
      <c r="H97" s="253">
        <f t="shared" si="36"/>
        <v>0</v>
      </c>
      <c r="I97" s="253">
        <f t="shared" si="37"/>
        <v>0</v>
      </c>
      <c r="J97" s="253">
        <f t="shared" si="38"/>
        <v>0</v>
      </c>
      <c r="K97" s="253">
        <f t="shared" si="56"/>
        <v>0</v>
      </c>
      <c r="L97" s="253">
        <f t="shared" si="56"/>
        <v>0</v>
      </c>
      <c r="M97" s="253">
        <f t="shared" si="56"/>
        <v>0</v>
      </c>
      <c r="N97" s="253">
        <f t="shared" si="56"/>
        <v>0</v>
      </c>
      <c r="O97" s="253">
        <f t="shared" si="56"/>
        <v>0</v>
      </c>
      <c r="P97" s="253">
        <f t="shared" si="56"/>
        <v>0</v>
      </c>
      <c r="Q97" s="253">
        <f t="shared" si="56"/>
        <v>0</v>
      </c>
      <c r="R97" s="253">
        <f t="shared" si="56"/>
        <v>0</v>
      </c>
      <c r="S97" s="253">
        <f t="shared" si="56"/>
        <v>0</v>
      </c>
      <c r="T97" s="253">
        <f t="shared" si="56"/>
        <v>0</v>
      </c>
      <c r="U97" s="253">
        <f t="shared" si="56"/>
        <v>0</v>
      </c>
      <c r="V97" s="253">
        <f t="shared" si="56"/>
        <v>0</v>
      </c>
      <c r="W97" s="253">
        <f t="shared" si="56"/>
        <v>0</v>
      </c>
      <c r="X97" s="253">
        <f t="shared" si="56"/>
        <v>0</v>
      </c>
      <c r="Y97" s="253">
        <f t="shared" si="56"/>
        <v>0</v>
      </c>
      <c r="Z97" s="253">
        <f t="shared" si="56"/>
        <v>0</v>
      </c>
      <c r="AA97" s="253">
        <f t="shared" si="48"/>
        <v>0</v>
      </c>
      <c r="AB97" s="253">
        <f t="shared" si="48"/>
        <v>0</v>
      </c>
      <c r="AC97" s="253">
        <f t="shared" si="48"/>
        <v>0</v>
      </c>
      <c r="AD97" s="253">
        <f t="shared" si="48"/>
        <v>0</v>
      </c>
      <c r="AE97" s="253">
        <f t="shared" si="48"/>
        <v>0</v>
      </c>
      <c r="AF97" s="253">
        <f t="shared" si="48"/>
        <v>0</v>
      </c>
      <c r="AG97" s="253">
        <f t="shared" si="48"/>
        <v>0</v>
      </c>
      <c r="AH97" s="253">
        <f t="shared" si="48"/>
        <v>0</v>
      </c>
      <c r="AI97" s="253">
        <f t="shared" si="48"/>
        <v>0</v>
      </c>
      <c r="AJ97" s="253">
        <f t="shared" si="48"/>
        <v>0</v>
      </c>
      <c r="AK97" s="253">
        <f t="shared" si="48"/>
        <v>0</v>
      </c>
      <c r="AL97" s="253">
        <f t="shared" si="48"/>
        <v>0</v>
      </c>
      <c r="AM97" s="253">
        <f t="shared" si="48"/>
        <v>0</v>
      </c>
      <c r="AN97" s="253">
        <f t="shared" si="48"/>
        <v>0</v>
      </c>
      <c r="AO97" s="253">
        <f t="shared" si="48"/>
        <v>0</v>
      </c>
      <c r="AP97" s="253">
        <f t="shared" si="48"/>
        <v>0</v>
      </c>
      <c r="AQ97" s="253">
        <f t="shared" si="52"/>
        <v>0</v>
      </c>
      <c r="AR97" s="253">
        <f t="shared" si="52"/>
        <v>0</v>
      </c>
      <c r="AS97" s="253">
        <f t="shared" si="52"/>
        <v>0</v>
      </c>
      <c r="AT97" s="253">
        <f t="shared" si="52"/>
        <v>0</v>
      </c>
      <c r="AU97" s="253">
        <f t="shared" si="52"/>
        <v>0</v>
      </c>
      <c r="AV97" s="253">
        <f t="shared" si="52"/>
        <v>0</v>
      </c>
      <c r="AW97" s="253">
        <f t="shared" si="52"/>
        <v>0</v>
      </c>
      <c r="AX97" s="253">
        <f t="shared" si="52"/>
        <v>0</v>
      </c>
      <c r="AY97" s="253">
        <f t="shared" si="52"/>
        <v>0</v>
      </c>
      <c r="AZ97" s="253">
        <f t="shared" si="52"/>
        <v>0</v>
      </c>
      <c r="BA97" s="253">
        <f t="shared" si="52"/>
        <v>0</v>
      </c>
      <c r="BB97" s="253">
        <f t="shared" si="52"/>
        <v>0</v>
      </c>
      <c r="BC97" s="253">
        <f t="shared" si="52"/>
        <v>0</v>
      </c>
      <c r="BD97" s="253">
        <f t="shared" si="52"/>
        <v>0</v>
      </c>
      <c r="BE97" s="253">
        <f t="shared" si="52"/>
        <v>0</v>
      </c>
      <c r="BF97" s="253">
        <f t="shared" si="52"/>
        <v>0</v>
      </c>
      <c r="BG97" s="253">
        <f t="shared" si="51"/>
        <v>0</v>
      </c>
      <c r="BH97" s="253">
        <f t="shared" si="51"/>
        <v>0</v>
      </c>
      <c r="BI97" s="253">
        <f t="shared" si="51"/>
        <v>0</v>
      </c>
      <c r="BJ97" s="253">
        <f t="shared" si="51"/>
        <v>0</v>
      </c>
      <c r="BK97" s="253">
        <f t="shared" si="51"/>
        <v>0</v>
      </c>
      <c r="BL97" s="253">
        <f t="shared" si="51"/>
        <v>0</v>
      </c>
      <c r="BM97" s="253">
        <f t="shared" si="51"/>
        <v>0</v>
      </c>
      <c r="BN97" s="253">
        <f t="shared" si="51"/>
        <v>0</v>
      </c>
      <c r="BO97" s="253">
        <f t="shared" si="51"/>
        <v>0</v>
      </c>
      <c r="BP97" s="253">
        <f t="shared" si="51"/>
        <v>0</v>
      </c>
      <c r="BQ97" s="253">
        <f t="shared" si="51"/>
        <v>0</v>
      </c>
      <c r="BR97" s="253">
        <f t="shared" si="51"/>
        <v>0</v>
      </c>
      <c r="BS97" s="253">
        <f t="shared" si="51"/>
        <v>0</v>
      </c>
      <c r="BT97" s="253">
        <f t="shared" si="51"/>
        <v>0</v>
      </c>
      <c r="BU97" s="253">
        <f t="shared" si="51"/>
        <v>0</v>
      </c>
      <c r="BV97" s="253">
        <f t="shared" si="51"/>
        <v>0</v>
      </c>
      <c r="BW97" s="253">
        <f t="shared" si="53"/>
        <v>0</v>
      </c>
      <c r="BX97" s="253">
        <f t="shared" si="53"/>
        <v>0</v>
      </c>
      <c r="BY97" s="253">
        <f t="shared" si="53"/>
        <v>0</v>
      </c>
      <c r="BZ97" s="253">
        <f t="shared" si="53"/>
        <v>0</v>
      </c>
      <c r="CA97" s="253">
        <f t="shared" si="53"/>
        <v>0</v>
      </c>
      <c r="CB97" s="253">
        <f t="shared" si="53"/>
        <v>0</v>
      </c>
      <c r="CC97" s="253">
        <f t="shared" si="53"/>
        <v>0</v>
      </c>
      <c r="CD97" s="253">
        <f t="shared" si="53"/>
        <v>0</v>
      </c>
      <c r="CE97" s="253">
        <f t="shared" si="53"/>
        <v>0</v>
      </c>
      <c r="CF97" s="253">
        <f t="shared" si="53"/>
        <v>0</v>
      </c>
      <c r="CG97" s="253">
        <f t="shared" si="53"/>
        <v>0</v>
      </c>
      <c r="CH97" s="253">
        <f t="shared" si="53"/>
        <v>0</v>
      </c>
      <c r="CI97" s="253">
        <f t="shared" si="53"/>
        <v>0</v>
      </c>
      <c r="CJ97" s="253">
        <f t="shared" si="53"/>
        <v>0</v>
      </c>
      <c r="CK97" s="253">
        <f t="shared" si="53"/>
        <v>0</v>
      </c>
      <c r="CL97" s="253">
        <f t="shared" si="50"/>
        <v>0</v>
      </c>
      <c r="CM97" s="253">
        <f t="shared" si="50"/>
        <v>0</v>
      </c>
      <c r="CN97" s="253">
        <f t="shared" si="50"/>
        <v>0</v>
      </c>
      <c r="CO97" s="253">
        <f t="shared" si="50"/>
        <v>0</v>
      </c>
      <c r="CP97" s="253">
        <f t="shared" si="50"/>
        <v>0</v>
      </c>
      <c r="CQ97" s="253">
        <f t="shared" si="50"/>
        <v>0</v>
      </c>
      <c r="CR97" s="253">
        <f t="shared" si="50"/>
        <v>0</v>
      </c>
      <c r="CS97" s="253">
        <f t="shared" si="50"/>
        <v>0</v>
      </c>
      <c r="CT97" s="253">
        <f t="shared" si="55"/>
        <v>0</v>
      </c>
      <c r="CU97" s="253">
        <f t="shared" si="55"/>
        <v>0</v>
      </c>
      <c r="CV97" s="253">
        <f t="shared" si="55"/>
        <v>0</v>
      </c>
      <c r="CW97" s="253">
        <f t="shared" si="55"/>
        <v>0</v>
      </c>
      <c r="CX97" s="253">
        <f t="shared" si="55"/>
        <v>0</v>
      </c>
      <c r="CY97" s="253">
        <f t="shared" si="55"/>
        <v>0</v>
      </c>
      <c r="CZ97" s="253">
        <f t="shared" si="55"/>
        <v>0</v>
      </c>
      <c r="DA97" s="253">
        <f t="shared" si="55"/>
        <v>0</v>
      </c>
      <c r="DB97" s="253">
        <f t="shared" si="55"/>
        <v>0</v>
      </c>
      <c r="DC97" s="253">
        <f t="shared" si="55"/>
        <v>0</v>
      </c>
      <c r="DD97" s="253">
        <f t="shared" si="55"/>
        <v>0</v>
      </c>
      <c r="DE97" s="253">
        <f t="shared" si="55"/>
        <v>0</v>
      </c>
      <c r="DF97" s="253">
        <f t="shared" si="55"/>
        <v>0</v>
      </c>
      <c r="DG97" s="253">
        <f t="shared" si="55"/>
        <v>0</v>
      </c>
      <c r="DH97" s="253">
        <f t="shared" si="55"/>
        <v>0</v>
      </c>
      <c r="DI97" s="253">
        <f t="shared" si="55"/>
        <v>0</v>
      </c>
      <c r="DJ97" s="253">
        <f t="shared" si="55"/>
        <v>0</v>
      </c>
      <c r="DK97" s="253">
        <f t="shared" si="55"/>
        <v>0</v>
      </c>
      <c r="DL97" s="253">
        <f t="shared" si="55"/>
        <v>0</v>
      </c>
      <c r="DM97" s="253">
        <f t="shared" si="55"/>
        <v>0</v>
      </c>
      <c r="DN97" s="253">
        <f t="shared" si="54"/>
        <v>0</v>
      </c>
      <c r="DO97" s="253">
        <f t="shared" si="54"/>
        <v>0</v>
      </c>
      <c r="DP97" s="253">
        <f t="shared" si="54"/>
        <v>0</v>
      </c>
      <c r="DQ97" s="253">
        <f t="shared" si="54"/>
        <v>0</v>
      </c>
      <c r="DR97" s="253">
        <f t="shared" si="54"/>
        <v>0</v>
      </c>
      <c r="DS97" s="253">
        <f t="shared" si="54"/>
        <v>0</v>
      </c>
      <c r="DT97" s="253">
        <f t="shared" si="54"/>
        <v>0</v>
      </c>
      <c r="DU97" s="253">
        <f t="shared" si="54"/>
        <v>0</v>
      </c>
      <c r="DV97" s="253">
        <f t="shared" si="54"/>
        <v>0</v>
      </c>
      <c r="DW97" s="253">
        <f t="shared" si="54"/>
        <v>0</v>
      </c>
    </row>
    <row r="98" spans="3:127" ht="15.6" thickTop="1" thickBot="1">
      <c r="C98" s="316" t="str">
        <f t="shared" si="34"/>
        <v>Costo Variabile 29</v>
      </c>
      <c r="F98" s="335">
        <f t="shared" si="35"/>
        <v>60</v>
      </c>
      <c r="H98" s="253">
        <f t="shared" si="36"/>
        <v>0</v>
      </c>
      <c r="I98" s="253">
        <f t="shared" si="37"/>
        <v>0</v>
      </c>
      <c r="J98" s="253">
        <f t="shared" si="38"/>
        <v>0</v>
      </c>
      <c r="K98" s="253">
        <f t="shared" si="56"/>
        <v>0</v>
      </c>
      <c r="L98" s="253">
        <f t="shared" si="56"/>
        <v>0</v>
      </c>
      <c r="M98" s="253">
        <f t="shared" si="56"/>
        <v>0</v>
      </c>
      <c r="N98" s="253">
        <f t="shared" si="56"/>
        <v>0</v>
      </c>
      <c r="O98" s="253">
        <f t="shared" si="56"/>
        <v>0</v>
      </c>
      <c r="P98" s="253">
        <f t="shared" si="56"/>
        <v>0</v>
      </c>
      <c r="Q98" s="253">
        <f t="shared" si="56"/>
        <v>0</v>
      </c>
      <c r="R98" s="253">
        <f t="shared" si="56"/>
        <v>0</v>
      </c>
      <c r="S98" s="253">
        <f t="shared" si="56"/>
        <v>0</v>
      </c>
      <c r="T98" s="253">
        <f t="shared" si="56"/>
        <v>0</v>
      </c>
      <c r="U98" s="253">
        <f t="shared" si="56"/>
        <v>0</v>
      </c>
      <c r="V98" s="253">
        <f t="shared" si="56"/>
        <v>0</v>
      </c>
      <c r="W98" s="253">
        <f t="shared" si="56"/>
        <v>0</v>
      </c>
      <c r="X98" s="253">
        <f t="shared" si="56"/>
        <v>0</v>
      </c>
      <c r="Y98" s="253">
        <f t="shared" si="56"/>
        <v>0</v>
      </c>
      <c r="Z98" s="253">
        <f t="shared" si="56"/>
        <v>0</v>
      </c>
      <c r="AA98" s="253">
        <f t="shared" si="48"/>
        <v>0</v>
      </c>
      <c r="AB98" s="253">
        <f t="shared" si="48"/>
        <v>0</v>
      </c>
      <c r="AC98" s="253">
        <f t="shared" si="48"/>
        <v>0</v>
      </c>
      <c r="AD98" s="253">
        <f t="shared" si="48"/>
        <v>0</v>
      </c>
      <c r="AE98" s="253">
        <f t="shared" si="48"/>
        <v>0</v>
      </c>
      <c r="AF98" s="253">
        <f t="shared" si="48"/>
        <v>0</v>
      </c>
      <c r="AG98" s="253">
        <f t="shared" si="48"/>
        <v>0</v>
      </c>
      <c r="AH98" s="253">
        <f t="shared" si="48"/>
        <v>0</v>
      </c>
      <c r="AI98" s="253">
        <f t="shared" si="48"/>
        <v>0</v>
      </c>
      <c r="AJ98" s="253">
        <f t="shared" si="48"/>
        <v>0</v>
      </c>
      <c r="AK98" s="253">
        <f t="shared" si="48"/>
        <v>0</v>
      </c>
      <c r="AL98" s="253">
        <f t="shared" si="48"/>
        <v>0</v>
      </c>
      <c r="AM98" s="253">
        <f t="shared" si="48"/>
        <v>0</v>
      </c>
      <c r="AN98" s="253">
        <f t="shared" si="48"/>
        <v>0</v>
      </c>
      <c r="AO98" s="253">
        <f t="shared" si="48"/>
        <v>0</v>
      </c>
      <c r="AP98" s="253">
        <f t="shared" si="48"/>
        <v>0</v>
      </c>
      <c r="AQ98" s="253">
        <f t="shared" si="52"/>
        <v>0</v>
      </c>
      <c r="AR98" s="253">
        <f t="shared" si="52"/>
        <v>0</v>
      </c>
      <c r="AS98" s="253">
        <f t="shared" si="52"/>
        <v>0</v>
      </c>
      <c r="AT98" s="253">
        <f t="shared" si="52"/>
        <v>0</v>
      </c>
      <c r="AU98" s="253">
        <f t="shared" si="52"/>
        <v>0</v>
      </c>
      <c r="AV98" s="253">
        <f t="shared" si="52"/>
        <v>0</v>
      </c>
      <c r="AW98" s="253">
        <f t="shared" si="52"/>
        <v>0</v>
      </c>
      <c r="AX98" s="253">
        <f t="shared" si="52"/>
        <v>0</v>
      </c>
      <c r="AY98" s="253">
        <f t="shared" si="52"/>
        <v>0</v>
      </c>
      <c r="AZ98" s="253">
        <f t="shared" si="52"/>
        <v>0</v>
      </c>
      <c r="BA98" s="253">
        <f t="shared" si="52"/>
        <v>0</v>
      </c>
      <c r="BB98" s="253">
        <f t="shared" si="52"/>
        <v>0</v>
      </c>
      <c r="BC98" s="253">
        <f t="shared" si="52"/>
        <v>0</v>
      </c>
      <c r="BD98" s="253">
        <f t="shared" si="52"/>
        <v>0</v>
      </c>
      <c r="BE98" s="253">
        <f t="shared" si="52"/>
        <v>0</v>
      </c>
      <c r="BF98" s="253">
        <f t="shared" si="52"/>
        <v>0</v>
      </c>
      <c r="BG98" s="253">
        <f t="shared" si="51"/>
        <v>0</v>
      </c>
      <c r="BH98" s="253">
        <f t="shared" si="51"/>
        <v>0</v>
      </c>
      <c r="BI98" s="253">
        <f t="shared" si="51"/>
        <v>0</v>
      </c>
      <c r="BJ98" s="253">
        <f t="shared" si="51"/>
        <v>0</v>
      </c>
      <c r="BK98" s="253">
        <f t="shared" si="51"/>
        <v>0</v>
      </c>
      <c r="BL98" s="253">
        <f t="shared" si="51"/>
        <v>0</v>
      </c>
      <c r="BM98" s="253">
        <f t="shared" si="51"/>
        <v>0</v>
      </c>
      <c r="BN98" s="253">
        <f t="shared" si="51"/>
        <v>0</v>
      </c>
      <c r="BO98" s="253">
        <f t="shared" si="51"/>
        <v>0</v>
      </c>
      <c r="BP98" s="253">
        <f t="shared" si="51"/>
        <v>0</v>
      </c>
      <c r="BQ98" s="253">
        <f t="shared" si="51"/>
        <v>0</v>
      </c>
      <c r="BR98" s="253">
        <f t="shared" si="51"/>
        <v>0</v>
      </c>
      <c r="BS98" s="253">
        <f t="shared" si="51"/>
        <v>0</v>
      </c>
      <c r="BT98" s="253">
        <f t="shared" si="51"/>
        <v>0</v>
      </c>
      <c r="BU98" s="253">
        <f t="shared" si="51"/>
        <v>0</v>
      </c>
      <c r="BV98" s="253">
        <f t="shared" si="51"/>
        <v>0</v>
      </c>
      <c r="BW98" s="253">
        <f t="shared" si="53"/>
        <v>0</v>
      </c>
      <c r="BX98" s="253">
        <f t="shared" si="53"/>
        <v>0</v>
      </c>
      <c r="BY98" s="253">
        <f t="shared" si="53"/>
        <v>0</v>
      </c>
      <c r="BZ98" s="253">
        <f t="shared" si="53"/>
        <v>0</v>
      </c>
      <c r="CA98" s="253">
        <f t="shared" si="53"/>
        <v>0</v>
      </c>
      <c r="CB98" s="253">
        <f t="shared" si="53"/>
        <v>0</v>
      </c>
      <c r="CC98" s="253">
        <f t="shared" si="53"/>
        <v>0</v>
      </c>
      <c r="CD98" s="253">
        <f t="shared" si="53"/>
        <v>0</v>
      </c>
      <c r="CE98" s="253">
        <f t="shared" si="53"/>
        <v>0</v>
      </c>
      <c r="CF98" s="253">
        <f t="shared" si="53"/>
        <v>0</v>
      </c>
      <c r="CG98" s="253">
        <f t="shared" si="53"/>
        <v>0</v>
      </c>
      <c r="CH98" s="253">
        <f t="shared" si="53"/>
        <v>0</v>
      </c>
      <c r="CI98" s="253">
        <f t="shared" si="53"/>
        <v>0</v>
      </c>
      <c r="CJ98" s="253">
        <f t="shared" si="53"/>
        <v>0</v>
      </c>
      <c r="CK98" s="253">
        <f t="shared" si="53"/>
        <v>0</v>
      </c>
      <c r="CL98" s="253">
        <f t="shared" si="50"/>
        <v>0</v>
      </c>
      <c r="CM98" s="253">
        <f t="shared" si="50"/>
        <v>0</v>
      </c>
      <c r="CN98" s="253">
        <f t="shared" si="50"/>
        <v>0</v>
      </c>
      <c r="CO98" s="253">
        <f t="shared" si="50"/>
        <v>0</v>
      </c>
      <c r="CP98" s="253">
        <f t="shared" si="50"/>
        <v>0</v>
      </c>
      <c r="CQ98" s="253">
        <f t="shared" si="50"/>
        <v>0</v>
      </c>
      <c r="CR98" s="253">
        <f t="shared" si="50"/>
        <v>0</v>
      </c>
      <c r="CS98" s="253">
        <f t="shared" si="50"/>
        <v>0</v>
      </c>
      <c r="CT98" s="253">
        <f t="shared" si="55"/>
        <v>0</v>
      </c>
      <c r="CU98" s="253">
        <f t="shared" si="55"/>
        <v>0</v>
      </c>
      <c r="CV98" s="253">
        <f t="shared" si="55"/>
        <v>0</v>
      </c>
      <c r="CW98" s="253">
        <f t="shared" si="55"/>
        <v>0</v>
      </c>
      <c r="CX98" s="253">
        <f t="shared" si="55"/>
        <v>0</v>
      </c>
      <c r="CY98" s="253">
        <f t="shared" si="55"/>
        <v>0</v>
      </c>
      <c r="CZ98" s="253">
        <f t="shared" si="55"/>
        <v>0</v>
      </c>
      <c r="DA98" s="253">
        <f t="shared" si="55"/>
        <v>0</v>
      </c>
      <c r="DB98" s="253">
        <f t="shared" si="55"/>
        <v>0</v>
      </c>
      <c r="DC98" s="253">
        <f t="shared" si="55"/>
        <v>0</v>
      </c>
      <c r="DD98" s="253">
        <f t="shared" si="55"/>
        <v>0</v>
      </c>
      <c r="DE98" s="253">
        <f t="shared" si="55"/>
        <v>0</v>
      </c>
      <c r="DF98" s="253">
        <f t="shared" si="55"/>
        <v>0</v>
      </c>
      <c r="DG98" s="253">
        <f t="shared" si="55"/>
        <v>0</v>
      </c>
      <c r="DH98" s="253">
        <f t="shared" si="55"/>
        <v>0</v>
      </c>
      <c r="DI98" s="253">
        <f t="shared" si="55"/>
        <v>0</v>
      </c>
      <c r="DJ98" s="253">
        <f t="shared" si="55"/>
        <v>0</v>
      </c>
      <c r="DK98" s="253">
        <f t="shared" si="55"/>
        <v>0</v>
      </c>
      <c r="DL98" s="253">
        <f t="shared" si="55"/>
        <v>0</v>
      </c>
      <c r="DM98" s="253">
        <f t="shared" si="55"/>
        <v>0</v>
      </c>
      <c r="DN98" s="253">
        <f t="shared" si="54"/>
        <v>0</v>
      </c>
      <c r="DO98" s="253">
        <f t="shared" si="54"/>
        <v>0</v>
      </c>
      <c r="DP98" s="253">
        <f t="shared" si="54"/>
        <v>0</v>
      </c>
      <c r="DQ98" s="253">
        <f t="shared" si="54"/>
        <v>0</v>
      </c>
      <c r="DR98" s="253">
        <f t="shared" si="54"/>
        <v>0</v>
      </c>
      <c r="DS98" s="253">
        <f t="shared" si="54"/>
        <v>0</v>
      </c>
      <c r="DT98" s="253">
        <f t="shared" si="54"/>
        <v>0</v>
      </c>
      <c r="DU98" s="253">
        <f t="shared" si="54"/>
        <v>0</v>
      </c>
      <c r="DV98" s="253">
        <f t="shared" si="54"/>
        <v>0</v>
      </c>
      <c r="DW98" s="253">
        <f t="shared" si="54"/>
        <v>0</v>
      </c>
    </row>
    <row r="99" spans="3:127" ht="15.6" thickTop="1" thickBot="1">
      <c r="C99" s="316" t="str">
        <f t="shared" si="34"/>
        <v>Costo Variabile 30</v>
      </c>
      <c r="F99" s="335">
        <f t="shared" si="35"/>
        <v>60</v>
      </c>
      <c r="H99" s="253">
        <f t="shared" si="36"/>
        <v>0</v>
      </c>
      <c r="I99" s="253">
        <f t="shared" si="37"/>
        <v>0</v>
      </c>
      <c r="J99" s="253">
        <f t="shared" si="38"/>
        <v>0</v>
      </c>
      <c r="K99" s="253">
        <f t="shared" si="56"/>
        <v>0</v>
      </c>
      <c r="L99" s="253">
        <f t="shared" si="56"/>
        <v>0</v>
      </c>
      <c r="M99" s="253">
        <f t="shared" si="56"/>
        <v>0</v>
      </c>
      <c r="N99" s="253">
        <f t="shared" si="56"/>
        <v>0</v>
      </c>
      <c r="O99" s="253">
        <f t="shared" si="56"/>
        <v>0</v>
      </c>
      <c r="P99" s="253">
        <f t="shared" si="56"/>
        <v>0</v>
      </c>
      <c r="Q99" s="253">
        <f t="shared" si="56"/>
        <v>0</v>
      </c>
      <c r="R99" s="253">
        <f t="shared" si="56"/>
        <v>0</v>
      </c>
      <c r="S99" s="253">
        <f t="shared" si="56"/>
        <v>0</v>
      </c>
      <c r="T99" s="253">
        <f t="shared" si="56"/>
        <v>0</v>
      </c>
      <c r="U99" s="253">
        <f t="shared" si="56"/>
        <v>0</v>
      </c>
      <c r="V99" s="253">
        <f t="shared" si="56"/>
        <v>0</v>
      </c>
      <c r="W99" s="253">
        <f t="shared" si="56"/>
        <v>0</v>
      </c>
      <c r="X99" s="253">
        <f t="shared" si="56"/>
        <v>0</v>
      </c>
      <c r="Y99" s="253">
        <f t="shared" si="56"/>
        <v>0</v>
      </c>
      <c r="Z99" s="253">
        <f t="shared" si="56"/>
        <v>0</v>
      </c>
      <c r="AA99" s="253">
        <f t="shared" ref="AA99:AP99" si="57">+IF($F99=0,AA35+AA67,IF($F99=30,Z35+Z67,IF($F99=60,Y35+Y67,X35+X67)))</f>
        <v>0</v>
      </c>
      <c r="AB99" s="253">
        <f t="shared" si="57"/>
        <v>0</v>
      </c>
      <c r="AC99" s="253">
        <f t="shared" si="57"/>
        <v>0</v>
      </c>
      <c r="AD99" s="253">
        <f t="shared" si="57"/>
        <v>0</v>
      </c>
      <c r="AE99" s="253">
        <f t="shared" si="57"/>
        <v>0</v>
      </c>
      <c r="AF99" s="253">
        <f t="shared" si="57"/>
        <v>0</v>
      </c>
      <c r="AG99" s="253">
        <f t="shared" si="57"/>
        <v>0</v>
      </c>
      <c r="AH99" s="253">
        <f t="shared" si="57"/>
        <v>0</v>
      </c>
      <c r="AI99" s="253">
        <f t="shared" si="57"/>
        <v>0</v>
      </c>
      <c r="AJ99" s="253">
        <f t="shared" si="57"/>
        <v>0</v>
      </c>
      <c r="AK99" s="253">
        <f t="shared" si="57"/>
        <v>0</v>
      </c>
      <c r="AL99" s="253">
        <f t="shared" si="57"/>
        <v>0</v>
      </c>
      <c r="AM99" s="253">
        <f t="shared" si="57"/>
        <v>0</v>
      </c>
      <c r="AN99" s="253">
        <f t="shared" si="57"/>
        <v>0</v>
      </c>
      <c r="AO99" s="253">
        <f t="shared" si="57"/>
        <v>0</v>
      </c>
      <c r="AP99" s="253">
        <f t="shared" si="57"/>
        <v>0</v>
      </c>
      <c r="AQ99" s="253">
        <f t="shared" si="52"/>
        <v>0</v>
      </c>
      <c r="AR99" s="253">
        <f t="shared" si="52"/>
        <v>0</v>
      </c>
      <c r="AS99" s="253">
        <f t="shared" si="52"/>
        <v>0</v>
      </c>
      <c r="AT99" s="253">
        <f t="shared" si="52"/>
        <v>0</v>
      </c>
      <c r="AU99" s="253">
        <f t="shared" si="52"/>
        <v>0</v>
      </c>
      <c r="AV99" s="253">
        <f t="shared" si="52"/>
        <v>0</v>
      </c>
      <c r="AW99" s="253">
        <f t="shared" si="52"/>
        <v>0</v>
      </c>
      <c r="AX99" s="253">
        <f t="shared" si="52"/>
        <v>0</v>
      </c>
      <c r="AY99" s="253">
        <f t="shared" si="52"/>
        <v>0</v>
      </c>
      <c r="AZ99" s="253">
        <f t="shared" si="52"/>
        <v>0</v>
      </c>
      <c r="BA99" s="253">
        <f t="shared" si="52"/>
        <v>0</v>
      </c>
      <c r="BB99" s="253">
        <f t="shared" si="52"/>
        <v>0</v>
      </c>
      <c r="BC99" s="253">
        <f t="shared" si="52"/>
        <v>0</v>
      </c>
      <c r="BD99" s="253">
        <f t="shared" si="52"/>
        <v>0</v>
      </c>
      <c r="BE99" s="253">
        <f t="shared" si="52"/>
        <v>0</v>
      </c>
      <c r="BF99" s="253">
        <f t="shared" si="52"/>
        <v>0</v>
      </c>
      <c r="BG99" s="253">
        <f t="shared" si="51"/>
        <v>0</v>
      </c>
      <c r="BH99" s="253">
        <f t="shared" si="51"/>
        <v>0</v>
      </c>
      <c r="BI99" s="253">
        <f t="shared" si="51"/>
        <v>0</v>
      </c>
      <c r="BJ99" s="253">
        <f t="shared" si="51"/>
        <v>0</v>
      </c>
      <c r="BK99" s="253">
        <f t="shared" si="51"/>
        <v>0</v>
      </c>
      <c r="BL99" s="253">
        <f t="shared" si="51"/>
        <v>0</v>
      </c>
      <c r="BM99" s="253">
        <f t="shared" si="51"/>
        <v>0</v>
      </c>
      <c r="BN99" s="253">
        <f t="shared" si="51"/>
        <v>0</v>
      </c>
      <c r="BO99" s="253">
        <f t="shared" si="51"/>
        <v>0</v>
      </c>
      <c r="BP99" s="253">
        <f t="shared" si="51"/>
        <v>0</v>
      </c>
      <c r="BQ99" s="253">
        <f t="shared" si="51"/>
        <v>0</v>
      </c>
      <c r="BR99" s="253">
        <f t="shared" si="51"/>
        <v>0</v>
      </c>
      <c r="BS99" s="253">
        <f t="shared" si="51"/>
        <v>0</v>
      </c>
      <c r="BT99" s="253">
        <f t="shared" si="51"/>
        <v>0</v>
      </c>
      <c r="BU99" s="253">
        <f t="shared" si="51"/>
        <v>0</v>
      </c>
      <c r="BV99" s="253">
        <f t="shared" si="51"/>
        <v>0</v>
      </c>
      <c r="BW99" s="253">
        <f t="shared" si="53"/>
        <v>0</v>
      </c>
      <c r="BX99" s="253">
        <f t="shared" si="53"/>
        <v>0</v>
      </c>
      <c r="BY99" s="253">
        <f t="shared" si="53"/>
        <v>0</v>
      </c>
      <c r="BZ99" s="253">
        <f t="shared" si="53"/>
        <v>0</v>
      </c>
      <c r="CA99" s="253">
        <f t="shared" si="53"/>
        <v>0</v>
      </c>
      <c r="CB99" s="253">
        <f t="shared" si="53"/>
        <v>0</v>
      </c>
      <c r="CC99" s="253">
        <f t="shared" si="53"/>
        <v>0</v>
      </c>
      <c r="CD99" s="253">
        <f t="shared" si="53"/>
        <v>0</v>
      </c>
      <c r="CE99" s="253">
        <f t="shared" si="53"/>
        <v>0</v>
      </c>
      <c r="CF99" s="253">
        <f t="shared" si="53"/>
        <v>0</v>
      </c>
      <c r="CG99" s="253">
        <f t="shared" si="53"/>
        <v>0</v>
      </c>
      <c r="CH99" s="253">
        <f t="shared" si="53"/>
        <v>0</v>
      </c>
      <c r="CI99" s="253">
        <f t="shared" si="53"/>
        <v>0</v>
      </c>
      <c r="CJ99" s="253">
        <f t="shared" si="53"/>
        <v>0</v>
      </c>
      <c r="CK99" s="253">
        <f t="shared" si="53"/>
        <v>0</v>
      </c>
      <c r="CL99" s="253">
        <f t="shared" si="50"/>
        <v>0</v>
      </c>
      <c r="CM99" s="253">
        <f t="shared" si="50"/>
        <v>0</v>
      </c>
      <c r="CN99" s="253">
        <f t="shared" si="50"/>
        <v>0</v>
      </c>
      <c r="CO99" s="253">
        <f t="shared" si="50"/>
        <v>0</v>
      </c>
      <c r="CP99" s="253">
        <f t="shared" si="50"/>
        <v>0</v>
      </c>
      <c r="CQ99" s="253">
        <f t="shared" si="50"/>
        <v>0</v>
      </c>
      <c r="CR99" s="253">
        <f t="shared" si="50"/>
        <v>0</v>
      </c>
      <c r="CS99" s="253">
        <f t="shared" si="50"/>
        <v>0</v>
      </c>
      <c r="CT99" s="253">
        <f t="shared" si="55"/>
        <v>0</v>
      </c>
      <c r="CU99" s="253">
        <f t="shared" si="55"/>
        <v>0</v>
      </c>
      <c r="CV99" s="253">
        <f t="shared" si="55"/>
        <v>0</v>
      </c>
      <c r="CW99" s="253">
        <f t="shared" si="55"/>
        <v>0</v>
      </c>
      <c r="CX99" s="253">
        <f t="shared" si="55"/>
        <v>0</v>
      </c>
      <c r="CY99" s="253">
        <f t="shared" si="55"/>
        <v>0</v>
      </c>
      <c r="CZ99" s="253">
        <f t="shared" si="55"/>
        <v>0</v>
      </c>
      <c r="DA99" s="253">
        <f t="shared" si="55"/>
        <v>0</v>
      </c>
      <c r="DB99" s="253">
        <f t="shared" si="55"/>
        <v>0</v>
      </c>
      <c r="DC99" s="253">
        <f t="shared" si="55"/>
        <v>0</v>
      </c>
      <c r="DD99" s="253">
        <f t="shared" si="55"/>
        <v>0</v>
      </c>
      <c r="DE99" s="253">
        <f t="shared" si="55"/>
        <v>0</v>
      </c>
      <c r="DF99" s="253">
        <f t="shared" si="55"/>
        <v>0</v>
      </c>
      <c r="DG99" s="253">
        <f t="shared" si="55"/>
        <v>0</v>
      </c>
      <c r="DH99" s="253">
        <f t="shared" si="55"/>
        <v>0</v>
      </c>
      <c r="DI99" s="253">
        <f t="shared" si="55"/>
        <v>0</v>
      </c>
      <c r="DJ99" s="253">
        <f t="shared" si="55"/>
        <v>0</v>
      </c>
      <c r="DK99" s="253">
        <f t="shared" si="55"/>
        <v>0</v>
      </c>
      <c r="DL99" s="253">
        <f t="shared" si="55"/>
        <v>0</v>
      </c>
      <c r="DM99" s="253">
        <f t="shared" si="55"/>
        <v>0</v>
      </c>
      <c r="DN99" s="253">
        <f t="shared" si="54"/>
        <v>0</v>
      </c>
      <c r="DO99" s="253">
        <f t="shared" si="54"/>
        <v>0</v>
      </c>
      <c r="DP99" s="253">
        <f t="shared" si="54"/>
        <v>0</v>
      </c>
      <c r="DQ99" s="253">
        <f t="shared" si="54"/>
        <v>0</v>
      </c>
      <c r="DR99" s="253">
        <f t="shared" si="54"/>
        <v>0</v>
      </c>
      <c r="DS99" s="253">
        <f t="shared" si="54"/>
        <v>0</v>
      </c>
      <c r="DT99" s="253">
        <f t="shared" si="54"/>
        <v>0</v>
      </c>
      <c r="DU99" s="253">
        <f t="shared" si="54"/>
        <v>0</v>
      </c>
      <c r="DV99" s="253">
        <f t="shared" si="54"/>
        <v>0</v>
      </c>
      <c r="DW99" s="253">
        <f t="shared" si="54"/>
        <v>0</v>
      </c>
    </row>
    <row r="100" spans="3:127" ht="15" thickTop="1">
      <c r="G100" s="14" t="s">
        <v>613</v>
      </c>
      <c r="H100" s="333">
        <f>SUM(H70:H99)</f>
        <v>19520</v>
      </c>
      <c r="I100" s="333">
        <f t="shared" ref="I100:BT100" si="58">SUM(I70:I99)</f>
        <v>48800</v>
      </c>
      <c r="J100" s="333">
        <f t="shared" si="58"/>
        <v>87840</v>
      </c>
      <c r="K100" s="333">
        <f t="shared" si="58"/>
        <v>107360</v>
      </c>
      <c r="L100" s="333">
        <f t="shared" si="58"/>
        <v>107360</v>
      </c>
      <c r="M100" s="333">
        <f t="shared" si="58"/>
        <v>107360</v>
      </c>
      <c r="N100" s="333">
        <f t="shared" si="58"/>
        <v>107360</v>
      </c>
      <c r="O100" s="333">
        <f t="shared" si="58"/>
        <v>107360</v>
      </c>
      <c r="P100" s="333">
        <f t="shared" si="58"/>
        <v>107360</v>
      </c>
      <c r="Q100" s="333">
        <f t="shared" si="58"/>
        <v>107360</v>
      </c>
      <c r="R100" s="333">
        <f t="shared" si="58"/>
        <v>107360</v>
      </c>
      <c r="S100" s="333">
        <f t="shared" si="58"/>
        <v>107360</v>
      </c>
      <c r="T100" s="333">
        <f t="shared" si="58"/>
        <v>107360</v>
      </c>
      <c r="U100" s="333">
        <f t="shared" si="58"/>
        <v>107360</v>
      </c>
      <c r="V100" s="333">
        <f t="shared" si="58"/>
        <v>107360</v>
      </c>
      <c r="W100" s="333">
        <f t="shared" si="58"/>
        <v>107360</v>
      </c>
      <c r="X100" s="333">
        <f t="shared" si="58"/>
        <v>107360</v>
      </c>
      <c r="Y100" s="333">
        <f t="shared" si="58"/>
        <v>107360</v>
      </c>
      <c r="Z100" s="333">
        <f t="shared" si="58"/>
        <v>107360</v>
      </c>
      <c r="AA100" s="333">
        <f t="shared" si="58"/>
        <v>107360</v>
      </c>
      <c r="AB100" s="333">
        <f t="shared" si="58"/>
        <v>107360</v>
      </c>
      <c r="AC100" s="333">
        <f t="shared" si="58"/>
        <v>107360</v>
      </c>
      <c r="AD100" s="333">
        <f t="shared" si="58"/>
        <v>107360</v>
      </c>
      <c r="AE100" s="333">
        <f t="shared" si="58"/>
        <v>107360</v>
      </c>
      <c r="AF100" s="333">
        <f t="shared" si="58"/>
        <v>94550</v>
      </c>
      <c r="AG100" s="333">
        <f t="shared" si="58"/>
        <v>75335</v>
      </c>
      <c r="AH100" s="333">
        <f t="shared" si="58"/>
        <v>49715</v>
      </c>
      <c r="AI100" s="333">
        <f t="shared" si="58"/>
        <v>36905</v>
      </c>
      <c r="AJ100" s="333">
        <f t="shared" si="58"/>
        <v>36905</v>
      </c>
      <c r="AK100" s="333">
        <f t="shared" si="58"/>
        <v>36905</v>
      </c>
      <c r="AL100" s="333">
        <f t="shared" si="58"/>
        <v>36905</v>
      </c>
      <c r="AM100" s="333">
        <f t="shared" si="58"/>
        <v>36905</v>
      </c>
      <c r="AN100" s="333">
        <f t="shared" si="58"/>
        <v>36905</v>
      </c>
      <c r="AO100" s="333">
        <f t="shared" si="58"/>
        <v>36905</v>
      </c>
      <c r="AP100" s="333">
        <f t="shared" si="58"/>
        <v>36905</v>
      </c>
      <c r="AQ100" s="333">
        <f t="shared" si="58"/>
        <v>36905</v>
      </c>
      <c r="AR100" s="333">
        <f t="shared" si="58"/>
        <v>49715</v>
      </c>
      <c r="AS100" s="333">
        <f t="shared" si="58"/>
        <v>68930</v>
      </c>
      <c r="AT100" s="333">
        <f t="shared" si="58"/>
        <v>94550</v>
      </c>
      <c r="AU100" s="333">
        <f t="shared" si="58"/>
        <v>107360</v>
      </c>
      <c r="AV100" s="333">
        <f t="shared" si="58"/>
        <v>107360</v>
      </c>
      <c r="AW100" s="333">
        <f t="shared" si="58"/>
        <v>107360</v>
      </c>
      <c r="AX100" s="333">
        <f t="shared" si="58"/>
        <v>107360</v>
      </c>
      <c r="AY100" s="333">
        <f t="shared" si="58"/>
        <v>107360</v>
      </c>
      <c r="AZ100" s="333">
        <f t="shared" si="58"/>
        <v>107360</v>
      </c>
      <c r="BA100" s="333">
        <f t="shared" si="58"/>
        <v>107360</v>
      </c>
      <c r="BB100" s="333">
        <f t="shared" si="58"/>
        <v>107360</v>
      </c>
      <c r="BC100" s="333">
        <f t="shared" si="58"/>
        <v>107360</v>
      </c>
      <c r="BD100" s="333">
        <f t="shared" si="58"/>
        <v>107360</v>
      </c>
      <c r="BE100" s="333">
        <f t="shared" si="58"/>
        <v>107360</v>
      </c>
      <c r="BF100" s="333">
        <f t="shared" si="58"/>
        <v>107360</v>
      </c>
      <c r="BG100" s="333">
        <f t="shared" si="58"/>
        <v>107360</v>
      </c>
      <c r="BH100" s="333">
        <f t="shared" si="58"/>
        <v>107360</v>
      </c>
      <c r="BI100" s="333">
        <f t="shared" si="58"/>
        <v>107360</v>
      </c>
      <c r="BJ100" s="333">
        <f t="shared" si="58"/>
        <v>107360</v>
      </c>
      <c r="BK100" s="333">
        <f t="shared" si="58"/>
        <v>107360</v>
      </c>
      <c r="BL100" s="333">
        <f t="shared" si="58"/>
        <v>107360</v>
      </c>
      <c r="BM100" s="333">
        <f t="shared" si="58"/>
        <v>107360</v>
      </c>
      <c r="BN100" s="333">
        <f t="shared" si="58"/>
        <v>107360</v>
      </c>
      <c r="BO100" s="333">
        <f t="shared" si="58"/>
        <v>107360</v>
      </c>
      <c r="BP100" s="333">
        <f t="shared" si="58"/>
        <v>107360</v>
      </c>
      <c r="BQ100" s="333">
        <f t="shared" si="58"/>
        <v>107360</v>
      </c>
      <c r="BR100" s="333">
        <f t="shared" si="58"/>
        <v>107360</v>
      </c>
      <c r="BS100" s="333">
        <f t="shared" si="58"/>
        <v>107360</v>
      </c>
      <c r="BT100" s="333">
        <f t="shared" si="58"/>
        <v>107360</v>
      </c>
      <c r="BU100" s="333">
        <f t="shared" ref="BU100:DW100" si="59">SUM(BU70:BU99)</f>
        <v>107360</v>
      </c>
      <c r="BV100" s="333">
        <f t="shared" si="59"/>
        <v>107360</v>
      </c>
      <c r="BW100" s="333">
        <f t="shared" si="59"/>
        <v>107360</v>
      </c>
      <c r="BX100" s="333">
        <f t="shared" si="59"/>
        <v>107360</v>
      </c>
      <c r="BY100" s="333">
        <f t="shared" si="59"/>
        <v>107360</v>
      </c>
      <c r="BZ100" s="333">
        <f t="shared" si="59"/>
        <v>107360</v>
      </c>
      <c r="CA100" s="333">
        <f t="shared" si="59"/>
        <v>107360</v>
      </c>
      <c r="CB100" s="333">
        <f t="shared" si="59"/>
        <v>107360</v>
      </c>
      <c r="CC100" s="333">
        <f t="shared" si="59"/>
        <v>107360</v>
      </c>
      <c r="CD100" s="333">
        <f t="shared" si="59"/>
        <v>107360</v>
      </c>
      <c r="CE100" s="333">
        <f t="shared" si="59"/>
        <v>107360</v>
      </c>
      <c r="CF100" s="333">
        <f t="shared" si="59"/>
        <v>107360</v>
      </c>
      <c r="CG100" s="333">
        <f t="shared" si="59"/>
        <v>107360</v>
      </c>
      <c r="CH100" s="333">
        <f t="shared" si="59"/>
        <v>107360</v>
      </c>
      <c r="CI100" s="333">
        <f t="shared" si="59"/>
        <v>107360</v>
      </c>
      <c r="CJ100" s="333">
        <f t="shared" si="59"/>
        <v>107360</v>
      </c>
      <c r="CK100" s="333">
        <f t="shared" si="59"/>
        <v>107360</v>
      </c>
      <c r="CL100" s="333">
        <f t="shared" si="59"/>
        <v>107360</v>
      </c>
      <c r="CM100" s="333">
        <f t="shared" si="59"/>
        <v>107360</v>
      </c>
      <c r="CN100" s="333">
        <f t="shared" si="59"/>
        <v>107360</v>
      </c>
      <c r="CO100" s="333">
        <f t="shared" si="59"/>
        <v>107360</v>
      </c>
      <c r="CP100" s="333">
        <f t="shared" si="59"/>
        <v>107360</v>
      </c>
      <c r="CQ100" s="333">
        <f t="shared" si="59"/>
        <v>107360</v>
      </c>
      <c r="CR100" s="333">
        <f t="shared" si="59"/>
        <v>107360</v>
      </c>
      <c r="CS100" s="333">
        <f t="shared" si="59"/>
        <v>107360</v>
      </c>
      <c r="CT100" s="333">
        <f t="shared" si="59"/>
        <v>107360</v>
      </c>
      <c r="CU100" s="333">
        <f t="shared" si="59"/>
        <v>107360</v>
      </c>
      <c r="CV100" s="333">
        <f t="shared" si="59"/>
        <v>107360</v>
      </c>
      <c r="CW100" s="333">
        <f t="shared" si="59"/>
        <v>107360</v>
      </c>
      <c r="CX100" s="333">
        <f t="shared" si="59"/>
        <v>107360</v>
      </c>
      <c r="CY100" s="333">
        <f t="shared" si="59"/>
        <v>107360</v>
      </c>
      <c r="CZ100" s="333">
        <f t="shared" si="59"/>
        <v>107360</v>
      </c>
      <c r="DA100" s="333">
        <f t="shared" si="59"/>
        <v>107360</v>
      </c>
      <c r="DB100" s="333">
        <f t="shared" si="59"/>
        <v>107360</v>
      </c>
      <c r="DC100" s="333">
        <f t="shared" si="59"/>
        <v>107360</v>
      </c>
      <c r="DD100" s="333">
        <f t="shared" si="59"/>
        <v>107360</v>
      </c>
      <c r="DE100" s="333">
        <f t="shared" si="59"/>
        <v>107360</v>
      </c>
      <c r="DF100" s="333">
        <f t="shared" si="59"/>
        <v>107360</v>
      </c>
      <c r="DG100" s="333">
        <f t="shared" si="59"/>
        <v>107360</v>
      </c>
      <c r="DH100" s="333">
        <f t="shared" si="59"/>
        <v>107360</v>
      </c>
      <c r="DI100" s="333">
        <f t="shared" si="59"/>
        <v>107360</v>
      </c>
      <c r="DJ100" s="333">
        <f t="shared" si="59"/>
        <v>107360</v>
      </c>
      <c r="DK100" s="333">
        <f t="shared" si="59"/>
        <v>107360</v>
      </c>
      <c r="DL100" s="333">
        <f t="shared" si="59"/>
        <v>107360</v>
      </c>
      <c r="DM100" s="333">
        <f t="shared" si="59"/>
        <v>107360</v>
      </c>
      <c r="DN100" s="333">
        <f t="shared" si="59"/>
        <v>107360</v>
      </c>
      <c r="DO100" s="333">
        <f t="shared" si="59"/>
        <v>107360</v>
      </c>
      <c r="DP100" s="333">
        <f t="shared" si="59"/>
        <v>107360</v>
      </c>
      <c r="DQ100" s="333">
        <f t="shared" si="59"/>
        <v>107360</v>
      </c>
      <c r="DR100" s="333">
        <f t="shared" si="59"/>
        <v>107360</v>
      </c>
      <c r="DS100" s="333">
        <f t="shared" si="59"/>
        <v>107360</v>
      </c>
      <c r="DT100" s="333">
        <f t="shared" si="59"/>
        <v>107360</v>
      </c>
      <c r="DU100" s="333">
        <f t="shared" si="59"/>
        <v>107360</v>
      </c>
      <c r="DV100" s="333">
        <f t="shared" si="59"/>
        <v>107360</v>
      </c>
      <c r="DW100" s="333">
        <f t="shared" si="59"/>
        <v>107360</v>
      </c>
    </row>
    <row r="101" spans="3:127" ht="18.600000000000001" thickBot="1">
      <c r="C101" s="21" t="s">
        <v>625</v>
      </c>
    </row>
    <row r="102" spans="3:127" ht="15.6" thickTop="1" thickBot="1">
      <c r="C102" s="316" t="str">
        <f>+C70</f>
        <v>Costo Variabile 1</v>
      </c>
      <c r="H102" s="253">
        <f>+H6+H38-H70</f>
        <v>0</v>
      </c>
      <c r="I102" s="253">
        <f t="shared" ref="I102:BT106" si="60">+I6+I38-I70</f>
        <v>0</v>
      </c>
      <c r="J102" s="253">
        <f t="shared" si="60"/>
        <v>0</v>
      </c>
      <c r="K102" s="253">
        <f t="shared" si="60"/>
        <v>0</v>
      </c>
      <c r="L102" s="253">
        <f t="shared" si="60"/>
        <v>0</v>
      </c>
      <c r="M102" s="253">
        <f t="shared" si="60"/>
        <v>0</v>
      </c>
      <c r="N102" s="253">
        <f t="shared" si="60"/>
        <v>0</v>
      </c>
      <c r="O102" s="253">
        <f t="shared" si="60"/>
        <v>0</v>
      </c>
      <c r="P102" s="253">
        <f t="shared" si="60"/>
        <v>0</v>
      </c>
      <c r="Q102" s="253">
        <f t="shared" si="60"/>
        <v>0</v>
      </c>
      <c r="R102" s="253">
        <f t="shared" si="60"/>
        <v>0</v>
      </c>
      <c r="S102" s="253">
        <f t="shared" si="60"/>
        <v>0</v>
      </c>
      <c r="T102" s="253">
        <f t="shared" si="60"/>
        <v>0</v>
      </c>
      <c r="U102" s="253">
        <f t="shared" si="60"/>
        <v>0</v>
      </c>
      <c r="V102" s="253">
        <f t="shared" si="60"/>
        <v>0</v>
      </c>
      <c r="W102" s="253">
        <f t="shared" si="60"/>
        <v>0</v>
      </c>
      <c r="X102" s="253">
        <f t="shared" si="60"/>
        <v>0</v>
      </c>
      <c r="Y102" s="253">
        <f t="shared" si="60"/>
        <v>0</v>
      </c>
      <c r="Z102" s="253">
        <f t="shared" si="60"/>
        <v>0</v>
      </c>
      <c r="AA102" s="253">
        <f t="shared" si="60"/>
        <v>0</v>
      </c>
      <c r="AB102" s="253">
        <f t="shared" si="60"/>
        <v>0</v>
      </c>
      <c r="AC102" s="253">
        <f t="shared" si="60"/>
        <v>0</v>
      </c>
      <c r="AD102" s="253">
        <f t="shared" si="60"/>
        <v>0</v>
      </c>
      <c r="AE102" s="253">
        <f t="shared" si="60"/>
        <v>0</v>
      </c>
      <c r="AF102" s="253">
        <f t="shared" si="60"/>
        <v>0</v>
      </c>
      <c r="AG102" s="253">
        <f t="shared" si="60"/>
        <v>0</v>
      </c>
      <c r="AH102" s="253">
        <f t="shared" si="60"/>
        <v>0</v>
      </c>
      <c r="AI102" s="253">
        <f t="shared" si="60"/>
        <v>0</v>
      </c>
      <c r="AJ102" s="253">
        <f t="shared" si="60"/>
        <v>0</v>
      </c>
      <c r="AK102" s="253">
        <f t="shared" si="60"/>
        <v>0</v>
      </c>
      <c r="AL102" s="253">
        <f t="shared" si="60"/>
        <v>0</v>
      </c>
      <c r="AM102" s="253">
        <f t="shared" si="60"/>
        <v>0</v>
      </c>
      <c r="AN102" s="253">
        <f t="shared" si="60"/>
        <v>0</v>
      </c>
      <c r="AO102" s="253">
        <f t="shared" si="60"/>
        <v>0</v>
      </c>
      <c r="AP102" s="253">
        <f t="shared" si="60"/>
        <v>0</v>
      </c>
      <c r="AQ102" s="253">
        <f t="shared" si="60"/>
        <v>0</v>
      </c>
      <c r="AR102" s="253">
        <f t="shared" si="60"/>
        <v>0</v>
      </c>
      <c r="AS102" s="253">
        <f t="shared" si="60"/>
        <v>0</v>
      </c>
      <c r="AT102" s="253">
        <f t="shared" si="60"/>
        <v>0</v>
      </c>
      <c r="AU102" s="253">
        <f t="shared" si="60"/>
        <v>0</v>
      </c>
      <c r="AV102" s="253">
        <f t="shared" si="60"/>
        <v>0</v>
      </c>
      <c r="AW102" s="253">
        <f t="shared" si="60"/>
        <v>0</v>
      </c>
      <c r="AX102" s="253">
        <f t="shared" si="60"/>
        <v>0</v>
      </c>
      <c r="AY102" s="253">
        <f t="shared" si="60"/>
        <v>0</v>
      </c>
      <c r="AZ102" s="253">
        <f t="shared" si="60"/>
        <v>0</v>
      </c>
      <c r="BA102" s="253">
        <f t="shared" si="60"/>
        <v>0</v>
      </c>
      <c r="BB102" s="253">
        <f t="shared" si="60"/>
        <v>0</v>
      </c>
      <c r="BC102" s="253">
        <f t="shared" si="60"/>
        <v>0</v>
      </c>
      <c r="BD102" s="253">
        <f t="shared" si="60"/>
        <v>0</v>
      </c>
      <c r="BE102" s="253">
        <f t="shared" si="60"/>
        <v>0</v>
      </c>
      <c r="BF102" s="253">
        <f t="shared" si="60"/>
        <v>0</v>
      </c>
      <c r="BG102" s="253">
        <f t="shared" si="60"/>
        <v>0</v>
      </c>
      <c r="BH102" s="253">
        <f t="shared" si="60"/>
        <v>0</v>
      </c>
      <c r="BI102" s="253">
        <f t="shared" si="60"/>
        <v>0</v>
      </c>
      <c r="BJ102" s="253">
        <f t="shared" si="60"/>
        <v>0</v>
      </c>
      <c r="BK102" s="253">
        <f t="shared" si="60"/>
        <v>0</v>
      </c>
      <c r="BL102" s="253">
        <f t="shared" si="60"/>
        <v>0</v>
      </c>
      <c r="BM102" s="253">
        <f t="shared" si="60"/>
        <v>0</v>
      </c>
      <c r="BN102" s="253">
        <f t="shared" si="60"/>
        <v>0</v>
      </c>
      <c r="BO102" s="253">
        <f t="shared" si="60"/>
        <v>0</v>
      </c>
      <c r="BP102" s="253">
        <f t="shared" si="60"/>
        <v>0</v>
      </c>
      <c r="BQ102" s="253">
        <f t="shared" si="60"/>
        <v>0</v>
      </c>
      <c r="BR102" s="253">
        <f t="shared" si="60"/>
        <v>0</v>
      </c>
      <c r="BS102" s="253">
        <f t="shared" si="60"/>
        <v>0</v>
      </c>
      <c r="BT102" s="253">
        <f t="shared" si="60"/>
        <v>0</v>
      </c>
      <c r="BU102" s="253">
        <f t="shared" ref="BU102:DW106" si="61">+BU6+BU38-BU70</f>
        <v>0</v>
      </c>
      <c r="BV102" s="253">
        <f t="shared" si="61"/>
        <v>0</v>
      </c>
      <c r="BW102" s="253">
        <f t="shared" si="61"/>
        <v>0</v>
      </c>
      <c r="BX102" s="253">
        <f t="shared" si="61"/>
        <v>0</v>
      </c>
      <c r="BY102" s="253">
        <f t="shared" si="61"/>
        <v>0</v>
      </c>
      <c r="BZ102" s="253">
        <f t="shared" si="61"/>
        <v>0</v>
      </c>
      <c r="CA102" s="253">
        <f t="shared" si="61"/>
        <v>0</v>
      </c>
      <c r="CB102" s="253">
        <f t="shared" si="61"/>
        <v>0</v>
      </c>
      <c r="CC102" s="253">
        <f t="shared" si="61"/>
        <v>0</v>
      </c>
      <c r="CD102" s="253">
        <f t="shared" si="61"/>
        <v>0</v>
      </c>
      <c r="CE102" s="253">
        <f t="shared" si="61"/>
        <v>0</v>
      </c>
      <c r="CF102" s="253">
        <f t="shared" si="61"/>
        <v>0</v>
      </c>
      <c r="CG102" s="253">
        <f t="shared" si="61"/>
        <v>0</v>
      </c>
      <c r="CH102" s="253">
        <f t="shared" si="61"/>
        <v>0</v>
      </c>
      <c r="CI102" s="253">
        <f t="shared" si="61"/>
        <v>0</v>
      </c>
      <c r="CJ102" s="253">
        <f t="shared" si="61"/>
        <v>0</v>
      </c>
      <c r="CK102" s="253">
        <f t="shared" si="61"/>
        <v>0</v>
      </c>
      <c r="CL102" s="253">
        <f t="shared" si="61"/>
        <v>0</v>
      </c>
      <c r="CM102" s="253">
        <f t="shared" si="61"/>
        <v>0</v>
      </c>
      <c r="CN102" s="253">
        <f t="shared" si="61"/>
        <v>0</v>
      </c>
      <c r="CO102" s="253">
        <f t="shared" si="61"/>
        <v>0</v>
      </c>
      <c r="CP102" s="253">
        <f t="shared" si="61"/>
        <v>0</v>
      </c>
      <c r="CQ102" s="253">
        <f t="shared" si="61"/>
        <v>0</v>
      </c>
      <c r="CR102" s="253">
        <f t="shared" si="61"/>
        <v>0</v>
      </c>
      <c r="CS102" s="253">
        <f t="shared" si="61"/>
        <v>0</v>
      </c>
      <c r="CT102" s="253">
        <f t="shared" si="61"/>
        <v>0</v>
      </c>
      <c r="CU102" s="253">
        <f t="shared" si="61"/>
        <v>0</v>
      </c>
      <c r="CV102" s="253">
        <f t="shared" si="61"/>
        <v>0</v>
      </c>
      <c r="CW102" s="253">
        <f t="shared" si="61"/>
        <v>0</v>
      </c>
      <c r="CX102" s="253">
        <f t="shared" si="61"/>
        <v>0</v>
      </c>
      <c r="CY102" s="253">
        <f t="shared" si="61"/>
        <v>0</v>
      </c>
      <c r="CZ102" s="253">
        <f t="shared" si="61"/>
        <v>0</v>
      </c>
      <c r="DA102" s="253">
        <f t="shared" si="61"/>
        <v>0</v>
      </c>
      <c r="DB102" s="253">
        <f t="shared" si="61"/>
        <v>0</v>
      </c>
      <c r="DC102" s="253">
        <f t="shared" si="61"/>
        <v>0</v>
      </c>
      <c r="DD102" s="253">
        <f t="shared" si="61"/>
        <v>0</v>
      </c>
      <c r="DE102" s="253">
        <f t="shared" si="61"/>
        <v>0</v>
      </c>
      <c r="DF102" s="253">
        <f t="shared" si="61"/>
        <v>0</v>
      </c>
      <c r="DG102" s="253">
        <f t="shared" si="61"/>
        <v>0</v>
      </c>
      <c r="DH102" s="253">
        <f t="shared" si="61"/>
        <v>0</v>
      </c>
      <c r="DI102" s="253">
        <f t="shared" si="61"/>
        <v>0</v>
      </c>
      <c r="DJ102" s="253">
        <f t="shared" si="61"/>
        <v>0</v>
      </c>
      <c r="DK102" s="253">
        <f t="shared" si="61"/>
        <v>0</v>
      </c>
      <c r="DL102" s="253">
        <f t="shared" si="61"/>
        <v>0</v>
      </c>
      <c r="DM102" s="253">
        <f t="shared" si="61"/>
        <v>0</v>
      </c>
      <c r="DN102" s="253">
        <f t="shared" si="61"/>
        <v>0</v>
      </c>
      <c r="DO102" s="253">
        <f t="shared" si="61"/>
        <v>0</v>
      </c>
      <c r="DP102" s="253">
        <f t="shared" si="61"/>
        <v>0</v>
      </c>
      <c r="DQ102" s="253">
        <f t="shared" si="61"/>
        <v>0</v>
      </c>
      <c r="DR102" s="253">
        <f t="shared" si="61"/>
        <v>0</v>
      </c>
      <c r="DS102" s="253">
        <f t="shared" si="61"/>
        <v>0</v>
      </c>
      <c r="DT102" s="253">
        <f t="shared" si="61"/>
        <v>0</v>
      </c>
      <c r="DU102" s="253">
        <f t="shared" si="61"/>
        <v>0</v>
      </c>
      <c r="DV102" s="253">
        <f t="shared" si="61"/>
        <v>0</v>
      </c>
      <c r="DW102" s="253">
        <f t="shared" si="61"/>
        <v>0</v>
      </c>
    </row>
    <row r="103" spans="3:127" ht="15.6" thickTop="1" thickBot="1">
      <c r="C103" s="316" t="str">
        <f t="shared" ref="C103:C131" si="62">+C71</f>
        <v>Costo Variabile 2</v>
      </c>
      <c r="H103" s="253">
        <f t="shared" ref="H103:W118" si="63">+H7+H39-H71</f>
        <v>29280</v>
      </c>
      <c r="I103" s="253">
        <f t="shared" si="63"/>
        <v>0</v>
      </c>
      <c r="J103" s="253">
        <f t="shared" si="63"/>
        <v>0</v>
      </c>
      <c r="K103" s="253">
        <f t="shared" si="63"/>
        <v>0</v>
      </c>
      <c r="L103" s="253">
        <f t="shared" si="63"/>
        <v>0</v>
      </c>
      <c r="M103" s="253">
        <f t="shared" si="63"/>
        <v>0</v>
      </c>
      <c r="N103" s="253">
        <f t="shared" si="63"/>
        <v>0</v>
      </c>
      <c r="O103" s="253">
        <f t="shared" si="63"/>
        <v>0</v>
      </c>
      <c r="P103" s="253">
        <f t="shared" si="63"/>
        <v>0</v>
      </c>
      <c r="Q103" s="253">
        <f t="shared" si="63"/>
        <v>0</v>
      </c>
      <c r="R103" s="253">
        <f t="shared" si="63"/>
        <v>0</v>
      </c>
      <c r="S103" s="253">
        <f t="shared" si="63"/>
        <v>0</v>
      </c>
      <c r="T103" s="253">
        <f t="shared" si="63"/>
        <v>0</v>
      </c>
      <c r="U103" s="253">
        <f t="shared" si="63"/>
        <v>0</v>
      </c>
      <c r="V103" s="253">
        <f t="shared" si="63"/>
        <v>0</v>
      </c>
      <c r="W103" s="253">
        <f t="shared" si="63"/>
        <v>0</v>
      </c>
      <c r="X103" s="253">
        <f t="shared" si="60"/>
        <v>0</v>
      </c>
      <c r="Y103" s="253">
        <f t="shared" si="60"/>
        <v>0</v>
      </c>
      <c r="Z103" s="253">
        <f t="shared" si="60"/>
        <v>0</v>
      </c>
      <c r="AA103" s="253">
        <f t="shared" si="60"/>
        <v>0</v>
      </c>
      <c r="AB103" s="253">
        <f t="shared" si="60"/>
        <v>0</v>
      </c>
      <c r="AC103" s="253">
        <f t="shared" si="60"/>
        <v>0</v>
      </c>
      <c r="AD103" s="253">
        <f t="shared" si="60"/>
        <v>0</v>
      </c>
      <c r="AE103" s="253">
        <f t="shared" si="60"/>
        <v>0</v>
      </c>
      <c r="AF103" s="253">
        <f t="shared" si="60"/>
        <v>-19215</v>
      </c>
      <c r="AG103" s="253">
        <f t="shared" si="60"/>
        <v>0</v>
      </c>
      <c r="AH103" s="253">
        <f t="shared" si="60"/>
        <v>0</v>
      </c>
      <c r="AI103" s="253">
        <f t="shared" si="60"/>
        <v>0</v>
      </c>
      <c r="AJ103" s="253">
        <f t="shared" si="60"/>
        <v>0</v>
      </c>
      <c r="AK103" s="253">
        <f t="shared" si="60"/>
        <v>0</v>
      </c>
      <c r="AL103" s="253">
        <f t="shared" si="60"/>
        <v>0</v>
      </c>
      <c r="AM103" s="253">
        <f t="shared" si="60"/>
        <v>0</v>
      </c>
      <c r="AN103" s="253">
        <f t="shared" si="60"/>
        <v>0</v>
      </c>
      <c r="AO103" s="253">
        <f t="shared" si="60"/>
        <v>0</v>
      </c>
      <c r="AP103" s="253">
        <f t="shared" si="60"/>
        <v>0</v>
      </c>
      <c r="AQ103" s="253">
        <f t="shared" si="60"/>
        <v>0</v>
      </c>
      <c r="AR103" s="253">
        <f t="shared" si="60"/>
        <v>19215</v>
      </c>
      <c r="AS103" s="253">
        <f t="shared" si="60"/>
        <v>0</v>
      </c>
      <c r="AT103" s="253">
        <f t="shared" si="60"/>
        <v>0</v>
      </c>
      <c r="AU103" s="253">
        <f t="shared" si="60"/>
        <v>0</v>
      </c>
      <c r="AV103" s="253">
        <f t="shared" si="60"/>
        <v>0</v>
      </c>
      <c r="AW103" s="253">
        <f t="shared" si="60"/>
        <v>0</v>
      </c>
      <c r="AX103" s="253">
        <f t="shared" si="60"/>
        <v>0</v>
      </c>
      <c r="AY103" s="253">
        <f t="shared" si="60"/>
        <v>0</v>
      </c>
      <c r="AZ103" s="253">
        <f t="shared" si="60"/>
        <v>0</v>
      </c>
      <c r="BA103" s="253">
        <f t="shared" si="60"/>
        <v>0</v>
      </c>
      <c r="BB103" s="253">
        <f t="shared" si="60"/>
        <v>0</v>
      </c>
      <c r="BC103" s="253">
        <f t="shared" si="60"/>
        <v>0</v>
      </c>
      <c r="BD103" s="253">
        <f t="shared" si="60"/>
        <v>0</v>
      </c>
      <c r="BE103" s="253">
        <f t="shared" si="60"/>
        <v>0</v>
      </c>
      <c r="BF103" s="253">
        <f t="shared" si="60"/>
        <v>0</v>
      </c>
      <c r="BG103" s="253">
        <f t="shared" si="60"/>
        <v>0</v>
      </c>
      <c r="BH103" s="253">
        <f t="shared" si="60"/>
        <v>0</v>
      </c>
      <c r="BI103" s="253">
        <f t="shared" si="60"/>
        <v>0</v>
      </c>
      <c r="BJ103" s="253">
        <f t="shared" si="60"/>
        <v>0</v>
      </c>
      <c r="BK103" s="253">
        <f t="shared" si="60"/>
        <v>0</v>
      </c>
      <c r="BL103" s="253">
        <f t="shared" si="60"/>
        <v>0</v>
      </c>
      <c r="BM103" s="253">
        <f t="shared" si="60"/>
        <v>0</v>
      </c>
      <c r="BN103" s="253">
        <f t="shared" si="60"/>
        <v>0</v>
      </c>
      <c r="BO103" s="253">
        <f t="shared" si="60"/>
        <v>0</v>
      </c>
      <c r="BP103" s="253">
        <f t="shared" si="60"/>
        <v>0</v>
      </c>
      <c r="BQ103" s="253">
        <f t="shared" si="60"/>
        <v>0</v>
      </c>
      <c r="BR103" s="253">
        <f t="shared" si="60"/>
        <v>0</v>
      </c>
      <c r="BS103" s="253">
        <f t="shared" si="60"/>
        <v>0</v>
      </c>
      <c r="BT103" s="253">
        <f t="shared" si="60"/>
        <v>0</v>
      </c>
      <c r="BU103" s="253">
        <f t="shared" si="61"/>
        <v>0</v>
      </c>
      <c r="BV103" s="253">
        <f t="shared" si="61"/>
        <v>0</v>
      </c>
      <c r="BW103" s="253">
        <f t="shared" si="61"/>
        <v>0</v>
      </c>
      <c r="BX103" s="253">
        <f t="shared" si="61"/>
        <v>0</v>
      </c>
      <c r="BY103" s="253">
        <f t="shared" si="61"/>
        <v>0</v>
      </c>
      <c r="BZ103" s="253">
        <f t="shared" si="61"/>
        <v>0</v>
      </c>
      <c r="CA103" s="253">
        <f t="shared" si="61"/>
        <v>0</v>
      </c>
      <c r="CB103" s="253">
        <f t="shared" si="61"/>
        <v>0</v>
      </c>
      <c r="CC103" s="253">
        <f t="shared" si="61"/>
        <v>0</v>
      </c>
      <c r="CD103" s="253">
        <f t="shared" si="61"/>
        <v>0</v>
      </c>
      <c r="CE103" s="253">
        <f t="shared" si="61"/>
        <v>0</v>
      </c>
      <c r="CF103" s="253">
        <f t="shared" si="61"/>
        <v>0</v>
      </c>
      <c r="CG103" s="253">
        <f t="shared" si="61"/>
        <v>0</v>
      </c>
      <c r="CH103" s="253">
        <f t="shared" si="61"/>
        <v>0</v>
      </c>
      <c r="CI103" s="253">
        <f t="shared" si="61"/>
        <v>0</v>
      </c>
      <c r="CJ103" s="253">
        <f t="shared" si="61"/>
        <v>0</v>
      </c>
      <c r="CK103" s="253">
        <f t="shared" si="61"/>
        <v>0</v>
      </c>
      <c r="CL103" s="253">
        <f t="shared" si="61"/>
        <v>0</v>
      </c>
      <c r="CM103" s="253">
        <f t="shared" si="61"/>
        <v>0</v>
      </c>
      <c r="CN103" s="253">
        <f t="shared" si="61"/>
        <v>0</v>
      </c>
      <c r="CO103" s="253">
        <f t="shared" si="61"/>
        <v>0</v>
      </c>
      <c r="CP103" s="253">
        <f t="shared" si="61"/>
        <v>0</v>
      </c>
      <c r="CQ103" s="253">
        <f t="shared" si="61"/>
        <v>0</v>
      </c>
      <c r="CR103" s="253">
        <f t="shared" si="61"/>
        <v>0</v>
      </c>
      <c r="CS103" s="253">
        <f t="shared" si="61"/>
        <v>0</v>
      </c>
      <c r="CT103" s="253">
        <f t="shared" si="61"/>
        <v>0</v>
      </c>
      <c r="CU103" s="253">
        <f t="shared" si="61"/>
        <v>0</v>
      </c>
      <c r="CV103" s="253">
        <f t="shared" si="61"/>
        <v>0</v>
      </c>
      <c r="CW103" s="253">
        <f t="shared" si="61"/>
        <v>0</v>
      </c>
      <c r="CX103" s="253">
        <f t="shared" si="61"/>
        <v>0</v>
      </c>
      <c r="CY103" s="253">
        <f t="shared" si="61"/>
        <v>0</v>
      </c>
      <c r="CZ103" s="253">
        <f t="shared" si="61"/>
        <v>0</v>
      </c>
      <c r="DA103" s="253">
        <f t="shared" si="61"/>
        <v>0</v>
      </c>
      <c r="DB103" s="253">
        <f t="shared" si="61"/>
        <v>0</v>
      </c>
      <c r="DC103" s="253">
        <f t="shared" si="61"/>
        <v>0</v>
      </c>
      <c r="DD103" s="253">
        <f t="shared" si="61"/>
        <v>0</v>
      </c>
      <c r="DE103" s="253">
        <f t="shared" si="61"/>
        <v>0</v>
      </c>
      <c r="DF103" s="253">
        <f t="shared" si="61"/>
        <v>0</v>
      </c>
      <c r="DG103" s="253">
        <f t="shared" si="61"/>
        <v>0</v>
      </c>
      <c r="DH103" s="253">
        <f t="shared" si="61"/>
        <v>0</v>
      </c>
      <c r="DI103" s="253">
        <f t="shared" si="61"/>
        <v>0</v>
      </c>
      <c r="DJ103" s="253">
        <f t="shared" si="61"/>
        <v>0</v>
      </c>
      <c r="DK103" s="253">
        <f t="shared" si="61"/>
        <v>0</v>
      </c>
      <c r="DL103" s="253">
        <f t="shared" si="61"/>
        <v>0</v>
      </c>
      <c r="DM103" s="253">
        <f t="shared" si="61"/>
        <v>0</v>
      </c>
      <c r="DN103" s="253">
        <f t="shared" si="61"/>
        <v>0</v>
      </c>
      <c r="DO103" s="253">
        <f t="shared" si="61"/>
        <v>0</v>
      </c>
      <c r="DP103" s="253">
        <f t="shared" si="61"/>
        <v>0</v>
      </c>
      <c r="DQ103" s="253">
        <f t="shared" si="61"/>
        <v>0</v>
      </c>
      <c r="DR103" s="253">
        <f t="shared" si="61"/>
        <v>0</v>
      </c>
      <c r="DS103" s="253">
        <f t="shared" si="61"/>
        <v>0</v>
      </c>
      <c r="DT103" s="253">
        <f t="shared" si="61"/>
        <v>0</v>
      </c>
      <c r="DU103" s="253">
        <f t="shared" si="61"/>
        <v>0</v>
      </c>
      <c r="DV103" s="253">
        <f t="shared" si="61"/>
        <v>0</v>
      </c>
      <c r="DW103" s="253">
        <f t="shared" si="61"/>
        <v>0</v>
      </c>
    </row>
    <row r="104" spans="3:127" ht="15.6" thickTop="1" thickBot="1">
      <c r="C104" s="316" t="str">
        <f t="shared" si="62"/>
        <v>Costo Variabile 3</v>
      </c>
      <c r="H104" s="253">
        <f t="shared" si="63"/>
        <v>39040</v>
      </c>
      <c r="I104" s="253">
        <f t="shared" si="63"/>
        <v>39040</v>
      </c>
      <c r="J104" s="253">
        <f t="shared" si="63"/>
        <v>0</v>
      </c>
      <c r="K104" s="253">
        <f t="shared" si="63"/>
        <v>0</v>
      </c>
      <c r="L104" s="253">
        <f t="shared" si="63"/>
        <v>0</v>
      </c>
      <c r="M104" s="253">
        <f t="shared" si="63"/>
        <v>0</v>
      </c>
      <c r="N104" s="253">
        <f t="shared" si="63"/>
        <v>0</v>
      </c>
      <c r="O104" s="253">
        <f t="shared" si="63"/>
        <v>0</v>
      </c>
      <c r="P104" s="253">
        <f t="shared" si="63"/>
        <v>0</v>
      </c>
      <c r="Q104" s="253">
        <f t="shared" si="63"/>
        <v>0</v>
      </c>
      <c r="R104" s="253">
        <f t="shared" si="63"/>
        <v>0</v>
      </c>
      <c r="S104" s="253">
        <f t="shared" si="63"/>
        <v>0</v>
      </c>
      <c r="T104" s="253">
        <f t="shared" si="63"/>
        <v>0</v>
      </c>
      <c r="U104" s="253">
        <f t="shared" si="63"/>
        <v>0</v>
      </c>
      <c r="V104" s="253">
        <f t="shared" si="63"/>
        <v>0</v>
      </c>
      <c r="W104" s="253">
        <f t="shared" si="63"/>
        <v>0</v>
      </c>
      <c r="X104" s="253">
        <f t="shared" si="60"/>
        <v>0</v>
      </c>
      <c r="Y104" s="253">
        <f t="shared" si="60"/>
        <v>0</v>
      </c>
      <c r="Z104" s="253">
        <f t="shared" si="60"/>
        <v>0</v>
      </c>
      <c r="AA104" s="253">
        <f t="shared" si="60"/>
        <v>0</v>
      </c>
      <c r="AB104" s="253">
        <f t="shared" si="60"/>
        <v>0</v>
      </c>
      <c r="AC104" s="253">
        <f t="shared" si="60"/>
        <v>0</v>
      </c>
      <c r="AD104" s="253">
        <f t="shared" si="60"/>
        <v>0</v>
      </c>
      <c r="AE104" s="253">
        <f t="shared" si="60"/>
        <v>0</v>
      </c>
      <c r="AF104" s="253">
        <f t="shared" si="60"/>
        <v>-25620</v>
      </c>
      <c r="AG104" s="253">
        <f t="shared" si="60"/>
        <v>-25620</v>
      </c>
      <c r="AH104" s="253">
        <f t="shared" si="60"/>
        <v>0</v>
      </c>
      <c r="AI104" s="253">
        <f t="shared" si="60"/>
        <v>0</v>
      </c>
      <c r="AJ104" s="253">
        <f t="shared" si="60"/>
        <v>0</v>
      </c>
      <c r="AK104" s="253">
        <f t="shared" si="60"/>
        <v>0</v>
      </c>
      <c r="AL104" s="253">
        <f t="shared" si="60"/>
        <v>0</v>
      </c>
      <c r="AM104" s="253">
        <f t="shared" si="60"/>
        <v>0</v>
      </c>
      <c r="AN104" s="253">
        <f t="shared" si="60"/>
        <v>0</v>
      </c>
      <c r="AO104" s="253">
        <f t="shared" si="60"/>
        <v>0</v>
      </c>
      <c r="AP104" s="253">
        <f t="shared" si="60"/>
        <v>0</v>
      </c>
      <c r="AQ104" s="253">
        <f t="shared" si="60"/>
        <v>0</v>
      </c>
      <c r="AR104" s="253">
        <f t="shared" si="60"/>
        <v>25620</v>
      </c>
      <c r="AS104" s="253">
        <f t="shared" si="60"/>
        <v>25620</v>
      </c>
      <c r="AT104" s="253">
        <f t="shared" si="60"/>
        <v>0</v>
      </c>
      <c r="AU104" s="253">
        <f t="shared" si="60"/>
        <v>0</v>
      </c>
      <c r="AV104" s="253">
        <f t="shared" si="60"/>
        <v>0</v>
      </c>
      <c r="AW104" s="253">
        <f t="shared" si="60"/>
        <v>0</v>
      </c>
      <c r="AX104" s="253">
        <f t="shared" si="60"/>
        <v>0</v>
      </c>
      <c r="AY104" s="253">
        <f t="shared" si="60"/>
        <v>0</v>
      </c>
      <c r="AZ104" s="253">
        <f t="shared" si="60"/>
        <v>0</v>
      </c>
      <c r="BA104" s="253">
        <f t="shared" si="60"/>
        <v>0</v>
      </c>
      <c r="BB104" s="253">
        <f t="shared" si="60"/>
        <v>0</v>
      </c>
      <c r="BC104" s="253">
        <f t="shared" si="60"/>
        <v>0</v>
      </c>
      <c r="BD104" s="253">
        <f t="shared" si="60"/>
        <v>0</v>
      </c>
      <c r="BE104" s="253">
        <f t="shared" si="60"/>
        <v>0</v>
      </c>
      <c r="BF104" s="253">
        <f t="shared" si="60"/>
        <v>0</v>
      </c>
      <c r="BG104" s="253">
        <f t="shared" si="60"/>
        <v>0</v>
      </c>
      <c r="BH104" s="253">
        <f t="shared" si="60"/>
        <v>0</v>
      </c>
      <c r="BI104" s="253">
        <f t="shared" si="60"/>
        <v>0</v>
      </c>
      <c r="BJ104" s="253">
        <f t="shared" si="60"/>
        <v>0</v>
      </c>
      <c r="BK104" s="253">
        <f t="shared" si="60"/>
        <v>0</v>
      </c>
      <c r="BL104" s="253">
        <f t="shared" si="60"/>
        <v>0</v>
      </c>
      <c r="BM104" s="253">
        <f t="shared" si="60"/>
        <v>0</v>
      </c>
      <c r="BN104" s="253">
        <f t="shared" si="60"/>
        <v>0</v>
      </c>
      <c r="BO104" s="253">
        <f t="shared" si="60"/>
        <v>0</v>
      </c>
      <c r="BP104" s="253">
        <f t="shared" si="60"/>
        <v>0</v>
      </c>
      <c r="BQ104" s="253">
        <f t="shared" si="60"/>
        <v>0</v>
      </c>
      <c r="BR104" s="253">
        <f t="shared" si="60"/>
        <v>0</v>
      </c>
      <c r="BS104" s="253">
        <f t="shared" si="60"/>
        <v>0</v>
      </c>
      <c r="BT104" s="253">
        <f t="shared" si="60"/>
        <v>0</v>
      </c>
      <c r="BU104" s="253">
        <f t="shared" si="61"/>
        <v>0</v>
      </c>
      <c r="BV104" s="253">
        <f t="shared" si="61"/>
        <v>0</v>
      </c>
      <c r="BW104" s="253">
        <f t="shared" si="61"/>
        <v>0</v>
      </c>
      <c r="BX104" s="253">
        <f t="shared" si="61"/>
        <v>0</v>
      </c>
      <c r="BY104" s="253">
        <f t="shared" si="61"/>
        <v>0</v>
      </c>
      <c r="BZ104" s="253">
        <f t="shared" si="61"/>
        <v>0</v>
      </c>
      <c r="CA104" s="253">
        <f t="shared" si="61"/>
        <v>0</v>
      </c>
      <c r="CB104" s="253">
        <f t="shared" si="61"/>
        <v>0</v>
      </c>
      <c r="CC104" s="253">
        <f t="shared" si="61"/>
        <v>0</v>
      </c>
      <c r="CD104" s="253">
        <f t="shared" si="61"/>
        <v>0</v>
      </c>
      <c r="CE104" s="253">
        <f t="shared" si="61"/>
        <v>0</v>
      </c>
      <c r="CF104" s="253">
        <f t="shared" si="61"/>
        <v>0</v>
      </c>
      <c r="CG104" s="253">
        <f t="shared" si="61"/>
        <v>0</v>
      </c>
      <c r="CH104" s="253">
        <f t="shared" si="61"/>
        <v>0</v>
      </c>
      <c r="CI104" s="253">
        <f t="shared" si="61"/>
        <v>0</v>
      </c>
      <c r="CJ104" s="253">
        <f t="shared" si="61"/>
        <v>0</v>
      </c>
      <c r="CK104" s="253">
        <f t="shared" si="61"/>
        <v>0</v>
      </c>
      <c r="CL104" s="253">
        <f t="shared" si="61"/>
        <v>0</v>
      </c>
      <c r="CM104" s="253">
        <f t="shared" si="61"/>
        <v>0</v>
      </c>
      <c r="CN104" s="253">
        <f t="shared" si="61"/>
        <v>0</v>
      </c>
      <c r="CO104" s="253">
        <f t="shared" si="61"/>
        <v>0</v>
      </c>
      <c r="CP104" s="253">
        <f t="shared" si="61"/>
        <v>0</v>
      </c>
      <c r="CQ104" s="253">
        <f t="shared" si="61"/>
        <v>0</v>
      </c>
      <c r="CR104" s="253">
        <f t="shared" si="61"/>
        <v>0</v>
      </c>
      <c r="CS104" s="253">
        <f t="shared" si="61"/>
        <v>0</v>
      </c>
      <c r="CT104" s="253">
        <f t="shared" si="61"/>
        <v>0</v>
      </c>
      <c r="CU104" s="253">
        <f t="shared" si="61"/>
        <v>0</v>
      </c>
      <c r="CV104" s="253">
        <f t="shared" si="61"/>
        <v>0</v>
      </c>
      <c r="CW104" s="253">
        <f t="shared" si="61"/>
        <v>0</v>
      </c>
      <c r="CX104" s="253">
        <f t="shared" si="61"/>
        <v>0</v>
      </c>
      <c r="CY104" s="253">
        <f t="shared" si="61"/>
        <v>0</v>
      </c>
      <c r="CZ104" s="253">
        <f t="shared" si="61"/>
        <v>0</v>
      </c>
      <c r="DA104" s="253">
        <f t="shared" si="61"/>
        <v>0</v>
      </c>
      <c r="DB104" s="253">
        <f t="shared" si="61"/>
        <v>0</v>
      </c>
      <c r="DC104" s="253">
        <f t="shared" si="61"/>
        <v>0</v>
      </c>
      <c r="DD104" s="253">
        <f t="shared" si="61"/>
        <v>0</v>
      </c>
      <c r="DE104" s="253">
        <f t="shared" si="61"/>
        <v>0</v>
      </c>
      <c r="DF104" s="253">
        <f t="shared" si="61"/>
        <v>0</v>
      </c>
      <c r="DG104" s="253">
        <f t="shared" si="61"/>
        <v>0</v>
      </c>
      <c r="DH104" s="253">
        <f t="shared" si="61"/>
        <v>0</v>
      </c>
      <c r="DI104" s="253">
        <f t="shared" si="61"/>
        <v>0</v>
      </c>
      <c r="DJ104" s="253">
        <f t="shared" si="61"/>
        <v>0</v>
      </c>
      <c r="DK104" s="253">
        <f t="shared" si="61"/>
        <v>0</v>
      </c>
      <c r="DL104" s="253">
        <f t="shared" si="61"/>
        <v>0</v>
      </c>
      <c r="DM104" s="253">
        <f t="shared" si="61"/>
        <v>0</v>
      </c>
      <c r="DN104" s="253">
        <f t="shared" si="61"/>
        <v>0</v>
      </c>
      <c r="DO104" s="253">
        <f t="shared" si="61"/>
        <v>0</v>
      </c>
      <c r="DP104" s="253">
        <f t="shared" si="61"/>
        <v>0</v>
      </c>
      <c r="DQ104" s="253">
        <f t="shared" si="61"/>
        <v>0</v>
      </c>
      <c r="DR104" s="253">
        <f t="shared" si="61"/>
        <v>0</v>
      </c>
      <c r="DS104" s="253">
        <f t="shared" si="61"/>
        <v>0</v>
      </c>
      <c r="DT104" s="253">
        <f t="shared" si="61"/>
        <v>0</v>
      </c>
      <c r="DU104" s="253">
        <f t="shared" si="61"/>
        <v>0</v>
      </c>
      <c r="DV104" s="253">
        <f t="shared" si="61"/>
        <v>0</v>
      </c>
      <c r="DW104" s="253">
        <f t="shared" si="61"/>
        <v>0</v>
      </c>
    </row>
    <row r="105" spans="3:127" ht="15.6" thickTop="1" thickBot="1">
      <c r="C105" s="316" t="str">
        <f t="shared" si="62"/>
        <v>Costo Variabile 4</v>
      </c>
      <c r="H105" s="253">
        <f t="shared" si="63"/>
        <v>19520</v>
      </c>
      <c r="I105" s="253">
        <f t="shared" si="60"/>
        <v>19520</v>
      </c>
      <c r="J105" s="253">
        <f t="shared" si="60"/>
        <v>19520</v>
      </c>
      <c r="K105" s="253">
        <f t="shared" si="60"/>
        <v>0</v>
      </c>
      <c r="L105" s="253">
        <f t="shared" si="60"/>
        <v>0</v>
      </c>
      <c r="M105" s="253">
        <f t="shared" si="60"/>
        <v>0</v>
      </c>
      <c r="N105" s="253">
        <f t="shared" si="60"/>
        <v>0</v>
      </c>
      <c r="O105" s="253">
        <f t="shared" si="60"/>
        <v>0</v>
      </c>
      <c r="P105" s="253">
        <f t="shared" si="60"/>
        <v>0</v>
      </c>
      <c r="Q105" s="253">
        <f t="shared" si="60"/>
        <v>0</v>
      </c>
      <c r="R105" s="253">
        <f t="shared" si="60"/>
        <v>0</v>
      </c>
      <c r="S105" s="253">
        <f t="shared" si="60"/>
        <v>0</v>
      </c>
      <c r="T105" s="253">
        <f t="shared" si="60"/>
        <v>0</v>
      </c>
      <c r="U105" s="253">
        <f t="shared" si="60"/>
        <v>0</v>
      </c>
      <c r="V105" s="253">
        <f t="shared" si="60"/>
        <v>0</v>
      </c>
      <c r="W105" s="253">
        <f t="shared" si="60"/>
        <v>0</v>
      </c>
      <c r="X105" s="253">
        <f t="shared" si="60"/>
        <v>0</v>
      </c>
      <c r="Y105" s="253">
        <f t="shared" si="60"/>
        <v>0</v>
      </c>
      <c r="Z105" s="253">
        <f t="shared" si="60"/>
        <v>0</v>
      </c>
      <c r="AA105" s="253">
        <f t="shared" si="60"/>
        <v>0</v>
      </c>
      <c r="AB105" s="253">
        <f t="shared" si="60"/>
        <v>0</v>
      </c>
      <c r="AC105" s="253">
        <f t="shared" si="60"/>
        <v>0</v>
      </c>
      <c r="AD105" s="253">
        <f t="shared" si="60"/>
        <v>0</v>
      </c>
      <c r="AE105" s="253">
        <f t="shared" si="60"/>
        <v>0</v>
      </c>
      <c r="AF105" s="253">
        <f t="shared" si="60"/>
        <v>-12810</v>
      </c>
      <c r="AG105" s="253">
        <f t="shared" si="60"/>
        <v>-12810</v>
      </c>
      <c r="AH105" s="253">
        <f t="shared" si="60"/>
        <v>-12810</v>
      </c>
      <c r="AI105" s="253">
        <f t="shared" si="60"/>
        <v>0</v>
      </c>
      <c r="AJ105" s="253">
        <f t="shared" si="60"/>
        <v>0</v>
      </c>
      <c r="AK105" s="253">
        <f t="shared" si="60"/>
        <v>0</v>
      </c>
      <c r="AL105" s="253">
        <f t="shared" si="60"/>
        <v>0</v>
      </c>
      <c r="AM105" s="253">
        <f t="shared" si="60"/>
        <v>0</v>
      </c>
      <c r="AN105" s="253">
        <f t="shared" si="60"/>
        <v>0</v>
      </c>
      <c r="AO105" s="253">
        <f t="shared" si="60"/>
        <v>0</v>
      </c>
      <c r="AP105" s="253">
        <f t="shared" si="60"/>
        <v>0</v>
      </c>
      <c r="AQ105" s="253">
        <f t="shared" si="60"/>
        <v>0</v>
      </c>
      <c r="AR105" s="253">
        <f t="shared" si="60"/>
        <v>12810</v>
      </c>
      <c r="AS105" s="253">
        <f t="shared" si="60"/>
        <v>12810</v>
      </c>
      <c r="AT105" s="253">
        <f t="shared" si="60"/>
        <v>12810</v>
      </c>
      <c r="AU105" s="253">
        <f t="shared" si="60"/>
        <v>0</v>
      </c>
      <c r="AV105" s="253">
        <f t="shared" si="60"/>
        <v>0</v>
      </c>
      <c r="AW105" s="253">
        <f t="shared" si="60"/>
        <v>0</v>
      </c>
      <c r="AX105" s="253">
        <f t="shared" si="60"/>
        <v>0</v>
      </c>
      <c r="AY105" s="253">
        <f t="shared" si="60"/>
        <v>0</v>
      </c>
      <c r="AZ105" s="253">
        <f t="shared" si="60"/>
        <v>0</v>
      </c>
      <c r="BA105" s="253">
        <f t="shared" si="60"/>
        <v>0</v>
      </c>
      <c r="BB105" s="253">
        <f t="shared" si="60"/>
        <v>0</v>
      </c>
      <c r="BC105" s="253">
        <f t="shared" si="60"/>
        <v>0</v>
      </c>
      <c r="BD105" s="253">
        <f t="shared" si="60"/>
        <v>0</v>
      </c>
      <c r="BE105" s="253">
        <f t="shared" si="60"/>
        <v>0</v>
      </c>
      <c r="BF105" s="253">
        <f t="shared" si="60"/>
        <v>0</v>
      </c>
      <c r="BG105" s="253">
        <f t="shared" si="60"/>
        <v>0</v>
      </c>
      <c r="BH105" s="253">
        <f t="shared" si="60"/>
        <v>0</v>
      </c>
      <c r="BI105" s="253">
        <f t="shared" si="60"/>
        <v>0</v>
      </c>
      <c r="BJ105" s="253">
        <f t="shared" si="60"/>
        <v>0</v>
      </c>
      <c r="BK105" s="253">
        <f t="shared" si="60"/>
        <v>0</v>
      </c>
      <c r="BL105" s="253">
        <f t="shared" si="60"/>
        <v>0</v>
      </c>
      <c r="BM105" s="253">
        <f t="shared" si="60"/>
        <v>0</v>
      </c>
      <c r="BN105" s="253">
        <f t="shared" si="60"/>
        <v>0</v>
      </c>
      <c r="BO105" s="253">
        <f t="shared" si="60"/>
        <v>0</v>
      </c>
      <c r="BP105" s="253">
        <f t="shared" si="60"/>
        <v>0</v>
      </c>
      <c r="BQ105" s="253">
        <f t="shared" si="60"/>
        <v>0</v>
      </c>
      <c r="BR105" s="253">
        <f t="shared" si="60"/>
        <v>0</v>
      </c>
      <c r="BS105" s="253">
        <f t="shared" si="60"/>
        <v>0</v>
      </c>
      <c r="BT105" s="253">
        <f t="shared" si="60"/>
        <v>0</v>
      </c>
      <c r="BU105" s="253">
        <f t="shared" si="61"/>
        <v>0</v>
      </c>
      <c r="BV105" s="253">
        <f t="shared" si="61"/>
        <v>0</v>
      </c>
      <c r="BW105" s="253">
        <f t="shared" si="61"/>
        <v>0</v>
      </c>
      <c r="BX105" s="253">
        <f t="shared" si="61"/>
        <v>0</v>
      </c>
      <c r="BY105" s="253">
        <f t="shared" si="61"/>
        <v>0</v>
      </c>
      <c r="BZ105" s="253">
        <f t="shared" si="61"/>
        <v>0</v>
      </c>
      <c r="CA105" s="253">
        <f t="shared" si="61"/>
        <v>0</v>
      </c>
      <c r="CB105" s="253">
        <f t="shared" si="61"/>
        <v>0</v>
      </c>
      <c r="CC105" s="253">
        <f t="shared" si="61"/>
        <v>0</v>
      </c>
      <c r="CD105" s="253">
        <f t="shared" si="61"/>
        <v>0</v>
      </c>
      <c r="CE105" s="253">
        <f t="shared" si="61"/>
        <v>0</v>
      </c>
      <c r="CF105" s="253">
        <f t="shared" si="61"/>
        <v>0</v>
      </c>
      <c r="CG105" s="253">
        <f t="shared" si="61"/>
        <v>0</v>
      </c>
      <c r="CH105" s="253">
        <f t="shared" si="61"/>
        <v>0</v>
      </c>
      <c r="CI105" s="253">
        <f t="shared" si="61"/>
        <v>0</v>
      </c>
      <c r="CJ105" s="253">
        <f t="shared" si="61"/>
        <v>0</v>
      </c>
      <c r="CK105" s="253">
        <f t="shared" si="61"/>
        <v>0</v>
      </c>
      <c r="CL105" s="253">
        <f t="shared" si="61"/>
        <v>0</v>
      </c>
      <c r="CM105" s="253">
        <f t="shared" si="61"/>
        <v>0</v>
      </c>
      <c r="CN105" s="253">
        <f t="shared" si="61"/>
        <v>0</v>
      </c>
      <c r="CO105" s="253">
        <f t="shared" si="61"/>
        <v>0</v>
      </c>
      <c r="CP105" s="253">
        <f t="shared" si="61"/>
        <v>0</v>
      </c>
      <c r="CQ105" s="253">
        <f t="shared" si="61"/>
        <v>0</v>
      </c>
      <c r="CR105" s="253">
        <f t="shared" si="61"/>
        <v>0</v>
      </c>
      <c r="CS105" s="253">
        <f t="shared" si="61"/>
        <v>0</v>
      </c>
      <c r="CT105" s="253">
        <f t="shared" si="61"/>
        <v>0</v>
      </c>
      <c r="CU105" s="253">
        <f t="shared" si="61"/>
        <v>0</v>
      </c>
      <c r="CV105" s="253">
        <f t="shared" si="61"/>
        <v>0</v>
      </c>
      <c r="CW105" s="253">
        <f t="shared" si="61"/>
        <v>0</v>
      </c>
      <c r="CX105" s="253">
        <f t="shared" si="61"/>
        <v>0</v>
      </c>
      <c r="CY105" s="253">
        <f t="shared" si="61"/>
        <v>0</v>
      </c>
      <c r="CZ105" s="253">
        <f t="shared" si="61"/>
        <v>0</v>
      </c>
      <c r="DA105" s="253">
        <f t="shared" si="61"/>
        <v>0</v>
      </c>
      <c r="DB105" s="253">
        <f t="shared" si="61"/>
        <v>0</v>
      </c>
      <c r="DC105" s="253">
        <f t="shared" si="61"/>
        <v>0</v>
      </c>
      <c r="DD105" s="253">
        <f t="shared" si="61"/>
        <v>0</v>
      </c>
      <c r="DE105" s="253">
        <f t="shared" si="61"/>
        <v>0</v>
      </c>
      <c r="DF105" s="253">
        <f t="shared" si="61"/>
        <v>0</v>
      </c>
      <c r="DG105" s="253">
        <f t="shared" si="61"/>
        <v>0</v>
      </c>
      <c r="DH105" s="253">
        <f t="shared" si="61"/>
        <v>0</v>
      </c>
      <c r="DI105" s="253">
        <f t="shared" si="61"/>
        <v>0</v>
      </c>
      <c r="DJ105" s="253">
        <f t="shared" si="61"/>
        <v>0</v>
      </c>
      <c r="DK105" s="253">
        <f t="shared" si="61"/>
        <v>0</v>
      </c>
      <c r="DL105" s="253">
        <f t="shared" si="61"/>
        <v>0</v>
      </c>
      <c r="DM105" s="253">
        <f t="shared" si="61"/>
        <v>0</v>
      </c>
      <c r="DN105" s="253">
        <f t="shared" si="61"/>
        <v>0</v>
      </c>
      <c r="DO105" s="253">
        <f t="shared" si="61"/>
        <v>0</v>
      </c>
      <c r="DP105" s="253">
        <f t="shared" si="61"/>
        <v>0</v>
      </c>
      <c r="DQ105" s="253">
        <f t="shared" si="61"/>
        <v>0</v>
      </c>
      <c r="DR105" s="253">
        <f t="shared" si="61"/>
        <v>0</v>
      </c>
      <c r="DS105" s="253">
        <f t="shared" si="61"/>
        <v>0</v>
      </c>
      <c r="DT105" s="253">
        <f t="shared" si="61"/>
        <v>0</v>
      </c>
      <c r="DU105" s="253">
        <f t="shared" si="61"/>
        <v>0</v>
      </c>
      <c r="DV105" s="253">
        <f t="shared" si="61"/>
        <v>0</v>
      </c>
      <c r="DW105" s="253">
        <f t="shared" si="61"/>
        <v>0</v>
      </c>
    </row>
    <row r="106" spans="3:127" ht="15.6" thickTop="1" thickBot="1">
      <c r="C106" s="316" t="str">
        <f t="shared" si="62"/>
        <v>Costo Variabile 5</v>
      </c>
      <c r="H106" s="253">
        <f t="shared" si="63"/>
        <v>0</v>
      </c>
      <c r="I106" s="253">
        <f t="shared" si="60"/>
        <v>0</v>
      </c>
      <c r="J106" s="253">
        <f t="shared" si="60"/>
        <v>0</v>
      </c>
      <c r="K106" s="253">
        <f t="shared" si="60"/>
        <v>0</v>
      </c>
      <c r="L106" s="253">
        <f t="shared" si="60"/>
        <v>0</v>
      </c>
      <c r="M106" s="253">
        <f t="shared" si="60"/>
        <v>0</v>
      </c>
      <c r="N106" s="253">
        <f t="shared" si="60"/>
        <v>0</v>
      </c>
      <c r="O106" s="253">
        <f t="shared" si="60"/>
        <v>0</v>
      </c>
      <c r="P106" s="253">
        <f t="shared" si="60"/>
        <v>0</v>
      </c>
      <c r="Q106" s="253">
        <f t="shared" si="60"/>
        <v>0</v>
      </c>
      <c r="R106" s="253">
        <f t="shared" si="60"/>
        <v>0</v>
      </c>
      <c r="S106" s="253">
        <f t="shared" si="60"/>
        <v>0</v>
      </c>
      <c r="T106" s="253">
        <f t="shared" si="60"/>
        <v>0</v>
      </c>
      <c r="U106" s="253">
        <f t="shared" si="60"/>
        <v>0</v>
      </c>
      <c r="V106" s="253">
        <f t="shared" si="60"/>
        <v>0</v>
      </c>
      <c r="W106" s="253">
        <f t="shared" si="60"/>
        <v>0</v>
      </c>
      <c r="X106" s="253">
        <f t="shared" si="60"/>
        <v>0</v>
      </c>
      <c r="Y106" s="253">
        <f t="shared" si="60"/>
        <v>0</v>
      </c>
      <c r="Z106" s="253">
        <f t="shared" si="60"/>
        <v>0</v>
      </c>
      <c r="AA106" s="253">
        <f t="shared" si="60"/>
        <v>0</v>
      </c>
      <c r="AB106" s="253">
        <f t="shared" si="60"/>
        <v>0</v>
      </c>
      <c r="AC106" s="253">
        <f t="shared" si="60"/>
        <v>0</v>
      </c>
      <c r="AD106" s="253">
        <f t="shared" si="60"/>
        <v>0</v>
      </c>
      <c r="AE106" s="253">
        <f t="shared" si="60"/>
        <v>0</v>
      </c>
      <c r="AF106" s="253">
        <f t="shared" si="60"/>
        <v>0</v>
      </c>
      <c r="AG106" s="253">
        <f t="shared" si="60"/>
        <v>0</v>
      </c>
      <c r="AH106" s="253">
        <f t="shared" si="60"/>
        <v>0</v>
      </c>
      <c r="AI106" s="253">
        <f t="shared" si="60"/>
        <v>0</v>
      </c>
      <c r="AJ106" s="253">
        <f t="shared" si="60"/>
        <v>0</v>
      </c>
      <c r="AK106" s="253">
        <f t="shared" si="60"/>
        <v>0</v>
      </c>
      <c r="AL106" s="253">
        <f t="shared" ref="AL106:CW114" si="64">+AL10+AL42-AL74</f>
        <v>0</v>
      </c>
      <c r="AM106" s="253">
        <f t="shared" si="64"/>
        <v>0</v>
      </c>
      <c r="AN106" s="253">
        <f t="shared" si="64"/>
        <v>0</v>
      </c>
      <c r="AO106" s="253">
        <f t="shared" si="64"/>
        <v>0</v>
      </c>
      <c r="AP106" s="253">
        <f t="shared" si="64"/>
        <v>0</v>
      </c>
      <c r="AQ106" s="253">
        <f t="shared" si="64"/>
        <v>0</v>
      </c>
      <c r="AR106" s="253">
        <f t="shared" si="64"/>
        <v>0</v>
      </c>
      <c r="AS106" s="253">
        <f t="shared" si="64"/>
        <v>0</v>
      </c>
      <c r="AT106" s="253">
        <f t="shared" si="64"/>
        <v>0</v>
      </c>
      <c r="AU106" s="253">
        <f t="shared" si="64"/>
        <v>0</v>
      </c>
      <c r="AV106" s="253">
        <f t="shared" si="64"/>
        <v>0</v>
      </c>
      <c r="AW106" s="253">
        <f t="shared" si="64"/>
        <v>0</v>
      </c>
      <c r="AX106" s="253">
        <f t="shared" si="64"/>
        <v>0</v>
      </c>
      <c r="AY106" s="253">
        <f t="shared" si="64"/>
        <v>0</v>
      </c>
      <c r="AZ106" s="253">
        <f t="shared" si="64"/>
        <v>0</v>
      </c>
      <c r="BA106" s="253">
        <f t="shared" si="64"/>
        <v>0</v>
      </c>
      <c r="BB106" s="253">
        <f t="shared" si="64"/>
        <v>0</v>
      </c>
      <c r="BC106" s="253">
        <f t="shared" si="64"/>
        <v>0</v>
      </c>
      <c r="BD106" s="253">
        <f t="shared" si="64"/>
        <v>0</v>
      </c>
      <c r="BE106" s="253">
        <f t="shared" si="64"/>
        <v>0</v>
      </c>
      <c r="BF106" s="253">
        <f t="shared" si="64"/>
        <v>0</v>
      </c>
      <c r="BG106" s="253">
        <f t="shared" si="64"/>
        <v>0</v>
      </c>
      <c r="BH106" s="253">
        <f t="shared" si="64"/>
        <v>0</v>
      </c>
      <c r="BI106" s="253">
        <f t="shared" si="64"/>
        <v>0</v>
      </c>
      <c r="BJ106" s="253">
        <f t="shared" si="64"/>
        <v>0</v>
      </c>
      <c r="BK106" s="253">
        <f t="shared" si="64"/>
        <v>0</v>
      </c>
      <c r="BL106" s="253">
        <f t="shared" si="64"/>
        <v>0</v>
      </c>
      <c r="BM106" s="253">
        <f t="shared" si="64"/>
        <v>0</v>
      </c>
      <c r="BN106" s="253">
        <f t="shared" si="64"/>
        <v>0</v>
      </c>
      <c r="BO106" s="253">
        <f t="shared" si="64"/>
        <v>0</v>
      </c>
      <c r="BP106" s="253">
        <f t="shared" si="64"/>
        <v>0</v>
      </c>
      <c r="BQ106" s="253">
        <f t="shared" si="64"/>
        <v>0</v>
      </c>
      <c r="BR106" s="253">
        <f t="shared" si="64"/>
        <v>0</v>
      </c>
      <c r="BS106" s="253">
        <f t="shared" si="64"/>
        <v>0</v>
      </c>
      <c r="BT106" s="253">
        <f t="shared" si="64"/>
        <v>0</v>
      </c>
      <c r="BU106" s="253">
        <f t="shared" si="61"/>
        <v>0</v>
      </c>
      <c r="BV106" s="253">
        <f t="shared" si="61"/>
        <v>0</v>
      </c>
      <c r="BW106" s="253">
        <f t="shared" si="61"/>
        <v>0</v>
      </c>
      <c r="BX106" s="253">
        <f t="shared" si="61"/>
        <v>0</v>
      </c>
      <c r="BY106" s="253">
        <f t="shared" si="61"/>
        <v>0</v>
      </c>
      <c r="BZ106" s="253">
        <f t="shared" si="61"/>
        <v>0</v>
      </c>
      <c r="CA106" s="253">
        <f t="shared" si="61"/>
        <v>0</v>
      </c>
      <c r="CB106" s="253">
        <f t="shared" si="61"/>
        <v>0</v>
      </c>
      <c r="CC106" s="253">
        <f t="shared" si="61"/>
        <v>0</v>
      </c>
      <c r="CD106" s="253">
        <f t="shared" si="61"/>
        <v>0</v>
      </c>
      <c r="CE106" s="253">
        <f t="shared" si="61"/>
        <v>0</v>
      </c>
      <c r="CF106" s="253">
        <f t="shared" si="61"/>
        <v>0</v>
      </c>
      <c r="CG106" s="253">
        <f t="shared" si="61"/>
        <v>0</v>
      </c>
      <c r="CH106" s="253">
        <f t="shared" si="61"/>
        <v>0</v>
      </c>
      <c r="CI106" s="253">
        <f t="shared" si="61"/>
        <v>0</v>
      </c>
      <c r="CJ106" s="253">
        <f t="shared" si="61"/>
        <v>0</v>
      </c>
      <c r="CK106" s="253">
        <f t="shared" si="61"/>
        <v>0</v>
      </c>
      <c r="CL106" s="253">
        <f t="shared" si="61"/>
        <v>0</v>
      </c>
      <c r="CM106" s="253">
        <f t="shared" si="61"/>
        <v>0</v>
      </c>
      <c r="CN106" s="253">
        <f t="shared" si="61"/>
        <v>0</v>
      </c>
      <c r="CO106" s="253">
        <f t="shared" si="61"/>
        <v>0</v>
      </c>
      <c r="CP106" s="253">
        <f t="shared" si="61"/>
        <v>0</v>
      </c>
      <c r="CQ106" s="253">
        <f t="shared" si="61"/>
        <v>0</v>
      </c>
      <c r="CR106" s="253">
        <f t="shared" si="61"/>
        <v>0</v>
      </c>
      <c r="CS106" s="253">
        <f t="shared" si="61"/>
        <v>0</v>
      </c>
      <c r="CT106" s="253">
        <f t="shared" si="61"/>
        <v>0</v>
      </c>
      <c r="CU106" s="253">
        <f t="shared" si="61"/>
        <v>0</v>
      </c>
      <c r="CV106" s="253">
        <f t="shared" si="61"/>
        <v>0</v>
      </c>
      <c r="CW106" s="253">
        <f t="shared" si="61"/>
        <v>0</v>
      </c>
      <c r="CX106" s="253">
        <f t="shared" si="61"/>
        <v>0</v>
      </c>
      <c r="CY106" s="253">
        <f t="shared" si="61"/>
        <v>0</v>
      </c>
      <c r="CZ106" s="253">
        <f t="shared" si="61"/>
        <v>0</v>
      </c>
      <c r="DA106" s="253">
        <f t="shared" si="61"/>
        <v>0</v>
      </c>
      <c r="DB106" s="253">
        <f t="shared" si="61"/>
        <v>0</v>
      </c>
      <c r="DC106" s="253">
        <f t="shared" si="61"/>
        <v>0</v>
      </c>
      <c r="DD106" s="253">
        <f t="shared" ref="DD106:DW106" si="65">+DD10+DD42-DD74</f>
        <v>0</v>
      </c>
      <c r="DE106" s="253">
        <f t="shared" si="65"/>
        <v>0</v>
      </c>
      <c r="DF106" s="253">
        <f t="shared" si="65"/>
        <v>0</v>
      </c>
      <c r="DG106" s="253">
        <f t="shared" si="65"/>
        <v>0</v>
      </c>
      <c r="DH106" s="253">
        <f t="shared" si="65"/>
        <v>0</v>
      </c>
      <c r="DI106" s="253">
        <f t="shared" si="65"/>
        <v>0</v>
      </c>
      <c r="DJ106" s="253">
        <f t="shared" si="65"/>
        <v>0</v>
      </c>
      <c r="DK106" s="253">
        <f t="shared" si="65"/>
        <v>0</v>
      </c>
      <c r="DL106" s="253">
        <f t="shared" si="65"/>
        <v>0</v>
      </c>
      <c r="DM106" s="253">
        <f t="shared" si="65"/>
        <v>0</v>
      </c>
      <c r="DN106" s="253">
        <f t="shared" si="65"/>
        <v>0</v>
      </c>
      <c r="DO106" s="253">
        <f t="shared" si="65"/>
        <v>0</v>
      </c>
      <c r="DP106" s="253">
        <f t="shared" si="65"/>
        <v>0</v>
      </c>
      <c r="DQ106" s="253">
        <f t="shared" si="65"/>
        <v>0</v>
      </c>
      <c r="DR106" s="253">
        <f t="shared" si="65"/>
        <v>0</v>
      </c>
      <c r="DS106" s="253">
        <f t="shared" si="65"/>
        <v>0</v>
      </c>
      <c r="DT106" s="253">
        <f t="shared" si="65"/>
        <v>0</v>
      </c>
      <c r="DU106" s="253">
        <f t="shared" si="65"/>
        <v>0</v>
      </c>
      <c r="DV106" s="253">
        <f t="shared" si="65"/>
        <v>0</v>
      </c>
      <c r="DW106" s="253">
        <f t="shared" si="65"/>
        <v>0</v>
      </c>
    </row>
    <row r="107" spans="3:127" ht="15.6" thickTop="1" thickBot="1">
      <c r="C107" s="316" t="str">
        <f t="shared" si="62"/>
        <v>Costo Variabile 6</v>
      </c>
      <c r="H107" s="253">
        <f t="shared" si="63"/>
        <v>0</v>
      </c>
      <c r="I107" s="253">
        <f t="shared" si="63"/>
        <v>0</v>
      </c>
      <c r="J107" s="253">
        <f t="shared" si="63"/>
        <v>0</v>
      </c>
      <c r="K107" s="253">
        <f t="shared" si="63"/>
        <v>0</v>
      </c>
      <c r="L107" s="253">
        <f t="shared" si="63"/>
        <v>0</v>
      </c>
      <c r="M107" s="253">
        <f t="shared" si="63"/>
        <v>0</v>
      </c>
      <c r="N107" s="253">
        <f t="shared" si="63"/>
        <v>0</v>
      </c>
      <c r="O107" s="253">
        <f t="shared" si="63"/>
        <v>0</v>
      </c>
      <c r="P107" s="253">
        <f t="shared" si="63"/>
        <v>0</v>
      </c>
      <c r="Q107" s="253">
        <f t="shared" si="63"/>
        <v>0</v>
      </c>
      <c r="R107" s="253">
        <f t="shared" si="63"/>
        <v>0</v>
      </c>
      <c r="S107" s="253">
        <f t="shared" si="63"/>
        <v>0</v>
      </c>
      <c r="T107" s="253">
        <f t="shared" si="63"/>
        <v>0</v>
      </c>
      <c r="U107" s="253">
        <f t="shared" si="63"/>
        <v>0</v>
      </c>
      <c r="V107" s="253">
        <f t="shared" si="63"/>
        <v>0</v>
      </c>
      <c r="W107" s="253">
        <f t="shared" si="63"/>
        <v>0</v>
      </c>
      <c r="X107" s="253">
        <f t="shared" ref="X107:CE111" si="66">+X11+X43-X75</f>
        <v>0</v>
      </c>
      <c r="Y107" s="253">
        <f t="shared" si="66"/>
        <v>0</v>
      </c>
      <c r="Z107" s="253">
        <f t="shared" si="66"/>
        <v>0</v>
      </c>
      <c r="AA107" s="253">
        <f t="shared" si="66"/>
        <v>0</v>
      </c>
      <c r="AB107" s="253">
        <f t="shared" si="66"/>
        <v>0</v>
      </c>
      <c r="AC107" s="253">
        <f t="shared" si="66"/>
        <v>0</v>
      </c>
      <c r="AD107" s="253">
        <f t="shared" si="66"/>
        <v>0</v>
      </c>
      <c r="AE107" s="253">
        <f t="shared" si="66"/>
        <v>0</v>
      </c>
      <c r="AF107" s="253">
        <f t="shared" si="66"/>
        <v>0</v>
      </c>
      <c r="AG107" s="253">
        <f t="shared" si="66"/>
        <v>0</v>
      </c>
      <c r="AH107" s="253">
        <f t="shared" si="66"/>
        <v>0</v>
      </c>
      <c r="AI107" s="253">
        <f t="shared" si="66"/>
        <v>0</v>
      </c>
      <c r="AJ107" s="253">
        <f t="shared" si="66"/>
        <v>0</v>
      </c>
      <c r="AK107" s="253">
        <f t="shared" si="66"/>
        <v>0</v>
      </c>
      <c r="AL107" s="253">
        <f t="shared" si="66"/>
        <v>0</v>
      </c>
      <c r="AM107" s="253">
        <f t="shared" si="66"/>
        <v>0</v>
      </c>
      <c r="AN107" s="253">
        <f t="shared" si="66"/>
        <v>0</v>
      </c>
      <c r="AO107" s="253">
        <f t="shared" si="66"/>
        <v>0</v>
      </c>
      <c r="AP107" s="253">
        <f t="shared" si="66"/>
        <v>0</v>
      </c>
      <c r="AQ107" s="253">
        <f t="shared" si="66"/>
        <v>0</v>
      </c>
      <c r="AR107" s="253">
        <f t="shared" si="66"/>
        <v>0</v>
      </c>
      <c r="AS107" s="253">
        <f t="shared" si="66"/>
        <v>0</v>
      </c>
      <c r="AT107" s="253">
        <f t="shared" si="66"/>
        <v>0</v>
      </c>
      <c r="AU107" s="253">
        <f t="shared" si="66"/>
        <v>0</v>
      </c>
      <c r="AV107" s="253">
        <f t="shared" si="66"/>
        <v>0</v>
      </c>
      <c r="AW107" s="253">
        <f t="shared" si="66"/>
        <v>0</v>
      </c>
      <c r="AX107" s="253">
        <f t="shared" si="66"/>
        <v>0</v>
      </c>
      <c r="AY107" s="253">
        <f t="shared" si="66"/>
        <v>0</v>
      </c>
      <c r="AZ107" s="253">
        <f t="shared" si="66"/>
        <v>0</v>
      </c>
      <c r="BA107" s="253">
        <f t="shared" si="66"/>
        <v>0</v>
      </c>
      <c r="BB107" s="253">
        <f t="shared" si="66"/>
        <v>0</v>
      </c>
      <c r="BC107" s="253">
        <f t="shared" si="66"/>
        <v>0</v>
      </c>
      <c r="BD107" s="253">
        <f t="shared" si="66"/>
        <v>0</v>
      </c>
      <c r="BE107" s="253">
        <f t="shared" si="66"/>
        <v>0</v>
      </c>
      <c r="BF107" s="253">
        <f t="shared" si="66"/>
        <v>0</v>
      </c>
      <c r="BG107" s="253">
        <f t="shared" si="66"/>
        <v>0</v>
      </c>
      <c r="BH107" s="253">
        <f t="shared" si="66"/>
        <v>0</v>
      </c>
      <c r="BI107" s="253">
        <f t="shared" si="66"/>
        <v>0</v>
      </c>
      <c r="BJ107" s="253">
        <f t="shared" si="66"/>
        <v>0</v>
      </c>
      <c r="BK107" s="253">
        <f t="shared" si="66"/>
        <v>0</v>
      </c>
      <c r="BL107" s="253">
        <f t="shared" si="66"/>
        <v>0</v>
      </c>
      <c r="BM107" s="253">
        <f t="shared" si="66"/>
        <v>0</v>
      </c>
      <c r="BN107" s="253">
        <f t="shared" si="66"/>
        <v>0</v>
      </c>
      <c r="BO107" s="253">
        <f t="shared" si="66"/>
        <v>0</v>
      </c>
      <c r="BP107" s="253">
        <f t="shared" si="66"/>
        <v>0</v>
      </c>
      <c r="BQ107" s="253">
        <f t="shared" si="66"/>
        <v>0</v>
      </c>
      <c r="BR107" s="253">
        <f t="shared" si="66"/>
        <v>0</v>
      </c>
      <c r="BS107" s="253">
        <f t="shared" si="66"/>
        <v>0</v>
      </c>
      <c r="BT107" s="253">
        <f t="shared" si="64"/>
        <v>0</v>
      </c>
      <c r="BU107" s="253">
        <f t="shared" si="64"/>
        <v>0</v>
      </c>
      <c r="BV107" s="253">
        <f t="shared" si="64"/>
        <v>0</v>
      </c>
      <c r="BW107" s="253">
        <f t="shared" si="64"/>
        <v>0</v>
      </c>
      <c r="BX107" s="253">
        <f t="shared" si="64"/>
        <v>0</v>
      </c>
      <c r="BY107" s="253">
        <f t="shared" si="64"/>
        <v>0</v>
      </c>
      <c r="BZ107" s="253">
        <f t="shared" si="64"/>
        <v>0</v>
      </c>
      <c r="CA107" s="253">
        <f t="shared" si="64"/>
        <v>0</v>
      </c>
      <c r="CB107" s="253">
        <f t="shared" si="64"/>
        <v>0</v>
      </c>
      <c r="CC107" s="253">
        <f t="shared" si="64"/>
        <v>0</v>
      </c>
      <c r="CD107" s="253">
        <f t="shared" si="64"/>
        <v>0</v>
      </c>
      <c r="CE107" s="253">
        <f t="shared" si="64"/>
        <v>0</v>
      </c>
      <c r="CF107" s="253">
        <f t="shared" si="64"/>
        <v>0</v>
      </c>
      <c r="CG107" s="253">
        <f t="shared" si="64"/>
        <v>0</v>
      </c>
      <c r="CH107" s="253">
        <f t="shared" si="64"/>
        <v>0</v>
      </c>
      <c r="CI107" s="253">
        <f t="shared" si="64"/>
        <v>0</v>
      </c>
      <c r="CJ107" s="253">
        <f t="shared" si="64"/>
        <v>0</v>
      </c>
      <c r="CK107" s="253">
        <f t="shared" si="64"/>
        <v>0</v>
      </c>
      <c r="CL107" s="253">
        <f t="shared" si="64"/>
        <v>0</v>
      </c>
      <c r="CM107" s="253">
        <f t="shared" si="64"/>
        <v>0</v>
      </c>
      <c r="CN107" s="253">
        <f t="shared" si="64"/>
        <v>0</v>
      </c>
      <c r="CO107" s="253">
        <f t="shared" si="64"/>
        <v>0</v>
      </c>
      <c r="CP107" s="253">
        <f t="shared" si="64"/>
        <v>0</v>
      </c>
      <c r="CQ107" s="253">
        <f t="shared" si="64"/>
        <v>0</v>
      </c>
      <c r="CR107" s="253">
        <f t="shared" si="64"/>
        <v>0</v>
      </c>
      <c r="CS107" s="253">
        <f t="shared" si="64"/>
        <v>0</v>
      </c>
      <c r="CT107" s="253">
        <f t="shared" si="64"/>
        <v>0</v>
      </c>
      <c r="CU107" s="253">
        <f t="shared" si="64"/>
        <v>0</v>
      </c>
      <c r="CV107" s="253">
        <f t="shared" si="64"/>
        <v>0</v>
      </c>
      <c r="CW107" s="253">
        <f t="shared" si="64"/>
        <v>0</v>
      </c>
      <c r="CX107" s="253">
        <f t="shared" ref="CX107:DW114" si="67">+CX11+CX43-CX75</f>
        <v>0</v>
      </c>
      <c r="CY107" s="253">
        <f t="shared" si="67"/>
        <v>0</v>
      </c>
      <c r="CZ107" s="253">
        <f t="shared" si="67"/>
        <v>0</v>
      </c>
      <c r="DA107" s="253">
        <f t="shared" si="67"/>
        <v>0</v>
      </c>
      <c r="DB107" s="253">
        <f t="shared" si="67"/>
        <v>0</v>
      </c>
      <c r="DC107" s="253">
        <f t="shared" si="67"/>
        <v>0</v>
      </c>
      <c r="DD107" s="253">
        <f t="shared" si="67"/>
        <v>0</v>
      </c>
      <c r="DE107" s="253">
        <f t="shared" si="67"/>
        <v>0</v>
      </c>
      <c r="DF107" s="253">
        <f t="shared" si="67"/>
        <v>0</v>
      </c>
      <c r="DG107" s="253">
        <f t="shared" si="67"/>
        <v>0</v>
      </c>
      <c r="DH107" s="253">
        <f t="shared" si="67"/>
        <v>0</v>
      </c>
      <c r="DI107" s="253">
        <f t="shared" si="67"/>
        <v>0</v>
      </c>
      <c r="DJ107" s="253">
        <f t="shared" si="67"/>
        <v>0</v>
      </c>
      <c r="DK107" s="253">
        <f t="shared" si="67"/>
        <v>0</v>
      </c>
      <c r="DL107" s="253">
        <f t="shared" si="67"/>
        <v>0</v>
      </c>
      <c r="DM107" s="253">
        <f t="shared" si="67"/>
        <v>0</v>
      </c>
      <c r="DN107" s="253">
        <f t="shared" si="67"/>
        <v>0</v>
      </c>
      <c r="DO107" s="253">
        <f t="shared" si="67"/>
        <v>0</v>
      </c>
      <c r="DP107" s="253">
        <f t="shared" si="67"/>
        <v>0</v>
      </c>
      <c r="DQ107" s="253">
        <f t="shared" si="67"/>
        <v>0</v>
      </c>
      <c r="DR107" s="253">
        <f t="shared" si="67"/>
        <v>0</v>
      </c>
      <c r="DS107" s="253">
        <f t="shared" si="67"/>
        <v>0</v>
      </c>
      <c r="DT107" s="253">
        <f t="shared" si="67"/>
        <v>0</v>
      </c>
      <c r="DU107" s="253">
        <f t="shared" si="67"/>
        <v>0</v>
      </c>
      <c r="DV107" s="253">
        <f t="shared" si="67"/>
        <v>0</v>
      </c>
      <c r="DW107" s="253">
        <f t="shared" si="67"/>
        <v>0</v>
      </c>
    </row>
    <row r="108" spans="3:127" ht="15.6" thickTop="1" thickBot="1">
      <c r="C108" s="316" t="str">
        <f t="shared" si="62"/>
        <v>Costo Variabile 7</v>
      </c>
      <c r="H108" s="253">
        <f t="shared" si="63"/>
        <v>0</v>
      </c>
      <c r="I108" s="253">
        <f t="shared" si="63"/>
        <v>0</v>
      </c>
      <c r="J108" s="253">
        <f t="shared" si="63"/>
        <v>0</v>
      </c>
      <c r="K108" s="253">
        <f t="shared" si="63"/>
        <v>0</v>
      </c>
      <c r="L108" s="253">
        <f t="shared" si="63"/>
        <v>0</v>
      </c>
      <c r="M108" s="253">
        <f t="shared" si="63"/>
        <v>0</v>
      </c>
      <c r="N108" s="253">
        <f t="shared" si="63"/>
        <v>0</v>
      </c>
      <c r="O108" s="253">
        <f t="shared" si="63"/>
        <v>0</v>
      </c>
      <c r="P108" s="253">
        <f t="shared" si="63"/>
        <v>0</v>
      </c>
      <c r="Q108" s="253">
        <f t="shared" si="63"/>
        <v>0</v>
      </c>
      <c r="R108" s="253">
        <f t="shared" si="63"/>
        <v>0</v>
      </c>
      <c r="S108" s="253">
        <f t="shared" si="63"/>
        <v>0</v>
      </c>
      <c r="T108" s="253">
        <f t="shared" si="63"/>
        <v>0</v>
      </c>
      <c r="U108" s="253">
        <f t="shared" si="63"/>
        <v>0</v>
      </c>
      <c r="V108" s="253">
        <f t="shared" si="63"/>
        <v>0</v>
      </c>
      <c r="W108" s="253">
        <f t="shared" si="63"/>
        <v>0</v>
      </c>
      <c r="X108" s="253">
        <f t="shared" si="66"/>
        <v>0</v>
      </c>
      <c r="Y108" s="253">
        <f t="shared" si="66"/>
        <v>0</v>
      </c>
      <c r="Z108" s="253">
        <f t="shared" si="66"/>
        <v>0</v>
      </c>
      <c r="AA108" s="253">
        <f t="shared" si="66"/>
        <v>0</v>
      </c>
      <c r="AB108" s="253">
        <f t="shared" si="66"/>
        <v>0</v>
      </c>
      <c r="AC108" s="253">
        <f t="shared" si="66"/>
        <v>0</v>
      </c>
      <c r="AD108" s="253">
        <f t="shared" si="66"/>
        <v>0</v>
      </c>
      <c r="AE108" s="253">
        <f t="shared" si="66"/>
        <v>0</v>
      </c>
      <c r="AF108" s="253">
        <f t="shared" si="66"/>
        <v>0</v>
      </c>
      <c r="AG108" s="253">
        <f t="shared" si="66"/>
        <v>0</v>
      </c>
      <c r="AH108" s="253">
        <f t="shared" si="66"/>
        <v>0</v>
      </c>
      <c r="AI108" s="253">
        <f t="shared" si="66"/>
        <v>0</v>
      </c>
      <c r="AJ108" s="253">
        <f t="shared" si="66"/>
        <v>0</v>
      </c>
      <c r="AK108" s="253">
        <f t="shared" si="66"/>
        <v>0</v>
      </c>
      <c r="AL108" s="253">
        <f t="shared" si="66"/>
        <v>0</v>
      </c>
      <c r="AM108" s="253">
        <f t="shared" si="66"/>
        <v>0</v>
      </c>
      <c r="AN108" s="253">
        <f t="shared" si="66"/>
        <v>0</v>
      </c>
      <c r="AO108" s="253">
        <f t="shared" si="66"/>
        <v>0</v>
      </c>
      <c r="AP108" s="253">
        <f t="shared" si="66"/>
        <v>0</v>
      </c>
      <c r="AQ108" s="253">
        <f t="shared" si="66"/>
        <v>0</v>
      </c>
      <c r="AR108" s="253">
        <f t="shared" si="66"/>
        <v>0</v>
      </c>
      <c r="AS108" s="253">
        <f t="shared" si="66"/>
        <v>0</v>
      </c>
      <c r="AT108" s="253">
        <f t="shared" si="66"/>
        <v>0</v>
      </c>
      <c r="AU108" s="253">
        <f t="shared" si="66"/>
        <v>0</v>
      </c>
      <c r="AV108" s="253">
        <f t="shared" si="66"/>
        <v>0</v>
      </c>
      <c r="AW108" s="253">
        <f t="shared" si="66"/>
        <v>0</v>
      </c>
      <c r="AX108" s="253">
        <f t="shared" si="66"/>
        <v>0</v>
      </c>
      <c r="AY108" s="253">
        <f t="shared" si="66"/>
        <v>0</v>
      </c>
      <c r="AZ108" s="253">
        <f t="shared" si="66"/>
        <v>0</v>
      </c>
      <c r="BA108" s="253">
        <f t="shared" si="66"/>
        <v>0</v>
      </c>
      <c r="BB108" s="253">
        <f t="shared" si="66"/>
        <v>0</v>
      </c>
      <c r="BC108" s="253">
        <f t="shared" si="66"/>
        <v>0</v>
      </c>
      <c r="BD108" s="253">
        <f t="shared" si="66"/>
        <v>0</v>
      </c>
      <c r="BE108" s="253">
        <f t="shared" si="66"/>
        <v>0</v>
      </c>
      <c r="BF108" s="253">
        <f t="shared" si="66"/>
        <v>0</v>
      </c>
      <c r="BG108" s="253">
        <f t="shared" si="66"/>
        <v>0</v>
      </c>
      <c r="BH108" s="253">
        <f t="shared" si="66"/>
        <v>0</v>
      </c>
      <c r="BI108" s="253">
        <f t="shared" si="66"/>
        <v>0</v>
      </c>
      <c r="BJ108" s="253">
        <f t="shared" si="66"/>
        <v>0</v>
      </c>
      <c r="BK108" s="253">
        <f t="shared" si="66"/>
        <v>0</v>
      </c>
      <c r="BL108" s="253">
        <f t="shared" si="66"/>
        <v>0</v>
      </c>
      <c r="BM108" s="253">
        <f t="shared" si="66"/>
        <v>0</v>
      </c>
      <c r="BN108" s="253">
        <f t="shared" si="66"/>
        <v>0</v>
      </c>
      <c r="BO108" s="253">
        <f t="shared" si="66"/>
        <v>0</v>
      </c>
      <c r="BP108" s="253">
        <f t="shared" si="66"/>
        <v>0</v>
      </c>
      <c r="BQ108" s="253">
        <f t="shared" si="66"/>
        <v>0</v>
      </c>
      <c r="BR108" s="253">
        <f t="shared" si="66"/>
        <v>0</v>
      </c>
      <c r="BS108" s="253">
        <f t="shared" si="66"/>
        <v>0</v>
      </c>
      <c r="BT108" s="253">
        <f t="shared" si="66"/>
        <v>0</v>
      </c>
      <c r="BU108" s="253">
        <f t="shared" si="64"/>
        <v>0</v>
      </c>
      <c r="BV108" s="253">
        <f t="shared" si="64"/>
        <v>0</v>
      </c>
      <c r="BW108" s="253">
        <f t="shared" si="64"/>
        <v>0</v>
      </c>
      <c r="BX108" s="253">
        <f t="shared" si="64"/>
        <v>0</v>
      </c>
      <c r="BY108" s="253">
        <f t="shared" si="64"/>
        <v>0</v>
      </c>
      <c r="BZ108" s="253">
        <f t="shared" si="64"/>
        <v>0</v>
      </c>
      <c r="CA108" s="253">
        <f t="shared" si="64"/>
        <v>0</v>
      </c>
      <c r="CB108" s="253">
        <f t="shared" si="64"/>
        <v>0</v>
      </c>
      <c r="CC108" s="253">
        <f t="shared" si="64"/>
        <v>0</v>
      </c>
      <c r="CD108" s="253">
        <f t="shared" si="64"/>
        <v>0</v>
      </c>
      <c r="CE108" s="253">
        <f t="shared" si="64"/>
        <v>0</v>
      </c>
      <c r="CF108" s="253">
        <f t="shared" si="64"/>
        <v>0</v>
      </c>
      <c r="CG108" s="253">
        <f t="shared" si="64"/>
        <v>0</v>
      </c>
      <c r="CH108" s="253">
        <f t="shared" si="64"/>
        <v>0</v>
      </c>
      <c r="CI108" s="253">
        <f t="shared" si="64"/>
        <v>0</v>
      </c>
      <c r="CJ108" s="253">
        <f t="shared" si="64"/>
        <v>0</v>
      </c>
      <c r="CK108" s="253">
        <f t="shared" si="64"/>
        <v>0</v>
      </c>
      <c r="CL108" s="253">
        <f t="shared" si="64"/>
        <v>0</v>
      </c>
      <c r="CM108" s="253">
        <f t="shared" si="64"/>
        <v>0</v>
      </c>
      <c r="CN108" s="253">
        <f t="shared" si="64"/>
        <v>0</v>
      </c>
      <c r="CO108" s="253">
        <f t="shared" si="64"/>
        <v>0</v>
      </c>
      <c r="CP108" s="253">
        <f t="shared" si="64"/>
        <v>0</v>
      </c>
      <c r="CQ108" s="253">
        <f t="shared" si="64"/>
        <v>0</v>
      </c>
      <c r="CR108" s="253">
        <f t="shared" si="64"/>
        <v>0</v>
      </c>
      <c r="CS108" s="253">
        <f t="shared" si="64"/>
        <v>0</v>
      </c>
      <c r="CT108" s="253">
        <f t="shared" si="64"/>
        <v>0</v>
      </c>
      <c r="CU108" s="253">
        <f t="shared" si="64"/>
        <v>0</v>
      </c>
      <c r="CV108" s="253">
        <f t="shared" si="64"/>
        <v>0</v>
      </c>
      <c r="CW108" s="253">
        <f t="shared" si="64"/>
        <v>0</v>
      </c>
      <c r="CX108" s="253">
        <f t="shared" si="67"/>
        <v>0</v>
      </c>
      <c r="CY108" s="253">
        <f t="shared" si="67"/>
        <v>0</v>
      </c>
      <c r="CZ108" s="253">
        <f t="shared" si="67"/>
        <v>0</v>
      </c>
      <c r="DA108" s="253">
        <f t="shared" si="67"/>
        <v>0</v>
      </c>
      <c r="DB108" s="253">
        <f t="shared" si="67"/>
        <v>0</v>
      </c>
      <c r="DC108" s="253">
        <f t="shared" si="67"/>
        <v>0</v>
      </c>
      <c r="DD108" s="253">
        <f t="shared" si="67"/>
        <v>0</v>
      </c>
      <c r="DE108" s="253">
        <f t="shared" si="67"/>
        <v>0</v>
      </c>
      <c r="DF108" s="253">
        <f t="shared" si="67"/>
        <v>0</v>
      </c>
      <c r="DG108" s="253">
        <f t="shared" si="67"/>
        <v>0</v>
      </c>
      <c r="DH108" s="253">
        <f t="shared" si="67"/>
        <v>0</v>
      </c>
      <c r="DI108" s="253">
        <f t="shared" si="67"/>
        <v>0</v>
      </c>
      <c r="DJ108" s="253">
        <f t="shared" si="67"/>
        <v>0</v>
      </c>
      <c r="DK108" s="253">
        <f t="shared" si="67"/>
        <v>0</v>
      </c>
      <c r="DL108" s="253">
        <f t="shared" si="67"/>
        <v>0</v>
      </c>
      <c r="DM108" s="253">
        <f t="shared" si="67"/>
        <v>0</v>
      </c>
      <c r="DN108" s="253">
        <f t="shared" si="67"/>
        <v>0</v>
      </c>
      <c r="DO108" s="253">
        <f t="shared" si="67"/>
        <v>0</v>
      </c>
      <c r="DP108" s="253">
        <f t="shared" si="67"/>
        <v>0</v>
      </c>
      <c r="DQ108" s="253">
        <f t="shared" si="67"/>
        <v>0</v>
      </c>
      <c r="DR108" s="253">
        <f t="shared" si="67"/>
        <v>0</v>
      </c>
      <c r="DS108" s="253">
        <f t="shared" si="67"/>
        <v>0</v>
      </c>
      <c r="DT108" s="253">
        <f t="shared" si="67"/>
        <v>0</v>
      </c>
      <c r="DU108" s="253">
        <f t="shared" si="67"/>
        <v>0</v>
      </c>
      <c r="DV108" s="253">
        <f t="shared" si="67"/>
        <v>0</v>
      </c>
      <c r="DW108" s="253">
        <f t="shared" si="67"/>
        <v>0</v>
      </c>
    </row>
    <row r="109" spans="3:127" ht="15.6" thickTop="1" thickBot="1">
      <c r="C109" s="316" t="str">
        <f t="shared" si="62"/>
        <v>Costo Variabile 8</v>
      </c>
      <c r="H109" s="253">
        <f t="shared" si="63"/>
        <v>0</v>
      </c>
      <c r="I109" s="253">
        <f t="shared" si="63"/>
        <v>0</v>
      </c>
      <c r="J109" s="253">
        <f t="shared" si="63"/>
        <v>0</v>
      </c>
      <c r="K109" s="253">
        <f t="shared" si="63"/>
        <v>0</v>
      </c>
      <c r="L109" s="253">
        <f t="shared" si="63"/>
        <v>0</v>
      </c>
      <c r="M109" s="253">
        <f t="shared" si="63"/>
        <v>0</v>
      </c>
      <c r="N109" s="253">
        <f t="shared" si="63"/>
        <v>0</v>
      </c>
      <c r="O109" s="253">
        <f t="shared" si="63"/>
        <v>0</v>
      </c>
      <c r="P109" s="253">
        <f t="shared" si="63"/>
        <v>0</v>
      </c>
      <c r="Q109" s="253">
        <f t="shared" si="63"/>
        <v>0</v>
      </c>
      <c r="R109" s="253">
        <f t="shared" si="63"/>
        <v>0</v>
      </c>
      <c r="S109" s="253">
        <f t="shared" si="63"/>
        <v>0</v>
      </c>
      <c r="T109" s="253">
        <f t="shared" si="63"/>
        <v>0</v>
      </c>
      <c r="U109" s="253">
        <f t="shared" si="63"/>
        <v>0</v>
      </c>
      <c r="V109" s="253">
        <f t="shared" si="63"/>
        <v>0</v>
      </c>
      <c r="W109" s="253">
        <f t="shared" si="63"/>
        <v>0</v>
      </c>
      <c r="X109" s="253">
        <f t="shared" si="66"/>
        <v>0</v>
      </c>
      <c r="Y109" s="253">
        <f t="shared" si="66"/>
        <v>0</v>
      </c>
      <c r="Z109" s="253">
        <f t="shared" si="66"/>
        <v>0</v>
      </c>
      <c r="AA109" s="253">
        <f t="shared" si="66"/>
        <v>0</v>
      </c>
      <c r="AB109" s="253">
        <f t="shared" si="66"/>
        <v>0</v>
      </c>
      <c r="AC109" s="253">
        <f t="shared" si="66"/>
        <v>0</v>
      </c>
      <c r="AD109" s="253">
        <f t="shared" si="66"/>
        <v>0</v>
      </c>
      <c r="AE109" s="253">
        <f t="shared" si="66"/>
        <v>0</v>
      </c>
      <c r="AF109" s="253">
        <f t="shared" si="66"/>
        <v>0</v>
      </c>
      <c r="AG109" s="253">
        <f t="shared" si="66"/>
        <v>0</v>
      </c>
      <c r="AH109" s="253">
        <f t="shared" si="66"/>
        <v>0</v>
      </c>
      <c r="AI109" s="253">
        <f t="shared" si="66"/>
        <v>0</v>
      </c>
      <c r="AJ109" s="253">
        <f t="shared" si="66"/>
        <v>0</v>
      </c>
      <c r="AK109" s="253">
        <f t="shared" si="66"/>
        <v>0</v>
      </c>
      <c r="AL109" s="253">
        <f t="shared" si="66"/>
        <v>0</v>
      </c>
      <c r="AM109" s="253">
        <f t="shared" si="66"/>
        <v>0</v>
      </c>
      <c r="AN109" s="253">
        <f t="shared" si="66"/>
        <v>0</v>
      </c>
      <c r="AO109" s="253">
        <f t="shared" si="66"/>
        <v>0</v>
      </c>
      <c r="AP109" s="253">
        <f t="shared" si="66"/>
        <v>0</v>
      </c>
      <c r="AQ109" s="253">
        <f t="shared" si="66"/>
        <v>0</v>
      </c>
      <c r="AR109" s="253">
        <f t="shared" si="66"/>
        <v>0</v>
      </c>
      <c r="AS109" s="253">
        <f t="shared" si="66"/>
        <v>0</v>
      </c>
      <c r="AT109" s="253">
        <f t="shared" si="66"/>
        <v>0</v>
      </c>
      <c r="AU109" s="253">
        <f t="shared" si="66"/>
        <v>0</v>
      </c>
      <c r="AV109" s="253">
        <f t="shared" si="66"/>
        <v>0</v>
      </c>
      <c r="AW109" s="253">
        <f t="shared" si="66"/>
        <v>0</v>
      </c>
      <c r="AX109" s="253">
        <f t="shared" si="66"/>
        <v>0</v>
      </c>
      <c r="AY109" s="253">
        <f t="shared" si="66"/>
        <v>0</v>
      </c>
      <c r="AZ109" s="253">
        <f t="shared" si="66"/>
        <v>0</v>
      </c>
      <c r="BA109" s="253">
        <f t="shared" si="66"/>
        <v>0</v>
      </c>
      <c r="BB109" s="253">
        <f t="shared" si="66"/>
        <v>0</v>
      </c>
      <c r="BC109" s="253">
        <f t="shared" si="66"/>
        <v>0</v>
      </c>
      <c r="BD109" s="253">
        <f t="shared" si="66"/>
        <v>0</v>
      </c>
      <c r="BE109" s="253">
        <f t="shared" si="66"/>
        <v>0</v>
      </c>
      <c r="BF109" s="253">
        <f t="shared" si="66"/>
        <v>0</v>
      </c>
      <c r="BG109" s="253">
        <f t="shared" si="66"/>
        <v>0</v>
      </c>
      <c r="BH109" s="253">
        <f t="shared" si="66"/>
        <v>0</v>
      </c>
      <c r="BI109" s="253">
        <f t="shared" si="66"/>
        <v>0</v>
      </c>
      <c r="BJ109" s="253">
        <f t="shared" si="66"/>
        <v>0</v>
      </c>
      <c r="BK109" s="253">
        <f t="shared" si="66"/>
        <v>0</v>
      </c>
      <c r="BL109" s="253">
        <f t="shared" si="66"/>
        <v>0</v>
      </c>
      <c r="BM109" s="253">
        <f t="shared" si="66"/>
        <v>0</v>
      </c>
      <c r="BN109" s="253">
        <f t="shared" si="66"/>
        <v>0</v>
      </c>
      <c r="BO109" s="253">
        <f t="shared" si="66"/>
        <v>0</v>
      </c>
      <c r="BP109" s="253">
        <f t="shared" si="66"/>
        <v>0</v>
      </c>
      <c r="BQ109" s="253">
        <f t="shared" si="66"/>
        <v>0</v>
      </c>
      <c r="BR109" s="253">
        <f t="shared" si="66"/>
        <v>0</v>
      </c>
      <c r="BS109" s="253">
        <f t="shared" si="66"/>
        <v>0</v>
      </c>
      <c r="BT109" s="253">
        <f t="shared" si="66"/>
        <v>0</v>
      </c>
      <c r="BU109" s="253">
        <f t="shared" si="64"/>
        <v>0</v>
      </c>
      <c r="BV109" s="253">
        <f t="shared" si="64"/>
        <v>0</v>
      </c>
      <c r="BW109" s="253">
        <f t="shared" si="64"/>
        <v>0</v>
      </c>
      <c r="BX109" s="253">
        <f t="shared" si="64"/>
        <v>0</v>
      </c>
      <c r="BY109" s="253">
        <f t="shared" si="64"/>
        <v>0</v>
      </c>
      <c r="BZ109" s="253">
        <f t="shared" si="64"/>
        <v>0</v>
      </c>
      <c r="CA109" s="253">
        <f t="shared" si="64"/>
        <v>0</v>
      </c>
      <c r="CB109" s="253">
        <f t="shared" si="64"/>
        <v>0</v>
      </c>
      <c r="CC109" s="253">
        <f t="shared" si="64"/>
        <v>0</v>
      </c>
      <c r="CD109" s="253">
        <f t="shared" si="64"/>
        <v>0</v>
      </c>
      <c r="CE109" s="253">
        <f t="shared" si="64"/>
        <v>0</v>
      </c>
      <c r="CF109" s="253">
        <f t="shared" si="64"/>
        <v>0</v>
      </c>
      <c r="CG109" s="253">
        <f t="shared" si="64"/>
        <v>0</v>
      </c>
      <c r="CH109" s="253">
        <f t="shared" si="64"/>
        <v>0</v>
      </c>
      <c r="CI109" s="253">
        <f t="shared" si="64"/>
        <v>0</v>
      </c>
      <c r="CJ109" s="253">
        <f t="shared" si="64"/>
        <v>0</v>
      </c>
      <c r="CK109" s="253">
        <f t="shared" si="64"/>
        <v>0</v>
      </c>
      <c r="CL109" s="253">
        <f t="shared" si="64"/>
        <v>0</v>
      </c>
      <c r="CM109" s="253">
        <f t="shared" si="64"/>
        <v>0</v>
      </c>
      <c r="CN109" s="253">
        <f t="shared" si="64"/>
        <v>0</v>
      </c>
      <c r="CO109" s="253">
        <f t="shared" si="64"/>
        <v>0</v>
      </c>
      <c r="CP109" s="253">
        <f t="shared" si="64"/>
        <v>0</v>
      </c>
      <c r="CQ109" s="253">
        <f t="shared" si="64"/>
        <v>0</v>
      </c>
      <c r="CR109" s="253">
        <f t="shared" si="64"/>
        <v>0</v>
      </c>
      <c r="CS109" s="253">
        <f t="shared" si="64"/>
        <v>0</v>
      </c>
      <c r="CT109" s="253">
        <f t="shared" si="64"/>
        <v>0</v>
      </c>
      <c r="CU109" s="253">
        <f t="shared" si="64"/>
        <v>0</v>
      </c>
      <c r="CV109" s="253">
        <f t="shared" si="64"/>
        <v>0</v>
      </c>
      <c r="CW109" s="253">
        <f t="shared" si="64"/>
        <v>0</v>
      </c>
      <c r="CX109" s="253">
        <f t="shared" si="67"/>
        <v>0</v>
      </c>
      <c r="CY109" s="253">
        <f t="shared" si="67"/>
        <v>0</v>
      </c>
      <c r="CZ109" s="253">
        <f t="shared" si="67"/>
        <v>0</v>
      </c>
      <c r="DA109" s="253">
        <f t="shared" si="67"/>
        <v>0</v>
      </c>
      <c r="DB109" s="253">
        <f t="shared" si="67"/>
        <v>0</v>
      </c>
      <c r="DC109" s="253">
        <f t="shared" si="67"/>
        <v>0</v>
      </c>
      <c r="DD109" s="253">
        <f t="shared" si="67"/>
        <v>0</v>
      </c>
      <c r="DE109" s="253">
        <f t="shared" si="67"/>
        <v>0</v>
      </c>
      <c r="DF109" s="253">
        <f t="shared" si="67"/>
        <v>0</v>
      </c>
      <c r="DG109" s="253">
        <f t="shared" si="67"/>
        <v>0</v>
      </c>
      <c r="DH109" s="253">
        <f t="shared" si="67"/>
        <v>0</v>
      </c>
      <c r="DI109" s="253">
        <f t="shared" si="67"/>
        <v>0</v>
      </c>
      <c r="DJ109" s="253">
        <f t="shared" si="67"/>
        <v>0</v>
      </c>
      <c r="DK109" s="253">
        <f t="shared" si="67"/>
        <v>0</v>
      </c>
      <c r="DL109" s="253">
        <f t="shared" si="67"/>
        <v>0</v>
      </c>
      <c r="DM109" s="253">
        <f t="shared" si="67"/>
        <v>0</v>
      </c>
      <c r="DN109" s="253">
        <f t="shared" si="67"/>
        <v>0</v>
      </c>
      <c r="DO109" s="253">
        <f t="shared" si="67"/>
        <v>0</v>
      </c>
      <c r="DP109" s="253">
        <f t="shared" si="67"/>
        <v>0</v>
      </c>
      <c r="DQ109" s="253">
        <f t="shared" si="67"/>
        <v>0</v>
      </c>
      <c r="DR109" s="253">
        <f t="shared" si="67"/>
        <v>0</v>
      </c>
      <c r="DS109" s="253">
        <f t="shared" si="67"/>
        <v>0</v>
      </c>
      <c r="DT109" s="253">
        <f t="shared" si="67"/>
        <v>0</v>
      </c>
      <c r="DU109" s="253">
        <f t="shared" si="67"/>
        <v>0</v>
      </c>
      <c r="DV109" s="253">
        <f t="shared" si="67"/>
        <v>0</v>
      </c>
      <c r="DW109" s="253">
        <f t="shared" si="67"/>
        <v>0</v>
      </c>
    </row>
    <row r="110" spans="3:127" ht="15.6" thickTop="1" thickBot="1">
      <c r="C110" s="316" t="str">
        <f t="shared" si="62"/>
        <v>Costo Variabile 9</v>
      </c>
      <c r="H110" s="253">
        <f t="shared" si="63"/>
        <v>0</v>
      </c>
      <c r="I110" s="253">
        <f t="shared" si="63"/>
        <v>0</v>
      </c>
      <c r="J110" s="253">
        <f t="shared" si="63"/>
        <v>0</v>
      </c>
      <c r="K110" s="253">
        <f t="shared" si="63"/>
        <v>0</v>
      </c>
      <c r="L110" s="253">
        <f t="shared" si="63"/>
        <v>0</v>
      </c>
      <c r="M110" s="253">
        <f t="shared" si="63"/>
        <v>0</v>
      </c>
      <c r="N110" s="253">
        <f t="shared" si="63"/>
        <v>0</v>
      </c>
      <c r="O110" s="253">
        <f t="shared" si="63"/>
        <v>0</v>
      </c>
      <c r="P110" s="253">
        <f t="shared" si="63"/>
        <v>0</v>
      </c>
      <c r="Q110" s="253">
        <f t="shared" si="63"/>
        <v>0</v>
      </c>
      <c r="R110" s="253">
        <f t="shared" si="63"/>
        <v>0</v>
      </c>
      <c r="S110" s="253">
        <f t="shared" si="63"/>
        <v>0</v>
      </c>
      <c r="T110" s="253">
        <f t="shared" si="63"/>
        <v>0</v>
      </c>
      <c r="U110" s="253">
        <f t="shared" si="63"/>
        <v>0</v>
      </c>
      <c r="V110" s="253">
        <f t="shared" si="63"/>
        <v>0</v>
      </c>
      <c r="W110" s="253">
        <f t="shared" si="63"/>
        <v>0</v>
      </c>
      <c r="X110" s="253">
        <f t="shared" si="66"/>
        <v>0</v>
      </c>
      <c r="Y110" s="253">
        <f t="shared" si="66"/>
        <v>0</v>
      </c>
      <c r="Z110" s="253">
        <f t="shared" si="66"/>
        <v>0</v>
      </c>
      <c r="AA110" s="253">
        <f t="shared" si="66"/>
        <v>0</v>
      </c>
      <c r="AB110" s="253">
        <f t="shared" si="66"/>
        <v>0</v>
      </c>
      <c r="AC110" s="253">
        <f t="shared" si="66"/>
        <v>0</v>
      </c>
      <c r="AD110" s="253">
        <f t="shared" si="66"/>
        <v>0</v>
      </c>
      <c r="AE110" s="253">
        <f t="shared" si="66"/>
        <v>0</v>
      </c>
      <c r="AF110" s="253">
        <f t="shared" si="66"/>
        <v>0</v>
      </c>
      <c r="AG110" s="253">
        <f t="shared" si="66"/>
        <v>0</v>
      </c>
      <c r="AH110" s="253">
        <f t="shared" si="66"/>
        <v>0</v>
      </c>
      <c r="AI110" s="253">
        <f t="shared" si="66"/>
        <v>0</v>
      </c>
      <c r="AJ110" s="253">
        <f t="shared" si="66"/>
        <v>0</v>
      </c>
      <c r="AK110" s="253">
        <f t="shared" si="66"/>
        <v>0</v>
      </c>
      <c r="AL110" s="253">
        <f t="shared" si="66"/>
        <v>0</v>
      </c>
      <c r="AM110" s="253">
        <f t="shared" si="66"/>
        <v>0</v>
      </c>
      <c r="AN110" s="253">
        <f t="shared" si="66"/>
        <v>0</v>
      </c>
      <c r="AO110" s="253">
        <f t="shared" si="66"/>
        <v>0</v>
      </c>
      <c r="AP110" s="253">
        <f t="shared" si="66"/>
        <v>0</v>
      </c>
      <c r="AQ110" s="253">
        <f t="shared" si="66"/>
        <v>0</v>
      </c>
      <c r="AR110" s="253">
        <f t="shared" si="66"/>
        <v>0</v>
      </c>
      <c r="AS110" s="253">
        <f t="shared" si="66"/>
        <v>0</v>
      </c>
      <c r="AT110" s="253">
        <f t="shared" si="66"/>
        <v>0</v>
      </c>
      <c r="AU110" s="253">
        <f t="shared" si="66"/>
        <v>0</v>
      </c>
      <c r="AV110" s="253">
        <f t="shared" si="66"/>
        <v>0</v>
      </c>
      <c r="AW110" s="253">
        <f t="shared" si="66"/>
        <v>0</v>
      </c>
      <c r="AX110" s="253">
        <f t="shared" si="66"/>
        <v>0</v>
      </c>
      <c r="AY110" s="253">
        <f t="shared" si="66"/>
        <v>0</v>
      </c>
      <c r="AZ110" s="253">
        <f t="shared" si="66"/>
        <v>0</v>
      </c>
      <c r="BA110" s="253">
        <f t="shared" si="66"/>
        <v>0</v>
      </c>
      <c r="BB110" s="253">
        <f t="shared" si="66"/>
        <v>0</v>
      </c>
      <c r="BC110" s="253">
        <f t="shared" si="66"/>
        <v>0</v>
      </c>
      <c r="BD110" s="253">
        <f t="shared" si="66"/>
        <v>0</v>
      </c>
      <c r="BE110" s="253">
        <f t="shared" si="66"/>
        <v>0</v>
      </c>
      <c r="BF110" s="253">
        <f t="shared" si="66"/>
        <v>0</v>
      </c>
      <c r="BG110" s="253">
        <f t="shared" si="66"/>
        <v>0</v>
      </c>
      <c r="BH110" s="253">
        <f t="shared" si="66"/>
        <v>0</v>
      </c>
      <c r="BI110" s="253">
        <f t="shared" si="66"/>
        <v>0</v>
      </c>
      <c r="BJ110" s="253">
        <f t="shared" si="66"/>
        <v>0</v>
      </c>
      <c r="BK110" s="253">
        <f t="shared" si="66"/>
        <v>0</v>
      </c>
      <c r="BL110" s="253">
        <f t="shared" si="66"/>
        <v>0</v>
      </c>
      <c r="BM110" s="253">
        <f t="shared" si="66"/>
        <v>0</v>
      </c>
      <c r="BN110" s="253">
        <f t="shared" si="66"/>
        <v>0</v>
      </c>
      <c r="BO110" s="253">
        <f t="shared" si="66"/>
        <v>0</v>
      </c>
      <c r="BP110" s="253">
        <f t="shared" si="66"/>
        <v>0</v>
      </c>
      <c r="BQ110" s="253">
        <f t="shared" si="66"/>
        <v>0</v>
      </c>
      <c r="BR110" s="253">
        <f t="shared" si="66"/>
        <v>0</v>
      </c>
      <c r="BS110" s="253">
        <f t="shared" si="66"/>
        <v>0</v>
      </c>
      <c r="BT110" s="253">
        <f t="shared" si="66"/>
        <v>0</v>
      </c>
      <c r="BU110" s="253">
        <f t="shared" si="64"/>
        <v>0</v>
      </c>
      <c r="BV110" s="253">
        <f t="shared" si="64"/>
        <v>0</v>
      </c>
      <c r="BW110" s="253">
        <f t="shared" si="64"/>
        <v>0</v>
      </c>
      <c r="BX110" s="253">
        <f t="shared" si="64"/>
        <v>0</v>
      </c>
      <c r="BY110" s="253">
        <f t="shared" si="64"/>
        <v>0</v>
      </c>
      <c r="BZ110" s="253">
        <f t="shared" si="64"/>
        <v>0</v>
      </c>
      <c r="CA110" s="253">
        <f t="shared" si="64"/>
        <v>0</v>
      </c>
      <c r="CB110" s="253">
        <f t="shared" si="64"/>
        <v>0</v>
      </c>
      <c r="CC110" s="253">
        <f t="shared" si="64"/>
        <v>0</v>
      </c>
      <c r="CD110" s="253">
        <f t="shared" si="64"/>
        <v>0</v>
      </c>
      <c r="CE110" s="253">
        <f t="shared" si="64"/>
        <v>0</v>
      </c>
      <c r="CF110" s="253">
        <f t="shared" si="64"/>
        <v>0</v>
      </c>
      <c r="CG110" s="253">
        <f t="shared" si="64"/>
        <v>0</v>
      </c>
      <c r="CH110" s="253">
        <f t="shared" si="64"/>
        <v>0</v>
      </c>
      <c r="CI110" s="253">
        <f t="shared" si="64"/>
        <v>0</v>
      </c>
      <c r="CJ110" s="253">
        <f t="shared" si="64"/>
        <v>0</v>
      </c>
      <c r="CK110" s="253">
        <f t="shared" si="64"/>
        <v>0</v>
      </c>
      <c r="CL110" s="253">
        <f t="shared" si="64"/>
        <v>0</v>
      </c>
      <c r="CM110" s="253">
        <f t="shared" si="64"/>
        <v>0</v>
      </c>
      <c r="CN110" s="253">
        <f t="shared" si="64"/>
        <v>0</v>
      </c>
      <c r="CO110" s="253">
        <f t="shared" si="64"/>
        <v>0</v>
      </c>
      <c r="CP110" s="253">
        <f t="shared" si="64"/>
        <v>0</v>
      </c>
      <c r="CQ110" s="253">
        <f t="shared" si="64"/>
        <v>0</v>
      </c>
      <c r="CR110" s="253">
        <f t="shared" si="64"/>
        <v>0</v>
      </c>
      <c r="CS110" s="253">
        <f t="shared" si="64"/>
        <v>0</v>
      </c>
      <c r="CT110" s="253">
        <f t="shared" si="64"/>
        <v>0</v>
      </c>
      <c r="CU110" s="253">
        <f t="shared" si="64"/>
        <v>0</v>
      </c>
      <c r="CV110" s="253">
        <f t="shared" si="64"/>
        <v>0</v>
      </c>
      <c r="CW110" s="253">
        <f t="shared" si="64"/>
        <v>0</v>
      </c>
      <c r="CX110" s="253">
        <f t="shared" si="67"/>
        <v>0</v>
      </c>
      <c r="CY110" s="253">
        <f t="shared" si="67"/>
        <v>0</v>
      </c>
      <c r="CZ110" s="253">
        <f t="shared" si="67"/>
        <v>0</v>
      </c>
      <c r="DA110" s="253">
        <f t="shared" si="67"/>
        <v>0</v>
      </c>
      <c r="DB110" s="253">
        <f t="shared" si="67"/>
        <v>0</v>
      </c>
      <c r="DC110" s="253">
        <f t="shared" si="67"/>
        <v>0</v>
      </c>
      <c r="DD110" s="253">
        <f t="shared" si="67"/>
        <v>0</v>
      </c>
      <c r="DE110" s="253">
        <f t="shared" si="67"/>
        <v>0</v>
      </c>
      <c r="DF110" s="253">
        <f t="shared" si="67"/>
        <v>0</v>
      </c>
      <c r="DG110" s="253">
        <f t="shared" si="67"/>
        <v>0</v>
      </c>
      <c r="DH110" s="253">
        <f t="shared" si="67"/>
        <v>0</v>
      </c>
      <c r="DI110" s="253">
        <f t="shared" si="67"/>
        <v>0</v>
      </c>
      <c r="DJ110" s="253">
        <f t="shared" si="67"/>
        <v>0</v>
      </c>
      <c r="DK110" s="253">
        <f t="shared" si="67"/>
        <v>0</v>
      </c>
      <c r="DL110" s="253">
        <f t="shared" si="67"/>
        <v>0</v>
      </c>
      <c r="DM110" s="253">
        <f t="shared" si="67"/>
        <v>0</v>
      </c>
      <c r="DN110" s="253">
        <f t="shared" si="67"/>
        <v>0</v>
      </c>
      <c r="DO110" s="253">
        <f t="shared" si="67"/>
        <v>0</v>
      </c>
      <c r="DP110" s="253">
        <f t="shared" si="67"/>
        <v>0</v>
      </c>
      <c r="DQ110" s="253">
        <f t="shared" si="67"/>
        <v>0</v>
      </c>
      <c r="DR110" s="253">
        <f t="shared" si="67"/>
        <v>0</v>
      </c>
      <c r="DS110" s="253">
        <f t="shared" si="67"/>
        <v>0</v>
      </c>
      <c r="DT110" s="253">
        <f t="shared" si="67"/>
        <v>0</v>
      </c>
      <c r="DU110" s="253">
        <f t="shared" si="67"/>
        <v>0</v>
      </c>
      <c r="DV110" s="253">
        <f t="shared" si="67"/>
        <v>0</v>
      </c>
      <c r="DW110" s="253">
        <f t="shared" si="67"/>
        <v>0</v>
      </c>
    </row>
    <row r="111" spans="3:127" ht="15.6" thickTop="1" thickBot="1">
      <c r="C111" s="316" t="str">
        <f t="shared" si="62"/>
        <v>Costo Variabile 10</v>
      </c>
      <c r="H111" s="253">
        <f t="shared" si="63"/>
        <v>0</v>
      </c>
      <c r="I111" s="253">
        <f t="shared" si="63"/>
        <v>0</v>
      </c>
      <c r="J111" s="253">
        <f t="shared" si="63"/>
        <v>0</v>
      </c>
      <c r="K111" s="253">
        <f t="shared" si="63"/>
        <v>0</v>
      </c>
      <c r="L111" s="253">
        <f t="shared" si="63"/>
        <v>0</v>
      </c>
      <c r="M111" s="253">
        <f t="shared" si="63"/>
        <v>0</v>
      </c>
      <c r="N111" s="253">
        <f t="shared" si="63"/>
        <v>0</v>
      </c>
      <c r="O111" s="253">
        <f t="shared" si="63"/>
        <v>0</v>
      </c>
      <c r="P111" s="253">
        <f t="shared" si="63"/>
        <v>0</v>
      </c>
      <c r="Q111" s="253">
        <f t="shared" si="63"/>
        <v>0</v>
      </c>
      <c r="R111" s="253">
        <f t="shared" si="63"/>
        <v>0</v>
      </c>
      <c r="S111" s="253">
        <f t="shared" si="63"/>
        <v>0</v>
      </c>
      <c r="T111" s="253">
        <f t="shared" si="63"/>
        <v>0</v>
      </c>
      <c r="U111" s="253">
        <f t="shared" si="63"/>
        <v>0</v>
      </c>
      <c r="V111" s="253">
        <f t="shared" si="63"/>
        <v>0</v>
      </c>
      <c r="W111" s="253">
        <f t="shared" si="63"/>
        <v>0</v>
      </c>
      <c r="X111" s="253">
        <f t="shared" si="66"/>
        <v>0</v>
      </c>
      <c r="Y111" s="253">
        <f t="shared" si="66"/>
        <v>0</v>
      </c>
      <c r="Z111" s="253">
        <f t="shared" si="66"/>
        <v>0</v>
      </c>
      <c r="AA111" s="253">
        <f t="shared" si="66"/>
        <v>0</v>
      </c>
      <c r="AB111" s="253">
        <f t="shared" si="66"/>
        <v>0</v>
      </c>
      <c r="AC111" s="253">
        <f t="shared" si="66"/>
        <v>0</v>
      </c>
      <c r="AD111" s="253">
        <f t="shared" si="66"/>
        <v>0</v>
      </c>
      <c r="AE111" s="253">
        <f t="shared" si="66"/>
        <v>0</v>
      </c>
      <c r="AF111" s="253">
        <f t="shared" si="66"/>
        <v>0</v>
      </c>
      <c r="AG111" s="253">
        <f t="shared" si="66"/>
        <v>0</v>
      </c>
      <c r="AH111" s="253">
        <f t="shared" si="66"/>
        <v>0</v>
      </c>
      <c r="AI111" s="253">
        <f t="shared" si="66"/>
        <v>0</v>
      </c>
      <c r="AJ111" s="253">
        <f t="shared" si="66"/>
        <v>0</v>
      </c>
      <c r="AK111" s="253">
        <f t="shared" si="66"/>
        <v>0</v>
      </c>
      <c r="AL111" s="253">
        <f t="shared" si="66"/>
        <v>0</v>
      </c>
      <c r="AM111" s="253">
        <f t="shared" si="66"/>
        <v>0</v>
      </c>
      <c r="AN111" s="253">
        <f t="shared" si="66"/>
        <v>0</v>
      </c>
      <c r="AO111" s="253">
        <f t="shared" si="66"/>
        <v>0</v>
      </c>
      <c r="AP111" s="253">
        <f t="shared" si="66"/>
        <v>0</v>
      </c>
      <c r="AQ111" s="253">
        <f t="shared" si="66"/>
        <v>0</v>
      </c>
      <c r="AR111" s="253">
        <f t="shared" si="66"/>
        <v>0</v>
      </c>
      <c r="AS111" s="253">
        <f t="shared" si="66"/>
        <v>0</v>
      </c>
      <c r="AT111" s="253">
        <f t="shared" si="66"/>
        <v>0</v>
      </c>
      <c r="AU111" s="253">
        <f t="shared" si="66"/>
        <v>0</v>
      </c>
      <c r="AV111" s="253">
        <f t="shared" si="66"/>
        <v>0</v>
      </c>
      <c r="AW111" s="253">
        <f t="shared" si="66"/>
        <v>0</v>
      </c>
      <c r="AX111" s="253">
        <f t="shared" si="66"/>
        <v>0</v>
      </c>
      <c r="AY111" s="253">
        <f t="shared" si="66"/>
        <v>0</v>
      </c>
      <c r="AZ111" s="253">
        <f t="shared" si="66"/>
        <v>0</v>
      </c>
      <c r="BA111" s="253">
        <f t="shared" si="66"/>
        <v>0</v>
      </c>
      <c r="BB111" s="253">
        <f t="shared" si="66"/>
        <v>0</v>
      </c>
      <c r="BC111" s="253">
        <f t="shared" si="66"/>
        <v>0</v>
      </c>
      <c r="BD111" s="253">
        <f t="shared" si="66"/>
        <v>0</v>
      </c>
      <c r="BE111" s="253">
        <f t="shared" si="66"/>
        <v>0</v>
      </c>
      <c r="BF111" s="253">
        <f t="shared" si="66"/>
        <v>0</v>
      </c>
      <c r="BG111" s="253">
        <f t="shared" si="66"/>
        <v>0</v>
      </c>
      <c r="BH111" s="253">
        <f t="shared" si="66"/>
        <v>0</v>
      </c>
      <c r="BI111" s="253">
        <f t="shared" si="66"/>
        <v>0</v>
      </c>
      <c r="BJ111" s="253">
        <f t="shared" si="66"/>
        <v>0</v>
      </c>
      <c r="BK111" s="253">
        <f t="shared" si="66"/>
        <v>0</v>
      </c>
      <c r="BL111" s="253">
        <f t="shared" si="66"/>
        <v>0</v>
      </c>
      <c r="BM111" s="253">
        <f t="shared" si="66"/>
        <v>0</v>
      </c>
      <c r="BN111" s="253">
        <f t="shared" si="66"/>
        <v>0</v>
      </c>
      <c r="BO111" s="253">
        <f t="shared" si="66"/>
        <v>0</v>
      </c>
      <c r="BP111" s="253">
        <f t="shared" si="66"/>
        <v>0</v>
      </c>
      <c r="BQ111" s="253">
        <f t="shared" si="66"/>
        <v>0</v>
      </c>
      <c r="BR111" s="253">
        <f t="shared" si="66"/>
        <v>0</v>
      </c>
      <c r="BS111" s="253">
        <f t="shared" si="66"/>
        <v>0</v>
      </c>
      <c r="BT111" s="253">
        <f t="shared" si="66"/>
        <v>0</v>
      </c>
      <c r="BU111" s="253">
        <f t="shared" si="66"/>
        <v>0</v>
      </c>
      <c r="BV111" s="253">
        <f t="shared" si="66"/>
        <v>0</v>
      </c>
      <c r="BW111" s="253">
        <f t="shared" si="66"/>
        <v>0</v>
      </c>
      <c r="BX111" s="253">
        <f t="shared" si="66"/>
        <v>0</v>
      </c>
      <c r="BY111" s="253">
        <f t="shared" si="66"/>
        <v>0</v>
      </c>
      <c r="BZ111" s="253">
        <f t="shared" si="66"/>
        <v>0</v>
      </c>
      <c r="CA111" s="253">
        <f t="shared" si="66"/>
        <v>0</v>
      </c>
      <c r="CB111" s="253">
        <f t="shared" si="66"/>
        <v>0</v>
      </c>
      <c r="CC111" s="253">
        <f t="shared" si="66"/>
        <v>0</v>
      </c>
      <c r="CD111" s="253">
        <f t="shared" si="66"/>
        <v>0</v>
      </c>
      <c r="CE111" s="253">
        <f t="shared" si="66"/>
        <v>0</v>
      </c>
      <c r="CF111" s="253">
        <f t="shared" si="64"/>
        <v>0</v>
      </c>
      <c r="CG111" s="253">
        <f t="shared" si="64"/>
        <v>0</v>
      </c>
      <c r="CH111" s="253">
        <f t="shared" si="64"/>
        <v>0</v>
      </c>
      <c r="CI111" s="253">
        <f t="shared" si="64"/>
        <v>0</v>
      </c>
      <c r="CJ111" s="253">
        <f t="shared" si="64"/>
        <v>0</v>
      </c>
      <c r="CK111" s="253">
        <f t="shared" si="64"/>
        <v>0</v>
      </c>
      <c r="CL111" s="253">
        <f t="shared" si="64"/>
        <v>0</v>
      </c>
      <c r="CM111" s="253">
        <f t="shared" si="64"/>
        <v>0</v>
      </c>
      <c r="CN111" s="253">
        <f t="shared" si="64"/>
        <v>0</v>
      </c>
      <c r="CO111" s="253">
        <f t="shared" si="64"/>
        <v>0</v>
      </c>
      <c r="CP111" s="253">
        <f t="shared" si="64"/>
        <v>0</v>
      </c>
      <c r="CQ111" s="253">
        <f t="shared" si="64"/>
        <v>0</v>
      </c>
      <c r="CR111" s="253">
        <f t="shared" si="64"/>
        <v>0</v>
      </c>
      <c r="CS111" s="253">
        <f t="shared" si="64"/>
        <v>0</v>
      </c>
      <c r="CT111" s="253">
        <f t="shared" si="64"/>
        <v>0</v>
      </c>
      <c r="CU111" s="253">
        <f t="shared" si="64"/>
        <v>0</v>
      </c>
      <c r="CV111" s="253">
        <f t="shared" si="64"/>
        <v>0</v>
      </c>
      <c r="CW111" s="253">
        <f t="shared" si="64"/>
        <v>0</v>
      </c>
      <c r="CX111" s="253">
        <f t="shared" si="67"/>
        <v>0</v>
      </c>
      <c r="CY111" s="253">
        <f t="shared" si="67"/>
        <v>0</v>
      </c>
      <c r="CZ111" s="253">
        <f t="shared" si="67"/>
        <v>0</v>
      </c>
      <c r="DA111" s="253">
        <f t="shared" si="67"/>
        <v>0</v>
      </c>
      <c r="DB111" s="253">
        <f t="shared" si="67"/>
        <v>0</v>
      </c>
      <c r="DC111" s="253">
        <f t="shared" si="67"/>
        <v>0</v>
      </c>
      <c r="DD111" s="253">
        <f t="shared" si="67"/>
        <v>0</v>
      </c>
      <c r="DE111" s="253">
        <f t="shared" si="67"/>
        <v>0</v>
      </c>
      <c r="DF111" s="253">
        <f t="shared" si="67"/>
        <v>0</v>
      </c>
      <c r="DG111" s="253">
        <f t="shared" si="67"/>
        <v>0</v>
      </c>
      <c r="DH111" s="253">
        <f t="shared" si="67"/>
        <v>0</v>
      </c>
      <c r="DI111" s="253">
        <f t="shared" si="67"/>
        <v>0</v>
      </c>
      <c r="DJ111" s="253">
        <f t="shared" si="67"/>
        <v>0</v>
      </c>
      <c r="DK111" s="253">
        <f t="shared" si="67"/>
        <v>0</v>
      </c>
      <c r="DL111" s="253">
        <f t="shared" si="67"/>
        <v>0</v>
      </c>
      <c r="DM111" s="253">
        <f t="shared" si="67"/>
        <v>0</v>
      </c>
      <c r="DN111" s="253">
        <f t="shared" si="67"/>
        <v>0</v>
      </c>
      <c r="DO111" s="253">
        <f t="shared" si="67"/>
        <v>0</v>
      </c>
      <c r="DP111" s="253">
        <f t="shared" si="67"/>
        <v>0</v>
      </c>
      <c r="DQ111" s="253">
        <f t="shared" si="67"/>
        <v>0</v>
      </c>
      <c r="DR111" s="253">
        <f t="shared" si="67"/>
        <v>0</v>
      </c>
      <c r="DS111" s="253">
        <f t="shared" si="67"/>
        <v>0</v>
      </c>
      <c r="DT111" s="253">
        <f t="shared" si="67"/>
        <v>0</v>
      </c>
      <c r="DU111" s="253">
        <f t="shared" si="67"/>
        <v>0</v>
      </c>
      <c r="DV111" s="253">
        <f t="shared" si="67"/>
        <v>0</v>
      </c>
      <c r="DW111" s="253">
        <f t="shared" si="67"/>
        <v>0</v>
      </c>
    </row>
    <row r="112" spans="3:127" ht="15.6" thickTop="1" thickBot="1">
      <c r="C112" s="316" t="str">
        <f t="shared" si="62"/>
        <v>Costo Variabile 11</v>
      </c>
      <c r="H112" s="253">
        <f t="shared" si="63"/>
        <v>0</v>
      </c>
      <c r="I112" s="253">
        <f t="shared" si="63"/>
        <v>0</v>
      </c>
      <c r="J112" s="253">
        <f t="shared" si="63"/>
        <v>0</v>
      </c>
      <c r="K112" s="253">
        <f t="shared" si="63"/>
        <v>0</v>
      </c>
      <c r="L112" s="253">
        <f t="shared" si="63"/>
        <v>0</v>
      </c>
      <c r="M112" s="253">
        <f t="shared" si="63"/>
        <v>0</v>
      </c>
      <c r="N112" s="253">
        <f t="shared" si="63"/>
        <v>0</v>
      </c>
      <c r="O112" s="253">
        <f t="shared" si="63"/>
        <v>0</v>
      </c>
      <c r="P112" s="253">
        <f t="shared" si="63"/>
        <v>0</v>
      </c>
      <c r="Q112" s="253">
        <f t="shared" si="63"/>
        <v>0</v>
      </c>
      <c r="R112" s="253">
        <f t="shared" si="63"/>
        <v>0</v>
      </c>
      <c r="S112" s="253">
        <f t="shared" si="63"/>
        <v>0</v>
      </c>
      <c r="T112" s="253">
        <f t="shared" si="63"/>
        <v>0</v>
      </c>
      <c r="U112" s="253">
        <f t="shared" si="63"/>
        <v>0</v>
      </c>
      <c r="V112" s="253">
        <f t="shared" si="63"/>
        <v>0</v>
      </c>
      <c r="W112" s="253">
        <f t="shared" si="63"/>
        <v>0</v>
      </c>
      <c r="X112" s="253">
        <f t="shared" ref="X112:CI115" si="68">+X16+X48-X80</f>
        <v>0</v>
      </c>
      <c r="Y112" s="253">
        <f t="shared" si="68"/>
        <v>0</v>
      </c>
      <c r="Z112" s="253">
        <f t="shared" si="68"/>
        <v>0</v>
      </c>
      <c r="AA112" s="253">
        <f t="shared" si="68"/>
        <v>0</v>
      </c>
      <c r="AB112" s="253">
        <f t="shared" si="68"/>
        <v>0</v>
      </c>
      <c r="AC112" s="253">
        <f t="shared" si="68"/>
        <v>0</v>
      </c>
      <c r="AD112" s="253">
        <f t="shared" si="68"/>
        <v>0</v>
      </c>
      <c r="AE112" s="253">
        <f t="shared" si="68"/>
        <v>0</v>
      </c>
      <c r="AF112" s="253">
        <f t="shared" si="68"/>
        <v>0</v>
      </c>
      <c r="AG112" s="253">
        <f t="shared" si="68"/>
        <v>0</v>
      </c>
      <c r="AH112" s="253">
        <f t="shared" si="68"/>
        <v>0</v>
      </c>
      <c r="AI112" s="253">
        <f t="shared" si="68"/>
        <v>0</v>
      </c>
      <c r="AJ112" s="253">
        <f t="shared" si="68"/>
        <v>0</v>
      </c>
      <c r="AK112" s="253">
        <f t="shared" si="68"/>
        <v>0</v>
      </c>
      <c r="AL112" s="253">
        <f t="shared" si="68"/>
        <v>0</v>
      </c>
      <c r="AM112" s="253">
        <f t="shared" si="68"/>
        <v>0</v>
      </c>
      <c r="AN112" s="253">
        <f t="shared" si="68"/>
        <v>0</v>
      </c>
      <c r="AO112" s="253">
        <f t="shared" si="68"/>
        <v>0</v>
      </c>
      <c r="AP112" s="253">
        <f t="shared" si="68"/>
        <v>0</v>
      </c>
      <c r="AQ112" s="253">
        <f t="shared" si="68"/>
        <v>0</v>
      </c>
      <c r="AR112" s="253">
        <f t="shared" si="68"/>
        <v>0</v>
      </c>
      <c r="AS112" s="253">
        <f t="shared" si="68"/>
        <v>0</v>
      </c>
      <c r="AT112" s="253">
        <f t="shared" si="68"/>
        <v>0</v>
      </c>
      <c r="AU112" s="253">
        <f t="shared" si="68"/>
        <v>0</v>
      </c>
      <c r="AV112" s="253">
        <f t="shared" si="68"/>
        <v>0</v>
      </c>
      <c r="AW112" s="253">
        <f t="shared" si="68"/>
        <v>0</v>
      </c>
      <c r="AX112" s="253">
        <f t="shared" si="68"/>
        <v>0</v>
      </c>
      <c r="AY112" s="253">
        <f t="shared" si="68"/>
        <v>0</v>
      </c>
      <c r="AZ112" s="253">
        <f t="shared" si="68"/>
        <v>0</v>
      </c>
      <c r="BA112" s="253">
        <f t="shared" si="68"/>
        <v>0</v>
      </c>
      <c r="BB112" s="253">
        <f t="shared" si="68"/>
        <v>0</v>
      </c>
      <c r="BC112" s="253">
        <f t="shared" si="68"/>
        <v>0</v>
      </c>
      <c r="BD112" s="253">
        <f t="shared" si="68"/>
        <v>0</v>
      </c>
      <c r="BE112" s="253">
        <f t="shared" si="68"/>
        <v>0</v>
      </c>
      <c r="BF112" s="253">
        <f t="shared" si="68"/>
        <v>0</v>
      </c>
      <c r="BG112" s="253">
        <f t="shared" si="68"/>
        <v>0</v>
      </c>
      <c r="BH112" s="253">
        <f t="shared" si="68"/>
        <v>0</v>
      </c>
      <c r="BI112" s="253">
        <f t="shared" si="68"/>
        <v>0</v>
      </c>
      <c r="BJ112" s="253">
        <f t="shared" si="68"/>
        <v>0</v>
      </c>
      <c r="BK112" s="253">
        <f t="shared" si="68"/>
        <v>0</v>
      </c>
      <c r="BL112" s="253">
        <f t="shared" si="68"/>
        <v>0</v>
      </c>
      <c r="BM112" s="253">
        <f t="shared" si="68"/>
        <v>0</v>
      </c>
      <c r="BN112" s="253">
        <f t="shared" si="68"/>
        <v>0</v>
      </c>
      <c r="BO112" s="253">
        <f t="shared" si="68"/>
        <v>0</v>
      </c>
      <c r="BP112" s="253">
        <f t="shared" si="68"/>
        <v>0</v>
      </c>
      <c r="BQ112" s="253">
        <f t="shared" si="68"/>
        <v>0</v>
      </c>
      <c r="BR112" s="253">
        <f t="shared" si="68"/>
        <v>0</v>
      </c>
      <c r="BS112" s="253">
        <f t="shared" si="68"/>
        <v>0</v>
      </c>
      <c r="BT112" s="253">
        <f t="shared" si="68"/>
        <v>0</v>
      </c>
      <c r="BU112" s="253">
        <f t="shared" si="68"/>
        <v>0</v>
      </c>
      <c r="BV112" s="253">
        <f t="shared" si="68"/>
        <v>0</v>
      </c>
      <c r="BW112" s="253">
        <f t="shared" si="68"/>
        <v>0</v>
      </c>
      <c r="BX112" s="253">
        <f t="shared" si="68"/>
        <v>0</v>
      </c>
      <c r="BY112" s="253">
        <f t="shared" si="68"/>
        <v>0</v>
      </c>
      <c r="BZ112" s="253">
        <f t="shared" si="68"/>
        <v>0</v>
      </c>
      <c r="CA112" s="253">
        <f t="shared" si="68"/>
        <v>0</v>
      </c>
      <c r="CB112" s="253">
        <f t="shared" si="68"/>
        <v>0</v>
      </c>
      <c r="CC112" s="253">
        <f t="shared" si="68"/>
        <v>0</v>
      </c>
      <c r="CD112" s="253">
        <f t="shared" si="68"/>
        <v>0</v>
      </c>
      <c r="CE112" s="253">
        <f t="shared" si="68"/>
        <v>0</v>
      </c>
      <c r="CF112" s="253">
        <f t="shared" si="68"/>
        <v>0</v>
      </c>
      <c r="CG112" s="253">
        <f t="shared" si="68"/>
        <v>0</v>
      </c>
      <c r="CH112" s="253">
        <f t="shared" si="68"/>
        <v>0</v>
      </c>
      <c r="CI112" s="253">
        <f t="shared" si="68"/>
        <v>0</v>
      </c>
      <c r="CJ112" s="253">
        <f t="shared" si="64"/>
        <v>0</v>
      </c>
      <c r="CK112" s="253">
        <f t="shared" si="64"/>
        <v>0</v>
      </c>
      <c r="CL112" s="253">
        <f t="shared" si="64"/>
        <v>0</v>
      </c>
      <c r="CM112" s="253">
        <f t="shared" si="64"/>
        <v>0</v>
      </c>
      <c r="CN112" s="253">
        <f t="shared" si="64"/>
        <v>0</v>
      </c>
      <c r="CO112" s="253">
        <f t="shared" si="64"/>
        <v>0</v>
      </c>
      <c r="CP112" s="253">
        <f t="shared" si="64"/>
        <v>0</v>
      </c>
      <c r="CQ112" s="253">
        <f t="shared" si="64"/>
        <v>0</v>
      </c>
      <c r="CR112" s="253">
        <f t="shared" si="64"/>
        <v>0</v>
      </c>
      <c r="CS112" s="253">
        <f t="shared" si="64"/>
        <v>0</v>
      </c>
      <c r="CT112" s="253">
        <f t="shared" si="64"/>
        <v>0</v>
      </c>
      <c r="CU112" s="253">
        <f t="shared" si="64"/>
        <v>0</v>
      </c>
      <c r="CV112" s="253">
        <f t="shared" si="64"/>
        <v>0</v>
      </c>
      <c r="CW112" s="253">
        <f t="shared" si="64"/>
        <v>0</v>
      </c>
      <c r="CX112" s="253">
        <f t="shared" si="67"/>
        <v>0</v>
      </c>
      <c r="CY112" s="253">
        <f t="shared" si="67"/>
        <v>0</v>
      </c>
      <c r="CZ112" s="253">
        <f t="shared" si="67"/>
        <v>0</v>
      </c>
      <c r="DA112" s="253">
        <f t="shared" si="67"/>
        <v>0</v>
      </c>
      <c r="DB112" s="253">
        <f t="shared" si="67"/>
        <v>0</v>
      </c>
      <c r="DC112" s="253">
        <f t="shared" si="67"/>
        <v>0</v>
      </c>
      <c r="DD112" s="253">
        <f t="shared" si="67"/>
        <v>0</v>
      </c>
      <c r="DE112" s="253">
        <f t="shared" si="67"/>
        <v>0</v>
      </c>
      <c r="DF112" s="253">
        <f t="shared" si="67"/>
        <v>0</v>
      </c>
      <c r="DG112" s="253">
        <f t="shared" si="67"/>
        <v>0</v>
      </c>
      <c r="DH112" s="253">
        <f t="shared" si="67"/>
        <v>0</v>
      </c>
      <c r="DI112" s="253">
        <f t="shared" si="67"/>
        <v>0</v>
      </c>
      <c r="DJ112" s="253">
        <f t="shared" si="67"/>
        <v>0</v>
      </c>
      <c r="DK112" s="253">
        <f t="shared" si="67"/>
        <v>0</v>
      </c>
      <c r="DL112" s="253">
        <f t="shared" si="67"/>
        <v>0</v>
      </c>
      <c r="DM112" s="253">
        <f t="shared" si="67"/>
        <v>0</v>
      </c>
      <c r="DN112" s="253">
        <f t="shared" si="67"/>
        <v>0</v>
      </c>
      <c r="DO112" s="253">
        <f t="shared" si="67"/>
        <v>0</v>
      </c>
      <c r="DP112" s="253">
        <f t="shared" si="67"/>
        <v>0</v>
      </c>
      <c r="DQ112" s="253">
        <f t="shared" si="67"/>
        <v>0</v>
      </c>
      <c r="DR112" s="253">
        <f t="shared" si="67"/>
        <v>0</v>
      </c>
      <c r="DS112" s="253">
        <f t="shared" si="67"/>
        <v>0</v>
      </c>
      <c r="DT112" s="253">
        <f t="shared" si="67"/>
        <v>0</v>
      </c>
      <c r="DU112" s="253">
        <f t="shared" si="67"/>
        <v>0</v>
      </c>
      <c r="DV112" s="253">
        <f t="shared" si="67"/>
        <v>0</v>
      </c>
      <c r="DW112" s="253">
        <f t="shared" si="67"/>
        <v>0</v>
      </c>
    </row>
    <row r="113" spans="3:127" ht="15.6" thickTop="1" thickBot="1">
      <c r="C113" s="316" t="str">
        <f t="shared" si="62"/>
        <v>Costo Variabile 12</v>
      </c>
      <c r="H113" s="253">
        <f t="shared" si="63"/>
        <v>0</v>
      </c>
      <c r="I113" s="253">
        <f t="shared" si="63"/>
        <v>0</v>
      </c>
      <c r="J113" s="253">
        <f t="shared" si="63"/>
        <v>0</v>
      </c>
      <c r="K113" s="253">
        <f t="shared" si="63"/>
        <v>0</v>
      </c>
      <c r="L113" s="253">
        <f t="shared" si="63"/>
        <v>0</v>
      </c>
      <c r="M113" s="253">
        <f t="shared" si="63"/>
        <v>0</v>
      </c>
      <c r="N113" s="253">
        <f t="shared" si="63"/>
        <v>0</v>
      </c>
      <c r="O113" s="253">
        <f t="shared" si="63"/>
        <v>0</v>
      </c>
      <c r="P113" s="253">
        <f t="shared" si="63"/>
        <v>0</v>
      </c>
      <c r="Q113" s="253">
        <f t="shared" si="63"/>
        <v>0</v>
      </c>
      <c r="R113" s="253">
        <f t="shared" si="63"/>
        <v>0</v>
      </c>
      <c r="S113" s="253">
        <f t="shared" si="63"/>
        <v>0</v>
      </c>
      <c r="T113" s="253">
        <f t="shared" si="63"/>
        <v>0</v>
      </c>
      <c r="U113" s="253">
        <f t="shared" si="63"/>
        <v>0</v>
      </c>
      <c r="V113" s="253">
        <f t="shared" si="63"/>
        <v>0</v>
      </c>
      <c r="W113" s="253">
        <f t="shared" si="63"/>
        <v>0</v>
      </c>
      <c r="X113" s="253">
        <f t="shared" si="68"/>
        <v>0</v>
      </c>
      <c r="Y113" s="253">
        <f t="shared" si="68"/>
        <v>0</v>
      </c>
      <c r="Z113" s="253">
        <f t="shared" si="68"/>
        <v>0</v>
      </c>
      <c r="AA113" s="253">
        <f t="shared" si="68"/>
        <v>0</v>
      </c>
      <c r="AB113" s="253">
        <f t="shared" si="68"/>
        <v>0</v>
      </c>
      <c r="AC113" s="253">
        <f t="shared" si="68"/>
        <v>0</v>
      </c>
      <c r="AD113" s="253">
        <f t="shared" si="68"/>
        <v>0</v>
      </c>
      <c r="AE113" s="253">
        <f t="shared" si="68"/>
        <v>0</v>
      </c>
      <c r="AF113" s="253">
        <f t="shared" si="68"/>
        <v>0</v>
      </c>
      <c r="AG113" s="253">
        <f t="shared" si="68"/>
        <v>0</v>
      </c>
      <c r="AH113" s="253">
        <f t="shared" si="68"/>
        <v>0</v>
      </c>
      <c r="AI113" s="253">
        <f t="shared" si="68"/>
        <v>0</v>
      </c>
      <c r="AJ113" s="253">
        <f t="shared" si="68"/>
        <v>0</v>
      </c>
      <c r="AK113" s="253">
        <f t="shared" si="68"/>
        <v>0</v>
      </c>
      <c r="AL113" s="253">
        <f t="shared" si="68"/>
        <v>0</v>
      </c>
      <c r="AM113" s="253">
        <f t="shared" si="68"/>
        <v>0</v>
      </c>
      <c r="AN113" s="253">
        <f t="shared" si="68"/>
        <v>0</v>
      </c>
      <c r="AO113" s="253">
        <f t="shared" si="68"/>
        <v>0</v>
      </c>
      <c r="AP113" s="253">
        <f t="shared" si="68"/>
        <v>0</v>
      </c>
      <c r="AQ113" s="253">
        <f t="shared" si="68"/>
        <v>0</v>
      </c>
      <c r="AR113" s="253">
        <f t="shared" si="68"/>
        <v>0</v>
      </c>
      <c r="AS113" s="253">
        <f t="shared" si="68"/>
        <v>0</v>
      </c>
      <c r="AT113" s="253">
        <f t="shared" si="68"/>
        <v>0</v>
      </c>
      <c r="AU113" s="253">
        <f t="shared" si="68"/>
        <v>0</v>
      </c>
      <c r="AV113" s="253">
        <f t="shared" si="68"/>
        <v>0</v>
      </c>
      <c r="AW113" s="253">
        <f t="shared" si="68"/>
        <v>0</v>
      </c>
      <c r="AX113" s="253">
        <f t="shared" si="68"/>
        <v>0</v>
      </c>
      <c r="AY113" s="253">
        <f t="shared" si="68"/>
        <v>0</v>
      </c>
      <c r="AZ113" s="253">
        <f t="shared" si="68"/>
        <v>0</v>
      </c>
      <c r="BA113" s="253">
        <f t="shared" si="68"/>
        <v>0</v>
      </c>
      <c r="BB113" s="253">
        <f t="shared" si="68"/>
        <v>0</v>
      </c>
      <c r="BC113" s="253">
        <f t="shared" si="68"/>
        <v>0</v>
      </c>
      <c r="BD113" s="253">
        <f t="shared" si="68"/>
        <v>0</v>
      </c>
      <c r="BE113" s="253">
        <f t="shared" si="68"/>
        <v>0</v>
      </c>
      <c r="BF113" s="253">
        <f t="shared" si="68"/>
        <v>0</v>
      </c>
      <c r="BG113" s="253">
        <f t="shared" si="68"/>
        <v>0</v>
      </c>
      <c r="BH113" s="253">
        <f t="shared" si="68"/>
        <v>0</v>
      </c>
      <c r="BI113" s="253">
        <f t="shared" si="68"/>
        <v>0</v>
      </c>
      <c r="BJ113" s="253">
        <f t="shared" si="68"/>
        <v>0</v>
      </c>
      <c r="BK113" s="253">
        <f t="shared" si="68"/>
        <v>0</v>
      </c>
      <c r="BL113" s="253">
        <f t="shared" si="68"/>
        <v>0</v>
      </c>
      <c r="BM113" s="253">
        <f t="shared" si="68"/>
        <v>0</v>
      </c>
      <c r="BN113" s="253">
        <f t="shared" si="68"/>
        <v>0</v>
      </c>
      <c r="BO113" s="253">
        <f t="shared" si="68"/>
        <v>0</v>
      </c>
      <c r="BP113" s="253">
        <f t="shared" si="68"/>
        <v>0</v>
      </c>
      <c r="BQ113" s="253">
        <f t="shared" si="68"/>
        <v>0</v>
      </c>
      <c r="BR113" s="253">
        <f t="shared" si="68"/>
        <v>0</v>
      </c>
      <c r="BS113" s="253">
        <f t="shared" si="68"/>
        <v>0</v>
      </c>
      <c r="BT113" s="253">
        <f t="shared" si="68"/>
        <v>0</v>
      </c>
      <c r="BU113" s="253">
        <f t="shared" si="68"/>
        <v>0</v>
      </c>
      <c r="BV113" s="253">
        <f t="shared" si="68"/>
        <v>0</v>
      </c>
      <c r="BW113" s="253">
        <f t="shared" si="68"/>
        <v>0</v>
      </c>
      <c r="BX113" s="253">
        <f t="shared" si="68"/>
        <v>0</v>
      </c>
      <c r="BY113" s="253">
        <f t="shared" si="68"/>
        <v>0</v>
      </c>
      <c r="BZ113" s="253">
        <f t="shared" si="68"/>
        <v>0</v>
      </c>
      <c r="CA113" s="253">
        <f t="shared" si="68"/>
        <v>0</v>
      </c>
      <c r="CB113" s="253">
        <f t="shared" si="68"/>
        <v>0</v>
      </c>
      <c r="CC113" s="253">
        <f t="shared" si="68"/>
        <v>0</v>
      </c>
      <c r="CD113" s="253">
        <f t="shared" si="68"/>
        <v>0</v>
      </c>
      <c r="CE113" s="253">
        <f t="shared" si="68"/>
        <v>0</v>
      </c>
      <c r="CF113" s="253">
        <f t="shared" si="68"/>
        <v>0</v>
      </c>
      <c r="CG113" s="253">
        <f t="shared" si="68"/>
        <v>0</v>
      </c>
      <c r="CH113" s="253">
        <f t="shared" si="68"/>
        <v>0</v>
      </c>
      <c r="CI113" s="253">
        <f t="shared" si="68"/>
        <v>0</v>
      </c>
      <c r="CJ113" s="253">
        <f t="shared" si="64"/>
        <v>0</v>
      </c>
      <c r="CK113" s="253">
        <f t="shared" si="64"/>
        <v>0</v>
      </c>
      <c r="CL113" s="253">
        <f t="shared" si="64"/>
        <v>0</v>
      </c>
      <c r="CM113" s="253">
        <f t="shared" si="64"/>
        <v>0</v>
      </c>
      <c r="CN113" s="253">
        <f t="shared" si="64"/>
        <v>0</v>
      </c>
      <c r="CO113" s="253">
        <f t="shared" si="64"/>
        <v>0</v>
      </c>
      <c r="CP113" s="253">
        <f t="shared" si="64"/>
        <v>0</v>
      </c>
      <c r="CQ113" s="253">
        <f t="shared" si="64"/>
        <v>0</v>
      </c>
      <c r="CR113" s="253">
        <f t="shared" si="64"/>
        <v>0</v>
      </c>
      <c r="CS113" s="253">
        <f t="shared" si="64"/>
        <v>0</v>
      </c>
      <c r="CT113" s="253">
        <f t="shared" si="64"/>
        <v>0</v>
      </c>
      <c r="CU113" s="253">
        <f t="shared" si="64"/>
        <v>0</v>
      </c>
      <c r="CV113" s="253">
        <f t="shared" si="64"/>
        <v>0</v>
      </c>
      <c r="CW113" s="253">
        <f t="shared" si="64"/>
        <v>0</v>
      </c>
      <c r="CX113" s="253">
        <f t="shared" si="67"/>
        <v>0</v>
      </c>
      <c r="CY113" s="253">
        <f t="shared" si="67"/>
        <v>0</v>
      </c>
      <c r="CZ113" s="253">
        <f t="shared" si="67"/>
        <v>0</v>
      </c>
      <c r="DA113" s="253">
        <f t="shared" si="67"/>
        <v>0</v>
      </c>
      <c r="DB113" s="253">
        <f t="shared" si="67"/>
        <v>0</v>
      </c>
      <c r="DC113" s="253">
        <f t="shared" si="67"/>
        <v>0</v>
      </c>
      <c r="DD113" s="253">
        <f t="shared" si="67"/>
        <v>0</v>
      </c>
      <c r="DE113" s="253">
        <f t="shared" si="67"/>
        <v>0</v>
      </c>
      <c r="DF113" s="253">
        <f t="shared" si="67"/>
        <v>0</v>
      </c>
      <c r="DG113" s="253">
        <f t="shared" si="67"/>
        <v>0</v>
      </c>
      <c r="DH113" s="253">
        <f t="shared" si="67"/>
        <v>0</v>
      </c>
      <c r="DI113" s="253">
        <f t="shared" si="67"/>
        <v>0</v>
      </c>
      <c r="DJ113" s="253">
        <f t="shared" si="67"/>
        <v>0</v>
      </c>
      <c r="DK113" s="253">
        <f t="shared" si="67"/>
        <v>0</v>
      </c>
      <c r="DL113" s="253">
        <f t="shared" si="67"/>
        <v>0</v>
      </c>
      <c r="DM113" s="253">
        <f t="shared" si="67"/>
        <v>0</v>
      </c>
      <c r="DN113" s="253">
        <f t="shared" si="67"/>
        <v>0</v>
      </c>
      <c r="DO113" s="253">
        <f t="shared" si="67"/>
        <v>0</v>
      </c>
      <c r="DP113" s="253">
        <f t="shared" si="67"/>
        <v>0</v>
      </c>
      <c r="DQ113" s="253">
        <f t="shared" si="67"/>
        <v>0</v>
      </c>
      <c r="DR113" s="253">
        <f t="shared" si="67"/>
        <v>0</v>
      </c>
      <c r="DS113" s="253">
        <f t="shared" si="67"/>
        <v>0</v>
      </c>
      <c r="DT113" s="253">
        <f t="shared" si="67"/>
        <v>0</v>
      </c>
      <c r="DU113" s="253">
        <f t="shared" si="67"/>
        <v>0</v>
      </c>
      <c r="DV113" s="253">
        <f t="shared" si="67"/>
        <v>0</v>
      </c>
      <c r="DW113" s="253">
        <f t="shared" si="67"/>
        <v>0</v>
      </c>
    </row>
    <row r="114" spans="3:127" ht="15.6" thickTop="1" thickBot="1">
      <c r="C114" s="316" t="str">
        <f t="shared" si="62"/>
        <v>Costo Variabile 13</v>
      </c>
      <c r="H114" s="253">
        <f t="shared" si="63"/>
        <v>0</v>
      </c>
      <c r="I114" s="253">
        <f t="shared" si="63"/>
        <v>0</v>
      </c>
      <c r="J114" s="253">
        <f t="shared" si="63"/>
        <v>0</v>
      </c>
      <c r="K114" s="253">
        <f t="shared" si="63"/>
        <v>0</v>
      </c>
      <c r="L114" s="253">
        <f t="shared" si="63"/>
        <v>0</v>
      </c>
      <c r="M114" s="253">
        <f t="shared" si="63"/>
        <v>0</v>
      </c>
      <c r="N114" s="253">
        <f t="shared" si="63"/>
        <v>0</v>
      </c>
      <c r="O114" s="253">
        <f t="shared" si="63"/>
        <v>0</v>
      </c>
      <c r="P114" s="253">
        <f t="shared" si="63"/>
        <v>0</v>
      </c>
      <c r="Q114" s="253">
        <f t="shared" si="63"/>
        <v>0</v>
      </c>
      <c r="R114" s="253">
        <f t="shared" si="63"/>
        <v>0</v>
      </c>
      <c r="S114" s="253">
        <f t="shared" si="63"/>
        <v>0</v>
      </c>
      <c r="T114" s="253">
        <f t="shared" si="63"/>
        <v>0</v>
      </c>
      <c r="U114" s="253">
        <f t="shared" si="63"/>
        <v>0</v>
      </c>
      <c r="V114" s="253">
        <f t="shared" si="63"/>
        <v>0</v>
      </c>
      <c r="W114" s="253">
        <f t="shared" si="63"/>
        <v>0</v>
      </c>
      <c r="X114" s="253">
        <f t="shared" si="68"/>
        <v>0</v>
      </c>
      <c r="Y114" s="253">
        <f t="shared" si="68"/>
        <v>0</v>
      </c>
      <c r="Z114" s="253">
        <f t="shared" si="68"/>
        <v>0</v>
      </c>
      <c r="AA114" s="253">
        <f t="shared" si="68"/>
        <v>0</v>
      </c>
      <c r="AB114" s="253">
        <f t="shared" si="68"/>
        <v>0</v>
      </c>
      <c r="AC114" s="253">
        <f t="shared" si="68"/>
        <v>0</v>
      </c>
      <c r="AD114" s="253">
        <f t="shared" si="68"/>
        <v>0</v>
      </c>
      <c r="AE114" s="253">
        <f t="shared" si="68"/>
        <v>0</v>
      </c>
      <c r="AF114" s="253">
        <f t="shared" si="68"/>
        <v>0</v>
      </c>
      <c r="AG114" s="253">
        <f t="shared" si="68"/>
        <v>0</v>
      </c>
      <c r="AH114" s="253">
        <f t="shared" si="68"/>
        <v>0</v>
      </c>
      <c r="AI114" s="253">
        <f t="shared" si="68"/>
        <v>0</v>
      </c>
      <c r="AJ114" s="253">
        <f t="shared" si="68"/>
        <v>0</v>
      </c>
      <c r="AK114" s="253">
        <f t="shared" si="68"/>
        <v>0</v>
      </c>
      <c r="AL114" s="253">
        <f t="shared" si="68"/>
        <v>0</v>
      </c>
      <c r="AM114" s="253">
        <f t="shared" si="68"/>
        <v>0</v>
      </c>
      <c r="AN114" s="253">
        <f t="shared" si="68"/>
        <v>0</v>
      </c>
      <c r="AO114" s="253">
        <f t="shared" si="68"/>
        <v>0</v>
      </c>
      <c r="AP114" s="253">
        <f t="shared" si="68"/>
        <v>0</v>
      </c>
      <c r="AQ114" s="253">
        <f t="shared" si="68"/>
        <v>0</v>
      </c>
      <c r="AR114" s="253">
        <f t="shared" si="68"/>
        <v>0</v>
      </c>
      <c r="AS114" s="253">
        <f t="shared" si="68"/>
        <v>0</v>
      </c>
      <c r="AT114" s="253">
        <f t="shared" si="68"/>
        <v>0</v>
      </c>
      <c r="AU114" s="253">
        <f t="shared" si="68"/>
        <v>0</v>
      </c>
      <c r="AV114" s="253">
        <f t="shared" si="68"/>
        <v>0</v>
      </c>
      <c r="AW114" s="253">
        <f t="shared" si="68"/>
        <v>0</v>
      </c>
      <c r="AX114" s="253">
        <f t="shared" si="68"/>
        <v>0</v>
      </c>
      <c r="AY114" s="253">
        <f t="shared" si="68"/>
        <v>0</v>
      </c>
      <c r="AZ114" s="253">
        <f t="shared" si="68"/>
        <v>0</v>
      </c>
      <c r="BA114" s="253">
        <f t="shared" si="68"/>
        <v>0</v>
      </c>
      <c r="BB114" s="253">
        <f t="shared" si="68"/>
        <v>0</v>
      </c>
      <c r="BC114" s="253">
        <f t="shared" si="68"/>
        <v>0</v>
      </c>
      <c r="BD114" s="253">
        <f t="shared" si="68"/>
        <v>0</v>
      </c>
      <c r="BE114" s="253">
        <f t="shared" si="68"/>
        <v>0</v>
      </c>
      <c r="BF114" s="253">
        <f t="shared" si="68"/>
        <v>0</v>
      </c>
      <c r="BG114" s="253">
        <f t="shared" si="68"/>
        <v>0</v>
      </c>
      <c r="BH114" s="253">
        <f t="shared" si="68"/>
        <v>0</v>
      </c>
      <c r="BI114" s="253">
        <f t="shared" si="68"/>
        <v>0</v>
      </c>
      <c r="BJ114" s="253">
        <f t="shared" si="68"/>
        <v>0</v>
      </c>
      <c r="BK114" s="253">
        <f t="shared" si="68"/>
        <v>0</v>
      </c>
      <c r="BL114" s="253">
        <f t="shared" si="68"/>
        <v>0</v>
      </c>
      <c r="BM114" s="253">
        <f t="shared" si="68"/>
        <v>0</v>
      </c>
      <c r="BN114" s="253">
        <f t="shared" si="68"/>
        <v>0</v>
      </c>
      <c r="BO114" s="253">
        <f t="shared" si="68"/>
        <v>0</v>
      </c>
      <c r="BP114" s="253">
        <f t="shared" si="68"/>
        <v>0</v>
      </c>
      <c r="BQ114" s="253">
        <f t="shared" si="68"/>
        <v>0</v>
      </c>
      <c r="BR114" s="253">
        <f t="shared" si="68"/>
        <v>0</v>
      </c>
      <c r="BS114" s="253">
        <f t="shared" si="68"/>
        <v>0</v>
      </c>
      <c r="BT114" s="253">
        <f t="shared" si="68"/>
        <v>0</v>
      </c>
      <c r="BU114" s="253">
        <f t="shared" si="68"/>
        <v>0</v>
      </c>
      <c r="BV114" s="253">
        <f t="shared" si="68"/>
        <v>0</v>
      </c>
      <c r="BW114" s="253">
        <f t="shared" si="68"/>
        <v>0</v>
      </c>
      <c r="BX114" s="253">
        <f t="shared" si="68"/>
        <v>0</v>
      </c>
      <c r="BY114" s="253">
        <f t="shared" si="68"/>
        <v>0</v>
      </c>
      <c r="BZ114" s="253">
        <f t="shared" si="68"/>
        <v>0</v>
      </c>
      <c r="CA114" s="253">
        <f t="shared" si="68"/>
        <v>0</v>
      </c>
      <c r="CB114" s="253">
        <f t="shared" si="68"/>
        <v>0</v>
      </c>
      <c r="CC114" s="253">
        <f t="shared" si="68"/>
        <v>0</v>
      </c>
      <c r="CD114" s="253">
        <f t="shared" si="68"/>
        <v>0</v>
      </c>
      <c r="CE114" s="253">
        <f t="shared" si="68"/>
        <v>0</v>
      </c>
      <c r="CF114" s="253">
        <f t="shared" si="68"/>
        <v>0</v>
      </c>
      <c r="CG114" s="253">
        <f t="shared" si="68"/>
        <v>0</v>
      </c>
      <c r="CH114" s="253">
        <f t="shared" si="68"/>
        <v>0</v>
      </c>
      <c r="CI114" s="253">
        <f t="shared" si="68"/>
        <v>0</v>
      </c>
      <c r="CJ114" s="253">
        <f t="shared" si="64"/>
        <v>0</v>
      </c>
      <c r="CK114" s="253">
        <f t="shared" si="64"/>
        <v>0</v>
      </c>
      <c r="CL114" s="253">
        <f t="shared" si="64"/>
        <v>0</v>
      </c>
      <c r="CM114" s="253">
        <f t="shared" si="64"/>
        <v>0</v>
      </c>
      <c r="CN114" s="253">
        <f t="shared" si="64"/>
        <v>0</v>
      </c>
      <c r="CO114" s="253">
        <f t="shared" si="64"/>
        <v>0</v>
      </c>
      <c r="CP114" s="253">
        <f t="shared" si="64"/>
        <v>0</v>
      </c>
      <c r="CQ114" s="253">
        <f t="shared" si="64"/>
        <v>0</v>
      </c>
      <c r="CR114" s="253">
        <f t="shared" si="64"/>
        <v>0</v>
      </c>
      <c r="CS114" s="253">
        <f t="shared" si="64"/>
        <v>0</v>
      </c>
      <c r="CT114" s="253">
        <f t="shared" si="64"/>
        <v>0</v>
      </c>
      <c r="CU114" s="253">
        <f t="shared" si="64"/>
        <v>0</v>
      </c>
      <c r="CV114" s="253">
        <f t="shared" si="64"/>
        <v>0</v>
      </c>
      <c r="CW114" s="253">
        <f t="shared" si="64"/>
        <v>0</v>
      </c>
      <c r="CX114" s="253">
        <f t="shared" si="67"/>
        <v>0</v>
      </c>
      <c r="CY114" s="253">
        <f t="shared" si="67"/>
        <v>0</v>
      </c>
      <c r="CZ114" s="253">
        <f t="shared" si="67"/>
        <v>0</v>
      </c>
      <c r="DA114" s="253">
        <f t="shared" si="67"/>
        <v>0</v>
      </c>
      <c r="DB114" s="253">
        <f t="shared" si="67"/>
        <v>0</v>
      </c>
      <c r="DC114" s="253">
        <f t="shared" si="67"/>
        <v>0</v>
      </c>
      <c r="DD114" s="253">
        <f t="shared" si="67"/>
        <v>0</v>
      </c>
      <c r="DE114" s="253">
        <f t="shared" si="67"/>
        <v>0</v>
      </c>
      <c r="DF114" s="253">
        <f t="shared" si="67"/>
        <v>0</v>
      </c>
      <c r="DG114" s="253">
        <f t="shared" si="67"/>
        <v>0</v>
      </c>
      <c r="DH114" s="253">
        <f t="shared" si="67"/>
        <v>0</v>
      </c>
      <c r="DI114" s="253">
        <f t="shared" si="67"/>
        <v>0</v>
      </c>
      <c r="DJ114" s="253">
        <f t="shared" si="67"/>
        <v>0</v>
      </c>
      <c r="DK114" s="253">
        <f t="shared" si="67"/>
        <v>0</v>
      </c>
      <c r="DL114" s="253">
        <f t="shared" si="67"/>
        <v>0</v>
      </c>
      <c r="DM114" s="253">
        <f t="shared" si="67"/>
        <v>0</v>
      </c>
      <c r="DN114" s="253">
        <f t="shared" si="67"/>
        <v>0</v>
      </c>
      <c r="DO114" s="253">
        <f t="shared" si="67"/>
        <v>0</v>
      </c>
      <c r="DP114" s="253">
        <f t="shared" si="67"/>
        <v>0</v>
      </c>
      <c r="DQ114" s="253">
        <f t="shared" si="67"/>
        <v>0</v>
      </c>
      <c r="DR114" s="253">
        <f t="shared" si="67"/>
        <v>0</v>
      </c>
      <c r="DS114" s="253">
        <f t="shared" si="67"/>
        <v>0</v>
      </c>
      <c r="DT114" s="253">
        <f t="shared" si="67"/>
        <v>0</v>
      </c>
      <c r="DU114" s="253">
        <f t="shared" si="67"/>
        <v>0</v>
      </c>
      <c r="DV114" s="253">
        <f t="shared" si="67"/>
        <v>0</v>
      </c>
      <c r="DW114" s="253">
        <f t="shared" si="67"/>
        <v>0</v>
      </c>
    </row>
    <row r="115" spans="3:127" ht="15.6" thickTop="1" thickBot="1">
      <c r="C115" s="316" t="str">
        <f t="shared" si="62"/>
        <v>Costo Variabile 14</v>
      </c>
      <c r="H115" s="253">
        <f t="shared" si="63"/>
        <v>0</v>
      </c>
      <c r="I115" s="253">
        <f t="shared" si="63"/>
        <v>0</v>
      </c>
      <c r="J115" s="253">
        <f t="shared" si="63"/>
        <v>0</v>
      </c>
      <c r="K115" s="253">
        <f t="shared" si="63"/>
        <v>0</v>
      </c>
      <c r="L115" s="253">
        <f t="shared" si="63"/>
        <v>0</v>
      </c>
      <c r="M115" s="253">
        <f t="shared" si="63"/>
        <v>0</v>
      </c>
      <c r="N115" s="253">
        <f t="shared" si="63"/>
        <v>0</v>
      </c>
      <c r="O115" s="253">
        <f t="shared" si="63"/>
        <v>0</v>
      </c>
      <c r="P115" s="253">
        <f t="shared" si="63"/>
        <v>0</v>
      </c>
      <c r="Q115" s="253">
        <f t="shared" si="63"/>
        <v>0</v>
      </c>
      <c r="R115" s="253">
        <f t="shared" si="63"/>
        <v>0</v>
      </c>
      <c r="S115" s="253">
        <f t="shared" si="63"/>
        <v>0</v>
      </c>
      <c r="T115" s="253">
        <f t="shared" si="63"/>
        <v>0</v>
      </c>
      <c r="U115" s="253">
        <f t="shared" si="63"/>
        <v>0</v>
      </c>
      <c r="V115" s="253">
        <f t="shared" si="63"/>
        <v>0</v>
      </c>
      <c r="W115" s="253">
        <f t="shared" si="63"/>
        <v>0</v>
      </c>
      <c r="X115" s="253">
        <f t="shared" si="68"/>
        <v>0</v>
      </c>
      <c r="Y115" s="253">
        <f t="shared" si="68"/>
        <v>0</v>
      </c>
      <c r="Z115" s="253">
        <f t="shared" si="68"/>
        <v>0</v>
      </c>
      <c r="AA115" s="253">
        <f t="shared" si="68"/>
        <v>0</v>
      </c>
      <c r="AB115" s="253">
        <f t="shared" si="68"/>
        <v>0</v>
      </c>
      <c r="AC115" s="253">
        <f t="shared" si="68"/>
        <v>0</v>
      </c>
      <c r="AD115" s="253">
        <f t="shared" si="68"/>
        <v>0</v>
      </c>
      <c r="AE115" s="253">
        <f t="shared" si="68"/>
        <v>0</v>
      </c>
      <c r="AF115" s="253">
        <f t="shared" si="68"/>
        <v>0</v>
      </c>
      <c r="AG115" s="253">
        <f t="shared" si="68"/>
        <v>0</v>
      </c>
      <c r="AH115" s="253">
        <f t="shared" si="68"/>
        <v>0</v>
      </c>
      <c r="AI115" s="253">
        <f t="shared" si="68"/>
        <v>0</v>
      </c>
      <c r="AJ115" s="253">
        <f t="shared" si="68"/>
        <v>0</v>
      </c>
      <c r="AK115" s="253">
        <f t="shared" si="68"/>
        <v>0</v>
      </c>
      <c r="AL115" s="253">
        <f t="shared" si="68"/>
        <v>0</v>
      </c>
      <c r="AM115" s="253">
        <f t="shared" si="68"/>
        <v>0</v>
      </c>
      <c r="AN115" s="253">
        <f t="shared" si="68"/>
        <v>0</v>
      </c>
      <c r="AO115" s="253">
        <f t="shared" si="68"/>
        <v>0</v>
      </c>
      <c r="AP115" s="253">
        <f t="shared" si="68"/>
        <v>0</v>
      </c>
      <c r="AQ115" s="253">
        <f t="shared" si="68"/>
        <v>0</v>
      </c>
      <c r="AR115" s="253">
        <f t="shared" si="68"/>
        <v>0</v>
      </c>
      <c r="AS115" s="253">
        <f t="shared" si="68"/>
        <v>0</v>
      </c>
      <c r="AT115" s="253">
        <f t="shared" si="68"/>
        <v>0</v>
      </c>
      <c r="AU115" s="253">
        <f t="shared" si="68"/>
        <v>0</v>
      </c>
      <c r="AV115" s="253">
        <f t="shared" si="68"/>
        <v>0</v>
      </c>
      <c r="AW115" s="253">
        <f t="shared" si="68"/>
        <v>0</v>
      </c>
      <c r="AX115" s="253">
        <f t="shared" si="68"/>
        <v>0</v>
      </c>
      <c r="AY115" s="253">
        <f t="shared" si="68"/>
        <v>0</v>
      </c>
      <c r="AZ115" s="253">
        <f t="shared" si="68"/>
        <v>0</v>
      </c>
      <c r="BA115" s="253">
        <f t="shared" si="68"/>
        <v>0</v>
      </c>
      <c r="BB115" s="253">
        <f t="shared" si="68"/>
        <v>0</v>
      </c>
      <c r="BC115" s="253">
        <f t="shared" si="68"/>
        <v>0</v>
      </c>
      <c r="BD115" s="253">
        <f t="shared" si="68"/>
        <v>0</v>
      </c>
      <c r="BE115" s="253">
        <f t="shared" si="68"/>
        <v>0</v>
      </c>
      <c r="BF115" s="253">
        <f t="shared" si="68"/>
        <v>0</v>
      </c>
      <c r="BG115" s="253">
        <f t="shared" si="68"/>
        <v>0</v>
      </c>
      <c r="BH115" s="253">
        <f t="shared" si="68"/>
        <v>0</v>
      </c>
      <c r="BI115" s="253">
        <f t="shared" si="68"/>
        <v>0</v>
      </c>
      <c r="BJ115" s="253">
        <f t="shared" si="68"/>
        <v>0</v>
      </c>
      <c r="BK115" s="253">
        <f t="shared" si="68"/>
        <v>0</v>
      </c>
      <c r="BL115" s="253">
        <f t="shared" si="68"/>
        <v>0</v>
      </c>
      <c r="BM115" s="253">
        <f t="shared" si="68"/>
        <v>0</v>
      </c>
      <c r="BN115" s="253">
        <f t="shared" si="68"/>
        <v>0</v>
      </c>
      <c r="BO115" s="253">
        <f t="shared" si="68"/>
        <v>0</v>
      </c>
      <c r="BP115" s="253">
        <f t="shared" si="68"/>
        <v>0</v>
      </c>
      <c r="BQ115" s="253">
        <f t="shared" si="68"/>
        <v>0</v>
      </c>
      <c r="BR115" s="253">
        <f t="shared" si="68"/>
        <v>0</v>
      </c>
      <c r="BS115" s="253">
        <f t="shared" si="68"/>
        <v>0</v>
      </c>
      <c r="BT115" s="253">
        <f t="shared" si="68"/>
        <v>0</v>
      </c>
      <c r="BU115" s="253">
        <f t="shared" si="68"/>
        <v>0</v>
      </c>
      <c r="BV115" s="253">
        <f t="shared" si="68"/>
        <v>0</v>
      </c>
      <c r="BW115" s="253">
        <f t="shared" si="68"/>
        <v>0</v>
      </c>
      <c r="BX115" s="253">
        <f t="shared" si="68"/>
        <v>0</v>
      </c>
      <c r="BY115" s="253">
        <f t="shared" si="68"/>
        <v>0</v>
      </c>
      <c r="BZ115" s="253">
        <f t="shared" si="68"/>
        <v>0</v>
      </c>
      <c r="CA115" s="253">
        <f t="shared" si="68"/>
        <v>0</v>
      </c>
      <c r="CB115" s="253">
        <f t="shared" si="68"/>
        <v>0</v>
      </c>
      <c r="CC115" s="253">
        <f t="shared" si="68"/>
        <v>0</v>
      </c>
      <c r="CD115" s="253">
        <f t="shared" si="68"/>
        <v>0</v>
      </c>
      <c r="CE115" s="253">
        <f t="shared" si="68"/>
        <v>0</v>
      </c>
      <c r="CF115" s="253">
        <f t="shared" si="68"/>
        <v>0</v>
      </c>
      <c r="CG115" s="253">
        <f t="shared" si="68"/>
        <v>0</v>
      </c>
      <c r="CH115" s="253">
        <f t="shared" si="68"/>
        <v>0</v>
      </c>
      <c r="CI115" s="253">
        <f t="shared" ref="CI115:DW121" si="69">+CI19+CI51-CI83</f>
        <v>0</v>
      </c>
      <c r="CJ115" s="253">
        <f t="shared" si="69"/>
        <v>0</v>
      </c>
      <c r="CK115" s="253">
        <f t="shared" si="69"/>
        <v>0</v>
      </c>
      <c r="CL115" s="253">
        <f t="shared" si="69"/>
        <v>0</v>
      </c>
      <c r="CM115" s="253">
        <f t="shared" si="69"/>
        <v>0</v>
      </c>
      <c r="CN115" s="253">
        <f t="shared" si="69"/>
        <v>0</v>
      </c>
      <c r="CO115" s="253">
        <f t="shared" si="69"/>
        <v>0</v>
      </c>
      <c r="CP115" s="253">
        <f t="shared" si="69"/>
        <v>0</v>
      </c>
      <c r="CQ115" s="253">
        <f t="shared" si="69"/>
        <v>0</v>
      </c>
      <c r="CR115" s="253">
        <f t="shared" si="69"/>
        <v>0</v>
      </c>
      <c r="CS115" s="253">
        <f t="shared" si="69"/>
        <v>0</v>
      </c>
      <c r="CT115" s="253">
        <f t="shared" si="69"/>
        <v>0</v>
      </c>
      <c r="CU115" s="253">
        <f t="shared" si="69"/>
        <v>0</v>
      </c>
      <c r="CV115" s="253">
        <f t="shared" si="69"/>
        <v>0</v>
      </c>
      <c r="CW115" s="253">
        <f t="shared" si="69"/>
        <v>0</v>
      </c>
      <c r="CX115" s="253">
        <f t="shared" si="69"/>
        <v>0</v>
      </c>
      <c r="CY115" s="253">
        <f t="shared" si="69"/>
        <v>0</v>
      </c>
      <c r="CZ115" s="253">
        <f t="shared" si="69"/>
        <v>0</v>
      </c>
      <c r="DA115" s="253">
        <f t="shared" si="69"/>
        <v>0</v>
      </c>
      <c r="DB115" s="253">
        <f t="shared" si="69"/>
        <v>0</v>
      </c>
      <c r="DC115" s="253">
        <f t="shared" si="69"/>
        <v>0</v>
      </c>
      <c r="DD115" s="253">
        <f t="shared" si="69"/>
        <v>0</v>
      </c>
      <c r="DE115" s="253">
        <f t="shared" si="69"/>
        <v>0</v>
      </c>
      <c r="DF115" s="253">
        <f t="shared" si="69"/>
        <v>0</v>
      </c>
      <c r="DG115" s="253">
        <f t="shared" si="69"/>
        <v>0</v>
      </c>
      <c r="DH115" s="253">
        <f t="shared" si="69"/>
        <v>0</v>
      </c>
      <c r="DI115" s="253">
        <f t="shared" si="69"/>
        <v>0</v>
      </c>
      <c r="DJ115" s="253">
        <f t="shared" si="69"/>
        <v>0</v>
      </c>
      <c r="DK115" s="253">
        <f t="shared" si="69"/>
        <v>0</v>
      </c>
      <c r="DL115" s="253">
        <f t="shared" si="69"/>
        <v>0</v>
      </c>
      <c r="DM115" s="253">
        <f t="shared" si="69"/>
        <v>0</v>
      </c>
      <c r="DN115" s="253">
        <f t="shared" si="69"/>
        <v>0</v>
      </c>
      <c r="DO115" s="253">
        <f t="shared" si="69"/>
        <v>0</v>
      </c>
      <c r="DP115" s="253">
        <f t="shared" si="69"/>
        <v>0</v>
      </c>
      <c r="DQ115" s="253">
        <f t="shared" si="69"/>
        <v>0</v>
      </c>
      <c r="DR115" s="253">
        <f t="shared" si="69"/>
        <v>0</v>
      </c>
      <c r="DS115" s="253">
        <f t="shared" si="69"/>
        <v>0</v>
      </c>
      <c r="DT115" s="253">
        <f t="shared" si="69"/>
        <v>0</v>
      </c>
      <c r="DU115" s="253">
        <f t="shared" si="69"/>
        <v>0</v>
      </c>
      <c r="DV115" s="253">
        <f t="shared" si="69"/>
        <v>0</v>
      </c>
      <c r="DW115" s="253">
        <f t="shared" si="69"/>
        <v>0</v>
      </c>
    </row>
    <row r="116" spans="3:127" ht="15.6" thickTop="1" thickBot="1">
      <c r="C116" s="316" t="str">
        <f t="shared" si="62"/>
        <v>Costo Variabile 15</v>
      </c>
      <c r="H116" s="253">
        <f t="shared" si="63"/>
        <v>0</v>
      </c>
      <c r="I116" s="253">
        <f t="shared" si="63"/>
        <v>0</v>
      </c>
      <c r="J116" s="253">
        <f t="shared" si="63"/>
        <v>0</v>
      </c>
      <c r="K116" s="253">
        <f t="shared" si="63"/>
        <v>0</v>
      </c>
      <c r="L116" s="253">
        <f t="shared" si="63"/>
        <v>0</v>
      </c>
      <c r="M116" s="253">
        <f t="shared" si="63"/>
        <v>0</v>
      </c>
      <c r="N116" s="253">
        <f t="shared" si="63"/>
        <v>0</v>
      </c>
      <c r="O116" s="253">
        <f t="shared" si="63"/>
        <v>0</v>
      </c>
      <c r="P116" s="253">
        <f t="shared" si="63"/>
        <v>0</v>
      </c>
      <c r="Q116" s="253">
        <f t="shared" si="63"/>
        <v>0</v>
      </c>
      <c r="R116" s="253">
        <f t="shared" si="63"/>
        <v>0</v>
      </c>
      <c r="S116" s="253">
        <f t="shared" si="63"/>
        <v>0</v>
      </c>
      <c r="T116" s="253">
        <f t="shared" si="63"/>
        <v>0</v>
      </c>
      <c r="U116" s="253">
        <f t="shared" si="63"/>
        <v>0</v>
      </c>
      <c r="V116" s="253">
        <f t="shared" si="63"/>
        <v>0</v>
      </c>
      <c r="W116" s="253">
        <f t="shared" si="63"/>
        <v>0</v>
      </c>
      <c r="X116" s="253">
        <f t="shared" ref="X116:CI122" si="70">+X20+X52-X84</f>
        <v>0</v>
      </c>
      <c r="Y116" s="253">
        <f t="shared" si="70"/>
        <v>0</v>
      </c>
      <c r="Z116" s="253">
        <f t="shared" si="70"/>
        <v>0</v>
      </c>
      <c r="AA116" s="253">
        <f t="shared" si="70"/>
        <v>0</v>
      </c>
      <c r="AB116" s="253">
        <f t="shared" si="70"/>
        <v>0</v>
      </c>
      <c r="AC116" s="253">
        <f t="shared" si="70"/>
        <v>0</v>
      </c>
      <c r="AD116" s="253">
        <f t="shared" si="70"/>
        <v>0</v>
      </c>
      <c r="AE116" s="253">
        <f t="shared" si="70"/>
        <v>0</v>
      </c>
      <c r="AF116" s="253">
        <f t="shared" si="70"/>
        <v>0</v>
      </c>
      <c r="AG116" s="253">
        <f t="shared" si="70"/>
        <v>0</v>
      </c>
      <c r="AH116" s="253">
        <f t="shared" si="70"/>
        <v>0</v>
      </c>
      <c r="AI116" s="253">
        <f t="shared" si="70"/>
        <v>0</v>
      </c>
      <c r="AJ116" s="253">
        <f t="shared" si="70"/>
        <v>0</v>
      </c>
      <c r="AK116" s="253">
        <f t="shared" si="70"/>
        <v>0</v>
      </c>
      <c r="AL116" s="253">
        <f t="shared" si="70"/>
        <v>0</v>
      </c>
      <c r="AM116" s="253">
        <f t="shared" si="70"/>
        <v>0</v>
      </c>
      <c r="AN116" s="253">
        <f t="shared" si="70"/>
        <v>0</v>
      </c>
      <c r="AO116" s="253">
        <f t="shared" si="70"/>
        <v>0</v>
      </c>
      <c r="AP116" s="253">
        <f t="shared" si="70"/>
        <v>0</v>
      </c>
      <c r="AQ116" s="253">
        <f t="shared" si="70"/>
        <v>0</v>
      </c>
      <c r="AR116" s="253">
        <f t="shared" si="70"/>
        <v>0</v>
      </c>
      <c r="AS116" s="253">
        <f t="shared" si="70"/>
        <v>0</v>
      </c>
      <c r="AT116" s="253">
        <f t="shared" si="70"/>
        <v>0</v>
      </c>
      <c r="AU116" s="253">
        <f t="shared" si="70"/>
        <v>0</v>
      </c>
      <c r="AV116" s="253">
        <f t="shared" si="70"/>
        <v>0</v>
      </c>
      <c r="AW116" s="253">
        <f t="shared" si="70"/>
        <v>0</v>
      </c>
      <c r="AX116" s="253">
        <f t="shared" si="70"/>
        <v>0</v>
      </c>
      <c r="AY116" s="253">
        <f t="shared" si="70"/>
        <v>0</v>
      </c>
      <c r="AZ116" s="253">
        <f t="shared" si="70"/>
        <v>0</v>
      </c>
      <c r="BA116" s="253">
        <f t="shared" si="70"/>
        <v>0</v>
      </c>
      <c r="BB116" s="253">
        <f t="shared" si="70"/>
        <v>0</v>
      </c>
      <c r="BC116" s="253">
        <f t="shared" si="70"/>
        <v>0</v>
      </c>
      <c r="BD116" s="253">
        <f t="shared" si="70"/>
        <v>0</v>
      </c>
      <c r="BE116" s="253">
        <f t="shared" si="70"/>
        <v>0</v>
      </c>
      <c r="BF116" s="253">
        <f t="shared" si="70"/>
        <v>0</v>
      </c>
      <c r="BG116" s="253">
        <f t="shared" si="70"/>
        <v>0</v>
      </c>
      <c r="BH116" s="253">
        <f t="shared" si="70"/>
        <v>0</v>
      </c>
      <c r="BI116" s="253">
        <f t="shared" si="70"/>
        <v>0</v>
      </c>
      <c r="BJ116" s="253">
        <f t="shared" si="70"/>
        <v>0</v>
      </c>
      <c r="BK116" s="253">
        <f t="shared" si="70"/>
        <v>0</v>
      </c>
      <c r="BL116" s="253">
        <f t="shared" si="70"/>
        <v>0</v>
      </c>
      <c r="BM116" s="253">
        <f t="shared" si="70"/>
        <v>0</v>
      </c>
      <c r="BN116" s="253">
        <f t="shared" si="70"/>
        <v>0</v>
      </c>
      <c r="BO116" s="253">
        <f t="shared" si="70"/>
        <v>0</v>
      </c>
      <c r="BP116" s="253">
        <f t="shared" si="70"/>
        <v>0</v>
      </c>
      <c r="BQ116" s="253">
        <f t="shared" si="70"/>
        <v>0</v>
      </c>
      <c r="BR116" s="253">
        <f t="shared" si="70"/>
        <v>0</v>
      </c>
      <c r="BS116" s="253">
        <f t="shared" si="70"/>
        <v>0</v>
      </c>
      <c r="BT116" s="253">
        <f t="shared" si="70"/>
        <v>0</v>
      </c>
      <c r="BU116" s="253">
        <f t="shared" si="70"/>
        <v>0</v>
      </c>
      <c r="BV116" s="253">
        <f t="shared" si="70"/>
        <v>0</v>
      </c>
      <c r="BW116" s="253">
        <f t="shared" si="70"/>
        <v>0</v>
      </c>
      <c r="BX116" s="253">
        <f t="shared" si="70"/>
        <v>0</v>
      </c>
      <c r="BY116" s="253">
        <f t="shared" si="70"/>
        <v>0</v>
      </c>
      <c r="BZ116" s="253">
        <f t="shared" si="70"/>
        <v>0</v>
      </c>
      <c r="CA116" s="253">
        <f t="shared" si="70"/>
        <v>0</v>
      </c>
      <c r="CB116" s="253">
        <f t="shared" si="70"/>
        <v>0</v>
      </c>
      <c r="CC116" s="253">
        <f t="shared" si="70"/>
        <v>0</v>
      </c>
      <c r="CD116" s="253">
        <f t="shared" si="70"/>
        <v>0</v>
      </c>
      <c r="CE116" s="253">
        <f t="shared" si="70"/>
        <v>0</v>
      </c>
      <c r="CF116" s="253">
        <f t="shared" si="70"/>
        <v>0</v>
      </c>
      <c r="CG116" s="253">
        <f t="shared" si="70"/>
        <v>0</v>
      </c>
      <c r="CH116" s="253">
        <f t="shared" si="70"/>
        <v>0</v>
      </c>
      <c r="CI116" s="253">
        <f t="shared" si="70"/>
        <v>0</v>
      </c>
      <c r="CJ116" s="253">
        <f t="shared" si="69"/>
        <v>0</v>
      </c>
      <c r="CK116" s="253">
        <f t="shared" si="69"/>
        <v>0</v>
      </c>
      <c r="CL116" s="253">
        <f t="shared" si="69"/>
        <v>0</v>
      </c>
      <c r="CM116" s="253">
        <f t="shared" si="69"/>
        <v>0</v>
      </c>
      <c r="CN116" s="253">
        <f t="shared" si="69"/>
        <v>0</v>
      </c>
      <c r="CO116" s="253">
        <f t="shared" si="69"/>
        <v>0</v>
      </c>
      <c r="CP116" s="253">
        <f t="shared" si="69"/>
        <v>0</v>
      </c>
      <c r="CQ116" s="253">
        <f t="shared" si="69"/>
        <v>0</v>
      </c>
      <c r="CR116" s="253">
        <f t="shared" si="69"/>
        <v>0</v>
      </c>
      <c r="CS116" s="253">
        <f t="shared" si="69"/>
        <v>0</v>
      </c>
      <c r="CT116" s="253">
        <f t="shared" si="69"/>
        <v>0</v>
      </c>
      <c r="CU116" s="253">
        <f t="shared" si="69"/>
        <v>0</v>
      </c>
      <c r="CV116" s="253">
        <f t="shared" si="69"/>
        <v>0</v>
      </c>
      <c r="CW116" s="253">
        <f t="shared" si="69"/>
        <v>0</v>
      </c>
      <c r="CX116" s="253">
        <f t="shared" si="69"/>
        <v>0</v>
      </c>
      <c r="CY116" s="253">
        <f t="shared" si="69"/>
        <v>0</v>
      </c>
      <c r="CZ116" s="253">
        <f t="shared" si="69"/>
        <v>0</v>
      </c>
      <c r="DA116" s="253">
        <f t="shared" si="69"/>
        <v>0</v>
      </c>
      <c r="DB116" s="253">
        <f t="shared" si="69"/>
        <v>0</v>
      </c>
      <c r="DC116" s="253">
        <f t="shared" si="69"/>
        <v>0</v>
      </c>
      <c r="DD116" s="253">
        <f t="shared" si="69"/>
        <v>0</v>
      </c>
      <c r="DE116" s="253">
        <f t="shared" si="69"/>
        <v>0</v>
      </c>
      <c r="DF116" s="253">
        <f t="shared" si="69"/>
        <v>0</v>
      </c>
      <c r="DG116" s="253">
        <f t="shared" si="69"/>
        <v>0</v>
      </c>
      <c r="DH116" s="253">
        <f t="shared" si="69"/>
        <v>0</v>
      </c>
      <c r="DI116" s="253">
        <f t="shared" si="69"/>
        <v>0</v>
      </c>
      <c r="DJ116" s="253">
        <f t="shared" si="69"/>
        <v>0</v>
      </c>
      <c r="DK116" s="253">
        <f t="shared" si="69"/>
        <v>0</v>
      </c>
      <c r="DL116" s="253">
        <f t="shared" si="69"/>
        <v>0</v>
      </c>
      <c r="DM116" s="253">
        <f t="shared" si="69"/>
        <v>0</v>
      </c>
      <c r="DN116" s="253">
        <f t="shared" si="69"/>
        <v>0</v>
      </c>
      <c r="DO116" s="253">
        <f t="shared" si="69"/>
        <v>0</v>
      </c>
      <c r="DP116" s="253">
        <f t="shared" si="69"/>
        <v>0</v>
      </c>
      <c r="DQ116" s="253">
        <f t="shared" si="69"/>
        <v>0</v>
      </c>
      <c r="DR116" s="253">
        <f t="shared" si="69"/>
        <v>0</v>
      </c>
      <c r="DS116" s="253">
        <f t="shared" si="69"/>
        <v>0</v>
      </c>
      <c r="DT116" s="253">
        <f t="shared" si="69"/>
        <v>0</v>
      </c>
      <c r="DU116" s="253">
        <f t="shared" si="69"/>
        <v>0</v>
      </c>
      <c r="DV116" s="253">
        <f t="shared" si="69"/>
        <v>0</v>
      </c>
      <c r="DW116" s="253">
        <f t="shared" si="69"/>
        <v>0</v>
      </c>
    </row>
    <row r="117" spans="3:127" ht="15.6" thickTop="1" thickBot="1">
      <c r="C117" s="316" t="str">
        <f t="shared" si="62"/>
        <v>Costo Variabile 16</v>
      </c>
      <c r="H117" s="253">
        <f t="shared" si="63"/>
        <v>0</v>
      </c>
      <c r="I117" s="253">
        <f t="shared" si="63"/>
        <v>0</v>
      </c>
      <c r="J117" s="253">
        <f t="shared" si="63"/>
        <v>0</v>
      </c>
      <c r="K117" s="253">
        <f t="shared" si="63"/>
        <v>0</v>
      </c>
      <c r="L117" s="253">
        <f t="shared" si="63"/>
        <v>0</v>
      </c>
      <c r="M117" s="253">
        <f t="shared" si="63"/>
        <v>0</v>
      </c>
      <c r="N117" s="253">
        <f t="shared" si="63"/>
        <v>0</v>
      </c>
      <c r="O117" s="253">
        <f t="shared" si="63"/>
        <v>0</v>
      </c>
      <c r="P117" s="253">
        <f t="shared" si="63"/>
        <v>0</v>
      </c>
      <c r="Q117" s="253">
        <f t="shared" si="63"/>
        <v>0</v>
      </c>
      <c r="R117" s="253">
        <f t="shared" si="63"/>
        <v>0</v>
      </c>
      <c r="S117" s="253">
        <f t="shared" si="63"/>
        <v>0</v>
      </c>
      <c r="T117" s="253">
        <f t="shared" si="63"/>
        <v>0</v>
      </c>
      <c r="U117" s="253">
        <f t="shared" si="63"/>
        <v>0</v>
      </c>
      <c r="V117" s="253">
        <f t="shared" si="63"/>
        <v>0</v>
      </c>
      <c r="W117" s="253">
        <f t="shared" si="63"/>
        <v>0</v>
      </c>
      <c r="X117" s="253">
        <f t="shared" si="70"/>
        <v>0</v>
      </c>
      <c r="Y117" s="253">
        <f t="shared" si="70"/>
        <v>0</v>
      </c>
      <c r="Z117" s="253">
        <f t="shared" si="70"/>
        <v>0</v>
      </c>
      <c r="AA117" s="253">
        <f t="shared" si="70"/>
        <v>0</v>
      </c>
      <c r="AB117" s="253">
        <f t="shared" si="70"/>
        <v>0</v>
      </c>
      <c r="AC117" s="253">
        <f t="shared" si="70"/>
        <v>0</v>
      </c>
      <c r="AD117" s="253">
        <f t="shared" si="70"/>
        <v>0</v>
      </c>
      <c r="AE117" s="253">
        <f t="shared" si="70"/>
        <v>0</v>
      </c>
      <c r="AF117" s="253">
        <f t="shared" si="70"/>
        <v>0</v>
      </c>
      <c r="AG117" s="253">
        <f t="shared" si="70"/>
        <v>0</v>
      </c>
      <c r="AH117" s="253">
        <f t="shared" si="70"/>
        <v>0</v>
      </c>
      <c r="AI117" s="253">
        <f t="shared" si="70"/>
        <v>0</v>
      </c>
      <c r="AJ117" s="253">
        <f t="shared" si="70"/>
        <v>0</v>
      </c>
      <c r="AK117" s="253">
        <f t="shared" si="70"/>
        <v>0</v>
      </c>
      <c r="AL117" s="253">
        <f t="shared" si="70"/>
        <v>0</v>
      </c>
      <c r="AM117" s="253">
        <f t="shared" si="70"/>
        <v>0</v>
      </c>
      <c r="AN117" s="253">
        <f t="shared" si="70"/>
        <v>0</v>
      </c>
      <c r="AO117" s="253">
        <f t="shared" si="70"/>
        <v>0</v>
      </c>
      <c r="AP117" s="253">
        <f t="shared" si="70"/>
        <v>0</v>
      </c>
      <c r="AQ117" s="253">
        <f t="shared" si="70"/>
        <v>0</v>
      </c>
      <c r="AR117" s="253">
        <f t="shared" si="70"/>
        <v>0</v>
      </c>
      <c r="AS117" s="253">
        <f t="shared" si="70"/>
        <v>0</v>
      </c>
      <c r="AT117" s="253">
        <f t="shared" si="70"/>
        <v>0</v>
      </c>
      <c r="AU117" s="253">
        <f t="shared" si="70"/>
        <v>0</v>
      </c>
      <c r="AV117" s="253">
        <f t="shared" si="70"/>
        <v>0</v>
      </c>
      <c r="AW117" s="253">
        <f t="shared" si="70"/>
        <v>0</v>
      </c>
      <c r="AX117" s="253">
        <f t="shared" si="70"/>
        <v>0</v>
      </c>
      <c r="AY117" s="253">
        <f t="shared" si="70"/>
        <v>0</v>
      </c>
      <c r="AZ117" s="253">
        <f t="shared" si="70"/>
        <v>0</v>
      </c>
      <c r="BA117" s="253">
        <f t="shared" si="70"/>
        <v>0</v>
      </c>
      <c r="BB117" s="253">
        <f t="shared" si="70"/>
        <v>0</v>
      </c>
      <c r="BC117" s="253">
        <f t="shared" si="70"/>
        <v>0</v>
      </c>
      <c r="BD117" s="253">
        <f t="shared" si="70"/>
        <v>0</v>
      </c>
      <c r="BE117" s="253">
        <f t="shared" si="70"/>
        <v>0</v>
      </c>
      <c r="BF117" s="253">
        <f t="shared" si="70"/>
        <v>0</v>
      </c>
      <c r="BG117" s="253">
        <f t="shared" si="70"/>
        <v>0</v>
      </c>
      <c r="BH117" s="253">
        <f t="shared" si="70"/>
        <v>0</v>
      </c>
      <c r="BI117" s="253">
        <f t="shared" si="70"/>
        <v>0</v>
      </c>
      <c r="BJ117" s="253">
        <f t="shared" si="70"/>
        <v>0</v>
      </c>
      <c r="BK117" s="253">
        <f t="shared" si="70"/>
        <v>0</v>
      </c>
      <c r="BL117" s="253">
        <f t="shared" si="70"/>
        <v>0</v>
      </c>
      <c r="BM117" s="253">
        <f t="shared" si="70"/>
        <v>0</v>
      </c>
      <c r="BN117" s="253">
        <f t="shared" si="70"/>
        <v>0</v>
      </c>
      <c r="BO117" s="253">
        <f t="shared" si="70"/>
        <v>0</v>
      </c>
      <c r="BP117" s="253">
        <f t="shared" si="70"/>
        <v>0</v>
      </c>
      <c r="BQ117" s="253">
        <f t="shared" si="70"/>
        <v>0</v>
      </c>
      <c r="BR117" s="253">
        <f t="shared" si="70"/>
        <v>0</v>
      </c>
      <c r="BS117" s="253">
        <f t="shared" si="70"/>
        <v>0</v>
      </c>
      <c r="BT117" s="253">
        <f t="shared" si="70"/>
        <v>0</v>
      </c>
      <c r="BU117" s="253">
        <f t="shared" si="70"/>
        <v>0</v>
      </c>
      <c r="BV117" s="253">
        <f t="shared" si="70"/>
        <v>0</v>
      </c>
      <c r="BW117" s="253">
        <f t="shared" si="70"/>
        <v>0</v>
      </c>
      <c r="BX117" s="253">
        <f t="shared" si="70"/>
        <v>0</v>
      </c>
      <c r="BY117" s="253">
        <f t="shared" si="70"/>
        <v>0</v>
      </c>
      <c r="BZ117" s="253">
        <f t="shared" si="70"/>
        <v>0</v>
      </c>
      <c r="CA117" s="253">
        <f t="shared" si="70"/>
        <v>0</v>
      </c>
      <c r="CB117" s="253">
        <f t="shared" si="70"/>
        <v>0</v>
      </c>
      <c r="CC117" s="253">
        <f t="shared" si="70"/>
        <v>0</v>
      </c>
      <c r="CD117" s="253">
        <f t="shared" si="70"/>
        <v>0</v>
      </c>
      <c r="CE117" s="253">
        <f t="shared" si="70"/>
        <v>0</v>
      </c>
      <c r="CF117" s="253">
        <f t="shared" si="70"/>
        <v>0</v>
      </c>
      <c r="CG117" s="253">
        <f t="shared" si="70"/>
        <v>0</v>
      </c>
      <c r="CH117" s="253">
        <f t="shared" si="70"/>
        <v>0</v>
      </c>
      <c r="CI117" s="253">
        <f t="shared" si="70"/>
        <v>0</v>
      </c>
      <c r="CJ117" s="253">
        <f t="shared" si="69"/>
        <v>0</v>
      </c>
      <c r="CK117" s="253">
        <f t="shared" si="69"/>
        <v>0</v>
      </c>
      <c r="CL117" s="253">
        <f t="shared" si="69"/>
        <v>0</v>
      </c>
      <c r="CM117" s="253">
        <f t="shared" si="69"/>
        <v>0</v>
      </c>
      <c r="CN117" s="253">
        <f t="shared" si="69"/>
        <v>0</v>
      </c>
      <c r="CO117" s="253">
        <f t="shared" si="69"/>
        <v>0</v>
      </c>
      <c r="CP117" s="253">
        <f t="shared" si="69"/>
        <v>0</v>
      </c>
      <c r="CQ117" s="253">
        <f t="shared" si="69"/>
        <v>0</v>
      </c>
      <c r="CR117" s="253">
        <f t="shared" si="69"/>
        <v>0</v>
      </c>
      <c r="CS117" s="253">
        <f t="shared" si="69"/>
        <v>0</v>
      </c>
      <c r="CT117" s="253">
        <f t="shared" si="69"/>
        <v>0</v>
      </c>
      <c r="CU117" s="253">
        <f t="shared" si="69"/>
        <v>0</v>
      </c>
      <c r="CV117" s="253">
        <f t="shared" si="69"/>
        <v>0</v>
      </c>
      <c r="CW117" s="253">
        <f t="shared" si="69"/>
        <v>0</v>
      </c>
      <c r="CX117" s="253">
        <f t="shared" si="69"/>
        <v>0</v>
      </c>
      <c r="CY117" s="253">
        <f t="shared" si="69"/>
        <v>0</v>
      </c>
      <c r="CZ117" s="253">
        <f t="shared" si="69"/>
        <v>0</v>
      </c>
      <c r="DA117" s="253">
        <f t="shared" si="69"/>
        <v>0</v>
      </c>
      <c r="DB117" s="253">
        <f t="shared" si="69"/>
        <v>0</v>
      </c>
      <c r="DC117" s="253">
        <f t="shared" si="69"/>
        <v>0</v>
      </c>
      <c r="DD117" s="253">
        <f t="shared" si="69"/>
        <v>0</v>
      </c>
      <c r="DE117" s="253">
        <f t="shared" si="69"/>
        <v>0</v>
      </c>
      <c r="DF117" s="253">
        <f t="shared" si="69"/>
        <v>0</v>
      </c>
      <c r="DG117" s="253">
        <f t="shared" si="69"/>
        <v>0</v>
      </c>
      <c r="DH117" s="253">
        <f t="shared" si="69"/>
        <v>0</v>
      </c>
      <c r="DI117" s="253">
        <f t="shared" si="69"/>
        <v>0</v>
      </c>
      <c r="DJ117" s="253">
        <f t="shared" si="69"/>
        <v>0</v>
      </c>
      <c r="DK117" s="253">
        <f t="shared" si="69"/>
        <v>0</v>
      </c>
      <c r="DL117" s="253">
        <f t="shared" si="69"/>
        <v>0</v>
      </c>
      <c r="DM117" s="253">
        <f t="shared" si="69"/>
        <v>0</v>
      </c>
      <c r="DN117" s="253">
        <f t="shared" si="69"/>
        <v>0</v>
      </c>
      <c r="DO117" s="253">
        <f t="shared" si="69"/>
        <v>0</v>
      </c>
      <c r="DP117" s="253">
        <f t="shared" si="69"/>
        <v>0</v>
      </c>
      <c r="DQ117" s="253">
        <f t="shared" si="69"/>
        <v>0</v>
      </c>
      <c r="DR117" s="253">
        <f t="shared" si="69"/>
        <v>0</v>
      </c>
      <c r="DS117" s="253">
        <f t="shared" si="69"/>
        <v>0</v>
      </c>
      <c r="DT117" s="253">
        <f t="shared" si="69"/>
        <v>0</v>
      </c>
      <c r="DU117" s="253">
        <f t="shared" si="69"/>
        <v>0</v>
      </c>
      <c r="DV117" s="253">
        <f t="shared" si="69"/>
        <v>0</v>
      </c>
      <c r="DW117" s="253">
        <f t="shared" si="69"/>
        <v>0</v>
      </c>
    </row>
    <row r="118" spans="3:127" ht="15.6" thickTop="1" thickBot="1">
      <c r="C118" s="316" t="str">
        <f t="shared" si="62"/>
        <v>Costo Variabile 17</v>
      </c>
      <c r="H118" s="253">
        <f t="shared" si="63"/>
        <v>0</v>
      </c>
      <c r="I118" s="253">
        <f t="shared" si="63"/>
        <v>0</v>
      </c>
      <c r="J118" s="253">
        <f t="shared" si="63"/>
        <v>0</v>
      </c>
      <c r="K118" s="253">
        <f t="shared" si="63"/>
        <v>0</v>
      </c>
      <c r="L118" s="253">
        <f t="shared" si="63"/>
        <v>0</v>
      </c>
      <c r="M118" s="253">
        <f t="shared" si="63"/>
        <v>0</v>
      </c>
      <c r="N118" s="253">
        <f t="shared" si="63"/>
        <v>0</v>
      </c>
      <c r="O118" s="253">
        <f t="shared" si="63"/>
        <v>0</v>
      </c>
      <c r="P118" s="253">
        <f t="shared" si="63"/>
        <v>0</v>
      </c>
      <c r="Q118" s="253">
        <f t="shared" si="63"/>
        <v>0</v>
      </c>
      <c r="R118" s="253">
        <f t="shared" si="63"/>
        <v>0</v>
      </c>
      <c r="S118" s="253">
        <f t="shared" si="63"/>
        <v>0</v>
      </c>
      <c r="T118" s="253">
        <f t="shared" si="63"/>
        <v>0</v>
      </c>
      <c r="U118" s="253">
        <f t="shared" si="63"/>
        <v>0</v>
      </c>
      <c r="V118" s="253">
        <f t="shared" si="63"/>
        <v>0</v>
      </c>
      <c r="W118" s="253">
        <f t="shared" si="63"/>
        <v>0</v>
      </c>
      <c r="X118" s="253">
        <f t="shared" si="70"/>
        <v>0</v>
      </c>
      <c r="Y118" s="253">
        <f t="shared" si="70"/>
        <v>0</v>
      </c>
      <c r="Z118" s="253">
        <f t="shared" si="70"/>
        <v>0</v>
      </c>
      <c r="AA118" s="253">
        <f t="shared" si="70"/>
        <v>0</v>
      </c>
      <c r="AB118" s="253">
        <f t="shared" si="70"/>
        <v>0</v>
      </c>
      <c r="AC118" s="253">
        <f t="shared" si="70"/>
        <v>0</v>
      </c>
      <c r="AD118" s="253">
        <f t="shared" si="70"/>
        <v>0</v>
      </c>
      <c r="AE118" s="253">
        <f t="shared" si="70"/>
        <v>0</v>
      </c>
      <c r="AF118" s="253">
        <f t="shared" si="70"/>
        <v>0</v>
      </c>
      <c r="AG118" s="253">
        <f t="shared" si="70"/>
        <v>0</v>
      </c>
      <c r="AH118" s="253">
        <f t="shared" si="70"/>
        <v>0</v>
      </c>
      <c r="AI118" s="253">
        <f t="shared" si="70"/>
        <v>0</v>
      </c>
      <c r="AJ118" s="253">
        <f t="shared" si="70"/>
        <v>0</v>
      </c>
      <c r="AK118" s="253">
        <f t="shared" si="70"/>
        <v>0</v>
      </c>
      <c r="AL118" s="253">
        <f t="shared" si="70"/>
        <v>0</v>
      </c>
      <c r="AM118" s="253">
        <f t="shared" si="70"/>
        <v>0</v>
      </c>
      <c r="AN118" s="253">
        <f t="shared" si="70"/>
        <v>0</v>
      </c>
      <c r="AO118" s="253">
        <f t="shared" si="70"/>
        <v>0</v>
      </c>
      <c r="AP118" s="253">
        <f t="shared" si="70"/>
        <v>0</v>
      </c>
      <c r="AQ118" s="253">
        <f t="shared" si="70"/>
        <v>0</v>
      </c>
      <c r="AR118" s="253">
        <f t="shared" si="70"/>
        <v>0</v>
      </c>
      <c r="AS118" s="253">
        <f t="shared" si="70"/>
        <v>0</v>
      </c>
      <c r="AT118" s="253">
        <f t="shared" si="70"/>
        <v>0</v>
      </c>
      <c r="AU118" s="253">
        <f t="shared" si="70"/>
        <v>0</v>
      </c>
      <c r="AV118" s="253">
        <f t="shared" si="70"/>
        <v>0</v>
      </c>
      <c r="AW118" s="253">
        <f t="shared" si="70"/>
        <v>0</v>
      </c>
      <c r="AX118" s="253">
        <f t="shared" si="70"/>
        <v>0</v>
      </c>
      <c r="AY118" s="253">
        <f t="shared" si="70"/>
        <v>0</v>
      </c>
      <c r="AZ118" s="253">
        <f t="shared" si="70"/>
        <v>0</v>
      </c>
      <c r="BA118" s="253">
        <f t="shared" si="70"/>
        <v>0</v>
      </c>
      <c r="BB118" s="253">
        <f t="shared" si="70"/>
        <v>0</v>
      </c>
      <c r="BC118" s="253">
        <f t="shared" si="70"/>
        <v>0</v>
      </c>
      <c r="BD118" s="253">
        <f t="shared" si="70"/>
        <v>0</v>
      </c>
      <c r="BE118" s="253">
        <f t="shared" si="70"/>
        <v>0</v>
      </c>
      <c r="BF118" s="253">
        <f t="shared" si="70"/>
        <v>0</v>
      </c>
      <c r="BG118" s="253">
        <f t="shared" si="70"/>
        <v>0</v>
      </c>
      <c r="BH118" s="253">
        <f t="shared" si="70"/>
        <v>0</v>
      </c>
      <c r="BI118" s="253">
        <f t="shared" si="70"/>
        <v>0</v>
      </c>
      <c r="BJ118" s="253">
        <f t="shared" si="70"/>
        <v>0</v>
      </c>
      <c r="BK118" s="253">
        <f t="shared" si="70"/>
        <v>0</v>
      </c>
      <c r="BL118" s="253">
        <f t="shared" si="70"/>
        <v>0</v>
      </c>
      <c r="BM118" s="253">
        <f t="shared" si="70"/>
        <v>0</v>
      </c>
      <c r="BN118" s="253">
        <f t="shared" si="70"/>
        <v>0</v>
      </c>
      <c r="BO118" s="253">
        <f t="shared" si="70"/>
        <v>0</v>
      </c>
      <c r="BP118" s="253">
        <f t="shared" si="70"/>
        <v>0</v>
      </c>
      <c r="BQ118" s="253">
        <f t="shared" si="70"/>
        <v>0</v>
      </c>
      <c r="BR118" s="253">
        <f t="shared" si="70"/>
        <v>0</v>
      </c>
      <c r="BS118" s="253">
        <f t="shared" si="70"/>
        <v>0</v>
      </c>
      <c r="BT118" s="253">
        <f t="shared" si="70"/>
        <v>0</v>
      </c>
      <c r="BU118" s="253">
        <f t="shared" si="70"/>
        <v>0</v>
      </c>
      <c r="BV118" s="253">
        <f t="shared" si="70"/>
        <v>0</v>
      </c>
      <c r="BW118" s="253">
        <f t="shared" si="70"/>
        <v>0</v>
      </c>
      <c r="BX118" s="253">
        <f t="shared" si="70"/>
        <v>0</v>
      </c>
      <c r="BY118" s="253">
        <f t="shared" si="70"/>
        <v>0</v>
      </c>
      <c r="BZ118" s="253">
        <f t="shared" si="70"/>
        <v>0</v>
      </c>
      <c r="CA118" s="253">
        <f t="shared" si="70"/>
        <v>0</v>
      </c>
      <c r="CB118" s="253">
        <f t="shared" si="70"/>
        <v>0</v>
      </c>
      <c r="CC118" s="253">
        <f t="shared" si="70"/>
        <v>0</v>
      </c>
      <c r="CD118" s="253">
        <f t="shared" si="70"/>
        <v>0</v>
      </c>
      <c r="CE118" s="253">
        <f t="shared" si="70"/>
        <v>0</v>
      </c>
      <c r="CF118" s="253">
        <f t="shared" si="70"/>
        <v>0</v>
      </c>
      <c r="CG118" s="253">
        <f t="shared" si="70"/>
        <v>0</v>
      </c>
      <c r="CH118" s="253">
        <f t="shared" si="70"/>
        <v>0</v>
      </c>
      <c r="CI118" s="253">
        <f t="shared" si="70"/>
        <v>0</v>
      </c>
      <c r="CJ118" s="253">
        <f t="shared" si="69"/>
        <v>0</v>
      </c>
      <c r="CK118" s="253">
        <f t="shared" si="69"/>
        <v>0</v>
      </c>
      <c r="CL118" s="253">
        <f t="shared" si="69"/>
        <v>0</v>
      </c>
      <c r="CM118" s="253">
        <f t="shared" si="69"/>
        <v>0</v>
      </c>
      <c r="CN118" s="253">
        <f t="shared" si="69"/>
        <v>0</v>
      </c>
      <c r="CO118" s="253">
        <f t="shared" si="69"/>
        <v>0</v>
      </c>
      <c r="CP118" s="253">
        <f t="shared" si="69"/>
        <v>0</v>
      </c>
      <c r="CQ118" s="253">
        <f t="shared" si="69"/>
        <v>0</v>
      </c>
      <c r="CR118" s="253">
        <f t="shared" si="69"/>
        <v>0</v>
      </c>
      <c r="CS118" s="253">
        <f t="shared" si="69"/>
        <v>0</v>
      </c>
      <c r="CT118" s="253">
        <f t="shared" si="69"/>
        <v>0</v>
      </c>
      <c r="CU118" s="253">
        <f t="shared" si="69"/>
        <v>0</v>
      </c>
      <c r="CV118" s="253">
        <f t="shared" si="69"/>
        <v>0</v>
      </c>
      <c r="CW118" s="253">
        <f t="shared" si="69"/>
        <v>0</v>
      </c>
      <c r="CX118" s="253">
        <f t="shared" si="69"/>
        <v>0</v>
      </c>
      <c r="CY118" s="253">
        <f t="shared" si="69"/>
        <v>0</v>
      </c>
      <c r="CZ118" s="253">
        <f t="shared" si="69"/>
        <v>0</v>
      </c>
      <c r="DA118" s="253">
        <f t="shared" si="69"/>
        <v>0</v>
      </c>
      <c r="DB118" s="253">
        <f t="shared" si="69"/>
        <v>0</v>
      </c>
      <c r="DC118" s="253">
        <f t="shared" si="69"/>
        <v>0</v>
      </c>
      <c r="DD118" s="253">
        <f t="shared" si="69"/>
        <v>0</v>
      </c>
      <c r="DE118" s="253">
        <f t="shared" si="69"/>
        <v>0</v>
      </c>
      <c r="DF118" s="253">
        <f t="shared" si="69"/>
        <v>0</v>
      </c>
      <c r="DG118" s="253">
        <f t="shared" si="69"/>
        <v>0</v>
      </c>
      <c r="DH118" s="253">
        <f t="shared" si="69"/>
        <v>0</v>
      </c>
      <c r="DI118" s="253">
        <f t="shared" si="69"/>
        <v>0</v>
      </c>
      <c r="DJ118" s="253">
        <f t="shared" si="69"/>
        <v>0</v>
      </c>
      <c r="DK118" s="253">
        <f t="shared" si="69"/>
        <v>0</v>
      </c>
      <c r="DL118" s="253">
        <f t="shared" si="69"/>
        <v>0</v>
      </c>
      <c r="DM118" s="253">
        <f t="shared" si="69"/>
        <v>0</v>
      </c>
      <c r="DN118" s="253">
        <f t="shared" si="69"/>
        <v>0</v>
      </c>
      <c r="DO118" s="253">
        <f t="shared" si="69"/>
        <v>0</v>
      </c>
      <c r="DP118" s="253">
        <f t="shared" si="69"/>
        <v>0</v>
      </c>
      <c r="DQ118" s="253">
        <f t="shared" si="69"/>
        <v>0</v>
      </c>
      <c r="DR118" s="253">
        <f t="shared" si="69"/>
        <v>0</v>
      </c>
      <c r="DS118" s="253">
        <f t="shared" si="69"/>
        <v>0</v>
      </c>
      <c r="DT118" s="253">
        <f t="shared" si="69"/>
        <v>0</v>
      </c>
      <c r="DU118" s="253">
        <f t="shared" si="69"/>
        <v>0</v>
      </c>
      <c r="DV118" s="253">
        <f t="shared" si="69"/>
        <v>0</v>
      </c>
      <c r="DW118" s="253">
        <f t="shared" si="69"/>
        <v>0</v>
      </c>
    </row>
    <row r="119" spans="3:127" ht="15.6" thickTop="1" thickBot="1">
      <c r="C119" s="316" t="str">
        <f t="shared" si="62"/>
        <v>Costo Variabile 18</v>
      </c>
      <c r="H119" s="253">
        <f t="shared" ref="H119:BS122" si="71">+H23+H55-H87</f>
        <v>0</v>
      </c>
      <c r="I119" s="253">
        <f t="shared" si="71"/>
        <v>0</v>
      </c>
      <c r="J119" s="253">
        <f t="shared" si="71"/>
        <v>0</v>
      </c>
      <c r="K119" s="253">
        <f t="shared" si="71"/>
        <v>0</v>
      </c>
      <c r="L119" s="253">
        <f t="shared" si="71"/>
        <v>0</v>
      </c>
      <c r="M119" s="253">
        <f t="shared" si="71"/>
        <v>0</v>
      </c>
      <c r="N119" s="253">
        <f t="shared" si="71"/>
        <v>0</v>
      </c>
      <c r="O119" s="253">
        <f t="shared" si="71"/>
        <v>0</v>
      </c>
      <c r="P119" s="253">
        <f t="shared" si="71"/>
        <v>0</v>
      </c>
      <c r="Q119" s="253">
        <f t="shared" si="71"/>
        <v>0</v>
      </c>
      <c r="R119" s="253">
        <f t="shared" si="71"/>
        <v>0</v>
      </c>
      <c r="S119" s="253">
        <f t="shared" si="71"/>
        <v>0</v>
      </c>
      <c r="T119" s="253">
        <f t="shared" si="71"/>
        <v>0</v>
      </c>
      <c r="U119" s="253">
        <f t="shared" si="71"/>
        <v>0</v>
      </c>
      <c r="V119" s="253">
        <f t="shared" si="71"/>
        <v>0</v>
      </c>
      <c r="W119" s="253">
        <f t="shared" si="71"/>
        <v>0</v>
      </c>
      <c r="X119" s="253">
        <f t="shared" si="71"/>
        <v>0</v>
      </c>
      <c r="Y119" s="253">
        <f t="shared" si="71"/>
        <v>0</v>
      </c>
      <c r="Z119" s="253">
        <f t="shared" si="71"/>
        <v>0</v>
      </c>
      <c r="AA119" s="253">
        <f t="shared" si="71"/>
        <v>0</v>
      </c>
      <c r="AB119" s="253">
        <f t="shared" si="71"/>
        <v>0</v>
      </c>
      <c r="AC119" s="253">
        <f t="shared" si="71"/>
        <v>0</v>
      </c>
      <c r="AD119" s="253">
        <f t="shared" si="71"/>
        <v>0</v>
      </c>
      <c r="AE119" s="253">
        <f t="shared" si="71"/>
        <v>0</v>
      </c>
      <c r="AF119" s="253">
        <f t="shared" si="71"/>
        <v>0</v>
      </c>
      <c r="AG119" s="253">
        <f t="shared" si="71"/>
        <v>0</v>
      </c>
      <c r="AH119" s="253">
        <f t="shared" si="71"/>
        <v>0</v>
      </c>
      <c r="AI119" s="253">
        <f t="shared" si="71"/>
        <v>0</v>
      </c>
      <c r="AJ119" s="253">
        <f t="shared" si="71"/>
        <v>0</v>
      </c>
      <c r="AK119" s="253">
        <f t="shared" si="71"/>
        <v>0</v>
      </c>
      <c r="AL119" s="253">
        <f t="shared" si="71"/>
        <v>0</v>
      </c>
      <c r="AM119" s="253">
        <f t="shared" si="71"/>
        <v>0</v>
      </c>
      <c r="AN119" s="253">
        <f t="shared" si="71"/>
        <v>0</v>
      </c>
      <c r="AO119" s="253">
        <f t="shared" si="71"/>
        <v>0</v>
      </c>
      <c r="AP119" s="253">
        <f t="shared" si="71"/>
        <v>0</v>
      </c>
      <c r="AQ119" s="253">
        <f t="shared" si="71"/>
        <v>0</v>
      </c>
      <c r="AR119" s="253">
        <f t="shared" si="71"/>
        <v>0</v>
      </c>
      <c r="AS119" s="253">
        <f t="shared" si="71"/>
        <v>0</v>
      </c>
      <c r="AT119" s="253">
        <f t="shared" si="71"/>
        <v>0</v>
      </c>
      <c r="AU119" s="253">
        <f t="shared" si="71"/>
        <v>0</v>
      </c>
      <c r="AV119" s="253">
        <f t="shared" si="71"/>
        <v>0</v>
      </c>
      <c r="AW119" s="253">
        <f t="shared" si="71"/>
        <v>0</v>
      </c>
      <c r="AX119" s="253">
        <f t="shared" si="71"/>
        <v>0</v>
      </c>
      <c r="AY119" s="253">
        <f t="shared" si="71"/>
        <v>0</v>
      </c>
      <c r="AZ119" s="253">
        <f t="shared" si="71"/>
        <v>0</v>
      </c>
      <c r="BA119" s="253">
        <f t="shared" si="71"/>
        <v>0</v>
      </c>
      <c r="BB119" s="253">
        <f t="shared" si="71"/>
        <v>0</v>
      </c>
      <c r="BC119" s="253">
        <f t="shared" si="71"/>
        <v>0</v>
      </c>
      <c r="BD119" s="253">
        <f t="shared" si="71"/>
        <v>0</v>
      </c>
      <c r="BE119" s="253">
        <f t="shared" si="71"/>
        <v>0</v>
      </c>
      <c r="BF119" s="253">
        <f t="shared" si="71"/>
        <v>0</v>
      </c>
      <c r="BG119" s="253">
        <f t="shared" si="71"/>
        <v>0</v>
      </c>
      <c r="BH119" s="253">
        <f t="shared" si="71"/>
        <v>0</v>
      </c>
      <c r="BI119" s="253">
        <f t="shared" si="71"/>
        <v>0</v>
      </c>
      <c r="BJ119" s="253">
        <f t="shared" si="71"/>
        <v>0</v>
      </c>
      <c r="BK119" s="253">
        <f t="shared" si="71"/>
        <v>0</v>
      </c>
      <c r="BL119" s="253">
        <f t="shared" si="71"/>
        <v>0</v>
      </c>
      <c r="BM119" s="253">
        <f t="shared" si="71"/>
        <v>0</v>
      </c>
      <c r="BN119" s="253">
        <f t="shared" si="71"/>
        <v>0</v>
      </c>
      <c r="BO119" s="253">
        <f t="shared" si="71"/>
        <v>0</v>
      </c>
      <c r="BP119" s="253">
        <f t="shared" si="71"/>
        <v>0</v>
      </c>
      <c r="BQ119" s="253">
        <f t="shared" si="71"/>
        <v>0</v>
      </c>
      <c r="BR119" s="253">
        <f t="shared" si="71"/>
        <v>0</v>
      </c>
      <c r="BS119" s="253">
        <f t="shared" si="71"/>
        <v>0</v>
      </c>
      <c r="BT119" s="253">
        <f t="shared" si="70"/>
        <v>0</v>
      </c>
      <c r="BU119" s="253">
        <f t="shared" si="70"/>
        <v>0</v>
      </c>
      <c r="BV119" s="253">
        <f t="shared" si="70"/>
        <v>0</v>
      </c>
      <c r="BW119" s="253">
        <f t="shared" si="70"/>
        <v>0</v>
      </c>
      <c r="BX119" s="253">
        <f t="shared" si="70"/>
        <v>0</v>
      </c>
      <c r="BY119" s="253">
        <f t="shared" si="70"/>
        <v>0</v>
      </c>
      <c r="BZ119" s="253">
        <f t="shared" si="70"/>
        <v>0</v>
      </c>
      <c r="CA119" s="253">
        <f t="shared" si="70"/>
        <v>0</v>
      </c>
      <c r="CB119" s="253">
        <f t="shared" si="70"/>
        <v>0</v>
      </c>
      <c r="CC119" s="253">
        <f t="shared" si="70"/>
        <v>0</v>
      </c>
      <c r="CD119" s="253">
        <f t="shared" si="70"/>
        <v>0</v>
      </c>
      <c r="CE119" s="253">
        <f t="shared" si="70"/>
        <v>0</v>
      </c>
      <c r="CF119" s="253">
        <f t="shared" si="70"/>
        <v>0</v>
      </c>
      <c r="CG119" s="253">
        <f t="shared" si="70"/>
        <v>0</v>
      </c>
      <c r="CH119" s="253">
        <f t="shared" si="70"/>
        <v>0</v>
      </c>
      <c r="CI119" s="253">
        <f t="shared" si="70"/>
        <v>0</v>
      </c>
      <c r="CJ119" s="253">
        <f t="shared" si="69"/>
        <v>0</v>
      </c>
      <c r="CK119" s="253">
        <f t="shared" si="69"/>
        <v>0</v>
      </c>
      <c r="CL119" s="253">
        <f t="shared" si="69"/>
        <v>0</v>
      </c>
      <c r="CM119" s="253">
        <f t="shared" si="69"/>
        <v>0</v>
      </c>
      <c r="CN119" s="253">
        <f t="shared" si="69"/>
        <v>0</v>
      </c>
      <c r="CO119" s="253">
        <f t="shared" si="69"/>
        <v>0</v>
      </c>
      <c r="CP119" s="253">
        <f t="shared" si="69"/>
        <v>0</v>
      </c>
      <c r="CQ119" s="253">
        <f t="shared" si="69"/>
        <v>0</v>
      </c>
      <c r="CR119" s="253">
        <f t="shared" si="69"/>
        <v>0</v>
      </c>
      <c r="CS119" s="253">
        <f t="shared" si="69"/>
        <v>0</v>
      </c>
      <c r="CT119" s="253">
        <f t="shared" si="69"/>
        <v>0</v>
      </c>
      <c r="CU119" s="253">
        <f t="shared" si="69"/>
        <v>0</v>
      </c>
      <c r="CV119" s="253">
        <f t="shared" si="69"/>
        <v>0</v>
      </c>
      <c r="CW119" s="253">
        <f t="shared" si="69"/>
        <v>0</v>
      </c>
      <c r="CX119" s="253">
        <f t="shared" si="69"/>
        <v>0</v>
      </c>
      <c r="CY119" s="253">
        <f t="shared" si="69"/>
        <v>0</v>
      </c>
      <c r="CZ119" s="253">
        <f t="shared" si="69"/>
        <v>0</v>
      </c>
      <c r="DA119" s="253">
        <f t="shared" si="69"/>
        <v>0</v>
      </c>
      <c r="DB119" s="253">
        <f t="shared" si="69"/>
        <v>0</v>
      </c>
      <c r="DC119" s="253">
        <f t="shared" si="69"/>
        <v>0</v>
      </c>
      <c r="DD119" s="253">
        <f t="shared" si="69"/>
        <v>0</v>
      </c>
      <c r="DE119" s="253">
        <f t="shared" si="69"/>
        <v>0</v>
      </c>
      <c r="DF119" s="253">
        <f t="shared" si="69"/>
        <v>0</v>
      </c>
      <c r="DG119" s="253">
        <f t="shared" si="69"/>
        <v>0</v>
      </c>
      <c r="DH119" s="253">
        <f t="shared" si="69"/>
        <v>0</v>
      </c>
      <c r="DI119" s="253">
        <f t="shared" si="69"/>
        <v>0</v>
      </c>
      <c r="DJ119" s="253">
        <f t="shared" si="69"/>
        <v>0</v>
      </c>
      <c r="DK119" s="253">
        <f t="shared" si="69"/>
        <v>0</v>
      </c>
      <c r="DL119" s="253">
        <f t="shared" si="69"/>
        <v>0</v>
      </c>
      <c r="DM119" s="253">
        <f t="shared" si="69"/>
        <v>0</v>
      </c>
      <c r="DN119" s="253">
        <f t="shared" si="69"/>
        <v>0</v>
      </c>
      <c r="DO119" s="253">
        <f t="shared" si="69"/>
        <v>0</v>
      </c>
      <c r="DP119" s="253">
        <f t="shared" si="69"/>
        <v>0</v>
      </c>
      <c r="DQ119" s="253">
        <f t="shared" si="69"/>
        <v>0</v>
      </c>
      <c r="DR119" s="253">
        <f t="shared" si="69"/>
        <v>0</v>
      </c>
      <c r="DS119" s="253">
        <f t="shared" si="69"/>
        <v>0</v>
      </c>
      <c r="DT119" s="253">
        <f t="shared" si="69"/>
        <v>0</v>
      </c>
      <c r="DU119" s="253">
        <f t="shared" si="69"/>
        <v>0</v>
      </c>
      <c r="DV119" s="253">
        <f t="shared" si="69"/>
        <v>0</v>
      </c>
      <c r="DW119" s="253">
        <f t="shared" si="69"/>
        <v>0</v>
      </c>
    </row>
    <row r="120" spans="3:127" ht="15.6" thickTop="1" thickBot="1">
      <c r="C120" s="316" t="str">
        <f t="shared" si="62"/>
        <v>Costo Variabile 19</v>
      </c>
      <c r="H120" s="253">
        <f t="shared" si="71"/>
        <v>0</v>
      </c>
      <c r="I120" s="253">
        <f t="shared" si="71"/>
        <v>0</v>
      </c>
      <c r="J120" s="253">
        <f t="shared" si="71"/>
        <v>0</v>
      </c>
      <c r="K120" s="253">
        <f t="shared" si="71"/>
        <v>0</v>
      </c>
      <c r="L120" s="253">
        <f t="shared" si="71"/>
        <v>0</v>
      </c>
      <c r="M120" s="253">
        <f t="shared" si="71"/>
        <v>0</v>
      </c>
      <c r="N120" s="253">
        <f t="shared" si="71"/>
        <v>0</v>
      </c>
      <c r="O120" s="253">
        <f t="shared" si="71"/>
        <v>0</v>
      </c>
      <c r="P120" s="253">
        <f t="shared" si="71"/>
        <v>0</v>
      </c>
      <c r="Q120" s="253">
        <f t="shared" si="71"/>
        <v>0</v>
      </c>
      <c r="R120" s="253">
        <f t="shared" si="71"/>
        <v>0</v>
      </c>
      <c r="S120" s="253">
        <f t="shared" si="71"/>
        <v>0</v>
      </c>
      <c r="T120" s="253">
        <f t="shared" si="71"/>
        <v>0</v>
      </c>
      <c r="U120" s="253">
        <f t="shared" si="71"/>
        <v>0</v>
      </c>
      <c r="V120" s="253">
        <f t="shared" si="71"/>
        <v>0</v>
      </c>
      <c r="W120" s="253">
        <f t="shared" si="71"/>
        <v>0</v>
      </c>
      <c r="X120" s="253">
        <f t="shared" si="71"/>
        <v>0</v>
      </c>
      <c r="Y120" s="253">
        <f t="shared" si="71"/>
        <v>0</v>
      </c>
      <c r="Z120" s="253">
        <f t="shared" si="71"/>
        <v>0</v>
      </c>
      <c r="AA120" s="253">
        <f t="shared" si="71"/>
        <v>0</v>
      </c>
      <c r="AB120" s="253">
        <f t="shared" si="71"/>
        <v>0</v>
      </c>
      <c r="AC120" s="253">
        <f t="shared" si="71"/>
        <v>0</v>
      </c>
      <c r="AD120" s="253">
        <f t="shared" si="71"/>
        <v>0</v>
      </c>
      <c r="AE120" s="253">
        <f t="shared" si="71"/>
        <v>0</v>
      </c>
      <c r="AF120" s="253">
        <f t="shared" si="71"/>
        <v>0</v>
      </c>
      <c r="AG120" s="253">
        <f t="shared" si="71"/>
        <v>0</v>
      </c>
      <c r="AH120" s="253">
        <f t="shared" si="71"/>
        <v>0</v>
      </c>
      <c r="AI120" s="253">
        <f t="shared" si="71"/>
        <v>0</v>
      </c>
      <c r="AJ120" s="253">
        <f t="shared" si="71"/>
        <v>0</v>
      </c>
      <c r="AK120" s="253">
        <f t="shared" si="71"/>
        <v>0</v>
      </c>
      <c r="AL120" s="253">
        <f t="shared" si="71"/>
        <v>0</v>
      </c>
      <c r="AM120" s="253">
        <f t="shared" si="71"/>
        <v>0</v>
      </c>
      <c r="AN120" s="253">
        <f t="shared" si="71"/>
        <v>0</v>
      </c>
      <c r="AO120" s="253">
        <f t="shared" si="71"/>
        <v>0</v>
      </c>
      <c r="AP120" s="253">
        <f t="shared" si="71"/>
        <v>0</v>
      </c>
      <c r="AQ120" s="253">
        <f t="shared" si="71"/>
        <v>0</v>
      </c>
      <c r="AR120" s="253">
        <f t="shared" si="71"/>
        <v>0</v>
      </c>
      <c r="AS120" s="253">
        <f t="shared" si="71"/>
        <v>0</v>
      </c>
      <c r="AT120" s="253">
        <f t="shared" si="71"/>
        <v>0</v>
      </c>
      <c r="AU120" s="253">
        <f t="shared" si="71"/>
        <v>0</v>
      </c>
      <c r="AV120" s="253">
        <f t="shared" si="71"/>
        <v>0</v>
      </c>
      <c r="AW120" s="253">
        <f t="shared" si="71"/>
        <v>0</v>
      </c>
      <c r="AX120" s="253">
        <f t="shared" si="71"/>
        <v>0</v>
      </c>
      <c r="AY120" s="253">
        <f t="shared" si="71"/>
        <v>0</v>
      </c>
      <c r="AZ120" s="253">
        <f t="shared" si="71"/>
        <v>0</v>
      </c>
      <c r="BA120" s="253">
        <f t="shared" si="71"/>
        <v>0</v>
      </c>
      <c r="BB120" s="253">
        <f t="shared" si="71"/>
        <v>0</v>
      </c>
      <c r="BC120" s="253">
        <f t="shared" si="71"/>
        <v>0</v>
      </c>
      <c r="BD120" s="253">
        <f t="shared" si="71"/>
        <v>0</v>
      </c>
      <c r="BE120" s="253">
        <f t="shared" si="71"/>
        <v>0</v>
      </c>
      <c r="BF120" s="253">
        <f t="shared" si="71"/>
        <v>0</v>
      </c>
      <c r="BG120" s="253">
        <f t="shared" si="71"/>
        <v>0</v>
      </c>
      <c r="BH120" s="253">
        <f t="shared" si="71"/>
        <v>0</v>
      </c>
      <c r="BI120" s="253">
        <f t="shared" si="71"/>
        <v>0</v>
      </c>
      <c r="BJ120" s="253">
        <f t="shared" si="71"/>
        <v>0</v>
      </c>
      <c r="BK120" s="253">
        <f t="shared" si="71"/>
        <v>0</v>
      </c>
      <c r="BL120" s="253">
        <f t="shared" si="71"/>
        <v>0</v>
      </c>
      <c r="BM120" s="253">
        <f t="shared" si="71"/>
        <v>0</v>
      </c>
      <c r="BN120" s="253">
        <f t="shared" si="71"/>
        <v>0</v>
      </c>
      <c r="BO120" s="253">
        <f t="shared" si="71"/>
        <v>0</v>
      </c>
      <c r="BP120" s="253">
        <f t="shared" si="71"/>
        <v>0</v>
      </c>
      <c r="BQ120" s="253">
        <f t="shared" si="71"/>
        <v>0</v>
      </c>
      <c r="BR120" s="253">
        <f t="shared" si="71"/>
        <v>0</v>
      </c>
      <c r="BS120" s="253">
        <f t="shared" si="71"/>
        <v>0</v>
      </c>
      <c r="BT120" s="253">
        <f t="shared" si="70"/>
        <v>0</v>
      </c>
      <c r="BU120" s="253">
        <f t="shared" si="70"/>
        <v>0</v>
      </c>
      <c r="BV120" s="253">
        <f t="shared" si="70"/>
        <v>0</v>
      </c>
      <c r="BW120" s="253">
        <f t="shared" si="70"/>
        <v>0</v>
      </c>
      <c r="BX120" s="253">
        <f t="shared" si="70"/>
        <v>0</v>
      </c>
      <c r="BY120" s="253">
        <f t="shared" si="70"/>
        <v>0</v>
      </c>
      <c r="BZ120" s="253">
        <f t="shared" si="70"/>
        <v>0</v>
      </c>
      <c r="CA120" s="253">
        <f t="shared" si="70"/>
        <v>0</v>
      </c>
      <c r="CB120" s="253">
        <f t="shared" si="70"/>
        <v>0</v>
      </c>
      <c r="CC120" s="253">
        <f t="shared" si="70"/>
        <v>0</v>
      </c>
      <c r="CD120" s="253">
        <f t="shared" si="70"/>
        <v>0</v>
      </c>
      <c r="CE120" s="253">
        <f t="shared" si="70"/>
        <v>0</v>
      </c>
      <c r="CF120" s="253">
        <f t="shared" si="70"/>
        <v>0</v>
      </c>
      <c r="CG120" s="253">
        <f t="shared" si="70"/>
        <v>0</v>
      </c>
      <c r="CH120" s="253">
        <f t="shared" si="70"/>
        <v>0</v>
      </c>
      <c r="CI120" s="253">
        <f t="shared" si="70"/>
        <v>0</v>
      </c>
      <c r="CJ120" s="253">
        <f t="shared" si="69"/>
        <v>0</v>
      </c>
      <c r="CK120" s="253">
        <f t="shared" si="69"/>
        <v>0</v>
      </c>
      <c r="CL120" s="253">
        <f t="shared" si="69"/>
        <v>0</v>
      </c>
      <c r="CM120" s="253">
        <f t="shared" si="69"/>
        <v>0</v>
      </c>
      <c r="CN120" s="253">
        <f t="shared" si="69"/>
        <v>0</v>
      </c>
      <c r="CO120" s="253">
        <f t="shared" si="69"/>
        <v>0</v>
      </c>
      <c r="CP120" s="253">
        <f t="shared" si="69"/>
        <v>0</v>
      </c>
      <c r="CQ120" s="253">
        <f t="shared" si="69"/>
        <v>0</v>
      </c>
      <c r="CR120" s="253">
        <f t="shared" si="69"/>
        <v>0</v>
      </c>
      <c r="CS120" s="253">
        <f t="shared" si="69"/>
        <v>0</v>
      </c>
      <c r="CT120" s="253">
        <f t="shared" si="69"/>
        <v>0</v>
      </c>
      <c r="CU120" s="253">
        <f t="shared" si="69"/>
        <v>0</v>
      </c>
      <c r="CV120" s="253">
        <f t="shared" si="69"/>
        <v>0</v>
      </c>
      <c r="CW120" s="253">
        <f t="shared" si="69"/>
        <v>0</v>
      </c>
      <c r="CX120" s="253">
        <f t="shared" si="69"/>
        <v>0</v>
      </c>
      <c r="CY120" s="253">
        <f t="shared" si="69"/>
        <v>0</v>
      </c>
      <c r="CZ120" s="253">
        <f t="shared" si="69"/>
        <v>0</v>
      </c>
      <c r="DA120" s="253">
        <f t="shared" si="69"/>
        <v>0</v>
      </c>
      <c r="DB120" s="253">
        <f t="shared" si="69"/>
        <v>0</v>
      </c>
      <c r="DC120" s="253">
        <f t="shared" si="69"/>
        <v>0</v>
      </c>
      <c r="DD120" s="253">
        <f t="shared" si="69"/>
        <v>0</v>
      </c>
      <c r="DE120" s="253">
        <f t="shared" si="69"/>
        <v>0</v>
      </c>
      <c r="DF120" s="253">
        <f t="shared" si="69"/>
        <v>0</v>
      </c>
      <c r="DG120" s="253">
        <f t="shared" si="69"/>
        <v>0</v>
      </c>
      <c r="DH120" s="253">
        <f t="shared" si="69"/>
        <v>0</v>
      </c>
      <c r="DI120" s="253">
        <f t="shared" si="69"/>
        <v>0</v>
      </c>
      <c r="DJ120" s="253">
        <f t="shared" si="69"/>
        <v>0</v>
      </c>
      <c r="DK120" s="253">
        <f t="shared" si="69"/>
        <v>0</v>
      </c>
      <c r="DL120" s="253">
        <f t="shared" si="69"/>
        <v>0</v>
      </c>
      <c r="DM120" s="253">
        <f t="shared" si="69"/>
        <v>0</v>
      </c>
      <c r="DN120" s="253">
        <f t="shared" si="69"/>
        <v>0</v>
      </c>
      <c r="DO120" s="253">
        <f t="shared" si="69"/>
        <v>0</v>
      </c>
      <c r="DP120" s="253">
        <f t="shared" si="69"/>
        <v>0</v>
      </c>
      <c r="DQ120" s="253">
        <f t="shared" si="69"/>
        <v>0</v>
      </c>
      <c r="DR120" s="253">
        <f t="shared" si="69"/>
        <v>0</v>
      </c>
      <c r="DS120" s="253">
        <f t="shared" si="69"/>
        <v>0</v>
      </c>
      <c r="DT120" s="253">
        <f t="shared" si="69"/>
        <v>0</v>
      </c>
      <c r="DU120" s="253">
        <f t="shared" si="69"/>
        <v>0</v>
      </c>
      <c r="DV120" s="253">
        <f t="shared" si="69"/>
        <v>0</v>
      </c>
      <c r="DW120" s="253">
        <f t="shared" si="69"/>
        <v>0</v>
      </c>
    </row>
    <row r="121" spans="3:127" ht="15.6" thickTop="1" thickBot="1">
      <c r="C121" s="316" t="str">
        <f t="shared" si="62"/>
        <v>Costo Variabile 20</v>
      </c>
      <c r="H121" s="253">
        <f t="shared" si="71"/>
        <v>0</v>
      </c>
      <c r="I121" s="253">
        <f t="shared" si="71"/>
        <v>0</v>
      </c>
      <c r="J121" s="253">
        <f t="shared" si="71"/>
        <v>0</v>
      </c>
      <c r="K121" s="253">
        <f t="shared" si="71"/>
        <v>0</v>
      </c>
      <c r="L121" s="253">
        <f t="shared" si="71"/>
        <v>0</v>
      </c>
      <c r="M121" s="253">
        <f t="shared" si="71"/>
        <v>0</v>
      </c>
      <c r="N121" s="253">
        <f t="shared" si="71"/>
        <v>0</v>
      </c>
      <c r="O121" s="253">
        <f t="shared" si="71"/>
        <v>0</v>
      </c>
      <c r="P121" s="253">
        <f t="shared" si="71"/>
        <v>0</v>
      </c>
      <c r="Q121" s="253">
        <f t="shared" si="71"/>
        <v>0</v>
      </c>
      <c r="R121" s="253">
        <f t="shared" si="71"/>
        <v>0</v>
      </c>
      <c r="S121" s="253">
        <f t="shared" si="71"/>
        <v>0</v>
      </c>
      <c r="T121" s="253">
        <f t="shared" si="71"/>
        <v>0</v>
      </c>
      <c r="U121" s="253">
        <f t="shared" si="71"/>
        <v>0</v>
      </c>
      <c r="V121" s="253">
        <f t="shared" si="71"/>
        <v>0</v>
      </c>
      <c r="W121" s="253">
        <f t="shared" si="71"/>
        <v>0</v>
      </c>
      <c r="X121" s="253">
        <f t="shared" si="71"/>
        <v>0</v>
      </c>
      <c r="Y121" s="253">
        <f t="shared" si="71"/>
        <v>0</v>
      </c>
      <c r="Z121" s="253">
        <f t="shared" si="71"/>
        <v>0</v>
      </c>
      <c r="AA121" s="253">
        <f t="shared" si="71"/>
        <v>0</v>
      </c>
      <c r="AB121" s="253">
        <f t="shared" si="71"/>
        <v>0</v>
      </c>
      <c r="AC121" s="253">
        <f t="shared" si="71"/>
        <v>0</v>
      </c>
      <c r="AD121" s="253">
        <f t="shared" si="71"/>
        <v>0</v>
      </c>
      <c r="AE121" s="253">
        <f t="shared" si="71"/>
        <v>0</v>
      </c>
      <c r="AF121" s="253">
        <f t="shared" si="71"/>
        <v>0</v>
      </c>
      <c r="AG121" s="253">
        <f t="shared" si="71"/>
        <v>0</v>
      </c>
      <c r="AH121" s="253">
        <f t="shared" si="71"/>
        <v>0</v>
      </c>
      <c r="AI121" s="253">
        <f t="shared" si="71"/>
        <v>0</v>
      </c>
      <c r="AJ121" s="253">
        <f t="shared" si="71"/>
        <v>0</v>
      </c>
      <c r="AK121" s="253">
        <f t="shared" si="71"/>
        <v>0</v>
      </c>
      <c r="AL121" s="253">
        <f t="shared" si="71"/>
        <v>0</v>
      </c>
      <c r="AM121" s="253">
        <f t="shared" si="71"/>
        <v>0</v>
      </c>
      <c r="AN121" s="253">
        <f t="shared" si="71"/>
        <v>0</v>
      </c>
      <c r="AO121" s="253">
        <f t="shared" si="71"/>
        <v>0</v>
      </c>
      <c r="AP121" s="253">
        <f t="shared" si="71"/>
        <v>0</v>
      </c>
      <c r="AQ121" s="253">
        <f t="shared" si="71"/>
        <v>0</v>
      </c>
      <c r="AR121" s="253">
        <f t="shared" si="71"/>
        <v>0</v>
      </c>
      <c r="AS121" s="253">
        <f t="shared" si="71"/>
        <v>0</v>
      </c>
      <c r="AT121" s="253">
        <f t="shared" si="71"/>
        <v>0</v>
      </c>
      <c r="AU121" s="253">
        <f t="shared" si="71"/>
        <v>0</v>
      </c>
      <c r="AV121" s="253">
        <f t="shared" si="71"/>
        <v>0</v>
      </c>
      <c r="AW121" s="253">
        <f t="shared" si="71"/>
        <v>0</v>
      </c>
      <c r="AX121" s="253">
        <f t="shared" si="71"/>
        <v>0</v>
      </c>
      <c r="AY121" s="253">
        <f t="shared" si="71"/>
        <v>0</v>
      </c>
      <c r="AZ121" s="253">
        <f t="shared" si="71"/>
        <v>0</v>
      </c>
      <c r="BA121" s="253">
        <f t="shared" si="71"/>
        <v>0</v>
      </c>
      <c r="BB121" s="253">
        <f t="shared" si="71"/>
        <v>0</v>
      </c>
      <c r="BC121" s="253">
        <f t="shared" si="71"/>
        <v>0</v>
      </c>
      <c r="BD121" s="253">
        <f t="shared" si="71"/>
        <v>0</v>
      </c>
      <c r="BE121" s="253">
        <f t="shared" si="71"/>
        <v>0</v>
      </c>
      <c r="BF121" s="253">
        <f t="shared" si="71"/>
        <v>0</v>
      </c>
      <c r="BG121" s="253">
        <f t="shared" si="71"/>
        <v>0</v>
      </c>
      <c r="BH121" s="253">
        <f t="shared" si="71"/>
        <v>0</v>
      </c>
      <c r="BI121" s="253">
        <f t="shared" si="71"/>
        <v>0</v>
      </c>
      <c r="BJ121" s="253">
        <f t="shared" si="71"/>
        <v>0</v>
      </c>
      <c r="BK121" s="253">
        <f t="shared" si="71"/>
        <v>0</v>
      </c>
      <c r="BL121" s="253">
        <f t="shared" si="71"/>
        <v>0</v>
      </c>
      <c r="BM121" s="253">
        <f t="shared" si="71"/>
        <v>0</v>
      </c>
      <c r="BN121" s="253">
        <f t="shared" si="71"/>
        <v>0</v>
      </c>
      <c r="BO121" s="253">
        <f t="shared" si="71"/>
        <v>0</v>
      </c>
      <c r="BP121" s="253">
        <f t="shared" si="71"/>
        <v>0</v>
      </c>
      <c r="BQ121" s="253">
        <f t="shared" si="71"/>
        <v>0</v>
      </c>
      <c r="BR121" s="253">
        <f t="shared" si="71"/>
        <v>0</v>
      </c>
      <c r="BS121" s="253">
        <f t="shared" si="71"/>
        <v>0</v>
      </c>
      <c r="BT121" s="253">
        <f t="shared" si="70"/>
        <v>0</v>
      </c>
      <c r="BU121" s="253">
        <f t="shared" si="70"/>
        <v>0</v>
      </c>
      <c r="BV121" s="253">
        <f t="shared" si="70"/>
        <v>0</v>
      </c>
      <c r="BW121" s="253">
        <f t="shared" si="70"/>
        <v>0</v>
      </c>
      <c r="BX121" s="253">
        <f t="shared" si="70"/>
        <v>0</v>
      </c>
      <c r="BY121" s="253">
        <f t="shared" si="70"/>
        <v>0</v>
      </c>
      <c r="BZ121" s="253">
        <f t="shared" si="70"/>
        <v>0</v>
      </c>
      <c r="CA121" s="253">
        <f t="shared" si="70"/>
        <v>0</v>
      </c>
      <c r="CB121" s="253">
        <f t="shared" si="70"/>
        <v>0</v>
      </c>
      <c r="CC121" s="253">
        <f t="shared" si="70"/>
        <v>0</v>
      </c>
      <c r="CD121" s="253">
        <f t="shared" si="70"/>
        <v>0</v>
      </c>
      <c r="CE121" s="253">
        <f t="shared" si="70"/>
        <v>0</v>
      </c>
      <c r="CF121" s="253">
        <f t="shared" si="70"/>
        <v>0</v>
      </c>
      <c r="CG121" s="253">
        <f t="shared" si="70"/>
        <v>0</v>
      </c>
      <c r="CH121" s="253">
        <f t="shared" si="70"/>
        <v>0</v>
      </c>
      <c r="CI121" s="253">
        <f t="shared" si="70"/>
        <v>0</v>
      </c>
      <c r="CJ121" s="253">
        <f t="shared" si="69"/>
        <v>0</v>
      </c>
      <c r="CK121" s="253">
        <f t="shared" si="69"/>
        <v>0</v>
      </c>
      <c r="CL121" s="253">
        <f t="shared" si="69"/>
        <v>0</v>
      </c>
      <c r="CM121" s="253">
        <f t="shared" si="69"/>
        <v>0</v>
      </c>
      <c r="CN121" s="253">
        <f t="shared" si="69"/>
        <v>0</v>
      </c>
      <c r="CO121" s="253">
        <f t="shared" si="69"/>
        <v>0</v>
      </c>
      <c r="CP121" s="253">
        <f t="shared" si="69"/>
        <v>0</v>
      </c>
      <c r="CQ121" s="253">
        <f t="shared" si="69"/>
        <v>0</v>
      </c>
      <c r="CR121" s="253">
        <f t="shared" si="69"/>
        <v>0</v>
      </c>
      <c r="CS121" s="253">
        <f t="shared" si="69"/>
        <v>0</v>
      </c>
      <c r="CT121" s="253">
        <f t="shared" si="69"/>
        <v>0</v>
      </c>
      <c r="CU121" s="253">
        <f t="shared" si="69"/>
        <v>0</v>
      </c>
      <c r="CV121" s="253">
        <f t="shared" si="69"/>
        <v>0</v>
      </c>
      <c r="CW121" s="253">
        <f t="shared" si="69"/>
        <v>0</v>
      </c>
      <c r="CX121" s="253">
        <f t="shared" ref="CX121:DW121" si="72">+CX25+CX57-CX89</f>
        <v>0</v>
      </c>
      <c r="CY121" s="253">
        <f t="shared" si="72"/>
        <v>0</v>
      </c>
      <c r="CZ121" s="253">
        <f t="shared" si="72"/>
        <v>0</v>
      </c>
      <c r="DA121" s="253">
        <f t="shared" si="72"/>
        <v>0</v>
      </c>
      <c r="DB121" s="253">
        <f t="shared" si="72"/>
        <v>0</v>
      </c>
      <c r="DC121" s="253">
        <f t="shared" si="72"/>
        <v>0</v>
      </c>
      <c r="DD121" s="253">
        <f t="shared" si="72"/>
        <v>0</v>
      </c>
      <c r="DE121" s="253">
        <f t="shared" si="72"/>
        <v>0</v>
      </c>
      <c r="DF121" s="253">
        <f t="shared" si="72"/>
        <v>0</v>
      </c>
      <c r="DG121" s="253">
        <f t="shared" si="72"/>
        <v>0</v>
      </c>
      <c r="DH121" s="253">
        <f t="shared" si="72"/>
        <v>0</v>
      </c>
      <c r="DI121" s="253">
        <f t="shared" si="72"/>
        <v>0</v>
      </c>
      <c r="DJ121" s="253">
        <f t="shared" si="72"/>
        <v>0</v>
      </c>
      <c r="DK121" s="253">
        <f t="shared" si="72"/>
        <v>0</v>
      </c>
      <c r="DL121" s="253">
        <f t="shared" si="72"/>
        <v>0</v>
      </c>
      <c r="DM121" s="253">
        <f t="shared" si="72"/>
        <v>0</v>
      </c>
      <c r="DN121" s="253">
        <f t="shared" si="72"/>
        <v>0</v>
      </c>
      <c r="DO121" s="253">
        <f t="shared" si="72"/>
        <v>0</v>
      </c>
      <c r="DP121" s="253">
        <f t="shared" si="72"/>
        <v>0</v>
      </c>
      <c r="DQ121" s="253">
        <f t="shared" si="72"/>
        <v>0</v>
      </c>
      <c r="DR121" s="253">
        <f t="shared" si="72"/>
        <v>0</v>
      </c>
      <c r="DS121" s="253">
        <f t="shared" si="72"/>
        <v>0</v>
      </c>
      <c r="DT121" s="253">
        <f t="shared" si="72"/>
        <v>0</v>
      </c>
      <c r="DU121" s="253">
        <f t="shared" si="72"/>
        <v>0</v>
      </c>
      <c r="DV121" s="253">
        <f t="shared" si="72"/>
        <v>0</v>
      </c>
      <c r="DW121" s="253">
        <f t="shared" si="72"/>
        <v>0</v>
      </c>
    </row>
    <row r="122" spans="3:127" ht="15.6" thickTop="1" thickBot="1">
      <c r="C122" s="316" t="str">
        <f t="shared" si="62"/>
        <v>Costo Variabile 21</v>
      </c>
      <c r="H122" s="253">
        <f t="shared" si="71"/>
        <v>0</v>
      </c>
      <c r="I122" s="253">
        <f t="shared" si="71"/>
        <v>0</v>
      </c>
      <c r="J122" s="253">
        <f t="shared" si="71"/>
        <v>0</v>
      </c>
      <c r="K122" s="253">
        <f t="shared" si="71"/>
        <v>0</v>
      </c>
      <c r="L122" s="253">
        <f t="shared" si="71"/>
        <v>0</v>
      </c>
      <c r="M122" s="253">
        <f t="shared" si="71"/>
        <v>0</v>
      </c>
      <c r="N122" s="253">
        <f t="shared" si="71"/>
        <v>0</v>
      </c>
      <c r="O122" s="253">
        <f t="shared" si="71"/>
        <v>0</v>
      </c>
      <c r="P122" s="253">
        <f t="shared" si="71"/>
        <v>0</v>
      </c>
      <c r="Q122" s="253">
        <f t="shared" si="71"/>
        <v>0</v>
      </c>
      <c r="R122" s="253">
        <f t="shared" si="71"/>
        <v>0</v>
      </c>
      <c r="S122" s="253">
        <f t="shared" si="71"/>
        <v>0</v>
      </c>
      <c r="T122" s="253">
        <f t="shared" si="71"/>
        <v>0</v>
      </c>
      <c r="U122" s="253">
        <f t="shared" si="71"/>
        <v>0</v>
      </c>
      <c r="V122" s="253">
        <f t="shared" si="71"/>
        <v>0</v>
      </c>
      <c r="W122" s="253">
        <f t="shared" si="71"/>
        <v>0</v>
      </c>
      <c r="X122" s="253">
        <f t="shared" si="71"/>
        <v>0</v>
      </c>
      <c r="Y122" s="253">
        <f t="shared" si="71"/>
        <v>0</v>
      </c>
      <c r="Z122" s="253">
        <f t="shared" si="71"/>
        <v>0</v>
      </c>
      <c r="AA122" s="253">
        <f t="shared" si="71"/>
        <v>0</v>
      </c>
      <c r="AB122" s="253">
        <f t="shared" si="71"/>
        <v>0</v>
      </c>
      <c r="AC122" s="253">
        <f t="shared" si="71"/>
        <v>0</v>
      </c>
      <c r="AD122" s="253">
        <f t="shared" si="71"/>
        <v>0</v>
      </c>
      <c r="AE122" s="253">
        <f t="shared" si="71"/>
        <v>0</v>
      </c>
      <c r="AF122" s="253">
        <f t="shared" si="71"/>
        <v>0</v>
      </c>
      <c r="AG122" s="253">
        <f t="shared" si="71"/>
        <v>0</v>
      </c>
      <c r="AH122" s="253">
        <f t="shared" si="71"/>
        <v>0</v>
      </c>
      <c r="AI122" s="253">
        <f t="shared" si="71"/>
        <v>0</v>
      </c>
      <c r="AJ122" s="253">
        <f t="shared" si="71"/>
        <v>0</v>
      </c>
      <c r="AK122" s="253">
        <f t="shared" si="71"/>
        <v>0</v>
      </c>
      <c r="AL122" s="253">
        <f t="shared" si="71"/>
        <v>0</v>
      </c>
      <c r="AM122" s="253">
        <f t="shared" si="71"/>
        <v>0</v>
      </c>
      <c r="AN122" s="253">
        <f t="shared" si="71"/>
        <v>0</v>
      </c>
      <c r="AO122" s="253">
        <f t="shared" si="71"/>
        <v>0</v>
      </c>
      <c r="AP122" s="253">
        <f t="shared" si="71"/>
        <v>0</v>
      </c>
      <c r="AQ122" s="253">
        <f t="shared" si="71"/>
        <v>0</v>
      </c>
      <c r="AR122" s="253">
        <f t="shared" si="71"/>
        <v>0</v>
      </c>
      <c r="AS122" s="253">
        <f t="shared" si="71"/>
        <v>0</v>
      </c>
      <c r="AT122" s="253">
        <f t="shared" si="71"/>
        <v>0</v>
      </c>
      <c r="AU122" s="253">
        <f t="shared" si="71"/>
        <v>0</v>
      </c>
      <c r="AV122" s="253">
        <f t="shared" si="71"/>
        <v>0</v>
      </c>
      <c r="AW122" s="253">
        <f t="shared" si="71"/>
        <v>0</v>
      </c>
      <c r="AX122" s="253">
        <f t="shared" si="71"/>
        <v>0</v>
      </c>
      <c r="AY122" s="253">
        <f t="shared" si="71"/>
        <v>0</v>
      </c>
      <c r="AZ122" s="253">
        <f t="shared" si="71"/>
        <v>0</v>
      </c>
      <c r="BA122" s="253">
        <f t="shared" si="71"/>
        <v>0</v>
      </c>
      <c r="BB122" s="253">
        <f t="shared" si="71"/>
        <v>0</v>
      </c>
      <c r="BC122" s="253">
        <f t="shared" si="71"/>
        <v>0</v>
      </c>
      <c r="BD122" s="253">
        <f t="shared" si="71"/>
        <v>0</v>
      </c>
      <c r="BE122" s="253">
        <f t="shared" si="71"/>
        <v>0</v>
      </c>
      <c r="BF122" s="253">
        <f t="shared" si="71"/>
        <v>0</v>
      </c>
      <c r="BG122" s="253">
        <f t="shared" si="71"/>
        <v>0</v>
      </c>
      <c r="BH122" s="253">
        <f t="shared" si="71"/>
        <v>0</v>
      </c>
      <c r="BI122" s="253">
        <f t="shared" si="71"/>
        <v>0</v>
      </c>
      <c r="BJ122" s="253">
        <f t="shared" si="71"/>
        <v>0</v>
      </c>
      <c r="BK122" s="253">
        <f t="shared" si="71"/>
        <v>0</v>
      </c>
      <c r="BL122" s="253">
        <f t="shared" si="71"/>
        <v>0</v>
      </c>
      <c r="BM122" s="253">
        <f t="shared" si="71"/>
        <v>0</v>
      </c>
      <c r="BN122" s="253">
        <f t="shared" si="71"/>
        <v>0</v>
      </c>
      <c r="BO122" s="253">
        <f t="shared" si="71"/>
        <v>0</v>
      </c>
      <c r="BP122" s="253">
        <f t="shared" si="71"/>
        <v>0</v>
      </c>
      <c r="BQ122" s="253">
        <f t="shared" si="71"/>
        <v>0</v>
      </c>
      <c r="BR122" s="253">
        <f t="shared" si="71"/>
        <v>0</v>
      </c>
      <c r="BS122" s="253">
        <f t="shared" ref="BS122:DW126" si="73">+BS26+BS58-BS90</f>
        <v>0</v>
      </c>
      <c r="BT122" s="253">
        <f t="shared" si="73"/>
        <v>0</v>
      </c>
      <c r="BU122" s="253">
        <f t="shared" si="70"/>
        <v>0</v>
      </c>
      <c r="BV122" s="253">
        <f t="shared" si="70"/>
        <v>0</v>
      </c>
      <c r="BW122" s="253">
        <f t="shared" si="70"/>
        <v>0</v>
      </c>
      <c r="BX122" s="253">
        <f t="shared" si="70"/>
        <v>0</v>
      </c>
      <c r="BY122" s="253">
        <f t="shared" si="70"/>
        <v>0</v>
      </c>
      <c r="BZ122" s="253">
        <f t="shared" si="70"/>
        <v>0</v>
      </c>
      <c r="CA122" s="253">
        <f t="shared" si="70"/>
        <v>0</v>
      </c>
      <c r="CB122" s="253">
        <f t="shared" si="70"/>
        <v>0</v>
      </c>
      <c r="CC122" s="253">
        <f t="shared" si="70"/>
        <v>0</v>
      </c>
      <c r="CD122" s="253">
        <f t="shared" si="70"/>
        <v>0</v>
      </c>
      <c r="CE122" s="253">
        <f t="shared" si="70"/>
        <v>0</v>
      </c>
      <c r="CF122" s="253">
        <f t="shared" si="70"/>
        <v>0</v>
      </c>
      <c r="CG122" s="253">
        <f t="shared" si="70"/>
        <v>0</v>
      </c>
      <c r="CH122" s="253">
        <f t="shared" si="70"/>
        <v>0</v>
      </c>
      <c r="CI122" s="253">
        <f t="shared" si="70"/>
        <v>0</v>
      </c>
      <c r="CJ122" s="253">
        <f t="shared" ref="CJ122:DW122" si="74">+CJ26+CJ58-CJ90</f>
        <v>0</v>
      </c>
      <c r="CK122" s="253">
        <f t="shared" si="74"/>
        <v>0</v>
      </c>
      <c r="CL122" s="253">
        <f t="shared" si="74"/>
        <v>0</v>
      </c>
      <c r="CM122" s="253">
        <f t="shared" si="74"/>
        <v>0</v>
      </c>
      <c r="CN122" s="253">
        <f t="shared" si="74"/>
        <v>0</v>
      </c>
      <c r="CO122" s="253">
        <f t="shared" si="74"/>
        <v>0</v>
      </c>
      <c r="CP122" s="253">
        <f t="shared" si="74"/>
        <v>0</v>
      </c>
      <c r="CQ122" s="253">
        <f t="shared" si="74"/>
        <v>0</v>
      </c>
      <c r="CR122" s="253">
        <f t="shared" si="74"/>
        <v>0</v>
      </c>
      <c r="CS122" s="253">
        <f t="shared" si="74"/>
        <v>0</v>
      </c>
      <c r="CT122" s="253">
        <f t="shared" si="74"/>
        <v>0</v>
      </c>
      <c r="CU122" s="253">
        <f t="shared" si="74"/>
        <v>0</v>
      </c>
      <c r="CV122" s="253">
        <f t="shared" si="74"/>
        <v>0</v>
      </c>
      <c r="CW122" s="253">
        <f t="shared" si="74"/>
        <v>0</v>
      </c>
      <c r="CX122" s="253">
        <f t="shared" si="74"/>
        <v>0</v>
      </c>
      <c r="CY122" s="253">
        <f t="shared" si="74"/>
        <v>0</v>
      </c>
      <c r="CZ122" s="253">
        <f t="shared" si="74"/>
        <v>0</v>
      </c>
      <c r="DA122" s="253">
        <f t="shared" si="74"/>
        <v>0</v>
      </c>
      <c r="DB122" s="253">
        <f t="shared" si="74"/>
        <v>0</v>
      </c>
      <c r="DC122" s="253">
        <f t="shared" si="74"/>
        <v>0</v>
      </c>
      <c r="DD122" s="253">
        <f t="shared" si="74"/>
        <v>0</v>
      </c>
      <c r="DE122" s="253">
        <f t="shared" si="74"/>
        <v>0</v>
      </c>
      <c r="DF122" s="253">
        <f t="shared" si="74"/>
        <v>0</v>
      </c>
      <c r="DG122" s="253">
        <f t="shared" si="74"/>
        <v>0</v>
      </c>
      <c r="DH122" s="253">
        <f t="shared" si="74"/>
        <v>0</v>
      </c>
      <c r="DI122" s="253">
        <f t="shared" si="74"/>
        <v>0</v>
      </c>
      <c r="DJ122" s="253">
        <f t="shared" si="74"/>
        <v>0</v>
      </c>
      <c r="DK122" s="253">
        <f t="shared" si="74"/>
        <v>0</v>
      </c>
      <c r="DL122" s="253">
        <f t="shared" si="74"/>
        <v>0</v>
      </c>
      <c r="DM122" s="253">
        <f t="shared" si="74"/>
        <v>0</v>
      </c>
      <c r="DN122" s="253">
        <f t="shared" si="74"/>
        <v>0</v>
      </c>
      <c r="DO122" s="253">
        <f t="shared" si="74"/>
        <v>0</v>
      </c>
      <c r="DP122" s="253">
        <f t="shared" si="74"/>
        <v>0</v>
      </c>
      <c r="DQ122" s="253">
        <f t="shared" si="74"/>
        <v>0</v>
      </c>
      <c r="DR122" s="253">
        <f t="shared" si="74"/>
        <v>0</v>
      </c>
      <c r="DS122" s="253">
        <f t="shared" si="74"/>
        <v>0</v>
      </c>
      <c r="DT122" s="253">
        <f t="shared" si="74"/>
        <v>0</v>
      </c>
      <c r="DU122" s="253">
        <f t="shared" si="74"/>
        <v>0</v>
      </c>
      <c r="DV122" s="253">
        <f t="shared" si="74"/>
        <v>0</v>
      </c>
      <c r="DW122" s="253">
        <f t="shared" si="74"/>
        <v>0</v>
      </c>
    </row>
    <row r="123" spans="3:127" ht="15.6" thickTop="1" thickBot="1">
      <c r="C123" s="316" t="str">
        <f t="shared" si="62"/>
        <v>Costo Variabile 22</v>
      </c>
      <c r="H123" s="253">
        <f t="shared" ref="H123:BS126" si="75">+H27+H59-H91</f>
        <v>0</v>
      </c>
      <c r="I123" s="253">
        <f t="shared" si="75"/>
        <v>0</v>
      </c>
      <c r="J123" s="253">
        <f t="shared" si="75"/>
        <v>0</v>
      </c>
      <c r="K123" s="253">
        <f t="shared" si="75"/>
        <v>0</v>
      </c>
      <c r="L123" s="253">
        <f t="shared" si="75"/>
        <v>0</v>
      </c>
      <c r="M123" s="253">
        <f t="shared" si="75"/>
        <v>0</v>
      </c>
      <c r="N123" s="253">
        <f t="shared" si="75"/>
        <v>0</v>
      </c>
      <c r="O123" s="253">
        <f t="shared" si="75"/>
        <v>0</v>
      </c>
      <c r="P123" s="253">
        <f t="shared" si="75"/>
        <v>0</v>
      </c>
      <c r="Q123" s="253">
        <f t="shared" si="75"/>
        <v>0</v>
      </c>
      <c r="R123" s="253">
        <f t="shared" si="75"/>
        <v>0</v>
      </c>
      <c r="S123" s="253">
        <f t="shared" si="75"/>
        <v>0</v>
      </c>
      <c r="T123" s="253">
        <f t="shared" si="75"/>
        <v>0</v>
      </c>
      <c r="U123" s="253">
        <f t="shared" si="75"/>
        <v>0</v>
      </c>
      <c r="V123" s="253">
        <f t="shared" si="75"/>
        <v>0</v>
      </c>
      <c r="W123" s="253">
        <f t="shared" si="75"/>
        <v>0</v>
      </c>
      <c r="X123" s="253">
        <f t="shared" si="75"/>
        <v>0</v>
      </c>
      <c r="Y123" s="253">
        <f t="shared" si="75"/>
        <v>0</v>
      </c>
      <c r="Z123" s="253">
        <f t="shared" si="75"/>
        <v>0</v>
      </c>
      <c r="AA123" s="253">
        <f t="shared" si="75"/>
        <v>0</v>
      </c>
      <c r="AB123" s="253">
        <f t="shared" si="75"/>
        <v>0</v>
      </c>
      <c r="AC123" s="253">
        <f t="shared" si="75"/>
        <v>0</v>
      </c>
      <c r="AD123" s="253">
        <f t="shared" si="75"/>
        <v>0</v>
      </c>
      <c r="AE123" s="253">
        <f t="shared" si="75"/>
        <v>0</v>
      </c>
      <c r="AF123" s="253">
        <f t="shared" si="75"/>
        <v>0</v>
      </c>
      <c r="AG123" s="253">
        <f t="shared" si="75"/>
        <v>0</v>
      </c>
      <c r="AH123" s="253">
        <f t="shared" si="75"/>
        <v>0</v>
      </c>
      <c r="AI123" s="253">
        <f t="shared" si="75"/>
        <v>0</v>
      </c>
      <c r="AJ123" s="253">
        <f t="shared" si="75"/>
        <v>0</v>
      </c>
      <c r="AK123" s="253">
        <f t="shared" si="75"/>
        <v>0</v>
      </c>
      <c r="AL123" s="253">
        <f t="shared" si="75"/>
        <v>0</v>
      </c>
      <c r="AM123" s="253">
        <f t="shared" si="75"/>
        <v>0</v>
      </c>
      <c r="AN123" s="253">
        <f t="shared" si="75"/>
        <v>0</v>
      </c>
      <c r="AO123" s="253">
        <f t="shared" si="75"/>
        <v>0</v>
      </c>
      <c r="AP123" s="253">
        <f t="shared" si="75"/>
        <v>0</v>
      </c>
      <c r="AQ123" s="253">
        <f t="shared" si="75"/>
        <v>0</v>
      </c>
      <c r="AR123" s="253">
        <f t="shared" si="75"/>
        <v>0</v>
      </c>
      <c r="AS123" s="253">
        <f t="shared" si="75"/>
        <v>0</v>
      </c>
      <c r="AT123" s="253">
        <f t="shared" si="75"/>
        <v>0</v>
      </c>
      <c r="AU123" s="253">
        <f t="shared" si="75"/>
        <v>0</v>
      </c>
      <c r="AV123" s="253">
        <f t="shared" si="75"/>
        <v>0</v>
      </c>
      <c r="AW123" s="253">
        <f t="shared" si="75"/>
        <v>0</v>
      </c>
      <c r="AX123" s="253">
        <f t="shared" si="75"/>
        <v>0</v>
      </c>
      <c r="AY123" s="253">
        <f t="shared" si="75"/>
        <v>0</v>
      </c>
      <c r="AZ123" s="253">
        <f t="shared" si="75"/>
        <v>0</v>
      </c>
      <c r="BA123" s="253">
        <f t="shared" si="75"/>
        <v>0</v>
      </c>
      <c r="BB123" s="253">
        <f t="shared" si="75"/>
        <v>0</v>
      </c>
      <c r="BC123" s="253">
        <f t="shared" si="75"/>
        <v>0</v>
      </c>
      <c r="BD123" s="253">
        <f t="shared" si="75"/>
        <v>0</v>
      </c>
      <c r="BE123" s="253">
        <f t="shared" si="75"/>
        <v>0</v>
      </c>
      <c r="BF123" s="253">
        <f t="shared" si="75"/>
        <v>0</v>
      </c>
      <c r="BG123" s="253">
        <f t="shared" si="75"/>
        <v>0</v>
      </c>
      <c r="BH123" s="253">
        <f t="shared" si="75"/>
        <v>0</v>
      </c>
      <c r="BI123" s="253">
        <f t="shared" si="75"/>
        <v>0</v>
      </c>
      <c r="BJ123" s="253">
        <f t="shared" si="75"/>
        <v>0</v>
      </c>
      <c r="BK123" s="253">
        <f t="shared" si="75"/>
        <v>0</v>
      </c>
      <c r="BL123" s="253">
        <f t="shared" si="75"/>
        <v>0</v>
      </c>
      <c r="BM123" s="253">
        <f t="shared" si="75"/>
        <v>0</v>
      </c>
      <c r="BN123" s="253">
        <f t="shared" si="75"/>
        <v>0</v>
      </c>
      <c r="BO123" s="253">
        <f t="shared" si="75"/>
        <v>0</v>
      </c>
      <c r="BP123" s="253">
        <f t="shared" si="75"/>
        <v>0</v>
      </c>
      <c r="BQ123" s="253">
        <f t="shared" si="75"/>
        <v>0</v>
      </c>
      <c r="BR123" s="253">
        <f t="shared" si="75"/>
        <v>0</v>
      </c>
      <c r="BS123" s="253">
        <f t="shared" si="75"/>
        <v>0</v>
      </c>
      <c r="BT123" s="253">
        <f t="shared" si="73"/>
        <v>0</v>
      </c>
      <c r="BU123" s="253">
        <f t="shared" si="73"/>
        <v>0</v>
      </c>
      <c r="BV123" s="253">
        <f t="shared" si="73"/>
        <v>0</v>
      </c>
      <c r="BW123" s="253">
        <f t="shared" si="73"/>
        <v>0</v>
      </c>
      <c r="BX123" s="253">
        <f t="shared" si="73"/>
        <v>0</v>
      </c>
      <c r="BY123" s="253">
        <f t="shared" si="73"/>
        <v>0</v>
      </c>
      <c r="BZ123" s="253">
        <f t="shared" si="73"/>
        <v>0</v>
      </c>
      <c r="CA123" s="253">
        <f t="shared" si="73"/>
        <v>0</v>
      </c>
      <c r="CB123" s="253">
        <f t="shared" si="73"/>
        <v>0</v>
      </c>
      <c r="CC123" s="253">
        <f t="shared" si="73"/>
        <v>0</v>
      </c>
      <c r="CD123" s="253">
        <f t="shared" si="73"/>
        <v>0</v>
      </c>
      <c r="CE123" s="253">
        <f t="shared" si="73"/>
        <v>0</v>
      </c>
      <c r="CF123" s="253">
        <f t="shared" si="73"/>
        <v>0</v>
      </c>
      <c r="CG123" s="253">
        <f t="shared" si="73"/>
        <v>0</v>
      </c>
      <c r="CH123" s="253">
        <f t="shared" si="73"/>
        <v>0</v>
      </c>
      <c r="CI123" s="253">
        <f t="shared" si="73"/>
        <v>0</v>
      </c>
      <c r="CJ123" s="253">
        <f t="shared" si="73"/>
        <v>0</v>
      </c>
      <c r="CK123" s="253">
        <f t="shared" si="73"/>
        <v>0</v>
      </c>
      <c r="CL123" s="253">
        <f t="shared" si="73"/>
        <v>0</v>
      </c>
      <c r="CM123" s="253">
        <f t="shared" si="73"/>
        <v>0</v>
      </c>
      <c r="CN123" s="253">
        <f t="shared" si="73"/>
        <v>0</v>
      </c>
      <c r="CO123" s="253">
        <f t="shared" si="73"/>
        <v>0</v>
      </c>
      <c r="CP123" s="253">
        <f t="shared" si="73"/>
        <v>0</v>
      </c>
      <c r="CQ123" s="253">
        <f t="shared" si="73"/>
        <v>0</v>
      </c>
      <c r="CR123" s="253">
        <f t="shared" si="73"/>
        <v>0</v>
      </c>
      <c r="CS123" s="253">
        <f t="shared" si="73"/>
        <v>0</v>
      </c>
      <c r="CT123" s="253">
        <f t="shared" si="73"/>
        <v>0</v>
      </c>
      <c r="CU123" s="253">
        <f t="shared" si="73"/>
        <v>0</v>
      </c>
      <c r="CV123" s="253">
        <f t="shared" si="73"/>
        <v>0</v>
      </c>
      <c r="CW123" s="253">
        <f t="shared" si="73"/>
        <v>0</v>
      </c>
      <c r="CX123" s="253">
        <f t="shared" si="73"/>
        <v>0</v>
      </c>
      <c r="CY123" s="253">
        <f t="shared" si="73"/>
        <v>0</v>
      </c>
      <c r="CZ123" s="253">
        <f t="shared" si="73"/>
        <v>0</v>
      </c>
      <c r="DA123" s="253">
        <f t="shared" si="73"/>
        <v>0</v>
      </c>
      <c r="DB123" s="253">
        <f t="shared" si="73"/>
        <v>0</v>
      </c>
      <c r="DC123" s="253">
        <f t="shared" si="73"/>
        <v>0</v>
      </c>
      <c r="DD123" s="253">
        <f t="shared" si="73"/>
        <v>0</v>
      </c>
      <c r="DE123" s="253">
        <f t="shared" si="73"/>
        <v>0</v>
      </c>
      <c r="DF123" s="253">
        <f t="shared" si="73"/>
        <v>0</v>
      </c>
      <c r="DG123" s="253">
        <f t="shared" si="73"/>
        <v>0</v>
      </c>
      <c r="DH123" s="253">
        <f t="shared" si="73"/>
        <v>0</v>
      </c>
      <c r="DI123" s="253">
        <f t="shared" si="73"/>
        <v>0</v>
      </c>
      <c r="DJ123" s="253">
        <f t="shared" si="73"/>
        <v>0</v>
      </c>
      <c r="DK123" s="253">
        <f t="shared" si="73"/>
        <v>0</v>
      </c>
      <c r="DL123" s="253">
        <f t="shared" si="73"/>
        <v>0</v>
      </c>
      <c r="DM123" s="253">
        <f t="shared" si="73"/>
        <v>0</v>
      </c>
      <c r="DN123" s="253">
        <f t="shared" si="73"/>
        <v>0</v>
      </c>
      <c r="DO123" s="253">
        <f t="shared" si="73"/>
        <v>0</v>
      </c>
      <c r="DP123" s="253">
        <f t="shared" si="73"/>
        <v>0</v>
      </c>
      <c r="DQ123" s="253">
        <f t="shared" si="73"/>
        <v>0</v>
      </c>
      <c r="DR123" s="253">
        <f t="shared" si="73"/>
        <v>0</v>
      </c>
      <c r="DS123" s="253">
        <f t="shared" si="73"/>
        <v>0</v>
      </c>
      <c r="DT123" s="253">
        <f t="shared" si="73"/>
        <v>0</v>
      </c>
      <c r="DU123" s="253">
        <f t="shared" si="73"/>
        <v>0</v>
      </c>
      <c r="DV123" s="253">
        <f t="shared" si="73"/>
        <v>0</v>
      </c>
      <c r="DW123" s="253">
        <f t="shared" si="73"/>
        <v>0</v>
      </c>
    </row>
    <row r="124" spans="3:127" ht="15.6" thickTop="1" thickBot="1">
      <c r="C124" s="316" t="str">
        <f t="shared" si="62"/>
        <v>Costo Variabile 23</v>
      </c>
      <c r="H124" s="253">
        <f t="shared" si="75"/>
        <v>0</v>
      </c>
      <c r="I124" s="253">
        <f t="shared" si="75"/>
        <v>0</v>
      </c>
      <c r="J124" s="253">
        <f t="shared" si="75"/>
        <v>0</v>
      </c>
      <c r="K124" s="253">
        <f t="shared" si="75"/>
        <v>0</v>
      </c>
      <c r="L124" s="253">
        <f t="shared" si="75"/>
        <v>0</v>
      </c>
      <c r="M124" s="253">
        <f t="shared" si="75"/>
        <v>0</v>
      </c>
      <c r="N124" s="253">
        <f t="shared" si="75"/>
        <v>0</v>
      </c>
      <c r="O124" s="253">
        <f t="shared" si="75"/>
        <v>0</v>
      </c>
      <c r="P124" s="253">
        <f t="shared" si="75"/>
        <v>0</v>
      </c>
      <c r="Q124" s="253">
        <f t="shared" si="75"/>
        <v>0</v>
      </c>
      <c r="R124" s="253">
        <f t="shared" si="75"/>
        <v>0</v>
      </c>
      <c r="S124" s="253">
        <f t="shared" si="75"/>
        <v>0</v>
      </c>
      <c r="T124" s="253">
        <f t="shared" si="75"/>
        <v>0</v>
      </c>
      <c r="U124" s="253">
        <f t="shared" si="75"/>
        <v>0</v>
      </c>
      <c r="V124" s="253">
        <f t="shared" si="75"/>
        <v>0</v>
      </c>
      <c r="W124" s="253">
        <f t="shared" si="75"/>
        <v>0</v>
      </c>
      <c r="X124" s="253">
        <f t="shared" si="75"/>
        <v>0</v>
      </c>
      <c r="Y124" s="253">
        <f t="shared" si="75"/>
        <v>0</v>
      </c>
      <c r="Z124" s="253">
        <f t="shared" si="75"/>
        <v>0</v>
      </c>
      <c r="AA124" s="253">
        <f t="shared" si="75"/>
        <v>0</v>
      </c>
      <c r="AB124" s="253">
        <f t="shared" si="75"/>
        <v>0</v>
      </c>
      <c r="AC124" s="253">
        <f t="shared" si="75"/>
        <v>0</v>
      </c>
      <c r="AD124" s="253">
        <f t="shared" si="75"/>
        <v>0</v>
      </c>
      <c r="AE124" s="253">
        <f t="shared" si="75"/>
        <v>0</v>
      </c>
      <c r="AF124" s="253">
        <f t="shared" si="75"/>
        <v>0</v>
      </c>
      <c r="AG124" s="253">
        <f t="shared" si="75"/>
        <v>0</v>
      </c>
      <c r="AH124" s="253">
        <f t="shared" si="75"/>
        <v>0</v>
      </c>
      <c r="AI124" s="253">
        <f t="shared" si="75"/>
        <v>0</v>
      </c>
      <c r="AJ124" s="253">
        <f t="shared" si="75"/>
        <v>0</v>
      </c>
      <c r="AK124" s="253">
        <f t="shared" si="75"/>
        <v>0</v>
      </c>
      <c r="AL124" s="253">
        <f t="shared" si="75"/>
        <v>0</v>
      </c>
      <c r="AM124" s="253">
        <f t="shared" si="75"/>
        <v>0</v>
      </c>
      <c r="AN124" s="253">
        <f t="shared" si="75"/>
        <v>0</v>
      </c>
      <c r="AO124" s="253">
        <f t="shared" si="75"/>
        <v>0</v>
      </c>
      <c r="AP124" s="253">
        <f t="shared" si="75"/>
        <v>0</v>
      </c>
      <c r="AQ124" s="253">
        <f t="shared" si="75"/>
        <v>0</v>
      </c>
      <c r="AR124" s="253">
        <f t="shared" si="75"/>
        <v>0</v>
      </c>
      <c r="AS124" s="253">
        <f t="shared" si="75"/>
        <v>0</v>
      </c>
      <c r="AT124" s="253">
        <f t="shared" si="75"/>
        <v>0</v>
      </c>
      <c r="AU124" s="253">
        <f t="shared" si="75"/>
        <v>0</v>
      </c>
      <c r="AV124" s="253">
        <f t="shared" si="75"/>
        <v>0</v>
      </c>
      <c r="AW124" s="253">
        <f t="shared" si="75"/>
        <v>0</v>
      </c>
      <c r="AX124" s="253">
        <f t="shared" si="75"/>
        <v>0</v>
      </c>
      <c r="AY124" s="253">
        <f t="shared" si="75"/>
        <v>0</v>
      </c>
      <c r="AZ124" s="253">
        <f t="shared" si="75"/>
        <v>0</v>
      </c>
      <c r="BA124" s="253">
        <f t="shared" si="75"/>
        <v>0</v>
      </c>
      <c r="BB124" s="253">
        <f t="shared" si="75"/>
        <v>0</v>
      </c>
      <c r="BC124" s="253">
        <f t="shared" si="75"/>
        <v>0</v>
      </c>
      <c r="BD124" s="253">
        <f t="shared" si="75"/>
        <v>0</v>
      </c>
      <c r="BE124" s="253">
        <f t="shared" si="75"/>
        <v>0</v>
      </c>
      <c r="BF124" s="253">
        <f t="shared" si="75"/>
        <v>0</v>
      </c>
      <c r="BG124" s="253">
        <f t="shared" si="75"/>
        <v>0</v>
      </c>
      <c r="BH124" s="253">
        <f t="shared" si="75"/>
        <v>0</v>
      </c>
      <c r="BI124" s="253">
        <f t="shared" si="75"/>
        <v>0</v>
      </c>
      <c r="BJ124" s="253">
        <f t="shared" si="75"/>
        <v>0</v>
      </c>
      <c r="BK124" s="253">
        <f t="shared" si="75"/>
        <v>0</v>
      </c>
      <c r="BL124" s="253">
        <f t="shared" si="75"/>
        <v>0</v>
      </c>
      <c r="BM124" s="253">
        <f t="shared" si="75"/>
        <v>0</v>
      </c>
      <c r="BN124" s="253">
        <f t="shared" si="75"/>
        <v>0</v>
      </c>
      <c r="BO124" s="253">
        <f t="shared" si="75"/>
        <v>0</v>
      </c>
      <c r="BP124" s="253">
        <f t="shared" si="75"/>
        <v>0</v>
      </c>
      <c r="BQ124" s="253">
        <f t="shared" si="75"/>
        <v>0</v>
      </c>
      <c r="BR124" s="253">
        <f t="shared" si="75"/>
        <v>0</v>
      </c>
      <c r="BS124" s="253">
        <f t="shared" si="75"/>
        <v>0</v>
      </c>
      <c r="BT124" s="253">
        <f t="shared" si="73"/>
        <v>0</v>
      </c>
      <c r="BU124" s="253">
        <f t="shared" si="73"/>
        <v>0</v>
      </c>
      <c r="BV124" s="253">
        <f t="shared" si="73"/>
        <v>0</v>
      </c>
      <c r="BW124" s="253">
        <f t="shared" si="73"/>
        <v>0</v>
      </c>
      <c r="BX124" s="253">
        <f t="shared" si="73"/>
        <v>0</v>
      </c>
      <c r="BY124" s="253">
        <f t="shared" si="73"/>
        <v>0</v>
      </c>
      <c r="BZ124" s="253">
        <f t="shared" si="73"/>
        <v>0</v>
      </c>
      <c r="CA124" s="253">
        <f t="shared" si="73"/>
        <v>0</v>
      </c>
      <c r="CB124" s="253">
        <f t="shared" si="73"/>
        <v>0</v>
      </c>
      <c r="CC124" s="253">
        <f t="shared" si="73"/>
        <v>0</v>
      </c>
      <c r="CD124" s="253">
        <f t="shared" si="73"/>
        <v>0</v>
      </c>
      <c r="CE124" s="253">
        <f t="shared" si="73"/>
        <v>0</v>
      </c>
      <c r="CF124" s="253">
        <f t="shared" si="73"/>
        <v>0</v>
      </c>
      <c r="CG124" s="253">
        <f t="shared" si="73"/>
        <v>0</v>
      </c>
      <c r="CH124" s="253">
        <f t="shared" si="73"/>
        <v>0</v>
      </c>
      <c r="CI124" s="253">
        <f t="shared" si="73"/>
        <v>0</v>
      </c>
      <c r="CJ124" s="253">
        <f t="shared" si="73"/>
        <v>0</v>
      </c>
      <c r="CK124" s="253">
        <f t="shared" si="73"/>
        <v>0</v>
      </c>
      <c r="CL124" s="253">
        <f t="shared" si="73"/>
        <v>0</v>
      </c>
      <c r="CM124" s="253">
        <f t="shared" si="73"/>
        <v>0</v>
      </c>
      <c r="CN124" s="253">
        <f t="shared" si="73"/>
        <v>0</v>
      </c>
      <c r="CO124" s="253">
        <f t="shared" si="73"/>
        <v>0</v>
      </c>
      <c r="CP124" s="253">
        <f t="shared" si="73"/>
        <v>0</v>
      </c>
      <c r="CQ124" s="253">
        <f t="shared" si="73"/>
        <v>0</v>
      </c>
      <c r="CR124" s="253">
        <f t="shared" si="73"/>
        <v>0</v>
      </c>
      <c r="CS124" s="253">
        <f t="shared" si="73"/>
        <v>0</v>
      </c>
      <c r="CT124" s="253">
        <f t="shared" si="73"/>
        <v>0</v>
      </c>
      <c r="CU124" s="253">
        <f t="shared" si="73"/>
        <v>0</v>
      </c>
      <c r="CV124" s="253">
        <f t="shared" si="73"/>
        <v>0</v>
      </c>
      <c r="CW124" s="253">
        <f t="shared" si="73"/>
        <v>0</v>
      </c>
      <c r="CX124" s="253">
        <f t="shared" si="73"/>
        <v>0</v>
      </c>
      <c r="CY124" s="253">
        <f t="shared" si="73"/>
        <v>0</v>
      </c>
      <c r="CZ124" s="253">
        <f t="shared" si="73"/>
        <v>0</v>
      </c>
      <c r="DA124" s="253">
        <f t="shared" si="73"/>
        <v>0</v>
      </c>
      <c r="DB124" s="253">
        <f t="shared" si="73"/>
        <v>0</v>
      </c>
      <c r="DC124" s="253">
        <f t="shared" si="73"/>
        <v>0</v>
      </c>
      <c r="DD124" s="253">
        <f t="shared" si="73"/>
        <v>0</v>
      </c>
      <c r="DE124" s="253">
        <f t="shared" si="73"/>
        <v>0</v>
      </c>
      <c r="DF124" s="253">
        <f t="shared" si="73"/>
        <v>0</v>
      </c>
      <c r="DG124" s="253">
        <f t="shared" si="73"/>
        <v>0</v>
      </c>
      <c r="DH124" s="253">
        <f t="shared" si="73"/>
        <v>0</v>
      </c>
      <c r="DI124" s="253">
        <f t="shared" si="73"/>
        <v>0</v>
      </c>
      <c r="DJ124" s="253">
        <f t="shared" si="73"/>
        <v>0</v>
      </c>
      <c r="DK124" s="253">
        <f t="shared" si="73"/>
        <v>0</v>
      </c>
      <c r="DL124" s="253">
        <f t="shared" si="73"/>
        <v>0</v>
      </c>
      <c r="DM124" s="253">
        <f t="shared" si="73"/>
        <v>0</v>
      </c>
      <c r="DN124" s="253">
        <f t="shared" si="73"/>
        <v>0</v>
      </c>
      <c r="DO124" s="253">
        <f t="shared" si="73"/>
        <v>0</v>
      </c>
      <c r="DP124" s="253">
        <f t="shared" si="73"/>
        <v>0</v>
      </c>
      <c r="DQ124" s="253">
        <f t="shared" si="73"/>
        <v>0</v>
      </c>
      <c r="DR124" s="253">
        <f t="shared" si="73"/>
        <v>0</v>
      </c>
      <c r="DS124" s="253">
        <f t="shared" si="73"/>
        <v>0</v>
      </c>
      <c r="DT124" s="253">
        <f t="shared" si="73"/>
        <v>0</v>
      </c>
      <c r="DU124" s="253">
        <f t="shared" si="73"/>
        <v>0</v>
      </c>
      <c r="DV124" s="253">
        <f t="shared" si="73"/>
        <v>0</v>
      </c>
      <c r="DW124" s="253">
        <f t="shared" si="73"/>
        <v>0</v>
      </c>
    </row>
    <row r="125" spans="3:127" ht="15.6" thickTop="1" thickBot="1">
      <c r="C125" s="316" t="str">
        <f t="shared" si="62"/>
        <v>Costo Variabile 24</v>
      </c>
      <c r="H125" s="253">
        <f t="shared" si="75"/>
        <v>0</v>
      </c>
      <c r="I125" s="253">
        <f t="shared" si="75"/>
        <v>0</v>
      </c>
      <c r="J125" s="253">
        <f t="shared" si="75"/>
        <v>0</v>
      </c>
      <c r="K125" s="253">
        <f t="shared" si="75"/>
        <v>0</v>
      </c>
      <c r="L125" s="253">
        <f t="shared" si="75"/>
        <v>0</v>
      </c>
      <c r="M125" s="253">
        <f t="shared" si="75"/>
        <v>0</v>
      </c>
      <c r="N125" s="253">
        <f t="shared" si="75"/>
        <v>0</v>
      </c>
      <c r="O125" s="253">
        <f t="shared" si="75"/>
        <v>0</v>
      </c>
      <c r="P125" s="253">
        <f t="shared" si="75"/>
        <v>0</v>
      </c>
      <c r="Q125" s="253">
        <f t="shared" si="75"/>
        <v>0</v>
      </c>
      <c r="R125" s="253">
        <f t="shared" si="75"/>
        <v>0</v>
      </c>
      <c r="S125" s="253">
        <f t="shared" si="75"/>
        <v>0</v>
      </c>
      <c r="T125" s="253">
        <f t="shared" si="75"/>
        <v>0</v>
      </c>
      <c r="U125" s="253">
        <f t="shared" si="75"/>
        <v>0</v>
      </c>
      <c r="V125" s="253">
        <f t="shared" si="75"/>
        <v>0</v>
      </c>
      <c r="W125" s="253">
        <f t="shared" si="75"/>
        <v>0</v>
      </c>
      <c r="X125" s="253">
        <f t="shared" si="75"/>
        <v>0</v>
      </c>
      <c r="Y125" s="253">
        <f t="shared" si="75"/>
        <v>0</v>
      </c>
      <c r="Z125" s="253">
        <f t="shared" si="75"/>
        <v>0</v>
      </c>
      <c r="AA125" s="253">
        <f t="shared" si="75"/>
        <v>0</v>
      </c>
      <c r="AB125" s="253">
        <f t="shared" si="75"/>
        <v>0</v>
      </c>
      <c r="AC125" s="253">
        <f t="shared" si="75"/>
        <v>0</v>
      </c>
      <c r="AD125" s="253">
        <f t="shared" si="75"/>
        <v>0</v>
      </c>
      <c r="AE125" s="253">
        <f t="shared" si="75"/>
        <v>0</v>
      </c>
      <c r="AF125" s="253">
        <f t="shared" si="75"/>
        <v>0</v>
      </c>
      <c r="AG125" s="253">
        <f t="shared" si="75"/>
        <v>0</v>
      </c>
      <c r="AH125" s="253">
        <f t="shared" si="75"/>
        <v>0</v>
      </c>
      <c r="AI125" s="253">
        <f t="shared" si="75"/>
        <v>0</v>
      </c>
      <c r="AJ125" s="253">
        <f t="shared" si="75"/>
        <v>0</v>
      </c>
      <c r="AK125" s="253">
        <f t="shared" si="75"/>
        <v>0</v>
      </c>
      <c r="AL125" s="253">
        <f t="shared" si="75"/>
        <v>0</v>
      </c>
      <c r="AM125" s="253">
        <f t="shared" si="75"/>
        <v>0</v>
      </c>
      <c r="AN125" s="253">
        <f t="shared" si="75"/>
        <v>0</v>
      </c>
      <c r="AO125" s="253">
        <f t="shared" si="75"/>
        <v>0</v>
      </c>
      <c r="AP125" s="253">
        <f t="shared" si="75"/>
        <v>0</v>
      </c>
      <c r="AQ125" s="253">
        <f t="shared" si="75"/>
        <v>0</v>
      </c>
      <c r="AR125" s="253">
        <f t="shared" si="75"/>
        <v>0</v>
      </c>
      <c r="AS125" s="253">
        <f t="shared" si="75"/>
        <v>0</v>
      </c>
      <c r="AT125" s="253">
        <f t="shared" si="75"/>
        <v>0</v>
      </c>
      <c r="AU125" s="253">
        <f t="shared" si="75"/>
        <v>0</v>
      </c>
      <c r="AV125" s="253">
        <f t="shared" si="75"/>
        <v>0</v>
      </c>
      <c r="AW125" s="253">
        <f t="shared" si="75"/>
        <v>0</v>
      </c>
      <c r="AX125" s="253">
        <f t="shared" si="75"/>
        <v>0</v>
      </c>
      <c r="AY125" s="253">
        <f t="shared" si="75"/>
        <v>0</v>
      </c>
      <c r="AZ125" s="253">
        <f t="shared" si="75"/>
        <v>0</v>
      </c>
      <c r="BA125" s="253">
        <f t="shared" si="75"/>
        <v>0</v>
      </c>
      <c r="BB125" s="253">
        <f t="shared" si="75"/>
        <v>0</v>
      </c>
      <c r="BC125" s="253">
        <f t="shared" si="75"/>
        <v>0</v>
      </c>
      <c r="BD125" s="253">
        <f t="shared" si="75"/>
        <v>0</v>
      </c>
      <c r="BE125" s="253">
        <f t="shared" si="75"/>
        <v>0</v>
      </c>
      <c r="BF125" s="253">
        <f t="shared" si="75"/>
        <v>0</v>
      </c>
      <c r="BG125" s="253">
        <f t="shared" si="75"/>
        <v>0</v>
      </c>
      <c r="BH125" s="253">
        <f t="shared" si="75"/>
        <v>0</v>
      </c>
      <c r="BI125" s="253">
        <f t="shared" si="75"/>
        <v>0</v>
      </c>
      <c r="BJ125" s="253">
        <f t="shared" si="75"/>
        <v>0</v>
      </c>
      <c r="BK125" s="253">
        <f t="shared" si="75"/>
        <v>0</v>
      </c>
      <c r="BL125" s="253">
        <f t="shared" si="75"/>
        <v>0</v>
      </c>
      <c r="BM125" s="253">
        <f t="shared" si="75"/>
        <v>0</v>
      </c>
      <c r="BN125" s="253">
        <f t="shared" si="75"/>
        <v>0</v>
      </c>
      <c r="BO125" s="253">
        <f t="shared" si="75"/>
        <v>0</v>
      </c>
      <c r="BP125" s="253">
        <f t="shared" si="75"/>
        <v>0</v>
      </c>
      <c r="BQ125" s="253">
        <f t="shared" si="75"/>
        <v>0</v>
      </c>
      <c r="BR125" s="253">
        <f t="shared" si="75"/>
        <v>0</v>
      </c>
      <c r="BS125" s="253">
        <f t="shared" si="75"/>
        <v>0</v>
      </c>
      <c r="BT125" s="253">
        <f t="shared" si="73"/>
        <v>0</v>
      </c>
      <c r="BU125" s="253">
        <f t="shared" si="73"/>
        <v>0</v>
      </c>
      <c r="BV125" s="253">
        <f t="shared" si="73"/>
        <v>0</v>
      </c>
      <c r="BW125" s="253">
        <f t="shared" si="73"/>
        <v>0</v>
      </c>
      <c r="BX125" s="253">
        <f t="shared" si="73"/>
        <v>0</v>
      </c>
      <c r="BY125" s="253">
        <f t="shared" si="73"/>
        <v>0</v>
      </c>
      <c r="BZ125" s="253">
        <f t="shared" si="73"/>
        <v>0</v>
      </c>
      <c r="CA125" s="253">
        <f t="shared" si="73"/>
        <v>0</v>
      </c>
      <c r="CB125" s="253">
        <f t="shared" si="73"/>
        <v>0</v>
      </c>
      <c r="CC125" s="253">
        <f t="shared" si="73"/>
        <v>0</v>
      </c>
      <c r="CD125" s="253">
        <f t="shared" si="73"/>
        <v>0</v>
      </c>
      <c r="CE125" s="253">
        <f t="shared" si="73"/>
        <v>0</v>
      </c>
      <c r="CF125" s="253">
        <f t="shared" si="73"/>
        <v>0</v>
      </c>
      <c r="CG125" s="253">
        <f t="shared" si="73"/>
        <v>0</v>
      </c>
      <c r="CH125" s="253">
        <f t="shared" si="73"/>
        <v>0</v>
      </c>
      <c r="CI125" s="253">
        <f t="shared" si="73"/>
        <v>0</v>
      </c>
      <c r="CJ125" s="253">
        <f t="shared" si="73"/>
        <v>0</v>
      </c>
      <c r="CK125" s="253">
        <f t="shared" si="73"/>
        <v>0</v>
      </c>
      <c r="CL125" s="253">
        <f t="shared" si="73"/>
        <v>0</v>
      </c>
      <c r="CM125" s="253">
        <f t="shared" si="73"/>
        <v>0</v>
      </c>
      <c r="CN125" s="253">
        <f t="shared" si="73"/>
        <v>0</v>
      </c>
      <c r="CO125" s="253">
        <f t="shared" si="73"/>
        <v>0</v>
      </c>
      <c r="CP125" s="253">
        <f t="shared" si="73"/>
        <v>0</v>
      </c>
      <c r="CQ125" s="253">
        <f t="shared" si="73"/>
        <v>0</v>
      </c>
      <c r="CR125" s="253">
        <f t="shared" si="73"/>
        <v>0</v>
      </c>
      <c r="CS125" s="253">
        <f t="shared" si="73"/>
        <v>0</v>
      </c>
      <c r="CT125" s="253">
        <f t="shared" si="73"/>
        <v>0</v>
      </c>
      <c r="CU125" s="253">
        <f t="shared" si="73"/>
        <v>0</v>
      </c>
      <c r="CV125" s="253">
        <f t="shared" si="73"/>
        <v>0</v>
      </c>
      <c r="CW125" s="253">
        <f t="shared" si="73"/>
        <v>0</v>
      </c>
      <c r="CX125" s="253">
        <f t="shared" si="73"/>
        <v>0</v>
      </c>
      <c r="CY125" s="253">
        <f t="shared" si="73"/>
        <v>0</v>
      </c>
      <c r="CZ125" s="253">
        <f t="shared" si="73"/>
        <v>0</v>
      </c>
      <c r="DA125" s="253">
        <f t="shared" si="73"/>
        <v>0</v>
      </c>
      <c r="DB125" s="253">
        <f t="shared" si="73"/>
        <v>0</v>
      </c>
      <c r="DC125" s="253">
        <f t="shared" si="73"/>
        <v>0</v>
      </c>
      <c r="DD125" s="253">
        <f t="shared" si="73"/>
        <v>0</v>
      </c>
      <c r="DE125" s="253">
        <f t="shared" si="73"/>
        <v>0</v>
      </c>
      <c r="DF125" s="253">
        <f t="shared" si="73"/>
        <v>0</v>
      </c>
      <c r="DG125" s="253">
        <f t="shared" si="73"/>
        <v>0</v>
      </c>
      <c r="DH125" s="253">
        <f t="shared" si="73"/>
        <v>0</v>
      </c>
      <c r="DI125" s="253">
        <f t="shared" si="73"/>
        <v>0</v>
      </c>
      <c r="DJ125" s="253">
        <f t="shared" si="73"/>
        <v>0</v>
      </c>
      <c r="DK125" s="253">
        <f t="shared" si="73"/>
        <v>0</v>
      </c>
      <c r="DL125" s="253">
        <f t="shared" si="73"/>
        <v>0</v>
      </c>
      <c r="DM125" s="253">
        <f t="shared" si="73"/>
        <v>0</v>
      </c>
      <c r="DN125" s="253">
        <f t="shared" si="73"/>
        <v>0</v>
      </c>
      <c r="DO125" s="253">
        <f t="shared" si="73"/>
        <v>0</v>
      </c>
      <c r="DP125" s="253">
        <f t="shared" si="73"/>
        <v>0</v>
      </c>
      <c r="DQ125" s="253">
        <f t="shared" si="73"/>
        <v>0</v>
      </c>
      <c r="DR125" s="253">
        <f t="shared" si="73"/>
        <v>0</v>
      </c>
      <c r="DS125" s="253">
        <f t="shared" si="73"/>
        <v>0</v>
      </c>
      <c r="DT125" s="253">
        <f t="shared" si="73"/>
        <v>0</v>
      </c>
      <c r="DU125" s="253">
        <f t="shared" si="73"/>
        <v>0</v>
      </c>
      <c r="DV125" s="253">
        <f t="shared" si="73"/>
        <v>0</v>
      </c>
      <c r="DW125" s="253">
        <f t="shared" si="73"/>
        <v>0</v>
      </c>
    </row>
    <row r="126" spans="3:127" ht="15.6" thickTop="1" thickBot="1">
      <c r="C126" s="316" t="str">
        <f t="shared" si="62"/>
        <v>Costo Variabile 25</v>
      </c>
      <c r="H126" s="253">
        <f t="shared" si="75"/>
        <v>0</v>
      </c>
      <c r="I126" s="253">
        <f t="shared" si="75"/>
        <v>0</v>
      </c>
      <c r="J126" s="253">
        <f t="shared" si="75"/>
        <v>0</v>
      </c>
      <c r="K126" s="253">
        <f t="shared" si="75"/>
        <v>0</v>
      </c>
      <c r="L126" s="253">
        <f t="shared" si="75"/>
        <v>0</v>
      </c>
      <c r="M126" s="253">
        <f t="shared" si="75"/>
        <v>0</v>
      </c>
      <c r="N126" s="253">
        <f t="shared" si="75"/>
        <v>0</v>
      </c>
      <c r="O126" s="253">
        <f t="shared" si="75"/>
        <v>0</v>
      </c>
      <c r="P126" s="253">
        <f t="shared" si="75"/>
        <v>0</v>
      </c>
      <c r="Q126" s="253">
        <f t="shared" si="75"/>
        <v>0</v>
      </c>
      <c r="R126" s="253">
        <f t="shared" si="75"/>
        <v>0</v>
      </c>
      <c r="S126" s="253">
        <f t="shared" si="75"/>
        <v>0</v>
      </c>
      <c r="T126" s="253">
        <f t="shared" si="75"/>
        <v>0</v>
      </c>
      <c r="U126" s="253">
        <f t="shared" si="75"/>
        <v>0</v>
      </c>
      <c r="V126" s="253">
        <f t="shared" si="75"/>
        <v>0</v>
      </c>
      <c r="W126" s="253">
        <f t="shared" si="75"/>
        <v>0</v>
      </c>
      <c r="X126" s="253">
        <f t="shared" si="75"/>
        <v>0</v>
      </c>
      <c r="Y126" s="253">
        <f t="shared" si="75"/>
        <v>0</v>
      </c>
      <c r="Z126" s="253">
        <f t="shared" si="75"/>
        <v>0</v>
      </c>
      <c r="AA126" s="253">
        <f t="shared" si="75"/>
        <v>0</v>
      </c>
      <c r="AB126" s="253">
        <f t="shared" si="75"/>
        <v>0</v>
      </c>
      <c r="AC126" s="253">
        <f t="shared" si="75"/>
        <v>0</v>
      </c>
      <c r="AD126" s="253">
        <f t="shared" si="75"/>
        <v>0</v>
      </c>
      <c r="AE126" s="253">
        <f t="shared" si="75"/>
        <v>0</v>
      </c>
      <c r="AF126" s="253">
        <f t="shared" si="75"/>
        <v>0</v>
      </c>
      <c r="AG126" s="253">
        <f t="shared" si="75"/>
        <v>0</v>
      </c>
      <c r="AH126" s="253">
        <f t="shared" si="75"/>
        <v>0</v>
      </c>
      <c r="AI126" s="253">
        <f t="shared" si="75"/>
        <v>0</v>
      </c>
      <c r="AJ126" s="253">
        <f t="shared" si="75"/>
        <v>0</v>
      </c>
      <c r="AK126" s="253">
        <f t="shared" si="75"/>
        <v>0</v>
      </c>
      <c r="AL126" s="253">
        <f t="shared" si="75"/>
        <v>0</v>
      </c>
      <c r="AM126" s="253">
        <f t="shared" si="75"/>
        <v>0</v>
      </c>
      <c r="AN126" s="253">
        <f t="shared" si="75"/>
        <v>0</v>
      </c>
      <c r="AO126" s="253">
        <f t="shared" si="75"/>
        <v>0</v>
      </c>
      <c r="AP126" s="253">
        <f t="shared" si="75"/>
        <v>0</v>
      </c>
      <c r="AQ126" s="253">
        <f t="shared" si="75"/>
        <v>0</v>
      </c>
      <c r="AR126" s="253">
        <f t="shared" si="75"/>
        <v>0</v>
      </c>
      <c r="AS126" s="253">
        <f t="shared" si="75"/>
        <v>0</v>
      </c>
      <c r="AT126" s="253">
        <f t="shared" si="75"/>
        <v>0</v>
      </c>
      <c r="AU126" s="253">
        <f t="shared" si="75"/>
        <v>0</v>
      </c>
      <c r="AV126" s="253">
        <f t="shared" si="75"/>
        <v>0</v>
      </c>
      <c r="AW126" s="253">
        <f t="shared" si="75"/>
        <v>0</v>
      </c>
      <c r="AX126" s="253">
        <f t="shared" si="75"/>
        <v>0</v>
      </c>
      <c r="AY126" s="253">
        <f t="shared" si="75"/>
        <v>0</v>
      </c>
      <c r="AZ126" s="253">
        <f t="shared" si="75"/>
        <v>0</v>
      </c>
      <c r="BA126" s="253">
        <f t="shared" si="75"/>
        <v>0</v>
      </c>
      <c r="BB126" s="253">
        <f t="shared" si="75"/>
        <v>0</v>
      </c>
      <c r="BC126" s="253">
        <f t="shared" si="75"/>
        <v>0</v>
      </c>
      <c r="BD126" s="253">
        <f t="shared" si="75"/>
        <v>0</v>
      </c>
      <c r="BE126" s="253">
        <f t="shared" si="75"/>
        <v>0</v>
      </c>
      <c r="BF126" s="253">
        <f t="shared" si="75"/>
        <v>0</v>
      </c>
      <c r="BG126" s="253">
        <f t="shared" si="75"/>
        <v>0</v>
      </c>
      <c r="BH126" s="253">
        <f t="shared" si="75"/>
        <v>0</v>
      </c>
      <c r="BI126" s="253">
        <f t="shared" si="75"/>
        <v>0</v>
      </c>
      <c r="BJ126" s="253">
        <f t="shared" si="75"/>
        <v>0</v>
      </c>
      <c r="BK126" s="253">
        <f t="shared" si="75"/>
        <v>0</v>
      </c>
      <c r="BL126" s="253">
        <f t="shared" si="75"/>
        <v>0</v>
      </c>
      <c r="BM126" s="253">
        <f t="shared" si="75"/>
        <v>0</v>
      </c>
      <c r="BN126" s="253">
        <f t="shared" si="75"/>
        <v>0</v>
      </c>
      <c r="BO126" s="253">
        <f t="shared" si="75"/>
        <v>0</v>
      </c>
      <c r="BP126" s="253">
        <f t="shared" si="75"/>
        <v>0</v>
      </c>
      <c r="BQ126" s="253">
        <f t="shared" si="75"/>
        <v>0</v>
      </c>
      <c r="BR126" s="253">
        <f t="shared" si="75"/>
        <v>0</v>
      </c>
      <c r="BS126" s="253">
        <f t="shared" ref="BS126:DW130" si="76">+BS30+BS62-BS94</f>
        <v>0</v>
      </c>
      <c r="BT126" s="253">
        <f t="shared" si="76"/>
        <v>0</v>
      </c>
      <c r="BU126" s="253">
        <f t="shared" si="73"/>
        <v>0</v>
      </c>
      <c r="BV126" s="253">
        <f t="shared" si="73"/>
        <v>0</v>
      </c>
      <c r="BW126" s="253">
        <f t="shared" si="73"/>
        <v>0</v>
      </c>
      <c r="BX126" s="253">
        <f t="shared" si="73"/>
        <v>0</v>
      </c>
      <c r="BY126" s="253">
        <f t="shared" si="73"/>
        <v>0</v>
      </c>
      <c r="BZ126" s="253">
        <f t="shared" si="73"/>
        <v>0</v>
      </c>
      <c r="CA126" s="253">
        <f t="shared" si="73"/>
        <v>0</v>
      </c>
      <c r="CB126" s="253">
        <f t="shared" si="73"/>
        <v>0</v>
      </c>
      <c r="CC126" s="253">
        <f t="shared" si="73"/>
        <v>0</v>
      </c>
      <c r="CD126" s="253">
        <f t="shared" si="73"/>
        <v>0</v>
      </c>
      <c r="CE126" s="253">
        <f t="shared" si="73"/>
        <v>0</v>
      </c>
      <c r="CF126" s="253">
        <f t="shared" si="73"/>
        <v>0</v>
      </c>
      <c r="CG126" s="253">
        <f t="shared" si="73"/>
        <v>0</v>
      </c>
      <c r="CH126" s="253">
        <f t="shared" si="73"/>
        <v>0</v>
      </c>
      <c r="CI126" s="253">
        <f t="shared" si="73"/>
        <v>0</v>
      </c>
      <c r="CJ126" s="253">
        <f t="shared" si="73"/>
        <v>0</v>
      </c>
      <c r="CK126" s="253">
        <f t="shared" si="73"/>
        <v>0</v>
      </c>
      <c r="CL126" s="253">
        <f t="shared" si="73"/>
        <v>0</v>
      </c>
      <c r="CM126" s="253">
        <f t="shared" si="73"/>
        <v>0</v>
      </c>
      <c r="CN126" s="253">
        <f t="shared" si="73"/>
        <v>0</v>
      </c>
      <c r="CO126" s="253">
        <f t="shared" si="73"/>
        <v>0</v>
      </c>
      <c r="CP126" s="253">
        <f t="shared" si="73"/>
        <v>0</v>
      </c>
      <c r="CQ126" s="253">
        <f t="shared" si="73"/>
        <v>0</v>
      </c>
      <c r="CR126" s="253">
        <f t="shared" si="73"/>
        <v>0</v>
      </c>
      <c r="CS126" s="253">
        <f t="shared" si="73"/>
        <v>0</v>
      </c>
      <c r="CT126" s="253">
        <f t="shared" si="73"/>
        <v>0</v>
      </c>
      <c r="CU126" s="253">
        <f t="shared" si="73"/>
        <v>0</v>
      </c>
      <c r="CV126" s="253">
        <f t="shared" si="73"/>
        <v>0</v>
      </c>
      <c r="CW126" s="253">
        <f t="shared" si="73"/>
        <v>0</v>
      </c>
      <c r="CX126" s="253">
        <f t="shared" si="73"/>
        <v>0</v>
      </c>
      <c r="CY126" s="253">
        <f t="shared" si="73"/>
        <v>0</v>
      </c>
      <c r="CZ126" s="253">
        <f t="shared" si="73"/>
        <v>0</v>
      </c>
      <c r="DA126" s="253">
        <f t="shared" si="73"/>
        <v>0</v>
      </c>
      <c r="DB126" s="253">
        <f t="shared" si="73"/>
        <v>0</v>
      </c>
      <c r="DC126" s="253">
        <f t="shared" si="73"/>
        <v>0</v>
      </c>
      <c r="DD126" s="253">
        <f t="shared" si="73"/>
        <v>0</v>
      </c>
      <c r="DE126" s="253">
        <f t="shared" si="73"/>
        <v>0</v>
      </c>
      <c r="DF126" s="253">
        <f t="shared" si="73"/>
        <v>0</v>
      </c>
      <c r="DG126" s="253">
        <f t="shared" si="73"/>
        <v>0</v>
      </c>
      <c r="DH126" s="253">
        <f t="shared" si="73"/>
        <v>0</v>
      </c>
      <c r="DI126" s="253">
        <f t="shared" si="73"/>
        <v>0</v>
      </c>
      <c r="DJ126" s="253">
        <f t="shared" si="73"/>
        <v>0</v>
      </c>
      <c r="DK126" s="253">
        <f t="shared" si="73"/>
        <v>0</v>
      </c>
      <c r="DL126" s="253">
        <f t="shared" si="73"/>
        <v>0</v>
      </c>
      <c r="DM126" s="253">
        <f t="shared" si="73"/>
        <v>0</v>
      </c>
      <c r="DN126" s="253">
        <f t="shared" si="73"/>
        <v>0</v>
      </c>
      <c r="DO126" s="253">
        <f t="shared" si="73"/>
        <v>0</v>
      </c>
      <c r="DP126" s="253">
        <f t="shared" si="73"/>
        <v>0</v>
      </c>
      <c r="DQ126" s="253">
        <f t="shared" si="73"/>
        <v>0</v>
      </c>
      <c r="DR126" s="253">
        <f t="shared" si="73"/>
        <v>0</v>
      </c>
      <c r="DS126" s="253">
        <f t="shared" si="73"/>
        <v>0</v>
      </c>
      <c r="DT126" s="253">
        <f t="shared" si="73"/>
        <v>0</v>
      </c>
      <c r="DU126" s="253">
        <f t="shared" si="73"/>
        <v>0</v>
      </c>
      <c r="DV126" s="253">
        <f t="shared" si="73"/>
        <v>0</v>
      </c>
      <c r="DW126" s="253">
        <f t="shared" si="73"/>
        <v>0</v>
      </c>
    </row>
    <row r="127" spans="3:127" ht="15.6" thickTop="1" thickBot="1">
      <c r="C127" s="316" t="str">
        <f t="shared" si="62"/>
        <v>Costo Variabile 26</v>
      </c>
      <c r="H127" s="253">
        <f t="shared" ref="H127:BS130" si="77">+H31+H63-H95</f>
        <v>0</v>
      </c>
      <c r="I127" s="253">
        <f t="shared" si="77"/>
        <v>0</v>
      </c>
      <c r="J127" s="253">
        <f t="shared" si="77"/>
        <v>0</v>
      </c>
      <c r="K127" s="253">
        <f t="shared" si="77"/>
        <v>0</v>
      </c>
      <c r="L127" s="253">
        <f t="shared" si="77"/>
        <v>0</v>
      </c>
      <c r="M127" s="253">
        <f t="shared" si="77"/>
        <v>0</v>
      </c>
      <c r="N127" s="253">
        <f t="shared" si="77"/>
        <v>0</v>
      </c>
      <c r="O127" s="253">
        <f t="shared" si="77"/>
        <v>0</v>
      </c>
      <c r="P127" s="253">
        <f t="shared" si="77"/>
        <v>0</v>
      </c>
      <c r="Q127" s="253">
        <f t="shared" si="77"/>
        <v>0</v>
      </c>
      <c r="R127" s="253">
        <f t="shared" si="77"/>
        <v>0</v>
      </c>
      <c r="S127" s="253">
        <f t="shared" si="77"/>
        <v>0</v>
      </c>
      <c r="T127" s="253">
        <f t="shared" si="77"/>
        <v>0</v>
      </c>
      <c r="U127" s="253">
        <f t="shared" si="77"/>
        <v>0</v>
      </c>
      <c r="V127" s="253">
        <f t="shared" si="77"/>
        <v>0</v>
      </c>
      <c r="W127" s="253">
        <f t="shared" si="77"/>
        <v>0</v>
      </c>
      <c r="X127" s="253">
        <f t="shared" si="77"/>
        <v>0</v>
      </c>
      <c r="Y127" s="253">
        <f t="shared" si="77"/>
        <v>0</v>
      </c>
      <c r="Z127" s="253">
        <f t="shared" si="77"/>
        <v>0</v>
      </c>
      <c r="AA127" s="253">
        <f t="shared" si="77"/>
        <v>0</v>
      </c>
      <c r="AB127" s="253">
        <f t="shared" si="77"/>
        <v>0</v>
      </c>
      <c r="AC127" s="253">
        <f t="shared" si="77"/>
        <v>0</v>
      </c>
      <c r="AD127" s="253">
        <f t="shared" si="77"/>
        <v>0</v>
      </c>
      <c r="AE127" s="253">
        <f t="shared" si="77"/>
        <v>0</v>
      </c>
      <c r="AF127" s="253">
        <f t="shared" si="77"/>
        <v>0</v>
      </c>
      <c r="AG127" s="253">
        <f t="shared" si="77"/>
        <v>0</v>
      </c>
      <c r="AH127" s="253">
        <f t="shared" si="77"/>
        <v>0</v>
      </c>
      <c r="AI127" s="253">
        <f t="shared" si="77"/>
        <v>0</v>
      </c>
      <c r="AJ127" s="253">
        <f t="shared" si="77"/>
        <v>0</v>
      </c>
      <c r="AK127" s="253">
        <f t="shared" si="77"/>
        <v>0</v>
      </c>
      <c r="AL127" s="253">
        <f t="shared" si="77"/>
        <v>0</v>
      </c>
      <c r="AM127" s="253">
        <f t="shared" si="77"/>
        <v>0</v>
      </c>
      <c r="AN127" s="253">
        <f t="shared" si="77"/>
        <v>0</v>
      </c>
      <c r="AO127" s="253">
        <f t="shared" si="77"/>
        <v>0</v>
      </c>
      <c r="AP127" s="253">
        <f t="shared" si="77"/>
        <v>0</v>
      </c>
      <c r="AQ127" s="253">
        <f t="shared" si="77"/>
        <v>0</v>
      </c>
      <c r="AR127" s="253">
        <f t="shared" si="77"/>
        <v>0</v>
      </c>
      <c r="AS127" s="253">
        <f t="shared" si="77"/>
        <v>0</v>
      </c>
      <c r="AT127" s="253">
        <f t="shared" si="77"/>
        <v>0</v>
      </c>
      <c r="AU127" s="253">
        <f t="shared" si="77"/>
        <v>0</v>
      </c>
      <c r="AV127" s="253">
        <f t="shared" si="77"/>
        <v>0</v>
      </c>
      <c r="AW127" s="253">
        <f t="shared" si="77"/>
        <v>0</v>
      </c>
      <c r="AX127" s="253">
        <f t="shared" si="77"/>
        <v>0</v>
      </c>
      <c r="AY127" s="253">
        <f t="shared" si="77"/>
        <v>0</v>
      </c>
      <c r="AZ127" s="253">
        <f t="shared" si="77"/>
        <v>0</v>
      </c>
      <c r="BA127" s="253">
        <f t="shared" si="77"/>
        <v>0</v>
      </c>
      <c r="BB127" s="253">
        <f t="shared" si="77"/>
        <v>0</v>
      </c>
      <c r="BC127" s="253">
        <f t="shared" si="77"/>
        <v>0</v>
      </c>
      <c r="BD127" s="253">
        <f t="shared" si="77"/>
        <v>0</v>
      </c>
      <c r="BE127" s="253">
        <f t="shared" si="77"/>
        <v>0</v>
      </c>
      <c r="BF127" s="253">
        <f t="shared" si="77"/>
        <v>0</v>
      </c>
      <c r="BG127" s="253">
        <f t="shared" si="77"/>
        <v>0</v>
      </c>
      <c r="BH127" s="253">
        <f t="shared" si="77"/>
        <v>0</v>
      </c>
      <c r="BI127" s="253">
        <f t="shared" si="77"/>
        <v>0</v>
      </c>
      <c r="BJ127" s="253">
        <f t="shared" si="77"/>
        <v>0</v>
      </c>
      <c r="BK127" s="253">
        <f t="shared" si="77"/>
        <v>0</v>
      </c>
      <c r="BL127" s="253">
        <f t="shared" si="77"/>
        <v>0</v>
      </c>
      <c r="BM127" s="253">
        <f t="shared" si="77"/>
        <v>0</v>
      </c>
      <c r="BN127" s="253">
        <f t="shared" si="77"/>
        <v>0</v>
      </c>
      <c r="BO127" s="253">
        <f t="shared" si="77"/>
        <v>0</v>
      </c>
      <c r="BP127" s="253">
        <f t="shared" si="77"/>
        <v>0</v>
      </c>
      <c r="BQ127" s="253">
        <f t="shared" si="77"/>
        <v>0</v>
      </c>
      <c r="BR127" s="253">
        <f t="shared" si="77"/>
        <v>0</v>
      </c>
      <c r="BS127" s="253">
        <f t="shared" si="77"/>
        <v>0</v>
      </c>
      <c r="BT127" s="253">
        <f t="shared" si="76"/>
        <v>0</v>
      </c>
      <c r="BU127" s="253">
        <f t="shared" si="76"/>
        <v>0</v>
      </c>
      <c r="BV127" s="253">
        <f t="shared" si="76"/>
        <v>0</v>
      </c>
      <c r="BW127" s="253">
        <f t="shared" si="76"/>
        <v>0</v>
      </c>
      <c r="BX127" s="253">
        <f t="shared" si="76"/>
        <v>0</v>
      </c>
      <c r="BY127" s="253">
        <f t="shared" si="76"/>
        <v>0</v>
      </c>
      <c r="BZ127" s="253">
        <f t="shared" si="76"/>
        <v>0</v>
      </c>
      <c r="CA127" s="253">
        <f t="shared" si="76"/>
        <v>0</v>
      </c>
      <c r="CB127" s="253">
        <f t="shared" si="76"/>
        <v>0</v>
      </c>
      <c r="CC127" s="253">
        <f t="shared" si="76"/>
        <v>0</v>
      </c>
      <c r="CD127" s="253">
        <f t="shared" si="76"/>
        <v>0</v>
      </c>
      <c r="CE127" s="253">
        <f t="shared" si="76"/>
        <v>0</v>
      </c>
      <c r="CF127" s="253">
        <f t="shared" si="76"/>
        <v>0</v>
      </c>
      <c r="CG127" s="253">
        <f t="shared" si="76"/>
        <v>0</v>
      </c>
      <c r="CH127" s="253">
        <f t="shared" si="76"/>
        <v>0</v>
      </c>
      <c r="CI127" s="253">
        <f t="shared" si="76"/>
        <v>0</v>
      </c>
      <c r="CJ127" s="253">
        <f t="shared" si="76"/>
        <v>0</v>
      </c>
      <c r="CK127" s="253">
        <f t="shared" si="76"/>
        <v>0</v>
      </c>
      <c r="CL127" s="253">
        <f t="shared" si="76"/>
        <v>0</v>
      </c>
      <c r="CM127" s="253">
        <f t="shared" si="76"/>
        <v>0</v>
      </c>
      <c r="CN127" s="253">
        <f t="shared" si="76"/>
        <v>0</v>
      </c>
      <c r="CO127" s="253">
        <f t="shared" si="76"/>
        <v>0</v>
      </c>
      <c r="CP127" s="253">
        <f t="shared" si="76"/>
        <v>0</v>
      </c>
      <c r="CQ127" s="253">
        <f t="shared" si="76"/>
        <v>0</v>
      </c>
      <c r="CR127" s="253">
        <f t="shared" si="76"/>
        <v>0</v>
      </c>
      <c r="CS127" s="253">
        <f t="shared" si="76"/>
        <v>0</v>
      </c>
      <c r="CT127" s="253">
        <f t="shared" si="76"/>
        <v>0</v>
      </c>
      <c r="CU127" s="253">
        <f t="shared" si="76"/>
        <v>0</v>
      </c>
      <c r="CV127" s="253">
        <f t="shared" si="76"/>
        <v>0</v>
      </c>
      <c r="CW127" s="253">
        <f t="shared" si="76"/>
        <v>0</v>
      </c>
      <c r="CX127" s="253">
        <f t="shared" si="76"/>
        <v>0</v>
      </c>
      <c r="CY127" s="253">
        <f t="shared" si="76"/>
        <v>0</v>
      </c>
      <c r="CZ127" s="253">
        <f t="shared" si="76"/>
        <v>0</v>
      </c>
      <c r="DA127" s="253">
        <f t="shared" si="76"/>
        <v>0</v>
      </c>
      <c r="DB127" s="253">
        <f t="shared" si="76"/>
        <v>0</v>
      </c>
      <c r="DC127" s="253">
        <f t="shared" si="76"/>
        <v>0</v>
      </c>
      <c r="DD127" s="253">
        <f t="shared" si="76"/>
        <v>0</v>
      </c>
      <c r="DE127" s="253">
        <f t="shared" si="76"/>
        <v>0</v>
      </c>
      <c r="DF127" s="253">
        <f t="shared" si="76"/>
        <v>0</v>
      </c>
      <c r="DG127" s="253">
        <f t="shared" si="76"/>
        <v>0</v>
      </c>
      <c r="DH127" s="253">
        <f t="shared" si="76"/>
        <v>0</v>
      </c>
      <c r="DI127" s="253">
        <f t="shared" si="76"/>
        <v>0</v>
      </c>
      <c r="DJ127" s="253">
        <f t="shared" si="76"/>
        <v>0</v>
      </c>
      <c r="DK127" s="253">
        <f t="shared" si="76"/>
        <v>0</v>
      </c>
      <c r="DL127" s="253">
        <f t="shared" si="76"/>
        <v>0</v>
      </c>
      <c r="DM127" s="253">
        <f t="shared" si="76"/>
        <v>0</v>
      </c>
      <c r="DN127" s="253">
        <f t="shared" si="76"/>
        <v>0</v>
      </c>
      <c r="DO127" s="253">
        <f t="shared" si="76"/>
        <v>0</v>
      </c>
      <c r="DP127" s="253">
        <f t="shared" si="76"/>
        <v>0</v>
      </c>
      <c r="DQ127" s="253">
        <f t="shared" si="76"/>
        <v>0</v>
      </c>
      <c r="DR127" s="253">
        <f t="shared" si="76"/>
        <v>0</v>
      </c>
      <c r="DS127" s="253">
        <f t="shared" si="76"/>
        <v>0</v>
      </c>
      <c r="DT127" s="253">
        <f t="shared" si="76"/>
        <v>0</v>
      </c>
      <c r="DU127" s="253">
        <f t="shared" si="76"/>
        <v>0</v>
      </c>
      <c r="DV127" s="253">
        <f t="shared" si="76"/>
        <v>0</v>
      </c>
      <c r="DW127" s="253">
        <f t="shared" si="76"/>
        <v>0</v>
      </c>
    </row>
    <row r="128" spans="3:127" ht="15.6" thickTop="1" thickBot="1">
      <c r="C128" s="316" t="str">
        <f t="shared" si="62"/>
        <v>Costo Variabile 27</v>
      </c>
      <c r="H128" s="253">
        <f t="shared" si="77"/>
        <v>0</v>
      </c>
      <c r="I128" s="253">
        <f t="shared" si="77"/>
        <v>0</v>
      </c>
      <c r="J128" s="253">
        <f t="shared" si="77"/>
        <v>0</v>
      </c>
      <c r="K128" s="253">
        <f t="shared" si="77"/>
        <v>0</v>
      </c>
      <c r="L128" s="253">
        <f t="shared" si="77"/>
        <v>0</v>
      </c>
      <c r="M128" s="253">
        <f t="shared" si="77"/>
        <v>0</v>
      </c>
      <c r="N128" s="253">
        <f t="shared" si="77"/>
        <v>0</v>
      </c>
      <c r="O128" s="253">
        <f t="shared" si="77"/>
        <v>0</v>
      </c>
      <c r="P128" s="253">
        <f t="shared" si="77"/>
        <v>0</v>
      </c>
      <c r="Q128" s="253">
        <f t="shared" si="77"/>
        <v>0</v>
      </c>
      <c r="R128" s="253">
        <f t="shared" si="77"/>
        <v>0</v>
      </c>
      <c r="S128" s="253">
        <f t="shared" si="77"/>
        <v>0</v>
      </c>
      <c r="T128" s="253">
        <f t="shared" si="77"/>
        <v>0</v>
      </c>
      <c r="U128" s="253">
        <f t="shared" si="77"/>
        <v>0</v>
      </c>
      <c r="V128" s="253">
        <f t="shared" si="77"/>
        <v>0</v>
      </c>
      <c r="W128" s="253">
        <f t="shared" si="77"/>
        <v>0</v>
      </c>
      <c r="X128" s="253">
        <f t="shared" si="77"/>
        <v>0</v>
      </c>
      <c r="Y128" s="253">
        <f t="shared" si="77"/>
        <v>0</v>
      </c>
      <c r="Z128" s="253">
        <f t="shared" si="77"/>
        <v>0</v>
      </c>
      <c r="AA128" s="253">
        <f t="shared" si="77"/>
        <v>0</v>
      </c>
      <c r="AB128" s="253">
        <f t="shared" si="77"/>
        <v>0</v>
      </c>
      <c r="AC128" s="253">
        <f t="shared" si="77"/>
        <v>0</v>
      </c>
      <c r="AD128" s="253">
        <f t="shared" si="77"/>
        <v>0</v>
      </c>
      <c r="AE128" s="253">
        <f t="shared" si="77"/>
        <v>0</v>
      </c>
      <c r="AF128" s="253">
        <f t="shared" si="77"/>
        <v>0</v>
      </c>
      <c r="AG128" s="253">
        <f t="shared" si="77"/>
        <v>0</v>
      </c>
      <c r="AH128" s="253">
        <f t="shared" si="77"/>
        <v>0</v>
      </c>
      <c r="AI128" s="253">
        <f t="shared" si="77"/>
        <v>0</v>
      </c>
      <c r="AJ128" s="253">
        <f t="shared" si="77"/>
        <v>0</v>
      </c>
      <c r="AK128" s="253">
        <f t="shared" si="77"/>
        <v>0</v>
      </c>
      <c r="AL128" s="253">
        <f t="shared" si="77"/>
        <v>0</v>
      </c>
      <c r="AM128" s="253">
        <f t="shared" si="77"/>
        <v>0</v>
      </c>
      <c r="AN128" s="253">
        <f t="shared" si="77"/>
        <v>0</v>
      </c>
      <c r="AO128" s="253">
        <f t="shared" si="77"/>
        <v>0</v>
      </c>
      <c r="AP128" s="253">
        <f t="shared" si="77"/>
        <v>0</v>
      </c>
      <c r="AQ128" s="253">
        <f t="shared" si="77"/>
        <v>0</v>
      </c>
      <c r="AR128" s="253">
        <f t="shared" si="77"/>
        <v>0</v>
      </c>
      <c r="AS128" s="253">
        <f t="shared" si="77"/>
        <v>0</v>
      </c>
      <c r="AT128" s="253">
        <f t="shared" si="77"/>
        <v>0</v>
      </c>
      <c r="AU128" s="253">
        <f t="shared" si="77"/>
        <v>0</v>
      </c>
      <c r="AV128" s="253">
        <f t="shared" si="77"/>
        <v>0</v>
      </c>
      <c r="AW128" s="253">
        <f t="shared" si="77"/>
        <v>0</v>
      </c>
      <c r="AX128" s="253">
        <f t="shared" si="77"/>
        <v>0</v>
      </c>
      <c r="AY128" s="253">
        <f t="shared" si="77"/>
        <v>0</v>
      </c>
      <c r="AZ128" s="253">
        <f t="shared" si="77"/>
        <v>0</v>
      </c>
      <c r="BA128" s="253">
        <f t="shared" si="77"/>
        <v>0</v>
      </c>
      <c r="BB128" s="253">
        <f t="shared" si="77"/>
        <v>0</v>
      </c>
      <c r="BC128" s="253">
        <f t="shared" si="77"/>
        <v>0</v>
      </c>
      <c r="BD128" s="253">
        <f t="shared" si="77"/>
        <v>0</v>
      </c>
      <c r="BE128" s="253">
        <f t="shared" si="77"/>
        <v>0</v>
      </c>
      <c r="BF128" s="253">
        <f t="shared" si="77"/>
        <v>0</v>
      </c>
      <c r="BG128" s="253">
        <f t="shared" si="77"/>
        <v>0</v>
      </c>
      <c r="BH128" s="253">
        <f t="shared" si="77"/>
        <v>0</v>
      </c>
      <c r="BI128" s="253">
        <f t="shared" si="77"/>
        <v>0</v>
      </c>
      <c r="BJ128" s="253">
        <f t="shared" si="77"/>
        <v>0</v>
      </c>
      <c r="BK128" s="253">
        <f t="shared" si="77"/>
        <v>0</v>
      </c>
      <c r="BL128" s="253">
        <f t="shared" si="77"/>
        <v>0</v>
      </c>
      <c r="BM128" s="253">
        <f t="shared" si="77"/>
        <v>0</v>
      </c>
      <c r="BN128" s="253">
        <f t="shared" si="77"/>
        <v>0</v>
      </c>
      <c r="BO128" s="253">
        <f t="shared" si="77"/>
        <v>0</v>
      </c>
      <c r="BP128" s="253">
        <f t="shared" si="77"/>
        <v>0</v>
      </c>
      <c r="BQ128" s="253">
        <f t="shared" si="77"/>
        <v>0</v>
      </c>
      <c r="BR128" s="253">
        <f t="shared" si="77"/>
        <v>0</v>
      </c>
      <c r="BS128" s="253">
        <f t="shared" si="77"/>
        <v>0</v>
      </c>
      <c r="BT128" s="253">
        <f t="shared" si="76"/>
        <v>0</v>
      </c>
      <c r="BU128" s="253">
        <f t="shared" si="76"/>
        <v>0</v>
      </c>
      <c r="BV128" s="253">
        <f t="shared" si="76"/>
        <v>0</v>
      </c>
      <c r="BW128" s="253">
        <f t="shared" si="76"/>
        <v>0</v>
      </c>
      <c r="BX128" s="253">
        <f t="shared" si="76"/>
        <v>0</v>
      </c>
      <c r="BY128" s="253">
        <f t="shared" si="76"/>
        <v>0</v>
      </c>
      <c r="BZ128" s="253">
        <f t="shared" si="76"/>
        <v>0</v>
      </c>
      <c r="CA128" s="253">
        <f t="shared" si="76"/>
        <v>0</v>
      </c>
      <c r="CB128" s="253">
        <f t="shared" si="76"/>
        <v>0</v>
      </c>
      <c r="CC128" s="253">
        <f t="shared" si="76"/>
        <v>0</v>
      </c>
      <c r="CD128" s="253">
        <f t="shared" si="76"/>
        <v>0</v>
      </c>
      <c r="CE128" s="253">
        <f t="shared" si="76"/>
        <v>0</v>
      </c>
      <c r="CF128" s="253">
        <f t="shared" si="76"/>
        <v>0</v>
      </c>
      <c r="CG128" s="253">
        <f t="shared" si="76"/>
        <v>0</v>
      </c>
      <c r="CH128" s="253">
        <f t="shared" si="76"/>
        <v>0</v>
      </c>
      <c r="CI128" s="253">
        <f t="shared" si="76"/>
        <v>0</v>
      </c>
      <c r="CJ128" s="253">
        <f t="shared" si="76"/>
        <v>0</v>
      </c>
      <c r="CK128" s="253">
        <f t="shared" si="76"/>
        <v>0</v>
      </c>
      <c r="CL128" s="253">
        <f t="shared" si="76"/>
        <v>0</v>
      </c>
      <c r="CM128" s="253">
        <f t="shared" si="76"/>
        <v>0</v>
      </c>
      <c r="CN128" s="253">
        <f t="shared" si="76"/>
        <v>0</v>
      </c>
      <c r="CO128" s="253">
        <f t="shared" si="76"/>
        <v>0</v>
      </c>
      <c r="CP128" s="253">
        <f t="shared" si="76"/>
        <v>0</v>
      </c>
      <c r="CQ128" s="253">
        <f t="shared" si="76"/>
        <v>0</v>
      </c>
      <c r="CR128" s="253">
        <f t="shared" si="76"/>
        <v>0</v>
      </c>
      <c r="CS128" s="253">
        <f t="shared" si="76"/>
        <v>0</v>
      </c>
      <c r="CT128" s="253">
        <f t="shared" si="76"/>
        <v>0</v>
      </c>
      <c r="CU128" s="253">
        <f t="shared" si="76"/>
        <v>0</v>
      </c>
      <c r="CV128" s="253">
        <f t="shared" si="76"/>
        <v>0</v>
      </c>
      <c r="CW128" s="253">
        <f t="shared" si="76"/>
        <v>0</v>
      </c>
      <c r="CX128" s="253">
        <f t="shared" si="76"/>
        <v>0</v>
      </c>
      <c r="CY128" s="253">
        <f t="shared" si="76"/>
        <v>0</v>
      </c>
      <c r="CZ128" s="253">
        <f t="shared" si="76"/>
        <v>0</v>
      </c>
      <c r="DA128" s="253">
        <f t="shared" si="76"/>
        <v>0</v>
      </c>
      <c r="DB128" s="253">
        <f t="shared" si="76"/>
        <v>0</v>
      </c>
      <c r="DC128" s="253">
        <f t="shared" si="76"/>
        <v>0</v>
      </c>
      <c r="DD128" s="253">
        <f t="shared" si="76"/>
        <v>0</v>
      </c>
      <c r="DE128" s="253">
        <f t="shared" si="76"/>
        <v>0</v>
      </c>
      <c r="DF128" s="253">
        <f t="shared" si="76"/>
        <v>0</v>
      </c>
      <c r="DG128" s="253">
        <f t="shared" si="76"/>
        <v>0</v>
      </c>
      <c r="DH128" s="253">
        <f t="shared" si="76"/>
        <v>0</v>
      </c>
      <c r="DI128" s="253">
        <f t="shared" si="76"/>
        <v>0</v>
      </c>
      <c r="DJ128" s="253">
        <f t="shared" si="76"/>
        <v>0</v>
      </c>
      <c r="DK128" s="253">
        <f t="shared" si="76"/>
        <v>0</v>
      </c>
      <c r="DL128" s="253">
        <f t="shared" si="76"/>
        <v>0</v>
      </c>
      <c r="DM128" s="253">
        <f t="shared" si="76"/>
        <v>0</v>
      </c>
      <c r="DN128" s="253">
        <f t="shared" si="76"/>
        <v>0</v>
      </c>
      <c r="DO128" s="253">
        <f t="shared" si="76"/>
        <v>0</v>
      </c>
      <c r="DP128" s="253">
        <f t="shared" si="76"/>
        <v>0</v>
      </c>
      <c r="DQ128" s="253">
        <f t="shared" si="76"/>
        <v>0</v>
      </c>
      <c r="DR128" s="253">
        <f t="shared" si="76"/>
        <v>0</v>
      </c>
      <c r="DS128" s="253">
        <f t="shared" si="76"/>
        <v>0</v>
      </c>
      <c r="DT128" s="253">
        <f t="shared" si="76"/>
        <v>0</v>
      </c>
      <c r="DU128" s="253">
        <f t="shared" si="76"/>
        <v>0</v>
      </c>
      <c r="DV128" s="253">
        <f t="shared" si="76"/>
        <v>0</v>
      </c>
      <c r="DW128" s="253">
        <f t="shared" si="76"/>
        <v>0</v>
      </c>
    </row>
    <row r="129" spans="3:127" ht="15.6" thickTop="1" thickBot="1">
      <c r="C129" s="316" t="str">
        <f t="shared" si="62"/>
        <v>Costo Variabile 28</v>
      </c>
      <c r="H129" s="253">
        <f t="shared" si="77"/>
        <v>0</v>
      </c>
      <c r="I129" s="253">
        <f t="shared" si="77"/>
        <v>0</v>
      </c>
      <c r="J129" s="253">
        <f t="shared" si="77"/>
        <v>0</v>
      </c>
      <c r="K129" s="253">
        <f t="shared" si="77"/>
        <v>0</v>
      </c>
      <c r="L129" s="253">
        <f t="shared" si="77"/>
        <v>0</v>
      </c>
      <c r="M129" s="253">
        <f t="shared" si="77"/>
        <v>0</v>
      </c>
      <c r="N129" s="253">
        <f t="shared" si="77"/>
        <v>0</v>
      </c>
      <c r="O129" s="253">
        <f t="shared" si="77"/>
        <v>0</v>
      </c>
      <c r="P129" s="253">
        <f t="shared" si="77"/>
        <v>0</v>
      </c>
      <c r="Q129" s="253">
        <f t="shared" si="77"/>
        <v>0</v>
      </c>
      <c r="R129" s="253">
        <f t="shared" si="77"/>
        <v>0</v>
      </c>
      <c r="S129" s="253">
        <f t="shared" si="77"/>
        <v>0</v>
      </c>
      <c r="T129" s="253">
        <f t="shared" si="77"/>
        <v>0</v>
      </c>
      <c r="U129" s="253">
        <f t="shared" si="77"/>
        <v>0</v>
      </c>
      <c r="V129" s="253">
        <f t="shared" si="77"/>
        <v>0</v>
      </c>
      <c r="W129" s="253">
        <f t="shared" si="77"/>
        <v>0</v>
      </c>
      <c r="X129" s="253">
        <f t="shared" si="77"/>
        <v>0</v>
      </c>
      <c r="Y129" s="253">
        <f t="shared" si="77"/>
        <v>0</v>
      </c>
      <c r="Z129" s="253">
        <f t="shared" si="77"/>
        <v>0</v>
      </c>
      <c r="AA129" s="253">
        <f t="shared" si="77"/>
        <v>0</v>
      </c>
      <c r="AB129" s="253">
        <f t="shared" si="77"/>
        <v>0</v>
      </c>
      <c r="AC129" s="253">
        <f t="shared" si="77"/>
        <v>0</v>
      </c>
      <c r="AD129" s="253">
        <f t="shared" si="77"/>
        <v>0</v>
      </c>
      <c r="AE129" s="253">
        <f t="shared" si="77"/>
        <v>0</v>
      </c>
      <c r="AF129" s="253">
        <f t="shared" si="77"/>
        <v>0</v>
      </c>
      <c r="AG129" s="253">
        <f t="shared" si="77"/>
        <v>0</v>
      </c>
      <c r="AH129" s="253">
        <f t="shared" si="77"/>
        <v>0</v>
      </c>
      <c r="AI129" s="253">
        <f t="shared" si="77"/>
        <v>0</v>
      </c>
      <c r="AJ129" s="253">
        <f t="shared" si="77"/>
        <v>0</v>
      </c>
      <c r="AK129" s="253">
        <f t="shared" si="77"/>
        <v>0</v>
      </c>
      <c r="AL129" s="253">
        <f t="shared" si="77"/>
        <v>0</v>
      </c>
      <c r="AM129" s="253">
        <f t="shared" si="77"/>
        <v>0</v>
      </c>
      <c r="AN129" s="253">
        <f t="shared" si="77"/>
        <v>0</v>
      </c>
      <c r="AO129" s="253">
        <f t="shared" si="77"/>
        <v>0</v>
      </c>
      <c r="AP129" s="253">
        <f t="shared" si="77"/>
        <v>0</v>
      </c>
      <c r="AQ129" s="253">
        <f t="shared" si="77"/>
        <v>0</v>
      </c>
      <c r="AR129" s="253">
        <f t="shared" si="77"/>
        <v>0</v>
      </c>
      <c r="AS129" s="253">
        <f t="shared" si="77"/>
        <v>0</v>
      </c>
      <c r="AT129" s="253">
        <f t="shared" si="77"/>
        <v>0</v>
      </c>
      <c r="AU129" s="253">
        <f t="shared" si="77"/>
        <v>0</v>
      </c>
      <c r="AV129" s="253">
        <f t="shared" si="77"/>
        <v>0</v>
      </c>
      <c r="AW129" s="253">
        <f t="shared" si="77"/>
        <v>0</v>
      </c>
      <c r="AX129" s="253">
        <f t="shared" si="77"/>
        <v>0</v>
      </c>
      <c r="AY129" s="253">
        <f t="shared" si="77"/>
        <v>0</v>
      </c>
      <c r="AZ129" s="253">
        <f t="shared" si="77"/>
        <v>0</v>
      </c>
      <c r="BA129" s="253">
        <f t="shared" si="77"/>
        <v>0</v>
      </c>
      <c r="BB129" s="253">
        <f t="shared" si="77"/>
        <v>0</v>
      </c>
      <c r="BC129" s="253">
        <f t="shared" si="77"/>
        <v>0</v>
      </c>
      <c r="BD129" s="253">
        <f t="shared" si="77"/>
        <v>0</v>
      </c>
      <c r="BE129" s="253">
        <f t="shared" si="77"/>
        <v>0</v>
      </c>
      <c r="BF129" s="253">
        <f t="shared" si="77"/>
        <v>0</v>
      </c>
      <c r="BG129" s="253">
        <f t="shared" si="77"/>
        <v>0</v>
      </c>
      <c r="BH129" s="253">
        <f t="shared" si="77"/>
        <v>0</v>
      </c>
      <c r="BI129" s="253">
        <f t="shared" si="77"/>
        <v>0</v>
      </c>
      <c r="BJ129" s="253">
        <f t="shared" si="77"/>
        <v>0</v>
      </c>
      <c r="BK129" s="253">
        <f t="shared" si="77"/>
        <v>0</v>
      </c>
      <c r="BL129" s="253">
        <f t="shared" si="77"/>
        <v>0</v>
      </c>
      <c r="BM129" s="253">
        <f t="shared" si="77"/>
        <v>0</v>
      </c>
      <c r="BN129" s="253">
        <f t="shared" si="77"/>
        <v>0</v>
      </c>
      <c r="BO129" s="253">
        <f t="shared" si="77"/>
        <v>0</v>
      </c>
      <c r="BP129" s="253">
        <f t="shared" si="77"/>
        <v>0</v>
      </c>
      <c r="BQ129" s="253">
        <f t="shared" si="77"/>
        <v>0</v>
      </c>
      <c r="BR129" s="253">
        <f t="shared" si="77"/>
        <v>0</v>
      </c>
      <c r="BS129" s="253">
        <f t="shared" si="77"/>
        <v>0</v>
      </c>
      <c r="BT129" s="253">
        <f t="shared" si="76"/>
        <v>0</v>
      </c>
      <c r="BU129" s="253">
        <f t="shared" si="76"/>
        <v>0</v>
      </c>
      <c r="BV129" s="253">
        <f t="shared" si="76"/>
        <v>0</v>
      </c>
      <c r="BW129" s="253">
        <f t="shared" si="76"/>
        <v>0</v>
      </c>
      <c r="BX129" s="253">
        <f t="shared" si="76"/>
        <v>0</v>
      </c>
      <c r="BY129" s="253">
        <f t="shared" si="76"/>
        <v>0</v>
      </c>
      <c r="BZ129" s="253">
        <f t="shared" si="76"/>
        <v>0</v>
      </c>
      <c r="CA129" s="253">
        <f t="shared" si="76"/>
        <v>0</v>
      </c>
      <c r="CB129" s="253">
        <f t="shared" si="76"/>
        <v>0</v>
      </c>
      <c r="CC129" s="253">
        <f t="shared" si="76"/>
        <v>0</v>
      </c>
      <c r="CD129" s="253">
        <f t="shared" si="76"/>
        <v>0</v>
      </c>
      <c r="CE129" s="253">
        <f t="shared" si="76"/>
        <v>0</v>
      </c>
      <c r="CF129" s="253">
        <f t="shared" si="76"/>
        <v>0</v>
      </c>
      <c r="CG129" s="253">
        <f t="shared" si="76"/>
        <v>0</v>
      </c>
      <c r="CH129" s="253">
        <f t="shared" si="76"/>
        <v>0</v>
      </c>
      <c r="CI129" s="253">
        <f t="shared" si="76"/>
        <v>0</v>
      </c>
      <c r="CJ129" s="253">
        <f t="shared" si="76"/>
        <v>0</v>
      </c>
      <c r="CK129" s="253">
        <f t="shared" si="76"/>
        <v>0</v>
      </c>
      <c r="CL129" s="253">
        <f t="shared" si="76"/>
        <v>0</v>
      </c>
      <c r="CM129" s="253">
        <f t="shared" si="76"/>
        <v>0</v>
      </c>
      <c r="CN129" s="253">
        <f t="shared" si="76"/>
        <v>0</v>
      </c>
      <c r="CO129" s="253">
        <f t="shared" si="76"/>
        <v>0</v>
      </c>
      <c r="CP129" s="253">
        <f t="shared" si="76"/>
        <v>0</v>
      </c>
      <c r="CQ129" s="253">
        <f t="shared" si="76"/>
        <v>0</v>
      </c>
      <c r="CR129" s="253">
        <f t="shared" si="76"/>
        <v>0</v>
      </c>
      <c r="CS129" s="253">
        <f t="shared" si="76"/>
        <v>0</v>
      </c>
      <c r="CT129" s="253">
        <f t="shared" si="76"/>
        <v>0</v>
      </c>
      <c r="CU129" s="253">
        <f t="shared" si="76"/>
        <v>0</v>
      </c>
      <c r="CV129" s="253">
        <f t="shared" si="76"/>
        <v>0</v>
      </c>
      <c r="CW129" s="253">
        <f t="shared" si="76"/>
        <v>0</v>
      </c>
      <c r="CX129" s="253">
        <f t="shared" si="76"/>
        <v>0</v>
      </c>
      <c r="CY129" s="253">
        <f t="shared" si="76"/>
        <v>0</v>
      </c>
      <c r="CZ129" s="253">
        <f t="shared" si="76"/>
        <v>0</v>
      </c>
      <c r="DA129" s="253">
        <f t="shared" si="76"/>
        <v>0</v>
      </c>
      <c r="DB129" s="253">
        <f t="shared" si="76"/>
        <v>0</v>
      </c>
      <c r="DC129" s="253">
        <f t="shared" si="76"/>
        <v>0</v>
      </c>
      <c r="DD129" s="253">
        <f t="shared" si="76"/>
        <v>0</v>
      </c>
      <c r="DE129" s="253">
        <f t="shared" si="76"/>
        <v>0</v>
      </c>
      <c r="DF129" s="253">
        <f t="shared" si="76"/>
        <v>0</v>
      </c>
      <c r="DG129" s="253">
        <f t="shared" si="76"/>
        <v>0</v>
      </c>
      <c r="DH129" s="253">
        <f t="shared" si="76"/>
        <v>0</v>
      </c>
      <c r="DI129" s="253">
        <f t="shared" si="76"/>
        <v>0</v>
      </c>
      <c r="DJ129" s="253">
        <f t="shared" si="76"/>
        <v>0</v>
      </c>
      <c r="DK129" s="253">
        <f t="shared" si="76"/>
        <v>0</v>
      </c>
      <c r="DL129" s="253">
        <f t="shared" si="76"/>
        <v>0</v>
      </c>
      <c r="DM129" s="253">
        <f t="shared" si="76"/>
        <v>0</v>
      </c>
      <c r="DN129" s="253">
        <f t="shared" si="76"/>
        <v>0</v>
      </c>
      <c r="DO129" s="253">
        <f t="shared" si="76"/>
        <v>0</v>
      </c>
      <c r="DP129" s="253">
        <f t="shared" si="76"/>
        <v>0</v>
      </c>
      <c r="DQ129" s="253">
        <f t="shared" si="76"/>
        <v>0</v>
      </c>
      <c r="DR129" s="253">
        <f t="shared" si="76"/>
        <v>0</v>
      </c>
      <c r="DS129" s="253">
        <f t="shared" si="76"/>
        <v>0</v>
      </c>
      <c r="DT129" s="253">
        <f t="shared" si="76"/>
        <v>0</v>
      </c>
      <c r="DU129" s="253">
        <f t="shared" si="76"/>
        <v>0</v>
      </c>
      <c r="DV129" s="253">
        <f t="shared" si="76"/>
        <v>0</v>
      </c>
      <c r="DW129" s="253">
        <f t="shared" si="76"/>
        <v>0</v>
      </c>
    </row>
    <row r="130" spans="3:127" ht="15.6" thickTop="1" thickBot="1">
      <c r="C130" s="316" t="str">
        <f>+C98</f>
        <v>Costo Variabile 29</v>
      </c>
      <c r="H130" s="253">
        <f t="shared" si="77"/>
        <v>0</v>
      </c>
      <c r="I130" s="253">
        <f t="shared" si="77"/>
        <v>0</v>
      </c>
      <c r="J130" s="253">
        <f t="shared" si="77"/>
        <v>0</v>
      </c>
      <c r="K130" s="253">
        <f t="shared" si="77"/>
        <v>0</v>
      </c>
      <c r="L130" s="253">
        <f t="shared" si="77"/>
        <v>0</v>
      </c>
      <c r="M130" s="253">
        <f t="shared" si="77"/>
        <v>0</v>
      </c>
      <c r="N130" s="253">
        <f t="shared" si="77"/>
        <v>0</v>
      </c>
      <c r="O130" s="253">
        <f t="shared" si="77"/>
        <v>0</v>
      </c>
      <c r="P130" s="253">
        <f t="shared" si="77"/>
        <v>0</v>
      </c>
      <c r="Q130" s="253">
        <f t="shared" si="77"/>
        <v>0</v>
      </c>
      <c r="R130" s="253">
        <f t="shared" si="77"/>
        <v>0</v>
      </c>
      <c r="S130" s="253">
        <f t="shared" si="77"/>
        <v>0</v>
      </c>
      <c r="T130" s="253">
        <f t="shared" si="77"/>
        <v>0</v>
      </c>
      <c r="U130" s="253">
        <f t="shared" si="77"/>
        <v>0</v>
      </c>
      <c r="V130" s="253">
        <f t="shared" si="77"/>
        <v>0</v>
      </c>
      <c r="W130" s="253">
        <f t="shared" si="77"/>
        <v>0</v>
      </c>
      <c r="X130" s="253">
        <f t="shared" si="77"/>
        <v>0</v>
      </c>
      <c r="Y130" s="253">
        <f t="shared" si="77"/>
        <v>0</v>
      </c>
      <c r="Z130" s="253">
        <f t="shared" si="77"/>
        <v>0</v>
      </c>
      <c r="AA130" s="253">
        <f t="shared" si="77"/>
        <v>0</v>
      </c>
      <c r="AB130" s="253">
        <f t="shared" si="77"/>
        <v>0</v>
      </c>
      <c r="AC130" s="253">
        <f t="shared" si="77"/>
        <v>0</v>
      </c>
      <c r="AD130" s="253">
        <f t="shared" si="77"/>
        <v>0</v>
      </c>
      <c r="AE130" s="253">
        <f t="shared" si="77"/>
        <v>0</v>
      </c>
      <c r="AF130" s="253">
        <f t="shared" si="77"/>
        <v>0</v>
      </c>
      <c r="AG130" s="253">
        <f t="shared" si="77"/>
        <v>0</v>
      </c>
      <c r="AH130" s="253">
        <f t="shared" si="77"/>
        <v>0</v>
      </c>
      <c r="AI130" s="253">
        <f t="shared" si="77"/>
        <v>0</v>
      </c>
      <c r="AJ130" s="253">
        <f t="shared" si="77"/>
        <v>0</v>
      </c>
      <c r="AK130" s="253">
        <f t="shared" si="77"/>
        <v>0</v>
      </c>
      <c r="AL130" s="253">
        <f t="shared" si="77"/>
        <v>0</v>
      </c>
      <c r="AM130" s="253">
        <f t="shared" si="77"/>
        <v>0</v>
      </c>
      <c r="AN130" s="253">
        <f t="shared" si="77"/>
        <v>0</v>
      </c>
      <c r="AO130" s="253">
        <f t="shared" si="77"/>
        <v>0</v>
      </c>
      <c r="AP130" s="253">
        <f t="shared" si="77"/>
        <v>0</v>
      </c>
      <c r="AQ130" s="253">
        <f t="shared" si="77"/>
        <v>0</v>
      </c>
      <c r="AR130" s="253">
        <f t="shared" si="77"/>
        <v>0</v>
      </c>
      <c r="AS130" s="253">
        <f t="shared" si="77"/>
        <v>0</v>
      </c>
      <c r="AT130" s="253">
        <f t="shared" si="77"/>
        <v>0</v>
      </c>
      <c r="AU130" s="253">
        <f t="shared" si="77"/>
        <v>0</v>
      </c>
      <c r="AV130" s="253">
        <f t="shared" si="77"/>
        <v>0</v>
      </c>
      <c r="AW130" s="253">
        <f t="shared" si="77"/>
        <v>0</v>
      </c>
      <c r="AX130" s="253">
        <f t="shared" si="77"/>
        <v>0</v>
      </c>
      <c r="AY130" s="253">
        <f t="shared" si="77"/>
        <v>0</v>
      </c>
      <c r="AZ130" s="253">
        <f t="shared" si="77"/>
        <v>0</v>
      </c>
      <c r="BA130" s="253">
        <f t="shared" si="77"/>
        <v>0</v>
      </c>
      <c r="BB130" s="253">
        <f t="shared" si="77"/>
        <v>0</v>
      </c>
      <c r="BC130" s="253">
        <f t="shared" si="77"/>
        <v>0</v>
      </c>
      <c r="BD130" s="253">
        <f t="shared" si="77"/>
        <v>0</v>
      </c>
      <c r="BE130" s="253">
        <f t="shared" si="77"/>
        <v>0</v>
      </c>
      <c r="BF130" s="253">
        <f t="shared" si="77"/>
        <v>0</v>
      </c>
      <c r="BG130" s="253">
        <f t="shared" si="77"/>
        <v>0</v>
      </c>
      <c r="BH130" s="253">
        <f t="shared" si="77"/>
        <v>0</v>
      </c>
      <c r="BI130" s="253">
        <f t="shared" si="77"/>
        <v>0</v>
      </c>
      <c r="BJ130" s="253">
        <f t="shared" si="77"/>
        <v>0</v>
      </c>
      <c r="BK130" s="253">
        <f t="shared" si="77"/>
        <v>0</v>
      </c>
      <c r="BL130" s="253">
        <f t="shared" si="77"/>
        <v>0</v>
      </c>
      <c r="BM130" s="253">
        <f t="shared" si="77"/>
        <v>0</v>
      </c>
      <c r="BN130" s="253">
        <f t="shared" si="77"/>
        <v>0</v>
      </c>
      <c r="BO130" s="253">
        <f t="shared" si="77"/>
        <v>0</v>
      </c>
      <c r="BP130" s="253">
        <f t="shared" si="77"/>
        <v>0</v>
      </c>
      <c r="BQ130" s="253">
        <f t="shared" si="77"/>
        <v>0</v>
      </c>
      <c r="BR130" s="253">
        <f t="shared" si="77"/>
        <v>0</v>
      </c>
      <c r="BS130" s="253">
        <f t="shared" ref="BS130:DW131" si="78">+BS34+BS66-BS98</f>
        <v>0</v>
      </c>
      <c r="BT130" s="253">
        <f t="shared" si="78"/>
        <v>0</v>
      </c>
      <c r="BU130" s="253">
        <f t="shared" si="76"/>
        <v>0</v>
      </c>
      <c r="BV130" s="253">
        <f t="shared" si="76"/>
        <v>0</v>
      </c>
      <c r="BW130" s="253">
        <f t="shared" si="76"/>
        <v>0</v>
      </c>
      <c r="BX130" s="253">
        <f t="shared" si="76"/>
        <v>0</v>
      </c>
      <c r="BY130" s="253">
        <f t="shared" si="76"/>
        <v>0</v>
      </c>
      <c r="BZ130" s="253">
        <f t="shared" si="76"/>
        <v>0</v>
      </c>
      <c r="CA130" s="253">
        <f t="shared" si="76"/>
        <v>0</v>
      </c>
      <c r="CB130" s="253">
        <f t="shared" si="76"/>
        <v>0</v>
      </c>
      <c r="CC130" s="253">
        <f t="shared" si="76"/>
        <v>0</v>
      </c>
      <c r="CD130" s="253">
        <f t="shared" si="76"/>
        <v>0</v>
      </c>
      <c r="CE130" s="253">
        <f t="shared" si="76"/>
        <v>0</v>
      </c>
      <c r="CF130" s="253">
        <f t="shared" si="76"/>
        <v>0</v>
      </c>
      <c r="CG130" s="253">
        <f t="shared" si="76"/>
        <v>0</v>
      </c>
      <c r="CH130" s="253">
        <f t="shared" si="76"/>
        <v>0</v>
      </c>
      <c r="CI130" s="253">
        <f t="shared" si="76"/>
        <v>0</v>
      </c>
      <c r="CJ130" s="253">
        <f t="shared" si="76"/>
        <v>0</v>
      </c>
      <c r="CK130" s="253">
        <f t="shared" si="76"/>
        <v>0</v>
      </c>
      <c r="CL130" s="253">
        <f t="shared" si="76"/>
        <v>0</v>
      </c>
      <c r="CM130" s="253">
        <f t="shared" si="76"/>
        <v>0</v>
      </c>
      <c r="CN130" s="253">
        <f t="shared" si="76"/>
        <v>0</v>
      </c>
      <c r="CO130" s="253">
        <f t="shared" si="76"/>
        <v>0</v>
      </c>
      <c r="CP130" s="253">
        <f t="shared" si="76"/>
        <v>0</v>
      </c>
      <c r="CQ130" s="253">
        <f t="shared" si="76"/>
        <v>0</v>
      </c>
      <c r="CR130" s="253">
        <f t="shared" si="76"/>
        <v>0</v>
      </c>
      <c r="CS130" s="253">
        <f t="shared" si="76"/>
        <v>0</v>
      </c>
      <c r="CT130" s="253">
        <f t="shared" si="76"/>
        <v>0</v>
      </c>
      <c r="CU130" s="253">
        <f t="shared" si="76"/>
        <v>0</v>
      </c>
      <c r="CV130" s="253">
        <f t="shared" si="76"/>
        <v>0</v>
      </c>
      <c r="CW130" s="253">
        <f t="shared" si="76"/>
        <v>0</v>
      </c>
      <c r="CX130" s="253">
        <f t="shared" si="76"/>
        <v>0</v>
      </c>
      <c r="CY130" s="253">
        <f t="shared" si="76"/>
        <v>0</v>
      </c>
      <c r="CZ130" s="253">
        <f t="shared" si="76"/>
        <v>0</v>
      </c>
      <c r="DA130" s="253">
        <f t="shared" si="76"/>
        <v>0</v>
      </c>
      <c r="DB130" s="253">
        <f t="shared" si="76"/>
        <v>0</v>
      </c>
      <c r="DC130" s="253">
        <f t="shared" si="76"/>
        <v>0</v>
      </c>
      <c r="DD130" s="253">
        <f t="shared" si="76"/>
        <v>0</v>
      </c>
      <c r="DE130" s="253">
        <f t="shared" si="76"/>
        <v>0</v>
      </c>
      <c r="DF130" s="253">
        <f t="shared" si="76"/>
        <v>0</v>
      </c>
      <c r="DG130" s="253">
        <f t="shared" si="76"/>
        <v>0</v>
      </c>
      <c r="DH130" s="253">
        <f t="shared" si="76"/>
        <v>0</v>
      </c>
      <c r="DI130" s="253">
        <f t="shared" si="76"/>
        <v>0</v>
      </c>
      <c r="DJ130" s="253">
        <f t="shared" si="76"/>
        <v>0</v>
      </c>
      <c r="DK130" s="253">
        <f t="shared" si="76"/>
        <v>0</v>
      </c>
      <c r="DL130" s="253">
        <f t="shared" si="76"/>
        <v>0</v>
      </c>
      <c r="DM130" s="253">
        <f t="shared" si="76"/>
        <v>0</v>
      </c>
      <c r="DN130" s="253">
        <f t="shared" si="76"/>
        <v>0</v>
      </c>
      <c r="DO130" s="253">
        <f t="shared" si="76"/>
        <v>0</v>
      </c>
      <c r="DP130" s="253">
        <f t="shared" si="76"/>
        <v>0</v>
      </c>
      <c r="DQ130" s="253">
        <f t="shared" si="76"/>
        <v>0</v>
      </c>
      <c r="DR130" s="253">
        <f t="shared" si="76"/>
        <v>0</v>
      </c>
      <c r="DS130" s="253">
        <f t="shared" si="76"/>
        <v>0</v>
      </c>
      <c r="DT130" s="253">
        <f t="shared" si="76"/>
        <v>0</v>
      </c>
      <c r="DU130" s="253">
        <f t="shared" si="76"/>
        <v>0</v>
      </c>
      <c r="DV130" s="253">
        <f t="shared" si="76"/>
        <v>0</v>
      </c>
      <c r="DW130" s="253">
        <f t="shared" si="76"/>
        <v>0</v>
      </c>
    </row>
    <row r="131" spans="3:127" ht="15.6" thickTop="1" thickBot="1">
      <c r="C131" s="316" t="str">
        <f t="shared" si="62"/>
        <v>Costo Variabile 30</v>
      </c>
      <c r="H131" s="253">
        <f t="shared" ref="H131:BS131" si="79">+H35+H67-H99</f>
        <v>0</v>
      </c>
      <c r="I131" s="253">
        <f t="shared" si="79"/>
        <v>0</v>
      </c>
      <c r="J131" s="253">
        <f t="shared" si="79"/>
        <v>0</v>
      </c>
      <c r="K131" s="253">
        <f t="shared" si="79"/>
        <v>0</v>
      </c>
      <c r="L131" s="253">
        <f t="shared" si="79"/>
        <v>0</v>
      </c>
      <c r="M131" s="253">
        <f t="shared" si="79"/>
        <v>0</v>
      </c>
      <c r="N131" s="253">
        <f t="shared" si="79"/>
        <v>0</v>
      </c>
      <c r="O131" s="253">
        <f t="shared" si="79"/>
        <v>0</v>
      </c>
      <c r="P131" s="253">
        <f t="shared" si="79"/>
        <v>0</v>
      </c>
      <c r="Q131" s="253">
        <f t="shared" si="79"/>
        <v>0</v>
      </c>
      <c r="R131" s="253">
        <f t="shared" si="79"/>
        <v>0</v>
      </c>
      <c r="S131" s="253">
        <f t="shared" si="79"/>
        <v>0</v>
      </c>
      <c r="T131" s="253">
        <f t="shared" si="79"/>
        <v>0</v>
      </c>
      <c r="U131" s="253">
        <f t="shared" si="79"/>
        <v>0</v>
      </c>
      <c r="V131" s="253">
        <f t="shared" si="79"/>
        <v>0</v>
      </c>
      <c r="W131" s="253">
        <f t="shared" si="79"/>
        <v>0</v>
      </c>
      <c r="X131" s="253">
        <f t="shared" si="79"/>
        <v>0</v>
      </c>
      <c r="Y131" s="253">
        <f t="shared" si="79"/>
        <v>0</v>
      </c>
      <c r="Z131" s="253">
        <f t="shared" si="79"/>
        <v>0</v>
      </c>
      <c r="AA131" s="253">
        <f t="shared" si="79"/>
        <v>0</v>
      </c>
      <c r="AB131" s="253">
        <f t="shared" si="79"/>
        <v>0</v>
      </c>
      <c r="AC131" s="253">
        <f t="shared" si="79"/>
        <v>0</v>
      </c>
      <c r="AD131" s="253">
        <f t="shared" si="79"/>
        <v>0</v>
      </c>
      <c r="AE131" s="253">
        <f t="shared" si="79"/>
        <v>0</v>
      </c>
      <c r="AF131" s="253">
        <f t="shared" si="79"/>
        <v>0</v>
      </c>
      <c r="AG131" s="253">
        <f t="shared" si="79"/>
        <v>0</v>
      </c>
      <c r="AH131" s="253">
        <f t="shared" si="79"/>
        <v>0</v>
      </c>
      <c r="AI131" s="253">
        <f t="shared" si="79"/>
        <v>0</v>
      </c>
      <c r="AJ131" s="253">
        <f t="shared" si="79"/>
        <v>0</v>
      </c>
      <c r="AK131" s="253">
        <f t="shared" si="79"/>
        <v>0</v>
      </c>
      <c r="AL131" s="253">
        <f t="shared" si="79"/>
        <v>0</v>
      </c>
      <c r="AM131" s="253">
        <f t="shared" si="79"/>
        <v>0</v>
      </c>
      <c r="AN131" s="253">
        <f t="shared" si="79"/>
        <v>0</v>
      </c>
      <c r="AO131" s="253">
        <f t="shared" si="79"/>
        <v>0</v>
      </c>
      <c r="AP131" s="253">
        <f t="shared" si="79"/>
        <v>0</v>
      </c>
      <c r="AQ131" s="253">
        <f t="shared" si="79"/>
        <v>0</v>
      </c>
      <c r="AR131" s="253">
        <f t="shared" si="79"/>
        <v>0</v>
      </c>
      <c r="AS131" s="253">
        <f t="shared" si="79"/>
        <v>0</v>
      </c>
      <c r="AT131" s="253">
        <f t="shared" si="79"/>
        <v>0</v>
      </c>
      <c r="AU131" s="253">
        <f t="shared" si="79"/>
        <v>0</v>
      </c>
      <c r="AV131" s="253">
        <f t="shared" si="79"/>
        <v>0</v>
      </c>
      <c r="AW131" s="253">
        <f t="shared" si="79"/>
        <v>0</v>
      </c>
      <c r="AX131" s="253">
        <f t="shared" si="79"/>
        <v>0</v>
      </c>
      <c r="AY131" s="253">
        <f t="shared" si="79"/>
        <v>0</v>
      </c>
      <c r="AZ131" s="253">
        <f t="shared" si="79"/>
        <v>0</v>
      </c>
      <c r="BA131" s="253">
        <f t="shared" si="79"/>
        <v>0</v>
      </c>
      <c r="BB131" s="253">
        <f t="shared" si="79"/>
        <v>0</v>
      </c>
      <c r="BC131" s="253">
        <f t="shared" si="79"/>
        <v>0</v>
      </c>
      <c r="BD131" s="253">
        <f t="shared" si="79"/>
        <v>0</v>
      </c>
      <c r="BE131" s="253">
        <f t="shared" si="79"/>
        <v>0</v>
      </c>
      <c r="BF131" s="253">
        <f t="shared" si="79"/>
        <v>0</v>
      </c>
      <c r="BG131" s="253">
        <f t="shared" si="79"/>
        <v>0</v>
      </c>
      <c r="BH131" s="253">
        <f t="shared" si="79"/>
        <v>0</v>
      </c>
      <c r="BI131" s="253">
        <f t="shared" si="79"/>
        <v>0</v>
      </c>
      <c r="BJ131" s="253">
        <f t="shared" si="79"/>
        <v>0</v>
      </c>
      <c r="BK131" s="253">
        <f t="shared" si="79"/>
        <v>0</v>
      </c>
      <c r="BL131" s="253">
        <f t="shared" si="79"/>
        <v>0</v>
      </c>
      <c r="BM131" s="253">
        <f t="shared" si="79"/>
        <v>0</v>
      </c>
      <c r="BN131" s="253">
        <f t="shared" si="79"/>
        <v>0</v>
      </c>
      <c r="BO131" s="253">
        <f t="shared" si="79"/>
        <v>0</v>
      </c>
      <c r="BP131" s="253">
        <f t="shared" si="79"/>
        <v>0</v>
      </c>
      <c r="BQ131" s="253">
        <f t="shared" si="79"/>
        <v>0</v>
      </c>
      <c r="BR131" s="253">
        <f t="shared" si="79"/>
        <v>0</v>
      </c>
      <c r="BS131" s="253">
        <f t="shared" si="79"/>
        <v>0</v>
      </c>
      <c r="BT131" s="253">
        <f t="shared" si="78"/>
        <v>0</v>
      </c>
      <c r="BU131" s="253">
        <f t="shared" si="78"/>
        <v>0</v>
      </c>
      <c r="BV131" s="253">
        <f t="shared" si="78"/>
        <v>0</v>
      </c>
      <c r="BW131" s="253">
        <f t="shared" si="78"/>
        <v>0</v>
      </c>
      <c r="BX131" s="253">
        <f t="shared" si="78"/>
        <v>0</v>
      </c>
      <c r="BY131" s="253">
        <f t="shared" si="78"/>
        <v>0</v>
      </c>
      <c r="BZ131" s="253">
        <f t="shared" si="78"/>
        <v>0</v>
      </c>
      <c r="CA131" s="253">
        <f t="shared" si="78"/>
        <v>0</v>
      </c>
      <c r="CB131" s="253">
        <f t="shared" si="78"/>
        <v>0</v>
      </c>
      <c r="CC131" s="253">
        <f t="shared" si="78"/>
        <v>0</v>
      </c>
      <c r="CD131" s="253">
        <f t="shared" si="78"/>
        <v>0</v>
      </c>
      <c r="CE131" s="253">
        <f t="shared" si="78"/>
        <v>0</v>
      </c>
      <c r="CF131" s="253">
        <f t="shared" si="78"/>
        <v>0</v>
      </c>
      <c r="CG131" s="253">
        <f t="shared" si="78"/>
        <v>0</v>
      </c>
      <c r="CH131" s="253">
        <f t="shared" si="78"/>
        <v>0</v>
      </c>
      <c r="CI131" s="253">
        <f t="shared" si="78"/>
        <v>0</v>
      </c>
      <c r="CJ131" s="253">
        <f t="shared" si="78"/>
        <v>0</v>
      </c>
      <c r="CK131" s="253">
        <f t="shared" si="78"/>
        <v>0</v>
      </c>
      <c r="CL131" s="253">
        <f t="shared" si="78"/>
        <v>0</v>
      </c>
      <c r="CM131" s="253">
        <f t="shared" si="78"/>
        <v>0</v>
      </c>
      <c r="CN131" s="253">
        <f t="shared" si="78"/>
        <v>0</v>
      </c>
      <c r="CO131" s="253">
        <f t="shared" si="78"/>
        <v>0</v>
      </c>
      <c r="CP131" s="253">
        <f t="shared" si="78"/>
        <v>0</v>
      </c>
      <c r="CQ131" s="253">
        <f t="shared" si="78"/>
        <v>0</v>
      </c>
      <c r="CR131" s="253">
        <f t="shared" si="78"/>
        <v>0</v>
      </c>
      <c r="CS131" s="253">
        <f t="shared" si="78"/>
        <v>0</v>
      </c>
      <c r="CT131" s="253">
        <f t="shared" si="78"/>
        <v>0</v>
      </c>
      <c r="CU131" s="253">
        <f t="shared" si="78"/>
        <v>0</v>
      </c>
      <c r="CV131" s="253">
        <f t="shared" si="78"/>
        <v>0</v>
      </c>
      <c r="CW131" s="253">
        <f t="shared" si="78"/>
        <v>0</v>
      </c>
      <c r="CX131" s="253">
        <f t="shared" si="78"/>
        <v>0</v>
      </c>
      <c r="CY131" s="253">
        <f t="shared" si="78"/>
        <v>0</v>
      </c>
      <c r="CZ131" s="253">
        <f t="shared" si="78"/>
        <v>0</v>
      </c>
      <c r="DA131" s="253">
        <f t="shared" si="78"/>
        <v>0</v>
      </c>
      <c r="DB131" s="253">
        <f t="shared" si="78"/>
        <v>0</v>
      </c>
      <c r="DC131" s="253">
        <f t="shared" si="78"/>
        <v>0</v>
      </c>
      <c r="DD131" s="253">
        <f t="shared" si="78"/>
        <v>0</v>
      </c>
      <c r="DE131" s="253">
        <f t="shared" si="78"/>
        <v>0</v>
      </c>
      <c r="DF131" s="253">
        <f t="shared" si="78"/>
        <v>0</v>
      </c>
      <c r="DG131" s="253">
        <f t="shared" si="78"/>
        <v>0</v>
      </c>
      <c r="DH131" s="253">
        <f t="shared" si="78"/>
        <v>0</v>
      </c>
      <c r="DI131" s="253">
        <f t="shared" si="78"/>
        <v>0</v>
      </c>
      <c r="DJ131" s="253">
        <f t="shared" si="78"/>
        <v>0</v>
      </c>
      <c r="DK131" s="253">
        <f t="shared" si="78"/>
        <v>0</v>
      </c>
      <c r="DL131" s="253">
        <f t="shared" si="78"/>
        <v>0</v>
      </c>
      <c r="DM131" s="253">
        <f t="shared" si="78"/>
        <v>0</v>
      </c>
      <c r="DN131" s="253">
        <f t="shared" si="78"/>
        <v>0</v>
      </c>
      <c r="DO131" s="253">
        <f t="shared" si="78"/>
        <v>0</v>
      </c>
      <c r="DP131" s="253">
        <f t="shared" si="78"/>
        <v>0</v>
      </c>
      <c r="DQ131" s="253">
        <f t="shared" si="78"/>
        <v>0</v>
      </c>
      <c r="DR131" s="253">
        <f t="shared" si="78"/>
        <v>0</v>
      </c>
      <c r="DS131" s="253">
        <f t="shared" si="78"/>
        <v>0</v>
      </c>
      <c r="DT131" s="253">
        <f t="shared" si="78"/>
        <v>0</v>
      </c>
      <c r="DU131" s="253">
        <f t="shared" si="78"/>
        <v>0</v>
      </c>
      <c r="DV131" s="253">
        <f t="shared" si="78"/>
        <v>0</v>
      </c>
      <c r="DW131" s="253">
        <f t="shared" si="78"/>
        <v>0</v>
      </c>
    </row>
    <row r="132" spans="3:127" ht="15" thickTop="1">
      <c r="G132" s="14" t="s">
        <v>613</v>
      </c>
      <c r="H132" s="333">
        <f>SUM(H102:H131)</f>
        <v>87840</v>
      </c>
      <c r="I132" s="333">
        <f t="shared" ref="I132:BT132" si="80">SUM(I102:I131)</f>
        <v>58560</v>
      </c>
      <c r="J132" s="333">
        <f t="shared" si="80"/>
        <v>19520</v>
      </c>
      <c r="K132" s="333">
        <f t="shared" si="80"/>
        <v>0</v>
      </c>
      <c r="L132" s="333">
        <f t="shared" si="80"/>
        <v>0</v>
      </c>
      <c r="M132" s="333">
        <f t="shared" si="80"/>
        <v>0</v>
      </c>
      <c r="N132" s="333">
        <f t="shared" si="80"/>
        <v>0</v>
      </c>
      <c r="O132" s="333">
        <f t="shared" si="80"/>
        <v>0</v>
      </c>
      <c r="P132" s="333">
        <f t="shared" si="80"/>
        <v>0</v>
      </c>
      <c r="Q132" s="333">
        <f t="shared" si="80"/>
        <v>0</v>
      </c>
      <c r="R132" s="333">
        <f t="shared" si="80"/>
        <v>0</v>
      </c>
      <c r="S132" s="333">
        <f t="shared" si="80"/>
        <v>0</v>
      </c>
      <c r="T132" s="333">
        <f t="shared" si="80"/>
        <v>0</v>
      </c>
      <c r="U132" s="333">
        <f t="shared" si="80"/>
        <v>0</v>
      </c>
      <c r="V132" s="333">
        <f t="shared" si="80"/>
        <v>0</v>
      </c>
      <c r="W132" s="333">
        <f t="shared" si="80"/>
        <v>0</v>
      </c>
      <c r="X132" s="333">
        <f t="shared" si="80"/>
        <v>0</v>
      </c>
      <c r="Y132" s="333">
        <f t="shared" si="80"/>
        <v>0</v>
      </c>
      <c r="Z132" s="333">
        <f t="shared" si="80"/>
        <v>0</v>
      </c>
      <c r="AA132" s="333">
        <f t="shared" si="80"/>
        <v>0</v>
      </c>
      <c r="AB132" s="333">
        <f t="shared" si="80"/>
        <v>0</v>
      </c>
      <c r="AC132" s="333">
        <f t="shared" si="80"/>
        <v>0</v>
      </c>
      <c r="AD132" s="333">
        <f t="shared" si="80"/>
        <v>0</v>
      </c>
      <c r="AE132" s="333">
        <f t="shared" si="80"/>
        <v>0</v>
      </c>
      <c r="AF132" s="333">
        <f t="shared" si="80"/>
        <v>-57645</v>
      </c>
      <c r="AG132" s="333">
        <f t="shared" si="80"/>
        <v>-38430</v>
      </c>
      <c r="AH132" s="333">
        <f t="shared" si="80"/>
        <v>-12810</v>
      </c>
      <c r="AI132" s="333">
        <f t="shared" si="80"/>
        <v>0</v>
      </c>
      <c r="AJ132" s="333">
        <f t="shared" si="80"/>
        <v>0</v>
      </c>
      <c r="AK132" s="333">
        <f t="shared" si="80"/>
        <v>0</v>
      </c>
      <c r="AL132" s="333">
        <f t="shared" si="80"/>
        <v>0</v>
      </c>
      <c r="AM132" s="333">
        <f t="shared" si="80"/>
        <v>0</v>
      </c>
      <c r="AN132" s="333">
        <f t="shared" si="80"/>
        <v>0</v>
      </c>
      <c r="AO132" s="333">
        <f t="shared" si="80"/>
        <v>0</v>
      </c>
      <c r="AP132" s="333">
        <f t="shared" si="80"/>
        <v>0</v>
      </c>
      <c r="AQ132" s="333">
        <f t="shared" si="80"/>
        <v>0</v>
      </c>
      <c r="AR132" s="333">
        <f t="shared" si="80"/>
        <v>57645</v>
      </c>
      <c r="AS132" s="333">
        <f t="shared" si="80"/>
        <v>38430</v>
      </c>
      <c r="AT132" s="333">
        <f t="shared" si="80"/>
        <v>12810</v>
      </c>
      <c r="AU132" s="333">
        <f t="shared" si="80"/>
        <v>0</v>
      </c>
      <c r="AV132" s="333">
        <f t="shared" si="80"/>
        <v>0</v>
      </c>
      <c r="AW132" s="333">
        <f t="shared" si="80"/>
        <v>0</v>
      </c>
      <c r="AX132" s="333">
        <f t="shared" si="80"/>
        <v>0</v>
      </c>
      <c r="AY132" s="333">
        <f t="shared" si="80"/>
        <v>0</v>
      </c>
      <c r="AZ132" s="333">
        <f t="shared" si="80"/>
        <v>0</v>
      </c>
      <c r="BA132" s="333">
        <f t="shared" si="80"/>
        <v>0</v>
      </c>
      <c r="BB132" s="333">
        <f t="shared" si="80"/>
        <v>0</v>
      </c>
      <c r="BC132" s="333">
        <f t="shared" si="80"/>
        <v>0</v>
      </c>
      <c r="BD132" s="333">
        <f t="shared" si="80"/>
        <v>0</v>
      </c>
      <c r="BE132" s="333">
        <f t="shared" si="80"/>
        <v>0</v>
      </c>
      <c r="BF132" s="333">
        <f t="shared" si="80"/>
        <v>0</v>
      </c>
      <c r="BG132" s="333">
        <f t="shared" si="80"/>
        <v>0</v>
      </c>
      <c r="BH132" s="333">
        <f t="shared" si="80"/>
        <v>0</v>
      </c>
      <c r="BI132" s="333">
        <f t="shared" si="80"/>
        <v>0</v>
      </c>
      <c r="BJ132" s="333">
        <f t="shared" si="80"/>
        <v>0</v>
      </c>
      <c r="BK132" s="333">
        <f t="shared" si="80"/>
        <v>0</v>
      </c>
      <c r="BL132" s="333">
        <f t="shared" si="80"/>
        <v>0</v>
      </c>
      <c r="BM132" s="333">
        <f t="shared" si="80"/>
        <v>0</v>
      </c>
      <c r="BN132" s="333">
        <f t="shared" si="80"/>
        <v>0</v>
      </c>
      <c r="BO132" s="333">
        <f t="shared" si="80"/>
        <v>0</v>
      </c>
      <c r="BP132" s="333">
        <f t="shared" si="80"/>
        <v>0</v>
      </c>
      <c r="BQ132" s="333">
        <f t="shared" si="80"/>
        <v>0</v>
      </c>
      <c r="BR132" s="333">
        <f t="shared" si="80"/>
        <v>0</v>
      </c>
      <c r="BS132" s="333">
        <f t="shared" si="80"/>
        <v>0</v>
      </c>
      <c r="BT132" s="333">
        <f t="shared" si="80"/>
        <v>0</v>
      </c>
      <c r="BU132" s="333">
        <f t="shared" ref="BU132:DW132" si="81">SUM(BU102:BU131)</f>
        <v>0</v>
      </c>
      <c r="BV132" s="333">
        <f t="shared" si="81"/>
        <v>0</v>
      </c>
      <c r="BW132" s="333">
        <f t="shared" si="81"/>
        <v>0</v>
      </c>
      <c r="BX132" s="333">
        <f t="shared" si="81"/>
        <v>0</v>
      </c>
      <c r="BY132" s="333">
        <f t="shared" si="81"/>
        <v>0</v>
      </c>
      <c r="BZ132" s="333">
        <f t="shared" si="81"/>
        <v>0</v>
      </c>
      <c r="CA132" s="333">
        <f t="shared" si="81"/>
        <v>0</v>
      </c>
      <c r="CB132" s="333">
        <f t="shared" si="81"/>
        <v>0</v>
      </c>
      <c r="CC132" s="333">
        <f t="shared" si="81"/>
        <v>0</v>
      </c>
      <c r="CD132" s="333">
        <f t="shared" si="81"/>
        <v>0</v>
      </c>
      <c r="CE132" s="333">
        <f t="shared" si="81"/>
        <v>0</v>
      </c>
      <c r="CF132" s="333">
        <f t="shared" si="81"/>
        <v>0</v>
      </c>
      <c r="CG132" s="333">
        <f t="shared" si="81"/>
        <v>0</v>
      </c>
      <c r="CH132" s="333">
        <f t="shared" si="81"/>
        <v>0</v>
      </c>
      <c r="CI132" s="333">
        <f t="shared" si="81"/>
        <v>0</v>
      </c>
      <c r="CJ132" s="333">
        <f t="shared" si="81"/>
        <v>0</v>
      </c>
      <c r="CK132" s="333">
        <f t="shared" si="81"/>
        <v>0</v>
      </c>
      <c r="CL132" s="333">
        <f t="shared" si="81"/>
        <v>0</v>
      </c>
      <c r="CM132" s="333">
        <f t="shared" si="81"/>
        <v>0</v>
      </c>
      <c r="CN132" s="333">
        <f t="shared" si="81"/>
        <v>0</v>
      </c>
      <c r="CO132" s="333">
        <f t="shared" si="81"/>
        <v>0</v>
      </c>
      <c r="CP132" s="333">
        <f t="shared" si="81"/>
        <v>0</v>
      </c>
      <c r="CQ132" s="333">
        <f t="shared" si="81"/>
        <v>0</v>
      </c>
      <c r="CR132" s="333">
        <f t="shared" si="81"/>
        <v>0</v>
      </c>
      <c r="CS132" s="333">
        <f t="shared" si="81"/>
        <v>0</v>
      </c>
      <c r="CT132" s="333">
        <f t="shared" si="81"/>
        <v>0</v>
      </c>
      <c r="CU132" s="333">
        <f t="shared" si="81"/>
        <v>0</v>
      </c>
      <c r="CV132" s="333">
        <f t="shared" si="81"/>
        <v>0</v>
      </c>
      <c r="CW132" s="333">
        <f t="shared" si="81"/>
        <v>0</v>
      </c>
      <c r="CX132" s="333">
        <f t="shared" si="81"/>
        <v>0</v>
      </c>
      <c r="CY132" s="333">
        <f t="shared" si="81"/>
        <v>0</v>
      </c>
      <c r="CZ132" s="333">
        <f t="shared" si="81"/>
        <v>0</v>
      </c>
      <c r="DA132" s="333">
        <f t="shared" si="81"/>
        <v>0</v>
      </c>
      <c r="DB132" s="333">
        <f t="shared" si="81"/>
        <v>0</v>
      </c>
      <c r="DC132" s="333">
        <f t="shared" si="81"/>
        <v>0</v>
      </c>
      <c r="DD132" s="333">
        <f t="shared" si="81"/>
        <v>0</v>
      </c>
      <c r="DE132" s="333">
        <f t="shared" si="81"/>
        <v>0</v>
      </c>
      <c r="DF132" s="333">
        <f t="shared" si="81"/>
        <v>0</v>
      </c>
      <c r="DG132" s="333">
        <f t="shared" si="81"/>
        <v>0</v>
      </c>
      <c r="DH132" s="333">
        <f t="shared" si="81"/>
        <v>0</v>
      </c>
      <c r="DI132" s="333">
        <f t="shared" si="81"/>
        <v>0</v>
      </c>
      <c r="DJ132" s="333">
        <f t="shared" si="81"/>
        <v>0</v>
      </c>
      <c r="DK132" s="333">
        <f t="shared" si="81"/>
        <v>0</v>
      </c>
      <c r="DL132" s="333">
        <f t="shared" si="81"/>
        <v>0</v>
      </c>
      <c r="DM132" s="333">
        <f t="shared" si="81"/>
        <v>0</v>
      </c>
      <c r="DN132" s="333">
        <f t="shared" si="81"/>
        <v>0</v>
      </c>
      <c r="DO132" s="333">
        <f t="shared" si="81"/>
        <v>0</v>
      </c>
      <c r="DP132" s="333">
        <f t="shared" si="81"/>
        <v>0</v>
      </c>
      <c r="DQ132" s="333">
        <f t="shared" si="81"/>
        <v>0</v>
      </c>
      <c r="DR132" s="333">
        <f t="shared" si="81"/>
        <v>0</v>
      </c>
      <c r="DS132" s="333">
        <f t="shared" si="81"/>
        <v>0</v>
      </c>
      <c r="DT132" s="333">
        <f t="shared" si="81"/>
        <v>0</v>
      </c>
      <c r="DU132" s="333">
        <f t="shared" si="81"/>
        <v>0</v>
      </c>
      <c r="DV132" s="333">
        <f t="shared" si="81"/>
        <v>0</v>
      </c>
      <c r="DW132" s="333">
        <f t="shared" si="81"/>
        <v>0</v>
      </c>
    </row>
  </sheetData>
  <hyperlinks>
    <hyperlink ref="C1" location="Input!A1" display="MENU" xr:uid="{F7E08FE9-5A3A-430E-A06C-150DBA22175C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16FF-C006-4773-AD60-FB32CBB6DE97}">
  <dimension ref="A1:DW168"/>
  <sheetViews>
    <sheetView view="pageLayout" zoomScaleNormal="100" workbookViewId="0">
      <selection activeCell="A2" sqref="A2"/>
    </sheetView>
  </sheetViews>
  <sheetFormatPr defaultRowHeight="14.4"/>
  <cols>
    <col min="2" max="2" width="17.21875" customWidth="1"/>
    <col min="3" max="3" width="19.109375" customWidth="1"/>
    <col min="4" max="4" width="17" customWidth="1"/>
    <col min="5" max="5" width="12.21875" bestFit="1" customWidth="1"/>
    <col min="6" max="6" width="10.5546875" customWidth="1"/>
    <col min="8" max="8" width="10.5546875" bestFit="1" customWidth="1"/>
  </cols>
  <sheetData>
    <row r="1" spans="1:127" ht="18">
      <c r="A1" s="21" t="s">
        <v>621</v>
      </c>
      <c r="C1" s="12" t="s">
        <v>40</v>
      </c>
    </row>
    <row r="4" spans="1:127" ht="21">
      <c r="C4" s="32" t="s">
        <v>289</v>
      </c>
      <c r="G4" s="336" t="str">
        <f>+[1]Vendite!F5</f>
        <v>anno</v>
      </c>
      <c r="H4" s="199">
        <f>+[1]I_Vendite!J2</f>
        <v>2019</v>
      </c>
      <c r="I4" s="199">
        <f>+[1]I_Vendite!K2</f>
        <v>2019</v>
      </c>
      <c r="J4" s="199">
        <f>+[1]I_Vendite!L2</f>
        <v>2019</v>
      </c>
      <c r="K4" s="199">
        <f>+[1]I_Vendite!M2</f>
        <v>2019</v>
      </c>
      <c r="L4" s="199">
        <f>+[1]I_Vendite!N2</f>
        <v>2019</v>
      </c>
      <c r="M4" s="199">
        <f>+[1]I_Vendite!O2</f>
        <v>2019</v>
      </c>
      <c r="N4" s="199">
        <f>+[1]I_Vendite!P2</f>
        <v>2019</v>
      </c>
      <c r="O4" s="199">
        <f>+[1]I_Vendite!Q2</f>
        <v>2019</v>
      </c>
      <c r="P4" s="199">
        <f>+[1]I_Vendite!R2</f>
        <v>2019</v>
      </c>
      <c r="Q4" s="199">
        <f>+[1]I_Vendite!S2</f>
        <v>2019</v>
      </c>
      <c r="R4" s="199">
        <f>+[1]I_Vendite!T2</f>
        <v>2019</v>
      </c>
      <c r="S4" s="199">
        <f>+[1]I_Vendite!U2</f>
        <v>2019</v>
      </c>
      <c r="T4" s="199">
        <f>+[1]I_Vendite!V2</f>
        <v>2020</v>
      </c>
      <c r="U4" s="199">
        <f>+[1]I_Vendite!W2</f>
        <v>2020</v>
      </c>
      <c r="V4" s="199">
        <f>+[1]I_Vendite!X2</f>
        <v>2020</v>
      </c>
      <c r="W4" s="199">
        <f>+[1]I_Vendite!Y2</f>
        <v>2020</v>
      </c>
      <c r="X4" s="199">
        <f>+[1]I_Vendite!Z2</f>
        <v>2020</v>
      </c>
      <c r="Y4" s="199">
        <f>+[1]I_Vendite!AA2</f>
        <v>2020</v>
      </c>
      <c r="Z4" s="199">
        <f>+[1]I_Vendite!AB2</f>
        <v>2020</v>
      </c>
      <c r="AA4" s="199">
        <f>+[1]I_Vendite!AC2</f>
        <v>2020</v>
      </c>
      <c r="AB4" s="199">
        <f>+[1]I_Vendite!AD2</f>
        <v>2020</v>
      </c>
      <c r="AC4" s="199">
        <f>+[1]I_Vendite!AE2</f>
        <v>2020</v>
      </c>
      <c r="AD4" s="199">
        <f>+[1]I_Vendite!AF2</f>
        <v>2020</v>
      </c>
      <c r="AE4" s="199">
        <f>+[1]I_Vendite!AG2</f>
        <v>2020</v>
      </c>
      <c r="AF4" s="199">
        <f>+[1]I_Vendite!AH2</f>
        <v>2021</v>
      </c>
      <c r="AG4" s="199">
        <f>+[1]I_Vendite!AI2</f>
        <v>2021</v>
      </c>
      <c r="AH4" s="199">
        <f>+[1]I_Vendite!AJ2</f>
        <v>2021</v>
      </c>
      <c r="AI4" s="199">
        <f>+[1]I_Vendite!AK2</f>
        <v>2021</v>
      </c>
      <c r="AJ4" s="199">
        <f>+[1]I_Vendite!AL2</f>
        <v>2021</v>
      </c>
      <c r="AK4" s="199">
        <f>+[1]I_Vendite!AM2</f>
        <v>2021</v>
      </c>
      <c r="AL4" s="199">
        <f>+[1]I_Vendite!AN2</f>
        <v>2021</v>
      </c>
      <c r="AM4" s="199">
        <f>+[1]I_Vendite!AO2</f>
        <v>2021</v>
      </c>
      <c r="AN4" s="199">
        <f>+[1]I_Vendite!AP2</f>
        <v>2021</v>
      </c>
      <c r="AO4" s="199">
        <f>+[1]I_Vendite!AQ2</f>
        <v>2021</v>
      </c>
      <c r="AP4" s="199">
        <f>+[1]I_Vendite!AR2</f>
        <v>2021</v>
      </c>
      <c r="AQ4" s="199">
        <f>+[1]I_Vendite!AS2</f>
        <v>2021</v>
      </c>
      <c r="AR4" s="199">
        <f>+[1]I_Vendite!AT2</f>
        <v>2022</v>
      </c>
      <c r="AS4" s="199">
        <f>+[1]I_Vendite!AU2</f>
        <v>2022</v>
      </c>
      <c r="AT4" s="199">
        <f>+[1]I_Vendite!AV2</f>
        <v>2022</v>
      </c>
      <c r="AU4" s="199">
        <f>+[1]I_Vendite!AW2</f>
        <v>2022</v>
      </c>
      <c r="AV4" s="199">
        <f>+[1]I_Vendite!AX2</f>
        <v>2022</v>
      </c>
      <c r="AW4" s="199">
        <f>+[1]I_Vendite!AY2</f>
        <v>2022</v>
      </c>
      <c r="AX4" s="199">
        <f>+[1]I_Vendite!AZ2</f>
        <v>2022</v>
      </c>
      <c r="AY4" s="199">
        <f>+[1]I_Vendite!BA2</f>
        <v>2022</v>
      </c>
      <c r="AZ4" s="199">
        <f>+[1]I_Vendite!BB2</f>
        <v>2022</v>
      </c>
      <c r="BA4" s="199">
        <f>+[1]I_Vendite!BC2</f>
        <v>2022</v>
      </c>
      <c r="BB4" s="199">
        <f>+[1]I_Vendite!BD2</f>
        <v>2022</v>
      </c>
      <c r="BC4" s="199">
        <f>+[1]I_Vendite!BE2</f>
        <v>2022</v>
      </c>
      <c r="BD4" s="199">
        <f>+[1]I_Vendite!BF2</f>
        <v>2023</v>
      </c>
      <c r="BE4" s="199">
        <f>+[1]I_Vendite!BG2</f>
        <v>2023</v>
      </c>
      <c r="BF4" s="199">
        <f>+[1]I_Vendite!BH2</f>
        <v>2023</v>
      </c>
      <c r="BG4" s="199">
        <f>+[1]I_Vendite!BI2</f>
        <v>2023</v>
      </c>
      <c r="BH4" s="199">
        <f>+[1]I_Vendite!BJ2</f>
        <v>2023</v>
      </c>
      <c r="BI4" s="199">
        <f>+[1]I_Vendite!BK2</f>
        <v>2023</v>
      </c>
      <c r="BJ4" s="199">
        <f>+[1]I_Vendite!BL2</f>
        <v>2023</v>
      </c>
      <c r="BK4" s="199">
        <f>+[1]I_Vendite!BM2</f>
        <v>2023</v>
      </c>
      <c r="BL4" s="199">
        <f>+[1]I_Vendite!BN2</f>
        <v>2023</v>
      </c>
      <c r="BM4" s="199">
        <f>+[1]I_Vendite!BO2</f>
        <v>2023</v>
      </c>
      <c r="BN4" s="199">
        <f>+[1]I_Vendite!BP2</f>
        <v>2023</v>
      </c>
      <c r="BO4" s="199">
        <f>+[1]I_Vendite!BQ2</f>
        <v>2023</v>
      </c>
      <c r="BP4" s="199">
        <f>+[1]I_Vendite!BR2</f>
        <v>2024</v>
      </c>
      <c r="BQ4" s="199">
        <f>+[1]I_Vendite!BS2</f>
        <v>2024</v>
      </c>
      <c r="BR4" s="199">
        <f>+[1]I_Vendite!BT2</f>
        <v>2024</v>
      </c>
      <c r="BS4" s="199">
        <f>+[1]I_Vendite!BU2</f>
        <v>2024</v>
      </c>
      <c r="BT4" s="199">
        <f>+[1]I_Vendite!BV2</f>
        <v>2024</v>
      </c>
      <c r="BU4" s="199">
        <f>+[1]I_Vendite!BW2</f>
        <v>2024</v>
      </c>
      <c r="BV4" s="199">
        <f>+[1]I_Vendite!BX2</f>
        <v>2024</v>
      </c>
      <c r="BW4" s="199">
        <f>+[1]I_Vendite!BY2</f>
        <v>2024</v>
      </c>
      <c r="BX4" s="199">
        <f>+[1]I_Vendite!BZ2</f>
        <v>2024</v>
      </c>
      <c r="BY4" s="199">
        <f>+[1]I_Vendite!CA2</f>
        <v>2024</v>
      </c>
      <c r="BZ4" s="199">
        <f>+[1]I_Vendite!CB2</f>
        <v>2024</v>
      </c>
      <c r="CA4" s="199">
        <f>+[1]I_Vendite!CC2</f>
        <v>2024</v>
      </c>
      <c r="CB4" s="199">
        <f>+[1]I_Vendite!CD2</f>
        <v>2025</v>
      </c>
      <c r="CC4" s="199">
        <f>+[1]I_Vendite!CE2</f>
        <v>2025</v>
      </c>
      <c r="CD4" s="199">
        <f>+[1]I_Vendite!CF2</f>
        <v>2025</v>
      </c>
      <c r="CE4" s="199">
        <f>+[1]I_Vendite!CG2</f>
        <v>2025</v>
      </c>
      <c r="CF4" s="199">
        <f>+[1]I_Vendite!CH2</f>
        <v>2025</v>
      </c>
      <c r="CG4" s="199">
        <f>+[1]I_Vendite!CI2</f>
        <v>2025</v>
      </c>
      <c r="CH4" s="199">
        <f>+[1]I_Vendite!CJ2</f>
        <v>2025</v>
      </c>
      <c r="CI4" s="199">
        <f>+[1]I_Vendite!CK2</f>
        <v>2025</v>
      </c>
      <c r="CJ4" s="199">
        <f>+[1]I_Vendite!CL2</f>
        <v>2025</v>
      </c>
      <c r="CK4" s="199">
        <f>+[1]I_Vendite!CM2</f>
        <v>2025</v>
      </c>
      <c r="CL4" s="199">
        <f>+[1]I_Vendite!CN2</f>
        <v>2025</v>
      </c>
      <c r="CM4" s="199">
        <f>+[1]I_Vendite!CO2</f>
        <v>2025</v>
      </c>
      <c r="CN4" s="199">
        <f>+[1]I_Vendite!CP2</f>
        <v>2026</v>
      </c>
      <c r="CO4" s="199">
        <f>+[1]I_Vendite!CQ2</f>
        <v>2026</v>
      </c>
      <c r="CP4" s="199">
        <f>+[1]I_Vendite!CR2</f>
        <v>2026</v>
      </c>
      <c r="CQ4" s="199">
        <f>+[1]I_Vendite!CS2</f>
        <v>2026</v>
      </c>
      <c r="CR4" s="199">
        <f>+[1]I_Vendite!CT2</f>
        <v>2026</v>
      </c>
      <c r="CS4" s="199">
        <f>+[1]I_Vendite!CU2</f>
        <v>2026</v>
      </c>
      <c r="CT4" s="199">
        <f>+[1]I_Vendite!CV2</f>
        <v>2026</v>
      </c>
      <c r="CU4" s="199">
        <f>+[1]I_Vendite!CW2</f>
        <v>2026</v>
      </c>
      <c r="CV4" s="199">
        <f>+[1]I_Vendite!CX2</f>
        <v>2026</v>
      </c>
      <c r="CW4" s="199">
        <f>+[1]I_Vendite!CY2</f>
        <v>2026</v>
      </c>
      <c r="CX4" s="199">
        <f>+[1]I_Vendite!CZ2</f>
        <v>2026</v>
      </c>
      <c r="CY4" s="199">
        <f>+[1]I_Vendite!DA2</f>
        <v>2026</v>
      </c>
      <c r="CZ4" s="199">
        <f>+[1]I_Vendite!DB2</f>
        <v>2027</v>
      </c>
      <c r="DA4" s="199">
        <f>+[1]I_Vendite!DC2</f>
        <v>2027</v>
      </c>
      <c r="DB4" s="199">
        <f>+[1]I_Vendite!DD2</f>
        <v>2027</v>
      </c>
      <c r="DC4" s="199">
        <f>+[1]I_Vendite!DE2</f>
        <v>2027</v>
      </c>
      <c r="DD4" s="199">
        <f>+[1]I_Vendite!DF2</f>
        <v>2027</v>
      </c>
      <c r="DE4" s="199">
        <f>+[1]I_Vendite!DG2</f>
        <v>2027</v>
      </c>
      <c r="DF4" s="199">
        <f>+[1]I_Vendite!DH2</f>
        <v>2027</v>
      </c>
      <c r="DG4" s="199">
        <f>+[1]I_Vendite!DI2</f>
        <v>2027</v>
      </c>
      <c r="DH4" s="199">
        <f>+[1]I_Vendite!DJ2</f>
        <v>2027</v>
      </c>
      <c r="DI4" s="199">
        <f>+[1]I_Vendite!DK2</f>
        <v>2027</v>
      </c>
      <c r="DJ4" s="199">
        <f>+[1]I_Vendite!DL2</f>
        <v>2027</v>
      </c>
      <c r="DK4" s="199">
        <f>+[1]I_Vendite!DM2</f>
        <v>2027</v>
      </c>
      <c r="DL4" s="199">
        <f>+[1]I_Vendite!DN2</f>
        <v>2028</v>
      </c>
      <c r="DM4" s="199">
        <f>+[1]I_Vendite!DO2</f>
        <v>2028</v>
      </c>
      <c r="DN4" s="199">
        <f>+[1]I_Vendite!DP2</f>
        <v>2028</v>
      </c>
      <c r="DO4" s="199">
        <f>+[1]I_Vendite!DQ2</f>
        <v>2028</v>
      </c>
      <c r="DP4" s="199">
        <f>+[1]I_Vendite!DR2</f>
        <v>2028</v>
      </c>
      <c r="DQ4" s="199">
        <f>+[1]I_Vendite!DS2</f>
        <v>2028</v>
      </c>
      <c r="DR4" s="199">
        <f>+[1]I_Vendite!DT2</f>
        <v>2028</v>
      </c>
      <c r="DS4" s="199">
        <f>+[1]I_Vendite!DU2</f>
        <v>2028</v>
      </c>
      <c r="DT4" s="199">
        <f>+[1]I_Vendite!DV2</f>
        <v>2028</v>
      </c>
      <c r="DU4" s="199">
        <f>+[1]I_Vendite!DW2</f>
        <v>2028</v>
      </c>
      <c r="DV4" s="199">
        <f>+[1]I_Vendite!DX2</f>
        <v>2028</v>
      </c>
      <c r="DW4" s="199">
        <f>+[1]I_Vendite!DY2</f>
        <v>2028</v>
      </c>
    </row>
    <row r="5" spans="1:127" ht="37.799999999999997" customHeight="1" thickBot="1">
      <c r="C5" s="337" t="str">
        <f>+[1]I_Vendite!C3</f>
        <v>Categoria</v>
      </c>
      <c r="D5" s="18" t="str">
        <f>+[1]I_Vendite!D3</f>
        <v>Incidenza Costo Acquisto %</v>
      </c>
      <c r="G5" s="336" t="str">
        <f>+[1]Vendite!F6</f>
        <v>mese</v>
      </c>
      <c r="H5" s="199" t="str">
        <f>+[1]I_Vendite!J3</f>
        <v>gen</v>
      </c>
      <c r="I5" s="199" t="str">
        <f>+[1]I_Vendite!K3</f>
        <v>feb</v>
      </c>
      <c r="J5" s="199" t="str">
        <f>+[1]I_Vendite!L3</f>
        <v>mar</v>
      </c>
      <c r="K5" s="199" t="str">
        <f>+[1]I_Vendite!M3</f>
        <v>apr</v>
      </c>
      <c r="L5" s="199" t="str">
        <f>+[1]I_Vendite!N3</f>
        <v>mag</v>
      </c>
      <c r="M5" s="199" t="str">
        <f>+[1]I_Vendite!O3</f>
        <v>giu</v>
      </c>
      <c r="N5" s="199" t="str">
        <f>+[1]I_Vendite!P3</f>
        <v>lug</v>
      </c>
      <c r="O5" s="199" t="str">
        <f>+[1]I_Vendite!Q3</f>
        <v>ago</v>
      </c>
      <c r="P5" s="199" t="str">
        <f>+[1]I_Vendite!R3</f>
        <v>set</v>
      </c>
      <c r="Q5" s="199" t="str">
        <f>+[1]I_Vendite!S3</f>
        <v>ott</v>
      </c>
      <c r="R5" s="199" t="str">
        <f>+[1]I_Vendite!T3</f>
        <v>nov</v>
      </c>
      <c r="S5" s="199" t="str">
        <f>+[1]I_Vendite!U3</f>
        <v>dic</v>
      </c>
      <c r="T5" s="199" t="str">
        <f>+[1]I_Vendite!V3</f>
        <v>gen</v>
      </c>
      <c r="U5" s="199" t="str">
        <f>+[1]I_Vendite!W3</f>
        <v>feb</v>
      </c>
      <c r="V5" s="199" t="str">
        <f>+[1]I_Vendite!X3</f>
        <v>mar</v>
      </c>
      <c r="W5" s="199" t="str">
        <f>+[1]I_Vendite!Y3</f>
        <v>apr</v>
      </c>
      <c r="X5" s="199" t="str">
        <f>+[1]I_Vendite!Z3</f>
        <v>mag</v>
      </c>
      <c r="Y5" s="199" t="str">
        <f>+[1]I_Vendite!AA3</f>
        <v>giu</v>
      </c>
      <c r="Z5" s="199" t="str">
        <f>+[1]I_Vendite!AB3</f>
        <v>lug</v>
      </c>
      <c r="AA5" s="199" t="str">
        <f>+[1]I_Vendite!AC3</f>
        <v>ago</v>
      </c>
      <c r="AB5" s="199" t="str">
        <f>+[1]I_Vendite!AD3</f>
        <v>set</v>
      </c>
      <c r="AC5" s="199" t="str">
        <f>+[1]I_Vendite!AE3</f>
        <v>ott</v>
      </c>
      <c r="AD5" s="199" t="str">
        <f>+[1]I_Vendite!AF3</f>
        <v>nov</v>
      </c>
      <c r="AE5" s="199" t="str">
        <f>+[1]I_Vendite!AG3</f>
        <v>dic</v>
      </c>
      <c r="AF5" s="199" t="str">
        <f>+[1]I_Vendite!AH3</f>
        <v>gen</v>
      </c>
      <c r="AG5" s="199" t="str">
        <f>+[1]I_Vendite!AI3</f>
        <v>feb</v>
      </c>
      <c r="AH5" s="199" t="str">
        <f>+[1]I_Vendite!AJ3</f>
        <v>mar</v>
      </c>
      <c r="AI5" s="199" t="str">
        <f>+[1]I_Vendite!AK3</f>
        <v>apr</v>
      </c>
      <c r="AJ5" s="199" t="str">
        <f>+[1]I_Vendite!AL3</f>
        <v>mag</v>
      </c>
      <c r="AK5" s="199" t="str">
        <f>+[1]I_Vendite!AM3</f>
        <v>giu</v>
      </c>
      <c r="AL5" s="199" t="str">
        <f>+[1]I_Vendite!AN3</f>
        <v>lug</v>
      </c>
      <c r="AM5" s="199" t="str">
        <f>+[1]I_Vendite!AO3</f>
        <v>ago</v>
      </c>
      <c r="AN5" s="199" t="str">
        <f>+[1]I_Vendite!AP3</f>
        <v>set</v>
      </c>
      <c r="AO5" s="199" t="str">
        <f>+[1]I_Vendite!AQ3</f>
        <v>ott</v>
      </c>
      <c r="AP5" s="199" t="str">
        <f>+[1]I_Vendite!AR3</f>
        <v>nov</v>
      </c>
      <c r="AQ5" s="199" t="str">
        <f>+[1]I_Vendite!AS3</f>
        <v>dic</v>
      </c>
      <c r="AR5" s="199" t="str">
        <f>+[1]I_Vendite!AT3</f>
        <v>gen</v>
      </c>
      <c r="AS5" s="199" t="str">
        <f>+[1]I_Vendite!AU3</f>
        <v>feb</v>
      </c>
      <c r="AT5" s="199" t="str">
        <f>+[1]I_Vendite!AV3</f>
        <v>mar</v>
      </c>
      <c r="AU5" s="199" t="str">
        <f>+[1]I_Vendite!AW3</f>
        <v>apr</v>
      </c>
      <c r="AV5" s="199" t="str">
        <f>+[1]I_Vendite!AX3</f>
        <v>mag</v>
      </c>
      <c r="AW5" s="199" t="str">
        <f>+[1]I_Vendite!AY3</f>
        <v>giu</v>
      </c>
      <c r="AX5" s="199" t="str">
        <f>+[1]I_Vendite!AZ3</f>
        <v>lug</v>
      </c>
      <c r="AY5" s="199" t="str">
        <f>+[1]I_Vendite!BA3</f>
        <v>ago</v>
      </c>
      <c r="AZ5" s="199" t="str">
        <f>+[1]I_Vendite!BB3</f>
        <v>set</v>
      </c>
      <c r="BA5" s="199" t="str">
        <f>+[1]I_Vendite!BC3</f>
        <v>ott</v>
      </c>
      <c r="BB5" s="199" t="str">
        <f>+[1]I_Vendite!BD3</f>
        <v>nov</v>
      </c>
      <c r="BC5" s="199" t="str">
        <f>+[1]I_Vendite!BE3</f>
        <v>dic</v>
      </c>
      <c r="BD5" s="199" t="str">
        <f>+[1]I_Vendite!BF3</f>
        <v>gen</v>
      </c>
      <c r="BE5" s="199" t="str">
        <f>+[1]I_Vendite!BG3</f>
        <v>feb</v>
      </c>
      <c r="BF5" s="199" t="str">
        <f>+[1]I_Vendite!BH3</f>
        <v>mar</v>
      </c>
      <c r="BG5" s="199" t="str">
        <f>+[1]I_Vendite!BI3</f>
        <v>apr</v>
      </c>
      <c r="BH5" s="199" t="str">
        <f>+[1]I_Vendite!BJ3</f>
        <v>mag</v>
      </c>
      <c r="BI5" s="199" t="str">
        <f>+[1]I_Vendite!BK3</f>
        <v>giu</v>
      </c>
      <c r="BJ5" s="199" t="str">
        <f>+[1]I_Vendite!BL3</f>
        <v>lug</v>
      </c>
      <c r="BK5" s="199" t="str">
        <f>+[1]I_Vendite!BM3</f>
        <v>ago</v>
      </c>
      <c r="BL5" s="199" t="str">
        <f>+[1]I_Vendite!BN3</f>
        <v>set</v>
      </c>
      <c r="BM5" s="199" t="str">
        <f>+[1]I_Vendite!BO3</f>
        <v>ott</v>
      </c>
      <c r="BN5" s="199" t="str">
        <f>+[1]I_Vendite!BP3</f>
        <v>nov</v>
      </c>
      <c r="BO5" s="199" t="str">
        <f>+[1]I_Vendite!BQ3</f>
        <v>dic</v>
      </c>
      <c r="BP5" s="199" t="str">
        <f>+[1]I_Vendite!BR3</f>
        <v>gen</v>
      </c>
      <c r="BQ5" s="199" t="str">
        <f>+[1]I_Vendite!BS3</f>
        <v>feb</v>
      </c>
      <c r="BR5" s="199" t="str">
        <f>+[1]I_Vendite!BT3</f>
        <v>mar</v>
      </c>
      <c r="BS5" s="199" t="str">
        <f>+[1]I_Vendite!BU3</f>
        <v>apr</v>
      </c>
      <c r="BT5" s="199" t="str">
        <f>+[1]I_Vendite!BV3</f>
        <v>mag</v>
      </c>
      <c r="BU5" s="199" t="str">
        <f>+[1]I_Vendite!BW3</f>
        <v>giu</v>
      </c>
      <c r="BV5" s="199" t="str">
        <f>+[1]I_Vendite!BX3</f>
        <v>lug</v>
      </c>
      <c r="BW5" s="199" t="str">
        <f>+[1]I_Vendite!BY3</f>
        <v>ago</v>
      </c>
      <c r="BX5" s="199" t="str">
        <f>+[1]I_Vendite!BZ3</f>
        <v>set</v>
      </c>
      <c r="BY5" s="199" t="str">
        <f>+[1]I_Vendite!CA3</f>
        <v>ott</v>
      </c>
      <c r="BZ5" s="199" t="str">
        <f>+[1]I_Vendite!CB3</f>
        <v>nov</v>
      </c>
      <c r="CA5" s="199" t="str">
        <f>+[1]I_Vendite!CC3</f>
        <v>dic</v>
      </c>
      <c r="CB5" s="199" t="str">
        <f>+[1]I_Vendite!CD3</f>
        <v>gen</v>
      </c>
      <c r="CC5" s="199" t="str">
        <f>+[1]I_Vendite!CE3</f>
        <v>feb</v>
      </c>
      <c r="CD5" s="199" t="str">
        <f>+[1]I_Vendite!CF3</f>
        <v>mar</v>
      </c>
      <c r="CE5" s="199" t="str">
        <f>+[1]I_Vendite!CG3</f>
        <v>apr</v>
      </c>
      <c r="CF5" s="199" t="str">
        <f>+[1]I_Vendite!CH3</f>
        <v>mag</v>
      </c>
      <c r="CG5" s="199" t="str">
        <f>+[1]I_Vendite!CI3</f>
        <v>giu</v>
      </c>
      <c r="CH5" s="199" t="str">
        <f>+[1]I_Vendite!CJ3</f>
        <v>lug</v>
      </c>
      <c r="CI5" s="199" t="str">
        <f>+[1]I_Vendite!CK3</f>
        <v>ago</v>
      </c>
      <c r="CJ5" s="199" t="str">
        <f>+[1]I_Vendite!CL3</f>
        <v>set</v>
      </c>
      <c r="CK5" s="199" t="str">
        <f>+[1]I_Vendite!CM3</f>
        <v>ott</v>
      </c>
      <c r="CL5" s="199" t="str">
        <f>+[1]I_Vendite!CN3</f>
        <v>nov</v>
      </c>
      <c r="CM5" s="199" t="str">
        <f>+[1]I_Vendite!CO3</f>
        <v>dic</v>
      </c>
      <c r="CN5" s="199" t="str">
        <f>+[1]I_Vendite!CP3</f>
        <v>gen</v>
      </c>
      <c r="CO5" s="199" t="str">
        <f>+[1]I_Vendite!CQ3</f>
        <v>feb</v>
      </c>
      <c r="CP5" s="199" t="str">
        <f>+[1]I_Vendite!CR3</f>
        <v>mar</v>
      </c>
      <c r="CQ5" s="199" t="str">
        <f>+[1]I_Vendite!CS3</f>
        <v>apr</v>
      </c>
      <c r="CR5" s="199" t="str">
        <f>+[1]I_Vendite!CT3</f>
        <v>mag</v>
      </c>
      <c r="CS5" s="199" t="str">
        <f>+[1]I_Vendite!CU3</f>
        <v>giu</v>
      </c>
      <c r="CT5" s="199" t="str">
        <f>+[1]I_Vendite!CV3</f>
        <v>lug</v>
      </c>
      <c r="CU5" s="199" t="str">
        <f>+[1]I_Vendite!CW3</f>
        <v>ago</v>
      </c>
      <c r="CV5" s="199" t="str">
        <f>+[1]I_Vendite!CX3</f>
        <v>set</v>
      </c>
      <c r="CW5" s="199" t="str">
        <f>+[1]I_Vendite!CY3</f>
        <v>ott</v>
      </c>
      <c r="CX5" s="199" t="str">
        <f>+[1]I_Vendite!CZ3</f>
        <v>nov</v>
      </c>
      <c r="CY5" s="199" t="str">
        <f>+[1]I_Vendite!DA3</f>
        <v>dic</v>
      </c>
      <c r="CZ5" s="199" t="str">
        <f>+[1]I_Vendite!DB3</f>
        <v>gen</v>
      </c>
      <c r="DA5" s="199" t="str">
        <f>+[1]I_Vendite!DC3</f>
        <v>feb</v>
      </c>
      <c r="DB5" s="199" t="str">
        <f>+[1]I_Vendite!DD3</f>
        <v>mar</v>
      </c>
      <c r="DC5" s="199" t="str">
        <f>+[1]I_Vendite!DE3</f>
        <v>apr</v>
      </c>
      <c r="DD5" s="199" t="str">
        <f>+[1]I_Vendite!DF3</f>
        <v>mag</v>
      </c>
      <c r="DE5" s="199" t="str">
        <f>+[1]I_Vendite!DG3</f>
        <v>giu</v>
      </c>
      <c r="DF5" s="199" t="str">
        <f>+[1]I_Vendite!DH3</f>
        <v>lug</v>
      </c>
      <c r="DG5" s="199" t="str">
        <f>+[1]I_Vendite!DI3</f>
        <v>ago</v>
      </c>
      <c r="DH5" s="199" t="str">
        <f>+[1]I_Vendite!DJ3</f>
        <v>set</v>
      </c>
      <c r="DI5" s="199" t="str">
        <f>+[1]I_Vendite!DK3</f>
        <v>ott</v>
      </c>
      <c r="DJ5" s="199" t="str">
        <f>+[1]I_Vendite!DL3</f>
        <v>nov</v>
      </c>
      <c r="DK5" s="199" t="str">
        <f>+[1]I_Vendite!DM3</f>
        <v>dic</v>
      </c>
      <c r="DL5" s="199" t="str">
        <f>+[1]I_Vendite!DN3</f>
        <v>gen</v>
      </c>
      <c r="DM5" s="199" t="str">
        <f>+[1]I_Vendite!DO3</f>
        <v>feb</v>
      </c>
      <c r="DN5" s="199" t="str">
        <f>+[1]I_Vendite!DP3</f>
        <v>mar</v>
      </c>
      <c r="DO5" s="199" t="str">
        <f>+[1]I_Vendite!DQ3</f>
        <v>apr</v>
      </c>
      <c r="DP5" s="199" t="str">
        <f>+[1]I_Vendite!DR3</f>
        <v>mag</v>
      </c>
      <c r="DQ5" s="199" t="str">
        <f>+[1]I_Vendite!DS3</f>
        <v>giu</v>
      </c>
      <c r="DR5" s="199" t="str">
        <f>+[1]I_Vendite!DT3</f>
        <v>lug</v>
      </c>
      <c r="DS5" s="199" t="str">
        <f>+[1]I_Vendite!DU3</f>
        <v>ago</v>
      </c>
      <c r="DT5" s="199" t="str">
        <f>+[1]I_Vendite!DV3</f>
        <v>set</v>
      </c>
      <c r="DU5" s="199" t="str">
        <f>+[1]I_Vendite!DW3</f>
        <v>ott</v>
      </c>
      <c r="DV5" s="199" t="str">
        <f>+[1]I_Vendite!DX3</f>
        <v>nov</v>
      </c>
      <c r="DW5" s="199" t="str">
        <f>+[1]I_Vendite!DY3</f>
        <v>dic</v>
      </c>
    </row>
    <row r="6" spans="1:127" ht="15.6" thickTop="1" thickBot="1">
      <c r="C6" s="338" t="str">
        <f>+[1]I_Vendite!C4</f>
        <v>Prodotto/Servizio 1</v>
      </c>
      <c r="D6" s="294">
        <f>+[1]I_Vendite!D4</f>
        <v>0</v>
      </c>
      <c r="H6" s="253">
        <f>+$D6*[1]Vendite!G7</f>
        <v>0</v>
      </c>
      <c r="I6" s="253">
        <f>+$D6*[1]Vendite!H7</f>
        <v>0</v>
      </c>
      <c r="J6" s="253">
        <f>+$D6*[1]Vendite!I7</f>
        <v>0</v>
      </c>
      <c r="K6" s="253">
        <f>+$D6*[1]Vendite!J7</f>
        <v>0</v>
      </c>
      <c r="L6" s="253">
        <f>+$D6*[1]Vendite!K7</f>
        <v>0</v>
      </c>
      <c r="M6" s="253">
        <f>+$D6*[1]Vendite!L7</f>
        <v>0</v>
      </c>
      <c r="N6" s="253">
        <f>+$D6*[1]Vendite!M7</f>
        <v>0</v>
      </c>
      <c r="O6" s="253">
        <f>+$D6*[1]Vendite!N7</f>
        <v>0</v>
      </c>
      <c r="P6" s="253">
        <f>+$D6*[1]Vendite!O7</f>
        <v>0</v>
      </c>
      <c r="Q6" s="253">
        <f>+$D6*[1]Vendite!P7</f>
        <v>0</v>
      </c>
      <c r="R6" s="253">
        <f>+$D6*[1]Vendite!Q7</f>
        <v>0</v>
      </c>
      <c r="S6" s="253">
        <f>+$D6*[1]Vendite!R7</f>
        <v>0</v>
      </c>
      <c r="T6" s="253">
        <f>+$D6*[1]Vendite!S7</f>
        <v>0</v>
      </c>
      <c r="U6" s="253">
        <f>+$D6*[1]Vendite!T7</f>
        <v>0</v>
      </c>
      <c r="V6" s="253">
        <f>+$D6*[1]Vendite!U7</f>
        <v>0</v>
      </c>
      <c r="W6" s="253">
        <f>+$D6*[1]Vendite!V7</f>
        <v>0</v>
      </c>
      <c r="X6" s="253">
        <f>+$D6*[1]Vendite!W7</f>
        <v>0</v>
      </c>
      <c r="Y6" s="253">
        <f>+$D6*[1]Vendite!X7</f>
        <v>0</v>
      </c>
      <c r="Z6" s="253">
        <f>+$D6*[1]Vendite!Y7</f>
        <v>0</v>
      </c>
      <c r="AA6" s="253">
        <f>+$D6*[1]Vendite!Z7</f>
        <v>0</v>
      </c>
      <c r="AB6" s="253">
        <f>+$D6*[1]Vendite!AA7</f>
        <v>0</v>
      </c>
      <c r="AC6" s="253">
        <f>+$D6*[1]Vendite!AB7</f>
        <v>0</v>
      </c>
      <c r="AD6" s="253">
        <f>+$D6*[1]Vendite!AC7</f>
        <v>0</v>
      </c>
      <c r="AE6" s="253">
        <f>+$D6*[1]Vendite!AD7</f>
        <v>0</v>
      </c>
      <c r="AF6" s="253">
        <f>+$D6*[1]Vendite!AE7</f>
        <v>0</v>
      </c>
      <c r="AG6" s="253">
        <f>+$D6*[1]Vendite!AF7</f>
        <v>0</v>
      </c>
      <c r="AH6" s="253">
        <f>+$D6*[1]Vendite!AG7</f>
        <v>0</v>
      </c>
      <c r="AI6" s="253">
        <f>+$D6*[1]Vendite!AH7</f>
        <v>0</v>
      </c>
      <c r="AJ6" s="253">
        <f>+$D6*[1]Vendite!AI7</f>
        <v>0</v>
      </c>
      <c r="AK6" s="253">
        <f>+$D6*[1]Vendite!AJ7</f>
        <v>0</v>
      </c>
      <c r="AL6" s="253">
        <f>+$D6*[1]Vendite!AK7</f>
        <v>0</v>
      </c>
      <c r="AM6" s="253">
        <f>+$D6*[1]Vendite!AL7</f>
        <v>0</v>
      </c>
      <c r="AN6" s="253">
        <f>+$D6*[1]Vendite!AM7</f>
        <v>0</v>
      </c>
      <c r="AO6" s="253">
        <f>+$D6*[1]Vendite!AN7</f>
        <v>0</v>
      </c>
      <c r="AP6" s="253">
        <f>+$D6*[1]Vendite!AO7</f>
        <v>0</v>
      </c>
      <c r="AQ6" s="253">
        <f>+$D6*[1]Vendite!AP7</f>
        <v>0</v>
      </c>
      <c r="AR6" s="253">
        <f>+$D6*[1]Vendite!AQ7</f>
        <v>0</v>
      </c>
      <c r="AS6" s="253">
        <f>+$D6*[1]Vendite!AR7</f>
        <v>0</v>
      </c>
      <c r="AT6" s="253">
        <f>+$D6*[1]Vendite!AS7</f>
        <v>0</v>
      </c>
      <c r="AU6" s="253">
        <f>+$D6*[1]Vendite!AT7</f>
        <v>0</v>
      </c>
      <c r="AV6" s="253">
        <f>+$D6*[1]Vendite!AU7</f>
        <v>0</v>
      </c>
      <c r="AW6" s="253">
        <f>+$D6*[1]Vendite!AV7</f>
        <v>0</v>
      </c>
      <c r="AX6" s="253">
        <f>+$D6*[1]Vendite!AW7</f>
        <v>0</v>
      </c>
      <c r="AY6" s="253">
        <f>+$D6*[1]Vendite!AX7</f>
        <v>0</v>
      </c>
      <c r="AZ6" s="253">
        <f>+$D6*[1]Vendite!AY7</f>
        <v>0</v>
      </c>
      <c r="BA6" s="253">
        <f>+$D6*[1]Vendite!AZ7</f>
        <v>0</v>
      </c>
      <c r="BB6" s="253">
        <f>+$D6*[1]Vendite!BA7</f>
        <v>0</v>
      </c>
      <c r="BC6" s="253">
        <f>+$D6*[1]Vendite!BB7</f>
        <v>0</v>
      </c>
      <c r="BD6" s="253">
        <f>+$D6*[1]Vendite!BC7</f>
        <v>0</v>
      </c>
      <c r="BE6" s="253">
        <f>+$D6*[1]Vendite!BD7</f>
        <v>0</v>
      </c>
      <c r="BF6" s="253">
        <f>+$D6*[1]Vendite!BE7</f>
        <v>0</v>
      </c>
      <c r="BG6" s="253">
        <f>+$D6*[1]Vendite!BF7</f>
        <v>0</v>
      </c>
      <c r="BH6" s="253">
        <f>+$D6*[1]Vendite!BG7</f>
        <v>0</v>
      </c>
      <c r="BI6" s="253">
        <f>+$D6*[1]Vendite!BH7</f>
        <v>0</v>
      </c>
      <c r="BJ6" s="253">
        <f>+$D6*[1]Vendite!BI7</f>
        <v>0</v>
      </c>
      <c r="BK6" s="253">
        <f>+$D6*[1]Vendite!BJ7</f>
        <v>0</v>
      </c>
      <c r="BL6" s="253">
        <f>+$D6*[1]Vendite!BK7</f>
        <v>0</v>
      </c>
      <c r="BM6" s="253">
        <f>+$D6*[1]Vendite!BL7</f>
        <v>0</v>
      </c>
      <c r="BN6" s="253">
        <f>+$D6*[1]Vendite!BM7</f>
        <v>0</v>
      </c>
      <c r="BO6" s="253">
        <f>+$D6*[1]Vendite!BN7</f>
        <v>0</v>
      </c>
      <c r="BP6" s="253">
        <f>+$D6*[1]Vendite!BO7</f>
        <v>0</v>
      </c>
      <c r="BQ6" s="253">
        <f>+$D6*[1]Vendite!BP7</f>
        <v>0</v>
      </c>
      <c r="BR6" s="253">
        <f>+$D6*[1]Vendite!BQ7</f>
        <v>0</v>
      </c>
      <c r="BS6" s="253">
        <f>+$D6*[1]Vendite!BR7</f>
        <v>0</v>
      </c>
      <c r="BT6" s="253">
        <f>+$D6*[1]Vendite!BS7</f>
        <v>0</v>
      </c>
      <c r="BU6" s="253">
        <f>+$D6*[1]Vendite!BT7</f>
        <v>0</v>
      </c>
      <c r="BV6" s="253">
        <f>+$D6*[1]Vendite!BU7</f>
        <v>0</v>
      </c>
      <c r="BW6" s="253">
        <f>+$D6*[1]Vendite!BV7</f>
        <v>0</v>
      </c>
      <c r="BX6" s="253">
        <f>+$D6*[1]Vendite!BW7</f>
        <v>0</v>
      </c>
      <c r="BY6" s="253">
        <f>+$D6*[1]Vendite!BX7</f>
        <v>0</v>
      </c>
      <c r="BZ6" s="253">
        <f>+$D6*[1]Vendite!BY7</f>
        <v>0</v>
      </c>
      <c r="CA6" s="253">
        <f>+$D6*[1]Vendite!BZ7</f>
        <v>0</v>
      </c>
      <c r="CB6" s="253">
        <f>+$D6*[1]Vendite!CA7</f>
        <v>0</v>
      </c>
      <c r="CC6" s="253">
        <f>+$D6*[1]Vendite!CB7</f>
        <v>0</v>
      </c>
      <c r="CD6" s="253">
        <f>+$D6*[1]Vendite!CC7</f>
        <v>0</v>
      </c>
      <c r="CE6" s="253">
        <f>+$D6*[1]Vendite!CD7</f>
        <v>0</v>
      </c>
      <c r="CF6" s="253">
        <f>+$D6*[1]Vendite!CE7</f>
        <v>0</v>
      </c>
      <c r="CG6" s="253">
        <f>+$D6*[1]Vendite!CF7</f>
        <v>0</v>
      </c>
      <c r="CH6" s="253">
        <f>+$D6*[1]Vendite!CG7</f>
        <v>0</v>
      </c>
      <c r="CI6" s="253">
        <f>+$D6*[1]Vendite!CH7</f>
        <v>0</v>
      </c>
      <c r="CJ6" s="253">
        <f>+$D6*[1]Vendite!CI7</f>
        <v>0</v>
      </c>
      <c r="CK6" s="253">
        <f>+$D6*[1]Vendite!CJ7</f>
        <v>0</v>
      </c>
      <c r="CL6" s="253">
        <f>+$D6*[1]Vendite!CK7</f>
        <v>0</v>
      </c>
      <c r="CM6" s="253">
        <f>+$D6*[1]Vendite!CL7</f>
        <v>0</v>
      </c>
      <c r="CN6" s="253">
        <f>+$D6*[1]Vendite!CM7</f>
        <v>0</v>
      </c>
      <c r="CO6" s="253">
        <f>+$D6*[1]Vendite!CN7</f>
        <v>0</v>
      </c>
      <c r="CP6" s="253">
        <f>+$D6*[1]Vendite!CO7</f>
        <v>0</v>
      </c>
      <c r="CQ6" s="253">
        <f>+$D6*[1]Vendite!CP7</f>
        <v>0</v>
      </c>
      <c r="CR6" s="253">
        <f>+$D6*[1]Vendite!CQ7</f>
        <v>0</v>
      </c>
      <c r="CS6" s="253">
        <f>+$D6*[1]Vendite!CR7</f>
        <v>0</v>
      </c>
      <c r="CT6" s="253">
        <f>+$D6*[1]Vendite!CS7</f>
        <v>0</v>
      </c>
      <c r="CU6" s="253">
        <f>+$D6*[1]Vendite!CT7</f>
        <v>0</v>
      </c>
      <c r="CV6" s="253">
        <f>+$D6*[1]Vendite!CU7</f>
        <v>0</v>
      </c>
      <c r="CW6" s="253">
        <f>+$D6*[1]Vendite!CV7</f>
        <v>0</v>
      </c>
      <c r="CX6" s="253">
        <f>+$D6*[1]Vendite!CW7</f>
        <v>0</v>
      </c>
      <c r="CY6" s="253">
        <f>+$D6*[1]Vendite!CX7</f>
        <v>0</v>
      </c>
      <c r="CZ6" s="253">
        <f>+$D6*[1]Vendite!CY7</f>
        <v>0</v>
      </c>
      <c r="DA6" s="253">
        <f>+$D6*[1]Vendite!CZ7</f>
        <v>0</v>
      </c>
      <c r="DB6" s="253">
        <f>+$D6*[1]Vendite!DA7</f>
        <v>0</v>
      </c>
      <c r="DC6" s="253">
        <f>+$D6*[1]Vendite!DB7</f>
        <v>0</v>
      </c>
      <c r="DD6" s="253">
        <f>+$D6*[1]Vendite!DC7</f>
        <v>0</v>
      </c>
      <c r="DE6" s="253">
        <f>+$D6*[1]Vendite!DD7</f>
        <v>0</v>
      </c>
      <c r="DF6" s="253">
        <f>+$D6*[1]Vendite!DE7</f>
        <v>0</v>
      </c>
      <c r="DG6" s="253">
        <f>+$D6*[1]Vendite!DF7</f>
        <v>0</v>
      </c>
      <c r="DH6" s="253">
        <f>+$D6*[1]Vendite!DG7</f>
        <v>0</v>
      </c>
      <c r="DI6" s="253">
        <f>+$D6*[1]Vendite!DH7</f>
        <v>0</v>
      </c>
      <c r="DJ6" s="253">
        <f>+$D6*[1]Vendite!DI7</f>
        <v>0</v>
      </c>
      <c r="DK6" s="253">
        <f>+$D6*[1]Vendite!DJ7</f>
        <v>0</v>
      </c>
      <c r="DL6" s="253">
        <f>+$D6*[1]Vendite!DK7</f>
        <v>0</v>
      </c>
      <c r="DM6" s="253">
        <f>+$D6*[1]Vendite!DL7</f>
        <v>0</v>
      </c>
      <c r="DN6" s="253">
        <f>+$D6*[1]Vendite!DM7</f>
        <v>0</v>
      </c>
      <c r="DO6" s="253">
        <f>+$D6*[1]Vendite!DN7</f>
        <v>0</v>
      </c>
      <c r="DP6" s="253">
        <f>+$D6*[1]Vendite!DO7</f>
        <v>0</v>
      </c>
      <c r="DQ6" s="253">
        <f>+$D6*[1]Vendite!DP7</f>
        <v>0</v>
      </c>
      <c r="DR6" s="253">
        <f>+$D6*[1]Vendite!DQ7</f>
        <v>0</v>
      </c>
      <c r="DS6" s="253">
        <f>+$D6*[1]Vendite!DR7</f>
        <v>0</v>
      </c>
      <c r="DT6" s="253">
        <f>+$D6*[1]Vendite!DS7</f>
        <v>0</v>
      </c>
      <c r="DU6" s="253">
        <f>+$D6*[1]Vendite!DT7</f>
        <v>0</v>
      </c>
      <c r="DV6" s="253">
        <f>+$D6*[1]Vendite!DU7</f>
        <v>0</v>
      </c>
      <c r="DW6" s="253">
        <f>+$D6*[1]Vendite!DV7</f>
        <v>0</v>
      </c>
    </row>
    <row r="7" spans="1:127" ht="15.6" thickTop="1" thickBot="1">
      <c r="C7" s="338" t="str">
        <f>+[1]I_Vendite!C5</f>
        <v>Prodotto/Servizio 2</v>
      </c>
      <c r="D7" s="294">
        <f>+[1]I_Vendite!D5</f>
        <v>0</v>
      </c>
      <c r="H7" s="253">
        <f>+$D7*[1]Vendite!G8</f>
        <v>0</v>
      </c>
      <c r="I7" s="253">
        <f>+$D7*[1]Vendite!H8</f>
        <v>0</v>
      </c>
      <c r="J7" s="253">
        <f>+$D7*[1]Vendite!I8</f>
        <v>0</v>
      </c>
      <c r="K7" s="253">
        <f>+$D7*[1]Vendite!J8</f>
        <v>0</v>
      </c>
      <c r="L7" s="253">
        <f>+$D7*[1]Vendite!K8</f>
        <v>0</v>
      </c>
      <c r="M7" s="253">
        <f>+$D7*[1]Vendite!L8</f>
        <v>0</v>
      </c>
      <c r="N7" s="253">
        <f>+$D7*[1]Vendite!M8</f>
        <v>0</v>
      </c>
      <c r="O7" s="253">
        <f>+$D7*[1]Vendite!N8</f>
        <v>0</v>
      </c>
      <c r="P7" s="253">
        <f>+$D7*[1]Vendite!O8</f>
        <v>0</v>
      </c>
      <c r="Q7" s="253">
        <f>+$D7*[1]Vendite!P8</f>
        <v>0</v>
      </c>
      <c r="R7" s="253">
        <f>+$D7*[1]Vendite!Q8</f>
        <v>0</v>
      </c>
      <c r="S7" s="253">
        <f>+$D7*[1]Vendite!R8</f>
        <v>0</v>
      </c>
      <c r="T7" s="253">
        <f>+$D7*[1]Vendite!S8</f>
        <v>0</v>
      </c>
      <c r="U7" s="253">
        <f>+$D7*[1]Vendite!T8</f>
        <v>0</v>
      </c>
      <c r="V7" s="253">
        <f>+$D7*[1]Vendite!U8</f>
        <v>0</v>
      </c>
      <c r="W7" s="253">
        <f>+$D7*[1]Vendite!V8</f>
        <v>0</v>
      </c>
      <c r="X7" s="253">
        <f>+$D7*[1]Vendite!W8</f>
        <v>0</v>
      </c>
      <c r="Y7" s="253">
        <f>+$D7*[1]Vendite!X8</f>
        <v>0</v>
      </c>
      <c r="Z7" s="253">
        <f>+$D7*[1]Vendite!Y8</f>
        <v>0</v>
      </c>
      <c r="AA7" s="253">
        <f>+$D7*[1]Vendite!Z8</f>
        <v>0</v>
      </c>
      <c r="AB7" s="253">
        <f>+$D7*[1]Vendite!AA8</f>
        <v>0</v>
      </c>
      <c r="AC7" s="253">
        <f>+$D7*[1]Vendite!AB8</f>
        <v>0</v>
      </c>
      <c r="AD7" s="253">
        <f>+$D7*[1]Vendite!AC8</f>
        <v>0</v>
      </c>
      <c r="AE7" s="253">
        <f>+$D7*[1]Vendite!AD8</f>
        <v>0</v>
      </c>
      <c r="AF7" s="253">
        <f>+$D7*[1]Vendite!AE8</f>
        <v>0</v>
      </c>
      <c r="AG7" s="253">
        <f>+$D7*[1]Vendite!AF8</f>
        <v>0</v>
      </c>
      <c r="AH7" s="253">
        <f>+$D7*[1]Vendite!AG8</f>
        <v>0</v>
      </c>
      <c r="AI7" s="253">
        <f>+$D7*[1]Vendite!AH8</f>
        <v>0</v>
      </c>
      <c r="AJ7" s="253">
        <f>+$D7*[1]Vendite!AI8</f>
        <v>0</v>
      </c>
      <c r="AK7" s="253">
        <f>+$D7*[1]Vendite!AJ8</f>
        <v>0</v>
      </c>
      <c r="AL7" s="253">
        <f>+$D7*[1]Vendite!AK8</f>
        <v>0</v>
      </c>
      <c r="AM7" s="253">
        <f>+$D7*[1]Vendite!AL8</f>
        <v>0</v>
      </c>
      <c r="AN7" s="253">
        <f>+$D7*[1]Vendite!AM8</f>
        <v>0</v>
      </c>
      <c r="AO7" s="253">
        <f>+$D7*[1]Vendite!AN8</f>
        <v>0</v>
      </c>
      <c r="AP7" s="253">
        <f>+$D7*[1]Vendite!AO8</f>
        <v>0</v>
      </c>
      <c r="AQ7" s="253">
        <f>+$D7*[1]Vendite!AP8</f>
        <v>0</v>
      </c>
      <c r="AR7" s="253">
        <f>+$D7*[1]Vendite!AQ8</f>
        <v>0</v>
      </c>
      <c r="AS7" s="253">
        <f>+$D7*[1]Vendite!AR8</f>
        <v>0</v>
      </c>
      <c r="AT7" s="253">
        <f>+$D7*[1]Vendite!AS8</f>
        <v>0</v>
      </c>
      <c r="AU7" s="253">
        <f>+$D7*[1]Vendite!AT8</f>
        <v>0</v>
      </c>
      <c r="AV7" s="253">
        <f>+$D7*[1]Vendite!AU8</f>
        <v>0</v>
      </c>
      <c r="AW7" s="253">
        <f>+$D7*[1]Vendite!AV8</f>
        <v>0</v>
      </c>
      <c r="AX7" s="253">
        <f>+$D7*[1]Vendite!AW8</f>
        <v>0</v>
      </c>
      <c r="AY7" s="253">
        <f>+$D7*[1]Vendite!AX8</f>
        <v>0</v>
      </c>
      <c r="AZ7" s="253">
        <f>+$D7*[1]Vendite!AY8</f>
        <v>0</v>
      </c>
      <c r="BA7" s="253">
        <f>+$D7*[1]Vendite!AZ8</f>
        <v>0</v>
      </c>
      <c r="BB7" s="253">
        <f>+$D7*[1]Vendite!BA8</f>
        <v>0</v>
      </c>
      <c r="BC7" s="253">
        <f>+$D7*[1]Vendite!BB8</f>
        <v>0</v>
      </c>
      <c r="BD7" s="253">
        <f>+$D7*[1]Vendite!BC8</f>
        <v>0</v>
      </c>
      <c r="BE7" s="253">
        <f>+$D7*[1]Vendite!BD8</f>
        <v>0</v>
      </c>
      <c r="BF7" s="253">
        <f>+$D7*[1]Vendite!BE8</f>
        <v>0</v>
      </c>
      <c r="BG7" s="253">
        <f>+$D7*[1]Vendite!BF8</f>
        <v>0</v>
      </c>
      <c r="BH7" s="253">
        <f>+$D7*[1]Vendite!BG8</f>
        <v>0</v>
      </c>
      <c r="BI7" s="253">
        <f>+$D7*[1]Vendite!BH8</f>
        <v>0</v>
      </c>
      <c r="BJ7" s="253">
        <f>+$D7*[1]Vendite!BI8</f>
        <v>0</v>
      </c>
      <c r="BK7" s="253">
        <f>+$D7*[1]Vendite!BJ8</f>
        <v>0</v>
      </c>
      <c r="BL7" s="253">
        <f>+$D7*[1]Vendite!BK8</f>
        <v>0</v>
      </c>
      <c r="BM7" s="253">
        <f>+$D7*[1]Vendite!BL8</f>
        <v>0</v>
      </c>
      <c r="BN7" s="253">
        <f>+$D7*[1]Vendite!BM8</f>
        <v>0</v>
      </c>
      <c r="BO7" s="253">
        <f>+$D7*[1]Vendite!BN8</f>
        <v>0</v>
      </c>
      <c r="BP7" s="253">
        <f>+$D7*[1]Vendite!BO8</f>
        <v>0</v>
      </c>
      <c r="BQ7" s="253">
        <f>+$D7*[1]Vendite!BP8</f>
        <v>0</v>
      </c>
      <c r="BR7" s="253">
        <f>+$D7*[1]Vendite!BQ8</f>
        <v>0</v>
      </c>
      <c r="BS7" s="253">
        <f>+$D7*[1]Vendite!BR8</f>
        <v>0</v>
      </c>
      <c r="BT7" s="253">
        <f>+$D7*[1]Vendite!BS8</f>
        <v>0</v>
      </c>
      <c r="BU7" s="253">
        <f>+$D7*[1]Vendite!BT8</f>
        <v>0</v>
      </c>
      <c r="BV7" s="253">
        <f>+$D7*[1]Vendite!BU8</f>
        <v>0</v>
      </c>
      <c r="BW7" s="253">
        <f>+$D7*[1]Vendite!BV8</f>
        <v>0</v>
      </c>
      <c r="BX7" s="253">
        <f>+$D7*[1]Vendite!BW8</f>
        <v>0</v>
      </c>
      <c r="BY7" s="253">
        <f>+$D7*[1]Vendite!BX8</f>
        <v>0</v>
      </c>
      <c r="BZ7" s="253">
        <f>+$D7*[1]Vendite!BY8</f>
        <v>0</v>
      </c>
      <c r="CA7" s="253">
        <f>+$D7*[1]Vendite!BZ8</f>
        <v>0</v>
      </c>
      <c r="CB7" s="253">
        <f>+$D7*[1]Vendite!CA8</f>
        <v>0</v>
      </c>
      <c r="CC7" s="253">
        <f>+$D7*[1]Vendite!CB8</f>
        <v>0</v>
      </c>
      <c r="CD7" s="253">
        <f>+$D7*[1]Vendite!CC8</f>
        <v>0</v>
      </c>
      <c r="CE7" s="253">
        <f>+$D7*[1]Vendite!CD8</f>
        <v>0</v>
      </c>
      <c r="CF7" s="253">
        <f>+$D7*[1]Vendite!CE8</f>
        <v>0</v>
      </c>
      <c r="CG7" s="253">
        <f>+$D7*[1]Vendite!CF8</f>
        <v>0</v>
      </c>
      <c r="CH7" s="253">
        <f>+$D7*[1]Vendite!CG8</f>
        <v>0</v>
      </c>
      <c r="CI7" s="253">
        <f>+$D7*[1]Vendite!CH8</f>
        <v>0</v>
      </c>
      <c r="CJ7" s="253">
        <f>+$D7*[1]Vendite!CI8</f>
        <v>0</v>
      </c>
      <c r="CK7" s="253">
        <f>+$D7*[1]Vendite!CJ8</f>
        <v>0</v>
      </c>
      <c r="CL7" s="253">
        <f>+$D7*[1]Vendite!CK8</f>
        <v>0</v>
      </c>
      <c r="CM7" s="253">
        <f>+$D7*[1]Vendite!CL8</f>
        <v>0</v>
      </c>
      <c r="CN7" s="253">
        <f>+$D7*[1]Vendite!CM8</f>
        <v>0</v>
      </c>
      <c r="CO7" s="253">
        <f>+$D7*[1]Vendite!CN8</f>
        <v>0</v>
      </c>
      <c r="CP7" s="253">
        <f>+$D7*[1]Vendite!CO8</f>
        <v>0</v>
      </c>
      <c r="CQ7" s="253">
        <f>+$D7*[1]Vendite!CP8</f>
        <v>0</v>
      </c>
      <c r="CR7" s="253">
        <f>+$D7*[1]Vendite!CQ8</f>
        <v>0</v>
      </c>
      <c r="CS7" s="253">
        <f>+$D7*[1]Vendite!CR8</f>
        <v>0</v>
      </c>
      <c r="CT7" s="253">
        <f>+$D7*[1]Vendite!CS8</f>
        <v>0</v>
      </c>
      <c r="CU7" s="253">
        <f>+$D7*[1]Vendite!CT8</f>
        <v>0</v>
      </c>
      <c r="CV7" s="253">
        <f>+$D7*[1]Vendite!CU8</f>
        <v>0</v>
      </c>
      <c r="CW7" s="253">
        <f>+$D7*[1]Vendite!CV8</f>
        <v>0</v>
      </c>
      <c r="CX7" s="253">
        <f>+$D7*[1]Vendite!CW8</f>
        <v>0</v>
      </c>
      <c r="CY7" s="253">
        <f>+$D7*[1]Vendite!CX8</f>
        <v>0</v>
      </c>
      <c r="CZ7" s="253">
        <f>+$D7*[1]Vendite!CY8</f>
        <v>0</v>
      </c>
      <c r="DA7" s="253">
        <f>+$D7*[1]Vendite!CZ8</f>
        <v>0</v>
      </c>
      <c r="DB7" s="253">
        <f>+$D7*[1]Vendite!DA8</f>
        <v>0</v>
      </c>
      <c r="DC7" s="253">
        <f>+$D7*[1]Vendite!DB8</f>
        <v>0</v>
      </c>
      <c r="DD7" s="253">
        <f>+$D7*[1]Vendite!DC8</f>
        <v>0</v>
      </c>
      <c r="DE7" s="253">
        <f>+$D7*[1]Vendite!DD8</f>
        <v>0</v>
      </c>
      <c r="DF7" s="253">
        <f>+$D7*[1]Vendite!DE8</f>
        <v>0</v>
      </c>
      <c r="DG7" s="253">
        <f>+$D7*[1]Vendite!DF8</f>
        <v>0</v>
      </c>
      <c r="DH7" s="253">
        <f>+$D7*[1]Vendite!DG8</f>
        <v>0</v>
      </c>
      <c r="DI7" s="253">
        <f>+$D7*[1]Vendite!DH8</f>
        <v>0</v>
      </c>
      <c r="DJ7" s="253">
        <f>+$D7*[1]Vendite!DI8</f>
        <v>0</v>
      </c>
      <c r="DK7" s="253">
        <f>+$D7*[1]Vendite!DJ8</f>
        <v>0</v>
      </c>
      <c r="DL7" s="253">
        <f>+$D7*[1]Vendite!DK8</f>
        <v>0</v>
      </c>
      <c r="DM7" s="253">
        <f>+$D7*[1]Vendite!DL8</f>
        <v>0</v>
      </c>
      <c r="DN7" s="253">
        <f>+$D7*[1]Vendite!DM8</f>
        <v>0</v>
      </c>
      <c r="DO7" s="253">
        <f>+$D7*[1]Vendite!DN8</f>
        <v>0</v>
      </c>
      <c r="DP7" s="253">
        <f>+$D7*[1]Vendite!DO8</f>
        <v>0</v>
      </c>
      <c r="DQ7" s="253">
        <f>+$D7*[1]Vendite!DP8</f>
        <v>0</v>
      </c>
      <c r="DR7" s="253">
        <f>+$D7*[1]Vendite!DQ8</f>
        <v>0</v>
      </c>
      <c r="DS7" s="253">
        <f>+$D7*[1]Vendite!DR8</f>
        <v>0</v>
      </c>
      <c r="DT7" s="253">
        <f>+$D7*[1]Vendite!DS8</f>
        <v>0</v>
      </c>
      <c r="DU7" s="253">
        <f>+$D7*[1]Vendite!DT8</f>
        <v>0</v>
      </c>
      <c r="DV7" s="253">
        <f>+$D7*[1]Vendite!DU8</f>
        <v>0</v>
      </c>
      <c r="DW7" s="253">
        <f>+$D7*[1]Vendite!DV8</f>
        <v>0</v>
      </c>
    </row>
    <row r="8" spans="1:127" ht="15.6" thickTop="1" thickBot="1">
      <c r="C8" s="338" t="str">
        <f>+[1]I_Vendite!C6</f>
        <v>Prodotto/Servizio 3</v>
      </c>
      <c r="D8" s="294">
        <f>+[1]I_Vendite!D6</f>
        <v>0</v>
      </c>
      <c r="H8" s="253">
        <f>+$D8*[1]Vendite!G9</f>
        <v>0</v>
      </c>
      <c r="I8" s="253">
        <f>+$D8*[1]Vendite!H9</f>
        <v>0</v>
      </c>
      <c r="J8" s="253">
        <f>+$D8*[1]Vendite!I9</f>
        <v>0</v>
      </c>
      <c r="K8" s="253">
        <f>+$D8*[1]Vendite!J9</f>
        <v>0</v>
      </c>
      <c r="L8" s="253">
        <f>+$D8*[1]Vendite!K9</f>
        <v>0</v>
      </c>
      <c r="M8" s="253">
        <f>+$D8*[1]Vendite!L9</f>
        <v>0</v>
      </c>
      <c r="N8" s="253">
        <f>+$D8*[1]Vendite!M9</f>
        <v>0</v>
      </c>
      <c r="O8" s="253">
        <f>+$D8*[1]Vendite!N9</f>
        <v>0</v>
      </c>
      <c r="P8" s="253">
        <f>+$D8*[1]Vendite!O9</f>
        <v>0</v>
      </c>
      <c r="Q8" s="253">
        <f>+$D8*[1]Vendite!P9</f>
        <v>0</v>
      </c>
      <c r="R8" s="253">
        <f>+$D8*[1]Vendite!Q9</f>
        <v>0</v>
      </c>
      <c r="S8" s="253">
        <f>+$D8*[1]Vendite!R9</f>
        <v>0</v>
      </c>
      <c r="T8" s="253">
        <f>+$D8*[1]Vendite!S9</f>
        <v>0</v>
      </c>
      <c r="U8" s="253">
        <f>+$D8*[1]Vendite!T9</f>
        <v>0</v>
      </c>
      <c r="V8" s="253">
        <f>+$D8*[1]Vendite!U9</f>
        <v>0</v>
      </c>
      <c r="W8" s="253">
        <f>+$D8*[1]Vendite!V9</f>
        <v>0</v>
      </c>
      <c r="X8" s="253">
        <f>+$D8*[1]Vendite!W9</f>
        <v>0</v>
      </c>
      <c r="Y8" s="253">
        <f>+$D8*[1]Vendite!X9</f>
        <v>0</v>
      </c>
      <c r="Z8" s="253">
        <f>+$D8*[1]Vendite!Y9</f>
        <v>0</v>
      </c>
      <c r="AA8" s="253">
        <f>+$D8*[1]Vendite!Z9</f>
        <v>0</v>
      </c>
      <c r="AB8" s="253">
        <f>+$D8*[1]Vendite!AA9</f>
        <v>0</v>
      </c>
      <c r="AC8" s="253">
        <f>+$D8*[1]Vendite!AB9</f>
        <v>0</v>
      </c>
      <c r="AD8" s="253">
        <f>+$D8*[1]Vendite!AC9</f>
        <v>0</v>
      </c>
      <c r="AE8" s="253">
        <f>+$D8*[1]Vendite!AD9</f>
        <v>0</v>
      </c>
      <c r="AF8" s="253">
        <f>+$D8*[1]Vendite!AE9</f>
        <v>0</v>
      </c>
      <c r="AG8" s="253">
        <f>+$D8*[1]Vendite!AF9</f>
        <v>0</v>
      </c>
      <c r="AH8" s="253">
        <f>+$D8*[1]Vendite!AG9</f>
        <v>0</v>
      </c>
      <c r="AI8" s="253">
        <f>+$D8*[1]Vendite!AH9</f>
        <v>0</v>
      </c>
      <c r="AJ8" s="253">
        <f>+$D8*[1]Vendite!AI9</f>
        <v>0</v>
      </c>
      <c r="AK8" s="253">
        <f>+$D8*[1]Vendite!AJ9</f>
        <v>0</v>
      </c>
      <c r="AL8" s="253">
        <f>+$D8*[1]Vendite!AK9</f>
        <v>0</v>
      </c>
      <c r="AM8" s="253">
        <f>+$D8*[1]Vendite!AL9</f>
        <v>0</v>
      </c>
      <c r="AN8" s="253">
        <f>+$D8*[1]Vendite!AM9</f>
        <v>0</v>
      </c>
      <c r="AO8" s="253">
        <f>+$D8*[1]Vendite!AN9</f>
        <v>0</v>
      </c>
      <c r="AP8" s="253">
        <f>+$D8*[1]Vendite!AO9</f>
        <v>0</v>
      </c>
      <c r="AQ8" s="253">
        <f>+$D8*[1]Vendite!AP9</f>
        <v>0</v>
      </c>
      <c r="AR8" s="253">
        <f>+$D8*[1]Vendite!AQ9</f>
        <v>0</v>
      </c>
      <c r="AS8" s="253">
        <f>+$D8*[1]Vendite!AR9</f>
        <v>0</v>
      </c>
      <c r="AT8" s="253">
        <f>+$D8*[1]Vendite!AS9</f>
        <v>0</v>
      </c>
      <c r="AU8" s="253">
        <f>+$D8*[1]Vendite!AT9</f>
        <v>0</v>
      </c>
      <c r="AV8" s="253">
        <f>+$D8*[1]Vendite!AU9</f>
        <v>0</v>
      </c>
      <c r="AW8" s="253">
        <f>+$D8*[1]Vendite!AV9</f>
        <v>0</v>
      </c>
      <c r="AX8" s="253">
        <f>+$D8*[1]Vendite!AW9</f>
        <v>0</v>
      </c>
      <c r="AY8" s="253">
        <f>+$D8*[1]Vendite!AX9</f>
        <v>0</v>
      </c>
      <c r="AZ8" s="253">
        <f>+$D8*[1]Vendite!AY9</f>
        <v>0</v>
      </c>
      <c r="BA8" s="253">
        <f>+$D8*[1]Vendite!AZ9</f>
        <v>0</v>
      </c>
      <c r="BB8" s="253">
        <f>+$D8*[1]Vendite!BA9</f>
        <v>0</v>
      </c>
      <c r="BC8" s="253">
        <f>+$D8*[1]Vendite!BB9</f>
        <v>0</v>
      </c>
      <c r="BD8" s="253">
        <f>+$D8*[1]Vendite!BC9</f>
        <v>0</v>
      </c>
      <c r="BE8" s="253">
        <f>+$D8*[1]Vendite!BD9</f>
        <v>0</v>
      </c>
      <c r="BF8" s="253">
        <f>+$D8*[1]Vendite!BE9</f>
        <v>0</v>
      </c>
      <c r="BG8" s="253">
        <f>+$D8*[1]Vendite!BF9</f>
        <v>0</v>
      </c>
      <c r="BH8" s="253">
        <f>+$D8*[1]Vendite!BG9</f>
        <v>0</v>
      </c>
      <c r="BI8" s="253">
        <f>+$D8*[1]Vendite!BH9</f>
        <v>0</v>
      </c>
      <c r="BJ8" s="253">
        <f>+$D8*[1]Vendite!BI9</f>
        <v>0</v>
      </c>
      <c r="BK8" s="253">
        <f>+$D8*[1]Vendite!BJ9</f>
        <v>0</v>
      </c>
      <c r="BL8" s="253">
        <f>+$D8*[1]Vendite!BK9</f>
        <v>0</v>
      </c>
      <c r="BM8" s="253">
        <f>+$D8*[1]Vendite!BL9</f>
        <v>0</v>
      </c>
      <c r="BN8" s="253">
        <f>+$D8*[1]Vendite!BM9</f>
        <v>0</v>
      </c>
      <c r="BO8" s="253">
        <f>+$D8*[1]Vendite!BN9</f>
        <v>0</v>
      </c>
      <c r="BP8" s="253">
        <f>+$D8*[1]Vendite!BO9</f>
        <v>0</v>
      </c>
      <c r="BQ8" s="253">
        <f>+$D8*[1]Vendite!BP9</f>
        <v>0</v>
      </c>
      <c r="BR8" s="253">
        <f>+$D8*[1]Vendite!BQ9</f>
        <v>0</v>
      </c>
      <c r="BS8" s="253">
        <f>+$D8*[1]Vendite!BR9</f>
        <v>0</v>
      </c>
      <c r="BT8" s="253">
        <f>+$D8*[1]Vendite!BS9</f>
        <v>0</v>
      </c>
      <c r="BU8" s="253">
        <f>+$D8*[1]Vendite!BT9</f>
        <v>0</v>
      </c>
      <c r="BV8" s="253">
        <f>+$D8*[1]Vendite!BU9</f>
        <v>0</v>
      </c>
      <c r="BW8" s="253">
        <f>+$D8*[1]Vendite!BV9</f>
        <v>0</v>
      </c>
      <c r="BX8" s="253">
        <f>+$D8*[1]Vendite!BW9</f>
        <v>0</v>
      </c>
      <c r="BY8" s="253">
        <f>+$D8*[1]Vendite!BX9</f>
        <v>0</v>
      </c>
      <c r="BZ8" s="253">
        <f>+$D8*[1]Vendite!BY9</f>
        <v>0</v>
      </c>
      <c r="CA8" s="253">
        <f>+$D8*[1]Vendite!BZ9</f>
        <v>0</v>
      </c>
      <c r="CB8" s="253">
        <f>+$D8*[1]Vendite!CA9</f>
        <v>0</v>
      </c>
      <c r="CC8" s="253">
        <f>+$D8*[1]Vendite!CB9</f>
        <v>0</v>
      </c>
      <c r="CD8" s="253">
        <f>+$D8*[1]Vendite!CC9</f>
        <v>0</v>
      </c>
      <c r="CE8" s="253">
        <f>+$D8*[1]Vendite!CD9</f>
        <v>0</v>
      </c>
      <c r="CF8" s="253">
        <f>+$D8*[1]Vendite!CE9</f>
        <v>0</v>
      </c>
      <c r="CG8" s="253">
        <f>+$D8*[1]Vendite!CF9</f>
        <v>0</v>
      </c>
      <c r="CH8" s="253">
        <f>+$D8*[1]Vendite!CG9</f>
        <v>0</v>
      </c>
      <c r="CI8" s="253">
        <f>+$D8*[1]Vendite!CH9</f>
        <v>0</v>
      </c>
      <c r="CJ8" s="253">
        <f>+$D8*[1]Vendite!CI9</f>
        <v>0</v>
      </c>
      <c r="CK8" s="253">
        <f>+$D8*[1]Vendite!CJ9</f>
        <v>0</v>
      </c>
      <c r="CL8" s="253">
        <f>+$D8*[1]Vendite!CK9</f>
        <v>0</v>
      </c>
      <c r="CM8" s="253">
        <f>+$D8*[1]Vendite!CL9</f>
        <v>0</v>
      </c>
      <c r="CN8" s="253">
        <f>+$D8*[1]Vendite!CM9</f>
        <v>0</v>
      </c>
      <c r="CO8" s="253">
        <f>+$D8*[1]Vendite!CN9</f>
        <v>0</v>
      </c>
      <c r="CP8" s="253">
        <f>+$D8*[1]Vendite!CO9</f>
        <v>0</v>
      </c>
      <c r="CQ8" s="253">
        <f>+$D8*[1]Vendite!CP9</f>
        <v>0</v>
      </c>
      <c r="CR8" s="253">
        <f>+$D8*[1]Vendite!CQ9</f>
        <v>0</v>
      </c>
      <c r="CS8" s="253">
        <f>+$D8*[1]Vendite!CR9</f>
        <v>0</v>
      </c>
      <c r="CT8" s="253">
        <f>+$D8*[1]Vendite!CS9</f>
        <v>0</v>
      </c>
      <c r="CU8" s="253">
        <f>+$D8*[1]Vendite!CT9</f>
        <v>0</v>
      </c>
      <c r="CV8" s="253">
        <f>+$D8*[1]Vendite!CU9</f>
        <v>0</v>
      </c>
      <c r="CW8" s="253">
        <f>+$D8*[1]Vendite!CV9</f>
        <v>0</v>
      </c>
      <c r="CX8" s="253">
        <f>+$D8*[1]Vendite!CW9</f>
        <v>0</v>
      </c>
      <c r="CY8" s="253">
        <f>+$D8*[1]Vendite!CX9</f>
        <v>0</v>
      </c>
      <c r="CZ8" s="253">
        <f>+$D8*[1]Vendite!CY9</f>
        <v>0</v>
      </c>
      <c r="DA8" s="253">
        <f>+$D8*[1]Vendite!CZ9</f>
        <v>0</v>
      </c>
      <c r="DB8" s="253">
        <f>+$D8*[1]Vendite!DA9</f>
        <v>0</v>
      </c>
      <c r="DC8" s="253">
        <f>+$D8*[1]Vendite!DB9</f>
        <v>0</v>
      </c>
      <c r="DD8" s="253">
        <f>+$D8*[1]Vendite!DC9</f>
        <v>0</v>
      </c>
      <c r="DE8" s="253">
        <f>+$D8*[1]Vendite!DD9</f>
        <v>0</v>
      </c>
      <c r="DF8" s="253">
        <f>+$D8*[1]Vendite!DE9</f>
        <v>0</v>
      </c>
      <c r="DG8" s="253">
        <f>+$D8*[1]Vendite!DF9</f>
        <v>0</v>
      </c>
      <c r="DH8" s="253">
        <f>+$D8*[1]Vendite!DG9</f>
        <v>0</v>
      </c>
      <c r="DI8" s="253">
        <f>+$D8*[1]Vendite!DH9</f>
        <v>0</v>
      </c>
      <c r="DJ8" s="253">
        <f>+$D8*[1]Vendite!DI9</f>
        <v>0</v>
      </c>
      <c r="DK8" s="253">
        <f>+$D8*[1]Vendite!DJ9</f>
        <v>0</v>
      </c>
      <c r="DL8" s="253">
        <f>+$D8*[1]Vendite!DK9</f>
        <v>0</v>
      </c>
      <c r="DM8" s="253">
        <f>+$D8*[1]Vendite!DL9</f>
        <v>0</v>
      </c>
      <c r="DN8" s="253">
        <f>+$D8*[1]Vendite!DM9</f>
        <v>0</v>
      </c>
      <c r="DO8" s="253">
        <f>+$D8*[1]Vendite!DN9</f>
        <v>0</v>
      </c>
      <c r="DP8" s="253">
        <f>+$D8*[1]Vendite!DO9</f>
        <v>0</v>
      </c>
      <c r="DQ8" s="253">
        <f>+$D8*[1]Vendite!DP9</f>
        <v>0</v>
      </c>
      <c r="DR8" s="253">
        <f>+$D8*[1]Vendite!DQ9</f>
        <v>0</v>
      </c>
      <c r="DS8" s="253">
        <f>+$D8*[1]Vendite!DR9</f>
        <v>0</v>
      </c>
      <c r="DT8" s="253">
        <f>+$D8*[1]Vendite!DS9</f>
        <v>0</v>
      </c>
      <c r="DU8" s="253">
        <f>+$D8*[1]Vendite!DT9</f>
        <v>0</v>
      </c>
      <c r="DV8" s="253">
        <f>+$D8*[1]Vendite!DU9</f>
        <v>0</v>
      </c>
      <c r="DW8" s="253">
        <f>+$D8*[1]Vendite!DV9</f>
        <v>0</v>
      </c>
    </row>
    <row r="9" spans="1:127" ht="15.6" thickTop="1" thickBot="1">
      <c r="C9" s="338" t="str">
        <f>+[1]I_Vendite!C7</f>
        <v>Prodotto/Servizio 4</v>
      </c>
      <c r="D9" s="294">
        <f>+[1]I_Vendite!D7</f>
        <v>0.2</v>
      </c>
      <c r="H9" s="253">
        <f>+$D9*[1]Vendite!G10</f>
        <v>0</v>
      </c>
      <c r="I9" s="253">
        <f>+$D9*[1]Vendite!H10</f>
        <v>0</v>
      </c>
      <c r="J9" s="253">
        <f>+$D9*[1]Vendite!I10</f>
        <v>0</v>
      </c>
      <c r="K9" s="253">
        <f>+$D9*[1]Vendite!J10</f>
        <v>0</v>
      </c>
      <c r="L9" s="253">
        <f>+$D9*[1]Vendite!K10</f>
        <v>0</v>
      </c>
      <c r="M9" s="253">
        <f>+$D9*[1]Vendite!L10</f>
        <v>0</v>
      </c>
      <c r="N9" s="253">
        <f>+$D9*[1]Vendite!M10</f>
        <v>0</v>
      </c>
      <c r="O9" s="253">
        <f>+$D9*[1]Vendite!N10</f>
        <v>0</v>
      </c>
      <c r="P9" s="253">
        <f>+$D9*[1]Vendite!O10</f>
        <v>0</v>
      </c>
      <c r="Q9" s="253">
        <f>+$D9*[1]Vendite!P10</f>
        <v>0</v>
      </c>
      <c r="R9" s="253">
        <f>+$D9*[1]Vendite!Q10</f>
        <v>0</v>
      </c>
      <c r="S9" s="253">
        <f>+$D9*[1]Vendite!R10</f>
        <v>0</v>
      </c>
      <c r="T9" s="253">
        <f>+$D9*[1]Vendite!S10</f>
        <v>0</v>
      </c>
      <c r="U9" s="253">
        <f>+$D9*[1]Vendite!T10</f>
        <v>0</v>
      </c>
      <c r="V9" s="253">
        <f>+$D9*[1]Vendite!U10</f>
        <v>0</v>
      </c>
      <c r="W9" s="253">
        <f>+$D9*[1]Vendite!V10</f>
        <v>0</v>
      </c>
      <c r="X9" s="253">
        <f>+$D9*[1]Vendite!W10</f>
        <v>0</v>
      </c>
      <c r="Y9" s="253">
        <f>+$D9*[1]Vendite!X10</f>
        <v>0</v>
      </c>
      <c r="Z9" s="253">
        <f>+$D9*[1]Vendite!Y10</f>
        <v>0</v>
      </c>
      <c r="AA9" s="253">
        <f>+$D9*[1]Vendite!Z10</f>
        <v>0</v>
      </c>
      <c r="AB9" s="253">
        <f>+$D9*[1]Vendite!AA10</f>
        <v>0</v>
      </c>
      <c r="AC9" s="253">
        <f>+$D9*[1]Vendite!AB10</f>
        <v>0</v>
      </c>
      <c r="AD9" s="253">
        <f>+$D9*[1]Vendite!AC10</f>
        <v>0</v>
      </c>
      <c r="AE9" s="253">
        <f>+$D9*[1]Vendite!AD10</f>
        <v>0</v>
      </c>
      <c r="AF9" s="253">
        <f>+$D9*[1]Vendite!AE10</f>
        <v>0</v>
      </c>
      <c r="AG9" s="253">
        <f>+$D9*[1]Vendite!AF10</f>
        <v>0</v>
      </c>
      <c r="AH9" s="253">
        <f>+$D9*[1]Vendite!AG10</f>
        <v>0</v>
      </c>
      <c r="AI9" s="253">
        <f>+$D9*[1]Vendite!AH10</f>
        <v>0</v>
      </c>
      <c r="AJ9" s="253">
        <f>+$D9*[1]Vendite!AI10</f>
        <v>0</v>
      </c>
      <c r="AK9" s="253">
        <f>+$D9*[1]Vendite!AJ10</f>
        <v>0</v>
      </c>
      <c r="AL9" s="253">
        <f>+$D9*[1]Vendite!AK10</f>
        <v>0</v>
      </c>
      <c r="AM9" s="253">
        <f>+$D9*[1]Vendite!AL10</f>
        <v>0</v>
      </c>
      <c r="AN9" s="253">
        <f>+$D9*[1]Vendite!AM10</f>
        <v>0</v>
      </c>
      <c r="AO9" s="253">
        <f>+$D9*[1]Vendite!AN10</f>
        <v>0</v>
      </c>
      <c r="AP9" s="253">
        <f>+$D9*[1]Vendite!AO10</f>
        <v>0</v>
      </c>
      <c r="AQ9" s="253">
        <f>+$D9*[1]Vendite!AP10</f>
        <v>0</v>
      </c>
      <c r="AR9" s="253">
        <f>+$D9*[1]Vendite!AQ10</f>
        <v>0</v>
      </c>
      <c r="AS9" s="253">
        <f>+$D9*[1]Vendite!AR10</f>
        <v>0</v>
      </c>
      <c r="AT9" s="253">
        <f>+$D9*[1]Vendite!AS10</f>
        <v>0</v>
      </c>
      <c r="AU9" s="253">
        <f>+$D9*[1]Vendite!AT10</f>
        <v>0</v>
      </c>
      <c r="AV9" s="253">
        <f>+$D9*[1]Vendite!AU10</f>
        <v>0</v>
      </c>
      <c r="AW9" s="253">
        <f>+$D9*[1]Vendite!AV10</f>
        <v>0</v>
      </c>
      <c r="AX9" s="253">
        <f>+$D9*[1]Vendite!AW10</f>
        <v>0</v>
      </c>
      <c r="AY9" s="253">
        <f>+$D9*[1]Vendite!AX10</f>
        <v>0</v>
      </c>
      <c r="AZ9" s="253">
        <f>+$D9*[1]Vendite!AY10</f>
        <v>0</v>
      </c>
      <c r="BA9" s="253">
        <f>+$D9*[1]Vendite!AZ10</f>
        <v>0</v>
      </c>
      <c r="BB9" s="253">
        <f>+$D9*[1]Vendite!BA10</f>
        <v>0</v>
      </c>
      <c r="BC9" s="253">
        <f>+$D9*[1]Vendite!BB10</f>
        <v>0</v>
      </c>
      <c r="BD9" s="253">
        <f>+$D9*[1]Vendite!BC10</f>
        <v>0</v>
      </c>
      <c r="BE9" s="253">
        <f>+$D9*[1]Vendite!BD10</f>
        <v>0</v>
      </c>
      <c r="BF9" s="253">
        <f>+$D9*[1]Vendite!BE10</f>
        <v>0</v>
      </c>
      <c r="BG9" s="253">
        <f>+$D9*[1]Vendite!BF10</f>
        <v>0</v>
      </c>
      <c r="BH9" s="253">
        <f>+$D9*[1]Vendite!BG10</f>
        <v>0</v>
      </c>
      <c r="BI9" s="253">
        <f>+$D9*[1]Vendite!BH10</f>
        <v>0</v>
      </c>
      <c r="BJ9" s="253">
        <f>+$D9*[1]Vendite!BI10</f>
        <v>0</v>
      </c>
      <c r="BK9" s="253">
        <f>+$D9*[1]Vendite!BJ10</f>
        <v>0</v>
      </c>
      <c r="BL9" s="253">
        <f>+$D9*[1]Vendite!BK10</f>
        <v>0</v>
      </c>
      <c r="BM9" s="253">
        <f>+$D9*[1]Vendite!BL10</f>
        <v>0</v>
      </c>
      <c r="BN9" s="253">
        <f>+$D9*[1]Vendite!BM10</f>
        <v>0</v>
      </c>
      <c r="BO9" s="253">
        <f>+$D9*[1]Vendite!BN10</f>
        <v>0</v>
      </c>
      <c r="BP9" s="253">
        <f>+$D9*[1]Vendite!BO10</f>
        <v>0</v>
      </c>
      <c r="BQ9" s="253">
        <f>+$D9*[1]Vendite!BP10</f>
        <v>0</v>
      </c>
      <c r="BR9" s="253">
        <f>+$D9*[1]Vendite!BQ10</f>
        <v>0</v>
      </c>
      <c r="BS9" s="253">
        <f>+$D9*[1]Vendite!BR10</f>
        <v>0</v>
      </c>
      <c r="BT9" s="253">
        <f>+$D9*[1]Vendite!BS10</f>
        <v>0</v>
      </c>
      <c r="BU9" s="253">
        <f>+$D9*[1]Vendite!BT10</f>
        <v>0</v>
      </c>
      <c r="BV9" s="253">
        <f>+$D9*[1]Vendite!BU10</f>
        <v>0</v>
      </c>
      <c r="BW9" s="253">
        <f>+$D9*[1]Vendite!BV10</f>
        <v>0</v>
      </c>
      <c r="BX9" s="253">
        <f>+$D9*[1]Vendite!BW10</f>
        <v>0</v>
      </c>
      <c r="BY9" s="253">
        <f>+$D9*[1]Vendite!BX10</f>
        <v>0</v>
      </c>
      <c r="BZ9" s="253">
        <f>+$D9*[1]Vendite!BY10</f>
        <v>0</v>
      </c>
      <c r="CA9" s="253">
        <f>+$D9*[1]Vendite!BZ10</f>
        <v>0</v>
      </c>
      <c r="CB9" s="253">
        <f>+$D9*[1]Vendite!CA10</f>
        <v>0</v>
      </c>
      <c r="CC9" s="253">
        <f>+$D9*[1]Vendite!CB10</f>
        <v>0</v>
      </c>
      <c r="CD9" s="253">
        <f>+$D9*[1]Vendite!CC10</f>
        <v>0</v>
      </c>
      <c r="CE9" s="253">
        <f>+$D9*[1]Vendite!CD10</f>
        <v>0</v>
      </c>
      <c r="CF9" s="253">
        <f>+$D9*[1]Vendite!CE10</f>
        <v>0</v>
      </c>
      <c r="CG9" s="253">
        <f>+$D9*[1]Vendite!CF10</f>
        <v>0</v>
      </c>
      <c r="CH9" s="253">
        <f>+$D9*[1]Vendite!CG10</f>
        <v>0</v>
      </c>
      <c r="CI9" s="253">
        <f>+$D9*[1]Vendite!CH10</f>
        <v>0</v>
      </c>
      <c r="CJ9" s="253">
        <f>+$D9*[1]Vendite!CI10</f>
        <v>0</v>
      </c>
      <c r="CK9" s="253">
        <f>+$D9*[1]Vendite!CJ10</f>
        <v>0</v>
      </c>
      <c r="CL9" s="253">
        <f>+$D9*[1]Vendite!CK10</f>
        <v>0</v>
      </c>
      <c r="CM9" s="253">
        <f>+$D9*[1]Vendite!CL10</f>
        <v>0</v>
      </c>
      <c r="CN9" s="253">
        <f>+$D9*[1]Vendite!CM10</f>
        <v>0</v>
      </c>
      <c r="CO9" s="253">
        <f>+$D9*[1]Vendite!CN10</f>
        <v>0</v>
      </c>
      <c r="CP9" s="253">
        <f>+$D9*[1]Vendite!CO10</f>
        <v>0</v>
      </c>
      <c r="CQ9" s="253">
        <f>+$D9*[1]Vendite!CP10</f>
        <v>0</v>
      </c>
      <c r="CR9" s="253">
        <f>+$D9*[1]Vendite!CQ10</f>
        <v>0</v>
      </c>
      <c r="CS9" s="253">
        <f>+$D9*[1]Vendite!CR10</f>
        <v>0</v>
      </c>
      <c r="CT9" s="253">
        <f>+$D9*[1]Vendite!CS10</f>
        <v>0</v>
      </c>
      <c r="CU9" s="253">
        <f>+$D9*[1]Vendite!CT10</f>
        <v>0</v>
      </c>
      <c r="CV9" s="253">
        <f>+$D9*[1]Vendite!CU10</f>
        <v>0</v>
      </c>
      <c r="CW9" s="253">
        <f>+$D9*[1]Vendite!CV10</f>
        <v>0</v>
      </c>
      <c r="CX9" s="253">
        <f>+$D9*[1]Vendite!CW10</f>
        <v>0</v>
      </c>
      <c r="CY9" s="253">
        <f>+$D9*[1]Vendite!CX10</f>
        <v>0</v>
      </c>
      <c r="CZ9" s="253">
        <f>+$D9*[1]Vendite!CY10</f>
        <v>0</v>
      </c>
      <c r="DA9" s="253">
        <f>+$D9*[1]Vendite!CZ10</f>
        <v>0</v>
      </c>
      <c r="DB9" s="253">
        <f>+$D9*[1]Vendite!DA10</f>
        <v>0</v>
      </c>
      <c r="DC9" s="253">
        <f>+$D9*[1]Vendite!DB10</f>
        <v>0</v>
      </c>
      <c r="DD9" s="253">
        <f>+$D9*[1]Vendite!DC10</f>
        <v>0</v>
      </c>
      <c r="DE9" s="253">
        <f>+$D9*[1]Vendite!DD10</f>
        <v>0</v>
      </c>
      <c r="DF9" s="253">
        <f>+$D9*[1]Vendite!DE10</f>
        <v>0</v>
      </c>
      <c r="DG9" s="253">
        <f>+$D9*[1]Vendite!DF10</f>
        <v>0</v>
      </c>
      <c r="DH9" s="253">
        <f>+$D9*[1]Vendite!DG10</f>
        <v>0</v>
      </c>
      <c r="DI9" s="253">
        <f>+$D9*[1]Vendite!DH10</f>
        <v>0</v>
      </c>
      <c r="DJ9" s="253">
        <f>+$D9*[1]Vendite!DI10</f>
        <v>0</v>
      </c>
      <c r="DK9" s="253">
        <f>+$D9*[1]Vendite!DJ10</f>
        <v>0</v>
      </c>
      <c r="DL9" s="253">
        <f>+$D9*[1]Vendite!DK10</f>
        <v>0</v>
      </c>
      <c r="DM9" s="253">
        <f>+$D9*[1]Vendite!DL10</f>
        <v>0</v>
      </c>
      <c r="DN9" s="253">
        <f>+$D9*[1]Vendite!DM10</f>
        <v>0</v>
      </c>
      <c r="DO9" s="253">
        <f>+$D9*[1]Vendite!DN10</f>
        <v>0</v>
      </c>
      <c r="DP9" s="253">
        <f>+$D9*[1]Vendite!DO10</f>
        <v>0</v>
      </c>
      <c r="DQ9" s="253">
        <f>+$D9*[1]Vendite!DP10</f>
        <v>0</v>
      </c>
      <c r="DR9" s="253">
        <f>+$D9*[1]Vendite!DQ10</f>
        <v>0</v>
      </c>
      <c r="DS9" s="253">
        <f>+$D9*[1]Vendite!DR10</f>
        <v>0</v>
      </c>
      <c r="DT9" s="253">
        <f>+$D9*[1]Vendite!DS10</f>
        <v>0</v>
      </c>
      <c r="DU9" s="253">
        <f>+$D9*[1]Vendite!DT10</f>
        <v>0</v>
      </c>
      <c r="DV9" s="253">
        <f>+$D9*[1]Vendite!DU10</f>
        <v>0</v>
      </c>
      <c r="DW9" s="253">
        <f>+$D9*[1]Vendite!DV10</f>
        <v>0</v>
      </c>
    </row>
    <row r="10" spans="1:127" ht="15.6" thickTop="1" thickBot="1">
      <c r="C10" s="338" t="str">
        <f>+[1]I_Vendite!C8</f>
        <v>Prodotto/Servizio 5</v>
      </c>
      <c r="D10" s="294">
        <f>+[1]I_Vendite!D8</f>
        <v>0.14000000000000001</v>
      </c>
      <c r="H10" s="253">
        <f>+$D10*[1]Vendite!G11</f>
        <v>0</v>
      </c>
      <c r="I10" s="253">
        <f>+$D10*[1]Vendite!H11</f>
        <v>0</v>
      </c>
      <c r="J10" s="253">
        <f>+$D10*[1]Vendite!I11</f>
        <v>0</v>
      </c>
      <c r="K10" s="253">
        <f>+$D10*[1]Vendite!J11</f>
        <v>0</v>
      </c>
      <c r="L10" s="253">
        <f>+$D10*[1]Vendite!K11</f>
        <v>0</v>
      </c>
      <c r="M10" s="253">
        <f>+$D10*[1]Vendite!L11</f>
        <v>0</v>
      </c>
      <c r="N10" s="253">
        <f>+$D10*[1]Vendite!M11</f>
        <v>0</v>
      </c>
      <c r="O10" s="253">
        <f>+$D10*[1]Vendite!N11</f>
        <v>0</v>
      </c>
      <c r="P10" s="253">
        <f>+$D10*[1]Vendite!O11</f>
        <v>0</v>
      </c>
      <c r="Q10" s="253">
        <f>+$D10*[1]Vendite!P11</f>
        <v>0</v>
      </c>
      <c r="R10" s="253">
        <f>+$D10*[1]Vendite!Q11</f>
        <v>0</v>
      </c>
      <c r="S10" s="253">
        <f>+$D10*[1]Vendite!R11</f>
        <v>0</v>
      </c>
      <c r="T10" s="253">
        <f>+$D10*[1]Vendite!S11</f>
        <v>0</v>
      </c>
      <c r="U10" s="253">
        <f>+$D10*[1]Vendite!T11</f>
        <v>0</v>
      </c>
      <c r="V10" s="253">
        <f>+$D10*[1]Vendite!U11</f>
        <v>0</v>
      </c>
      <c r="W10" s="253">
        <f>+$D10*[1]Vendite!V11</f>
        <v>0</v>
      </c>
      <c r="X10" s="253">
        <f>+$D10*[1]Vendite!W11</f>
        <v>0</v>
      </c>
      <c r="Y10" s="253">
        <f>+$D10*[1]Vendite!X11</f>
        <v>0</v>
      </c>
      <c r="Z10" s="253">
        <f>+$D10*[1]Vendite!Y11</f>
        <v>0</v>
      </c>
      <c r="AA10" s="253">
        <f>+$D10*[1]Vendite!Z11</f>
        <v>0</v>
      </c>
      <c r="AB10" s="253">
        <f>+$D10*[1]Vendite!AA11</f>
        <v>0</v>
      </c>
      <c r="AC10" s="253">
        <f>+$D10*[1]Vendite!AB11</f>
        <v>0</v>
      </c>
      <c r="AD10" s="253">
        <f>+$D10*[1]Vendite!AC11</f>
        <v>0</v>
      </c>
      <c r="AE10" s="253">
        <f>+$D10*[1]Vendite!AD11</f>
        <v>0</v>
      </c>
      <c r="AF10" s="253">
        <f>+$D10*[1]Vendite!AE11</f>
        <v>0</v>
      </c>
      <c r="AG10" s="253">
        <f>+$D10*[1]Vendite!AF11</f>
        <v>0</v>
      </c>
      <c r="AH10" s="253">
        <f>+$D10*[1]Vendite!AG11</f>
        <v>0</v>
      </c>
      <c r="AI10" s="253">
        <f>+$D10*[1]Vendite!AH11</f>
        <v>0</v>
      </c>
      <c r="AJ10" s="253">
        <f>+$D10*[1]Vendite!AI11</f>
        <v>0</v>
      </c>
      <c r="AK10" s="253">
        <f>+$D10*[1]Vendite!AJ11</f>
        <v>0</v>
      </c>
      <c r="AL10" s="253">
        <f>+$D10*[1]Vendite!AK11</f>
        <v>0</v>
      </c>
      <c r="AM10" s="253">
        <f>+$D10*[1]Vendite!AL11</f>
        <v>0</v>
      </c>
      <c r="AN10" s="253">
        <f>+$D10*[1]Vendite!AM11</f>
        <v>0</v>
      </c>
      <c r="AO10" s="253">
        <f>+$D10*[1]Vendite!AN11</f>
        <v>0</v>
      </c>
      <c r="AP10" s="253">
        <f>+$D10*[1]Vendite!AO11</f>
        <v>0</v>
      </c>
      <c r="AQ10" s="253">
        <f>+$D10*[1]Vendite!AP11</f>
        <v>0</v>
      </c>
      <c r="AR10" s="253">
        <f>+$D10*[1]Vendite!AQ11</f>
        <v>0</v>
      </c>
      <c r="AS10" s="253">
        <f>+$D10*[1]Vendite!AR11</f>
        <v>0</v>
      </c>
      <c r="AT10" s="253">
        <f>+$D10*[1]Vendite!AS11</f>
        <v>0</v>
      </c>
      <c r="AU10" s="253">
        <f>+$D10*[1]Vendite!AT11</f>
        <v>0</v>
      </c>
      <c r="AV10" s="253">
        <f>+$D10*[1]Vendite!AU11</f>
        <v>0</v>
      </c>
      <c r="AW10" s="253">
        <f>+$D10*[1]Vendite!AV11</f>
        <v>0</v>
      </c>
      <c r="AX10" s="253">
        <f>+$D10*[1]Vendite!AW11</f>
        <v>0</v>
      </c>
      <c r="AY10" s="253">
        <f>+$D10*[1]Vendite!AX11</f>
        <v>0</v>
      </c>
      <c r="AZ10" s="253">
        <f>+$D10*[1]Vendite!AY11</f>
        <v>0</v>
      </c>
      <c r="BA10" s="253">
        <f>+$D10*[1]Vendite!AZ11</f>
        <v>0</v>
      </c>
      <c r="BB10" s="253">
        <f>+$D10*[1]Vendite!BA11</f>
        <v>0</v>
      </c>
      <c r="BC10" s="253">
        <f>+$D10*[1]Vendite!BB11</f>
        <v>0</v>
      </c>
      <c r="BD10" s="253">
        <f>+$D10*[1]Vendite!BC11</f>
        <v>0</v>
      </c>
      <c r="BE10" s="253">
        <f>+$D10*[1]Vendite!BD11</f>
        <v>0</v>
      </c>
      <c r="BF10" s="253">
        <f>+$D10*[1]Vendite!BE11</f>
        <v>0</v>
      </c>
      <c r="BG10" s="253">
        <f>+$D10*[1]Vendite!BF11</f>
        <v>0</v>
      </c>
      <c r="BH10" s="253">
        <f>+$D10*[1]Vendite!BG11</f>
        <v>0</v>
      </c>
      <c r="BI10" s="253">
        <f>+$D10*[1]Vendite!BH11</f>
        <v>0</v>
      </c>
      <c r="BJ10" s="253">
        <f>+$D10*[1]Vendite!BI11</f>
        <v>0</v>
      </c>
      <c r="BK10" s="253">
        <f>+$D10*[1]Vendite!BJ11</f>
        <v>0</v>
      </c>
      <c r="BL10" s="253">
        <f>+$D10*[1]Vendite!BK11</f>
        <v>0</v>
      </c>
      <c r="BM10" s="253">
        <f>+$D10*[1]Vendite!BL11</f>
        <v>0</v>
      </c>
      <c r="BN10" s="253">
        <f>+$D10*[1]Vendite!BM11</f>
        <v>0</v>
      </c>
      <c r="BO10" s="253">
        <f>+$D10*[1]Vendite!BN11</f>
        <v>0</v>
      </c>
      <c r="BP10" s="253">
        <f>+$D10*[1]Vendite!BO11</f>
        <v>0</v>
      </c>
      <c r="BQ10" s="253">
        <f>+$D10*[1]Vendite!BP11</f>
        <v>0</v>
      </c>
      <c r="BR10" s="253">
        <f>+$D10*[1]Vendite!BQ11</f>
        <v>0</v>
      </c>
      <c r="BS10" s="253">
        <f>+$D10*[1]Vendite!BR11</f>
        <v>0</v>
      </c>
      <c r="BT10" s="253">
        <f>+$D10*[1]Vendite!BS11</f>
        <v>0</v>
      </c>
      <c r="BU10" s="253">
        <f>+$D10*[1]Vendite!BT11</f>
        <v>0</v>
      </c>
      <c r="BV10" s="253">
        <f>+$D10*[1]Vendite!BU11</f>
        <v>0</v>
      </c>
      <c r="BW10" s="253">
        <f>+$D10*[1]Vendite!BV11</f>
        <v>0</v>
      </c>
      <c r="BX10" s="253">
        <f>+$D10*[1]Vendite!BW11</f>
        <v>0</v>
      </c>
      <c r="BY10" s="253">
        <f>+$D10*[1]Vendite!BX11</f>
        <v>0</v>
      </c>
      <c r="BZ10" s="253">
        <f>+$D10*[1]Vendite!BY11</f>
        <v>0</v>
      </c>
      <c r="CA10" s="253">
        <f>+$D10*[1]Vendite!BZ11</f>
        <v>0</v>
      </c>
      <c r="CB10" s="253">
        <f>+$D10*[1]Vendite!CA11</f>
        <v>0</v>
      </c>
      <c r="CC10" s="253">
        <f>+$D10*[1]Vendite!CB11</f>
        <v>0</v>
      </c>
      <c r="CD10" s="253">
        <f>+$D10*[1]Vendite!CC11</f>
        <v>0</v>
      </c>
      <c r="CE10" s="253">
        <f>+$D10*[1]Vendite!CD11</f>
        <v>0</v>
      </c>
      <c r="CF10" s="253">
        <f>+$D10*[1]Vendite!CE11</f>
        <v>0</v>
      </c>
      <c r="CG10" s="253">
        <f>+$D10*[1]Vendite!CF11</f>
        <v>0</v>
      </c>
      <c r="CH10" s="253">
        <f>+$D10*[1]Vendite!CG11</f>
        <v>0</v>
      </c>
      <c r="CI10" s="253">
        <f>+$D10*[1]Vendite!CH11</f>
        <v>0</v>
      </c>
      <c r="CJ10" s="253">
        <f>+$D10*[1]Vendite!CI11</f>
        <v>0</v>
      </c>
      <c r="CK10" s="253">
        <f>+$D10*[1]Vendite!CJ11</f>
        <v>0</v>
      </c>
      <c r="CL10" s="253">
        <f>+$D10*[1]Vendite!CK11</f>
        <v>0</v>
      </c>
      <c r="CM10" s="253">
        <f>+$D10*[1]Vendite!CL11</f>
        <v>0</v>
      </c>
      <c r="CN10" s="253">
        <f>+$D10*[1]Vendite!CM11</f>
        <v>0</v>
      </c>
      <c r="CO10" s="253">
        <f>+$D10*[1]Vendite!CN11</f>
        <v>0</v>
      </c>
      <c r="CP10" s="253">
        <f>+$D10*[1]Vendite!CO11</f>
        <v>0</v>
      </c>
      <c r="CQ10" s="253">
        <f>+$D10*[1]Vendite!CP11</f>
        <v>0</v>
      </c>
      <c r="CR10" s="253">
        <f>+$D10*[1]Vendite!CQ11</f>
        <v>0</v>
      </c>
      <c r="CS10" s="253">
        <f>+$D10*[1]Vendite!CR11</f>
        <v>0</v>
      </c>
      <c r="CT10" s="253">
        <f>+$D10*[1]Vendite!CS11</f>
        <v>0</v>
      </c>
      <c r="CU10" s="253">
        <f>+$D10*[1]Vendite!CT11</f>
        <v>0</v>
      </c>
      <c r="CV10" s="253">
        <f>+$D10*[1]Vendite!CU11</f>
        <v>0</v>
      </c>
      <c r="CW10" s="253">
        <f>+$D10*[1]Vendite!CV11</f>
        <v>0</v>
      </c>
      <c r="CX10" s="253">
        <f>+$D10*[1]Vendite!CW11</f>
        <v>0</v>
      </c>
      <c r="CY10" s="253">
        <f>+$D10*[1]Vendite!CX11</f>
        <v>0</v>
      </c>
      <c r="CZ10" s="253">
        <f>+$D10*[1]Vendite!CY11</f>
        <v>0</v>
      </c>
      <c r="DA10" s="253">
        <f>+$D10*[1]Vendite!CZ11</f>
        <v>0</v>
      </c>
      <c r="DB10" s="253">
        <f>+$D10*[1]Vendite!DA11</f>
        <v>0</v>
      </c>
      <c r="DC10" s="253">
        <f>+$D10*[1]Vendite!DB11</f>
        <v>0</v>
      </c>
      <c r="DD10" s="253">
        <f>+$D10*[1]Vendite!DC11</f>
        <v>0</v>
      </c>
      <c r="DE10" s="253">
        <f>+$D10*[1]Vendite!DD11</f>
        <v>0</v>
      </c>
      <c r="DF10" s="253">
        <f>+$D10*[1]Vendite!DE11</f>
        <v>0</v>
      </c>
      <c r="DG10" s="253">
        <f>+$D10*[1]Vendite!DF11</f>
        <v>0</v>
      </c>
      <c r="DH10" s="253">
        <f>+$D10*[1]Vendite!DG11</f>
        <v>0</v>
      </c>
      <c r="DI10" s="253">
        <f>+$D10*[1]Vendite!DH11</f>
        <v>0</v>
      </c>
      <c r="DJ10" s="253">
        <f>+$D10*[1]Vendite!DI11</f>
        <v>0</v>
      </c>
      <c r="DK10" s="253">
        <f>+$D10*[1]Vendite!DJ11</f>
        <v>0</v>
      </c>
      <c r="DL10" s="253">
        <f>+$D10*[1]Vendite!DK11</f>
        <v>0</v>
      </c>
      <c r="DM10" s="253">
        <f>+$D10*[1]Vendite!DL11</f>
        <v>0</v>
      </c>
      <c r="DN10" s="253">
        <f>+$D10*[1]Vendite!DM11</f>
        <v>0</v>
      </c>
      <c r="DO10" s="253">
        <f>+$D10*[1]Vendite!DN11</f>
        <v>0</v>
      </c>
      <c r="DP10" s="253">
        <f>+$D10*[1]Vendite!DO11</f>
        <v>0</v>
      </c>
      <c r="DQ10" s="253">
        <f>+$D10*[1]Vendite!DP11</f>
        <v>0</v>
      </c>
      <c r="DR10" s="253">
        <f>+$D10*[1]Vendite!DQ11</f>
        <v>0</v>
      </c>
      <c r="DS10" s="253">
        <f>+$D10*[1]Vendite!DR11</f>
        <v>0</v>
      </c>
      <c r="DT10" s="253">
        <f>+$D10*[1]Vendite!DS11</f>
        <v>0</v>
      </c>
      <c r="DU10" s="253">
        <f>+$D10*[1]Vendite!DT11</f>
        <v>0</v>
      </c>
      <c r="DV10" s="253">
        <f>+$D10*[1]Vendite!DU11</f>
        <v>0</v>
      </c>
      <c r="DW10" s="253">
        <f>+$D10*[1]Vendite!DV11</f>
        <v>0</v>
      </c>
    </row>
    <row r="11" spans="1:127" ht="15.6" thickTop="1" thickBot="1">
      <c r="C11" s="338" t="str">
        <f>+[1]I_Vendite!C9</f>
        <v>Prodotto/Servizio 6</v>
      </c>
      <c r="D11" s="294">
        <f>+[1]I_Vendite!D9</f>
        <v>0.16</v>
      </c>
      <c r="H11" s="253">
        <f>+$D11*[1]Vendite!G12</f>
        <v>0</v>
      </c>
      <c r="I11" s="253">
        <f>+$D11*[1]Vendite!H12</f>
        <v>0</v>
      </c>
      <c r="J11" s="253">
        <f>+$D11*[1]Vendite!I12</f>
        <v>0</v>
      </c>
      <c r="K11" s="253">
        <f>+$D11*[1]Vendite!J12</f>
        <v>0</v>
      </c>
      <c r="L11" s="253">
        <f>+$D11*[1]Vendite!K12</f>
        <v>0</v>
      </c>
      <c r="M11" s="253">
        <f>+$D11*[1]Vendite!L12</f>
        <v>0</v>
      </c>
      <c r="N11" s="253">
        <f>+$D11*[1]Vendite!M12</f>
        <v>0</v>
      </c>
      <c r="O11" s="253">
        <f>+$D11*[1]Vendite!N12</f>
        <v>0</v>
      </c>
      <c r="P11" s="253">
        <f>+$D11*[1]Vendite!O12</f>
        <v>0</v>
      </c>
      <c r="Q11" s="253">
        <f>+$D11*[1]Vendite!P12</f>
        <v>0</v>
      </c>
      <c r="R11" s="253">
        <f>+$D11*[1]Vendite!Q12</f>
        <v>0</v>
      </c>
      <c r="S11" s="253">
        <f>+$D11*[1]Vendite!R12</f>
        <v>0</v>
      </c>
      <c r="T11" s="253">
        <f>+$D11*[1]Vendite!S12</f>
        <v>0</v>
      </c>
      <c r="U11" s="253">
        <f>+$D11*[1]Vendite!T12</f>
        <v>0</v>
      </c>
      <c r="V11" s="253">
        <f>+$D11*[1]Vendite!U12</f>
        <v>0</v>
      </c>
      <c r="W11" s="253">
        <f>+$D11*[1]Vendite!V12</f>
        <v>0</v>
      </c>
      <c r="X11" s="253">
        <f>+$D11*[1]Vendite!W12</f>
        <v>0</v>
      </c>
      <c r="Y11" s="253">
        <f>+$D11*[1]Vendite!X12</f>
        <v>0</v>
      </c>
      <c r="Z11" s="253">
        <f>+$D11*[1]Vendite!Y12</f>
        <v>0</v>
      </c>
      <c r="AA11" s="253">
        <f>+$D11*[1]Vendite!Z12</f>
        <v>0</v>
      </c>
      <c r="AB11" s="253">
        <f>+$D11*[1]Vendite!AA12</f>
        <v>0</v>
      </c>
      <c r="AC11" s="253">
        <f>+$D11*[1]Vendite!AB12</f>
        <v>0</v>
      </c>
      <c r="AD11" s="253">
        <f>+$D11*[1]Vendite!AC12</f>
        <v>0</v>
      </c>
      <c r="AE11" s="253">
        <f>+$D11*[1]Vendite!AD12</f>
        <v>0</v>
      </c>
      <c r="AF11" s="253">
        <f>+$D11*[1]Vendite!AE12</f>
        <v>0</v>
      </c>
      <c r="AG11" s="253">
        <f>+$D11*[1]Vendite!AF12</f>
        <v>0</v>
      </c>
      <c r="AH11" s="253">
        <f>+$D11*[1]Vendite!AG12</f>
        <v>0</v>
      </c>
      <c r="AI11" s="253">
        <f>+$D11*[1]Vendite!AH12</f>
        <v>0</v>
      </c>
      <c r="AJ11" s="253">
        <f>+$D11*[1]Vendite!AI12</f>
        <v>0</v>
      </c>
      <c r="AK11" s="253">
        <f>+$D11*[1]Vendite!AJ12</f>
        <v>0</v>
      </c>
      <c r="AL11" s="253">
        <f>+$D11*[1]Vendite!AK12</f>
        <v>0</v>
      </c>
      <c r="AM11" s="253">
        <f>+$D11*[1]Vendite!AL12</f>
        <v>0</v>
      </c>
      <c r="AN11" s="253">
        <f>+$D11*[1]Vendite!AM12</f>
        <v>0</v>
      </c>
      <c r="AO11" s="253">
        <f>+$D11*[1]Vendite!AN12</f>
        <v>0</v>
      </c>
      <c r="AP11" s="253">
        <f>+$D11*[1]Vendite!AO12</f>
        <v>0</v>
      </c>
      <c r="AQ11" s="253">
        <f>+$D11*[1]Vendite!AP12</f>
        <v>0</v>
      </c>
      <c r="AR11" s="253">
        <f>+$D11*[1]Vendite!AQ12</f>
        <v>0</v>
      </c>
      <c r="AS11" s="253">
        <f>+$D11*[1]Vendite!AR12</f>
        <v>0</v>
      </c>
      <c r="AT11" s="253">
        <f>+$D11*[1]Vendite!AS12</f>
        <v>0</v>
      </c>
      <c r="AU11" s="253">
        <f>+$D11*[1]Vendite!AT12</f>
        <v>0</v>
      </c>
      <c r="AV11" s="253">
        <f>+$D11*[1]Vendite!AU12</f>
        <v>0</v>
      </c>
      <c r="AW11" s="253">
        <f>+$D11*[1]Vendite!AV12</f>
        <v>0</v>
      </c>
      <c r="AX11" s="253">
        <f>+$D11*[1]Vendite!AW12</f>
        <v>0</v>
      </c>
      <c r="AY11" s="253">
        <f>+$D11*[1]Vendite!AX12</f>
        <v>0</v>
      </c>
      <c r="AZ11" s="253">
        <f>+$D11*[1]Vendite!AY12</f>
        <v>0</v>
      </c>
      <c r="BA11" s="253">
        <f>+$D11*[1]Vendite!AZ12</f>
        <v>0</v>
      </c>
      <c r="BB11" s="253">
        <f>+$D11*[1]Vendite!BA12</f>
        <v>0</v>
      </c>
      <c r="BC11" s="253">
        <f>+$D11*[1]Vendite!BB12</f>
        <v>0</v>
      </c>
      <c r="BD11" s="253">
        <f>+$D11*[1]Vendite!BC12</f>
        <v>0</v>
      </c>
      <c r="BE11" s="253">
        <f>+$D11*[1]Vendite!BD12</f>
        <v>0</v>
      </c>
      <c r="BF11" s="253">
        <f>+$D11*[1]Vendite!BE12</f>
        <v>0</v>
      </c>
      <c r="BG11" s="253">
        <f>+$D11*[1]Vendite!BF12</f>
        <v>0</v>
      </c>
      <c r="BH11" s="253">
        <f>+$D11*[1]Vendite!BG12</f>
        <v>0</v>
      </c>
      <c r="BI11" s="253">
        <f>+$D11*[1]Vendite!BH12</f>
        <v>0</v>
      </c>
      <c r="BJ11" s="253">
        <f>+$D11*[1]Vendite!BI12</f>
        <v>0</v>
      </c>
      <c r="BK11" s="253">
        <f>+$D11*[1]Vendite!BJ12</f>
        <v>0</v>
      </c>
      <c r="BL11" s="253">
        <f>+$D11*[1]Vendite!BK12</f>
        <v>0</v>
      </c>
      <c r="BM11" s="253">
        <f>+$D11*[1]Vendite!BL12</f>
        <v>0</v>
      </c>
      <c r="BN11" s="253">
        <f>+$D11*[1]Vendite!BM12</f>
        <v>0</v>
      </c>
      <c r="BO11" s="253">
        <f>+$D11*[1]Vendite!BN12</f>
        <v>0</v>
      </c>
      <c r="BP11" s="253">
        <f>+$D11*[1]Vendite!BO12</f>
        <v>0</v>
      </c>
      <c r="BQ11" s="253">
        <f>+$D11*[1]Vendite!BP12</f>
        <v>0</v>
      </c>
      <c r="BR11" s="253">
        <f>+$D11*[1]Vendite!BQ12</f>
        <v>0</v>
      </c>
      <c r="BS11" s="253">
        <f>+$D11*[1]Vendite!BR12</f>
        <v>0</v>
      </c>
      <c r="BT11" s="253">
        <f>+$D11*[1]Vendite!BS12</f>
        <v>0</v>
      </c>
      <c r="BU11" s="253">
        <f>+$D11*[1]Vendite!BT12</f>
        <v>0</v>
      </c>
      <c r="BV11" s="253">
        <f>+$D11*[1]Vendite!BU12</f>
        <v>0</v>
      </c>
      <c r="BW11" s="253">
        <f>+$D11*[1]Vendite!BV12</f>
        <v>0</v>
      </c>
      <c r="BX11" s="253">
        <f>+$D11*[1]Vendite!BW12</f>
        <v>0</v>
      </c>
      <c r="BY11" s="253">
        <f>+$D11*[1]Vendite!BX12</f>
        <v>0</v>
      </c>
      <c r="BZ11" s="253">
        <f>+$D11*[1]Vendite!BY12</f>
        <v>0</v>
      </c>
      <c r="CA11" s="253">
        <f>+$D11*[1]Vendite!BZ12</f>
        <v>0</v>
      </c>
      <c r="CB11" s="253">
        <f>+$D11*[1]Vendite!CA12</f>
        <v>0</v>
      </c>
      <c r="CC11" s="253">
        <f>+$D11*[1]Vendite!CB12</f>
        <v>0</v>
      </c>
      <c r="CD11" s="253">
        <f>+$D11*[1]Vendite!CC12</f>
        <v>0</v>
      </c>
      <c r="CE11" s="253">
        <f>+$D11*[1]Vendite!CD12</f>
        <v>0</v>
      </c>
      <c r="CF11" s="253">
        <f>+$D11*[1]Vendite!CE12</f>
        <v>0</v>
      </c>
      <c r="CG11" s="253">
        <f>+$D11*[1]Vendite!CF12</f>
        <v>0</v>
      </c>
      <c r="CH11" s="253">
        <f>+$D11*[1]Vendite!CG12</f>
        <v>0</v>
      </c>
      <c r="CI11" s="253">
        <f>+$D11*[1]Vendite!CH12</f>
        <v>0</v>
      </c>
      <c r="CJ11" s="253">
        <f>+$D11*[1]Vendite!CI12</f>
        <v>0</v>
      </c>
      <c r="CK11" s="253">
        <f>+$D11*[1]Vendite!CJ12</f>
        <v>0</v>
      </c>
      <c r="CL11" s="253">
        <f>+$D11*[1]Vendite!CK12</f>
        <v>0</v>
      </c>
      <c r="CM11" s="253">
        <f>+$D11*[1]Vendite!CL12</f>
        <v>0</v>
      </c>
      <c r="CN11" s="253">
        <f>+$D11*[1]Vendite!CM12</f>
        <v>0</v>
      </c>
      <c r="CO11" s="253">
        <f>+$D11*[1]Vendite!CN12</f>
        <v>0</v>
      </c>
      <c r="CP11" s="253">
        <f>+$D11*[1]Vendite!CO12</f>
        <v>0</v>
      </c>
      <c r="CQ11" s="253">
        <f>+$D11*[1]Vendite!CP12</f>
        <v>0</v>
      </c>
      <c r="CR11" s="253">
        <f>+$D11*[1]Vendite!CQ12</f>
        <v>0</v>
      </c>
      <c r="CS11" s="253">
        <f>+$D11*[1]Vendite!CR12</f>
        <v>0</v>
      </c>
      <c r="CT11" s="253">
        <f>+$D11*[1]Vendite!CS12</f>
        <v>0</v>
      </c>
      <c r="CU11" s="253">
        <f>+$D11*[1]Vendite!CT12</f>
        <v>0</v>
      </c>
      <c r="CV11" s="253">
        <f>+$D11*[1]Vendite!CU12</f>
        <v>0</v>
      </c>
      <c r="CW11" s="253">
        <f>+$D11*[1]Vendite!CV12</f>
        <v>0</v>
      </c>
      <c r="CX11" s="253">
        <f>+$D11*[1]Vendite!CW12</f>
        <v>0</v>
      </c>
      <c r="CY11" s="253">
        <f>+$D11*[1]Vendite!CX12</f>
        <v>0</v>
      </c>
      <c r="CZ11" s="253">
        <f>+$D11*[1]Vendite!CY12</f>
        <v>0</v>
      </c>
      <c r="DA11" s="253">
        <f>+$D11*[1]Vendite!CZ12</f>
        <v>0</v>
      </c>
      <c r="DB11" s="253">
        <f>+$D11*[1]Vendite!DA12</f>
        <v>0</v>
      </c>
      <c r="DC11" s="253">
        <f>+$D11*[1]Vendite!DB12</f>
        <v>0</v>
      </c>
      <c r="DD11" s="253">
        <f>+$D11*[1]Vendite!DC12</f>
        <v>0</v>
      </c>
      <c r="DE11" s="253">
        <f>+$D11*[1]Vendite!DD12</f>
        <v>0</v>
      </c>
      <c r="DF11" s="253">
        <f>+$D11*[1]Vendite!DE12</f>
        <v>0</v>
      </c>
      <c r="DG11" s="253">
        <f>+$D11*[1]Vendite!DF12</f>
        <v>0</v>
      </c>
      <c r="DH11" s="253">
        <f>+$D11*[1]Vendite!DG12</f>
        <v>0</v>
      </c>
      <c r="DI11" s="253">
        <f>+$D11*[1]Vendite!DH12</f>
        <v>0</v>
      </c>
      <c r="DJ11" s="253">
        <f>+$D11*[1]Vendite!DI12</f>
        <v>0</v>
      </c>
      <c r="DK11" s="253">
        <f>+$D11*[1]Vendite!DJ12</f>
        <v>0</v>
      </c>
      <c r="DL11" s="253">
        <f>+$D11*[1]Vendite!DK12</f>
        <v>0</v>
      </c>
      <c r="DM11" s="253">
        <f>+$D11*[1]Vendite!DL12</f>
        <v>0</v>
      </c>
      <c r="DN11" s="253">
        <f>+$D11*[1]Vendite!DM12</f>
        <v>0</v>
      </c>
      <c r="DO11" s="253">
        <f>+$D11*[1]Vendite!DN12</f>
        <v>0</v>
      </c>
      <c r="DP11" s="253">
        <f>+$D11*[1]Vendite!DO12</f>
        <v>0</v>
      </c>
      <c r="DQ11" s="253">
        <f>+$D11*[1]Vendite!DP12</f>
        <v>0</v>
      </c>
      <c r="DR11" s="253">
        <f>+$D11*[1]Vendite!DQ12</f>
        <v>0</v>
      </c>
      <c r="DS11" s="253">
        <f>+$D11*[1]Vendite!DR12</f>
        <v>0</v>
      </c>
      <c r="DT11" s="253">
        <f>+$D11*[1]Vendite!DS12</f>
        <v>0</v>
      </c>
      <c r="DU11" s="253">
        <f>+$D11*[1]Vendite!DT12</f>
        <v>0</v>
      </c>
      <c r="DV11" s="253">
        <f>+$D11*[1]Vendite!DU12</f>
        <v>0</v>
      </c>
      <c r="DW11" s="253">
        <f>+$D11*[1]Vendite!DV12</f>
        <v>0</v>
      </c>
    </row>
    <row r="12" spans="1:127" ht="15.6" thickTop="1" thickBot="1">
      <c r="C12" s="338" t="str">
        <f>+[1]I_Vendite!C10</f>
        <v>Prodotto/Servizio 7</v>
      </c>
      <c r="D12" s="294">
        <f>+[1]I_Vendite!D10</f>
        <v>0.5</v>
      </c>
      <c r="H12" s="253">
        <f>+$D12*[1]Vendite!G13</f>
        <v>0</v>
      </c>
      <c r="I12" s="253">
        <f>+$D12*[1]Vendite!H13</f>
        <v>0</v>
      </c>
      <c r="J12" s="253">
        <f>+$D12*[1]Vendite!I13</f>
        <v>0</v>
      </c>
      <c r="K12" s="253">
        <f>+$D12*[1]Vendite!J13</f>
        <v>0</v>
      </c>
      <c r="L12" s="253">
        <f>+$D12*[1]Vendite!K13</f>
        <v>0</v>
      </c>
      <c r="M12" s="253">
        <f>+$D12*[1]Vendite!L13</f>
        <v>0</v>
      </c>
      <c r="N12" s="253">
        <f>+$D12*[1]Vendite!M13</f>
        <v>0</v>
      </c>
      <c r="O12" s="253">
        <f>+$D12*[1]Vendite!N13</f>
        <v>0</v>
      </c>
      <c r="P12" s="253">
        <f>+$D12*[1]Vendite!O13</f>
        <v>0</v>
      </c>
      <c r="Q12" s="253">
        <f>+$D12*[1]Vendite!P13</f>
        <v>0</v>
      </c>
      <c r="R12" s="253">
        <f>+$D12*[1]Vendite!Q13</f>
        <v>0</v>
      </c>
      <c r="S12" s="253">
        <f>+$D12*[1]Vendite!R13</f>
        <v>0</v>
      </c>
      <c r="T12" s="253">
        <f>+$D12*[1]Vendite!S13</f>
        <v>0</v>
      </c>
      <c r="U12" s="253">
        <f>+$D12*[1]Vendite!T13</f>
        <v>0</v>
      </c>
      <c r="V12" s="253">
        <f>+$D12*[1]Vendite!U13</f>
        <v>0</v>
      </c>
      <c r="W12" s="253">
        <f>+$D12*[1]Vendite!V13</f>
        <v>0</v>
      </c>
      <c r="X12" s="253">
        <f>+$D12*[1]Vendite!W13</f>
        <v>0</v>
      </c>
      <c r="Y12" s="253">
        <f>+$D12*[1]Vendite!X13</f>
        <v>0</v>
      </c>
      <c r="Z12" s="253">
        <f>+$D12*[1]Vendite!Y13</f>
        <v>0</v>
      </c>
      <c r="AA12" s="253">
        <f>+$D12*[1]Vendite!Z13</f>
        <v>0</v>
      </c>
      <c r="AB12" s="253">
        <f>+$D12*[1]Vendite!AA13</f>
        <v>0</v>
      </c>
      <c r="AC12" s="253">
        <f>+$D12*[1]Vendite!AB13</f>
        <v>0</v>
      </c>
      <c r="AD12" s="253">
        <f>+$D12*[1]Vendite!AC13</f>
        <v>0</v>
      </c>
      <c r="AE12" s="253">
        <f>+$D12*[1]Vendite!AD13</f>
        <v>0</v>
      </c>
      <c r="AF12" s="253">
        <f>+$D12*[1]Vendite!AE13</f>
        <v>0</v>
      </c>
      <c r="AG12" s="253">
        <f>+$D12*[1]Vendite!AF13</f>
        <v>0</v>
      </c>
      <c r="AH12" s="253">
        <f>+$D12*[1]Vendite!AG13</f>
        <v>0</v>
      </c>
      <c r="AI12" s="253">
        <f>+$D12*[1]Vendite!AH13</f>
        <v>0</v>
      </c>
      <c r="AJ12" s="253">
        <f>+$D12*[1]Vendite!AI13</f>
        <v>0</v>
      </c>
      <c r="AK12" s="253">
        <f>+$D12*[1]Vendite!AJ13</f>
        <v>0</v>
      </c>
      <c r="AL12" s="253">
        <f>+$D12*[1]Vendite!AK13</f>
        <v>0</v>
      </c>
      <c r="AM12" s="253">
        <f>+$D12*[1]Vendite!AL13</f>
        <v>0</v>
      </c>
      <c r="AN12" s="253">
        <f>+$D12*[1]Vendite!AM13</f>
        <v>0</v>
      </c>
      <c r="AO12" s="253">
        <f>+$D12*[1]Vendite!AN13</f>
        <v>0</v>
      </c>
      <c r="AP12" s="253">
        <f>+$D12*[1]Vendite!AO13</f>
        <v>0</v>
      </c>
      <c r="AQ12" s="253">
        <f>+$D12*[1]Vendite!AP13</f>
        <v>0</v>
      </c>
      <c r="AR12" s="253">
        <f>+$D12*[1]Vendite!AQ13</f>
        <v>0</v>
      </c>
      <c r="AS12" s="253">
        <f>+$D12*[1]Vendite!AR13</f>
        <v>0</v>
      </c>
      <c r="AT12" s="253">
        <f>+$D12*[1]Vendite!AS13</f>
        <v>0</v>
      </c>
      <c r="AU12" s="253">
        <f>+$D12*[1]Vendite!AT13</f>
        <v>0</v>
      </c>
      <c r="AV12" s="253">
        <f>+$D12*[1]Vendite!AU13</f>
        <v>0</v>
      </c>
      <c r="AW12" s="253">
        <f>+$D12*[1]Vendite!AV13</f>
        <v>0</v>
      </c>
      <c r="AX12" s="253">
        <f>+$D12*[1]Vendite!AW13</f>
        <v>0</v>
      </c>
      <c r="AY12" s="253">
        <f>+$D12*[1]Vendite!AX13</f>
        <v>0</v>
      </c>
      <c r="AZ12" s="253">
        <f>+$D12*[1]Vendite!AY13</f>
        <v>0</v>
      </c>
      <c r="BA12" s="253">
        <f>+$D12*[1]Vendite!AZ13</f>
        <v>0</v>
      </c>
      <c r="BB12" s="253">
        <f>+$D12*[1]Vendite!BA13</f>
        <v>0</v>
      </c>
      <c r="BC12" s="253">
        <f>+$D12*[1]Vendite!BB13</f>
        <v>0</v>
      </c>
      <c r="BD12" s="253">
        <f>+$D12*[1]Vendite!BC13</f>
        <v>0</v>
      </c>
      <c r="BE12" s="253">
        <f>+$D12*[1]Vendite!BD13</f>
        <v>0</v>
      </c>
      <c r="BF12" s="253">
        <f>+$D12*[1]Vendite!BE13</f>
        <v>0</v>
      </c>
      <c r="BG12" s="253">
        <f>+$D12*[1]Vendite!BF13</f>
        <v>0</v>
      </c>
      <c r="BH12" s="253">
        <f>+$D12*[1]Vendite!BG13</f>
        <v>0</v>
      </c>
      <c r="BI12" s="253">
        <f>+$D12*[1]Vendite!BH13</f>
        <v>0</v>
      </c>
      <c r="BJ12" s="253">
        <f>+$D12*[1]Vendite!BI13</f>
        <v>0</v>
      </c>
      <c r="BK12" s="253">
        <f>+$D12*[1]Vendite!BJ13</f>
        <v>0</v>
      </c>
      <c r="BL12" s="253">
        <f>+$D12*[1]Vendite!BK13</f>
        <v>0</v>
      </c>
      <c r="BM12" s="253">
        <f>+$D12*[1]Vendite!BL13</f>
        <v>0</v>
      </c>
      <c r="BN12" s="253">
        <f>+$D12*[1]Vendite!BM13</f>
        <v>0</v>
      </c>
      <c r="BO12" s="253">
        <f>+$D12*[1]Vendite!BN13</f>
        <v>0</v>
      </c>
      <c r="BP12" s="253">
        <f>+$D12*[1]Vendite!BO13</f>
        <v>0</v>
      </c>
      <c r="BQ12" s="253">
        <f>+$D12*[1]Vendite!BP13</f>
        <v>0</v>
      </c>
      <c r="BR12" s="253">
        <f>+$D12*[1]Vendite!BQ13</f>
        <v>0</v>
      </c>
      <c r="BS12" s="253">
        <f>+$D12*[1]Vendite!BR13</f>
        <v>0</v>
      </c>
      <c r="BT12" s="253">
        <f>+$D12*[1]Vendite!BS13</f>
        <v>0</v>
      </c>
      <c r="BU12" s="253">
        <f>+$D12*[1]Vendite!BT13</f>
        <v>0</v>
      </c>
      <c r="BV12" s="253">
        <f>+$D12*[1]Vendite!BU13</f>
        <v>0</v>
      </c>
      <c r="BW12" s="253">
        <f>+$D12*[1]Vendite!BV13</f>
        <v>0</v>
      </c>
      <c r="BX12" s="253">
        <f>+$D12*[1]Vendite!BW13</f>
        <v>0</v>
      </c>
      <c r="BY12" s="253">
        <f>+$D12*[1]Vendite!BX13</f>
        <v>0</v>
      </c>
      <c r="BZ12" s="253">
        <f>+$D12*[1]Vendite!BY13</f>
        <v>0</v>
      </c>
      <c r="CA12" s="253">
        <f>+$D12*[1]Vendite!BZ13</f>
        <v>0</v>
      </c>
      <c r="CB12" s="253">
        <f>+$D12*[1]Vendite!CA13</f>
        <v>0</v>
      </c>
      <c r="CC12" s="253">
        <f>+$D12*[1]Vendite!CB13</f>
        <v>0</v>
      </c>
      <c r="CD12" s="253">
        <f>+$D12*[1]Vendite!CC13</f>
        <v>0</v>
      </c>
      <c r="CE12" s="253">
        <f>+$D12*[1]Vendite!CD13</f>
        <v>0</v>
      </c>
      <c r="CF12" s="253">
        <f>+$D12*[1]Vendite!CE13</f>
        <v>0</v>
      </c>
      <c r="CG12" s="253">
        <f>+$D12*[1]Vendite!CF13</f>
        <v>0</v>
      </c>
      <c r="CH12" s="253">
        <f>+$D12*[1]Vendite!CG13</f>
        <v>0</v>
      </c>
      <c r="CI12" s="253">
        <f>+$D12*[1]Vendite!CH13</f>
        <v>0</v>
      </c>
      <c r="CJ12" s="253">
        <f>+$D12*[1]Vendite!CI13</f>
        <v>0</v>
      </c>
      <c r="CK12" s="253">
        <f>+$D12*[1]Vendite!CJ13</f>
        <v>0</v>
      </c>
      <c r="CL12" s="253">
        <f>+$D12*[1]Vendite!CK13</f>
        <v>0</v>
      </c>
      <c r="CM12" s="253">
        <f>+$D12*[1]Vendite!CL13</f>
        <v>0</v>
      </c>
      <c r="CN12" s="253">
        <f>+$D12*[1]Vendite!CM13</f>
        <v>0</v>
      </c>
      <c r="CO12" s="253">
        <f>+$D12*[1]Vendite!CN13</f>
        <v>0</v>
      </c>
      <c r="CP12" s="253">
        <f>+$D12*[1]Vendite!CO13</f>
        <v>0</v>
      </c>
      <c r="CQ12" s="253">
        <f>+$D12*[1]Vendite!CP13</f>
        <v>0</v>
      </c>
      <c r="CR12" s="253">
        <f>+$D12*[1]Vendite!CQ13</f>
        <v>0</v>
      </c>
      <c r="CS12" s="253">
        <f>+$D12*[1]Vendite!CR13</f>
        <v>0</v>
      </c>
      <c r="CT12" s="253">
        <f>+$D12*[1]Vendite!CS13</f>
        <v>0</v>
      </c>
      <c r="CU12" s="253">
        <f>+$D12*[1]Vendite!CT13</f>
        <v>0</v>
      </c>
      <c r="CV12" s="253">
        <f>+$D12*[1]Vendite!CU13</f>
        <v>0</v>
      </c>
      <c r="CW12" s="253">
        <f>+$D12*[1]Vendite!CV13</f>
        <v>0</v>
      </c>
      <c r="CX12" s="253">
        <f>+$D12*[1]Vendite!CW13</f>
        <v>0</v>
      </c>
      <c r="CY12" s="253">
        <f>+$D12*[1]Vendite!CX13</f>
        <v>0</v>
      </c>
      <c r="CZ12" s="253">
        <f>+$D12*[1]Vendite!CY13</f>
        <v>0</v>
      </c>
      <c r="DA12" s="253">
        <f>+$D12*[1]Vendite!CZ13</f>
        <v>0</v>
      </c>
      <c r="DB12" s="253">
        <f>+$D12*[1]Vendite!DA13</f>
        <v>0</v>
      </c>
      <c r="DC12" s="253">
        <f>+$D12*[1]Vendite!DB13</f>
        <v>0</v>
      </c>
      <c r="DD12" s="253">
        <f>+$D12*[1]Vendite!DC13</f>
        <v>0</v>
      </c>
      <c r="DE12" s="253">
        <f>+$D12*[1]Vendite!DD13</f>
        <v>0</v>
      </c>
      <c r="DF12" s="253">
        <f>+$D12*[1]Vendite!DE13</f>
        <v>0</v>
      </c>
      <c r="DG12" s="253">
        <f>+$D12*[1]Vendite!DF13</f>
        <v>0</v>
      </c>
      <c r="DH12" s="253">
        <f>+$D12*[1]Vendite!DG13</f>
        <v>0</v>
      </c>
      <c r="DI12" s="253">
        <f>+$D12*[1]Vendite!DH13</f>
        <v>0</v>
      </c>
      <c r="DJ12" s="253">
        <f>+$D12*[1]Vendite!DI13</f>
        <v>0</v>
      </c>
      <c r="DK12" s="253">
        <f>+$D12*[1]Vendite!DJ13</f>
        <v>0</v>
      </c>
      <c r="DL12" s="253">
        <f>+$D12*[1]Vendite!DK13</f>
        <v>0</v>
      </c>
      <c r="DM12" s="253">
        <f>+$D12*[1]Vendite!DL13</f>
        <v>0</v>
      </c>
      <c r="DN12" s="253">
        <f>+$D12*[1]Vendite!DM13</f>
        <v>0</v>
      </c>
      <c r="DO12" s="253">
        <f>+$D12*[1]Vendite!DN13</f>
        <v>0</v>
      </c>
      <c r="DP12" s="253">
        <f>+$D12*[1]Vendite!DO13</f>
        <v>0</v>
      </c>
      <c r="DQ12" s="253">
        <f>+$D12*[1]Vendite!DP13</f>
        <v>0</v>
      </c>
      <c r="DR12" s="253">
        <f>+$D12*[1]Vendite!DQ13</f>
        <v>0</v>
      </c>
      <c r="DS12" s="253">
        <f>+$D12*[1]Vendite!DR13</f>
        <v>0</v>
      </c>
      <c r="DT12" s="253">
        <f>+$D12*[1]Vendite!DS13</f>
        <v>0</v>
      </c>
      <c r="DU12" s="253">
        <f>+$D12*[1]Vendite!DT13</f>
        <v>0</v>
      </c>
      <c r="DV12" s="253">
        <f>+$D12*[1]Vendite!DU13</f>
        <v>0</v>
      </c>
      <c r="DW12" s="253">
        <f>+$D12*[1]Vendite!DV13</f>
        <v>0</v>
      </c>
    </row>
    <row r="13" spans="1:127" ht="15.6" thickTop="1" thickBot="1">
      <c r="C13" s="338" t="str">
        <f>+[1]I_Vendite!C11</f>
        <v>Prodotto/Servizio 8</v>
      </c>
      <c r="D13" s="294">
        <f>+[1]I_Vendite!D11</f>
        <v>0.2</v>
      </c>
      <c r="H13" s="253">
        <f>+$D13*[1]Vendite!G14</f>
        <v>0</v>
      </c>
      <c r="I13" s="253">
        <f>+$D13*[1]Vendite!H14</f>
        <v>0</v>
      </c>
      <c r="J13" s="253">
        <f>+$D13*[1]Vendite!I14</f>
        <v>0</v>
      </c>
      <c r="K13" s="253">
        <f>+$D13*[1]Vendite!J14</f>
        <v>0</v>
      </c>
      <c r="L13" s="253">
        <f>+$D13*[1]Vendite!K14</f>
        <v>0</v>
      </c>
      <c r="M13" s="253">
        <f>+$D13*[1]Vendite!L14</f>
        <v>0</v>
      </c>
      <c r="N13" s="253">
        <f>+$D13*[1]Vendite!M14</f>
        <v>0</v>
      </c>
      <c r="O13" s="253">
        <f>+$D13*[1]Vendite!N14</f>
        <v>0</v>
      </c>
      <c r="P13" s="253">
        <f>+$D13*[1]Vendite!O14</f>
        <v>0</v>
      </c>
      <c r="Q13" s="253">
        <f>+$D13*[1]Vendite!P14</f>
        <v>0</v>
      </c>
      <c r="R13" s="253">
        <f>+$D13*[1]Vendite!Q14</f>
        <v>0</v>
      </c>
      <c r="S13" s="253">
        <f>+$D13*[1]Vendite!R14</f>
        <v>0</v>
      </c>
      <c r="T13" s="253">
        <f>+$D13*[1]Vendite!S14</f>
        <v>0</v>
      </c>
      <c r="U13" s="253">
        <f>+$D13*[1]Vendite!T14</f>
        <v>0</v>
      </c>
      <c r="V13" s="253">
        <f>+$D13*[1]Vendite!U14</f>
        <v>0</v>
      </c>
      <c r="W13" s="253">
        <f>+$D13*[1]Vendite!V14</f>
        <v>0</v>
      </c>
      <c r="X13" s="253">
        <f>+$D13*[1]Vendite!W14</f>
        <v>0</v>
      </c>
      <c r="Y13" s="253">
        <f>+$D13*[1]Vendite!X14</f>
        <v>0</v>
      </c>
      <c r="Z13" s="253">
        <f>+$D13*[1]Vendite!Y14</f>
        <v>0</v>
      </c>
      <c r="AA13" s="253">
        <f>+$D13*[1]Vendite!Z14</f>
        <v>0</v>
      </c>
      <c r="AB13" s="253">
        <f>+$D13*[1]Vendite!AA14</f>
        <v>0</v>
      </c>
      <c r="AC13" s="253">
        <f>+$D13*[1]Vendite!AB14</f>
        <v>0</v>
      </c>
      <c r="AD13" s="253">
        <f>+$D13*[1]Vendite!AC14</f>
        <v>0</v>
      </c>
      <c r="AE13" s="253">
        <f>+$D13*[1]Vendite!AD14</f>
        <v>0</v>
      </c>
      <c r="AF13" s="253">
        <f>+$D13*[1]Vendite!AE14</f>
        <v>0</v>
      </c>
      <c r="AG13" s="253">
        <f>+$D13*[1]Vendite!AF14</f>
        <v>0</v>
      </c>
      <c r="AH13" s="253">
        <f>+$D13*[1]Vendite!AG14</f>
        <v>0</v>
      </c>
      <c r="AI13" s="253">
        <f>+$D13*[1]Vendite!AH14</f>
        <v>0</v>
      </c>
      <c r="AJ13" s="253">
        <f>+$D13*[1]Vendite!AI14</f>
        <v>0</v>
      </c>
      <c r="AK13" s="253">
        <f>+$D13*[1]Vendite!AJ14</f>
        <v>0</v>
      </c>
      <c r="AL13" s="253">
        <f>+$D13*[1]Vendite!AK14</f>
        <v>0</v>
      </c>
      <c r="AM13" s="253">
        <f>+$D13*[1]Vendite!AL14</f>
        <v>0</v>
      </c>
      <c r="AN13" s="253">
        <f>+$D13*[1]Vendite!AM14</f>
        <v>0</v>
      </c>
      <c r="AO13" s="253">
        <f>+$D13*[1]Vendite!AN14</f>
        <v>0</v>
      </c>
      <c r="AP13" s="253">
        <f>+$D13*[1]Vendite!AO14</f>
        <v>0</v>
      </c>
      <c r="AQ13" s="253">
        <f>+$D13*[1]Vendite!AP14</f>
        <v>0</v>
      </c>
      <c r="AR13" s="253">
        <f>+$D13*[1]Vendite!AQ14</f>
        <v>0</v>
      </c>
      <c r="AS13" s="253">
        <f>+$D13*[1]Vendite!AR14</f>
        <v>0</v>
      </c>
      <c r="AT13" s="253">
        <f>+$D13*[1]Vendite!AS14</f>
        <v>0</v>
      </c>
      <c r="AU13" s="253">
        <f>+$D13*[1]Vendite!AT14</f>
        <v>0</v>
      </c>
      <c r="AV13" s="253">
        <f>+$D13*[1]Vendite!AU14</f>
        <v>0</v>
      </c>
      <c r="AW13" s="253">
        <f>+$D13*[1]Vendite!AV14</f>
        <v>0</v>
      </c>
      <c r="AX13" s="253">
        <f>+$D13*[1]Vendite!AW14</f>
        <v>0</v>
      </c>
      <c r="AY13" s="253">
        <f>+$D13*[1]Vendite!AX14</f>
        <v>0</v>
      </c>
      <c r="AZ13" s="253">
        <f>+$D13*[1]Vendite!AY14</f>
        <v>0</v>
      </c>
      <c r="BA13" s="253">
        <f>+$D13*[1]Vendite!AZ14</f>
        <v>0</v>
      </c>
      <c r="BB13" s="253">
        <f>+$D13*[1]Vendite!BA14</f>
        <v>0</v>
      </c>
      <c r="BC13" s="253">
        <f>+$D13*[1]Vendite!BB14</f>
        <v>0</v>
      </c>
      <c r="BD13" s="253">
        <f>+$D13*[1]Vendite!BC14</f>
        <v>0</v>
      </c>
      <c r="BE13" s="253">
        <f>+$D13*[1]Vendite!BD14</f>
        <v>0</v>
      </c>
      <c r="BF13" s="253">
        <f>+$D13*[1]Vendite!BE14</f>
        <v>0</v>
      </c>
      <c r="BG13" s="253">
        <f>+$D13*[1]Vendite!BF14</f>
        <v>0</v>
      </c>
      <c r="BH13" s="253">
        <f>+$D13*[1]Vendite!BG14</f>
        <v>0</v>
      </c>
      <c r="BI13" s="253">
        <f>+$D13*[1]Vendite!BH14</f>
        <v>0</v>
      </c>
      <c r="BJ13" s="253">
        <f>+$D13*[1]Vendite!BI14</f>
        <v>0</v>
      </c>
      <c r="BK13" s="253">
        <f>+$D13*[1]Vendite!BJ14</f>
        <v>0</v>
      </c>
      <c r="BL13" s="253">
        <f>+$D13*[1]Vendite!BK14</f>
        <v>0</v>
      </c>
      <c r="BM13" s="253">
        <f>+$D13*[1]Vendite!BL14</f>
        <v>0</v>
      </c>
      <c r="BN13" s="253">
        <f>+$D13*[1]Vendite!BM14</f>
        <v>0</v>
      </c>
      <c r="BO13" s="253">
        <f>+$D13*[1]Vendite!BN14</f>
        <v>0</v>
      </c>
      <c r="BP13" s="253">
        <f>+$D13*[1]Vendite!BO14</f>
        <v>0</v>
      </c>
      <c r="BQ13" s="253">
        <f>+$D13*[1]Vendite!BP14</f>
        <v>0</v>
      </c>
      <c r="BR13" s="253">
        <f>+$D13*[1]Vendite!BQ14</f>
        <v>0</v>
      </c>
      <c r="BS13" s="253">
        <f>+$D13*[1]Vendite!BR14</f>
        <v>0</v>
      </c>
      <c r="BT13" s="253">
        <f>+$D13*[1]Vendite!BS14</f>
        <v>0</v>
      </c>
      <c r="BU13" s="253">
        <f>+$D13*[1]Vendite!BT14</f>
        <v>0</v>
      </c>
      <c r="BV13" s="253">
        <f>+$D13*[1]Vendite!BU14</f>
        <v>0</v>
      </c>
      <c r="BW13" s="253">
        <f>+$D13*[1]Vendite!BV14</f>
        <v>0</v>
      </c>
      <c r="BX13" s="253">
        <f>+$D13*[1]Vendite!BW14</f>
        <v>0</v>
      </c>
      <c r="BY13" s="253">
        <f>+$D13*[1]Vendite!BX14</f>
        <v>0</v>
      </c>
      <c r="BZ13" s="253">
        <f>+$D13*[1]Vendite!BY14</f>
        <v>0</v>
      </c>
      <c r="CA13" s="253">
        <f>+$D13*[1]Vendite!BZ14</f>
        <v>0</v>
      </c>
      <c r="CB13" s="253">
        <f>+$D13*[1]Vendite!CA14</f>
        <v>0</v>
      </c>
      <c r="CC13" s="253">
        <f>+$D13*[1]Vendite!CB14</f>
        <v>0</v>
      </c>
      <c r="CD13" s="253">
        <f>+$D13*[1]Vendite!CC14</f>
        <v>0</v>
      </c>
      <c r="CE13" s="253">
        <f>+$D13*[1]Vendite!CD14</f>
        <v>0</v>
      </c>
      <c r="CF13" s="253">
        <f>+$D13*[1]Vendite!CE14</f>
        <v>0</v>
      </c>
      <c r="CG13" s="253">
        <f>+$D13*[1]Vendite!CF14</f>
        <v>0</v>
      </c>
      <c r="CH13" s="253">
        <f>+$D13*[1]Vendite!CG14</f>
        <v>0</v>
      </c>
      <c r="CI13" s="253">
        <f>+$D13*[1]Vendite!CH14</f>
        <v>0</v>
      </c>
      <c r="CJ13" s="253">
        <f>+$D13*[1]Vendite!CI14</f>
        <v>0</v>
      </c>
      <c r="CK13" s="253">
        <f>+$D13*[1]Vendite!CJ14</f>
        <v>0</v>
      </c>
      <c r="CL13" s="253">
        <f>+$D13*[1]Vendite!CK14</f>
        <v>0</v>
      </c>
      <c r="CM13" s="253">
        <f>+$D13*[1]Vendite!CL14</f>
        <v>0</v>
      </c>
      <c r="CN13" s="253">
        <f>+$D13*[1]Vendite!CM14</f>
        <v>0</v>
      </c>
      <c r="CO13" s="253">
        <f>+$D13*[1]Vendite!CN14</f>
        <v>0</v>
      </c>
      <c r="CP13" s="253">
        <f>+$D13*[1]Vendite!CO14</f>
        <v>0</v>
      </c>
      <c r="CQ13" s="253">
        <f>+$D13*[1]Vendite!CP14</f>
        <v>0</v>
      </c>
      <c r="CR13" s="253">
        <f>+$D13*[1]Vendite!CQ14</f>
        <v>0</v>
      </c>
      <c r="CS13" s="253">
        <f>+$D13*[1]Vendite!CR14</f>
        <v>0</v>
      </c>
      <c r="CT13" s="253">
        <f>+$D13*[1]Vendite!CS14</f>
        <v>0</v>
      </c>
      <c r="CU13" s="253">
        <f>+$D13*[1]Vendite!CT14</f>
        <v>0</v>
      </c>
      <c r="CV13" s="253">
        <f>+$D13*[1]Vendite!CU14</f>
        <v>0</v>
      </c>
      <c r="CW13" s="253">
        <f>+$D13*[1]Vendite!CV14</f>
        <v>0</v>
      </c>
      <c r="CX13" s="253">
        <f>+$D13*[1]Vendite!CW14</f>
        <v>0</v>
      </c>
      <c r="CY13" s="253">
        <f>+$D13*[1]Vendite!CX14</f>
        <v>0</v>
      </c>
      <c r="CZ13" s="253">
        <f>+$D13*[1]Vendite!CY14</f>
        <v>0</v>
      </c>
      <c r="DA13" s="253">
        <f>+$D13*[1]Vendite!CZ14</f>
        <v>0</v>
      </c>
      <c r="DB13" s="253">
        <f>+$D13*[1]Vendite!DA14</f>
        <v>0</v>
      </c>
      <c r="DC13" s="253">
        <f>+$D13*[1]Vendite!DB14</f>
        <v>0</v>
      </c>
      <c r="DD13" s="253">
        <f>+$D13*[1]Vendite!DC14</f>
        <v>0</v>
      </c>
      <c r="DE13" s="253">
        <f>+$D13*[1]Vendite!DD14</f>
        <v>0</v>
      </c>
      <c r="DF13" s="253">
        <f>+$D13*[1]Vendite!DE14</f>
        <v>0</v>
      </c>
      <c r="DG13" s="253">
        <f>+$D13*[1]Vendite!DF14</f>
        <v>0</v>
      </c>
      <c r="DH13" s="253">
        <f>+$D13*[1]Vendite!DG14</f>
        <v>0</v>
      </c>
      <c r="DI13" s="253">
        <f>+$D13*[1]Vendite!DH14</f>
        <v>0</v>
      </c>
      <c r="DJ13" s="253">
        <f>+$D13*[1]Vendite!DI14</f>
        <v>0</v>
      </c>
      <c r="DK13" s="253">
        <f>+$D13*[1]Vendite!DJ14</f>
        <v>0</v>
      </c>
      <c r="DL13" s="253">
        <f>+$D13*[1]Vendite!DK14</f>
        <v>0</v>
      </c>
      <c r="DM13" s="253">
        <f>+$D13*[1]Vendite!DL14</f>
        <v>0</v>
      </c>
      <c r="DN13" s="253">
        <f>+$D13*[1]Vendite!DM14</f>
        <v>0</v>
      </c>
      <c r="DO13" s="253">
        <f>+$D13*[1]Vendite!DN14</f>
        <v>0</v>
      </c>
      <c r="DP13" s="253">
        <f>+$D13*[1]Vendite!DO14</f>
        <v>0</v>
      </c>
      <c r="DQ13" s="253">
        <f>+$D13*[1]Vendite!DP14</f>
        <v>0</v>
      </c>
      <c r="DR13" s="253">
        <f>+$D13*[1]Vendite!DQ14</f>
        <v>0</v>
      </c>
      <c r="DS13" s="253">
        <f>+$D13*[1]Vendite!DR14</f>
        <v>0</v>
      </c>
      <c r="DT13" s="253">
        <f>+$D13*[1]Vendite!DS14</f>
        <v>0</v>
      </c>
      <c r="DU13" s="253">
        <f>+$D13*[1]Vendite!DT14</f>
        <v>0</v>
      </c>
      <c r="DV13" s="253">
        <f>+$D13*[1]Vendite!DU14</f>
        <v>0</v>
      </c>
      <c r="DW13" s="253">
        <f>+$D13*[1]Vendite!DV14</f>
        <v>0</v>
      </c>
    </row>
    <row r="14" spans="1:127" ht="15.6" thickTop="1" thickBot="1">
      <c r="C14" s="338" t="str">
        <f>+[1]I_Vendite!C12</f>
        <v>Prodotto/Servizio 9</v>
      </c>
      <c r="D14" s="294">
        <f>+[1]I_Vendite!D12</f>
        <v>0.2</v>
      </c>
      <c r="H14" s="253">
        <f>+$D14*[1]Vendite!G15</f>
        <v>0</v>
      </c>
      <c r="I14" s="253">
        <f>+$D14*[1]Vendite!H15</f>
        <v>0</v>
      </c>
      <c r="J14" s="253">
        <f>+$D14*[1]Vendite!I15</f>
        <v>0</v>
      </c>
      <c r="K14" s="253">
        <f>+$D14*[1]Vendite!J15</f>
        <v>0</v>
      </c>
      <c r="L14" s="253">
        <f>+$D14*[1]Vendite!K15</f>
        <v>0</v>
      </c>
      <c r="M14" s="253">
        <f>+$D14*[1]Vendite!L15</f>
        <v>0</v>
      </c>
      <c r="N14" s="253">
        <f>+$D14*[1]Vendite!M15</f>
        <v>0</v>
      </c>
      <c r="O14" s="253">
        <f>+$D14*[1]Vendite!N15</f>
        <v>0</v>
      </c>
      <c r="P14" s="253">
        <f>+$D14*[1]Vendite!O15</f>
        <v>0</v>
      </c>
      <c r="Q14" s="253">
        <f>+$D14*[1]Vendite!P15</f>
        <v>0</v>
      </c>
      <c r="R14" s="253">
        <f>+$D14*[1]Vendite!Q15</f>
        <v>0</v>
      </c>
      <c r="S14" s="253">
        <f>+$D14*[1]Vendite!R15</f>
        <v>0</v>
      </c>
      <c r="T14" s="253">
        <f>+$D14*[1]Vendite!S15</f>
        <v>0</v>
      </c>
      <c r="U14" s="253">
        <f>+$D14*[1]Vendite!T15</f>
        <v>0</v>
      </c>
      <c r="V14" s="253">
        <f>+$D14*[1]Vendite!U15</f>
        <v>0</v>
      </c>
      <c r="W14" s="253">
        <f>+$D14*[1]Vendite!V15</f>
        <v>0</v>
      </c>
      <c r="X14" s="253">
        <f>+$D14*[1]Vendite!W15</f>
        <v>0</v>
      </c>
      <c r="Y14" s="253">
        <f>+$D14*[1]Vendite!X15</f>
        <v>0</v>
      </c>
      <c r="Z14" s="253">
        <f>+$D14*[1]Vendite!Y15</f>
        <v>0</v>
      </c>
      <c r="AA14" s="253">
        <f>+$D14*[1]Vendite!Z15</f>
        <v>0</v>
      </c>
      <c r="AB14" s="253">
        <f>+$D14*[1]Vendite!AA15</f>
        <v>0</v>
      </c>
      <c r="AC14" s="253">
        <f>+$D14*[1]Vendite!AB15</f>
        <v>0</v>
      </c>
      <c r="AD14" s="253">
        <f>+$D14*[1]Vendite!AC15</f>
        <v>0</v>
      </c>
      <c r="AE14" s="253">
        <f>+$D14*[1]Vendite!AD15</f>
        <v>0</v>
      </c>
      <c r="AF14" s="253">
        <f>+$D14*[1]Vendite!AE15</f>
        <v>0</v>
      </c>
      <c r="AG14" s="253">
        <f>+$D14*[1]Vendite!AF15</f>
        <v>0</v>
      </c>
      <c r="AH14" s="253">
        <f>+$D14*[1]Vendite!AG15</f>
        <v>0</v>
      </c>
      <c r="AI14" s="253">
        <f>+$D14*[1]Vendite!AH15</f>
        <v>0</v>
      </c>
      <c r="AJ14" s="253">
        <f>+$D14*[1]Vendite!AI15</f>
        <v>0</v>
      </c>
      <c r="AK14" s="253">
        <f>+$D14*[1]Vendite!AJ15</f>
        <v>0</v>
      </c>
      <c r="AL14" s="253">
        <f>+$D14*[1]Vendite!AK15</f>
        <v>0</v>
      </c>
      <c r="AM14" s="253">
        <f>+$D14*[1]Vendite!AL15</f>
        <v>0</v>
      </c>
      <c r="AN14" s="253">
        <f>+$D14*[1]Vendite!AM15</f>
        <v>0</v>
      </c>
      <c r="AO14" s="253">
        <f>+$D14*[1]Vendite!AN15</f>
        <v>0</v>
      </c>
      <c r="AP14" s="253">
        <f>+$D14*[1]Vendite!AO15</f>
        <v>0</v>
      </c>
      <c r="AQ14" s="253">
        <f>+$D14*[1]Vendite!AP15</f>
        <v>0</v>
      </c>
      <c r="AR14" s="253">
        <f>+$D14*[1]Vendite!AQ15</f>
        <v>0</v>
      </c>
      <c r="AS14" s="253">
        <f>+$D14*[1]Vendite!AR15</f>
        <v>0</v>
      </c>
      <c r="AT14" s="253">
        <f>+$D14*[1]Vendite!AS15</f>
        <v>0</v>
      </c>
      <c r="AU14" s="253">
        <f>+$D14*[1]Vendite!AT15</f>
        <v>0</v>
      </c>
      <c r="AV14" s="253">
        <f>+$D14*[1]Vendite!AU15</f>
        <v>0</v>
      </c>
      <c r="AW14" s="253">
        <f>+$D14*[1]Vendite!AV15</f>
        <v>0</v>
      </c>
      <c r="AX14" s="253">
        <f>+$D14*[1]Vendite!AW15</f>
        <v>0</v>
      </c>
      <c r="AY14" s="253">
        <f>+$D14*[1]Vendite!AX15</f>
        <v>0</v>
      </c>
      <c r="AZ14" s="253">
        <f>+$D14*[1]Vendite!AY15</f>
        <v>0</v>
      </c>
      <c r="BA14" s="253">
        <f>+$D14*[1]Vendite!AZ15</f>
        <v>0</v>
      </c>
      <c r="BB14" s="253">
        <f>+$D14*[1]Vendite!BA15</f>
        <v>0</v>
      </c>
      <c r="BC14" s="253">
        <f>+$D14*[1]Vendite!BB15</f>
        <v>0</v>
      </c>
      <c r="BD14" s="253">
        <f>+$D14*[1]Vendite!BC15</f>
        <v>0</v>
      </c>
      <c r="BE14" s="253">
        <f>+$D14*[1]Vendite!BD15</f>
        <v>0</v>
      </c>
      <c r="BF14" s="253">
        <f>+$D14*[1]Vendite!BE15</f>
        <v>0</v>
      </c>
      <c r="BG14" s="253">
        <f>+$D14*[1]Vendite!BF15</f>
        <v>0</v>
      </c>
      <c r="BH14" s="253">
        <f>+$D14*[1]Vendite!BG15</f>
        <v>0</v>
      </c>
      <c r="BI14" s="253">
        <f>+$D14*[1]Vendite!BH15</f>
        <v>0</v>
      </c>
      <c r="BJ14" s="253">
        <f>+$D14*[1]Vendite!BI15</f>
        <v>0</v>
      </c>
      <c r="BK14" s="253">
        <f>+$D14*[1]Vendite!BJ15</f>
        <v>0</v>
      </c>
      <c r="BL14" s="253">
        <f>+$D14*[1]Vendite!BK15</f>
        <v>0</v>
      </c>
      <c r="BM14" s="253">
        <f>+$D14*[1]Vendite!BL15</f>
        <v>0</v>
      </c>
      <c r="BN14" s="253">
        <f>+$D14*[1]Vendite!BM15</f>
        <v>0</v>
      </c>
      <c r="BO14" s="253">
        <f>+$D14*[1]Vendite!BN15</f>
        <v>0</v>
      </c>
      <c r="BP14" s="253">
        <f>+$D14*[1]Vendite!BO15</f>
        <v>0</v>
      </c>
      <c r="BQ14" s="253">
        <f>+$D14*[1]Vendite!BP15</f>
        <v>0</v>
      </c>
      <c r="BR14" s="253">
        <f>+$D14*[1]Vendite!BQ15</f>
        <v>0</v>
      </c>
      <c r="BS14" s="253">
        <f>+$D14*[1]Vendite!BR15</f>
        <v>0</v>
      </c>
      <c r="BT14" s="253">
        <f>+$D14*[1]Vendite!BS15</f>
        <v>0</v>
      </c>
      <c r="BU14" s="253">
        <f>+$D14*[1]Vendite!BT15</f>
        <v>0</v>
      </c>
      <c r="BV14" s="253">
        <f>+$D14*[1]Vendite!BU15</f>
        <v>0</v>
      </c>
      <c r="BW14" s="253">
        <f>+$D14*[1]Vendite!BV15</f>
        <v>0</v>
      </c>
      <c r="BX14" s="253">
        <f>+$D14*[1]Vendite!BW15</f>
        <v>0</v>
      </c>
      <c r="BY14" s="253">
        <f>+$D14*[1]Vendite!BX15</f>
        <v>0</v>
      </c>
      <c r="BZ14" s="253">
        <f>+$D14*[1]Vendite!BY15</f>
        <v>0</v>
      </c>
      <c r="CA14" s="253">
        <f>+$D14*[1]Vendite!BZ15</f>
        <v>0</v>
      </c>
      <c r="CB14" s="253">
        <f>+$D14*[1]Vendite!CA15</f>
        <v>0</v>
      </c>
      <c r="CC14" s="253">
        <f>+$D14*[1]Vendite!CB15</f>
        <v>0</v>
      </c>
      <c r="CD14" s="253">
        <f>+$D14*[1]Vendite!CC15</f>
        <v>0</v>
      </c>
      <c r="CE14" s="253">
        <f>+$D14*[1]Vendite!CD15</f>
        <v>0</v>
      </c>
      <c r="CF14" s="253">
        <f>+$D14*[1]Vendite!CE15</f>
        <v>0</v>
      </c>
      <c r="CG14" s="253">
        <f>+$D14*[1]Vendite!CF15</f>
        <v>0</v>
      </c>
      <c r="CH14" s="253">
        <f>+$D14*[1]Vendite!CG15</f>
        <v>0</v>
      </c>
      <c r="CI14" s="253">
        <f>+$D14*[1]Vendite!CH15</f>
        <v>0</v>
      </c>
      <c r="CJ14" s="253">
        <f>+$D14*[1]Vendite!CI15</f>
        <v>0</v>
      </c>
      <c r="CK14" s="253">
        <f>+$D14*[1]Vendite!CJ15</f>
        <v>0</v>
      </c>
      <c r="CL14" s="253">
        <f>+$D14*[1]Vendite!CK15</f>
        <v>0</v>
      </c>
      <c r="CM14" s="253">
        <f>+$D14*[1]Vendite!CL15</f>
        <v>0</v>
      </c>
      <c r="CN14" s="253">
        <f>+$D14*[1]Vendite!CM15</f>
        <v>0</v>
      </c>
      <c r="CO14" s="253">
        <f>+$D14*[1]Vendite!CN15</f>
        <v>0</v>
      </c>
      <c r="CP14" s="253">
        <f>+$D14*[1]Vendite!CO15</f>
        <v>0</v>
      </c>
      <c r="CQ14" s="253">
        <f>+$D14*[1]Vendite!CP15</f>
        <v>0</v>
      </c>
      <c r="CR14" s="253">
        <f>+$D14*[1]Vendite!CQ15</f>
        <v>0</v>
      </c>
      <c r="CS14" s="253">
        <f>+$D14*[1]Vendite!CR15</f>
        <v>0</v>
      </c>
      <c r="CT14" s="253">
        <f>+$D14*[1]Vendite!CS15</f>
        <v>0</v>
      </c>
      <c r="CU14" s="253">
        <f>+$D14*[1]Vendite!CT15</f>
        <v>0</v>
      </c>
      <c r="CV14" s="253">
        <f>+$D14*[1]Vendite!CU15</f>
        <v>0</v>
      </c>
      <c r="CW14" s="253">
        <f>+$D14*[1]Vendite!CV15</f>
        <v>0</v>
      </c>
      <c r="CX14" s="253">
        <f>+$D14*[1]Vendite!CW15</f>
        <v>0</v>
      </c>
      <c r="CY14" s="253">
        <f>+$D14*[1]Vendite!CX15</f>
        <v>0</v>
      </c>
      <c r="CZ14" s="253">
        <f>+$D14*[1]Vendite!CY15</f>
        <v>0</v>
      </c>
      <c r="DA14" s="253">
        <f>+$D14*[1]Vendite!CZ15</f>
        <v>0</v>
      </c>
      <c r="DB14" s="253">
        <f>+$D14*[1]Vendite!DA15</f>
        <v>0</v>
      </c>
      <c r="DC14" s="253">
        <f>+$D14*[1]Vendite!DB15</f>
        <v>0</v>
      </c>
      <c r="DD14" s="253">
        <f>+$D14*[1]Vendite!DC15</f>
        <v>0</v>
      </c>
      <c r="DE14" s="253">
        <f>+$D14*[1]Vendite!DD15</f>
        <v>0</v>
      </c>
      <c r="DF14" s="253">
        <f>+$D14*[1]Vendite!DE15</f>
        <v>0</v>
      </c>
      <c r="DG14" s="253">
        <f>+$D14*[1]Vendite!DF15</f>
        <v>0</v>
      </c>
      <c r="DH14" s="253">
        <f>+$D14*[1]Vendite!DG15</f>
        <v>0</v>
      </c>
      <c r="DI14" s="253">
        <f>+$D14*[1]Vendite!DH15</f>
        <v>0</v>
      </c>
      <c r="DJ14" s="253">
        <f>+$D14*[1]Vendite!DI15</f>
        <v>0</v>
      </c>
      <c r="DK14" s="253">
        <f>+$D14*[1]Vendite!DJ15</f>
        <v>0</v>
      </c>
      <c r="DL14" s="253">
        <f>+$D14*[1]Vendite!DK15</f>
        <v>0</v>
      </c>
      <c r="DM14" s="253">
        <f>+$D14*[1]Vendite!DL15</f>
        <v>0</v>
      </c>
      <c r="DN14" s="253">
        <f>+$D14*[1]Vendite!DM15</f>
        <v>0</v>
      </c>
      <c r="DO14" s="253">
        <f>+$D14*[1]Vendite!DN15</f>
        <v>0</v>
      </c>
      <c r="DP14" s="253">
        <f>+$D14*[1]Vendite!DO15</f>
        <v>0</v>
      </c>
      <c r="DQ14" s="253">
        <f>+$D14*[1]Vendite!DP15</f>
        <v>0</v>
      </c>
      <c r="DR14" s="253">
        <f>+$D14*[1]Vendite!DQ15</f>
        <v>0</v>
      </c>
      <c r="DS14" s="253">
        <f>+$D14*[1]Vendite!DR15</f>
        <v>0</v>
      </c>
      <c r="DT14" s="253">
        <f>+$D14*[1]Vendite!DS15</f>
        <v>0</v>
      </c>
      <c r="DU14" s="253">
        <f>+$D14*[1]Vendite!DT15</f>
        <v>0</v>
      </c>
      <c r="DV14" s="253">
        <f>+$D14*[1]Vendite!DU15</f>
        <v>0</v>
      </c>
      <c r="DW14" s="253">
        <f>+$D14*[1]Vendite!DV15</f>
        <v>0</v>
      </c>
    </row>
    <row r="15" spans="1:127" ht="15.6" thickTop="1" thickBot="1">
      <c r="C15" s="338" t="str">
        <f>+[1]I_Vendite!C13</f>
        <v>Prodotto/Servizio 10</v>
      </c>
      <c r="D15" s="294">
        <f>+[1]I_Vendite!D13</f>
        <v>0.2</v>
      </c>
      <c r="H15" s="253">
        <f>+$D15*[1]Vendite!G16</f>
        <v>0</v>
      </c>
      <c r="I15" s="253">
        <f>+$D15*[1]Vendite!H16</f>
        <v>0</v>
      </c>
      <c r="J15" s="253">
        <f>+$D15*[1]Vendite!I16</f>
        <v>0</v>
      </c>
      <c r="K15" s="253">
        <f>+$D15*[1]Vendite!J16</f>
        <v>0</v>
      </c>
      <c r="L15" s="253">
        <f>+$D15*[1]Vendite!K16</f>
        <v>0</v>
      </c>
      <c r="M15" s="253">
        <f>+$D15*[1]Vendite!L16</f>
        <v>0</v>
      </c>
      <c r="N15" s="253">
        <f>+$D15*[1]Vendite!M16</f>
        <v>0</v>
      </c>
      <c r="O15" s="253">
        <f>+$D15*[1]Vendite!N16</f>
        <v>0</v>
      </c>
      <c r="P15" s="253">
        <f>+$D15*[1]Vendite!O16</f>
        <v>0</v>
      </c>
      <c r="Q15" s="253">
        <f>+$D15*[1]Vendite!P16</f>
        <v>0</v>
      </c>
      <c r="R15" s="253">
        <f>+$D15*[1]Vendite!Q16</f>
        <v>0</v>
      </c>
      <c r="S15" s="253">
        <f>+$D15*[1]Vendite!R16</f>
        <v>0</v>
      </c>
      <c r="T15" s="253">
        <f>+$D15*[1]Vendite!S16</f>
        <v>0</v>
      </c>
      <c r="U15" s="253">
        <f>+$D15*[1]Vendite!T16</f>
        <v>0</v>
      </c>
      <c r="V15" s="253">
        <f>+$D15*[1]Vendite!U16</f>
        <v>0</v>
      </c>
      <c r="W15" s="253">
        <f>+$D15*[1]Vendite!V16</f>
        <v>0</v>
      </c>
      <c r="X15" s="253">
        <f>+$D15*[1]Vendite!W16</f>
        <v>0</v>
      </c>
      <c r="Y15" s="253">
        <f>+$D15*[1]Vendite!X16</f>
        <v>0</v>
      </c>
      <c r="Z15" s="253">
        <f>+$D15*[1]Vendite!Y16</f>
        <v>0</v>
      </c>
      <c r="AA15" s="253">
        <f>+$D15*[1]Vendite!Z16</f>
        <v>0</v>
      </c>
      <c r="AB15" s="253">
        <f>+$D15*[1]Vendite!AA16</f>
        <v>0</v>
      </c>
      <c r="AC15" s="253">
        <f>+$D15*[1]Vendite!AB16</f>
        <v>0</v>
      </c>
      <c r="AD15" s="253">
        <f>+$D15*[1]Vendite!AC16</f>
        <v>0</v>
      </c>
      <c r="AE15" s="253">
        <f>+$D15*[1]Vendite!AD16</f>
        <v>0</v>
      </c>
      <c r="AF15" s="253">
        <f>+$D15*[1]Vendite!AE16</f>
        <v>0</v>
      </c>
      <c r="AG15" s="253">
        <f>+$D15*[1]Vendite!AF16</f>
        <v>0</v>
      </c>
      <c r="AH15" s="253">
        <f>+$D15*[1]Vendite!AG16</f>
        <v>0</v>
      </c>
      <c r="AI15" s="253">
        <f>+$D15*[1]Vendite!AH16</f>
        <v>0</v>
      </c>
      <c r="AJ15" s="253">
        <f>+$D15*[1]Vendite!AI16</f>
        <v>0</v>
      </c>
      <c r="AK15" s="253">
        <f>+$D15*[1]Vendite!AJ16</f>
        <v>0</v>
      </c>
      <c r="AL15" s="253">
        <f>+$D15*[1]Vendite!AK16</f>
        <v>0</v>
      </c>
      <c r="AM15" s="253">
        <f>+$D15*[1]Vendite!AL16</f>
        <v>0</v>
      </c>
      <c r="AN15" s="253">
        <f>+$D15*[1]Vendite!AM16</f>
        <v>0</v>
      </c>
      <c r="AO15" s="253">
        <f>+$D15*[1]Vendite!AN16</f>
        <v>0</v>
      </c>
      <c r="AP15" s="253">
        <f>+$D15*[1]Vendite!AO16</f>
        <v>0</v>
      </c>
      <c r="AQ15" s="253">
        <f>+$D15*[1]Vendite!AP16</f>
        <v>0</v>
      </c>
      <c r="AR15" s="253">
        <f>+$D15*[1]Vendite!AQ16</f>
        <v>0</v>
      </c>
      <c r="AS15" s="253">
        <f>+$D15*[1]Vendite!AR16</f>
        <v>0</v>
      </c>
      <c r="AT15" s="253">
        <f>+$D15*[1]Vendite!AS16</f>
        <v>0</v>
      </c>
      <c r="AU15" s="253">
        <f>+$D15*[1]Vendite!AT16</f>
        <v>0</v>
      </c>
      <c r="AV15" s="253">
        <f>+$D15*[1]Vendite!AU16</f>
        <v>0</v>
      </c>
      <c r="AW15" s="253">
        <f>+$D15*[1]Vendite!AV16</f>
        <v>0</v>
      </c>
      <c r="AX15" s="253">
        <f>+$D15*[1]Vendite!AW16</f>
        <v>0</v>
      </c>
      <c r="AY15" s="253">
        <f>+$D15*[1]Vendite!AX16</f>
        <v>0</v>
      </c>
      <c r="AZ15" s="253">
        <f>+$D15*[1]Vendite!AY16</f>
        <v>0</v>
      </c>
      <c r="BA15" s="253">
        <f>+$D15*[1]Vendite!AZ16</f>
        <v>0</v>
      </c>
      <c r="BB15" s="253">
        <f>+$D15*[1]Vendite!BA16</f>
        <v>0</v>
      </c>
      <c r="BC15" s="253">
        <f>+$D15*[1]Vendite!BB16</f>
        <v>0</v>
      </c>
      <c r="BD15" s="253">
        <f>+$D15*[1]Vendite!BC16</f>
        <v>0</v>
      </c>
      <c r="BE15" s="253">
        <f>+$D15*[1]Vendite!BD16</f>
        <v>0</v>
      </c>
      <c r="BF15" s="253">
        <f>+$D15*[1]Vendite!BE16</f>
        <v>0</v>
      </c>
      <c r="BG15" s="253">
        <f>+$D15*[1]Vendite!BF16</f>
        <v>0</v>
      </c>
      <c r="BH15" s="253">
        <f>+$D15*[1]Vendite!BG16</f>
        <v>0</v>
      </c>
      <c r="BI15" s="253">
        <f>+$D15*[1]Vendite!BH16</f>
        <v>0</v>
      </c>
      <c r="BJ15" s="253">
        <f>+$D15*[1]Vendite!BI16</f>
        <v>0</v>
      </c>
      <c r="BK15" s="253">
        <f>+$D15*[1]Vendite!BJ16</f>
        <v>0</v>
      </c>
      <c r="BL15" s="253">
        <f>+$D15*[1]Vendite!BK16</f>
        <v>0</v>
      </c>
      <c r="BM15" s="253">
        <f>+$D15*[1]Vendite!BL16</f>
        <v>0</v>
      </c>
      <c r="BN15" s="253">
        <f>+$D15*[1]Vendite!BM16</f>
        <v>0</v>
      </c>
      <c r="BO15" s="253">
        <f>+$D15*[1]Vendite!BN16</f>
        <v>0</v>
      </c>
      <c r="BP15" s="253">
        <f>+$D15*[1]Vendite!BO16</f>
        <v>0</v>
      </c>
      <c r="BQ15" s="253">
        <f>+$D15*[1]Vendite!BP16</f>
        <v>0</v>
      </c>
      <c r="BR15" s="253">
        <f>+$D15*[1]Vendite!BQ16</f>
        <v>0</v>
      </c>
      <c r="BS15" s="253">
        <f>+$D15*[1]Vendite!BR16</f>
        <v>0</v>
      </c>
      <c r="BT15" s="253">
        <f>+$D15*[1]Vendite!BS16</f>
        <v>0</v>
      </c>
      <c r="BU15" s="253">
        <f>+$D15*[1]Vendite!BT16</f>
        <v>0</v>
      </c>
      <c r="BV15" s="253">
        <f>+$D15*[1]Vendite!BU16</f>
        <v>0</v>
      </c>
      <c r="BW15" s="253">
        <f>+$D15*[1]Vendite!BV16</f>
        <v>0</v>
      </c>
      <c r="BX15" s="253">
        <f>+$D15*[1]Vendite!BW16</f>
        <v>0</v>
      </c>
      <c r="BY15" s="253">
        <f>+$D15*[1]Vendite!BX16</f>
        <v>0</v>
      </c>
      <c r="BZ15" s="253">
        <f>+$D15*[1]Vendite!BY16</f>
        <v>0</v>
      </c>
      <c r="CA15" s="253">
        <f>+$D15*[1]Vendite!BZ16</f>
        <v>0</v>
      </c>
      <c r="CB15" s="253">
        <f>+$D15*[1]Vendite!CA16</f>
        <v>0</v>
      </c>
      <c r="CC15" s="253">
        <f>+$D15*[1]Vendite!CB16</f>
        <v>0</v>
      </c>
      <c r="CD15" s="253">
        <f>+$D15*[1]Vendite!CC16</f>
        <v>0</v>
      </c>
      <c r="CE15" s="253">
        <f>+$D15*[1]Vendite!CD16</f>
        <v>0</v>
      </c>
      <c r="CF15" s="253">
        <f>+$D15*[1]Vendite!CE16</f>
        <v>0</v>
      </c>
      <c r="CG15" s="253">
        <f>+$D15*[1]Vendite!CF16</f>
        <v>0</v>
      </c>
      <c r="CH15" s="253">
        <f>+$D15*[1]Vendite!CG16</f>
        <v>0</v>
      </c>
      <c r="CI15" s="253">
        <f>+$D15*[1]Vendite!CH16</f>
        <v>0</v>
      </c>
      <c r="CJ15" s="253">
        <f>+$D15*[1]Vendite!CI16</f>
        <v>0</v>
      </c>
      <c r="CK15" s="253">
        <f>+$D15*[1]Vendite!CJ16</f>
        <v>0</v>
      </c>
      <c r="CL15" s="253">
        <f>+$D15*[1]Vendite!CK16</f>
        <v>0</v>
      </c>
      <c r="CM15" s="253">
        <f>+$D15*[1]Vendite!CL16</f>
        <v>0</v>
      </c>
      <c r="CN15" s="253">
        <f>+$D15*[1]Vendite!CM16</f>
        <v>0</v>
      </c>
      <c r="CO15" s="253">
        <f>+$D15*[1]Vendite!CN16</f>
        <v>0</v>
      </c>
      <c r="CP15" s="253">
        <f>+$D15*[1]Vendite!CO16</f>
        <v>0</v>
      </c>
      <c r="CQ15" s="253">
        <f>+$D15*[1]Vendite!CP16</f>
        <v>0</v>
      </c>
      <c r="CR15" s="253">
        <f>+$D15*[1]Vendite!CQ16</f>
        <v>0</v>
      </c>
      <c r="CS15" s="253">
        <f>+$D15*[1]Vendite!CR16</f>
        <v>0</v>
      </c>
      <c r="CT15" s="253">
        <f>+$D15*[1]Vendite!CS16</f>
        <v>0</v>
      </c>
      <c r="CU15" s="253">
        <f>+$D15*[1]Vendite!CT16</f>
        <v>0</v>
      </c>
      <c r="CV15" s="253">
        <f>+$D15*[1]Vendite!CU16</f>
        <v>0</v>
      </c>
      <c r="CW15" s="253">
        <f>+$D15*[1]Vendite!CV16</f>
        <v>0</v>
      </c>
      <c r="CX15" s="253">
        <f>+$D15*[1]Vendite!CW16</f>
        <v>0</v>
      </c>
      <c r="CY15" s="253">
        <f>+$D15*[1]Vendite!CX16</f>
        <v>0</v>
      </c>
      <c r="CZ15" s="253">
        <f>+$D15*[1]Vendite!CY16</f>
        <v>0</v>
      </c>
      <c r="DA15" s="253">
        <f>+$D15*[1]Vendite!CZ16</f>
        <v>0</v>
      </c>
      <c r="DB15" s="253">
        <f>+$D15*[1]Vendite!DA16</f>
        <v>0</v>
      </c>
      <c r="DC15" s="253">
        <f>+$D15*[1]Vendite!DB16</f>
        <v>0</v>
      </c>
      <c r="DD15" s="253">
        <f>+$D15*[1]Vendite!DC16</f>
        <v>0</v>
      </c>
      <c r="DE15" s="253">
        <f>+$D15*[1]Vendite!DD16</f>
        <v>0</v>
      </c>
      <c r="DF15" s="253">
        <f>+$D15*[1]Vendite!DE16</f>
        <v>0</v>
      </c>
      <c r="DG15" s="253">
        <f>+$D15*[1]Vendite!DF16</f>
        <v>0</v>
      </c>
      <c r="DH15" s="253">
        <f>+$D15*[1]Vendite!DG16</f>
        <v>0</v>
      </c>
      <c r="DI15" s="253">
        <f>+$D15*[1]Vendite!DH16</f>
        <v>0</v>
      </c>
      <c r="DJ15" s="253">
        <f>+$D15*[1]Vendite!DI16</f>
        <v>0</v>
      </c>
      <c r="DK15" s="253">
        <f>+$D15*[1]Vendite!DJ16</f>
        <v>0</v>
      </c>
      <c r="DL15" s="253">
        <f>+$D15*[1]Vendite!DK16</f>
        <v>0</v>
      </c>
      <c r="DM15" s="253">
        <f>+$D15*[1]Vendite!DL16</f>
        <v>0</v>
      </c>
      <c r="DN15" s="253">
        <f>+$D15*[1]Vendite!DM16</f>
        <v>0</v>
      </c>
      <c r="DO15" s="253">
        <f>+$D15*[1]Vendite!DN16</f>
        <v>0</v>
      </c>
      <c r="DP15" s="253">
        <f>+$D15*[1]Vendite!DO16</f>
        <v>0</v>
      </c>
      <c r="DQ15" s="253">
        <f>+$D15*[1]Vendite!DP16</f>
        <v>0</v>
      </c>
      <c r="DR15" s="253">
        <f>+$D15*[1]Vendite!DQ16</f>
        <v>0</v>
      </c>
      <c r="DS15" s="253">
        <f>+$D15*[1]Vendite!DR16</f>
        <v>0</v>
      </c>
      <c r="DT15" s="253">
        <f>+$D15*[1]Vendite!DS16</f>
        <v>0</v>
      </c>
      <c r="DU15" s="253">
        <f>+$D15*[1]Vendite!DT16</f>
        <v>0</v>
      </c>
      <c r="DV15" s="253">
        <f>+$D15*[1]Vendite!DU16</f>
        <v>0</v>
      </c>
      <c r="DW15" s="253">
        <f>+$D15*[1]Vendite!DV16</f>
        <v>0</v>
      </c>
    </row>
    <row r="16" spans="1:127" ht="15.6" thickTop="1" thickBot="1">
      <c r="C16" s="338" t="str">
        <f>+[1]I_Vendite!C14</f>
        <v>Prodotto/Servizio 11</v>
      </c>
      <c r="D16" s="294">
        <f>+[1]I_Vendite!D14</f>
        <v>0.25</v>
      </c>
      <c r="H16" s="253">
        <f>+$D16*[1]Vendite!G17</f>
        <v>0</v>
      </c>
      <c r="I16" s="253">
        <f>+$D16*[1]Vendite!H17</f>
        <v>0</v>
      </c>
      <c r="J16" s="253">
        <f>+$D16*[1]Vendite!I17</f>
        <v>0</v>
      </c>
      <c r="K16" s="253">
        <f>+$D16*[1]Vendite!J17</f>
        <v>0</v>
      </c>
      <c r="L16" s="253">
        <f>+$D16*[1]Vendite!K17</f>
        <v>0</v>
      </c>
      <c r="M16" s="253">
        <f>+$D16*[1]Vendite!L17</f>
        <v>0</v>
      </c>
      <c r="N16" s="253">
        <f>+$D16*[1]Vendite!M17</f>
        <v>0</v>
      </c>
      <c r="O16" s="253">
        <f>+$D16*[1]Vendite!N17</f>
        <v>0</v>
      </c>
      <c r="P16" s="253">
        <f>+$D16*[1]Vendite!O17</f>
        <v>0</v>
      </c>
      <c r="Q16" s="253">
        <f>+$D16*[1]Vendite!P17</f>
        <v>0</v>
      </c>
      <c r="R16" s="253">
        <f>+$D16*[1]Vendite!Q17</f>
        <v>0</v>
      </c>
      <c r="S16" s="253">
        <f>+$D16*[1]Vendite!R17</f>
        <v>0</v>
      </c>
      <c r="T16" s="253">
        <f>+$D16*[1]Vendite!S17</f>
        <v>0</v>
      </c>
      <c r="U16" s="253">
        <f>+$D16*[1]Vendite!T17</f>
        <v>0</v>
      </c>
      <c r="V16" s="253">
        <f>+$D16*[1]Vendite!U17</f>
        <v>0</v>
      </c>
      <c r="W16" s="253">
        <f>+$D16*[1]Vendite!V17</f>
        <v>0</v>
      </c>
      <c r="X16" s="253">
        <f>+$D16*[1]Vendite!W17</f>
        <v>0</v>
      </c>
      <c r="Y16" s="253">
        <f>+$D16*[1]Vendite!X17</f>
        <v>0</v>
      </c>
      <c r="Z16" s="253">
        <f>+$D16*[1]Vendite!Y17</f>
        <v>0</v>
      </c>
      <c r="AA16" s="253">
        <f>+$D16*[1]Vendite!Z17</f>
        <v>0</v>
      </c>
      <c r="AB16" s="253">
        <f>+$D16*[1]Vendite!AA17</f>
        <v>0</v>
      </c>
      <c r="AC16" s="253">
        <f>+$D16*[1]Vendite!AB17</f>
        <v>0</v>
      </c>
      <c r="AD16" s="253">
        <f>+$D16*[1]Vendite!AC17</f>
        <v>0</v>
      </c>
      <c r="AE16" s="253">
        <f>+$D16*[1]Vendite!AD17</f>
        <v>0</v>
      </c>
      <c r="AF16" s="253">
        <f>+$D16*[1]Vendite!AE17</f>
        <v>0</v>
      </c>
      <c r="AG16" s="253">
        <f>+$D16*[1]Vendite!AF17</f>
        <v>0</v>
      </c>
      <c r="AH16" s="253">
        <f>+$D16*[1]Vendite!AG17</f>
        <v>0</v>
      </c>
      <c r="AI16" s="253">
        <f>+$D16*[1]Vendite!AH17</f>
        <v>0</v>
      </c>
      <c r="AJ16" s="253">
        <f>+$D16*[1]Vendite!AI17</f>
        <v>0</v>
      </c>
      <c r="AK16" s="253">
        <f>+$D16*[1]Vendite!AJ17</f>
        <v>0</v>
      </c>
      <c r="AL16" s="253">
        <f>+$D16*[1]Vendite!AK17</f>
        <v>0</v>
      </c>
      <c r="AM16" s="253">
        <f>+$D16*[1]Vendite!AL17</f>
        <v>0</v>
      </c>
      <c r="AN16" s="253">
        <f>+$D16*[1]Vendite!AM17</f>
        <v>0</v>
      </c>
      <c r="AO16" s="253">
        <f>+$D16*[1]Vendite!AN17</f>
        <v>0</v>
      </c>
      <c r="AP16" s="253">
        <f>+$D16*[1]Vendite!AO17</f>
        <v>0</v>
      </c>
      <c r="AQ16" s="253">
        <f>+$D16*[1]Vendite!AP17</f>
        <v>0</v>
      </c>
      <c r="AR16" s="253">
        <f>+$D16*[1]Vendite!AQ17</f>
        <v>0</v>
      </c>
      <c r="AS16" s="253">
        <f>+$D16*[1]Vendite!AR17</f>
        <v>0</v>
      </c>
      <c r="AT16" s="253">
        <f>+$D16*[1]Vendite!AS17</f>
        <v>0</v>
      </c>
      <c r="AU16" s="253">
        <f>+$D16*[1]Vendite!AT17</f>
        <v>0</v>
      </c>
      <c r="AV16" s="253">
        <f>+$D16*[1]Vendite!AU17</f>
        <v>0</v>
      </c>
      <c r="AW16" s="253">
        <f>+$D16*[1]Vendite!AV17</f>
        <v>0</v>
      </c>
      <c r="AX16" s="253">
        <f>+$D16*[1]Vendite!AW17</f>
        <v>0</v>
      </c>
      <c r="AY16" s="253">
        <f>+$D16*[1]Vendite!AX17</f>
        <v>0</v>
      </c>
      <c r="AZ16" s="253">
        <f>+$D16*[1]Vendite!AY17</f>
        <v>0</v>
      </c>
      <c r="BA16" s="253">
        <f>+$D16*[1]Vendite!AZ17</f>
        <v>0</v>
      </c>
      <c r="BB16" s="253">
        <f>+$D16*[1]Vendite!BA17</f>
        <v>0</v>
      </c>
      <c r="BC16" s="253">
        <f>+$D16*[1]Vendite!BB17</f>
        <v>0</v>
      </c>
      <c r="BD16" s="253">
        <f>+$D16*[1]Vendite!BC17</f>
        <v>0</v>
      </c>
      <c r="BE16" s="253">
        <f>+$D16*[1]Vendite!BD17</f>
        <v>0</v>
      </c>
      <c r="BF16" s="253">
        <f>+$D16*[1]Vendite!BE17</f>
        <v>0</v>
      </c>
      <c r="BG16" s="253">
        <f>+$D16*[1]Vendite!BF17</f>
        <v>0</v>
      </c>
      <c r="BH16" s="253">
        <f>+$D16*[1]Vendite!BG17</f>
        <v>0</v>
      </c>
      <c r="BI16" s="253">
        <f>+$D16*[1]Vendite!BH17</f>
        <v>0</v>
      </c>
      <c r="BJ16" s="253">
        <f>+$D16*[1]Vendite!BI17</f>
        <v>0</v>
      </c>
      <c r="BK16" s="253">
        <f>+$D16*[1]Vendite!BJ17</f>
        <v>0</v>
      </c>
      <c r="BL16" s="253">
        <f>+$D16*[1]Vendite!BK17</f>
        <v>0</v>
      </c>
      <c r="BM16" s="253">
        <f>+$D16*[1]Vendite!BL17</f>
        <v>0</v>
      </c>
      <c r="BN16" s="253">
        <f>+$D16*[1]Vendite!BM17</f>
        <v>0</v>
      </c>
      <c r="BO16" s="253">
        <f>+$D16*[1]Vendite!BN17</f>
        <v>0</v>
      </c>
      <c r="BP16" s="253">
        <f>+$D16*[1]Vendite!BO17</f>
        <v>0</v>
      </c>
      <c r="BQ16" s="253">
        <f>+$D16*[1]Vendite!BP17</f>
        <v>0</v>
      </c>
      <c r="BR16" s="253">
        <f>+$D16*[1]Vendite!BQ17</f>
        <v>0</v>
      </c>
      <c r="BS16" s="253">
        <f>+$D16*[1]Vendite!BR17</f>
        <v>0</v>
      </c>
      <c r="BT16" s="253">
        <f>+$D16*[1]Vendite!BS17</f>
        <v>0</v>
      </c>
      <c r="BU16" s="253">
        <f>+$D16*[1]Vendite!BT17</f>
        <v>0</v>
      </c>
      <c r="BV16" s="253">
        <f>+$D16*[1]Vendite!BU17</f>
        <v>0</v>
      </c>
      <c r="BW16" s="253">
        <f>+$D16*[1]Vendite!BV17</f>
        <v>0</v>
      </c>
      <c r="BX16" s="253">
        <f>+$D16*[1]Vendite!BW17</f>
        <v>0</v>
      </c>
      <c r="BY16" s="253">
        <f>+$D16*[1]Vendite!BX17</f>
        <v>0</v>
      </c>
      <c r="BZ16" s="253">
        <f>+$D16*[1]Vendite!BY17</f>
        <v>0</v>
      </c>
      <c r="CA16" s="253">
        <f>+$D16*[1]Vendite!BZ17</f>
        <v>0</v>
      </c>
      <c r="CB16" s="253">
        <f>+$D16*[1]Vendite!CA17</f>
        <v>0</v>
      </c>
      <c r="CC16" s="253">
        <f>+$D16*[1]Vendite!CB17</f>
        <v>0</v>
      </c>
      <c r="CD16" s="253">
        <f>+$D16*[1]Vendite!CC17</f>
        <v>0</v>
      </c>
      <c r="CE16" s="253">
        <f>+$D16*[1]Vendite!CD17</f>
        <v>0</v>
      </c>
      <c r="CF16" s="253">
        <f>+$D16*[1]Vendite!CE17</f>
        <v>0</v>
      </c>
      <c r="CG16" s="253">
        <f>+$D16*[1]Vendite!CF17</f>
        <v>0</v>
      </c>
      <c r="CH16" s="253">
        <f>+$D16*[1]Vendite!CG17</f>
        <v>0</v>
      </c>
      <c r="CI16" s="253">
        <f>+$D16*[1]Vendite!CH17</f>
        <v>0</v>
      </c>
      <c r="CJ16" s="253">
        <f>+$D16*[1]Vendite!CI17</f>
        <v>0</v>
      </c>
      <c r="CK16" s="253">
        <f>+$D16*[1]Vendite!CJ17</f>
        <v>0</v>
      </c>
      <c r="CL16" s="253">
        <f>+$D16*[1]Vendite!CK17</f>
        <v>0</v>
      </c>
      <c r="CM16" s="253">
        <f>+$D16*[1]Vendite!CL17</f>
        <v>0</v>
      </c>
      <c r="CN16" s="253">
        <f>+$D16*[1]Vendite!CM17</f>
        <v>0</v>
      </c>
      <c r="CO16" s="253">
        <f>+$D16*[1]Vendite!CN17</f>
        <v>0</v>
      </c>
      <c r="CP16" s="253">
        <f>+$D16*[1]Vendite!CO17</f>
        <v>0</v>
      </c>
      <c r="CQ16" s="253">
        <f>+$D16*[1]Vendite!CP17</f>
        <v>0</v>
      </c>
      <c r="CR16" s="253">
        <f>+$D16*[1]Vendite!CQ17</f>
        <v>0</v>
      </c>
      <c r="CS16" s="253">
        <f>+$D16*[1]Vendite!CR17</f>
        <v>0</v>
      </c>
      <c r="CT16" s="253">
        <f>+$D16*[1]Vendite!CS17</f>
        <v>0</v>
      </c>
      <c r="CU16" s="253">
        <f>+$D16*[1]Vendite!CT17</f>
        <v>0</v>
      </c>
      <c r="CV16" s="253">
        <f>+$D16*[1]Vendite!CU17</f>
        <v>0</v>
      </c>
      <c r="CW16" s="253">
        <f>+$D16*[1]Vendite!CV17</f>
        <v>0</v>
      </c>
      <c r="CX16" s="253">
        <f>+$D16*[1]Vendite!CW17</f>
        <v>0</v>
      </c>
      <c r="CY16" s="253">
        <f>+$D16*[1]Vendite!CX17</f>
        <v>0</v>
      </c>
      <c r="CZ16" s="253">
        <f>+$D16*[1]Vendite!CY17</f>
        <v>0</v>
      </c>
      <c r="DA16" s="253">
        <f>+$D16*[1]Vendite!CZ17</f>
        <v>0</v>
      </c>
      <c r="DB16" s="253">
        <f>+$D16*[1]Vendite!DA17</f>
        <v>0</v>
      </c>
      <c r="DC16" s="253">
        <f>+$D16*[1]Vendite!DB17</f>
        <v>0</v>
      </c>
      <c r="DD16" s="253">
        <f>+$D16*[1]Vendite!DC17</f>
        <v>0</v>
      </c>
      <c r="DE16" s="253">
        <f>+$D16*[1]Vendite!DD17</f>
        <v>0</v>
      </c>
      <c r="DF16" s="253">
        <f>+$D16*[1]Vendite!DE17</f>
        <v>0</v>
      </c>
      <c r="DG16" s="253">
        <f>+$D16*[1]Vendite!DF17</f>
        <v>0</v>
      </c>
      <c r="DH16" s="253">
        <f>+$D16*[1]Vendite!DG17</f>
        <v>0</v>
      </c>
      <c r="DI16" s="253">
        <f>+$D16*[1]Vendite!DH17</f>
        <v>0</v>
      </c>
      <c r="DJ16" s="253">
        <f>+$D16*[1]Vendite!DI17</f>
        <v>0</v>
      </c>
      <c r="DK16" s="253">
        <f>+$D16*[1]Vendite!DJ17</f>
        <v>0</v>
      </c>
      <c r="DL16" s="253">
        <f>+$D16*[1]Vendite!DK17</f>
        <v>0</v>
      </c>
      <c r="DM16" s="253">
        <f>+$D16*[1]Vendite!DL17</f>
        <v>0</v>
      </c>
      <c r="DN16" s="253">
        <f>+$D16*[1]Vendite!DM17</f>
        <v>0</v>
      </c>
      <c r="DO16" s="253">
        <f>+$D16*[1]Vendite!DN17</f>
        <v>0</v>
      </c>
      <c r="DP16" s="253">
        <f>+$D16*[1]Vendite!DO17</f>
        <v>0</v>
      </c>
      <c r="DQ16" s="253">
        <f>+$D16*[1]Vendite!DP17</f>
        <v>0</v>
      </c>
      <c r="DR16" s="253">
        <f>+$D16*[1]Vendite!DQ17</f>
        <v>0</v>
      </c>
      <c r="DS16" s="253">
        <f>+$D16*[1]Vendite!DR17</f>
        <v>0</v>
      </c>
      <c r="DT16" s="253">
        <f>+$D16*[1]Vendite!DS17</f>
        <v>0</v>
      </c>
      <c r="DU16" s="253">
        <f>+$D16*[1]Vendite!DT17</f>
        <v>0</v>
      </c>
      <c r="DV16" s="253">
        <f>+$D16*[1]Vendite!DU17</f>
        <v>0</v>
      </c>
      <c r="DW16" s="253">
        <f>+$D16*[1]Vendite!DV17</f>
        <v>0</v>
      </c>
    </row>
    <row r="17" spans="3:127" ht="15.6" thickTop="1" thickBot="1">
      <c r="C17" s="338" t="str">
        <f>+[1]I_Vendite!C15</f>
        <v>Prodotto/Servizio 12</v>
      </c>
      <c r="D17" s="294">
        <f>+[1]I_Vendite!D15</f>
        <v>0.25</v>
      </c>
      <c r="H17" s="253">
        <f>+$D17*[1]Vendite!G18</f>
        <v>0</v>
      </c>
      <c r="I17" s="253">
        <f>+$D17*[1]Vendite!H18</f>
        <v>0</v>
      </c>
      <c r="J17" s="253">
        <f>+$D17*[1]Vendite!I18</f>
        <v>0</v>
      </c>
      <c r="K17" s="253">
        <f>+$D17*[1]Vendite!J18</f>
        <v>0</v>
      </c>
      <c r="L17" s="253">
        <f>+$D17*[1]Vendite!K18</f>
        <v>0</v>
      </c>
      <c r="M17" s="253">
        <f>+$D17*[1]Vendite!L18</f>
        <v>0</v>
      </c>
      <c r="N17" s="253">
        <f>+$D17*[1]Vendite!M18</f>
        <v>0</v>
      </c>
      <c r="O17" s="253">
        <f>+$D17*[1]Vendite!N18</f>
        <v>0</v>
      </c>
      <c r="P17" s="253">
        <f>+$D17*[1]Vendite!O18</f>
        <v>0</v>
      </c>
      <c r="Q17" s="253">
        <f>+$D17*[1]Vendite!P18</f>
        <v>0</v>
      </c>
      <c r="R17" s="253">
        <f>+$D17*[1]Vendite!Q18</f>
        <v>0</v>
      </c>
      <c r="S17" s="253">
        <f>+$D17*[1]Vendite!R18</f>
        <v>0</v>
      </c>
      <c r="T17" s="253">
        <f>+$D17*[1]Vendite!S18</f>
        <v>0</v>
      </c>
      <c r="U17" s="253">
        <f>+$D17*[1]Vendite!T18</f>
        <v>0</v>
      </c>
      <c r="V17" s="253">
        <f>+$D17*[1]Vendite!U18</f>
        <v>0</v>
      </c>
      <c r="W17" s="253">
        <f>+$D17*[1]Vendite!V18</f>
        <v>0</v>
      </c>
      <c r="X17" s="253">
        <f>+$D17*[1]Vendite!W18</f>
        <v>0</v>
      </c>
      <c r="Y17" s="253">
        <f>+$D17*[1]Vendite!X18</f>
        <v>0</v>
      </c>
      <c r="Z17" s="253">
        <f>+$D17*[1]Vendite!Y18</f>
        <v>0</v>
      </c>
      <c r="AA17" s="253">
        <f>+$D17*[1]Vendite!Z18</f>
        <v>0</v>
      </c>
      <c r="AB17" s="253">
        <f>+$D17*[1]Vendite!AA18</f>
        <v>0</v>
      </c>
      <c r="AC17" s="253">
        <f>+$D17*[1]Vendite!AB18</f>
        <v>0</v>
      </c>
      <c r="AD17" s="253">
        <f>+$D17*[1]Vendite!AC18</f>
        <v>0</v>
      </c>
      <c r="AE17" s="253">
        <f>+$D17*[1]Vendite!AD18</f>
        <v>0</v>
      </c>
      <c r="AF17" s="253">
        <f>+$D17*[1]Vendite!AE18</f>
        <v>0</v>
      </c>
      <c r="AG17" s="253">
        <f>+$D17*[1]Vendite!AF18</f>
        <v>0</v>
      </c>
      <c r="AH17" s="253">
        <f>+$D17*[1]Vendite!AG18</f>
        <v>0</v>
      </c>
      <c r="AI17" s="253">
        <f>+$D17*[1]Vendite!AH18</f>
        <v>0</v>
      </c>
      <c r="AJ17" s="253">
        <f>+$D17*[1]Vendite!AI18</f>
        <v>0</v>
      </c>
      <c r="AK17" s="253">
        <f>+$D17*[1]Vendite!AJ18</f>
        <v>0</v>
      </c>
      <c r="AL17" s="253">
        <f>+$D17*[1]Vendite!AK18</f>
        <v>0</v>
      </c>
      <c r="AM17" s="253">
        <f>+$D17*[1]Vendite!AL18</f>
        <v>0</v>
      </c>
      <c r="AN17" s="253">
        <f>+$D17*[1]Vendite!AM18</f>
        <v>0</v>
      </c>
      <c r="AO17" s="253">
        <f>+$D17*[1]Vendite!AN18</f>
        <v>0</v>
      </c>
      <c r="AP17" s="253">
        <f>+$D17*[1]Vendite!AO18</f>
        <v>0</v>
      </c>
      <c r="AQ17" s="253">
        <f>+$D17*[1]Vendite!AP18</f>
        <v>0</v>
      </c>
      <c r="AR17" s="253">
        <f>+$D17*[1]Vendite!AQ18</f>
        <v>0</v>
      </c>
      <c r="AS17" s="253">
        <f>+$D17*[1]Vendite!AR18</f>
        <v>0</v>
      </c>
      <c r="AT17" s="253">
        <f>+$D17*[1]Vendite!AS18</f>
        <v>0</v>
      </c>
      <c r="AU17" s="253">
        <f>+$D17*[1]Vendite!AT18</f>
        <v>0</v>
      </c>
      <c r="AV17" s="253">
        <f>+$D17*[1]Vendite!AU18</f>
        <v>0</v>
      </c>
      <c r="AW17" s="253">
        <f>+$D17*[1]Vendite!AV18</f>
        <v>0</v>
      </c>
      <c r="AX17" s="253">
        <f>+$D17*[1]Vendite!AW18</f>
        <v>0</v>
      </c>
      <c r="AY17" s="253">
        <f>+$D17*[1]Vendite!AX18</f>
        <v>0</v>
      </c>
      <c r="AZ17" s="253">
        <f>+$D17*[1]Vendite!AY18</f>
        <v>0</v>
      </c>
      <c r="BA17" s="253">
        <f>+$D17*[1]Vendite!AZ18</f>
        <v>0</v>
      </c>
      <c r="BB17" s="253">
        <f>+$D17*[1]Vendite!BA18</f>
        <v>0</v>
      </c>
      <c r="BC17" s="253">
        <f>+$D17*[1]Vendite!BB18</f>
        <v>0</v>
      </c>
      <c r="BD17" s="253">
        <f>+$D17*[1]Vendite!BC18</f>
        <v>0</v>
      </c>
      <c r="BE17" s="253">
        <f>+$D17*[1]Vendite!BD18</f>
        <v>0</v>
      </c>
      <c r="BF17" s="253">
        <f>+$D17*[1]Vendite!BE18</f>
        <v>0</v>
      </c>
      <c r="BG17" s="253">
        <f>+$D17*[1]Vendite!BF18</f>
        <v>0</v>
      </c>
      <c r="BH17" s="253">
        <f>+$D17*[1]Vendite!BG18</f>
        <v>0</v>
      </c>
      <c r="BI17" s="253">
        <f>+$D17*[1]Vendite!BH18</f>
        <v>0</v>
      </c>
      <c r="BJ17" s="253">
        <f>+$D17*[1]Vendite!BI18</f>
        <v>0</v>
      </c>
      <c r="BK17" s="253">
        <f>+$D17*[1]Vendite!BJ18</f>
        <v>0</v>
      </c>
      <c r="BL17" s="253">
        <f>+$D17*[1]Vendite!BK18</f>
        <v>0</v>
      </c>
      <c r="BM17" s="253">
        <f>+$D17*[1]Vendite!BL18</f>
        <v>0</v>
      </c>
      <c r="BN17" s="253">
        <f>+$D17*[1]Vendite!BM18</f>
        <v>0</v>
      </c>
      <c r="BO17" s="253">
        <f>+$D17*[1]Vendite!BN18</f>
        <v>0</v>
      </c>
      <c r="BP17" s="253">
        <f>+$D17*[1]Vendite!BO18</f>
        <v>0</v>
      </c>
      <c r="BQ17" s="253">
        <f>+$D17*[1]Vendite!BP18</f>
        <v>0</v>
      </c>
      <c r="BR17" s="253">
        <f>+$D17*[1]Vendite!BQ18</f>
        <v>0</v>
      </c>
      <c r="BS17" s="253">
        <f>+$D17*[1]Vendite!BR18</f>
        <v>0</v>
      </c>
      <c r="BT17" s="253">
        <f>+$D17*[1]Vendite!BS18</f>
        <v>0</v>
      </c>
      <c r="BU17" s="253">
        <f>+$D17*[1]Vendite!BT18</f>
        <v>0</v>
      </c>
      <c r="BV17" s="253">
        <f>+$D17*[1]Vendite!BU18</f>
        <v>0</v>
      </c>
      <c r="BW17" s="253">
        <f>+$D17*[1]Vendite!BV18</f>
        <v>0</v>
      </c>
      <c r="BX17" s="253">
        <f>+$D17*[1]Vendite!BW18</f>
        <v>0</v>
      </c>
      <c r="BY17" s="253">
        <f>+$D17*[1]Vendite!BX18</f>
        <v>0</v>
      </c>
      <c r="BZ17" s="253">
        <f>+$D17*[1]Vendite!BY18</f>
        <v>0</v>
      </c>
      <c r="CA17" s="253">
        <f>+$D17*[1]Vendite!BZ18</f>
        <v>0</v>
      </c>
      <c r="CB17" s="253">
        <f>+$D17*[1]Vendite!CA18</f>
        <v>0</v>
      </c>
      <c r="CC17" s="253">
        <f>+$D17*[1]Vendite!CB18</f>
        <v>0</v>
      </c>
      <c r="CD17" s="253">
        <f>+$D17*[1]Vendite!CC18</f>
        <v>0</v>
      </c>
      <c r="CE17" s="253">
        <f>+$D17*[1]Vendite!CD18</f>
        <v>0</v>
      </c>
      <c r="CF17" s="253">
        <f>+$D17*[1]Vendite!CE18</f>
        <v>0</v>
      </c>
      <c r="CG17" s="253">
        <f>+$D17*[1]Vendite!CF18</f>
        <v>0</v>
      </c>
      <c r="CH17" s="253">
        <f>+$D17*[1]Vendite!CG18</f>
        <v>0</v>
      </c>
      <c r="CI17" s="253">
        <f>+$D17*[1]Vendite!CH18</f>
        <v>0</v>
      </c>
      <c r="CJ17" s="253">
        <f>+$D17*[1]Vendite!CI18</f>
        <v>0</v>
      </c>
      <c r="CK17" s="253">
        <f>+$D17*[1]Vendite!CJ18</f>
        <v>0</v>
      </c>
      <c r="CL17" s="253">
        <f>+$D17*[1]Vendite!CK18</f>
        <v>0</v>
      </c>
      <c r="CM17" s="253">
        <f>+$D17*[1]Vendite!CL18</f>
        <v>0</v>
      </c>
      <c r="CN17" s="253">
        <f>+$D17*[1]Vendite!CM18</f>
        <v>0</v>
      </c>
      <c r="CO17" s="253">
        <f>+$D17*[1]Vendite!CN18</f>
        <v>0</v>
      </c>
      <c r="CP17" s="253">
        <f>+$D17*[1]Vendite!CO18</f>
        <v>0</v>
      </c>
      <c r="CQ17" s="253">
        <f>+$D17*[1]Vendite!CP18</f>
        <v>0</v>
      </c>
      <c r="CR17" s="253">
        <f>+$D17*[1]Vendite!CQ18</f>
        <v>0</v>
      </c>
      <c r="CS17" s="253">
        <f>+$D17*[1]Vendite!CR18</f>
        <v>0</v>
      </c>
      <c r="CT17" s="253">
        <f>+$D17*[1]Vendite!CS18</f>
        <v>0</v>
      </c>
      <c r="CU17" s="253">
        <f>+$D17*[1]Vendite!CT18</f>
        <v>0</v>
      </c>
      <c r="CV17" s="253">
        <f>+$D17*[1]Vendite!CU18</f>
        <v>0</v>
      </c>
      <c r="CW17" s="253">
        <f>+$D17*[1]Vendite!CV18</f>
        <v>0</v>
      </c>
      <c r="CX17" s="253">
        <f>+$D17*[1]Vendite!CW18</f>
        <v>0</v>
      </c>
      <c r="CY17" s="253">
        <f>+$D17*[1]Vendite!CX18</f>
        <v>0</v>
      </c>
      <c r="CZ17" s="253">
        <f>+$D17*[1]Vendite!CY18</f>
        <v>0</v>
      </c>
      <c r="DA17" s="253">
        <f>+$D17*[1]Vendite!CZ18</f>
        <v>0</v>
      </c>
      <c r="DB17" s="253">
        <f>+$D17*[1]Vendite!DA18</f>
        <v>0</v>
      </c>
      <c r="DC17" s="253">
        <f>+$D17*[1]Vendite!DB18</f>
        <v>0</v>
      </c>
      <c r="DD17" s="253">
        <f>+$D17*[1]Vendite!DC18</f>
        <v>0</v>
      </c>
      <c r="DE17" s="253">
        <f>+$D17*[1]Vendite!DD18</f>
        <v>0</v>
      </c>
      <c r="DF17" s="253">
        <f>+$D17*[1]Vendite!DE18</f>
        <v>0</v>
      </c>
      <c r="DG17" s="253">
        <f>+$D17*[1]Vendite!DF18</f>
        <v>0</v>
      </c>
      <c r="DH17" s="253">
        <f>+$D17*[1]Vendite!DG18</f>
        <v>0</v>
      </c>
      <c r="DI17" s="253">
        <f>+$D17*[1]Vendite!DH18</f>
        <v>0</v>
      </c>
      <c r="DJ17" s="253">
        <f>+$D17*[1]Vendite!DI18</f>
        <v>0</v>
      </c>
      <c r="DK17" s="253">
        <f>+$D17*[1]Vendite!DJ18</f>
        <v>0</v>
      </c>
      <c r="DL17" s="253">
        <f>+$D17*[1]Vendite!DK18</f>
        <v>0</v>
      </c>
      <c r="DM17" s="253">
        <f>+$D17*[1]Vendite!DL18</f>
        <v>0</v>
      </c>
      <c r="DN17" s="253">
        <f>+$D17*[1]Vendite!DM18</f>
        <v>0</v>
      </c>
      <c r="DO17" s="253">
        <f>+$D17*[1]Vendite!DN18</f>
        <v>0</v>
      </c>
      <c r="DP17" s="253">
        <f>+$D17*[1]Vendite!DO18</f>
        <v>0</v>
      </c>
      <c r="DQ17" s="253">
        <f>+$D17*[1]Vendite!DP18</f>
        <v>0</v>
      </c>
      <c r="DR17" s="253">
        <f>+$D17*[1]Vendite!DQ18</f>
        <v>0</v>
      </c>
      <c r="DS17" s="253">
        <f>+$D17*[1]Vendite!DR18</f>
        <v>0</v>
      </c>
      <c r="DT17" s="253">
        <f>+$D17*[1]Vendite!DS18</f>
        <v>0</v>
      </c>
      <c r="DU17" s="253">
        <f>+$D17*[1]Vendite!DT18</f>
        <v>0</v>
      </c>
      <c r="DV17" s="253">
        <f>+$D17*[1]Vendite!DU18</f>
        <v>0</v>
      </c>
      <c r="DW17" s="253">
        <f>+$D17*[1]Vendite!DV18</f>
        <v>0</v>
      </c>
    </row>
    <row r="18" spans="3:127" ht="15.6" thickTop="1" thickBot="1">
      <c r="C18" s="338" t="str">
        <f>+[1]I_Vendite!C16</f>
        <v>Prodotto/Servizio 13</v>
      </c>
      <c r="D18" s="294">
        <f>+[1]I_Vendite!D16</f>
        <v>0.25</v>
      </c>
      <c r="H18" s="253">
        <f>+$D18*[1]Vendite!G19</f>
        <v>0</v>
      </c>
      <c r="I18" s="253">
        <f>+$D18*[1]Vendite!H19</f>
        <v>0</v>
      </c>
      <c r="J18" s="253">
        <f>+$D18*[1]Vendite!I19</f>
        <v>0</v>
      </c>
      <c r="K18" s="253">
        <f>+$D18*[1]Vendite!J19</f>
        <v>0</v>
      </c>
      <c r="L18" s="253">
        <f>+$D18*[1]Vendite!K19</f>
        <v>0</v>
      </c>
      <c r="M18" s="253">
        <f>+$D18*[1]Vendite!L19</f>
        <v>0</v>
      </c>
      <c r="N18" s="253">
        <f>+$D18*[1]Vendite!M19</f>
        <v>0</v>
      </c>
      <c r="O18" s="253">
        <f>+$D18*[1]Vendite!N19</f>
        <v>0</v>
      </c>
      <c r="P18" s="253">
        <f>+$D18*[1]Vendite!O19</f>
        <v>0</v>
      </c>
      <c r="Q18" s="253">
        <f>+$D18*[1]Vendite!P19</f>
        <v>0</v>
      </c>
      <c r="R18" s="253">
        <f>+$D18*[1]Vendite!Q19</f>
        <v>0</v>
      </c>
      <c r="S18" s="253">
        <f>+$D18*[1]Vendite!R19</f>
        <v>0</v>
      </c>
      <c r="T18" s="253">
        <f>+$D18*[1]Vendite!S19</f>
        <v>0</v>
      </c>
      <c r="U18" s="253">
        <f>+$D18*[1]Vendite!T19</f>
        <v>0</v>
      </c>
      <c r="V18" s="253">
        <f>+$D18*[1]Vendite!U19</f>
        <v>0</v>
      </c>
      <c r="W18" s="253">
        <f>+$D18*[1]Vendite!V19</f>
        <v>0</v>
      </c>
      <c r="X18" s="253">
        <f>+$D18*[1]Vendite!W19</f>
        <v>0</v>
      </c>
      <c r="Y18" s="253">
        <f>+$D18*[1]Vendite!X19</f>
        <v>0</v>
      </c>
      <c r="Z18" s="253">
        <f>+$D18*[1]Vendite!Y19</f>
        <v>0</v>
      </c>
      <c r="AA18" s="253">
        <f>+$D18*[1]Vendite!Z19</f>
        <v>0</v>
      </c>
      <c r="AB18" s="253">
        <f>+$D18*[1]Vendite!AA19</f>
        <v>0</v>
      </c>
      <c r="AC18" s="253">
        <f>+$D18*[1]Vendite!AB19</f>
        <v>0</v>
      </c>
      <c r="AD18" s="253">
        <f>+$D18*[1]Vendite!AC19</f>
        <v>0</v>
      </c>
      <c r="AE18" s="253">
        <f>+$D18*[1]Vendite!AD19</f>
        <v>0</v>
      </c>
      <c r="AF18" s="253">
        <f>+$D18*[1]Vendite!AE19</f>
        <v>0</v>
      </c>
      <c r="AG18" s="253">
        <f>+$D18*[1]Vendite!AF19</f>
        <v>0</v>
      </c>
      <c r="AH18" s="253">
        <f>+$D18*[1]Vendite!AG19</f>
        <v>0</v>
      </c>
      <c r="AI18" s="253">
        <f>+$D18*[1]Vendite!AH19</f>
        <v>0</v>
      </c>
      <c r="AJ18" s="253">
        <f>+$D18*[1]Vendite!AI19</f>
        <v>0</v>
      </c>
      <c r="AK18" s="253">
        <f>+$D18*[1]Vendite!AJ19</f>
        <v>0</v>
      </c>
      <c r="AL18" s="253">
        <f>+$D18*[1]Vendite!AK19</f>
        <v>0</v>
      </c>
      <c r="AM18" s="253">
        <f>+$D18*[1]Vendite!AL19</f>
        <v>0</v>
      </c>
      <c r="AN18" s="253">
        <f>+$D18*[1]Vendite!AM19</f>
        <v>0</v>
      </c>
      <c r="AO18" s="253">
        <f>+$D18*[1]Vendite!AN19</f>
        <v>0</v>
      </c>
      <c r="AP18" s="253">
        <f>+$D18*[1]Vendite!AO19</f>
        <v>0</v>
      </c>
      <c r="AQ18" s="253">
        <f>+$D18*[1]Vendite!AP19</f>
        <v>0</v>
      </c>
      <c r="AR18" s="253">
        <f>+$D18*[1]Vendite!AQ19</f>
        <v>0</v>
      </c>
      <c r="AS18" s="253">
        <f>+$D18*[1]Vendite!AR19</f>
        <v>0</v>
      </c>
      <c r="AT18" s="253">
        <f>+$D18*[1]Vendite!AS19</f>
        <v>0</v>
      </c>
      <c r="AU18" s="253">
        <f>+$D18*[1]Vendite!AT19</f>
        <v>0</v>
      </c>
      <c r="AV18" s="253">
        <f>+$D18*[1]Vendite!AU19</f>
        <v>0</v>
      </c>
      <c r="AW18" s="253">
        <f>+$D18*[1]Vendite!AV19</f>
        <v>0</v>
      </c>
      <c r="AX18" s="253">
        <f>+$D18*[1]Vendite!AW19</f>
        <v>0</v>
      </c>
      <c r="AY18" s="253">
        <f>+$D18*[1]Vendite!AX19</f>
        <v>0</v>
      </c>
      <c r="AZ18" s="253">
        <f>+$D18*[1]Vendite!AY19</f>
        <v>0</v>
      </c>
      <c r="BA18" s="253">
        <f>+$D18*[1]Vendite!AZ19</f>
        <v>0</v>
      </c>
      <c r="BB18" s="253">
        <f>+$D18*[1]Vendite!BA19</f>
        <v>0</v>
      </c>
      <c r="BC18" s="253">
        <f>+$D18*[1]Vendite!BB19</f>
        <v>0</v>
      </c>
      <c r="BD18" s="253">
        <f>+$D18*[1]Vendite!BC19</f>
        <v>0</v>
      </c>
      <c r="BE18" s="253">
        <f>+$D18*[1]Vendite!BD19</f>
        <v>0</v>
      </c>
      <c r="BF18" s="253">
        <f>+$D18*[1]Vendite!BE19</f>
        <v>0</v>
      </c>
      <c r="BG18" s="253">
        <f>+$D18*[1]Vendite!BF19</f>
        <v>0</v>
      </c>
      <c r="BH18" s="253">
        <f>+$D18*[1]Vendite!BG19</f>
        <v>0</v>
      </c>
      <c r="BI18" s="253">
        <f>+$D18*[1]Vendite!BH19</f>
        <v>0</v>
      </c>
      <c r="BJ18" s="253">
        <f>+$D18*[1]Vendite!BI19</f>
        <v>0</v>
      </c>
      <c r="BK18" s="253">
        <f>+$D18*[1]Vendite!BJ19</f>
        <v>0</v>
      </c>
      <c r="BL18" s="253">
        <f>+$D18*[1]Vendite!BK19</f>
        <v>0</v>
      </c>
      <c r="BM18" s="253">
        <f>+$D18*[1]Vendite!BL19</f>
        <v>0</v>
      </c>
      <c r="BN18" s="253">
        <f>+$D18*[1]Vendite!BM19</f>
        <v>0</v>
      </c>
      <c r="BO18" s="253">
        <f>+$D18*[1]Vendite!BN19</f>
        <v>0</v>
      </c>
      <c r="BP18" s="253">
        <f>+$D18*[1]Vendite!BO19</f>
        <v>0</v>
      </c>
      <c r="BQ18" s="253">
        <f>+$D18*[1]Vendite!BP19</f>
        <v>0</v>
      </c>
      <c r="BR18" s="253">
        <f>+$D18*[1]Vendite!BQ19</f>
        <v>0</v>
      </c>
      <c r="BS18" s="253">
        <f>+$D18*[1]Vendite!BR19</f>
        <v>0</v>
      </c>
      <c r="BT18" s="253">
        <f>+$D18*[1]Vendite!BS19</f>
        <v>0</v>
      </c>
      <c r="BU18" s="253">
        <f>+$D18*[1]Vendite!BT19</f>
        <v>0</v>
      </c>
      <c r="BV18" s="253">
        <f>+$D18*[1]Vendite!BU19</f>
        <v>0</v>
      </c>
      <c r="BW18" s="253">
        <f>+$D18*[1]Vendite!BV19</f>
        <v>0</v>
      </c>
      <c r="BX18" s="253">
        <f>+$D18*[1]Vendite!BW19</f>
        <v>0</v>
      </c>
      <c r="BY18" s="253">
        <f>+$D18*[1]Vendite!BX19</f>
        <v>0</v>
      </c>
      <c r="BZ18" s="253">
        <f>+$D18*[1]Vendite!BY19</f>
        <v>0</v>
      </c>
      <c r="CA18" s="253">
        <f>+$D18*[1]Vendite!BZ19</f>
        <v>0</v>
      </c>
      <c r="CB18" s="253">
        <f>+$D18*[1]Vendite!CA19</f>
        <v>0</v>
      </c>
      <c r="CC18" s="253">
        <f>+$D18*[1]Vendite!CB19</f>
        <v>0</v>
      </c>
      <c r="CD18" s="253">
        <f>+$D18*[1]Vendite!CC19</f>
        <v>0</v>
      </c>
      <c r="CE18" s="253">
        <f>+$D18*[1]Vendite!CD19</f>
        <v>0</v>
      </c>
      <c r="CF18" s="253">
        <f>+$D18*[1]Vendite!CE19</f>
        <v>0</v>
      </c>
      <c r="CG18" s="253">
        <f>+$D18*[1]Vendite!CF19</f>
        <v>0</v>
      </c>
      <c r="CH18" s="253">
        <f>+$D18*[1]Vendite!CG19</f>
        <v>0</v>
      </c>
      <c r="CI18" s="253">
        <f>+$D18*[1]Vendite!CH19</f>
        <v>0</v>
      </c>
      <c r="CJ18" s="253">
        <f>+$D18*[1]Vendite!CI19</f>
        <v>0</v>
      </c>
      <c r="CK18" s="253">
        <f>+$D18*[1]Vendite!CJ19</f>
        <v>0</v>
      </c>
      <c r="CL18" s="253">
        <f>+$D18*[1]Vendite!CK19</f>
        <v>0</v>
      </c>
      <c r="CM18" s="253">
        <f>+$D18*[1]Vendite!CL19</f>
        <v>0</v>
      </c>
      <c r="CN18" s="253">
        <f>+$D18*[1]Vendite!CM19</f>
        <v>0</v>
      </c>
      <c r="CO18" s="253">
        <f>+$D18*[1]Vendite!CN19</f>
        <v>0</v>
      </c>
      <c r="CP18" s="253">
        <f>+$D18*[1]Vendite!CO19</f>
        <v>0</v>
      </c>
      <c r="CQ18" s="253">
        <f>+$D18*[1]Vendite!CP19</f>
        <v>0</v>
      </c>
      <c r="CR18" s="253">
        <f>+$D18*[1]Vendite!CQ19</f>
        <v>0</v>
      </c>
      <c r="CS18" s="253">
        <f>+$D18*[1]Vendite!CR19</f>
        <v>0</v>
      </c>
      <c r="CT18" s="253">
        <f>+$D18*[1]Vendite!CS19</f>
        <v>0</v>
      </c>
      <c r="CU18" s="253">
        <f>+$D18*[1]Vendite!CT19</f>
        <v>0</v>
      </c>
      <c r="CV18" s="253">
        <f>+$D18*[1]Vendite!CU19</f>
        <v>0</v>
      </c>
      <c r="CW18" s="253">
        <f>+$D18*[1]Vendite!CV19</f>
        <v>0</v>
      </c>
      <c r="CX18" s="253">
        <f>+$D18*[1]Vendite!CW19</f>
        <v>0</v>
      </c>
      <c r="CY18" s="253">
        <f>+$D18*[1]Vendite!CX19</f>
        <v>0</v>
      </c>
      <c r="CZ18" s="253">
        <f>+$D18*[1]Vendite!CY19</f>
        <v>0</v>
      </c>
      <c r="DA18" s="253">
        <f>+$D18*[1]Vendite!CZ19</f>
        <v>0</v>
      </c>
      <c r="DB18" s="253">
        <f>+$D18*[1]Vendite!DA19</f>
        <v>0</v>
      </c>
      <c r="DC18" s="253">
        <f>+$D18*[1]Vendite!DB19</f>
        <v>0</v>
      </c>
      <c r="DD18" s="253">
        <f>+$D18*[1]Vendite!DC19</f>
        <v>0</v>
      </c>
      <c r="DE18" s="253">
        <f>+$D18*[1]Vendite!DD19</f>
        <v>0</v>
      </c>
      <c r="DF18" s="253">
        <f>+$D18*[1]Vendite!DE19</f>
        <v>0</v>
      </c>
      <c r="DG18" s="253">
        <f>+$D18*[1]Vendite!DF19</f>
        <v>0</v>
      </c>
      <c r="DH18" s="253">
        <f>+$D18*[1]Vendite!DG19</f>
        <v>0</v>
      </c>
      <c r="DI18" s="253">
        <f>+$D18*[1]Vendite!DH19</f>
        <v>0</v>
      </c>
      <c r="DJ18" s="253">
        <f>+$D18*[1]Vendite!DI19</f>
        <v>0</v>
      </c>
      <c r="DK18" s="253">
        <f>+$D18*[1]Vendite!DJ19</f>
        <v>0</v>
      </c>
      <c r="DL18" s="253">
        <f>+$D18*[1]Vendite!DK19</f>
        <v>0</v>
      </c>
      <c r="DM18" s="253">
        <f>+$D18*[1]Vendite!DL19</f>
        <v>0</v>
      </c>
      <c r="DN18" s="253">
        <f>+$D18*[1]Vendite!DM19</f>
        <v>0</v>
      </c>
      <c r="DO18" s="253">
        <f>+$D18*[1]Vendite!DN19</f>
        <v>0</v>
      </c>
      <c r="DP18" s="253">
        <f>+$D18*[1]Vendite!DO19</f>
        <v>0</v>
      </c>
      <c r="DQ18" s="253">
        <f>+$D18*[1]Vendite!DP19</f>
        <v>0</v>
      </c>
      <c r="DR18" s="253">
        <f>+$D18*[1]Vendite!DQ19</f>
        <v>0</v>
      </c>
      <c r="DS18" s="253">
        <f>+$D18*[1]Vendite!DR19</f>
        <v>0</v>
      </c>
      <c r="DT18" s="253">
        <f>+$D18*[1]Vendite!DS19</f>
        <v>0</v>
      </c>
      <c r="DU18" s="253">
        <f>+$D18*[1]Vendite!DT19</f>
        <v>0</v>
      </c>
      <c r="DV18" s="253">
        <f>+$D18*[1]Vendite!DU19</f>
        <v>0</v>
      </c>
      <c r="DW18" s="253">
        <f>+$D18*[1]Vendite!DV19</f>
        <v>0</v>
      </c>
    </row>
    <row r="19" spans="3:127" ht="15.6" thickTop="1" thickBot="1">
      <c r="C19" s="338" t="str">
        <f>+[1]I_Vendite!C17</f>
        <v>Prodotto/Servizio 14</v>
      </c>
      <c r="D19" s="294">
        <f>+[1]I_Vendite!D17</f>
        <v>0.25</v>
      </c>
      <c r="H19" s="253">
        <f>+$D19*[1]Vendite!G20</f>
        <v>0</v>
      </c>
      <c r="I19" s="253">
        <f>+$D19*[1]Vendite!H20</f>
        <v>0</v>
      </c>
      <c r="J19" s="253">
        <f>+$D19*[1]Vendite!I20</f>
        <v>0</v>
      </c>
      <c r="K19" s="253">
        <f>+$D19*[1]Vendite!J20</f>
        <v>0</v>
      </c>
      <c r="L19" s="253">
        <f>+$D19*[1]Vendite!K20</f>
        <v>0</v>
      </c>
      <c r="M19" s="253">
        <f>+$D19*[1]Vendite!L20</f>
        <v>0</v>
      </c>
      <c r="N19" s="253">
        <f>+$D19*[1]Vendite!M20</f>
        <v>0</v>
      </c>
      <c r="O19" s="253">
        <f>+$D19*[1]Vendite!N20</f>
        <v>0</v>
      </c>
      <c r="P19" s="253">
        <f>+$D19*[1]Vendite!O20</f>
        <v>0</v>
      </c>
      <c r="Q19" s="253">
        <f>+$D19*[1]Vendite!P20</f>
        <v>0</v>
      </c>
      <c r="R19" s="253">
        <f>+$D19*[1]Vendite!Q20</f>
        <v>0</v>
      </c>
      <c r="S19" s="253">
        <f>+$D19*[1]Vendite!R20</f>
        <v>0</v>
      </c>
      <c r="T19" s="253">
        <f>+$D19*[1]Vendite!S20</f>
        <v>0</v>
      </c>
      <c r="U19" s="253">
        <f>+$D19*[1]Vendite!T20</f>
        <v>0</v>
      </c>
      <c r="V19" s="253">
        <f>+$D19*[1]Vendite!U20</f>
        <v>0</v>
      </c>
      <c r="W19" s="253">
        <f>+$D19*[1]Vendite!V20</f>
        <v>0</v>
      </c>
      <c r="X19" s="253">
        <f>+$D19*[1]Vendite!W20</f>
        <v>0</v>
      </c>
      <c r="Y19" s="253">
        <f>+$D19*[1]Vendite!X20</f>
        <v>0</v>
      </c>
      <c r="Z19" s="253">
        <f>+$D19*[1]Vendite!Y20</f>
        <v>0</v>
      </c>
      <c r="AA19" s="253">
        <f>+$D19*[1]Vendite!Z20</f>
        <v>0</v>
      </c>
      <c r="AB19" s="253">
        <f>+$D19*[1]Vendite!AA20</f>
        <v>0</v>
      </c>
      <c r="AC19" s="253">
        <f>+$D19*[1]Vendite!AB20</f>
        <v>0</v>
      </c>
      <c r="AD19" s="253">
        <f>+$D19*[1]Vendite!AC20</f>
        <v>0</v>
      </c>
      <c r="AE19" s="253">
        <f>+$D19*[1]Vendite!AD20</f>
        <v>0</v>
      </c>
      <c r="AF19" s="253">
        <f>+$D19*[1]Vendite!AE20</f>
        <v>0</v>
      </c>
      <c r="AG19" s="253">
        <f>+$D19*[1]Vendite!AF20</f>
        <v>0</v>
      </c>
      <c r="AH19" s="253">
        <f>+$D19*[1]Vendite!AG20</f>
        <v>0</v>
      </c>
      <c r="AI19" s="253">
        <f>+$D19*[1]Vendite!AH20</f>
        <v>0</v>
      </c>
      <c r="AJ19" s="253">
        <f>+$D19*[1]Vendite!AI20</f>
        <v>0</v>
      </c>
      <c r="AK19" s="253">
        <f>+$D19*[1]Vendite!AJ20</f>
        <v>0</v>
      </c>
      <c r="AL19" s="253">
        <f>+$D19*[1]Vendite!AK20</f>
        <v>0</v>
      </c>
      <c r="AM19" s="253">
        <f>+$D19*[1]Vendite!AL20</f>
        <v>0</v>
      </c>
      <c r="AN19" s="253">
        <f>+$D19*[1]Vendite!AM20</f>
        <v>0</v>
      </c>
      <c r="AO19" s="253">
        <f>+$D19*[1]Vendite!AN20</f>
        <v>0</v>
      </c>
      <c r="AP19" s="253">
        <f>+$D19*[1]Vendite!AO20</f>
        <v>0</v>
      </c>
      <c r="AQ19" s="253">
        <f>+$D19*[1]Vendite!AP20</f>
        <v>0</v>
      </c>
      <c r="AR19" s="253">
        <f>+$D19*[1]Vendite!AQ20</f>
        <v>0</v>
      </c>
      <c r="AS19" s="253">
        <f>+$D19*[1]Vendite!AR20</f>
        <v>0</v>
      </c>
      <c r="AT19" s="253">
        <f>+$D19*[1]Vendite!AS20</f>
        <v>0</v>
      </c>
      <c r="AU19" s="253">
        <f>+$D19*[1]Vendite!AT20</f>
        <v>0</v>
      </c>
      <c r="AV19" s="253">
        <f>+$D19*[1]Vendite!AU20</f>
        <v>0</v>
      </c>
      <c r="AW19" s="253">
        <f>+$D19*[1]Vendite!AV20</f>
        <v>0</v>
      </c>
      <c r="AX19" s="253">
        <f>+$D19*[1]Vendite!AW20</f>
        <v>0</v>
      </c>
      <c r="AY19" s="253">
        <f>+$D19*[1]Vendite!AX20</f>
        <v>0</v>
      </c>
      <c r="AZ19" s="253">
        <f>+$D19*[1]Vendite!AY20</f>
        <v>0</v>
      </c>
      <c r="BA19" s="253">
        <f>+$D19*[1]Vendite!AZ20</f>
        <v>0</v>
      </c>
      <c r="BB19" s="253">
        <f>+$D19*[1]Vendite!BA20</f>
        <v>0</v>
      </c>
      <c r="BC19" s="253">
        <f>+$D19*[1]Vendite!BB20</f>
        <v>0</v>
      </c>
      <c r="BD19" s="253">
        <f>+$D19*[1]Vendite!BC20</f>
        <v>0</v>
      </c>
      <c r="BE19" s="253">
        <f>+$D19*[1]Vendite!BD20</f>
        <v>0</v>
      </c>
      <c r="BF19" s="253">
        <f>+$D19*[1]Vendite!BE20</f>
        <v>0</v>
      </c>
      <c r="BG19" s="253">
        <f>+$D19*[1]Vendite!BF20</f>
        <v>0</v>
      </c>
      <c r="BH19" s="253">
        <f>+$D19*[1]Vendite!BG20</f>
        <v>0</v>
      </c>
      <c r="BI19" s="253">
        <f>+$D19*[1]Vendite!BH20</f>
        <v>0</v>
      </c>
      <c r="BJ19" s="253">
        <f>+$D19*[1]Vendite!BI20</f>
        <v>0</v>
      </c>
      <c r="BK19" s="253">
        <f>+$D19*[1]Vendite!BJ20</f>
        <v>0</v>
      </c>
      <c r="BL19" s="253">
        <f>+$D19*[1]Vendite!BK20</f>
        <v>0</v>
      </c>
      <c r="BM19" s="253">
        <f>+$D19*[1]Vendite!BL20</f>
        <v>0</v>
      </c>
      <c r="BN19" s="253">
        <f>+$D19*[1]Vendite!BM20</f>
        <v>0</v>
      </c>
      <c r="BO19" s="253">
        <f>+$D19*[1]Vendite!BN20</f>
        <v>0</v>
      </c>
      <c r="BP19" s="253">
        <f>+$D19*[1]Vendite!BO20</f>
        <v>0</v>
      </c>
      <c r="BQ19" s="253">
        <f>+$D19*[1]Vendite!BP20</f>
        <v>0</v>
      </c>
      <c r="BR19" s="253">
        <f>+$D19*[1]Vendite!BQ20</f>
        <v>0</v>
      </c>
      <c r="BS19" s="253">
        <f>+$D19*[1]Vendite!BR20</f>
        <v>0</v>
      </c>
      <c r="BT19" s="253">
        <f>+$D19*[1]Vendite!BS20</f>
        <v>0</v>
      </c>
      <c r="BU19" s="253">
        <f>+$D19*[1]Vendite!BT20</f>
        <v>0</v>
      </c>
      <c r="BV19" s="253">
        <f>+$D19*[1]Vendite!BU20</f>
        <v>0</v>
      </c>
      <c r="BW19" s="253">
        <f>+$D19*[1]Vendite!BV20</f>
        <v>0</v>
      </c>
      <c r="BX19" s="253">
        <f>+$D19*[1]Vendite!BW20</f>
        <v>0</v>
      </c>
      <c r="BY19" s="253">
        <f>+$D19*[1]Vendite!BX20</f>
        <v>0</v>
      </c>
      <c r="BZ19" s="253">
        <f>+$D19*[1]Vendite!BY20</f>
        <v>0</v>
      </c>
      <c r="CA19" s="253">
        <f>+$D19*[1]Vendite!BZ20</f>
        <v>0</v>
      </c>
      <c r="CB19" s="253">
        <f>+$D19*[1]Vendite!CA20</f>
        <v>0</v>
      </c>
      <c r="CC19" s="253">
        <f>+$D19*[1]Vendite!CB20</f>
        <v>0</v>
      </c>
      <c r="CD19" s="253">
        <f>+$D19*[1]Vendite!CC20</f>
        <v>0</v>
      </c>
      <c r="CE19" s="253">
        <f>+$D19*[1]Vendite!CD20</f>
        <v>0</v>
      </c>
      <c r="CF19" s="253">
        <f>+$D19*[1]Vendite!CE20</f>
        <v>0</v>
      </c>
      <c r="CG19" s="253">
        <f>+$D19*[1]Vendite!CF20</f>
        <v>0</v>
      </c>
      <c r="CH19" s="253">
        <f>+$D19*[1]Vendite!CG20</f>
        <v>0</v>
      </c>
      <c r="CI19" s="253">
        <f>+$D19*[1]Vendite!CH20</f>
        <v>0</v>
      </c>
      <c r="CJ19" s="253">
        <f>+$D19*[1]Vendite!CI20</f>
        <v>0</v>
      </c>
      <c r="CK19" s="253">
        <f>+$D19*[1]Vendite!CJ20</f>
        <v>0</v>
      </c>
      <c r="CL19" s="253">
        <f>+$D19*[1]Vendite!CK20</f>
        <v>0</v>
      </c>
      <c r="CM19" s="253">
        <f>+$D19*[1]Vendite!CL20</f>
        <v>0</v>
      </c>
      <c r="CN19" s="253">
        <f>+$D19*[1]Vendite!CM20</f>
        <v>0</v>
      </c>
      <c r="CO19" s="253">
        <f>+$D19*[1]Vendite!CN20</f>
        <v>0</v>
      </c>
      <c r="CP19" s="253">
        <f>+$D19*[1]Vendite!CO20</f>
        <v>0</v>
      </c>
      <c r="CQ19" s="253">
        <f>+$D19*[1]Vendite!CP20</f>
        <v>0</v>
      </c>
      <c r="CR19" s="253">
        <f>+$D19*[1]Vendite!CQ20</f>
        <v>0</v>
      </c>
      <c r="CS19" s="253">
        <f>+$D19*[1]Vendite!CR20</f>
        <v>0</v>
      </c>
      <c r="CT19" s="253">
        <f>+$D19*[1]Vendite!CS20</f>
        <v>0</v>
      </c>
      <c r="CU19" s="253">
        <f>+$D19*[1]Vendite!CT20</f>
        <v>0</v>
      </c>
      <c r="CV19" s="253">
        <f>+$D19*[1]Vendite!CU20</f>
        <v>0</v>
      </c>
      <c r="CW19" s="253">
        <f>+$D19*[1]Vendite!CV20</f>
        <v>0</v>
      </c>
      <c r="CX19" s="253">
        <f>+$D19*[1]Vendite!CW20</f>
        <v>0</v>
      </c>
      <c r="CY19" s="253">
        <f>+$D19*[1]Vendite!CX20</f>
        <v>0</v>
      </c>
      <c r="CZ19" s="253">
        <f>+$D19*[1]Vendite!CY20</f>
        <v>0</v>
      </c>
      <c r="DA19" s="253">
        <f>+$D19*[1]Vendite!CZ20</f>
        <v>0</v>
      </c>
      <c r="DB19" s="253">
        <f>+$D19*[1]Vendite!DA20</f>
        <v>0</v>
      </c>
      <c r="DC19" s="253">
        <f>+$D19*[1]Vendite!DB20</f>
        <v>0</v>
      </c>
      <c r="DD19" s="253">
        <f>+$D19*[1]Vendite!DC20</f>
        <v>0</v>
      </c>
      <c r="DE19" s="253">
        <f>+$D19*[1]Vendite!DD20</f>
        <v>0</v>
      </c>
      <c r="DF19" s="253">
        <f>+$D19*[1]Vendite!DE20</f>
        <v>0</v>
      </c>
      <c r="DG19" s="253">
        <f>+$D19*[1]Vendite!DF20</f>
        <v>0</v>
      </c>
      <c r="DH19" s="253">
        <f>+$D19*[1]Vendite!DG20</f>
        <v>0</v>
      </c>
      <c r="DI19" s="253">
        <f>+$D19*[1]Vendite!DH20</f>
        <v>0</v>
      </c>
      <c r="DJ19" s="253">
        <f>+$D19*[1]Vendite!DI20</f>
        <v>0</v>
      </c>
      <c r="DK19" s="253">
        <f>+$D19*[1]Vendite!DJ20</f>
        <v>0</v>
      </c>
      <c r="DL19" s="253">
        <f>+$D19*[1]Vendite!DK20</f>
        <v>0</v>
      </c>
      <c r="DM19" s="253">
        <f>+$D19*[1]Vendite!DL20</f>
        <v>0</v>
      </c>
      <c r="DN19" s="253">
        <f>+$D19*[1]Vendite!DM20</f>
        <v>0</v>
      </c>
      <c r="DO19" s="253">
        <f>+$D19*[1]Vendite!DN20</f>
        <v>0</v>
      </c>
      <c r="DP19" s="253">
        <f>+$D19*[1]Vendite!DO20</f>
        <v>0</v>
      </c>
      <c r="DQ19" s="253">
        <f>+$D19*[1]Vendite!DP20</f>
        <v>0</v>
      </c>
      <c r="DR19" s="253">
        <f>+$D19*[1]Vendite!DQ20</f>
        <v>0</v>
      </c>
      <c r="DS19" s="253">
        <f>+$D19*[1]Vendite!DR20</f>
        <v>0</v>
      </c>
      <c r="DT19" s="253">
        <f>+$D19*[1]Vendite!DS20</f>
        <v>0</v>
      </c>
      <c r="DU19" s="253">
        <f>+$D19*[1]Vendite!DT20</f>
        <v>0</v>
      </c>
      <c r="DV19" s="253">
        <f>+$D19*[1]Vendite!DU20</f>
        <v>0</v>
      </c>
      <c r="DW19" s="253">
        <f>+$D19*[1]Vendite!DV20</f>
        <v>0</v>
      </c>
    </row>
    <row r="20" spans="3:127" ht="15.6" thickTop="1" thickBot="1">
      <c r="C20" s="338" t="str">
        <f>+[1]I_Vendite!C18</f>
        <v>Prodotto/Servizio 15</v>
      </c>
      <c r="D20" s="294">
        <f>+[1]I_Vendite!D18</f>
        <v>0.25</v>
      </c>
      <c r="H20" s="253">
        <f>+$D20*[1]Vendite!G21</f>
        <v>0</v>
      </c>
      <c r="I20" s="253">
        <f>+$D20*[1]Vendite!H21</f>
        <v>0</v>
      </c>
      <c r="J20" s="253">
        <f>+$D20*[1]Vendite!I21</f>
        <v>0</v>
      </c>
      <c r="K20" s="253">
        <f>+$D20*[1]Vendite!J21</f>
        <v>0</v>
      </c>
      <c r="L20" s="253">
        <f>+$D20*[1]Vendite!K21</f>
        <v>0</v>
      </c>
      <c r="M20" s="253">
        <f>+$D20*[1]Vendite!L21</f>
        <v>0</v>
      </c>
      <c r="N20" s="253">
        <f>+$D20*[1]Vendite!M21</f>
        <v>0</v>
      </c>
      <c r="O20" s="253">
        <f>+$D20*[1]Vendite!N21</f>
        <v>0</v>
      </c>
      <c r="P20" s="253">
        <f>+$D20*[1]Vendite!O21</f>
        <v>0</v>
      </c>
      <c r="Q20" s="253">
        <f>+$D20*[1]Vendite!P21</f>
        <v>0</v>
      </c>
      <c r="R20" s="253">
        <f>+$D20*[1]Vendite!Q21</f>
        <v>0</v>
      </c>
      <c r="S20" s="253">
        <f>+$D20*[1]Vendite!R21</f>
        <v>0</v>
      </c>
      <c r="T20" s="253">
        <f>+$D20*[1]Vendite!S21</f>
        <v>0</v>
      </c>
      <c r="U20" s="253">
        <f>+$D20*[1]Vendite!T21</f>
        <v>0</v>
      </c>
      <c r="V20" s="253">
        <f>+$D20*[1]Vendite!U21</f>
        <v>0</v>
      </c>
      <c r="W20" s="253">
        <f>+$D20*[1]Vendite!V21</f>
        <v>0</v>
      </c>
      <c r="X20" s="253">
        <f>+$D20*[1]Vendite!W21</f>
        <v>0</v>
      </c>
      <c r="Y20" s="253">
        <f>+$D20*[1]Vendite!X21</f>
        <v>0</v>
      </c>
      <c r="Z20" s="253">
        <f>+$D20*[1]Vendite!Y21</f>
        <v>0</v>
      </c>
      <c r="AA20" s="253">
        <f>+$D20*[1]Vendite!Z21</f>
        <v>0</v>
      </c>
      <c r="AB20" s="253">
        <f>+$D20*[1]Vendite!AA21</f>
        <v>0</v>
      </c>
      <c r="AC20" s="253">
        <f>+$D20*[1]Vendite!AB21</f>
        <v>0</v>
      </c>
      <c r="AD20" s="253">
        <f>+$D20*[1]Vendite!AC21</f>
        <v>0</v>
      </c>
      <c r="AE20" s="253">
        <f>+$D20*[1]Vendite!AD21</f>
        <v>0</v>
      </c>
      <c r="AF20" s="253">
        <f>+$D20*[1]Vendite!AE21</f>
        <v>0</v>
      </c>
      <c r="AG20" s="253">
        <f>+$D20*[1]Vendite!AF21</f>
        <v>0</v>
      </c>
      <c r="AH20" s="253">
        <f>+$D20*[1]Vendite!AG21</f>
        <v>0</v>
      </c>
      <c r="AI20" s="253">
        <f>+$D20*[1]Vendite!AH21</f>
        <v>0</v>
      </c>
      <c r="AJ20" s="253">
        <f>+$D20*[1]Vendite!AI21</f>
        <v>0</v>
      </c>
      <c r="AK20" s="253">
        <f>+$D20*[1]Vendite!AJ21</f>
        <v>0</v>
      </c>
      <c r="AL20" s="253">
        <f>+$D20*[1]Vendite!AK21</f>
        <v>0</v>
      </c>
      <c r="AM20" s="253">
        <f>+$D20*[1]Vendite!AL21</f>
        <v>0</v>
      </c>
      <c r="AN20" s="253">
        <f>+$D20*[1]Vendite!AM21</f>
        <v>0</v>
      </c>
      <c r="AO20" s="253">
        <f>+$D20*[1]Vendite!AN21</f>
        <v>0</v>
      </c>
      <c r="AP20" s="253">
        <f>+$D20*[1]Vendite!AO21</f>
        <v>0</v>
      </c>
      <c r="AQ20" s="253">
        <f>+$D20*[1]Vendite!AP21</f>
        <v>0</v>
      </c>
      <c r="AR20" s="253">
        <f>+$D20*[1]Vendite!AQ21</f>
        <v>0</v>
      </c>
      <c r="AS20" s="253">
        <f>+$D20*[1]Vendite!AR21</f>
        <v>0</v>
      </c>
      <c r="AT20" s="253">
        <f>+$D20*[1]Vendite!AS21</f>
        <v>0</v>
      </c>
      <c r="AU20" s="253">
        <f>+$D20*[1]Vendite!AT21</f>
        <v>0</v>
      </c>
      <c r="AV20" s="253">
        <f>+$D20*[1]Vendite!AU21</f>
        <v>0</v>
      </c>
      <c r="AW20" s="253">
        <f>+$D20*[1]Vendite!AV21</f>
        <v>0</v>
      </c>
      <c r="AX20" s="253">
        <f>+$D20*[1]Vendite!AW21</f>
        <v>0</v>
      </c>
      <c r="AY20" s="253">
        <f>+$D20*[1]Vendite!AX21</f>
        <v>0</v>
      </c>
      <c r="AZ20" s="253">
        <f>+$D20*[1]Vendite!AY21</f>
        <v>0</v>
      </c>
      <c r="BA20" s="253">
        <f>+$D20*[1]Vendite!AZ21</f>
        <v>0</v>
      </c>
      <c r="BB20" s="253">
        <f>+$D20*[1]Vendite!BA21</f>
        <v>0</v>
      </c>
      <c r="BC20" s="253">
        <f>+$D20*[1]Vendite!BB21</f>
        <v>0</v>
      </c>
      <c r="BD20" s="253">
        <f>+$D20*[1]Vendite!BC21</f>
        <v>0</v>
      </c>
      <c r="BE20" s="253">
        <f>+$D20*[1]Vendite!BD21</f>
        <v>0</v>
      </c>
      <c r="BF20" s="253">
        <f>+$D20*[1]Vendite!BE21</f>
        <v>0</v>
      </c>
      <c r="BG20" s="253">
        <f>+$D20*[1]Vendite!BF21</f>
        <v>0</v>
      </c>
      <c r="BH20" s="253">
        <f>+$D20*[1]Vendite!BG21</f>
        <v>0</v>
      </c>
      <c r="BI20" s="253">
        <f>+$D20*[1]Vendite!BH21</f>
        <v>0</v>
      </c>
      <c r="BJ20" s="253">
        <f>+$D20*[1]Vendite!BI21</f>
        <v>0</v>
      </c>
      <c r="BK20" s="253">
        <f>+$D20*[1]Vendite!BJ21</f>
        <v>0</v>
      </c>
      <c r="BL20" s="253">
        <f>+$D20*[1]Vendite!BK21</f>
        <v>0</v>
      </c>
      <c r="BM20" s="253">
        <f>+$D20*[1]Vendite!BL21</f>
        <v>0</v>
      </c>
      <c r="BN20" s="253">
        <f>+$D20*[1]Vendite!BM21</f>
        <v>0</v>
      </c>
      <c r="BO20" s="253">
        <f>+$D20*[1]Vendite!BN21</f>
        <v>0</v>
      </c>
      <c r="BP20" s="253">
        <f>+$D20*[1]Vendite!BO21</f>
        <v>0</v>
      </c>
      <c r="BQ20" s="253">
        <f>+$D20*[1]Vendite!BP21</f>
        <v>0</v>
      </c>
      <c r="BR20" s="253">
        <f>+$D20*[1]Vendite!BQ21</f>
        <v>0</v>
      </c>
      <c r="BS20" s="253">
        <f>+$D20*[1]Vendite!BR21</f>
        <v>0</v>
      </c>
      <c r="BT20" s="253">
        <f>+$D20*[1]Vendite!BS21</f>
        <v>0</v>
      </c>
      <c r="BU20" s="253">
        <f>+$D20*[1]Vendite!BT21</f>
        <v>0</v>
      </c>
      <c r="BV20" s="253">
        <f>+$D20*[1]Vendite!BU21</f>
        <v>0</v>
      </c>
      <c r="BW20" s="253">
        <f>+$D20*[1]Vendite!BV21</f>
        <v>0</v>
      </c>
      <c r="BX20" s="253">
        <f>+$D20*[1]Vendite!BW21</f>
        <v>0</v>
      </c>
      <c r="BY20" s="253">
        <f>+$D20*[1]Vendite!BX21</f>
        <v>0</v>
      </c>
      <c r="BZ20" s="253">
        <f>+$D20*[1]Vendite!BY21</f>
        <v>0</v>
      </c>
      <c r="CA20" s="253">
        <f>+$D20*[1]Vendite!BZ21</f>
        <v>0</v>
      </c>
      <c r="CB20" s="253">
        <f>+$D20*[1]Vendite!CA21</f>
        <v>0</v>
      </c>
      <c r="CC20" s="253">
        <f>+$D20*[1]Vendite!CB21</f>
        <v>0</v>
      </c>
      <c r="CD20" s="253">
        <f>+$D20*[1]Vendite!CC21</f>
        <v>0</v>
      </c>
      <c r="CE20" s="253">
        <f>+$D20*[1]Vendite!CD21</f>
        <v>0</v>
      </c>
      <c r="CF20" s="253">
        <f>+$D20*[1]Vendite!CE21</f>
        <v>0</v>
      </c>
      <c r="CG20" s="253">
        <f>+$D20*[1]Vendite!CF21</f>
        <v>0</v>
      </c>
      <c r="CH20" s="253">
        <f>+$D20*[1]Vendite!CG21</f>
        <v>0</v>
      </c>
      <c r="CI20" s="253">
        <f>+$D20*[1]Vendite!CH21</f>
        <v>0</v>
      </c>
      <c r="CJ20" s="253">
        <f>+$D20*[1]Vendite!CI21</f>
        <v>0</v>
      </c>
      <c r="CK20" s="253">
        <f>+$D20*[1]Vendite!CJ21</f>
        <v>0</v>
      </c>
      <c r="CL20" s="253">
        <f>+$D20*[1]Vendite!CK21</f>
        <v>0</v>
      </c>
      <c r="CM20" s="253">
        <f>+$D20*[1]Vendite!CL21</f>
        <v>0</v>
      </c>
      <c r="CN20" s="253">
        <f>+$D20*[1]Vendite!CM21</f>
        <v>0</v>
      </c>
      <c r="CO20" s="253">
        <f>+$D20*[1]Vendite!CN21</f>
        <v>0</v>
      </c>
      <c r="CP20" s="253">
        <f>+$D20*[1]Vendite!CO21</f>
        <v>0</v>
      </c>
      <c r="CQ20" s="253">
        <f>+$D20*[1]Vendite!CP21</f>
        <v>0</v>
      </c>
      <c r="CR20" s="253">
        <f>+$D20*[1]Vendite!CQ21</f>
        <v>0</v>
      </c>
      <c r="CS20" s="253">
        <f>+$D20*[1]Vendite!CR21</f>
        <v>0</v>
      </c>
      <c r="CT20" s="253">
        <f>+$D20*[1]Vendite!CS21</f>
        <v>0</v>
      </c>
      <c r="CU20" s="253">
        <f>+$D20*[1]Vendite!CT21</f>
        <v>0</v>
      </c>
      <c r="CV20" s="253">
        <f>+$D20*[1]Vendite!CU21</f>
        <v>0</v>
      </c>
      <c r="CW20" s="253">
        <f>+$D20*[1]Vendite!CV21</f>
        <v>0</v>
      </c>
      <c r="CX20" s="253">
        <f>+$D20*[1]Vendite!CW21</f>
        <v>0</v>
      </c>
      <c r="CY20" s="253">
        <f>+$D20*[1]Vendite!CX21</f>
        <v>0</v>
      </c>
      <c r="CZ20" s="253">
        <f>+$D20*[1]Vendite!CY21</f>
        <v>0</v>
      </c>
      <c r="DA20" s="253">
        <f>+$D20*[1]Vendite!CZ21</f>
        <v>0</v>
      </c>
      <c r="DB20" s="253">
        <f>+$D20*[1]Vendite!DA21</f>
        <v>0</v>
      </c>
      <c r="DC20" s="253">
        <f>+$D20*[1]Vendite!DB21</f>
        <v>0</v>
      </c>
      <c r="DD20" s="253">
        <f>+$D20*[1]Vendite!DC21</f>
        <v>0</v>
      </c>
      <c r="DE20" s="253">
        <f>+$D20*[1]Vendite!DD21</f>
        <v>0</v>
      </c>
      <c r="DF20" s="253">
        <f>+$D20*[1]Vendite!DE21</f>
        <v>0</v>
      </c>
      <c r="DG20" s="253">
        <f>+$D20*[1]Vendite!DF21</f>
        <v>0</v>
      </c>
      <c r="DH20" s="253">
        <f>+$D20*[1]Vendite!DG21</f>
        <v>0</v>
      </c>
      <c r="DI20" s="253">
        <f>+$D20*[1]Vendite!DH21</f>
        <v>0</v>
      </c>
      <c r="DJ20" s="253">
        <f>+$D20*[1]Vendite!DI21</f>
        <v>0</v>
      </c>
      <c r="DK20" s="253">
        <f>+$D20*[1]Vendite!DJ21</f>
        <v>0</v>
      </c>
      <c r="DL20" s="253">
        <f>+$D20*[1]Vendite!DK21</f>
        <v>0</v>
      </c>
      <c r="DM20" s="253">
        <f>+$D20*[1]Vendite!DL21</f>
        <v>0</v>
      </c>
      <c r="DN20" s="253">
        <f>+$D20*[1]Vendite!DM21</f>
        <v>0</v>
      </c>
      <c r="DO20" s="253">
        <f>+$D20*[1]Vendite!DN21</f>
        <v>0</v>
      </c>
      <c r="DP20" s="253">
        <f>+$D20*[1]Vendite!DO21</f>
        <v>0</v>
      </c>
      <c r="DQ20" s="253">
        <f>+$D20*[1]Vendite!DP21</f>
        <v>0</v>
      </c>
      <c r="DR20" s="253">
        <f>+$D20*[1]Vendite!DQ21</f>
        <v>0</v>
      </c>
      <c r="DS20" s="253">
        <f>+$D20*[1]Vendite!DR21</f>
        <v>0</v>
      </c>
      <c r="DT20" s="253">
        <f>+$D20*[1]Vendite!DS21</f>
        <v>0</v>
      </c>
      <c r="DU20" s="253">
        <f>+$D20*[1]Vendite!DT21</f>
        <v>0</v>
      </c>
      <c r="DV20" s="253">
        <f>+$D20*[1]Vendite!DU21</f>
        <v>0</v>
      </c>
      <c r="DW20" s="253">
        <f>+$D20*[1]Vendite!DV21</f>
        <v>0</v>
      </c>
    </row>
    <row r="21" spans="3:127" ht="15.6" thickTop="1" thickBot="1">
      <c r="C21" s="338" t="str">
        <f>+[1]I_Vendite!C19</f>
        <v>Prodotto/Servizio 16</v>
      </c>
      <c r="D21" s="294">
        <f>+[1]I_Vendite!D19</f>
        <v>0.25</v>
      </c>
      <c r="H21" s="253">
        <f>+$D21*[1]Vendite!G22</f>
        <v>0</v>
      </c>
      <c r="I21" s="253">
        <f>+$D21*[1]Vendite!H22</f>
        <v>0</v>
      </c>
      <c r="J21" s="253">
        <f>+$D21*[1]Vendite!I22</f>
        <v>0</v>
      </c>
      <c r="K21" s="253">
        <f>+$D21*[1]Vendite!J22</f>
        <v>0</v>
      </c>
      <c r="L21" s="253">
        <f>+$D21*[1]Vendite!K22</f>
        <v>0</v>
      </c>
      <c r="M21" s="253">
        <f>+$D21*[1]Vendite!L22</f>
        <v>0</v>
      </c>
      <c r="N21" s="253">
        <f>+$D21*[1]Vendite!M22</f>
        <v>0</v>
      </c>
      <c r="O21" s="253">
        <f>+$D21*[1]Vendite!N22</f>
        <v>0</v>
      </c>
      <c r="P21" s="253">
        <f>+$D21*[1]Vendite!O22</f>
        <v>0</v>
      </c>
      <c r="Q21" s="253">
        <f>+$D21*[1]Vendite!P22</f>
        <v>0</v>
      </c>
      <c r="R21" s="253">
        <f>+$D21*[1]Vendite!Q22</f>
        <v>0</v>
      </c>
      <c r="S21" s="253">
        <f>+$D21*[1]Vendite!R22</f>
        <v>0</v>
      </c>
      <c r="T21" s="253">
        <f>+$D21*[1]Vendite!S22</f>
        <v>0</v>
      </c>
      <c r="U21" s="253">
        <f>+$D21*[1]Vendite!T22</f>
        <v>0</v>
      </c>
      <c r="V21" s="253">
        <f>+$D21*[1]Vendite!U22</f>
        <v>0</v>
      </c>
      <c r="W21" s="253">
        <f>+$D21*[1]Vendite!V22</f>
        <v>0</v>
      </c>
      <c r="X21" s="253">
        <f>+$D21*[1]Vendite!W22</f>
        <v>0</v>
      </c>
      <c r="Y21" s="253">
        <f>+$D21*[1]Vendite!X22</f>
        <v>0</v>
      </c>
      <c r="Z21" s="253">
        <f>+$D21*[1]Vendite!Y22</f>
        <v>0</v>
      </c>
      <c r="AA21" s="253">
        <f>+$D21*[1]Vendite!Z22</f>
        <v>0</v>
      </c>
      <c r="AB21" s="253">
        <f>+$D21*[1]Vendite!AA22</f>
        <v>0</v>
      </c>
      <c r="AC21" s="253">
        <f>+$D21*[1]Vendite!AB22</f>
        <v>0</v>
      </c>
      <c r="AD21" s="253">
        <f>+$D21*[1]Vendite!AC22</f>
        <v>0</v>
      </c>
      <c r="AE21" s="253">
        <f>+$D21*[1]Vendite!AD22</f>
        <v>0</v>
      </c>
      <c r="AF21" s="253">
        <f>+$D21*[1]Vendite!AE22</f>
        <v>0</v>
      </c>
      <c r="AG21" s="253">
        <f>+$D21*[1]Vendite!AF22</f>
        <v>0</v>
      </c>
      <c r="AH21" s="253">
        <f>+$D21*[1]Vendite!AG22</f>
        <v>0</v>
      </c>
      <c r="AI21" s="253">
        <f>+$D21*[1]Vendite!AH22</f>
        <v>0</v>
      </c>
      <c r="AJ21" s="253">
        <f>+$D21*[1]Vendite!AI22</f>
        <v>0</v>
      </c>
      <c r="AK21" s="253">
        <f>+$D21*[1]Vendite!AJ22</f>
        <v>0</v>
      </c>
      <c r="AL21" s="253">
        <f>+$D21*[1]Vendite!AK22</f>
        <v>0</v>
      </c>
      <c r="AM21" s="253">
        <f>+$D21*[1]Vendite!AL22</f>
        <v>0</v>
      </c>
      <c r="AN21" s="253">
        <f>+$D21*[1]Vendite!AM22</f>
        <v>0</v>
      </c>
      <c r="AO21" s="253">
        <f>+$D21*[1]Vendite!AN22</f>
        <v>0</v>
      </c>
      <c r="AP21" s="253">
        <f>+$D21*[1]Vendite!AO22</f>
        <v>0</v>
      </c>
      <c r="AQ21" s="253">
        <f>+$D21*[1]Vendite!AP22</f>
        <v>0</v>
      </c>
      <c r="AR21" s="253">
        <f>+$D21*[1]Vendite!AQ22</f>
        <v>0</v>
      </c>
      <c r="AS21" s="253">
        <f>+$D21*[1]Vendite!AR22</f>
        <v>0</v>
      </c>
      <c r="AT21" s="253">
        <f>+$D21*[1]Vendite!AS22</f>
        <v>0</v>
      </c>
      <c r="AU21" s="253">
        <f>+$D21*[1]Vendite!AT22</f>
        <v>0</v>
      </c>
      <c r="AV21" s="253">
        <f>+$D21*[1]Vendite!AU22</f>
        <v>0</v>
      </c>
      <c r="AW21" s="253">
        <f>+$D21*[1]Vendite!AV22</f>
        <v>0</v>
      </c>
      <c r="AX21" s="253">
        <f>+$D21*[1]Vendite!AW22</f>
        <v>0</v>
      </c>
      <c r="AY21" s="253">
        <f>+$D21*[1]Vendite!AX22</f>
        <v>0</v>
      </c>
      <c r="AZ21" s="253">
        <f>+$D21*[1]Vendite!AY22</f>
        <v>0</v>
      </c>
      <c r="BA21" s="253">
        <f>+$D21*[1]Vendite!AZ22</f>
        <v>0</v>
      </c>
      <c r="BB21" s="253">
        <f>+$D21*[1]Vendite!BA22</f>
        <v>0</v>
      </c>
      <c r="BC21" s="253">
        <f>+$D21*[1]Vendite!BB22</f>
        <v>0</v>
      </c>
      <c r="BD21" s="253">
        <f>+$D21*[1]Vendite!BC22</f>
        <v>0</v>
      </c>
      <c r="BE21" s="253">
        <f>+$D21*[1]Vendite!BD22</f>
        <v>0</v>
      </c>
      <c r="BF21" s="253">
        <f>+$D21*[1]Vendite!BE22</f>
        <v>0</v>
      </c>
      <c r="BG21" s="253">
        <f>+$D21*[1]Vendite!BF22</f>
        <v>0</v>
      </c>
      <c r="BH21" s="253">
        <f>+$D21*[1]Vendite!BG22</f>
        <v>0</v>
      </c>
      <c r="BI21" s="253">
        <f>+$D21*[1]Vendite!BH22</f>
        <v>0</v>
      </c>
      <c r="BJ21" s="253">
        <f>+$D21*[1]Vendite!BI22</f>
        <v>0</v>
      </c>
      <c r="BK21" s="253">
        <f>+$D21*[1]Vendite!BJ22</f>
        <v>0</v>
      </c>
      <c r="BL21" s="253">
        <f>+$D21*[1]Vendite!BK22</f>
        <v>0</v>
      </c>
      <c r="BM21" s="253">
        <f>+$D21*[1]Vendite!BL22</f>
        <v>0</v>
      </c>
      <c r="BN21" s="253">
        <f>+$D21*[1]Vendite!BM22</f>
        <v>0</v>
      </c>
      <c r="BO21" s="253">
        <f>+$D21*[1]Vendite!BN22</f>
        <v>0</v>
      </c>
      <c r="BP21" s="253">
        <f>+$D21*[1]Vendite!BO22</f>
        <v>0</v>
      </c>
      <c r="BQ21" s="253">
        <f>+$D21*[1]Vendite!BP22</f>
        <v>0</v>
      </c>
      <c r="BR21" s="253">
        <f>+$D21*[1]Vendite!BQ22</f>
        <v>0</v>
      </c>
      <c r="BS21" s="253">
        <f>+$D21*[1]Vendite!BR22</f>
        <v>0</v>
      </c>
      <c r="BT21" s="253">
        <f>+$D21*[1]Vendite!BS22</f>
        <v>0</v>
      </c>
      <c r="BU21" s="253">
        <f>+$D21*[1]Vendite!BT22</f>
        <v>0</v>
      </c>
      <c r="BV21" s="253">
        <f>+$D21*[1]Vendite!BU22</f>
        <v>0</v>
      </c>
      <c r="BW21" s="253">
        <f>+$D21*[1]Vendite!BV22</f>
        <v>0</v>
      </c>
      <c r="BX21" s="253">
        <f>+$D21*[1]Vendite!BW22</f>
        <v>0</v>
      </c>
      <c r="BY21" s="253">
        <f>+$D21*[1]Vendite!BX22</f>
        <v>0</v>
      </c>
      <c r="BZ21" s="253">
        <f>+$D21*[1]Vendite!BY22</f>
        <v>0</v>
      </c>
      <c r="CA21" s="253">
        <f>+$D21*[1]Vendite!BZ22</f>
        <v>0</v>
      </c>
      <c r="CB21" s="253">
        <f>+$D21*[1]Vendite!CA22</f>
        <v>0</v>
      </c>
      <c r="CC21" s="253">
        <f>+$D21*[1]Vendite!CB22</f>
        <v>0</v>
      </c>
      <c r="CD21" s="253">
        <f>+$D21*[1]Vendite!CC22</f>
        <v>0</v>
      </c>
      <c r="CE21" s="253">
        <f>+$D21*[1]Vendite!CD22</f>
        <v>0</v>
      </c>
      <c r="CF21" s="253">
        <f>+$D21*[1]Vendite!CE22</f>
        <v>0</v>
      </c>
      <c r="CG21" s="253">
        <f>+$D21*[1]Vendite!CF22</f>
        <v>0</v>
      </c>
      <c r="CH21" s="253">
        <f>+$D21*[1]Vendite!CG22</f>
        <v>0</v>
      </c>
      <c r="CI21" s="253">
        <f>+$D21*[1]Vendite!CH22</f>
        <v>0</v>
      </c>
      <c r="CJ21" s="253">
        <f>+$D21*[1]Vendite!CI22</f>
        <v>0</v>
      </c>
      <c r="CK21" s="253">
        <f>+$D21*[1]Vendite!CJ22</f>
        <v>0</v>
      </c>
      <c r="CL21" s="253">
        <f>+$D21*[1]Vendite!CK22</f>
        <v>0</v>
      </c>
      <c r="CM21" s="253">
        <f>+$D21*[1]Vendite!CL22</f>
        <v>0</v>
      </c>
      <c r="CN21" s="253">
        <f>+$D21*[1]Vendite!CM22</f>
        <v>0</v>
      </c>
      <c r="CO21" s="253">
        <f>+$D21*[1]Vendite!CN22</f>
        <v>0</v>
      </c>
      <c r="CP21" s="253">
        <f>+$D21*[1]Vendite!CO22</f>
        <v>0</v>
      </c>
      <c r="CQ21" s="253">
        <f>+$D21*[1]Vendite!CP22</f>
        <v>0</v>
      </c>
      <c r="CR21" s="253">
        <f>+$D21*[1]Vendite!CQ22</f>
        <v>0</v>
      </c>
      <c r="CS21" s="253">
        <f>+$D21*[1]Vendite!CR22</f>
        <v>0</v>
      </c>
      <c r="CT21" s="253">
        <f>+$D21*[1]Vendite!CS22</f>
        <v>0</v>
      </c>
      <c r="CU21" s="253">
        <f>+$D21*[1]Vendite!CT22</f>
        <v>0</v>
      </c>
      <c r="CV21" s="253">
        <f>+$D21*[1]Vendite!CU22</f>
        <v>0</v>
      </c>
      <c r="CW21" s="253">
        <f>+$D21*[1]Vendite!CV22</f>
        <v>0</v>
      </c>
      <c r="CX21" s="253">
        <f>+$D21*[1]Vendite!CW22</f>
        <v>0</v>
      </c>
      <c r="CY21" s="253">
        <f>+$D21*[1]Vendite!CX22</f>
        <v>0</v>
      </c>
      <c r="CZ21" s="253">
        <f>+$D21*[1]Vendite!CY22</f>
        <v>0</v>
      </c>
      <c r="DA21" s="253">
        <f>+$D21*[1]Vendite!CZ22</f>
        <v>0</v>
      </c>
      <c r="DB21" s="253">
        <f>+$D21*[1]Vendite!DA22</f>
        <v>0</v>
      </c>
      <c r="DC21" s="253">
        <f>+$D21*[1]Vendite!DB22</f>
        <v>0</v>
      </c>
      <c r="DD21" s="253">
        <f>+$D21*[1]Vendite!DC22</f>
        <v>0</v>
      </c>
      <c r="DE21" s="253">
        <f>+$D21*[1]Vendite!DD22</f>
        <v>0</v>
      </c>
      <c r="DF21" s="253">
        <f>+$D21*[1]Vendite!DE22</f>
        <v>0</v>
      </c>
      <c r="DG21" s="253">
        <f>+$D21*[1]Vendite!DF22</f>
        <v>0</v>
      </c>
      <c r="DH21" s="253">
        <f>+$D21*[1]Vendite!DG22</f>
        <v>0</v>
      </c>
      <c r="DI21" s="253">
        <f>+$D21*[1]Vendite!DH22</f>
        <v>0</v>
      </c>
      <c r="DJ21" s="253">
        <f>+$D21*[1]Vendite!DI22</f>
        <v>0</v>
      </c>
      <c r="DK21" s="253">
        <f>+$D21*[1]Vendite!DJ22</f>
        <v>0</v>
      </c>
      <c r="DL21" s="253">
        <f>+$D21*[1]Vendite!DK22</f>
        <v>0</v>
      </c>
      <c r="DM21" s="253">
        <f>+$D21*[1]Vendite!DL22</f>
        <v>0</v>
      </c>
      <c r="DN21" s="253">
        <f>+$D21*[1]Vendite!DM22</f>
        <v>0</v>
      </c>
      <c r="DO21" s="253">
        <f>+$D21*[1]Vendite!DN22</f>
        <v>0</v>
      </c>
      <c r="DP21" s="253">
        <f>+$D21*[1]Vendite!DO22</f>
        <v>0</v>
      </c>
      <c r="DQ21" s="253">
        <f>+$D21*[1]Vendite!DP22</f>
        <v>0</v>
      </c>
      <c r="DR21" s="253">
        <f>+$D21*[1]Vendite!DQ22</f>
        <v>0</v>
      </c>
      <c r="DS21" s="253">
        <f>+$D21*[1]Vendite!DR22</f>
        <v>0</v>
      </c>
      <c r="DT21" s="253">
        <f>+$D21*[1]Vendite!DS22</f>
        <v>0</v>
      </c>
      <c r="DU21" s="253">
        <f>+$D21*[1]Vendite!DT22</f>
        <v>0</v>
      </c>
      <c r="DV21" s="253">
        <f>+$D21*[1]Vendite!DU22</f>
        <v>0</v>
      </c>
      <c r="DW21" s="253">
        <f>+$D21*[1]Vendite!DV22</f>
        <v>0</v>
      </c>
    </row>
    <row r="22" spans="3:127" ht="15.6" thickTop="1" thickBot="1">
      <c r="C22" s="338" t="str">
        <f>+[1]I_Vendite!C20</f>
        <v>Prodotto/Servizio 17</v>
      </c>
      <c r="D22" s="294">
        <f>+[1]I_Vendite!D20</f>
        <v>0.25</v>
      </c>
      <c r="H22" s="253">
        <f>+$D22*[1]Vendite!G23</f>
        <v>0</v>
      </c>
      <c r="I22" s="253">
        <f>+$D22*[1]Vendite!H23</f>
        <v>0</v>
      </c>
      <c r="J22" s="253">
        <f>+$D22*[1]Vendite!I23</f>
        <v>0</v>
      </c>
      <c r="K22" s="253">
        <f>+$D22*[1]Vendite!J23</f>
        <v>0</v>
      </c>
      <c r="L22" s="253">
        <f>+$D22*[1]Vendite!K23</f>
        <v>0</v>
      </c>
      <c r="M22" s="253">
        <f>+$D22*[1]Vendite!L23</f>
        <v>0</v>
      </c>
      <c r="N22" s="253">
        <f>+$D22*[1]Vendite!M23</f>
        <v>0</v>
      </c>
      <c r="O22" s="253">
        <f>+$D22*[1]Vendite!N23</f>
        <v>0</v>
      </c>
      <c r="P22" s="253">
        <f>+$D22*[1]Vendite!O23</f>
        <v>0</v>
      </c>
      <c r="Q22" s="253">
        <f>+$D22*[1]Vendite!P23</f>
        <v>0</v>
      </c>
      <c r="R22" s="253">
        <f>+$D22*[1]Vendite!Q23</f>
        <v>0</v>
      </c>
      <c r="S22" s="253">
        <f>+$D22*[1]Vendite!R23</f>
        <v>0</v>
      </c>
      <c r="T22" s="253">
        <f>+$D22*[1]Vendite!S23</f>
        <v>0</v>
      </c>
      <c r="U22" s="253">
        <f>+$D22*[1]Vendite!T23</f>
        <v>0</v>
      </c>
      <c r="V22" s="253">
        <f>+$D22*[1]Vendite!U23</f>
        <v>0</v>
      </c>
      <c r="W22" s="253">
        <f>+$D22*[1]Vendite!V23</f>
        <v>0</v>
      </c>
      <c r="X22" s="253">
        <f>+$D22*[1]Vendite!W23</f>
        <v>0</v>
      </c>
      <c r="Y22" s="253">
        <f>+$D22*[1]Vendite!X23</f>
        <v>0</v>
      </c>
      <c r="Z22" s="253">
        <f>+$D22*[1]Vendite!Y23</f>
        <v>0</v>
      </c>
      <c r="AA22" s="253">
        <f>+$D22*[1]Vendite!Z23</f>
        <v>0</v>
      </c>
      <c r="AB22" s="253">
        <f>+$D22*[1]Vendite!AA23</f>
        <v>0</v>
      </c>
      <c r="AC22" s="253">
        <f>+$D22*[1]Vendite!AB23</f>
        <v>0</v>
      </c>
      <c r="AD22" s="253">
        <f>+$D22*[1]Vendite!AC23</f>
        <v>0</v>
      </c>
      <c r="AE22" s="253">
        <f>+$D22*[1]Vendite!AD23</f>
        <v>0</v>
      </c>
      <c r="AF22" s="253">
        <f>+$D22*[1]Vendite!AE23</f>
        <v>0</v>
      </c>
      <c r="AG22" s="253">
        <f>+$D22*[1]Vendite!AF23</f>
        <v>0</v>
      </c>
      <c r="AH22" s="253">
        <f>+$D22*[1]Vendite!AG23</f>
        <v>0</v>
      </c>
      <c r="AI22" s="253">
        <f>+$D22*[1]Vendite!AH23</f>
        <v>0</v>
      </c>
      <c r="AJ22" s="253">
        <f>+$D22*[1]Vendite!AI23</f>
        <v>0</v>
      </c>
      <c r="AK22" s="253">
        <f>+$D22*[1]Vendite!AJ23</f>
        <v>0</v>
      </c>
      <c r="AL22" s="253">
        <f>+$D22*[1]Vendite!AK23</f>
        <v>0</v>
      </c>
      <c r="AM22" s="253">
        <f>+$D22*[1]Vendite!AL23</f>
        <v>0</v>
      </c>
      <c r="AN22" s="253">
        <f>+$D22*[1]Vendite!AM23</f>
        <v>0</v>
      </c>
      <c r="AO22" s="253">
        <f>+$D22*[1]Vendite!AN23</f>
        <v>0</v>
      </c>
      <c r="AP22" s="253">
        <f>+$D22*[1]Vendite!AO23</f>
        <v>0</v>
      </c>
      <c r="AQ22" s="253">
        <f>+$D22*[1]Vendite!AP23</f>
        <v>0</v>
      </c>
      <c r="AR22" s="253">
        <f>+$D22*[1]Vendite!AQ23</f>
        <v>0</v>
      </c>
      <c r="AS22" s="253">
        <f>+$D22*[1]Vendite!AR23</f>
        <v>0</v>
      </c>
      <c r="AT22" s="253">
        <f>+$D22*[1]Vendite!AS23</f>
        <v>0</v>
      </c>
      <c r="AU22" s="253">
        <f>+$D22*[1]Vendite!AT23</f>
        <v>0</v>
      </c>
      <c r="AV22" s="253">
        <f>+$D22*[1]Vendite!AU23</f>
        <v>0</v>
      </c>
      <c r="AW22" s="253">
        <f>+$D22*[1]Vendite!AV23</f>
        <v>0</v>
      </c>
      <c r="AX22" s="253">
        <f>+$D22*[1]Vendite!AW23</f>
        <v>0</v>
      </c>
      <c r="AY22" s="253">
        <f>+$D22*[1]Vendite!AX23</f>
        <v>0</v>
      </c>
      <c r="AZ22" s="253">
        <f>+$D22*[1]Vendite!AY23</f>
        <v>0</v>
      </c>
      <c r="BA22" s="253">
        <f>+$D22*[1]Vendite!AZ23</f>
        <v>0</v>
      </c>
      <c r="BB22" s="253">
        <f>+$D22*[1]Vendite!BA23</f>
        <v>0</v>
      </c>
      <c r="BC22" s="253">
        <f>+$D22*[1]Vendite!BB23</f>
        <v>0</v>
      </c>
      <c r="BD22" s="253">
        <f>+$D22*[1]Vendite!BC23</f>
        <v>0</v>
      </c>
      <c r="BE22" s="253">
        <f>+$D22*[1]Vendite!BD23</f>
        <v>0</v>
      </c>
      <c r="BF22" s="253">
        <f>+$D22*[1]Vendite!BE23</f>
        <v>0</v>
      </c>
      <c r="BG22" s="253">
        <f>+$D22*[1]Vendite!BF23</f>
        <v>0</v>
      </c>
      <c r="BH22" s="253">
        <f>+$D22*[1]Vendite!BG23</f>
        <v>0</v>
      </c>
      <c r="BI22" s="253">
        <f>+$D22*[1]Vendite!BH23</f>
        <v>0</v>
      </c>
      <c r="BJ22" s="253">
        <f>+$D22*[1]Vendite!BI23</f>
        <v>0</v>
      </c>
      <c r="BK22" s="253">
        <f>+$D22*[1]Vendite!BJ23</f>
        <v>0</v>
      </c>
      <c r="BL22" s="253">
        <f>+$D22*[1]Vendite!BK23</f>
        <v>0</v>
      </c>
      <c r="BM22" s="253">
        <f>+$D22*[1]Vendite!BL23</f>
        <v>0</v>
      </c>
      <c r="BN22" s="253">
        <f>+$D22*[1]Vendite!BM23</f>
        <v>0</v>
      </c>
      <c r="BO22" s="253">
        <f>+$D22*[1]Vendite!BN23</f>
        <v>0</v>
      </c>
      <c r="BP22" s="253">
        <f>+$D22*[1]Vendite!BO23</f>
        <v>0</v>
      </c>
      <c r="BQ22" s="253">
        <f>+$D22*[1]Vendite!BP23</f>
        <v>0</v>
      </c>
      <c r="BR22" s="253">
        <f>+$D22*[1]Vendite!BQ23</f>
        <v>0</v>
      </c>
      <c r="BS22" s="253">
        <f>+$D22*[1]Vendite!BR23</f>
        <v>0</v>
      </c>
      <c r="BT22" s="253">
        <f>+$D22*[1]Vendite!BS23</f>
        <v>0</v>
      </c>
      <c r="BU22" s="253">
        <f>+$D22*[1]Vendite!BT23</f>
        <v>0</v>
      </c>
      <c r="BV22" s="253">
        <f>+$D22*[1]Vendite!BU23</f>
        <v>0</v>
      </c>
      <c r="BW22" s="253">
        <f>+$D22*[1]Vendite!BV23</f>
        <v>0</v>
      </c>
      <c r="BX22" s="253">
        <f>+$D22*[1]Vendite!BW23</f>
        <v>0</v>
      </c>
      <c r="BY22" s="253">
        <f>+$D22*[1]Vendite!BX23</f>
        <v>0</v>
      </c>
      <c r="BZ22" s="253">
        <f>+$D22*[1]Vendite!BY23</f>
        <v>0</v>
      </c>
      <c r="CA22" s="253">
        <f>+$D22*[1]Vendite!BZ23</f>
        <v>0</v>
      </c>
      <c r="CB22" s="253">
        <f>+$D22*[1]Vendite!CA23</f>
        <v>0</v>
      </c>
      <c r="CC22" s="253">
        <f>+$D22*[1]Vendite!CB23</f>
        <v>0</v>
      </c>
      <c r="CD22" s="253">
        <f>+$D22*[1]Vendite!CC23</f>
        <v>0</v>
      </c>
      <c r="CE22" s="253">
        <f>+$D22*[1]Vendite!CD23</f>
        <v>0</v>
      </c>
      <c r="CF22" s="253">
        <f>+$D22*[1]Vendite!CE23</f>
        <v>0</v>
      </c>
      <c r="CG22" s="253">
        <f>+$D22*[1]Vendite!CF23</f>
        <v>0</v>
      </c>
      <c r="CH22" s="253">
        <f>+$D22*[1]Vendite!CG23</f>
        <v>0</v>
      </c>
      <c r="CI22" s="253">
        <f>+$D22*[1]Vendite!CH23</f>
        <v>0</v>
      </c>
      <c r="CJ22" s="253">
        <f>+$D22*[1]Vendite!CI23</f>
        <v>0</v>
      </c>
      <c r="CK22" s="253">
        <f>+$D22*[1]Vendite!CJ23</f>
        <v>0</v>
      </c>
      <c r="CL22" s="253">
        <f>+$D22*[1]Vendite!CK23</f>
        <v>0</v>
      </c>
      <c r="CM22" s="253">
        <f>+$D22*[1]Vendite!CL23</f>
        <v>0</v>
      </c>
      <c r="CN22" s="253">
        <f>+$D22*[1]Vendite!CM23</f>
        <v>0</v>
      </c>
      <c r="CO22" s="253">
        <f>+$D22*[1]Vendite!CN23</f>
        <v>0</v>
      </c>
      <c r="CP22" s="253">
        <f>+$D22*[1]Vendite!CO23</f>
        <v>0</v>
      </c>
      <c r="CQ22" s="253">
        <f>+$D22*[1]Vendite!CP23</f>
        <v>0</v>
      </c>
      <c r="CR22" s="253">
        <f>+$D22*[1]Vendite!CQ23</f>
        <v>0</v>
      </c>
      <c r="CS22" s="253">
        <f>+$D22*[1]Vendite!CR23</f>
        <v>0</v>
      </c>
      <c r="CT22" s="253">
        <f>+$D22*[1]Vendite!CS23</f>
        <v>0</v>
      </c>
      <c r="CU22" s="253">
        <f>+$D22*[1]Vendite!CT23</f>
        <v>0</v>
      </c>
      <c r="CV22" s="253">
        <f>+$D22*[1]Vendite!CU23</f>
        <v>0</v>
      </c>
      <c r="CW22" s="253">
        <f>+$D22*[1]Vendite!CV23</f>
        <v>0</v>
      </c>
      <c r="CX22" s="253">
        <f>+$D22*[1]Vendite!CW23</f>
        <v>0</v>
      </c>
      <c r="CY22" s="253">
        <f>+$D22*[1]Vendite!CX23</f>
        <v>0</v>
      </c>
      <c r="CZ22" s="253">
        <f>+$D22*[1]Vendite!CY23</f>
        <v>0</v>
      </c>
      <c r="DA22" s="253">
        <f>+$D22*[1]Vendite!CZ23</f>
        <v>0</v>
      </c>
      <c r="DB22" s="253">
        <f>+$D22*[1]Vendite!DA23</f>
        <v>0</v>
      </c>
      <c r="DC22" s="253">
        <f>+$D22*[1]Vendite!DB23</f>
        <v>0</v>
      </c>
      <c r="DD22" s="253">
        <f>+$D22*[1]Vendite!DC23</f>
        <v>0</v>
      </c>
      <c r="DE22" s="253">
        <f>+$D22*[1]Vendite!DD23</f>
        <v>0</v>
      </c>
      <c r="DF22" s="253">
        <f>+$D22*[1]Vendite!DE23</f>
        <v>0</v>
      </c>
      <c r="DG22" s="253">
        <f>+$D22*[1]Vendite!DF23</f>
        <v>0</v>
      </c>
      <c r="DH22" s="253">
        <f>+$D22*[1]Vendite!DG23</f>
        <v>0</v>
      </c>
      <c r="DI22" s="253">
        <f>+$D22*[1]Vendite!DH23</f>
        <v>0</v>
      </c>
      <c r="DJ22" s="253">
        <f>+$D22*[1]Vendite!DI23</f>
        <v>0</v>
      </c>
      <c r="DK22" s="253">
        <f>+$D22*[1]Vendite!DJ23</f>
        <v>0</v>
      </c>
      <c r="DL22" s="253">
        <f>+$D22*[1]Vendite!DK23</f>
        <v>0</v>
      </c>
      <c r="DM22" s="253">
        <f>+$D22*[1]Vendite!DL23</f>
        <v>0</v>
      </c>
      <c r="DN22" s="253">
        <f>+$D22*[1]Vendite!DM23</f>
        <v>0</v>
      </c>
      <c r="DO22" s="253">
        <f>+$D22*[1]Vendite!DN23</f>
        <v>0</v>
      </c>
      <c r="DP22" s="253">
        <f>+$D22*[1]Vendite!DO23</f>
        <v>0</v>
      </c>
      <c r="DQ22" s="253">
        <f>+$D22*[1]Vendite!DP23</f>
        <v>0</v>
      </c>
      <c r="DR22" s="253">
        <f>+$D22*[1]Vendite!DQ23</f>
        <v>0</v>
      </c>
      <c r="DS22" s="253">
        <f>+$D22*[1]Vendite!DR23</f>
        <v>0</v>
      </c>
      <c r="DT22" s="253">
        <f>+$D22*[1]Vendite!DS23</f>
        <v>0</v>
      </c>
      <c r="DU22" s="253">
        <f>+$D22*[1]Vendite!DT23</f>
        <v>0</v>
      </c>
      <c r="DV22" s="253">
        <f>+$D22*[1]Vendite!DU23</f>
        <v>0</v>
      </c>
      <c r="DW22" s="253">
        <f>+$D22*[1]Vendite!DV23</f>
        <v>0</v>
      </c>
    </row>
    <row r="23" spans="3:127" ht="15.6" thickTop="1" thickBot="1">
      <c r="C23" s="338" t="str">
        <f>+[1]I_Vendite!C21</f>
        <v>Prodotto/Servizio 18</v>
      </c>
      <c r="D23" s="294">
        <f>+[1]I_Vendite!D21</f>
        <v>0.2</v>
      </c>
      <c r="H23" s="253">
        <f>+$D23*[1]Vendite!G24</f>
        <v>0</v>
      </c>
      <c r="I23" s="253">
        <f>+$D23*[1]Vendite!H24</f>
        <v>0</v>
      </c>
      <c r="J23" s="253">
        <f>+$D23*[1]Vendite!I24</f>
        <v>0</v>
      </c>
      <c r="K23" s="253">
        <f>+$D23*[1]Vendite!J24</f>
        <v>0</v>
      </c>
      <c r="L23" s="253">
        <f>+$D23*[1]Vendite!K24</f>
        <v>0</v>
      </c>
      <c r="M23" s="253">
        <f>+$D23*[1]Vendite!L24</f>
        <v>0</v>
      </c>
      <c r="N23" s="253">
        <f>+$D23*[1]Vendite!M24</f>
        <v>0</v>
      </c>
      <c r="O23" s="253">
        <f>+$D23*[1]Vendite!N24</f>
        <v>0</v>
      </c>
      <c r="P23" s="253">
        <f>+$D23*[1]Vendite!O24</f>
        <v>0</v>
      </c>
      <c r="Q23" s="253">
        <f>+$D23*[1]Vendite!P24</f>
        <v>0</v>
      </c>
      <c r="R23" s="253">
        <f>+$D23*[1]Vendite!Q24</f>
        <v>0</v>
      </c>
      <c r="S23" s="253">
        <f>+$D23*[1]Vendite!R24</f>
        <v>0</v>
      </c>
      <c r="T23" s="253">
        <f>+$D23*[1]Vendite!S24</f>
        <v>0</v>
      </c>
      <c r="U23" s="253">
        <f>+$D23*[1]Vendite!T24</f>
        <v>0</v>
      </c>
      <c r="V23" s="253">
        <f>+$D23*[1]Vendite!U24</f>
        <v>0</v>
      </c>
      <c r="W23" s="253">
        <f>+$D23*[1]Vendite!V24</f>
        <v>0</v>
      </c>
      <c r="X23" s="253">
        <f>+$D23*[1]Vendite!W24</f>
        <v>0</v>
      </c>
      <c r="Y23" s="253">
        <f>+$D23*[1]Vendite!X24</f>
        <v>0</v>
      </c>
      <c r="Z23" s="253">
        <f>+$D23*[1]Vendite!Y24</f>
        <v>0</v>
      </c>
      <c r="AA23" s="253">
        <f>+$D23*[1]Vendite!Z24</f>
        <v>0</v>
      </c>
      <c r="AB23" s="253">
        <f>+$D23*[1]Vendite!AA24</f>
        <v>0</v>
      </c>
      <c r="AC23" s="253">
        <f>+$D23*[1]Vendite!AB24</f>
        <v>0</v>
      </c>
      <c r="AD23" s="253">
        <f>+$D23*[1]Vendite!AC24</f>
        <v>0</v>
      </c>
      <c r="AE23" s="253">
        <f>+$D23*[1]Vendite!AD24</f>
        <v>0</v>
      </c>
      <c r="AF23" s="253">
        <f>+$D23*[1]Vendite!AE24</f>
        <v>0</v>
      </c>
      <c r="AG23" s="253">
        <f>+$D23*[1]Vendite!AF24</f>
        <v>0</v>
      </c>
      <c r="AH23" s="253">
        <f>+$D23*[1]Vendite!AG24</f>
        <v>0</v>
      </c>
      <c r="AI23" s="253">
        <f>+$D23*[1]Vendite!AH24</f>
        <v>0</v>
      </c>
      <c r="AJ23" s="253">
        <f>+$D23*[1]Vendite!AI24</f>
        <v>0</v>
      </c>
      <c r="AK23" s="253">
        <f>+$D23*[1]Vendite!AJ24</f>
        <v>0</v>
      </c>
      <c r="AL23" s="253">
        <f>+$D23*[1]Vendite!AK24</f>
        <v>0</v>
      </c>
      <c r="AM23" s="253">
        <f>+$D23*[1]Vendite!AL24</f>
        <v>0</v>
      </c>
      <c r="AN23" s="253">
        <f>+$D23*[1]Vendite!AM24</f>
        <v>0</v>
      </c>
      <c r="AO23" s="253">
        <f>+$D23*[1]Vendite!AN24</f>
        <v>0</v>
      </c>
      <c r="AP23" s="253">
        <f>+$D23*[1]Vendite!AO24</f>
        <v>0</v>
      </c>
      <c r="AQ23" s="253">
        <f>+$D23*[1]Vendite!AP24</f>
        <v>0</v>
      </c>
      <c r="AR23" s="253">
        <f>+$D23*[1]Vendite!AQ24</f>
        <v>0</v>
      </c>
      <c r="AS23" s="253">
        <f>+$D23*[1]Vendite!AR24</f>
        <v>0</v>
      </c>
      <c r="AT23" s="253">
        <f>+$D23*[1]Vendite!AS24</f>
        <v>0</v>
      </c>
      <c r="AU23" s="253">
        <f>+$D23*[1]Vendite!AT24</f>
        <v>0</v>
      </c>
      <c r="AV23" s="253">
        <f>+$D23*[1]Vendite!AU24</f>
        <v>0</v>
      </c>
      <c r="AW23" s="253">
        <f>+$D23*[1]Vendite!AV24</f>
        <v>0</v>
      </c>
      <c r="AX23" s="253">
        <f>+$D23*[1]Vendite!AW24</f>
        <v>0</v>
      </c>
      <c r="AY23" s="253">
        <f>+$D23*[1]Vendite!AX24</f>
        <v>0</v>
      </c>
      <c r="AZ23" s="253">
        <f>+$D23*[1]Vendite!AY24</f>
        <v>0</v>
      </c>
      <c r="BA23" s="253">
        <f>+$D23*[1]Vendite!AZ24</f>
        <v>0</v>
      </c>
      <c r="BB23" s="253">
        <f>+$D23*[1]Vendite!BA24</f>
        <v>0</v>
      </c>
      <c r="BC23" s="253">
        <f>+$D23*[1]Vendite!BB24</f>
        <v>0</v>
      </c>
      <c r="BD23" s="253">
        <f>+$D23*[1]Vendite!BC24</f>
        <v>0</v>
      </c>
      <c r="BE23" s="253">
        <f>+$D23*[1]Vendite!BD24</f>
        <v>0</v>
      </c>
      <c r="BF23" s="253">
        <f>+$D23*[1]Vendite!BE24</f>
        <v>0</v>
      </c>
      <c r="BG23" s="253">
        <f>+$D23*[1]Vendite!BF24</f>
        <v>0</v>
      </c>
      <c r="BH23" s="253">
        <f>+$D23*[1]Vendite!BG24</f>
        <v>0</v>
      </c>
      <c r="BI23" s="253">
        <f>+$D23*[1]Vendite!BH24</f>
        <v>0</v>
      </c>
      <c r="BJ23" s="253">
        <f>+$D23*[1]Vendite!BI24</f>
        <v>0</v>
      </c>
      <c r="BK23" s="253">
        <f>+$D23*[1]Vendite!BJ24</f>
        <v>0</v>
      </c>
      <c r="BL23" s="253">
        <f>+$D23*[1]Vendite!BK24</f>
        <v>0</v>
      </c>
      <c r="BM23" s="253">
        <f>+$D23*[1]Vendite!BL24</f>
        <v>0</v>
      </c>
      <c r="BN23" s="253">
        <f>+$D23*[1]Vendite!BM24</f>
        <v>0</v>
      </c>
      <c r="BO23" s="253">
        <f>+$D23*[1]Vendite!BN24</f>
        <v>0</v>
      </c>
      <c r="BP23" s="253">
        <f>+$D23*[1]Vendite!BO24</f>
        <v>0</v>
      </c>
      <c r="BQ23" s="253">
        <f>+$D23*[1]Vendite!BP24</f>
        <v>0</v>
      </c>
      <c r="BR23" s="253">
        <f>+$D23*[1]Vendite!BQ24</f>
        <v>0</v>
      </c>
      <c r="BS23" s="253">
        <f>+$D23*[1]Vendite!BR24</f>
        <v>0</v>
      </c>
      <c r="BT23" s="253">
        <f>+$D23*[1]Vendite!BS24</f>
        <v>0</v>
      </c>
      <c r="BU23" s="253">
        <f>+$D23*[1]Vendite!BT24</f>
        <v>0</v>
      </c>
      <c r="BV23" s="253">
        <f>+$D23*[1]Vendite!BU24</f>
        <v>0</v>
      </c>
      <c r="BW23" s="253">
        <f>+$D23*[1]Vendite!BV24</f>
        <v>0</v>
      </c>
      <c r="BX23" s="253">
        <f>+$D23*[1]Vendite!BW24</f>
        <v>0</v>
      </c>
      <c r="BY23" s="253">
        <f>+$D23*[1]Vendite!BX24</f>
        <v>0</v>
      </c>
      <c r="BZ23" s="253">
        <f>+$D23*[1]Vendite!BY24</f>
        <v>0</v>
      </c>
      <c r="CA23" s="253">
        <f>+$D23*[1]Vendite!BZ24</f>
        <v>0</v>
      </c>
      <c r="CB23" s="253">
        <f>+$D23*[1]Vendite!CA24</f>
        <v>0</v>
      </c>
      <c r="CC23" s="253">
        <f>+$D23*[1]Vendite!CB24</f>
        <v>0</v>
      </c>
      <c r="CD23" s="253">
        <f>+$D23*[1]Vendite!CC24</f>
        <v>0</v>
      </c>
      <c r="CE23" s="253">
        <f>+$D23*[1]Vendite!CD24</f>
        <v>0</v>
      </c>
      <c r="CF23" s="253">
        <f>+$D23*[1]Vendite!CE24</f>
        <v>0</v>
      </c>
      <c r="CG23" s="253">
        <f>+$D23*[1]Vendite!CF24</f>
        <v>0</v>
      </c>
      <c r="CH23" s="253">
        <f>+$D23*[1]Vendite!CG24</f>
        <v>0</v>
      </c>
      <c r="CI23" s="253">
        <f>+$D23*[1]Vendite!CH24</f>
        <v>0</v>
      </c>
      <c r="CJ23" s="253">
        <f>+$D23*[1]Vendite!CI24</f>
        <v>0</v>
      </c>
      <c r="CK23" s="253">
        <f>+$D23*[1]Vendite!CJ24</f>
        <v>0</v>
      </c>
      <c r="CL23" s="253">
        <f>+$D23*[1]Vendite!CK24</f>
        <v>0</v>
      </c>
      <c r="CM23" s="253">
        <f>+$D23*[1]Vendite!CL24</f>
        <v>0</v>
      </c>
      <c r="CN23" s="253">
        <f>+$D23*[1]Vendite!CM24</f>
        <v>0</v>
      </c>
      <c r="CO23" s="253">
        <f>+$D23*[1]Vendite!CN24</f>
        <v>0</v>
      </c>
      <c r="CP23" s="253">
        <f>+$D23*[1]Vendite!CO24</f>
        <v>0</v>
      </c>
      <c r="CQ23" s="253">
        <f>+$D23*[1]Vendite!CP24</f>
        <v>0</v>
      </c>
      <c r="CR23" s="253">
        <f>+$D23*[1]Vendite!CQ24</f>
        <v>0</v>
      </c>
      <c r="CS23" s="253">
        <f>+$D23*[1]Vendite!CR24</f>
        <v>0</v>
      </c>
      <c r="CT23" s="253">
        <f>+$D23*[1]Vendite!CS24</f>
        <v>0</v>
      </c>
      <c r="CU23" s="253">
        <f>+$D23*[1]Vendite!CT24</f>
        <v>0</v>
      </c>
      <c r="CV23" s="253">
        <f>+$D23*[1]Vendite!CU24</f>
        <v>0</v>
      </c>
      <c r="CW23" s="253">
        <f>+$D23*[1]Vendite!CV24</f>
        <v>0</v>
      </c>
      <c r="CX23" s="253">
        <f>+$D23*[1]Vendite!CW24</f>
        <v>0</v>
      </c>
      <c r="CY23" s="253">
        <f>+$D23*[1]Vendite!CX24</f>
        <v>0</v>
      </c>
      <c r="CZ23" s="253">
        <f>+$D23*[1]Vendite!CY24</f>
        <v>0</v>
      </c>
      <c r="DA23" s="253">
        <f>+$D23*[1]Vendite!CZ24</f>
        <v>0</v>
      </c>
      <c r="DB23" s="253">
        <f>+$D23*[1]Vendite!DA24</f>
        <v>0</v>
      </c>
      <c r="DC23" s="253">
        <f>+$D23*[1]Vendite!DB24</f>
        <v>0</v>
      </c>
      <c r="DD23" s="253">
        <f>+$D23*[1]Vendite!DC24</f>
        <v>0</v>
      </c>
      <c r="DE23" s="253">
        <f>+$D23*[1]Vendite!DD24</f>
        <v>0</v>
      </c>
      <c r="DF23" s="253">
        <f>+$D23*[1]Vendite!DE24</f>
        <v>0</v>
      </c>
      <c r="DG23" s="253">
        <f>+$D23*[1]Vendite!DF24</f>
        <v>0</v>
      </c>
      <c r="DH23" s="253">
        <f>+$D23*[1]Vendite!DG24</f>
        <v>0</v>
      </c>
      <c r="DI23" s="253">
        <f>+$D23*[1]Vendite!DH24</f>
        <v>0</v>
      </c>
      <c r="DJ23" s="253">
        <f>+$D23*[1]Vendite!DI24</f>
        <v>0</v>
      </c>
      <c r="DK23" s="253">
        <f>+$D23*[1]Vendite!DJ24</f>
        <v>0</v>
      </c>
      <c r="DL23" s="253">
        <f>+$D23*[1]Vendite!DK24</f>
        <v>0</v>
      </c>
      <c r="DM23" s="253">
        <f>+$D23*[1]Vendite!DL24</f>
        <v>0</v>
      </c>
      <c r="DN23" s="253">
        <f>+$D23*[1]Vendite!DM24</f>
        <v>0</v>
      </c>
      <c r="DO23" s="253">
        <f>+$D23*[1]Vendite!DN24</f>
        <v>0</v>
      </c>
      <c r="DP23" s="253">
        <f>+$D23*[1]Vendite!DO24</f>
        <v>0</v>
      </c>
      <c r="DQ23" s="253">
        <f>+$D23*[1]Vendite!DP24</f>
        <v>0</v>
      </c>
      <c r="DR23" s="253">
        <f>+$D23*[1]Vendite!DQ24</f>
        <v>0</v>
      </c>
      <c r="DS23" s="253">
        <f>+$D23*[1]Vendite!DR24</f>
        <v>0</v>
      </c>
      <c r="DT23" s="253">
        <f>+$D23*[1]Vendite!DS24</f>
        <v>0</v>
      </c>
      <c r="DU23" s="253">
        <f>+$D23*[1]Vendite!DT24</f>
        <v>0</v>
      </c>
      <c r="DV23" s="253">
        <f>+$D23*[1]Vendite!DU24</f>
        <v>0</v>
      </c>
      <c r="DW23" s="253">
        <f>+$D23*[1]Vendite!DV24</f>
        <v>0</v>
      </c>
    </row>
    <row r="24" spans="3:127" ht="15.6" thickTop="1" thickBot="1">
      <c r="C24" s="338" t="str">
        <f>+[1]I_Vendite!C22</f>
        <v>Prodotto/Servizio 19</v>
      </c>
      <c r="D24" s="294">
        <f>+[1]I_Vendite!D22</f>
        <v>0.15</v>
      </c>
      <c r="H24" s="253">
        <f>+$D24*[1]Vendite!G25</f>
        <v>0</v>
      </c>
      <c r="I24" s="253">
        <f>+$D24*[1]Vendite!H25</f>
        <v>0</v>
      </c>
      <c r="J24" s="253">
        <f>+$D24*[1]Vendite!I25</f>
        <v>0</v>
      </c>
      <c r="K24" s="253">
        <f>+$D24*[1]Vendite!J25</f>
        <v>0</v>
      </c>
      <c r="L24" s="253">
        <f>+$D24*[1]Vendite!K25</f>
        <v>0</v>
      </c>
      <c r="M24" s="253">
        <f>+$D24*[1]Vendite!L25</f>
        <v>0</v>
      </c>
      <c r="N24" s="253">
        <f>+$D24*[1]Vendite!M25</f>
        <v>0</v>
      </c>
      <c r="O24" s="253">
        <f>+$D24*[1]Vendite!N25</f>
        <v>0</v>
      </c>
      <c r="P24" s="253">
        <f>+$D24*[1]Vendite!O25</f>
        <v>0</v>
      </c>
      <c r="Q24" s="253">
        <f>+$D24*[1]Vendite!P25</f>
        <v>0</v>
      </c>
      <c r="R24" s="253">
        <f>+$D24*[1]Vendite!Q25</f>
        <v>0</v>
      </c>
      <c r="S24" s="253">
        <f>+$D24*[1]Vendite!R25</f>
        <v>0</v>
      </c>
      <c r="T24" s="253">
        <f>+$D24*[1]Vendite!S25</f>
        <v>0</v>
      </c>
      <c r="U24" s="253">
        <f>+$D24*[1]Vendite!T25</f>
        <v>0</v>
      </c>
      <c r="V24" s="253">
        <f>+$D24*[1]Vendite!U25</f>
        <v>0</v>
      </c>
      <c r="W24" s="253">
        <f>+$D24*[1]Vendite!V25</f>
        <v>0</v>
      </c>
      <c r="X24" s="253">
        <f>+$D24*[1]Vendite!W25</f>
        <v>0</v>
      </c>
      <c r="Y24" s="253">
        <f>+$D24*[1]Vendite!X25</f>
        <v>0</v>
      </c>
      <c r="Z24" s="253">
        <f>+$D24*[1]Vendite!Y25</f>
        <v>0</v>
      </c>
      <c r="AA24" s="253">
        <f>+$D24*[1]Vendite!Z25</f>
        <v>0</v>
      </c>
      <c r="AB24" s="253">
        <f>+$D24*[1]Vendite!AA25</f>
        <v>0</v>
      </c>
      <c r="AC24" s="253">
        <f>+$D24*[1]Vendite!AB25</f>
        <v>0</v>
      </c>
      <c r="AD24" s="253">
        <f>+$D24*[1]Vendite!AC25</f>
        <v>0</v>
      </c>
      <c r="AE24" s="253">
        <f>+$D24*[1]Vendite!AD25</f>
        <v>0</v>
      </c>
      <c r="AF24" s="253">
        <f>+$D24*[1]Vendite!AE25</f>
        <v>0</v>
      </c>
      <c r="AG24" s="253">
        <f>+$D24*[1]Vendite!AF25</f>
        <v>0</v>
      </c>
      <c r="AH24" s="253">
        <f>+$D24*[1]Vendite!AG25</f>
        <v>0</v>
      </c>
      <c r="AI24" s="253">
        <f>+$D24*[1]Vendite!AH25</f>
        <v>0</v>
      </c>
      <c r="AJ24" s="253">
        <f>+$D24*[1]Vendite!AI25</f>
        <v>0</v>
      </c>
      <c r="AK24" s="253">
        <f>+$D24*[1]Vendite!AJ25</f>
        <v>0</v>
      </c>
      <c r="AL24" s="253">
        <f>+$D24*[1]Vendite!AK25</f>
        <v>0</v>
      </c>
      <c r="AM24" s="253">
        <f>+$D24*[1]Vendite!AL25</f>
        <v>0</v>
      </c>
      <c r="AN24" s="253">
        <f>+$D24*[1]Vendite!AM25</f>
        <v>0</v>
      </c>
      <c r="AO24" s="253">
        <f>+$D24*[1]Vendite!AN25</f>
        <v>0</v>
      </c>
      <c r="AP24" s="253">
        <f>+$D24*[1]Vendite!AO25</f>
        <v>0</v>
      </c>
      <c r="AQ24" s="253">
        <f>+$D24*[1]Vendite!AP25</f>
        <v>0</v>
      </c>
      <c r="AR24" s="253">
        <f>+$D24*[1]Vendite!AQ25</f>
        <v>0</v>
      </c>
      <c r="AS24" s="253">
        <f>+$D24*[1]Vendite!AR25</f>
        <v>0</v>
      </c>
      <c r="AT24" s="253">
        <f>+$D24*[1]Vendite!AS25</f>
        <v>0</v>
      </c>
      <c r="AU24" s="253">
        <f>+$D24*[1]Vendite!AT25</f>
        <v>0</v>
      </c>
      <c r="AV24" s="253">
        <f>+$D24*[1]Vendite!AU25</f>
        <v>0</v>
      </c>
      <c r="AW24" s="253">
        <f>+$D24*[1]Vendite!AV25</f>
        <v>0</v>
      </c>
      <c r="AX24" s="253">
        <f>+$D24*[1]Vendite!AW25</f>
        <v>0</v>
      </c>
      <c r="AY24" s="253">
        <f>+$D24*[1]Vendite!AX25</f>
        <v>0</v>
      </c>
      <c r="AZ24" s="253">
        <f>+$D24*[1]Vendite!AY25</f>
        <v>0</v>
      </c>
      <c r="BA24" s="253">
        <f>+$D24*[1]Vendite!AZ25</f>
        <v>0</v>
      </c>
      <c r="BB24" s="253">
        <f>+$D24*[1]Vendite!BA25</f>
        <v>0</v>
      </c>
      <c r="BC24" s="253">
        <f>+$D24*[1]Vendite!BB25</f>
        <v>0</v>
      </c>
      <c r="BD24" s="253">
        <f>+$D24*[1]Vendite!BC25</f>
        <v>0</v>
      </c>
      <c r="BE24" s="253">
        <f>+$D24*[1]Vendite!BD25</f>
        <v>0</v>
      </c>
      <c r="BF24" s="253">
        <f>+$D24*[1]Vendite!BE25</f>
        <v>0</v>
      </c>
      <c r="BG24" s="253">
        <f>+$D24*[1]Vendite!BF25</f>
        <v>0</v>
      </c>
      <c r="BH24" s="253">
        <f>+$D24*[1]Vendite!BG25</f>
        <v>0</v>
      </c>
      <c r="BI24" s="253">
        <f>+$D24*[1]Vendite!BH25</f>
        <v>0</v>
      </c>
      <c r="BJ24" s="253">
        <f>+$D24*[1]Vendite!BI25</f>
        <v>0</v>
      </c>
      <c r="BK24" s="253">
        <f>+$D24*[1]Vendite!BJ25</f>
        <v>0</v>
      </c>
      <c r="BL24" s="253">
        <f>+$D24*[1]Vendite!BK25</f>
        <v>0</v>
      </c>
      <c r="BM24" s="253">
        <f>+$D24*[1]Vendite!BL25</f>
        <v>0</v>
      </c>
      <c r="BN24" s="253">
        <f>+$D24*[1]Vendite!BM25</f>
        <v>0</v>
      </c>
      <c r="BO24" s="253">
        <f>+$D24*[1]Vendite!BN25</f>
        <v>0</v>
      </c>
      <c r="BP24" s="253">
        <f>+$D24*[1]Vendite!BO25</f>
        <v>0</v>
      </c>
      <c r="BQ24" s="253">
        <f>+$D24*[1]Vendite!BP25</f>
        <v>0</v>
      </c>
      <c r="BR24" s="253">
        <f>+$D24*[1]Vendite!BQ25</f>
        <v>0</v>
      </c>
      <c r="BS24" s="253">
        <f>+$D24*[1]Vendite!BR25</f>
        <v>0</v>
      </c>
      <c r="BT24" s="253">
        <f>+$D24*[1]Vendite!BS25</f>
        <v>0</v>
      </c>
      <c r="BU24" s="253">
        <f>+$D24*[1]Vendite!BT25</f>
        <v>0</v>
      </c>
      <c r="BV24" s="253">
        <f>+$D24*[1]Vendite!BU25</f>
        <v>0</v>
      </c>
      <c r="BW24" s="253">
        <f>+$D24*[1]Vendite!BV25</f>
        <v>0</v>
      </c>
      <c r="BX24" s="253">
        <f>+$D24*[1]Vendite!BW25</f>
        <v>0</v>
      </c>
      <c r="BY24" s="253">
        <f>+$D24*[1]Vendite!BX25</f>
        <v>0</v>
      </c>
      <c r="BZ24" s="253">
        <f>+$D24*[1]Vendite!BY25</f>
        <v>0</v>
      </c>
      <c r="CA24" s="253">
        <f>+$D24*[1]Vendite!BZ25</f>
        <v>0</v>
      </c>
      <c r="CB24" s="253">
        <f>+$D24*[1]Vendite!CA25</f>
        <v>0</v>
      </c>
      <c r="CC24" s="253">
        <f>+$D24*[1]Vendite!CB25</f>
        <v>0</v>
      </c>
      <c r="CD24" s="253">
        <f>+$D24*[1]Vendite!CC25</f>
        <v>0</v>
      </c>
      <c r="CE24" s="253">
        <f>+$D24*[1]Vendite!CD25</f>
        <v>0</v>
      </c>
      <c r="CF24" s="253">
        <f>+$D24*[1]Vendite!CE25</f>
        <v>0</v>
      </c>
      <c r="CG24" s="253">
        <f>+$D24*[1]Vendite!CF25</f>
        <v>0</v>
      </c>
      <c r="CH24" s="253">
        <f>+$D24*[1]Vendite!CG25</f>
        <v>0</v>
      </c>
      <c r="CI24" s="253">
        <f>+$D24*[1]Vendite!CH25</f>
        <v>0</v>
      </c>
      <c r="CJ24" s="253">
        <f>+$D24*[1]Vendite!CI25</f>
        <v>0</v>
      </c>
      <c r="CK24" s="253">
        <f>+$D24*[1]Vendite!CJ25</f>
        <v>0</v>
      </c>
      <c r="CL24" s="253">
        <f>+$D24*[1]Vendite!CK25</f>
        <v>0</v>
      </c>
      <c r="CM24" s="253">
        <f>+$D24*[1]Vendite!CL25</f>
        <v>0</v>
      </c>
      <c r="CN24" s="253">
        <f>+$D24*[1]Vendite!CM25</f>
        <v>0</v>
      </c>
      <c r="CO24" s="253">
        <f>+$D24*[1]Vendite!CN25</f>
        <v>0</v>
      </c>
      <c r="CP24" s="253">
        <f>+$D24*[1]Vendite!CO25</f>
        <v>0</v>
      </c>
      <c r="CQ24" s="253">
        <f>+$D24*[1]Vendite!CP25</f>
        <v>0</v>
      </c>
      <c r="CR24" s="253">
        <f>+$D24*[1]Vendite!CQ25</f>
        <v>0</v>
      </c>
      <c r="CS24" s="253">
        <f>+$D24*[1]Vendite!CR25</f>
        <v>0</v>
      </c>
      <c r="CT24" s="253">
        <f>+$D24*[1]Vendite!CS25</f>
        <v>0</v>
      </c>
      <c r="CU24" s="253">
        <f>+$D24*[1]Vendite!CT25</f>
        <v>0</v>
      </c>
      <c r="CV24" s="253">
        <f>+$D24*[1]Vendite!CU25</f>
        <v>0</v>
      </c>
      <c r="CW24" s="253">
        <f>+$D24*[1]Vendite!CV25</f>
        <v>0</v>
      </c>
      <c r="CX24" s="253">
        <f>+$D24*[1]Vendite!CW25</f>
        <v>0</v>
      </c>
      <c r="CY24" s="253">
        <f>+$D24*[1]Vendite!CX25</f>
        <v>0</v>
      </c>
      <c r="CZ24" s="253">
        <f>+$D24*[1]Vendite!CY25</f>
        <v>0</v>
      </c>
      <c r="DA24" s="253">
        <f>+$D24*[1]Vendite!CZ25</f>
        <v>0</v>
      </c>
      <c r="DB24" s="253">
        <f>+$D24*[1]Vendite!DA25</f>
        <v>0</v>
      </c>
      <c r="DC24" s="253">
        <f>+$D24*[1]Vendite!DB25</f>
        <v>0</v>
      </c>
      <c r="DD24" s="253">
        <f>+$D24*[1]Vendite!DC25</f>
        <v>0</v>
      </c>
      <c r="DE24" s="253">
        <f>+$D24*[1]Vendite!DD25</f>
        <v>0</v>
      </c>
      <c r="DF24" s="253">
        <f>+$D24*[1]Vendite!DE25</f>
        <v>0</v>
      </c>
      <c r="DG24" s="253">
        <f>+$D24*[1]Vendite!DF25</f>
        <v>0</v>
      </c>
      <c r="DH24" s="253">
        <f>+$D24*[1]Vendite!DG25</f>
        <v>0</v>
      </c>
      <c r="DI24" s="253">
        <f>+$D24*[1]Vendite!DH25</f>
        <v>0</v>
      </c>
      <c r="DJ24" s="253">
        <f>+$D24*[1]Vendite!DI25</f>
        <v>0</v>
      </c>
      <c r="DK24" s="253">
        <f>+$D24*[1]Vendite!DJ25</f>
        <v>0</v>
      </c>
      <c r="DL24" s="253">
        <f>+$D24*[1]Vendite!DK25</f>
        <v>0</v>
      </c>
      <c r="DM24" s="253">
        <f>+$D24*[1]Vendite!DL25</f>
        <v>0</v>
      </c>
      <c r="DN24" s="253">
        <f>+$D24*[1]Vendite!DM25</f>
        <v>0</v>
      </c>
      <c r="DO24" s="253">
        <f>+$D24*[1]Vendite!DN25</f>
        <v>0</v>
      </c>
      <c r="DP24" s="253">
        <f>+$D24*[1]Vendite!DO25</f>
        <v>0</v>
      </c>
      <c r="DQ24" s="253">
        <f>+$D24*[1]Vendite!DP25</f>
        <v>0</v>
      </c>
      <c r="DR24" s="253">
        <f>+$D24*[1]Vendite!DQ25</f>
        <v>0</v>
      </c>
      <c r="DS24" s="253">
        <f>+$D24*[1]Vendite!DR25</f>
        <v>0</v>
      </c>
      <c r="DT24" s="253">
        <f>+$D24*[1]Vendite!DS25</f>
        <v>0</v>
      </c>
      <c r="DU24" s="253">
        <f>+$D24*[1]Vendite!DT25</f>
        <v>0</v>
      </c>
      <c r="DV24" s="253">
        <f>+$D24*[1]Vendite!DU25</f>
        <v>0</v>
      </c>
      <c r="DW24" s="253">
        <f>+$D24*[1]Vendite!DV25</f>
        <v>0</v>
      </c>
    </row>
    <row r="25" spans="3:127" ht="15.6" thickTop="1" thickBot="1">
      <c r="C25" s="338" t="str">
        <f>+[1]I_Vendite!C23</f>
        <v>Prodotto/Servizio 20</v>
      </c>
      <c r="D25" s="294">
        <f>+[1]I_Vendite!D23</f>
        <v>0.15</v>
      </c>
      <c r="H25" s="253">
        <f>+$D25*[1]Vendite!G26</f>
        <v>0</v>
      </c>
      <c r="I25" s="253">
        <f>+$D25*[1]Vendite!H26</f>
        <v>0</v>
      </c>
      <c r="J25" s="253">
        <f>+$D25*[1]Vendite!I26</f>
        <v>0</v>
      </c>
      <c r="K25" s="253">
        <f>+$D25*[1]Vendite!J26</f>
        <v>0</v>
      </c>
      <c r="L25" s="253">
        <f>+$D25*[1]Vendite!K26</f>
        <v>0</v>
      </c>
      <c r="M25" s="253">
        <f>+$D25*[1]Vendite!L26</f>
        <v>0</v>
      </c>
      <c r="N25" s="253">
        <f>+$D25*[1]Vendite!M26</f>
        <v>0</v>
      </c>
      <c r="O25" s="253">
        <f>+$D25*[1]Vendite!N26</f>
        <v>0</v>
      </c>
      <c r="P25" s="253">
        <f>+$D25*[1]Vendite!O26</f>
        <v>0</v>
      </c>
      <c r="Q25" s="253">
        <f>+$D25*[1]Vendite!P26</f>
        <v>0</v>
      </c>
      <c r="R25" s="253">
        <f>+$D25*[1]Vendite!Q26</f>
        <v>0</v>
      </c>
      <c r="S25" s="253">
        <f>+$D25*[1]Vendite!R26</f>
        <v>0</v>
      </c>
      <c r="T25" s="253">
        <f>+$D25*[1]Vendite!S26</f>
        <v>0</v>
      </c>
      <c r="U25" s="253">
        <f>+$D25*[1]Vendite!T26</f>
        <v>0</v>
      </c>
      <c r="V25" s="253">
        <f>+$D25*[1]Vendite!U26</f>
        <v>0</v>
      </c>
      <c r="W25" s="253">
        <f>+$D25*[1]Vendite!V26</f>
        <v>0</v>
      </c>
      <c r="X25" s="253">
        <f>+$D25*[1]Vendite!W26</f>
        <v>0</v>
      </c>
      <c r="Y25" s="253">
        <f>+$D25*[1]Vendite!X26</f>
        <v>0</v>
      </c>
      <c r="Z25" s="253">
        <f>+$D25*[1]Vendite!Y26</f>
        <v>0</v>
      </c>
      <c r="AA25" s="253">
        <f>+$D25*[1]Vendite!Z26</f>
        <v>0</v>
      </c>
      <c r="AB25" s="253">
        <f>+$D25*[1]Vendite!AA26</f>
        <v>0</v>
      </c>
      <c r="AC25" s="253">
        <f>+$D25*[1]Vendite!AB26</f>
        <v>0</v>
      </c>
      <c r="AD25" s="253">
        <f>+$D25*[1]Vendite!AC26</f>
        <v>0</v>
      </c>
      <c r="AE25" s="253">
        <f>+$D25*[1]Vendite!AD26</f>
        <v>0</v>
      </c>
      <c r="AF25" s="253">
        <f>+$D25*[1]Vendite!AE26</f>
        <v>0</v>
      </c>
      <c r="AG25" s="253">
        <f>+$D25*[1]Vendite!AF26</f>
        <v>0</v>
      </c>
      <c r="AH25" s="253">
        <f>+$D25*[1]Vendite!AG26</f>
        <v>0</v>
      </c>
      <c r="AI25" s="253">
        <f>+$D25*[1]Vendite!AH26</f>
        <v>0</v>
      </c>
      <c r="AJ25" s="253">
        <f>+$D25*[1]Vendite!AI26</f>
        <v>0</v>
      </c>
      <c r="AK25" s="253">
        <f>+$D25*[1]Vendite!AJ26</f>
        <v>0</v>
      </c>
      <c r="AL25" s="253">
        <f>+$D25*[1]Vendite!AK26</f>
        <v>0</v>
      </c>
      <c r="AM25" s="253">
        <f>+$D25*[1]Vendite!AL26</f>
        <v>0</v>
      </c>
      <c r="AN25" s="253">
        <f>+$D25*[1]Vendite!AM26</f>
        <v>0</v>
      </c>
      <c r="AO25" s="253">
        <f>+$D25*[1]Vendite!AN26</f>
        <v>0</v>
      </c>
      <c r="AP25" s="253">
        <f>+$D25*[1]Vendite!AO26</f>
        <v>0</v>
      </c>
      <c r="AQ25" s="253">
        <f>+$D25*[1]Vendite!AP26</f>
        <v>0</v>
      </c>
      <c r="AR25" s="253">
        <f>+$D25*[1]Vendite!AQ26</f>
        <v>0</v>
      </c>
      <c r="AS25" s="253">
        <f>+$D25*[1]Vendite!AR26</f>
        <v>0</v>
      </c>
      <c r="AT25" s="253">
        <f>+$D25*[1]Vendite!AS26</f>
        <v>0</v>
      </c>
      <c r="AU25" s="253">
        <f>+$D25*[1]Vendite!AT26</f>
        <v>0</v>
      </c>
      <c r="AV25" s="253">
        <f>+$D25*[1]Vendite!AU26</f>
        <v>0</v>
      </c>
      <c r="AW25" s="253">
        <f>+$D25*[1]Vendite!AV26</f>
        <v>0</v>
      </c>
      <c r="AX25" s="253">
        <f>+$D25*[1]Vendite!AW26</f>
        <v>0</v>
      </c>
      <c r="AY25" s="253">
        <f>+$D25*[1]Vendite!AX26</f>
        <v>0</v>
      </c>
      <c r="AZ25" s="253">
        <f>+$D25*[1]Vendite!AY26</f>
        <v>0</v>
      </c>
      <c r="BA25" s="253">
        <f>+$D25*[1]Vendite!AZ26</f>
        <v>0</v>
      </c>
      <c r="BB25" s="253">
        <f>+$D25*[1]Vendite!BA26</f>
        <v>0</v>
      </c>
      <c r="BC25" s="253">
        <f>+$D25*[1]Vendite!BB26</f>
        <v>0</v>
      </c>
      <c r="BD25" s="253">
        <f>+$D25*[1]Vendite!BC26</f>
        <v>0</v>
      </c>
      <c r="BE25" s="253">
        <f>+$D25*[1]Vendite!BD26</f>
        <v>0</v>
      </c>
      <c r="BF25" s="253">
        <f>+$D25*[1]Vendite!BE26</f>
        <v>0</v>
      </c>
      <c r="BG25" s="253">
        <f>+$D25*[1]Vendite!BF26</f>
        <v>0</v>
      </c>
      <c r="BH25" s="253">
        <f>+$D25*[1]Vendite!BG26</f>
        <v>0</v>
      </c>
      <c r="BI25" s="253">
        <f>+$D25*[1]Vendite!BH26</f>
        <v>0</v>
      </c>
      <c r="BJ25" s="253">
        <f>+$D25*[1]Vendite!BI26</f>
        <v>0</v>
      </c>
      <c r="BK25" s="253">
        <f>+$D25*[1]Vendite!BJ26</f>
        <v>0</v>
      </c>
      <c r="BL25" s="253">
        <f>+$D25*[1]Vendite!BK26</f>
        <v>0</v>
      </c>
      <c r="BM25" s="253">
        <f>+$D25*[1]Vendite!BL26</f>
        <v>0</v>
      </c>
      <c r="BN25" s="253">
        <f>+$D25*[1]Vendite!BM26</f>
        <v>0</v>
      </c>
      <c r="BO25" s="253">
        <f>+$D25*[1]Vendite!BN26</f>
        <v>0</v>
      </c>
      <c r="BP25" s="253">
        <f>+$D25*[1]Vendite!BO26</f>
        <v>0</v>
      </c>
      <c r="BQ25" s="253">
        <f>+$D25*[1]Vendite!BP26</f>
        <v>0</v>
      </c>
      <c r="BR25" s="253">
        <f>+$D25*[1]Vendite!BQ26</f>
        <v>0</v>
      </c>
      <c r="BS25" s="253">
        <f>+$D25*[1]Vendite!BR26</f>
        <v>0</v>
      </c>
      <c r="BT25" s="253">
        <f>+$D25*[1]Vendite!BS26</f>
        <v>0</v>
      </c>
      <c r="BU25" s="253">
        <f>+$D25*[1]Vendite!BT26</f>
        <v>0</v>
      </c>
      <c r="BV25" s="253">
        <f>+$D25*[1]Vendite!BU26</f>
        <v>0</v>
      </c>
      <c r="BW25" s="253">
        <f>+$D25*[1]Vendite!BV26</f>
        <v>0</v>
      </c>
      <c r="BX25" s="253">
        <f>+$D25*[1]Vendite!BW26</f>
        <v>0</v>
      </c>
      <c r="BY25" s="253">
        <f>+$D25*[1]Vendite!BX26</f>
        <v>0</v>
      </c>
      <c r="BZ25" s="253">
        <f>+$D25*[1]Vendite!BY26</f>
        <v>0</v>
      </c>
      <c r="CA25" s="253">
        <f>+$D25*[1]Vendite!BZ26</f>
        <v>0</v>
      </c>
      <c r="CB25" s="253">
        <f>+$D25*[1]Vendite!CA26</f>
        <v>0</v>
      </c>
      <c r="CC25" s="253">
        <f>+$D25*[1]Vendite!CB26</f>
        <v>0</v>
      </c>
      <c r="CD25" s="253">
        <f>+$D25*[1]Vendite!CC26</f>
        <v>0</v>
      </c>
      <c r="CE25" s="253">
        <f>+$D25*[1]Vendite!CD26</f>
        <v>0</v>
      </c>
      <c r="CF25" s="253">
        <f>+$D25*[1]Vendite!CE26</f>
        <v>0</v>
      </c>
      <c r="CG25" s="253">
        <f>+$D25*[1]Vendite!CF26</f>
        <v>0</v>
      </c>
      <c r="CH25" s="253">
        <f>+$D25*[1]Vendite!CG26</f>
        <v>0</v>
      </c>
      <c r="CI25" s="253">
        <f>+$D25*[1]Vendite!CH26</f>
        <v>0</v>
      </c>
      <c r="CJ25" s="253">
        <f>+$D25*[1]Vendite!CI26</f>
        <v>0</v>
      </c>
      <c r="CK25" s="253">
        <f>+$D25*[1]Vendite!CJ26</f>
        <v>0</v>
      </c>
      <c r="CL25" s="253">
        <f>+$D25*[1]Vendite!CK26</f>
        <v>0</v>
      </c>
      <c r="CM25" s="253">
        <f>+$D25*[1]Vendite!CL26</f>
        <v>0</v>
      </c>
      <c r="CN25" s="253">
        <f>+$D25*[1]Vendite!CM26</f>
        <v>0</v>
      </c>
      <c r="CO25" s="253">
        <f>+$D25*[1]Vendite!CN26</f>
        <v>0</v>
      </c>
      <c r="CP25" s="253">
        <f>+$D25*[1]Vendite!CO26</f>
        <v>0</v>
      </c>
      <c r="CQ25" s="253">
        <f>+$D25*[1]Vendite!CP26</f>
        <v>0</v>
      </c>
      <c r="CR25" s="253">
        <f>+$D25*[1]Vendite!CQ26</f>
        <v>0</v>
      </c>
      <c r="CS25" s="253">
        <f>+$D25*[1]Vendite!CR26</f>
        <v>0</v>
      </c>
      <c r="CT25" s="253">
        <f>+$D25*[1]Vendite!CS26</f>
        <v>0</v>
      </c>
      <c r="CU25" s="253">
        <f>+$D25*[1]Vendite!CT26</f>
        <v>0</v>
      </c>
      <c r="CV25" s="253">
        <f>+$D25*[1]Vendite!CU26</f>
        <v>0</v>
      </c>
      <c r="CW25" s="253">
        <f>+$D25*[1]Vendite!CV26</f>
        <v>0</v>
      </c>
      <c r="CX25" s="253">
        <f>+$D25*[1]Vendite!CW26</f>
        <v>0</v>
      </c>
      <c r="CY25" s="253">
        <f>+$D25*[1]Vendite!CX26</f>
        <v>0</v>
      </c>
      <c r="CZ25" s="253">
        <f>+$D25*[1]Vendite!CY26</f>
        <v>0</v>
      </c>
      <c r="DA25" s="253">
        <f>+$D25*[1]Vendite!CZ26</f>
        <v>0</v>
      </c>
      <c r="DB25" s="253">
        <f>+$D25*[1]Vendite!DA26</f>
        <v>0</v>
      </c>
      <c r="DC25" s="253">
        <f>+$D25*[1]Vendite!DB26</f>
        <v>0</v>
      </c>
      <c r="DD25" s="253">
        <f>+$D25*[1]Vendite!DC26</f>
        <v>0</v>
      </c>
      <c r="DE25" s="253">
        <f>+$D25*[1]Vendite!DD26</f>
        <v>0</v>
      </c>
      <c r="DF25" s="253">
        <f>+$D25*[1]Vendite!DE26</f>
        <v>0</v>
      </c>
      <c r="DG25" s="253">
        <f>+$D25*[1]Vendite!DF26</f>
        <v>0</v>
      </c>
      <c r="DH25" s="253">
        <f>+$D25*[1]Vendite!DG26</f>
        <v>0</v>
      </c>
      <c r="DI25" s="253">
        <f>+$D25*[1]Vendite!DH26</f>
        <v>0</v>
      </c>
      <c r="DJ25" s="253">
        <f>+$D25*[1]Vendite!DI26</f>
        <v>0</v>
      </c>
      <c r="DK25" s="253">
        <f>+$D25*[1]Vendite!DJ26</f>
        <v>0</v>
      </c>
      <c r="DL25" s="253">
        <f>+$D25*[1]Vendite!DK26</f>
        <v>0</v>
      </c>
      <c r="DM25" s="253">
        <f>+$D25*[1]Vendite!DL26</f>
        <v>0</v>
      </c>
      <c r="DN25" s="253">
        <f>+$D25*[1]Vendite!DM26</f>
        <v>0</v>
      </c>
      <c r="DO25" s="253">
        <f>+$D25*[1]Vendite!DN26</f>
        <v>0</v>
      </c>
      <c r="DP25" s="253">
        <f>+$D25*[1]Vendite!DO26</f>
        <v>0</v>
      </c>
      <c r="DQ25" s="253">
        <f>+$D25*[1]Vendite!DP26</f>
        <v>0</v>
      </c>
      <c r="DR25" s="253">
        <f>+$D25*[1]Vendite!DQ26</f>
        <v>0</v>
      </c>
      <c r="DS25" s="253">
        <f>+$D25*[1]Vendite!DR26</f>
        <v>0</v>
      </c>
      <c r="DT25" s="253">
        <f>+$D25*[1]Vendite!DS26</f>
        <v>0</v>
      </c>
      <c r="DU25" s="253">
        <f>+$D25*[1]Vendite!DT26</f>
        <v>0</v>
      </c>
      <c r="DV25" s="253">
        <f>+$D25*[1]Vendite!DU26</f>
        <v>0</v>
      </c>
      <c r="DW25" s="253">
        <f>+$D25*[1]Vendite!DV26</f>
        <v>0</v>
      </c>
    </row>
    <row r="26" spans="3:127" ht="15.6" thickTop="1" thickBot="1">
      <c r="C26" s="338" t="str">
        <f>+[1]I_Vendite!C24</f>
        <v>Prodotto/Servizio 21</v>
      </c>
      <c r="D26" s="294">
        <f>+[1]I_Vendite!D24</f>
        <v>0.1</v>
      </c>
      <c r="H26" s="253">
        <f>+$D26*[1]Vendite!G27</f>
        <v>0</v>
      </c>
      <c r="I26" s="253">
        <f>+$D26*[1]Vendite!H27</f>
        <v>0</v>
      </c>
      <c r="J26" s="253">
        <f>+$D26*[1]Vendite!I27</f>
        <v>0</v>
      </c>
      <c r="K26" s="253">
        <f>+$D26*[1]Vendite!J27</f>
        <v>0</v>
      </c>
      <c r="L26" s="253">
        <f>+$D26*[1]Vendite!K27</f>
        <v>0</v>
      </c>
      <c r="M26" s="253">
        <f>+$D26*[1]Vendite!L27</f>
        <v>0</v>
      </c>
      <c r="N26" s="253">
        <f>+$D26*[1]Vendite!M27</f>
        <v>0</v>
      </c>
      <c r="O26" s="253">
        <f>+$D26*[1]Vendite!N27</f>
        <v>0</v>
      </c>
      <c r="P26" s="253">
        <f>+$D26*[1]Vendite!O27</f>
        <v>0</v>
      </c>
      <c r="Q26" s="253">
        <f>+$D26*[1]Vendite!P27</f>
        <v>0</v>
      </c>
      <c r="R26" s="253">
        <f>+$D26*[1]Vendite!Q27</f>
        <v>0</v>
      </c>
      <c r="S26" s="253">
        <f>+$D26*[1]Vendite!R27</f>
        <v>0</v>
      </c>
      <c r="T26" s="253">
        <f>+$D26*[1]Vendite!S27</f>
        <v>0</v>
      </c>
      <c r="U26" s="253">
        <f>+$D26*[1]Vendite!T27</f>
        <v>0</v>
      </c>
      <c r="V26" s="253">
        <f>+$D26*[1]Vendite!U27</f>
        <v>0</v>
      </c>
      <c r="W26" s="253">
        <f>+$D26*[1]Vendite!V27</f>
        <v>0</v>
      </c>
      <c r="X26" s="253">
        <f>+$D26*[1]Vendite!W27</f>
        <v>0</v>
      </c>
      <c r="Y26" s="253">
        <f>+$D26*[1]Vendite!X27</f>
        <v>0</v>
      </c>
      <c r="Z26" s="253">
        <f>+$D26*[1]Vendite!Y27</f>
        <v>0</v>
      </c>
      <c r="AA26" s="253">
        <f>+$D26*[1]Vendite!Z27</f>
        <v>0</v>
      </c>
      <c r="AB26" s="253">
        <f>+$D26*[1]Vendite!AA27</f>
        <v>0</v>
      </c>
      <c r="AC26" s="253">
        <f>+$D26*[1]Vendite!AB27</f>
        <v>0</v>
      </c>
      <c r="AD26" s="253">
        <f>+$D26*[1]Vendite!AC27</f>
        <v>0</v>
      </c>
      <c r="AE26" s="253">
        <f>+$D26*[1]Vendite!AD27</f>
        <v>0</v>
      </c>
      <c r="AF26" s="253">
        <f>+$D26*[1]Vendite!AE27</f>
        <v>0</v>
      </c>
      <c r="AG26" s="253">
        <f>+$D26*[1]Vendite!AF27</f>
        <v>0</v>
      </c>
      <c r="AH26" s="253">
        <f>+$D26*[1]Vendite!AG27</f>
        <v>0</v>
      </c>
      <c r="AI26" s="253">
        <f>+$D26*[1]Vendite!AH27</f>
        <v>0</v>
      </c>
      <c r="AJ26" s="253">
        <f>+$D26*[1]Vendite!AI27</f>
        <v>0</v>
      </c>
      <c r="AK26" s="253">
        <f>+$D26*[1]Vendite!AJ27</f>
        <v>0</v>
      </c>
      <c r="AL26" s="253">
        <f>+$D26*[1]Vendite!AK27</f>
        <v>0</v>
      </c>
      <c r="AM26" s="253">
        <f>+$D26*[1]Vendite!AL27</f>
        <v>0</v>
      </c>
      <c r="AN26" s="253">
        <f>+$D26*[1]Vendite!AM27</f>
        <v>0</v>
      </c>
      <c r="AO26" s="253">
        <f>+$D26*[1]Vendite!AN27</f>
        <v>0</v>
      </c>
      <c r="AP26" s="253">
        <f>+$D26*[1]Vendite!AO27</f>
        <v>0</v>
      </c>
      <c r="AQ26" s="253">
        <f>+$D26*[1]Vendite!AP27</f>
        <v>0</v>
      </c>
      <c r="AR26" s="253">
        <f>+$D26*[1]Vendite!AQ27</f>
        <v>0</v>
      </c>
      <c r="AS26" s="253">
        <f>+$D26*[1]Vendite!AR27</f>
        <v>0</v>
      </c>
      <c r="AT26" s="253">
        <f>+$D26*[1]Vendite!AS27</f>
        <v>0</v>
      </c>
      <c r="AU26" s="253">
        <f>+$D26*[1]Vendite!AT27</f>
        <v>0</v>
      </c>
      <c r="AV26" s="253">
        <f>+$D26*[1]Vendite!AU27</f>
        <v>0</v>
      </c>
      <c r="AW26" s="253">
        <f>+$D26*[1]Vendite!AV27</f>
        <v>0</v>
      </c>
      <c r="AX26" s="253">
        <f>+$D26*[1]Vendite!AW27</f>
        <v>0</v>
      </c>
      <c r="AY26" s="253">
        <f>+$D26*[1]Vendite!AX27</f>
        <v>0</v>
      </c>
      <c r="AZ26" s="253">
        <f>+$D26*[1]Vendite!AY27</f>
        <v>0</v>
      </c>
      <c r="BA26" s="253">
        <f>+$D26*[1]Vendite!AZ27</f>
        <v>0</v>
      </c>
      <c r="BB26" s="253">
        <f>+$D26*[1]Vendite!BA27</f>
        <v>0</v>
      </c>
      <c r="BC26" s="253">
        <f>+$D26*[1]Vendite!BB27</f>
        <v>0</v>
      </c>
      <c r="BD26" s="253">
        <f>+$D26*[1]Vendite!BC27</f>
        <v>0</v>
      </c>
      <c r="BE26" s="253">
        <f>+$D26*[1]Vendite!BD27</f>
        <v>0</v>
      </c>
      <c r="BF26" s="253">
        <f>+$D26*[1]Vendite!BE27</f>
        <v>0</v>
      </c>
      <c r="BG26" s="253">
        <f>+$D26*[1]Vendite!BF27</f>
        <v>0</v>
      </c>
      <c r="BH26" s="253">
        <f>+$D26*[1]Vendite!BG27</f>
        <v>0</v>
      </c>
      <c r="BI26" s="253">
        <f>+$D26*[1]Vendite!BH27</f>
        <v>0</v>
      </c>
      <c r="BJ26" s="253">
        <f>+$D26*[1]Vendite!BI27</f>
        <v>0</v>
      </c>
      <c r="BK26" s="253">
        <f>+$D26*[1]Vendite!BJ27</f>
        <v>0</v>
      </c>
      <c r="BL26" s="253">
        <f>+$D26*[1]Vendite!BK27</f>
        <v>0</v>
      </c>
      <c r="BM26" s="253">
        <f>+$D26*[1]Vendite!BL27</f>
        <v>0</v>
      </c>
      <c r="BN26" s="253">
        <f>+$D26*[1]Vendite!BM27</f>
        <v>0</v>
      </c>
      <c r="BO26" s="253">
        <f>+$D26*[1]Vendite!BN27</f>
        <v>0</v>
      </c>
      <c r="BP26" s="253">
        <f>+$D26*[1]Vendite!BO27</f>
        <v>0</v>
      </c>
      <c r="BQ26" s="253">
        <f>+$D26*[1]Vendite!BP27</f>
        <v>0</v>
      </c>
      <c r="BR26" s="253">
        <f>+$D26*[1]Vendite!BQ27</f>
        <v>0</v>
      </c>
      <c r="BS26" s="253">
        <f>+$D26*[1]Vendite!BR27</f>
        <v>0</v>
      </c>
      <c r="BT26" s="253">
        <f>+$D26*[1]Vendite!BS27</f>
        <v>0</v>
      </c>
      <c r="BU26" s="253">
        <f>+$D26*[1]Vendite!BT27</f>
        <v>0</v>
      </c>
      <c r="BV26" s="253">
        <f>+$D26*[1]Vendite!BU27</f>
        <v>0</v>
      </c>
      <c r="BW26" s="253">
        <f>+$D26*[1]Vendite!BV27</f>
        <v>0</v>
      </c>
      <c r="BX26" s="253">
        <f>+$D26*[1]Vendite!BW27</f>
        <v>0</v>
      </c>
      <c r="BY26" s="253">
        <f>+$D26*[1]Vendite!BX27</f>
        <v>0</v>
      </c>
      <c r="BZ26" s="253">
        <f>+$D26*[1]Vendite!BY27</f>
        <v>0</v>
      </c>
      <c r="CA26" s="253">
        <f>+$D26*[1]Vendite!BZ27</f>
        <v>0</v>
      </c>
      <c r="CB26" s="253">
        <f>+$D26*[1]Vendite!CA27</f>
        <v>0</v>
      </c>
      <c r="CC26" s="253">
        <f>+$D26*[1]Vendite!CB27</f>
        <v>0</v>
      </c>
      <c r="CD26" s="253">
        <f>+$D26*[1]Vendite!CC27</f>
        <v>0</v>
      </c>
      <c r="CE26" s="253">
        <f>+$D26*[1]Vendite!CD27</f>
        <v>0</v>
      </c>
      <c r="CF26" s="253">
        <f>+$D26*[1]Vendite!CE27</f>
        <v>0</v>
      </c>
      <c r="CG26" s="253">
        <f>+$D26*[1]Vendite!CF27</f>
        <v>0</v>
      </c>
      <c r="CH26" s="253">
        <f>+$D26*[1]Vendite!CG27</f>
        <v>0</v>
      </c>
      <c r="CI26" s="253">
        <f>+$D26*[1]Vendite!CH27</f>
        <v>0</v>
      </c>
      <c r="CJ26" s="253">
        <f>+$D26*[1]Vendite!CI27</f>
        <v>0</v>
      </c>
      <c r="CK26" s="253">
        <f>+$D26*[1]Vendite!CJ27</f>
        <v>0</v>
      </c>
      <c r="CL26" s="253">
        <f>+$D26*[1]Vendite!CK27</f>
        <v>0</v>
      </c>
      <c r="CM26" s="253">
        <f>+$D26*[1]Vendite!CL27</f>
        <v>0</v>
      </c>
      <c r="CN26" s="253">
        <f>+$D26*[1]Vendite!CM27</f>
        <v>0</v>
      </c>
      <c r="CO26" s="253">
        <f>+$D26*[1]Vendite!CN27</f>
        <v>0</v>
      </c>
      <c r="CP26" s="253">
        <f>+$D26*[1]Vendite!CO27</f>
        <v>0</v>
      </c>
      <c r="CQ26" s="253">
        <f>+$D26*[1]Vendite!CP27</f>
        <v>0</v>
      </c>
      <c r="CR26" s="253">
        <f>+$D26*[1]Vendite!CQ27</f>
        <v>0</v>
      </c>
      <c r="CS26" s="253">
        <f>+$D26*[1]Vendite!CR27</f>
        <v>0</v>
      </c>
      <c r="CT26" s="253">
        <f>+$D26*[1]Vendite!CS27</f>
        <v>0</v>
      </c>
      <c r="CU26" s="253">
        <f>+$D26*[1]Vendite!CT27</f>
        <v>0</v>
      </c>
      <c r="CV26" s="253">
        <f>+$D26*[1]Vendite!CU27</f>
        <v>0</v>
      </c>
      <c r="CW26" s="253">
        <f>+$D26*[1]Vendite!CV27</f>
        <v>0</v>
      </c>
      <c r="CX26" s="253">
        <f>+$D26*[1]Vendite!CW27</f>
        <v>0</v>
      </c>
      <c r="CY26" s="253">
        <f>+$D26*[1]Vendite!CX27</f>
        <v>0</v>
      </c>
      <c r="CZ26" s="253">
        <f>+$D26*[1]Vendite!CY27</f>
        <v>0</v>
      </c>
      <c r="DA26" s="253">
        <f>+$D26*[1]Vendite!CZ27</f>
        <v>0</v>
      </c>
      <c r="DB26" s="253">
        <f>+$D26*[1]Vendite!DA27</f>
        <v>0</v>
      </c>
      <c r="DC26" s="253">
        <f>+$D26*[1]Vendite!DB27</f>
        <v>0</v>
      </c>
      <c r="DD26" s="253">
        <f>+$D26*[1]Vendite!DC27</f>
        <v>0</v>
      </c>
      <c r="DE26" s="253">
        <f>+$D26*[1]Vendite!DD27</f>
        <v>0</v>
      </c>
      <c r="DF26" s="253">
        <f>+$D26*[1]Vendite!DE27</f>
        <v>0</v>
      </c>
      <c r="DG26" s="253">
        <f>+$D26*[1]Vendite!DF27</f>
        <v>0</v>
      </c>
      <c r="DH26" s="253">
        <f>+$D26*[1]Vendite!DG27</f>
        <v>0</v>
      </c>
      <c r="DI26" s="253">
        <f>+$D26*[1]Vendite!DH27</f>
        <v>0</v>
      </c>
      <c r="DJ26" s="253">
        <f>+$D26*[1]Vendite!DI27</f>
        <v>0</v>
      </c>
      <c r="DK26" s="253">
        <f>+$D26*[1]Vendite!DJ27</f>
        <v>0</v>
      </c>
      <c r="DL26" s="253">
        <f>+$D26*[1]Vendite!DK27</f>
        <v>0</v>
      </c>
      <c r="DM26" s="253">
        <f>+$D26*[1]Vendite!DL27</f>
        <v>0</v>
      </c>
      <c r="DN26" s="253">
        <f>+$D26*[1]Vendite!DM27</f>
        <v>0</v>
      </c>
      <c r="DO26" s="253">
        <f>+$D26*[1]Vendite!DN27</f>
        <v>0</v>
      </c>
      <c r="DP26" s="253">
        <f>+$D26*[1]Vendite!DO27</f>
        <v>0</v>
      </c>
      <c r="DQ26" s="253">
        <f>+$D26*[1]Vendite!DP27</f>
        <v>0</v>
      </c>
      <c r="DR26" s="253">
        <f>+$D26*[1]Vendite!DQ27</f>
        <v>0</v>
      </c>
      <c r="DS26" s="253">
        <f>+$D26*[1]Vendite!DR27</f>
        <v>0</v>
      </c>
      <c r="DT26" s="253">
        <f>+$D26*[1]Vendite!DS27</f>
        <v>0</v>
      </c>
      <c r="DU26" s="253">
        <f>+$D26*[1]Vendite!DT27</f>
        <v>0</v>
      </c>
      <c r="DV26" s="253">
        <f>+$D26*[1]Vendite!DU27</f>
        <v>0</v>
      </c>
      <c r="DW26" s="253">
        <f>+$D26*[1]Vendite!DV27</f>
        <v>0</v>
      </c>
    </row>
    <row r="27" spans="3:127" ht="15.6" thickTop="1" thickBot="1">
      <c r="C27" s="338" t="str">
        <f>+[1]I_Vendite!C25</f>
        <v>Prodotto/Servizio 22</v>
      </c>
      <c r="D27" s="294">
        <f>+[1]I_Vendite!D25</f>
        <v>0</v>
      </c>
      <c r="H27" s="253">
        <f>+$D27*[1]Vendite!G28</f>
        <v>0</v>
      </c>
      <c r="I27" s="253">
        <f>+$D27*[1]Vendite!H28</f>
        <v>0</v>
      </c>
      <c r="J27" s="253">
        <f>+$D27*[1]Vendite!I28</f>
        <v>0</v>
      </c>
      <c r="K27" s="253">
        <f>+$D27*[1]Vendite!J28</f>
        <v>0</v>
      </c>
      <c r="L27" s="253">
        <f>+$D27*[1]Vendite!K28</f>
        <v>0</v>
      </c>
      <c r="M27" s="253">
        <f>+$D27*[1]Vendite!L28</f>
        <v>0</v>
      </c>
      <c r="N27" s="253">
        <f>+$D27*[1]Vendite!M28</f>
        <v>0</v>
      </c>
      <c r="O27" s="253">
        <f>+$D27*[1]Vendite!N28</f>
        <v>0</v>
      </c>
      <c r="P27" s="253">
        <f>+$D27*[1]Vendite!O28</f>
        <v>0</v>
      </c>
      <c r="Q27" s="253">
        <f>+$D27*[1]Vendite!P28</f>
        <v>0</v>
      </c>
      <c r="R27" s="253">
        <f>+$D27*[1]Vendite!Q28</f>
        <v>0</v>
      </c>
      <c r="S27" s="253">
        <f>+$D27*[1]Vendite!R28</f>
        <v>0</v>
      </c>
      <c r="T27" s="253">
        <f>+$D27*[1]Vendite!S28</f>
        <v>0</v>
      </c>
      <c r="U27" s="253">
        <f>+$D27*[1]Vendite!T28</f>
        <v>0</v>
      </c>
      <c r="V27" s="253">
        <f>+$D27*[1]Vendite!U28</f>
        <v>0</v>
      </c>
      <c r="W27" s="253">
        <f>+$D27*[1]Vendite!V28</f>
        <v>0</v>
      </c>
      <c r="X27" s="253">
        <f>+$D27*[1]Vendite!W28</f>
        <v>0</v>
      </c>
      <c r="Y27" s="253">
        <f>+$D27*[1]Vendite!X28</f>
        <v>0</v>
      </c>
      <c r="Z27" s="253">
        <f>+$D27*[1]Vendite!Y28</f>
        <v>0</v>
      </c>
      <c r="AA27" s="253">
        <f>+$D27*[1]Vendite!Z28</f>
        <v>0</v>
      </c>
      <c r="AB27" s="253">
        <f>+$D27*[1]Vendite!AA28</f>
        <v>0</v>
      </c>
      <c r="AC27" s="253">
        <f>+$D27*[1]Vendite!AB28</f>
        <v>0</v>
      </c>
      <c r="AD27" s="253">
        <f>+$D27*[1]Vendite!AC28</f>
        <v>0</v>
      </c>
      <c r="AE27" s="253">
        <f>+$D27*[1]Vendite!AD28</f>
        <v>0</v>
      </c>
      <c r="AF27" s="253">
        <f>+$D27*[1]Vendite!AE28</f>
        <v>0</v>
      </c>
      <c r="AG27" s="253">
        <f>+$D27*[1]Vendite!AF28</f>
        <v>0</v>
      </c>
      <c r="AH27" s="253">
        <f>+$D27*[1]Vendite!AG28</f>
        <v>0</v>
      </c>
      <c r="AI27" s="253">
        <f>+$D27*[1]Vendite!AH28</f>
        <v>0</v>
      </c>
      <c r="AJ27" s="253">
        <f>+$D27*[1]Vendite!AI28</f>
        <v>0</v>
      </c>
      <c r="AK27" s="253">
        <f>+$D27*[1]Vendite!AJ28</f>
        <v>0</v>
      </c>
      <c r="AL27" s="253">
        <f>+$D27*[1]Vendite!AK28</f>
        <v>0</v>
      </c>
      <c r="AM27" s="253">
        <f>+$D27*[1]Vendite!AL28</f>
        <v>0</v>
      </c>
      <c r="AN27" s="253">
        <f>+$D27*[1]Vendite!AM28</f>
        <v>0</v>
      </c>
      <c r="AO27" s="253">
        <f>+$D27*[1]Vendite!AN28</f>
        <v>0</v>
      </c>
      <c r="AP27" s="253">
        <f>+$D27*[1]Vendite!AO28</f>
        <v>0</v>
      </c>
      <c r="AQ27" s="253">
        <f>+$D27*[1]Vendite!AP28</f>
        <v>0</v>
      </c>
      <c r="AR27" s="253">
        <f>+$D27*[1]Vendite!AQ28</f>
        <v>0</v>
      </c>
      <c r="AS27" s="253">
        <f>+$D27*[1]Vendite!AR28</f>
        <v>0</v>
      </c>
      <c r="AT27" s="253">
        <f>+$D27*[1]Vendite!AS28</f>
        <v>0</v>
      </c>
      <c r="AU27" s="253">
        <f>+$D27*[1]Vendite!AT28</f>
        <v>0</v>
      </c>
      <c r="AV27" s="253">
        <f>+$D27*[1]Vendite!AU28</f>
        <v>0</v>
      </c>
      <c r="AW27" s="253">
        <f>+$D27*[1]Vendite!AV28</f>
        <v>0</v>
      </c>
      <c r="AX27" s="253">
        <f>+$D27*[1]Vendite!AW28</f>
        <v>0</v>
      </c>
      <c r="AY27" s="253">
        <f>+$D27*[1]Vendite!AX28</f>
        <v>0</v>
      </c>
      <c r="AZ27" s="253">
        <f>+$D27*[1]Vendite!AY28</f>
        <v>0</v>
      </c>
      <c r="BA27" s="253">
        <f>+$D27*[1]Vendite!AZ28</f>
        <v>0</v>
      </c>
      <c r="BB27" s="253">
        <f>+$D27*[1]Vendite!BA28</f>
        <v>0</v>
      </c>
      <c r="BC27" s="253">
        <f>+$D27*[1]Vendite!BB28</f>
        <v>0</v>
      </c>
      <c r="BD27" s="253">
        <f>+$D27*[1]Vendite!BC28</f>
        <v>0</v>
      </c>
      <c r="BE27" s="253">
        <f>+$D27*[1]Vendite!BD28</f>
        <v>0</v>
      </c>
      <c r="BF27" s="253">
        <f>+$D27*[1]Vendite!BE28</f>
        <v>0</v>
      </c>
      <c r="BG27" s="253">
        <f>+$D27*[1]Vendite!BF28</f>
        <v>0</v>
      </c>
      <c r="BH27" s="253">
        <f>+$D27*[1]Vendite!BG28</f>
        <v>0</v>
      </c>
      <c r="BI27" s="253">
        <f>+$D27*[1]Vendite!BH28</f>
        <v>0</v>
      </c>
      <c r="BJ27" s="253">
        <f>+$D27*[1]Vendite!BI28</f>
        <v>0</v>
      </c>
      <c r="BK27" s="253">
        <f>+$D27*[1]Vendite!BJ28</f>
        <v>0</v>
      </c>
      <c r="BL27" s="253">
        <f>+$D27*[1]Vendite!BK28</f>
        <v>0</v>
      </c>
      <c r="BM27" s="253">
        <f>+$D27*[1]Vendite!BL28</f>
        <v>0</v>
      </c>
      <c r="BN27" s="253">
        <f>+$D27*[1]Vendite!BM28</f>
        <v>0</v>
      </c>
      <c r="BO27" s="253">
        <f>+$D27*[1]Vendite!BN28</f>
        <v>0</v>
      </c>
      <c r="BP27" s="253">
        <f>+$D27*[1]Vendite!BO28</f>
        <v>0</v>
      </c>
      <c r="BQ27" s="253">
        <f>+$D27*[1]Vendite!BP28</f>
        <v>0</v>
      </c>
      <c r="BR27" s="253">
        <f>+$D27*[1]Vendite!BQ28</f>
        <v>0</v>
      </c>
      <c r="BS27" s="253">
        <f>+$D27*[1]Vendite!BR28</f>
        <v>0</v>
      </c>
      <c r="BT27" s="253">
        <f>+$D27*[1]Vendite!BS28</f>
        <v>0</v>
      </c>
      <c r="BU27" s="253">
        <f>+$D27*[1]Vendite!BT28</f>
        <v>0</v>
      </c>
      <c r="BV27" s="253">
        <f>+$D27*[1]Vendite!BU28</f>
        <v>0</v>
      </c>
      <c r="BW27" s="253">
        <f>+$D27*[1]Vendite!BV28</f>
        <v>0</v>
      </c>
      <c r="BX27" s="253">
        <f>+$D27*[1]Vendite!BW28</f>
        <v>0</v>
      </c>
      <c r="BY27" s="253">
        <f>+$D27*[1]Vendite!BX28</f>
        <v>0</v>
      </c>
      <c r="BZ27" s="253">
        <f>+$D27*[1]Vendite!BY28</f>
        <v>0</v>
      </c>
      <c r="CA27" s="253">
        <f>+$D27*[1]Vendite!BZ28</f>
        <v>0</v>
      </c>
      <c r="CB27" s="253">
        <f>+$D27*[1]Vendite!CA28</f>
        <v>0</v>
      </c>
      <c r="CC27" s="253">
        <f>+$D27*[1]Vendite!CB28</f>
        <v>0</v>
      </c>
      <c r="CD27" s="253">
        <f>+$D27*[1]Vendite!CC28</f>
        <v>0</v>
      </c>
      <c r="CE27" s="253">
        <f>+$D27*[1]Vendite!CD28</f>
        <v>0</v>
      </c>
      <c r="CF27" s="253">
        <f>+$D27*[1]Vendite!CE28</f>
        <v>0</v>
      </c>
      <c r="CG27" s="253">
        <f>+$D27*[1]Vendite!CF28</f>
        <v>0</v>
      </c>
      <c r="CH27" s="253">
        <f>+$D27*[1]Vendite!CG28</f>
        <v>0</v>
      </c>
      <c r="CI27" s="253">
        <f>+$D27*[1]Vendite!CH28</f>
        <v>0</v>
      </c>
      <c r="CJ27" s="253">
        <f>+$D27*[1]Vendite!CI28</f>
        <v>0</v>
      </c>
      <c r="CK27" s="253">
        <f>+$D27*[1]Vendite!CJ28</f>
        <v>0</v>
      </c>
      <c r="CL27" s="253">
        <f>+$D27*[1]Vendite!CK28</f>
        <v>0</v>
      </c>
      <c r="CM27" s="253">
        <f>+$D27*[1]Vendite!CL28</f>
        <v>0</v>
      </c>
      <c r="CN27" s="253">
        <f>+$D27*[1]Vendite!CM28</f>
        <v>0</v>
      </c>
      <c r="CO27" s="253">
        <f>+$D27*[1]Vendite!CN28</f>
        <v>0</v>
      </c>
      <c r="CP27" s="253">
        <f>+$D27*[1]Vendite!CO28</f>
        <v>0</v>
      </c>
      <c r="CQ27" s="253">
        <f>+$D27*[1]Vendite!CP28</f>
        <v>0</v>
      </c>
      <c r="CR27" s="253">
        <f>+$D27*[1]Vendite!CQ28</f>
        <v>0</v>
      </c>
      <c r="CS27" s="253">
        <f>+$D27*[1]Vendite!CR28</f>
        <v>0</v>
      </c>
      <c r="CT27" s="253">
        <f>+$D27*[1]Vendite!CS28</f>
        <v>0</v>
      </c>
      <c r="CU27" s="253">
        <f>+$D27*[1]Vendite!CT28</f>
        <v>0</v>
      </c>
      <c r="CV27" s="253">
        <f>+$D27*[1]Vendite!CU28</f>
        <v>0</v>
      </c>
      <c r="CW27" s="253">
        <f>+$D27*[1]Vendite!CV28</f>
        <v>0</v>
      </c>
      <c r="CX27" s="253">
        <f>+$D27*[1]Vendite!CW28</f>
        <v>0</v>
      </c>
      <c r="CY27" s="253">
        <f>+$D27*[1]Vendite!CX28</f>
        <v>0</v>
      </c>
      <c r="CZ27" s="253">
        <f>+$D27*[1]Vendite!CY28</f>
        <v>0</v>
      </c>
      <c r="DA27" s="253">
        <f>+$D27*[1]Vendite!CZ28</f>
        <v>0</v>
      </c>
      <c r="DB27" s="253">
        <f>+$D27*[1]Vendite!DA28</f>
        <v>0</v>
      </c>
      <c r="DC27" s="253">
        <f>+$D27*[1]Vendite!DB28</f>
        <v>0</v>
      </c>
      <c r="DD27" s="253">
        <f>+$D27*[1]Vendite!DC28</f>
        <v>0</v>
      </c>
      <c r="DE27" s="253">
        <f>+$D27*[1]Vendite!DD28</f>
        <v>0</v>
      </c>
      <c r="DF27" s="253">
        <f>+$D27*[1]Vendite!DE28</f>
        <v>0</v>
      </c>
      <c r="DG27" s="253">
        <f>+$D27*[1]Vendite!DF28</f>
        <v>0</v>
      </c>
      <c r="DH27" s="253">
        <f>+$D27*[1]Vendite!DG28</f>
        <v>0</v>
      </c>
      <c r="DI27" s="253">
        <f>+$D27*[1]Vendite!DH28</f>
        <v>0</v>
      </c>
      <c r="DJ27" s="253">
        <f>+$D27*[1]Vendite!DI28</f>
        <v>0</v>
      </c>
      <c r="DK27" s="253">
        <f>+$D27*[1]Vendite!DJ28</f>
        <v>0</v>
      </c>
      <c r="DL27" s="253">
        <f>+$D27*[1]Vendite!DK28</f>
        <v>0</v>
      </c>
      <c r="DM27" s="253">
        <f>+$D27*[1]Vendite!DL28</f>
        <v>0</v>
      </c>
      <c r="DN27" s="253">
        <f>+$D27*[1]Vendite!DM28</f>
        <v>0</v>
      </c>
      <c r="DO27" s="253">
        <f>+$D27*[1]Vendite!DN28</f>
        <v>0</v>
      </c>
      <c r="DP27" s="253">
        <f>+$D27*[1]Vendite!DO28</f>
        <v>0</v>
      </c>
      <c r="DQ27" s="253">
        <f>+$D27*[1]Vendite!DP28</f>
        <v>0</v>
      </c>
      <c r="DR27" s="253">
        <f>+$D27*[1]Vendite!DQ28</f>
        <v>0</v>
      </c>
      <c r="DS27" s="253">
        <f>+$D27*[1]Vendite!DR28</f>
        <v>0</v>
      </c>
      <c r="DT27" s="253">
        <f>+$D27*[1]Vendite!DS28</f>
        <v>0</v>
      </c>
      <c r="DU27" s="253">
        <f>+$D27*[1]Vendite!DT28</f>
        <v>0</v>
      </c>
      <c r="DV27" s="253">
        <f>+$D27*[1]Vendite!DU28</f>
        <v>0</v>
      </c>
      <c r="DW27" s="253">
        <f>+$D27*[1]Vendite!DV28</f>
        <v>0</v>
      </c>
    </row>
    <row r="28" spans="3:127" ht="15.6" thickTop="1" thickBot="1">
      <c r="C28" s="338" t="str">
        <f>+[1]I_Vendite!C26</f>
        <v>Prodotto/Servizio 23</v>
      </c>
      <c r="D28" s="294">
        <f>+[1]I_Vendite!D26</f>
        <v>0</v>
      </c>
      <c r="H28" s="253">
        <f>+$D28*[1]Vendite!G29</f>
        <v>0</v>
      </c>
      <c r="I28" s="253">
        <f>+$D28*[1]Vendite!H29</f>
        <v>0</v>
      </c>
      <c r="J28" s="253">
        <f>+$D28*[1]Vendite!I29</f>
        <v>0</v>
      </c>
      <c r="K28" s="253">
        <f>+$D28*[1]Vendite!J29</f>
        <v>0</v>
      </c>
      <c r="L28" s="253">
        <f>+$D28*[1]Vendite!K29</f>
        <v>0</v>
      </c>
      <c r="M28" s="253">
        <f>+$D28*[1]Vendite!L29</f>
        <v>0</v>
      </c>
      <c r="N28" s="253">
        <f>+$D28*[1]Vendite!M29</f>
        <v>0</v>
      </c>
      <c r="O28" s="253">
        <f>+$D28*[1]Vendite!N29</f>
        <v>0</v>
      </c>
      <c r="P28" s="253">
        <f>+$D28*[1]Vendite!O29</f>
        <v>0</v>
      </c>
      <c r="Q28" s="253">
        <f>+$D28*[1]Vendite!P29</f>
        <v>0</v>
      </c>
      <c r="R28" s="253">
        <f>+$D28*[1]Vendite!Q29</f>
        <v>0</v>
      </c>
      <c r="S28" s="253">
        <f>+$D28*[1]Vendite!R29</f>
        <v>0</v>
      </c>
      <c r="T28" s="253">
        <f>+$D28*[1]Vendite!S29</f>
        <v>0</v>
      </c>
      <c r="U28" s="253">
        <f>+$D28*[1]Vendite!T29</f>
        <v>0</v>
      </c>
      <c r="V28" s="253">
        <f>+$D28*[1]Vendite!U29</f>
        <v>0</v>
      </c>
      <c r="W28" s="253">
        <f>+$D28*[1]Vendite!V29</f>
        <v>0</v>
      </c>
      <c r="X28" s="253">
        <f>+$D28*[1]Vendite!W29</f>
        <v>0</v>
      </c>
      <c r="Y28" s="253">
        <f>+$D28*[1]Vendite!X29</f>
        <v>0</v>
      </c>
      <c r="Z28" s="253">
        <f>+$D28*[1]Vendite!Y29</f>
        <v>0</v>
      </c>
      <c r="AA28" s="253">
        <f>+$D28*[1]Vendite!Z29</f>
        <v>0</v>
      </c>
      <c r="AB28" s="253">
        <f>+$D28*[1]Vendite!AA29</f>
        <v>0</v>
      </c>
      <c r="AC28" s="253">
        <f>+$D28*[1]Vendite!AB29</f>
        <v>0</v>
      </c>
      <c r="AD28" s="253">
        <f>+$D28*[1]Vendite!AC29</f>
        <v>0</v>
      </c>
      <c r="AE28" s="253">
        <f>+$D28*[1]Vendite!AD29</f>
        <v>0</v>
      </c>
      <c r="AF28" s="253">
        <f>+$D28*[1]Vendite!AE29</f>
        <v>0</v>
      </c>
      <c r="AG28" s="253">
        <f>+$D28*[1]Vendite!AF29</f>
        <v>0</v>
      </c>
      <c r="AH28" s="253">
        <f>+$D28*[1]Vendite!AG29</f>
        <v>0</v>
      </c>
      <c r="AI28" s="253">
        <f>+$D28*[1]Vendite!AH29</f>
        <v>0</v>
      </c>
      <c r="AJ28" s="253">
        <f>+$D28*[1]Vendite!AI29</f>
        <v>0</v>
      </c>
      <c r="AK28" s="253">
        <f>+$D28*[1]Vendite!AJ29</f>
        <v>0</v>
      </c>
      <c r="AL28" s="253">
        <f>+$D28*[1]Vendite!AK29</f>
        <v>0</v>
      </c>
      <c r="AM28" s="253">
        <f>+$D28*[1]Vendite!AL29</f>
        <v>0</v>
      </c>
      <c r="AN28" s="253">
        <f>+$D28*[1]Vendite!AM29</f>
        <v>0</v>
      </c>
      <c r="AO28" s="253">
        <f>+$D28*[1]Vendite!AN29</f>
        <v>0</v>
      </c>
      <c r="AP28" s="253">
        <f>+$D28*[1]Vendite!AO29</f>
        <v>0</v>
      </c>
      <c r="AQ28" s="253">
        <f>+$D28*[1]Vendite!AP29</f>
        <v>0</v>
      </c>
      <c r="AR28" s="253">
        <f>+$D28*[1]Vendite!AQ29</f>
        <v>0</v>
      </c>
      <c r="AS28" s="253">
        <f>+$D28*[1]Vendite!AR29</f>
        <v>0</v>
      </c>
      <c r="AT28" s="253">
        <f>+$D28*[1]Vendite!AS29</f>
        <v>0</v>
      </c>
      <c r="AU28" s="253">
        <f>+$D28*[1]Vendite!AT29</f>
        <v>0</v>
      </c>
      <c r="AV28" s="253">
        <f>+$D28*[1]Vendite!AU29</f>
        <v>0</v>
      </c>
      <c r="AW28" s="253">
        <f>+$D28*[1]Vendite!AV29</f>
        <v>0</v>
      </c>
      <c r="AX28" s="253">
        <f>+$D28*[1]Vendite!AW29</f>
        <v>0</v>
      </c>
      <c r="AY28" s="253">
        <f>+$D28*[1]Vendite!AX29</f>
        <v>0</v>
      </c>
      <c r="AZ28" s="253">
        <f>+$D28*[1]Vendite!AY29</f>
        <v>0</v>
      </c>
      <c r="BA28" s="253">
        <f>+$D28*[1]Vendite!AZ29</f>
        <v>0</v>
      </c>
      <c r="BB28" s="253">
        <f>+$D28*[1]Vendite!BA29</f>
        <v>0</v>
      </c>
      <c r="BC28" s="253">
        <f>+$D28*[1]Vendite!BB29</f>
        <v>0</v>
      </c>
      <c r="BD28" s="253">
        <f>+$D28*[1]Vendite!BC29</f>
        <v>0</v>
      </c>
      <c r="BE28" s="253">
        <f>+$D28*[1]Vendite!BD29</f>
        <v>0</v>
      </c>
      <c r="BF28" s="253">
        <f>+$D28*[1]Vendite!BE29</f>
        <v>0</v>
      </c>
      <c r="BG28" s="253">
        <f>+$D28*[1]Vendite!BF29</f>
        <v>0</v>
      </c>
      <c r="BH28" s="253">
        <f>+$D28*[1]Vendite!BG29</f>
        <v>0</v>
      </c>
      <c r="BI28" s="253">
        <f>+$D28*[1]Vendite!BH29</f>
        <v>0</v>
      </c>
      <c r="BJ28" s="253">
        <f>+$D28*[1]Vendite!BI29</f>
        <v>0</v>
      </c>
      <c r="BK28" s="253">
        <f>+$D28*[1]Vendite!BJ29</f>
        <v>0</v>
      </c>
      <c r="BL28" s="253">
        <f>+$D28*[1]Vendite!BK29</f>
        <v>0</v>
      </c>
      <c r="BM28" s="253">
        <f>+$D28*[1]Vendite!BL29</f>
        <v>0</v>
      </c>
      <c r="BN28" s="253">
        <f>+$D28*[1]Vendite!BM29</f>
        <v>0</v>
      </c>
      <c r="BO28" s="253">
        <f>+$D28*[1]Vendite!BN29</f>
        <v>0</v>
      </c>
      <c r="BP28" s="253">
        <f>+$D28*[1]Vendite!BO29</f>
        <v>0</v>
      </c>
      <c r="BQ28" s="253">
        <f>+$D28*[1]Vendite!BP29</f>
        <v>0</v>
      </c>
      <c r="BR28" s="253">
        <f>+$D28*[1]Vendite!BQ29</f>
        <v>0</v>
      </c>
      <c r="BS28" s="253">
        <f>+$D28*[1]Vendite!BR29</f>
        <v>0</v>
      </c>
      <c r="BT28" s="253">
        <f>+$D28*[1]Vendite!BS29</f>
        <v>0</v>
      </c>
      <c r="BU28" s="253">
        <f>+$D28*[1]Vendite!BT29</f>
        <v>0</v>
      </c>
      <c r="BV28" s="253">
        <f>+$D28*[1]Vendite!BU29</f>
        <v>0</v>
      </c>
      <c r="BW28" s="253">
        <f>+$D28*[1]Vendite!BV29</f>
        <v>0</v>
      </c>
      <c r="BX28" s="253">
        <f>+$D28*[1]Vendite!BW29</f>
        <v>0</v>
      </c>
      <c r="BY28" s="253">
        <f>+$D28*[1]Vendite!BX29</f>
        <v>0</v>
      </c>
      <c r="BZ28" s="253">
        <f>+$D28*[1]Vendite!BY29</f>
        <v>0</v>
      </c>
      <c r="CA28" s="253">
        <f>+$D28*[1]Vendite!BZ29</f>
        <v>0</v>
      </c>
      <c r="CB28" s="253">
        <f>+$D28*[1]Vendite!CA29</f>
        <v>0</v>
      </c>
      <c r="CC28" s="253">
        <f>+$D28*[1]Vendite!CB29</f>
        <v>0</v>
      </c>
      <c r="CD28" s="253">
        <f>+$D28*[1]Vendite!CC29</f>
        <v>0</v>
      </c>
      <c r="CE28" s="253">
        <f>+$D28*[1]Vendite!CD29</f>
        <v>0</v>
      </c>
      <c r="CF28" s="253">
        <f>+$D28*[1]Vendite!CE29</f>
        <v>0</v>
      </c>
      <c r="CG28" s="253">
        <f>+$D28*[1]Vendite!CF29</f>
        <v>0</v>
      </c>
      <c r="CH28" s="253">
        <f>+$D28*[1]Vendite!CG29</f>
        <v>0</v>
      </c>
      <c r="CI28" s="253">
        <f>+$D28*[1]Vendite!CH29</f>
        <v>0</v>
      </c>
      <c r="CJ28" s="253">
        <f>+$D28*[1]Vendite!CI29</f>
        <v>0</v>
      </c>
      <c r="CK28" s="253">
        <f>+$D28*[1]Vendite!CJ29</f>
        <v>0</v>
      </c>
      <c r="CL28" s="253">
        <f>+$D28*[1]Vendite!CK29</f>
        <v>0</v>
      </c>
      <c r="CM28" s="253">
        <f>+$D28*[1]Vendite!CL29</f>
        <v>0</v>
      </c>
      <c r="CN28" s="253">
        <f>+$D28*[1]Vendite!CM29</f>
        <v>0</v>
      </c>
      <c r="CO28" s="253">
        <f>+$D28*[1]Vendite!CN29</f>
        <v>0</v>
      </c>
      <c r="CP28" s="253">
        <f>+$D28*[1]Vendite!CO29</f>
        <v>0</v>
      </c>
      <c r="CQ28" s="253">
        <f>+$D28*[1]Vendite!CP29</f>
        <v>0</v>
      </c>
      <c r="CR28" s="253">
        <f>+$D28*[1]Vendite!CQ29</f>
        <v>0</v>
      </c>
      <c r="CS28" s="253">
        <f>+$D28*[1]Vendite!CR29</f>
        <v>0</v>
      </c>
      <c r="CT28" s="253">
        <f>+$D28*[1]Vendite!CS29</f>
        <v>0</v>
      </c>
      <c r="CU28" s="253">
        <f>+$D28*[1]Vendite!CT29</f>
        <v>0</v>
      </c>
      <c r="CV28" s="253">
        <f>+$D28*[1]Vendite!CU29</f>
        <v>0</v>
      </c>
      <c r="CW28" s="253">
        <f>+$D28*[1]Vendite!CV29</f>
        <v>0</v>
      </c>
      <c r="CX28" s="253">
        <f>+$D28*[1]Vendite!CW29</f>
        <v>0</v>
      </c>
      <c r="CY28" s="253">
        <f>+$D28*[1]Vendite!CX29</f>
        <v>0</v>
      </c>
      <c r="CZ28" s="253">
        <f>+$D28*[1]Vendite!CY29</f>
        <v>0</v>
      </c>
      <c r="DA28" s="253">
        <f>+$D28*[1]Vendite!CZ29</f>
        <v>0</v>
      </c>
      <c r="DB28" s="253">
        <f>+$D28*[1]Vendite!DA29</f>
        <v>0</v>
      </c>
      <c r="DC28" s="253">
        <f>+$D28*[1]Vendite!DB29</f>
        <v>0</v>
      </c>
      <c r="DD28" s="253">
        <f>+$D28*[1]Vendite!DC29</f>
        <v>0</v>
      </c>
      <c r="DE28" s="253">
        <f>+$D28*[1]Vendite!DD29</f>
        <v>0</v>
      </c>
      <c r="DF28" s="253">
        <f>+$D28*[1]Vendite!DE29</f>
        <v>0</v>
      </c>
      <c r="DG28" s="253">
        <f>+$D28*[1]Vendite!DF29</f>
        <v>0</v>
      </c>
      <c r="DH28" s="253">
        <f>+$D28*[1]Vendite!DG29</f>
        <v>0</v>
      </c>
      <c r="DI28" s="253">
        <f>+$D28*[1]Vendite!DH29</f>
        <v>0</v>
      </c>
      <c r="DJ28" s="253">
        <f>+$D28*[1]Vendite!DI29</f>
        <v>0</v>
      </c>
      <c r="DK28" s="253">
        <f>+$D28*[1]Vendite!DJ29</f>
        <v>0</v>
      </c>
      <c r="DL28" s="253">
        <f>+$D28*[1]Vendite!DK29</f>
        <v>0</v>
      </c>
      <c r="DM28" s="253">
        <f>+$D28*[1]Vendite!DL29</f>
        <v>0</v>
      </c>
      <c r="DN28" s="253">
        <f>+$D28*[1]Vendite!DM29</f>
        <v>0</v>
      </c>
      <c r="DO28" s="253">
        <f>+$D28*[1]Vendite!DN29</f>
        <v>0</v>
      </c>
      <c r="DP28" s="253">
        <f>+$D28*[1]Vendite!DO29</f>
        <v>0</v>
      </c>
      <c r="DQ28" s="253">
        <f>+$D28*[1]Vendite!DP29</f>
        <v>0</v>
      </c>
      <c r="DR28" s="253">
        <f>+$D28*[1]Vendite!DQ29</f>
        <v>0</v>
      </c>
      <c r="DS28" s="253">
        <f>+$D28*[1]Vendite!DR29</f>
        <v>0</v>
      </c>
      <c r="DT28" s="253">
        <f>+$D28*[1]Vendite!DS29</f>
        <v>0</v>
      </c>
      <c r="DU28" s="253">
        <f>+$D28*[1]Vendite!DT29</f>
        <v>0</v>
      </c>
      <c r="DV28" s="253">
        <f>+$D28*[1]Vendite!DU29</f>
        <v>0</v>
      </c>
      <c r="DW28" s="253">
        <f>+$D28*[1]Vendite!DV29</f>
        <v>0</v>
      </c>
    </row>
    <row r="29" spans="3:127" ht="15.6" thickTop="1" thickBot="1">
      <c r="C29" s="338" t="str">
        <f>+[1]I_Vendite!C27</f>
        <v>Prodotto/Servizio 24</v>
      </c>
      <c r="D29" s="294">
        <f>+[1]I_Vendite!D27</f>
        <v>0</v>
      </c>
      <c r="H29" s="253">
        <f>+$D29*[1]Vendite!G30</f>
        <v>0</v>
      </c>
      <c r="I29" s="253">
        <f>+$D29*[1]Vendite!H30</f>
        <v>0</v>
      </c>
      <c r="J29" s="253">
        <f>+$D29*[1]Vendite!I30</f>
        <v>0</v>
      </c>
      <c r="K29" s="253">
        <f>+$D29*[1]Vendite!J30</f>
        <v>0</v>
      </c>
      <c r="L29" s="253">
        <f>+$D29*[1]Vendite!K30</f>
        <v>0</v>
      </c>
      <c r="M29" s="253">
        <f>+$D29*[1]Vendite!L30</f>
        <v>0</v>
      </c>
      <c r="N29" s="253">
        <f>+$D29*[1]Vendite!M30</f>
        <v>0</v>
      </c>
      <c r="O29" s="253">
        <f>+$D29*[1]Vendite!N30</f>
        <v>0</v>
      </c>
      <c r="P29" s="253">
        <f>+$D29*[1]Vendite!O30</f>
        <v>0</v>
      </c>
      <c r="Q29" s="253">
        <f>+$D29*[1]Vendite!P30</f>
        <v>0</v>
      </c>
      <c r="R29" s="253">
        <f>+$D29*[1]Vendite!Q30</f>
        <v>0</v>
      </c>
      <c r="S29" s="253">
        <f>+$D29*[1]Vendite!R30</f>
        <v>0</v>
      </c>
      <c r="T29" s="253">
        <f>+$D29*[1]Vendite!S30</f>
        <v>0</v>
      </c>
      <c r="U29" s="253">
        <f>+$D29*[1]Vendite!T30</f>
        <v>0</v>
      </c>
      <c r="V29" s="253">
        <f>+$D29*[1]Vendite!U30</f>
        <v>0</v>
      </c>
      <c r="W29" s="253">
        <f>+$D29*[1]Vendite!V30</f>
        <v>0</v>
      </c>
      <c r="X29" s="253">
        <f>+$D29*[1]Vendite!W30</f>
        <v>0</v>
      </c>
      <c r="Y29" s="253">
        <f>+$D29*[1]Vendite!X30</f>
        <v>0</v>
      </c>
      <c r="Z29" s="253">
        <f>+$D29*[1]Vendite!Y30</f>
        <v>0</v>
      </c>
      <c r="AA29" s="253">
        <f>+$D29*[1]Vendite!Z30</f>
        <v>0</v>
      </c>
      <c r="AB29" s="253">
        <f>+$D29*[1]Vendite!AA30</f>
        <v>0</v>
      </c>
      <c r="AC29" s="253">
        <f>+$D29*[1]Vendite!AB30</f>
        <v>0</v>
      </c>
      <c r="AD29" s="253">
        <f>+$D29*[1]Vendite!AC30</f>
        <v>0</v>
      </c>
      <c r="AE29" s="253">
        <f>+$D29*[1]Vendite!AD30</f>
        <v>0</v>
      </c>
      <c r="AF29" s="253">
        <f>+$D29*[1]Vendite!AE30</f>
        <v>0</v>
      </c>
      <c r="AG29" s="253">
        <f>+$D29*[1]Vendite!AF30</f>
        <v>0</v>
      </c>
      <c r="AH29" s="253">
        <f>+$D29*[1]Vendite!AG30</f>
        <v>0</v>
      </c>
      <c r="AI29" s="253">
        <f>+$D29*[1]Vendite!AH30</f>
        <v>0</v>
      </c>
      <c r="AJ29" s="253">
        <f>+$D29*[1]Vendite!AI30</f>
        <v>0</v>
      </c>
      <c r="AK29" s="253">
        <f>+$D29*[1]Vendite!AJ30</f>
        <v>0</v>
      </c>
      <c r="AL29" s="253">
        <f>+$D29*[1]Vendite!AK30</f>
        <v>0</v>
      </c>
      <c r="AM29" s="253">
        <f>+$D29*[1]Vendite!AL30</f>
        <v>0</v>
      </c>
      <c r="AN29" s="253">
        <f>+$D29*[1]Vendite!AM30</f>
        <v>0</v>
      </c>
      <c r="AO29" s="253">
        <f>+$D29*[1]Vendite!AN30</f>
        <v>0</v>
      </c>
      <c r="AP29" s="253">
        <f>+$D29*[1]Vendite!AO30</f>
        <v>0</v>
      </c>
      <c r="AQ29" s="253">
        <f>+$D29*[1]Vendite!AP30</f>
        <v>0</v>
      </c>
      <c r="AR29" s="253">
        <f>+$D29*[1]Vendite!AQ30</f>
        <v>0</v>
      </c>
      <c r="AS29" s="253">
        <f>+$D29*[1]Vendite!AR30</f>
        <v>0</v>
      </c>
      <c r="AT29" s="253">
        <f>+$D29*[1]Vendite!AS30</f>
        <v>0</v>
      </c>
      <c r="AU29" s="253">
        <f>+$D29*[1]Vendite!AT30</f>
        <v>0</v>
      </c>
      <c r="AV29" s="253">
        <f>+$D29*[1]Vendite!AU30</f>
        <v>0</v>
      </c>
      <c r="AW29" s="253">
        <f>+$D29*[1]Vendite!AV30</f>
        <v>0</v>
      </c>
      <c r="AX29" s="253">
        <f>+$D29*[1]Vendite!AW30</f>
        <v>0</v>
      </c>
      <c r="AY29" s="253">
        <f>+$D29*[1]Vendite!AX30</f>
        <v>0</v>
      </c>
      <c r="AZ29" s="253">
        <f>+$D29*[1]Vendite!AY30</f>
        <v>0</v>
      </c>
      <c r="BA29" s="253">
        <f>+$D29*[1]Vendite!AZ30</f>
        <v>0</v>
      </c>
      <c r="BB29" s="253">
        <f>+$D29*[1]Vendite!BA30</f>
        <v>0</v>
      </c>
      <c r="BC29" s="253">
        <f>+$D29*[1]Vendite!BB30</f>
        <v>0</v>
      </c>
      <c r="BD29" s="253">
        <f>+$D29*[1]Vendite!BC30</f>
        <v>0</v>
      </c>
      <c r="BE29" s="253">
        <f>+$D29*[1]Vendite!BD30</f>
        <v>0</v>
      </c>
      <c r="BF29" s="253">
        <f>+$D29*[1]Vendite!BE30</f>
        <v>0</v>
      </c>
      <c r="BG29" s="253">
        <f>+$D29*[1]Vendite!BF30</f>
        <v>0</v>
      </c>
      <c r="BH29" s="253">
        <f>+$D29*[1]Vendite!BG30</f>
        <v>0</v>
      </c>
      <c r="BI29" s="253">
        <f>+$D29*[1]Vendite!BH30</f>
        <v>0</v>
      </c>
      <c r="BJ29" s="253">
        <f>+$D29*[1]Vendite!BI30</f>
        <v>0</v>
      </c>
      <c r="BK29" s="253">
        <f>+$D29*[1]Vendite!BJ30</f>
        <v>0</v>
      </c>
      <c r="BL29" s="253">
        <f>+$D29*[1]Vendite!BK30</f>
        <v>0</v>
      </c>
      <c r="BM29" s="253">
        <f>+$D29*[1]Vendite!BL30</f>
        <v>0</v>
      </c>
      <c r="BN29" s="253">
        <f>+$D29*[1]Vendite!BM30</f>
        <v>0</v>
      </c>
      <c r="BO29" s="253">
        <f>+$D29*[1]Vendite!BN30</f>
        <v>0</v>
      </c>
      <c r="BP29" s="253">
        <f>+$D29*[1]Vendite!BO30</f>
        <v>0</v>
      </c>
      <c r="BQ29" s="253">
        <f>+$D29*[1]Vendite!BP30</f>
        <v>0</v>
      </c>
      <c r="BR29" s="253">
        <f>+$D29*[1]Vendite!BQ30</f>
        <v>0</v>
      </c>
      <c r="BS29" s="253">
        <f>+$D29*[1]Vendite!BR30</f>
        <v>0</v>
      </c>
      <c r="BT29" s="253">
        <f>+$D29*[1]Vendite!BS30</f>
        <v>0</v>
      </c>
      <c r="BU29" s="253">
        <f>+$D29*[1]Vendite!BT30</f>
        <v>0</v>
      </c>
      <c r="BV29" s="253">
        <f>+$D29*[1]Vendite!BU30</f>
        <v>0</v>
      </c>
      <c r="BW29" s="253">
        <f>+$D29*[1]Vendite!BV30</f>
        <v>0</v>
      </c>
      <c r="BX29" s="253">
        <f>+$D29*[1]Vendite!BW30</f>
        <v>0</v>
      </c>
      <c r="BY29" s="253">
        <f>+$D29*[1]Vendite!BX30</f>
        <v>0</v>
      </c>
      <c r="BZ29" s="253">
        <f>+$D29*[1]Vendite!BY30</f>
        <v>0</v>
      </c>
      <c r="CA29" s="253">
        <f>+$D29*[1]Vendite!BZ30</f>
        <v>0</v>
      </c>
      <c r="CB29" s="253">
        <f>+$D29*[1]Vendite!CA30</f>
        <v>0</v>
      </c>
      <c r="CC29" s="253">
        <f>+$D29*[1]Vendite!CB30</f>
        <v>0</v>
      </c>
      <c r="CD29" s="253">
        <f>+$D29*[1]Vendite!CC30</f>
        <v>0</v>
      </c>
      <c r="CE29" s="253">
        <f>+$D29*[1]Vendite!CD30</f>
        <v>0</v>
      </c>
      <c r="CF29" s="253">
        <f>+$D29*[1]Vendite!CE30</f>
        <v>0</v>
      </c>
      <c r="CG29" s="253">
        <f>+$D29*[1]Vendite!CF30</f>
        <v>0</v>
      </c>
      <c r="CH29" s="253">
        <f>+$D29*[1]Vendite!CG30</f>
        <v>0</v>
      </c>
      <c r="CI29" s="253">
        <f>+$D29*[1]Vendite!CH30</f>
        <v>0</v>
      </c>
      <c r="CJ29" s="253">
        <f>+$D29*[1]Vendite!CI30</f>
        <v>0</v>
      </c>
      <c r="CK29" s="253">
        <f>+$D29*[1]Vendite!CJ30</f>
        <v>0</v>
      </c>
      <c r="CL29" s="253">
        <f>+$D29*[1]Vendite!CK30</f>
        <v>0</v>
      </c>
      <c r="CM29" s="253">
        <f>+$D29*[1]Vendite!CL30</f>
        <v>0</v>
      </c>
      <c r="CN29" s="253">
        <f>+$D29*[1]Vendite!CM30</f>
        <v>0</v>
      </c>
      <c r="CO29" s="253">
        <f>+$D29*[1]Vendite!CN30</f>
        <v>0</v>
      </c>
      <c r="CP29" s="253">
        <f>+$D29*[1]Vendite!CO30</f>
        <v>0</v>
      </c>
      <c r="CQ29" s="253">
        <f>+$D29*[1]Vendite!CP30</f>
        <v>0</v>
      </c>
      <c r="CR29" s="253">
        <f>+$D29*[1]Vendite!CQ30</f>
        <v>0</v>
      </c>
      <c r="CS29" s="253">
        <f>+$D29*[1]Vendite!CR30</f>
        <v>0</v>
      </c>
      <c r="CT29" s="253">
        <f>+$D29*[1]Vendite!CS30</f>
        <v>0</v>
      </c>
      <c r="CU29" s="253">
        <f>+$D29*[1]Vendite!CT30</f>
        <v>0</v>
      </c>
      <c r="CV29" s="253">
        <f>+$D29*[1]Vendite!CU30</f>
        <v>0</v>
      </c>
      <c r="CW29" s="253">
        <f>+$D29*[1]Vendite!CV30</f>
        <v>0</v>
      </c>
      <c r="CX29" s="253">
        <f>+$D29*[1]Vendite!CW30</f>
        <v>0</v>
      </c>
      <c r="CY29" s="253">
        <f>+$D29*[1]Vendite!CX30</f>
        <v>0</v>
      </c>
      <c r="CZ29" s="253">
        <f>+$D29*[1]Vendite!CY30</f>
        <v>0</v>
      </c>
      <c r="DA29" s="253">
        <f>+$D29*[1]Vendite!CZ30</f>
        <v>0</v>
      </c>
      <c r="DB29" s="253">
        <f>+$D29*[1]Vendite!DA30</f>
        <v>0</v>
      </c>
      <c r="DC29" s="253">
        <f>+$D29*[1]Vendite!DB30</f>
        <v>0</v>
      </c>
      <c r="DD29" s="253">
        <f>+$D29*[1]Vendite!DC30</f>
        <v>0</v>
      </c>
      <c r="DE29" s="253">
        <f>+$D29*[1]Vendite!DD30</f>
        <v>0</v>
      </c>
      <c r="DF29" s="253">
        <f>+$D29*[1]Vendite!DE30</f>
        <v>0</v>
      </c>
      <c r="DG29" s="253">
        <f>+$D29*[1]Vendite!DF30</f>
        <v>0</v>
      </c>
      <c r="DH29" s="253">
        <f>+$D29*[1]Vendite!DG30</f>
        <v>0</v>
      </c>
      <c r="DI29" s="253">
        <f>+$D29*[1]Vendite!DH30</f>
        <v>0</v>
      </c>
      <c r="DJ29" s="253">
        <f>+$D29*[1]Vendite!DI30</f>
        <v>0</v>
      </c>
      <c r="DK29" s="253">
        <f>+$D29*[1]Vendite!DJ30</f>
        <v>0</v>
      </c>
      <c r="DL29" s="253">
        <f>+$D29*[1]Vendite!DK30</f>
        <v>0</v>
      </c>
      <c r="DM29" s="253">
        <f>+$D29*[1]Vendite!DL30</f>
        <v>0</v>
      </c>
      <c r="DN29" s="253">
        <f>+$D29*[1]Vendite!DM30</f>
        <v>0</v>
      </c>
      <c r="DO29" s="253">
        <f>+$D29*[1]Vendite!DN30</f>
        <v>0</v>
      </c>
      <c r="DP29" s="253">
        <f>+$D29*[1]Vendite!DO30</f>
        <v>0</v>
      </c>
      <c r="DQ29" s="253">
        <f>+$D29*[1]Vendite!DP30</f>
        <v>0</v>
      </c>
      <c r="DR29" s="253">
        <f>+$D29*[1]Vendite!DQ30</f>
        <v>0</v>
      </c>
      <c r="DS29" s="253">
        <f>+$D29*[1]Vendite!DR30</f>
        <v>0</v>
      </c>
      <c r="DT29" s="253">
        <f>+$D29*[1]Vendite!DS30</f>
        <v>0</v>
      </c>
      <c r="DU29" s="253">
        <f>+$D29*[1]Vendite!DT30</f>
        <v>0</v>
      </c>
      <c r="DV29" s="253">
        <f>+$D29*[1]Vendite!DU30</f>
        <v>0</v>
      </c>
      <c r="DW29" s="253">
        <f>+$D29*[1]Vendite!DV30</f>
        <v>0</v>
      </c>
    </row>
    <row r="30" spans="3:127" ht="15.6" thickTop="1" thickBot="1">
      <c r="C30" s="338" t="str">
        <f>+[1]I_Vendite!C28</f>
        <v>Prodotto/Servizio 25</v>
      </c>
      <c r="D30" s="294">
        <f>+[1]I_Vendite!D28</f>
        <v>0</v>
      </c>
      <c r="H30" s="253">
        <f>+$D30*[1]Vendite!G31</f>
        <v>0</v>
      </c>
      <c r="I30" s="253">
        <f>+$D30*[1]Vendite!H31</f>
        <v>0</v>
      </c>
      <c r="J30" s="253">
        <f>+$D30*[1]Vendite!I31</f>
        <v>0</v>
      </c>
      <c r="K30" s="253">
        <f>+$D30*[1]Vendite!J31</f>
        <v>0</v>
      </c>
      <c r="L30" s="253">
        <f>+$D30*[1]Vendite!K31</f>
        <v>0</v>
      </c>
      <c r="M30" s="253">
        <f>+$D30*[1]Vendite!L31</f>
        <v>0</v>
      </c>
      <c r="N30" s="253">
        <f>+$D30*[1]Vendite!M31</f>
        <v>0</v>
      </c>
      <c r="O30" s="253">
        <f>+$D30*[1]Vendite!N31</f>
        <v>0</v>
      </c>
      <c r="P30" s="253">
        <f>+$D30*[1]Vendite!O31</f>
        <v>0</v>
      </c>
      <c r="Q30" s="253">
        <f>+$D30*[1]Vendite!P31</f>
        <v>0</v>
      </c>
      <c r="R30" s="253">
        <f>+$D30*[1]Vendite!Q31</f>
        <v>0</v>
      </c>
      <c r="S30" s="253">
        <f>+$D30*[1]Vendite!R31</f>
        <v>0</v>
      </c>
      <c r="T30" s="253">
        <f>+$D30*[1]Vendite!S31</f>
        <v>0</v>
      </c>
      <c r="U30" s="253">
        <f>+$D30*[1]Vendite!T31</f>
        <v>0</v>
      </c>
      <c r="V30" s="253">
        <f>+$D30*[1]Vendite!U31</f>
        <v>0</v>
      </c>
      <c r="W30" s="253">
        <f>+$D30*[1]Vendite!V31</f>
        <v>0</v>
      </c>
      <c r="X30" s="253">
        <f>+$D30*[1]Vendite!W31</f>
        <v>0</v>
      </c>
      <c r="Y30" s="253">
        <f>+$D30*[1]Vendite!X31</f>
        <v>0</v>
      </c>
      <c r="Z30" s="253">
        <f>+$D30*[1]Vendite!Y31</f>
        <v>0</v>
      </c>
      <c r="AA30" s="253">
        <f>+$D30*[1]Vendite!Z31</f>
        <v>0</v>
      </c>
      <c r="AB30" s="253">
        <f>+$D30*[1]Vendite!AA31</f>
        <v>0</v>
      </c>
      <c r="AC30" s="253">
        <f>+$D30*[1]Vendite!AB31</f>
        <v>0</v>
      </c>
      <c r="AD30" s="253">
        <f>+$D30*[1]Vendite!AC31</f>
        <v>0</v>
      </c>
      <c r="AE30" s="253">
        <f>+$D30*[1]Vendite!AD31</f>
        <v>0</v>
      </c>
      <c r="AF30" s="253">
        <f>+$D30*[1]Vendite!AE31</f>
        <v>0</v>
      </c>
      <c r="AG30" s="253">
        <f>+$D30*[1]Vendite!AF31</f>
        <v>0</v>
      </c>
      <c r="AH30" s="253">
        <f>+$D30*[1]Vendite!AG31</f>
        <v>0</v>
      </c>
      <c r="AI30" s="253">
        <f>+$D30*[1]Vendite!AH31</f>
        <v>0</v>
      </c>
      <c r="AJ30" s="253">
        <f>+$D30*[1]Vendite!AI31</f>
        <v>0</v>
      </c>
      <c r="AK30" s="253">
        <f>+$D30*[1]Vendite!AJ31</f>
        <v>0</v>
      </c>
      <c r="AL30" s="253">
        <f>+$D30*[1]Vendite!AK31</f>
        <v>0</v>
      </c>
      <c r="AM30" s="253">
        <f>+$D30*[1]Vendite!AL31</f>
        <v>0</v>
      </c>
      <c r="AN30" s="253">
        <f>+$D30*[1]Vendite!AM31</f>
        <v>0</v>
      </c>
      <c r="AO30" s="253">
        <f>+$D30*[1]Vendite!AN31</f>
        <v>0</v>
      </c>
      <c r="AP30" s="253">
        <f>+$D30*[1]Vendite!AO31</f>
        <v>0</v>
      </c>
      <c r="AQ30" s="253">
        <f>+$D30*[1]Vendite!AP31</f>
        <v>0</v>
      </c>
      <c r="AR30" s="253">
        <f>+$D30*[1]Vendite!AQ31</f>
        <v>0</v>
      </c>
      <c r="AS30" s="253">
        <f>+$D30*[1]Vendite!AR31</f>
        <v>0</v>
      </c>
      <c r="AT30" s="253">
        <f>+$D30*[1]Vendite!AS31</f>
        <v>0</v>
      </c>
      <c r="AU30" s="253">
        <f>+$D30*[1]Vendite!AT31</f>
        <v>0</v>
      </c>
      <c r="AV30" s="253">
        <f>+$D30*[1]Vendite!AU31</f>
        <v>0</v>
      </c>
      <c r="AW30" s="253">
        <f>+$D30*[1]Vendite!AV31</f>
        <v>0</v>
      </c>
      <c r="AX30" s="253">
        <f>+$D30*[1]Vendite!AW31</f>
        <v>0</v>
      </c>
      <c r="AY30" s="253">
        <f>+$D30*[1]Vendite!AX31</f>
        <v>0</v>
      </c>
      <c r="AZ30" s="253">
        <f>+$D30*[1]Vendite!AY31</f>
        <v>0</v>
      </c>
      <c r="BA30" s="253">
        <f>+$D30*[1]Vendite!AZ31</f>
        <v>0</v>
      </c>
      <c r="BB30" s="253">
        <f>+$D30*[1]Vendite!BA31</f>
        <v>0</v>
      </c>
      <c r="BC30" s="253">
        <f>+$D30*[1]Vendite!BB31</f>
        <v>0</v>
      </c>
      <c r="BD30" s="253">
        <f>+$D30*[1]Vendite!BC31</f>
        <v>0</v>
      </c>
      <c r="BE30" s="253">
        <f>+$D30*[1]Vendite!BD31</f>
        <v>0</v>
      </c>
      <c r="BF30" s="253">
        <f>+$D30*[1]Vendite!BE31</f>
        <v>0</v>
      </c>
      <c r="BG30" s="253">
        <f>+$D30*[1]Vendite!BF31</f>
        <v>0</v>
      </c>
      <c r="BH30" s="253">
        <f>+$D30*[1]Vendite!BG31</f>
        <v>0</v>
      </c>
      <c r="BI30" s="253">
        <f>+$D30*[1]Vendite!BH31</f>
        <v>0</v>
      </c>
      <c r="BJ30" s="253">
        <f>+$D30*[1]Vendite!BI31</f>
        <v>0</v>
      </c>
      <c r="BK30" s="253">
        <f>+$D30*[1]Vendite!BJ31</f>
        <v>0</v>
      </c>
      <c r="BL30" s="253">
        <f>+$D30*[1]Vendite!BK31</f>
        <v>0</v>
      </c>
      <c r="BM30" s="253">
        <f>+$D30*[1]Vendite!BL31</f>
        <v>0</v>
      </c>
      <c r="BN30" s="253">
        <f>+$D30*[1]Vendite!BM31</f>
        <v>0</v>
      </c>
      <c r="BO30" s="253">
        <f>+$D30*[1]Vendite!BN31</f>
        <v>0</v>
      </c>
      <c r="BP30" s="253">
        <f>+$D30*[1]Vendite!BO31</f>
        <v>0</v>
      </c>
      <c r="BQ30" s="253">
        <f>+$D30*[1]Vendite!BP31</f>
        <v>0</v>
      </c>
      <c r="BR30" s="253">
        <f>+$D30*[1]Vendite!BQ31</f>
        <v>0</v>
      </c>
      <c r="BS30" s="253">
        <f>+$D30*[1]Vendite!BR31</f>
        <v>0</v>
      </c>
      <c r="BT30" s="253">
        <f>+$D30*[1]Vendite!BS31</f>
        <v>0</v>
      </c>
      <c r="BU30" s="253">
        <f>+$D30*[1]Vendite!BT31</f>
        <v>0</v>
      </c>
      <c r="BV30" s="253">
        <f>+$D30*[1]Vendite!BU31</f>
        <v>0</v>
      </c>
      <c r="BW30" s="253">
        <f>+$D30*[1]Vendite!BV31</f>
        <v>0</v>
      </c>
      <c r="BX30" s="253">
        <f>+$D30*[1]Vendite!BW31</f>
        <v>0</v>
      </c>
      <c r="BY30" s="253">
        <f>+$D30*[1]Vendite!BX31</f>
        <v>0</v>
      </c>
      <c r="BZ30" s="253">
        <f>+$D30*[1]Vendite!BY31</f>
        <v>0</v>
      </c>
      <c r="CA30" s="253">
        <f>+$D30*[1]Vendite!BZ31</f>
        <v>0</v>
      </c>
      <c r="CB30" s="253">
        <f>+$D30*[1]Vendite!CA31</f>
        <v>0</v>
      </c>
      <c r="CC30" s="253">
        <f>+$D30*[1]Vendite!CB31</f>
        <v>0</v>
      </c>
      <c r="CD30" s="253">
        <f>+$D30*[1]Vendite!CC31</f>
        <v>0</v>
      </c>
      <c r="CE30" s="253">
        <f>+$D30*[1]Vendite!CD31</f>
        <v>0</v>
      </c>
      <c r="CF30" s="253">
        <f>+$D30*[1]Vendite!CE31</f>
        <v>0</v>
      </c>
      <c r="CG30" s="253">
        <f>+$D30*[1]Vendite!CF31</f>
        <v>0</v>
      </c>
      <c r="CH30" s="253">
        <f>+$D30*[1]Vendite!CG31</f>
        <v>0</v>
      </c>
      <c r="CI30" s="253">
        <f>+$D30*[1]Vendite!CH31</f>
        <v>0</v>
      </c>
      <c r="CJ30" s="253">
        <f>+$D30*[1]Vendite!CI31</f>
        <v>0</v>
      </c>
      <c r="CK30" s="253">
        <f>+$D30*[1]Vendite!CJ31</f>
        <v>0</v>
      </c>
      <c r="CL30" s="253">
        <f>+$D30*[1]Vendite!CK31</f>
        <v>0</v>
      </c>
      <c r="CM30" s="253">
        <f>+$D30*[1]Vendite!CL31</f>
        <v>0</v>
      </c>
      <c r="CN30" s="253">
        <f>+$D30*[1]Vendite!CM31</f>
        <v>0</v>
      </c>
      <c r="CO30" s="253">
        <f>+$D30*[1]Vendite!CN31</f>
        <v>0</v>
      </c>
      <c r="CP30" s="253">
        <f>+$D30*[1]Vendite!CO31</f>
        <v>0</v>
      </c>
      <c r="CQ30" s="253">
        <f>+$D30*[1]Vendite!CP31</f>
        <v>0</v>
      </c>
      <c r="CR30" s="253">
        <f>+$D30*[1]Vendite!CQ31</f>
        <v>0</v>
      </c>
      <c r="CS30" s="253">
        <f>+$D30*[1]Vendite!CR31</f>
        <v>0</v>
      </c>
      <c r="CT30" s="253">
        <f>+$D30*[1]Vendite!CS31</f>
        <v>0</v>
      </c>
      <c r="CU30" s="253">
        <f>+$D30*[1]Vendite!CT31</f>
        <v>0</v>
      </c>
      <c r="CV30" s="253">
        <f>+$D30*[1]Vendite!CU31</f>
        <v>0</v>
      </c>
      <c r="CW30" s="253">
        <f>+$D30*[1]Vendite!CV31</f>
        <v>0</v>
      </c>
      <c r="CX30" s="253">
        <f>+$D30*[1]Vendite!CW31</f>
        <v>0</v>
      </c>
      <c r="CY30" s="253">
        <f>+$D30*[1]Vendite!CX31</f>
        <v>0</v>
      </c>
      <c r="CZ30" s="253">
        <f>+$D30*[1]Vendite!CY31</f>
        <v>0</v>
      </c>
      <c r="DA30" s="253">
        <f>+$D30*[1]Vendite!CZ31</f>
        <v>0</v>
      </c>
      <c r="DB30" s="253">
        <f>+$D30*[1]Vendite!DA31</f>
        <v>0</v>
      </c>
      <c r="DC30" s="253">
        <f>+$D30*[1]Vendite!DB31</f>
        <v>0</v>
      </c>
      <c r="DD30" s="253">
        <f>+$D30*[1]Vendite!DC31</f>
        <v>0</v>
      </c>
      <c r="DE30" s="253">
        <f>+$D30*[1]Vendite!DD31</f>
        <v>0</v>
      </c>
      <c r="DF30" s="253">
        <f>+$D30*[1]Vendite!DE31</f>
        <v>0</v>
      </c>
      <c r="DG30" s="253">
        <f>+$D30*[1]Vendite!DF31</f>
        <v>0</v>
      </c>
      <c r="DH30" s="253">
        <f>+$D30*[1]Vendite!DG31</f>
        <v>0</v>
      </c>
      <c r="DI30" s="253">
        <f>+$D30*[1]Vendite!DH31</f>
        <v>0</v>
      </c>
      <c r="DJ30" s="253">
        <f>+$D30*[1]Vendite!DI31</f>
        <v>0</v>
      </c>
      <c r="DK30" s="253">
        <f>+$D30*[1]Vendite!DJ31</f>
        <v>0</v>
      </c>
      <c r="DL30" s="253">
        <f>+$D30*[1]Vendite!DK31</f>
        <v>0</v>
      </c>
      <c r="DM30" s="253">
        <f>+$D30*[1]Vendite!DL31</f>
        <v>0</v>
      </c>
      <c r="DN30" s="253">
        <f>+$D30*[1]Vendite!DM31</f>
        <v>0</v>
      </c>
      <c r="DO30" s="253">
        <f>+$D30*[1]Vendite!DN31</f>
        <v>0</v>
      </c>
      <c r="DP30" s="253">
        <f>+$D30*[1]Vendite!DO31</f>
        <v>0</v>
      </c>
      <c r="DQ30" s="253">
        <f>+$D30*[1]Vendite!DP31</f>
        <v>0</v>
      </c>
      <c r="DR30" s="253">
        <f>+$D30*[1]Vendite!DQ31</f>
        <v>0</v>
      </c>
      <c r="DS30" s="253">
        <f>+$D30*[1]Vendite!DR31</f>
        <v>0</v>
      </c>
      <c r="DT30" s="253">
        <f>+$D30*[1]Vendite!DS31</f>
        <v>0</v>
      </c>
      <c r="DU30" s="253">
        <f>+$D30*[1]Vendite!DT31</f>
        <v>0</v>
      </c>
      <c r="DV30" s="253">
        <f>+$D30*[1]Vendite!DU31</f>
        <v>0</v>
      </c>
      <c r="DW30" s="253">
        <f>+$D30*[1]Vendite!DV31</f>
        <v>0</v>
      </c>
    </row>
    <row r="31" spans="3:127" ht="15.6" thickTop="1" thickBot="1">
      <c r="C31" s="338" t="str">
        <f>+[1]I_Vendite!C29</f>
        <v>Prodotto/Servizio 26</v>
      </c>
      <c r="D31" s="294">
        <f>+[1]I_Vendite!D29</f>
        <v>0</v>
      </c>
      <c r="H31" s="253">
        <f>+$D31*[1]Vendite!G32</f>
        <v>0</v>
      </c>
      <c r="I31" s="253">
        <f>+$D31*[1]Vendite!H32</f>
        <v>0</v>
      </c>
      <c r="J31" s="253">
        <f>+$D31*[1]Vendite!I32</f>
        <v>0</v>
      </c>
      <c r="K31" s="253">
        <f>+$D31*[1]Vendite!J32</f>
        <v>0</v>
      </c>
      <c r="L31" s="253">
        <f>+$D31*[1]Vendite!K32</f>
        <v>0</v>
      </c>
      <c r="M31" s="253">
        <f>+$D31*[1]Vendite!L32</f>
        <v>0</v>
      </c>
      <c r="N31" s="253">
        <f>+$D31*[1]Vendite!M32</f>
        <v>0</v>
      </c>
      <c r="O31" s="253">
        <f>+$D31*[1]Vendite!N32</f>
        <v>0</v>
      </c>
      <c r="P31" s="253">
        <f>+$D31*[1]Vendite!O32</f>
        <v>0</v>
      </c>
      <c r="Q31" s="253">
        <f>+$D31*[1]Vendite!P32</f>
        <v>0</v>
      </c>
      <c r="R31" s="253">
        <f>+$D31*[1]Vendite!Q32</f>
        <v>0</v>
      </c>
      <c r="S31" s="253">
        <f>+$D31*[1]Vendite!R32</f>
        <v>0</v>
      </c>
      <c r="T31" s="253">
        <f>+$D31*[1]Vendite!S32</f>
        <v>0</v>
      </c>
      <c r="U31" s="253">
        <f>+$D31*[1]Vendite!T32</f>
        <v>0</v>
      </c>
      <c r="V31" s="253">
        <f>+$D31*[1]Vendite!U32</f>
        <v>0</v>
      </c>
      <c r="W31" s="253">
        <f>+$D31*[1]Vendite!V32</f>
        <v>0</v>
      </c>
      <c r="X31" s="253">
        <f>+$D31*[1]Vendite!W32</f>
        <v>0</v>
      </c>
      <c r="Y31" s="253">
        <f>+$D31*[1]Vendite!X32</f>
        <v>0</v>
      </c>
      <c r="Z31" s="253">
        <f>+$D31*[1]Vendite!Y32</f>
        <v>0</v>
      </c>
      <c r="AA31" s="253">
        <f>+$D31*[1]Vendite!Z32</f>
        <v>0</v>
      </c>
      <c r="AB31" s="253">
        <f>+$D31*[1]Vendite!AA32</f>
        <v>0</v>
      </c>
      <c r="AC31" s="253">
        <f>+$D31*[1]Vendite!AB32</f>
        <v>0</v>
      </c>
      <c r="AD31" s="253">
        <f>+$D31*[1]Vendite!AC32</f>
        <v>0</v>
      </c>
      <c r="AE31" s="253">
        <f>+$D31*[1]Vendite!AD32</f>
        <v>0</v>
      </c>
      <c r="AF31" s="253">
        <f>+$D31*[1]Vendite!AE32</f>
        <v>0</v>
      </c>
      <c r="AG31" s="253">
        <f>+$D31*[1]Vendite!AF32</f>
        <v>0</v>
      </c>
      <c r="AH31" s="253">
        <f>+$D31*[1]Vendite!AG32</f>
        <v>0</v>
      </c>
      <c r="AI31" s="253">
        <f>+$D31*[1]Vendite!AH32</f>
        <v>0</v>
      </c>
      <c r="AJ31" s="253">
        <f>+$D31*[1]Vendite!AI32</f>
        <v>0</v>
      </c>
      <c r="AK31" s="253">
        <f>+$D31*[1]Vendite!AJ32</f>
        <v>0</v>
      </c>
      <c r="AL31" s="253">
        <f>+$D31*[1]Vendite!AK32</f>
        <v>0</v>
      </c>
      <c r="AM31" s="253">
        <f>+$D31*[1]Vendite!AL32</f>
        <v>0</v>
      </c>
      <c r="AN31" s="253">
        <f>+$D31*[1]Vendite!AM32</f>
        <v>0</v>
      </c>
      <c r="AO31" s="253">
        <f>+$D31*[1]Vendite!AN32</f>
        <v>0</v>
      </c>
      <c r="AP31" s="253">
        <f>+$D31*[1]Vendite!AO32</f>
        <v>0</v>
      </c>
      <c r="AQ31" s="253">
        <f>+$D31*[1]Vendite!AP32</f>
        <v>0</v>
      </c>
      <c r="AR31" s="253">
        <f>+$D31*[1]Vendite!AQ32</f>
        <v>0</v>
      </c>
      <c r="AS31" s="253">
        <f>+$D31*[1]Vendite!AR32</f>
        <v>0</v>
      </c>
      <c r="AT31" s="253">
        <f>+$D31*[1]Vendite!AS32</f>
        <v>0</v>
      </c>
      <c r="AU31" s="253">
        <f>+$D31*[1]Vendite!AT32</f>
        <v>0</v>
      </c>
      <c r="AV31" s="253">
        <f>+$D31*[1]Vendite!AU32</f>
        <v>0</v>
      </c>
      <c r="AW31" s="253">
        <f>+$D31*[1]Vendite!AV32</f>
        <v>0</v>
      </c>
      <c r="AX31" s="253">
        <f>+$D31*[1]Vendite!AW32</f>
        <v>0</v>
      </c>
      <c r="AY31" s="253">
        <f>+$D31*[1]Vendite!AX32</f>
        <v>0</v>
      </c>
      <c r="AZ31" s="253">
        <f>+$D31*[1]Vendite!AY32</f>
        <v>0</v>
      </c>
      <c r="BA31" s="253">
        <f>+$D31*[1]Vendite!AZ32</f>
        <v>0</v>
      </c>
      <c r="BB31" s="253">
        <f>+$D31*[1]Vendite!BA32</f>
        <v>0</v>
      </c>
      <c r="BC31" s="253">
        <f>+$D31*[1]Vendite!BB32</f>
        <v>0</v>
      </c>
      <c r="BD31" s="253">
        <f>+$D31*[1]Vendite!BC32</f>
        <v>0</v>
      </c>
      <c r="BE31" s="253">
        <f>+$D31*[1]Vendite!BD32</f>
        <v>0</v>
      </c>
      <c r="BF31" s="253">
        <f>+$D31*[1]Vendite!BE32</f>
        <v>0</v>
      </c>
      <c r="BG31" s="253">
        <f>+$D31*[1]Vendite!BF32</f>
        <v>0</v>
      </c>
      <c r="BH31" s="253">
        <f>+$D31*[1]Vendite!BG32</f>
        <v>0</v>
      </c>
      <c r="BI31" s="253">
        <f>+$D31*[1]Vendite!BH32</f>
        <v>0</v>
      </c>
      <c r="BJ31" s="253">
        <f>+$D31*[1]Vendite!BI32</f>
        <v>0</v>
      </c>
      <c r="BK31" s="253">
        <f>+$D31*[1]Vendite!BJ32</f>
        <v>0</v>
      </c>
      <c r="BL31" s="253">
        <f>+$D31*[1]Vendite!BK32</f>
        <v>0</v>
      </c>
      <c r="BM31" s="253">
        <f>+$D31*[1]Vendite!BL32</f>
        <v>0</v>
      </c>
      <c r="BN31" s="253">
        <f>+$D31*[1]Vendite!BM32</f>
        <v>0</v>
      </c>
      <c r="BO31" s="253">
        <f>+$D31*[1]Vendite!BN32</f>
        <v>0</v>
      </c>
      <c r="BP31" s="253">
        <f>+$D31*[1]Vendite!BO32</f>
        <v>0</v>
      </c>
      <c r="BQ31" s="253">
        <f>+$D31*[1]Vendite!BP32</f>
        <v>0</v>
      </c>
      <c r="BR31" s="253">
        <f>+$D31*[1]Vendite!BQ32</f>
        <v>0</v>
      </c>
      <c r="BS31" s="253">
        <f>+$D31*[1]Vendite!BR32</f>
        <v>0</v>
      </c>
      <c r="BT31" s="253">
        <f>+$D31*[1]Vendite!BS32</f>
        <v>0</v>
      </c>
      <c r="BU31" s="253">
        <f>+$D31*[1]Vendite!BT32</f>
        <v>0</v>
      </c>
      <c r="BV31" s="253">
        <f>+$D31*[1]Vendite!BU32</f>
        <v>0</v>
      </c>
      <c r="BW31" s="253">
        <f>+$D31*[1]Vendite!BV32</f>
        <v>0</v>
      </c>
      <c r="BX31" s="253">
        <f>+$D31*[1]Vendite!BW32</f>
        <v>0</v>
      </c>
      <c r="BY31" s="253">
        <f>+$D31*[1]Vendite!BX32</f>
        <v>0</v>
      </c>
      <c r="BZ31" s="253">
        <f>+$D31*[1]Vendite!BY32</f>
        <v>0</v>
      </c>
      <c r="CA31" s="253">
        <f>+$D31*[1]Vendite!BZ32</f>
        <v>0</v>
      </c>
      <c r="CB31" s="253">
        <f>+$D31*[1]Vendite!CA32</f>
        <v>0</v>
      </c>
      <c r="CC31" s="253">
        <f>+$D31*[1]Vendite!CB32</f>
        <v>0</v>
      </c>
      <c r="CD31" s="253">
        <f>+$D31*[1]Vendite!CC32</f>
        <v>0</v>
      </c>
      <c r="CE31" s="253">
        <f>+$D31*[1]Vendite!CD32</f>
        <v>0</v>
      </c>
      <c r="CF31" s="253">
        <f>+$D31*[1]Vendite!CE32</f>
        <v>0</v>
      </c>
      <c r="CG31" s="253">
        <f>+$D31*[1]Vendite!CF32</f>
        <v>0</v>
      </c>
      <c r="CH31" s="253">
        <f>+$D31*[1]Vendite!CG32</f>
        <v>0</v>
      </c>
      <c r="CI31" s="253">
        <f>+$D31*[1]Vendite!CH32</f>
        <v>0</v>
      </c>
      <c r="CJ31" s="253">
        <f>+$D31*[1]Vendite!CI32</f>
        <v>0</v>
      </c>
      <c r="CK31" s="253">
        <f>+$D31*[1]Vendite!CJ32</f>
        <v>0</v>
      </c>
      <c r="CL31" s="253">
        <f>+$D31*[1]Vendite!CK32</f>
        <v>0</v>
      </c>
      <c r="CM31" s="253">
        <f>+$D31*[1]Vendite!CL32</f>
        <v>0</v>
      </c>
      <c r="CN31" s="253">
        <f>+$D31*[1]Vendite!CM32</f>
        <v>0</v>
      </c>
      <c r="CO31" s="253">
        <f>+$D31*[1]Vendite!CN32</f>
        <v>0</v>
      </c>
      <c r="CP31" s="253">
        <f>+$D31*[1]Vendite!CO32</f>
        <v>0</v>
      </c>
      <c r="CQ31" s="253">
        <f>+$D31*[1]Vendite!CP32</f>
        <v>0</v>
      </c>
      <c r="CR31" s="253">
        <f>+$D31*[1]Vendite!CQ32</f>
        <v>0</v>
      </c>
      <c r="CS31" s="253">
        <f>+$D31*[1]Vendite!CR32</f>
        <v>0</v>
      </c>
      <c r="CT31" s="253">
        <f>+$D31*[1]Vendite!CS32</f>
        <v>0</v>
      </c>
      <c r="CU31" s="253">
        <f>+$D31*[1]Vendite!CT32</f>
        <v>0</v>
      </c>
      <c r="CV31" s="253">
        <f>+$D31*[1]Vendite!CU32</f>
        <v>0</v>
      </c>
      <c r="CW31" s="253">
        <f>+$D31*[1]Vendite!CV32</f>
        <v>0</v>
      </c>
      <c r="CX31" s="253">
        <f>+$D31*[1]Vendite!CW32</f>
        <v>0</v>
      </c>
      <c r="CY31" s="253">
        <f>+$D31*[1]Vendite!CX32</f>
        <v>0</v>
      </c>
      <c r="CZ31" s="253">
        <f>+$D31*[1]Vendite!CY32</f>
        <v>0</v>
      </c>
      <c r="DA31" s="253">
        <f>+$D31*[1]Vendite!CZ32</f>
        <v>0</v>
      </c>
      <c r="DB31" s="253">
        <f>+$D31*[1]Vendite!DA32</f>
        <v>0</v>
      </c>
      <c r="DC31" s="253">
        <f>+$D31*[1]Vendite!DB32</f>
        <v>0</v>
      </c>
      <c r="DD31" s="253">
        <f>+$D31*[1]Vendite!DC32</f>
        <v>0</v>
      </c>
      <c r="DE31" s="253">
        <f>+$D31*[1]Vendite!DD32</f>
        <v>0</v>
      </c>
      <c r="DF31" s="253">
        <f>+$D31*[1]Vendite!DE32</f>
        <v>0</v>
      </c>
      <c r="DG31" s="253">
        <f>+$D31*[1]Vendite!DF32</f>
        <v>0</v>
      </c>
      <c r="DH31" s="253">
        <f>+$D31*[1]Vendite!DG32</f>
        <v>0</v>
      </c>
      <c r="DI31" s="253">
        <f>+$D31*[1]Vendite!DH32</f>
        <v>0</v>
      </c>
      <c r="DJ31" s="253">
        <f>+$D31*[1]Vendite!DI32</f>
        <v>0</v>
      </c>
      <c r="DK31" s="253">
        <f>+$D31*[1]Vendite!DJ32</f>
        <v>0</v>
      </c>
      <c r="DL31" s="253">
        <f>+$D31*[1]Vendite!DK32</f>
        <v>0</v>
      </c>
      <c r="DM31" s="253">
        <f>+$D31*[1]Vendite!DL32</f>
        <v>0</v>
      </c>
      <c r="DN31" s="253">
        <f>+$D31*[1]Vendite!DM32</f>
        <v>0</v>
      </c>
      <c r="DO31" s="253">
        <f>+$D31*[1]Vendite!DN32</f>
        <v>0</v>
      </c>
      <c r="DP31" s="253">
        <f>+$D31*[1]Vendite!DO32</f>
        <v>0</v>
      </c>
      <c r="DQ31" s="253">
        <f>+$D31*[1]Vendite!DP32</f>
        <v>0</v>
      </c>
      <c r="DR31" s="253">
        <f>+$D31*[1]Vendite!DQ32</f>
        <v>0</v>
      </c>
      <c r="DS31" s="253">
        <f>+$D31*[1]Vendite!DR32</f>
        <v>0</v>
      </c>
      <c r="DT31" s="253">
        <f>+$D31*[1]Vendite!DS32</f>
        <v>0</v>
      </c>
      <c r="DU31" s="253">
        <f>+$D31*[1]Vendite!DT32</f>
        <v>0</v>
      </c>
      <c r="DV31" s="253">
        <f>+$D31*[1]Vendite!DU32</f>
        <v>0</v>
      </c>
      <c r="DW31" s="253">
        <f>+$D31*[1]Vendite!DV32</f>
        <v>0</v>
      </c>
    </row>
    <row r="32" spans="3:127" ht="15.6" thickTop="1" thickBot="1">
      <c r="C32" s="338" t="str">
        <f>+[1]I_Vendite!C30</f>
        <v>Prodotto/Servizio 27</v>
      </c>
      <c r="D32" s="294">
        <f>+[1]I_Vendite!D30</f>
        <v>0</v>
      </c>
      <c r="H32" s="253">
        <f>+$D32*[1]Vendite!G33</f>
        <v>0</v>
      </c>
      <c r="I32" s="253">
        <f>+$D32*[1]Vendite!H33</f>
        <v>0</v>
      </c>
      <c r="J32" s="253">
        <f>+$D32*[1]Vendite!I33</f>
        <v>0</v>
      </c>
      <c r="K32" s="253">
        <f>+$D32*[1]Vendite!J33</f>
        <v>0</v>
      </c>
      <c r="L32" s="253">
        <f>+$D32*[1]Vendite!K33</f>
        <v>0</v>
      </c>
      <c r="M32" s="253">
        <f>+$D32*[1]Vendite!L33</f>
        <v>0</v>
      </c>
      <c r="N32" s="253">
        <f>+$D32*[1]Vendite!M33</f>
        <v>0</v>
      </c>
      <c r="O32" s="253">
        <f>+$D32*[1]Vendite!N33</f>
        <v>0</v>
      </c>
      <c r="P32" s="253">
        <f>+$D32*[1]Vendite!O33</f>
        <v>0</v>
      </c>
      <c r="Q32" s="253">
        <f>+$D32*[1]Vendite!P33</f>
        <v>0</v>
      </c>
      <c r="R32" s="253">
        <f>+$D32*[1]Vendite!Q33</f>
        <v>0</v>
      </c>
      <c r="S32" s="253">
        <f>+$D32*[1]Vendite!R33</f>
        <v>0</v>
      </c>
      <c r="T32" s="253">
        <f>+$D32*[1]Vendite!S33</f>
        <v>0</v>
      </c>
      <c r="U32" s="253">
        <f>+$D32*[1]Vendite!T33</f>
        <v>0</v>
      </c>
      <c r="V32" s="253">
        <f>+$D32*[1]Vendite!U33</f>
        <v>0</v>
      </c>
      <c r="W32" s="253">
        <f>+$D32*[1]Vendite!V33</f>
        <v>0</v>
      </c>
      <c r="X32" s="253">
        <f>+$D32*[1]Vendite!W33</f>
        <v>0</v>
      </c>
      <c r="Y32" s="253">
        <f>+$D32*[1]Vendite!X33</f>
        <v>0</v>
      </c>
      <c r="Z32" s="253">
        <f>+$D32*[1]Vendite!Y33</f>
        <v>0</v>
      </c>
      <c r="AA32" s="253">
        <f>+$D32*[1]Vendite!Z33</f>
        <v>0</v>
      </c>
      <c r="AB32" s="253">
        <f>+$D32*[1]Vendite!AA33</f>
        <v>0</v>
      </c>
      <c r="AC32" s="253">
        <f>+$D32*[1]Vendite!AB33</f>
        <v>0</v>
      </c>
      <c r="AD32" s="253">
        <f>+$D32*[1]Vendite!AC33</f>
        <v>0</v>
      </c>
      <c r="AE32" s="253">
        <f>+$D32*[1]Vendite!AD33</f>
        <v>0</v>
      </c>
      <c r="AF32" s="253">
        <f>+$D32*[1]Vendite!AE33</f>
        <v>0</v>
      </c>
      <c r="AG32" s="253">
        <f>+$D32*[1]Vendite!AF33</f>
        <v>0</v>
      </c>
      <c r="AH32" s="253">
        <f>+$D32*[1]Vendite!AG33</f>
        <v>0</v>
      </c>
      <c r="AI32" s="253">
        <f>+$D32*[1]Vendite!AH33</f>
        <v>0</v>
      </c>
      <c r="AJ32" s="253">
        <f>+$D32*[1]Vendite!AI33</f>
        <v>0</v>
      </c>
      <c r="AK32" s="253">
        <f>+$D32*[1]Vendite!AJ33</f>
        <v>0</v>
      </c>
      <c r="AL32" s="253">
        <f>+$D32*[1]Vendite!AK33</f>
        <v>0</v>
      </c>
      <c r="AM32" s="253">
        <f>+$D32*[1]Vendite!AL33</f>
        <v>0</v>
      </c>
      <c r="AN32" s="253">
        <f>+$D32*[1]Vendite!AM33</f>
        <v>0</v>
      </c>
      <c r="AO32" s="253">
        <f>+$D32*[1]Vendite!AN33</f>
        <v>0</v>
      </c>
      <c r="AP32" s="253">
        <f>+$D32*[1]Vendite!AO33</f>
        <v>0</v>
      </c>
      <c r="AQ32" s="253">
        <f>+$D32*[1]Vendite!AP33</f>
        <v>0</v>
      </c>
      <c r="AR32" s="253">
        <f>+$D32*[1]Vendite!AQ33</f>
        <v>0</v>
      </c>
      <c r="AS32" s="253">
        <f>+$D32*[1]Vendite!AR33</f>
        <v>0</v>
      </c>
      <c r="AT32" s="253">
        <f>+$D32*[1]Vendite!AS33</f>
        <v>0</v>
      </c>
      <c r="AU32" s="253">
        <f>+$D32*[1]Vendite!AT33</f>
        <v>0</v>
      </c>
      <c r="AV32" s="253">
        <f>+$D32*[1]Vendite!AU33</f>
        <v>0</v>
      </c>
      <c r="AW32" s="253">
        <f>+$D32*[1]Vendite!AV33</f>
        <v>0</v>
      </c>
      <c r="AX32" s="253">
        <f>+$D32*[1]Vendite!AW33</f>
        <v>0</v>
      </c>
      <c r="AY32" s="253">
        <f>+$D32*[1]Vendite!AX33</f>
        <v>0</v>
      </c>
      <c r="AZ32" s="253">
        <f>+$D32*[1]Vendite!AY33</f>
        <v>0</v>
      </c>
      <c r="BA32" s="253">
        <f>+$D32*[1]Vendite!AZ33</f>
        <v>0</v>
      </c>
      <c r="BB32" s="253">
        <f>+$D32*[1]Vendite!BA33</f>
        <v>0</v>
      </c>
      <c r="BC32" s="253">
        <f>+$D32*[1]Vendite!BB33</f>
        <v>0</v>
      </c>
      <c r="BD32" s="253">
        <f>+$D32*[1]Vendite!BC33</f>
        <v>0</v>
      </c>
      <c r="BE32" s="253">
        <f>+$D32*[1]Vendite!BD33</f>
        <v>0</v>
      </c>
      <c r="BF32" s="253">
        <f>+$D32*[1]Vendite!BE33</f>
        <v>0</v>
      </c>
      <c r="BG32" s="253">
        <f>+$D32*[1]Vendite!BF33</f>
        <v>0</v>
      </c>
      <c r="BH32" s="253">
        <f>+$D32*[1]Vendite!BG33</f>
        <v>0</v>
      </c>
      <c r="BI32" s="253">
        <f>+$D32*[1]Vendite!BH33</f>
        <v>0</v>
      </c>
      <c r="BJ32" s="253">
        <f>+$D32*[1]Vendite!BI33</f>
        <v>0</v>
      </c>
      <c r="BK32" s="253">
        <f>+$D32*[1]Vendite!BJ33</f>
        <v>0</v>
      </c>
      <c r="BL32" s="253">
        <f>+$D32*[1]Vendite!BK33</f>
        <v>0</v>
      </c>
      <c r="BM32" s="253">
        <f>+$D32*[1]Vendite!BL33</f>
        <v>0</v>
      </c>
      <c r="BN32" s="253">
        <f>+$D32*[1]Vendite!BM33</f>
        <v>0</v>
      </c>
      <c r="BO32" s="253">
        <f>+$D32*[1]Vendite!BN33</f>
        <v>0</v>
      </c>
      <c r="BP32" s="253">
        <f>+$D32*[1]Vendite!BO33</f>
        <v>0</v>
      </c>
      <c r="BQ32" s="253">
        <f>+$D32*[1]Vendite!BP33</f>
        <v>0</v>
      </c>
      <c r="BR32" s="253">
        <f>+$D32*[1]Vendite!BQ33</f>
        <v>0</v>
      </c>
      <c r="BS32" s="253">
        <f>+$D32*[1]Vendite!BR33</f>
        <v>0</v>
      </c>
      <c r="BT32" s="253">
        <f>+$D32*[1]Vendite!BS33</f>
        <v>0</v>
      </c>
      <c r="BU32" s="253">
        <f>+$D32*[1]Vendite!BT33</f>
        <v>0</v>
      </c>
      <c r="BV32" s="253">
        <f>+$D32*[1]Vendite!BU33</f>
        <v>0</v>
      </c>
      <c r="BW32" s="253">
        <f>+$D32*[1]Vendite!BV33</f>
        <v>0</v>
      </c>
      <c r="BX32" s="253">
        <f>+$D32*[1]Vendite!BW33</f>
        <v>0</v>
      </c>
      <c r="BY32" s="253">
        <f>+$D32*[1]Vendite!BX33</f>
        <v>0</v>
      </c>
      <c r="BZ32" s="253">
        <f>+$D32*[1]Vendite!BY33</f>
        <v>0</v>
      </c>
      <c r="CA32" s="253">
        <f>+$D32*[1]Vendite!BZ33</f>
        <v>0</v>
      </c>
      <c r="CB32" s="253">
        <f>+$D32*[1]Vendite!CA33</f>
        <v>0</v>
      </c>
      <c r="CC32" s="253">
        <f>+$D32*[1]Vendite!CB33</f>
        <v>0</v>
      </c>
      <c r="CD32" s="253">
        <f>+$D32*[1]Vendite!CC33</f>
        <v>0</v>
      </c>
      <c r="CE32" s="253">
        <f>+$D32*[1]Vendite!CD33</f>
        <v>0</v>
      </c>
      <c r="CF32" s="253">
        <f>+$D32*[1]Vendite!CE33</f>
        <v>0</v>
      </c>
      <c r="CG32" s="253">
        <f>+$D32*[1]Vendite!CF33</f>
        <v>0</v>
      </c>
      <c r="CH32" s="253">
        <f>+$D32*[1]Vendite!CG33</f>
        <v>0</v>
      </c>
      <c r="CI32" s="253">
        <f>+$D32*[1]Vendite!CH33</f>
        <v>0</v>
      </c>
      <c r="CJ32" s="253">
        <f>+$D32*[1]Vendite!CI33</f>
        <v>0</v>
      </c>
      <c r="CK32" s="253">
        <f>+$D32*[1]Vendite!CJ33</f>
        <v>0</v>
      </c>
      <c r="CL32" s="253">
        <f>+$D32*[1]Vendite!CK33</f>
        <v>0</v>
      </c>
      <c r="CM32" s="253">
        <f>+$D32*[1]Vendite!CL33</f>
        <v>0</v>
      </c>
      <c r="CN32" s="253">
        <f>+$D32*[1]Vendite!CM33</f>
        <v>0</v>
      </c>
      <c r="CO32" s="253">
        <f>+$D32*[1]Vendite!CN33</f>
        <v>0</v>
      </c>
      <c r="CP32" s="253">
        <f>+$D32*[1]Vendite!CO33</f>
        <v>0</v>
      </c>
      <c r="CQ32" s="253">
        <f>+$D32*[1]Vendite!CP33</f>
        <v>0</v>
      </c>
      <c r="CR32" s="253">
        <f>+$D32*[1]Vendite!CQ33</f>
        <v>0</v>
      </c>
      <c r="CS32" s="253">
        <f>+$D32*[1]Vendite!CR33</f>
        <v>0</v>
      </c>
      <c r="CT32" s="253">
        <f>+$D32*[1]Vendite!CS33</f>
        <v>0</v>
      </c>
      <c r="CU32" s="253">
        <f>+$D32*[1]Vendite!CT33</f>
        <v>0</v>
      </c>
      <c r="CV32" s="253">
        <f>+$D32*[1]Vendite!CU33</f>
        <v>0</v>
      </c>
      <c r="CW32" s="253">
        <f>+$D32*[1]Vendite!CV33</f>
        <v>0</v>
      </c>
      <c r="CX32" s="253">
        <f>+$D32*[1]Vendite!CW33</f>
        <v>0</v>
      </c>
      <c r="CY32" s="253">
        <f>+$D32*[1]Vendite!CX33</f>
        <v>0</v>
      </c>
      <c r="CZ32" s="253">
        <f>+$D32*[1]Vendite!CY33</f>
        <v>0</v>
      </c>
      <c r="DA32" s="253">
        <f>+$D32*[1]Vendite!CZ33</f>
        <v>0</v>
      </c>
      <c r="DB32" s="253">
        <f>+$D32*[1]Vendite!DA33</f>
        <v>0</v>
      </c>
      <c r="DC32" s="253">
        <f>+$D32*[1]Vendite!DB33</f>
        <v>0</v>
      </c>
      <c r="DD32" s="253">
        <f>+$D32*[1]Vendite!DC33</f>
        <v>0</v>
      </c>
      <c r="DE32" s="253">
        <f>+$D32*[1]Vendite!DD33</f>
        <v>0</v>
      </c>
      <c r="DF32" s="253">
        <f>+$D32*[1]Vendite!DE33</f>
        <v>0</v>
      </c>
      <c r="DG32" s="253">
        <f>+$D32*[1]Vendite!DF33</f>
        <v>0</v>
      </c>
      <c r="DH32" s="253">
        <f>+$D32*[1]Vendite!DG33</f>
        <v>0</v>
      </c>
      <c r="DI32" s="253">
        <f>+$D32*[1]Vendite!DH33</f>
        <v>0</v>
      </c>
      <c r="DJ32" s="253">
        <f>+$D32*[1]Vendite!DI33</f>
        <v>0</v>
      </c>
      <c r="DK32" s="253">
        <f>+$D32*[1]Vendite!DJ33</f>
        <v>0</v>
      </c>
      <c r="DL32" s="253">
        <f>+$D32*[1]Vendite!DK33</f>
        <v>0</v>
      </c>
      <c r="DM32" s="253">
        <f>+$D32*[1]Vendite!DL33</f>
        <v>0</v>
      </c>
      <c r="DN32" s="253">
        <f>+$D32*[1]Vendite!DM33</f>
        <v>0</v>
      </c>
      <c r="DO32" s="253">
        <f>+$D32*[1]Vendite!DN33</f>
        <v>0</v>
      </c>
      <c r="DP32" s="253">
        <f>+$D32*[1]Vendite!DO33</f>
        <v>0</v>
      </c>
      <c r="DQ32" s="253">
        <f>+$D32*[1]Vendite!DP33</f>
        <v>0</v>
      </c>
      <c r="DR32" s="253">
        <f>+$D32*[1]Vendite!DQ33</f>
        <v>0</v>
      </c>
      <c r="DS32" s="253">
        <f>+$D32*[1]Vendite!DR33</f>
        <v>0</v>
      </c>
      <c r="DT32" s="253">
        <f>+$D32*[1]Vendite!DS33</f>
        <v>0</v>
      </c>
      <c r="DU32" s="253">
        <f>+$D32*[1]Vendite!DT33</f>
        <v>0</v>
      </c>
      <c r="DV32" s="253">
        <f>+$D32*[1]Vendite!DU33</f>
        <v>0</v>
      </c>
      <c r="DW32" s="253">
        <f>+$D32*[1]Vendite!DV33</f>
        <v>0</v>
      </c>
    </row>
    <row r="33" spans="3:127" ht="15.6" thickTop="1" thickBot="1">
      <c r="C33" s="338" t="str">
        <f>+[1]I_Vendite!C31</f>
        <v>Prodotto/Servizio 28</v>
      </c>
      <c r="D33" s="294">
        <f>+[1]I_Vendite!D31</f>
        <v>0</v>
      </c>
      <c r="H33" s="253">
        <f>+$D33*[1]Vendite!G34</f>
        <v>0</v>
      </c>
      <c r="I33" s="253">
        <f>+$D33*[1]Vendite!H34</f>
        <v>0</v>
      </c>
      <c r="J33" s="253">
        <f>+$D33*[1]Vendite!I34</f>
        <v>0</v>
      </c>
      <c r="K33" s="253">
        <f>+$D33*[1]Vendite!J34</f>
        <v>0</v>
      </c>
      <c r="L33" s="253">
        <f>+$D33*[1]Vendite!K34</f>
        <v>0</v>
      </c>
      <c r="M33" s="253">
        <f>+$D33*[1]Vendite!L34</f>
        <v>0</v>
      </c>
      <c r="N33" s="253">
        <f>+$D33*[1]Vendite!M34</f>
        <v>0</v>
      </c>
      <c r="O33" s="253">
        <f>+$D33*[1]Vendite!N34</f>
        <v>0</v>
      </c>
      <c r="P33" s="253">
        <f>+$D33*[1]Vendite!O34</f>
        <v>0</v>
      </c>
      <c r="Q33" s="253">
        <f>+$D33*[1]Vendite!P34</f>
        <v>0</v>
      </c>
      <c r="R33" s="253">
        <f>+$D33*[1]Vendite!Q34</f>
        <v>0</v>
      </c>
      <c r="S33" s="253">
        <f>+$D33*[1]Vendite!R34</f>
        <v>0</v>
      </c>
      <c r="T33" s="253">
        <f>+$D33*[1]Vendite!S34</f>
        <v>0</v>
      </c>
      <c r="U33" s="253">
        <f>+$D33*[1]Vendite!T34</f>
        <v>0</v>
      </c>
      <c r="V33" s="253">
        <f>+$D33*[1]Vendite!U34</f>
        <v>0</v>
      </c>
      <c r="W33" s="253">
        <f>+$D33*[1]Vendite!V34</f>
        <v>0</v>
      </c>
      <c r="X33" s="253">
        <f>+$D33*[1]Vendite!W34</f>
        <v>0</v>
      </c>
      <c r="Y33" s="253">
        <f>+$D33*[1]Vendite!X34</f>
        <v>0</v>
      </c>
      <c r="Z33" s="253">
        <f>+$D33*[1]Vendite!Y34</f>
        <v>0</v>
      </c>
      <c r="AA33" s="253">
        <f>+$D33*[1]Vendite!Z34</f>
        <v>0</v>
      </c>
      <c r="AB33" s="253">
        <f>+$D33*[1]Vendite!AA34</f>
        <v>0</v>
      </c>
      <c r="AC33" s="253">
        <f>+$D33*[1]Vendite!AB34</f>
        <v>0</v>
      </c>
      <c r="AD33" s="253">
        <f>+$D33*[1]Vendite!AC34</f>
        <v>0</v>
      </c>
      <c r="AE33" s="253">
        <f>+$D33*[1]Vendite!AD34</f>
        <v>0</v>
      </c>
      <c r="AF33" s="253">
        <f>+$D33*[1]Vendite!AE34</f>
        <v>0</v>
      </c>
      <c r="AG33" s="253">
        <f>+$D33*[1]Vendite!AF34</f>
        <v>0</v>
      </c>
      <c r="AH33" s="253">
        <f>+$D33*[1]Vendite!AG34</f>
        <v>0</v>
      </c>
      <c r="AI33" s="253">
        <f>+$D33*[1]Vendite!AH34</f>
        <v>0</v>
      </c>
      <c r="AJ33" s="253">
        <f>+$D33*[1]Vendite!AI34</f>
        <v>0</v>
      </c>
      <c r="AK33" s="253">
        <f>+$D33*[1]Vendite!AJ34</f>
        <v>0</v>
      </c>
      <c r="AL33" s="253">
        <f>+$D33*[1]Vendite!AK34</f>
        <v>0</v>
      </c>
      <c r="AM33" s="253">
        <f>+$D33*[1]Vendite!AL34</f>
        <v>0</v>
      </c>
      <c r="AN33" s="253">
        <f>+$D33*[1]Vendite!AM34</f>
        <v>0</v>
      </c>
      <c r="AO33" s="253">
        <f>+$D33*[1]Vendite!AN34</f>
        <v>0</v>
      </c>
      <c r="AP33" s="253">
        <f>+$D33*[1]Vendite!AO34</f>
        <v>0</v>
      </c>
      <c r="AQ33" s="253">
        <f>+$D33*[1]Vendite!AP34</f>
        <v>0</v>
      </c>
      <c r="AR33" s="253">
        <f>+$D33*[1]Vendite!AQ34</f>
        <v>0</v>
      </c>
      <c r="AS33" s="253">
        <f>+$D33*[1]Vendite!AR34</f>
        <v>0</v>
      </c>
      <c r="AT33" s="253">
        <f>+$D33*[1]Vendite!AS34</f>
        <v>0</v>
      </c>
      <c r="AU33" s="253">
        <f>+$D33*[1]Vendite!AT34</f>
        <v>0</v>
      </c>
      <c r="AV33" s="253">
        <f>+$D33*[1]Vendite!AU34</f>
        <v>0</v>
      </c>
      <c r="AW33" s="253">
        <f>+$D33*[1]Vendite!AV34</f>
        <v>0</v>
      </c>
      <c r="AX33" s="253">
        <f>+$D33*[1]Vendite!AW34</f>
        <v>0</v>
      </c>
      <c r="AY33" s="253">
        <f>+$D33*[1]Vendite!AX34</f>
        <v>0</v>
      </c>
      <c r="AZ33" s="253">
        <f>+$D33*[1]Vendite!AY34</f>
        <v>0</v>
      </c>
      <c r="BA33" s="253">
        <f>+$D33*[1]Vendite!AZ34</f>
        <v>0</v>
      </c>
      <c r="BB33" s="253">
        <f>+$D33*[1]Vendite!BA34</f>
        <v>0</v>
      </c>
      <c r="BC33" s="253">
        <f>+$D33*[1]Vendite!BB34</f>
        <v>0</v>
      </c>
      <c r="BD33" s="253">
        <f>+$D33*[1]Vendite!BC34</f>
        <v>0</v>
      </c>
      <c r="BE33" s="253">
        <f>+$D33*[1]Vendite!BD34</f>
        <v>0</v>
      </c>
      <c r="BF33" s="253">
        <f>+$D33*[1]Vendite!BE34</f>
        <v>0</v>
      </c>
      <c r="BG33" s="253">
        <f>+$D33*[1]Vendite!BF34</f>
        <v>0</v>
      </c>
      <c r="BH33" s="253">
        <f>+$D33*[1]Vendite!BG34</f>
        <v>0</v>
      </c>
      <c r="BI33" s="253">
        <f>+$D33*[1]Vendite!BH34</f>
        <v>0</v>
      </c>
      <c r="BJ33" s="253">
        <f>+$D33*[1]Vendite!BI34</f>
        <v>0</v>
      </c>
      <c r="BK33" s="253">
        <f>+$D33*[1]Vendite!BJ34</f>
        <v>0</v>
      </c>
      <c r="BL33" s="253">
        <f>+$D33*[1]Vendite!BK34</f>
        <v>0</v>
      </c>
      <c r="BM33" s="253">
        <f>+$D33*[1]Vendite!BL34</f>
        <v>0</v>
      </c>
      <c r="BN33" s="253">
        <f>+$D33*[1]Vendite!BM34</f>
        <v>0</v>
      </c>
      <c r="BO33" s="253">
        <f>+$D33*[1]Vendite!BN34</f>
        <v>0</v>
      </c>
      <c r="BP33" s="253">
        <f>+$D33*[1]Vendite!BO34</f>
        <v>0</v>
      </c>
      <c r="BQ33" s="253">
        <f>+$D33*[1]Vendite!BP34</f>
        <v>0</v>
      </c>
      <c r="BR33" s="253">
        <f>+$D33*[1]Vendite!BQ34</f>
        <v>0</v>
      </c>
      <c r="BS33" s="253">
        <f>+$D33*[1]Vendite!BR34</f>
        <v>0</v>
      </c>
      <c r="BT33" s="253">
        <f>+$D33*[1]Vendite!BS34</f>
        <v>0</v>
      </c>
      <c r="BU33" s="253">
        <f>+$D33*[1]Vendite!BT34</f>
        <v>0</v>
      </c>
      <c r="BV33" s="253">
        <f>+$D33*[1]Vendite!BU34</f>
        <v>0</v>
      </c>
      <c r="BW33" s="253">
        <f>+$D33*[1]Vendite!BV34</f>
        <v>0</v>
      </c>
      <c r="BX33" s="253">
        <f>+$D33*[1]Vendite!BW34</f>
        <v>0</v>
      </c>
      <c r="BY33" s="253">
        <f>+$D33*[1]Vendite!BX34</f>
        <v>0</v>
      </c>
      <c r="BZ33" s="253">
        <f>+$D33*[1]Vendite!BY34</f>
        <v>0</v>
      </c>
      <c r="CA33" s="253">
        <f>+$D33*[1]Vendite!BZ34</f>
        <v>0</v>
      </c>
      <c r="CB33" s="253">
        <f>+$D33*[1]Vendite!CA34</f>
        <v>0</v>
      </c>
      <c r="CC33" s="253">
        <f>+$D33*[1]Vendite!CB34</f>
        <v>0</v>
      </c>
      <c r="CD33" s="253">
        <f>+$D33*[1]Vendite!CC34</f>
        <v>0</v>
      </c>
      <c r="CE33" s="253">
        <f>+$D33*[1]Vendite!CD34</f>
        <v>0</v>
      </c>
      <c r="CF33" s="253">
        <f>+$D33*[1]Vendite!CE34</f>
        <v>0</v>
      </c>
      <c r="CG33" s="253">
        <f>+$D33*[1]Vendite!CF34</f>
        <v>0</v>
      </c>
      <c r="CH33" s="253">
        <f>+$D33*[1]Vendite!CG34</f>
        <v>0</v>
      </c>
      <c r="CI33" s="253">
        <f>+$D33*[1]Vendite!CH34</f>
        <v>0</v>
      </c>
      <c r="CJ33" s="253">
        <f>+$D33*[1]Vendite!CI34</f>
        <v>0</v>
      </c>
      <c r="CK33" s="253">
        <f>+$D33*[1]Vendite!CJ34</f>
        <v>0</v>
      </c>
      <c r="CL33" s="253">
        <f>+$D33*[1]Vendite!CK34</f>
        <v>0</v>
      </c>
      <c r="CM33" s="253">
        <f>+$D33*[1]Vendite!CL34</f>
        <v>0</v>
      </c>
      <c r="CN33" s="253">
        <f>+$D33*[1]Vendite!CM34</f>
        <v>0</v>
      </c>
      <c r="CO33" s="253">
        <f>+$D33*[1]Vendite!CN34</f>
        <v>0</v>
      </c>
      <c r="CP33" s="253">
        <f>+$D33*[1]Vendite!CO34</f>
        <v>0</v>
      </c>
      <c r="CQ33" s="253">
        <f>+$D33*[1]Vendite!CP34</f>
        <v>0</v>
      </c>
      <c r="CR33" s="253">
        <f>+$D33*[1]Vendite!CQ34</f>
        <v>0</v>
      </c>
      <c r="CS33" s="253">
        <f>+$D33*[1]Vendite!CR34</f>
        <v>0</v>
      </c>
      <c r="CT33" s="253">
        <f>+$D33*[1]Vendite!CS34</f>
        <v>0</v>
      </c>
      <c r="CU33" s="253">
        <f>+$D33*[1]Vendite!CT34</f>
        <v>0</v>
      </c>
      <c r="CV33" s="253">
        <f>+$D33*[1]Vendite!CU34</f>
        <v>0</v>
      </c>
      <c r="CW33" s="253">
        <f>+$D33*[1]Vendite!CV34</f>
        <v>0</v>
      </c>
      <c r="CX33" s="253">
        <f>+$D33*[1]Vendite!CW34</f>
        <v>0</v>
      </c>
      <c r="CY33" s="253">
        <f>+$D33*[1]Vendite!CX34</f>
        <v>0</v>
      </c>
      <c r="CZ33" s="253">
        <f>+$D33*[1]Vendite!CY34</f>
        <v>0</v>
      </c>
      <c r="DA33" s="253">
        <f>+$D33*[1]Vendite!CZ34</f>
        <v>0</v>
      </c>
      <c r="DB33" s="253">
        <f>+$D33*[1]Vendite!DA34</f>
        <v>0</v>
      </c>
      <c r="DC33" s="253">
        <f>+$D33*[1]Vendite!DB34</f>
        <v>0</v>
      </c>
      <c r="DD33" s="253">
        <f>+$D33*[1]Vendite!DC34</f>
        <v>0</v>
      </c>
      <c r="DE33" s="253">
        <f>+$D33*[1]Vendite!DD34</f>
        <v>0</v>
      </c>
      <c r="DF33" s="253">
        <f>+$D33*[1]Vendite!DE34</f>
        <v>0</v>
      </c>
      <c r="DG33" s="253">
        <f>+$D33*[1]Vendite!DF34</f>
        <v>0</v>
      </c>
      <c r="DH33" s="253">
        <f>+$D33*[1]Vendite!DG34</f>
        <v>0</v>
      </c>
      <c r="DI33" s="253">
        <f>+$D33*[1]Vendite!DH34</f>
        <v>0</v>
      </c>
      <c r="DJ33" s="253">
        <f>+$D33*[1]Vendite!DI34</f>
        <v>0</v>
      </c>
      <c r="DK33" s="253">
        <f>+$D33*[1]Vendite!DJ34</f>
        <v>0</v>
      </c>
      <c r="DL33" s="253">
        <f>+$D33*[1]Vendite!DK34</f>
        <v>0</v>
      </c>
      <c r="DM33" s="253">
        <f>+$D33*[1]Vendite!DL34</f>
        <v>0</v>
      </c>
      <c r="DN33" s="253">
        <f>+$D33*[1]Vendite!DM34</f>
        <v>0</v>
      </c>
      <c r="DO33" s="253">
        <f>+$D33*[1]Vendite!DN34</f>
        <v>0</v>
      </c>
      <c r="DP33" s="253">
        <f>+$D33*[1]Vendite!DO34</f>
        <v>0</v>
      </c>
      <c r="DQ33" s="253">
        <f>+$D33*[1]Vendite!DP34</f>
        <v>0</v>
      </c>
      <c r="DR33" s="253">
        <f>+$D33*[1]Vendite!DQ34</f>
        <v>0</v>
      </c>
      <c r="DS33" s="253">
        <f>+$D33*[1]Vendite!DR34</f>
        <v>0</v>
      </c>
      <c r="DT33" s="253">
        <f>+$D33*[1]Vendite!DS34</f>
        <v>0</v>
      </c>
      <c r="DU33" s="253">
        <f>+$D33*[1]Vendite!DT34</f>
        <v>0</v>
      </c>
      <c r="DV33" s="253">
        <f>+$D33*[1]Vendite!DU34</f>
        <v>0</v>
      </c>
      <c r="DW33" s="253">
        <f>+$D33*[1]Vendite!DV34</f>
        <v>0</v>
      </c>
    </row>
    <row r="34" spans="3:127" ht="15.6" thickTop="1" thickBot="1">
      <c r="C34" s="338" t="str">
        <f>+[1]I_Vendite!C32</f>
        <v>Prodotto/Servizio 29</v>
      </c>
      <c r="D34" s="294">
        <f>+[1]I_Vendite!D32</f>
        <v>0</v>
      </c>
      <c r="H34" s="253">
        <f>+$D34*[1]Vendite!G35</f>
        <v>0</v>
      </c>
      <c r="I34" s="253">
        <f>+$D34*[1]Vendite!H35</f>
        <v>0</v>
      </c>
      <c r="J34" s="253">
        <f>+$D34*[1]Vendite!I35</f>
        <v>0</v>
      </c>
      <c r="K34" s="253">
        <f>+$D34*[1]Vendite!J35</f>
        <v>0</v>
      </c>
      <c r="L34" s="253">
        <f>+$D34*[1]Vendite!K35</f>
        <v>0</v>
      </c>
      <c r="M34" s="253">
        <f>+$D34*[1]Vendite!L35</f>
        <v>0</v>
      </c>
      <c r="N34" s="253">
        <f>+$D34*[1]Vendite!M35</f>
        <v>0</v>
      </c>
      <c r="O34" s="253">
        <f>+$D34*[1]Vendite!N35</f>
        <v>0</v>
      </c>
      <c r="P34" s="253">
        <f>+$D34*[1]Vendite!O35</f>
        <v>0</v>
      </c>
      <c r="Q34" s="253">
        <f>+$D34*[1]Vendite!P35</f>
        <v>0</v>
      </c>
      <c r="R34" s="253">
        <f>+$D34*[1]Vendite!Q35</f>
        <v>0</v>
      </c>
      <c r="S34" s="253">
        <f>+$D34*[1]Vendite!R35</f>
        <v>0</v>
      </c>
      <c r="T34" s="253">
        <f>+$D34*[1]Vendite!S35</f>
        <v>0</v>
      </c>
      <c r="U34" s="253">
        <f>+$D34*[1]Vendite!T35</f>
        <v>0</v>
      </c>
      <c r="V34" s="253">
        <f>+$D34*[1]Vendite!U35</f>
        <v>0</v>
      </c>
      <c r="W34" s="253">
        <f>+$D34*[1]Vendite!V35</f>
        <v>0</v>
      </c>
      <c r="X34" s="253">
        <f>+$D34*[1]Vendite!W35</f>
        <v>0</v>
      </c>
      <c r="Y34" s="253">
        <f>+$D34*[1]Vendite!X35</f>
        <v>0</v>
      </c>
      <c r="Z34" s="253">
        <f>+$D34*[1]Vendite!Y35</f>
        <v>0</v>
      </c>
      <c r="AA34" s="253">
        <f>+$D34*[1]Vendite!Z35</f>
        <v>0</v>
      </c>
      <c r="AB34" s="253">
        <f>+$D34*[1]Vendite!AA35</f>
        <v>0</v>
      </c>
      <c r="AC34" s="253">
        <f>+$D34*[1]Vendite!AB35</f>
        <v>0</v>
      </c>
      <c r="AD34" s="253">
        <f>+$D34*[1]Vendite!AC35</f>
        <v>0</v>
      </c>
      <c r="AE34" s="253">
        <f>+$D34*[1]Vendite!AD35</f>
        <v>0</v>
      </c>
      <c r="AF34" s="253">
        <f>+$D34*[1]Vendite!AE35</f>
        <v>0</v>
      </c>
      <c r="AG34" s="253">
        <f>+$D34*[1]Vendite!AF35</f>
        <v>0</v>
      </c>
      <c r="AH34" s="253">
        <f>+$D34*[1]Vendite!AG35</f>
        <v>0</v>
      </c>
      <c r="AI34" s="253">
        <f>+$D34*[1]Vendite!AH35</f>
        <v>0</v>
      </c>
      <c r="AJ34" s="253">
        <f>+$D34*[1]Vendite!AI35</f>
        <v>0</v>
      </c>
      <c r="AK34" s="253">
        <f>+$D34*[1]Vendite!AJ35</f>
        <v>0</v>
      </c>
      <c r="AL34" s="253">
        <f>+$D34*[1]Vendite!AK35</f>
        <v>0</v>
      </c>
      <c r="AM34" s="253">
        <f>+$D34*[1]Vendite!AL35</f>
        <v>0</v>
      </c>
      <c r="AN34" s="253">
        <f>+$D34*[1]Vendite!AM35</f>
        <v>0</v>
      </c>
      <c r="AO34" s="253">
        <f>+$D34*[1]Vendite!AN35</f>
        <v>0</v>
      </c>
      <c r="AP34" s="253">
        <f>+$D34*[1]Vendite!AO35</f>
        <v>0</v>
      </c>
      <c r="AQ34" s="253">
        <f>+$D34*[1]Vendite!AP35</f>
        <v>0</v>
      </c>
      <c r="AR34" s="253">
        <f>+$D34*[1]Vendite!AQ35</f>
        <v>0</v>
      </c>
      <c r="AS34" s="253">
        <f>+$D34*[1]Vendite!AR35</f>
        <v>0</v>
      </c>
      <c r="AT34" s="253">
        <f>+$D34*[1]Vendite!AS35</f>
        <v>0</v>
      </c>
      <c r="AU34" s="253">
        <f>+$D34*[1]Vendite!AT35</f>
        <v>0</v>
      </c>
      <c r="AV34" s="253">
        <f>+$D34*[1]Vendite!AU35</f>
        <v>0</v>
      </c>
      <c r="AW34" s="253">
        <f>+$D34*[1]Vendite!AV35</f>
        <v>0</v>
      </c>
      <c r="AX34" s="253">
        <f>+$D34*[1]Vendite!AW35</f>
        <v>0</v>
      </c>
      <c r="AY34" s="253">
        <f>+$D34*[1]Vendite!AX35</f>
        <v>0</v>
      </c>
      <c r="AZ34" s="253">
        <f>+$D34*[1]Vendite!AY35</f>
        <v>0</v>
      </c>
      <c r="BA34" s="253">
        <f>+$D34*[1]Vendite!AZ35</f>
        <v>0</v>
      </c>
      <c r="BB34" s="253">
        <f>+$D34*[1]Vendite!BA35</f>
        <v>0</v>
      </c>
      <c r="BC34" s="253">
        <f>+$D34*[1]Vendite!BB35</f>
        <v>0</v>
      </c>
      <c r="BD34" s="253">
        <f>+$D34*[1]Vendite!BC35</f>
        <v>0</v>
      </c>
      <c r="BE34" s="253">
        <f>+$D34*[1]Vendite!BD35</f>
        <v>0</v>
      </c>
      <c r="BF34" s="253">
        <f>+$D34*[1]Vendite!BE35</f>
        <v>0</v>
      </c>
      <c r="BG34" s="253">
        <f>+$D34*[1]Vendite!BF35</f>
        <v>0</v>
      </c>
      <c r="BH34" s="253">
        <f>+$D34*[1]Vendite!BG35</f>
        <v>0</v>
      </c>
      <c r="BI34" s="253">
        <f>+$D34*[1]Vendite!BH35</f>
        <v>0</v>
      </c>
      <c r="BJ34" s="253">
        <f>+$D34*[1]Vendite!BI35</f>
        <v>0</v>
      </c>
      <c r="BK34" s="253">
        <f>+$D34*[1]Vendite!BJ35</f>
        <v>0</v>
      </c>
      <c r="BL34" s="253">
        <f>+$D34*[1]Vendite!BK35</f>
        <v>0</v>
      </c>
      <c r="BM34" s="253">
        <f>+$D34*[1]Vendite!BL35</f>
        <v>0</v>
      </c>
      <c r="BN34" s="253">
        <f>+$D34*[1]Vendite!BM35</f>
        <v>0</v>
      </c>
      <c r="BO34" s="253">
        <f>+$D34*[1]Vendite!BN35</f>
        <v>0</v>
      </c>
      <c r="BP34" s="253">
        <f>+$D34*[1]Vendite!BO35</f>
        <v>0</v>
      </c>
      <c r="BQ34" s="253">
        <f>+$D34*[1]Vendite!BP35</f>
        <v>0</v>
      </c>
      <c r="BR34" s="253">
        <f>+$D34*[1]Vendite!BQ35</f>
        <v>0</v>
      </c>
      <c r="BS34" s="253">
        <f>+$D34*[1]Vendite!BR35</f>
        <v>0</v>
      </c>
      <c r="BT34" s="253">
        <f>+$D34*[1]Vendite!BS35</f>
        <v>0</v>
      </c>
      <c r="BU34" s="253">
        <f>+$D34*[1]Vendite!BT35</f>
        <v>0</v>
      </c>
      <c r="BV34" s="253">
        <f>+$D34*[1]Vendite!BU35</f>
        <v>0</v>
      </c>
      <c r="BW34" s="253">
        <f>+$D34*[1]Vendite!BV35</f>
        <v>0</v>
      </c>
      <c r="BX34" s="253">
        <f>+$D34*[1]Vendite!BW35</f>
        <v>0</v>
      </c>
      <c r="BY34" s="253">
        <f>+$D34*[1]Vendite!BX35</f>
        <v>0</v>
      </c>
      <c r="BZ34" s="253">
        <f>+$D34*[1]Vendite!BY35</f>
        <v>0</v>
      </c>
      <c r="CA34" s="253">
        <f>+$D34*[1]Vendite!BZ35</f>
        <v>0</v>
      </c>
      <c r="CB34" s="253">
        <f>+$D34*[1]Vendite!CA35</f>
        <v>0</v>
      </c>
      <c r="CC34" s="253">
        <f>+$D34*[1]Vendite!CB35</f>
        <v>0</v>
      </c>
      <c r="CD34" s="253">
        <f>+$D34*[1]Vendite!CC35</f>
        <v>0</v>
      </c>
      <c r="CE34" s="253">
        <f>+$D34*[1]Vendite!CD35</f>
        <v>0</v>
      </c>
      <c r="CF34" s="253">
        <f>+$D34*[1]Vendite!CE35</f>
        <v>0</v>
      </c>
      <c r="CG34" s="253">
        <f>+$D34*[1]Vendite!CF35</f>
        <v>0</v>
      </c>
      <c r="CH34" s="253">
        <f>+$D34*[1]Vendite!CG35</f>
        <v>0</v>
      </c>
      <c r="CI34" s="253">
        <f>+$D34*[1]Vendite!CH35</f>
        <v>0</v>
      </c>
      <c r="CJ34" s="253">
        <f>+$D34*[1]Vendite!CI35</f>
        <v>0</v>
      </c>
      <c r="CK34" s="253">
        <f>+$D34*[1]Vendite!CJ35</f>
        <v>0</v>
      </c>
      <c r="CL34" s="253">
        <f>+$D34*[1]Vendite!CK35</f>
        <v>0</v>
      </c>
      <c r="CM34" s="253">
        <f>+$D34*[1]Vendite!CL35</f>
        <v>0</v>
      </c>
      <c r="CN34" s="253">
        <f>+$D34*[1]Vendite!CM35</f>
        <v>0</v>
      </c>
      <c r="CO34" s="253">
        <f>+$D34*[1]Vendite!CN35</f>
        <v>0</v>
      </c>
      <c r="CP34" s="253">
        <f>+$D34*[1]Vendite!CO35</f>
        <v>0</v>
      </c>
      <c r="CQ34" s="253">
        <f>+$D34*[1]Vendite!CP35</f>
        <v>0</v>
      </c>
      <c r="CR34" s="253">
        <f>+$D34*[1]Vendite!CQ35</f>
        <v>0</v>
      </c>
      <c r="CS34" s="253">
        <f>+$D34*[1]Vendite!CR35</f>
        <v>0</v>
      </c>
      <c r="CT34" s="253">
        <f>+$D34*[1]Vendite!CS35</f>
        <v>0</v>
      </c>
      <c r="CU34" s="253">
        <f>+$D34*[1]Vendite!CT35</f>
        <v>0</v>
      </c>
      <c r="CV34" s="253">
        <f>+$D34*[1]Vendite!CU35</f>
        <v>0</v>
      </c>
      <c r="CW34" s="253">
        <f>+$D34*[1]Vendite!CV35</f>
        <v>0</v>
      </c>
      <c r="CX34" s="253">
        <f>+$D34*[1]Vendite!CW35</f>
        <v>0</v>
      </c>
      <c r="CY34" s="253">
        <f>+$D34*[1]Vendite!CX35</f>
        <v>0</v>
      </c>
      <c r="CZ34" s="253">
        <f>+$D34*[1]Vendite!CY35</f>
        <v>0</v>
      </c>
      <c r="DA34" s="253">
        <f>+$D34*[1]Vendite!CZ35</f>
        <v>0</v>
      </c>
      <c r="DB34" s="253">
        <f>+$D34*[1]Vendite!DA35</f>
        <v>0</v>
      </c>
      <c r="DC34" s="253">
        <f>+$D34*[1]Vendite!DB35</f>
        <v>0</v>
      </c>
      <c r="DD34" s="253">
        <f>+$D34*[1]Vendite!DC35</f>
        <v>0</v>
      </c>
      <c r="DE34" s="253">
        <f>+$D34*[1]Vendite!DD35</f>
        <v>0</v>
      </c>
      <c r="DF34" s="253">
        <f>+$D34*[1]Vendite!DE35</f>
        <v>0</v>
      </c>
      <c r="DG34" s="253">
        <f>+$D34*[1]Vendite!DF35</f>
        <v>0</v>
      </c>
      <c r="DH34" s="253">
        <f>+$D34*[1]Vendite!DG35</f>
        <v>0</v>
      </c>
      <c r="DI34" s="253">
        <f>+$D34*[1]Vendite!DH35</f>
        <v>0</v>
      </c>
      <c r="DJ34" s="253">
        <f>+$D34*[1]Vendite!DI35</f>
        <v>0</v>
      </c>
      <c r="DK34" s="253">
        <f>+$D34*[1]Vendite!DJ35</f>
        <v>0</v>
      </c>
      <c r="DL34" s="253">
        <f>+$D34*[1]Vendite!DK35</f>
        <v>0</v>
      </c>
      <c r="DM34" s="253">
        <f>+$D34*[1]Vendite!DL35</f>
        <v>0</v>
      </c>
      <c r="DN34" s="253">
        <f>+$D34*[1]Vendite!DM35</f>
        <v>0</v>
      </c>
      <c r="DO34" s="253">
        <f>+$D34*[1]Vendite!DN35</f>
        <v>0</v>
      </c>
      <c r="DP34" s="253">
        <f>+$D34*[1]Vendite!DO35</f>
        <v>0</v>
      </c>
      <c r="DQ34" s="253">
        <f>+$D34*[1]Vendite!DP35</f>
        <v>0</v>
      </c>
      <c r="DR34" s="253">
        <f>+$D34*[1]Vendite!DQ35</f>
        <v>0</v>
      </c>
      <c r="DS34" s="253">
        <f>+$D34*[1]Vendite!DR35</f>
        <v>0</v>
      </c>
      <c r="DT34" s="253">
        <f>+$D34*[1]Vendite!DS35</f>
        <v>0</v>
      </c>
      <c r="DU34" s="253">
        <f>+$D34*[1]Vendite!DT35</f>
        <v>0</v>
      </c>
      <c r="DV34" s="253">
        <f>+$D34*[1]Vendite!DU35</f>
        <v>0</v>
      </c>
      <c r="DW34" s="253">
        <f>+$D34*[1]Vendite!DV35</f>
        <v>0</v>
      </c>
    </row>
    <row r="35" spans="3:127" ht="15.6" thickTop="1" thickBot="1">
      <c r="C35" s="338" t="str">
        <f>+[1]I_Vendite!C33</f>
        <v>Prodotto/Servizio 30</v>
      </c>
      <c r="D35" s="294">
        <f>+[1]I_Vendite!D33</f>
        <v>0</v>
      </c>
      <c r="H35" s="253">
        <f>+$D35*[1]Vendite!G36</f>
        <v>0</v>
      </c>
      <c r="I35" s="253">
        <f>+$D35*[1]Vendite!H36</f>
        <v>0</v>
      </c>
      <c r="J35" s="253">
        <f>+$D35*[1]Vendite!I36</f>
        <v>0</v>
      </c>
      <c r="K35" s="253">
        <f>+$D35*[1]Vendite!J36</f>
        <v>0</v>
      </c>
      <c r="L35" s="253">
        <f>+$D35*[1]Vendite!K36</f>
        <v>0</v>
      </c>
      <c r="M35" s="253">
        <f>+$D35*[1]Vendite!L36</f>
        <v>0</v>
      </c>
      <c r="N35" s="253">
        <f>+$D35*[1]Vendite!M36</f>
        <v>0</v>
      </c>
      <c r="O35" s="253">
        <f>+$D35*[1]Vendite!N36</f>
        <v>0</v>
      </c>
      <c r="P35" s="253">
        <f>+$D35*[1]Vendite!O36</f>
        <v>0</v>
      </c>
      <c r="Q35" s="253">
        <f>+$D35*[1]Vendite!P36</f>
        <v>0</v>
      </c>
      <c r="R35" s="253">
        <f>+$D35*[1]Vendite!Q36</f>
        <v>0</v>
      </c>
      <c r="S35" s="253">
        <f>+$D35*[1]Vendite!R36</f>
        <v>0</v>
      </c>
      <c r="T35" s="253">
        <f>+$D35*[1]Vendite!S36</f>
        <v>0</v>
      </c>
      <c r="U35" s="253">
        <f>+$D35*[1]Vendite!T36</f>
        <v>0</v>
      </c>
      <c r="V35" s="253">
        <f>+$D35*[1]Vendite!U36</f>
        <v>0</v>
      </c>
      <c r="W35" s="253">
        <f>+$D35*[1]Vendite!V36</f>
        <v>0</v>
      </c>
      <c r="X35" s="253">
        <f>+$D35*[1]Vendite!W36</f>
        <v>0</v>
      </c>
      <c r="Y35" s="253">
        <f>+$D35*[1]Vendite!X36</f>
        <v>0</v>
      </c>
      <c r="Z35" s="253">
        <f>+$D35*[1]Vendite!Y36</f>
        <v>0</v>
      </c>
      <c r="AA35" s="253">
        <f>+$D35*[1]Vendite!Z36</f>
        <v>0</v>
      </c>
      <c r="AB35" s="253">
        <f>+$D35*[1]Vendite!AA36</f>
        <v>0</v>
      </c>
      <c r="AC35" s="253">
        <f>+$D35*[1]Vendite!AB36</f>
        <v>0</v>
      </c>
      <c r="AD35" s="253">
        <f>+$D35*[1]Vendite!AC36</f>
        <v>0</v>
      </c>
      <c r="AE35" s="253">
        <f>+$D35*[1]Vendite!AD36</f>
        <v>0</v>
      </c>
      <c r="AF35" s="253">
        <f>+$D35*[1]Vendite!AE36</f>
        <v>0</v>
      </c>
      <c r="AG35" s="253">
        <f>+$D35*[1]Vendite!AF36</f>
        <v>0</v>
      </c>
      <c r="AH35" s="253">
        <f>+$D35*[1]Vendite!AG36</f>
        <v>0</v>
      </c>
      <c r="AI35" s="253">
        <f>+$D35*[1]Vendite!AH36</f>
        <v>0</v>
      </c>
      <c r="AJ35" s="253">
        <f>+$D35*[1]Vendite!AI36</f>
        <v>0</v>
      </c>
      <c r="AK35" s="253">
        <f>+$D35*[1]Vendite!AJ36</f>
        <v>0</v>
      </c>
      <c r="AL35" s="253">
        <f>+$D35*[1]Vendite!AK36</f>
        <v>0</v>
      </c>
      <c r="AM35" s="253">
        <f>+$D35*[1]Vendite!AL36</f>
        <v>0</v>
      </c>
      <c r="AN35" s="253">
        <f>+$D35*[1]Vendite!AM36</f>
        <v>0</v>
      </c>
      <c r="AO35" s="253">
        <f>+$D35*[1]Vendite!AN36</f>
        <v>0</v>
      </c>
      <c r="AP35" s="253">
        <f>+$D35*[1]Vendite!AO36</f>
        <v>0</v>
      </c>
      <c r="AQ35" s="253">
        <f>+$D35*[1]Vendite!AP36</f>
        <v>0</v>
      </c>
      <c r="AR35" s="253">
        <f>+$D35*[1]Vendite!AQ36</f>
        <v>0</v>
      </c>
      <c r="AS35" s="253">
        <f>+$D35*[1]Vendite!AR36</f>
        <v>0</v>
      </c>
      <c r="AT35" s="253">
        <f>+$D35*[1]Vendite!AS36</f>
        <v>0</v>
      </c>
      <c r="AU35" s="253">
        <f>+$D35*[1]Vendite!AT36</f>
        <v>0</v>
      </c>
      <c r="AV35" s="253">
        <f>+$D35*[1]Vendite!AU36</f>
        <v>0</v>
      </c>
      <c r="AW35" s="253">
        <f>+$D35*[1]Vendite!AV36</f>
        <v>0</v>
      </c>
      <c r="AX35" s="253">
        <f>+$D35*[1]Vendite!AW36</f>
        <v>0</v>
      </c>
      <c r="AY35" s="253">
        <f>+$D35*[1]Vendite!AX36</f>
        <v>0</v>
      </c>
      <c r="AZ35" s="253">
        <f>+$D35*[1]Vendite!AY36</f>
        <v>0</v>
      </c>
      <c r="BA35" s="253">
        <f>+$D35*[1]Vendite!AZ36</f>
        <v>0</v>
      </c>
      <c r="BB35" s="253">
        <f>+$D35*[1]Vendite!BA36</f>
        <v>0</v>
      </c>
      <c r="BC35" s="253">
        <f>+$D35*[1]Vendite!BB36</f>
        <v>0</v>
      </c>
      <c r="BD35" s="253">
        <f>+$D35*[1]Vendite!BC36</f>
        <v>0</v>
      </c>
      <c r="BE35" s="253">
        <f>+$D35*[1]Vendite!BD36</f>
        <v>0</v>
      </c>
      <c r="BF35" s="253">
        <f>+$D35*[1]Vendite!BE36</f>
        <v>0</v>
      </c>
      <c r="BG35" s="253">
        <f>+$D35*[1]Vendite!BF36</f>
        <v>0</v>
      </c>
      <c r="BH35" s="253">
        <f>+$D35*[1]Vendite!BG36</f>
        <v>0</v>
      </c>
      <c r="BI35" s="253">
        <f>+$D35*[1]Vendite!BH36</f>
        <v>0</v>
      </c>
      <c r="BJ35" s="253">
        <f>+$D35*[1]Vendite!BI36</f>
        <v>0</v>
      </c>
      <c r="BK35" s="253">
        <f>+$D35*[1]Vendite!BJ36</f>
        <v>0</v>
      </c>
      <c r="BL35" s="253">
        <f>+$D35*[1]Vendite!BK36</f>
        <v>0</v>
      </c>
      <c r="BM35" s="253">
        <f>+$D35*[1]Vendite!BL36</f>
        <v>0</v>
      </c>
      <c r="BN35" s="253">
        <f>+$D35*[1]Vendite!BM36</f>
        <v>0</v>
      </c>
      <c r="BO35" s="253">
        <f>+$D35*[1]Vendite!BN36</f>
        <v>0</v>
      </c>
      <c r="BP35" s="253">
        <f>+$D35*[1]Vendite!BO36</f>
        <v>0</v>
      </c>
      <c r="BQ35" s="253">
        <f>+$D35*[1]Vendite!BP36</f>
        <v>0</v>
      </c>
      <c r="BR35" s="253">
        <f>+$D35*[1]Vendite!BQ36</f>
        <v>0</v>
      </c>
      <c r="BS35" s="253">
        <f>+$D35*[1]Vendite!BR36</f>
        <v>0</v>
      </c>
      <c r="BT35" s="253">
        <f>+$D35*[1]Vendite!BS36</f>
        <v>0</v>
      </c>
      <c r="BU35" s="253">
        <f>+$D35*[1]Vendite!BT36</f>
        <v>0</v>
      </c>
      <c r="BV35" s="253">
        <f>+$D35*[1]Vendite!BU36</f>
        <v>0</v>
      </c>
      <c r="BW35" s="253">
        <f>+$D35*[1]Vendite!BV36</f>
        <v>0</v>
      </c>
      <c r="BX35" s="253">
        <f>+$D35*[1]Vendite!BW36</f>
        <v>0</v>
      </c>
      <c r="BY35" s="253">
        <f>+$D35*[1]Vendite!BX36</f>
        <v>0</v>
      </c>
      <c r="BZ35" s="253">
        <f>+$D35*[1]Vendite!BY36</f>
        <v>0</v>
      </c>
      <c r="CA35" s="253">
        <f>+$D35*[1]Vendite!BZ36</f>
        <v>0</v>
      </c>
      <c r="CB35" s="253">
        <f>+$D35*[1]Vendite!CA36</f>
        <v>0</v>
      </c>
      <c r="CC35" s="253">
        <f>+$D35*[1]Vendite!CB36</f>
        <v>0</v>
      </c>
      <c r="CD35" s="253">
        <f>+$D35*[1]Vendite!CC36</f>
        <v>0</v>
      </c>
      <c r="CE35" s="253">
        <f>+$D35*[1]Vendite!CD36</f>
        <v>0</v>
      </c>
      <c r="CF35" s="253">
        <f>+$D35*[1]Vendite!CE36</f>
        <v>0</v>
      </c>
      <c r="CG35" s="253">
        <f>+$D35*[1]Vendite!CF36</f>
        <v>0</v>
      </c>
      <c r="CH35" s="253">
        <f>+$D35*[1]Vendite!CG36</f>
        <v>0</v>
      </c>
      <c r="CI35" s="253">
        <f>+$D35*[1]Vendite!CH36</f>
        <v>0</v>
      </c>
      <c r="CJ35" s="253">
        <f>+$D35*[1]Vendite!CI36</f>
        <v>0</v>
      </c>
      <c r="CK35" s="253">
        <f>+$D35*[1]Vendite!CJ36</f>
        <v>0</v>
      </c>
      <c r="CL35" s="253">
        <f>+$D35*[1]Vendite!CK36</f>
        <v>0</v>
      </c>
      <c r="CM35" s="253">
        <f>+$D35*[1]Vendite!CL36</f>
        <v>0</v>
      </c>
      <c r="CN35" s="253">
        <f>+$D35*[1]Vendite!CM36</f>
        <v>0</v>
      </c>
      <c r="CO35" s="253">
        <f>+$D35*[1]Vendite!CN36</f>
        <v>0</v>
      </c>
      <c r="CP35" s="253">
        <f>+$D35*[1]Vendite!CO36</f>
        <v>0</v>
      </c>
      <c r="CQ35" s="253">
        <f>+$D35*[1]Vendite!CP36</f>
        <v>0</v>
      </c>
      <c r="CR35" s="253">
        <f>+$D35*[1]Vendite!CQ36</f>
        <v>0</v>
      </c>
      <c r="CS35" s="253">
        <f>+$D35*[1]Vendite!CR36</f>
        <v>0</v>
      </c>
      <c r="CT35" s="253">
        <f>+$D35*[1]Vendite!CS36</f>
        <v>0</v>
      </c>
      <c r="CU35" s="253">
        <f>+$D35*[1]Vendite!CT36</f>
        <v>0</v>
      </c>
      <c r="CV35" s="253">
        <f>+$D35*[1]Vendite!CU36</f>
        <v>0</v>
      </c>
      <c r="CW35" s="253">
        <f>+$D35*[1]Vendite!CV36</f>
        <v>0</v>
      </c>
      <c r="CX35" s="253">
        <f>+$D35*[1]Vendite!CW36</f>
        <v>0</v>
      </c>
      <c r="CY35" s="253">
        <f>+$D35*[1]Vendite!CX36</f>
        <v>0</v>
      </c>
      <c r="CZ35" s="253">
        <f>+$D35*[1]Vendite!CY36</f>
        <v>0</v>
      </c>
      <c r="DA35" s="253">
        <f>+$D35*[1]Vendite!CZ36</f>
        <v>0</v>
      </c>
      <c r="DB35" s="253">
        <f>+$D35*[1]Vendite!DA36</f>
        <v>0</v>
      </c>
      <c r="DC35" s="253">
        <f>+$D35*[1]Vendite!DB36</f>
        <v>0</v>
      </c>
      <c r="DD35" s="253">
        <f>+$D35*[1]Vendite!DC36</f>
        <v>0</v>
      </c>
      <c r="DE35" s="253">
        <f>+$D35*[1]Vendite!DD36</f>
        <v>0</v>
      </c>
      <c r="DF35" s="253">
        <f>+$D35*[1]Vendite!DE36</f>
        <v>0</v>
      </c>
      <c r="DG35" s="253">
        <f>+$D35*[1]Vendite!DF36</f>
        <v>0</v>
      </c>
      <c r="DH35" s="253">
        <f>+$D35*[1]Vendite!DG36</f>
        <v>0</v>
      </c>
      <c r="DI35" s="253">
        <f>+$D35*[1]Vendite!DH36</f>
        <v>0</v>
      </c>
      <c r="DJ35" s="253">
        <f>+$D35*[1]Vendite!DI36</f>
        <v>0</v>
      </c>
      <c r="DK35" s="253">
        <f>+$D35*[1]Vendite!DJ36</f>
        <v>0</v>
      </c>
      <c r="DL35" s="253">
        <f>+$D35*[1]Vendite!DK36</f>
        <v>0</v>
      </c>
      <c r="DM35" s="253">
        <f>+$D35*[1]Vendite!DL36</f>
        <v>0</v>
      </c>
      <c r="DN35" s="253">
        <f>+$D35*[1]Vendite!DM36</f>
        <v>0</v>
      </c>
      <c r="DO35" s="253">
        <f>+$D35*[1]Vendite!DN36</f>
        <v>0</v>
      </c>
      <c r="DP35" s="253">
        <f>+$D35*[1]Vendite!DO36</f>
        <v>0</v>
      </c>
      <c r="DQ35" s="253">
        <f>+$D35*[1]Vendite!DP36</f>
        <v>0</v>
      </c>
      <c r="DR35" s="253">
        <f>+$D35*[1]Vendite!DQ36</f>
        <v>0</v>
      </c>
      <c r="DS35" s="253">
        <f>+$D35*[1]Vendite!DR36</f>
        <v>0</v>
      </c>
      <c r="DT35" s="253">
        <f>+$D35*[1]Vendite!DS36</f>
        <v>0</v>
      </c>
      <c r="DU35" s="253">
        <f>+$D35*[1]Vendite!DT36</f>
        <v>0</v>
      </c>
      <c r="DV35" s="253">
        <f>+$D35*[1]Vendite!DU36</f>
        <v>0</v>
      </c>
      <c r="DW35" s="253">
        <f>+$D35*[1]Vendite!DV36</f>
        <v>0</v>
      </c>
    </row>
    <row r="36" spans="3:127" ht="15" thickTop="1">
      <c r="G36" s="14" t="s">
        <v>613</v>
      </c>
      <c r="H36" s="333">
        <f>SUM(H6:H35)</f>
        <v>0</v>
      </c>
      <c r="I36" s="333">
        <f t="shared" ref="I36:BT36" si="0">SUM(I6:I35)</f>
        <v>0</v>
      </c>
      <c r="J36" s="333">
        <f t="shared" si="0"/>
        <v>0</v>
      </c>
      <c r="K36" s="333">
        <f t="shared" si="0"/>
        <v>0</v>
      </c>
      <c r="L36" s="333">
        <f t="shared" si="0"/>
        <v>0</v>
      </c>
      <c r="M36" s="333">
        <f t="shared" si="0"/>
        <v>0</v>
      </c>
      <c r="N36" s="333">
        <f t="shared" si="0"/>
        <v>0</v>
      </c>
      <c r="O36" s="333">
        <f t="shared" si="0"/>
        <v>0</v>
      </c>
      <c r="P36" s="333">
        <f t="shared" si="0"/>
        <v>0</v>
      </c>
      <c r="Q36" s="333">
        <f t="shared" si="0"/>
        <v>0</v>
      </c>
      <c r="R36" s="333">
        <f t="shared" si="0"/>
        <v>0</v>
      </c>
      <c r="S36" s="333">
        <f t="shared" si="0"/>
        <v>0</v>
      </c>
      <c r="T36" s="333">
        <f t="shared" si="0"/>
        <v>0</v>
      </c>
      <c r="U36" s="333">
        <f t="shared" si="0"/>
        <v>0</v>
      </c>
      <c r="V36" s="333">
        <f t="shared" si="0"/>
        <v>0</v>
      </c>
      <c r="W36" s="333">
        <f t="shared" si="0"/>
        <v>0</v>
      </c>
      <c r="X36" s="333">
        <f t="shared" si="0"/>
        <v>0</v>
      </c>
      <c r="Y36" s="333">
        <f t="shared" si="0"/>
        <v>0</v>
      </c>
      <c r="Z36" s="333">
        <f t="shared" si="0"/>
        <v>0</v>
      </c>
      <c r="AA36" s="333">
        <f t="shared" si="0"/>
        <v>0</v>
      </c>
      <c r="AB36" s="333">
        <f t="shared" si="0"/>
        <v>0</v>
      </c>
      <c r="AC36" s="333">
        <f t="shared" si="0"/>
        <v>0</v>
      </c>
      <c r="AD36" s="333">
        <f t="shared" si="0"/>
        <v>0</v>
      </c>
      <c r="AE36" s="333">
        <f t="shared" si="0"/>
        <v>0</v>
      </c>
      <c r="AF36" s="333">
        <f t="shared" si="0"/>
        <v>0</v>
      </c>
      <c r="AG36" s="333">
        <f t="shared" si="0"/>
        <v>0</v>
      </c>
      <c r="AH36" s="333">
        <f t="shared" si="0"/>
        <v>0</v>
      </c>
      <c r="AI36" s="333">
        <f t="shared" si="0"/>
        <v>0</v>
      </c>
      <c r="AJ36" s="333">
        <f t="shared" si="0"/>
        <v>0</v>
      </c>
      <c r="AK36" s="333">
        <f t="shared" si="0"/>
        <v>0</v>
      </c>
      <c r="AL36" s="333">
        <f t="shared" si="0"/>
        <v>0</v>
      </c>
      <c r="AM36" s="333">
        <f t="shared" si="0"/>
        <v>0</v>
      </c>
      <c r="AN36" s="333">
        <f t="shared" si="0"/>
        <v>0</v>
      </c>
      <c r="AO36" s="333">
        <f t="shared" si="0"/>
        <v>0</v>
      </c>
      <c r="AP36" s="333">
        <f t="shared" si="0"/>
        <v>0</v>
      </c>
      <c r="AQ36" s="333">
        <f t="shared" si="0"/>
        <v>0</v>
      </c>
      <c r="AR36" s="333">
        <f t="shared" si="0"/>
        <v>0</v>
      </c>
      <c r="AS36" s="333">
        <f t="shared" si="0"/>
        <v>0</v>
      </c>
      <c r="AT36" s="333">
        <f t="shared" si="0"/>
        <v>0</v>
      </c>
      <c r="AU36" s="333">
        <f t="shared" si="0"/>
        <v>0</v>
      </c>
      <c r="AV36" s="333">
        <f t="shared" si="0"/>
        <v>0</v>
      </c>
      <c r="AW36" s="333">
        <f t="shared" si="0"/>
        <v>0</v>
      </c>
      <c r="AX36" s="333">
        <f t="shared" si="0"/>
        <v>0</v>
      </c>
      <c r="AY36" s="333">
        <f t="shared" si="0"/>
        <v>0</v>
      </c>
      <c r="AZ36" s="333">
        <f t="shared" si="0"/>
        <v>0</v>
      </c>
      <c r="BA36" s="333">
        <f t="shared" si="0"/>
        <v>0</v>
      </c>
      <c r="BB36" s="333">
        <f t="shared" si="0"/>
        <v>0</v>
      </c>
      <c r="BC36" s="333">
        <f t="shared" si="0"/>
        <v>0</v>
      </c>
      <c r="BD36" s="333">
        <f t="shared" si="0"/>
        <v>0</v>
      </c>
      <c r="BE36" s="333">
        <f t="shared" si="0"/>
        <v>0</v>
      </c>
      <c r="BF36" s="333">
        <f t="shared" si="0"/>
        <v>0</v>
      </c>
      <c r="BG36" s="333">
        <f t="shared" si="0"/>
        <v>0</v>
      </c>
      <c r="BH36" s="333">
        <f t="shared" si="0"/>
        <v>0</v>
      </c>
      <c r="BI36" s="333">
        <f t="shared" si="0"/>
        <v>0</v>
      </c>
      <c r="BJ36" s="333">
        <f t="shared" si="0"/>
        <v>0</v>
      </c>
      <c r="BK36" s="333">
        <f t="shared" si="0"/>
        <v>0</v>
      </c>
      <c r="BL36" s="333">
        <f t="shared" si="0"/>
        <v>0</v>
      </c>
      <c r="BM36" s="333">
        <f t="shared" si="0"/>
        <v>0</v>
      </c>
      <c r="BN36" s="333">
        <f t="shared" si="0"/>
        <v>0</v>
      </c>
      <c r="BO36" s="333">
        <f t="shared" si="0"/>
        <v>0</v>
      </c>
      <c r="BP36" s="333">
        <f t="shared" si="0"/>
        <v>0</v>
      </c>
      <c r="BQ36" s="333">
        <f t="shared" si="0"/>
        <v>0</v>
      </c>
      <c r="BR36" s="333">
        <f t="shared" si="0"/>
        <v>0</v>
      </c>
      <c r="BS36" s="333">
        <f t="shared" si="0"/>
        <v>0</v>
      </c>
      <c r="BT36" s="333">
        <f t="shared" si="0"/>
        <v>0</v>
      </c>
      <c r="BU36" s="333">
        <f t="shared" ref="BU36:DW36" si="1">SUM(BU6:BU35)</f>
        <v>0</v>
      </c>
      <c r="BV36" s="333">
        <f t="shared" si="1"/>
        <v>0</v>
      </c>
      <c r="BW36" s="333">
        <f t="shared" si="1"/>
        <v>0</v>
      </c>
      <c r="BX36" s="333">
        <f t="shared" si="1"/>
        <v>0</v>
      </c>
      <c r="BY36" s="333">
        <f t="shared" si="1"/>
        <v>0</v>
      </c>
      <c r="BZ36" s="333">
        <f t="shared" si="1"/>
        <v>0</v>
      </c>
      <c r="CA36" s="333">
        <f t="shared" si="1"/>
        <v>0</v>
      </c>
      <c r="CB36" s="333">
        <f t="shared" si="1"/>
        <v>0</v>
      </c>
      <c r="CC36" s="333">
        <f t="shared" si="1"/>
        <v>0</v>
      </c>
      <c r="CD36" s="333">
        <f t="shared" si="1"/>
        <v>0</v>
      </c>
      <c r="CE36" s="333">
        <f t="shared" si="1"/>
        <v>0</v>
      </c>
      <c r="CF36" s="333">
        <f t="shared" si="1"/>
        <v>0</v>
      </c>
      <c r="CG36" s="333">
        <f t="shared" si="1"/>
        <v>0</v>
      </c>
      <c r="CH36" s="333">
        <f t="shared" si="1"/>
        <v>0</v>
      </c>
      <c r="CI36" s="333">
        <f t="shared" si="1"/>
        <v>0</v>
      </c>
      <c r="CJ36" s="333">
        <f t="shared" si="1"/>
        <v>0</v>
      </c>
      <c r="CK36" s="333">
        <f t="shared" si="1"/>
        <v>0</v>
      </c>
      <c r="CL36" s="333">
        <f t="shared" si="1"/>
        <v>0</v>
      </c>
      <c r="CM36" s="333">
        <f t="shared" si="1"/>
        <v>0</v>
      </c>
      <c r="CN36" s="333">
        <f t="shared" si="1"/>
        <v>0</v>
      </c>
      <c r="CO36" s="333">
        <f t="shared" si="1"/>
        <v>0</v>
      </c>
      <c r="CP36" s="333">
        <f t="shared" si="1"/>
        <v>0</v>
      </c>
      <c r="CQ36" s="333">
        <f t="shared" si="1"/>
        <v>0</v>
      </c>
      <c r="CR36" s="333">
        <f t="shared" si="1"/>
        <v>0</v>
      </c>
      <c r="CS36" s="333">
        <f t="shared" si="1"/>
        <v>0</v>
      </c>
      <c r="CT36" s="333">
        <f t="shared" si="1"/>
        <v>0</v>
      </c>
      <c r="CU36" s="333">
        <f t="shared" si="1"/>
        <v>0</v>
      </c>
      <c r="CV36" s="333">
        <f t="shared" si="1"/>
        <v>0</v>
      </c>
      <c r="CW36" s="333">
        <f t="shared" si="1"/>
        <v>0</v>
      </c>
      <c r="CX36" s="333">
        <f t="shared" si="1"/>
        <v>0</v>
      </c>
      <c r="CY36" s="333">
        <f t="shared" si="1"/>
        <v>0</v>
      </c>
      <c r="CZ36" s="333">
        <f t="shared" si="1"/>
        <v>0</v>
      </c>
      <c r="DA36" s="333">
        <f t="shared" si="1"/>
        <v>0</v>
      </c>
      <c r="DB36" s="333">
        <f t="shared" si="1"/>
        <v>0</v>
      </c>
      <c r="DC36" s="333">
        <f t="shared" si="1"/>
        <v>0</v>
      </c>
      <c r="DD36" s="333">
        <f t="shared" si="1"/>
        <v>0</v>
      </c>
      <c r="DE36" s="333">
        <f t="shared" si="1"/>
        <v>0</v>
      </c>
      <c r="DF36" s="333">
        <f t="shared" si="1"/>
        <v>0</v>
      </c>
      <c r="DG36" s="333">
        <f t="shared" si="1"/>
        <v>0</v>
      </c>
      <c r="DH36" s="333">
        <f t="shared" si="1"/>
        <v>0</v>
      </c>
      <c r="DI36" s="333">
        <f t="shared" si="1"/>
        <v>0</v>
      </c>
      <c r="DJ36" s="333">
        <f t="shared" si="1"/>
        <v>0</v>
      </c>
      <c r="DK36" s="333">
        <f t="shared" si="1"/>
        <v>0</v>
      </c>
      <c r="DL36" s="333">
        <f t="shared" si="1"/>
        <v>0</v>
      </c>
      <c r="DM36" s="333">
        <f t="shared" si="1"/>
        <v>0</v>
      </c>
      <c r="DN36" s="333">
        <f t="shared" si="1"/>
        <v>0</v>
      </c>
      <c r="DO36" s="333">
        <f t="shared" si="1"/>
        <v>0</v>
      </c>
      <c r="DP36" s="333">
        <f t="shared" si="1"/>
        <v>0</v>
      </c>
      <c r="DQ36" s="333">
        <f t="shared" si="1"/>
        <v>0</v>
      </c>
      <c r="DR36" s="333">
        <f t="shared" si="1"/>
        <v>0</v>
      </c>
      <c r="DS36" s="333">
        <f t="shared" si="1"/>
        <v>0</v>
      </c>
      <c r="DT36" s="333">
        <f t="shared" si="1"/>
        <v>0</v>
      </c>
      <c r="DU36" s="333">
        <f t="shared" si="1"/>
        <v>0</v>
      </c>
      <c r="DV36" s="333">
        <f t="shared" si="1"/>
        <v>0</v>
      </c>
      <c r="DW36" s="333">
        <f t="shared" si="1"/>
        <v>0</v>
      </c>
    </row>
    <row r="40" spans="3:127" ht="21">
      <c r="C40" s="32" t="s">
        <v>622</v>
      </c>
      <c r="G40" s="336" t="str">
        <f>+[1]Vendite!F5</f>
        <v>anno</v>
      </c>
      <c r="H40" s="199">
        <f>+[1]Vendite!G5</f>
        <v>2019</v>
      </c>
      <c r="I40" s="199">
        <f>+[1]Vendite!H5</f>
        <v>2019</v>
      </c>
      <c r="J40" s="199">
        <f>+[1]Vendite!I5</f>
        <v>2019</v>
      </c>
      <c r="K40" s="199">
        <f>+[1]Vendite!J5</f>
        <v>2019</v>
      </c>
      <c r="L40" s="199">
        <f>+[1]Vendite!K5</f>
        <v>2019</v>
      </c>
      <c r="M40" s="199">
        <f>+[1]Vendite!L5</f>
        <v>2019</v>
      </c>
      <c r="N40" s="199">
        <f>+[1]Vendite!M5</f>
        <v>2019</v>
      </c>
      <c r="O40" s="199">
        <f>+[1]Vendite!N5</f>
        <v>2019</v>
      </c>
      <c r="P40" s="199">
        <f>+[1]Vendite!O5</f>
        <v>2019</v>
      </c>
      <c r="Q40" s="199">
        <f>+[1]Vendite!P5</f>
        <v>2019</v>
      </c>
      <c r="R40" s="199">
        <f>+[1]Vendite!Q5</f>
        <v>2019</v>
      </c>
      <c r="S40" s="199">
        <f>+[1]Vendite!R5</f>
        <v>2019</v>
      </c>
      <c r="T40" s="199">
        <f>+[1]Vendite!S5</f>
        <v>2020</v>
      </c>
      <c r="U40" s="199">
        <f>+[1]Vendite!T5</f>
        <v>2020</v>
      </c>
      <c r="V40" s="199">
        <f>+[1]Vendite!U5</f>
        <v>2020</v>
      </c>
      <c r="W40" s="199">
        <f>+[1]Vendite!V5</f>
        <v>2020</v>
      </c>
      <c r="X40" s="199">
        <f>+[1]Vendite!W5</f>
        <v>2020</v>
      </c>
      <c r="Y40" s="199">
        <f>+[1]Vendite!X5</f>
        <v>2020</v>
      </c>
      <c r="Z40" s="199">
        <f>+[1]Vendite!Y5</f>
        <v>2020</v>
      </c>
      <c r="AA40" s="199">
        <f>+[1]Vendite!Z5</f>
        <v>2020</v>
      </c>
      <c r="AB40" s="199">
        <f>+[1]Vendite!AA5</f>
        <v>2020</v>
      </c>
      <c r="AC40" s="199">
        <f>+[1]Vendite!AB5</f>
        <v>2020</v>
      </c>
      <c r="AD40" s="199">
        <f>+[1]Vendite!AC5</f>
        <v>2020</v>
      </c>
      <c r="AE40" s="199">
        <f>+[1]Vendite!AD5</f>
        <v>2020</v>
      </c>
      <c r="AF40" s="199">
        <f>+[1]Vendite!AE5</f>
        <v>2021</v>
      </c>
      <c r="AG40" s="199">
        <f>+[1]Vendite!AF5</f>
        <v>2021</v>
      </c>
      <c r="AH40" s="199">
        <f>+[1]Vendite!AG5</f>
        <v>2021</v>
      </c>
      <c r="AI40" s="199">
        <f>+[1]Vendite!AH5</f>
        <v>2021</v>
      </c>
      <c r="AJ40" s="199">
        <f>+[1]Vendite!AI5</f>
        <v>2021</v>
      </c>
      <c r="AK40" s="199">
        <f>+[1]Vendite!AJ5</f>
        <v>2021</v>
      </c>
      <c r="AL40" s="199">
        <f>+[1]Vendite!AK5</f>
        <v>2021</v>
      </c>
      <c r="AM40" s="199">
        <f>+[1]Vendite!AL5</f>
        <v>2021</v>
      </c>
      <c r="AN40" s="199">
        <f>+[1]Vendite!AM5</f>
        <v>2021</v>
      </c>
      <c r="AO40" s="199">
        <f>+[1]Vendite!AN5</f>
        <v>2021</v>
      </c>
      <c r="AP40" s="199">
        <f>+[1]Vendite!AO5</f>
        <v>2021</v>
      </c>
      <c r="AQ40" s="199">
        <f>+[1]Vendite!AP5</f>
        <v>2021</v>
      </c>
      <c r="AR40" s="199">
        <f>+[1]Vendite!AQ5</f>
        <v>2022</v>
      </c>
      <c r="AS40" s="199">
        <f>+[1]Vendite!AR5</f>
        <v>2022</v>
      </c>
      <c r="AT40" s="199">
        <f>+[1]Vendite!AS5</f>
        <v>2022</v>
      </c>
      <c r="AU40" s="199">
        <f>+[1]Vendite!AT5</f>
        <v>2022</v>
      </c>
      <c r="AV40" s="199">
        <f>+[1]Vendite!AU5</f>
        <v>2022</v>
      </c>
      <c r="AW40" s="199">
        <f>+[1]Vendite!AV5</f>
        <v>2022</v>
      </c>
      <c r="AX40" s="199">
        <f>+[1]Vendite!AW5</f>
        <v>2022</v>
      </c>
      <c r="AY40" s="199">
        <f>+[1]Vendite!AX5</f>
        <v>2022</v>
      </c>
      <c r="AZ40" s="199">
        <f>+[1]Vendite!AY5</f>
        <v>2022</v>
      </c>
      <c r="BA40" s="199">
        <f>+[1]Vendite!AZ5</f>
        <v>2022</v>
      </c>
      <c r="BB40" s="199">
        <f>+[1]Vendite!BA5</f>
        <v>2022</v>
      </c>
      <c r="BC40" s="199">
        <f>+[1]Vendite!BB5</f>
        <v>2022</v>
      </c>
      <c r="BD40" s="199">
        <f>+[1]Vendite!BC5</f>
        <v>2023</v>
      </c>
      <c r="BE40" s="199">
        <f>+[1]Vendite!BD5</f>
        <v>2023</v>
      </c>
      <c r="BF40" s="199">
        <f>+[1]Vendite!BE5</f>
        <v>2023</v>
      </c>
      <c r="BG40" s="199">
        <f>+[1]Vendite!BF5</f>
        <v>2023</v>
      </c>
      <c r="BH40" s="199">
        <f>+[1]Vendite!BG5</f>
        <v>2023</v>
      </c>
      <c r="BI40" s="199">
        <f>+[1]Vendite!BH5</f>
        <v>2023</v>
      </c>
      <c r="BJ40" s="199">
        <f>+[1]Vendite!BI5</f>
        <v>2023</v>
      </c>
      <c r="BK40" s="199">
        <f>+[1]Vendite!BJ5</f>
        <v>2023</v>
      </c>
      <c r="BL40" s="199">
        <f>+[1]Vendite!BK5</f>
        <v>2023</v>
      </c>
      <c r="BM40" s="199">
        <f>+[1]Vendite!BL5</f>
        <v>2023</v>
      </c>
      <c r="BN40" s="199">
        <f>+[1]Vendite!BM5</f>
        <v>2023</v>
      </c>
      <c r="BO40" s="199">
        <f>+[1]Vendite!BN5</f>
        <v>2023</v>
      </c>
      <c r="BP40" s="199">
        <f>+[1]Vendite!BO5</f>
        <v>2024</v>
      </c>
      <c r="BQ40" s="199">
        <f>+[1]Vendite!BP5</f>
        <v>2024</v>
      </c>
      <c r="BR40" s="199">
        <f>+[1]Vendite!BQ5</f>
        <v>2024</v>
      </c>
      <c r="BS40" s="199">
        <f>+[1]Vendite!BR5</f>
        <v>2024</v>
      </c>
      <c r="BT40" s="199">
        <f>+[1]Vendite!BS5</f>
        <v>2024</v>
      </c>
      <c r="BU40" s="199">
        <f>+[1]Vendite!BT5</f>
        <v>2024</v>
      </c>
      <c r="BV40" s="199">
        <f>+[1]Vendite!BU5</f>
        <v>2024</v>
      </c>
      <c r="BW40" s="199">
        <f>+[1]Vendite!BV5</f>
        <v>2024</v>
      </c>
      <c r="BX40" s="199">
        <f>+[1]Vendite!BW5</f>
        <v>2024</v>
      </c>
      <c r="BY40" s="199">
        <f>+[1]Vendite!BX5</f>
        <v>2024</v>
      </c>
      <c r="BZ40" s="199">
        <f>+[1]Vendite!BY5</f>
        <v>2024</v>
      </c>
      <c r="CA40" s="199">
        <f>+[1]Vendite!BZ5</f>
        <v>2024</v>
      </c>
      <c r="CB40" s="199">
        <f>+[1]Vendite!CA5</f>
        <v>2025</v>
      </c>
      <c r="CC40" s="199">
        <f>+[1]Vendite!CB5</f>
        <v>2025</v>
      </c>
      <c r="CD40" s="199">
        <f>+[1]Vendite!CC5</f>
        <v>2025</v>
      </c>
      <c r="CE40" s="199">
        <f>+[1]Vendite!CD5</f>
        <v>2025</v>
      </c>
      <c r="CF40" s="199">
        <f>+[1]Vendite!CE5</f>
        <v>2025</v>
      </c>
      <c r="CG40" s="199">
        <f>+[1]Vendite!CF5</f>
        <v>2025</v>
      </c>
      <c r="CH40" s="199">
        <f>+[1]Vendite!CG5</f>
        <v>2025</v>
      </c>
      <c r="CI40" s="199">
        <f>+[1]Vendite!CH5</f>
        <v>2025</v>
      </c>
      <c r="CJ40" s="199">
        <f>+[1]Vendite!CI5</f>
        <v>2025</v>
      </c>
      <c r="CK40" s="199">
        <f>+[1]Vendite!CJ5</f>
        <v>2025</v>
      </c>
      <c r="CL40" s="199">
        <f>+[1]Vendite!CK5</f>
        <v>2025</v>
      </c>
      <c r="CM40" s="199">
        <f>+[1]Vendite!CL5</f>
        <v>2025</v>
      </c>
      <c r="CN40" s="199">
        <f>+[1]Vendite!CM5</f>
        <v>2026</v>
      </c>
      <c r="CO40" s="199">
        <f>+[1]Vendite!CN5</f>
        <v>2026</v>
      </c>
      <c r="CP40" s="199">
        <f>+[1]Vendite!CO5</f>
        <v>2026</v>
      </c>
      <c r="CQ40" s="199">
        <f>+[1]Vendite!CP5</f>
        <v>2026</v>
      </c>
      <c r="CR40" s="199">
        <f>+[1]Vendite!CQ5</f>
        <v>2026</v>
      </c>
      <c r="CS40" s="199">
        <f>+[1]Vendite!CR5</f>
        <v>2026</v>
      </c>
      <c r="CT40" s="199">
        <f>+[1]Vendite!CS5</f>
        <v>2026</v>
      </c>
      <c r="CU40" s="199">
        <f>+[1]Vendite!CT5</f>
        <v>2026</v>
      </c>
      <c r="CV40" s="199">
        <f>+[1]Vendite!CU5</f>
        <v>2026</v>
      </c>
      <c r="CW40" s="199">
        <f>+[1]Vendite!CV5</f>
        <v>2026</v>
      </c>
      <c r="CX40" s="199">
        <f>+[1]Vendite!CW5</f>
        <v>2026</v>
      </c>
      <c r="CY40" s="199">
        <f>+[1]Vendite!CX5</f>
        <v>2026</v>
      </c>
      <c r="CZ40" s="199">
        <f>+[1]Vendite!CY5</f>
        <v>2027</v>
      </c>
      <c r="DA40" s="199">
        <f>+[1]Vendite!CZ5</f>
        <v>2027</v>
      </c>
      <c r="DB40" s="199">
        <f>+[1]Vendite!DA5</f>
        <v>2027</v>
      </c>
      <c r="DC40" s="199">
        <f>+[1]Vendite!DB5</f>
        <v>2027</v>
      </c>
      <c r="DD40" s="199">
        <f>+[1]Vendite!DC5</f>
        <v>2027</v>
      </c>
      <c r="DE40" s="199">
        <f>+[1]Vendite!DD5</f>
        <v>2027</v>
      </c>
      <c r="DF40" s="199">
        <f>+[1]Vendite!DE5</f>
        <v>2027</v>
      </c>
      <c r="DG40" s="199">
        <f>+[1]Vendite!DF5</f>
        <v>2027</v>
      </c>
      <c r="DH40" s="199">
        <f>+[1]Vendite!DG5</f>
        <v>2027</v>
      </c>
      <c r="DI40" s="199">
        <f>+[1]Vendite!DH5</f>
        <v>2027</v>
      </c>
      <c r="DJ40" s="199">
        <f>+[1]Vendite!DI5</f>
        <v>2027</v>
      </c>
      <c r="DK40" s="199">
        <f>+[1]Vendite!DJ5</f>
        <v>2027</v>
      </c>
      <c r="DL40" s="199">
        <f>+[1]Vendite!DK5</f>
        <v>2028</v>
      </c>
      <c r="DM40" s="199">
        <f>+[1]Vendite!DL5</f>
        <v>2028</v>
      </c>
      <c r="DN40" s="199">
        <f>+[1]Vendite!DM5</f>
        <v>2028</v>
      </c>
      <c r="DO40" s="199">
        <f>+[1]Vendite!DN5</f>
        <v>2028</v>
      </c>
      <c r="DP40" s="199">
        <f>+[1]Vendite!DO5</f>
        <v>2028</v>
      </c>
      <c r="DQ40" s="199">
        <f>+[1]Vendite!DP5</f>
        <v>2028</v>
      </c>
      <c r="DR40" s="199">
        <f>+[1]Vendite!DQ5</f>
        <v>2028</v>
      </c>
      <c r="DS40" s="199">
        <f>+[1]Vendite!DR5</f>
        <v>2028</v>
      </c>
      <c r="DT40" s="199">
        <f>+[1]Vendite!DS5</f>
        <v>2028</v>
      </c>
      <c r="DU40" s="199">
        <f>+[1]Vendite!DT5</f>
        <v>2028</v>
      </c>
      <c r="DV40" s="199">
        <f>+[1]Vendite!DU5</f>
        <v>2028</v>
      </c>
      <c r="DW40" s="199">
        <f>+[1]Vendite!DV5</f>
        <v>2028</v>
      </c>
    </row>
    <row r="41" spans="3:127" ht="37.799999999999997" customHeight="1" thickBot="1">
      <c r="C41" s="337" t="str">
        <f>+[1]I_Vendite!C3</f>
        <v>Categoria</v>
      </c>
      <c r="G41" s="336" t="str">
        <f>+[1]Vendite!F6</f>
        <v>mese</v>
      </c>
      <c r="H41" s="199" t="str">
        <f>+[1]Vendite!G6</f>
        <v>gen</v>
      </c>
      <c r="I41" s="199" t="str">
        <f>+[1]Vendite!H6</f>
        <v>feb</v>
      </c>
      <c r="J41" s="199" t="str">
        <f>+[1]Vendite!I6</f>
        <v>mar</v>
      </c>
      <c r="K41" s="199" t="str">
        <f>+[1]Vendite!J6</f>
        <v>apr</v>
      </c>
      <c r="L41" s="199" t="str">
        <f>+[1]Vendite!K6</f>
        <v>mag</v>
      </c>
      <c r="M41" s="199" t="str">
        <f>+[1]Vendite!L6</f>
        <v>giu</v>
      </c>
      <c r="N41" s="199" t="str">
        <f>+[1]Vendite!M6</f>
        <v>lug</v>
      </c>
      <c r="O41" s="199" t="str">
        <f>+[1]Vendite!N6</f>
        <v>ago</v>
      </c>
      <c r="P41" s="199" t="str">
        <f>+[1]Vendite!O6</f>
        <v>set</v>
      </c>
      <c r="Q41" s="199" t="str">
        <f>+[1]Vendite!P6</f>
        <v>ott</v>
      </c>
      <c r="R41" s="199" t="str">
        <f>+[1]Vendite!Q6</f>
        <v>nov</v>
      </c>
      <c r="S41" s="199" t="str">
        <f>+[1]Vendite!R6</f>
        <v>dic</v>
      </c>
      <c r="T41" s="199" t="str">
        <f>+[1]Vendite!S6</f>
        <v>gen</v>
      </c>
      <c r="U41" s="199" t="str">
        <f>+[1]Vendite!T6</f>
        <v>feb</v>
      </c>
      <c r="V41" s="199" t="str">
        <f>+[1]Vendite!U6</f>
        <v>mar</v>
      </c>
      <c r="W41" s="199" t="str">
        <f>+[1]Vendite!V6</f>
        <v>apr</v>
      </c>
      <c r="X41" s="199" t="str">
        <f>+[1]Vendite!W6</f>
        <v>mag</v>
      </c>
      <c r="Y41" s="199" t="str">
        <f>+[1]Vendite!X6</f>
        <v>giu</v>
      </c>
      <c r="Z41" s="199" t="str">
        <f>+[1]Vendite!Y6</f>
        <v>lug</v>
      </c>
      <c r="AA41" s="199" t="str">
        <f>+[1]Vendite!Z6</f>
        <v>ago</v>
      </c>
      <c r="AB41" s="199" t="str">
        <f>+[1]Vendite!AA6</f>
        <v>set</v>
      </c>
      <c r="AC41" s="199" t="str">
        <f>+[1]Vendite!AB6</f>
        <v>ott</v>
      </c>
      <c r="AD41" s="199" t="str">
        <f>+[1]Vendite!AC6</f>
        <v>nov</v>
      </c>
      <c r="AE41" s="199" t="str">
        <f>+[1]Vendite!AD6</f>
        <v>dic</v>
      </c>
      <c r="AF41" s="199" t="str">
        <f>+[1]Vendite!AE6</f>
        <v>gen</v>
      </c>
      <c r="AG41" s="199" t="str">
        <f>+[1]Vendite!AF6</f>
        <v>feb</v>
      </c>
      <c r="AH41" s="199" t="str">
        <f>+[1]Vendite!AG6</f>
        <v>mar</v>
      </c>
      <c r="AI41" s="199" t="str">
        <f>+[1]Vendite!AH6</f>
        <v>apr</v>
      </c>
      <c r="AJ41" s="199" t="str">
        <f>+[1]Vendite!AI6</f>
        <v>mag</v>
      </c>
      <c r="AK41" s="199" t="str">
        <f>+[1]Vendite!AJ6</f>
        <v>giu</v>
      </c>
      <c r="AL41" s="199" t="str">
        <f>+[1]Vendite!AK6</f>
        <v>lug</v>
      </c>
      <c r="AM41" s="199" t="str">
        <f>+[1]Vendite!AL6</f>
        <v>ago</v>
      </c>
      <c r="AN41" s="199" t="str">
        <f>+[1]Vendite!AM6</f>
        <v>set</v>
      </c>
      <c r="AO41" s="199" t="str">
        <f>+[1]Vendite!AN6</f>
        <v>ott</v>
      </c>
      <c r="AP41" s="199" t="str">
        <f>+[1]Vendite!AO6</f>
        <v>nov</v>
      </c>
      <c r="AQ41" s="199" t="str">
        <f>+[1]Vendite!AP6</f>
        <v>dic</v>
      </c>
      <c r="AR41" s="199" t="str">
        <f>+[1]Vendite!AQ6</f>
        <v>gen</v>
      </c>
      <c r="AS41" s="199" t="str">
        <f>+[1]Vendite!AR6</f>
        <v>feb</v>
      </c>
      <c r="AT41" s="199" t="str">
        <f>+[1]Vendite!AS6</f>
        <v>mar</v>
      </c>
      <c r="AU41" s="199" t="str">
        <f>+[1]Vendite!AT6</f>
        <v>apr</v>
      </c>
      <c r="AV41" s="199" t="str">
        <f>+[1]Vendite!AU6</f>
        <v>mag</v>
      </c>
      <c r="AW41" s="199" t="str">
        <f>+[1]Vendite!AV6</f>
        <v>giu</v>
      </c>
      <c r="AX41" s="199" t="str">
        <f>+[1]Vendite!AW6</f>
        <v>lug</v>
      </c>
      <c r="AY41" s="199" t="str">
        <f>+[1]Vendite!AX6</f>
        <v>ago</v>
      </c>
      <c r="AZ41" s="199" t="str">
        <f>+[1]Vendite!AY6</f>
        <v>set</v>
      </c>
      <c r="BA41" s="199" t="str">
        <f>+[1]Vendite!AZ6</f>
        <v>ott</v>
      </c>
      <c r="BB41" s="199" t="str">
        <f>+[1]Vendite!BA6</f>
        <v>nov</v>
      </c>
      <c r="BC41" s="199" t="str">
        <f>+[1]Vendite!BB6</f>
        <v>dic</v>
      </c>
      <c r="BD41" s="199" t="str">
        <f>+[1]Vendite!BC6</f>
        <v>gen</v>
      </c>
      <c r="BE41" s="199" t="str">
        <f>+[1]Vendite!BD6</f>
        <v>feb</v>
      </c>
      <c r="BF41" s="199" t="str">
        <f>+[1]Vendite!BE6</f>
        <v>mar</v>
      </c>
      <c r="BG41" s="199" t="str">
        <f>+[1]Vendite!BF6</f>
        <v>apr</v>
      </c>
      <c r="BH41" s="199" t="str">
        <f>+[1]Vendite!BG6</f>
        <v>mag</v>
      </c>
      <c r="BI41" s="199" t="str">
        <f>+[1]Vendite!BH6</f>
        <v>giu</v>
      </c>
      <c r="BJ41" s="199" t="str">
        <f>+[1]Vendite!BI6</f>
        <v>lug</v>
      </c>
      <c r="BK41" s="199" t="str">
        <f>+[1]Vendite!BJ6</f>
        <v>ago</v>
      </c>
      <c r="BL41" s="199" t="str">
        <f>+[1]Vendite!BK6</f>
        <v>set</v>
      </c>
      <c r="BM41" s="199" t="str">
        <f>+[1]Vendite!BL6</f>
        <v>ott</v>
      </c>
      <c r="BN41" s="199" t="str">
        <f>+[1]Vendite!BM6</f>
        <v>nov</v>
      </c>
      <c r="BO41" s="199" t="str">
        <f>+[1]Vendite!BN6</f>
        <v>dic</v>
      </c>
      <c r="BP41" s="199" t="str">
        <f>+[1]Vendite!BO6</f>
        <v>gen</v>
      </c>
      <c r="BQ41" s="199" t="str">
        <f>+[1]Vendite!BP6</f>
        <v>feb</v>
      </c>
      <c r="BR41" s="199" t="str">
        <f>+[1]Vendite!BQ6</f>
        <v>mar</v>
      </c>
      <c r="BS41" s="199" t="str">
        <f>+[1]Vendite!BR6</f>
        <v>apr</v>
      </c>
      <c r="BT41" s="199" t="str">
        <f>+[1]Vendite!BS6</f>
        <v>mag</v>
      </c>
      <c r="BU41" s="199" t="str">
        <f>+[1]Vendite!BT6</f>
        <v>giu</v>
      </c>
      <c r="BV41" s="199" t="str">
        <f>+[1]Vendite!BU6</f>
        <v>lug</v>
      </c>
      <c r="BW41" s="199" t="str">
        <f>+[1]Vendite!BV6</f>
        <v>ago</v>
      </c>
      <c r="BX41" s="199" t="str">
        <f>+[1]Vendite!BW6</f>
        <v>set</v>
      </c>
      <c r="BY41" s="199" t="str">
        <f>+[1]Vendite!BX6</f>
        <v>ott</v>
      </c>
      <c r="BZ41" s="199" t="str">
        <f>+[1]Vendite!BY6</f>
        <v>nov</v>
      </c>
      <c r="CA41" s="199" t="str">
        <f>+[1]Vendite!BZ6</f>
        <v>dic</v>
      </c>
      <c r="CB41" s="199" t="str">
        <f>+[1]Vendite!CA6</f>
        <v>gen</v>
      </c>
      <c r="CC41" s="199" t="str">
        <f>+[1]Vendite!CB6</f>
        <v>feb</v>
      </c>
      <c r="CD41" s="199" t="str">
        <f>+[1]Vendite!CC6</f>
        <v>mar</v>
      </c>
      <c r="CE41" s="199" t="str">
        <f>+[1]Vendite!CD6</f>
        <v>apr</v>
      </c>
      <c r="CF41" s="199" t="str">
        <f>+[1]Vendite!CE6</f>
        <v>mag</v>
      </c>
      <c r="CG41" s="199" t="str">
        <f>+[1]Vendite!CF6</f>
        <v>giu</v>
      </c>
      <c r="CH41" s="199" t="str">
        <f>+[1]Vendite!CG6</f>
        <v>lug</v>
      </c>
      <c r="CI41" s="199" t="str">
        <f>+[1]Vendite!CH6</f>
        <v>ago</v>
      </c>
      <c r="CJ41" s="199" t="str">
        <f>+[1]Vendite!CI6</f>
        <v>set</v>
      </c>
      <c r="CK41" s="199" t="str">
        <f>+[1]Vendite!CJ6</f>
        <v>ott</v>
      </c>
      <c r="CL41" s="199" t="str">
        <f>+[1]Vendite!CK6</f>
        <v>nov</v>
      </c>
      <c r="CM41" s="199" t="str">
        <f>+[1]Vendite!CL6</f>
        <v>dic</v>
      </c>
      <c r="CN41" s="199" t="str">
        <f>+[1]Vendite!CM6</f>
        <v>gen</v>
      </c>
      <c r="CO41" s="199" t="str">
        <f>+[1]Vendite!CN6</f>
        <v>feb</v>
      </c>
      <c r="CP41" s="199" t="str">
        <f>+[1]Vendite!CO6</f>
        <v>mar</v>
      </c>
      <c r="CQ41" s="199" t="str">
        <f>+[1]Vendite!CP6</f>
        <v>apr</v>
      </c>
      <c r="CR41" s="199" t="str">
        <f>+[1]Vendite!CQ6</f>
        <v>mag</v>
      </c>
      <c r="CS41" s="199" t="str">
        <f>+[1]Vendite!CR6</f>
        <v>giu</v>
      </c>
      <c r="CT41" s="199" t="str">
        <f>+[1]Vendite!CS6</f>
        <v>lug</v>
      </c>
      <c r="CU41" s="199" t="str">
        <f>+[1]Vendite!CT6</f>
        <v>ago</v>
      </c>
      <c r="CV41" s="199" t="str">
        <f>+[1]Vendite!CU6</f>
        <v>set</v>
      </c>
      <c r="CW41" s="199" t="str">
        <f>+[1]Vendite!CV6</f>
        <v>ott</v>
      </c>
      <c r="CX41" s="199" t="str">
        <f>+[1]Vendite!CW6</f>
        <v>nov</v>
      </c>
      <c r="CY41" s="199" t="str">
        <f>+[1]Vendite!CX6</f>
        <v>dic</v>
      </c>
      <c r="CZ41" s="199" t="str">
        <f>+[1]Vendite!CY6</f>
        <v>gen</v>
      </c>
      <c r="DA41" s="199" t="str">
        <f>+[1]Vendite!CZ6</f>
        <v>feb</v>
      </c>
      <c r="DB41" s="199" t="str">
        <f>+[1]Vendite!DA6</f>
        <v>mar</v>
      </c>
      <c r="DC41" s="199" t="str">
        <f>+[1]Vendite!DB6</f>
        <v>apr</v>
      </c>
      <c r="DD41" s="199" t="str">
        <f>+[1]Vendite!DC6</f>
        <v>mag</v>
      </c>
      <c r="DE41" s="199" t="str">
        <f>+[1]Vendite!DD6</f>
        <v>giu</v>
      </c>
      <c r="DF41" s="199" t="str">
        <f>+[1]Vendite!DE6</f>
        <v>lug</v>
      </c>
      <c r="DG41" s="199" t="str">
        <f>+[1]Vendite!DF6</f>
        <v>ago</v>
      </c>
      <c r="DH41" s="199" t="str">
        <f>+[1]Vendite!DG6</f>
        <v>set</v>
      </c>
      <c r="DI41" s="199" t="str">
        <f>+[1]Vendite!DH6</f>
        <v>ott</v>
      </c>
      <c r="DJ41" s="199" t="str">
        <f>+[1]Vendite!DI6</f>
        <v>nov</v>
      </c>
      <c r="DK41" s="199" t="str">
        <f>+[1]Vendite!DJ6</f>
        <v>dic</v>
      </c>
      <c r="DL41" s="199" t="str">
        <f>+[1]Vendite!DK6</f>
        <v>gen</v>
      </c>
      <c r="DM41" s="199" t="str">
        <f>+[1]Vendite!DL6</f>
        <v>feb</v>
      </c>
      <c r="DN41" s="199" t="str">
        <f>+[1]Vendite!DM6</f>
        <v>mar</v>
      </c>
      <c r="DO41" s="199" t="str">
        <f>+[1]Vendite!DN6</f>
        <v>apr</v>
      </c>
      <c r="DP41" s="199" t="str">
        <f>+[1]Vendite!DO6</f>
        <v>mag</v>
      </c>
      <c r="DQ41" s="199" t="str">
        <f>+[1]Vendite!DP6</f>
        <v>giu</v>
      </c>
      <c r="DR41" s="199" t="str">
        <f>+[1]Vendite!DQ6</f>
        <v>lug</v>
      </c>
      <c r="DS41" s="199" t="str">
        <f>+[1]Vendite!DR6</f>
        <v>ago</v>
      </c>
      <c r="DT41" s="199" t="str">
        <f>+[1]Vendite!DS6</f>
        <v>set</v>
      </c>
      <c r="DU41" s="199" t="str">
        <f>+[1]Vendite!DT6</f>
        <v>ott</v>
      </c>
      <c r="DV41" s="199" t="str">
        <f>+[1]Vendite!DU6</f>
        <v>nov</v>
      </c>
      <c r="DW41" s="199" t="str">
        <f>+[1]Vendite!DV6</f>
        <v>dic</v>
      </c>
    </row>
    <row r="42" spans="3:127" ht="15.6" thickTop="1" thickBot="1">
      <c r="C42" s="338" t="str">
        <f>+[1]I_Vendite!C4</f>
        <v>Prodotto/Servizio 1</v>
      </c>
      <c r="H42" s="253">
        <f>+H6+[1]C_Magazzino!H6</f>
        <v>0</v>
      </c>
      <c r="I42" s="253">
        <f>+I6+[1]C_Magazzino!I6-[1]C_Magazzino!H6</f>
        <v>0</v>
      </c>
      <c r="J42" s="253">
        <f>+J6+[1]C_Magazzino!J6-[1]C_Magazzino!I6</f>
        <v>0</v>
      </c>
      <c r="K42" s="253">
        <f>+K6+[1]C_Magazzino!K6-[1]C_Magazzino!J6</f>
        <v>0</v>
      </c>
      <c r="L42" s="253">
        <f>+L6+[1]C_Magazzino!L6-[1]C_Magazzino!K6</f>
        <v>0</v>
      </c>
      <c r="M42" s="253">
        <f>+M6+[1]C_Magazzino!M6-[1]C_Magazzino!L6</f>
        <v>0</v>
      </c>
      <c r="N42" s="253">
        <f>+N6+[1]C_Magazzino!N6-[1]C_Magazzino!M6</f>
        <v>0</v>
      </c>
      <c r="O42" s="253">
        <f>+O6+[1]C_Magazzino!O6-[1]C_Magazzino!N6</f>
        <v>0</v>
      </c>
      <c r="P42" s="253">
        <f>+P6+[1]C_Magazzino!P6-[1]C_Magazzino!O6</f>
        <v>0</v>
      </c>
      <c r="Q42" s="253">
        <f>+Q6+[1]C_Magazzino!Q6-[1]C_Magazzino!P6</f>
        <v>0</v>
      </c>
      <c r="R42" s="253">
        <f>+R6+[1]C_Magazzino!R6-[1]C_Magazzino!Q6</f>
        <v>0</v>
      </c>
      <c r="S42" s="253">
        <f>+S6+[1]C_Magazzino!S6-[1]C_Magazzino!R6</f>
        <v>0</v>
      </c>
      <c r="T42" s="253">
        <f>+T6+[1]C_Magazzino!T6-[1]C_Magazzino!S6</f>
        <v>0</v>
      </c>
      <c r="U42" s="253">
        <f>+U6+[1]C_Magazzino!U6-[1]C_Magazzino!T6</f>
        <v>0</v>
      </c>
      <c r="V42" s="253">
        <f>+V6+[1]C_Magazzino!V6-[1]C_Magazzino!U6</f>
        <v>0</v>
      </c>
      <c r="W42" s="253">
        <f>+W6+[1]C_Magazzino!W6-[1]C_Magazzino!V6</f>
        <v>0</v>
      </c>
      <c r="X42" s="253">
        <f>+X6+[1]C_Magazzino!X6-[1]C_Magazzino!W6</f>
        <v>0</v>
      </c>
      <c r="Y42" s="253">
        <f>+Y6+[1]C_Magazzino!Y6-[1]C_Magazzino!X6</f>
        <v>0</v>
      </c>
      <c r="Z42" s="253">
        <f>+Z6+[1]C_Magazzino!Z6-[1]C_Magazzino!Y6</f>
        <v>0</v>
      </c>
      <c r="AA42" s="253">
        <f>+AA6+[1]C_Magazzino!AA6-[1]C_Magazzino!Z6</f>
        <v>0</v>
      </c>
      <c r="AB42" s="253">
        <f>+AB6+[1]C_Magazzino!AB6-[1]C_Magazzino!AA6</f>
        <v>0</v>
      </c>
      <c r="AC42" s="253">
        <f>+AC6+[1]C_Magazzino!AC6-[1]C_Magazzino!AB6</f>
        <v>0</v>
      </c>
      <c r="AD42" s="253">
        <f>+AD6+[1]C_Magazzino!AD6-[1]C_Magazzino!AC6</f>
        <v>0</v>
      </c>
      <c r="AE42" s="253">
        <f>+AE6+[1]C_Magazzino!AE6-[1]C_Magazzino!AD6</f>
        <v>0</v>
      </c>
      <c r="AF42" s="253">
        <f>+AF6+[1]C_Magazzino!AF6-[1]C_Magazzino!AE6</f>
        <v>0</v>
      </c>
      <c r="AG42" s="253">
        <f>+AG6+[1]C_Magazzino!AG6-[1]C_Magazzino!AF6</f>
        <v>0</v>
      </c>
      <c r="AH42" s="253">
        <f>+AH6+[1]C_Magazzino!AH6-[1]C_Magazzino!AG6</f>
        <v>0</v>
      </c>
      <c r="AI42" s="253">
        <f>+AI6+[1]C_Magazzino!AI6-[1]C_Magazzino!AH6</f>
        <v>0</v>
      </c>
      <c r="AJ42" s="253">
        <f>+AJ6+[1]C_Magazzino!AJ6-[1]C_Magazzino!AI6</f>
        <v>0</v>
      </c>
      <c r="AK42" s="253">
        <f>+AK6+[1]C_Magazzino!AK6-[1]C_Magazzino!AJ6</f>
        <v>0</v>
      </c>
      <c r="AL42" s="253">
        <f>+AL6+[1]C_Magazzino!AL6-[1]C_Magazzino!AK6</f>
        <v>0</v>
      </c>
      <c r="AM42" s="253">
        <f>+AM6+[1]C_Magazzino!AM6-[1]C_Magazzino!AL6</f>
        <v>0</v>
      </c>
      <c r="AN42" s="253">
        <f>+AN6+[1]C_Magazzino!AN6-[1]C_Magazzino!AM6</f>
        <v>0</v>
      </c>
      <c r="AO42" s="253">
        <f>+AO6+[1]C_Magazzino!AO6-[1]C_Magazzino!AN6</f>
        <v>0</v>
      </c>
      <c r="AP42" s="253">
        <f>+AP6+[1]C_Magazzino!AP6-[1]C_Magazzino!AO6</f>
        <v>0</v>
      </c>
      <c r="AQ42" s="253">
        <f>+AQ6+[1]C_Magazzino!AQ6-[1]C_Magazzino!AP6</f>
        <v>0</v>
      </c>
      <c r="AR42" s="253">
        <f>+AR6+[1]C_Magazzino!AR6-[1]C_Magazzino!AQ6</f>
        <v>0</v>
      </c>
      <c r="AS42" s="253">
        <f>+AS6+[1]C_Magazzino!AS6-[1]C_Magazzino!AR6</f>
        <v>0</v>
      </c>
      <c r="AT42" s="253">
        <f>+AT6+[1]C_Magazzino!AT6-[1]C_Magazzino!AS6</f>
        <v>0</v>
      </c>
      <c r="AU42" s="253">
        <f>+AU6+[1]C_Magazzino!AU6-[1]C_Magazzino!AT6</f>
        <v>0</v>
      </c>
      <c r="AV42" s="253">
        <f>+AV6+[1]C_Magazzino!AV6-[1]C_Magazzino!AU6</f>
        <v>0</v>
      </c>
      <c r="AW42" s="253">
        <f>+AW6+[1]C_Magazzino!AW6-[1]C_Magazzino!AV6</f>
        <v>0</v>
      </c>
      <c r="AX42" s="253">
        <f>+AX6+[1]C_Magazzino!AX6-[1]C_Magazzino!AW6</f>
        <v>0</v>
      </c>
      <c r="AY42" s="253">
        <f>+AY6+[1]C_Magazzino!AY6-[1]C_Magazzino!AX6</f>
        <v>0</v>
      </c>
      <c r="AZ42" s="253">
        <f>+AZ6+[1]C_Magazzino!AZ6-[1]C_Magazzino!AY6</f>
        <v>0</v>
      </c>
      <c r="BA42" s="253">
        <f>+BA6+[1]C_Magazzino!BA6-[1]C_Magazzino!AZ6</f>
        <v>0</v>
      </c>
      <c r="BB42" s="253">
        <f>+BB6+[1]C_Magazzino!BB6-[1]C_Magazzino!BA6</f>
        <v>0</v>
      </c>
      <c r="BC42" s="253">
        <f>+BC6+[1]C_Magazzino!BC6-[1]C_Magazzino!BB6</f>
        <v>0</v>
      </c>
      <c r="BD42" s="253">
        <f>+BD6+[1]C_Magazzino!BD6-[1]C_Magazzino!BC6</f>
        <v>0</v>
      </c>
      <c r="BE42" s="253">
        <f>+BE6+[1]C_Magazzino!BE6-[1]C_Magazzino!BD6</f>
        <v>0</v>
      </c>
      <c r="BF42" s="253">
        <f>+BF6+[1]C_Magazzino!BF6-[1]C_Magazzino!BE6</f>
        <v>0</v>
      </c>
      <c r="BG42" s="253">
        <f>+BG6+[1]C_Magazzino!BG6-[1]C_Magazzino!BF6</f>
        <v>0</v>
      </c>
      <c r="BH42" s="253">
        <f>+BH6+[1]C_Magazzino!BH6-[1]C_Magazzino!BG6</f>
        <v>0</v>
      </c>
      <c r="BI42" s="253">
        <f>+BI6+[1]C_Magazzino!BI6-[1]C_Magazzino!BH6</f>
        <v>0</v>
      </c>
      <c r="BJ42" s="253">
        <f>+BJ6+[1]C_Magazzino!BJ6-[1]C_Magazzino!BI6</f>
        <v>0</v>
      </c>
      <c r="BK42" s="253">
        <f>+BK6+[1]C_Magazzino!BK6-[1]C_Magazzino!BJ6</f>
        <v>0</v>
      </c>
      <c r="BL42" s="253">
        <f>+BL6+[1]C_Magazzino!BL6-[1]C_Magazzino!BK6</f>
        <v>0</v>
      </c>
      <c r="BM42" s="253">
        <f>+BM6+[1]C_Magazzino!BM6-[1]C_Magazzino!BL6</f>
        <v>0</v>
      </c>
      <c r="BN42" s="253">
        <f>+BN6+[1]C_Magazzino!BN6-[1]C_Magazzino!BM6</f>
        <v>0</v>
      </c>
      <c r="BO42" s="253">
        <f>+BO6+[1]C_Magazzino!BO6-[1]C_Magazzino!BN6</f>
        <v>0</v>
      </c>
      <c r="BP42" s="253">
        <f>+BP6+[1]C_Magazzino!BP6-[1]C_Magazzino!BO6</f>
        <v>0</v>
      </c>
      <c r="BQ42" s="253">
        <f>+BQ6+[1]C_Magazzino!BQ6-[1]C_Magazzino!BP6</f>
        <v>0</v>
      </c>
      <c r="BR42" s="253">
        <f>+BR6+[1]C_Magazzino!BR6-[1]C_Magazzino!BQ6</f>
        <v>0</v>
      </c>
      <c r="BS42" s="253">
        <f>+BS6+[1]C_Magazzino!BS6-[1]C_Magazzino!BR6</f>
        <v>0</v>
      </c>
      <c r="BT42" s="253">
        <f>+BT6+[1]C_Magazzino!BT6-[1]C_Magazzino!BS6</f>
        <v>0</v>
      </c>
      <c r="BU42" s="253">
        <f>+BU6+[1]C_Magazzino!BU6-[1]C_Magazzino!BT6</f>
        <v>0</v>
      </c>
      <c r="BV42" s="253">
        <f>+BV6+[1]C_Magazzino!BV6-[1]C_Magazzino!BU6</f>
        <v>0</v>
      </c>
      <c r="BW42" s="253">
        <f>+BW6+[1]C_Magazzino!BW6-[1]C_Magazzino!BV6</f>
        <v>0</v>
      </c>
      <c r="BX42" s="253">
        <f>+BX6+[1]C_Magazzino!BX6-[1]C_Magazzino!BW6</f>
        <v>0</v>
      </c>
      <c r="BY42" s="253">
        <f>+BY6+[1]C_Magazzino!BY6-[1]C_Magazzino!BX6</f>
        <v>0</v>
      </c>
      <c r="BZ42" s="253">
        <f>+BZ6+[1]C_Magazzino!BZ6-[1]C_Magazzino!BY6</f>
        <v>0</v>
      </c>
      <c r="CA42" s="253">
        <f>+CA6+[1]C_Magazzino!CA6-[1]C_Magazzino!BZ6</f>
        <v>0</v>
      </c>
      <c r="CB42" s="253">
        <f>+CB6+[1]C_Magazzino!CB6-[1]C_Magazzino!CA6</f>
        <v>0</v>
      </c>
      <c r="CC42" s="253">
        <f>+CC6+[1]C_Magazzino!CC6-[1]C_Magazzino!CB6</f>
        <v>0</v>
      </c>
      <c r="CD42" s="253">
        <f>+CD6+[1]C_Magazzino!CD6-[1]C_Magazzino!CC6</f>
        <v>0</v>
      </c>
      <c r="CE42" s="253">
        <f>+CE6+[1]C_Magazzino!CE6-[1]C_Magazzino!CD6</f>
        <v>0</v>
      </c>
      <c r="CF42" s="253">
        <f>+CF6+[1]C_Magazzino!CF6-[1]C_Magazzino!CE6</f>
        <v>0</v>
      </c>
      <c r="CG42" s="253">
        <f>+CG6+[1]C_Magazzino!CG6-[1]C_Magazzino!CF6</f>
        <v>0</v>
      </c>
      <c r="CH42" s="253">
        <f>+CH6+[1]C_Magazzino!CH6-[1]C_Magazzino!CG6</f>
        <v>0</v>
      </c>
      <c r="CI42" s="253">
        <f>+CI6+[1]C_Magazzino!CI6-[1]C_Magazzino!CH6</f>
        <v>0</v>
      </c>
      <c r="CJ42" s="253">
        <f>+CJ6+[1]C_Magazzino!CJ6-[1]C_Magazzino!CI6</f>
        <v>0</v>
      </c>
      <c r="CK42" s="253">
        <f>+CK6+[1]C_Magazzino!CK6-[1]C_Magazzino!CJ6</f>
        <v>0</v>
      </c>
      <c r="CL42" s="253">
        <f>+CL6+[1]C_Magazzino!CL6-[1]C_Magazzino!CK6</f>
        <v>0</v>
      </c>
      <c r="CM42" s="253">
        <f>+CM6+[1]C_Magazzino!CM6-[1]C_Magazzino!CL6</f>
        <v>0</v>
      </c>
      <c r="CN42" s="253">
        <f>+CN6+[1]C_Magazzino!CN6-[1]C_Magazzino!CM6</f>
        <v>0</v>
      </c>
      <c r="CO42" s="253">
        <f>+CO6+[1]C_Magazzino!CO6-[1]C_Magazzino!CN6</f>
        <v>0</v>
      </c>
      <c r="CP42" s="253">
        <f>+CP6+[1]C_Magazzino!CP6-[1]C_Magazzino!CO6</f>
        <v>0</v>
      </c>
      <c r="CQ42" s="253">
        <f>+CQ6+[1]C_Magazzino!CQ6-[1]C_Magazzino!CP6</f>
        <v>0</v>
      </c>
      <c r="CR42" s="253">
        <f>+CR6+[1]C_Magazzino!CR6-[1]C_Magazzino!CQ6</f>
        <v>0</v>
      </c>
      <c r="CS42" s="253">
        <f>+CS6+[1]C_Magazzino!CS6-[1]C_Magazzino!CR6</f>
        <v>0</v>
      </c>
      <c r="CT42" s="253">
        <f>+CT6+[1]C_Magazzino!CT6-[1]C_Magazzino!CS6</f>
        <v>0</v>
      </c>
      <c r="CU42" s="253">
        <f>+CU6+[1]C_Magazzino!CU6-[1]C_Magazzino!CT6</f>
        <v>0</v>
      </c>
      <c r="CV42" s="253">
        <f>+CV6+[1]C_Magazzino!CV6-[1]C_Magazzino!CU6</f>
        <v>0</v>
      </c>
      <c r="CW42" s="253">
        <f>+CW6+[1]C_Magazzino!CW6-[1]C_Magazzino!CV6</f>
        <v>0</v>
      </c>
      <c r="CX42" s="253">
        <f>+CX6+[1]C_Magazzino!CX6-[1]C_Magazzino!CW6</f>
        <v>0</v>
      </c>
      <c r="CY42" s="253">
        <f>+CY6+[1]C_Magazzino!CY6-[1]C_Magazzino!CX6</f>
        <v>0</v>
      </c>
      <c r="CZ42" s="253">
        <f>+CZ6+[1]C_Magazzino!CZ6-[1]C_Magazzino!CY6</f>
        <v>0</v>
      </c>
      <c r="DA42" s="253">
        <f>+DA6+[1]C_Magazzino!DA6-[1]C_Magazzino!CZ6</f>
        <v>0</v>
      </c>
      <c r="DB42" s="253">
        <f>+DB6+[1]C_Magazzino!DB6-[1]C_Magazzino!DA6</f>
        <v>0</v>
      </c>
      <c r="DC42" s="253">
        <f>+DC6+[1]C_Magazzino!DC6-[1]C_Magazzino!DB6</f>
        <v>0</v>
      </c>
      <c r="DD42" s="253">
        <f>+DD6+[1]C_Magazzino!DD6-[1]C_Magazzino!DC6</f>
        <v>0</v>
      </c>
      <c r="DE42" s="253">
        <f>+DE6+[1]C_Magazzino!DE6-[1]C_Magazzino!DD6</f>
        <v>0</v>
      </c>
      <c r="DF42" s="253">
        <f>+DF6+[1]C_Magazzino!DF6-[1]C_Magazzino!DE6</f>
        <v>0</v>
      </c>
      <c r="DG42" s="253">
        <f>+DG6+[1]C_Magazzino!DG6-[1]C_Magazzino!DF6</f>
        <v>0</v>
      </c>
      <c r="DH42" s="253">
        <f>+DH6+[1]C_Magazzino!DH6-[1]C_Magazzino!DG6</f>
        <v>0</v>
      </c>
      <c r="DI42" s="253">
        <f>+DI6+[1]C_Magazzino!DI6-[1]C_Magazzino!DH6</f>
        <v>0</v>
      </c>
      <c r="DJ42" s="253">
        <f>+DJ6+[1]C_Magazzino!DJ6-[1]C_Magazzino!DI6</f>
        <v>0</v>
      </c>
      <c r="DK42" s="253">
        <f>+DK6+[1]C_Magazzino!DK6-[1]C_Magazzino!DJ6</f>
        <v>0</v>
      </c>
      <c r="DL42" s="253">
        <f>+DL6+[1]C_Magazzino!DL6-[1]C_Magazzino!DK6</f>
        <v>0</v>
      </c>
      <c r="DM42" s="253">
        <f>+DM6+[1]C_Magazzino!DM6-[1]C_Magazzino!DL6</f>
        <v>0</v>
      </c>
      <c r="DN42" s="253">
        <f>+DN6+[1]C_Magazzino!DN6-[1]C_Magazzino!DM6</f>
        <v>0</v>
      </c>
      <c r="DO42" s="253">
        <f>+DO6+[1]C_Magazzino!DO6-[1]C_Magazzino!DN6</f>
        <v>0</v>
      </c>
      <c r="DP42" s="253">
        <f>+DP6+[1]C_Magazzino!DP6-[1]C_Magazzino!DO6</f>
        <v>0</v>
      </c>
      <c r="DQ42" s="253">
        <f>+DQ6+[1]C_Magazzino!DQ6-[1]C_Magazzino!DP6</f>
        <v>0</v>
      </c>
      <c r="DR42" s="253">
        <f>+DR6+[1]C_Magazzino!DR6-[1]C_Magazzino!DQ6</f>
        <v>0</v>
      </c>
      <c r="DS42" s="253">
        <f>+DS6+[1]C_Magazzino!DS6-[1]C_Magazzino!DR6</f>
        <v>0</v>
      </c>
      <c r="DT42" s="253">
        <f>+DT6+[1]C_Magazzino!DT6-[1]C_Magazzino!DS6</f>
        <v>0</v>
      </c>
      <c r="DU42" s="253">
        <f>+DU6+[1]C_Magazzino!DU6-[1]C_Magazzino!DT6</f>
        <v>0</v>
      </c>
      <c r="DV42" s="253">
        <f>+DV6+[1]C_Magazzino!DV6-[1]C_Magazzino!DU6</f>
        <v>0</v>
      </c>
      <c r="DW42" s="253">
        <f>+DW6+[1]C_Magazzino!DW6-[1]C_Magazzino!DV6</f>
        <v>0</v>
      </c>
    </row>
    <row r="43" spans="3:127" ht="15.6" thickTop="1" thickBot="1">
      <c r="C43" s="316" t="str">
        <f>+[1]I_Vendite!C5</f>
        <v>Prodotto/Servizio 2</v>
      </c>
      <c r="H43" s="253">
        <f>+H7+[1]C_Magazzino!H7</f>
        <v>0</v>
      </c>
      <c r="I43" s="253">
        <f>+I7+[1]C_Magazzino!I7-[1]C_Magazzino!H7</f>
        <v>0</v>
      </c>
      <c r="J43" s="253">
        <f>+J7+[1]C_Magazzino!J7-[1]C_Magazzino!I7</f>
        <v>0</v>
      </c>
      <c r="K43" s="253">
        <f>+K7+[1]C_Magazzino!K7-[1]C_Magazzino!J7</f>
        <v>0</v>
      </c>
      <c r="L43" s="253">
        <f>+L7+[1]C_Magazzino!L7-[1]C_Magazzino!K7</f>
        <v>0</v>
      </c>
      <c r="M43" s="253">
        <f>+M7+[1]C_Magazzino!M7-[1]C_Magazzino!L7</f>
        <v>0</v>
      </c>
      <c r="N43" s="253">
        <f>+N7+[1]C_Magazzino!N7-[1]C_Magazzino!M7</f>
        <v>0</v>
      </c>
      <c r="O43" s="253">
        <f>+O7+[1]C_Magazzino!O7-[1]C_Magazzino!N7</f>
        <v>0</v>
      </c>
      <c r="P43" s="253">
        <f>+P7+[1]C_Magazzino!P7-[1]C_Magazzino!O7</f>
        <v>0</v>
      </c>
      <c r="Q43" s="253">
        <f>+Q7+[1]C_Magazzino!Q7-[1]C_Magazzino!P7</f>
        <v>0</v>
      </c>
      <c r="R43" s="253">
        <f>+R7+[1]C_Magazzino!R7-[1]C_Magazzino!Q7</f>
        <v>0</v>
      </c>
      <c r="S43" s="253">
        <f>+S7+[1]C_Magazzino!S7-[1]C_Magazzino!R7</f>
        <v>0</v>
      </c>
      <c r="T43" s="253">
        <f>+T7+[1]C_Magazzino!T7-[1]C_Magazzino!S7</f>
        <v>0</v>
      </c>
      <c r="U43" s="253">
        <f>+U7+[1]C_Magazzino!U7-[1]C_Magazzino!T7</f>
        <v>0</v>
      </c>
      <c r="V43" s="253">
        <f>+V7+[1]C_Magazzino!V7-[1]C_Magazzino!U7</f>
        <v>0</v>
      </c>
      <c r="W43" s="253">
        <f>+W7+[1]C_Magazzino!W7-[1]C_Magazzino!V7</f>
        <v>0</v>
      </c>
      <c r="X43" s="253">
        <f>+X7+[1]C_Magazzino!X7-[1]C_Magazzino!W7</f>
        <v>0</v>
      </c>
      <c r="Y43" s="253">
        <f>+Y7+[1]C_Magazzino!Y7-[1]C_Magazzino!X7</f>
        <v>0</v>
      </c>
      <c r="Z43" s="253">
        <f>+Z7+[1]C_Magazzino!Z7-[1]C_Magazzino!Y7</f>
        <v>0</v>
      </c>
      <c r="AA43" s="253">
        <f>+AA7+[1]C_Magazzino!AA7-[1]C_Magazzino!Z7</f>
        <v>0</v>
      </c>
      <c r="AB43" s="253">
        <f>+AB7+[1]C_Magazzino!AB7-[1]C_Magazzino!AA7</f>
        <v>0</v>
      </c>
      <c r="AC43" s="253">
        <f>+AC7+[1]C_Magazzino!AC7-[1]C_Magazzino!AB7</f>
        <v>0</v>
      </c>
      <c r="AD43" s="253">
        <f>+AD7+[1]C_Magazzino!AD7-[1]C_Magazzino!AC7</f>
        <v>0</v>
      </c>
      <c r="AE43" s="253">
        <f>+AE7+[1]C_Magazzino!AE7-[1]C_Magazzino!AD7</f>
        <v>0</v>
      </c>
      <c r="AF43" s="253">
        <f>+AF7+[1]C_Magazzino!AF7-[1]C_Magazzino!AE7</f>
        <v>0</v>
      </c>
      <c r="AG43" s="253">
        <f>+AG7+[1]C_Magazzino!AG7-[1]C_Magazzino!AF7</f>
        <v>0</v>
      </c>
      <c r="AH43" s="253">
        <f>+AH7+[1]C_Magazzino!AH7-[1]C_Magazzino!AG7</f>
        <v>0</v>
      </c>
      <c r="AI43" s="253">
        <f>+AI7+[1]C_Magazzino!AI7-[1]C_Magazzino!AH7</f>
        <v>0</v>
      </c>
      <c r="AJ43" s="253">
        <f>+AJ7+[1]C_Magazzino!AJ7-[1]C_Magazzino!AI7</f>
        <v>0</v>
      </c>
      <c r="AK43" s="253">
        <f>+AK7+[1]C_Magazzino!AK7-[1]C_Magazzino!AJ7</f>
        <v>0</v>
      </c>
      <c r="AL43" s="253">
        <f>+AL7+[1]C_Magazzino!AL7-[1]C_Magazzino!AK7</f>
        <v>0</v>
      </c>
      <c r="AM43" s="253">
        <f>+AM7+[1]C_Magazzino!AM7-[1]C_Magazzino!AL7</f>
        <v>0</v>
      </c>
      <c r="AN43" s="253">
        <f>+AN7+[1]C_Magazzino!AN7-[1]C_Magazzino!AM7</f>
        <v>0</v>
      </c>
      <c r="AO43" s="253">
        <f>+AO7+[1]C_Magazzino!AO7-[1]C_Magazzino!AN7</f>
        <v>0</v>
      </c>
      <c r="AP43" s="253">
        <f>+AP7+[1]C_Magazzino!AP7-[1]C_Magazzino!AO7</f>
        <v>0</v>
      </c>
      <c r="AQ43" s="253">
        <f>+AQ7+[1]C_Magazzino!AQ7-[1]C_Magazzino!AP7</f>
        <v>0</v>
      </c>
      <c r="AR43" s="253">
        <f>+AR7+[1]C_Magazzino!AR7-[1]C_Magazzino!AQ7</f>
        <v>0</v>
      </c>
      <c r="AS43" s="253">
        <f>+AS7+[1]C_Magazzino!AS7-[1]C_Magazzino!AR7</f>
        <v>0</v>
      </c>
      <c r="AT43" s="253">
        <f>+AT7+[1]C_Magazzino!AT7-[1]C_Magazzino!AS7</f>
        <v>0</v>
      </c>
      <c r="AU43" s="253">
        <f>+AU7+[1]C_Magazzino!AU7-[1]C_Magazzino!AT7</f>
        <v>0</v>
      </c>
      <c r="AV43" s="253">
        <f>+AV7+[1]C_Magazzino!AV7-[1]C_Magazzino!AU7</f>
        <v>0</v>
      </c>
      <c r="AW43" s="253">
        <f>+AW7+[1]C_Magazzino!AW7-[1]C_Magazzino!AV7</f>
        <v>0</v>
      </c>
      <c r="AX43" s="253">
        <f>+AX7+[1]C_Magazzino!AX7-[1]C_Magazzino!AW7</f>
        <v>0</v>
      </c>
      <c r="AY43" s="253">
        <f>+AY7+[1]C_Magazzino!AY7-[1]C_Magazzino!AX7</f>
        <v>0</v>
      </c>
      <c r="AZ43" s="253">
        <f>+AZ7+[1]C_Magazzino!AZ7-[1]C_Magazzino!AY7</f>
        <v>0</v>
      </c>
      <c r="BA43" s="253">
        <f>+BA7+[1]C_Magazzino!BA7-[1]C_Magazzino!AZ7</f>
        <v>0</v>
      </c>
      <c r="BB43" s="253">
        <f>+BB7+[1]C_Magazzino!BB7-[1]C_Magazzino!BA7</f>
        <v>0</v>
      </c>
      <c r="BC43" s="253">
        <f>+BC7+[1]C_Magazzino!BC7-[1]C_Magazzino!BB7</f>
        <v>0</v>
      </c>
      <c r="BD43" s="253">
        <f>+BD7+[1]C_Magazzino!BD7-[1]C_Magazzino!BC7</f>
        <v>0</v>
      </c>
      <c r="BE43" s="253">
        <f>+BE7+[1]C_Magazzino!BE7-[1]C_Magazzino!BD7</f>
        <v>0</v>
      </c>
      <c r="BF43" s="253">
        <f>+BF7+[1]C_Magazzino!BF7-[1]C_Magazzino!BE7</f>
        <v>0</v>
      </c>
      <c r="BG43" s="253">
        <f>+BG7+[1]C_Magazzino!BG7-[1]C_Magazzino!BF7</f>
        <v>0</v>
      </c>
      <c r="BH43" s="253">
        <f>+BH7+[1]C_Magazzino!BH7-[1]C_Magazzino!BG7</f>
        <v>0</v>
      </c>
      <c r="BI43" s="253">
        <f>+BI7+[1]C_Magazzino!BI7-[1]C_Magazzino!BH7</f>
        <v>0</v>
      </c>
      <c r="BJ43" s="253">
        <f>+BJ7+[1]C_Magazzino!BJ7-[1]C_Magazzino!BI7</f>
        <v>0</v>
      </c>
      <c r="BK43" s="253">
        <f>+BK7+[1]C_Magazzino!BK7-[1]C_Magazzino!BJ7</f>
        <v>0</v>
      </c>
      <c r="BL43" s="253">
        <f>+BL7+[1]C_Magazzino!BL7-[1]C_Magazzino!BK7</f>
        <v>0</v>
      </c>
      <c r="BM43" s="253">
        <f>+BM7+[1]C_Magazzino!BM7-[1]C_Magazzino!BL7</f>
        <v>0</v>
      </c>
      <c r="BN43" s="253">
        <f>+BN7+[1]C_Magazzino!BN7-[1]C_Magazzino!BM7</f>
        <v>0</v>
      </c>
      <c r="BO43" s="253">
        <f>+BO7+[1]C_Magazzino!BO7-[1]C_Magazzino!BN7</f>
        <v>0</v>
      </c>
      <c r="BP43" s="253">
        <f>+BP7+[1]C_Magazzino!BP7-[1]C_Magazzino!BO7</f>
        <v>0</v>
      </c>
      <c r="BQ43" s="253">
        <f>+BQ7+[1]C_Magazzino!BQ7-[1]C_Magazzino!BP7</f>
        <v>0</v>
      </c>
      <c r="BR43" s="253">
        <f>+BR7+[1]C_Magazzino!BR7-[1]C_Magazzino!BQ7</f>
        <v>0</v>
      </c>
      <c r="BS43" s="253">
        <f>+BS7+[1]C_Magazzino!BS7-[1]C_Magazzino!BR7</f>
        <v>0</v>
      </c>
      <c r="BT43" s="253">
        <f>+BT7+[1]C_Magazzino!BT7-[1]C_Magazzino!BS7</f>
        <v>0</v>
      </c>
      <c r="BU43" s="253">
        <f>+BU7+[1]C_Magazzino!BU7-[1]C_Magazzino!BT7</f>
        <v>0</v>
      </c>
      <c r="BV43" s="253">
        <f>+BV7+[1]C_Magazzino!BV7-[1]C_Magazzino!BU7</f>
        <v>0</v>
      </c>
      <c r="BW43" s="253">
        <f>+BW7+[1]C_Magazzino!BW7-[1]C_Magazzino!BV7</f>
        <v>0</v>
      </c>
      <c r="BX43" s="253">
        <f>+BX7+[1]C_Magazzino!BX7-[1]C_Magazzino!BW7</f>
        <v>0</v>
      </c>
      <c r="BY43" s="253">
        <f>+BY7+[1]C_Magazzino!BY7-[1]C_Magazzino!BX7</f>
        <v>0</v>
      </c>
      <c r="BZ43" s="253">
        <f>+BZ7+[1]C_Magazzino!BZ7-[1]C_Magazzino!BY7</f>
        <v>0</v>
      </c>
      <c r="CA43" s="253">
        <f>+CA7+[1]C_Magazzino!CA7-[1]C_Magazzino!BZ7</f>
        <v>0</v>
      </c>
      <c r="CB43" s="253">
        <f>+CB7+[1]C_Magazzino!CB7-[1]C_Magazzino!CA7</f>
        <v>0</v>
      </c>
      <c r="CC43" s="253">
        <f>+CC7+[1]C_Magazzino!CC7-[1]C_Magazzino!CB7</f>
        <v>0</v>
      </c>
      <c r="CD43" s="253">
        <f>+CD7+[1]C_Magazzino!CD7-[1]C_Magazzino!CC7</f>
        <v>0</v>
      </c>
      <c r="CE43" s="253">
        <f>+CE7+[1]C_Magazzino!CE7-[1]C_Magazzino!CD7</f>
        <v>0</v>
      </c>
      <c r="CF43" s="253">
        <f>+CF7+[1]C_Magazzino!CF7-[1]C_Magazzino!CE7</f>
        <v>0</v>
      </c>
      <c r="CG43" s="253">
        <f>+CG7+[1]C_Magazzino!CG7-[1]C_Magazzino!CF7</f>
        <v>0</v>
      </c>
      <c r="CH43" s="253">
        <f>+CH7+[1]C_Magazzino!CH7-[1]C_Magazzino!CG7</f>
        <v>0</v>
      </c>
      <c r="CI43" s="253">
        <f>+CI7+[1]C_Magazzino!CI7-[1]C_Magazzino!CH7</f>
        <v>0</v>
      </c>
      <c r="CJ43" s="253">
        <f>+CJ7+[1]C_Magazzino!CJ7-[1]C_Magazzino!CI7</f>
        <v>0</v>
      </c>
      <c r="CK43" s="253">
        <f>+CK7+[1]C_Magazzino!CK7-[1]C_Magazzino!CJ7</f>
        <v>0</v>
      </c>
      <c r="CL43" s="253">
        <f>+CL7+[1]C_Magazzino!CL7-[1]C_Magazzino!CK7</f>
        <v>0</v>
      </c>
      <c r="CM43" s="253">
        <f>+CM7+[1]C_Magazzino!CM7-[1]C_Magazzino!CL7</f>
        <v>0</v>
      </c>
      <c r="CN43" s="253">
        <f>+CN7+[1]C_Magazzino!CN7-[1]C_Magazzino!CM7</f>
        <v>0</v>
      </c>
      <c r="CO43" s="253">
        <f>+CO7+[1]C_Magazzino!CO7-[1]C_Magazzino!CN7</f>
        <v>0</v>
      </c>
      <c r="CP43" s="253">
        <f>+CP7+[1]C_Magazzino!CP7-[1]C_Magazzino!CO7</f>
        <v>0</v>
      </c>
      <c r="CQ43" s="253">
        <f>+CQ7+[1]C_Magazzino!CQ7-[1]C_Magazzino!CP7</f>
        <v>0</v>
      </c>
      <c r="CR43" s="253">
        <f>+CR7+[1]C_Magazzino!CR7-[1]C_Magazzino!CQ7</f>
        <v>0</v>
      </c>
      <c r="CS43" s="253">
        <f>+CS7+[1]C_Magazzino!CS7-[1]C_Magazzino!CR7</f>
        <v>0</v>
      </c>
      <c r="CT43" s="253">
        <f>+CT7+[1]C_Magazzino!CT7-[1]C_Magazzino!CS7</f>
        <v>0</v>
      </c>
      <c r="CU43" s="253">
        <f>+CU7+[1]C_Magazzino!CU7-[1]C_Magazzino!CT7</f>
        <v>0</v>
      </c>
      <c r="CV43" s="253">
        <f>+CV7+[1]C_Magazzino!CV7-[1]C_Magazzino!CU7</f>
        <v>0</v>
      </c>
      <c r="CW43" s="253">
        <f>+CW7+[1]C_Magazzino!CW7-[1]C_Magazzino!CV7</f>
        <v>0</v>
      </c>
      <c r="CX43" s="253">
        <f>+CX7+[1]C_Magazzino!CX7-[1]C_Magazzino!CW7</f>
        <v>0</v>
      </c>
      <c r="CY43" s="253">
        <f>+CY7+[1]C_Magazzino!CY7-[1]C_Magazzino!CX7</f>
        <v>0</v>
      </c>
      <c r="CZ43" s="253">
        <f>+CZ7+[1]C_Magazzino!CZ7-[1]C_Magazzino!CY7</f>
        <v>0</v>
      </c>
      <c r="DA43" s="253">
        <f>+DA7+[1]C_Magazzino!DA7-[1]C_Magazzino!CZ7</f>
        <v>0</v>
      </c>
      <c r="DB43" s="253">
        <f>+DB7+[1]C_Magazzino!DB7-[1]C_Magazzino!DA7</f>
        <v>0</v>
      </c>
      <c r="DC43" s="253">
        <f>+DC7+[1]C_Magazzino!DC7-[1]C_Magazzino!DB7</f>
        <v>0</v>
      </c>
      <c r="DD43" s="253">
        <f>+DD7+[1]C_Magazzino!DD7-[1]C_Magazzino!DC7</f>
        <v>0</v>
      </c>
      <c r="DE43" s="253">
        <f>+DE7+[1]C_Magazzino!DE7-[1]C_Magazzino!DD7</f>
        <v>0</v>
      </c>
      <c r="DF43" s="253">
        <f>+DF7+[1]C_Magazzino!DF7-[1]C_Magazzino!DE7</f>
        <v>0</v>
      </c>
      <c r="DG43" s="253">
        <f>+DG7+[1]C_Magazzino!DG7-[1]C_Magazzino!DF7</f>
        <v>0</v>
      </c>
      <c r="DH43" s="253">
        <f>+DH7+[1]C_Magazzino!DH7-[1]C_Magazzino!DG7</f>
        <v>0</v>
      </c>
      <c r="DI43" s="253">
        <f>+DI7+[1]C_Magazzino!DI7-[1]C_Magazzino!DH7</f>
        <v>0</v>
      </c>
      <c r="DJ43" s="253">
        <f>+DJ7+[1]C_Magazzino!DJ7-[1]C_Magazzino!DI7</f>
        <v>0</v>
      </c>
      <c r="DK43" s="253">
        <f>+DK7+[1]C_Magazzino!DK7-[1]C_Magazzino!DJ7</f>
        <v>0</v>
      </c>
      <c r="DL43" s="253">
        <f>+DL7+[1]C_Magazzino!DL7-[1]C_Magazzino!DK7</f>
        <v>0</v>
      </c>
      <c r="DM43" s="253">
        <f>+DM7+[1]C_Magazzino!DM7-[1]C_Magazzino!DL7</f>
        <v>0</v>
      </c>
      <c r="DN43" s="253">
        <f>+DN7+[1]C_Magazzino!DN7-[1]C_Magazzino!DM7</f>
        <v>0</v>
      </c>
      <c r="DO43" s="253">
        <f>+DO7+[1]C_Magazzino!DO7-[1]C_Magazzino!DN7</f>
        <v>0</v>
      </c>
      <c r="DP43" s="253">
        <f>+DP7+[1]C_Magazzino!DP7-[1]C_Magazzino!DO7</f>
        <v>0</v>
      </c>
      <c r="DQ43" s="253">
        <f>+DQ7+[1]C_Magazzino!DQ7-[1]C_Magazzino!DP7</f>
        <v>0</v>
      </c>
      <c r="DR43" s="253">
        <f>+DR7+[1]C_Magazzino!DR7-[1]C_Magazzino!DQ7</f>
        <v>0</v>
      </c>
      <c r="DS43" s="253">
        <f>+DS7+[1]C_Magazzino!DS7-[1]C_Magazzino!DR7</f>
        <v>0</v>
      </c>
      <c r="DT43" s="253">
        <f>+DT7+[1]C_Magazzino!DT7-[1]C_Magazzino!DS7</f>
        <v>0</v>
      </c>
      <c r="DU43" s="253">
        <f>+DU7+[1]C_Magazzino!DU7-[1]C_Magazzino!DT7</f>
        <v>0</v>
      </c>
      <c r="DV43" s="253">
        <f>+DV7+[1]C_Magazzino!DV7-[1]C_Magazzino!DU7</f>
        <v>0</v>
      </c>
      <c r="DW43" s="253">
        <f>+DW7+[1]C_Magazzino!DW7-[1]C_Magazzino!DV7</f>
        <v>0</v>
      </c>
    </row>
    <row r="44" spans="3:127" ht="15.6" thickTop="1" thickBot="1">
      <c r="C44" s="316" t="str">
        <f>+[1]I_Vendite!C6</f>
        <v>Prodotto/Servizio 3</v>
      </c>
      <c r="H44" s="253">
        <f>+H8+[1]C_Magazzino!H8</f>
        <v>0</v>
      </c>
      <c r="I44" s="253">
        <f>+I8+[1]C_Magazzino!I8-[1]C_Magazzino!H8</f>
        <v>0</v>
      </c>
      <c r="J44" s="253">
        <f>+J8+[1]C_Magazzino!J8-[1]C_Magazzino!I8</f>
        <v>0</v>
      </c>
      <c r="K44" s="253">
        <f>+K8+[1]C_Magazzino!K8-[1]C_Magazzino!J8</f>
        <v>0</v>
      </c>
      <c r="L44" s="253">
        <f>+L8+[1]C_Magazzino!L8-[1]C_Magazzino!K8</f>
        <v>0</v>
      </c>
      <c r="M44" s="253">
        <f>+M8+[1]C_Magazzino!M8-[1]C_Magazzino!L8</f>
        <v>0</v>
      </c>
      <c r="N44" s="253">
        <f>+N8+[1]C_Magazzino!N8-[1]C_Magazzino!M8</f>
        <v>0</v>
      </c>
      <c r="O44" s="253">
        <f>+O8+[1]C_Magazzino!O8-[1]C_Magazzino!N8</f>
        <v>0</v>
      </c>
      <c r="P44" s="253">
        <f>+P8+[1]C_Magazzino!P8-[1]C_Magazzino!O8</f>
        <v>0</v>
      </c>
      <c r="Q44" s="253">
        <f>+Q8+[1]C_Magazzino!Q8-[1]C_Magazzino!P8</f>
        <v>0</v>
      </c>
      <c r="R44" s="253">
        <f>+R8+[1]C_Magazzino!R8-[1]C_Magazzino!Q8</f>
        <v>0</v>
      </c>
      <c r="S44" s="253">
        <f>+S8+[1]C_Magazzino!S8-[1]C_Magazzino!R8</f>
        <v>0</v>
      </c>
      <c r="T44" s="253">
        <f>+T8+[1]C_Magazzino!T8-[1]C_Magazzino!S8</f>
        <v>0</v>
      </c>
      <c r="U44" s="253">
        <f>+U8+[1]C_Magazzino!U8-[1]C_Magazzino!T8</f>
        <v>0</v>
      </c>
      <c r="V44" s="253">
        <f>+V8+[1]C_Magazzino!V8-[1]C_Magazzino!U8</f>
        <v>0</v>
      </c>
      <c r="W44" s="253">
        <f>+W8+[1]C_Magazzino!W8-[1]C_Magazzino!V8</f>
        <v>0</v>
      </c>
      <c r="X44" s="253">
        <f>+X8+[1]C_Magazzino!X8-[1]C_Magazzino!W8</f>
        <v>0</v>
      </c>
      <c r="Y44" s="253">
        <f>+Y8+[1]C_Magazzino!Y8-[1]C_Magazzino!X8</f>
        <v>0</v>
      </c>
      <c r="Z44" s="253">
        <f>+Z8+[1]C_Magazzino!Z8-[1]C_Magazzino!Y8</f>
        <v>0</v>
      </c>
      <c r="AA44" s="253">
        <f>+AA8+[1]C_Magazzino!AA8-[1]C_Magazzino!Z8</f>
        <v>0</v>
      </c>
      <c r="AB44" s="253">
        <f>+AB8+[1]C_Magazzino!AB8-[1]C_Magazzino!AA8</f>
        <v>0</v>
      </c>
      <c r="AC44" s="253">
        <f>+AC8+[1]C_Magazzino!AC8-[1]C_Magazzino!AB8</f>
        <v>0</v>
      </c>
      <c r="AD44" s="253">
        <f>+AD8+[1]C_Magazzino!AD8-[1]C_Magazzino!AC8</f>
        <v>0</v>
      </c>
      <c r="AE44" s="253">
        <f>+AE8+[1]C_Magazzino!AE8-[1]C_Magazzino!AD8</f>
        <v>0</v>
      </c>
      <c r="AF44" s="253">
        <f>+AF8+[1]C_Magazzino!AF8-[1]C_Magazzino!AE8</f>
        <v>0</v>
      </c>
      <c r="AG44" s="253">
        <f>+AG8+[1]C_Magazzino!AG8-[1]C_Magazzino!AF8</f>
        <v>0</v>
      </c>
      <c r="AH44" s="253">
        <f>+AH8+[1]C_Magazzino!AH8-[1]C_Magazzino!AG8</f>
        <v>0</v>
      </c>
      <c r="AI44" s="253">
        <f>+AI8+[1]C_Magazzino!AI8-[1]C_Magazzino!AH8</f>
        <v>0</v>
      </c>
      <c r="AJ44" s="253">
        <f>+AJ8+[1]C_Magazzino!AJ8-[1]C_Magazzino!AI8</f>
        <v>0</v>
      </c>
      <c r="AK44" s="253">
        <f>+AK8+[1]C_Magazzino!AK8-[1]C_Magazzino!AJ8</f>
        <v>0</v>
      </c>
      <c r="AL44" s="253">
        <f>+AL8+[1]C_Magazzino!AL8-[1]C_Magazzino!AK8</f>
        <v>0</v>
      </c>
      <c r="AM44" s="253">
        <f>+AM8+[1]C_Magazzino!AM8-[1]C_Magazzino!AL8</f>
        <v>0</v>
      </c>
      <c r="AN44" s="253">
        <f>+AN8+[1]C_Magazzino!AN8-[1]C_Magazzino!AM8</f>
        <v>0</v>
      </c>
      <c r="AO44" s="253">
        <f>+AO8+[1]C_Magazzino!AO8-[1]C_Magazzino!AN8</f>
        <v>0</v>
      </c>
      <c r="AP44" s="253">
        <f>+AP8+[1]C_Magazzino!AP8-[1]C_Magazzino!AO8</f>
        <v>0</v>
      </c>
      <c r="AQ44" s="253">
        <f>+AQ8+[1]C_Magazzino!AQ8-[1]C_Magazzino!AP8</f>
        <v>0</v>
      </c>
      <c r="AR44" s="253">
        <f>+AR8+[1]C_Magazzino!AR8-[1]C_Magazzino!AQ8</f>
        <v>0</v>
      </c>
      <c r="AS44" s="253">
        <f>+AS8+[1]C_Magazzino!AS8-[1]C_Magazzino!AR8</f>
        <v>0</v>
      </c>
      <c r="AT44" s="253">
        <f>+AT8+[1]C_Magazzino!AT8-[1]C_Magazzino!AS8</f>
        <v>0</v>
      </c>
      <c r="AU44" s="253">
        <f>+AU8+[1]C_Magazzino!AU8-[1]C_Magazzino!AT8</f>
        <v>0</v>
      </c>
      <c r="AV44" s="253">
        <f>+AV8+[1]C_Magazzino!AV8-[1]C_Magazzino!AU8</f>
        <v>0</v>
      </c>
      <c r="AW44" s="253">
        <f>+AW8+[1]C_Magazzino!AW8-[1]C_Magazzino!AV8</f>
        <v>0</v>
      </c>
      <c r="AX44" s="253">
        <f>+AX8+[1]C_Magazzino!AX8-[1]C_Magazzino!AW8</f>
        <v>0</v>
      </c>
      <c r="AY44" s="253">
        <f>+AY8+[1]C_Magazzino!AY8-[1]C_Magazzino!AX8</f>
        <v>0</v>
      </c>
      <c r="AZ44" s="253">
        <f>+AZ8+[1]C_Magazzino!AZ8-[1]C_Magazzino!AY8</f>
        <v>0</v>
      </c>
      <c r="BA44" s="253">
        <f>+BA8+[1]C_Magazzino!BA8-[1]C_Magazzino!AZ8</f>
        <v>0</v>
      </c>
      <c r="BB44" s="253">
        <f>+BB8+[1]C_Magazzino!BB8-[1]C_Magazzino!BA8</f>
        <v>0</v>
      </c>
      <c r="BC44" s="253">
        <f>+BC8+[1]C_Magazzino!BC8-[1]C_Magazzino!BB8</f>
        <v>0</v>
      </c>
      <c r="BD44" s="253">
        <f>+BD8+[1]C_Magazzino!BD8-[1]C_Magazzino!BC8</f>
        <v>0</v>
      </c>
      <c r="BE44" s="253">
        <f>+BE8+[1]C_Magazzino!BE8-[1]C_Magazzino!BD8</f>
        <v>0</v>
      </c>
      <c r="BF44" s="253">
        <f>+BF8+[1]C_Magazzino!BF8-[1]C_Magazzino!BE8</f>
        <v>0</v>
      </c>
      <c r="BG44" s="253">
        <f>+BG8+[1]C_Magazzino!BG8-[1]C_Magazzino!BF8</f>
        <v>0</v>
      </c>
      <c r="BH44" s="253">
        <f>+BH8+[1]C_Magazzino!BH8-[1]C_Magazzino!BG8</f>
        <v>0</v>
      </c>
      <c r="BI44" s="253">
        <f>+BI8+[1]C_Magazzino!BI8-[1]C_Magazzino!BH8</f>
        <v>0</v>
      </c>
      <c r="BJ44" s="253">
        <f>+BJ8+[1]C_Magazzino!BJ8-[1]C_Magazzino!BI8</f>
        <v>0</v>
      </c>
      <c r="BK44" s="253">
        <f>+BK8+[1]C_Magazzino!BK8-[1]C_Magazzino!BJ8</f>
        <v>0</v>
      </c>
      <c r="BL44" s="253">
        <f>+BL8+[1]C_Magazzino!BL8-[1]C_Magazzino!BK8</f>
        <v>0</v>
      </c>
      <c r="BM44" s="253">
        <f>+BM8+[1]C_Magazzino!BM8-[1]C_Magazzino!BL8</f>
        <v>0</v>
      </c>
      <c r="BN44" s="253">
        <f>+BN8+[1]C_Magazzino!BN8-[1]C_Magazzino!BM8</f>
        <v>0</v>
      </c>
      <c r="BO44" s="253">
        <f>+BO8+[1]C_Magazzino!BO8-[1]C_Magazzino!BN8</f>
        <v>0</v>
      </c>
      <c r="BP44" s="253">
        <f>+BP8+[1]C_Magazzino!BP8-[1]C_Magazzino!BO8</f>
        <v>0</v>
      </c>
      <c r="BQ44" s="253">
        <f>+BQ8+[1]C_Magazzino!BQ8-[1]C_Magazzino!BP8</f>
        <v>0</v>
      </c>
      <c r="BR44" s="253">
        <f>+BR8+[1]C_Magazzino!BR8-[1]C_Magazzino!BQ8</f>
        <v>0</v>
      </c>
      <c r="BS44" s="253">
        <f>+BS8+[1]C_Magazzino!BS8-[1]C_Magazzino!BR8</f>
        <v>0</v>
      </c>
      <c r="BT44" s="253">
        <f>+BT8+[1]C_Magazzino!BT8-[1]C_Magazzino!BS8</f>
        <v>0</v>
      </c>
      <c r="BU44" s="253">
        <f>+BU8+[1]C_Magazzino!BU8-[1]C_Magazzino!BT8</f>
        <v>0</v>
      </c>
      <c r="BV44" s="253">
        <f>+BV8+[1]C_Magazzino!BV8-[1]C_Magazzino!BU8</f>
        <v>0</v>
      </c>
      <c r="BW44" s="253">
        <f>+BW8+[1]C_Magazzino!BW8-[1]C_Magazzino!BV8</f>
        <v>0</v>
      </c>
      <c r="BX44" s="253">
        <f>+BX8+[1]C_Magazzino!BX8-[1]C_Magazzino!BW8</f>
        <v>0</v>
      </c>
      <c r="BY44" s="253">
        <f>+BY8+[1]C_Magazzino!BY8-[1]C_Magazzino!BX8</f>
        <v>0</v>
      </c>
      <c r="BZ44" s="253">
        <f>+BZ8+[1]C_Magazzino!BZ8-[1]C_Magazzino!BY8</f>
        <v>0</v>
      </c>
      <c r="CA44" s="253">
        <f>+CA8+[1]C_Magazzino!CA8-[1]C_Magazzino!BZ8</f>
        <v>0</v>
      </c>
      <c r="CB44" s="253">
        <f>+CB8+[1]C_Magazzino!CB8-[1]C_Magazzino!CA8</f>
        <v>0</v>
      </c>
      <c r="CC44" s="253">
        <f>+CC8+[1]C_Magazzino!CC8-[1]C_Magazzino!CB8</f>
        <v>0</v>
      </c>
      <c r="CD44" s="253">
        <f>+CD8+[1]C_Magazzino!CD8-[1]C_Magazzino!CC8</f>
        <v>0</v>
      </c>
      <c r="CE44" s="253">
        <f>+CE8+[1]C_Magazzino!CE8-[1]C_Magazzino!CD8</f>
        <v>0</v>
      </c>
      <c r="CF44" s="253">
        <f>+CF8+[1]C_Magazzino!CF8-[1]C_Magazzino!CE8</f>
        <v>0</v>
      </c>
      <c r="CG44" s="253">
        <f>+CG8+[1]C_Magazzino!CG8-[1]C_Magazzino!CF8</f>
        <v>0</v>
      </c>
      <c r="CH44" s="253">
        <f>+CH8+[1]C_Magazzino!CH8-[1]C_Magazzino!CG8</f>
        <v>0</v>
      </c>
      <c r="CI44" s="253">
        <f>+CI8+[1]C_Magazzino!CI8-[1]C_Magazzino!CH8</f>
        <v>0</v>
      </c>
      <c r="CJ44" s="253">
        <f>+CJ8+[1]C_Magazzino!CJ8-[1]C_Magazzino!CI8</f>
        <v>0</v>
      </c>
      <c r="CK44" s="253">
        <f>+CK8+[1]C_Magazzino!CK8-[1]C_Magazzino!CJ8</f>
        <v>0</v>
      </c>
      <c r="CL44" s="253">
        <f>+CL8+[1]C_Magazzino!CL8-[1]C_Magazzino!CK8</f>
        <v>0</v>
      </c>
      <c r="CM44" s="253">
        <f>+CM8+[1]C_Magazzino!CM8-[1]C_Magazzino!CL8</f>
        <v>0</v>
      </c>
      <c r="CN44" s="253">
        <f>+CN8+[1]C_Magazzino!CN8-[1]C_Magazzino!CM8</f>
        <v>0</v>
      </c>
      <c r="CO44" s="253">
        <f>+CO8+[1]C_Magazzino!CO8-[1]C_Magazzino!CN8</f>
        <v>0</v>
      </c>
      <c r="CP44" s="253">
        <f>+CP8+[1]C_Magazzino!CP8-[1]C_Magazzino!CO8</f>
        <v>0</v>
      </c>
      <c r="CQ44" s="253">
        <f>+CQ8+[1]C_Magazzino!CQ8-[1]C_Magazzino!CP8</f>
        <v>0</v>
      </c>
      <c r="CR44" s="253">
        <f>+CR8+[1]C_Magazzino!CR8-[1]C_Magazzino!CQ8</f>
        <v>0</v>
      </c>
      <c r="CS44" s="253">
        <f>+CS8+[1]C_Magazzino!CS8-[1]C_Magazzino!CR8</f>
        <v>0</v>
      </c>
      <c r="CT44" s="253">
        <f>+CT8+[1]C_Magazzino!CT8-[1]C_Magazzino!CS8</f>
        <v>0</v>
      </c>
      <c r="CU44" s="253">
        <f>+CU8+[1]C_Magazzino!CU8-[1]C_Magazzino!CT8</f>
        <v>0</v>
      </c>
      <c r="CV44" s="253">
        <f>+CV8+[1]C_Magazzino!CV8-[1]C_Magazzino!CU8</f>
        <v>0</v>
      </c>
      <c r="CW44" s="253">
        <f>+CW8+[1]C_Magazzino!CW8-[1]C_Magazzino!CV8</f>
        <v>0</v>
      </c>
      <c r="CX44" s="253">
        <f>+CX8+[1]C_Magazzino!CX8-[1]C_Magazzino!CW8</f>
        <v>0</v>
      </c>
      <c r="CY44" s="253">
        <f>+CY8+[1]C_Magazzino!CY8-[1]C_Magazzino!CX8</f>
        <v>0</v>
      </c>
      <c r="CZ44" s="253">
        <f>+CZ8+[1]C_Magazzino!CZ8-[1]C_Magazzino!CY8</f>
        <v>0</v>
      </c>
      <c r="DA44" s="253">
        <f>+DA8+[1]C_Magazzino!DA8-[1]C_Magazzino!CZ8</f>
        <v>0</v>
      </c>
      <c r="DB44" s="253">
        <f>+DB8+[1]C_Magazzino!DB8-[1]C_Magazzino!DA8</f>
        <v>0</v>
      </c>
      <c r="DC44" s="253">
        <f>+DC8+[1]C_Magazzino!DC8-[1]C_Magazzino!DB8</f>
        <v>0</v>
      </c>
      <c r="DD44" s="253">
        <f>+DD8+[1]C_Magazzino!DD8-[1]C_Magazzino!DC8</f>
        <v>0</v>
      </c>
      <c r="DE44" s="253">
        <f>+DE8+[1]C_Magazzino!DE8-[1]C_Magazzino!DD8</f>
        <v>0</v>
      </c>
      <c r="DF44" s="253">
        <f>+DF8+[1]C_Magazzino!DF8-[1]C_Magazzino!DE8</f>
        <v>0</v>
      </c>
      <c r="DG44" s="253">
        <f>+DG8+[1]C_Magazzino!DG8-[1]C_Magazzino!DF8</f>
        <v>0</v>
      </c>
      <c r="DH44" s="253">
        <f>+DH8+[1]C_Magazzino!DH8-[1]C_Magazzino!DG8</f>
        <v>0</v>
      </c>
      <c r="DI44" s="253">
        <f>+DI8+[1]C_Magazzino!DI8-[1]C_Magazzino!DH8</f>
        <v>0</v>
      </c>
      <c r="DJ44" s="253">
        <f>+DJ8+[1]C_Magazzino!DJ8-[1]C_Magazzino!DI8</f>
        <v>0</v>
      </c>
      <c r="DK44" s="253">
        <f>+DK8+[1]C_Magazzino!DK8-[1]C_Magazzino!DJ8</f>
        <v>0</v>
      </c>
      <c r="DL44" s="253">
        <f>+DL8+[1]C_Magazzino!DL8-[1]C_Magazzino!DK8</f>
        <v>0</v>
      </c>
      <c r="DM44" s="253">
        <f>+DM8+[1]C_Magazzino!DM8-[1]C_Magazzino!DL8</f>
        <v>0</v>
      </c>
      <c r="DN44" s="253">
        <f>+DN8+[1]C_Magazzino!DN8-[1]C_Magazzino!DM8</f>
        <v>0</v>
      </c>
      <c r="DO44" s="253">
        <f>+DO8+[1]C_Magazzino!DO8-[1]C_Magazzino!DN8</f>
        <v>0</v>
      </c>
      <c r="DP44" s="253">
        <f>+DP8+[1]C_Magazzino!DP8-[1]C_Magazzino!DO8</f>
        <v>0</v>
      </c>
      <c r="DQ44" s="253">
        <f>+DQ8+[1]C_Magazzino!DQ8-[1]C_Magazzino!DP8</f>
        <v>0</v>
      </c>
      <c r="DR44" s="253">
        <f>+DR8+[1]C_Magazzino!DR8-[1]C_Magazzino!DQ8</f>
        <v>0</v>
      </c>
      <c r="DS44" s="253">
        <f>+DS8+[1]C_Magazzino!DS8-[1]C_Magazzino!DR8</f>
        <v>0</v>
      </c>
      <c r="DT44" s="253">
        <f>+DT8+[1]C_Magazzino!DT8-[1]C_Magazzino!DS8</f>
        <v>0</v>
      </c>
      <c r="DU44" s="253">
        <f>+DU8+[1]C_Magazzino!DU8-[1]C_Magazzino!DT8</f>
        <v>0</v>
      </c>
      <c r="DV44" s="253">
        <f>+DV8+[1]C_Magazzino!DV8-[1]C_Magazzino!DU8</f>
        <v>0</v>
      </c>
      <c r="DW44" s="253">
        <f>+DW8+[1]C_Magazzino!DW8-[1]C_Magazzino!DV8</f>
        <v>0</v>
      </c>
    </row>
    <row r="45" spans="3:127" ht="15.6" thickTop="1" thickBot="1">
      <c r="C45" s="316" t="str">
        <f>+[1]I_Vendite!C7</f>
        <v>Prodotto/Servizio 4</v>
      </c>
      <c r="H45" s="253">
        <f>+H9+[1]C_Magazzino!H9</f>
        <v>0</v>
      </c>
      <c r="I45" s="253">
        <f>+I9+[1]C_Magazzino!I9-[1]C_Magazzino!H9</f>
        <v>0</v>
      </c>
      <c r="J45" s="253">
        <f>+J9+[1]C_Magazzino!J9-[1]C_Magazzino!I9</f>
        <v>0</v>
      </c>
      <c r="K45" s="253">
        <f>+K9+[1]C_Magazzino!K9-[1]C_Magazzino!J9</f>
        <v>0</v>
      </c>
      <c r="L45" s="253">
        <f>+L9+[1]C_Magazzino!L9-[1]C_Magazzino!K9</f>
        <v>0</v>
      </c>
      <c r="M45" s="253">
        <f>+M9+[1]C_Magazzino!M9-[1]C_Magazzino!L9</f>
        <v>0</v>
      </c>
      <c r="N45" s="253">
        <f>+N9+[1]C_Magazzino!N9-[1]C_Magazzino!M9</f>
        <v>0</v>
      </c>
      <c r="O45" s="253">
        <f>+O9+[1]C_Magazzino!O9-[1]C_Magazzino!N9</f>
        <v>0</v>
      </c>
      <c r="P45" s="253">
        <f>+P9+[1]C_Magazzino!P9-[1]C_Magazzino!O9</f>
        <v>0</v>
      </c>
      <c r="Q45" s="253">
        <f>+Q9+[1]C_Magazzino!Q9-[1]C_Magazzino!P9</f>
        <v>0</v>
      </c>
      <c r="R45" s="253">
        <f>+R9+[1]C_Magazzino!R9-[1]C_Magazzino!Q9</f>
        <v>0</v>
      </c>
      <c r="S45" s="253">
        <f>+S9+[1]C_Magazzino!S9-[1]C_Magazzino!R9</f>
        <v>0</v>
      </c>
      <c r="T45" s="253">
        <f>+T9+[1]C_Magazzino!T9-[1]C_Magazzino!S9</f>
        <v>0</v>
      </c>
      <c r="U45" s="253">
        <f>+U9+[1]C_Magazzino!U9-[1]C_Magazzino!T9</f>
        <v>0</v>
      </c>
      <c r="V45" s="253">
        <f>+V9+[1]C_Magazzino!V9-[1]C_Magazzino!U9</f>
        <v>0</v>
      </c>
      <c r="W45" s="253">
        <f>+W9+[1]C_Magazzino!W9-[1]C_Magazzino!V9</f>
        <v>0</v>
      </c>
      <c r="X45" s="253">
        <f>+X9+[1]C_Magazzino!X9-[1]C_Magazzino!W9</f>
        <v>0</v>
      </c>
      <c r="Y45" s="253">
        <f>+Y9+[1]C_Magazzino!Y9-[1]C_Magazzino!X9</f>
        <v>0</v>
      </c>
      <c r="Z45" s="253">
        <f>+Z9+[1]C_Magazzino!Z9-[1]C_Magazzino!Y9</f>
        <v>0</v>
      </c>
      <c r="AA45" s="253">
        <f>+AA9+[1]C_Magazzino!AA9-[1]C_Magazzino!Z9</f>
        <v>0</v>
      </c>
      <c r="AB45" s="253">
        <f>+AB9+[1]C_Magazzino!AB9-[1]C_Magazzino!AA9</f>
        <v>0</v>
      </c>
      <c r="AC45" s="253">
        <f>+AC9+[1]C_Magazzino!AC9-[1]C_Magazzino!AB9</f>
        <v>0</v>
      </c>
      <c r="AD45" s="253">
        <f>+AD9+[1]C_Magazzino!AD9-[1]C_Magazzino!AC9</f>
        <v>0</v>
      </c>
      <c r="AE45" s="253">
        <f>+AE9+[1]C_Magazzino!AE9-[1]C_Magazzino!AD9</f>
        <v>0</v>
      </c>
      <c r="AF45" s="253">
        <f>+AF9+[1]C_Magazzino!AF9-[1]C_Magazzino!AE9</f>
        <v>0</v>
      </c>
      <c r="AG45" s="253">
        <f>+AG9+[1]C_Magazzino!AG9-[1]C_Magazzino!AF9</f>
        <v>0</v>
      </c>
      <c r="AH45" s="253">
        <f>+AH9+[1]C_Magazzino!AH9-[1]C_Magazzino!AG9</f>
        <v>0</v>
      </c>
      <c r="AI45" s="253">
        <f>+AI9+[1]C_Magazzino!AI9-[1]C_Magazzino!AH9</f>
        <v>0</v>
      </c>
      <c r="AJ45" s="253">
        <f>+AJ9+[1]C_Magazzino!AJ9-[1]C_Magazzino!AI9</f>
        <v>0</v>
      </c>
      <c r="AK45" s="253">
        <f>+AK9+[1]C_Magazzino!AK9-[1]C_Magazzino!AJ9</f>
        <v>0</v>
      </c>
      <c r="AL45" s="253">
        <f>+AL9+[1]C_Magazzino!AL9-[1]C_Magazzino!AK9</f>
        <v>0</v>
      </c>
      <c r="AM45" s="253">
        <f>+AM9+[1]C_Magazzino!AM9-[1]C_Magazzino!AL9</f>
        <v>0</v>
      </c>
      <c r="AN45" s="253">
        <f>+AN9+[1]C_Magazzino!AN9-[1]C_Magazzino!AM9</f>
        <v>0</v>
      </c>
      <c r="AO45" s="253">
        <f>+AO9+[1]C_Magazzino!AO9-[1]C_Magazzino!AN9</f>
        <v>0</v>
      </c>
      <c r="AP45" s="253">
        <f>+AP9+[1]C_Magazzino!AP9-[1]C_Magazzino!AO9</f>
        <v>0</v>
      </c>
      <c r="AQ45" s="253">
        <f>+AQ9+[1]C_Magazzino!AQ9-[1]C_Magazzino!AP9</f>
        <v>0</v>
      </c>
      <c r="AR45" s="253">
        <f>+AR9+[1]C_Magazzino!AR9-[1]C_Magazzino!AQ9</f>
        <v>0</v>
      </c>
      <c r="AS45" s="253">
        <f>+AS9+[1]C_Magazzino!AS9-[1]C_Magazzino!AR9</f>
        <v>0</v>
      </c>
      <c r="AT45" s="253">
        <f>+AT9+[1]C_Magazzino!AT9-[1]C_Magazzino!AS9</f>
        <v>0</v>
      </c>
      <c r="AU45" s="253">
        <f>+AU9+[1]C_Magazzino!AU9-[1]C_Magazzino!AT9</f>
        <v>0</v>
      </c>
      <c r="AV45" s="253">
        <f>+AV9+[1]C_Magazzino!AV9-[1]C_Magazzino!AU9</f>
        <v>0</v>
      </c>
      <c r="AW45" s="253">
        <f>+AW9+[1]C_Magazzino!AW9-[1]C_Magazzino!AV9</f>
        <v>0</v>
      </c>
      <c r="AX45" s="253">
        <f>+AX9+[1]C_Magazzino!AX9-[1]C_Magazzino!AW9</f>
        <v>0</v>
      </c>
      <c r="AY45" s="253">
        <f>+AY9+[1]C_Magazzino!AY9-[1]C_Magazzino!AX9</f>
        <v>0</v>
      </c>
      <c r="AZ45" s="253">
        <f>+AZ9+[1]C_Magazzino!AZ9-[1]C_Magazzino!AY9</f>
        <v>0</v>
      </c>
      <c r="BA45" s="253">
        <f>+BA9+[1]C_Magazzino!BA9-[1]C_Magazzino!AZ9</f>
        <v>0</v>
      </c>
      <c r="BB45" s="253">
        <f>+BB9+[1]C_Magazzino!BB9-[1]C_Magazzino!BA9</f>
        <v>0</v>
      </c>
      <c r="BC45" s="253">
        <f>+BC9+[1]C_Magazzino!BC9-[1]C_Magazzino!BB9</f>
        <v>0</v>
      </c>
      <c r="BD45" s="253">
        <f>+BD9+[1]C_Magazzino!BD9-[1]C_Magazzino!BC9</f>
        <v>0</v>
      </c>
      <c r="BE45" s="253">
        <f>+BE9+[1]C_Magazzino!BE9-[1]C_Magazzino!BD9</f>
        <v>0</v>
      </c>
      <c r="BF45" s="253">
        <f>+BF9+[1]C_Magazzino!BF9-[1]C_Magazzino!BE9</f>
        <v>0</v>
      </c>
      <c r="BG45" s="253">
        <f>+BG9+[1]C_Magazzino!BG9-[1]C_Magazzino!BF9</f>
        <v>0</v>
      </c>
      <c r="BH45" s="253">
        <f>+BH9+[1]C_Magazzino!BH9-[1]C_Magazzino!BG9</f>
        <v>0</v>
      </c>
      <c r="BI45" s="253">
        <f>+BI9+[1]C_Magazzino!BI9-[1]C_Magazzino!BH9</f>
        <v>0</v>
      </c>
      <c r="BJ45" s="253">
        <f>+BJ9+[1]C_Magazzino!BJ9-[1]C_Magazzino!BI9</f>
        <v>0</v>
      </c>
      <c r="BK45" s="253">
        <f>+BK9+[1]C_Magazzino!BK9-[1]C_Magazzino!BJ9</f>
        <v>0</v>
      </c>
      <c r="BL45" s="253">
        <f>+BL9+[1]C_Magazzino!BL9-[1]C_Magazzino!BK9</f>
        <v>0</v>
      </c>
      <c r="BM45" s="253">
        <f>+BM9+[1]C_Magazzino!BM9-[1]C_Magazzino!BL9</f>
        <v>0</v>
      </c>
      <c r="BN45" s="253">
        <f>+BN9+[1]C_Magazzino!BN9-[1]C_Magazzino!BM9</f>
        <v>0</v>
      </c>
      <c r="BO45" s="253">
        <f>+BO9+[1]C_Magazzino!BO9-[1]C_Magazzino!BN9</f>
        <v>0</v>
      </c>
      <c r="BP45" s="253">
        <f>+BP9+[1]C_Magazzino!BP9-[1]C_Magazzino!BO9</f>
        <v>0</v>
      </c>
      <c r="BQ45" s="253">
        <f>+BQ9+[1]C_Magazzino!BQ9-[1]C_Magazzino!BP9</f>
        <v>0</v>
      </c>
      <c r="BR45" s="253">
        <f>+BR9+[1]C_Magazzino!BR9-[1]C_Magazzino!BQ9</f>
        <v>0</v>
      </c>
      <c r="BS45" s="253">
        <f>+BS9+[1]C_Magazzino!BS9-[1]C_Magazzino!BR9</f>
        <v>0</v>
      </c>
      <c r="BT45" s="253">
        <f>+BT9+[1]C_Magazzino!BT9-[1]C_Magazzino!BS9</f>
        <v>0</v>
      </c>
      <c r="BU45" s="253">
        <f>+BU9+[1]C_Magazzino!BU9-[1]C_Magazzino!BT9</f>
        <v>0</v>
      </c>
      <c r="BV45" s="253">
        <f>+BV9+[1]C_Magazzino!BV9-[1]C_Magazzino!BU9</f>
        <v>0</v>
      </c>
      <c r="BW45" s="253">
        <f>+BW9+[1]C_Magazzino!BW9-[1]C_Magazzino!BV9</f>
        <v>0</v>
      </c>
      <c r="BX45" s="253">
        <f>+BX9+[1]C_Magazzino!BX9-[1]C_Magazzino!BW9</f>
        <v>0</v>
      </c>
      <c r="BY45" s="253">
        <f>+BY9+[1]C_Magazzino!BY9-[1]C_Magazzino!BX9</f>
        <v>0</v>
      </c>
      <c r="BZ45" s="253">
        <f>+BZ9+[1]C_Magazzino!BZ9-[1]C_Magazzino!BY9</f>
        <v>0</v>
      </c>
      <c r="CA45" s="253">
        <f>+CA9+[1]C_Magazzino!CA9-[1]C_Magazzino!BZ9</f>
        <v>0</v>
      </c>
      <c r="CB45" s="253">
        <f>+CB9+[1]C_Magazzino!CB9-[1]C_Magazzino!CA9</f>
        <v>0</v>
      </c>
      <c r="CC45" s="253">
        <f>+CC9+[1]C_Magazzino!CC9-[1]C_Magazzino!CB9</f>
        <v>0</v>
      </c>
      <c r="CD45" s="253">
        <f>+CD9+[1]C_Magazzino!CD9-[1]C_Magazzino!CC9</f>
        <v>0</v>
      </c>
      <c r="CE45" s="253">
        <f>+CE9+[1]C_Magazzino!CE9-[1]C_Magazzino!CD9</f>
        <v>0</v>
      </c>
      <c r="CF45" s="253">
        <f>+CF9+[1]C_Magazzino!CF9-[1]C_Magazzino!CE9</f>
        <v>0</v>
      </c>
      <c r="CG45" s="253">
        <f>+CG9+[1]C_Magazzino!CG9-[1]C_Magazzino!CF9</f>
        <v>0</v>
      </c>
      <c r="CH45" s="253">
        <f>+CH9+[1]C_Magazzino!CH9-[1]C_Magazzino!CG9</f>
        <v>0</v>
      </c>
      <c r="CI45" s="253">
        <f>+CI9+[1]C_Magazzino!CI9-[1]C_Magazzino!CH9</f>
        <v>0</v>
      </c>
      <c r="CJ45" s="253">
        <f>+CJ9+[1]C_Magazzino!CJ9-[1]C_Magazzino!CI9</f>
        <v>0</v>
      </c>
      <c r="CK45" s="253">
        <f>+CK9+[1]C_Magazzino!CK9-[1]C_Magazzino!CJ9</f>
        <v>0</v>
      </c>
      <c r="CL45" s="253">
        <f>+CL9+[1]C_Magazzino!CL9-[1]C_Magazzino!CK9</f>
        <v>0</v>
      </c>
      <c r="CM45" s="253">
        <f>+CM9+[1]C_Magazzino!CM9-[1]C_Magazzino!CL9</f>
        <v>0</v>
      </c>
      <c r="CN45" s="253">
        <f>+CN9+[1]C_Magazzino!CN9-[1]C_Magazzino!CM9</f>
        <v>0</v>
      </c>
      <c r="CO45" s="253">
        <f>+CO9+[1]C_Magazzino!CO9-[1]C_Magazzino!CN9</f>
        <v>0</v>
      </c>
      <c r="CP45" s="253">
        <f>+CP9+[1]C_Magazzino!CP9-[1]C_Magazzino!CO9</f>
        <v>0</v>
      </c>
      <c r="CQ45" s="253">
        <f>+CQ9+[1]C_Magazzino!CQ9-[1]C_Magazzino!CP9</f>
        <v>0</v>
      </c>
      <c r="CR45" s="253">
        <f>+CR9+[1]C_Magazzino!CR9-[1]C_Magazzino!CQ9</f>
        <v>0</v>
      </c>
      <c r="CS45" s="253">
        <f>+CS9+[1]C_Magazzino!CS9-[1]C_Magazzino!CR9</f>
        <v>0</v>
      </c>
      <c r="CT45" s="253">
        <f>+CT9+[1]C_Magazzino!CT9-[1]C_Magazzino!CS9</f>
        <v>0</v>
      </c>
      <c r="CU45" s="253">
        <f>+CU9+[1]C_Magazzino!CU9-[1]C_Magazzino!CT9</f>
        <v>0</v>
      </c>
      <c r="CV45" s="253">
        <f>+CV9+[1]C_Magazzino!CV9-[1]C_Magazzino!CU9</f>
        <v>0</v>
      </c>
      <c r="CW45" s="253">
        <f>+CW9+[1]C_Magazzino!CW9-[1]C_Magazzino!CV9</f>
        <v>0</v>
      </c>
      <c r="CX45" s="253">
        <f>+CX9+[1]C_Magazzino!CX9-[1]C_Magazzino!CW9</f>
        <v>0</v>
      </c>
      <c r="CY45" s="253">
        <f>+CY9+[1]C_Magazzino!CY9-[1]C_Magazzino!CX9</f>
        <v>0</v>
      </c>
      <c r="CZ45" s="253">
        <f>+CZ9+[1]C_Magazzino!CZ9-[1]C_Magazzino!CY9</f>
        <v>0</v>
      </c>
      <c r="DA45" s="253">
        <f>+DA9+[1]C_Magazzino!DA9-[1]C_Magazzino!CZ9</f>
        <v>0</v>
      </c>
      <c r="DB45" s="253">
        <f>+DB9+[1]C_Magazzino!DB9-[1]C_Magazzino!DA9</f>
        <v>0</v>
      </c>
      <c r="DC45" s="253">
        <f>+DC9+[1]C_Magazzino!DC9-[1]C_Magazzino!DB9</f>
        <v>0</v>
      </c>
      <c r="DD45" s="253">
        <f>+DD9+[1]C_Magazzino!DD9-[1]C_Magazzino!DC9</f>
        <v>0</v>
      </c>
      <c r="DE45" s="253">
        <f>+DE9+[1]C_Magazzino!DE9-[1]C_Magazzino!DD9</f>
        <v>0</v>
      </c>
      <c r="DF45" s="253">
        <f>+DF9+[1]C_Magazzino!DF9-[1]C_Magazzino!DE9</f>
        <v>0</v>
      </c>
      <c r="DG45" s="253">
        <f>+DG9+[1]C_Magazzino!DG9-[1]C_Magazzino!DF9</f>
        <v>0</v>
      </c>
      <c r="DH45" s="253">
        <f>+DH9+[1]C_Magazzino!DH9-[1]C_Magazzino!DG9</f>
        <v>0</v>
      </c>
      <c r="DI45" s="253">
        <f>+DI9+[1]C_Magazzino!DI9-[1]C_Magazzino!DH9</f>
        <v>0</v>
      </c>
      <c r="DJ45" s="253">
        <f>+DJ9+[1]C_Magazzino!DJ9-[1]C_Magazzino!DI9</f>
        <v>0</v>
      </c>
      <c r="DK45" s="253">
        <f>+DK9+[1]C_Magazzino!DK9-[1]C_Magazzino!DJ9</f>
        <v>0</v>
      </c>
      <c r="DL45" s="253">
        <f>+DL9+[1]C_Magazzino!DL9-[1]C_Magazzino!DK9</f>
        <v>0</v>
      </c>
      <c r="DM45" s="253">
        <f>+DM9+[1]C_Magazzino!DM9-[1]C_Magazzino!DL9</f>
        <v>0</v>
      </c>
      <c r="DN45" s="253">
        <f>+DN9+[1]C_Magazzino!DN9-[1]C_Magazzino!DM9</f>
        <v>0</v>
      </c>
      <c r="DO45" s="253">
        <f>+DO9+[1]C_Magazzino!DO9-[1]C_Magazzino!DN9</f>
        <v>0</v>
      </c>
      <c r="DP45" s="253">
        <f>+DP9+[1]C_Magazzino!DP9-[1]C_Magazzino!DO9</f>
        <v>0</v>
      </c>
      <c r="DQ45" s="253">
        <f>+DQ9+[1]C_Magazzino!DQ9-[1]C_Magazzino!DP9</f>
        <v>0</v>
      </c>
      <c r="DR45" s="253">
        <f>+DR9+[1]C_Magazzino!DR9-[1]C_Magazzino!DQ9</f>
        <v>0</v>
      </c>
      <c r="DS45" s="253">
        <f>+DS9+[1]C_Magazzino!DS9-[1]C_Magazzino!DR9</f>
        <v>0</v>
      </c>
      <c r="DT45" s="253">
        <f>+DT9+[1]C_Magazzino!DT9-[1]C_Magazzino!DS9</f>
        <v>0</v>
      </c>
      <c r="DU45" s="253">
        <f>+DU9+[1]C_Magazzino!DU9-[1]C_Magazzino!DT9</f>
        <v>0</v>
      </c>
      <c r="DV45" s="253">
        <f>+DV9+[1]C_Magazzino!DV9-[1]C_Magazzino!DU9</f>
        <v>0</v>
      </c>
      <c r="DW45" s="253">
        <f>+DW9+[1]C_Magazzino!DW9-[1]C_Magazzino!DV9</f>
        <v>0</v>
      </c>
    </row>
    <row r="46" spans="3:127" ht="15.6" thickTop="1" thickBot="1">
      <c r="C46" s="316" t="str">
        <f>+[1]I_Vendite!C8</f>
        <v>Prodotto/Servizio 5</v>
      </c>
      <c r="H46" s="253">
        <f>+H10+[1]C_Magazzino!H10</f>
        <v>0</v>
      </c>
      <c r="I46" s="253">
        <f>+I10+[1]C_Magazzino!I10-[1]C_Magazzino!H10</f>
        <v>0</v>
      </c>
      <c r="J46" s="253">
        <f>+J10+[1]C_Magazzino!J10-[1]C_Magazzino!I10</f>
        <v>0</v>
      </c>
      <c r="K46" s="253">
        <f>+K10+[1]C_Magazzino!K10-[1]C_Magazzino!J10</f>
        <v>0</v>
      </c>
      <c r="L46" s="253">
        <f>+L10+[1]C_Magazzino!L10-[1]C_Magazzino!K10</f>
        <v>0</v>
      </c>
      <c r="M46" s="253">
        <f>+M10+[1]C_Magazzino!M10-[1]C_Magazzino!L10</f>
        <v>0</v>
      </c>
      <c r="N46" s="253">
        <f>+N10+[1]C_Magazzino!N10-[1]C_Magazzino!M10</f>
        <v>0</v>
      </c>
      <c r="O46" s="253">
        <f>+O10+[1]C_Magazzino!O10-[1]C_Magazzino!N10</f>
        <v>0</v>
      </c>
      <c r="P46" s="253">
        <f>+P10+[1]C_Magazzino!P10-[1]C_Magazzino!O10</f>
        <v>0</v>
      </c>
      <c r="Q46" s="253">
        <f>+Q10+[1]C_Magazzino!Q10-[1]C_Magazzino!P10</f>
        <v>0</v>
      </c>
      <c r="R46" s="253">
        <f>+R10+[1]C_Magazzino!R10-[1]C_Magazzino!Q10</f>
        <v>0</v>
      </c>
      <c r="S46" s="253">
        <f>+S10+[1]C_Magazzino!S10-[1]C_Magazzino!R10</f>
        <v>0</v>
      </c>
      <c r="T46" s="253">
        <f>+T10+[1]C_Magazzino!T10-[1]C_Magazzino!S10</f>
        <v>0</v>
      </c>
      <c r="U46" s="253">
        <f>+U10+[1]C_Magazzino!U10-[1]C_Magazzino!T10</f>
        <v>0</v>
      </c>
      <c r="V46" s="253">
        <f>+V10+[1]C_Magazzino!V10-[1]C_Magazzino!U10</f>
        <v>0</v>
      </c>
      <c r="W46" s="253">
        <f>+W10+[1]C_Magazzino!W10-[1]C_Magazzino!V10</f>
        <v>0</v>
      </c>
      <c r="X46" s="253">
        <f>+X10+[1]C_Magazzino!X10-[1]C_Magazzino!W10</f>
        <v>0</v>
      </c>
      <c r="Y46" s="253">
        <f>+Y10+[1]C_Magazzino!Y10-[1]C_Magazzino!X10</f>
        <v>0</v>
      </c>
      <c r="Z46" s="253">
        <f>+Z10+[1]C_Magazzino!Z10-[1]C_Magazzino!Y10</f>
        <v>0</v>
      </c>
      <c r="AA46" s="253">
        <f>+AA10+[1]C_Magazzino!AA10-[1]C_Magazzino!Z10</f>
        <v>0</v>
      </c>
      <c r="AB46" s="253">
        <f>+AB10+[1]C_Magazzino!AB10-[1]C_Magazzino!AA10</f>
        <v>0</v>
      </c>
      <c r="AC46" s="253">
        <f>+AC10+[1]C_Magazzino!AC10-[1]C_Magazzino!AB10</f>
        <v>0</v>
      </c>
      <c r="AD46" s="253">
        <f>+AD10+[1]C_Magazzino!AD10-[1]C_Magazzino!AC10</f>
        <v>0</v>
      </c>
      <c r="AE46" s="253">
        <f>+AE10+[1]C_Magazzino!AE10-[1]C_Magazzino!AD10</f>
        <v>0</v>
      </c>
      <c r="AF46" s="253">
        <f>+AF10+[1]C_Magazzino!AF10-[1]C_Magazzino!AE10</f>
        <v>0</v>
      </c>
      <c r="AG46" s="253">
        <f>+AG10+[1]C_Magazzino!AG10-[1]C_Magazzino!AF10</f>
        <v>0</v>
      </c>
      <c r="AH46" s="253">
        <f>+AH10+[1]C_Magazzino!AH10-[1]C_Magazzino!AG10</f>
        <v>0</v>
      </c>
      <c r="AI46" s="253">
        <f>+AI10+[1]C_Magazzino!AI10-[1]C_Magazzino!AH10</f>
        <v>0</v>
      </c>
      <c r="AJ46" s="253">
        <f>+AJ10+[1]C_Magazzino!AJ10-[1]C_Magazzino!AI10</f>
        <v>0</v>
      </c>
      <c r="AK46" s="253">
        <f>+AK10+[1]C_Magazzino!AK10-[1]C_Magazzino!AJ10</f>
        <v>0</v>
      </c>
      <c r="AL46" s="253">
        <f>+AL10+[1]C_Magazzino!AL10-[1]C_Magazzino!AK10</f>
        <v>0</v>
      </c>
      <c r="AM46" s="253">
        <f>+AM10+[1]C_Magazzino!AM10-[1]C_Magazzino!AL10</f>
        <v>0</v>
      </c>
      <c r="AN46" s="253">
        <f>+AN10+[1]C_Magazzino!AN10-[1]C_Magazzino!AM10</f>
        <v>0</v>
      </c>
      <c r="AO46" s="253">
        <f>+AO10+[1]C_Magazzino!AO10-[1]C_Magazzino!AN10</f>
        <v>0</v>
      </c>
      <c r="AP46" s="253">
        <f>+AP10+[1]C_Magazzino!AP10-[1]C_Magazzino!AO10</f>
        <v>0</v>
      </c>
      <c r="AQ46" s="253">
        <f>+AQ10+[1]C_Magazzino!AQ10-[1]C_Magazzino!AP10</f>
        <v>0</v>
      </c>
      <c r="AR46" s="253">
        <f>+AR10+[1]C_Magazzino!AR10-[1]C_Magazzino!AQ10</f>
        <v>0</v>
      </c>
      <c r="AS46" s="253">
        <f>+AS10+[1]C_Magazzino!AS10-[1]C_Magazzino!AR10</f>
        <v>0</v>
      </c>
      <c r="AT46" s="253">
        <f>+AT10+[1]C_Magazzino!AT10-[1]C_Magazzino!AS10</f>
        <v>0</v>
      </c>
      <c r="AU46" s="253">
        <f>+AU10+[1]C_Magazzino!AU10-[1]C_Magazzino!AT10</f>
        <v>0</v>
      </c>
      <c r="AV46" s="253">
        <f>+AV10+[1]C_Magazzino!AV10-[1]C_Magazzino!AU10</f>
        <v>0</v>
      </c>
      <c r="AW46" s="253">
        <f>+AW10+[1]C_Magazzino!AW10-[1]C_Magazzino!AV10</f>
        <v>0</v>
      </c>
      <c r="AX46" s="253">
        <f>+AX10+[1]C_Magazzino!AX10-[1]C_Magazzino!AW10</f>
        <v>0</v>
      </c>
      <c r="AY46" s="253">
        <f>+AY10+[1]C_Magazzino!AY10-[1]C_Magazzino!AX10</f>
        <v>0</v>
      </c>
      <c r="AZ46" s="253">
        <f>+AZ10+[1]C_Magazzino!AZ10-[1]C_Magazzino!AY10</f>
        <v>0</v>
      </c>
      <c r="BA46" s="253">
        <f>+BA10+[1]C_Magazzino!BA10-[1]C_Magazzino!AZ10</f>
        <v>0</v>
      </c>
      <c r="BB46" s="253">
        <f>+BB10+[1]C_Magazzino!BB10-[1]C_Magazzino!BA10</f>
        <v>0</v>
      </c>
      <c r="BC46" s="253">
        <f>+BC10+[1]C_Magazzino!BC10-[1]C_Magazzino!BB10</f>
        <v>0</v>
      </c>
      <c r="BD46" s="253">
        <f>+BD10+[1]C_Magazzino!BD10-[1]C_Magazzino!BC10</f>
        <v>0</v>
      </c>
      <c r="BE46" s="253">
        <f>+BE10+[1]C_Magazzino!BE10-[1]C_Magazzino!BD10</f>
        <v>0</v>
      </c>
      <c r="BF46" s="253">
        <f>+BF10+[1]C_Magazzino!BF10-[1]C_Magazzino!BE10</f>
        <v>0</v>
      </c>
      <c r="BG46" s="253">
        <f>+BG10+[1]C_Magazzino!BG10-[1]C_Magazzino!BF10</f>
        <v>0</v>
      </c>
      <c r="BH46" s="253">
        <f>+BH10+[1]C_Magazzino!BH10-[1]C_Magazzino!BG10</f>
        <v>0</v>
      </c>
      <c r="BI46" s="253">
        <f>+BI10+[1]C_Magazzino!BI10-[1]C_Magazzino!BH10</f>
        <v>0</v>
      </c>
      <c r="BJ46" s="253">
        <f>+BJ10+[1]C_Magazzino!BJ10-[1]C_Magazzino!BI10</f>
        <v>0</v>
      </c>
      <c r="BK46" s="253">
        <f>+BK10+[1]C_Magazzino!BK10-[1]C_Magazzino!BJ10</f>
        <v>0</v>
      </c>
      <c r="BL46" s="253">
        <f>+BL10+[1]C_Magazzino!BL10-[1]C_Magazzino!BK10</f>
        <v>0</v>
      </c>
      <c r="BM46" s="253">
        <f>+BM10+[1]C_Magazzino!BM10-[1]C_Magazzino!BL10</f>
        <v>0</v>
      </c>
      <c r="BN46" s="253">
        <f>+BN10+[1]C_Magazzino!BN10-[1]C_Magazzino!BM10</f>
        <v>0</v>
      </c>
      <c r="BO46" s="253">
        <f>+BO10+[1]C_Magazzino!BO10-[1]C_Magazzino!BN10</f>
        <v>0</v>
      </c>
      <c r="BP46" s="253">
        <f>+BP10+[1]C_Magazzino!BP10-[1]C_Magazzino!BO10</f>
        <v>0</v>
      </c>
      <c r="BQ46" s="253">
        <f>+BQ10+[1]C_Magazzino!BQ10-[1]C_Magazzino!BP10</f>
        <v>0</v>
      </c>
      <c r="BR46" s="253">
        <f>+BR10+[1]C_Magazzino!BR10-[1]C_Magazzino!BQ10</f>
        <v>0</v>
      </c>
      <c r="BS46" s="253">
        <f>+BS10+[1]C_Magazzino!BS10-[1]C_Magazzino!BR10</f>
        <v>0</v>
      </c>
      <c r="BT46" s="253">
        <f>+BT10+[1]C_Magazzino!BT10-[1]C_Magazzino!BS10</f>
        <v>0</v>
      </c>
      <c r="BU46" s="253">
        <f>+BU10+[1]C_Magazzino!BU10-[1]C_Magazzino!BT10</f>
        <v>0</v>
      </c>
      <c r="BV46" s="253">
        <f>+BV10+[1]C_Magazzino!BV10-[1]C_Magazzino!BU10</f>
        <v>0</v>
      </c>
      <c r="BW46" s="253">
        <f>+BW10+[1]C_Magazzino!BW10-[1]C_Magazzino!BV10</f>
        <v>0</v>
      </c>
      <c r="BX46" s="253">
        <f>+BX10+[1]C_Magazzino!BX10-[1]C_Magazzino!BW10</f>
        <v>0</v>
      </c>
      <c r="BY46" s="253">
        <f>+BY10+[1]C_Magazzino!BY10-[1]C_Magazzino!BX10</f>
        <v>0</v>
      </c>
      <c r="BZ46" s="253">
        <f>+BZ10+[1]C_Magazzino!BZ10-[1]C_Magazzino!BY10</f>
        <v>0</v>
      </c>
      <c r="CA46" s="253">
        <f>+CA10+[1]C_Magazzino!CA10-[1]C_Magazzino!BZ10</f>
        <v>0</v>
      </c>
      <c r="CB46" s="253">
        <f>+CB10+[1]C_Magazzino!CB10-[1]C_Magazzino!CA10</f>
        <v>0</v>
      </c>
      <c r="CC46" s="253">
        <f>+CC10+[1]C_Magazzino!CC10-[1]C_Magazzino!CB10</f>
        <v>0</v>
      </c>
      <c r="CD46" s="253">
        <f>+CD10+[1]C_Magazzino!CD10-[1]C_Magazzino!CC10</f>
        <v>0</v>
      </c>
      <c r="CE46" s="253">
        <f>+CE10+[1]C_Magazzino!CE10-[1]C_Magazzino!CD10</f>
        <v>0</v>
      </c>
      <c r="CF46" s="253">
        <f>+CF10+[1]C_Magazzino!CF10-[1]C_Magazzino!CE10</f>
        <v>0</v>
      </c>
      <c r="CG46" s="253">
        <f>+CG10+[1]C_Magazzino!CG10-[1]C_Magazzino!CF10</f>
        <v>0</v>
      </c>
      <c r="CH46" s="253">
        <f>+CH10+[1]C_Magazzino!CH10-[1]C_Magazzino!CG10</f>
        <v>0</v>
      </c>
      <c r="CI46" s="253">
        <f>+CI10+[1]C_Magazzino!CI10-[1]C_Magazzino!CH10</f>
        <v>0</v>
      </c>
      <c r="CJ46" s="253">
        <f>+CJ10+[1]C_Magazzino!CJ10-[1]C_Magazzino!CI10</f>
        <v>0</v>
      </c>
      <c r="CK46" s="253">
        <f>+CK10+[1]C_Magazzino!CK10-[1]C_Magazzino!CJ10</f>
        <v>0</v>
      </c>
      <c r="CL46" s="253">
        <f>+CL10+[1]C_Magazzino!CL10-[1]C_Magazzino!CK10</f>
        <v>0</v>
      </c>
      <c r="CM46" s="253">
        <f>+CM10+[1]C_Magazzino!CM10-[1]C_Magazzino!CL10</f>
        <v>0</v>
      </c>
      <c r="CN46" s="253">
        <f>+CN10+[1]C_Magazzino!CN10-[1]C_Magazzino!CM10</f>
        <v>0</v>
      </c>
      <c r="CO46" s="253">
        <f>+CO10+[1]C_Magazzino!CO10-[1]C_Magazzino!CN10</f>
        <v>0</v>
      </c>
      <c r="CP46" s="253">
        <f>+CP10+[1]C_Magazzino!CP10-[1]C_Magazzino!CO10</f>
        <v>0</v>
      </c>
      <c r="CQ46" s="253">
        <f>+CQ10+[1]C_Magazzino!CQ10-[1]C_Magazzino!CP10</f>
        <v>0</v>
      </c>
      <c r="CR46" s="253">
        <f>+CR10+[1]C_Magazzino!CR10-[1]C_Magazzino!CQ10</f>
        <v>0</v>
      </c>
      <c r="CS46" s="253">
        <f>+CS10+[1]C_Magazzino!CS10-[1]C_Magazzino!CR10</f>
        <v>0</v>
      </c>
      <c r="CT46" s="253">
        <f>+CT10+[1]C_Magazzino!CT10-[1]C_Magazzino!CS10</f>
        <v>0</v>
      </c>
      <c r="CU46" s="253">
        <f>+CU10+[1]C_Magazzino!CU10-[1]C_Magazzino!CT10</f>
        <v>0</v>
      </c>
      <c r="CV46" s="253">
        <f>+CV10+[1]C_Magazzino!CV10-[1]C_Magazzino!CU10</f>
        <v>0</v>
      </c>
      <c r="CW46" s="253">
        <f>+CW10+[1]C_Magazzino!CW10-[1]C_Magazzino!CV10</f>
        <v>0</v>
      </c>
      <c r="CX46" s="253">
        <f>+CX10+[1]C_Magazzino!CX10-[1]C_Magazzino!CW10</f>
        <v>0</v>
      </c>
      <c r="CY46" s="253">
        <f>+CY10+[1]C_Magazzino!CY10-[1]C_Magazzino!CX10</f>
        <v>0</v>
      </c>
      <c r="CZ46" s="253">
        <f>+CZ10+[1]C_Magazzino!CZ10-[1]C_Magazzino!CY10</f>
        <v>0</v>
      </c>
      <c r="DA46" s="253">
        <f>+DA10+[1]C_Magazzino!DA10-[1]C_Magazzino!CZ10</f>
        <v>0</v>
      </c>
      <c r="DB46" s="253">
        <f>+DB10+[1]C_Magazzino!DB10-[1]C_Magazzino!DA10</f>
        <v>0</v>
      </c>
      <c r="DC46" s="253">
        <f>+DC10+[1]C_Magazzino!DC10-[1]C_Magazzino!DB10</f>
        <v>0</v>
      </c>
      <c r="DD46" s="253">
        <f>+DD10+[1]C_Magazzino!DD10-[1]C_Magazzino!DC10</f>
        <v>0</v>
      </c>
      <c r="DE46" s="253">
        <f>+DE10+[1]C_Magazzino!DE10-[1]C_Magazzino!DD10</f>
        <v>0</v>
      </c>
      <c r="DF46" s="253">
        <f>+DF10+[1]C_Magazzino!DF10-[1]C_Magazzino!DE10</f>
        <v>0</v>
      </c>
      <c r="DG46" s="253">
        <f>+DG10+[1]C_Magazzino!DG10-[1]C_Magazzino!DF10</f>
        <v>0</v>
      </c>
      <c r="DH46" s="253">
        <f>+DH10+[1]C_Magazzino!DH10-[1]C_Magazzino!DG10</f>
        <v>0</v>
      </c>
      <c r="DI46" s="253">
        <f>+DI10+[1]C_Magazzino!DI10-[1]C_Magazzino!DH10</f>
        <v>0</v>
      </c>
      <c r="DJ46" s="253">
        <f>+DJ10+[1]C_Magazzino!DJ10-[1]C_Magazzino!DI10</f>
        <v>0</v>
      </c>
      <c r="DK46" s="253">
        <f>+DK10+[1]C_Magazzino!DK10-[1]C_Magazzino!DJ10</f>
        <v>0</v>
      </c>
      <c r="DL46" s="253">
        <f>+DL10+[1]C_Magazzino!DL10-[1]C_Magazzino!DK10</f>
        <v>0</v>
      </c>
      <c r="DM46" s="253">
        <f>+DM10+[1]C_Magazzino!DM10-[1]C_Magazzino!DL10</f>
        <v>0</v>
      </c>
      <c r="DN46" s="253">
        <f>+DN10+[1]C_Magazzino!DN10-[1]C_Magazzino!DM10</f>
        <v>0</v>
      </c>
      <c r="DO46" s="253">
        <f>+DO10+[1]C_Magazzino!DO10-[1]C_Magazzino!DN10</f>
        <v>0</v>
      </c>
      <c r="DP46" s="253">
        <f>+DP10+[1]C_Magazzino!DP10-[1]C_Magazzino!DO10</f>
        <v>0</v>
      </c>
      <c r="DQ46" s="253">
        <f>+DQ10+[1]C_Magazzino!DQ10-[1]C_Magazzino!DP10</f>
        <v>0</v>
      </c>
      <c r="DR46" s="253">
        <f>+DR10+[1]C_Magazzino!DR10-[1]C_Magazzino!DQ10</f>
        <v>0</v>
      </c>
      <c r="DS46" s="253">
        <f>+DS10+[1]C_Magazzino!DS10-[1]C_Magazzino!DR10</f>
        <v>0</v>
      </c>
      <c r="DT46" s="253">
        <f>+DT10+[1]C_Magazzino!DT10-[1]C_Magazzino!DS10</f>
        <v>0</v>
      </c>
      <c r="DU46" s="253">
        <f>+DU10+[1]C_Magazzino!DU10-[1]C_Magazzino!DT10</f>
        <v>0</v>
      </c>
      <c r="DV46" s="253">
        <f>+DV10+[1]C_Magazzino!DV10-[1]C_Magazzino!DU10</f>
        <v>0</v>
      </c>
      <c r="DW46" s="253">
        <f>+DW10+[1]C_Magazzino!DW10-[1]C_Magazzino!DV10</f>
        <v>0</v>
      </c>
    </row>
    <row r="47" spans="3:127" ht="15.6" thickTop="1" thickBot="1">
      <c r="C47" s="316" t="str">
        <f>+[1]I_Vendite!C9</f>
        <v>Prodotto/Servizio 6</v>
      </c>
      <c r="H47" s="253">
        <f>+H11+[1]C_Magazzino!H11</f>
        <v>0</v>
      </c>
      <c r="I47" s="253">
        <f>+I11+[1]C_Magazzino!I11-[1]C_Magazzino!H11</f>
        <v>0</v>
      </c>
      <c r="J47" s="253">
        <f>+J11+[1]C_Magazzino!J11-[1]C_Magazzino!I11</f>
        <v>0</v>
      </c>
      <c r="K47" s="253">
        <f>+K11+[1]C_Magazzino!K11-[1]C_Magazzino!J11</f>
        <v>0</v>
      </c>
      <c r="L47" s="253">
        <f>+L11+[1]C_Magazzino!L11-[1]C_Magazzino!K11</f>
        <v>0</v>
      </c>
      <c r="M47" s="253">
        <f>+M11+[1]C_Magazzino!M11-[1]C_Magazzino!L11</f>
        <v>0</v>
      </c>
      <c r="N47" s="253">
        <f>+N11+[1]C_Magazzino!N11-[1]C_Magazzino!M11</f>
        <v>0</v>
      </c>
      <c r="O47" s="253">
        <f>+O11+[1]C_Magazzino!O11-[1]C_Magazzino!N11</f>
        <v>0</v>
      </c>
      <c r="P47" s="253">
        <f>+P11+[1]C_Magazzino!P11-[1]C_Magazzino!O11</f>
        <v>0</v>
      </c>
      <c r="Q47" s="253">
        <f>+Q11+[1]C_Magazzino!Q11-[1]C_Magazzino!P11</f>
        <v>0</v>
      </c>
      <c r="R47" s="253">
        <f>+R11+[1]C_Magazzino!R11-[1]C_Magazzino!Q11</f>
        <v>0</v>
      </c>
      <c r="S47" s="253">
        <f>+S11+[1]C_Magazzino!S11-[1]C_Magazzino!R11</f>
        <v>0</v>
      </c>
      <c r="T47" s="253">
        <f>+T11+[1]C_Magazzino!T11-[1]C_Magazzino!S11</f>
        <v>0</v>
      </c>
      <c r="U47" s="253">
        <f>+U11+[1]C_Magazzino!U11-[1]C_Magazzino!T11</f>
        <v>0</v>
      </c>
      <c r="V47" s="253">
        <f>+V11+[1]C_Magazzino!V11-[1]C_Magazzino!U11</f>
        <v>0</v>
      </c>
      <c r="W47" s="253">
        <f>+W11+[1]C_Magazzino!W11-[1]C_Magazzino!V11</f>
        <v>0</v>
      </c>
      <c r="X47" s="253">
        <f>+X11+[1]C_Magazzino!X11-[1]C_Magazzino!W11</f>
        <v>0</v>
      </c>
      <c r="Y47" s="253">
        <f>+Y11+[1]C_Magazzino!Y11-[1]C_Magazzino!X11</f>
        <v>0</v>
      </c>
      <c r="Z47" s="253">
        <f>+Z11+[1]C_Magazzino!Z11-[1]C_Magazzino!Y11</f>
        <v>0</v>
      </c>
      <c r="AA47" s="253">
        <f>+AA11+[1]C_Magazzino!AA11-[1]C_Magazzino!Z11</f>
        <v>0</v>
      </c>
      <c r="AB47" s="253">
        <f>+AB11+[1]C_Magazzino!AB11-[1]C_Magazzino!AA11</f>
        <v>0</v>
      </c>
      <c r="AC47" s="253">
        <f>+AC11+[1]C_Magazzino!AC11-[1]C_Magazzino!AB11</f>
        <v>0</v>
      </c>
      <c r="AD47" s="253">
        <f>+AD11+[1]C_Magazzino!AD11-[1]C_Magazzino!AC11</f>
        <v>0</v>
      </c>
      <c r="AE47" s="253">
        <f>+AE11+[1]C_Magazzino!AE11-[1]C_Magazzino!AD11</f>
        <v>0</v>
      </c>
      <c r="AF47" s="253">
        <f>+AF11+[1]C_Magazzino!AF11-[1]C_Magazzino!AE11</f>
        <v>0</v>
      </c>
      <c r="AG47" s="253">
        <f>+AG11+[1]C_Magazzino!AG11-[1]C_Magazzino!AF11</f>
        <v>0</v>
      </c>
      <c r="AH47" s="253">
        <f>+AH11+[1]C_Magazzino!AH11-[1]C_Magazzino!AG11</f>
        <v>0</v>
      </c>
      <c r="AI47" s="253">
        <f>+AI11+[1]C_Magazzino!AI11-[1]C_Magazzino!AH11</f>
        <v>0</v>
      </c>
      <c r="AJ47" s="253">
        <f>+AJ11+[1]C_Magazzino!AJ11-[1]C_Magazzino!AI11</f>
        <v>0</v>
      </c>
      <c r="AK47" s="253">
        <f>+AK11+[1]C_Magazzino!AK11-[1]C_Magazzino!AJ11</f>
        <v>0</v>
      </c>
      <c r="AL47" s="253">
        <f>+AL11+[1]C_Magazzino!AL11-[1]C_Magazzino!AK11</f>
        <v>0</v>
      </c>
      <c r="AM47" s="253">
        <f>+AM11+[1]C_Magazzino!AM11-[1]C_Magazzino!AL11</f>
        <v>0</v>
      </c>
      <c r="AN47" s="253">
        <f>+AN11+[1]C_Magazzino!AN11-[1]C_Magazzino!AM11</f>
        <v>0</v>
      </c>
      <c r="AO47" s="253">
        <f>+AO11+[1]C_Magazzino!AO11-[1]C_Magazzino!AN11</f>
        <v>0</v>
      </c>
      <c r="AP47" s="253">
        <f>+AP11+[1]C_Magazzino!AP11-[1]C_Magazzino!AO11</f>
        <v>0</v>
      </c>
      <c r="AQ47" s="253">
        <f>+AQ11+[1]C_Magazzino!AQ11-[1]C_Magazzino!AP11</f>
        <v>0</v>
      </c>
      <c r="AR47" s="253">
        <f>+AR11+[1]C_Magazzino!AR11-[1]C_Magazzino!AQ11</f>
        <v>0</v>
      </c>
      <c r="AS47" s="253">
        <f>+AS11+[1]C_Magazzino!AS11-[1]C_Magazzino!AR11</f>
        <v>0</v>
      </c>
      <c r="AT47" s="253">
        <f>+AT11+[1]C_Magazzino!AT11-[1]C_Magazzino!AS11</f>
        <v>0</v>
      </c>
      <c r="AU47" s="253">
        <f>+AU11+[1]C_Magazzino!AU11-[1]C_Magazzino!AT11</f>
        <v>0</v>
      </c>
      <c r="AV47" s="253">
        <f>+AV11+[1]C_Magazzino!AV11-[1]C_Magazzino!AU11</f>
        <v>0</v>
      </c>
      <c r="AW47" s="253">
        <f>+AW11+[1]C_Magazzino!AW11-[1]C_Magazzino!AV11</f>
        <v>0</v>
      </c>
      <c r="AX47" s="253">
        <f>+AX11+[1]C_Magazzino!AX11-[1]C_Magazzino!AW11</f>
        <v>0</v>
      </c>
      <c r="AY47" s="253">
        <f>+AY11+[1]C_Magazzino!AY11-[1]C_Magazzino!AX11</f>
        <v>0</v>
      </c>
      <c r="AZ47" s="253">
        <f>+AZ11+[1]C_Magazzino!AZ11-[1]C_Magazzino!AY11</f>
        <v>0</v>
      </c>
      <c r="BA47" s="253">
        <f>+BA11+[1]C_Magazzino!BA11-[1]C_Magazzino!AZ11</f>
        <v>0</v>
      </c>
      <c r="BB47" s="253">
        <f>+BB11+[1]C_Magazzino!BB11-[1]C_Magazzino!BA11</f>
        <v>0</v>
      </c>
      <c r="BC47" s="253">
        <f>+BC11+[1]C_Magazzino!BC11-[1]C_Magazzino!BB11</f>
        <v>0</v>
      </c>
      <c r="BD47" s="253">
        <f>+BD11+[1]C_Magazzino!BD11-[1]C_Magazzino!BC11</f>
        <v>0</v>
      </c>
      <c r="BE47" s="253">
        <f>+BE11+[1]C_Magazzino!BE11-[1]C_Magazzino!BD11</f>
        <v>0</v>
      </c>
      <c r="BF47" s="253">
        <f>+BF11+[1]C_Magazzino!BF11-[1]C_Magazzino!BE11</f>
        <v>0</v>
      </c>
      <c r="BG47" s="253">
        <f>+BG11+[1]C_Magazzino!BG11-[1]C_Magazzino!BF11</f>
        <v>0</v>
      </c>
      <c r="BH47" s="253">
        <f>+BH11+[1]C_Magazzino!BH11-[1]C_Magazzino!BG11</f>
        <v>0</v>
      </c>
      <c r="BI47" s="253">
        <f>+BI11+[1]C_Magazzino!BI11-[1]C_Magazzino!BH11</f>
        <v>0</v>
      </c>
      <c r="BJ47" s="253">
        <f>+BJ11+[1]C_Magazzino!BJ11-[1]C_Magazzino!BI11</f>
        <v>0</v>
      </c>
      <c r="BK47" s="253">
        <f>+BK11+[1]C_Magazzino!BK11-[1]C_Magazzino!BJ11</f>
        <v>0</v>
      </c>
      <c r="BL47" s="253">
        <f>+BL11+[1]C_Magazzino!BL11-[1]C_Magazzino!BK11</f>
        <v>0</v>
      </c>
      <c r="BM47" s="253">
        <f>+BM11+[1]C_Magazzino!BM11-[1]C_Magazzino!BL11</f>
        <v>0</v>
      </c>
      <c r="BN47" s="253">
        <f>+BN11+[1]C_Magazzino!BN11-[1]C_Magazzino!BM11</f>
        <v>0</v>
      </c>
      <c r="BO47" s="253">
        <f>+BO11+[1]C_Magazzino!BO11-[1]C_Magazzino!BN11</f>
        <v>0</v>
      </c>
      <c r="BP47" s="253">
        <f>+BP11+[1]C_Magazzino!BP11-[1]C_Magazzino!BO11</f>
        <v>0</v>
      </c>
      <c r="BQ47" s="253">
        <f>+BQ11+[1]C_Magazzino!BQ11-[1]C_Magazzino!BP11</f>
        <v>0</v>
      </c>
      <c r="BR47" s="253">
        <f>+BR11+[1]C_Magazzino!BR11-[1]C_Magazzino!BQ11</f>
        <v>0</v>
      </c>
      <c r="BS47" s="253">
        <f>+BS11+[1]C_Magazzino!BS11-[1]C_Magazzino!BR11</f>
        <v>0</v>
      </c>
      <c r="BT47" s="253">
        <f>+BT11+[1]C_Magazzino!BT11-[1]C_Magazzino!BS11</f>
        <v>0</v>
      </c>
      <c r="BU47" s="253">
        <f>+BU11+[1]C_Magazzino!BU11-[1]C_Magazzino!BT11</f>
        <v>0</v>
      </c>
      <c r="BV47" s="253">
        <f>+BV11+[1]C_Magazzino!BV11-[1]C_Magazzino!BU11</f>
        <v>0</v>
      </c>
      <c r="BW47" s="253">
        <f>+BW11+[1]C_Magazzino!BW11-[1]C_Magazzino!BV11</f>
        <v>0</v>
      </c>
      <c r="BX47" s="253">
        <f>+BX11+[1]C_Magazzino!BX11-[1]C_Magazzino!BW11</f>
        <v>0</v>
      </c>
      <c r="BY47" s="253">
        <f>+BY11+[1]C_Magazzino!BY11-[1]C_Magazzino!BX11</f>
        <v>0</v>
      </c>
      <c r="BZ47" s="253">
        <f>+BZ11+[1]C_Magazzino!BZ11-[1]C_Magazzino!BY11</f>
        <v>0</v>
      </c>
      <c r="CA47" s="253">
        <f>+CA11+[1]C_Magazzino!CA11-[1]C_Magazzino!BZ11</f>
        <v>0</v>
      </c>
      <c r="CB47" s="253">
        <f>+CB11+[1]C_Magazzino!CB11-[1]C_Magazzino!CA11</f>
        <v>0</v>
      </c>
      <c r="CC47" s="253">
        <f>+CC11+[1]C_Magazzino!CC11-[1]C_Magazzino!CB11</f>
        <v>0</v>
      </c>
      <c r="CD47" s="253">
        <f>+CD11+[1]C_Magazzino!CD11-[1]C_Magazzino!CC11</f>
        <v>0</v>
      </c>
      <c r="CE47" s="253">
        <f>+CE11+[1]C_Magazzino!CE11-[1]C_Magazzino!CD11</f>
        <v>0</v>
      </c>
      <c r="CF47" s="253">
        <f>+CF11+[1]C_Magazzino!CF11-[1]C_Magazzino!CE11</f>
        <v>0</v>
      </c>
      <c r="CG47" s="253">
        <f>+CG11+[1]C_Magazzino!CG11-[1]C_Magazzino!CF11</f>
        <v>0</v>
      </c>
      <c r="CH47" s="253">
        <f>+CH11+[1]C_Magazzino!CH11-[1]C_Magazzino!CG11</f>
        <v>0</v>
      </c>
      <c r="CI47" s="253">
        <f>+CI11+[1]C_Magazzino!CI11-[1]C_Magazzino!CH11</f>
        <v>0</v>
      </c>
      <c r="CJ47" s="253">
        <f>+CJ11+[1]C_Magazzino!CJ11-[1]C_Magazzino!CI11</f>
        <v>0</v>
      </c>
      <c r="CK47" s="253">
        <f>+CK11+[1]C_Magazzino!CK11-[1]C_Magazzino!CJ11</f>
        <v>0</v>
      </c>
      <c r="CL47" s="253">
        <f>+CL11+[1]C_Magazzino!CL11-[1]C_Magazzino!CK11</f>
        <v>0</v>
      </c>
      <c r="CM47" s="253">
        <f>+CM11+[1]C_Magazzino!CM11-[1]C_Magazzino!CL11</f>
        <v>0</v>
      </c>
      <c r="CN47" s="253">
        <f>+CN11+[1]C_Magazzino!CN11-[1]C_Magazzino!CM11</f>
        <v>0</v>
      </c>
      <c r="CO47" s="253">
        <f>+CO11+[1]C_Magazzino!CO11-[1]C_Magazzino!CN11</f>
        <v>0</v>
      </c>
      <c r="CP47" s="253">
        <f>+CP11+[1]C_Magazzino!CP11-[1]C_Magazzino!CO11</f>
        <v>0</v>
      </c>
      <c r="CQ47" s="253">
        <f>+CQ11+[1]C_Magazzino!CQ11-[1]C_Magazzino!CP11</f>
        <v>0</v>
      </c>
      <c r="CR47" s="253">
        <f>+CR11+[1]C_Magazzino!CR11-[1]C_Magazzino!CQ11</f>
        <v>0</v>
      </c>
      <c r="CS47" s="253">
        <f>+CS11+[1]C_Magazzino!CS11-[1]C_Magazzino!CR11</f>
        <v>0</v>
      </c>
      <c r="CT47" s="253">
        <f>+CT11+[1]C_Magazzino!CT11-[1]C_Magazzino!CS11</f>
        <v>0</v>
      </c>
      <c r="CU47" s="253">
        <f>+CU11+[1]C_Magazzino!CU11-[1]C_Magazzino!CT11</f>
        <v>0</v>
      </c>
      <c r="CV47" s="253">
        <f>+CV11+[1]C_Magazzino!CV11-[1]C_Magazzino!CU11</f>
        <v>0</v>
      </c>
      <c r="CW47" s="253">
        <f>+CW11+[1]C_Magazzino!CW11-[1]C_Magazzino!CV11</f>
        <v>0</v>
      </c>
      <c r="CX47" s="253">
        <f>+CX11+[1]C_Magazzino!CX11-[1]C_Magazzino!CW11</f>
        <v>0</v>
      </c>
      <c r="CY47" s="253">
        <f>+CY11+[1]C_Magazzino!CY11-[1]C_Magazzino!CX11</f>
        <v>0</v>
      </c>
      <c r="CZ47" s="253">
        <f>+CZ11+[1]C_Magazzino!CZ11-[1]C_Magazzino!CY11</f>
        <v>0</v>
      </c>
      <c r="DA47" s="253">
        <f>+DA11+[1]C_Magazzino!DA11-[1]C_Magazzino!CZ11</f>
        <v>0</v>
      </c>
      <c r="DB47" s="253">
        <f>+DB11+[1]C_Magazzino!DB11-[1]C_Magazzino!DA11</f>
        <v>0</v>
      </c>
      <c r="DC47" s="253">
        <f>+DC11+[1]C_Magazzino!DC11-[1]C_Magazzino!DB11</f>
        <v>0</v>
      </c>
      <c r="DD47" s="253">
        <f>+DD11+[1]C_Magazzino!DD11-[1]C_Magazzino!DC11</f>
        <v>0</v>
      </c>
      <c r="DE47" s="253">
        <f>+DE11+[1]C_Magazzino!DE11-[1]C_Magazzino!DD11</f>
        <v>0</v>
      </c>
      <c r="DF47" s="253">
        <f>+DF11+[1]C_Magazzino!DF11-[1]C_Magazzino!DE11</f>
        <v>0</v>
      </c>
      <c r="DG47" s="253">
        <f>+DG11+[1]C_Magazzino!DG11-[1]C_Magazzino!DF11</f>
        <v>0</v>
      </c>
      <c r="DH47" s="253">
        <f>+DH11+[1]C_Magazzino!DH11-[1]C_Magazzino!DG11</f>
        <v>0</v>
      </c>
      <c r="DI47" s="253">
        <f>+DI11+[1]C_Magazzino!DI11-[1]C_Magazzino!DH11</f>
        <v>0</v>
      </c>
      <c r="DJ47" s="253">
        <f>+DJ11+[1]C_Magazzino!DJ11-[1]C_Magazzino!DI11</f>
        <v>0</v>
      </c>
      <c r="DK47" s="253">
        <f>+DK11+[1]C_Magazzino!DK11-[1]C_Magazzino!DJ11</f>
        <v>0</v>
      </c>
      <c r="DL47" s="253">
        <f>+DL11+[1]C_Magazzino!DL11-[1]C_Magazzino!DK11</f>
        <v>0</v>
      </c>
      <c r="DM47" s="253">
        <f>+DM11+[1]C_Magazzino!DM11-[1]C_Magazzino!DL11</f>
        <v>0</v>
      </c>
      <c r="DN47" s="253">
        <f>+DN11+[1]C_Magazzino!DN11-[1]C_Magazzino!DM11</f>
        <v>0</v>
      </c>
      <c r="DO47" s="253">
        <f>+DO11+[1]C_Magazzino!DO11-[1]C_Magazzino!DN11</f>
        <v>0</v>
      </c>
      <c r="DP47" s="253">
        <f>+DP11+[1]C_Magazzino!DP11-[1]C_Magazzino!DO11</f>
        <v>0</v>
      </c>
      <c r="DQ47" s="253">
        <f>+DQ11+[1]C_Magazzino!DQ11-[1]C_Magazzino!DP11</f>
        <v>0</v>
      </c>
      <c r="DR47" s="253">
        <f>+DR11+[1]C_Magazzino!DR11-[1]C_Magazzino!DQ11</f>
        <v>0</v>
      </c>
      <c r="DS47" s="253">
        <f>+DS11+[1]C_Magazzino!DS11-[1]C_Magazzino!DR11</f>
        <v>0</v>
      </c>
      <c r="DT47" s="253">
        <f>+DT11+[1]C_Magazzino!DT11-[1]C_Magazzino!DS11</f>
        <v>0</v>
      </c>
      <c r="DU47" s="253">
        <f>+DU11+[1]C_Magazzino!DU11-[1]C_Magazzino!DT11</f>
        <v>0</v>
      </c>
      <c r="DV47" s="253">
        <f>+DV11+[1]C_Magazzino!DV11-[1]C_Magazzino!DU11</f>
        <v>0</v>
      </c>
      <c r="DW47" s="253">
        <f>+DW11+[1]C_Magazzino!DW11-[1]C_Magazzino!DV11</f>
        <v>0</v>
      </c>
    </row>
    <row r="48" spans="3:127" ht="15.6" thickTop="1" thickBot="1">
      <c r="C48" s="316" t="str">
        <f>+[1]I_Vendite!C10</f>
        <v>Prodotto/Servizio 7</v>
      </c>
      <c r="H48" s="253">
        <f>+H12+[1]C_Magazzino!H12</f>
        <v>0</v>
      </c>
      <c r="I48" s="253">
        <f>+I12+[1]C_Magazzino!I12-[1]C_Magazzino!H12</f>
        <v>0</v>
      </c>
      <c r="J48" s="253">
        <f>+J12+[1]C_Magazzino!J12-[1]C_Magazzino!I12</f>
        <v>0</v>
      </c>
      <c r="K48" s="253">
        <f>+K12+[1]C_Magazzino!K12-[1]C_Magazzino!J12</f>
        <v>0</v>
      </c>
      <c r="L48" s="253">
        <f>+L12+[1]C_Magazzino!L12-[1]C_Magazzino!K12</f>
        <v>0</v>
      </c>
      <c r="M48" s="253">
        <f>+M12+[1]C_Magazzino!M12-[1]C_Magazzino!L12</f>
        <v>0</v>
      </c>
      <c r="N48" s="253">
        <f>+N12+[1]C_Magazzino!N12-[1]C_Magazzino!M12</f>
        <v>0</v>
      </c>
      <c r="O48" s="253">
        <f>+O12+[1]C_Magazzino!O12-[1]C_Magazzino!N12</f>
        <v>0</v>
      </c>
      <c r="P48" s="253">
        <f>+P12+[1]C_Magazzino!P12-[1]C_Magazzino!O12</f>
        <v>0</v>
      </c>
      <c r="Q48" s="253">
        <f>+Q12+[1]C_Magazzino!Q12-[1]C_Magazzino!P12</f>
        <v>0</v>
      </c>
      <c r="R48" s="253">
        <f>+R12+[1]C_Magazzino!R12-[1]C_Magazzino!Q12</f>
        <v>0</v>
      </c>
      <c r="S48" s="253">
        <f>+S12+[1]C_Magazzino!S12-[1]C_Magazzino!R12</f>
        <v>0</v>
      </c>
      <c r="T48" s="253">
        <f>+T12+[1]C_Magazzino!T12-[1]C_Magazzino!S12</f>
        <v>0</v>
      </c>
      <c r="U48" s="253">
        <f>+U12+[1]C_Magazzino!U12-[1]C_Magazzino!T12</f>
        <v>0</v>
      </c>
      <c r="V48" s="253">
        <f>+V12+[1]C_Magazzino!V12-[1]C_Magazzino!U12</f>
        <v>0</v>
      </c>
      <c r="W48" s="253">
        <f>+W12+[1]C_Magazzino!W12-[1]C_Magazzino!V12</f>
        <v>0</v>
      </c>
      <c r="X48" s="253">
        <f>+X12+[1]C_Magazzino!X12-[1]C_Magazzino!W12</f>
        <v>0</v>
      </c>
      <c r="Y48" s="253">
        <f>+Y12+[1]C_Magazzino!Y12-[1]C_Magazzino!X12</f>
        <v>0</v>
      </c>
      <c r="Z48" s="253">
        <f>+Z12+[1]C_Magazzino!Z12-[1]C_Magazzino!Y12</f>
        <v>0</v>
      </c>
      <c r="AA48" s="253">
        <f>+AA12+[1]C_Magazzino!AA12-[1]C_Magazzino!Z12</f>
        <v>0</v>
      </c>
      <c r="AB48" s="253">
        <f>+AB12+[1]C_Magazzino!AB12-[1]C_Magazzino!AA12</f>
        <v>0</v>
      </c>
      <c r="AC48" s="253">
        <f>+AC12+[1]C_Magazzino!AC12-[1]C_Magazzino!AB12</f>
        <v>0</v>
      </c>
      <c r="AD48" s="253">
        <f>+AD12+[1]C_Magazzino!AD12-[1]C_Magazzino!AC12</f>
        <v>0</v>
      </c>
      <c r="AE48" s="253">
        <f>+AE12+[1]C_Magazzino!AE12-[1]C_Magazzino!AD12</f>
        <v>0</v>
      </c>
      <c r="AF48" s="253">
        <f>+AF12+[1]C_Magazzino!AF12-[1]C_Magazzino!AE12</f>
        <v>0</v>
      </c>
      <c r="AG48" s="253">
        <f>+AG12+[1]C_Magazzino!AG12-[1]C_Magazzino!AF12</f>
        <v>0</v>
      </c>
      <c r="AH48" s="253">
        <f>+AH12+[1]C_Magazzino!AH12-[1]C_Magazzino!AG12</f>
        <v>0</v>
      </c>
      <c r="AI48" s="253">
        <f>+AI12+[1]C_Magazzino!AI12-[1]C_Magazzino!AH12</f>
        <v>0</v>
      </c>
      <c r="AJ48" s="253">
        <f>+AJ12+[1]C_Magazzino!AJ12-[1]C_Magazzino!AI12</f>
        <v>0</v>
      </c>
      <c r="AK48" s="253">
        <f>+AK12+[1]C_Magazzino!AK12-[1]C_Magazzino!AJ12</f>
        <v>0</v>
      </c>
      <c r="AL48" s="253">
        <f>+AL12+[1]C_Magazzino!AL12-[1]C_Magazzino!AK12</f>
        <v>0</v>
      </c>
      <c r="AM48" s="253">
        <f>+AM12+[1]C_Magazzino!AM12-[1]C_Magazzino!AL12</f>
        <v>0</v>
      </c>
      <c r="AN48" s="253">
        <f>+AN12+[1]C_Magazzino!AN12-[1]C_Magazzino!AM12</f>
        <v>0</v>
      </c>
      <c r="AO48" s="253">
        <f>+AO12+[1]C_Magazzino!AO12-[1]C_Magazzino!AN12</f>
        <v>0</v>
      </c>
      <c r="AP48" s="253">
        <f>+AP12+[1]C_Magazzino!AP12-[1]C_Magazzino!AO12</f>
        <v>0</v>
      </c>
      <c r="AQ48" s="253">
        <f>+AQ12+[1]C_Magazzino!AQ12-[1]C_Magazzino!AP12</f>
        <v>0</v>
      </c>
      <c r="AR48" s="253">
        <f>+AR12+[1]C_Magazzino!AR12-[1]C_Magazzino!AQ12</f>
        <v>0</v>
      </c>
      <c r="AS48" s="253">
        <f>+AS12+[1]C_Magazzino!AS12-[1]C_Magazzino!AR12</f>
        <v>0</v>
      </c>
      <c r="AT48" s="253">
        <f>+AT12+[1]C_Magazzino!AT12-[1]C_Magazzino!AS12</f>
        <v>0</v>
      </c>
      <c r="AU48" s="253">
        <f>+AU12+[1]C_Magazzino!AU12-[1]C_Magazzino!AT12</f>
        <v>0</v>
      </c>
      <c r="AV48" s="253">
        <f>+AV12+[1]C_Magazzino!AV12-[1]C_Magazzino!AU12</f>
        <v>0</v>
      </c>
      <c r="AW48" s="253">
        <f>+AW12+[1]C_Magazzino!AW12-[1]C_Magazzino!AV12</f>
        <v>0</v>
      </c>
      <c r="AX48" s="253">
        <f>+AX12+[1]C_Magazzino!AX12-[1]C_Magazzino!AW12</f>
        <v>0</v>
      </c>
      <c r="AY48" s="253">
        <f>+AY12+[1]C_Magazzino!AY12-[1]C_Magazzino!AX12</f>
        <v>0</v>
      </c>
      <c r="AZ48" s="253">
        <f>+AZ12+[1]C_Magazzino!AZ12-[1]C_Magazzino!AY12</f>
        <v>0</v>
      </c>
      <c r="BA48" s="253">
        <f>+BA12+[1]C_Magazzino!BA12-[1]C_Magazzino!AZ12</f>
        <v>0</v>
      </c>
      <c r="BB48" s="253">
        <f>+BB12+[1]C_Magazzino!BB12-[1]C_Magazzino!BA12</f>
        <v>0</v>
      </c>
      <c r="BC48" s="253">
        <f>+BC12+[1]C_Magazzino!BC12-[1]C_Magazzino!BB12</f>
        <v>0</v>
      </c>
      <c r="BD48" s="253">
        <f>+BD12+[1]C_Magazzino!BD12-[1]C_Magazzino!BC12</f>
        <v>0</v>
      </c>
      <c r="BE48" s="253">
        <f>+BE12+[1]C_Magazzino!BE12-[1]C_Magazzino!BD12</f>
        <v>0</v>
      </c>
      <c r="BF48" s="253">
        <f>+BF12+[1]C_Magazzino!BF12-[1]C_Magazzino!BE12</f>
        <v>0</v>
      </c>
      <c r="BG48" s="253">
        <f>+BG12+[1]C_Magazzino!BG12-[1]C_Magazzino!BF12</f>
        <v>0</v>
      </c>
      <c r="BH48" s="253">
        <f>+BH12+[1]C_Magazzino!BH12-[1]C_Magazzino!BG12</f>
        <v>0</v>
      </c>
      <c r="BI48" s="253">
        <f>+BI12+[1]C_Magazzino!BI12-[1]C_Magazzino!BH12</f>
        <v>0</v>
      </c>
      <c r="BJ48" s="253">
        <f>+BJ12+[1]C_Magazzino!BJ12-[1]C_Magazzino!BI12</f>
        <v>0</v>
      </c>
      <c r="BK48" s="253">
        <f>+BK12+[1]C_Magazzino!BK12-[1]C_Magazzino!BJ12</f>
        <v>0</v>
      </c>
      <c r="BL48" s="253">
        <f>+BL12+[1]C_Magazzino!BL12-[1]C_Magazzino!BK12</f>
        <v>0</v>
      </c>
      <c r="BM48" s="253">
        <f>+BM12+[1]C_Magazzino!BM12-[1]C_Magazzino!BL12</f>
        <v>0</v>
      </c>
      <c r="BN48" s="253">
        <f>+BN12+[1]C_Magazzino!BN12-[1]C_Magazzino!BM12</f>
        <v>0</v>
      </c>
      <c r="BO48" s="253">
        <f>+BO12+[1]C_Magazzino!BO12-[1]C_Magazzino!BN12</f>
        <v>0</v>
      </c>
      <c r="BP48" s="253">
        <f>+BP12+[1]C_Magazzino!BP12-[1]C_Magazzino!BO12</f>
        <v>0</v>
      </c>
      <c r="BQ48" s="253">
        <f>+BQ12+[1]C_Magazzino!BQ12-[1]C_Magazzino!BP12</f>
        <v>0</v>
      </c>
      <c r="BR48" s="253">
        <f>+BR12+[1]C_Magazzino!BR12-[1]C_Magazzino!BQ12</f>
        <v>0</v>
      </c>
      <c r="BS48" s="253">
        <f>+BS12+[1]C_Magazzino!BS12-[1]C_Magazzino!BR12</f>
        <v>0</v>
      </c>
      <c r="BT48" s="253">
        <f>+BT12+[1]C_Magazzino!BT12-[1]C_Magazzino!BS12</f>
        <v>0</v>
      </c>
      <c r="BU48" s="253">
        <f>+BU12+[1]C_Magazzino!BU12-[1]C_Magazzino!BT12</f>
        <v>0</v>
      </c>
      <c r="BV48" s="253">
        <f>+BV12+[1]C_Magazzino!BV12-[1]C_Magazzino!BU12</f>
        <v>0</v>
      </c>
      <c r="BW48" s="253">
        <f>+BW12+[1]C_Magazzino!BW12-[1]C_Magazzino!BV12</f>
        <v>0</v>
      </c>
      <c r="BX48" s="253">
        <f>+BX12+[1]C_Magazzino!BX12-[1]C_Magazzino!BW12</f>
        <v>0</v>
      </c>
      <c r="BY48" s="253">
        <f>+BY12+[1]C_Magazzino!BY12-[1]C_Magazzino!BX12</f>
        <v>0</v>
      </c>
      <c r="BZ48" s="253">
        <f>+BZ12+[1]C_Magazzino!BZ12-[1]C_Magazzino!BY12</f>
        <v>0</v>
      </c>
      <c r="CA48" s="253">
        <f>+CA12+[1]C_Magazzino!CA12-[1]C_Magazzino!BZ12</f>
        <v>0</v>
      </c>
      <c r="CB48" s="253">
        <f>+CB12+[1]C_Magazzino!CB12-[1]C_Magazzino!CA12</f>
        <v>0</v>
      </c>
      <c r="CC48" s="253">
        <f>+CC12+[1]C_Magazzino!CC12-[1]C_Magazzino!CB12</f>
        <v>0</v>
      </c>
      <c r="CD48" s="253">
        <f>+CD12+[1]C_Magazzino!CD12-[1]C_Magazzino!CC12</f>
        <v>0</v>
      </c>
      <c r="CE48" s="253">
        <f>+CE12+[1]C_Magazzino!CE12-[1]C_Magazzino!CD12</f>
        <v>0</v>
      </c>
      <c r="CF48" s="253">
        <f>+CF12+[1]C_Magazzino!CF12-[1]C_Magazzino!CE12</f>
        <v>0</v>
      </c>
      <c r="CG48" s="253">
        <f>+CG12+[1]C_Magazzino!CG12-[1]C_Magazzino!CF12</f>
        <v>0</v>
      </c>
      <c r="CH48" s="253">
        <f>+CH12+[1]C_Magazzino!CH12-[1]C_Magazzino!CG12</f>
        <v>0</v>
      </c>
      <c r="CI48" s="253">
        <f>+CI12+[1]C_Magazzino!CI12-[1]C_Magazzino!CH12</f>
        <v>0</v>
      </c>
      <c r="CJ48" s="253">
        <f>+CJ12+[1]C_Magazzino!CJ12-[1]C_Magazzino!CI12</f>
        <v>0</v>
      </c>
      <c r="CK48" s="253">
        <f>+CK12+[1]C_Magazzino!CK12-[1]C_Magazzino!CJ12</f>
        <v>0</v>
      </c>
      <c r="CL48" s="253">
        <f>+CL12+[1]C_Magazzino!CL12-[1]C_Magazzino!CK12</f>
        <v>0</v>
      </c>
      <c r="CM48" s="253">
        <f>+CM12+[1]C_Magazzino!CM12-[1]C_Magazzino!CL12</f>
        <v>0</v>
      </c>
      <c r="CN48" s="253">
        <f>+CN12+[1]C_Magazzino!CN12-[1]C_Magazzino!CM12</f>
        <v>0</v>
      </c>
      <c r="CO48" s="253">
        <f>+CO12+[1]C_Magazzino!CO12-[1]C_Magazzino!CN12</f>
        <v>0</v>
      </c>
      <c r="CP48" s="253">
        <f>+CP12+[1]C_Magazzino!CP12-[1]C_Magazzino!CO12</f>
        <v>0</v>
      </c>
      <c r="CQ48" s="253">
        <f>+CQ12+[1]C_Magazzino!CQ12-[1]C_Magazzino!CP12</f>
        <v>0</v>
      </c>
      <c r="CR48" s="253">
        <f>+CR12+[1]C_Magazzino!CR12-[1]C_Magazzino!CQ12</f>
        <v>0</v>
      </c>
      <c r="CS48" s="253">
        <f>+CS12+[1]C_Magazzino!CS12-[1]C_Magazzino!CR12</f>
        <v>0</v>
      </c>
      <c r="CT48" s="253">
        <f>+CT12+[1]C_Magazzino!CT12-[1]C_Magazzino!CS12</f>
        <v>0</v>
      </c>
      <c r="CU48" s="253">
        <f>+CU12+[1]C_Magazzino!CU12-[1]C_Magazzino!CT12</f>
        <v>0</v>
      </c>
      <c r="CV48" s="253">
        <f>+CV12+[1]C_Magazzino!CV12-[1]C_Magazzino!CU12</f>
        <v>0</v>
      </c>
      <c r="CW48" s="253">
        <f>+CW12+[1]C_Magazzino!CW12-[1]C_Magazzino!CV12</f>
        <v>0</v>
      </c>
      <c r="CX48" s="253">
        <f>+CX12+[1]C_Magazzino!CX12-[1]C_Magazzino!CW12</f>
        <v>0</v>
      </c>
      <c r="CY48" s="253">
        <f>+CY12+[1]C_Magazzino!CY12-[1]C_Magazzino!CX12</f>
        <v>0</v>
      </c>
      <c r="CZ48" s="253">
        <f>+CZ12+[1]C_Magazzino!CZ12-[1]C_Magazzino!CY12</f>
        <v>0</v>
      </c>
      <c r="DA48" s="253">
        <f>+DA12+[1]C_Magazzino!DA12-[1]C_Magazzino!CZ12</f>
        <v>0</v>
      </c>
      <c r="DB48" s="253">
        <f>+DB12+[1]C_Magazzino!DB12-[1]C_Magazzino!DA12</f>
        <v>0</v>
      </c>
      <c r="DC48" s="253">
        <f>+DC12+[1]C_Magazzino!DC12-[1]C_Magazzino!DB12</f>
        <v>0</v>
      </c>
      <c r="DD48" s="253">
        <f>+DD12+[1]C_Magazzino!DD12-[1]C_Magazzino!DC12</f>
        <v>0</v>
      </c>
      <c r="DE48" s="253">
        <f>+DE12+[1]C_Magazzino!DE12-[1]C_Magazzino!DD12</f>
        <v>0</v>
      </c>
      <c r="DF48" s="253">
        <f>+DF12+[1]C_Magazzino!DF12-[1]C_Magazzino!DE12</f>
        <v>0</v>
      </c>
      <c r="DG48" s="253">
        <f>+DG12+[1]C_Magazzino!DG12-[1]C_Magazzino!DF12</f>
        <v>0</v>
      </c>
      <c r="DH48" s="253">
        <f>+DH12+[1]C_Magazzino!DH12-[1]C_Magazzino!DG12</f>
        <v>0</v>
      </c>
      <c r="DI48" s="253">
        <f>+DI12+[1]C_Magazzino!DI12-[1]C_Magazzino!DH12</f>
        <v>0</v>
      </c>
      <c r="DJ48" s="253">
        <f>+DJ12+[1]C_Magazzino!DJ12-[1]C_Magazzino!DI12</f>
        <v>0</v>
      </c>
      <c r="DK48" s="253">
        <f>+DK12+[1]C_Magazzino!DK12-[1]C_Magazzino!DJ12</f>
        <v>0</v>
      </c>
      <c r="DL48" s="253">
        <f>+DL12+[1]C_Magazzino!DL12-[1]C_Magazzino!DK12</f>
        <v>0</v>
      </c>
      <c r="DM48" s="253">
        <f>+DM12+[1]C_Magazzino!DM12-[1]C_Magazzino!DL12</f>
        <v>0</v>
      </c>
      <c r="DN48" s="253">
        <f>+DN12+[1]C_Magazzino!DN12-[1]C_Magazzino!DM12</f>
        <v>0</v>
      </c>
      <c r="DO48" s="253">
        <f>+DO12+[1]C_Magazzino!DO12-[1]C_Magazzino!DN12</f>
        <v>0</v>
      </c>
      <c r="DP48" s="253">
        <f>+DP12+[1]C_Magazzino!DP12-[1]C_Magazzino!DO12</f>
        <v>0</v>
      </c>
      <c r="DQ48" s="253">
        <f>+DQ12+[1]C_Magazzino!DQ12-[1]C_Magazzino!DP12</f>
        <v>0</v>
      </c>
      <c r="DR48" s="253">
        <f>+DR12+[1]C_Magazzino!DR12-[1]C_Magazzino!DQ12</f>
        <v>0</v>
      </c>
      <c r="DS48" s="253">
        <f>+DS12+[1]C_Magazzino!DS12-[1]C_Magazzino!DR12</f>
        <v>0</v>
      </c>
      <c r="DT48" s="253">
        <f>+DT12+[1]C_Magazzino!DT12-[1]C_Magazzino!DS12</f>
        <v>0</v>
      </c>
      <c r="DU48" s="253">
        <f>+DU12+[1]C_Magazzino!DU12-[1]C_Magazzino!DT12</f>
        <v>0</v>
      </c>
      <c r="DV48" s="253">
        <f>+DV12+[1]C_Magazzino!DV12-[1]C_Magazzino!DU12</f>
        <v>0</v>
      </c>
      <c r="DW48" s="253">
        <f>+DW12+[1]C_Magazzino!DW12-[1]C_Magazzino!DV12</f>
        <v>0</v>
      </c>
    </row>
    <row r="49" spans="3:127" ht="15.6" thickTop="1" thickBot="1">
      <c r="C49" s="316" t="str">
        <f>+[1]I_Vendite!C11</f>
        <v>Prodotto/Servizio 8</v>
      </c>
      <c r="H49" s="253">
        <f>+H13+[1]C_Magazzino!H13</f>
        <v>0</v>
      </c>
      <c r="I49" s="253">
        <f>+I13+[1]C_Magazzino!I13-[1]C_Magazzino!H13</f>
        <v>0</v>
      </c>
      <c r="J49" s="253">
        <f>+J13+[1]C_Magazzino!J13-[1]C_Magazzino!I13</f>
        <v>0</v>
      </c>
      <c r="K49" s="253">
        <f>+K13+[1]C_Magazzino!K13-[1]C_Magazzino!J13</f>
        <v>0</v>
      </c>
      <c r="L49" s="253">
        <f>+L13+[1]C_Magazzino!L13-[1]C_Magazzino!K13</f>
        <v>0</v>
      </c>
      <c r="M49" s="253">
        <f>+M13+[1]C_Magazzino!M13-[1]C_Magazzino!L13</f>
        <v>0</v>
      </c>
      <c r="N49" s="253">
        <f>+N13+[1]C_Magazzino!N13-[1]C_Magazzino!M13</f>
        <v>0</v>
      </c>
      <c r="O49" s="253">
        <f>+O13+[1]C_Magazzino!O13-[1]C_Magazzino!N13</f>
        <v>0</v>
      </c>
      <c r="P49" s="253">
        <f>+P13+[1]C_Magazzino!P13-[1]C_Magazzino!O13</f>
        <v>0</v>
      </c>
      <c r="Q49" s="253">
        <f>+Q13+[1]C_Magazzino!Q13-[1]C_Magazzino!P13</f>
        <v>0</v>
      </c>
      <c r="R49" s="253">
        <f>+R13+[1]C_Magazzino!R13-[1]C_Magazzino!Q13</f>
        <v>0</v>
      </c>
      <c r="S49" s="253">
        <f>+S13+[1]C_Magazzino!S13-[1]C_Magazzino!R13</f>
        <v>0</v>
      </c>
      <c r="T49" s="253">
        <f>+T13+[1]C_Magazzino!T13-[1]C_Magazzino!S13</f>
        <v>0</v>
      </c>
      <c r="U49" s="253">
        <f>+U13+[1]C_Magazzino!U13-[1]C_Magazzino!T13</f>
        <v>0</v>
      </c>
      <c r="V49" s="253">
        <f>+V13+[1]C_Magazzino!V13-[1]C_Magazzino!U13</f>
        <v>0</v>
      </c>
      <c r="W49" s="253">
        <f>+W13+[1]C_Magazzino!W13-[1]C_Magazzino!V13</f>
        <v>0</v>
      </c>
      <c r="X49" s="253">
        <f>+X13+[1]C_Magazzino!X13-[1]C_Magazzino!W13</f>
        <v>0</v>
      </c>
      <c r="Y49" s="253">
        <f>+Y13+[1]C_Magazzino!Y13-[1]C_Magazzino!X13</f>
        <v>0</v>
      </c>
      <c r="Z49" s="253">
        <f>+Z13+[1]C_Magazzino!Z13-[1]C_Magazzino!Y13</f>
        <v>0</v>
      </c>
      <c r="AA49" s="253">
        <f>+AA13+[1]C_Magazzino!AA13-[1]C_Magazzino!Z13</f>
        <v>0</v>
      </c>
      <c r="AB49" s="253">
        <f>+AB13+[1]C_Magazzino!AB13-[1]C_Magazzino!AA13</f>
        <v>0</v>
      </c>
      <c r="AC49" s="253">
        <f>+AC13+[1]C_Magazzino!AC13-[1]C_Magazzino!AB13</f>
        <v>0</v>
      </c>
      <c r="AD49" s="253">
        <f>+AD13+[1]C_Magazzino!AD13-[1]C_Magazzino!AC13</f>
        <v>0</v>
      </c>
      <c r="AE49" s="253">
        <f>+AE13+[1]C_Magazzino!AE13-[1]C_Magazzino!AD13</f>
        <v>0</v>
      </c>
      <c r="AF49" s="253">
        <f>+AF13+[1]C_Magazzino!AF13-[1]C_Magazzino!AE13</f>
        <v>0</v>
      </c>
      <c r="AG49" s="253">
        <f>+AG13+[1]C_Magazzino!AG13-[1]C_Magazzino!AF13</f>
        <v>0</v>
      </c>
      <c r="AH49" s="253">
        <f>+AH13+[1]C_Magazzino!AH13-[1]C_Magazzino!AG13</f>
        <v>0</v>
      </c>
      <c r="AI49" s="253">
        <f>+AI13+[1]C_Magazzino!AI13-[1]C_Magazzino!AH13</f>
        <v>0</v>
      </c>
      <c r="AJ49" s="253">
        <f>+AJ13+[1]C_Magazzino!AJ13-[1]C_Magazzino!AI13</f>
        <v>0</v>
      </c>
      <c r="AK49" s="253">
        <f>+AK13+[1]C_Magazzino!AK13-[1]C_Magazzino!AJ13</f>
        <v>0</v>
      </c>
      <c r="AL49" s="253">
        <f>+AL13+[1]C_Magazzino!AL13-[1]C_Magazzino!AK13</f>
        <v>0</v>
      </c>
      <c r="AM49" s="253">
        <f>+AM13+[1]C_Magazzino!AM13-[1]C_Magazzino!AL13</f>
        <v>0</v>
      </c>
      <c r="AN49" s="253">
        <f>+AN13+[1]C_Magazzino!AN13-[1]C_Magazzino!AM13</f>
        <v>0</v>
      </c>
      <c r="AO49" s="253">
        <f>+AO13+[1]C_Magazzino!AO13-[1]C_Magazzino!AN13</f>
        <v>0</v>
      </c>
      <c r="AP49" s="253">
        <f>+AP13+[1]C_Magazzino!AP13-[1]C_Magazzino!AO13</f>
        <v>0</v>
      </c>
      <c r="AQ49" s="253">
        <f>+AQ13+[1]C_Magazzino!AQ13-[1]C_Magazzino!AP13</f>
        <v>0</v>
      </c>
      <c r="AR49" s="253">
        <f>+AR13+[1]C_Magazzino!AR13-[1]C_Magazzino!AQ13</f>
        <v>0</v>
      </c>
      <c r="AS49" s="253">
        <f>+AS13+[1]C_Magazzino!AS13-[1]C_Magazzino!AR13</f>
        <v>0</v>
      </c>
      <c r="AT49" s="253">
        <f>+AT13+[1]C_Magazzino!AT13-[1]C_Magazzino!AS13</f>
        <v>0</v>
      </c>
      <c r="AU49" s="253">
        <f>+AU13+[1]C_Magazzino!AU13-[1]C_Magazzino!AT13</f>
        <v>0</v>
      </c>
      <c r="AV49" s="253">
        <f>+AV13+[1]C_Magazzino!AV13-[1]C_Magazzino!AU13</f>
        <v>0</v>
      </c>
      <c r="AW49" s="253">
        <f>+AW13+[1]C_Magazzino!AW13-[1]C_Magazzino!AV13</f>
        <v>0</v>
      </c>
      <c r="AX49" s="253">
        <f>+AX13+[1]C_Magazzino!AX13-[1]C_Magazzino!AW13</f>
        <v>0</v>
      </c>
      <c r="AY49" s="253">
        <f>+AY13+[1]C_Magazzino!AY13-[1]C_Magazzino!AX13</f>
        <v>0</v>
      </c>
      <c r="AZ49" s="253">
        <f>+AZ13+[1]C_Magazzino!AZ13-[1]C_Magazzino!AY13</f>
        <v>0</v>
      </c>
      <c r="BA49" s="253">
        <f>+BA13+[1]C_Magazzino!BA13-[1]C_Magazzino!AZ13</f>
        <v>0</v>
      </c>
      <c r="BB49" s="253">
        <f>+BB13+[1]C_Magazzino!BB13-[1]C_Magazzino!BA13</f>
        <v>0</v>
      </c>
      <c r="BC49" s="253">
        <f>+BC13+[1]C_Magazzino!BC13-[1]C_Magazzino!BB13</f>
        <v>0</v>
      </c>
      <c r="BD49" s="253">
        <f>+BD13+[1]C_Magazzino!BD13-[1]C_Magazzino!BC13</f>
        <v>0</v>
      </c>
      <c r="BE49" s="253">
        <f>+BE13+[1]C_Magazzino!BE13-[1]C_Magazzino!BD13</f>
        <v>0</v>
      </c>
      <c r="BF49" s="253">
        <f>+BF13+[1]C_Magazzino!BF13-[1]C_Magazzino!BE13</f>
        <v>0</v>
      </c>
      <c r="BG49" s="253">
        <f>+BG13+[1]C_Magazzino!BG13-[1]C_Magazzino!BF13</f>
        <v>0</v>
      </c>
      <c r="BH49" s="253">
        <f>+BH13+[1]C_Magazzino!BH13-[1]C_Magazzino!BG13</f>
        <v>0</v>
      </c>
      <c r="BI49" s="253">
        <f>+BI13+[1]C_Magazzino!BI13-[1]C_Magazzino!BH13</f>
        <v>0</v>
      </c>
      <c r="BJ49" s="253">
        <f>+BJ13+[1]C_Magazzino!BJ13-[1]C_Magazzino!BI13</f>
        <v>0</v>
      </c>
      <c r="BK49" s="253">
        <f>+BK13+[1]C_Magazzino!BK13-[1]C_Magazzino!BJ13</f>
        <v>0</v>
      </c>
      <c r="BL49" s="253">
        <f>+BL13+[1]C_Magazzino!BL13-[1]C_Magazzino!BK13</f>
        <v>0</v>
      </c>
      <c r="BM49" s="253">
        <f>+BM13+[1]C_Magazzino!BM13-[1]C_Magazzino!BL13</f>
        <v>0</v>
      </c>
      <c r="BN49" s="253">
        <f>+BN13+[1]C_Magazzino!BN13-[1]C_Magazzino!BM13</f>
        <v>0</v>
      </c>
      <c r="BO49" s="253">
        <f>+BO13+[1]C_Magazzino!BO13-[1]C_Magazzino!BN13</f>
        <v>0</v>
      </c>
      <c r="BP49" s="253">
        <f>+BP13+[1]C_Magazzino!BP13-[1]C_Magazzino!BO13</f>
        <v>0</v>
      </c>
      <c r="BQ49" s="253">
        <f>+BQ13+[1]C_Magazzino!BQ13-[1]C_Magazzino!BP13</f>
        <v>0</v>
      </c>
      <c r="BR49" s="253">
        <f>+BR13+[1]C_Magazzino!BR13-[1]C_Magazzino!BQ13</f>
        <v>0</v>
      </c>
      <c r="BS49" s="253">
        <f>+BS13+[1]C_Magazzino!BS13-[1]C_Magazzino!BR13</f>
        <v>0</v>
      </c>
      <c r="BT49" s="253">
        <f>+BT13+[1]C_Magazzino!BT13-[1]C_Magazzino!BS13</f>
        <v>0</v>
      </c>
      <c r="BU49" s="253">
        <f>+BU13+[1]C_Magazzino!BU13-[1]C_Magazzino!BT13</f>
        <v>0</v>
      </c>
      <c r="BV49" s="253">
        <f>+BV13+[1]C_Magazzino!BV13-[1]C_Magazzino!BU13</f>
        <v>0</v>
      </c>
      <c r="BW49" s="253">
        <f>+BW13+[1]C_Magazzino!BW13-[1]C_Magazzino!BV13</f>
        <v>0</v>
      </c>
      <c r="BX49" s="253">
        <f>+BX13+[1]C_Magazzino!BX13-[1]C_Magazzino!BW13</f>
        <v>0</v>
      </c>
      <c r="BY49" s="253">
        <f>+BY13+[1]C_Magazzino!BY13-[1]C_Magazzino!BX13</f>
        <v>0</v>
      </c>
      <c r="BZ49" s="253">
        <f>+BZ13+[1]C_Magazzino!BZ13-[1]C_Magazzino!BY13</f>
        <v>0</v>
      </c>
      <c r="CA49" s="253">
        <f>+CA13+[1]C_Magazzino!CA13-[1]C_Magazzino!BZ13</f>
        <v>0</v>
      </c>
      <c r="CB49" s="253">
        <f>+CB13+[1]C_Magazzino!CB13-[1]C_Magazzino!CA13</f>
        <v>0</v>
      </c>
      <c r="CC49" s="253">
        <f>+CC13+[1]C_Magazzino!CC13-[1]C_Magazzino!CB13</f>
        <v>0</v>
      </c>
      <c r="CD49" s="253">
        <f>+CD13+[1]C_Magazzino!CD13-[1]C_Magazzino!CC13</f>
        <v>0</v>
      </c>
      <c r="CE49" s="253">
        <f>+CE13+[1]C_Magazzino!CE13-[1]C_Magazzino!CD13</f>
        <v>0</v>
      </c>
      <c r="CF49" s="253">
        <f>+CF13+[1]C_Magazzino!CF13-[1]C_Magazzino!CE13</f>
        <v>0</v>
      </c>
      <c r="CG49" s="253">
        <f>+CG13+[1]C_Magazzino!CG13-[1]C_Magazzino!CF13</f>
        <v>0</v>
      </c>
      <c r="CH49" s="253">
        <f>+CH13+[1]C_Magazzino!CH13-[1]C_Magazzino!CG13</f>
        <v>0</v>
      </c>
      <c r="CI49" s="253">
        <f>+CI13+[1]C_Magazzino!CI13-[1]C_Magazzino!CH13</f>
        <v>0</v>
      </c>
      <c r="CJ49" s="253">
        <f>+CJ13+[1]C_Magazzino!CJ13-[1]C_Magazzino!CI13</f>
        <v>0</v>
      </c>
      <c r="CK49" s="253">
        <f>+CK13+[1]C_Magazzino!CK13-[1]C_Magazzino!CJ13</f>
        <v>0</v>
      </c>
      <c r="CL49" s="253">
        <f>+CL13+[1]C_Magazzino!CL13-[1]C_Magazzino!CK13</f>
        <v>0</v>
      </c>
      <c r="CM49" s="253">
        <f>+CM13+[1]C_Magazzino!CM13-[1]C_Magazzino!CL13</f>
        <v>0</v>
      </c>
      <c r="CN49" s="253">
        <f>+CN13+[1]C_Magazzino!CN13-[1]C_Magazzino!CM13</f>
        <v>0</v>
      </c>
      <c r="CO49" s="253">
        <f>+CO13+[1]C_Magazzino!CO13-[1]C_Magazzino!CN13</f>
        <v>0</v>
      </c>
      <c r="CP49" s="253">
        <f>+CP13+[1]C_Magazzino!CP13-[1]C_Magazzino!CO13</f>
        <v>0</v>
      </c>
      <c r="CQ49" s="253">
        <f>+CQ13+[1]C_Magazzino!CQ13-[1]C_Magazzino!CP13</f>
        <v>0</v>
      </c>
      <c r="CR49" s="253">
        <f>+CR13+[1]C_Magazzino!CR13-[1]C_Magazzino!CQ13</f>
        <v>0</v>
      </c>
      <c r="CS49" s="253">
        <f>+CS13+[1]C_Magazzino!CS13-[1]C_Magazzino!CR13</f>
        <v>0</v>
      </c>
      <c r="CT49" s="253">
        <f>+CT13+[1]C_Magazzino!CT13-[1]C_Magazzino!CS13</f>
        <v>0</v>
      </c>
      <c r="CU49" s="253">
        <f>+CU13+[1]C_Magazzino!CU13-[1]C_Magazzino!CT13</f>
        <v>0</v>
      </c>
      <c r="CV49" s="253">
        <f>+CV13+[1]C_Magazzino!CV13-[1]C_Magazzino!CU13</f>
        <v>0</v>
      </c>
      <c r="CW49" s="253">
        <f>+CW13+[1]C_Magazzino!CW13-[1]C_Magazzino!CV13</f>
        <v>0</v>
      </c>
      <c r="CX49" s="253">
        <f>+CX13+[1]C_Magazzino!CX13-[1]C_Magazzino!CW13</f>
        <v>0</v>
      </c>
      <c r="CY49" s="253">
        <f>+CY13+[1]C_Magazzino!CY13-[1]C_Magazzino!CX13</f>
        <v>0</v>
      </c>
      <c r="CZ49" s="253">
        <f>+CZ13+[1]C_Magazzino!CZ13-[1]C_Magazzino!CY13</f>
        <v>0</v>
      </c>
      <c r="DA49" s="253">
        <f>+DA13+[1]C_Magazzino!DA13-[1]C_Magazzino!CZ13</f>
        <v>0</v>
      </c>
      <c r="DB49" s="253">
        <f>+DB13+[1]C_Magazzino!DB13-[1]C_Magazzino!DA13</f>
        <v>0</v>
      </c>
      <c r="DC49" s="253">
        <f>+DC13+[1]C_Magazzino!DC13-[1]C_Magazzino!DB13</f>
        <v>0</v>
      </c>
      <c r="DD49" s="253">
        <f>+DD13+[1]C_Magazzino!DD13-[1]C_Magazzino!DC13</f>
        <v>0</v>
      </c>
      <c r="DE49" s="253">
        <f>+DE13+[1]C_Magazzino!DE13-[1]C_Magazzino!DD13</f>
        <v>0</v>
      </c>
      <c r="DF49" s="253">
        <f>+DF13+[1]C_Magazzino!DF13-[1]C_Magazzino!DE13</f>
        <v>0</v>
      </c>
      <c r="DG49" s="253">
        <f>+DG13+[1]C_Magazzino!DG13-[1]C_Magazzino!DF13</f>
        <v>0</v>
      </c>
      <c r="DH49" s="253">
        <f>+DH13+[1]C_Magazzino!DH13-[1]C_Magazzino!DG13</f>
        <v>0</v>
      </c>
      <c r="DI49" s="253">
        <f>+DI13+[1]C_Magazzino!DI13-[1]C_Magazzino!DH13</f>
        <v>0</v>
      </c>
      <c r="DJ49" s="253">
        <f>+DJ13+[1]C_Magazzino!DJ13-[1]C_Magazzino!DI13</f>
        <v>0</v>
      </c>
      <c r="DK49" s="253">
        <f>+DK13+[1]C_Magazzino!DK13-[1]C_Magazzino!DJ13</f>
        <v>0</v>
      </c>
      <c r="DL49" s="253">
        <f>+DL13+[1]C_Magazzino!DL13-[1]C_Magazzino!DK13</f>
        <v>0</v>
      </c>
      <c r="DM49" s="253">
        <f>+DM13+[1]C_Magazzino!DM13-[1]C_Magazzino!DL13</f>
        <v>0</v>
      </c>
      <c r="DN49" s="253">
        <f>+DN13+[1]C_Magazzino!DN13-[1]C_Magazzino!DM13</f>
        <v>0</v>
      </c>
      <c r="DO49" s="253">
        <f>+DO13+[1]C_Magazzino!DO13-[1]C_Magazzino!DN13</f>
        <v>0</v>
      </c>
      <c r="DP49" s="253">
        <f>+DP13+[1]C_Magazzino!DP13-[1]C_Magazzino!DO13</f>
        <v>0</v>
      </c>
      <c r="DQ49" s="253">
        <f>+DQ13+[1]C_Magazzino!DQ13-[1]C_Magazzino!DP13</f>
        <v>0</v>
      </c>
      <c r="DR49" s="253">
        <f>+DR13+[1]C_Magazzino!DR13-[1]C_Magazzino!DQ13</f>
        <v>0</v>
      </c>
      <c r="DS49" s="253">
        <f>+DS13+[1]C_Magazzino!DS13-[1]C_Magazzino!DR13</f>
        <v>0</v>
      </c>
      <c r="DT49" s="253">
        <f>+DT13+[1]C_Magazzino!DT13-[1]C_Magazzino!DS13</f>
        <v>0</v>
      </c>
      <c r="DU49" s="253">
        <f>+DU13+[1]C_Magazzino!DU13-[1]C_Magazzino!DT13</f>
        <v>0</v>
      </c>
      <c r="DV49" s="253">
        <f>+DV13+[1]C_Magazzino!DV13-[1]C_Magazzino!DU13</f>
        <v>0</v>
      </c>
      <c r="DW49" s="253">
        <f>+DW13+[1]C_Magazzino!DW13-[1]C_Magazzino!DV13</f>
        <v>0</v>
      </c>
    </row>
    <row r="50" spans="3:127" ht="15.6" thickTop="1" thickBot="1">
      <c r="C50" s="316" t="str">
        <f>+[1]I_Vendite!C12</f>
        <v>Prodotto/Servizio 9</v>
      </c>
      <c r="H50" s="253">
        <f>+H14+[1]C_Magazzino!H14</f>
        <v>0</v>
      </c>
      <c r="I50" s="253">
        <f>+I14+[1]C_Magazzino!I14-[1]C_Magazzino!H14</f>
        <v>0</v>
      </c>
      <c r="J50" s="253">
        <f>+J14+[1]C_Magazzino!J14-[1]C_Magazzino!I14</f>
        <v>0</v>
      </c>
      <c r="K50" s="253">
        <f>+K14+[1]C_Magazzino!K14-[1]C_Magazzino!J14</f>
        <v>0</v>
      </c>
      <c r="L50" s="253">
        <f>+L14+[1]C_Magazzino!L14-[1]C_Magazzino!K14</f>
        <v>0</v>
      </c>
      <c r="M50" s="253">
        <f>+M14+[1]C_Magazzino!M14-[1]C_Magazzino!L14</f>
        <v>0</v>
      </c>
      <c r="N50" s="253">
        <f>+N14+[1]C_Magazzino!N14-[1]C_Magazzino!M14</f>
        <v>0</v>
      </c>
      <c r="O50" s="253">
        <f>+O14+[1]C_Magazzino!O14-[1]C_Magazzino!N14</f>
        <v>0</v>
      </c>
      <c r="P50" s="253">
        <f>+P14+[1]C_Magazzino!P14-[1]C_Magazzino!O14</f>
        <v>0</v>
      </c>
      <c r="Q50" s="253">
        <f>+Q14+[1]C_Magazzino!Q14-[1]C_Magazzino!P14</f>
        <v>0</v>
      </c>
      <c r="R50" s="253">
        <f>+R14+[1]C_Magazzino!R14-[1]C_Magazzino!Q14</f>
        <v>0</v>
      </c>
      <c r="S50" s="253">
        <f>+S14+[1]C_Magazzino!S14-[1]C_Magazzino!R14</f>
        <v>0</v>
      </c>
      <c r="T50" s="253">
        <f>+T14+[1]C_Magazzino!T14-[1]C_Magazzino!S14</f>
        <v>0</v>
      </c>
      <c r="U50" s="253">
        <f>+U14+[1]C_Magazzino!U14-[1]C_Magazzino!T14</f>
        <v>0</v>
      </c>
      <c r="V50" s="253">
        <f>+V14+[1]C_Magazzino!V14-[1]C_Magazzino!U14</f>
        <v>0</v>
      </c>
      <c r="W50" s="253">
        <f>+W14+[1]C_Magazzino!W14-[1]C_Magazzino!V14</f>
        <v>0</v>
      </c>
      <c r="X50" s="253">
        <f>+X14+[1]C_Magazzino!X14-[1]C_Magazzino!W14</f>
        <v>0</v>
      </c>
      <c r="Y50" s="253">
        <f>+Y14+[1]C_Magazzino!Y14-[1]C_Magazzino!X14</f>
        <v>0</v>
      </c>
      <c r="Z50" s="253">
        <f>+Z14+[1]C_Magazzino!Z14-[1]C_Magazzino!Y14</f>
        <v>0</v>
      </c>
      <c r="AA50" s="253">
        <f>+AA14+[1]C_Magazzino!AA14-[1]C_Magazzino!Z14</f>
        <v>0</v>
      </c>
      <c r="AB50" s="253">
        <f>+AB14+[1]C_Magazzino!AB14-[1]C_Magazzino!AA14</f>
        <v>0</v>
      </c>
      <c r="AC50" s="253">
        <f>+AC14+[1]C_Magazzino!AC14-[1]C_Magazzino!AB14</f>
        <v>0</v>
      </c>
      <c r="AD50" s="253">
        <f>+AD14+[1]C_Magazzino!AD14-[1]C_Magazzino!AC14</f>
        <v>0</v>
      </c>
      <c r="AE50" s="253">
        <f>+AE14+[1]C_Magazzino!AE14-[1]C_Magazzino!AD14</f>
        <v>0</v>
      </c>
      <c r="AF50" s="253">
        <f>+AF14+[1]C_Magazzino!AF14-[1]C_Magazzino!AE14</f>
        <v>0</v>
      </c>
      <c r="AG50" s="253">
        <f>+AG14+[1]C_Magazzino!AG14-[1]C_Magazzino!AF14</f>
        <v>0</v>
      </c>
      <c r="AH50" s="253">
        <f>+AH14+[1]C_Magazzino!AH14-[1]C_Magazzino!AG14</f>
        <v>0</v>
      </c>
      <c r="AI50" s="253">
        <f>+AI14+[1]C_Magazzino!AI14-[1]C_Magazzino!AH14</f>
        <v>0</v>
      </c>
      <c r="AJ50" s="253">
        <f>+AJ14+[1]C_Magazzino!AJ14-[1]C_Magazzino!AI14</f>
        <v>0</v>
      </c>
      <c r="AK50" s="253">
        <f>+AK14+[1]C_Magazzino!AK14-[1]C_Magazzino!AJ14</f>
        <v>0</v>
      </c>
      <c r="AL50" s="253">
        <f>+AL14+[1]C_Magazzino!AL14-[1]C_Magazzino!AK14</f>
        <v>0</v>
      </c>
      <c r="AM50" s="253">
        <f>+AM14+[1]C_Magazzino!AM14-[1]C_Magazzino!AL14</f>
        <v>0</v>
      </c>
      <c r="AN50" s="253">
        <f>+AN14+[1]C_Magazzino!AN14-[1]C_Magazzino!AM14</f>
        <v>0</v>
      </c>
      <c r="AO50" s="253">
        <f>+AO14+[1]C_Magazzino!AO14-[1]C_Magazzino!AN14</f>
        <v>0</v>
      </c>
      <c r="AP50" s="253">
        <f>+AP14+[1]C_Magazzino!AP14-[1]C_Magazzino!AO14</f>
        <v>0</v>
      </c>
      <c r="AQ50" s="253">
        <f>+AQ14+[1]C_Magazzino!AQ14-[1]C_Magazzino!AP14</f>
        <v>0</v>
      </c>
      <c r="AR50" s="253">
        <f>+AR14+[1]C_Magazzino!AR14-[1]C_Magazzino!AQ14</f>
        <v>0</v>
      </c>
      <c r="AS50" s="253">
        <f>+AS14+[1]C_Magazzino!AS14-[1]C_Magazzino!AR14</f>
        <v>0</v>
      </c>
      <c r="AT50" s="253">
        <f>+AT14+[1]C_Magazzino!AT14-[1]C_Magazzino!AS14</f>
        <v>0</v>
      </c>
      <c r="AU50" s="253">
        <f>+AU14+[1]C_Magazzino!AU14-[1]C_Magazzino!AT14</f>
        <v>0</v>
      </c>
      <c r="AV50" s="253">
        <f>+AV14+[1]C_Magazzino!AV14-[1]C_Magazzino!AU14</f>
        <v>0</v>
      </c>
      <c r="AW50" s="253">
        <f>+AW14+[1]C_Magazzino!AW14-[1]C_Magazzino!AV14</f>
        <v>0</v>
      </c>
      <c r="AX50" s="253">
        <f>+AX14+[1]C_Magazzino!AX14-[1]C_Magazzino!AW14</f>
        <v>0</v>
      </c>
      <c r="AY50" s="253">
        <f>+AY14+[1]C_Magazzino!AY14-[1]C_Magazzino!AX14</f>
        <v>0</v>
      </c>
      <c r="AZ50" s="253">
        <f>+AZ14+[1]C_Magazzino!AZ14-[1]C_Magazzino!AY14</f>
        <v>0</v>
      </c>
      <c r="BA50" s="253">
        <f>+BA14+[1]C_Magazzino!BA14-[1]C_Magazzino!AZ14</f>
        <v>0</v>
      </c>
      <c r="BB50" s="253">
        <f>+BB14+[1]C_Magazzino!BB14-[1]C_Magazzino!BA14</f>
        <v>0</v>
      </c>
      <c r="BC50" s="253">
        <f>+BC14+[1]C_Magazzino!BC14-[1]C_Magazzino!BB14</f>
        <v>0</v>
      </c>
      <c r="BD50" s="253">
        <f>+BD14+[1]C_Magazzino!BD14-[1]C_Magazzino!BC14</f>
        <v>0</v>
      </c>
      <c r="BE50" s="253">
        <f>+BE14+[1]C_Magazzino!BE14-[1]C_Magazzino!BD14</f>
        <v>0</v>
      </c>
      <c r="BF50" s="253">
        <f>+BF14+[1]C_Magazzino!BF14-[1]C_Magazzino!BE14</f>
        <v>0</v>
      </c>
      <c r="BG50" s="253">
        <f>+BG14+[1]C_Magazzino!BG14-[1]C_Magazzino!BF14</f>
        <v>0</v>
      </c>
      <c r="BH50" s="253">
        <f>+BH14+[1]C_Magazzino!BH14-[1]C_Magazzino!BG14</f>
        <v>0</v>
      </c>
      <c r="BI50" s="253">
        <f>+BI14+[1]C_Magazzino!BI14-[1]C_Magazzino!BH14</f>
        <v>0</v>
      </c>
      <c r="BJ50" s="253">
        <f>+BJ14+[1]C_Magazzino!BJ14-[1]C_Magazzino!BI14</f>
        <v>0</v>
      </c>
      <c r="BK50" s="253">
        <f>+BK14+[1]C_Magazzino!BK14-[1]C_Magazzino!BJ14</f>
        <v>0</v>
      </c>
      <c r="BL50" s="253">
        <f>+BL14+[1]C_Magazzino!BL14-[1]C_Magazzino!BK14</f>
        <v>0</v>
      </c>
      <c r="BM50" s="253">
        <f>+BM14+[1]C_Magazzino!BM14-[1]C_Magazzino!BL14</f>
        <v>0</v>
      </c>
      <c r="BN50" s="253">
        <f>+BN14+[1]C_Magazzino!BN14-[1]C_Magazzino!BM14</f>
        <v>0</v>
      </c>
      <c r="BO50" s="253">
        <f>+BO14+[1]C_Magazzino!BO14-[1]C_Magazzino!BN14</f>
        <v>0</v>
      </c>
      <c r="BP50" s="253">
        <f>+BP14+[1]C_Magazzino!BP14-[1]C_Magazzino!BO14</f>
        <v>0</v>
      </c>
      <c r="BQ50" s="253">
        <f>+BQ14+[1]C_Magazzino!BQ14-[1]C_Magazzino!BP14</f>
        <v>0</v>
      </c>
      <c r="BR50" s="253">
        <f>+BR14+[1]C_Magazzino!BR14-[1]C_Magazzino!BQ14</f>
        <v>0</v>
      </c>
      <c r="BS50" s="253">
        <f>+BS14+[1]C_Magazzino!BS14-[1]C_Magazzino!BR14</f>
        <v>0</v>
      </c>
      <c r="BT50" s="253">
        <f>+BT14+[1]C_Magazzino!BT14-[1]C_Magazzino!BS14</f>
        <v>0</v>
      </c>
      <c r="BU50" s="253">
        <f>+BU14+[1]C_Magazzino!BU14-[1]C_Magazzino!BT14</f>
        <v>0</v>
      </c>
      <c r="BV50" s="253">
        <f>+BV14+[1]C_Magazzino!BV14-[1]C_Magazzino!BU14</f>
        <v>0</v>
      </c>
      <c r="BW50" s="253">
        <f>+BW14+[1]C_Magazzino!BW14-[1]C_Magazzino!BV14</f>
        <v>0</v>
      </c>
      <c r="BX50" s="253">
        <f>+BX14+[1]C_Magazzino!BX14-[1]C_Magazzino!BW14</f>
        <v>0</v>
      </c>
      <c r="BY50" s="253">
        <f>+BY14+[1]C_Magazzino!BY14-[1]C_Magazzino!BX14</f>
        <v>0</v>
      </c>
      <c r="BZ50" s="253">
        <f>+BZ14+[1]C_Magazzino!BZ14-[1]C_Magazzino!BY14</f>
        <v>0</v>
      </c>
      <c r="CA50" s="253">
        <f>+CA14+[1]C_Magazzino!CA14-[1]C_Magazzino!BZ14</f>
        <v>0</v>
      </c>
      <c r="CB50" s="253">
        <f>+CB14+[1]C_Magazzino!CB14-[1]C_Magazzino!CA14</f>
        <v>0</v>
      </c>
      <c r="CC50" s="253">
        <f>+CC14+[1]C_Magazzino!CC14-[1]C_Magazzino!CB14</f>
        <v>0</v>
      </c>
      <c r="CD50" s="253">
        <f>+CD14+[1]C_Magazzino!CD14-[1]C_Magazzino!CC14</f>
        <v>0</v>
      </c>
      <c r="CE50" s="253">
        <f>+CE14+[1]C_Magazzino!CE14-[1]C_Magazzino!CD14</f>
        <v>0</v>
      </c>
      <c r="CF50" s="253">
        <f>+CF14+[1]C_Magazzino!CF14-[1]C_Magazzino!CE14</f>
        <v>0</v>
      </c>
      <c r="CG50" s="253">
        <f>+CG14+[1]C_Magazzino!CG14-[1]C_Magazzino!CF14</f>
        <v>0</v>
      </c>
      <c r="CH50" s="253">
        <f>+CH14+[1]C_Magazzino!CH14-[1]C_Magazzino!CG14</f>
        <v>0</v>
      </c>
      <c r="CI50" s="253">
        <f>+CI14+[1]C_Magazzino!CI14-[1]C_Magazzino!CH14</f>
        <v>0</v>
      </c>
      <c r="CJ50" s="253">
        <f>+CJ14+[1]C_Magazzino!CJ14-[1]C_Magazzino!CI14</f>
        <v>0</v>
      </c>
      <c r="CK50" s="253">
        <f>+CK14+[1]C_Magazzino!CK14-[1]C_Magazzino!CJ14</f>
        <v>0</v>
      </c>
      <c r="CL50" s="253">
        <f>+CL14+[1]C_Magazzino!CL14-[1]C_Magazzino!CK14</f>
        <v>0</v>
      </c>
      <c r="CM50" s="253">
        <f>+CM14+[1]C_Magazzino!CM14-[1]C_Magazzino!CL14</f>
        <v>0</v>
      </c>
      <c r="CN50" s="253">
        <f>+CN14+[1]C_Magazzino!CN14-[1]C_Magazzino!CM14</f>
        <v>0</v>
      </c>
      <c r="CO50" s="253">
        <f>+CO14+[1]C_Magazzino!CO14-[1]C_Magazzino!CN14</f>
        <v>0</v>
      </c>
      <c r="CP50" s="253">
        <f>+CP14+[1]C_Magazzino!CP14-[1]C_Magazzino!CO14</f>
        <v>0</v>
      </c>
      <c r="CQ50" s="253">
        <f>+CQ14+[1]C_Magazzino!CQ14-[1]C_Magazzino!CP14</f>
        <v>0</v>
      </c>
      <c r="CR50" s="253">
        <f>+CR14+[1]C_Magazzino!CR14-[1]C_Magazzino!CQ14</f>
        <v>0</v>
      </c>
      <c r="CS50" s="253">
        <f>+CS14+[1]C_Magazzino!CS14-[1]C_Magazzino!CR14</f>
        <v>0</v>
      </c>
      <c r="CT50" s="253">
        <f>+CT14+[1]C_Magazzino!CT14-[1]C_Magazzino!CS14</f>
        <v>0</v>
      </c>
      <c r="CU50" s="253">
        <f>+CU14+[1]C_Magazzino!CU14-[1]C_Magazzino!CT14</f>
        <v>0</v>
      </c>
      <c r="CV50" s="253">
        <f>+CV14+[1]C_Magazzino!CV14-[1]C_Magazzino!CU14</f>
        <v>0</v>
      </c>
      <c r="CW50" s="253">
        <f>+CW14+[1]C_Magazzino!CW14-[1]C_Magazzino!CV14</f>
        <v>0</v>
      </c>
      <c r="CX50" s="253">
        <f>+CX14+[1]C_Magazzino!CX14-[1]C_Magazzino!CW14</f>
        <v>0</v>
      </c>
      <c r="CY50" s="253">
        <f>+CY14+[1]C_Magazzino!CY14-[1]C_Magazzino!CX14</f>
        <v>0</v>
      </c>
      <c r="CZ50" s="253">
        <f>+CZ14+[1]C_Magazzino!CZ14-[1]C_Magazzino!CY14</f>
        <v>0</v>
      </c>
      <c r="DA50" s="253">
        <f>+DA14+[1]C_Magazzino!DA14-[1]C_Magazzino!CZ14</f>
        <v>0</v>
      </c>
      <c r="DB50" s="253">
        <f>+DB14+[1]C_Magazzino!DB14-[1]C_Magazzino!DA14</f>
        <v>0</v>
      </c>
      <c r="DC50" s="253">
        <f>+DC14+[1]C_Magazzino!DC14-[1]C_Magazzino!DB14</f>
        <v>0</v>
      </c>
      <c r="DD50" s="253">
        <f>+DD14+[1]C_Magazzino!DD14-[1]C_Magazzino!DC14</f>
        <v>0</v>
      </c>
      <c r="DE50" s="253">
        <f>+DE14+[1]C_Magazzino!DE14-[1]C_Magazzino!DD14</f>
        <v>0</v>
      </c>
      <c r="DF50" s="253">
        <f>+DF14+[1]C_Magazzino!DF14-[1]C_Magazzino!DE14</f>
        <v>0</v>
      </c>
      <c r="DG50" s="253">
        <f>+DG14+[1]C_Magazzino!DG14-[1]C_Magazzino!DF14</f>
        <v>0</v>
      </c>
      <c r="DH50" s="253">
        <f>+DH14+[1]C_Magazzino!DH14-[1]C_Magazzino!DG14</f>
        <v>0</v>
      </c>
      <c r="DI50" s="253">
        <f>+DI14+[1]C_Magazzino!DI14-[1]C_Magazzino!DH14</f>
        <v>0</v>
      </c>
      <c r="DJ50" s="253">
        <f>+DJ14+[1]C_Magazzino!DJ14-[1]C_Magazzino!DI14</f>
        <v>0</v>
      </c>
      <c r="DK50" s="253">
        <f>+DK14+[1]C_Magazzino!DK14-[1]C_Magazzino!DJ14</f>
        <v>0</v>
      </c>
      <c r="DL50" s="253">
        <f>+DL14+[1]C_Magazzino!DL14-[1]C_Magazzino!DK14</f>
        <v>0</v>
      </c>
      <c r="DM50" s="253">
        <f>+DM14+[1]C_Magazzino!DM14-[1]C_Magazzino!DL14</f>
        <v>0</v>
      </c>
      <c r="DN50" s="253">
        <f>+DN14+[1]C_Magazzino!DN14-[1]C_Magazzino!DM14</f>
        <v>0</v>
      </c>
      <c r="DO50" s="253">
        <f>+DO14+[1]C_Magazzino!DO14-[1]C_Magazzino!DN14</f>
        <v>0</v>
      </c>
      <c r="DP50" s="253">
        <f>+DP14+[1]C_Magazzino!DP14-[1]C_Magazzino!DO14</f>
        <v>0</v>
      </c>
      <c r="DQ50" s="253">
        <f>+DQ14+[1]C_Magazzino!DQ14-[1]C_Magazzino!DP14</f>
        <v>0</v>
      </c>
      <c r="DR50" s="253">
        <f>+DR14+[1]C_Magazzino!DR14-[1]C_Magazzino!DQ14</f>
        <v>0</v>
      </c>
      <c r="DS50" s="253">
        <f>+DS14+[1]C_Magazzino!DS14-[1]C_Magazzino!DR14</f>
        <v>0</v>
      </c>
      <c r="DT50" s="253">
        <f>+DT14+[1]C_Magazzino!DT14-[1]C_Magazzino!DS14</f>
        <v>0</v>
      </c>
      <c r="DU50" s="253">
        <f>+DU14+[1]C_Magazzino!DU14-[1]C_Magazzino!DT14</f>
        <v>0</v>
      </c>
      <c r="DV50" s="253">
        <f>+DV14+[1]C_Magazzino!DV14-[1]C_Magazzino!DU14</f>
        <v>0</v>
      </c>
      <c r="DW50" s="253">
        <f>+DW14+[1]C_Magazzino!DW14-[1]C_Magazzino!DV14</f>
        <v>0</v>
      </c>
    </row>
    <row r="51" spans="3:127" ht="15.6" thickTop="1" thickBot="1">
      <c r="C51" s="316" t="str">
        <f>+[1]I_Vendite!C13</f>
        <v>Prodotto/Servizio 10</v>
      </c>
      <c r="H51" s="253">
        <f>+H15+[1]C_Magazzino!H15</f>
        <v>0</v>
      </c>
      <c r="I51" s="253">
        <f>+I15+[1]C_Magazzino!I15-[1]C_Magazzino!H15</f>
        <v>0</v>
      </c>
      <c r="J51" s="253">
        <f>+J15+[1]C_Magazzino!J15-[1]C_Magazzino!I15</f>
        <v>0</v>
      </c>
      <c r="K51" s="253">
        <f>+K15+[1]C_Magazzino!K15-[1]C_Magazzino!J15</f>
        <v>0</v>
      </c>
      <c r="L51" s="253">
        <f>+L15+[1]C_Magazzino!L15-[1]C_Magazzino!K15</f>
        <v>0</v>
      </c>
      <c r="M51" s="253">
        <f>+M15+[1]C_Magazzino!M15-[1]C_Magazzino!L15</f>
        <v>0</v>
      </c>
      <c r="N51" s="253">
        <f>+N15+[1]C_Magazzino!N15-[1]C_Magazzino!M15</f>
        <v>0</v>
      </c>
      <c r="O51" s="253">
        <f>+O15+[1]C_Magazzino!O15-[1]C_Magazzino!N15</f>
        <v>0</v>
      </c>
      <c r="P51" s="253">
        <f>+P15+[1]C_Magazzino!P15-[1]C_Magazzino!O15</f>
        <v>0</v>
      </c>
      <c r="Q51" s="253">
        <f>+Q15+[1]C_Magazzino!Q15-[1]C_Magazzino!P15</f>
        <v>0</v>
      </c>
      <c r="R51" s="253">
        <f>+R15+[1]C_Magazzino!R15-[1]C_Magazzino!Q15</f>
        <v>0</v>
      </c>
      <c r="S51" s="253">
        <f>+S15+[1]C_Magazzino!S15-[1]C_Magazzino!R15</f>
        <v>0</v>
      </c>
      <c r="T51" s="253">
        <f>+T15+[1]C_Magazzino!T15-[1]C_Magazzino!S15</f>
        <v>0</v>
      </c>
      <c r="U51" s="253">
        <f>+U15+[1]C_Magazzino!U15-[1]C_Magazzino!T15</f>
        <v>0</v>
      </c>
      <c r="V51" s="253">
        <f>+V15+[1]C_Magazzino!V15-[1]C_Magazzino!U15</f>
        <v>0</v>
      </c>
      <c r="W51" s="253">
        <f>+W15+[1]C_Magazzino!W15-[1]C_Magazzino!V15</f>
        <v>0</v>
      </c>
      <c r="X51" s="253">
        <f>+X15+[1]C_Magazzino!X15-[1]C_Magazzino!W15</f>
        <v>0</v>
      </c>
      <c r="Y51" s="253">
        <f>+Y15+[1]C_Magazzino!Y15-[1]C_Magazzino!X15</f>
        <v>0</v>
      </c>
      <c r="Z51" s="253">
        <f>+Z15+[1]C_Magazzino!Z15-[1]C_Magazzino!Y15</f>
        <v>0</v>
      </c>
      <c r="AA51" s="253">
        <f>+AA15+[1]C_Magazzino!AA15-[1]C_Magazzino!Z15</f>
        <v>0</v>
      </c>
      <c r="AB51" s="253">
        <f>+AB15+[1]C_Magazzino!AB15-[1]C_Magazzino!AA15</f>
        <v>0</v>
      </c>
      <c r="AC51" s="253">
        <f>+AC15+[1]C_Magazzino!AC15-[1]C_Magazzino!AB15</f>
        <v>0</v>
      </c>
      <c r="AD51" s="253">
        <f>+AD15+[1]C_Magazzino!AD15-[1]C_Magazzino!AC15</f>
        <v>0</v>
      </c>
      <c r="AE51" s="253">
        <f>+AE15+[1]C_Magazzino!AE15-[1]C_Magazzino!AD15</f>
        <v>0</v>
      </c>
      <c r="AF51" s="253">
        <f>+AF15+[1]C_Magazzino!AF15-[1]C_Magazzino!AE15</f>
        <v>0</v>
      </c>
      <c r="AG51" s="253">
        <f>+AG15+[1]C_Magazzino!AG15-[1]C_Magazzino!AF15</f>
        <v>0</v>
      </c>
      <c r="AH51" s="253">
        <f>+AH15+[1]C_Magazzino!AH15-[1]C_Magazzino!AG15</f>
        <v>0</v>
      </c>
      <c r="AI51" s="253">
        <f>+AI15+[1]C_Magazzino!AI15-[1]C_Magazzino!AH15</f>
        <v>0</v>
      </c>
      <c r="AJ51" s="253">
        <f>+AJ15+[1]C_Magazzino!AJ15-[1]C_Magazzino!AI15</f>
        <v>0</v>
      </c>
      <c r="AK51" s="253">
        <f>+AK15+[1]C_Magazzino!AK15-[1]C_Magazzino!AJ15</f>
        <v>0</v>
      </c>
      <c r="AL51" s="253">
        <f>+AL15+[1]C_Magazzino!AL15-[1]C_Magazzino!AK15</f>
        <v>0</v>
      </c>
      <c r="AM51" s="253">
        <f>+AM15+[1]C_Magazzino!AM15-[1]C_Magazzino!AL15</f>
        <v>0</v>
      </c>
      <c r="AN51" s="253">
        <f>+AN15+[1]C_Magazzino!AN15-[1]C_Magazzino!AM15</f>
        <v>0</v>
      </c>
      <c r="AO51" s="253">
        <f>+AO15+[1]C_Magazzino!AO15-[1]C_Magazzino!AN15</f>
        <v>0</v>
      </c>
      <c r="AP51" s="253">
        <f>+AP15+[1]C_Magazzino!AP15-[1]C_Magazzino!AO15</f>
        <v>0</v>
      </c>
      <c r="AQ51" s="253">
        <f>+AQ15+[1]C_Magazzino!AQ15-[1]C_Magazzino!AP15</f>
        <v>0</v>
      </c>
      <c r="AR51" s="253">
        <f>+AR15+[1]C_Magazzino!AR15-[1]C_Magazzino!AQ15</f>
        <v>0</v>
      </c>
      <c r="AS51" s="253">
        <f>+AS15+[1]C_Magazzino!AS15-[1]C_Magazzino!AR15</f>
        <v>0</v>
      </c>
      <c r="AT51" s="253">
        <f>+AT15+[1]C_Magazzino!AT15-[1]C_Magazzino!AS15</f>
        <v>0</v>
      </c>
      <c r="AU51" s="253">
        <f>+AU15+[1]C_Magazzino!AU15-[1]C_Magazzino!AT15</f>
        <v>0</v>
      </c>
      <c r="AV51" s="253">
        <f>+AV15+[1]C_Magazzino!AV15-[1]C_Magazzino!AU15</f>
        <v>0</v>
      </c>
      <c r="AW51" s="253">
        <f>+AW15+[1]C_Magazzino!AW15-[1]C_Magazzino!AV15</f>
        <v>0</v>
      </c>
      <c r="AX51" s="253">
        <f>+AX15+[1]C_Magazzino!AX15-[1]C_Magazzino!AW15</f>
        <v>0</v>
      </c>
      <c r="AY51" s="253">
        <f>+AY15+[1]C_Magazzino!AY15-[1]C_Magazzino!AX15</f>
        <v>0</v>
      </c>
      <c r="AZ51" s="253">
        <f>+AZ15+[1]C_Magazzino!AZ15-[1]C_Magazzino!AY15</f>
        <v>0</v>
      </c>
      <c r="BA51" s="253">
        <f>+BA15+[1]C_Magazzino!BA15-[1]C_Magazzino!AZ15</f>
        <v>0</v>
      </c>
      <c r="BB51" s="253">
        <f>+BB15+[1]C_Magazzino!BB15-[1]C_Magazzino!BA15</f>
        <v>0</v>
      </c>
      <c r="BC51" s="253">
        <f>+BC15+[1]C_Magazzino!BC15-[1]C_Magazzino!BB15</f>
        <v>0</v>
      </c>
      <c r="BD51" s="253">
        <f>+BD15+[1]C_Magazzino!BD15-[1]C_Magazzino!BC15</f>
        <v>0</v>
      </c>
      <c r="BE51" s="253">
        <f>+BE15+[1]C_Magazzino!BE15-[1]C_Magazzino!BD15</f>
        <v>0</v>
      </c>
      <c r="BF51" s="253">
        <f>+BF15+[1]C_Magazzino!BF15-[1]C_Magazzino!BE15</f>
        <v>0</v>
      </c>
      <c r="BG51" s="253">
        <f>+BG15+[1]C_Magazzino!BG15-[1]C_Magazzino!BF15</f>
        <v>0</v>
      </c>
      <c r="BH51" s="253">
        <f>+BH15+[1]C_Magazzino!BH15-[1]C_Magazzino!BG15</f>
        <v>0</v>
      </c>
      <c r="BI51" s="253">
        <f>+BI15+[1]C_Magazzino!BI15-[1]C_Magazzino!BH15</f>
        <v>0</v>
      </c>
      <c r="BJ51" s="253">
        <f>+BJ15+[1]C_Magazzino!BJ15-[1]C_Magazzino!BI15</f>
        <v>0</v>
      </c>
      <c r="BK51" s="253">
        <f>+BK15+[1]C_Magazzino!BK15-[1]C_Magazzino!BJ15</f>
        <v>0</v>
      </c>
      <c r="BL51" s="253">
        <f>+BL15+[1]C_Magazzino!BL15-[1]C_Magazzino!BK15</f>
        <v>0</v>
      </c>
      <c r="BM51" s="253">
        <f>+BM15+[1]C_Magazzino!BM15-[1]C_Magazzino!BL15</f>
        <v>0</v>
      </c>
      <c r="BN51" s="253">
        <f>+BN15+[1]C_Magazzino!BN15-[1]C_Magazzino!BM15</f>
        <v>0</v>
      </c>
      <c r="BO51" s="253">
        <f>+BO15+[1]C_Magazzino!BO15-[1]C_Magazzino!BN15</f>
        <v>0</v>
      </c>
      <c r="BP51" s="253">
        <f>+BP15+[1]C_Magazzino!BP15-[1]C_Magazzino!BO15</f>
        <v>0</v>
      </c>
      <c r="BQ51" s="253">
        <f>+BQ15+[1]C_Magazzino!BQ15-[1]C_Magazzino!BP15</f>
        <v>0</v>
      </c>
      <c r="BR51" s="253">
        <f>+BR15+[1]C_Magazzino!BR15-[1]C_Magazzino!BQ15</f>
        <v>0</v>
      </c>
      <c r="BS51" s="253">
        <f>+BS15+[1]C_Magazzino!BS15-[1]C_Magazzino!BR15</f>
        <v>0</v>
      </c>
      <c r="BT51" s="253">
        <f>+BT15+[1]C_Magazzino!BT15-[1]C_Magazzino!BS15</f>
        <v>0</v>
      </c>
      <c r="BU51" s="253">
        <f>+BU15+[1]C_Magazzino!BU15-[1]C_Magazzino!BT15</f>
        <v>0</v>
      </c>
      <c r="BV51" s="253">
        <f>+BV15+[1]C_Magazzino!BV15-[1]C_Magazzino!BU15</f>
        <v>0</v>
      </c>
      <c r="BW51" s="253">
        <f>+BW15+[1]C_Magazzino!BW15-[1]C_Magazzino!BV15</f>
        <v>0</v>
      </c>
      <c r="BX51" s="253">
        <f>+BX15+[1]C_Magazzino!BX15-[1]C_Magazzino!BW15</f>
        <v>0</v>
      </c>
      <c r="BY51" s="253">
        <f>+BY15+[1]C_Magazzino!BY15-[1]C_Magazzino!BX15</f>
        <v>0</v>
      </c>
      <c r="BZ51" s="253">
        <f>+BZ15+[1]C_Magazzino!BZ15-[1]C_Magazzino!BY15</f>
        <v>0</v>
      </c>
      <c r="CA51" s="253">
        <f>+CA15+[1]C_Magazzino!CA15-[1]C_Magazzino!BZ15</f>
        <v>0</v>
      </c>
      <c r="CB51" s="253">
        <f>+CB15+[1]C_Magazzino!CB15-[1]C_Magazzino!CA15</f>
        <v>0</v>
      </c>
      <c r="CC51" s="253">
        <f>+CC15+[1]C_Magazzino!CC15-[1]C_Magazzino!CB15</f>
        <v>0</v>
      </c>
      <c r="CD51" s="253">
        <f>+CD15+[1]C_Magazzino!CD15-[1]C_Magazzino!CC15</f>
        <v>0</v>
      </c>
      <c r="CE51" s="253">
        <f>+CE15+[1]C_Magazzino!CE15-[1]C_Magazzino!CD15</f>
        <v>0</v>
      </c>
      <c r="CF51" s="253">
        <f>+CF15+[1]C_Magazzino!CF15-[1]C_Magazzino!CE15</f>
        <v>0</v>
      </c>
      <c r="CG51" s="253">
        <f>+CG15+[1]C_Magazzino!CG15-[1]C_Magazzino!CF15</f>
        <v>0</v>
      </c>
      <c r="CH51" s="253">
        <f>+CH15+[1]C_Magazzino!CH15-[1]C_Magazzino!CG15</f>
        <v>0</v>
      </c>
      <c r="CI51" s="253">
        <f>+CI15+[1]C_Magazzino!CI15-[1]C_Magazzino!CH15</f>
        <v>0</v>
      </c>
      <c r="CJ51" s="253">
        <f>+CJ15+[1]C_Magazzino!CJ15-[1]C_Magazzino!CI15</f>
        <v>0</v>
      </c>
      <c r="CK51" s="253">
        <f>+CK15+[1]C_Magazzino!CK15-[1]C_Magazzino!CJ15</f>
        <v>0</v>
      </c>
      <c r="CL51" s="253">
        <f>+CL15+[1]C_Magazzino!CL15-[1]C_Magazzino!CK15</f>
        <v>0</v>
      </c>
      <c r="CM51" s="253">
        <f>+CM15+[1]C_Magazzino!CM15-[1]C_Magazzino!CL15</f>
        <v>0</v>
      </c>
      <c r="CN51" s="253">
        <f>+CN15+[1]C_Magazzino!CN15-[1]C_Magazzino!CM15</f>
        <v>0</v>
      </c>
      <c r="CO51" s="253">
        <f>+CO15+[1]C_Magazzino!CO15-[1]C_Magazzino!CN15</f>
        <v>0</v>
      </c>
      <c r="CP51" s="253">
        <f>+CP15+[1]C_Magazzino!CP15-[1]C_Magazzino!CO15</f>
        <v>0</v>
      </c>
      <c r="CQ51" s="253">
        <f>+CQ15+[1]C_Magazzino!CQ15-[1]C_Magazzino!CP15</f>
        <v>0</v>
      </c>
      <c r="CR51" s="253">
        <f>+CR15+[1]C_Magazzino!CR15-[1]C_Magazzino!CQ15</f>
        <v>0</v>
      </c>
      <c r="CS51" s="253">
        <f>+CS15+[1]C_Magazzino!CS15-[1]C_Magazzino!CR15</f>
        <v>0</v>
      </c>
      <c r="CT51" s="253">
        <f>+CT15+[1]C_Magazzino!CT15-[1]C_Magazzino!CS15</f>
        <v>0</v>
      </c>
      <c r="CU51" s="253">
        <f>+CU15+[1]C_Magazzino!CU15-[1]C_Magazzino!CT15</f>
        <v>0</v>
      </c>
      <c r="CV51" s="253">
        <f>+CV15+[1]C_Magazzino!CV15-[1]C_Magazzino!CU15</f>
        <v>0</v>
      </c>
      <c r="CW51" s="253">
        <f>+CW15+[1]C_Magazzino!CW15-[1]C_Magazzino!CV15</f>
        <v>0</v>
      </c>
      <c r="CX51" s="253">
        <f>+CX15+[1]C_Magazzino!CX15-[1]C_Magazzino!CW15</f>
        <v>0</v>
      </c>
      <c r="CY51" s="253">
        <f>+CY15+[1]C_Magazzino!CY15-[1]C_Magazzino!CX15</f>
        <v>0</v>
      </c>
      <c r="CZ51" s="253">
        <f>+CZ15+[1]C_Magazzino!CZ15-[1]C_Magazzino!CY15</f>
        <v>0</v>
      </c>
      <c r="DA51" s="253">
        <f>+DA15+[1]C_Magazzino!DA15-[1]C_Magazzino!CZ15</f>
        <v>0</v>
      </c>
      <c r="DB51" s="253">
        <f>+DB15+[1]C_Magazzino!DB15-[1]C_Magazzino!DA15</f>
        <v>0</v>
      </c>
      <c r="DC51" s="253">
        <f>+DC15+[1]C_Magazzino!DC15-[1]C_Magazzino!DB15</f>
        <v>0</v>
      </c>
      <c r="DD51" s="253">
        <f>+DD15+[1]C_Magazzino!DD15-[1]C_Magazzino!DC15</f>
        <v>0</v>
      </c>
      <c r="DE51" s="253">
        <f>+DE15+[1]C_Magazzino!DE15-[1]C_Magazzino!DD15</f>
        <v>0</v>
      </c>
      <c r="DF51" s="253">
        <f>+DF15+[1]C_Magazzino!DF15-[1]C_Magazzino!DE15</f>
        <v>0</v>
      </c>
      <c r="DG51" s="253">
        <f>+DG15+[1]C_Magazzino!DG15-[1]C_Magazzino!DF15</f>
        <v>0</v>
      </c>
      <c r="DH51" s="253">
        <f>+DH15+[1]C_Magazzino!DH15-[1]C_Magazzino!DG15</f>
        <v>0</v>
      </c>
      <c r="DI51" s="253">
        <f>+DI15+[1]C_Magazzino!DI15-[1]C_Magazzino!DH15</f>
        <v>0</v>
      </c>
      <c r="DJ51" s="253">
        <f>+DJ15+[1]C_Magazzino!DJ15-[1]C_Magazzino!DI15</f>
        <v>0</v>
      </c>
      <c r="DK51" s="253">
        <f>+DK15+[1]C_Magazzino!DK15-[1]C_Magazzino!DJ15</f>
        <v>0</v>
      </c>
      <c r="DL51" s="253">
        <f>+DL15+[1]C_Magazzino!DL15-[1]C_Magazzino!DK15</f>
        <v>0</v>
      </c>
      <c r="DM51" s="253">
        <f>+DM15+[1]C_Magazzino!DM15-[1]C_Magazzino!DL15</f>
        <v>0</v>
      </c>
      <c r="DN51" s="253">
        <f>+DN15+[1]C_Magazzino!DN15-[1]C_Magazzino!DM15</f>
        <v>0</v>
      </c>
      <c r="DO51" s="253">
        <f>+DO15+[1]C_Magazzino!DO15-[1]C_Magazzino!DN15</f>
        <v>0</v>
      </c>
      <c r="DP51" s="253">
        <f>+DP15+[1]C_Magazzino!DP15-[1]C_Magazzino!DO15</f>
        <v>0</v>
      </c>
      <c r="DQ51" s="253">
        <f>+DQ15+[1]C_Magazzino!DQ15-[1]C_Magazzino!DP15</f>
        <v>0</v>
      </c>
      <c r="DR51" s="253">
        <f>+DR15+[1]C_Magazzino!DR15-[1]C_Magazzino!DQ15</f>
        <v>0</v>
      </c>
      <c r="DS51" s="253">
        <f>+DS15+[1]C_Magazzino!DS15-[1]C_Magazzino!DR15</f>
        <v>0</v>
      </c>
      <c r="DT51" s="253">
        <f>+DT15+[1]C_Magazzino!DT15-[1]C_Magazzino!DS15</f>
        <v>0</v>
      </c>
      <c r="DU51" s="253">
        <f>+DU15+[1]C_Magazzino!DU15-[1]C_Magazzino!DT15</f>
        <v>0</v>
      </c>
      <c r="DV51" s="253">
        <f>+DV15+[1]C_Magazzino!DV15-[1]C_Magazzino!DU15</f>
        <v>0</v>
      </c>
      <c r="DW51" s="253">
        <f>+DW15+[1]C_Magazzino!DW15-[1]C_Magazzino!DV15</f>
        <v>0</v>
      </c>
    </row>
    <row r="52" spans="3:127" ht="15.6" thickTop="1" thickBot="1">
      <c r="C52" s="316" t="str">
        <f>+[1]I_Vendite!C14</f>
        <v>Prodotto/Servizio 11</v>
      </c>
      <c r="H52" s="253">
        <f>+H16+[1]C_Magazzino!H16</f>
        <v>0</v>
      </c>
      <c r="I52" s="253">
        <f>+I16+[1]C_Magazzino!I16-[1]C_Magazzino!H16</f>
        <v>0</v>
      </c>
      <c r="J52" s="253">
        <f>+J16+[1]C_Magazzino!J16-[1]C_Magazzino!I16</f>
        <v>0</v>
      </c>
      <c r="K52" s="253">
        <f>+K16+[1]C_Magazzino!K16-[1]C_Magazzino!J16</f>
        <v>0</v>
      </c>
      <c r="L52" s="253">
        <f>+L16+[1]C_Magazzino!L16-[1]C_Magazzino!K16</f>
        <v>0</v>
      </c>
      <c r="M52" s="253">
        <f>+M16+[1]C_Magazzino!M16-[1]C_Magazzino!L16</f>
        <v>0</v>
      </c>
      <c r="N52" s="253">
        <f>+N16+[1]C_Magazzino!N16-[1]C_Magazzino!M16</f>
        <v>0</v>
      </c>
      <c r="O52" s="253">
        <f>+O16+[1]C_Magazzino!O16-[1]C_Magazzino!N16</f>
        <v>0</v>
      </c>
      <c r="P52" s="253">
        <f>+P16+[1]C_Magazzino!P16-[1]C_Magazzino!O16</f>
        <v>0</v>
      </c>
      <c r="Q52" s="253">
        <f>+Q16+[1]C_Magazzino!Q16-[1]C_Magazzino!P16</f>
        <v>0</v>
      </c>
      <c r="R52" s="253">
        <f>+R16+[1]C_Magazzino!R16-[1]C_Magazzino!Q16</f>
        <v>0</v>
      </c>
      <c r="S52" s="253">
        <f>+S16+[1]C_Magazzino!S16-[1]C_Magazzino!R16</f>
        <v>0</v>
      </c>
      <c r="T52" s="253">
        <f>+T16+[1]C_Magazzino!T16-[1]C_Magazzino!S16</f>
        <v>0</v>
      </c>
      <c r="U52" s="253">
        <f>+U16+[1]C_Magazzino!U16-[1]C_Magazzino!T16</f>
        <v>0</v>
      </c>
      <c r="V52" s="253">
        <f>+V16+[1]C_Magazzino!V16-[1]C_Magazzino!U16</f>
        <v>0</v>
      </c>
      <c r="W52" s="253">
        <f>+W16+[1]C_Magazzino!W16-[1]C_Magazzino!V16</f>
        <v>0</v>
      </c>
      <c r="X52" s="253">
        <f>+X16+[1]C_Magazzino!X16-[1]C_Magazzino!W16</f>
        <v>0</v>
      </c>
      <c r="Y52" s="253">
        <f>+Y16+[1]C_Magazzino!Y16-[1]C_Magazzino!X16</f>
        <v>0</v>
      </c>
      <c r="Z52" s="253">
        <f>+Z16+[1]C_Magazzino!Z16-[1]C_Magazzino!Y16</f>
        <v>0</v>
      </c>
      <c r="AA52" s="253">
        <f>+AA16+[1]C_Magazzino!AA16-[1]C_Magazzino!Z16</f>
        <v>0</v>
      </c>
      <c r="AB52" s="253">
        <f>+AB16+[1]C_Magazzino!AB16-[1]C_Magazzino!AA16</f>
        <v>0</v>
      </c>
      <c r="AC52" s="253">
        <f>+AC16+[1]C_Magazzino!AC16-[1]C_Magazzino!AB16</f>
        <v>0</v>
      </c>
      <c r="AD52" s="253">
        <f>+AD16+[1]C_Magazzino!AD16-[1]C_Magazzino!AC16</f>
        <v>0</v>
      </c>
      <c r="AE52" s="253">
        <f>+AE16+[1]C_Magazzino!AE16-[1]C_Magazzino!AD16</f>
        <v>0</v>
      </c>
      <c r="AF52" s="253">
        <f>+AF16+[1]C_Magazzino!AF16-[1]C_Magazzino!AE16</f>
        <v>0</v>
      </c>
      <c r="AG52" s="253">
        <f>+AG16+[1]C_Magazzino!AG16-[1]C_Magazzino!AF16</f>
        <v>0</v>
      </c>
      <c r="AH52" s="253">
        <f>+AH16+[1]C_Magazzino!AH16-[1]C_Magazzino!AG16</f>
        <v>0</v>
      </c>
      <c r="AI52" s="253">
        <f>+AI16+[1]C_Magazzino!AI16-[1]C_Magazzino!AH16</f>
        <v>0</v>
      </c>
      <c r="AJ52" s="253">
        <f>+AJ16+[1]C_Magazzino!AJ16-[1]C_Magazzino!AI16</f>
        <v>0</v>
      </c>
      <c r="AK52" s="253">
        <f>+AK16+[1]C_Magazzino!AK16-[1]C_Magazzino!AJ16</f>
        <v>0</v>
      </c>
      <c r="AL52" s="253">
        <f>+AL16+[1]C_Magazzino!AL16-[1]C_Magazzino!AK16</f>
        <v>0</v>
      </c>
      <c r="AM52" s="253">
        <f>+AM16+[1]C_Magazzino!AM16-[1]C_Magazzino!AL16</f>
        <v>0</v>
      </c>
      <c r="AN52" s="253">
        <f>+AN16+[1]C_Magazzino!AN16-[1]C_Magazzino!AM16</f>
        <v>0</v>
      </c>
      <c r="AO52" s="253">
        <f>+AO16+[1]C_Magazzino!AO16-[1]C_Magazzino!AN16</f>
        <v>0</v>
      </c>
      <c r="AP52" s="253">
        <f>+AP16+[1]C_Magazzino!AP16-[1]C_Magazzino!AO16</f>
        <v>0</v>
      </c>
      <c r="AQ52" s="253">
        <f>+AQ16+[1]C_Magazzino!AQ16-[1]C_Magazzino!AP16</f>
        <v>0</v>
      </c>
      <c r="AR52" s="253">
        <f>+AR16+[1]C_Magazzino!AR16-[1]C_Magazzino!AQ16</f>
        <v>0</v>
      </c>
      <c r="AS52" s="253">
        <f>+AS16+[1]C_Magazzino!AS16-[1]C_Magazzino!AR16</f>
        <v>0</v>
      </c>
      <c r="AT52" s="253">
        <f>+AT16+[1]C_Magazzino!AT16-[1]C_Magazzino!AS16</f>
        <v>0</v>
      </c>
      <c r="AU52" s="253">
        <f>+AU16+[1]C_Magazzino!AU16-[1]C_Magazzino!AT16</f>
        <v>0</v>
      </c>
      <c r="AV52" s="253">
        <f>+AV16+[1]C_Magazzino!AV16-[1]C_Magazzino!AU16</f>
        <v>0</v>
      </c>
      <c r="AW52" s="253">
        <f>+AW16+[1]C_Magazzino!AW16-[1]C_Magazzino!AV16</f>
        <v>0</v>
      </c>
      <c r="AX52" s="253">
        <f>+AX16+[1]C_Magazzino!AX16-[1]C_Magazzino!AW16</f>
        <v>0</v>
      </c>
      <c r="AY52" s="253">
        <f>+AY16+[1]C_Magazzino!AY16-[1]C_Magazzino!AX16</f>
        <v>0</v>
      </c>
      <c r="AZ52" s="253">
        <f>+AZ16+[1]C_Magazzino!AZ16-[1]C_Magazzino!AY16</f>
        <v>0</v>
      </c>
      <c r="BA52" s="253">
        <f>+BA16+[1]C_Magazzino!BA16-[1]C_Magazzino!AZ16</f>
        <v>0</v>
      </c>
      <c r="BB52" s="253">
        <f>+BB16+[1]C_Magazzino!BB16-[1]C_Magazzino!BA16</f>
        <v>0</v>
      </c>
      <c r="BC52" s="253">
        <f>+BC16+[1]C_Magazzino!BC16-[1]C_Magazzino!BB16</f>
        <v>0</v>
      </c>
      <c r="BD52" s="253">
        <f>+BD16+[1]C_Magazzino!BD16-[1]C_Magazzino!BC16</f>
        <v>0</v>
      </c>
      <c r="BE52" s="253">
        <f>+BE16+[1]C_Magazzino!BE16-[1]C_Magazzino!BD16</f>
        <v>0</v>
      </c>
      <c r="BF52" s="253">
        <f>+BF16+[1]C_Magazzino!BF16-[1]C_Magazzino!BE16</f>
        <v>0</v>
      </c>
      <c r="BG52" s="253">
        <f>+BG16+[1]C_Magazzino!BG16-[1]C_Magazzino!BF16</f>
        <v>0</v>
      </c>
      <c r="BH52" s="253">
        <f>+BH16+[1]C_Magazzino!BH16-[1]C_Magazzino!BG16</f>
        <v>0</v>
      </c>
      <c r="BI52" s="253">
        <f>+BI16+[1]C_Magazzino!BI16-[1]C_Magazzino!BH16</f>
        <v>0</v>
      </c>
      <c r="BJ52" s="253">
        <f>+BJ16+[1]C_Magazzino!BJ16-[1]C_Magazzino!BI16</f>
        <v>0</v>
      </c>
      <c r="BK52" s="253">
        <f>+BK16+[1]C_Magazzino!BK16-[1]C_Magazzino!BJ16</f>
        <v>0</v>
      </c>
      <c r="BL52" s="253">
        <f>+BL16+[1]C_Magazzino!BL16-[1]C_Magazzino!BK16</f>
        <v>0</v>
      </c>
      <c r="BM52" s="253">
        <f>+BM16+[1]C_Magazzino!BM16-[1]C_Magazzino!BL16</f>
        <v>0</v>
      </c>
      <c r="BN52" s="253">
        <f>+BN16+[1]C_Magazzino!BN16-[1]C_Magazzino!BM16</f>
        <v>0</v>
      </c>
      <c r="BO52" s="253">
        <f>+BO16+[1]C_Magazzino!BO16-[1]C_Magazzino!BN16</f>
        <v>0</v>
      </c>
      <c r="BP52" s="253">
        <f>+BP16+[1]C_Magazzino!BP16-[1]C_Magazzino!BO16</f>
        <v>0</v>
      </c>
      <c r="BQ52" s="253">
        <f>+BQ16+[1]C_Magazzino!BQ16-[1]C_Magazzino!BP16</f>
        <v>0</v>
      </c>
      <c r="BR52" s="253">
        <f>+BR16+[1]C_Magazzino!BR16-[1]C_Magazzino!BQ16</f>
        <v>0</v>
      </c>
      <c r="BS52" s="253">
        <f>+BS16+[1]C_Magazzino!BS16-[1]C_Magazzino!BR16</f>
        <v>0</v>
      </c>
      <c r="BT52" s="253">
        <f>+BT16+[1]C_Magazzino!BT16-[1]C_Magazzino!BS16</f>
        <v>0</v>
      </c>
      <c r="BU52" s="253">
        <f>+BU16+[1]C_Magazzino!BU16-[1]C_Magazzino!BT16</f>
        <v>0</v>
      </c>
      <c r="BV52" s="253">
        <f>+BV16+[1]C_Magazzino!BV16-[1]C_Magazzino!BU16</f>
        <v>0</v>
      </c>
      <c r="BW52" s="253">
        <f>+BW16+[1]C_Magazzino!BW16-[1]C_Magazzino!BV16</f>
        <v>0</v>
      </c>
      <c r="BX52" s="253">
        <f>+BX16+[1]C_Magazzino!BX16-[1]C_Magazzino!BW16</f>
        <v>0</v>
      </c>
      <c r="BY52" s="253">
        <f>+BY16+[1]C_Magazzino!BY16-[1]C_Magazzino!BX16</f>
        <v>0</v>
      </c>
      <c r="BZ52" s="253">
        <f>+BZ16+[1]C_Magazzino!BZ16-[1]C_Magazzino!BY16</f>
        <v>0</v>
      </c>
      <c r="CA52" s="253">
        <f>+CA16+[1]C_Magazzino!CA16-[1]C_Magazzino!BZ16</f>
        <v>0</v>
      </c>
      <c r="CB52" s="253">
        <f>+CB16+[1]C_Magazzino!CB16-[1]C_Magazzino!CA16</f>
        <v>0</v>
      </c>
      <c r="CC52" s="253">
        <f>+CC16+[1]C_Magazzino!CC16-[1]C_Magazzino!CB16</f>
        <v>0</v>
      </c>
      <c r="CD52" s="253">
        <f>+CD16+[1]C_Magazzino!CD16-[1]C_Magazzino!CC16</f>
        <v>0</v>
      </c>
      <c r="CE52" s="253">
        <f>+CE16+[1]C_Magazzino!CE16-[1]C_Magazzino!CD16</f>
        <v>0</v>
      </c>
      <c r="CF52" s="253">
        <f>+CF16+[1]C_Magazzino!CF16-[1]C_Magazzino!CE16</f>
        <v>0</v>
      </c>
      <c r="CG52" s="253">
        <f>+CG16+[1]C_Magazzino!CG16-[1]C_Magazzino!CF16</f>
        <v>0</v>
      </c>
      <c r="CH52" s="253">
        <f>+CH16+[1]C_Magazzino!CH16-[1]C_Magazzino!CG16</f>
        <v>0</v>
      </c>
      <c r="CI52" s="253">
        <f>+CI16+[1]C_Magazzino!CI16-[1]C_Magazzino!CH16</f>
        <v>0</v>
      </c>
      <c r="CJ52" s="253">
        <f>+CJ16+[1]C_Magazzino!CJ16-[1]C_Magazzino!CI16</f>
        <v>0</v>
      </c>
      <c r="CK52" s="253">
        <f>+CK16+[1]C_Magazzino!CK16-[1]C_Magazzino!CJ16</f>
        <v>0</v>
      </c>
      <c r="CL52" s="253">
        <f>+CL16+[1]C_Magazzino!CL16-[1]C_Magazzino!CK16</f>
        <v>0</v>
      </c>
      <c r="CM52" s="253">
        <f>+CM16+[1]C_Magazzino!CM16-[1]C_Magazzino!CL16</f>
        <v>0</v>
      </c>
      <c r="CN52" s="253">
        <f>+CN16+[1]C_Magazzino!CN16-[1]C_Magazzino!CM16</f>
        <v>0</v>
      </c>
      <c r="CO52" s="253">
        <f>+CO16+[1]C_Magazzino!CO16-[1]C_Magazzino!CN16</f>
        <v>0</v>
      </c>
      <c r="CP52" s="253">
        <f>+CP16+[1]C_Magazzino!CP16-[1]C_Magazzino!CO16</f>
        <v>0</v>
      </c>
      <c r="CQ52" s="253">
        <f>+CQ16+[1]C_Magazzino!CQ16-[1]C_Magazzino!CP16</f>
        <v>0</v>
      </c>
      <c r="CR52" s="253">
        <f>+CR16+[1]C_Magazzino!CR16-[1]C_Magazzino!CQ16</f>
        <v>0</v>
      </c>
      <c r="CS52" s="253">
        <f>+CS16+[1]C_Magazzino!CS16-[1]C_Magazzino!CR16</f>
        <v>0</v>
      </c>
      <c r="CT52" s="253">
        <f>+CT16+[1]C_Magazzino!CT16-[1]C_Magazzino!CS16</f>
        <v>0</v>
      </c>
      <c r="CU52" s="253">
        <f>+CU16+[1]C_Magazzino!CU16-[1]C_Magazzino!CT16</f>
        <v>0</v>
      </c>
      <c r="CV52" s="253">
        <f>+CV16+[1]C_Magazzino!CV16-[1]C_Magazzino!CU16</f>
        <v>0</v>
      </c>
      <c r="CW52" s="253">
        <f>+CW16+[1]C_Magazzino!CW16-[1]C_Magazzino!CV16</f>
        <v>0</v>
      </c>
      <c r="CX52" s="253">
        <f>+CX16+[1]C_Magazzino!CX16-[1]C_Magazzino!CW16</f>
        <v>0</v>
      </c>
      <c r="CY52" s="253">
        <f>+CY16+[1]C_Magazzino!CY16-[1]C_Magazzino!CX16</f>
        <v>0</v>
      </c>
      <c r="CZ52" s="253">
        <f>+CZ16+[1]C_Magazzino!CZ16-[1]C_Magazzino!CY16</f>
        <v>0</v>
      </c>
      <c r="DA52" s="253">
        <f>+DA16+[1]C_Magazzino!DA16-[1]C_Magazzino!CZ16</f>
        <v>0</v>
      </c>
      <c r="DB52" s="253">
        <f>+DB16+[1]C_Magazzino!DB16-[1]C_Magazzino!DA16</f>
        <v>0</v>
      </c>
      <c r="DC52" s="253">
        <f>+DC16+[1]C_Magazzino!DC16-[1]C_Magazzino!DB16</f>
        <v>0</v>
      </c>
      <c r="DD52" s="253">
        <f>+DD16+[1]C_Magazzino!DD16-[1]C_Magazzino!DC16</f>
        <v>0</v>
      </c>
      <c r="DE52" s="253">
        <f>+DE16+[1]C_Magazzino!DE16-[1]C_Magazzino!DD16</f>
        <v>0</v>
      </c>
      <c r="DF52" s="253">
        <f>+DF16+[1]C_Magazzino!DF16-[1]C_Magazzino!DE16</f>
        <v>0</v>
      </c>
      <c r="DG52" s="253">
        <f>+DG16+[1]C_Magazzino!DG16-[1]C_Magazzino!DF16</f>
        <v>0</v>
      </c>
      <c r="DH52" s="253">
        <f>+DH16+[1]C_Magazzino!DH16-[1]C_Magazzino!DG16</f>
        <v>0</v>
      </c>
      <c r="DI52" s="253">
        <f>+DI16+[1]C_Magazzino!DI16-[1]C_Magazzino!DH16</f>
        <v>0</v>
      </c>
      <c r="DJ52" s="253">
        <f>+DJ16+[1]C_Magazzino!DJ16-[1]C_Magazzino!DI16</f>
        <v>0</v>
      </c>
      <c r="DK52" s="253">
        <f>+DK16+[1]C_Magazzino!DK16-[1]C_Magazzino!DJ16</f>
        <v>0</v>
      </c>
      <c r="DL52" s="253">
        <f>+DL16+[1]C_Magazzino!DL16-[1]C_Magazzino!DK16</f>
        <v>0</v>
      </c>
      <c r="DM52" s="253">
        <f>+DM16+[1]C_Magazzino!DM16-[1]C_Magazzino!DL16</f>
        <v>0</v>
      </c>
      <c r="DN52" s="253">
        <f>+DN16+[1]C_Magazzino!DN16-[1]C_Magazzino!DM16</f>
        <v>0</v>
      </c>
      <c r="DO52" s="253">
        <f>+DO16+[1]C_Magazzino!DO16-[1]C_Magazzino!DN16</f>
        <v>0</v>
      </c>
      <c r="DP52" s="253">
        <f>+DP16+[1]C_Magazzino!DP16-[1]C_Magazzino!DO16</f>
        <v>0</v>
      </c>
      <c r="DQ52" s="253">
        <f>+DQ16+[1]C_Magazzino!DQ16-[1]C_Magazzino!DP16</f>
        <v>0</v>
      </c>
      <c r="DR52" s="253">
        <f>+DR16+[1]C_Magazzino!DR16-[1]C_Magazzino!DQ16</f>
        <v>0</v>
      </c>
      <c r="DS52" s="253">
        <f>+DS16+[1]C_Magazzino!DS16-[1]C_Magazzino!DR16</f>
        <v>0</v>
      </c>
      <c r="DT52" s="253">
        <f>+DT16+[1]C_Magazzino!DT16-[1]C_Magazzino!DS16</f>
        <v>0</v>
      </c>
      <c r="DU52" s="253">
        <f>+DU16+[1]C_Magazzino!DU16-[1]C_Magazzino!DT16</f>
        <v>0</v>
      </c>
      <c r="DV52" s="253">
        <f>+DV16+[1]C_Magazzino!DV16-[1]C_Magazzino!DU16</f>
        <v>0</v>
      </c>
      <c r="DW52" s="253">
        <f>+DW16+[1]C_Magazzino!DW16-[1]C_Magazzino!DV16</f>
        <v>0</v>
      </c>
    </row>
    <row r="53" spans="3:127" ht="15.6" thickTop="1" thickBot="1">
      <c r="C53" s="316" t="str">
        <f>+[1]I_Vendite!C15</f>
        <v>Prodotto/Servizio 12</v>
      </c>
      <c r="H53" s="253">
        <f>+H17+[1]C_Magazzino!H17</f>
        <v>0</v>
      </c>
      <c r="I53" s="253">
        <f>+I17+[1]C_Magazzino!I17-[1]C_Magazzino!H17</f>
        <v>0</v>
      </c>
      <c r="J53" s="253">
        <f>+J17+[1]C_Magazzino!J17-[1]C_Magazzino!I17</f>
        <v>0</v>
      </c>
      <c r="K53" s="253">
        <f>+K17+[1]C_Magazzino!K17-[1]C_Magazzino!J17</f>
        <v>0</v>
      </c>
      <c r="L53" s="253">
        <f>+L17+[1]C_Magazzino!L17-[1]C_Magazzino!K17</f>
        <v>0</v>
      </c>
      <c r="M53" s="253">
        <f>+M17+[1]C_Magazzino!M17-[1]C_Magazzino!L17</f>
        <v>0</v>
      </c>
      <c r="N53" s="253">
        <f>+N17+[1]C_Magazzino!N17-[1]C_Magazzino!M17</f>
        <v>0</v>
      </c>
      <c r="O53" s="253">
        <f>+O17+[1]C_Magazzino!O17-[1]C_Magazzino!N17</f>
        <v>0</v>
      </c>
      <c r="P53" s="253">
        <f>+P17+[1]C_Magazzino!P17-[1]C_Magazzino!O17</f>
        <v>0</v>
      </c>
      <c r="Q53" s="253">
        <f>+Q17+[1]C_Magazzino!Q17-[1]C_Magazzino!P17</f>
        <v>0</v>
      </c>
      <c r="R53" s="253">
        <f>+R17+[1]C_Magazzino!R17-[1]C_Magazzino!Q17</f>
        <v>0</v>
      </c>
      <c r="S53" s="253">
        <f>+S17+[1]C_Magazzino!S17-[1]C_Magazzino!R17</f>
        <v>0</v>
      </c>
      <c r="T53" s="253">
        <f>+T17+[1]C_Magazzino!T17-[1]C_Magazzino!S17</f>
        <v>0</v>
      </c>
      <c r="U53" s="253">
        <f>+U17+[1]C_Magazzino!U17-[1]C_Magazzino!T17</f>
        <v>0</v>
      </c>
      <c r="V53" s="253">
        <f>+V17+[1]C_Magazzino!V17-[1]C_Magazzino!U17</f>
        <v>0</v>
      </c>
      <c r="W53" s="253">
        <f>+W17+[1]C_Magazzino!W17-[1]C_Magazzino!V17</f>
        <v>0</v>
      </c>
      <c r="X53" s="253">
        <f>+X17+[1]C_Magazzino!X17-[1]C_Magazzino!W17</f>
        <v>0</v>
      </c>
      <c r="Y53" s="253">
        <f>+Y17+[1]C_Magazzino!Y17-[1]C_Magazzino!X17</f>
        <v>0</v>
      </c>
      <c r="Z53" s="253">
        <f>+Z17+[1]C_Magazzino!Z17-[1]C_Magazzino!Y17</f>
        <v>0</v>
      </c>
      <c r="AA53" s="253">
        <f>+AA17+[1]C_Magazzino!AA17-[1]C_Magazzino!Z17</f>
        <v>0</v>
      </c>
      <c r="AB53" s="253">
        <f>+AB17+[1]C_Magazzino!AB17-[1]C_Magazzino!AA17</f>
        <v>0</v>
      </c>
      <c r="AC53" s="253">
        <f>+AC17+[1]C_Magazzino!AC17-[1]C_Magazzino!AB17</f>
        <v>0</v>
      </c>
      <c r="AD53" s="253">
        <f>+AD17+[1]C_Magazzino!AD17-[1]C_Magazzino!AC17</f>
        <v>0</v>
      </c>
      <c r="AE53" s="253">
        <f>+AE17+[1]C_Magazzino!AE17-[1]C_Magazzino!AD17</f>
        <v>0</v>
      </c>
      <c r="AF53" s="253">
        <f>+AF17+[1]C_Magazzino!AF17-[1]C_Magazzino!AE17</f>
        <v>0</v>
      </c>
      <c r="AG53" s="253">
        <f>+AG17+[1]C_Magazzino!AG17-[1]C_Magazzino!AF17</f>
        <v>0</v>
      </c>
      <c r="AH53" s="253">
        <f>+AH17+[1]C_Magazzino!AH17-[1]C_Magazzino!AG17</f>
        <v>0</v>
      </c>
      <c r="AI53" s="253">
        <f>+AI17+[1]C_Magazzino!AI17-[1]C_Magazzino!AH17</f>
        <v>0</v>
      </c>
      <c r="AJ53" s="253">
        <f>+AJ17+[1]C_Magazzino!AJ17-[1]C_Magazzino!AI17</f>
        <v>0</v>
      </c>
      <c r="AK53" s="253">
        <f>+AK17+[1]C_Magazzino!AK17-[1]C_Magazzino!AJ17</f>
        <v>0</v>
      </c>
      <c r="AL53" s="253">
        <f>+AL17+[1]C_Magazzino!AL17-[1]C_Magazzino!AK17</f>
        <v>0</v>
      </c>
      <c r="AM53" s="253">
        <f>+AM17+[1]C_Magazzino!AM17-[1]C_Magazzino!AL17</f>
        <v>0</v>
      </c>
      <c r="AN53" s="253">
        <f>+AN17+[1]C_Magazzino!AN17-[1]C_Magazzino!AM17</f>
        <v>0</v>
      </c>
      <c r="AO53" s="253">
        <f>+AO17+[1]C_Magazzino!AO17-[1]C_Magazzino!AN17</f>
        <v>0</v>
      </c>
      <c r="AP53" s="253">
        <f>+AP17+[1]C_Magazzino!AP17-[1]C_Magazzino!AO17</f>
        <v>0</v>
      </c>
      <c r="AQ53" s="253">
        <f>+AQ17+[1]C_Magazzino!AQ17-[1]C_Magazzino!AP17</f>
        <v>0</v>
      </c>
      <c r="AR53" s="253">
        <f>+AR17+[1]C_Magazzino!AR17-[1]C_Magazzino!AQ17</f>
        <v>0</v>
      </c>
      <c r="AS53" s="253">
        <f>+AS17+[1]C_Magazzino!AS17-[1]C_Magazzino!AR17</f>
        <v>0</v>
      </c>
      <c r="AT53" s="253">
        <f>+AT17+[1]C_Magazzino!AT17-[1]C_Magazzino!AS17</f>
        <v>0</v>
      </c>
      <c r="AU53" s="253">
        <f>+AU17+[1]C_Magazzino!AU17-[1]C_Magazzino!AT17</f>
        <v>0</v>
      </c>
      <c r="AV53" s="253">
        <f>+AV17+[1]C_Magazzino!AV17-[1]C_Magazzino!AU17</f>
        <v>0</v>
      </c>
      <c r="AW53" s="253">
        <f>+AW17+[1]C_Magazzino!AW17-[1]C_Magazzino!AV17</f>
        <v>0</v>
      </c>
      <c r="AX53" s="253">
        <f>+AX17+[1]C_Magazzino!AX17-[1]C_Magazzino!AW17</f>
        <v>0</v>
      </c>
      <c r="AY53" s="253">
        <f>+AY17+[1]C_Magazzino!AY17-[1]C_Magazzino!AX17</f>
        <v>0</v>
      </c>
      <c r="AZ53" s="253">
        <f>+AZ17+[1]C_Magazzino!AZ17-[1]C_Magazzino!AY17</f>
        <v>0</v>
      </c>
      <c r="BA53" s="253">
        <f>+BA17+[1]C_Magazzino!BA17-[1]C_Magazzino!AZ17</f>
        <v>0</v>
      </c>
      <c r="BB53" s="253">
        <f>+BB17+[1]C_Magazzino!BB17-[1]C_Magazzino!BA17</f>
        <v>0</v>
      </c>
      <c r="BC53" s="253">
        <f>+BC17+[1]C_Magazzino!BC17-[1]C_Magazzino!BB17</f>
        <v>0</v>
      </c>
      <c r="BD53" s="253">
        <f>+BD17+[1]C_Magazzino!BD17-[1]C_Magazzino!BC17</f>
        <v>0</v>
      </c>
      <c r="BE53" s="253">
        <f>+BE17+[1]C_Magazzino!BE17-[1]C_Magazzino!BD17</f>
        <v>0</v>
      </c>
      <c r="BF53" s="253">
        <f>+BF17+[1]C_Magazzino!BF17-[1]C_Magazzino!BE17</f>
        <v>0</v>
      </c>
      <c r="BG53" s="253">
        <f>+BG17+[1]C_Magazzino!BG17-[1]C_Magazzino!BF17</f>
        <v>0</v>
      </c>
      <c r="BH53" s="253">
        <f>+BH17+[1]C_Magazzino!BH17-[1]C_Magazzino!BG17</f>
        <v>0</v>
      </c>
      <c r="BI53" s="253">
        <f>+BI17+[1]C_Magazzino!BI17-[1]C_Magazzino!BH17</f>
        <v>0</v>
      </c>
      <c r="BJ53" s="253">
        <f>+BJ17+[1]C_Magazzino!BJ17-[1]C_Magazzino!BI17</f>
        <v>0</v>
      </c>
      <c r="BK53" s="253">
        <f>+BK17+[1]C_Magazzino!BK17-[1]C_Magazzino!BJ17</f>
        <v>0</v>
      </c>
      <c r="BL53" s="253">
        <f>+BL17+[1]C_Magazzino!BL17-[1]C_Magazzino!BK17</f>
        <v>0</v>
      </c>
      <c r="BM53" s="253">
        <f>+BM17+[1]C_Magazzino!BM17-[1]C_Magazzino!BL17</f>
        <v>0</v>
      </c>
      <c r="BN53" s="253">
        <f>+BN17+[1]C_Magazzino!BN17-[1]C_Magazzino!BM17</f>
        <v>0</v>
      </c>
      <c r="BO53" s="253">
        <f>+BO17+[1]C_Magazzino!BO17-[1]C_Magazzino!BN17</f>
        <v>0</v>
      </c>
      <c r="BP53" s="253">
        <f>+BP17+[1]C_Magazzino!BP17-[1]C_Magazzino!BO17</f>
        <v>0</v>
      </c>
      <c r="BQ53" s="253">
        <f>+BQ17+[1]C_Magazzino!BQ17-[1]C_Magazzino!BP17</f>
        <v>0</v>
      </c>
      <c r="BR53" s="253">
        <f>+BR17+[1]C_Magazzino!BR17-[1]C_Magazzino!BQ17</f>
        <v>0</v>
      </c>
      <c r="BS53" s="253">
        <f>+BS17+[1]C_Magazzino!BS17-[1]C_Magazzino!BR17</f>
        <v>0</v>
      </c>
      <c r="BT53" s="253">
        <f>+BT17+[1]C_Magazzino!BT17-[1]C_Magazzino!BS17</f>
        <v>0</v>
      </c>
      <c r="BU53" s="253">
        <f>+BU17+[1]C_Magazzino!BU17-[1]C_Magazzino!BT17</f>
        <v>0</v>
      </c>
      <c r="BV53" s="253">
        <f>+BV17+[1]C_Magazzino!BV17-[1]C_Magazzino!BU17</f>
        <v>0</v>
      </c>
      <c r="BW53" s="253">
        <f>+BW17+[1]C_Magazzino!BW17-[1]C_Magazzino!BV17</f>
        <v>0</v>
      </c>
      <c r="BX53" s="253">
        <f>+BX17+[1]C_Magazzino!BX17-[1]C_Magazzino!BW17</f>
        <v>0</v>
      </c>
      <c r="BY53" s="253">
        <f>+BY17+[1]C_Magazzino!BY17-[1]C_Magazzino!BX17</f>
        <v>0</v>
      </c>
      <c r="BZ53" s="253">
        <f>+BZ17+[1]C_Magazzino!BZ17-[1]C_Magazzino!BY17</f>
        <v>0</v>
      </c>
      <c r="CA53" s="253">
        <f>+CA17+[1]C_Magazzino!CA17-[1]C_Magazzino!BZ17</f>
        <v>0</v>
      </c>
      <c r="CB53" s="253">
        <f>+CB17+[1]C_Magazzino!CB17-[1]C_Magazzino!CA17</f>
        <v>0</v>
      </c>
      <c r="CC53" s="253">
        <f>+CC17+[1]C_Magazzino!CC17-[1]C_Magazzino!CB17</f>
        <v>0</v>
      </c>
      <c r="CD53" s="253">
        <f>+CD17+[1]C_Magazzino!CD17-[1]C_Magazzino!CC17</f>
        <v>0</v>
      </c>
      <c r="CE53" s="253">
        <f>+CE17+[1]C_Magazzino!CE17-[1]C_Magazzino!CD17</f>
        <v>0</v>
      </c>
      <c r="CF53" s="253">
        <f>+CF17+[1]C_Magazzino!CF17-[1]C_Magazzino!CE17</f>
        <v>0</v>
      </c>
      <c r="CG53" s="253">
        <f>+CG17+[1]C_Magazzino!CG17-[1]C_Magazzino!CF17</f>
        <v>0</v>
      </c>
      <c r="CH53" s="253">
        <f>+CH17+[1]C_Magazzino!CH17-[1]C_Magazzino!CG17</f>
        <v>0</v>
      </c>
      <c r="CI53" s="253">
        <f>+CI17+[1]C_Magazzino!CI17-[1]C_Magazzino!CH17</f>
        <v>0</v>
      </c>
      <c r="CJ53" s="253">
        <f>+CJ17+[1]C_Magazzino!CJ17-[1]C_Magazzino!CI17</f>
        <v>0</v>
      </c>
      <c r="CK53" s="253">
        <f>+CK17+[1]C_Magazzino!CK17-[1]C_Magazzino!CJ17</f>
        <v>0</v>
      </c>
      <c r="CL53" s="253">
        <f>+CL17+[1]C_Magazzino!CL17-[1]C_Magazzino!CK17</f>
        <v>0</v>
      </c>
      <c r="CM53" s="253">
        <f>+CM17+[1]C_Magazzino!CM17-[1]C_Magazzino!CL17</f>
        <v>0</v>
      </c>
      <c r="CN53" s="253">
        <f>+CN17+[1]C_Magazzino!CN17-[1]C_Magazzino!CM17</f>
        <v>0</v>
      </c>
      <c r="CO53" s="253">
        <f>+CO17+[1]C_Magazzino!CO17-[1]C_Magazzino!CN17</f>
        <v>0</v>
      </c>
      <c r="CP53" s="253">
        <f>+CP17+[1]C_Magazzino!CP17-[1]C_Magazzino!CO17</f>
        <v>0</v>
      </c>
      <c r="CQ53" s="253">
        <f>+CQ17+[1]C_Magazzino!CQ17-[1]C_Magazzino!CP17</f>
        <v>0</v>
      </c>
      <c r="CR53" s="253">
        <f>+CR17+[1]C_Magazzino!CR17-[1]C_Magazzino!CQ17</f>
        <v>0</v>
      </c>
      <c r="CS53" s="253">
        <f>+CS17+[1]C_Magazzino!CS17-[1]C_Magazzino!CR17</f>
        <v>0</v>
      </c>
      <c r="CT53" s="253">
        <f>+CT17+[1]C_Magazzino!CT17-[1]C_Magazzino!CS17</f>
        <v>0</v>
      </c>
      <c r="CU53" s="253">
        <f>+CU17+[1]C_Magazzino!CU17-[1]C_Magazzino!CT17</f>
        <v>0</v>
      </c>
      <c r="CV53" s="253">
        <f>+CV17+[1]C_Magazzino!CV17-[1]C_Magazzino!CU17</f>
        <v>0</v>
      </c>
      <c r="CW53" s="253">
        <f>+CW17+[1]C_Magazzino!CW17-[1]C_Magazzino!CV17</f>
        <v>0</v>
      </c>
      <c r="CX53" s="253">
        <f>+CX17+[1]C_Magazzino!CX17-[1]C_Magazzino!CW17</f>
        <v>0</v>
      </c>
      <c r="CY53" s="253">
        <f>+CY17+[1]C_Magazzino!CY17-[1]C_Magazzino!CX17</f>
        <v>0</v>
      </c>
      <c r="CZ53" s="253">
        <f>+CZ17+[1]C_Magazzino!CZ17-[1]C_Magazzino!CY17</f>
        <v>0</v>
      </c>
      <c r="DA53" s="253">
        <f>+DA17+[1]C_Magazzino!DA17-[1]C_Magazzino!CZ17</f>
        <v>0</v>
      </c>
      <c r="DB53" s="253">
        <f>+DB17+[1]C_Magazzino!DB17-[1]C_Magazzino!DA17</f>
        <v>0</v>
      </c>
      <c r="DC53" s="253">
        <f>+DC17+[1]C_Magazzino!DC17-[1]C_Magazzino!DB17</f>
        <v>0</v>
      </c>
      <c r="DD53" s="253">
        <f>+DD17+[1]C_Magazzino!DD17-[1]C_Magazzino!DC17</f>
        <v>0</v>
      </c>
      <c r="DE53" s="253">
        <f>+DE17+[1]C_Magazzino!DE17-[1]C_Magazzino!DD17</f>
        <v>0</v>
      </c>
      <c r="DF53" s="253">
        <f>+DF17+[1]C_Magazzino!DF17-[1]C_Magazzino!DE17</f>
        <v>0</v>
      </c>
      <c r="DG53" s="253">
        <f>+DG17+[1]C_Magazzino!DG17-[1]C_Magazzino!DF17</f>
        <v>0</v>
      </c>
      <c r="DH53" s="253">
        <f>+DH17+[1]C_Magazzino!DH17-[1]C_Magazzino!DG17</f>
        <v>0</v>
      </c>
      <c r="DI53" s="253">
        <f>+DI17+[1]C_Magazzino!DI17-[1]C_Magazzino!DH17</f>
        <v>0</v>
      </c>
      <c r="DJ53" s="253">
        <f>+DJ17+[1]C_Magazzino!DJ17-[1]C_Magazzino!DI17</f>
        <v>0</v>
      </c>
      <c r="DK53" s="253">
        <f>+DK17+[1]C_Magazzino!DK17-[1]C_Magazzino!DJ17</f>
        <v>0</v>
      </c>
      <c r="DL53" s="253">
        <f>+DL17+[1]C_Magazzino!DL17-[1]C_Magazzino!DK17</f>
        <v>0</v>
      </c>
      <c r="DM53" s="253">
        <f>+DM17+[1]C_Magazzino!DM17-[1]C_Magazzino!DL17</f>
        <v>0</v>
      </c>
      <c r="DN53" s="253">
        <f>+DN17+[1]C_Magazzino!DN17-[1]C_Magazzino!DM17</f>
        <v>0</v>
      </c>
      <c r="DO53" s="253">
        <f>+DO17+[1]C_Magazzino!DO17-[1]C_Magazzino!DN17</f>
        <v>0</v>
      </c>
      <c r="DP53" s="253">
        <f>+DP17+[1]C_Magazzino!DP17-[1]C_Magazzino!DO17</f>
        <v>0</v>
      </c>
      <c r="DQ53" s="253">
        <f>+DQ17+[1]C_Magazzino!DQ17-[1]C_Magazzino!DP17</f>
        <v>0</v>
      </c>
      <c r="DR53" s="253">
        <f>+DR17+[1]C_Magazzino!DR17-[1]C_Magazzino!DQ17</f>
        <v>0</v>
      </c>
      <c r="DS53" s="253">
        <f>+DS17+[1]C_Magazzino!DS17-[1]C_Magazzino!DR17</f>
        <v>0</v>
      </c>
      <c r="DT53" s="253">
        <f>+DT17+[1]C_Magazzino!DT17-[1]C_Magazzino!DS17</f>
        <v>0</v>
      </c>
      <c r="DU53" s="253">
        <f>+DU17+[1]C_Magazzino!DU17-[1]C_Magazzino!DT17</f>
        <v>0</v>
      </c>
      <c r="DV53" s="253">
        <f>+DV17+[1]C_Magazzino!DV17-[1]C_Magazzino!DU17</f>
        <v>0</v>
      </c>
      <c r="DW53" s="253">
        <f>+DW17+[1]C_Magazzino!DW17-[1]C_Magazzino!DV17</f>
        <v>0</v>
      </c>
    </row>
    <row r="54" spans="3:127" ht="15.6" thickTop="1" thickBot="1">
      <c r="C54" s="316" t="str">
        <f>+[1]I_Vendite!C16</f>
        <v>Prodotto/Servizio 13</v>
      </c>
      <c r="H54" s="253">
        <f>+H18+[1]C_Magazzino!H18</f>
        <v>0</v>
      </c>
      <c r="I54" s="253">
        <f>+I18+[1]C_Magazzino!I18-[1]C_Magazzino!H18</f>
        <v>0</v>
      </c>
      <c r="J54" s="253">
        <f>+J18+[1]C_Magazzino!J18-[1]C_Magazzino!I18</f>
        <v>0</v>
      </c>
      <c r="K54" s="253">
        <f>+K18+[1]C_Magazzino!K18-[1]C_Magazzino!J18</f>
        <v>0</v>
      </c>
      <c r="L54" s="253">
        <f>+L18+[1]C_Magazzino!L18-[1]C_Magazzino!K18</f>
        <v>0</v>
      </c>
      <c r="M54" s="253">
        <f>+M18+[1]C_Magazzino!M18-[1]C_Magazzino!L18</f>
        <v>0</v>
      </c>
      <c r="N54" s="253">
        <f>+N18+[1]C_Magazzino!N18-[1]C_Magazzino!M18</f>
        <v>0</v>
      </c>
      <c r="O54" s="253">
        <f>+O18+[1]C_Magazzino!O18-[1]C_Magazzino!N18</f>
        <v>0</v>
      </c>
      <c r="P54" s="253">
        <f>+P18+[1]C_Magazzino!P18-[1]C_Magazzino!O18</f>
        <v>0</v>
      </c>
      <c r="Q54" s="253">
        <f>+Q18+[1]C_Magazzino!Q18-[1]C_Magazzino!P18</f>
        <v>0</v>
      </c>
      <c r="R54" s="253">
        <f>+R18+[1]C_Magazzino!R18-[1]C_Magazzino!Q18</f>
        <v>0</v>
      </c>
      <c r="S54" s="253">
        <f>+S18+[1]C_Magazzino!S18-[1]C_Magazzino!R18</f>
        <v>0</v>
      </c>
      <c r="T54" s="253">
        <f>+T18+[1]C_Magazzino!T18-[1]C_Magazzino!S18</f>
        <v>0</v>
      </c>
      <c r="U54" s="253">
        <f>+U18+[1]C_Magazzino!U18-[1]C_Magazzino!T18</f>
        <v>0</v>
      </c>
      <c r="V54" s="253">
        <f>+V18+[1]C_Magazzino!V18-[1]C_Magazzino!U18</f>
        <v>0</v>
      </c>
      <c r="W54" s="253">
        <f>+W18+[1]C_Magazzino!W18-[1]C_Magazzino!V18</f>
        <v>0</v>
      </c>
      <c r="X54" s="253">
        <f>+X18+[1]C_Magazzino!X18-[1]C_Magazzino!W18</f>
        <v>0</v>
      </c>
      <c r="Y54" s="253">
        <f>+Y18+[1]C_Magazzino!Y18-[1]C_Magazzino!X18</f>
        <v>0</v>
      </c>
      <c r="Z54" s="253">
        <f>+Z18+[1]C_Magazzino!Z18-[1]C_Magazzino!Y18</f>
        <v>0</v>
      </c>
      <c r="AA54" s="253">
        <f>+AA18+[1]C_Magazzino!AA18-[1]C_Magazzino!Z18</f>
        <v>0</v>
      </c>
      <c r="AB54" s="253">
        <f>+AB18+[1]C_Magazzino!AB18-[1]C_Magazzino!AA18</f>
        <v>0</v>
      </c>
      <c r="AC54" s="253">
        <f>+AC18+[1]C_Magazzino!AC18-[1]C_Magazzino!AB18</f>
        <v>0</v>
      </c>
      <c r="AD54" s="253">
        <f>+AD18+[1]C_Magazzino!AD18-[1]C_Magazzino!AC18</f>
        <v>0</v>
      </c>
      <c r="AE54" s="253">
        <f>+AE18+[1]C_Magazzino!AE18-[1]C_Magazzino!AD18</f>
        <v>0</v>
      </c>
      <c r="AF54" s="253">
        <f>+AF18+[1]C_Magazzino!AF18-[1]C_Magazzino!AE18</f>
        <v>0</v>
      </c>
      <c r="AG54" s="253">
        <f>+AG18+[1]C_Magazzino!AG18-[1]C_Magazzino!AF18</f>
        <v>0</v>
      </c>
      <c r="AH54" s="253">
        <f>+AH18+[1]C_Magazzino!AH18-[1]C_Magazzino!AG18</f>
        <v>0</v>
      </c>
      <c r="AI54" s="253">
        <f>+AI18+[1]C_Magazzino!AI18-[1]C_Magazzino!AH18</f>
        <v>0</v>
      </c>
      <c r="AJ54" s="253">
        <f>+AJ18+[1]C_Magazzino!AJ18-[1]C_Magazzino!AI18</f>
        <v>0</v>
      </c>
      <c r="AK54" s="253">
        <f>+AK18+[1]C_Magazzino!AK18-[1]C_Magazzino!AJ18</f>
        <v>0</v>
      </c>
      <c r="AL54" s="253">
        <f>+AL18+[1]C_Magazzino!AL18-[1]C_Magazzino!AK18</f>
        <v>0</v>
      </c>
      <c r="AM54" s="253">
        <f>+AM18+[1]C_Magazzino!AM18-[1]C_Magazzino!AL18</f>
        <v>0</v>
      </c>
      <c r="AN54" s="253">
        <f>+AN18+[1]C_Magazzino!AN18-[1]C_Magazzino!AM18</f>
        <v>0</v>
      </c>
      <c r="AO54" s="253">
        <f>+AO18+[1]C_Magazzino!AO18-[1]C_Magazzino!AN18</f>
        <v>0</v>
      </c>
      <c r="AP54" s="253">
        <f>+AP18+[1]C_Magazzino!AP18-[1]C_Magazzino!AO18</f>
        <v>0</v>
      </c>
      <c r="AQ54" s="253">
        <f>+AQ18+[1]C_Magazzino!AQ18-[1]C_Magazzino!AP18</f>
        <v>0</v>
      </c>
      <c r="AR54" s="253">
        <f>+AR18+[1]C_Magazzino!AR18-[1]C_Magazzino!AQ18</f>
        <v>0</v>
      </c>
      <c r="AS54" s="253">
        <f>+AS18+[1]C_Magazzino!AS18-[1]C_Magazzino!AR18</f>
        <v>0</v>
      </c>
      <c r="AT54" s="253">
        <f>+AT18+[1]C_Magazzino!AT18-[1]C_Magazzino!AS18</f>
        <v>0</v>
      </c>
      <c r="AU54" s="253">
        <f>+AU18+[1]C_Magazzino!AU18-[1]C_Magazzino!AT18</f>
        <v>0</v>
      </c>
      <c r="AV54" s="253">
        <f>+AV18+[1]C_Magazzino!AV18-[1]C_Magazzino!AU18</f>
        <v>0</v>
      </c>
      <c r="AW54" s="253">
        <f>+AW18+[1]C_Magazzino!AW18-[1]C_Magazzino!AV18</f>
        <v>0</v>
      </c>
      <c r="AX54" s="253">
        <f>+AX18+[1]C_Magazzino!AX18-[1]C_Magazzino!AW18</f>
        <v>0</v>
      </c>
      <c r="AY54" s="253">
        <f>+AY18+[1]C_Magazzino!AY18-[1]C_Magazzino!AX18</f>
        <v>0</v>
      </c>
      <c r="AZ54" s="253">
        <f>+AZ18+[1]C_Magazzino!AZ18-[1]C_Magazzino!AY18</f>
        <v>0</v>
      </c>
      <c r="BA54" s="253">
        <f>+BA18+[1]C_Magazzino!BA18-[1]C_Magazzino!AZ18</f>
        <v>0</v>
      </c>
      <c r="BB54" s="253">
        <f>+BB18+[1]C_Magazzino!BB18-[1]C_Magazzino!BA18</f>
        <v>0</v>
      </c>
      <c r="BC54" s="253">
        <f>+BC18+[1]C_Magazzino!BC18-[1]C_Magazzino!BB18</f>
        <v>0</v>
      </c>
      <c r="BD54" s="253">
        <f>+BD18+[1]C_Magazzino!BD18-[1]C_Magazzino!BC18</f>
        <v>0</v>
      </c>
      <c r="BE54" s="253">
        <f>+BE18+[1]C_Magazzino!BE18-[1]C_Magazzino!BD18</f>
        <v>0</v>
      </c>
      <c r="BF54" s="253">
        <f>+BF18+[1]C_Magazzino!BF18-[1]C_Magazzino!BE18</f>
        <v>0</v>
      </c>
      <c r="BG54" s="253">
        <f>+BG18+[1]C_Magazzino!BG18-[1]C_Magazzino!BF18</f>
        <v>0</v>
      </c>
      <c r="BH54" s="253">
        <f>+BH18+[1]C_Magazzino!BH18-[1]C_Magazzino!BG18</f>
        <v>0</v>
      </c>
      <c r="BI54" s="253">
        <f>+BI18+[1]C_Magazzino!BI18-[1]C_Magazzino!BH18</f>
        <v>0</v>
      </c>
      <c r="BJ54" s="253">
        <f>+BJ18+[1]C_Magazzino!BJ18-[1]C_Magazzino!BI18</f>
        <v>0</v>
      </c>
      <c r="BK54" s="253">
        <f>+BK18+[1]C_Magazzino!BK18-[1]C_Magazzino!BJ18</f>
        <v>0</v>
      </c>
      <c r="BL54" s="253">
        <f>+BL18+[1]C_Magazzino!BL18-[1]C_Magazzino!BK18</f>
        <v>0</v>
      </c>
      <c r="BM54" s="253">
        <f>+BM18+[1]C_Magazzino!BM18-[1]C_Magazzino!BL18</f>
        <v>0</v>
      </c>
      <c r="BN54" s="253">
        <f>+BN18+[1]C_Magazzino!BN18-[1]C_Magazzino!BM18</f>
        <v>0</v>
      </c>
      <c r="BO54" s="253">
        <f>+BO18+[1]C_Magazzino!BO18-[1]C_Magazzino!BN18</f>
        <v>0</v>
      </c>
      <c r="BP54" s="253">
        <f>+BP18+[1]C_Magazzino!BP18-[1]C_Magazzino!BO18</f>
        <v>0</v>
      </c>
      <c r="BQ54" s="253">
        <f>+BQ18+[1]C_Magazzino!BQ18-[1]C_Magazzino!BP18</f>
        <v>0</v>
      </c>
      <c r="BR54" s="253">
        <f>+BR18+[1]C_Magazzino!BR18-[1]C_Magazzino!BQ18</f>
        <v>0</v>
      </c>
      <c r="BS54" s="253">
        <f>+BS18+[1]C_Magazzino!BS18-[1]C_Magazzino!BR18</f>
        <v>0</v>
      </c>
      <c r="BT54" s="253">
        <f>+BT18+[1]C_Magazzino!BT18-[1]C_Magazzino!BS18</f>
        <v>0</v>
      </c>
      <c r="BU54" s="253">
        <f>+BU18+[1]C_Magazzino!BU18-[1]C_Magazzino!BT18</f>
        <v>0</v>
      </c>
      <c r="BV54" s="253">
        <f>+BV18+[1]C_Magazzino!BV18-[1]C_Magazzino!BU18</f>
        <v>0</v>
      </c>
      <c r="BW54" s="253">
        <f>+BW18+[1]C_Magazzino!BW18-[1]C_Magazzino!BV18</f>
        <v>0</v>
      </c>
      <c r="BX54" s="253">
        <f>+BX18+[1]C_Magazzino!BX18-[1]C_Magazzino!BW18</f>
        <v>0</v>
      </c>
      <c r="BY54" s="253">
        <f>+BY18+[1]C_Magazzino!BY18-[1]C_Magazzino!BX18</f>
        <v>0</v>
      </c>
      <c r="BZ54" s="253">
        <f>+BZ18+[1]C_Magazzino!BZ18-[1]C_Magazzino!BY18</f>
        <v>0</v>
      </c>
      <c r="CA54" s="253">
        <f>+CA18+[1]C_Magazzino!CA18-[1]C_Magazzino!BZ18</f>
        <v>0</v>
      </c>
      <c r="CB54" s="253">
        <f>+CB18+[1]C_Magazzino!CB18-[1]C_Magazzino!CA18</f>
        <v>0</v>
      </c>
      <c r="CC54" s="253">
        <f>+CC18+[1]C_Magazzino!CC18-[1]C_Magazzino!CB18</f>
        <v>0</v>
      </c>
      <c r="CD54" s="253">
        <f>+CD18+[1]C_Magazzino!CD18-[1]C_Magazzino!CC18</f>
        <v>0</v>
      </c>
      <c r="CE54" s="253">
        <f>+CE18+[1]C_Magazzino!CE18-[1]C_Magazzino!CD18</f>
        <v>0</v>
      </c>
      <c r="CF54" s="253">
        <f>+CF18+[1]C_Magazzino!CF18-[1]C_Magazzino!CE18</f>
        <v>0</v>
      </c>
      <c r="CG54" s="253">
        <f>+CG18+[1]C_Magazzino!CG18-[1]C_Magazzino!CF18</f>
        <v>0</v>
      </c>
      <c r="CH54" s="253">
        <f>+CH18+[1]C_Magazzino!CH18-[1]C_Magazzino!CG18</f>
        <v>0</v>
      </c>
      <c r="CI54" s="253">
        <f>+CI18+[1]C_Magazzino!CI18-[1]C_Magazzino!CH18</f>
        <v>0</v>
      </c>
      <c r="CJ54" s="253">
        <f>+CJ18+[1]C_Magazzino!CJ18-[1]C_Magazzino!CI18</f>
        <v>0</v>
      </c>
      <c r="CK54" s="253">
        <f>+CK18+[1]C_Magazzino!CK18-[1]C_Magazzino!CJ18</f>
        <v>0</v>
      </c>
      <c r="CL54" s="253">
        <f>+CL18+[1]C_Magazzino!CL18-[1]C_Magazzino!CK18</f>
        <v>0</v>
      </c>
      <c r="CM54" s="253">
        <f>+CM18+[1]C_Magazzino!CM18-[1]C_Magazzino!CL18</f>
        <v>0</v>
      </c>
      <c r="CN54" s="253">
        <f>+CN18+[1]C_Magazzino!CN18-[1]C_Magazzino!CM18</f>
        <v>0</v>
      </c>
      <c r="CO54" s="253">
        <f>+CO18+[1]C_Magazzino!CO18-[1]C_Magazzino!CN18</f>
        <v>0</v>
      </c>
      <c r="CP54" s="253">
        <f>+CP18+[1]C_Magazzino!CP18-[1]C_Magazzino!CO18</f>
        <v>0</v>
      </c>
      <c r="CQ54" s="253">
        <f>+CQ18+[1]C_Magazzino!CQ18-[1]C_Magazzino!CP18</f>
        <v>0</v>
      </c>
      <c r="CR54" s="253">
        <f>+CR18+[1]C_Magazzino!CR18-[1]C_Magazzino!CQ18</f>
        <v>0</v>
      </c>
      <c r="CS54" s="253">
        <f>+CS18+[1]C_Magazzino!CS18-[1]C_Magazzino!CR18</f>
        <v>0</v>
      </c>
      <c r="CT54" s="253">
        <f>+CT18+[1]C_Magazzino!CT18-[1]C_Magazzino!CS18</f>
        <v>0</v>
      </c>
      <c r="CU54" s="253">
        <f>+CU18+[1]C_Magazzino!CU18-[1]C_Magazzino!CT18</f>
        <v>0</v>
      </c>
      <c r="CV54" s="253">
        <f>+CV18+[1]C_Magazzino!CV18-[1]C_Magazzino!CU18</f>
        <v>0</v>
      </c>
      <c r="CW54" s="253">
        <f>+CW18+[1]C_Magazzino!CW18-[1]C_Magazzino!CV18</f>
        <v>0</v>
      </c>
      <c r="CX54" s="253">
        <f>+CX18+[1]C_Magazzino!CX18-[1]C_Magazzino!CW18</f>
        <v>0</v>
      </c>
      <c r="CY54" s="253">
        <f>+CY18+[1]C_Magazzino!CY18-[1]C_Magazzino!CX18</f>
        <v>0</v>
      </c>
      <c r="CZ54" s="253">
        <f>+CZ18+[1]C_Magazzino!CZ18-[1]C_Magazzino!CY18</f>
        <v>0</v>
      </c>
      <c r="DA54" s="253">
        <f>+DA18+[1]C_Magazzino!DA18-[1]C_Magazzino!CZ18</f>
        <v>0</v>
      </c>
      <c r="DB54" s="253">
        <f>+DB18+[1]C_Magazzino!DB18-[1]C_Magazzino!DA18</f>
        <v>0</v>
      </c>
      <c r="DC54" s="253">
        <f>+DC18+[1]C_Magazzino!DC18-[1]C_Magazzino!DB18</f>
        <v>0</v>
      </c>
      <c r="DD54" s="253">
        <f>+DD18+[1]C_Magazzino!DD18-[1]C_Magazzino!DC18</f>
        <v>0</v>
      </c>
      <c r="DE54" s="253">
        <f>+DE18+[1]C_Magazzino!DE18-[1]C_Magazzino!DD18</f>
        <v>0</v>
      </c>
      <c r="DF54" s="253">
        <f>+DF18+[1]C_Magazzino!DF18-[1]C_Magazzino!DE18</f>
        <v>0</v>
      </c>
      <c r="DG54" s="253">
        <f>+DG18+[1]C_Magazzino!DG18-[1]C_Magazzino!DF18</f>
        <v>0</v>
      </c>
      <c r="DH54" s="253">
        <f>+DH18+[1]C_Magazzino!DH18-[1]C_Magazzino!DG18</f>
        <v>0</v>
      </c>
      <c r="DI54" s="253">
        <f>+DI18+[1]C_Magazzino!DI18-[1]C_Magazzino!DH18</f>
        <v>0</v>
      </c>
      <c r="DJ54" s="253">
        <f>+DJ18+[1]C_Magazzino!DJ18-[1]C_Magazzino!DI18</f>
        <v>0</v>
      </c>
      <c r="DK54" s="253">
        <f>+DK18+[1]C_Magazzino!DK18-[1]C_Magazzino!DJ18</f>
        <v>0</v>
      </c>
      <c r="DL54" s="253">
        <f>+DL18+[1]C_Magazzino!DL18-[1]C_Magazzino!DK18</f>
        <v>0</v>
      </c>
      <c r="DM54" s="253">
        <f>+DM18+[1]C_Magazzino!DM18-[1]C_Magazzino!DL18</f>
        <v>0</v>
      </c>
      <c r="DN54" s="253">
        <f>+DN18+[1]C_Magazzino!DN18-[1]C_Magazzino!DM18</f>
        <v>0</v>
      </c>
      <c r="DO54" s="253">
        <f>+DO18+[1]C_Magazzino!DO18-[1]C_Magazzino!DN18</f>
        <v>0</v>
      </c>
      <c r="DP54" s="253">
        <f>+DP18+[1]C_Magazzino!DP18-[1]C_Magazzino!DO18</f>
        <v>0</v>
      </c>
      <c r="DQ54" s="253">
        <f>+DQ18+[1]C_Magazzino!DQ18-[1]C_Magazzino!DP18</f>
        <v>0</v>
      </c>
      <c r="DR54" s="253">
        <f>+DR18+[1]C_Magazzino!DR18-[1]C_Magazzino!DQ18</f>
        <v>0</v>
      </c>
      <c r="DS54" s="253">
        <f>+DS18+[1]C_Magazzino!DS18-[1]C_Magazzino!DR18</f>
        <v>0</v>
      </c>
      <c r="DT54" s="253">
        <f>+DT18+[1]C_Magazzino!DT18-[1]C_Magazzino!DS18</f>
        <v>0</v>
      </c>
      <c r="DU54" s="253">
        <f>+DU18+[1]C_Magazzino!DU18-[1]C_Magazzino!DT18</f>
        <v>0</v>
      </c>
      <c r="DV54" s="253">
        <f>+DV18+[1]C_Magazzino!DV18-[1]C_Magazzino!DU18</f>
        <v>0</v>
      </c>
      <c r="DW54" s="253">
        <f>+DW18+[1]C_Magazzino!DW18-[1]C_Magazzino!DV18</f>
        <v>0</v>
      </c>
    </row>
    <row r="55" spans="3:127" ht="15.6" thickTop="1" thickBot="1">
      <c r="C55" s="316" t="str">
        <f>+[1]I_Vendite!C17</f>
        <v>Prodotto/Servizio 14</v>
      </c>
      <c r="H55" s="253">
        <f>+H19+[1]C_Magazzino!H19</f>
        <v>0</v>
      </c>
      <c r="I55" s="253">
        <f>+I19+[1]C_Magazzino!I19-[1]C_Magazzino!H19</f>
        <v>0</v>
      </c>
      <c r="J55" s="253">
        <f>+J19+[1]C_Magazzino!J19-[1]C_Magazzino!I19</f>
        <v>0</v>
      </c>
      <c r="K55" s="253">
        <f>+K19+[1]C_Magazzino!K19-[1]C_Magazzino!J19</f>
        <v>0</v>
      </c>
      <c r="L55" s="253">
        <f>+L19+[1]C_Magazzino!L19-[1]C_Magazzino!K19</f>
        <v>0</v>
      </c>
      <c r="M55" s="253">
        <f>+M19+[1]C_Magazzino!M19-[1]C_Magazzino!L19</f>
        <v>0</v>
      </c>
      <c r="N55" s="253">
        <f>+N19+[1]C_Magazzino!N19-[1]C_Magazzino!M19</f>
        <v>0</v>
      </c>
      <c r="O55" s="253">
        <f>+O19+[1]C_Magazzino!O19-[1]C_Magazzino!N19</f>
        <v>0</v>
      </c>
      <c r="P55" s="253">
        <f>+P19+[1]C_Magazzino!P19-[1]C_Magazzino!O19</f>
        <v>0</v>
      </c>
      <c r="Q55" s="253">
        <f>+Q19+[1]C_Magazzino!Q19-[1]C_Magazzino!P19</f>
        <v>0</v>
      </c>
      <c r="R55" s="253">
        <f>+R19+[1]C_Magazzino!R19-[1]C_Magazzino!Q19</f>
        <v>0</v>
      </c>
      <c r="S55" s="253">
        <f>+S19+[1]C_Magazzino!S19-[1]C_Magazzino!R19</f>
        <v>0</v>
      </c>
      <c r="T55" s="253">
        <f>+T19+[1]C_Magazzino!T19-[1]C_Magazzino!S19</f>
        <v>0</v>
      </c>
      <c r="U55" s="253">
        <f>+U19+[1]C_Magazzino!U19-[1]C_Magazzino!T19</f>
        <v>0</v>
      </c>
      <c r="V55" s="253">
        <f>+V19+[1]C_Magazzino!V19-[1]C_Magazzino!U19</f>
        <v>0</v>
      </c>
      <c r="W55" s="253">
        <f>+W19+[1]C_Magazzino!W19-[1]C_Magazzino!V19</f>
        <v>0</v>
      </c>
      <c r="X55" s="253">
        <f>+X19+[1]C_Magazzino!X19-[1]C_Magazzino!W19</f>
        <v>0</v>
      </c>
      <c r="Y55" s="253">
        <f>+Y19+[1]C_Magazzino!Y19-[1]C_Magazzino!X19</f>
        <v>0</v>
      </c>
      <c r="Z55" s="253">
        <f>+Z19+[1]C_Magazzino!Z19-[1]C_Magazzino!Y19</f>
        <v>0</v>
      </c>
      <c r="AA55" s="253">
        <f>+AA19+[1]C_Magazzino!AA19-[1]C_Magazzino!Z19</f>
        <v>0</v>
      </c>
      <c r="AB55" s="253">
        <f>+AB19+[1]C_Magazzino!AB19-[1]C_Magazzino!AA19</f>
        <v>0</v>
      </c>
      <c r="AC55" s="253">
        <f>+AC19+[1]C_Magazzino!AC19-[1]C_Magazzino!AB19</f>
        <v>0</v>
      </c>
      <c r="AD55" s="253">
        <f>+AD19+[1]C_Magazzino!AD19-[1]C_Magazzino!AC19</f>
        <v>0</v>
      </c>
      <c r="AE55" s="253">
        <f>+AE19+[1]C_Magazzino!AE19-[1]C_Magazzino!AD19</f>
        <v>0</v>
      </c>
      <c r="AF55" s="253">
        <f>+AF19+[1]C_Magazzino!AF19-[1]C_Magazzino!AE19</f>
        <v>0</v>
      </c>
      <c r="AG55" s="253">
        <f>+AG19+[1]C_Magazzino!AG19-[1]C_Magazzino!AF19</f>
        <v>0</v>
      </c>
      <c r="AH55" s="253">
        <f>+AH19+[1]C_Magazzino!AH19-[1]C_Magazzino!AG19</f>
        <v>0</v>
      </c>
      <c r="AI55" s="253">
        <f>+AI19+[1]C_Magazzino!AI19-[1]C_Magazzino!AH19</f>
        <v>0</v>
      </c>
      <c r="AJ55" s="253">
        <f>+AJ19+[1]C_Magazzino!AJ19-[1]C_Magazzino!AI19</f>
        <v>0</v>
      </c>
      <c r="AK55" s="253">
        <f>+AK19+[1]C_Magazzino!AK19-[1]C_Magazzino!AJ19</f>
        <v>0</v>
      </c>
      <c r="AL55" s="253">
        <f>+AL19+[1]C_Magazzino!AL19-[1]C_Magazzino!AK19</f>
        <v>0</v>
      </c>
      <c r="AM55" s="253">
        <f>+AM19+[1]C_Magazzino!AM19-[1]C_Magazzino!AL19</f>
        <v>0</v>
      </c>
      <c r="AN55" s="253">
        <f>+AN19+[1]C_Magazzino!AN19-[1]C_Magazzino!AM19</f>
        <v>0</v>
      </c>
      <c r="AO55" s="253">
        <f>+AO19+[1]C_Magazzino!AO19-[1]C_Magazzino!AN19</f>
        <v>0</v>
      </c>
      <c r="AP55" s="253">
        <f>+AP19+[1]C_Magazzino!AP19-[1]C_Magazzino!AO19</f>
        <v>0</v>
      </c>
      <c r="AQ55" s="253">
        <f>+AQ19+[1]C_Magazzino!AQ19-[1]C_Magazzino!AP19</f>
        <v>0</v>
      </c>
      <c r="AR55" s="253">
        <f>+AR19+[1]C_Magazzino!AR19-[1]C_Magazzino!AQ19</f>
        <v>0</v>
      </c>
      <c r="AS55" s="253">
        <f>+AS19+[1]C_Magazzino!AS19-[1]C_Magazzino!AR19</f>
        <v>0</v>
      </c>
      <c r="AT55" s="253">
        <f>+AT19+[1]C_Magazzino!AT19-[1]C_Magazzino!AS19</f>
        <v>0</v>
      </c>
      <c r="AU55" s="253">
        <f>+AU19+[1]C_Magazzino!AU19-[1]C_Magazzino!AT19</f>
        <v>0</v>
      </c>
      <c r="AV55" s="253">
        <f>+AV19+[1]C_Magazzino!AV19-[1]C_Magazzino!AU19</f>
        <v>0</v>
      </c>
      <c r="AW55" s="253">
        <f>+AW19+[1]C_Magazzino!AW19-[1]C_Magazzino!AV19</f>
        <v>0</v>
      </c>
      <c r="AX55" s="253">
        <f>+AX19+[1]C_Magazzino!AX19-[1]C_Magazzino!AW19</f>
        <v>0</v>
      </c>
      <c r="AY55" s="253">
        <f>+AY19+[1]C_Magazzino!AY19-[1]C_Magazzino!AX19</f>
        <v>0</v>
      </c>
      <c r="AZ55" s="253">
        <f>+AZ19+[1]C_Magazzino!AZ19-[1]C_Magazzino!AY19</f>
        <v>0</v>
      </c>
      <c r="BA55" s="253">
        <f>+BA19+[1]C_Magazzino!BA19-[1]C_Magazzino!AZ19</f>
        <v>0</v>
      </c>
      <c r="BB55" s="253">
        <f>+BB19+[1]C_Magazzino!BB19-[1]C_Magazzino!BA19</f>
        <v>0</v>
      </c>
      <c r="BC55" s="253">
        <f>+BC19+[1]C_Magazzino!BC19-[1]C_Magazzino!BB19</f>
        <v>0</v>
      </c>
      <c r="BD55" s="253">
        <f>+BD19+[1]C_Magazzino!BD19-[1]C_Magazzino!BC19</f>
        <v>0</v>
      </c>
      <c r="BE55" s="253">
        <f>+BE19+[1]C_Magazzino!BE19-[1]C_Magazzino!BD19</f>
        <v>0</v>
      </c>
      <c r="BF55" s="253">
        <f>+BF19+[1]C_Magazzino!BF19-[1]C_Magazzino!BE19</f>
        <v>0</v>
      </c>
      <c r="BG55" s="253">
        <f>+BG19+[1]C_Magazzino!BG19-[1]C_Magazzino!BF19</f>
        <v>0</v>
      </c>
      <c r="BH55" s="253">
        <f>+BH19+[1]C_Magazzino!BH19-[1]C_Magazzino!BG19</f>
        <v>0</v>
      </c>
      <c r="BI55" s="253">
        <f>+BI19+[1]C_Magazzino!BI19-[1]C_Magazzino!BH19</f>
        <v>0</v>
      </c>
      <c r="BJ55" s="253">
        <f>+BJ19+[1]C_Magazzino!BJ19-[1]C_Magazzino!BI19</f>
        <v>0</v>
      </c>
      <c r="BK55" s="253">
        <f>+BK19+[1]C_Magazzino!BK19-[1]C_Magazzino!BJ19</f>
        <v>0</v>
      </c>
      <c r="BL55" s="253">
        <f>+BL19+[1]C_Magazzino!BL19-[1]C_Magazzino!BK19</f>
        <v>0</v>
      </c>
      <c r="BM55" s="253">
        <f>+BM19+[1]C_Magazzino!BM19-[1]C_Magazzino!BL19</f>
        <v>0</v>
      </c>
      <c r="BN55" s="253">
        <f>+BN19+[1]C_Magazzino!BN19-[1]C_Magazzino!BM19</f>
        <v>0</v>
      </c>
      <c r="BO55" s="253">
        <f>+BO19+[1]C_Magazzino!BO19-[1]C_Magazzino!BN19</f>
        <v>0</v>
      </c>
      <c r="BP55" s="253">
        <f>+BP19+[1]C_Magazzino!BP19-[1]C_Magazzino!BO19</f>
        <v>0</v>
      </c>
      <c r="BQ55" s="253">
        <f>+BQ19+[1]C_Magazzino!BQ19-[1]C_Magazzino!BP19</f>
        <v>0</v>
      </c>
      <c r="BR55" s="253">
        <f>+BR19+[1]C_Magazzino!BR19-[1]C_Magazzino!BQ19</f>
        <v>0</v>
      </c>
      <c r="BS55" s="253">
        <f>+BS19+[1]C_Magazzino!BS19-[1]C_Magazzino!BR19</f>
        <v>0</v>
      </c>
      <c r="BT55" s="253">
        <f>+BT19+[1]C_Magazzino!BT19-[1]C_Magazzino!BS19</f>
        <v>0</v>
      </c>
      <c r="BU55" s="253">
        <f>+BU19+[1]C_Magazzino!BU19-[1]C_Magazzino!BT19</f>
        <v>0</v>
      </c>
      <c r="BV55" s="253">
        <f>+BV19+[1]C_Magazzino!BV19-[1]C_Magazzino!BU19</f>
        <v>0</v>
      </c>
      <c r="BW55" s="253">
        <f>+BW19+[1]C_Magazzino!BW19-[1]C_Magazzino!BV19</f>
        <v>0</v>
      </c>
      <c r="BX55" s="253">
        <f>+BX19+[1]C_Magazzino!BX19-[1]C_Magazzino!BW19</f>
        <v>0</v>
      </c>
      <c r="BY55" s="253">
        <f>+BY19+[1]C_Magazzino!BY19-[1]C_Magazzino!BX19</f>
        <v>0</v>
      </c>
      <c r="BZ55" s="253">
        <f>+BZ19+[1]C_Magazzino!BZ19-[1]C_Magazzino!BY19</f>
        <v>0</v>
      </c>
      <c r="CA55" s="253">
        <f>+CA19+[1]C_Magazzino!CA19-[1]C_Magazzino!BZ19</f>
        <v>0</v>
      </c>
      <c r="CB55" s="253">
        <f>+CB19+[1]C_Magazzino!CB19-[1]C_Magazzino!CA19</f>
        <v>0</v>
      </c>
      <c r="CC55" s="253">
        <f>+CC19+[1]C_Magazzino!CC19-[1]C_Magazzino!CB19</f>
        <v>0</v>
      </c>
      <c r="CD55" s="253">
        <f>+CD19+[1]C_Magazzino!CD19-[1]C_Magazzino!CC19</f>
        <v>0</v>
      </c>
      <c r="CE55" s="253">
        <f>+CE19+[1]C_Magazzino!CE19-[1]C_Magazzino!CD19</f>
        <v>0</v>
      </c>
      <c r="CF55" s="253">
        <f>+CF19+[1]C_Magazzino!CF19-[1]C_Magazzino!CE19</f>
        <v>0</v>
      </c>
      <c r="CG55" s="253">
        <f>+CG19+[1]C_Magazzino!CG19-[1]C_Magazzino!CF19</f>
        <v>0</v>
      </c>
      <c r="CH55" s="253">
        <f>+CH19+[1]C_Magazzino!CH19-[1]C_Magazzino!CG19</f>
        <v>0</v>
      </c>
      <c r="CI55" s="253">
        <f>+CI19+[1]C_Magazzino!CI19-[1]C_Magazzino!CH19</f>
        <v>0</v>
      </c>
      <c r="CJ55" s="253">
        <f>+CJ19+[1]C_Magazzino!CJ19-[1]C_Magazzino!CI19</f>
        <v>0</v>
      </c>
      <c r="CK55" s="253">
        <f>+CK19+[1]C_Magazzino!CK19-[1]C_Magazzino!CJ19</f>
        <v>0</v>
      </c>
      <c r="CL55" s="253">
        <f>+CL19+[1]C_Magazzino!CL19-[1]C_Magazzino!CK19</f>
        <v>0</v>
      </c>
      <c r="CM55" s="253">
        <f>+CM19+[1]C_Magazzino!CM19-[1]C_Magazzino!CL19</f>
        <v>0</v>
      </c>
      <c r="CN55" s="253">
        <f>+CN19+[1]C_Magazzino!CN19-[1]C_Magazzino!CM19</f>
        <v>0</v>
      </c>
      <c r="CO55" s="253">
        <f>+CO19+[1]C_Magazzino!CO19-[1]C_Magazzino!CN19</f>
        <v>0</v>
      </c>
      <c r="CP55" s="253">
        <f>+CP19+[1]C_Magazzino!CP19-[1]C_Magazzino!CO19</f>
        <v>0</v>
      </c>
      <c r="CQ55" s="253">
        <f>+CQ19+[1]C_Magazzino!CQ19-[1]C_Magazzino!CP19</f>
        <v>0</v>
      </c>
      <c r="CR55" s="253">
        <f>+CR19+[1]C_Magazzino!CR19-[1]C_Magazzino!CQ19</f>
        <v>0</v>
      </c>
      <c r="CS55" s="253">
        <f>+CS19+[1]C_Magazzino!CS19-[1]C_Magazzino!CR19</f>
        <v>0</v>
      </c>
      <c r="CT55" s="253">
        <f>+CT19+[1]C_Magazzino!CT19-[1]C_Magazzino!CS19</f>
        <v>0</v>
      </c>
      <c r="CU55" s="253">
        <f>+CU19+[1]C_Magazzino!CU19-[1]C_Magazzino!CT19</f>
        <v>0</v>
      </c>
      <c r="CV55" s="253">
        <f>+CV19+[1]C_Magazzino!CV19-[1]C_Magazzino!CU19</f>
        <v>0</v>
      </c>
      <c r="CW55" s="253">
        <f>+CW19+[1]C_Magazzino!CW19-[1]C_Magazzino!CV19</f>
        <v>0</v>
      </c>
      <c r="CX55" s="253">
        <f>+CX19+[1]C_Magazzino!CX19-[1]C_Magazzino!CW19</f>
        <v>0</v>
      </c>
      <c r="CY55" s="253">
        <f>+CY19+[1]C_Magazzino!CY19-[1]C_Magazzino!CX19</f>
        <v>0</v>
      </c>
      <c r="CZ55" s="253">
        <f>+CZ19+[1]C_Magazzino!CZ19-[1]C_Magazzino!CY19</f>
        <v>0</v>
      </c>
      <c r="DA55" s="253">
        <f>+DA19+[1]C_Magazzino!DA19-[1]C_Magazzino!CZ19</f>
        <v>0</v>
      </c>
      <c r="DB55" s="253">
        <f>+DB19+[1]C_Magazzino!DB19-[1]C_Magazzino!DA19</f>
        <v>0</v>
      </c>
      <c r="DC55" s="253">
        <f>+DC19+[1]C_Magazzino!DC19-[1]C_Magazzino!DB19</f>
        <v>0</v>
      </c>
      <c r="DD55" s="253">
        <f>+DD19+[1]C_Magazzino!DD19-[1]C_Magazzino!DC19</f>
        <v>0</v>
      </c>
      <c r="DE55" s="253">
        <f>+DE19+[1]C_Magazzino!DE19-[1]C_Magazzino!DD19</f>
        <v>0</v>
      </c>
      <c r="DF55" s="253">
        <f>+DF19+[1]C_Magazzino!DF19-[1]C_Magazzino!DE19</f>
        <v>0</v>
      </c>
      <c r="DG55" s="253">
        <f>+DG19+[1]C_Magazzino!DG19-[1]C_Magazzino!DF19</f>
        <v>0</v>
      </c>
      <c r="DH55" s="253">
        <f>+DH19+[1]C_Magazzino!DH19-[1]C_Magazzino!DG19</f>
        <v>0</v>
      </c>
      <c r="DI55" s="253">
        <f>+DI19+[1]C_Magazzino!DI19-[1]C_Magazzino!DH19</f>
        <v>0</v>
      </c>
      <c r="DJ55" s="253">
        <f>+DJ19+[1]C_Magazzino!DJ19-[1]C_Magazzino!DI19</f>
        <v>0</v>
      </c>
      <c r="DK55" s="253">
        <f>+DK19+[1]C_Magazzino!DK19-[1]C_Magazzino!DJ19</f>
        <v>0</v>
      </c>
      <c r="DL55" s="253">
        <f>+DL19+[1]C_Magazzino!DL19-[1]C_Magazzino!DK19</f>
        <v>0</v>
      </c>
      <c r="DM55" s="253">
        <f>+DM19+[1]C_Magazzino!DM19-[1]C_Magazzino!DL19</f>
        <v>0</v>
      </c>
      <c r="DN55" s="253">
        <f>+DN19+[1]C_Magazzino!DN19-[1]C_Magazzino!DM19</f>
        <v>0</v>
      </c>
      <c r="DO55" s="253">
        <f>+DO19+[1]C_Magazzino!DO19-[1]C_Magazzino!DN19</f>
        <v>0</v>
      </c>
      <c r="DP55" s="253">
        <f>+DP19+[1]C_Magazzino!DP19-[1]C_Magazzino!DO19</f>
        <v>0</v>
      </c>
      <c r="DQ55" s="253">
        <f>+DQ19+[1]C_Magazzino!DQ19-[1]C_Magazzino!DP19</f>
        <v>0</v>
      </c>
      <c r="DR55" s="253">
        <f>+DR19+[1]C_Magazzino!DR19-[1]C_Magazzino!DQ19</f>
        <v>0</v>
      </c>
      <c r="DS55" s="253">
        <f>+DS19+[1]C_Magazzino!DS19-[1]C_Magazzino!DR19</f>
        <v>0</v>
      </c>
      <c r="DT55" s="253">
        <f>+DT19+[1]C_Magazzino!DT19-[1]C_Magazzino!DS19</f>
        <v>0</v>
      </c>
      <c r="DU55" s="253">
        <f>+DU19+[1]C_Magazzino!DU19-[1]C_Magazzino!DT19</f>
        <v>0</v>
      </c>
      <c r="DV55" s="253">
        <f>+DV19+[1]C_Magazzino!DV19-[1]C_Magazzino!DU19</f>
        <v>0</v>
      </c>
      <c r="DW55" s="253">
        <f>+DW19+[1]C_Magazzino!DW19-[1]C_Magazzino!DV19</f>
        <v>0</v>
      </c>
    </row>
    <row r="56" spans="3:127" ht="15.6" thickTop="1" thickBot="1">
      <c r="C56" s="316" t="str">
        <f>+[1]I_Vendite!C18</f>
        <v>Prodotto/Servizio 15</v>
      </c>
      <c r="H56" s="253">
        <f>+H20+[1]C_Magazzino!H20</f>
        <v>0</v>
      </c>
      <c r="I56" s="253">
        <f>+I20+[1]C_Magazzino!I20-[1]C_Magazzino!H20</f>
        <v>0</v>
      </c>
      <c r="J56" s="253">
        <f>+J20+[1]C_Magazzino!J20-[1]C_Magazzino!I20</f>
        <v>0</v>
      </c>
      <c r="K56" s="253">
        <f>+K20+[1]C_Magazzino!K20-[1]C_Magazzino!J20</f>
        <v>0</v>
      </c>
      <c r="L56" s="253">
        <f>+L20+[1]C_Magazzino!L20-[1]C_Magazzino!K20</f>
        <v>0</v>
      </c>
      <c r="M56" s="253">
        <f>+M20+[1]C_Magazzino!M20-[1]C_Magazzino!L20</f>
        <v>0</v>
      </c>
      <c r="N56" s="253">
        <f>+N20+[1]C_Magazzino!N20-[1]C_Magazzino!M20</f>
        <v>0</v>
      </c>
      <c r="O56" s="253">
        <f>+O20+[1]C_Magazzino!O20-[1]C_Magazzino!N20</f>
        <v>0</v>
      </c>
      <c r="P56" s="253">
        <f>+P20+[1]C_Magazzino!P20-[1]C_Magazzino!O20</f>
        <v>0</v>
      </c>
      <c r="Q56" s="253">
        <f>+Q20+[1]C_Magazzino!Q20-[1]C_Magazzino!P20</f>
        <v>0</v>
      </c>
      <c r="R56" s="253">
        <f>+R20+[1]C_Magazzino!R20-[1]C_Magazzino!Q20</f>
        <v>0</v>
      </c>
      <c r="S56" s="253">
        <f>+S20+[1]C_Magazzino!S20-[1]C_Magazzino!R20</f>
        <v>0</v>
      </c>
      <c r="T56" s="253">
        <f>+T20+[1]C_Magazzino!T20-[1]C_Magazzino!S20</f>
        <v>0</v>
      </c>
      <c r="U56" s="253">
        <f>+U20+[1]C_Magazzino!U20-[1]C_Magazzino!T20</f>
        <v>0</v>
      </c>
      <c r="V56" s="253">
        <f>+V20+[1]C_Magazzino!V20-[1]C_Magazzino!U20</f>
        <v>0</v>
      </c>
      <c r="W56" s="253">
        <f>+W20+[1]C_Magazzino!W20-[1]C_Magazzino!V20</f>
        <v>0</v>
      </c>
      <c r="X56" s="253">
        <f>+X20+[1]C_Magazzino!X20-[1]C_Magazzino!W20</f>
        <v>0</v>
      </c>
      <c r="Y56" s="253">
        <f>+Y20+[1]C_Magazzino!Y20-[1]C_Magazzino!X20</f>
        <v>0</v>
      </c>
      <c r="Z56" s="253">
        <f>+Z20+[1]C_Magazzino!Z20-[1]C_Magazzino!Y20</f>
        <v>0</v>
      </c>
      <c r="AA56" s="253">
        <f>+AA20+[1]C_Magazzino!AA20-[1]C_Magazzino!Z20</f>
        <v>0</v>
      </c>
      <c r="AB56" s="253">
        <f>+AB20+[1]C_Magazzino!AB20-[1]C_Magazzino!AA20</f>
        <v>0</v>
      </c>
      <c r="AC56" s="253">
        <f>+AC20+[1]C_Magazzino!AC20-[1]C_Magazzino!AB20</f>
        <v>0</v>
      </c>
      <c r="AD56" s="253">
        <f>+AD20+[1]C_Magazzino!AD20-[1]C_Magazzino!AC20</f>
        <v>0</v>
      </c>
      <c r="AE56" s="253">
        <f>+AE20+[1]C_Magazzino!AE20-[1]C_Magazzino!AD20</f>
        <v>0</v>
      </c>
      <c r="AF56" s="253">
        <f>+AF20+[1]C_Magazzino!AF20-[1]C_Magazzino!AE20</f>
        <v>0</v>
      </c>
      <c r="AG56" s="253">
        <f>+AG20+[1]C_Magazzino!AG20-[1]C_Magazzino!AF20</f>
        <v>0</v>
      </c>
      <c r="AH56" s="253">
        <f>+AH20+[1]C_Magazzino!AH20-[1]C_Magazzino!AG20</f>
        <v>0</v>
      </c>
      <c r="AI56" s="253">
        <f>+AI20+[1]C_Magazzino!AI20-[1]C_Magazzino!AH20</f>
        <v>0</v>
      </c>
      <c r="AJ56" s="253">
        <f>+AJ20+[1]C_Magazzino!AJ20-[1]C_Magazzino!AI20</f>
        <v>0</v>
      </c>
      <c r="AK56" s="253">
        <f>+AK20+[1]C_Magazzino!AK20-[1]C_Magazzino!AJ20</f>
        <v>0</v>
      </c>
      <c r="AL56" s="253">
        <f>+AL20+[1]C_Magazzino!AL20-[1]C_Magazzino!AK20</f>
        <v>0</v>
      </c>
      <c r="AM56" s="253">
        <f>+AM20+[1]C_Magazzino!AM20-[1]C_Magazzino!AL20</f>
        <v>0</v>
      </c>
      <c r="AN56" s="253">
        <f>+AN20+[1]C_Magazzino!AN20-[1]C_Magazzino!AM20</f>
        <v>0</v>
      </c>
      <c r="AO56" s="253">
        <f>+AO20+[1]C_Magazzino!AO20-[1]C_Magazzino!AN20</f>
        <v>0</v>
      </c>
      <c r="AP56" s="253">
        <f>+AP20+[1]C_Magazzino!AP20-[1]C_Magazzino!AO20</f>
        <v>0</v>
      </c>
      <c r="AQ56" s="253">
        <f>+AQ20+[1]C_Magazzino!AQ20-[1]C_Magazzino!AP20</f>
        <v>0</v>
      </c>
      <c r="AR56" s="253">
        <f>+AR20+[1]C_Magazzino!AR20-[1]C_Magazzino!AQ20</f>
        <v>0</v>
      </c>
      <c r="AS56" s="253">
        <f>+AS20+[1]C_Magazzino!AS20-[1]C_Magazzino!AR20</f>
        <v>0</v>
      </c>
      <c r="AT56" s="253">
        <f>+AT20+[1]C_Magazzino!AT20-[1]C_Magazzino!AS20</f>
        <v>0</v>
      </c>
      <c r="AU56" s="253">
        <f>+AU20+[1]C_Magazzino!AU20-[1]C_Magazzino!AT20</f>
        <v>0</v>
      </c>
      <c r="AV56" s="253">
        <f>+AV20+[1]C_Magazzino!AV20-[1]C_Magazzino!AU20</f>
        <v>0</v>
      </c>
      <c r="AW56" s="253">
        <f>+AW20+[1]C_Magazzino!AW20-[1]C_Magazzino!AV20</f>
        <v>0</v>
      </c>
      <c r="AX56" s="253">
        <f>+AX20+[1]C_Magazzino!AX20-[1]C_Magazzino!AW20</f>
        <v>0</v>
      </c>
      <c r="AY56" s="253">
        <f>+AY20+[1]C_Magazzino!AY20-[1]C_Magazzino!AX20</f>
        <v>0</v>
      </c>
      <c r="AZ56" s="253">
        <f>+AZ20+[1]C_Magazzino!AZ20-[1]C_Magazzino!AY20</f>
        <v>0</v>
      </c>
      <c r="BA56" s="253">
        <f>+BA20+[1]C_Magazzino!BA20-[1]C_Magazzino!AZ20</f>
        <v>0</v>
      </c>
      <c r="BB56" s="253">
        <f>+BB20+[1]C_Magazzino!BB20-[1]C_Magazzino!BA20</f>
        <v>0</v>
      </c>
      <c r="BC56" s="253">
        <f>+BC20+[1]C_Magazzino!BC20-[1]C_Magazzino!BB20</f>
        <v>0</v>
      </c>
      <c r="BD56" s="253">
        <f>+BD20+[1]C_Magazzino!BD20-[1]C_Magazzino!BC20</f>
        <v>0</v>
      </c>
      <c r="BE56" s="253">
        <f>+BE20+[1]C_Magazzino!BE20-[1]C_Magazzino!BD20</f>
        <v>0</v>
      </c>
      <c r="BF56" s="253">
        <f>+BF20+[1]C_Magazzino!BF20-[1]C_Magazzino!BE20</f>
        <v>0</v>
      </c>
      <c r="BG56" s="253">
        <f>+BG20+[1]C_Magazzino!BG20-[1]C_Magazzino!BF20</f>
        <v>0</v>
      </c>
      <c r="BH56" s="253">
        <f>+BH20+[1]C_Magazzino!BH20-[1]C_Magazzino!BG20</f>
        <v>0</v>
      </c>
      <c r="BI56" s="253">
        <f>+BI20+[1]C_Magazzino!BI20-[1]C_Magazzino!BH20</f>
        <v>0</v>
      </c>
      <c r="BJ56" s="253">
        <f>+BJ20+[1]C_Magazzino!BJ20-[1]C_Magazzino!BI20</f>
        <v>0</v>
      </c>
      <c r="BK56" s="253">
        <f>+BK20+[1]C_Magazzino!BK20-[1]C_Magazzino!BJ20</f>
        <v>0</v>
      </c>
      <c r="BL56" s="253">
        <f>+BL20+[1]C_Magazzino!BL20-[1]C_Magazzino!BK20</f>
        <v>0</v>
      </c>
      <c r="BM56" s="253">
        <f>+BM20+[1]C_Magazzino!BM20-[1]C_Magazzino!BL20</f>
        <v>0</v>
      </c>
      <c r="BN56" s="253">
        <f>+BN20+[1]C_Magazzino!BN20-[1]C_Magazzino!BM20</f>
        <v>0</v>
      </c>
      <c r="BO56" s="253">
        <f>+BO20+[1]C_Magazzino!BO20-[1]C_Magazzino!BN20</f>
        <v>0</v>
      </c>
      <c r="BP56" s="253">
        <f>+BP20+[1]C_Magazzino!BP20-[1]C_Magazzino!BO20</f>
        <v>0</v>
      </c>
      <c r="BQ56" s="253">
        <f>+BQ20+[1]C_Magazzino!BQ20-[1]C_Magazzino!BP20</f>
        <v>0</v>
      </c>
      <c r="BR56" s="253">
        <f>+BR20+[1]C_Magazzino!BR20-[1]C_Magazzino!BQ20</f>
        <v>0</v>
      </c>
      <c r="BS56" s="253">
        <f>+BS20+[1]C_Magazzino!BS20-[1]C_Magazzino!BR20</f>
        <v>0</v>
      </c>
      <c r="BT56" s="253">
        <f>+BT20+[1]C_Magazzino!BT20-[1]C_Magazzino!BS20</f>
        <v>0</v>
      </c>
      <c r="BU56" s="253">
        <f>+BU20+[1]C_Magazzino!BU20-[1]C_Magazzino!BT20</f>
        <v>0</v>
      </c>
      <c r="BV56" s="253">
        <f>+BV20+[1]C_Magazzino!BV20-[1]C_Magazzino!BU20</f>
        <v>0</v>
      </c>
      <c r="BW56" s="253">
        <f>+BW20+[1]C_Magazzino!BW20-[1]C_Magazzino!BV20</f>
        <v>0</v>
      </c>
      <c r="BX56" s="253">
        <f>+BX20+[1]C_Magazzino!BX20-[1]C_Magazzino!BW20</f>
        <v>0</v>
      </c>
      <c r="BY56" s="253">
        <f>+BY20+[1]C_Magazzino!BY20-[1]C_Magazzino!BX20</f>
        <v>0</v>
      </c>
      <c r="BZ56" s="253">
        <f>+BZ20+[1]C_Magazzino!BZ20-[1]C_Magazzino!BY20</f>
        <v>0</v>
      </c>
      <c r="CA56" s="253">
        <f>+CA20+[1]C_Magazzino!CA20-[1]C_Magazzino!BZ20</f>
        <v>0</v>
      </c>
      <c r="CB56" s="253">
        <f>+CB20+[1]C_Magazzino!CB20-[1]C_Magazzino!CA20</f>
        <v>0</v>
      </c>
      <c r="CC56" s="253">
        <f>+CC20+[1]C_Magazzino!CC20-[1]C_Magazzino!CB20</f>
        <v>0</v>
      </c>
      <c r="CD56" s="253">
        <f>+CD20+[1]C_Magazzino!CD20-[1]C_Magazzino!CC20</f>
        <v>0</v>
      </c>
      <c r="CE56" s="253">
        <f>+CE20+[1]C_Magazzino!CE20-[1]C_Magazzino!CD20</f>
        <v>0</v>
      </c>
      <c r="CF56" s="253">
        <f>+CF20+[1]C_Magazzino!CF20-[1]C_Magazzino!CE20</f>
        <v>0</v>
      </c>
      <c r="CG56" s="253">
        <f>+CG20+[1]C_Magazzino!CG20-[1]C_Magazzino!CF20</f>
        <v>0</v>
      </c>
      <c r="CH56" s="253">
        <f>+CH20+[1]C_Magazzino!CH20-[1]C_Magazzino!CG20</f>
        <v>0</v>
      </c>
      <c r="CI56" s="253">
        <f>+CI20+[1]C_Magazzino!CI20-[1]C_Magazzino!CH20</f>
        <v>0</v>
      </c>
      <c r="CJ56" s="253">
        <f>+CJ20+[1]C_Magazzino!CJ20-[1]C_Magazzino!CI20</f>
        <v>0</v>
      </c>
      <c r="CK56" s="253">
        <f>+CK20+[1]C_Magazzino!CK20-[1]C_Magazzino!CJ20</f>
        <v>0</v>
      </c>
      <c r="CL56" s="253">
        <f>+CL20+[1]C_Magazzino!CL20-[1]C_Magazzino!CK20</f>
        <v>0</v>
      </c>
      <c r="CM56" s="253">
        <f>+CM20+[1]C_Magazzino!CM20-[1]C_Magazzino!CL20</f>
        <v>0</v>
      </c>
      <c r="CN56" s="253">
        <f>+CN20+[1]C_Magazzino!CN20-[1]C_Magazzino!CM20</f>
        <v>0</v>
      </c>
      <c r="CO56" s="253">
        <f>+CO20+[1]C_Magazzino!CO20-[1]C_Magazzino!CN20</f>
        <v>0</v>
      </c>
      <c r="CP56" s="253">
        <f>+CP20+[1]C_Magazzino!CP20-[1]C_Magazzino!CO20</f>
        <v>0</v>
      </c>
      <c r="CQ56" s="253">
        <f>+CQ20+[1]C_Magazzino!CQ20-[1]C_Magazzino!CP20</f>
        <v>0</v>
      </c>
      <c r="CR56" s="253">
        <f>+CR20+[1]C_Magazzino!CR20-[1]C_Magazzino!CQ20</f>
        <v>0</v>
      </c>
      <c r="CS56" s="253">
        <f>+CS20+[1]C_Magazzino!CS20-[1]C_Magazzino!CR20</f>
        <v>0</v>
      </c>
      <c r="CT56" s="253">
        <f>+CT20+[1]C_Magazzino!CT20-[1]C_Magazzino!CS20</f>
        <v>0</v>
      </c>
      <c r="CU56" s="253">
        <f>+CU20+[1]C_Magazzino!CU20-[1]C_Magazzino!CT20</f>
        <v>0</v>
      </c>
      <c r="CV56" s="253">
        <f>+CV20+[1]C_Magazzino!CV20-[1]C_Magazzino!CU20</f>
        <v>0</v>
      </c>
      <c r="CW56" s="253">
        <f>+CW20+[1]C_Magazzino!CW20-[1]C_Magazzino!CV20</f>
        <v>0</v>
      </c>
      <c r="CX56" s="253">
        <f>+CX20+[1]C_Magazzino!CX20-[1]C_Magazzino!CW20</f>
        <v>0</v>
      </c>
      <c r="CY56" s="253">
        <f>+CY20+[1]C_Magazzino!CY20-[1]C_Magazzino!CX20</f>
        <v>0</v>
      </c>
      <c r="CZ56" s="253">
        <f>+CZ20+[1]C_Magazzino!CZ20-[1]C_Magazzino!CY20</f>
        <v>0</v>
      </c>
      <c r="DA56" s="253">
        <f>+DA20+[1]C_Magazzino!DA20-[1]C_Magazzino!CZ20</f>
        <v>0</v>
      </c>
      <c r="DB56" s="253">
        <f>+DB20+[1]C_Magazzino!DB20-[1]C_Magazzino!DA20</f>
        <v>0</v>
      </c>
      <c r="DC56" s="253">
        <f>+DC20+[1]C_Magazzino!DC20-[1]C_Magazzino!DB20</f>
        <v>0</v>
      </c>
      <c r="DD56" s="253">
        <f>+DD20+[1]C_Magazzino!DD20-[1]C_Magazzino!DC20</f>
        <v>0</v>
      </c>
      <c r="DE56" s="253">
        <f>+DE20+[1]C_Magazzino!DE20-[1]C_Magazzino!DD20</f>
        <v>0</v>
      </c>
      <c r="DF56" s="253">
        <f>+DF20+[1]C_Magazzino!DF20-[1]C_Magazzino!DE20</f>
        <v>0</v>
      </c>
      <c r="DG56" s="253">
        <f>+DG20+[1]C_Magazzino!DG20-[1]C_Magazzino!DF20</f>
        <v>0</v>
      </c>
      <c r="DH56" s="253">
        <f>+DH20+[1]C_Magazzino!DH20-[1]C_Magazzino!DG20</f>
        <v>0</v>
      </c>
      <c r="DI56" s="253">
        <f>+DI20+[1]C_Magazzino!DI20-[1]C_Magazzino!DH20</f>
        <v>0</v>
      </c>
      <c r="DJ56" s="253">
        <f>+DJ20+[1]C_Magazzino!DJ20-[1]C_Magazzino!DI20</f>
        <v>0</v>
      </c>
      <c r="DK56" s="253">
        <f>+DK20+[1]C_Magazzino!DK20-[1]C_Magazzino!DJ20</f>
        <v>0</v>
      </c>
      <c r="DL56" s="253">
        <f>+DL20+[1]C_Magazzino!DL20-[1]C_Magazzino!DK20</f>
        <v>0</v>
      </c>
      <c r="DM56" s="253">
        <f>+DM20+[1]C_Magazzino!DM20-[1]C_Magazzino!DL20</f>
        <v>0</v>
      </c>
      <c r="DN56" s="253">
        <f>+DN20+[1]C_Magazzino!DN20-[1]C_Magazzino!DM20</f>
        <v>0</v>
      </c>
      <c r="DO56" s="253">
        <f>+DO20+[1]C_Magazzino!DO20-[1]C_Magazzino!DN20</f>
        <v>0</v>
      </c>
      <c r="DP56" s="253">
        <f>+DP20+[1]C_Magazzino!DP20-[1]C_Magazzino!DO20</f>
        <v>0</v>
      </c>
      <c r="DQ56" s="253">
        <f>+DQ20+[1]C_Magazzino!DQ20-[1]C_Magazzino!DP20</f>
        <v>0</v>
      </c>
      <c r="DR56" s="253">
        <f>+DR20+[1]C_Magazzino!DR20-[1]C_Magazzino!DQ20</f>
        <v>0</v>
      </c>
      <c r="DS56" s="253">
        <f>+DS20+[1]C_Magazzino!DS20-[1]C_Magazzino!DR20</f>
        <v>0</v>
      </c>
      <c r="DT56" s="253">
        <f>+DT20+[1]C_Magazzino!DT20-[1]C_Magazzino!DS20</f>
        <v>0</v>
      </c>
      <c r="DU56" s="253">
        <f>+DU20+[1]C_Magazzino!DU20-[1]C_Magazzino!DT20</f>
        <v>0</v>
      </c>
      <c r="DV56" s="253">
        <f>+DV20+[1]C_Magazzino!DV20-[1]C_Magazzino!DU20</f>
        <v>0</v>
      </c>
      <c r="DW56" s="253">
        <f>+DW20+[1]C_Magazzino!DW20-[1]C_Magazzino!DV20</f>
        <v>0</v>
      </c>
    </row>
    <row r="57" spans="3:127" ht="15.6" thickTop="1" thickBot="1">
      <c r="C57" s="316" t="str">
        <f>+[1]I_Vendite!C19</f>
        <v>Prodotto/Servizio 16</v>
      </c>
      <c r="H57" s="253">
        <f>+H21+[1]C_Magazzino!H21</f>
        <v>0</v>
      </c>
      <c r="I57" s="253">
        <f>+I21+[1]C_Magazzino!I21-[1]C_Magazzino!H21</f>
        <v>0</v>
      </c>
      <c r="J57" s="253">
        <f>+J21+[1]C_Magazzino!J21-[1]C_Magazzino!I21</f>
        <v>0</v>
      </c>
      <c r="K57" s="253">
        <f>+K21+[1]C_Magazzino!K21-[1]C_Magazzino!J21</f>
        <v>0</v>
      </c>
      <c r="L57" s="253">
        <f>+L21+[1]C_Magazzino!L21-[1]C_Magazzino!K21</f>
        <v>0</v>
      </c>
      <c r="M57" s="253">
        <f>+M21+[1]C_Magazzino!M21-[1]C_Magazzino!L21</f>
        <v>0</v>
      </c>
      <c r="N57" s="253">
        <f>+N21+[1]C_Magazzino!N21-[1]C_Magazzino!M21</f>
        <v>0</v>
      </c>
      <c r="O57" s="253">
        <f>+O21+[1]C_Magazzino!O21-[1]C_Magazzino!N21</f>
        <v>0</v>
      </c>
      <c r="P57" s="253">
        <f>+P21+[1]C_Magazzino!P21-[1]C_Magazzino!O21</f>
        <v>0</v>
      </c>
      <c r="Q57" s="253">
        <f>+Q21+[1]C_Magazzino!Q21-[1]C_Magazzino!P21</f>
        <v>0</v>
      </c>
      <c r="R57" s="253">
        <f>+R21+[1]C_Magazzino!R21-[1]C_Magazzino!Q21</f>
        <v>0</v>
      </c>
      <c r="S57" s="253">
        <f>+S21+[1]C_Magazzino!S21-[1]C_Magazzino!R21</f>
        <v>0</v>
      </c>
      <c r="T57" s="253">
        <f>+T21+[1]C_Magazzino!T21-[1]C_Magazzino!S21</f>
        <v>0</v>
      </c>
      <c r="U57" s="253">
        <f>+U21+[1]C_Magazzino!U21-[1]C_Magazzino!T21</f>
        <v>0</v>
      </c>
      <c r="V57" s="253">
        <f>+V21+[1]C_Magazzino!V21-[1]C_Magazzino!U21</f>
        <v>0</v>
      </c>
      <c r="W57" s="253">
        <f>+W21+[1]C_Magazzino!W21-[1]C_Magazzino!V21</f>
        <v>0</v>
      </c>
      <c r="X57" s="253">
        <f>+X21+[1]C_Magazzino!X21-[1]C_Magazzino!W21</f>
        <v>0</v>
      </c>
      <c r="Y57" s="253">
        <f>+Y21+[1]C_Magazzino!Y21-[1]C_Magazzino!X21</f>
        <v>0</v>
      </c>
      <c r="Z57" s="253">
        <f>+Z21+[1]C_Magazzino!Z21-[1]C_Magazzino!Y21</f>
        <v>0</v>
      </c>
      <c r="AA57" s="253">
        <f>+AA21+[1]C_Magazzino!AA21-[1]C_Magazzino!Z21</f>
        <v>0</v>
      </c>
      <c r="AB57" s="253">
        <f>+AB21+[1]C_Magazzino!AB21-[1]C_Magazzino!AA21</f>
        <v>0</v>
      </c>
      <c r="AC57" s="253">
        <f>+AC21+[1]C_Magazzino!AC21-[1]C_Magazzino!AB21</f>
        <v>0</v>
      </c>
      <c r="AD57" s="253">
        <f>+AD21+[1]C_Magazzino!AD21-[1]C_Magazzino!AC21</f>
        <v>0</v>
      </c>
      <c r="AE57" s="253">
        <f>+AE21+[1]C_Magazzino!AE21-[1]C_Magazzino!AD21</f>
        <v>0</v>
      </c>
      <c r="AF57" s="253">
        <f>+AF21+[1]C_Magazzino!AF21-[1]C_Magazzino!AE21</f>
        <v>0</v>
      </c>
      <c r="AG57" s="253">
        <f>+AG21+[1]C_Magazzino!AG21-[1]C_Magazzino!AF21</f>
        <v>0</v>
      </c>
      <c r="AH57" s="253">
        <f>+AH21+[1]C_Magazzino!AH21-[1]C_Magazzino!AG21</f>
        <v>0</v>
      </c>
      <c r="AI57" s="253">
        <f>+AI21+[1]C_Magazzino!AI21-[1]C_Magazzino!AH21</f>
        <v>0</v>
      </c>
      <c r="AJ57" s="253">
        <f>+AJ21+[1]C_Magazzino!AJ21-[1]C_Magazzino!AI21</f>
        <v>0</v>
      </c>
      <c r="AK57" s="253">
        <f>+AK21+[1]C_Magazzino!AK21-[1]C_Magazzino!AJ21</f>
        <v>0</v>
      </c>
      <c r="AL57" s="253">
        <f>+AL21+[1]C_Magazzino!AL21-[1]C_Magazzino!AK21</f>
        <v>0</v>
      </c>
      <c r="AM57" s="253">
        <f>+AM21+[1]C_Magazzino!AM21-[1]C_Magazzino!AL21</f>
        <v>0</v>
      </c>
      <c r="AN57" s="253">
        <f>+AN21+[1]C_Magazzino!AN21-[1]C_Magazzino!AM21</f>
        <v>0</v>
      </c>
      <c r="AO57" s="253">
        <f>+AO21+[1]C_Magazzino!AO21-[1]C_Magazzino!AN21</f>
        <v>0</v>
      </c>
      <c r="AP57" s="253">
        <f>+AP21+[1]C_Magazzino!AP21-[1]C_Magazzino!AO21</f>
        <v>0</v>
      </c>
      <c r="AQ57" s="253">
        <f>+AQ21+[1]C_Magazzino!AQ21-[1]C_Magazzino!AP21</f>
        <v>0</v>
      </c>
      <c r="AR57" s="253">
        <f>+AR21+[1]C_Magazzino!AR21-[1]C_Magazzino!AQ21</f>
        <v>0</v>
      </c>
      <c r="AS57" s="253">
        <f>+AS21+[1]C_Magazzino!AS21-[1]C_Magazzino!AR21</f>
        <v>0</v>
      </c>
      <c r="AT57" s="253">
        <f>+AT21+[1]C_Magazzino!AT21-[1]C_Magazzino!AS21</f>
        <v>0</v>
      </c>
      <c r="AU57" s="253">
        <f>+AU21+[1]C_Magazzino!AU21-[1]C_Magazzino!AT21</f>
        <v>0</v>
      </c>
      <c r="AV57" s="253">
        <f>+AV21+[1]C_Magazzino!AV21-[1]C_Magazzino!AU21</f>
        <v>0</v>
      </c>
      <c r="AW57" s="253">
        <f>+AW21+[1]C_Magazzino!AW21-[1]C_Magazzino!AV21</f>
        <v>0</v>
      </c>
      <c r="AX57" s="253">
        <f>+AX21+[1]C_Magazzino!AX21-[1]C_Magazzino!AW21</f>
        <v>0</v>
      </c>
      <c r="AY57" s="253">
        <f>+AY21+[1]C_Magazzino!AY21-[1]C_Magazzino!AX21</f>
        <v>0</v>
      </c>
      <c r="AZ57" s="253">
        <f>+AZ21+[1]C_Magazzino!AZ21-[1]C_Magazzino!AY21</f>
        <v>0</v>
      </c>
      <c r="BA57" s="253">
        <f>+BA21+[1]C_Magazzino!BA21-[1]C_Magazzino!AZ21</f>
        <v>0</v>
      </c>
      <c r="BB57" s="253">
        <f>+BB21+[1]C_Magazzino!BB21-[1]C_Magazzino!BA21</f>
        <v>0</v>
      </c>
      <c r="BC57" s="253">
        <f>+BC21+[1]C_Magazzino!BC21-[1]C_Magazzino!BB21</f>
        <v>0</v>
      </c>
      <c r="BD57" s="253">
        <f>+BD21+[1]C_Magazzino!BD21-[1]C_Magazzino!BC21</f>
        <v>0</v>
      </c>
      <c r="BE57" s="253">
        <f>+BE21+[1]C_Magazzino!BE21-[1]C_Magazzino!BD21</f>
        <v>0</v>
      </c>
      <c r="BF57" s="253">
        <f>+BF21+[1]C_Magazzino!BF21-[1]C_Magazzino!BE21</f>
        <v>0</v>
      </c>
      <c r="BG57" s="253">
        <f>+BG21+[1]C_Magazzino!BG21-[1]C_Magazzino!BF21</f>
        <v>0</v>
      </c>
      <c r="BH57" s="253">
        <f>+BH21+[1]C_Magazzino!BH21-[1]C_Magazzino!BG21</f>
        <v>0</v>
      </c>
      <c r="BI57" s="253">
        <f>+BI21+[1]C_Magazzino!BI21-[1]C_Magazzino!BH21</f>
        <v>0</v>
      </c>
      <c r="BJ57" s="253">
        <f>+BJ21+[1]C_Magazzino!BJ21-[1]C_Magazzino!BI21</f>
        <v>0</v>
      </c>
      <c r="BK57" s="253">
        <f>+BK21+[1]C_Magazzino!BK21-[1]C_Magazzino!BJ21</f>
        <v>0</v>
      </c>
      <c r="BL57" s="253">
        <f>+BL21+[1]C_Magazzino!BL21-[1]C_Magazzino!BK21</f>
        <v>0</v>
      </c>
      <c r="BM57" s="253">
        <f>+BM21+[1]C_Magazzino!BM21-[1]C_Magazzino!BL21</f>
        <v>0</v>
      </c>
      <c r="BN57" s="253">
        <f>+BN21+[1]C_Magazzino!BN21-[1]C_Magazzino!BM21</f>
        <v>0</v>
      </c>
      <c r="BO57" s="253">
        <f>+BO21+[1]C_Magazzino!BO21-[1]C_Magazzino!BN21</f>
        <v>0</v>
      </c>
      <c r="BP57" s="253">
        <f>+BP21+[1]C_Magazzino!BP21-[1]C_Magazzino!BO21</f>
        <v>0</v>
      </c>
      <c r="BQ57" s="253">
        <f>+BQ21+[1]C_Magazzino!BQ21-[1]C_Magazzino!BP21</f>
        <v>0</v>
      </c>
      <c r="BR57" s="253">
        <f>+BR21+[1]C_Magazzino!BR21-[1]C_Magazzino!BQ21</f>
        <v>0</v>
      </c>
      <c r="BS57" s="253">
        <f>+BS21+[1]C_Magazzino!BS21-[1]C_Magazzino!BR21</f>
        <v>0</v>
      </c>
      <c r="BT57" s="253">
        <f>+BT21+[1]C_Magazzino!BT21-[1]C_Magazzino!BS21</f>
        <v>0</v>
      </c>
      <c r="BU57" s="253">
        <f>+BU21+[1]C_Magazzino!BU21-[1]C_Magazzino!BT21</f>
        <v>0</v>
      </c>
      <c r="BV57" s="253">
        <f>+BV21+[1]C_Magazzino!BV21-[1]C_Magazzino!BU21</f>
        <v>0</v>
      </c>
      <c r="BW57" s="253">
        <f>+BW21+[1]C_Magazzino!BW21-[1]C_Magazzino!BV21</f>
        <v>0</v>
      </c>
      <c r="BX57" s="253">
        <f>+BX21+[1]C_Magazzino!BX21-[1]C_Magazzino!BW21</f>
        <v>0</v>
      </c>
      <c r="BY57" s="253">
        <f>+BY21+[1]C_Magazzino!BY21-[1]C_Magazzino!BX21</f>
        <v>0</v>
      </c>
      <c r="BZ57" s="253">
        <f>+BZ21+[1]C_Magazzino!BZ21-[1]C_Magazzino!BY21</f>
        <v>0</v>
      </c>
      <c r="CA57" s="253">
        <f>+CA21+[1]C_Magazzino!CA21-[1]C_Magazzino!BZ21</f>
        <v>0</v>
      </c>
      <c r="CB57" s="253">
        <f>+CB21+[1]C_Magazzino!CB21-[1]C_Magazzino!CA21</f>
        <v>0</v>
      </c>
      <c r="CC57" s="253">
        <f>+CC21+[1]C_Magazzino!CC21-[1]C_Magazzino!CB21</f>
        <v>0</v>
      </c>
      <c r="CD57" s="253">
        <f>+CD21+[1]C_Magazzino!CD21-[1]C_Magazzino!CC21</f>
        <v>0</v>
      </c>
      <c r="CE57" s="253">
        <f>+CE21+[1]C_Magazzino!CE21-[1]C_Magazzino!CD21</f>
        <v>0</v>
      </c>
      <c r="CF57" s="253">
        <f>+CF21+[1]C_Magazzino!CF21-[1]C_Magazzino!CE21</f>
        <v>0</v>
      </c>
      <c r="CG57" s="253">
        <f>+CG21+[1]C_Magazzino!CG21-[1]C_Magazzino!CF21</f>
        <v>0</v>
      </c>
      <c r="CH57" s="253">
        <f>+CH21+[1]C_Magazzino!CH21-[1]C_Magazzino!CG21</f>
        <v>0</v>
      </c>
      <c r="CI57" s="253">
        <f>+CI21+[1]C_Magazzino!CI21-[1]C_Magazzino!CH21</f>
        <v>0</v>
      </c>
      <c r="CJ57" s="253">
        <f>+CJ21+[1]C_Magazzino!CJ21-[1]C_Magazzino!CI21</f>
        <v>0</v>
      </c>
      <c r="CK57" s="253">
        <f>+CK21+[1]C_Magazzino!CK21-[1]C_Magazzino!CJ21</f>
        <v>0</v>
      </c>
      <c r="CL57" s="253">
        <f>+CL21+[1]C_Magazzino!CL21-[1]C_Magazzino!CK21</f>
        <v>0</v>
      </c>
      <c r="CM57" s="253">
        <f>+CM21+[1]C_Magazzino!CM21-[1]C_Magazzino!CL21</f>
        <v>0</v>
      </c>
      <c r="CN57" s="253">
        <f>+CN21+[1]C_Magazzino!CN21-[1]C_Magazzino!CM21</f>
        <v>0</v>
      </c>
      <c r="CO57" s="253">
        <f>+CO21+[1]C_Magazzino!CO21-[1]C_Magazzino!CN21</f>
        <v>0</v>
      </c>
      <c r="CP57" s="253">
        <f>+CP21+[1]C_Magazzino!CP21-[1]C_Magazzino!CO21</f>
        <v>0</v>
      </c>
      <c r="CQ57" s="253">
        <f>+CQ21+[1]C_Magazzino!CQ21-[1]C_Magazzino!CP21</f>
        <v>0</v>
      </c>
      <c r="CR57" s="253">
        <f>+CR21+[1]C_Magazzino!CR21-[1]C_Magazzino!CQ21</f>
        <v>0</v>
      </c>
      <c r="CS57" s="253">
        <f>+CS21+[1]C_Magazzino!CS21-[1]C_Magazzino!CR21</f>
        <v>0</v>
      </c>
      <c r="CT57" s="253">
        <f>+CT21+[1]C_Magazzino!CT21-[1]C_Magazzino!CS21</f>
        <v>0</v>
      </c>
      <c r="CU57" s="253">
        <f>+CU21+[1]C_Magazzino!CU21-[1]C_Magazzino!CT21</f>
        <v>0</v>
      </c>
      <c r="CV57" s="253">
        <f>+CV21+[1]C_Magazzino!CV21-[1]C_Magazzino!CU21</f>
        <v>0</v>
      </c>
      <c r="CW57" s="253">
        <f>+CW21+[1]C_Magazzino!CW21-[1]C_Magazzino!CV21</f>
        <v>0</v>
      </c>
      <c r="CX57" s="253">
        <f>+CX21+[1]C_Magazzino!CX21-[1]C_Magazzino!CW21</f>
        <v>0</v>
      </c>
      <c r="CY57" s="253">
        <f>+CY21+[1]C_Magazzino!CY21-[1]C_Magazzino!CX21</f>
        <v>0</v>
      </c>
      <c r="CZ57" s="253">
        <f>+CZ21+[1]C_Magazzino!CZ21-[1]C_Magazzino!CY21</f>
        <v>0</v>
      </c>
      <c r="DA57" s="253">
        <f>+DA21+[1]C_Magazzino!DA21-[1]C_Magazzino!CZ21</f>
        <v>0</v>
      </c>
      <c r="DB57" s="253">
        <f>+DB21+[1]C_Magazzino!DB21-[1]C_Magazzino!DA21</f>
        <v>0</v>
      </c>
      <c r="DC57" s="253">
        <f>+DC21+[1]C_Magazzino!DC21-[1]C_Magazzino!DB21</f>
        <v>0</v>
      </c>
      <c r="DD57" s="253">
        <f>+DD21+[1]C_Magazzino!DD21-[1]C_Magazzino!DC21</f>
        <v>0</v>
      </c>
      <c r="DE57" s="253">
        <f>+DE21+[1]C_Magazzino!DE21-[1]C_Magazzino!DD21</f>
        <v>0</v>
      </c>
      <c r="DF57" s="253">
        <f>+DF21+[1]C_Magazzino!DF21-[1]C_Magazzino!DE21</f>
        <v>0</v>
      </c>
      <c r="DG57" s="253">
        <f>+DG21+[1]C_Magazzino!DG21-[1]C_Magazzino!DF21</f>
        <v>0</v>
      </c>
      <c r="DH57" s="253">
        <f>+DH21+[1]C_Magazzino!DH21-[1]C_Magazzino!DG21</f>
        <v>0</v>
      </c>
      <c r="DI57" s="253">
        <f>+DI21+[1]C_Magazzino!DI21-[1]C_Magazzino!DH21</f>
        <v>0</v>
      </c>
      <c r="DJ57" s="253">
        <f>+DJ21+[1]C_Magazzino!DJ21-[1]C_Magazzino!DI21</f>
        <v>0</v>
      </c>
      <c r="DK57" s="253">
        <f>+DK21+[1]C_Magazzino!DK21-[1]C_Magazzino!DJ21</f>
        <v>0</v>
      </c>
      <c r="DL57" s="253">
        <f>+DL21+[1]C_Magazzino!DL21-[1]C_Magazzino!DK21</f>
        <v>0</v>
      </c>
      <c r="DM57" s="253">
        <f>+DM21+[1]C_Magazzino!DM21-[1]C_Magazzino!DL21</f>
        <v>0</v>
      </c>
      <c r="DN57" s="253">
        <f>+DN21+[1]C_Magazzino!DN21-[1]C_Magazzino!DM21</f>
        <v>0</v>
      </c>
      <c r="DO57" s="253">
        <f>+DO21+[1]C_Magazzino!DO21-[1]C_Magazzino!DN21</f>
        <v>0</v>
      </c>
      <c r="DP57" s="253">
        <f>+DP21+[1]C_Magazzino!DP21-[1]C_Magazzino!DO21</f>
        <v>0</v>
      </c>
      <c r="DQ57" s="253">
        <f>+DQ21+[1]C_Magazzino!DQ21-[1]C_Magazzino!DP21</f>
        <v>0</v>
      </c>
      <c r="DR57" s="253">
        <f>+DR21+[1]C_Magazzino!DR21-[1]C_Magazzino!DQ21</f>
        <v>0</v>
      </c>
      <c r="DS57" s="253">
        <f>+DS21+[1]C_Magazzino!DS21-[1]C_Magazzino!DR21</f>
        <v>0</v>
      </c>
      <c r="DT57" s="253">
        <f>+DT21+[1]C_Magazzino!DT21-[1]C_Magazzino!DS21</f>
        <v>0</v>
      </c>
      <c r="DU57" s="253">
        <f>+DU21+[1]C_Magazzino!DU21-[1]C_Magazzino!DT21</f>
        <v>0</v>
      </c>
      <c r="DV57" s="253">
        <f>+DV21+[1]C_Magazzino!DV21-[1]C_Magazzino!DU21</f>
        <v>0</v>
      </c>
      <c r="DW57" s="253">
        <f>+DW21+[1]C_Magazzino!DW21-[1]C_Magazzino!DV21</f>
        <v>0</v>
      </c>
    </row>
    <row r="58" spans="3:127" ht="15.6" thickTop="1" thickBot="1">
      <c r="C58" s="316" t="str">
        <f>+[1]I_Vendite!C20</f>
        <v>Prodotto/Servizio 17</v>
      </c>
      <c r="H58" s="253">
        <f>+H22+[1]C_Magazzino!H22</f>
        <v>0</v>
      </c>
      <c r="I58" s="253">
        <f>+I22+[1]C_Magazzino!I22-[1]C_Magazzino!H22</f>
        <v>0</v>
      </c>
      <c r="J58" s="253">
        <f>+J22+[1]C_Magazzino!J22-[1]C_Magazzino!I22</f>
        <v>0</v>
      </c>
      <c r="K58" s="253">
        <f>+K22+[1]C_Magazzino!K22-[1]C_Magazzino!J22</f>
        <v>0</v>
      </c>
      <c r="L58" s="253">
        <f>+L22+[1]C_Magazzino!L22-[1]C_Magazzino!K22</f>
        <v>0</v>
      </c>
      <c r="M58" s="253">
        <f>+M22+[1]C_Magazzino!M22-[1]C_Magazzino!L22</f>
        <v>0</v>
      </c>
      <c r="N58" s="253">
        <f>+N22+[1]C_Magazzino!N22-[1]C_Magazzino!M22</f>
        <v>0</v>
      </c>
      <c r="O58" s="253">
        <f>+O22+[1]C_Magazzino!O22-[1]C_Magazzino!N22</f>
        <v>0</v>
      </c>
      <c r="P58" s="253">
        <f>+P22+[1]C_Magazzino!P22-[1]C_Magazzino!O22</f>
        <v>0</v>
      </c>
      <c r="Q58" s="253">
        <f>+Q22+[1]C_Magazzino!Q22-[1]C_Magazzino!P22</f>
        <v>0</v>
      </c>
      <c r="R58" s="253">
        <f>+R22+[1]C_Magazzino!R22-[1]C_Magazzino!Q22</f>
        <v>0</v>
      </c>
      <c r="S58" s="253">
        <f>+S22+[1]C_Magazzino!S22-[1]C_Magazzino!R22</f>
        <v>0</v>
      </c>
      <c r="T58" s="253">
        <f>+T22+[1]C_Magazzino!T22-[1]C_Magazzino!S22</f>
        <v>0</v>
      </c>
      <c r="U58" s="253">
        <f>+U22+[1]C_Magazzino!U22-[1]C_Magazzino!T22</f>
        <v>0</v>
      </c>
      <c r="V58" s="253">
        <f>+V22+[1]C_Magazzino!V22-[1]C_Magazzino!U22</f>
        <v>0</v>
      </c>
      <c r="W58" s="253">
        <f>+W22+[1]C_Magazzino!W22-[1]C_Magazzino!V22</f>
        <v>0</v>
      </c>
      <c r="X58" s="253">
        <f>+X22+[1]C_Magazzino!X22-[1]C_Magazzino!W22</f>
        <v>0</v>
      </c>
      <c r="Y58" s="253">
        <f>+Y22+[1]C_Magazzino!Y22-[1]C_Magazzino!X22</f>
        <v>0</v>
      </c>
      <c r="Z58" s="253">
        <f>+Z22+[1]C_Magazzino!Z22-[1]C_Magazzino!Y22</f>
        <v>0</v>
      </c>
      <c r="AA58" s="253">
        <f>+AA22+[1]C_Magazzino!AA22-[1]C_Magazzino!Z22</f>
        <v>0</v>
      </c>
      <c r="AB58" s="253">
        <f>+AB22+[1]C_Magazzino!AB22-[1]C_Magazzino!AA22</f>
        <v>0</v>
      </c>
      <c r="AC58" s="253">
        <f>+AC22+[1]C_Magazzino!AC22-[1]C_Magazzino!AB22</f>
        <v>0</v>
      </c>
      <c r="AD58" s="253">
        <f>+AD22+[1]C_Magazzino!AD22-[1]C_Magazzino!AC22</f>
        <v>0</v>
      </c>
      <c r="AE58" s="253">
        <f>+AE22+[1]C_Magazzino!AE22-[1]C_Magazzino!AD22</f>
        <v>0</v>
      </c>
      <c r="AF58" s="253">
        <f>+AF22+[1]C_Magazzino!AF22-[1]C_Magazzino!AE22</f>
        <v>0</v>
      </c>
      <c r="AG58" s="253">
        <f>+AG22+[1]C_Magazzino!AG22-[1]C_Magazzino!AF22</f>
        <v>0</v>
      </c>
      <c r="AH58" s="253">
        <f>+AH22+[1]C_Magazzino!AH22-[1]C_Magazzino!AG22</f>
        <v>0</v>
      </c>
      <c r="AI58" s="253">
        <f>+AI22+[1]C_Magazzino!AI22-[1]C_Magazzino!AH22</f>
        <v>0</v>
      </c>
      <c r="AJ58" s="253">
        <f>+AJ22+[1]C_Magazzino!AJ22-[1]C_Magazzino!AI22</f>
        <v>0</v>
      </c>
      <c r="AK58" s="253">
        <f>+AK22+[1]C_Magazzino!AK22-[1]C_Magazzino!AJ22</f>
        <v>0</v>
      </c>
      <c r="AL58" s="253">
        <f>+AL22+[1]C_Magazzino!AL22-[1]C_Magazzino!AK22</f>
        <v>0</v>
      </c>
      <c r="AM58" s="253">
        <f>+AM22+[1]C_Magazzino!AM22-[1]C_Magazzino!AL22</f>
        <v>0</v>
      </c>
      <c r="AN58" s="253">
        <f>+AN22+[1]C_Magazzino!AN22-[1]C_Magazzino!AM22</f>
        <v>0</v>
      </c>
      <c r="AO58" s="253">
        <f>+AO22+[1]C_Magazzino!AO22-[1]C_Magazzino!AN22</f>
        <v>0</v>
      </c>
      <c r="AP58" s="253">
        <f>+AP22+[1]C_Magazzino!AP22-[1]C_Magazzino!AO22</f>
        <v>0</v>
      </c>
      <c r="AQ58" s="253">
        <f>+AQ22+[1]C_Magazzino!AQ22-[1]C_Magazzino!AP22</f>
        <v>0</v>
      </c>
      <c r="AR58" s="253">
        <f>+AR22+[1]C_Magazzino!AR22-[1]C_Magazzino!AQ22</f>
        <v>0</v>
      </c>
      <c r="AS58" s="253">
        <f>+AS22+[1]C_Magazzino!AS22-[1]C_Magazzino!AR22</f>
        <v>0</v>
      </c>
      <c r="AT58" s="253">
        <f>+AT22+[1]C_Magazzino!AT22-[1]C_Magazzino!AS22</f>
        <v>0</v>
      </c>
      <c r="AU58" s="253">
        <f>+AU22+[1]C_Magazzino!AU22-[1]C_Magazzino!AT22</f>
        <v>0</v>
      </c>
      <c r="AV58" s="253">
        <f>+AV22+[1]C_Magazzino!AV22-[1]C_Magazzino!AU22</f>
        <v>0</v>
      </c>
      <c r="AW58" s="253">
        <f>+AW22+[1]C_Magazzino!AW22-[1]C_Magazzino!AV22</f>
        <v>0</v>
      </c>
      <c r="AX58" s="253">
        <f>+AX22+[1]C_Magazzino!AX22-[1]C_Magazzino!AW22</f>
        <v>0</v>
      </c>
      <c r="AY58" s="253">
        <f>+AY22+[1]C_Magazzino!AY22-[1]C_Magazzino!AX22</f>
        <v>0</v>
      </c>
      <c r="AZ58" s="253">
        <f>+AZ22+[1]C_Magazzino!AZ22-[1]C_Magazzino!AY22</f>
        <v>0</v>
      </c>
      <c r="BA58" s="253">
        <f>+BA22+[1]C_Magazzino!BA22-[1]C_Magazzino!AZ22</f>
        <v>0</v>
      </c>
      <c r="BB58" s="253">
        <f>+BB22+[1]C_Magazzino!BB22-[1]C_Magazzino!BA22</f>
        <v>0</v>
      </c>
      <c r="BC58" s="253">
        <f>+BC22+[1]C_Magazzino!BC22-[1]C_Magazzino!BB22</f>
        <v>0</v>
      </c>
      <c r="BD58" s="253">
        <f>+BD22+[1]C_Magazzino!BD22-[1]C_Magazzino!BC22</f>
        <v>0</v>
      </c>
      <c r="BE58" s="253">
        <f>+BE22+[1]C_Magazzino!BE22-[1]C_Magazzino!BD22</f>
        <v>0</v>
      </c>
      <c r="BF58" s="253">
        <f>+BF22+[1]C_Magazzino!BF22-[1]C_Magazzino!BE22</f>
        <v>0</v>
      </c>
      <c r="BG58" s="253">
        <f>+BG22+[1]C_Magazzino!BG22-[1]C_Magazzino!BF22</f>
        <v>0</v>
      </c>
      <c r="BH58" s="253">
        <f>+BH22+[1]C_Magazzino!BH22-[1]C_Magazzino!BG22</f>
        <v>0</v>
      </c>
      <c r="BI58" s="253">
        <f>+BI22+[1]C_Magazzino!BI22-[1]C_Magazzino!BH22</f>
        <v>0</v>
      </c>
      <c r="BJ58" s="253">
        <f>+BJ22+[1]C_Magazzino!BJ22-[1]C_Magazzino!BI22</f>
        <v>0</v>
      </c>
      <c r="BK58" s="253">
        <f>+BK22+[1]C_Magazzino!BK22-[1]C_Magazzino!BJ22</f>
        <v>0</v>
      </c>
      <c r="BL58" s="253">
        <f>+BL22+[1]C_Magazzino!BL22-[1]C_Magazzino!BK22</f>
        <v>0</v>
      </c>
      <c r="BM58" s="253">
        <f>+BM22+[1]C_Magazzino!BM22-[1]C_Magazzino!BL22</f>
        <v>0</v>
      </c>
      <c r="BN58" s="253">
        <f>+BN22+[1]C_Magazzino!BN22-[1]C_Magazzino!BM22</f>
        <v>0</v>
      </c>
      <c r="BO58" s="253">
        <f>+BO22+[1]C_Magazzino!BO22-[1]C_Magazzino!BN22</f>
        <v>0</v>
      </c>
      <c r="BP58" s="253">
        <f>+BP22+[1]C_Magazzino!BP22-[1]C_Magazzino!BO22</f>
        <v>0</v>
      </c>
      <c r="BQ58" s="253">
        <f>+BQ22+[1]C_Magazzino!BQ22-[1]C_Magazzino!BP22</f>
        <v>0</v>
      </c>
      <c r="BR58" s="253">
        <f>+BR22+[1]C_Magazzino!BR22-[1]C_Magazzino!BQ22</f>
        <v>0</v>
      </c>
      <c r="BS58" s="253">
        <f>+BS22+[1]C_Magazzino!BS22-[1]C_Magazzino!BR22</f>
        <v>0</v>
      </c>
      <c r="BT58" s="253">
        <f>+BT22+[1]C_Magazzino!BT22-[1]C_Magazzino!BS22</f>
        <v>0</v>
      </c>
      <c r="BU58" s="253">
        <f>+BU22+[1]C_Magazzino!BU22-[1]C_Magazzino!BT22</f>
        <v>0</v>
      </c>
      <c r="BV58" s="253">
        <f>+BV22+[1]C_Magazzino!BV22-[1]C_Magazzino!BU22</f>
        <v>0</v>
      </c>
      <c r="BW58" s="253">
        <f>+BW22+[1]C_Magazzino!BW22-[1]C_Magazzino!BV22</f>
        <v>0</v>
      </c>
      <c r="BX58" s="253">
        <f>+BX22+[1]C_Magazzino!BX22-[1]C_Magazzino!BW22</f>
        <v>0</v>
      </c>
      <c r="BY58" s="253">
        <f>+BY22+[1]C_Magazzino!BY22-[1]C_Magazzino!BX22</f>
        <v>0</v>
      </c>
      <c r="BZ58" s="253">
        <f>+BZ22+[1]C_Magazzino!BZ22-[1]C_Magazzino!BY22</f>
        <v>0</v>
      </c>
      <c r="CA58" s="253">
        <f>+CA22+[1]C_Magazzino!CA22-[1]C_Magazzino!BZ22</f>
        <v>0</v>
      </c>
      <c r="CB58" s="253">
        <f>+CB22+[1]C_Magazzino!CB22-[1]C_Magazzino!CA22</f>
        <v>0</v>
      </c>
      <c r="CC58" s="253">
        <f>+CC22+[1]C_Magazzino!CC22-[1]C_Magazzino!CB22</f>
        <v>0</v>
      </c>
      <c r="CD58" s="253">
        <f>+CD22+[1]C_Magazzino!CD22-[1]C_Magazzino!CC22</f>
        <v>0</v>
      </c>
      <c r="CE58" s="253">
        <f>+CE22+[1]C_Magazzino!CE22-[1]C_Magazzino!CD22</f>
        <v>0</v>
      </c>
      <c r="CF58" s="253">
        <f>+CF22+[1]C_Magazzino!CF22-[1]C_Magazzino!CE22</f>
        <v>0</v>
      </c>
      <c r="CG58" s="253">
        <f>+CG22+[1]C_Magazzino!CG22-[1]C_Magazzino!CF22</f>
        <v>0</v>
      </c>
      <c r="CH58" s="253">
        <f>+CH22+[1]C_Magazzino!CH22-[1]C_Magazzino!CG22</f>
        <v>0</v>
      </c>
      <c r="CI58" s="253">
        <f>+CI22+[1]C_Magazzino!CI22-[1]C_Magazzino!CH22</f>
        <v>0</v>
      </c>
      <c r="CJ58" s="253">
        <f>+CJ22+[1]C_Magazzino!CJ22-[1]C_Magazzino!CI22</f>
        <v>0</v>
      </c>
      <c r="CK58" s="253">
        <f>+CK22+[1]C_Magazzino!CK22-[1]C_Magazzino!CJ22</f>
        <v>0</v>
      </c>
      <c r="CL58" s="253">
        <f>+CL22+[1]C_Magazzino!CL22-[1]C_Magazzino!CK22</f>
        <v>0</v>
      </c>
      <c r="CM58" s="253">
        <f>+CM22+[1]C_Magazzino!CM22-[1]C_Magazzino!CL22</f>
        <v>0</v>
      </c>
      <c r="CN58" s="253">
        <f>+CN22+[1]C_Magazzino!CN22-[1]C_Magazzino!CM22</f>
        <v>0</v>
      </c>
      <c r="CO58" s="253">
        <f>+CO22+[1]C_Magazzino!CO22-[1]C_Magazzino!CN22</f>
        <v>0</v>
      </c>
      <c r="CP58" s="253">
        <f>+CP22+[1]C_Magazzino!CP22-[1]C_Magazzino!CO22</f>
        <v>0</v>
      </c>
      <c r="CQ58" s="253">
        <f>+CQ22+[1]C_Magazzino!CQ22-[1]C_Magazzino!CP22</f>
        <v>0</v>
      </c>
      <c r="CR58" s="253">
        <f>+CR22+[1]C_Magazzino!CR22-[1]C_Magazzino!CQ22</f>
        <v>0</v>
      </c>
      <c r="CS58" s="253">
        <f>+CS22+[1]C_Magazzino!CS22-[1]C_Magazzino!CR22</f>
        <v>0</v>
      </c>
      <c r="CT58" s="253">
        <f>+CT22+[1]C_Magazzino!CT22-[1]C_Magazzino!CS22</f>
        <v>0</v>
      </c>
      <c r="CU58" s="253">
        <f>+CU22+[1]C_Magazzino!CU22-[1]C_Magazzino!CT22</f>
        <v>0</v>
      </c>
      <c r="CV58" s="253">
        <f>+CV22+[1]C_Magazzino!CV22-[1]C_Magazzino!CU22</f>
        <v>0</v>
      </c>
      <c r="CW58" s="253">
        <f>+CW22+[1]C_Magazzino!CW22-[1]C_Magazzino!CV22</f>
        <v>0</v>
      </c>
      <c r="CX58" s="253">
        <f>+CX22+[1]C_Magazzino!CX22-[1]C_Magazzino!CW22</f>
        <v>0</v>
      </c>
      <c r="CY58" s="253">
        <f>+CY22+[1]C_Magazzino!CY22-[1]C_Magazzino!CX22</f>
        <v>0</v>
      </c>
      <c r="CZ58" s="253">
        <f>+CZ22+[1]C_Magazzino!CZ22-[1]C_Magazzino!CY22</f>
        <v>0</v>
      </c>
      <c r="DA58" s="253">
        <f>+DA22+[1]C_Magazzino!DA22-[1]C_Magazzino!CZ22</f>
        <v>0</v>
      </c>
      <c r="DB58" s="253">
        <f>+DB22+[1]C_Magazzino!DB22-[1]C_Magazzino!DA22</f>
        <v>0</v>
      </c>
      <c r="DC58" s="253">
        <f>+DC22+[1]C_Magazzino!DC22-[1]C_Magazzino!DB22</f>
        <v>0</v>
      </c>
      <c r="DD58" s="253">
        <f>+DD22+[1]C_Magazzino!DD22-[1]C_Magazzino!DC22</f>
        <v>0</v>
      </c>
      <c r="DE58" s="253">
        <f>+DE22+[1]C_Magazzino!DE22-[1]C_Magazzino!DD22</f>
        <v>0</v>
      </c>
      <c r="DF58" s="253">
        <f>+DF22+[1]C_Magazzino!DF22-[1]C_Magazzino!DE22</f>
        <v>0</v>
      </c>
      <c r="DG58" s="253">
        <f>+DG22+[1]C_Magazzino!DG22-[1]C_Magazzino!DF22</f>
        <v>0</v>
      </c>
      <c r="DH58" s="253">
        <f>+DH22+[1]C_Magazzino!DH22-[1]C_Magazzino!DG22</f>
        <v>0</v>
      </c>
      <c r="DI58" s="253">
        <f>+DI22+[1]C_Magazzino!DI22-[1]C_Magazzino!DH22</f>
        <v>0</v>
      </c>
      <c r="DJ58" s="253">
        <f>+DJ22+[1]C_Magazzino!DJ22-[1]C_Magazzino!DI22</f>
        <v>0</v>
      </c>
      <c r="DK58" s="253">
        <f>+DK22+[1]C_Magazzino!DK22-[1]C_Magazzino!DJ22</f>
        <v>0</v>
      </c>
      <c r="DL58" s="253">
        <f>+DL22+[1]C_Magazzino!DL22-[1]C_Magazzino!DK22</f>
        <v>0</v>
      </c>
      <c r="DM58" s="253">
        <f>+DM22+[1]C_Magazzino!DM22-[1]C_Magazzino!DL22</f>
        <v>0</v>
      </c>
      <c r="DN58" s="253">
        <f>+DN22+[1]C_Magazzino!DN22-[1]C_Magazzino!DM22</f>
        <v>0</v>
      </c>
      <c r="DO58" s="253">
        <f>+DO22+[1]C_Magazzino!DO22-[1]C_Magazzino!DN22</f>
        <v>0</v>
      </c>
      <c r="DP58" s="253">
        <f>+DP22+[1]C_Magazzino!DP22-[1]C_Magazzino!DO22</f>
        <v>0</v>
      </c>
      <c r="DQ58" s="253">
        <f>+DQ22+[1]C_Magazzino!DQ22-[1]C_Magazzino!DP22</f>
        <v>0</v>
      </c>
      <c r="DR58" s="253">
        <f>+DR22+[1]C_Magazzino!DR22-[1]C_Magazzino!DQ22</f>
        <v>0</v>
      </c>
      <c r="DS58" s="253">
        <f>+DS22+[1]C_Magazzino!DS22-[1]C_Magazzino!DR22</f>
        <v>0</v>
      </c>
      <c r="DT58" s="253">
        <f>+DT22+[1]C_Magazzino!DT22-[1]C_Magazzino!DS22</f>
        <v>0</v>
      </c>
      <c r="DU58" s="253">
        <f>+DU22+[1]C_Magazzino!DU22-[1]C_Magazzino!DT22</f>
        <v>0</v>
      </c>
      <c r="DV58" s="253">
        <f>+DV22+[1]C_Magazzino!DV22-[1]C_Magazzino!DU22</f>
        <v>0</v>
      </c>
      <c r="DW58" s="253">
        <f>+DW22+[1]C_Magazzino!DW22-[1]C_Magazzino!DV22</f>
        <v>0</v>
      </c>
    </row>
    <row r="59" spans="3:127" ht="15.6" thickTop="1" thickBot="1">
      <c r="C59" s="316" t="str">
        <f>+[1]I_Vendite!C21</f>
        <v>Prodotto/Servizio 18</v>
      </c>
      <c r="H59" s="253">
        <f>+H23+[1]C_Magazzino!H23</f>
        <v>0</v>
      </c>
      <c r="I59" s="253">
        <f>+I23+[1]C_Magazzino!I23-[1]C_Magazzino!H23</f>
        <v>0</v>
      </c>
      <c r="J59" s="253">
        <f>+J23+[1]C_Magazzino!J23-[1]C_Magazzino!I23</f>
        <v>0</v>
      </c>
      <c r="K59" s="253">
        <f>+K23+[1]C_Magazzino!K23-[1]C_Magazzino!J23</f>
        <v>0</v>
      </c>
      <c r="L59" s="253">
        <f>+L23+[1]C_Magazzino!L23-[1]C_Magazzino!K23</f>
        <v>0</v>
      </c>
      <c r="M59" s="253">
        <f>+M23+[1]C_Magazzino!M23-[1]C_Magazzino!L23</f>
        <v>0</v>
      </c>
      <c r="N59" s="253">
        <f>+N23+[1]C_Magazzino!N23-[1]C_Magazzino!M23</f>
        <v>0</v>
      </c>
      <c r="O59" s="253">
        <f>+O23+[1]C_Magazzino!O23-[1]C_Magazzino!N23</f>
        <v>0</v>
      </c>
      <c r="P59" s="253">
        <f>+P23+[1]C_Magazzino!P23-[1]C_Magazzino!O23</f>
        <v>0</v>
      </c>
      <c r="Q59" s="253">
        <f>+Q23+[1]C_Magazzino!Q23-[1]C_Magazzino!P23</f>
        <v>0</v>
      </c>
      <c r="R59" s="253">
        <f>+R23+[1]C_Magazzino!R23-[1]C_Magazzino!Q23</f>
        <v>0</v>
      </c>
      <c r="S59" s="253">
        <f>+S23+[1]C_Magazzino!S23-[1]C_Magazzino!R23</f>
        <v>0</v>
      </c>
      <c r="T59" s="253">
        <f>+T23+[1]C_Magazzino!T23-[1]C_Magazzino!S23</f>
        <v>0</v>
      </c>
      <c r="U59" s="253">
        <f>+U23+[1]C_Magazzino!U23-[1]C_Magazzino!T23</f>
        <v>0</v>
      </c>
      <c r="V59" s="253">
        <f>+V23+[1]C_Magazzino!V23-[1]C_Magazzino!U23</f>
        <v>0</v>
      </c>
      <c r="W59" s="253">
        <f>+W23+[1]C_Magazzino!W23-[1]C_Magazzino!V23</f>
        <v>0</v>
      </c>
      <c r="X59" s="253">
        <f>+X23+[1]C_Magazzino!X23-[1]C_Magazzino!W23</f>
        <v>0</v>
      </c>
      <c r="Y59" s="253">
        <f>+Y23+[1]C_Magazzino!Y23-[1]C_Magazzino!X23</f>
        <v>0</v>
      </c>
      <c r="Z59" s="253">
        <f>+Z23+[1]C_Magazzino!Z23-[1]C_Magazzino!Y23</f>
        <v>0</v>
      </c>
      <c r="AA59" s="253">
        <f>+AA23+[1]C_Magazzino!AA23-[1]C_Magazzino!Z23</f>
        <v>0</v>
      </c>
      <c r="AB59" s="253">
        <f>+AB23+[1]C_Magazzino!AB23-[1]C_Magazzino!AA23</f>
        <v>0</v>
      </c>
      <c r="AC59" s="253">
        <f>+AC23+[1]C_Magazzino!AC23-[1]C_Magazzino!AB23</f>
        <v>0</v>
      </c>
      <c r="AD59" s="253">
        <f>+AD23+[1]C_Magazzino!AD23-[1]C_Magazzino!AC23</f>
        <v>0</v>
      </c>
      <c r="AE59" s="253">
        <f>+AE23+[1]C_Magazzino!AE23-[1]C_Magazzino!AD23</f>
        <v>0</v>
      </c>
      <c r="AF59" s="253">
        <f>+AF23+[1]C_Magazzino!AF23-[1]C_Magazzino!AE23</f>
        <v>0</v>
      </c>
      <c r="AG59" s="253">
        <f>+AG23+[1]C_Magazzino!AG23-[1]C_Magazzino!AF23</f>
        <v>0</v>
      </c>
      <c r="AH59" s="253">
        <f>+AH23+[1]C_Magazzino!AH23-[1]C_Magazzino!AG23</f>
        <v>0</v>
      </c>
      <c r="AI59" s="253">
        <f>+AI23+[1]C_Magazzino!AI23-[1]C_Magazzino!AH23</f>
        <v>0</v>
      </c>
      <c r="AJ59" s="253">
        <f>+AJ23+[1]C_Magazzino!AJ23-[1]C_Magazzino!AI23</f>
        <v>0</v>
      </c>
      <c r="AK59" s="253">
        <f>+AK23+[1]C_Magazzino!AK23-[1]C_Magazzino!AJ23</f>
        <v>0</v>
      </c>
      <c r="AL59" s="253">
        <f>+AL23+[1]C_Magazzino!AL23-[1]C_Magazzino!AK23</f>
        <v>0</v>
      </c>
      <c r="AM59" s="253">
        <f>+AM23+[1]C_Magazzino!AM23-[1]C_Magazzino!AL23</f>
        <v>0</v>
      </c>
      <c r="AN59" s="253">
        <f>+AN23+[1]C_Magazzino!AN23-[1]C_Magazzino!AM23</f>
        <v>0</v>
      </c>
      <c r="AO59" s="253">
        <f>+AO23+[1]C_Magazzino!AO23-[1]C_Magazzino!AN23</f>
        <v>0</v>
      </c>
      <c r="AP59" s="253">
        <f>+AP23+[1]C_Magazzino!AP23-[1]C_Magazzino!AO23</f>
        <v>0</v>
      </c>
      <c r="AQ59" s="253">
        <f>+AQ23+[1]C_Magazzino!AQ23-[1]C_Magazzino!AP23</f>
        <v>0</v>
      </c>
      <c r="AR59" s="253">
        <f>+AR23+[1]C_Magazzino!AR23-[1]C_Magazzino!AQ23</f>
        <v>0</v>
      </c>
      <c r="AS59" s="253">
        <f>+AS23+[1]C_Magazzino!AS23-[1]C_Magazzino!AR23</f>
        <v>0</v>
      </c>
      <c r="AT59" s="253">
        <f>+AT23+[1]C_Magazzino!AT23-[1]C_Magazzino!AS23</f>
        <v>0</v>
      </c>
      <c r="AU59" s="253">
        <f>+AU23+[1]C_Magazzino!AU23-[1]C_Magazzino!AT23</f>
        <v>0</v>
      </c>
      <c r="AV59" s="253">
        <f>+AV23+[1]C_Magazzino!AV23-[1]C_Magazzino!AU23</f>
        <v>0</v>
      </c>
      <c r="AW59" s="253">
        <f>+AW23+[1]C_Magazzino!AW23-[1]C_Magazzino!AV23</f>
        <v>0</v>
      </c>
      <c r="AX59" s="253">
        <f>+AX23+[1]C_Magazzino!AX23-[1]C_Magazzino!AW23</f>
        <v>0</v>
      </c>
      <c r="AY59" s="253">
        <f>+AY23+[1]C_Magazzino!AY23-[1]C_Magazzino!AX23</f>
        <v>0</v>
      </c>
      <c r="AZ59" s="253">
        <f>+AZ23+[1]C_Magazzino!AZ23-[1]C_Magazzino!AY23</f>
        <v>0</v>
      </c>
      <c r="BA59" s="253">
        <f>+BA23+[1]C_Magazzino!BA23-[1]C_Magazzino!AZ23</f>
        <v>0</v>
      </c>
      <c r="BB59" s="253">
        <f>+BB23+[1]C_Magazzino!BB23-[1]C_Magazzino!BA23</f>
        <v>0</v>
      </c>
      <c r="BC59" s="253">
        <f>+BC23+[1]C_Magazzino!BC23-[1]C_Magazzino!BB23</f>
        <v>0</v>
      </c>
      <c r="BD59" s="253">
        <f>+BD23+[1]C_Magazzino!BD23-[1]C_Magazzino!BC23</f>
        <v>0</v>
      </c>
      <c r="BE59" s="253">
        <f>+BE23+[1]C_Magazzino!BE23-[1]C_Magazzino!BD23</f>
        <v>0</v>
      </c>
      <c r="BF59" s="253">
        <f>+BF23+[1]C_Magazzino!BF23-[1]C_Magazzino!BE23</f>
        <v>0</v>
      </c>
      <c r="BG59" s="253">
        <f>+BG23+[1]C_Magazzino!BG23-[1]C_Magazzino!BF23</f>
        <v>0</v>
      </c>
      <c r="BH59" s="253">
        <f>+BH23+[1]C_Magazzino!BH23-[1]C_Magazzino!BG23</f>
        <v>0</v>
      </c>
      <c r="BI59" s="253">
        <f>+BI23+[1]C_Magazzino!BI23-[1]C_Magazzino!BH23</f>
        <v>0</v>
      </c>
      <c r="BJ59" s="253">
        <f>+BJ23+[1]C_Magazzino!BJ23-[1]C_Magazzino!BI23</f>
        <v>0</v>
      </c>
      <c r="BK59" s="253">
        <f>+BK23+[1]C_Magazzino!BK23-[1]C_Magazzino!BJ23</f>
        <v>0</v>
      </c>
      <c r="BL59" s="253">
        <f>+BL23+[1]C_Magazzino!BL23-[1]C_Magazzino!BK23</f>
        <v>0</v>
      </c>
      <c r="BM59" s="253">
        <f>+BM23+[1]C_Magazzino!BM23-[1]C_Magazzino!BL23</f>
        <v>0</v>
      </c>
      <c r="BN59" s="253">
        <f>+BN23+[1]C_Magazzino!BN23-[1]C_Magazzino!BM23</f>
        <v>0</v>
      </c>
      <c r="BO59" s="253">
        <f>+BO23+[1]C_Magazzino!BO23-[1]C_Magazzino!BN23</f>
        <v>0</v>
      </c>
      <c r="BP59" s="253">
        <f>+BP23+[1]C_Magazzino!BP23-[1]C_Magazzino!BO23</f>
        <v>0</v>
      </c>
      <c r="BQ59" s="253">
        <f>+BQ23+[1]C_Magazzino!BQ23-[1]C_Magazzino!BP23</f>
        <v>0</v>
      </c>
      <c r="BR59" s="253">
        <f>+BR23+[1]C_Magazzino!BR23-[1]C_Magazzino!BQ23</f>
        <v>0</v>
      </c>
      <c r="BS59" s="253">
        <f>+BS23+[1]C_Magazzino!BS23-[1]C_Magazzino!BR23</f>
        <v>0</v>
      </c>
      <c r="BT59" s="253">
        <f>+BT23+[1]C_Magazzino!BT23-[1]C_Magazzino!BS23</f>
        <v>0</v>
      </c>
      <c r="BU59" s="253">
        <f>+BU23+[1]C_Magazzino!BU23-[1]C_Magazzino!BT23</f>
        <v>0</v>
      </c>
      <c r="BV59" s="253">
        <f>+BV23+[1]C_Magazzino!BV23-[1]C_Magazzino!BU23</f>
        <v>0</v>
      </c>
      <c r="BW59" s="253">
        <f>+BW23+[1]C_Magazzino!BW23-[1]C_Magazzino!BV23</f>
        <v>0</v>
      </c>
      <c r="BX59" s="253">
        <f>+BX23+[1]C_Magazzino!BX23-[1]C_Magazzino!BW23</f>
        <v>0</v>
      </c>
      <c r="BY59" s="253">
        <f>+BY23+[1]C_Magazzino!BY23-[1]C_Magazzino!BX23</f>
        <v>0</v>
      </c>
      <c r="BZ59" s="253">
        <f>+BZ23+[1]C_Magazzino!BZ23-[1]C_Magazzino!BY23</f>
        <v>0</v>
      </c>
      <c r="CA59" s="253">
        <f>+CA23+[1]C_Magazzino!CA23-[1]C_Magazzino!BZ23</f>
        <v>0</v>
      </c>
      <c r="CB59" s="253">
        <f>+CB23+[1]C_Magazzino!CB23-[1]C_Magazzino!CA23</f>
        <v>0</v>
      </c>
      <c r="CC59" s="253">
        <f>+CC23+[1]C_Magazzino!CC23-[1]C_Magazzino!CB23</f>
        <v>0</v>
      </c>
      <c r="CD59" s="253">
        <f>+CD23+[1]C_Magazzino!CD23-[1]C_Magazzino!CC23</f>
        <v>0</v>
      </c>
      <c r="CE59" s="253">
        <f>+CE23+[1]C_Magazzino!CE23-[1]C_Magazzino!CD23</f>
        <v>0</v>
      </c>
      <c r="CF59" s="253">
        <f>+CF23+[1]C_Magazzino!CF23-[1]C_Magazzino!CE23</f>
        <v>0</v>
      </c>
      <c r="CG59" s="253">
        <f>+CG23+[1]C_Magazzino!CG23-[1]C_Magazzino!CF23</f>
        <v>0</v>
      </c>
      <c r="CH59" s="253">
        <f>+CH23+[1]C_Magazzino!CH23-[1]C_Magazzino!CG23</f>
        <v>0</v>
      </c>
      <c r="CI59" s="253">
        <f>+CI23+[1]C_Magazzino!CI23-[1]C_Magazzino!CH23</f>
        <v>0</v>
      </c>
      <c r="CJ59" s="253">
        <f>+CJ23+[1]C_Magazzino!CJ23-[1]C_Magazzino!CI23</f>
        <v>0</v>
      </c>
      <c r="CK59" s="253">
        <f>+CK23+[1]C_Magazzino!CK23-[1]C_Magazzino!CJ23</f>
        <v>0</v>
      </c>
      <c r="CL59" s="253">
        <f>+CL23+[1]C_Magazzino!CL23-[1]C_Magazzino!CK23</f>
        <v>0</v>
      </c>
      <c r="CM59" s="253">
        <f>+CM23+[1]C_Magazzino!CM23-[1]C_Magazzino!CL23</f>
        <v>0</v>
      </c>
      <c r="CN59" s="253">
        <f>+CN23+[1]C_Magazzino!CN23-[1]C_Magazzino!CM23</f>
        <v>0</v>
      </c>
      <c r="CO59" s="253">
        <f>+CO23+[1]C_Magazzino!CO23-[1]C_Magazzino!CN23</f>
        <v>0</v>
      </c>
      <c r="CP59" s="253">
        <f>+CP23+[1]C_Magazzino!CP23-[1]C_Magazzino!CO23</f>
        <v>0</v>
      </c>
      <c r="CQ59" s="253">
        <f>+CQ23+[1]C_Magazzino!CQ23-[1]C_Magazzino!CP23</f>
        <v>0</v>
      </c>
      <c r="CR59" s="253">
        <f>+CR23+[1]C_Magazzino!CR23-[1]C_Magazzino!CQ23</f>
        <v>0</v>
      </c>
      <c r="CS59" s="253">
        <f>+CS23+[1]C_Magazzino!CS23-[1]C_Magazzino!CR23</f>
        <v>0</v>
      </c>
      <c r="CT59" s="253">
        <f>+CT23+[1]C_Magazzino!CT23-[1]C_Magazzino!CS23</f>
        <v>0</v>
      </c>
      <c r="CU59" s="253">
        <f>+CU23+[1]C_Magazzino!CU23-[1]C_Magazzino!CT23</f>
        <v>0</v>
      </c>
      <c r="CV59" s="253">
        <f>+CV23+[1]C_Magazzino!CV23-[1]C_Magazzino!CU23</f>
        <v>0</v>
      </c>
      <c r="CW59" s="253">
        <f>+CW23+[1]C_Magazzino!CW23-[1]C_Magazzino!CV23</f>
        <v>0</v>
      </c>
      <c r="CX59" s="253">
        <f>+CX23+[1]C_Magazzino!CX23-[1]C_Magazzino!CW23</f>
        <v>0</v>
      </c>
      <c r="CY59" s="253">
        <f>+CY23+[1]C_Magazzino!CY23-[1]C_Magazzino!CX23</f>
        <v>0</v>
      </c>
      <c r="CZ59" s="253">
        <f>+CZ23+[1]C_Magazzino!CZ23-[1]C_Magazzino!CY23</f>
        <v>0</v>
      </c>
      <c r="DA59" s="253">
        <f>+DA23+[1]C_Magazzino!DA23-[1]C_Magazzino!CZ23</f>
        <v>0</v>
      </c>
      <c r="DB59" s="253">
        <f>+DB23+[1]C_Magazzino!DB23-[1]C_Magazzino!DA23</f>
        <v>0</v>
      </c>
      <c r="DC59" s="253">
        <f>+DC23+[1]C_Magazzino!DC23-[1]C_Magazzino!DB23</f>
        <v>0</v>
      </c>
      <c r="DD59" s="253">
        <f>+DD23+[1]C_Magazzino!DD23-[1]C_Magazzino!DC23</f>
        <v>0</v>
      </c>
      <c r="DE59" s="253">
        <f>+DE23+[1]C_Magazzino!DE23-[1]C_Magazzino!DD23</f>
        <v>0</v>
      </c>
      <c r="DF59" s="253">
        <f>+DF23+[1]C_Magazzino!DF23-[1]C_Magazzino!DE23</f>
        <v>0</v>
      </c>
      <c r="DG59" s="253">
        <f>+DG23+[1]C_Magazzino!DG23-[1]C_Magazzino!DF23</f>
        <v>0</v>
      </c>
      <c r="DH59" s="253">
        <f>+DH23+[1]C_Magazzino!DH23-[1]C_Magazzino!DG23</f>
        <v>0</v>
      </c>
      <c r="DI59" s="253">
        <f>+DI23+[1]C_Magazzino!DI23-[1]C_Magazzino!DH23</f>
        <v>0</v>
      </c>
      <c r="DJ59" s="253">
        <f>+DJ23+[1]C_Magazzino!DJ23-[1]C_Magazzino!DI23</f>
        <v>0</v>
      </c>
      <c r="DK59" s="253">
        <f>+DK23+[1]C_Magazzino!DK23-[1]C_Magazzino!DJ23</f>
        <v>0</v>
      </c>
      <c r="DL59" s="253">
        <f>+DL23+[1]C_Magazzino!DL23-[1]C_Magazzino!DK23</f>
        <v>0</v>
      </c>
      <c r="DM59" s="253">
        <f>+DM23+[1]C_Magazzino!DM23-[1]C_Magazzino!DL23</f>
        <v>0</v>
      </c>
      <c r="DN59" s="253">
        <f>+DN23+[1]C_Magazzino!DN23-[1]C_Magazzino!DM23</f>
        <v>0</v>
      </c>
      <c r="DO59" s="253">
        <f>+DO23+[1]C_Magazzino!DO23-[1]C_Magazzino!DN23</f>
        <v>0</v>
      </c>
      <c r="DP59" s="253">
        <f>+DP23+[1]C_Magazzino!DP23-[1]C_Magazzino!DO23</f>
        <v>0</v>
      </c>
      <c r="DQ59" s="253">
        <f>+DQ23+[1]C_Magazzino!DQ23-[1]C_Magazzino!DP23</f>
        <v>0</v>
      </c>
      <c r="DR59" s="253">
        <f>+DR23+[1]C_Magazzino!DR23-[1]C_Magazzino!DQ23</f>
        <v>0</v>
      </c>
      <c r="DS59" s="253">
        <f>+DS23+[1]C_Magazzino!DS23-[1]C_Magazzino!DR23</f>
        <v>0</v>
      </c>
      <c r="DT59" s="253">
        <f>+DT23+[1]C_Magazzino!DT23-[1]C_Magazzino!DS23</f>
        <v>0</v>
      </c>
      <c r="DU59" s="253">
        <f>+DU23+[1]C_Magazzino!DU23-[1]C_Magazzino!DT23</f>
        <v>0</v>
      </c>
      <c r="DV59" s="253">
        <f>+DV23+[1]C_Magazzino!DV23-[1]C_Magazzino!DU23</f>
        <v>0</v>
      </c>
      <c r="DW59" s="253">
        <f>+DW23+[1]C_Magazzino!DW23-[1]C_Magazzino!DV23</f>
        <v>0</v>
      </c>
    </row>
    <row r="60" spans="3:127" ht="15.6" thickTop="1" thickBot="1">
      <c r="C60" s="316" t="str">
        <f>+[1]I_Vendite!C22</f>
        <v>Prodotto/Servizio 19</v>
      </c>
      <c r="H60" s="253">
        <f>+H24+[1]C_Magazzino!H24</f>
        <v>0</v>
      </c>
      <c r="I60" s="253">
        <f>+I24+[1]C_Magazzino!I24-[1]C_Magazzino!H24</f>
        <v>0</v>
      </c>
      <c r="J60" s="253">
        <f>+J24+[1]C_Magazzino!J24-[1]C_Magazzino!I24</f>
        <v>0</v>
      </c>
      <c r="K60" s="253">
        <f>+K24+[1]C_Magazzino!K24-[1]C_Magazzino!J24</f>
        <v>0</v>
      </c>
      <c r="L60" s="253">
        <f>+L24+[1]C_Magazzino!L24-[1]C_Magazzino!K24</f>
        <v>0</v>
      </c>
      <c r="M60" s="253">
        <f>+M24+[1]C_Magazzino!M24-[1]C_Magazzino!L24</f>
        <v>0</v>
      </c>
      <c r="N60" s="253">
        <f>+N24+[1]C_Magazzino!N24-[1]C_Magazzino!M24</f>
        <v>0</v>
      </c>
      <c r="O60" s="253">
        <f>+O24+[1]C_Magazzino!O24-[1]C_Magazzino!N24</f>
        <v>0</v>
      </c>
      <c r="P60" s="253">
        <f>+P24+[1]C_Magazzino!P24-[1]C_Magazzino!O24</f>
        <v>0</v>
      </c>
      <c r="Q60" s="253">
        <f>+Q24+[1]C_Magazzino!Q24-[1]C_Magazzino!P24</f>
        <v>0</v>
      </c>
      <c r="R60" s="253">
        <f>+R24+[1]C_Magazzino!R24-[1]C_Magazzino!Q24</f>
        <v>0</v>
      </c>
      <c r="S60" s="253">
        <f>+S24+[1]C_Magazzino!S24-[1]C_Magazzino!R24</f>
        <v>0</v>
      </c>
      <c r="T60" s="253">
        <f>+T24+[1]C_Magazzino!T24-[1]C_Magazzino!S24</f>
        <v>0</v>
      </c>
      <c r="U60" s="253">
        <f>+U24+[1]C_Magazzino!U24-[1]C_Magazzino!T24</f>
        <v>0</v>
      </c>
      <c r="V60" s="253">
        <f>+V24+[1]C_Magazzino!V24-[1]C_Magazzino!U24</f>
        <v>0</v>
      </c>
      <c r="W60" s="253">
        <f>+W24+[1]C_Magazzino!W24-[1]C_Magazzino!V24</f>
        <v>0</v>
      </c>
      <c r="X60" s="253">
        <f>+X24+[1]C_Magazzino!X24-[1]C_Magazzino!W24</f>
        <v>0</v>
      </c>
      <c r="Y60" s="253">
        <f>+Y24+[1]C_Magazzino!Y24-[1]C_Magazzino!X24</f>
        <v>0</v>
      </c>
      <c r="Z60" s="253">
        <f>+Z24+[1]C_Magazzino!Z24-[1]C_Magazzino!Y24</f>
        <v>0</v>
      </c>
      <c r="AA60" s="253">
        <f>+AA24+[1]C_Magazzino!AA24-[1]C_Magazzino!Z24</f>
        <v>0</v>
      </c>
      <c r="AB60" s="253">
        <f>+AB24+[1]C_Magazzino!AB24-[1]C_Magazzino!AA24</f>
        <v>0</v>
      </c>
      <c r="AC60" s="253">
        <f>+AC24+[1]C_Magazzino!AC24-[1]C_Magazzino!AB24</f>
        <v>0</v>
      </c>
      <c r="AD60" s="253">
        <f>+AD24+[1]C_Magazzino!AD24-[1]C_Magazzino!AC24</f>
        <v>0</v>
      </c>
      <c r="AE60" s="253">
        <f>+AE24+[1]C_Magazzino!AE24-[1]C_Magazzino!AD24</f>
        <v>0</v>
      </c>
      <c r="AF60" s="253">
        <f>+AF24+[1]C_Magazzino!AF24-[1]C_Magazzino!AE24</f>
        <v>0</v>
      </c>
      <c r="AG60" s="253">
        <f>+AG24+[1]C_Magazzino!AG24-[1]C_Magazzino!AF24</f>
        <v>0</v>
      </c>
      <c r="AH60" s="253">
        <f>+AH24+[1]C_Magazzino!AH24-[1]C_Magazzino!AG24</f>
        <v>0</v>
      </c>
      <c r="AI60" s="253">
        <f>+AI24+[1]C_Magazzino!AI24-[1]C_Magazzino!AH24</f>
        <v>0</v>
      </c>
      <c r="AJ60" s="253">
        <f>+AJ24+[1]C_Magazzino!AJ24-[1]C_Magazzino!AI24</f>
        <v>0</v>
      </c>
      <c r="AK60" s="253">
        <f>+AK24+[1]C_Magazzino!AK24-[1]C_Magazzino!AJ24</f>
        <v>0</v>
      </c>
      <c r="AL60" s="253">
        <f>+AL24+[1]C_Magazzino!AL24-[1]C_Magazzino!AK24</f>
        <v>0</v>
      </c>
      <c r="AM60" s="253">
        <f>+AM24+[1]C_Magazzino!AM24-[1]C_Magazzino!AL24</f>
        <v>0</v>
      </c>
      <c r="AN60" s="253">
        <f>+AN24+[1]C_Magazzino!AN24-[1]C_Magazzino!AM24</f>
        <v>0</v>
      </c>
      <c r="AO60" s="253">
        <f>+AO24+[1]C_Magazzino!AO24-[1]C_Magazzino!AN24</f>
        <v>0</v>
      </c>
      <c r="AP60" s="253">
        <f>+AP24+[1]C_Magazzino!AP24-[1]C_Magazzino!AO24</f>
        <v>0</v>
      </c>
      <c r="AQ60" s="253">
        <f>+AQ24+[1]C_Magazzino!AQ24-[1]C_Magazzino!AP24</f>
        <v>0</v>
      </c>
      <c r="AR60" s="253">
        <f>+AR24+[1]C_Magazzino!AR24-[1]C_Magazzino!AQ24</f>
        <v>0</v>
      </c>
      <c r="AS60" s="253">
        <f>+AS24+[1]C_Magazzino!AS24-[1]C_Magazzino!AR24</f>
        <v>0</v>
      </c>
      <c r="AT60" s="253">
        <f>+AT24+[1]C_Magazzino!AT24-[1]C_Magazzino!AS24</f>
        <v>0</v>
      </c>
      <c r="AU60" s="253">
        <f>+AU24+[1]C_Magazzino!AU24-[1]C_Magazzino!AT24</f>
        <v>0</v>
      </c>
      <c r="AV60" s="253">
        <f>+AV24+[1]C_Magazzino!AV24-[1]C_Magazzino!AU24</f>
        <v>0</v>
      </c>
      <c r="AW60" s="253">
        <f>+AW24+[1]C_Magazzino!AW24-[1]C_Magazzino!AV24</f>
        <v>0</v>
      </c>
      <c r="AX60" s="253">
        <f>+AX24+[1]C_Magazzino!AX24-[1]C_Magazzino!AW24</f>
        <v>0</v>
      </c>
      <c r="AY60" s="253">
        <f>+AY24+[1]C_Magazzino!AY24-[1]C_Magazzino!AX24</f>
        <v>0</v>
      </c>
      <c r="AZ60" s="253">
        <f>+AZ24+[1]C_Magazzino!AZ24-[1]C_Magazzino!AY24</f>
        <v>0</v>
      </c>
      <c r="BA60" s="253">
        <f>+BA24+[1]C_Magazzino!BA24-[1]C_Magazzino!AZ24</f>
        <v>0</v>
      </c>
      <c r="BB60" s="253">
        <f>+BB24+[1]C_Magazzino!BB24-[1]C_Magazzino!BA24</f>
        <v>0</v>
      </c>
      <c r="BC60" s="253">
        <f>+BC24+[1]C_Magazzino!BC24-[1]C_Magazzino!BB24</f>
        <v>0</v>
      </c>
      <c r="BD60" s="253">
        <f>+BD24+[1]C_Magazzino!BD24-[1]C_Magazzino!BC24</f>
        <v>0</v>
      </c>
      <c r="BE60" s="253">
        <f>+BE24+[1]C_Magazzino!BE24-[1]C_Magazzino!BD24</f>
        <v>0</v>
      </c>
      <c r="BF60" s="253">
        <f>+BF24+[1]C_Magazzino!BF24-[1]C_Magazzino!BE24</f>
        <v>0</v>
      </c>
      <c r="BG60" s="253">
        <f>+BG24+[1]C_Magazzino!BG24-[1]C_Magazzino!BF24</f>
        <v>0</v>
      </c>
      <c r="BH60" s="253">
        <f>+BH24+[1]C_Magazzino!BH24-[1]C_Magazzino!BG24</f>
        <v>0</v>
      </c>
      <c r="BI60" s="253">
        <f>+BI24+[1]C_Magazzino!BI24-[1]C_Magazzino!BH24</f>
        <v>0</v>
      </c>
      <c r="BJ60" s="253">
        <f>+BJ24+[1]C_Magazzino!BJ24-[1]C_Magazzino!BI24</f>
        <v>0</v>
      </c>
      <c r="BK60" s="253">
        <f>+BK24+[1]C_Magazzino!BK24-[1]C_Magazzino!BJ24</f>
        <v>0</v>
      </c>
      <c r="BL60" s="253">
        <f>+BL24+[1]C_Magazzino!BL24-[1]C_Magazzino!BK24</f>
        <v>0</v>
      </c>
      <c r="BM60" s="253">
        <f>+BM24+[1]C_Magazzino!BM24-[1]C_Magazzino!BL24</f>
        <v>0</v>
      </c>
      <c r="BN60" s="253">
        <f>+BN24+[1]C_Magazzino!BN24-[1]C_Magazzino!BM24</f>
        <v>0</v>
      </c>
      <c r="BO60" s="253">
        <f>+BO24+[1]C_Magazzino!BO24-[1]C_Magazzino!BN24</f>
        <v>0</v>
      </c>
      <c r="BP60" s="253">
        <f>+BP24+[1]C_Magazzino!BP24-[1]C_Magazzino!BO24</f>
        <v>0</v>
      </c>
      <c r="BQ60" s="253">
        <f>+BQ24+[1]C_Magazzino!BQ24-[1]C_Magazzino!BP24</f>
        <v>0</v>
      </c>
      <c r="BR60" s="253">
        <f>+BR24+[1]C_Magazzino!BR24-[1]C_Magazzino!BQ24</f>
        <v>0</v>
      </c>
      <c r="BS60" s="253">
        <f>+BS24+[1]C_Magazzino!BS24-[1]C_Magazzino!BR24</f>
        <v>0</v>
      </c>
      <c r="BT60" s="253">
        <f>+BT24+[1]C_Magazzino!BT24-[1]C_Magazzino!BS24</f>
        <v>0</v>
      </c>
      <c r="BU60" s="253">
        <f>+BU24+[1]C_Magazzino!BU24-[1]C_Magazzino!BT24</f>
        <v>0</v>
      </c>
      <c r="BV60" s="253">
        <f>+BV24+[1]C_Magazzino!BV24-[1]C_Magazzino!BU24</f>
        <v>0</v>
      </c>
      <c r="BW60" s="253">
        <f>+BW24+[1]C_Magazzino!BW24-[1]C_Magazzino!BV24</f>
        <v>0</v>
      </c>
      <c r="BX60" s="253">
        <f>+BX24+[1]C_Magazzino!BX24-[1]C_Magazzino!BW24</f>
        <v>0</v>
      </c>
      <c r="BY60" s="253">
        <f>+BY24+[1]C_Magazzino!BY24-[1]C_Magazzino!BX24</f>
        <v>0</v>
      </c>
      <c r="BZ60" s="253">
        <f>+BZ24+[1]C_Magazzino!BZ24-[1]C_Magazzino!BY24</f>
        <v>0</v>
      </c>
      <c r="CA60" s="253">
        <f>+CA24+[1]C_Magazzino!CA24-[1]C_Magazzino!BZ24</f>
        <v>0</v>
      </c>
      <c r="CB60" s="253">
        <f>+CB24+[1]C_Magazzino!CB24-[1]C_Magazzino!CA24</f>
        <v>0</v>
      </c>
      <c r="CC60" s="253">
        <f>+CC24+[1]C_Magazzino!CC24-[1]C_Magazzino!CB24</f>
        <v>0</v>
      </c>
      <c r="CD60" s="253">
        <f>+CD24+[1]C_Magazzino!CD24-[1]C_Magazzino!CC24</f>
        <v>0</v>
      </c>
      <c r="CE60" s="253">
        <f>+CE24+[1]C_Magazzino!CE24-[1]C_Magazzino!CD24</f>
        <v>0</v>
      </c>
      <c r="CF60" s="253">
        <f>+CF24+[1]C_Magazzino!CF24-[1]C_Magazzino!CE24</f>
        <v>0</v>
      </c>
      <c r="CG60" s="253">
        <f>+CG24+[1]C_Magazzino!CG24-[1]C_Magazzino!CF24</f>
        <v>0</v>
      </c>
      <c r="CH60" s="253">
        <f>+CH24+[1]C_Magazzino!CH24-[1]C_Magazzino!CG24</f>
        <v>0</v>
      </c>
      <c r="CI60" s="253">
        <f>+CI24+[1]C_Magazzino!CI24-[1]C_Magazzino!CH24</f>
        <v>0</v>
      </c>
      <c r="CJ60" s="253">
        <f>+CJ24+[1]C_Magazzino!CJ24-[1]C_Magazzino!CI24</f>
        <v>0</v>
      </c>
      <c r="CK60" s="253">
        <f>+CK24+[1]C_Magazzino!CK24-[1]C_Magazzino!CJ24</f>
        <v>0</v>
      </c>
      <c r="CL60" s="253">
        <f>+CL24+[1]C_Magazzino!CL24-[1]C_Magazzino!CK24</f>
        <v>0</v>
      </c>
      <c r="CM60" s="253">
        <f>+CM24+[1]C_Magazzino!CM24-[1]C_Magazzino!CL24</f>
        <v>0</v>
      </c>
      <c r="CN60" s="253">
        <f>+CN24+[1]C_Magazzino!CN24-[1]C_Magazzino!CM24</f>
        <v>0</v>
      </c>
      <c r="CO60" s="253">
        <f>+CO24+[1]C_Magazzino!CO24-[1]C_Magazzino!CN24</f>
        <v>0</v>
      </c>
      <c r="CP60" s="253">
        <f>+CP24+[1]C_Magazzino!CP24-[1]C_Magazzino!CO24</f>
        <v>0</v>
      </c>
      <c r="CQ60" s="253">
        <f>+CQ24+[1]C_Magazzino!CQ24-[1]C_Magazzino!CP24</f>
        <v>0</v>
      </c>
      <c r="CR60" s="253">
        <f>+CR24+[1]C_Magazzino!CR24-[1]C_Magazzino!CQ24</f>
        <v>0</v>
      </c>
      <c r="CS60" s="253">
        <f>+CS24+[1]C_Magazzino!CS24-[1]C_Magazzino!CR24</f>
        <v>0</v>
      </c>
      <c r="CT60" s="253">
        <f>+CT24+[1]C_Magazzino!CT24-[1]C_Magazzino!CS24</f>
        <v>0</v>
      </c>
      <c r="CU60" s="253">
        <f>+CU24+[1]C_Magazzino!CU24-[1]C_Magazzino!CT24</f>
        <v>0</v>
      </c>
      <c r="CV60" s="253">
        <f>+CV24+[1]C_Magazzino!CV24-[1]C_Magazzino!CU24</f>
        <v>0</v>
      </c>
      <c r="CW60" s="253">
        <f>+CW24+[1]C_Magazzino!CW24-[1]C_Magazzino!CV24</f>
        <v>0</v>
      </c>
      <c r="CX60" s="253">
        <f>+CX24+[1]C_Magazzino!CX24-[1]C_Magazzino!CW24</f>
        <v>0</v>
      </c>
      <c r="CY60" s="253">
        <f>+CY24+[1]C_Magazzino!CY24-[1]C_Magazzino!CX24</f>
        <v>0</v>
      </c>
      <c r="CZ60" s="253">
        <f>+CZ24+[1]C_Magazzino!CZ24-[1]C_Magazzino!CY24</f>
        <v>0</v>
      </c>
      <c r="DA60" s="253">
        <f>+DA24+[1]C_Magazzino!DA24-[1]C_Magazzino!CZ24</f>
        <v>0</v>
      </c>
      <c r="DB60" s="253">
        <f>+DB24+[1]C_Magazzino!DB24-[1]C_Magazzino!DA24</f>
        <v>0</v>
      </c>
      <c r="DC60" s="253">
        <f>+DC24+[1]C_Magazzino!DC24-[1]C_Magazzino!DB24</f>
        <v>0</v>
      </c>
      <c r="DD60" s="253">
        <f>+DD24+[1]C_Magazzino!DD24-[1]C_Magazzino!DC24</f>
        <v>0</v>
      </c>
      <c r="DE60" s="253">
        <f>+DE24+[1]C_Magazzino!DE24-[1]C_Magazzino!DD24</f>
        <v>0</v>
      </c>
      <c r="DF60" s="253">
        <f>+DF24+[1]C_Magazzino!DF24-[1]C_Magazzino!DE24</f>
        <v>0</v>
      </c>
      <c r="DG60" s="253">
        <f>+DG24+[1]C_Magazzino!DG24-[1]C_Magazzino!DF24</f>
        <v>0</v>
      </c>
      <c r="DH60" s="253">
        <f>+DH24+[1]C_Magazzino!DH24-[1]C_Magazzino!DG24</f>
        <v>0</v>
      </c>
      <c r="DI60" s="253">
        <f>+DI24+[1]C_Magazzino!DI24-[1]C_Magazzino!DH24</f>
        <v>0</v>
      </c>
      <c r="DJ60" s="253">
        <f>+DJ24+[1]C_Magazzino!DJ24-[1]C_Magazzino!DI24</f>
        <v>0</v>
      </c>
      <c r="DK60" s="253">
        <f>+DK24+[1]C_Magazzino!DK24-[1]C_Magazzino!DJ24</f>
        <v>0</v>
      </c>
      <c r="DL60" s="253">
        <f>+DL24+[1]C_Magazzino!DL24-[1]C_Magazzino!DK24</f>
        <v>0</v>
      </c>
      <c r="DM60" s="253">
        <f>+DM24+[1]C_Magazzino!DM24-[1]C_Magazzino!DL24</f>
        <v>0</v>
      </c>
      <c r="DN60" s="253">
        <f>+DN24+[1]C_Magazzino!DN24-[1]C_Magazzino!DM24</f>
        <v>0</v>
      </c>
      <c r="DO60" s="253">
        <f>+DO24+[1]C_Magazzino!DO24-[1]C_Magazzino!DN24</f>
        <v>0</v>
      </c>
      <c r="DP60" s="253">
        <f>+DP24+[1]C_Magazzino!DP24-[1]C_Magazzino!DO24</f>
        <v>0</v>
      </c>
      <c r="DQ60" s="253">
        <f>+DQ24+[1]C_Magazzino!DQ24-[1]C_Magazzino!DP24</f>
        <v>0</v>
      </c>
      <c r="DR60" s="253">
        <f>+DR24+[1]C_Magazzino!DR24-[1]C_Magazzino!DQ24</f>
        <v>0</v>
      </c>
      <c r="DS60" s="253">
        <f>+DS24+[1]C_Magazzino!DS24-[1]C_Magazzino!DR24</f>
        <v>0</v>
      </c>
      <c r="DT60" s="253">
        <f>+DT24+[1]C_Magazzino!DT24-[1]C_Magazzino!DS24</f>
        <v>0</v>
      </c>
      <c r="DU60" s="253">
        <f>+DU24+[1]C_Magazzino!DU24-[1]C_Magazzino!DT24</f>
        <v>0</v>
      </c>
      <c r="DV60" s="253">
        <f>+DV24+[1]C_Magazzino!DV24-[1]C_Magazzino!DU24</f>
        <v>0</v>
      </c>
      <c r="DW60" s="253">
        <f>+DW24+[1]C_Magazzino!DW24-[1]C_Magazzino!DV24</f>
        <v>0</v>
      </c>
    </row>
    <row r="61" spans="3:127" ht="15.6" thickTop="1" thickBot="1">
      <c r="C61" s="316" t="str">
        <f>+[1]I_Vendite!C23</f>
        <v>Prodotto/Servizio 20</v>
      </c>
      <c r="H61" s="253">
        <f>+H25+[1]C_Magazzino!H25</f>
        <v>0</v>
      </c>
      <c r="I61" s="253">
        <f>+I25+[1]C_Magazzino!I25-[1]C_Magazzino!H25</f>
        <v>0</v>
      </c>
      <c r="J61" s="253">
        <f>+J25+[1]C_Magazzino!J25-[1]C_Magazzino!I25</f>
        <v>0</v>
      </c>
      <c r="K61" s="253">
        <f>+K25+[1]C_Magazzino!K25-[1]C_Magazzino!J25</f>
        <v>0</v>
      </c>
      <c r="L61" s="253">
        <f>+L25+[1]C_Magazzino!L25-[1]C_Magazzino!K25</f>
        <v>0</v>
      </c>
      <c r="M61" s="253">
        <f>+M25+[1]C_Magazzino!M25-[1]C_Magazzino!L25</f>
        <v>0</v>
      </c>
      <c r="N61" s="253">
        <f>+N25+[1]C_Magazzino!N25-[1]C_Magazzino!M25</f>
        <v>0</v>
      </c>
      <c r="O61" s="253">
        <f>+O25+[1]C_Magazzino!O25-[1]C_Magazzino!N25</f>
        <v>0</v>
      </c>
      <c r="P61" s="253">
        <f>+P25+[1]C_Magazzino!P25-[1]C_Magazzino!O25</f>
        <v>0</v>
      </c>
      <c r="Q61" s="253">
        <f>+Q25+[1]C_Magazzino!Q25-[1]C_Magazzino!P25</f>
        <v>0</v>
      </c>
      <c r="R61" s="253">
        <f>+R25+[1]C_Magazzino!R25-[1]C_Magazzino!Q25</f>
        <v>0</v>
      </c>
      <c r="S61" s="253">
        <f>+S25+[1]C_Magazzino!S25-[1]C_Magazzino!R25</f>
        <v>0</v>
      </c>
      <c r="T61" s="253">
        <f>+T25+[1]C_Magazzino!T25-[1]C_Magazzino!S25</f>
        <v>0</v>
      </c>
      <c r="U61" s="253">
        <f>+U25+[1]C_Magazzino!U25-[1]C_Magazzino!T25</f>
        <v>0</v>
      </c>
      <c r="V61" s="253">
        <f>+V25+[1]C_Magazzino!V25-[1]C_Magazzino!U25</f>
        <v>0</v>
      </c>
      <c r="W61" s="253">
        <f>+W25+[1]C_Magazzino!W25-[1]C_Magazzino!V25</f>
        <v>0</v>
      </c>
      <c r="X61" s="253">
        <f>+X25+[1]C_Magazzino!X25-[1]C_Magazzino!W25</f>
        <v>0</v>
      </c>
      <c r="Y61" s="253">
        <f>+Y25+[1]C_Magazzino!Y25-[1]C_Magazzino!X25</f>
        <v>0</v>
      </c>
      <c r="Z61" s="253">
        <f>+Z25+[1]C_Magazzino!Z25-[1]C_Magazzino!Y25</f>
        <v>0</v>
      </c>
      <c r="AA61" s="253">
        <f>+AA25+[1]C_Magazzino!AA25-[1]C_Magazzino!Z25</f>
        <v>0</v>
      </c>
      <c r="AB61" s="253">
        <f>+AB25+[1]C_Magazzino!AB25-[1]C_Magazzino!AA25</f>
        <v>0</v>
      </c>
      <c r="AC61" s="253">
        <f>+AC25+[1]C_Magazzino!AC25-[1]C_Magazzino!AB25</f>
        <v>0</v>
      </c>
      <c r="AD61" s="253">
        <f>+AD25+[1]C_Magazzino!AD25-[1]C_Magazzino!AC25</f>
        <v>0</v>
      </c>
      <c r="AE61" s="253">
        <f>+AE25+[1]C_Magazzino!AE25-[1]C_Magazzino!AD25</f>
        <v>0</v>
      </c>
      <c r="AF61" s="253">
        <f>+AF25+[1]C_Magazzino!AF25-[1]C_Magazzino!AE25</f>
        <v>0</v>
      </c>
      <c r="AG61" s="253">
        <f>+AG25+[1]C_Magazzino!AG25-[1]C_Magazzino!AF25</f>
        <v>0</v>
      </c>
      <c r="AH61" s="253">
        <f>+AH25+[1]C_Magazzino!AH25-[1]C_Magazzino!AG25</f>
        <v>0</v>
      </c>
      <c r="AI61" s="253">
        <f>+AI25+[1]C_Magazzino!AI25-[1]C_Magazzino!AH25</f>
        <v>0</v>
      </c>
      <c r="AJ61" s="253">
        <f>+AJ25+[1]C_Magazzino!AJ25-[1]C_Magazzino!AI25</f>
        <v>0</v>
      </c>
      <c r="AK61" s="253">
        <f>+AK25+[1]C_Magazzino!AK25-[1]C_Magazzino!AJ25</f>
        <v>0</v>
      </c>
      <c r="AL61" s="253">
        <f>+AL25+[1]C_Magazzino!AL25-[1]C_Magazzino!AK25</f>
        <v>0</v>
      </c>
      <c r="AM61" s="253">
        <f>+AM25+[1]C_Magazzino!AM25-[1]C_Magazzino!AL25</f>
        <v>0</v>
      </c>
      <c r="AN61" s="253">
        <f>+AN25+[1]C_Magazzino!AN25-[1]C_Magazzino!AM25</f>
        <v>0</v>
      </c>
      <c r="AO61" s="253">
        <f>+AO25+[1]C_Magazzino!AO25-[1]C_Magazzino!AN25</f>
        <v>0</v>
      </c>
      <c r="AP61" s="253">
        <f>+AP25+[1]C_Magazzino!AP25-[1]C_Magazzino!AO25</f>
        <v>0</v>
      </c>
      <c r="AQ61" s="253">
        <f>+AQ25+[1]C_Magazzino!AQ25-[1]C_Magazzino!AP25</f>
        <v>0</v>
      </c>
      <c r="AR61" s="253">
        <f>+AR25+[1]C_Magazzino!AR25-[1]C_Magazzino!AQ25</f>
        <v>0</v>
      </c>
      <c r="AS61" s="253">
        <f>+AS25+[1]C_Magazzino!AS25-[1]C_Magazzino!AR25</f>
        <v>0</v>
      </c>
      <c r="AT61" s="253">
        <f>+AT25+[1]C_Magazzino!AT25-[1]C_Magazzino!AS25</f>
        <v>0</v>
      </c>
      <c r="AU61" s="253">
        <f>+AU25+[1]C_Magazzino!AU25-[1]C_Magazzino!AT25</f>
        <v>0</v>
      </c>
      <c r="AV61" s="253">
        <f>+AV25+[1]C_Magazzino!AV25-[1]C_Magazzino!AU25</f>
        <v>0</v>
      </c>
      <c r="AW61" s="253">
        <f>+AW25+[1]C_Magazzino!AW25-[1]C_Magazzino!AV25</f>
        <v>0</v>
      </c>
      <c r="AX61" s="253">
        <f>+AX25+[1]C_Magazzino!AX25-[1]C_Magazzino!AW25</f>
        <v>0</v>
      </c>
      <c r="AY61" s="253">
        <f>+AY25+[1]C_Magazzino!AY25-[1]C_Magazzino!AX25</f>
        <v>0</v>
      </c>
      <c r="AZ61" s="253">
        <f>+AZ25+[1]C_Magazzino!AZ25-[1]C_Magazzino!AY25</f>
        <v>0</v>
      </c>
      <c r="BA61" s="253">
        <f>+BA25+[1]C_Magazzino!BA25-[1]C_Magazzino!AZ25</f>
        <v>0</v>
      </c>
      <c r="BB61" s="253">
        <f>+BB25+[1]C_Magazzino!BB25-[1]C_Magazzino!BA25</f>
        <v>0</v>
      </c>
      <c r="BC61" s="253">
        <f>+BC25+[1]C_Magazzino!BC25-[1]C_Magazzino!BB25</f>
        <v>0</v>
      </c>
      <c r="BD61" s="253">
        <f>+BD25+[1]C_Magazzino!BD25-[1]C_Magazzino!BC25</f>
        <v>0</v>
      </c>
      <c r="BE61" s="253">
        <f>+BE25+[1]C_Magazzino!BE25-[1]C_Magazzino!BD25</f>
        <v>0</v>
      </c>
      <c r="BF61" s="253">
        <f>+BF25+[1]C_Magazzino!BF25-[1]C_Magazzino!BE25</f>
        <v>0</v>
      </c>
      <c r="BG61" s="253">
        <f>+BG25+[1]C_Magazzino!BG25-[1]C_Magazzino!BF25</f>
        <v>0</v>
      </c>
      <c r="BH61" s="253">
        <f>+BH25+[1]C_Magazzino!BH25-[1]C_Magazzino!BG25</f>
        <v>0</v>
      </c>
      <c r="BI61" s="253">
        <f>+BI25+[1]C_Magazzino!BI25-[1]C_Magazzino!BH25</f>
        <v>0</v>
      </c>
      <c r="BJ61" s="253">
        <f>+BJ25+[1]C_Magazzino!BJ25-[1]C_Magazzino!BI25</f>
        <v>0</v>
      </c>
      <c r="BK61" s="253">
        <f>+BK25+[1]C_Magazzino!BK25-[1]C_Magazzino!BJ25</f>
        <v>0</v>
      </c>
      <c r="BL61" s="253">
        <f>+BL25+[1]C_Magazzino!BL25-[1]C_Magazzino!BK25</f>
        <v>0</v>
      </c>
      <c r="BM61" s="253">
        <f>+BM25+[1]C_Magazzino!BM25-[1]C_Magazzino!BL25</f>
        <v>0</v>
      </c>
      <c r="BN61" s="253">
        <f>+BN25+[1]C_Magazzino!BN25-[1]C_Magazzino!BM25</f>
        <v>0</v>
      </c>
      <c r="BO61" s="253">
        <f>+BO25+[1]C_Magazzino!BO25-[1]C_Magazzino!BN25</f>
        <v>0</v>
      </c>
      <c r="BP61" s="253">
        <f>+BP25+[1]C_Magazzino!BP25-[1]C_Magazzino!BO25</f>
        <v>0</v>
      </c>
      <c r="BQ61" s="253">
        <f>+BQ25+[1]C_Magazzino!BQ25-[1]C_Magazzino!BP25</f>
        <v>0</v>
      </c>
      <c r="BR61" s="253">
        <f>+BR25+[1]C_Magazzino!BR25-[1]C_Magazzino!BQ25</f>
        <v>0</v>
      </c>
      <c r="BS61" s="253">
        <f>+BS25+[1]C_Magazzino!BS25-[1]C_Magazzino!BR25</f>
        <v>0</v>
      </c>
      <c r="BT61" s="253">
        <f>+BT25+[1]C_Magazzino!BT25-[1]C_Magazzino!BS25</f>
        <v>0</v>
      </c>
      <c r="BU61" s="253">
        <f>+BU25+[1]C_Magazzino!BU25-[1]C_Magazzino!BT25</f>
        <v>0</v>
      </c>
      <c r="BV61" s="253">
        <f>+BV25+[1]C_Magazzino!BV25-[1]C_Magazzino!BU25</f>
        <v>0</v>
      </c>
      <c r="BW61" s="253">
        <f>+BW25+[1]C_Magazzino!BW25-[1]C_Magazzino!BV25</f>
        <v>0</v>
      </c>
      <c r="BX61" s="253">
        <f>+BX25+[1]C_Magazzino!BX25-[1]C_Magazzino!BW25</f>
        <v>0</v>
      </c>
      <c r="BY61" s="253">
        <f>+BY25+[1]C_Magazzino!BY25-[1]C_Magazzino!BX25</f>
        <v>0</v>
      </c>
      <c r="BZ61" s="253">
        <f>+BZ25+[1]C_Magazzino!BZ25-[1]C_Magazzino!BY25</f>
        <v>0</v>
      </c>
      <c r="CA61" s="253">
        <f>+CA25+[1]C_Magazzino!CA25-[1]C_Magazzino!BZ25</f>
        <v>0</v>
      </c>
      <c r="CB61" s="253">
        <f>+CB25+[1]C_Magazzino!CB25-[1]C_Magazzino!CA25</f>
        <v>0</v>
      </c>
      <c r="CC61" s="253">
        <f>+CC25+[1]C_Magazzino!CC25-[1]C_Magazzino!CB25</f>
        <v>0</v>
      </c>
      <c r="CD61" s="253">
        <f>+CD25+[1]C_Magazzino!CD25-[1]C_Magazzino!CC25</f>
        <v>0</v>
      </c>
      <c r="CE61" s="253">
        <f>+CE25+[1]C_Magazzino!CE25-[1]C_Magazzino!CD25</f>
        <v>0</v>
      </c>
      <c r="CF61" s="253">
        <f>+CF25+[1]C_Magazzino!CF25-[1]C_Magazzino!CE25</f>
        <v>0</v>
      </c>
      <c r="CG61" s="253">
        <f>+CG25+[1]C_Magazzino!CG25-[1]C_Magazzino!CF25</f>
        <v>0</v>
      </c>
      <c r="CH61" s="253">
        <f>+CH25+[1]C_Magazzino!CH25-[1]C_Magazzino!CG25</f>
        <v>0</v>
      </c>
      <c r="CI61" s="253">
        <f>+CI25+[1]C_Magazzino!CI25-[1]C_Magazzino!CH25</f>
        <v>0</v>
      </c>
      <c r="CJ61" s="253">
        <f>+CJ25+[1]C_Magazzino!CJ25-[1]C_Magazzino!CI25</f>
        <v>0</v>
      </c>
      <c r="CK61" s="253">
        <f>+CK25+[1]C_Magazzino!CK25-[1]C_Magazzino!CJ25</f>
        <v>0</v>
      </c>
      <c r="CL61" s="253">
        <f>+CL25+[1]C_Magazzino!CL25-[1]C_Magazzino!CK25</f>
        <v>0</v>
      </c>
      <c r="CM61" s="253">
        <f>+CM25+[1]C_Magazzino!CM25-[1]C_Magazzino!CL25</f>
        <v>0</v>
      </c>
      <c r="CN61" s="253">
        <f>+CN25+[1]C_Magazzino!CN25-[1]C_Magazzino!CM25</f>
        <v>0</v>
      </c>
      <c r="CO61" s="253">
        <f>+CO25+[1]C_Magazzino!CO25-[1]C_Magazzino!CN25</f>
        <v>0</v>
      </c>
      <c r="CP61" s="253">
        <f>+CP25+[1]C_Magazzino!CP25-[1]C_Magazzino!CO25</f>
        <v>0</v>
      </c>
      <c r="CQ61" s="253">
        <f>+CQ25+[1]C_Magazzino!CQ25-[1]C_Magazzino!CP25</f>
        <v>0</v>
      </c>
      <c r="CR61" s="253">
        <f>+CR25+[1]C_Magazzino!CR25-[1]C_Magazzino!CQ25</f>
        <v>0</v>
      </c>
      <c r="CS61" s="253">
        <f>+CS25+[1]C_Magazzino!CS25-[1]C_Magazzino!CR25</f>
        <v>0</v>
      </c>
      <c r="CT61" s="253">
        <f>+CT25+[1]C_Magazzino!CT25-[1]C_Magazzino!CS25</f>
        <v>0</v>
      </c>
      <c r="CU61" s="253">
        <f>+CU25+[1]C_Magazzino!CU25-[1]C_Magazzino!CT25</f>
        <v>0</v>
      </c>
      <c r="CV61" s="253">
        <f>+CV25+[1]C_Magazzino!CV25-[1]C_Magazzino!CU25</f>
        <v>0</v>
      </c>
      <c r="CW61" s="253">
        <f>+CW25+[1]C_Magazzino!CW25-[1]C_Magazzino!CV25</f>
        <v>0</v>
      </c>
      <c r="CX61" s="253">
        <f>+CX25+[1]C_Magazzino!CX25-[1]C_Magazzino!CW25</f>
        <v>0</v>
      </c>
      <c r="CY61" s="253">
        <f>+CY25+[1]C_Magazzino!CY25-[1]C_Magazzino!CX25</f>
        <v>0</v>
      </c>
      <c r="CZ61" s="253">
        <f>+CZ25+[1]C_Magazzino!CZ25-[1]C_Magazzino!CY25</f>
        <v>0</v>
      </c>
      <c r="DA61" s="253">
        <f>+DA25+[1]C_Magazzino!DA25-[1]C_Magazzino!CZ25</f>
        <v>0</v>
      </c>
      <c r="DB61" s="253">
        <f>+DB25+[1]C_Magazzino!DB25-[1]C_Magazzino!DA25</f>
        <v>0</v>
      </c>
      <c r="DC61" s="253">
        <f>+DC25+[1]C_Magazzino!DC25-[1]C_Magazzino!DB25</f>
        <v>0</v>
      </c>
      <c r="DD61" s="253">
        <f>+DD25+[1]C_Magazzino!DD25-[1]C_Magazzino!DC25</f>
        <v>0</v>
      </c>
      <c r="DE61" s="253">
        <f>+DE25+[1]C_Magazzino!DE25-[1]C_Magazzino!DD25</f>
        <v>0</v>
      </c>
      <c r="DF61" s="253">
        <f>+DF25+[1]C_Magazzino!DF25-[1]C_Magazzino!DE25</f>
        <v>0</v>
      </c>
      <c r="DG61" s="253">
        <f>+DG25+[1]C_Magazzino!DG25-[1]C_Magazzino!DF25</f>
        <v>0</v>
      </c>
      <c r="DH61" s="253">
        <f>+DH25+[1]C_Magazzino!DH25-[1]C_Magazzino!DG25</f>
        <v>0</v>
      </c>
      <c r="DI61" s="253">
        <f>+DI25+[1]C_Magazzino!DI25-[1]C_Magazzino!DH25</f>
        <v>0</v>
      </c>
      <c r="DJ61" s="253">
        <f>+DJ25+[1]C_Magazzino!DJ25-[1]C_Magazzino!DI25</f>
        <v>0</v>
      </c>
      <c r="DK61" s="253">
        <f>+DK25+[1]C_Magazzino!DK25-[1]C_Magazzino!DJ25</f>
        <v>0</v>
      </c>
      <c r="DL61" s="253">
        <f>+DL25+[1]C_Magazzino!DL25-[1]C_Magazzino!DK25</f>
        <v>0</v>
      </c>
      <c r="DM61" s="253">
        <f>+DM25+[1]C_Magazzino!DM25-[1]C_Magazzino!DL25</f>
        <v>0</v>
      </c>
      <c r="DN61" s="253">
        <f>+DN25+[1]C_Magazzino!DN25-[1]C_Magazzino!DM25</f>
        <v>0</v>
      </c>
      <c r="DO61" s="253">
        <f>+DO25+[1]C_Magazzino!DO25-[1]C_Magazzino!DN25</f>
        <v>0</v>
      </c>
      <c r="DP61" s="253">
        <f>+DP25+[1]C_Magazzino!DP25-[1]C_Magazzino!DO25</f>
        <v>0</v>
      </c>
      <c r="DQ61" s="253">
        <f>+DQ25+[1]C_Magazzino!DQ25-[1]C_Magazzino!DP25</f>
        <v>0</v>
      </c>
      <c r="DR61" s="253">
        <f>+DR25+[1]C_Magazzino!DR25-[1]C_Magazzino!DQ25</f>
        <v>0</v>
      </c>
      <c r="DS61" s="253">
        <f>+DS25+[1]C_Magazzino!DS25-[1]C_Magazzino!DR25</f>
        <v>0</v>
      </c>
      <c r="DT61" s="253">
        <f>+DT25+[1]C_Magazzino!DT25-[1]C_Magazzino!DS25</f>
        <v>0</v>
      </c>
      <c r="DU61" s="253">
        <f>+DU25+[1]C_Magazzino!DU25-[1]C_Magazzino!DT25</f>
        <v>0</v>
      </c>
      <c r="DV61" s="253">
        <f>+DV25+[1]C_Magazzino!DV25-[1]C_Magazzino!DU25</f>
        <v>0</v>
      </c>
      <c r="DW61" s="253">
        <f>+DW25+[1]C_Magazzino!DW25-[1]C_Magazzino!DV25</f>
        <v>0</v>
      </c>
    </row>
    <row r="62" spans="3:127" ht="15.6" thickTop="1" thickBot="1">
      <c r="C62" s="316" t="str">
        <f>+[1]I_Vendite!C24</f>
        <v>Prodotto/Servizio 21</v>
      </c>
      <c r="H62" s="253">
        <f>+H26+[1]C_Magazzino!H26</f>
        <v>0</v>
      </c>
      <c r="I62" s="253">
        <f>+I26+[1]C_Magazzino!I26-[1]C_Magazzino!H26</f>
        <v>0</v>
      </c>
      <c r="J62" s="253">
        <f>+J26+[1]C_Magazzino!J26-[1]C_Magazzino!I26</f>
        <v>0</v>
      </c>
      <c r="K62" s="253">
        <f>+K26+[1]C_Magazzino!K26-[1]C_Magazzino!J26</f>
        <v>0</v>
      </c>
      <c r="L62" s="253">
        <f>+L26+[1]C_Magazzino!L26-[1]C_Magazzino!K26</f>
        <v>0</v>
      </c>
      <c r="M62" s="253">
        <f>+M26+[1]C_Magazzino!M26-[1]C_Magazzino!L26</f>
        <v>0</v>
      </c>
      <c r="N62" s="253">
        <f>+N26+[1]C_Magazzino!N26-[1]C_Magazzino!M26</f>
        <v>0</v>
      </c>
      <c r="O62" s="253">
        <f>+O26+[1]C_Magazzino!O26-[1]C_Magazzino!N26</f>
        <v>0</v>
      </c>
      <c r="P62" s="253">
        <f>+P26+[1]C_Magazzino!P26-[1]C_Magazzino!O26</f>
        <v>0</v>
      </c>
      <c r="Q62" s="253">
        <f>+Q26+[1]C_Magazzino!Q26-[1]C_Magazzino!P26</f>
        <v>0</v>
      </c>
      <c r="R62" s="253">
        <f>+R26+[1]C_Magazzino!R26-[1]C_Magazzino!Q26</f>
        <v>0</v>
      </c>
      <c r="S62" s="253">
        <f>+S26+[1]C_Magazzino!S26-[1]C_Magazzino!R26</f>
        <v>0</v>
      </c>
      <c r="T62" s="253">
        <f>+T26+[1]C_Magazzino!T26-[1]C_Magazzino!S26</f>
        <v>0</v>
      </c>
      <c r="U62" s="253">
        <f>+U26+[1]C_Magazzino!U26-[1]C_Magazzino!T26</f>
        <v>0</v>
      </c>
      <c r="V62" s="253">
        <f>+V26+[1]C_Magazzino!V26-[1]C_Magazzino!U26</f>
        <v>0</v>
      </c>
      <c r="W62" s="253">
        <f>+W26+[1]C_Magazzino!W26-[1]C_Magazzino!V26</f>
        <v>0</v>
      </c>
      <c r="X62" s="253">
        <f>+X26+[1]C_Magazzino!X26-[1]C_Magazzino!W26</f>
        <v>0</v>
      </c>
      <c r="Y62" s="253">
        <f>+Y26+[1]C_Magazzino!Y26-[1]C_Magazzino!X26</f>
        <v>0</v>
      </c>
      <c r="Z62" s="253">
        <f>+Z26+[1]C_Magazzino!Z26-[1]C_Magazzino!Y26</f>
        <v>0</v>
      </c>
      <c r="AA62" s="253">
        <f>+AA26+[1]C_Magazzino!AA26-[1]C_Magazzino!Z26</f>
        <v>0</v>
      </c>
      <c r="AB62" s="253">
        <f>+AB26+[1]C_Magazzino!AB26-[1]C_Magazzino!AA26</f>
        <v>0</v>
      </c>
      <c r="AC62" s="253">
        <f>+AC26+[1]C_Magazzino!AC26-[1]C_Magazzino!AB26</f>
        <v>0</v>
      </c>
      <c r="AD62" s="253">
        <f>+AD26+[1]C_Magazzino!AD26-[1]C_Magazzino!AC26</f>
        <v>0</v>
      </c>
      <c r="AE62" s="253">
        <f>+AE26+[1]C_Magazzino!AE26-[1]C_Magazzino!AD26</f>
        <v>0</v>
      </c>
      <c r="AF62" s="253">
        <f>+AF26+[1]C_Magazzino!AF26-[1]C_Magazzino!AE26</f>
        <v>0</v>
      </c>
      <c r="AG62" s="253">
        <f>+AG26+[1]C_Magazzino!AG26-[1]C_Magazzino!AF26</f>
        <v>0</v>
      </c>
      <c r="AH62" s="253">
        <f>+AH26+[1]C_Magazzino!AH26-[1]C_Magazzino!AG26</f>
        <v>0</v>
      </c>
      <c r="AI62" s="253">
        <f>+AI26+[1]C_Magazzino!AI26-[1]C_Magazzino!AH26</f>
        <v>0</v>
      </c>
      <c r="AJ62" s="253">
        <f>+AJ26+[1]C_Magazzino!AJ26-[1]C_Magazzino!AI26</f>
        <v>0</v>
      </c>
      <c r="AK62" s="253">
        <f>+AK26+[1]C_Magazzino!AK26-[1]C_Magazzino!AJ26</f>
        <v>0</v>
      </c>
      <c r="AL62" s="253">
        <f>+AL26+[1]C_Magazzino!AL26-[1]C_Magazzino!AK26</f>
        <v>0</v>
      </c>
      <c r="AM62" s="253">
        <f>+AM26+[1]C_Magazzino!AM26-[1]C_Magazzino!AL26</f>
        <v>0</v>
      </c>
      <c r="AN62" s="253">
        <f>+AN26+[1]C_Magazzino!AN26-[1]C_Magazzino!AM26</f>
        <v>0</v>
      </c>
      <c r="AO62" s="253">
        <f>+AO26+[1]C_Magazzino!AO26-[1]C_Magazzino!AN26</f>
        <v>0</v>
      </c>
      <c r="AP62" s="253">
        <f>+AP26+[1]C_Magazzino!AP26-[1]C_Magazzino!AO26</f>
        <v>0</v>
      </c>
      <c r="AQ62" s="253">
        <f>+AQ26+[1]C_Magazzino!AQ26-[1]C_Magazzino!AP26</f>
        <v>0</v>
      </c>
      <c r="AR62" s="253">
        <f>+AR26+[1]C_Magazzino!AR26-[1]C_Magazzino!AQ26</f>
        <v>0</v>
      </c>
      <c r="AS62" s="253">
        <f>+AS26+[1]C_Magazzino!AS26-[1]C_Magazzino!AR26</f>
        <v>0</v>
      </c>
      <c r="AT62" s="253">
        <f>+AT26+[1]C_Magazzino!AT26-[1]C_Magazzino!AS26</f>
        <v>0</v>
      </c>
      <c r="AU62" s="253">
        <f>+AU26+[1]C_Magazzino!AU26-[1]C_Magazzino!AT26</f>
        <v>0</v>
      </c>
      <c r="AV62" s="253">
        <f>+AV26+[1]C_Magazzino!AV26-[1]C_Magazzino!AU26</f>
        <v>0</v>
      </c>
      <c r="AW62" s="253">
        <f>+AW26+[1]C_Magazzino!AW26-[1]C_Magazzino!AV26</f>
        <v>0</v>
      </c>
      <c r="AX62" s="253">
        <f>+AX26+[1]C_Magazzino!AX26-[1]C_Magazzino!AW26</f>
        <v>0</v>
      </c>
      <c r="AY62" s="253">
        <f>+AY26+[1]C_Magazzino!AY26-[1]C_Magazzino!AX26</f>
        <v>0</v>
      </c>
      <c r="AZ62" s="253">
        <f>+AZ26+[1]C_Magazzino!AZ26-[1]C_Magazzino!AY26</f>
        <v>0</v>
      </c>
      <c r="BA62" s="253">
        <f>+BA26+[1]C_Magazzino!BA26-[1]C_Magazzino!AZ26</f>
        <v>0</v>
      </c>
      <c r="BB62" s="253">
        <f>+BB26+[1]C_Magazzino!BB26-[1]C_Magazzino!BA26</f>
        <v>0</v>
      </c>
      <c r="BC62" s="253">
        <f>+BC26+[1]C_Magazzino!BC26-[1]C_Magazzino!BB26</f>
        <v>0</v>
      </c>
      <c r="BD62" s="253">
        <f>+BD26+[1]C_Magazzino!BD26-[1]C_Magazzino!BC26</f>
        <v>0</v>
      </c>
      <c r="BE62" s="253">
        <f>+BE26+[1]C_Magazzino!BE26-[1]C_Magazzino!BD26</f>
        <v>0</v>
      </c>
      <c r="BF62" s="253">
        <f>+BF26+[1]C_Magazzino!BF26-[1]C_Magazzino!BE26</f>
        <v>0</v>
      </c>
      <c r="BG62" s="253">
        <f>+BG26+[1]C_Magazzino!BG26-[1]C_Magazzino!BF26</f>
        <v>0</v>
      </c>
      <c r="BH62" s="253">
        <f>+BH26+[1]C_Magazzino!BH26-[1]C_Magazzino!BG26</f>
        <v>0</v>
      </c>
      <c r="BI62" s="253">
        <f>+BI26+[1]C_Magazzino!BI26-[1]C_Magazzino!BH26</f>
        <v>0</v>
      </c>
      <c r="BJ62" s="253">
        <f>+BJ26+[1]C_Magazzino!BJ26-[1]C_Magazzino!BI26</f>
        <v>0</v>
      </c>
      <c r="BK62" s="253">
        <f>+BK26+[1]C_Magazzino!BK26-[1]C_Magazzino!BJ26</f>
        <v>0</v>
      </c>
      <c r="BL62" s="253">
        <f>+BL26+[1]C_Magazzino!BL26-[1]C_Magazzino!BK26</f>
        <v>0</v>
      </c>
      <c r="BM62" s="253">
        <f>+BM26+[1]C_Magazzino!BM26-[1]C_Magazzino!BL26</f>
        <v>0</v>
      </c>
      <c r="BN62" s="253">
        <f>+BN26+[1]C_Magazzino!BN26-[1]C_Magazzino!BM26</f>
        <v>0</v>
      </c>
      <c r="BO62" s="253">
        <f>+BO26+[1]C_Magazzino!BO26-[1]C_Magazzino!BN26</f>
        <v>0</v>
      </c>
      <c r="BP62" s="253">
        <f>+BP26+[1]C_Magazzino!BP26-[1]C_Magazzino!BO26</f>
        <v>0</v>
      </c>
      <c r="BQ62" s="253">
        <f>+BQ26+[1]C_Magazzino!BQ26-[1]C_Magazzino!BP26</f>
        <v>0</v>
      </c>
      <c r="BR62" s="253">
        <f>+BR26+[1]C_Magazzino!BR26-[1]C_Magazzino!BQ26</f>
        <v>0</v>
      </c>
      <c r="BS62" s="253">
        <f>+BS26+[1]C_Magazzino!BS26-[1]C_Magazzino!BR26</f>
        <v>0</v>
      </c>
      <c r="BT62" s="253">
        <f>+BT26+[1]C_Magazzino!BT26-[1]C_Magazzino!BS26</f>
        <v>0</v>
      </c>
      <c r="BU62" s="253">
        <f>+BU26+[1]C_Magazzino!BU26-[1]C_Magazzino!BT26</f>
        <v>0</v>
      </c>
      <c r="BV62" s="253">
        <f>+BV26+[1]C_Magazzino!BV26-[1]C_Magazzino!BU26</f>
        <v>0</v>
      </c>
      <c r="BW62" s="253">
        <f>+BW26+[1]C_Magazzino!BW26-[1]C_Magazzino!BV26</f>
        <v>0</v>
      </c>
      <c r="BX62" s="253">
        <f>+BX26+[1]C_Magazzino!BX26-[1]C_Magazzino!BW26</f>
        <v>0</v>
      </c>
      <c r="BY62" s="253">
        <f>+BY26+[1]C_Magazzino!BY26-[1]C_Magazzino!BX26</f>
        <v>0</v>
      </c>
      <c r="BZ62" s="253">
        <f>+BZ26+[1]C_Magazzino!BZ26-[1]C_Magazzino!BY26</f>
        <v>0</v>
      </c>
      <c r="CA62" s="253">
        <f>+CA26+[1]C_Magazzino!CA26-[1]C_Magazzino!BZ26</f>
        <v>0</v>
      </c>
      <c r="CB62" s="253">
        <f>+CB26+[1]C_Magazzino!CB26-[1]C_Magazzino!CA26</f>
        <v>0</v>
      </c>
      <c r="CC62" s="253">
        <f>+CC26+[1]C_Magazzino!CC26-[1]C_Magazzino!CB26</f>
        <v>0</v>
      </c>
      <c r="CD62" s="253">
        <f>+CD26+[1]C_Magazzino!CD26-[1]C_Magazzino!CC26</f>
        <v>0</v>
      </c>
      <c r="CE62" s="253">
        <f>+CE26+[1]C_Magazzino!CE26-[1]C_Magazzino!CD26</f>
        <v>0</v>
      </c>
      <c r="CF62" s="253">
        <f>+CF26+[1]C_Magazzino!CF26-[1]C_Magazzino!CE26</f>
        <v>0</v>
      </c>
      <c r="CG62" s="253">
        <f>+CG26+[1]C_Magazzino!CG26-[1]C_Magazzino!CF26</f>
        <v>0</v>
      </c>
      <c r="CH62" s="253">
        <f>+CH26+[1]C_Magazzino!CH26-[1]C_Magazzino!CG26</f>
        <v>0</v>
      </c>
      <c r="CI62" s="253">
        <f>+CI26+[1]C_Magazzino!CI26-[1]C_Magazzino!CH26</f>
        <v>0</v>
      </c>
      <c r="CJ62" s="253">
        <f>+CJ26+[1]C_Magazzino!CJ26-[1]C_Magazzino!CI26</f>
        <v>0</v>
      </c>
      <c r="CK62" s="253">
        <f>+CK26+[1]C_Magazzino!CK26-[1]C_Magazzino!CJ26</f>
        <v>0</v>
      </c>
      <c r="CL62" s="253">
        <f>+CL26+[1]C_Magazzino!CL26-[1]C_Magazzino!CK26</f>
        <v>0</v>
      </c>
      <c r="CM62" s="253">
        <f>+CM26+[1]C_Magazzino!CM26-[1]C_Magazzino!CL26</f>
        <v>0</v>
      </c>
      <c r="CN62" s="253">
        <f>+CN26+[1]C_Magazzino!CN26-[1]C_Magazzino!CM26</f>
        <v>0</v>
      </c>
      <c r="CO62" s="253">
        <f>+CO26+[1]C_Magazzino!CO26-[1]C_Magazzino!CN26</f>
        <v>0</v>
      </c>
      <c r="CP62" s="253">
        <f>+CP26+[1]C_Magazzino!CP26-[1]C_Magazzino!CO26</f>
        <v>0</v>
      </c>
      <c r="CQ62" s="253">
        <f>+CQ26+[1]C_Magazzino!CQ26-[1]C_Magazzino!CP26</f>
        <v>0</v>
      </c>
      <c r="CR62" s="253">
        <f>+CR26+[1]C_Magazzino!CR26-[1]C_Magazzino!CQ26</f>
        <v>0</v>
      </c>
      <c r="CS62" s="253">
        <f>+CS26+[1]C_Magazzino!CS26-[1]C_Magazzino!CR26</f>
        <v>0</v>
      </c>
      <c r="CT62" s="253">
        <f>+CT26+[1]C_Magazzino!CT26-[1]C_Magazzino!CS26</f>
        <v>0</v>
      </c>
      <c r="CU62" s="253">
        <f>+CU26+[1]C_Magazzino!CU26-[1]C_Magazzino!CT26</f>
        <v>0</v>
      </c>
      <c r="CV62" s="253">
        <f>+CV26+[1]C_Magazzino!CV26-[1]C_Magazzino!CU26</f>
        <v>0</v>
      </c>
      <c r="CW62" s="253">
        <f>+CW26+[1]C_Magazzino!CW26-[1]C_Magazzino!CV26</f>
        <v>0</v>
      </c>
      <c r="CX62" s="253">
        <f>+CX26+[1]C_Magazzino!CX26-[1]C_Magazzino!CW26</f>
        <v>0</v>
      </c>
      <c r="CY62" s="253">
        <f>+CY26+[1]C_Magazzino!CY26-[1]C_Magazzino!CX26</f>
        <v>0</v>
      </c>
      <c r="CZ62" s="253">
        <f>+CZ26+[1]C_Magazzino!CZ26-[1]C_Magazzino!CY26</f>
        <v>0</v>
      </c>
      <c r="DA62" s="253">
        <f>+DA26+[1]C_Magazzino!DA26-[1]C_Magazzino!CZ26</f>
        <v>0</v>
      </c>
      <c r="DB62" s="253">
        <f>+DB26+[1]C_Magazzino!DB26-[1]C_Magazzino!DA26</f>
        <v>0</v>
      </c>
      <c r="DC62" s="253">
        <f>+DC26+[1]C_Magazzino!DC26-[1]C_Magazzino!DB26</f>
        <v>0</v>
      </c>
      <c r="DD62" s="253">
        <f>+DD26+[1]C_Magazzino!DD26-[1]C_Magazzino!DC26</f>
        <v>0</v>
      </c>
      <c r="DE62" s="253">
        <f>+DE26+[1]C_Magazzino!DE26-[1]C_Magazzino!DD26</f>
        <v>0</v>
      </c>
      <c r="DF62" s="253">
        <f>+DF26+[1]C_Magazzino!DF26-[1]C_Magazzino!DE26</f>
        <v>0</v>
      </c>
      <c r="DG62" s="253">
        <f>+DG26+[1]C_Magazzino!DG26-[1]C_Magazzino!DF26</f>
        <v>0</v>
      </c>
      <c r="DH62" s="253">
        <f>+DH26+[1]C_Magazzino!DH26-[1]C_Magazzino!DG26</f>
        <v>0</v>
      </c>
      <c r="DI62" s="253">
        <f>+DI26+[1]C_Magazzino!DI26-[1]C_Magazzino!DH26</f>
        <v>0</v>
      </c>
      <c r="DJ62" s="253">
        <f>+DJ26+[1]C_Magazzino!DJ26-[1]C_Magazzino!DI26</f>
        <v>0</v>
      </c>
      <c r="DK62" s="253">
        <f>+DK26+[1]C_Magazzino!DK26-[1]C_Magazzino!DJ26</f>
        <v>0</v>
      </c>
      <c r="DL62" s="253">
        <f>+DL26+[1]C_Magazzino!DL26-[1]C_Magazzino!DK26</f>
        <v>0</v>
      </c>
      <c r="DM62" s="253">
        <f>+DM26+[1]C_Magazzino!DM26-[1]C_Magazzino!DL26</f>
        <v>0</v>
      </c>
      <c r="DN62" s="253">
        <f>+DN26+[1]C_Magazzino!DN26-[1]C_Magazzino!DM26</f>
        <v>0</v>
      </c>
      <c r="DO62" s="253">
        <f>+DO26+[1]C_Magazzino!DO26-[1]C_Magazzino!DN26</f>
        <v>0</v>
      </c>
      <c r="DP62" s="253">
        <f>+DP26+[1]C_Magazzino!DP26-[1]C_Magazzino!DO26</f>
        <v>0</v>
      </c>
      <c r="DQ62" s="253">
        <f>+DQ26+[1]C_Magazzino!DQ26-[1]C_Magazzino!DP26</f>
        <v>0</v>
      </c>
      <c r="DR62" s="253">
        <f>+DR26+[1]C_Magazzino!DR26-[1]C_Magazzino!DQ26</f>
        <v>0</v>
      </c>
      <c r="DS62" s="253">
        <f>+DS26+[1]C_Magazzino!DS26-[1]C_Magazzino!DR26</f>
        <v>0</v>
      </c>
      <c r="DT62" s="253">
        <f>+DT26+[1]C_Magazzino!DT26-[1]C_Magazzino!DS26</f>
        <v>0</v>
      </c>
      <c r="DU62" s="253">
        <f>+DU26+[1]C_Magazzino!DU26-[1]C_Magazzino!DT26</f>
        <v>0</v>
      </c>
      <c r="DV62" s="253">
        <f>+DV26+[1]C_Magazzino!DV26-[1]C_Magazzino!DU26</f>
        <v>0</v>
      </c>
      <c r="DW62" s="253">
        <f>+DW26+[1]C_Magazzino!DW26-[1]C_Magazzino!DV26</f>
        <v>0</v>
      </c>
    </row>
    <row r="63" spans="3:127" ht="15.6" thickTop="1" thickBot="1">
      <c r="C63" s="316" t="str">
        <f>+[1]I_Vendite!C25</f>
        <v>Prodotto/Servizio 22</v>
      </c>
      <c r="H63" s="253">
        <f>+H27+[1]C_Magazzino!H27</f>
        <v>0</v>
      </c>
      <c r="I63" s="253">
        <f>+I27+[1]C_Magazzino!I27-[1]C_Magazzino!H27</f>
        <v>0</v>
      </c>
      <c r="J63" s="253">
        <f>+J27+[1]C_Magazzino!J27-[1]C_Magazzino!I27</f>
        <v>0</v>
      </c>
      <c r="K63" s="253">
        <f>+K27+[1]C_Magazzino!K27-[1]C_Magazzino!J27</f>
        <v>0</v>
      </c>
      <c r="L63" s="253">
        <f>+L27+[1]C_Magazzino!L27-[1]C_Magazzino!K27</f>
        <v>0</v>
      </c>
      <c r="M63" s="253">
        <f>+M27+[1]C_Magazzino!M27-[1]C_Magazzino!L27</f>
        <v>0</v>
      </c>
      <c r="N63" s="253">
        <f>+N27+[1]C_Magazzino!N27-[1]C_Magazzino!M27</f>
        <v>0</v>
      </c>
      <c r="O63" s="253">
        <f>+O27+[1]C_Magazzino!O27-[1]C_Magazzino!N27</f>
        <v>0</v>
      </c>
      <c r="P63" s="253">
        <f>+P27+[1]C_Magazzino!P27-[1]C_Magazzino!O27</f>
        <v>0</v>
      </c>
      <c r="Q63" s="253">
        <f>+Q27+[1]C_Magazzino!Q27-[1]C_Magazzino!P27</f>
        <v>0</v>
      </c>
      <c r="R63" s="253">
        <f>+R27+[1]C_Magazzino!R27-[1]C_Magazzino!Q27</f>
        <v>0</v>
      </c>
      <c r="S63" s="253">
        <f>+S27+[1]C_Magazzino!S27-[1]C_Magazzino!R27</f>
        <v>0</v>
      </c>
      <c r="T63" s="253">
        <f>+T27+[1]C_Magazzino!T27-[1]C_Magazzino!S27</f>
        <v>0</v>
      </c>
      <c r="U63" s="253">
        <f>+U27+[1]C_Magazzino!U27-[1]C_Magazzino!T27</f>
        <v>0</v>
      </c>
      <c r="V63" s="253">
        <f>+V27+[1]C_Magazzino!V27-[1]C_Magazzino!U27</f>
        <v>0</v>
      </c>
      <c r="W63" s="253">
        <f>+W27+[1]C_Magazzino!W27-[1]C_Magazzino!V27</f>
        <v>0</v>
      </c>
      <c r="X63" s="253">
        <f>+X27+[1]C_Magazzino!X27-[1]C_Magazzino!W27</f>
        <v>0</v>
      </c>
      <c r="Y63" s="253">
        <f>+Y27+[1]C_Magazzino!Y27-[1]C_Magazzino!X27</f>
        <v>0</v>
      </c>
      <c r="Z63" s="253">
        <f>+Z27+[1]C_Magazzino!Z27-[1]C_Magazzino!Y27</f>
        <v>0</v>
      </c>
      <c r="AA63" s="253">
        <f>+AA27+[1]C_Magazzino!AA27-[1]C_Magazzino!Z27</f>
        <v>0</v>
      </c>
      <c r="AB63" s="253">
        <f>+AB27+[1]C_Magazzino!AB27-[1]C_Magazzino!AA27</f>
        <v>0</v>
      </c>
      <c r="AC63" s="253">
        <f>+AC27+[1]C_Magazzino!AC27-[1]C_Magazzino!AB27</f>
        <v>0</v>
      </c>
      <c r="AD63" s="253">
        <f>+AD27+[1]C_Magazzino!AD27-[1]C_Magazzino!AC27</f>
        <v>0</v>
      </c>
      <c r="AE63" s="253">
        <f>+AE27+[1]C_Magazzino!AE27-[1]C_Magazzino!AD27</f>
        <v>0</v>
      </c>
      <c r="AF63" s="253">
        <f>+AF27+[1]C_Magazzino!AF27-[1]C_Magazzino!AE27</f>
        <v>0</v>
      </c>
      <c r="AG63" s="253">
        <f>+AG27+[1]C_Magazzino!AG27-[1]C_Magazzino!AF27</f>
        <v>0</v>
      </c>
      <c r="AH63" s="253">
        <f>+AH27+[1]C_Magazzino!AH27-[1]C_Magazzino!AG27</f>
        <v>0</v>
      </c>
      <c r="AI63" s="253">
        <f>+AI27+[1]C_Magazzino!AI27-[1]C_Magazzino!AH27</f>
        <v>0</v>
      </c>
      <c r="AJ63" s="253">
        <f>+AJ27+[1]C_Magazzino!AJ27-[1]C_Magazzino!AI27</f>
        <v>0</v>
      </c>
      <c r="AK63" s="253">
        <f>+AK27+[1]C_Magazzino!AK27-[1]C_Magazzino!AJ27</f>
        <v>0</v>
      </c>
      <c r="AL63" s="253">
        <f>+AL27+[1]C_Magazzino!AL27-[1]C_Magazzino!AK27</f>
        <v>0</v>
      </c>
      <c r="AM63" s="253">
        <f>+AM27+[1]C_Magazzino!AM27-[1]C_Magazzino!AL27</f>
        <v>0</v>
      </c>
      <c r="AN63" s="253">
        <f>+AN27+[1]C_Magazzino!AN27-[1]C_Magazzino!AM27</f>
        <v>0</v>
      </c>
      <c r="AO63" s="253">
        <f>+AO27+[1]C_Magazzino!AO27-[1]C_Magazzino!AN27</f>
        <v>0</v>
      </c>
      <c r="AP63" s="253">
        <f>+AP27+[1]C_Magazzino!AP27-[1]C_Magazzino!AO27</f>
        <v>0</v>
      </c>
      <c r="AQ63" s="253">
        <f>+AQ27+[1]C_Magazzino!AQ27-[1]C_Magazzino!AP27</f>
        <v>0</v>
      </c>
      <c r="AR63" s="253">
        <f>+AR27+[1]C_Magazzino!AR27-[1]C_Magazzino!AQ27</f>
        <v>0</v>
      </c>
      <c r="AS63" s="253">
        <f>+AS27+[1]C_Magazzino!AS27-[1]C_Magazzino!AR27</f>
        <v>0</v>
      </c>
      <c r="AT63" s="253">
        <f>+AT27+[1]C_Magazzino!AT27-[1]C_Magazzino!AS27</f>
        <v>0</v>
      </c>
      <c r="AU63" s="253">
        <f>+AU27+[1]C_Magazzino!AU27-[1]C_Magazzino!AT27</f>
        <v>0</v>
      </c>
      <c r="AV63" s="253">
        <f>+AV27+[1]C_Magazzino!AV27-[1]C_Magazzino!AU27</f>
        <v>0</v>
      </c>
      <c r="AW63" s="253">
        <f>+AW27+[1]C_Magazzino!AW27-[1]C_Magazzino!AV27</f>
        <v>0</v>
      </c>
      <c r="AX63" s="253">
        <f>+AX27+[1]C_Magazzino!AX27-[1]C_Magazzino!AW27</f>
        <v>0</v>
      </c>
      <c r="AY63" s="253">
        <f>+AY27+[1]C_Magazzino!AY27-[1]C_Magazzino!AX27</f>
        <v>0</v>
      </c>
      <c r="AZ63" s="253">
        <f>+AZ27+[1]C_Magazzino!AZ27-[1]C_Magazzino!AY27</f>
        <v>0</v>
      </c>
      <c r="BA63" s="253">
        <f>+BA27+[1]C_Magazzino!BA27-[1]C_Magazzino!AZ27</f>
        <v>0</v>
      </c>
      <c r="BB63" s="253">
        <f>+BB27+[1]C_Magazzino!BB27-[1]C_Magazzino!BA27</f>
        <v>0</v>
      </c>
      <c r="BC63" s="253">
        <f>+BC27+[1]C_Magazzino!BC27-[1]C_Magazzino!BB27</f>
        <v>0</v>
      </c>
      <c r="BD63" s="253">
        <f>+BD27+[1]C_Magazzino!BD27-[1]C_Magazzino!BC27</f>
        <v>0</v>
      </c>
      <c r="BE63" s="253">
        <f>+BE27+[1]C_Magazzino!BE27-[1]C_Magazzino!BD27</f>
        <v>0</v>
      </c>
      <c r="BF63" s="253">
        <f>+BF27+[1]C_Magazzino!BF27-[1]C_Magazzino!BE27</f>
        <v>0</v>
      </c>
      <c r="BG63" s="253">
        <f>+BG27+[1]C_Magazzino!BG27-[1]C_Magazzino!BF27</f>
        <v>0</v>
      </c>
      <c r="BH63" s="253">
        <f>+BH27+[1]C_Magazzino!BH27-[1]C_Magazzino!BG27</f>
        <v>0</v>
      </c>
      <c r="BI63" s="253">
        <f>+BI27+[1]C_Magazzino!BI27-[1]C_Magazzino!BH27</f>
        <v>0</v>
      </c>
      <c r="BJ63" s="253">
        <f>+BJ27+[1]C_Magazzino!BJ27-[1]C_Magazzino!BI27</f>
        <v>0</v>
      </c>
      <c r="BK63" s="253">
        <f>+BK27+[1]C_Magazzino!BK27-[1]C_Magazzino!BJ27</f>
        <v>0</v>
      </c>
      <c r="BL63" s="253">
        <f>+BL27+[1]C_Magazzino!BL27-[1]C_Magazzino!BK27</f>
        <v>0</v>
      </c>
      <c r="BM63" s="253">
        <f>+BM27+[1]C_Magazzino!BM27-[1]C_Magazzino!BL27</f>
        <v>0</v>
      </c>
      <c r="BN63" s="253">
        <f>+BN27+[1]C_Magazzino!BN27-[1]C_Magazzino!BM27</f>
        <v>0</v>
      </c>
      <c r="BO63" s="253">
        <f>+BO27+[1]C_Magazzino!BO27-[1]C_Magazzino!BN27</f>
        <v>0</v>
      </c>
      <c r="BP63" s="253">
        <f>+BP27+[1]C_Magazzino!BP27-[1]C_Magazzino!BO27</f>
        <v>0</v>
      </c>
      <c r="BQ63" s="253">
        <f>+BQ27+[1]C_Magazzino!BQ27-[1]C_Magazzino!BP27</f>
        <v>0</v>
      </c>
      <c r="BR63" s="253">
        <f>+BR27+[1]C_Magazzino!BR27-[1]C_Magazzino!BQ27</f>
        <v>0</v>
      </c>
      <c r="BS63" s="253">
        <f>+BS27+[1]C_Magazzino!BS27-[1]C_Magazzino!BR27</f>
        <v>0</v>
      </c>
      <c r="BT63" s="253">
        <f>+BT27+[1]C_Magazzino!BT27-[1]C_Magazzino!BS27</f>
        <v>0</v>
      </c>
      <c r="BU63" s="253">
        <f>+BU27+[1]C_Magazzino!BU27-[1]C_Magazzino!BT27</f>
        <v>0</v>
      </c>
      <c r="BV63" s="253">
        <f>+BV27+[1]C_Magazzino!BV27-[1]C_Magazzino!BU27</f>
        <v>0</v>
      </c>
      <c r="BW63" s="253">
        <f>+BW27+[1]C_Magazzino!BW27-[1]C_Magazzino!BV27</f>
        <v>0</v>
      </c>
      <c r="BX63" s="253">
        <f>+BX27+[1]C_Magazzino!BX27-[1]C_Magazzino!BW27</f>
        <v>0</v>
      </c>
      <c r="BY63" s="253">
        <f>+BY27+[1]C_Magazzino!BY27-[1]C_Magazzino!BX27</f>
        <v>0</v>
      </c>
      <c r="BZ63" s="253">
        <f>+BZ27+[1]C_Magazzino!BZ27-[1]C_Magazzino!BY27</f>
        <v>0</v>
      </c>
      <c r="CA63" s="253">
        <f>+CA27+[1]C_Magazzino!CA27-[1]C_Magazzino!BZ27</f>
        <v>0</v>
      </c>
      <c r="CB63" s="253">
        <f>+CB27+[1]C_Magazzino!CB27-[1]C_Magazzino!CA27</f>
        <v>0</v>
      </c>
      <c r="CC63" s="253">
        <f>+CC27+[1]C_Magazzino!CC27-[1]C_Magazzino!CB27</f>
        <v>0</v>
      </c>
      <c r="CD63" s="253">
        <f>+CD27+[1]C_Magazzino!CD27-[1]C_Magazzino!CC27</f>
        <v>0</v>
      </c>
      <c r="CE63" s="253">
        <f>+CE27+[1]C_Magazzino!CE27-[1]C_Magazzino!CD27</f>
        <v>0</v>
      </c>
      <c r="CF63" s="253">
        <f>+CF27+[1]C_Magazzino!CF27-[1]C_Magazzino!CE27</f>
        <v>0</v>
      </c>
      <c r="CG63" s="253">
        <f>+CG27+[1]C_Magazzino!CG27-[1]C_Magazzino!CF27</f>
        <v>0</v>
      </c>
      <c r="CH63" s="253">
        <f>+CH27+[1]C_Magazzino!CH27-[1]C_Magazzino!CG27</f>
        <v>0</v>
      </c>
      <c r="CI63" s="253">
        <f>+CI27+[1]C_Magazzino!CI27-[1]C_Magazzino!CH27</f>
        <v>0</v>
      </c>
      <c r="CJ63" s="253">
        <f>+CJ27+[1]C_Magazzino!CJ27-[1]C_Magazzino!CI27</f>
        <v>0</v>
      </c>
      <c r="CK63" s="253">
        <f>+CK27+[1]C_Magazzino!CK27-[1]C_Magazzino!CJ27</f>
        <v>0</v>
      </c>
      <c r="CL63" s="253">
        <f>+CL27+[1]C_Magazzino!CL27-[1]C_Magazzino!CK27</f>
        <v>0</v>
      </c>
      <c r="CM63" s="253">
        <f>+CM27+[1]C_Magazzino!CM27-[1]C_Magazzino!CL27</f>
        <v>0</v>
      </c>
      <c r="CN63" s="253">
        <f>+CN27+[1]C_Magazzino!CN27-[1]C_Magazzino!CM27</f>
        <v>0</v>
      </c>
      <c r="CO63" s="253">
        <f>+CO27+[1]C_Magazzino!CO27-[1]C_Magazzino!CN27</f>
        <v>0</v>
      </c>
      <c r="CP63" s="253">
        <f>+CP27+[1]C_Magazzino!CP27-[1]C_Magazzino!CO27</f>
        <v>0</v>
      </c>
      <c r="CQ63" s="253">
        <f>+CQ27+[1]C_Magazzino!CQ27-[1]C_Magazzino!CP27</f>
        <v>0</v>
      </c>
      <c r="CR63" s="253">
        <f>+CR27+[1]C_Magazzino!CR27-[1]C_Magazzino!CQ27</f>
        <v>0</v>
      </c>
      <c r="CS63" s="253">
        <f>+CS27+[1]C_Magazzino!CS27-[1]C_Magazzino!CR27</f>
        <v>0</v>
      </c>
      <c r="CT63" s="253">
        <f>+CT27+[1]C_Magazzino!CT27-[1]C_Magazzino!CS27</f>
        <v>0</v>
      </c>
      <c r="CU63" s="253">
        <f>+CU27+[1]C_Magazzino!CU27-[1]C_Magazzino!CT27</f>
        <v>0</v>
      </c>
      <c r="CV63" s="253">
        <f>+CV27+[1]C_Magazzino!CV27-[1]C_Magazzino!CU27</f>
        <v>0</v>
      </c>
      <c r="CW63" s="253">
        <f>+CW27+[1]C_Magazzino!CW27-[1]C_Magazzino!CV27</f>
        <v>0</v>
      </c>
      <c r="CX63" s="253">
        <f>+CX27+[1]C_Magazzino!CX27-[1]C_Magazzino!CW27</f>
        <v>0</v>
      </c>
      <c r="CY63" s="253">
        <f>+CY27+[1]C_Magazzino!CY27-[1]C_Magazzino!CX27</f>
        <v>0</v>
      </c>
      <c r="CZ63" s="253">
        <f>+CZ27+[1]C_Magazzino!CZ27-[1]C_Magazzino!CY27</f>
        <v>0</v>
      </c>
      <c r="DA63" s="253">
        <f>+DA27+[1]C_Magazzino!DA27-[1]C_Magazzino!CZ27</f>
        <v>0</v>
      </c>
      <c r="DB63" s="253">
        <f>+DB27+[1]C_Magazzino!DB27-[1]C_Magazzino!DA27</f>
        <v>0</v>
      </c>
      <c r="DC63" s="253">
        <f>+DC27+[1]C_Magazzino!DC27-[1]C_Magazzino!DB27</f>
        <v>0</v>
      </c>
      <c r="DD63" s="253">
        <f>+DD27+[1]C_Magazzino!DD27-[1]C_Magazzino!DC27</f>
        <v>0</v>
      </c>
      <c r="DE63" s="253">
        <f>+DE27+[1]C_Magazzino!DE27-[1]C_Magazzino!DD27</f>
        <v>0</v>
      </c>
      <c r="DF63" s="253">
        <f>+DF27+[1]C_Magazzino!DF27-[1]C_Magazzino!DE27</f>
        <v>0</v>
      </c>
      <c r="DG63" s="253">
        <f>+DG27+[1]C_Magazzino!DG27-[1]C_Magazzino!DF27</f>
        <v>0</v>
      </c>
      <c r="DH63" s="253">
        <f>+DH27+[1]C_Magazzino!DH27-[1]C_Magazzino!DG27</f>
        <v>0</v>
      </c>
      <c r="DI63" s="253">
        <f>+DI27+[1]C_Magazzino!DI27-[1]C_Magazzino!DH27</f>
        <v>0</v>
      </c>
      <c r="DJ63" s="253">
        <f>+DJ27+[1]C_Magazzino!DJ27-[1]C_Magazzino!DI27</f>
        <v>0</v>
      </c>
      <c r="DK63" s="253">
        <f>+DK27+[1]C_Magazzino!DK27-[1]C_Magazzino!DJ27</f>
        <v>0</v>
      </c>
      <c r="DL63" s="253">
        <f>+DL27+[1]C_Magazzino!DL27-[1]C_Magazzino!DK27</f>
        <v>0</v>
      </c>
      <c r="DM63" s="253">
        <f>+DM27+[1]C_Magazzino!DM27-[1]C_Magazzino!DL27</f>
        <v>0</v>
      </c>
      <c r="DN63" s="253">
        <f>+DN27+[1]C_Magazzino!DN27-[1]C_Magazzino!DM27</f>
        <v>0</v>
      </c>
      <c r="DO63" s="253">
        <f>+DO27+[1]C_Magazzino!DO27-[1]C_Magazzino!DN27</f>
        <v>0</v>
      </c>
      <c r="DP63" s="253">
        <f>+DP27+[1]C_Magazzino!DP27-[1]C_Magazzino!DO27</f>
        <v>0</v>
      </c>
      <c r="DQ63" s="253">
        <f>+DQ27+[1]C_Magazzino!DQ27-[1]C_Magazzino!DP27</f>
        <v>0</v>
      </c>
      <c r="DR63" s="253">
        <f>+DR27+[1]C_Magazzino!DR27-[1]C_Magazzino!DQ27</f>
        <v>0</v>
      </c>
      <c r="DS63" s="253">
        <f>+DS27+[1]C_Magazzino!DS27-[1]C_Magazzino!DR27</f>
        <v>0</v>
      </c>
      <c r="DT63" s="253">
        <f>+DT27+[1]C_Magazzino!DT27-[1]C_Magazzino!DS27</f>
        <v>0</v>
      </c>
      <c r="DU63" s="253">
        <f>+DU27+[1]C_Magazzino!DU27-[1]C_Magazzino!DT27</f>
        <v>0</v>
      </c>
      <c r="DV63" s="253">
        <f>+DV27+[1]C_Magazzino!DV27-[1]C_Magazzino!DU27</f>
        <v>0</v>
      </c>
      <c r="DW63" s="253">
        <f>+DW27+[1]C_Magazzino!DW27-[1]C_Magazzino!DV27</f>
        <v>0</v>
      </c>
    </row>
    <row r="64" spans="3:127" ht="15.6" thickTop="1" thickBot="1">
      <c r="C64" s="316" t="str">
        <f>+[1]I_Vendite!C26</f>
        <v>Prodotto/Servizio 23</v>
      </c>
      <c r="H64" s="253">
        <f>+H28+[1]C_Magazzino!H28</f>
        <v>0</v>
      </c>
      <c r="I64" s="253">
        <f>+I28+[1]C_Magazzino!I28-[1]C_Magazzino!H28</f>
        <v>0</v>
      </c>
      <c r="J64" s="253">
        <f>+J28+[1]C_Magazzino!J28-[1]C_Magazzino!I28</f>
        <v>0</v>
      </c>
      <c r="K64" s="253">
        <f>+K28+[1]C_Magazzino!K28-[1]C_Magazzino!J28</f>
        <v>0</v>
      </c>
      <c r="L64" s="253">
        <f>+L28+[1]C_Magazzino!L28-[1]C_Magazzino!K28</f>
        <v>0</v>
      </c>
      <c r="M64" s="253">
        <f>+M28+[1]C_Magazzino!M28-[1]C_Magazzino!L28</f>
        <v>0</v>
      </c>
      <c r="N64" s="253">
        <f>+N28+[1]C_Magazzino!N28-[1]C_Magazzino!M28</f>
        <v>0</v>
      </c>
      <c r="O64" s="253">
        <f>+O28+[1]C_Magazzino!O28-[1]C_Magazzino!N28</f>
        <v>0</v>
      </c>
      <c r="P64" s="253">
        <f>+P28+[1]C_Magazzino!P28-[1]C_Magazzino!O28</f>
        <v>0</v>
      </c>
      <c r="Q64" s="253">
        <f>+Q28+[1]C_Magazzino!Q28-[1]C_Magazzino!P28</f>
        <v>0</v>
      </c>
      <c r="R64" s="253">
        <f>+R28+[1]C_Magazzino!R28-[1]C_Magazzino!Q28</f>
        <v>0</v>
      </c>
      <c r="S64" s="253">
        <f>+S28+[1]C_Magazzino!S28-[1]C_Magazzino!R28</f>
        <v>0</v>
      </c>
      <c r="T64" s="253">
        <f>+T28+[1]C_Magazzino!T28-[1]C_Magazzino!S28</f>
        <v>0</v>
      </c>
      <c r="U64" s="253">
        <f>+U28+[1]C_Magazzino!U28-[1]C_Magazzino!T28</f>
        <v>0</v>
      </c>
      <c r="V64" s="253">
        <f>+V28+[1]C_Magazzino!V28-[1]C_Magazzino!U28</f>
        <v>0</v>
      </c>
      <c r="W64" s="253">
        <f>+W28+[1]C_Magazzino!W28-[1]C_Magazzino!V28</f>
        <v>0</v>
      </c>
      <c r="X64" s="253">
        <f>+X28+[1]C_Magazzino!X28-[1]C_Magazzino!W28</f>
        <v>0</v>
      </c>
      <c r="Y64" s="253">
        <f>+Y28+[1]C_Magazzino!Y28-[1]C_Magazzino!X28</f>
        <v>0</v>
      </c>
      <c r="Z64" s="253">
        <f>+Z28+[1]C_Magazzino!Z28-[1]C_Magazzino!Y28</f>
        <v>0</v>
      </c>
      <c r="AA64" s="253">
        <f>+AA28+[1]C_Magazzino!AA28-[1]C_Magazzino!Z28</f>
        <v>0</v>
      </c>
      <c r="AB64" s="253">
        <f>+AB28+[1]C_Magazzino!AB28-[1]C_Magazzino!AA28</f>
        <v>0</v>
      </c>
      <c r="AC64" s="253">
        <f>+AC28+[1]C_Magazzino!AC28-[1]C_Magazzino!AB28</f>
        <v>0</v>
      </c>
      <c r="AD64" s="253">
        <f>+AD28+[1]C_Magazzino!AD28-[1]C_Magazzino!AC28</f>
        <v>0</v>
      </c>
      <c r="AE64" s="253">
        <f>+AE28+[1]C_Magazzino!AE28-[1]C_Magazzino!AD28</f>
        <v>0</v>
      </c>
      <c r="AF64" s="253">
        <f>+AF28+[1]C_Magazzino!AF28-[1]C_Magazzino!AE28</f>
        <v>0</v>
      </c>
      <c r="AG64" s="253">
        <f>+AG28+[1]C_Magazzino!AG28-[1]C_Magazzino!AF28</f>
        <v>0</v>
      </c>
      <c r="AH64" s="253">
        <f>+AH28+[1]C_Magazzino!AH28-[1]C_Magazzino!AG28</f>
        <v>0</v>
      </c>
      <c r="AI64" s="253">
        <f>+AI28+[1]C_Magazzino!AI28-[1]C_Magazzino!AH28</f>
        <v>0</v>
      </c>
      <c r="AJ64" s="253">
        <f>+AJ28+[1]C_Magazzino!AJ28-[1]C_Magazzino!AI28</f>
        <v>0</v>
      </c>
      <c r="AK64" s="253">
        <f>+AK28+[1]C_Magazzino!AK28-[1]C_Magazzino!AJ28</f>
        <v>0</v>
      </c>
      <c r="AL64" s="253">
        <f>+AL28+[1]C_Magazzino!AL28-[1]C_Magazzino!AK28</f>
        <v>0</v>
      </c>
      <c r="AM64" s="253">
        <f>+AM28+[1]C_Magazzino!AM28-[1]C_Magazzino!AL28</f>
        <v>0</v>
      </c>
      <c r="AN64" s="253">
        <f>+AN28+[1]C_Magazzino!AN28-[1]C_Magazzino!AM28</f>
        <v>0</v>
      </c>
      <c r="AO64" s="253">
        <f>+AO28+[1]C_Magazzino!AO28-[1]C_Magazzino!AN28</f>
        <v>0</v>
      </c>
      <c r="AP64" s="253">
        <f>+AP28+[1]C_Magazzino!AP28-[1]C_Magazzino!AO28</f>
        <v>0</v>
      </c>
      <c r="AQ64" s="253">
        <f>+AQ28+[1]C_Magazzino!AQ28-[1]C_Magazzino!AP28</f>
        <v>0</v>
      </c>
      <c r="AR64" s="253">
        <f>+AR28+[1]C_Magazzino!AR28-[1]C_Magazzino!AQ28</f>
        <v>0</v>
      </c>
      <c r="AS64" s="253">
        <f>+AS28+[1]C_Magazzino!AS28-[1]C_Magazzino!AR28</f>
        <v>0</v>
      </c>
      <c r="AT64" s="253">
        <f>+AT28+[1]C_Magazzino!AT28-[1]C_Magazzino!AS28</f>
        <v>0</v>
      </c>
      <c r="AU64" s="253">
        <f>+AU28+[1]C_Magazzino!AU28-[1]C_Magazzino!AT28</f>
        <v>0</v>
      </c>
      <c r="AV64" s="253">
        <f>+AV28+[1]C_Magazzino!AV28-[1]C_Magazzino!AU28</f>
        <v>0</v>
      </c>
      <c r="AW64" s="253">
        <f>+AW28+[1]C_Magazzino!AW28-[1]C_Magazzino!AV28</f>
        <v>0</v>
      </c>
      <c r="AX64" s="253">
        <f>+AX28+[1]C_Magazzino!AX28-[1]C_Magazzino!AW28</f>
        <v>0</v>
      </c>
      <c r="AY64" s="253">
        <f>+AY28+[1]C_Magazzino!AY28-[1]C_Magazzino!AX28</f>
        <v>0</v>
      </c>
      <c r="AZ64" s="253">
        <f>+AZ28+[1]C_Magazzino!AZ28-[1]C_Magazzino!AY28</f>
        <v>0</v>
      </c>
      <c r="BA64" s="253">
        <f>+BA28+[1]C_Magazzino!BA28-[1]C_Magazzino!AZ28</f>
        <v>0</v>
      </c>
      <c r="BB64" s="253">
        <f>+BB28+[1]C_Magazzino!BB28-[1]C_Magazzino!BA28</f>
        <v>0</v>
      </c>
      <c r="BC64" s="253">
        <f>+BC28+[1]C_Magazzino!BC28-[1]C_Magazzino!BB28</f>
        <v>0</v>
      </c>
      <c r="BD64" s="253">
        <f>+BD28+[1]C_Magazzino!BD28-[1]C_Magazzino!BC28</f>
        <v>0</v>
      </c>
      <c r="BE64" s="253">
        <f>+BE28+[1]C_Magazzino!BE28-[1]C_Magazzino!BD28</f>
        <v>0</v>
      </c>
      <c r="BF64" s="253">
        <f>+BF28+[1]C_Magazzino!BF28-[1]C_Magazzino!BE28</f>
        <v>0</v>
      </c>
      <c r="BG64" s="253">
        <f>+BG28+[1]C_Magazzino!BG28-[1]C_Magazzino!BF28</f>
        <v>0</v>
      </c>
      <c r="BH64" s="253">
        <f>+BH28+[1]C_Magazzino!BH28-[1]C_Magazzino!BG28</f>
        <v>0</v>
      </c>
      <c r="BI64" s="253">
        <f>+BI28+[1]C_Magazzino!BI28-[1]C_Magazzino!BH28</f>
        <v>0</v>
      </c>
      <c r="BJ64" s="253">
        <f>+BJ28+[1]C_Magazzino!BJ28-[1]C_Magazzino!BI28</f>
        <v>0</v>
      </c>
      <c r="BK64" s="253">
        <f>+BK28+[1]C_Magazzino!BK28-[1]C_Magazzino!BJ28</f>
        <v>0</v>
      </c>
      <c r="BL64" s="253">
        <f>+BL28+[1]C_Magazzino!BL28-[1]C_Magazzino!BK28</f>
        <v>0</v>
      </c>
      <c r="BM64" s="253">
        <f>+BM28+[1]C_Magazzino!BM28-[1]C_Magazzino!BL28</f>
        <v>0</v>
      </c>
      <c r="BN64" s="253">
        <f>+BN28+[1]C_Magazzino!BN28-[1]C_Magazzino!BM28</f>
        <v>0</v>
      </c>
      <c r="BO64" s="253">
        <f>+BO28+[1]C_Magazzino!BO28-[1]C_Magazzino!BN28</f>
        <v>0</v>
      </c>
      <c r="BP64" s="253">
        <f>+BP28+[1]C_Magazzino!BP28-[1]C_Magazzino!BO28</f>
        <v>0</v>
      </c>
      <c r="BQ64" s="253">
        <f>+BQ28+[1]C_Magazzino!BQ28-[1]C_Magazzino!BP28</f>
        <v>0</v>
      </c>
      <c r="BR64" s="253">
        <f>+BR28+[1]C_Magazzino!BR28-[1]C_Magazzino!BQ28</f>
        <v>0</v>
      </c>
      <c r="BS64" s="253">
        <f>+BS28+[1]C_Magazzino!BS28-[1]C_Magazzino!BR28</f>
        <v>0</v>
      </c>
      <c r="BT64" s="253">
        <f>+BT28+[1]C_Magazzino!BT28-[1]C_Magazzino!BS28</f>
        <v>0</v>
      </c>
      <c r="BU64" s="253">
        <f>+BU28+[1]C_Magazzino!BU28-[1]C_Magazzino!BT28</f>
        <v>0</v>
      </c>
      <c r="BV64" s="253">
        <f>+BV28+[1]C_Magazzino!BV28-[1]C_Magazzino!BU28</f>
        <v>0</v>
      </c>
      <c r="BW64" s="253">
        <f>+BW28+[1]C_Magazzino!BW28-[1]C_Magazzino!BV28</f>
        <v>0</v>
      </c>
      <c r="BX64" s="253">
        <f>+BX28+[1]C_Magazzino!BX28-[1]C_Magazzino!BW28</f>
        <v>0</v>
      </c>
      <c r="BY64" s="253">
        <f>+BY28+[1]C_Magazzino!BY28-[1]C_Magazzino!BX28</f>
        <v>0</v>
      </c>
      <c r="BZ64" s="253">
        <f>+BZ28+[1]C_Magazzino!BZ28-[1]C_Magazzino!BY28</f>
        <v>0</v>
      </c>
      <c r="CA64" s="253">
        <f>+CA28+[1]C_Magazzino!CA28-[1]C_Magazzino!BZ28</f>
        <v>0</v>
      </c>
      <c r="CB64" s="253">
        <f>+CB28+[1]C_Magazzino!CB28-[1]C_Magazzino!CA28</f>
        <v>0</v>
      </c>
      <c r="CC64" s="253">
        <f>+CC28+[1]C_Magazzino!CC28-[1]C_Magazzino!CB28</f>
        <v>0</v>
      </c>
      <c r="CD64" s="253">
        <f>+CD28+[1]C_Magazzino!CD28-[1]C_Magazzino!CC28</f>
        <v>0</v>
      </c>
      <c r="CE64" s="253">
        <f>+CE28+[1]C_Magazzino!CE28-[1]C_Magazzino!CD28</f>
        <v>0</v>
      </c>
      <c r="CF64" s="253">
        <f>+CF28+[1]C_Magazzino!CF28-[1]C_Magazzino!CE28</f>
        <v>0</v>
      </c>
      <c r="CG64" s="253">
        <f>+CG28+[1]C_Magazzino!CG28-[1]C_Magazzino!CF28</f>
        <v>0</v>
      </c>
      <c r="CH64" s="253">
        <f>+CH28+[1]C_Magazzino!CH28-[1]C_Magazzino!CG28</f>
        <v>0</v>
      </c>
      <c r="CI64" s="253">
        <f>+CI28+[1]C_Magazzino!CI28-[1]C_Magazzino!CH28</f>
        <v>0</v>
      </c>
      <c r="CJ64" s="253">
        <f>+CJ28+[1]C_Magazzino!CJ28-[1]C_Magazzino!CI28</f>
        <v>0</v>
      </c>
      <c r="CK64" s="253">
        <f>+CK28+[1]C_Magazzino!CK28-[1]C_Magazzino!CJ28</f>
        <v>0</v>
      </c>
      <c r="CL64" s="253">
        <f>+CL28+[1]C_Magazzino!CL28-[1]C_Magazzino!CK28</f>
        <v>0</v>
      </c>
      <c r="CM64" s="253">
        <f>+CM28+[1]C_Magazzino!CM28-[1]C_Magazzino!CL28</f>
        <v>0</v>
      </c>
      <c r="CN64" s="253">
        <f>+CN28+[1]C_Magazzino!CN28-[1]C_Magazzino!CM28</f>
        <v>0</v>
      </c>
      <c r="CO64" s="253">
        <f>+CO28+[1]C_Magazzino!CO28-[1]C_Magazzino!CN28</f>
        <v>0</v>
      </c>
      <c r="CP64" s="253">
        <f>+CP28+[1]C_Magazzino!CP28-[1]C_Magazzino!CO28</f>
        <v>0</v>
      </c>
      <c r="CQ64" s="253">
        <f>+CQ28+[1]C_Magazzino!CQ28-[1]C_Magazzino!CP28</f>
        <v>0</v>
      </c>
      <c r="CR64" s="253">
        <f>+CR28+[1]C_Magazzino!CR28-[1]C_Magazzino!CQ28</f>
        <v>0</v>
      </c>
      <c r="CS64" s="253">
        <f>+CS28+[1]C_Magazzino!CS28-[1]C_Magazzino!CR28</f>
        <v>0</v>
      </c>
      <c r="CT64" s="253">
        <f>+CT28+[1]C_Magazzino!CT28-[1]C_Magazzino!CS28</f>
        <v>0</v>
      </c>
      <c r="CU64" s="253">
        <f>+CU28+[1]C_Magazzino!CU28-[1]C_Magazzino!CT28</f>
        <v>0</v>
      </c>
      <c r="CV64" s="253">
        <f>+CV28+[1]C_Magazzino!CV28-[1]C_Magazzino!CU28</f>
        <v>0</v>
      </c>
      <c r="CW64" s="253">
        <f>+CW28+[1]C_Magazzino!CW28-[1]C_Magazzino!CV28</f>
        <v>0</v>
      </c>
      <c r="CX64" s="253">
        <f>+CX28+[1]C_Magazzino!CX28-[1]C_Magazzino!CW28</f>
        <v>0</v>
      </c>
      <c r="CY64" s="253">
        <f>+CY28+[1]C_Magazzino!CY28-[1]C_Magazzino!CX28</f>
        <v>0</v>
      </c>
      <c r="CZ64" s="253">
        <f>+CZ28+[1]C_Magazzino!CZ28-[1]C_Magazzino!CY28</f>
        <v>0</v>
      </c>
      <c r="DA64" s="253">
        <f>+DA28+[1]C_Magazzino!DA28-[1]C_Magazzino!CZ28</f>
        <v>0</v>
      </c>
      <c r="DB64" s="253">
        <f>+DB28+[1]C_Magazzino!DB28-[1]C_Magazzino!DA28</f>
        <v>0</v>
      </c>
      <c r="DC64" s="253">
        <f>+DC28+[1]C_Magazzino!DC28-[1]C_Magazzino!DB28</f>
        <v>0</v>
      </c>
      <c r="DD64" s="253">
        <f>+DD28+[1]C_Magazzino!DD28-[1]C_Magazzino!DC28</f>
        <v>0</v>
      </c>
      <c r="DE64" s="253">
        <f>+DE28+[1]C_Magazzino!DE28-[1]C_Magazzino!DD28</f>
        <v>0</v>
      </c>
      <c r="DF64" s="253">
        <f>+DF28+[1]C_Magazzino!DF28-[1]C_Magazzino!DE28</f>
        <v>0</v>
      </c>
      <c r="DG64" s="253">
        <f>+DG28+[1]C_Magazzino!DG28-[1]C_Magazzino!DF28</f>
        <v>0</v>
      </c>
      <c r="DH64" s="253">
        <f>+DH28+[1]C_Magazzino!DH28-[1]C_Magazzino!DG28</f>
        <v>0</v>
      </c>
      <c r="DI64" s="253">
        <f>+DI28+[1]C_Magazzino!DI28-[1]C_Magazzino!DH28</f>
        <v>0</v>
      </c>
      <c r="DJ64" s="253">
        <f>+DJ28+[1]C_Magazzino!DJ28-[1]C_Magazzino!DI28</f>
        <v>0</v>
      </c>
      <c r="DK64" s="253">
        <f>+DK28+[1]C_Magazzino!DK28-[1]C_Magazzino!DJ28</f>
        <v>0</v>
      </c>
      <c r="DL64" s="253">
        <f>+DL28+[1]C_Magazzino!DL28-[1]C_Magazzino!DK28</f>
        <v>0</v>
      </c>
      <c r="DM64" s="253">
        <f>+DM28+[1]C_Magazzino!DM28-[1]C_Magazzino!DL28</f>
        <v>0</v>
      </c>
      <c r="DN64" s="253">
        <f>+DN28+[1]C_Magazzino!DN28-[1]C_Magazzino!DM28</f>
        <v>0</v>
      </c>
      <c r="DO64" s="253">
        <f>+DO28+[1]C_Magazzino!DO28-[1]C_Magazzino!DN28</f>
        <v>0</v>
      </c>
      <c r="DP64" s="253">
        <f>+DP28+[1]C_Magazzino!DP28-[1]C_Magazzino!DO28</f>
        <v>0</v>
      </c>
      <c r="DQ64" s="253">
        <f>+DQ28+[1]C_Magazzino!DQ28-[1]C_Magazzino!DP28</f>
        <v>0</v>
      </c>
      <c r="DR64" s="253">
        <f>+DR28+[1]C_Magazzino!DR28-[1]C_Magazzino!DQ28</f>
        <v>0</v>
      </c>
      <c r="DS64" s="253">
        <f>+DS28+[1]C_Magazzino!DS28-[1]C_Magazzino!DR28</f>
        <v>0</v>
      </c>
      <c r="DT64" s="253">
        <f>+DT28+[1]C_Magazzino!DT28-[1]C_Magazzino!DS28</f>
        <v>0</v>
      </c>
      <c r="DU64" s="253">
        <f>+DU28+[1]C_Magazzino!DU28-[1]C_Magazzino!DT28</f>
        <v>0</v>
      </c>
      <c r="DV64" s="253">
        <f>+DV28+[1]C_Magazzino!DV28-[1]C_Magazzino!DU28</f>
        <v>0</v>
      </c>
      <c r="DW64" s="253">
        <f>+DW28+[1]C_Magazzino!DW28-[1]C_Magazzino!DV28</f>
        <v>0</v>
      </c>
    </row>
    <row r="65" spans="3:127" ht="15.6" thickTop="1" thickBot="1">
      <c r="C65" s="316" t="str">
        <f>+[1]I_Vendite!C27</f>
        <v>Prodotto/Servizio 24</v>
      </c>
      <c r="H65" s="253">
        <f>+H29+[1]C_Magazzino!H29</f>
        <v>0</v>
      </c>
      <c r="I65" s="253">
        <f>+I29+[1]C_Magazzino!I29-[1]C_Magazzino!H29</f>
        <v>0</v>
      </c>
      <c r="J65" s="253">
        <f>+J29+[1]C_Magazzino!J29-[1]C_Magazzino!I29</f>
        <v>0</v>
      </c>
      <c r="K65" s="253">
        <f>+K29+[1]C_Magazzino!K29-[1]C_Magazzino!J29</f>
        <v>0</v>
      </c>
      <c r="L65" s="253">
        <f>+L29+[1]C_Magazzino!L29-[1]C_Magazzino!K29</f>
        <v>0</v>
      </c>
      <c r="M65" s="253">
        <f>+M29+[1]C_Magazzino!M29-[1]C_Magazzino!L29</f>
        <v>0</v>
      </c>
      <c r="N65" s="253">
        <f>+N29+[1]C_Magazzino!N29-[1]C_Magazzino!M29</f>
        <v>0</v>
      </c>
      <c r="O65" s="253">
        <f>+O29+[1]C_Magazzino!O29-[1]C_Magazzino!N29</f>
        <v>0</v>
      </c>
      <c r="P65" s="253">
        <f>+P29+[1]C_Magazzino!P29-[1]C_Magazzino!O29</f>
        <v>0</v>
      </c>
      <c r="Q65" s="253">
        <f>+Q29+[1]C_Magazzino!Q29-[1]C_Magazzino!P29</f>
        <v>0</v>
      </c>
      <c r="R65" s="253">
        <f>+R29+[1]C_Magazzino!R29-[1]C_Magazzino!Q29</f>
        <v>0</v>
      </c>
      <c r="S65" s="253">
        <f>+S29+[1]C_Magazzino!S29-[1]C_Magazzino!R29</f>
        <v>0</v>
      </c>
      <c r="T65" s="253">
        <f>+T29+[1]C_Magazzino!T29-[1]C_Magazzino!S29</f>
        <v>0</v>
      </c>
      <c r="U65" s="253">
        <f>+U29+[1]C_Magazzino!U29-[1]C_Magazzino!T29</f>
        <v>0</v>
      </c>
      <c r="V65" s="253">
        <f>+V29+[1]C_Magazzino!V29-[1]C_Magazzino!U29</f>
        <v>0</v>
      </c>
      <c r="W65" s="253">
        <f>+W29+[1]C_Magazzino!W29-[1]C_Magazzino!V29</f>
        <v>0</v>
      </c>
      <c r="X65" s="253">
        <f>+X29+[1]C_Magazzino!X29-[1]C_Magazzino!W29</f>
        <v>0</v>
      </c>
      <c r="Y65" s="253">
        <f>+Y29+[1]C_Magazzino!Y29-[1]C_Magazzino!X29</f>
        <v>0</v>
      </c>
      <c r="Z65" s="253">
        <f>+Z29+[1]C_Magazzino!Z29-[1]C_Magazzino!Y29</f>
        <v>0</v>
      </c>
      <c r="AA65" s="253">
        <f>+AA29+[1]C_Magazzino!AA29-[1]C_Magazzino!Z29</f>
        <v>0</v>
      </c>
      <c r="AB65" s="253">
        <f>+AB29+[1]C_Magazzino!AB29-[1]C_Magazzino!AA29</f>
        <v>0</v>
      </c>
      <c r="AC65" s="253">
        <f>+AC29+[1]C_Magazzino!AC29-[1]C_Magazzino!AB29</f>
        <v>0</v>
      </c>
      <c r="AD65" s="253">
        <f>+AD29+[1]C_Magazzino!AD29-[1]C_Magazzino!AC29</f>
        <v>0</v>
      </c>
      <c r="AE65" s="253">
        <f>+AE29+[1]C_Magazzino!AE29-[1]C_Magazzino!AD29</f>
        <v>0</v>
      </c>
      <c r="AF65" s="253">
        <f>+AF29+[1]C_Magazzino!AF29-[1]C_Magazzino!AE29</f>
        <v>0</v>
      </c>
      <c r="AG65" s="253">
        <f>+AG29+[1]C_Magazzino!AG29-[1]C_Magazzino!AF29</f>
        <v>0</v>
      </c>
      <c r="AH65" s="253">
        <f>+AH29+[1]C_Magazzino!AH29-[1]C_Magazzino!AG29</f>
        <v>0</v>
      </c>
      <c r="AI65" s="253">
        <f>+AI29+[1]C_Magazzino!AI29-[1]C_Magazzino!AH29</f>
        <v>0</v>
      </c>
      <c r="AJ65" s="253">
        <f>+AJ29+[1]C_Magazzino!AJ29-[1]C_Magazzino!AI29</f>
        <v>0</v>
      </c>
      <c r="AK65" s="253">
        <f>+AK29+[1]C_Magazzino!AK29-[1]C_Magazzino!AJ29</f>
        <v>0</v>
      </c>
      <c r="AL65" s="253">
        <f>+AL29+[1]C_Magazzino!AL29-[1]C_Magazzino!AK29</f>
        <v>0</v>
      </c>
      <c r="AM65" s="253">
        <f>+AM29+[1]C_Magazzino!AM29-[1]C_Magazzino!AL29</f>
        <v>0</v>
      </c>
      <c r="AN65" s="253">
        <f>+AN29+[1]C_Magazzino!AN29-[1]C_Magazzino!AM29</f>
        <v>0</v>
      </c>
      <c r="AO65" s="253">
        <f>+AO29+[1]C_Magazzino!AO29-[1]C_Magazzino!AN29</f>
        <v>0</v>
      </c>
      <c r="AP65" s="253">
        <f>+AP29+[1]C_Magazzino!AP29-[1]C_Magazzino!AO29</f>
        <v>0</v>
      </c>
      <c r="AQ65" s="253">
        <f>+AQ29+[1]C_Magazzino!AQ29-[1]C_Magazzino!AP29</f>
        <v>0</v>
      </c>
      <c r="AR65" s="253">
        <f>+AR29+[1]C_Magazzino!AR29-[1]C_Magazzino!AQ29</f>
        <v>0</v>
      </c>
      <c r="AS65" s="253">
        <f>+AS29+[1]C_Magazzino!AS29-[1]C_Magazzino!AR29</f>
        <v>0</v>
      </c>
      <c r="AT65" s="253">
        <f>+AT29+[1]C_Magazzino!AT29-[1]C_Magazzino!AS29</f>
        <v>0</v>
      </c>
      <c r="AU65" s="253">
        <f>+AU29+[1]C_Magazzino!AU29-[1]C_Magazzino!AT29</f>
        <v>0</v>
      </c>
      <c r="AV65" s="253">
        <f>+AV29+[1]C_Magazzino!AV29-[1]C_Magazzino!AU29</f>
        <v>0</v>
      </c>
      <c r="AW65" s="253">
        <f>+AW29+[1]C_Magazzino!AW29-[1]C_Magazzino!AV29</f>
        <v>0</v>
      </c>
      <c r="AX65" s="253">
        <f>+AX29+[1]C_Magazzino!AX29-[1]C_Magazzino!AW29</f>
        <v>0</v>
      </c>
      <c r="AY65" s="253">
        <f>+AY29+[1]C_Magazzino!AY29-[1]C_Magazzino!AX29</f>
        <v>0</v>
      </c>
      <c r="AZ65" s="253">
        <f>+AZ29+[1]C_Magazzino!AZ29-[1]C_Magazzino!AY29</f>
        <v>0</v>
      </c>
      <c r="BA65" s="253">
        <f>+BA29+[1]C_Magazzino!BA29-[1]C_Magazzino!AZ29</f>
        <v>0</v>
      </c>
      <c r="BB65" s="253">
        <f>+BB29+[1]C_Magazzino!BB29-[1]C_Magazzino!BA29</f>
        <v>0</v>
      </c>
      <c r="BC65" s="253">
        <f>+BC29+[1]C_Magazzino!BC29-[1]C_Magazzino!BB29</f>
        <v>0</v>
      </c>
      <c r="BD65" s="253">
        <f>+BD29+[1]C_Magazzino!BD29-[1]C_Magazzino!BC29</f>
        <v>0</v>
      </c>
      <c r="BE65" s="253">
        <f>+BE29+[1]C_Magazzino!BE29-[1]C_Magazzino!BD29</f>
        <v>0</v>
      </c>
      <c r="BF65" s="253">
        <f>+BF29+[1]C_Magazzino!BF29-[1]C_Magazzino!BE29</f>
        <v>0</v>
      </c>
      <c r="BG65" s="253">
        <f>+BG29+[1]C_Magazzino!BG29-[1]C_Magazzino!BF29</f>
        <v>0</v>
      </c>
      <c r="BH65" s="253">
        <f>+BH29+[1]C_Magazzino!BH29-[1]C_Magazzino!BG29</f>
        <v>0</v>
      </c>
      <c r="BI65" s="253">
        <f>+BI29+[1]C_Magazzino!BI29-[1]C_Magazzino!BH29</f>
        <v>0</v>
      </c>
      <c r="BJ65" s="253">
        <f>+BJ29+[1]C_Magazzino!BJ29-[1]C_Magazzino!BI29</f>
        <v>0</v>
      </c>
      <c r="BK65" s="253">
        <f>+BK29+[1]C_Magazzino!BK29-[1]C_Magazzino!BJ29</f>
        <v>0</v>
      </c>
      <c r="BL65" s="253">
        <f>+BL29+[1]C_Magazzino!BL29-[1]C_Magazzino!BK29</f>
        <v>0</v>
      </c>
      <c r="BM65" s="253">
        <f>+BM29+[1]C_Magazzino!BM29-[1]C_Magazzino!BL29</f>
        <v>0</v>
      </c>
      <c r="BN65" s="253">
        <f>+BN29+[1]C_Magazzino!BN29-[1]C_Magazzino!BM29</f>
        <v>0</v>
      </c>
      <c r="BO65" s="253">
        <f>+BO29+[1]C_Magazzino!BO29-[1]C_Magazzino!BN29</f>
        <v>0</v>
      </c>
      <c r="BP65" s="253">
        <f>+BP29+[1]C_Magazzino!BP29-[1]C_Magazzino!BO29</f>
        <v>0</v>
      </c>
      <c r="BQ65" s="253">
        <f>+BQ29+[1]C_Magazzino!BQ29-[1]C_Magazzino!BP29</f>
        <v>0</v>
      </c>
      <c r="BR65" s="253">
        <f>+BR29+[1]C_Magazzino!BR29-[1]C_Magazzino!BQ29</f>
        <v>0</v>
      </c>
      <c r="BS65" s="253">
        <f>+BS29+[1]C_Magazzino!BS29-[1]C_Magazzino!BR29</f>
        <v>0</v>
      </c>
      <c r="BT65" s="253">
        <f>+BT29+[1]C_Magazzino!BT29-[1]C_Magazzino!BS29</f>
        <v>0</v>
      </c>
      <c r="BU65" s="253">
        <f>+BU29+[1]C_Magazzino!BU29-[1]C_Magazzino!BT29</f>
        <v>0</v>
      </c>
      <c r="BV65" s="253">
        <f>+BV29+[1]C_Magazzino!BV29-[1]C_Magazzino!BU29</f>
        <v>0</v>
      </c>
      <c r="BW65" s="253">
        <f>+BW29+[1]C_Magazzino!BW29-[1]C_Magazzino!BV29</f>
        <v>0</v>
      </c>
      <c r="BX65" s="253">
        <f>+BX29+[1]C_Magazzino!BX29-[1]C_Magazzino!BW29</f>
        <v>0</v>
      </c>
      <c r="BY65" s="253">
        <f>+BY29+[1]C_Magazzino!BY29-[1]C_Magazzino!BX29</f>
        <v>0</v>
      </c>
      <c r="BZ65" s="253">
        <f>+BZ29+[1]C_Magazzino!BZ29-[1]C_Magazzino!BY29</f>
        <v>0</v>
      </c>
      <c r="CA65" s="253">
        <f>+CA29+[1]C_Magazzino!CA29-[1]C_Magazzino!BZ29</f>
        <v>0</v>
      </c>
      <c r="CB65" s="253">
        <f>+CB29+[1]C_Magazzino!CB29-[1]C_Magazzino!CA29</f>
        <v>0</v>
      </c>
      <c r="CC65" s="253">
        <f>+CC29+[1]C_Magazzino!CC29-[1]C_Magazzino!CB29</f>
        <v>0</v>
      </c>
      <c r="CD65" s="253">
        <f>+CD29+[1]C_Magazzino!CD29-[1]C_Magazzino!CC29</f>
        <v>0</v>
      </c>
      <c r="CE65" s="253">
        <f>+CE29+[1]C_Magazzino!CE29-[1]C_Magazzino!CD29</f>
        <v>0</v>
      </c>
      <c r="CF65" s="253">
        <f>+CF29+[1]C_Magazzino!CF29-[1]C_Magazzino!CE29</f>
        <v>0</v>
      </c>
      <c r="CG65" s="253">
        <f>+CG29+[1]C_Magazzino!CG29-[1]C_Magazzino!CF29</f>
        <v>0</v>
      </c>
      <c r="CH65" s="253">
        <f>+CH29+[1]C_Magazzino!CH29-[1]C_Magazzino!CG29</f>
        <v>0</v>
      </c>
      <c r="CI65" s="253">
        <f>+CI29+[1]C_Magazzino!CI29-[1]C_Magazzino!CH29</f>
        <v>0</v>
      </c>
      <c r="CJ65" s="253">
        <f>+CJ29+[1]C_Magazzino!CJ29-[1]C_Magazzino!CI29</f>
        <v>0</v>
      </c>
      <c r="CK65" s="253">
        <f>+CK29+[1]C_Magazzino!CK29-[1]C_Magazzino!CJ29</f>
        <v>0</v>
      </c>
      <c r="CL65" s="253">
        <f>+CL29+[1]C_Magazzino!CL29-[1]C_Magazzino!CK29</f>
        <v>0</v>
      </c>
      <c r="CM65" s="253">
        <f>+CM29+[1]C_Magazzino!CM29-[1]C_Magazzino!CL29</f>
        <v>0</v>
      </c>
      <c r="CN65" s="253">
        <f>+CN29+[1]C_Magazzino!CN29-[1]C_Magazzino!CM29</f>
        <v>0</v>
      </c>
      <c r="CO65" s="253">
        <f>+CO29+[1]C_Magazzino!CO29-[1]C_Magazzino!CN29</f>
        <v>0</v>
      </c>
      <c r="CP65" s="253">
        <f>+CP29+[1]C_Magazzino!CP29-[1]C_Magazzino!CO29</f>
        <v>0</v>
      </c>
      <c r="CQ65" s="253">
        <f>+CQ29+[1]C_Magazzino!CQ29-[1]C_Magazzino!CP29</f>
        <v>0</v>
      </c>
      <c r="CR65" s="253">
        <f>+CR29+[1]C_Magazzino!CR29-[1]C_Magazzino!CQ29</f>
        <v>0</v>
      </c>
      <c r="CS65" s="253">
        <f>+CS29+[1]C_Magazzino!CS29-[1]C_Magazzino!CR29</f>
        <v>0</v>
      </c>
      <c r="CT65" s="253">
        <f>+CT29+[1]C_Magazzino!CT29-[1]C_Magazzino!CS29</f>
        <v>0</v>
      </c>
      <c r="CU65" s="253">
        <f>+CU29+[1]C_Magazzino!CU29-[1]C_Magazzino!CT29</f>
        <v>0</v>
      </c>
      <c r="CV65" s="253">
        <f>+CV29+[1]C_Magazzino!CV29-[1]C_Magazzino!CU29</f>
        <v>0</v>
      </c>
      <c r="CW65" s="253">
        <f>+CW29+[1]C_Magazzino!CW29-[1]C_Magazzino!CV29</f>
        <v>0</v>
      </c>
      <c r="CX65" s="253">
        <f>+CX29+[1]C_Magazzino!CX29-[1]C_Magazzino!CW29</f>
        <v>0</v>
      </c>
      <c r="CY65" s="253">
        <f>+CY29+[1]C_Magazzino!CY29-[1]C_Magazzino!CX29</f>
        <v>0</v>
      </c>
      <c r="CZ65" s="253">
        <f>+CZ29+[1]C_Magazzino!CZ29-[1]C_Magazzino!CY29</f>
        <v>0</v>
      </c>
      <c r="DA65" s="253">
        <f>+DA29+[1]C_Magazzino!DA29-[1]C_Magazzino!CZ29</f>
        <v>0</v>
      </c>
      <c r="DB65" s="253">
        <f>+DB29+[1]C_Magazzino!DB29-[1]C_Magazzino!DA29</f>
        <v>0</v>
      </c>
      <c r="DC65" s="253">
        <f>+DC29+[1]C_Magazzino!DC29-[1]C_Magazzino!DB29</f>
        <v>0</v>
      </c>
      <c r="DD65" s="253">
        <f>+DD29+[1]C_Magazzino!DD29-[1]C_Magazzino!DC29</f>
        <v>0</v>
      </c>
      <c r="DE65" s="253">
        <f>+DE29+[1]C_Magazzino!DE29-[1]C_Magazzino!DD29</f>
        <v>0</v>
      </c>
      <c r="DF65" s="253">
        <f>+DF29+[1]C_Magazzino!DF29-[1]C_Magazzino!DE29</f>
        <v>0</v>
      </c>
      <c r="DG65" s="253">
        <f>+DG29+[1]C_Magazzino!DG29-[1]C_Magazzino!DF29</f>
        <v>0</v>
      </c>
      <c r="DH65" s="253">
        <f>+DH29+[1]C_Magazzino!DH29-[1]C_Magazzino!DG29</f>
        <v>0</v>
      </c>
      <c r="DI65" s="253">
        <f>+DI29+[1]C_Magazzino!DI29-[1]C_Magazzino!DH29</f>
        <v>0</v>
      </c>
      <c r="DJ65" s="253">
        <f>+DJ29+[1]C_Magazzino!DJ29-[1]C_Magazzino!DI29</f>
        <v>0</v>
      </c>
      <c r="DK65" s="253">
        <f>+DK29+[1]C_Magazzino!DK29-[1]C_Magazzino!DJ29</f>
        <v>0</v>
      </c>
      <c r="DL65" s="253">
        <f>+DL29+[1]C_Magazzino!DL29-[1]C_Magazzino!DK29</f>
        <v>0</v>
      </c>
      <c r="DM65" s="253">
        <f>+DM29+[1]C_Magazzino!DM29-[1]C_Magazzino!DL29</f>
        <v>0</v>
      </c>
      <c r="DN65" s="253">
        <f>+DN29+[1]C_Magazzino!DN29-[1]C_Magazzino!DM29</f>
        <v>0</v>
      </c>
      <c r="DO65" s="253">
        <f>+DO29+[1]C_Magazzino!DO29-[1]C_Magazzino!DN29</f>
        <v>0</v>
      </c>
      <c r="DP65" s="253">
        <f>+DP29+[1]C_Magazzino!DP29-[1]C_Magazzino!DO29</f>
        <v>0</v>
      </c>
      <c r="DQ65" s="253">
        <f>+DQ29+[1]C_Magazzino!DQ29-[1]C_Magazzino!DP29</f>
        <v>0</v>
      </c>
      <c r="DR65" s="253">
        <f>+DR29+[1]C_Magazzino!DR29-[1]C_Magazzino!DQ29</f>
        <v>0</v>
      </c>
      <c r="DS65" s="253">
        <f>+DS29+[1]C_Magazzino!DS29-[1]C_Magazzino!DR29</f>
        <v>0</v>
      </c>
      <c r="DT65" s="253">
        <f>+DT29+[1]C_Magazzino!DT29-[1]C_Magazzino!DS29</f>
        <v>0</v>
      </c>
      <c r="DU65" s="253">
        <f>+DU29+[1]C_Magazzino!DU29-[1]C_Magazzino!DT29</f>
        <v>0</v>
      </c>
      <c r="DV65" s="253">
        <f>+DV29+[1]C_Magazzino!DV29-[1]C_Magazzino!DU29</f>
        <v>0</v>
      </c>
      <c r="DW65" s="253">
        <f>+DW29+[1]C_Magazzino!DW29-[1]C_Magazzino!DV29</f>
        <v>0</v>
      </c>
    </row>
    <row r="66" spans="3:127" ht="15.6" thickTop="1" thickBot="1">
      <c r="C66" s="316" t="str">
        <f>+[1]I_Vendite!C28</f>
        <v>Prodotto/Servizio 25</v>
      </c>
      <c r="H66" s="253">
        <f>+H30+[1]C_Magazzino!H30</f>
        <v>0</v>
      </c>
      <c r="I66" s="253">
        <f>+I30+[1]C_Magazzino!I30-[1]C_Magazzino!H30</f>
        <v>0</v>
      </c>
      <c r="J66" s="253">
        <f>+J30+[1]C_Magazzino!J30-[1]C_Magazzino!I30</f>
        <v>0</v>
      </c>
      <c r="K66" s="253">
        <f>+K30+[1]C_Magazzino!K30-[1]C_Magazzino!J30</f>
        <v>0</v>
      </c>
      <c r="L66" s="253">
        <f>+L30+[1]C_Magazzino!L30-[1]C_Magazzino!K30</f>
        <v>0</v>
      </c>
      <c r="M66" s="253">
        <f>+M30+[1]C_Magazzino!M30-[1]C_Magazzino!L30</f>
        <v>0</v>
      </c>
      <c r="N66" s="253">
        <f>+N30+[1]C_Magazzino!N30-[1]C_Magazzino!M30</f>
        <v>0</v>
      </c>
      <c r="O66" s="253">
        <f>+O30+[1]C_Magazzino!O30-[1]C_Magazzino!N30</f>
        <v>0</v>
      </c>
      <c r="P66" s="253">
        <f>+P30+[1]C_Magazzino!P30-[1]C_Magazzino!O30</f>
        <v>0</v>
      </c>
      <c r="Q66" s="253">
        <f>+Q30+[1]C_Magazzino!Q30-[1]C_Magazzino!P30</f>
        <v>0</v>
      </c>
      <c r="R66" s="253">
        <f>+R30+[1]C_Magazzino!R30-[1]C_Magazzino!Q30</f>
        <v>0</v>
      </c>
      <c r="S66" s="253">
        <f>+S30+[1]C_Magazzino!S30-[1]C_Magazzino!R30</f>
        <v>0</v>
      </c>
      <c r="T66" s="253">
        <f>+T30+[1]C_Magazzino!T30-[1]C_Magazzino!S30</f>
        <v>0</v>
      </c>
      <c r="U66" s="253">
        <f>+U30+[1]C_Magazzino!U30-[1]C_Magazzino!T30</f>
        <v>0</v>
      </c>
      <c r="V66" s="253">
        <f>+V30+[1]C_Magazzino!V30-[1]C_Magazzino!U30</f>
        <v>0</v>
      </c>
      <c r="W66" s="253">
        <f>+W30+[1]C_Magazzino!W30-[1]C_Magazzino!V30</f>
        <v>0</v>
      </c>
      <c r="X66" s="253">
        <f>+X30+[1]C_Magazzino!X30-[1]C_Magazzino!W30</f>
        <v>0</v>
      </c>
      <c r="Y66" s="253">
        <f>+Y30+[1]C_Magazzino!Y30-[1]C_Magazzino!X30</f>
        <v>0</v>
      </c>
      <c r="Z66" s="253">
        <f>+Z30+[1]C_Magazzino!Z30-[1]C_Magazzino!Y30</f>
        <v>0</v>
      </c>
      <c r="AA66" s="253">
        <f>+AA30+[1]C_Magazzino!AA30-[1]C_Magazzino!Z30</f>
        <v>0</v>
      </c>
      <c r="AB66" s="253">
        <f>+AB30+[1]C_Magazzino!AB30-[1]C_Magazzino!AA30</f>
        <v>0</v>
      </c>
      <c r="AC66" s="253">
        <f>+AC30+[1]C_Magazzino!AC30-[1]C_Magazzino!AB30</f>
        <v>0</v>
      </c>
      <c r="AD66" s="253">
        <f>+AD30+[1]C_Magazzino!AD30-[1]C_Magazzino!AC30</f>
        <v>0</v>
      </c>
      <c r="AE66" s="253">
        <f>+AE30+[1]C_Magazzino!AE30-[1]C_Magazzino!AD30</f>
        <v>0</v>
      </c>
      <c r="AF66" s="253">
        <f>+AF30+[1]C_Magazzino!AF30-[1]C_Magazzino!AE30</f>
        <v>0</v>
      </c>
      <c r="AG66" s="253">
        <f>+AG30+[1]C_Magazzino!AG30-[1]C_Magazzino!AF30</f>
        <v>0</v>
      </c>
      <c r="AH66" s="253">
        <f>+AH30+[1]C_Magazzino!AH30-[1]C_Magazzino!AG30</f>
        <v>0</v>
      </c>
      <c r="AI66" s="253">
        <f>+AI30+[1]C_Magazzino!AI30-[1]C_Magazzino!AH30</f>
        <v>0</v>
      </c>
      <c r="AJ66" s="253">
        <f>+AJ30+[1]C_Magazzino!AJ30-[1]C_Magazzino!AI30</f>
        <v>0</v>
      </c>
      <c r="AK66" s="253">
        <f>+AK30+[1]C_Magazzino!AK30-[1]C_Magazzino!AJ30</f>
        <v>0</v>
      </c>
      <c r="AL66" s="253">
        <f>+AL30+[1]C_Magazzino!AL30-[1]C_Magazzino!AK30</f>
        <v>0</v>
      </c>
      <c r="AM66" s="253">
        <f>+AM30+[1]C_Magazzino!AM30-[1]C_Magazzino!AL30</f>
        <v>0</v>
      </c>
      <c r="AN66" s="253">
        <f>+AN30+[1]C_Magazzino!AN30-[1]C_Magazzino!AM30</f>
        <v>0</v>
      </c>
      <c r="AO66" s="253">
        <f>+AO30+[1]C_Magazzino!AO30-[1]C_Magazzino!AN30</f>
        <v>0</v>
      </c>
      <c r="AP66" s="253">
        <f>+AP30+[1]C_Magazzino!AP30-[1]C_Magazzino!AO30</f>
        <v>0</v>
      </c>
      <c r="AQ66" s="253">
        <f>+AQ30+[1]C_Magazzino!AQ30-[1]C_Magazzino!AP30</f>
        <v>0</v>
      </c>
      <c r="AR66" s="253">
        <f>+AR30+[1]C_Magazzino!AR30-[1]C_Magazzino!AQ30</f>
        <v>0</v>
      </c>
      <c r="AS66" s="253">
        <f>+AS30+[1]C_Magazzino!AS30-[1]C_Magazzino!AR30</f>
        <v>0</v>
      </c>
      <c r="AT66" s="253">
        <f>+AT30+[1]C_Magazzino!AT30-[1]C_Magazzino!AS30</f>
        <v>0</v>
      </c>
      <c r="AU66" s="253">
        <f>+AU30+[1]C_Magazzino!AU30-[1]C_Magazzino!AT30</f>
        <v>0</v>
      </c>
      <c r="AV66" s="253">
        <f>+AV30+[1]C_Magazzino!AV30-[1]C_Magazzino!AU30</f>
        <v>0</v>
      </c>
      <c r="AW66" s="253">
        <f>+AW30+[1]C_Magazzino!AW30-[1]C_Magazzino!AV30</f>
        <v>0</v>
      </c>
      <c r="AX66" s="253">
        <f>+AX30+[1]C_Magazzino!AX30-[1]C_Magazzino!AW30</f>
        <v>0</v>
      </c>
      <c r="AY66" s="253">
        <f>+AY30+[1]C_Magazzino!AY30-[1]C_Magazzino!AX30</f>
        <v>0</v>
      </c>
      <c r="AZ66" s="253">
        <f>+AZ30+[1]C_Magazzino!AZ30-[1]C_Magazzino!AY30</f>
        <v>0</v>
      </c>
      <c r="BA66" s="253">
        <f>+BA30+[1]C_Magazzino!BA30-[1]C_Magazzino!AZ30</f>
        <v>0</v>
      </c>
      <c r="BB66" s="253">
        <f>+BB30+[1]C_Magazzino!BB30-[1]C_Magazzino!BA30</f>
        <v>0</v>
      </c>
      <c r="BC66" s="253">
        <f>+BC30+[1]C_Magazzino!BC30-[1]C_Magazzino!BB30</f>
        <v>0</v>
      </c>
      <c r="BD66" s="253">
        <f>+BD30+[1]C_Magazzino!BD30-[1]C_Magazzino!BC30</f>
        <v>0</v>
      </c>
      <c r="BE66" s="253">
        <f>+BE30+[1]C_Magazzino!BE30-[1]C_Magazzino!BD30</f>
        <v>0</v>
      </c>
      <c r="BF66" s="253">
        <f>+BF30+[1]C_Magazzino!BF30-[1]C_Magazzino!BE30</f>
        <v>0</v>
      </c>
      <c r="BG66" s="253">
        <f>+BG30+[1]C_Magazzino!BG30-[1]C_Magazzino!BF30</f>
        <v>0</v>
      </c>
      <c r="BH66" s="253">
        <f>+BH30+[1]C_Magazzino!BH30-[1]C_Magazzino!BG30</f>
        <v>0</v>
      </c>
      <c r="BI66" s="253">
        <f>+BI30+[1]C_Magazzino!BI30-[1]C_Magazzino!BH30</f>
        <v>0</v>
      </c>
      <c r="BJ66" s="253">
        <f>+BJ30+[1]C_Magazzino!BJ30-[1]C_Magazzino!BI30</f>
        <v>0</v>
      </c>
      <c r="BK66" s="253">
        <f>+BK30+[1]C_Magazzino!BK30-[1]C_Magazzino!BJ30</f>
        <v>0</v>
      </c>
      <c r="BL66" s="253">
        <f>+BL30+[1]C_Magazzino!BL30-[1]C_Magazzino!BK30</f>
        <v>0</v>
      </c>
      <c r="BM66" s="253">
        <f>+BM30+[1]C_Magazzino!BM30-[1]C_Magazzino!BL30</f>
        <v>0</v>
      </c>
      <c r="BN66" s="253">
        <f>+BN30+[1]C_Magazzino!BN30-[1]C_Magazzino!BM30</f>
        <v>0</v>
      </c>
      <c r="BO66" s="253">
        <f>+BO30+[1]C_Magazzino!BO30-[1]C_Magazzino!BN30</f>
        <v>0</v>
      </c>
      <c r="BP66" s="253">
        <f>+BP30+[1]C_Magazzino!BP30-[1]C_Magazzino!BO30</f>
        <v>0</v>
      </c>
      <c r="BQ66" s="253">
        <f>+BQ30+[1]C_Magazzino!BQ30-[1]C_Magazzino!BP30</f>
        <v>0</v>
      </c>
      <c r="BR66" s="253">
        <f>+BR30+[1]C_Magazzino!BR30-[1]C_Magazzino!BQ30</f>
        <v>0</v>
      </c>
      <c r="BS66" s="253">
        <f>+BS30+[1]C_Magazzino!BS30-[1]C_Magazzino!BR30</f>
        <v>0</v>
      </c>
      <c r="BT66" s="253">
        <f>+BT30+[1]C_Magazzino!BT30-[1]C_Magazzino!BS30</f>
        <v>0</v>
      </c>
      <c r="BU66" s="253">
        <f>+BU30+[1]C_Magazzino!BU30-[1]C_Magazzino!BT30</f>
        <v>0</v>
      </c>
      <c r="BV66" s="253">
        <f>+BV30+[1]C_Magazzino!BV30-[1]C_Magazzino!BU30</f>
        <v>0</v>
      </c>
      <c r="BW66" s="253">
        <f>+BW30+[1]C_Magazzino!BW30-[1]C_Magazzino!BV30</f>
        <v>0</v>
      </c>
      <c r="BX66" s="253">
        <f>+BX30+[1]C_Magazzino!BX30-[1]C_Magazzino!BW30</f>
        <v>0</v>
      </c>
      <c r="BY66" s="253">
        <f>+BY30+[1]C_Magazzino!BY30-[1]C_Magazzino!BX30</f>
        <v>0</v>
      </c>
      <c r="BZ66" s="253">
        <f>+BZ30+[1]C_Magazzino!BZ30-[1]C_Magazzino!BY30</f>
        <v>0</v>
      </c>
      <c r="CA66" s="253">
        <f>+CA30+[1]C_Magazzino!CA30-[1]C_Magazzino!BZ30</f>
        <v>0</v>
      </c>
      <c r="CB66" s="253">
        <f>+CB30+[1]C_Magazzino!CB30-[1]C_Magazzino!CA30</f>
        <v>0</v>
      </c>
      <c r="CC66" s="253">
        <f>+CC30+[1]C_Magazzino!CC30-[1]C_Magazzino!CB30</f>
        <v>0</v>
      </c>
      <c r="CD66" s="253">
        <f>+CD30+[1]C_Magazzino!CD30-[1]C_Magazzino!CC30</f>
        <v>0</v>
      </c>
      <c r="CE66" s="253">
        <f>+CE30+[1]C_Magazzino!CE30-[1]C_Magazzino!CD30</f>
        <v>0</v>
      </c>
      <c r="CF66" s="253">
        <f>+CF30+[1]C_Magazzino!CF30-[1]C_Magazzino!CE30</f>
        <v>0</v>
      </c>
      <c r="CG66" s="253">
        <f>+CG30+[1]C_Magazzino!CG30-[1]C_Magazzino!CF30</f>
        <v>0</v>
      </c>
      <c r="CH66" s="253">
        <f>+CH30+[1]C_Magazzino!CH30-[1]C_Magazzino!CG30</f>
        <v>0</v>
      </c>
      <c r="CI66" s="253">
        <f>+CI30+[1]C_Magazzino!CI30-[1]C_Magazzino!CH30</f>
        <v>0</v>
      </c>
      <c r="CJ66" s="253">
        <f>+CJ30+[1]C_Magazzino!CJ30-[1]C_Magazzino!CI30</f>
        <v>0</v>
      </c>
      <c r="CK66" s="253">
        <f>+CK30+[1]C_Magazzino!CK30-[1]C_Magazzino!CJ30</f>
        <v>0</v>
      </c>
      <c r="CL66" s="253">
        <f>+CL30+[1]C_Magazzino!CL30-[1]C_Magazzino!CK30</f>
        <v>0</v>
      </c>
      <c r="CM66" s="253">
        <f>+CM30+[1]C_Magazzino!CM30-[1]C_Magazzino!CL30</f>
        <v>0</v>
      </c>
      <c r="CN66" s="253">
        <f>+CN30+[1]C_Magazzino!CN30-[1]C_Magazzino!CM30</f>
        <v>0</v>
      </c>
      <c r="CO66" s="253">
        <f>+CO30+[1]C_Magazzino!CO30-[1]C_Magazzino!CN30</f>
        <v>0</v>
      </c>
      <c r="CP66" s="253">
        <f>+CP30+[1]C_Magazzino!CP30-[1]C_Magazzino!CO30</f>
        <v>0</v>
      </c>
      <c r="CQ66" s="253">
        <f>+CQ30+[1]C_Magazzino!CQ30-[1]C_Magazzino!CP30</f>
        <v>0</v>
      </c>
      <c r="CR66" s="253">
        <f>+CR30+[1]C_Magazzino!CR30-[1]C_Magazzino!CQ30</f>
        <v>0</v>
      </c>
      <c r="CS66" s="253">
        <f>+CS30+[1]C_Magazzino!CS30-[1]C_Magazzino!CR30</f>
        <v>0</v>
      </c>
      <c r="CT66" s="253">
        <f>+CT30+[1]C_Magazzino!CT30-[1]C_Magazzino!CS30</f>
        <v>0</v>
      </c>
      <c r="CU66" s="253">
        <f>+CU30+[1]C_Magazzino!CU30-[1]C_Magazzino!CT30</f>
        <v>0</v>
      </c>
      <c r="CV66" s="253">
        <f>+CV30+[1]C_Magazzino!CV30-[1]C_Magazzino!CU30</f>
        <v>0</v>
      </c>
      <c r="CW66" s="253">
        <f>+CW30+[1]C_Magazzino!CW30-[1]C_Magazzino!CV30</f>
        <v>0</v>
      </c>
      <c r="CX66" s="253">
        <f>+CX30+[1]C_Magazzino!CX30-[1]C_Magazzino!CW30</f>
        <v>0</v>
      </c>
      <c r="CY66" s="253">
        <f>+CY30+[1]C_Magazzino!CY30-[1]C_Magazzino!CX30</f>
        <v>0</v>
      </c>
      <c r="CZ66" s="253">
        <f>+CZ30+[1]C_Magazzino!CZ30-[1]C_Magazzino!CY30</f>
        <v>0</v>
      </c>
      <c r="DA66" s="253">
        <f>+DA30+[1]C_Magazzino!DA30-[1]C_Magazzino!CZ30</f>
        <v>0</v>
      </c>
      <c r="DB66" s="253">
        <f>+DB30+[1]C_Magazzino!DB30-[1]C_Magazzino!DA30</f>
        <v>0</v>
      </c>
      <c r="DC66" s="253">
        <f>+DC30+[1]C_Magazzino!DC30-[1]C_Magazzino!DB30</f>
        <v>0</v>
      </c>
      <c r="DD66" s="253">
        <f>+DD30+[1]C_Magazzino!DD30-[1]C_Magazzino!DC30</f>
        <v>0</v>
      </c>
      <c r="DE66" s="253">
        <f>+DE30+[1]C_Magazzino!DE30-[1]C_Magazzino!DD30</f>
        <v>0</v>
      </c>
      <c r="DF66" s="253">
        <f>+DF30+[1]C_Magazzino!DF30-[1]C_Magazzino!DE30</f>
        <v>0</v>
      </c>
      <c r="DG66" s="253">
        <f>+DG30+[1]C_Magazzino!DG30-[1]C_Magazzino!DF30</f>
        <v>0</v>
      </c>
      <c r="DH66" s="253">
        <f>+DH30+[1]C_Magazzino!DH30-[1]C_Magazzino!DG30</f>
        <v>0</v>
      </c>
      <c r="DI66" s="253">
        <f>+DI30+[1]C_Magazzino!DI30-[1]C_Magazzino!DH30</f>
        <v>0</v>
      </c>
      <c r="DJ66" s="253">
        <f>+DJ30+[1]C_Magazzino!DJ30-[1]C_Magazzino!DI30</f>
        <v>0</v>
      </c>
      <c r="DK66" s="253">
        <f>+DK30+[1]C_Magazzino!DK30-[1]C_Magazzino!DJ30</f>
        <v>0</v>
      </c>
      <c r="DL66" s="253">
        <f>+DL30+[1]C_Magazzino!DL30-[1]C_Magazzino!DK30</f>
        <v>0</v>
      </c>
      <c r="DM66" s="253">
        <f>+DM30+[1]C_Magazzino!DM30-[1]C_Magazzino!DL30</f>
        <v>0</v>
      </c>
      <c r="DN66" s="253">
        <f>+DN30+[1]C_Magazzino!DN30-[1]C_Magazzino!DM30</f>
        <v>0</v>
      </c>
      <c r="DO66" s="253">
        <f>+DO30+[1]C_Magazzino!DO30-[1]C_Magazzino!DN30</f>
        <v>0</v>
      </c>
      <c r="DP66" s="253">
        <f>+DP30+[1]C_Magazzino!DP30-[1]C_Magazzino!DO30</f>
        <v>0</v>
      </c>
      <c r="DQ66" s="253">
        <f>+DQ30+[1]C_Magazzino!DQ30-[1]C_Magazzino!DP30</f>
        <v>0</v>
      </c>
      <c r="DR66" s="253">
        <f>+DR30+[1]C_Magazzino!DR30-[1]C_Magazzino!DQ30</f>
        <v>0</v>
      </c>
      <c r="DS66" s="253">
        <f>+DS30+[1]C_Magazzino!DS30-[1]C_Magazzino!DR30</f>
        <v>0</v>
      </c>
      <c r="DT66" s="253">
        <f>+DT30+[1]C_Magazzino!DT30-[1]C_Magazzino!DS30</f>
        <v>0</v>
      </c>
      <c r="DU66" s="253">
        <f>+DU30+[1]C_Magazzino!DU30-[1]C_Magazzino!DT30</f>
        <v>0</v>
      </c>
      <c r="DV66" s="253">
        <f>+DV30+[1]C_Magazzino!DV30-[1]C_Magazzino!DU30</f>
        <v>0</v>
      </c>
      <c r="DW66" s="253">
        <f>+DW30+[1]C_Magazzino!DW30-[1]C_Magazzino!DV30</f>
        <v>0</v>
      </c>
    </row>
    <row r="67" spans="3:127" ht="15.6" thickTop="1" thickBot="1">
      <c r="C67" s="316" t="str">
        <f>+[1]I_Vendite!C29</f>
        <v>Prodotto/Servizio 26</v>
      </c>
      <c r="H67" s="253">
        <f>+H31+[1]C_Magazzino!H31</f>
        <v>0</v>
      </c>
      <c r="I67" s="253">
        <f>+I31+[1]C_Magazzino!I31-[1]C_Magazzino!H31</f>
        <v>0</v>
      </c>
      <c r="J67" s="253">
        <f>+J31+[1]C_Magazzino!J31-[1]C_Magazzino!I31</f>
        <v>0</v>
      </c>
      <c r="K67" s="253">
        <f>+K31+[1]C_Magazzino!K31-[1]C_Magazzino!J31</f>
        <v>0</v>
      </c>
      <c r="L67" s="253">
        <f>+L31+[1]C_Magazzino!L31-[1]C_Magazzino!K31</f>
        <v>0</v>
      </c>
      <c r="M67" s="253">
        <f>+M31+[1]C_Magazzino!M31-[1]C_Magazzino!L31</f>
        <v>0</v>
      </c>
      <c r="N67" s="253">
        <f>+N31+[1]C_Magazzino!N31-[1]C_Magazzino!M31</f>
        <v>0</v>
      </c>
      <c r="O67" s="253">
        <f>+O31+[1]C_Magazzino!O31-[1]C_Magazzino!N31</f>
        <v>0</v>
      </c>
      <c r="P67" s="253">
        <f>+P31+[1]C_Magazzino!P31-[1]C_Magazzino!O31</f>
        <v>0</v>
      </c>
      <c r="Q67" s="253">
        <f>+Q31+[1]C_Magazzino!Q31-[1]C_Magazzino!P31</f>
        <v>0</v>
      </c>
      <c r="R67" s="253">
        <f>+R31+[1]C_Magazzino!R31-[1]C_Magazzino!Q31</f>
        <v>0</v>
      </c>
      <c r="S67" s="253">
        <f>+S31+[1]C_Magazzino!S31-[1]C_Magazzino!R31</f>
        <v>0</v>
      </c>
      <c r="T67" s="253">
        <f>+T31+[1]C_Magazzino!T31-[1]C_Magazzino!S31</f>
        <v>0</v>
      </c>
      <c r="U67" s="253">
        <f>+U31+[1]C_Magazzino!U31-[1]C_Magazzino!T31</f>
        <v>0</v>
      </c>
      <c r="V67" s="253">
        <f>+V31+[1]C_Magazzino!V31-[1]C_Magazzino!U31</f>
        <v>0</v>
      </c>
      <c r="W67" s="253">
        <f>+W31+[1]C_Magazzino!W31-[1]C_Magazzino!V31</f>
        <v>0</v>
      </c>
      <c r="X67" s="253">
        <f>+X31+[1]C_Magazzino!X31-[1]C_Magazzino!W31</f>
        <v>0</v>
      </c>
      <c r="Y67" s="253">
        <f>+Y31+[1]C_Magazzino!Y31-[1]C_Magazzino!X31</f>
        <v>0</v>
      </c>
      <c r="Z67" s="253">
        <f>+Z31+[1]C_Magazzino!Z31-[1]C_Magazzino!Y31</f>
        <v>0</v>
      </c>
      <c r="AA67" s="253">
        <f>+AA31+[1]C_Magazzino!AA31-[1]C_Magazzino!Z31</f>
        <v>0</v>
      </c>
      <c r="AB67" s="253">
        <f>+AB31+[1]C_Magazzino!AB31-[1]C_Magazzino!AA31</f>
        <v>0</v>
      </c>
      <c r="AC67" s="253">
        <f>+AC31+[1]C_Magazzino!AC31-[1]C_Magazzino!AB31</f>
        <v>0</v>
      </c>
      <c r="AD67" s="253">
        <f>+AD31+[1]C_Magazzino!AD31-[1]C_Magazzino!AC31</f>
        <v>0</v>
      </c>
      <c r="AE67" s="253">
        <f>+AE31+[1]C_Magazzino!AE31-[1]C_Magazzino!AD31</f>
        <v>0</v>
      </c>
      <c r="AF67" s="253">
        <f>+AF31+[1]C_Magazzino!AF31-[1]C_Magazzino!AE31</f>
        <v>0</v>
      </c>
      <c r="AG67" s="253">
        <f>+AG31+[1]C_Magazzino!AG31-[1]C_Magazzino!AF31</f>
        <v>0</v>
      </c>
      <c r="AH67" s="253">
        <f>+AH31+[1]C_Magazzino!AH31-[1]C_Magazzino!AG31</f>
        <v>0</v>
      </c>
      <c r="AI67" s="253">
        <f>+AI31+[1]C_Magazzino!AI31-[1]C_Magazzino!AH31</f>
        <v>0</v>
      </c>
      <c r="AJ67" s="253">
        <f>+AJ31+[1]C_Magazzino!AJ31-[1]C_Magazzino!AI31</f>
        <v>0</v>
      </c>
      <c r="AK67" s="253">
        <f>+AK31+[1]C_Magazzino!AK31-[1]C_Magazzino!AJ31</f>
        <v>0</v>
      </c>
      <c r="AL67" s="253">
        <f>+AL31+[1]C_Magazzino!AL31-[1]C_Magazzino!AK31</f>
        <v>0</v>
      </c>
      <c r="AM67" s="253">
        <f>+AM31+[1]C_Magazzino!AM31-[1]C_Magazzino!AL31</f>
        <v>0</v>
      </c>
      <c r="AN67" s="253">
        <f>+AN31+[1]C_Magazzino!AN31-[1]C_Magazzino!AM31</f>
        <v>0</v>
      </c>
      <c r="AO67" s="253">
        <f>+AO31+[1]C_Magazzino!AO31-[1]C_Magazzino!AN31</f>
        <v>0</v>
      </c>
      <c r="AP67" s="253">
        <f>+AP31+[1]C_Magazzino!AP31-[1]C_Magazzino!AO31</f>
        <v>0</v>
      </c>
      <c r="AQ67" s="253">
        <f>+AQ31+[1]C_Magazzino!AQ31-[1]C_Magazzino!AP31</f>
        <v>0</v>
      </c>
      <c r="AR67" s="253">
        <f>+AR31+[1]C_Magazzino!AR31-[1]C_Magazzino!AQ31</f>
        <v>0</v>
      </c>
      <c r="AS67" s="253">
        <f>+AS31+[1]C_Magazzino!AS31-[1]C_Magazzino!AR31</f>
        <v>0</v>
      </c>
      <c r="AT67" s="253">
        <f>+AT31+[1]C_Magazzino!AT31-[1]C_Magazzino!AS31</f>
        <v>0</v>
      </c>
      <c r="AU67" s="253">
        <f>+AU31+[1]C_Magazzino!AU31-[1]C_Magazzino!AT31</f>
        <v>0</v>
      </c>
      <c r="AV67" s="253">
        <f>+AV31+[1]C_Magazzino!AV31-[1]C_Magazzino!AU31</f>
        <v>0</v>
      </c>
      <c r="AW67" s="253">
        <f>+AW31+[1]C_Magazzino!AW31-[1]C_Magazzino!AV31</f>
        <v>0</v>
      </c>
      <c r="AX67" s="253">
        <f>+AX31+[1]C_Magazzino!AX31-[1]C_Magazzino!AW31</f>
        <v>0</v>
      </c>
      <c r="AY67" s="253">
        <f>+AY31+[1]C_Magazzino!AY31-[1]C_Magazzino!AX31</f>
        <v>0</v>
      </c>
      <c r="AZ67" s="253">
        <f>+AZ31+[1]C_Magazzino!AZ31-[1]C_Magazzino!AY31</f>
        <v>0</v>
      </c>
      <c r="BA67" s="253">
        <f>+BA31+[1]C_Magazzino!BA31-[1]C_Magazzino!AZ31</f>
        <v>0</v>
      </c>
      <c r="BB67" s="253">
        <f>+BB31+[1]C_Magazzino!BB31-[1]C_Magazzino!BA31</f>
        <v>0</v>
      </c>
      <c r="BC67" s="253">
        <f>+BC31+[1]C_Magazzino!BC31-[1]C_Magazzino!BB31</f>
        <v>0</v>
      </c>
      <c r="BD67" s="253">
        <f>+BD31+[1]C_Magazzino!BD31-[1]C_Magazzino!BC31</f>
        <v>0</v>
      </c>
      <c r="BE67" s="253">
        <f>+BE31+[1]C_Magazzino!BE31-[1]C_Magazzino!BD31</f>
        <v>0</v>
      </c>
      <c r="BF67" s="253">
        <f>+BF31+[1]C_Magazzino!BF31-[1]C_Magazzino!BE31</f>
        <v>0</v>
      </c>
      <c r="BG67" s="253">
        <f>+BG31+[1]C_Magazzino!BG31-[1]C_Magazzino!BF31</f>
        <v>0</v>
      </c>
      <c r="BH67" s="253">
        <f>+BH31+[1]C_Magazzino!BH31-[1]C_Magazzino!BG31</f>
        <v>0</v>
      </c>
      <c r="BI67" s="253">
        <f>+BI31+[1]C_Magazzino!BI31-[1]C_Magazzino!BH31</f>
        <v>0</v>
      </c>
      <c r="BJ67" s="253">
        <f>+BJ31+[1]C_Magazzino!BJ31-[1]C_Magazzino!BI31</f>
        <v>0</v>
      </c>
      <c r="BK67" s="253">
        <f>+BK31+[1]C_Magazzino!BK31-[1]C_Magazzino!BJ31</f>
        <v>0</v>
      </c>
      <c r="BL67" s="253">
        <f>+BL31+[1]C_Magazzino!BL31-[1]C_Magazzino!BK31</f>
        <v>0</v>
      </c>
      <c r="BM67" s="253">
        <f>+BM31+[1]C_Magazzino!BM31-[1]C_Magazzino!BL31</f>
        <v>0</v>
      </c>
      <c r="BN67" s="253">
        <f>+BN31+[1]C_Magazzino!BN31-[1]C_Magazzino!BM31</f>
        <v>0</v>
      </c>
      <c r="BO67" s="253">
        <f>+BO31+[1]C_Magazzino!BO31-[1]C_Magazzino!BN31</f>
        <v>0</v>
      </c>
      <c r="BP67" s="253">
        <f>+BP31+[1]C_Magazzino!BP31-[1]C_Magazzino!BO31</f>
        <v>0</v>
      </c>
      <c r="BQ67" s="253">
        <f>+BQ31+[1]C_Magazzino!BQ31-[1]C_Magazzino!BP31</f>
        <v>0</v>
      </c>
      <c r="BR67" s="253">
        <f>+BR31+[1]C_Magazzino!BR31-[1]C_Magazzino!BQ31</f>
        <v>0</v>
      </c>
      <c r="BS67" s="253">
        <f>+BS31+[1]C_Magazzino!BS31-[1]C_Magazzino!BR31</f>
        <v>0</v>
      </c>
      <c r="BT67" s="253">
        <f>+BT31+[1]C_Magazzino!BT31-[1]C_Magazzino!BS31</f>
        <v>0</v>
      </c>
      <c r="BU67" s="253">
        <f>+BU31+[1]C_Magazzino!BU31-[1]C_Magazzino!BT31</f>
        <v>0</v>
      </c>
      <c r="BV67" s="253">
        <f>+BV31+[1]C_Magazzino!BV31-[1]C_Magazzino!BU31</f>
        <v>0</v>
      </c>
      <c r="BW67" s="253">
        <f>+BW31+[1]C_Magazzino!BW31-[1]C_Magazzino!BV31</f>
        <v>0</v>
      </c>
      <c r="BX67" s="253">
        <f>+BX31+[1]C_Magazzino!BX31-[1]C_Magazzino!BW31</f>
        <v>0</v>
      </c>
      <c r="BY67" s="253">
        <f>+BY31+[1]C_Magazzino!BY31-[1]C_Magazzino!BX31</f>
        <v>0</v>
      </c>
      <c r="BZ67" s="253">
        <f>+BZ31+[1]C_Magazzino!BZ31-[1]C_Magazzino!BY31</f>
        <v>0</v>
      </c>
      <c r="CA67" s="253">
        <f>+CA31+[1]C_Magazzino!CA31-[1]C_Magazzino!BZ31</f>
        <v>0</v>
      </c>
      <c r="CB67" s="253">
        <f>+CB31+[1]C_Magazzino!CB31-[1]C_Magazzino!CA31</f>
        <v>0</v>
      </c>
      <c r="CC67" s="253">
        <f>+CC31+[1]C_Magazzino!CC31-[1]C_Magazzino!CB31</f>
        <v>0</v>
      </c>
      <c r="CD67" s="253">
        <f>+CD31+[1]C_Magazzino!CD31-[1]C_Magazzino!CC31</f>
        <v>0</v>
      </c>
      <c r="CE67" s="253">
        <f>+CE31+[1]C_Magazzino!CE31-[1]C_Magazzino!CD31</f>
        <v>0</v>
      </c>
      <c r="CF67" s="253">
        <f>+CF31+[1]C_Magazzino!CF31-[1]C_Magazzino!CE31</f>
        <v>0</v>
      </c>
      <c r="CG67" s="253">
        <f>+CG31+[1]C_Magazzino!CG31-[1]C_Magazzino!CF31</f>
        <v>0</v>
      </c>
      <c r="CH67" s="253">
        <f>+CH31+[1]C_Magazzino!CH31-[1]C_Magazzino!CG31</f>
        <v>0</v>
      </c>
      <c r="CI67" s="253">
        <f>+CI31+[1]C_Magazzino!CI31-[1]C_Magazzino!CH31</f>
        <v>0</v>
      </c>
      <c r="CJ67" s="253">
        <f>+CJ31+[1]C_Magazzino!CJ31-[1]C_Magazzino!CI31</f>
        <v>0</v>
      </c>
      <c r="CK67" s="253">
        <f>+CK31+[1]C_Magazzino!CK31-[1]C_Magazzino!CJ31</f>
        <v>0</v>
      </c>
      <c r="CL67" s="253">
        <f>+CL31+[1]C_Magazzino!CL31-[1]C_Magazzino!CK31</f>
        <v>0</v>
      </c>
      <c r="CM67" s="253">
        <f>+CM31+[1]C_Magazzino!CM31-[1]C_Magazzino!CL31</f>
        <v>0</v>
      </c>
      <c r="CN67" s="253">
        <f>+CN31+[1]C_Magazzino!CN31-[1]C_Magazzino!CM31</f>
        <v>0</v>
      </c>
      <c r="CO67" s="253">
        <f>+CO31+[1]C_Magazzino!CO31-[1]C_Magazzino!CN31</f>
        <v>0</v>
      </c>
      <c r="CP67" s="253">
        <f>+CP31+[1]C_Magazzino!CP31-[1]C_Magazzino!CO31</f>
        <v>0</v>
      </c>
      <c r="CQ67" s="253">
        <f>+CQ31+[1]C_Magazzino!CQ31-[1]C_Magazzino!CP31</f>
        <v>0</v>
      </c>
      <c r="CR67" s="253">
        <f>+CR31+[1]C_Magazzino!CR31-[1]C_Magazzino!CQ31</f>
        <v>0</v>
      </c>
      <c r="CS67" s="253">
        <f>+CS31+[1]C_Magazzino!CS31-[1]C_Magazzino!CR31</f>
        <v>0</v>
      </c>
      <c r="CT67" s="253">
        <f>+CT31+[1]C_Magazzino!CT31-[1]C_Magazzino!CS31</f>
        <v>0</v>
      </c>
      <c r="CU67" s="253">
        <f>+CU31+[1]C_Magazzino!CU31-[1]C_Magazzino!CT31</f>
        <v>0</v>
      </c>
      <c r="CV67" s="253">
        <f>+CV31+[1]C_Magazzino!CV31-[1]C_Magazzino!CU31</f>
        <v>0</v>
      </c>
      <c r="CW67" s="253">
        <f>+CW31+[1]C_Magazzino!CW31-[1]C_Magazzino!CV31</f>
        <v>0</v>
      </c>
      <c r="CX67" s="253">
        <f>+CX31+[1]C_Magazzino!CX31-[1]C_Magazzino!CW31</f>
        <v>0</v>
      </c>
      <c r="CY67" s="253">
        <f>+CY31+[1]C_Magazzino!CY31-[1]C_Magazzino!CX31</f>
        <v>0</v>
      </c>
      <c r="CZ67" s="253">
        <f>+CZ31+[1]C_Magazzino!CZ31-[1]C_Magazzino!CY31</f>
        <v>0</v>
      </c>
      <c r="DA67" s="253">
        <f>+DA31+[1]C_Magazzino!DA31-[1]C_Magazzino!CZ31</f>
        <v>0</v>
      </c>
      <c r="DB67" s="253">
        <f>+DB31+[1]C_Magazzino!DB31-[1]C_Magazzino!DA31</f>
        <v>0</v>
      </c>
      <c r="DC67" s="253">
        <f>+DC31+[1]C_Magazzino!DC31-[1]C_Magazzino!DB31</f>
        <v>0</v>
      </c>
      <c r="DD67" s="253">
        <f>+DD31+[1]C_Magazzino!DD31-[1]C_Magazzino!DC31</f>
        <v>0</v>
      </c>
      <c r="DE67" s="253">
        <f>+DE31+[1]C_Magazzino!DE31-[1]C_Magazzino!DD31</f>
        <v>0</v>
      </c>
      <c r="DF67" s="253">
        <f>+DF31+[1]C_Magazzino!DF31-[1]C_Magazzino!DE31</f>
        <v>0</v>
      </c>
      <c r="DG67" s="253">
        <f>+DG31+[1]C_Magazzino!DG31-[1]C_Magazzino!DF31</f>
        <v>0</v>
      </c>
      <c r="DH67" s="253">
        <f>+DH31+[1]C_Magazzino!DH31-[1]C_Magazzino!DG31</f>
        <v>0</v>
      </c>
      <c r="DI67" s="253">
        <f>+DI31+[1]C_Magazzino!DI31-[1]C_Magazzino!DH31</f>
        <v>0</v>
      </c>
      <c r="DJ67" s="253">
        <f>+DJ31+[1]C_Magazzino!DJ31-[1]C_Magazzino!DI31</f>
        <v>0</v>
      </c>
      <c r="DK67" s="253">
        <f>+DK31+[1]C_Magazzino!DK31-[1]C_Magazzino!DJ31</f>
        <v>0</v>
      </c>
      <c r="DL67" s="253">
        <f>+DL31+[1]C_Magazzino!DL31-[1]C_Magazzino!DK31</f>
        <v>0</v>
      </c>
      <c r="DM67" s="253">
        <f>+DM31+[1]C_Magazzino!DM31-[1]C_Magazzino!DL31</f>
        <v>0</v>
      </c>
      <c r="DN67" s="253">
        <f>+DN31+[1]C_Magazzino!DN31-[1]C_Magazzino!DM31</f>
        <v>0</v>
      </c>
      <c r="DO67" s="253">
        <f>+DO31+[1]C_Magazzino!DO31-[1]C_Magazzino!DN31</f>
        <v>0</v>
      </c>
      <c r="DP67" s="253">
        <f>+DP31+[1]C_Magazzino!DP31-[1]C_Magazzino!DO31</f>
        <v>0</v>
      </c>
      <c r="DQ67" s="253">
        <f>+DQ31+[1]C_Magazzino!DQ31-[1]C_Magazzino!DP31</f>
        <v>0</v>
      </c>
      <c r="DR67" s="253">
        <f>+DR31+[1]C_Magazzino!DR31-[1]C_Magazzino!DQ31</f>
        <v>0</v>
      </c>
      <c r="DS67" s="253">
        <f>+DS31+[1]C_Magazzino!DS31-[1]C_Magazzino!DR31</f>
        <v>0</v>
      </c>
      <c r="DT67" s="253">
        <f>+DT31+[1]C_Magazzino!DT31-[1]C_Magazzino!DS31</f>
        <v>0</v>
      </c>
      <c r="DU67" s="253">
        <f>+DU31+[1]C_Magazzino!DU31-[1]C_Magazzino!DT31</f>
        <v>0</v>
      </c>
      <c r="DV67" s="253">
        <f>+DV31+[1]C_Magazzino!DV31-[1]C_Magazzino!DU31</f>
        <v>0</v>
      </c>
      <c r="DW67" s="253">
        <f>+DW31+[1]C_Magazzino!DW31-[1]C_Magazzino!DV31</f>
        <v>0</v>
      </c>
    </row>
    <row r="68" spans="3:127" ht="15.6" thickTop="1" thickBot="1">
      <c r="C68" s="316" t="str">
        <f>+[1]I_Vendite!C30</f>
        <v>Prodotto/Servizio 27</v>
      </c>
      <c r="H68" s="253">
        <f>+H32+[1]C_Magazzino!H32</f>
        <v>0</v>
      </c>
      <c r="I68" s="253">
        <f>+I32+[1]C_Magazzino!I32-[1]C_Magazzino!H32</f>
        <v>0</v>
      </c>
      <c r="J68" s="253">
        <f>+J32+[1]C_Magazzino!J32-[1]C_Magazzino!I32</f>
        <v>0</v>
      </c>
      <c r="K68" s="253">
        <f>+K32+[1]C_Magazzino!K32-[1]C_Magazzino!J32</f>
        <v>0</v>
      </c>
      <c r="L68" s="253">
        <f>+L32+[1]C_Magazzino!L32-[1]C_Magazzino!K32</f>
        <v>0</v>
      </c>
      <c r="M68" s="253">
        <f>+M32+[1]C_Magazzino!M32-[1]C_Magazzino!L32</f>
        <v>0</v>
      </c>
      <c r="N68" s="253">
        <f>+N32+[1]C_Magazzino!N32-[1]C_Magazzino!M32</f>
        <v>0</v>
      </c>
      <c r="O68" s="253">
        <f>+O32+[1]C_Magazzino!O32-[1]C_Magazzino!N32</f>
        <v>0</v>
      </c>
      <c r="P68" s="253">
        <f>+P32+[1]C_Magazzino!P32-[1]C_Magazzino!O32</f>
        <v>0</v>
      </c>
      <c r="Q68" s="253">
        <f>+Q32+[1]C_Magazzino!Q32-[1]C_Magazzino!P32</f>
        <v>0</v>
      </c>
      <c r="R68" s="253">
        <f>+R32+[1]C_Magazzino!R32-[1]C_Magazzino!Q32</f>
        <v>0</v>
      </c>
      <c r="S68" s="253">
        <f>+S32+[1]C_Magazzino!S32-[1]C_Magazzino!R32</f>
        <v>0</v>
      </c>
      <c r="T68" s="253">
        <f>+T32+[1]C_Magazzino!T32-[1]C_Magazzino!S32</f>
        <v>0</v>
      </c>
      <c r="U68" s="253">
        <f>+U32+[1]C_Magazzino!U32-[1]C_Magazzino!T32</f>
        <v>0</v>
      </c>
      <c r="V68" s="253">
        <f>+V32+[1]C_Magazzino!V32-[1]C_Magazzino!U32</f>
        <v>0</v>
      </c>
      <c r="W68" s="253">
        <f>+W32+[1]C_Magazzino!W32-[1]C_Magazzino!V32</f>
        <v>0</v>
      </c>
      <c r="X68" s="253">
        <f>+X32+[1]C_Magazzino!X32-[1]C_Magazzino!W32</f>
        <v>0</v>
      </c>
      <c r="Y68" s="253">
        <f>+Y32+[1]C_Magazzino!Y32-[1]C_Magazzino!X32</f>
        <v>0</v>
      </c>
      <c r="Z68" s="253">
        <f>+Z32+[1]C_Magazzino!Z32-[1]C_Magazzino!Y32</f>
        <v>0</v>
      </c>
      <c r="AA68" s="253">
        <f>+AA32+[1]C_Magazzino!AA32-[1]C_Magazzino!Z32</f>
        <v>0</v>
      </c>
      <c r="AB68" s="253">
        <f>+AB32+[1]C_Magazzino!AB32-[1]C_Magazzino!AA32</f>
        <v>0</v>
      </c>
      <c r="AC68" s="253">
        <f>+AC32+[1]C_Magazzino!AC32-[1]C_Magazzino!AB32</f>
        <v>0</v>
      </c>
      <c r="AD68" s="253">
        <f>+AD32+[1]C_Magazzino!AD32-[1]C_Magazzino!AC32</f>
        <v>0</v>
      </c>
      <c r="AE68" s="253">
        <f>+AE32+[1]C_Magazzino!AE32-[1]C_Magazzino!AD32</f>
        <v>0</v>
      </c>
      <c r="AF68" s="253">
        <f>+AF32+[1]C_Magazzino!AF32-[1]C_Magazzino!AE32</f>
        <v>0</v>
      </c>
      <c r="AG68" s="253">
        <f>+AG32+[1]C_Magazzino!AG32-[1]C_Magazzino!AF32</f>
        <v>0</v>
      </c>
      <c r="AH68" s="253">
        <f>+AH32+[1]C_Magazzino!AH32-[1]C_Magazzino!AG32</f>
        <v>0</v>
      </c>
      <c r="AI68" s="253">
        <f>+AI32+[1]C_Magazzino!AI32-[1]C_Magazzino!AH32</f>
        <v>0</v>
      </c>
      <c r="AJ68" s="253">
        <f>+AJ32+[1]C_Magazzino!AJ32-[1]C_Magazzino!AI32</f>
        <v>0</v>
      </c>
      <c r="AK68" s="253">
        <f>+AK32+[1]C_Magazzino!AK32-[1]C_Magazzino!AJ32</f>
        <v>0</v>
      </c>
      <c r="AL68" s="253">
        <f>+AL32+[1]C_Magazzino!AL32-[1]C_Magazzino!AK32</f>
        <v>0</v>
      </c>
      <c r="AM68" s="253">
        <f>+AM32+[1]C_Magazzino!AM32-[1]C_Magazzino!AL32</f>
        <v>0</v>
      </c>
      <c r="AN68" s="253">
        <f>+AN32+[1]C_Magazzino!AN32-[1]C_Magazzino!AM32</f>
        <v>0</v>
      </c>
      <c r="AO68" s="253">
        <f>+AO32+[1]C_Magazzino!AO32-[1]C_Magazzino!AN32</f>
        <v>0</v>
      </c>
      <c r="AP68" s="253">
        <f>+AP32+[1]C_Magazzino!AP32-[1]C_Magazzino!AO32</f>
        <v>0</v>
      </c>
      <c r="AQ68" s="253">
        <f>+AQ32+[1]C_Magazzino!AQ32-[1]C_Magazzino!AP32</f>
        <v>0</v>
      </c>
      <c r="AR68" s="253">
        <f>+AR32+[1]C_Magazzino!AR32-[1]C_Magazzino!AQ32</f>
        <v>0</v>
      </c>
      <c r="AS68" s="253">
        <f>+AS32+[1]C_Magazzino!AS32-[1]C_Magazzino!AR32</f>
        <v>0</v>
      </c>
      <c r="AT68" s="253">
        <f>+AT32+[1]C_Magazzino!AT32-[1]C_Magazzino!AS32</f>
        <v>0</v>
      </c>
      <c r="AU68" s="253">
        <f>+AU32+[1]C_Magazzino!AU32-[1]C_Magazzino!AT32</f>
        <v>0</v>
      </c>
      <c r="AV68" s="253">
        <f>+AV32+[1]C_Magazzino!AV32-[1]C_Magazzino!AU32</f>
        <v>0</v>
      </c>
      <c r="AW68" s="253">
        <f>+AW32+[1]C_Magazzino!AW32-[1]C_Magazzino!AV32</f>
        <v>0</v>
      </c>
      <c r="AX68" s="253">
        <f>+AX32+[1]C_Magazzino!AX32-[1]C_Magazzino!AW32</f>
        <v>0</v>
      </c>
      <c r="AY68" s="253">
        <f>+AY32+[1]C_Magazzino!AY32-[1]C_Magazzino!AX32</f>
        <v>0</v>
      </c>
      <c r="AZ68" s="253">
        <f>+AZ32+[1]C_Magazzino!AZ32-[1]C_Magazzino!AY32</f>
        <v>0</v>
      </c>
      <c r="BA68" s="253">
        <f>+BA32+[1]C_Magazzino!BA32-[1]C_Magazzino!AZ32</f>
        <v>0</v>
      </c>
      <c r="BB68" s="253">
        <f>+BB32+[1]C_Magazzino!BB32-[1]C_Magazzino!BA32</f>
        <v>0</v>
      </c>
      <c r="BC68" s="253">
        <f>+BC32+[1]C_Magazzino!BC32-[1]C_Magazzino!BB32</f>
        <v>0</v>
      </c>
      <c r="BD68" s="253">
        <f>+BD32+[1]C_Magazzino!BD32-[1]C_Magazzino!BC32</f>
        <v>0</v>
      </c>
      <c r="BE68" s="253">
        <f>+BE32+[1]C_Magazzino!BE32-[1]C_Magazzino!BD32</f>
        <v>0</v>
      </c>
      <c r="BF68" s="253">
        <f>+BF32+[1]C_Magazzino!BF32-[1]C_Magazzino!BE32</f>
        <v>0</v>
      </c>
      <c r="BG68" s="253">
        <f>+BG32+[1]C_Magazzino!BG32-[1]C_Magazzino!BF32</f>
        <v>0</v>
      </c>
      <c r="BH68" s="253">
        <f>+BH32+[1]C_Magazzino!BH32-[1]C_Magazzino!BG32</f>
        <v>0</v>
      </c>
      <c r="BI68" s="253">
        <f>+BI32+[1]C_Magazzino!BI32-[1]C_Magazzino!BH32</f>
        <v>0</v>
      </c>
      <c r="BJ68" s="253">
        <f>+BJ32+[1]C_Magazzino!BJ32-[1]C_Magazzino!BI32</f>
        <v>0</v>
      </c>
      <c r="BK68" s="253">
        <f>+BK32+[1]C_Magazzino!BK32-[1]C_Magazzino!BJ32</f>
        <v>0</v>
      </c>
      <c r="BL68" s="253">
        <f>+BL32+[1]C_Magazzino!BL32-[1]C_Magazzino!BK32</f>
        <v>0</v>
      </c>
      <c r="BM68" s="253">
        <f>+BM32+[1]C_Magazzino!BM32-[1]C_Magazzino!BL32</f>
        <v>0</v>
      </c>
      <c r="BN68" s="253">
        <f>+BN32+[1]C_Magazzino!BN32-[1]C_Magazzino!BM32</f>
        <v>0</v>
      </c>
      <c r="BO68" s="253">
        <f>+BO32+[1]C_Magazzino!BO32-[1]C_Magazzino!BN32</f>
        <v>0</v>
      </c>
      <c r="BP68" s="253">
        <f>+BP32+[1]C_Magazzino!BP32-[1]C_Magazzino!BO32</f>
        <v>0</v>
      </c>
      <c r="BQ68" s="253">
        <f>+BQ32+[1]C_Magazzino!BQ32-[1]C_Magazzino!BP32</f>
        <v>0</v>
      </c>
      <c r="BR68" s="253">
        <f>+BR32+[1]C_Magazzino!BR32-[1]C_Magazzino!BQ32</f>
        <v>0</v>
      </c>
      <c r="BS68" s="253">
        <f>+BS32+[1]C_Magazzino!BS32-[1]C_Magazzino!BR32</f>
        <v>0</v>
      </c>
      <c r="BT68" s="253">
        <f>+BT32+[1]C_Magazzino!BT32-[1]C_Magazzino!BS32</f>
        <v>0</v>
      </c>
      <c r="BU68" s="253">
        <f>+BU32+[1]C_Magazzino!BU32-[1]C_Magazzino!BT32</f>
        <v>0</v>
      </c>
      <c r="BV68" s="253">
        <f>+BV32+[1]C_Magazzino!BV32-[1]C_Magazzino!BU32</f>
        <v>0</v>
      </c>
      <c r="BW68" s="253">
        <f>+BW32+[1]C_Magazzino!BW32-[1]C_Magazzino!BV32</f>
        <v>0</v>
      </c>
      <c r="BX68" s="253">
        <f>+BX32+[1]C_Magazzino!BX32-[1]C_Magazzino!BW32</f>
        <v>0</v>
      </c>
      <c r="BY68" s="253">
        <f>+BY32+[1]C_Magazzino!BY32-[1]C_Magazzino!BX32</f>
        <v>0</v>
      </c>
      <c r="BZ68" s="253">
        <f>+BZ32+[1]C_Magazzino!BZ32-[1]C_Magazzino!BY32</f>
        <v>0</v>
      </c>
      <c r="CA68" s="253">
        <f>+CA32+[1]C_Magazzino!CA32-[1]C_Magazzino!BZ32</f>
        <v>0</v>
      </c>
      <c r="CB68" s="253">
        <f>+CB32+[1]C_Magazzino!CB32-[1]C_Magazzino!CA32</f>
        <v>0</v>
      </c>
      <c r="CC68" s="253">
        <f>+CC32+[1]C_Magazzino!CC32-[1]C_Magazzino!CB32</f>
        <v>0</v>
      </c>
      <c r="CD68" s="253">
        <f>+CD32+[1]C_Magazzino!CD32-[1]C_Magazzino!CC32</f>
        <v>0</v>
      </c>
      <c r="CE68" s="253">
        <f>+CE32+[1]C_Magazzino!CE32-[1]C_Magazzino!CD32</f>
        <v>0</v>
      </c>
      <c r="CF68" s="253">
        <f>+CF32+[1]C_Magazzino!CF32-[1]C_Magazzino!CE32</f>
        <v>0</v>
      </c>
      <c r="CG68" s="253">
        <f>+CG32+[1]C_Magazzino!CG32-[1]C_Magazzino!CF32</f>
        <v>0</v>
      </c>
      <c r="CH68" s="253">
        <f>+CH32+[1]C_Magazzino!CH32-[1]C_Magazzino!CG32</f>
        <v>0</v>
      </c>
      <c r="CI68" s="253">
        <f>+CI32+[1]C_Magazzino!CI32-[1]C_Magazzino!CH32</f>
        <v>0</v>
      </c>
      <c r="CJ68" s="253">
        <f>+CJ32+[1]C_Magazzino!CJ32-[1]C_Magazzino!CI32</f>
        <v>0</v>
      </c>
      <c r="CK68" s="253">
        <f>+CK32+[1]C_Magazzino!CK32-[1]C_Magazzino!CJ32</f>
        <v>0</v>
      </c>
      <c r="CL68" s="253">
        <f>+CL32+[1]C_Magazzino!CL32-[1]C_Magazzino!CK32</f>
        <v>0</v>
      </c>
      <c r="CM68" s="253">
        <f>+CM32+[1]C_Magazzino!CM32-[1]C_Magazzino!CL32</f>
        <v>0</v>
      </c>
      <c r="CN68" s="253">
        <f>+CN32+[1]C_Magazzino!CN32-[1]C_Magazzino!CM32</f>
        <v>0</v>
      </c>
      <c r="CO68" s="253">
        <f>+CO32+[1]C_Magazzino!CO32-[1]C_Magazzino!CN32</f>
        <v>0</v>
      </c>
      <c r="CP68" s="253">
        <f>+CP32+[1]C_Magazzino!CP32-[1]C_Magazzino!CO32</f>
        <v>0</v>
      </c>
      <c r="CQ68" s="253">
        <f>+CQ32+[1]C_Magazzino!CQ32-[1]C_Magazzino!CP32</f>
        <v>0</v>
      </c>
      <c r="CR68" s="253">
        <f>+CR32+[1]C_Magazzino!CR32-[1]C_Magazzino!CQ32</f>
        <v>0</v>
      </c>
      <c r="CS68" s="253">
        <f>+CS32+[1]C_Magazzino!CS32-[1]C_Magazzino!CR32</f>
        <v>0</v>
      </c>
      <c r="CT68" s="253">
        <f>+CT32+[1]C_Magazzino!CT32-[1]C_Magazzino!CS32</f>
        <v>0</v>
      </c>
      <c r="CU68" s="253">
        <f>+CU32+[1]C_Magazzino!CU32-[1]C_Magazzino!CT32</f>
        <v>0</v>
      </c>
      <c r="CV68" s="253">
        <f>+CV32+[1]C_Magazzino!CV32-[1]C_Magazzino!CU32</f>
        <v>0</v>
      </c>
      <c r="CW68" s="253">
        <f>+CW32+[1]C_Magazzino!CW32-[1]C_Magazzino!CV32</f>
        <v>0</v>
      </c>
      <c r="CX68" s="253">
        <f>+CX32+[1]C_Magazzino!CX32-[1]C_Magazzino!CW32</f>
        <v>0</v>
      </c>
      <c r="CY68" s="253">
        <f>+CY32+[1]C_Magazzino!CY32-[1]C_Magazzino!CX32</f>
        <v>0</v>
      </c>
      <c r="CZ68" s="253">
        <f>+CZ32+[1]C_Magazzino!CZ32-[1]C_Magazzino!CY32</f>
        <v>0</v>
      </c>
      <c r="DA68" s="253">
        <f>+DA32+[1]C_Magazzino!DA32-[1]C_Magazzino!CZ32</f>
        <v>0</v>
      </c>
      <c r="DB68" s="253">
        <f>+DB32+[1]C_Magazzino!DB32-[1]C_Magazzino!DA32</f>
        <v>0</v>
      </c>
      <c r="DC68" s="253">
        <f>+DC32+[1]C_Magazzino!DC32-[1]C_Magazzino!DB32</f>
        <v>0</v>
      </c>
      <c r="DD68" s="253">
        <f>+DD32+[1]C_Magazzino!DD32-[1]C_Magazzino!DC32</f>
        <v>0</v>
      </c>
      <c r="DE68" s="253">
        <f>+DE32+[1]C_Magazzino!DE32-[1]C_Magazzino!DD32</f>
        <v>0</v>
      </c>
      <c r="DF68" s="253">
        <f>+DF32+[1]C_Magazzino!DF32-[1]C_Magazzino!DE32</f>
        <v>0</v>
      </c>
      <c r="DG68" s="253">
        <f>+DG32+[1]C_Magazzino!DG32-[1]C_Magazzino!DF32</f>
        <v>0</v>
      </c>
      <c r="DH68" s="253">
        <f>+DH32+[1]C_Magazzino!DH32-[1]C_Magazzino!DG32</f>
        <v>0</v>
      </c>
      <c r="DI68" s="253">
        <f>+DI32+[1]C_Magazzino!DI32-[1]C_Magazzino!DH32</f>
        <v>0</v>
      </c>
      <c r="DJ68" s="253">
        <f>+DJ32+[1]C_Magazzino!DJ32-[1]C_Magazzino!DI32</f>
        <v>0</v>
      </c>
      <c r="DK68" s="253">
        <f>+DK32+[1]C_Magazzino!DK32-[1]C_Magazzino!DJ32</f>
        <v>0</v>
      </c>
      <c r="DL68" s="253">
        <f>+DL32+[1]C_Magazzino!DL32-[1]C_Magazzino!DK32</f>
        <v>0</v>
      </c>
      <c r="DM68" s="253">
        <f>+DM32+[1]C_Magazzino!DM32-[1]C_Magazzino!DL32</f>
        <v>0</v>
      </c>
      <c r="DN68" s="253">
        <f>+DN32+[1]C_Magazzino!DN32-[1]C_Magazzino!DM32</f>
        <v>0</v>
      </c>
      <c r="DO68" s="253">
        <f>+DO32+[1]C_Magazzino!DO32-[1]C_Magazzino!DN32</f>
        <v>0</v>
      </c>
      <c r="DP68" s="253">
        <f>+DP32+[1]C_Magazzino!DP32-[1]C_Magazzino!DO32</f>
        <v>0</v>
      </c>
      <c r="DQ68" s="253">
        <f>+DQ32+[1]C_Magazzino!DQ32-[1]C_Magazzino!DP32</f>
        <v>0</v>
      </c>
      <c r="DR68" s="253">
        <f>+DR32+[1]C_Magazzino!DR32-[1]C_Magazzino!DQ32</f>
        <v>0</v>
      </c>
      <c r="DS68" s="253">
        <f>+DS32+[1]C_Magazzino!DS32-[1]C_Magazzino!DR32</f>
        <v>0</v>
      </c>
      <c r="DT68" s="253">
        <f>+DT32+[1]C_Magazzino!DT32-[1]C_Magazzino!DS32</f>
        <v>0</v>
      </c>
      <c r="DU68" s="253">
        <f>+DU32+[1]C_Magazzino!DU32-[1]C_Magazzino!DT32</f>
        <v>0</v>
      </c>
      <c r="DV68" s="253">
        <f>+DV32+[1]C_Magazzino!DV32-[1]C_Magazzino!DU32</f>
        <v>0</v>
      </c>
      <c r="DW68" s="253">
        <f>+DW32+[1]C_Magazzino!DW32-[1]C_Magazzino!DV32</f>
        <v>0</v>
      </c>
    </row>
    <row r="69" spans="3:127" ht="15.6" thickTop="1" thickBot="1">
      <c r="C69" s="316" t="str">
        <f>+[1]I_Vendite!C31</f>
        <v>Prodotto/Servizio 28</v>
      </c>
      <c r="H69" s="253">
        <f>+H33+[1]C_Magazzino!H33</f>
        <v>0</v>
      </c>
      <c r="I69" s="253">
        <f>+I33+[1]C_Magazzino!I33-[1]C_Magazzino!H33</f>
        <v>0</v>
      </c>
      <c r="J69" s="253">
        <f>+J33+[1]C_Magazzino!J33-[1]C_Magazzino!I33</f>
        <v>0</v>
      </c>
      <c r="K69" s="253">
        <f>+K33+[1]C_Magazzino!K33-[1]C_Magazzino!J33</f>
        <v>0</v>
      </c>
      <c r="L69" s="253">
        <f>+L33+[1]C_Magazzino!L33-[1]C_Magazzino!K33</f>
        <v>0</v>
      </c>
      <c r="M69" s="253">
        <f>+M33+[1]C_Magazzino!M33-[1]C_Magazzino!L33</f>
        <v>0</v>
      </c>
      <c r="N69" s="253">
        <f>+N33+[1]C_Magazzino!N33-[1]C_Magazzino!M33</f>
        <v>0</v>
      </c>
      <c r="O69" s="253">
        <f>+O33+[1]C_Magazzino!O33-[1]C_Magazzino!N33</f>
        <v>0</v>
      </c>
      <c r="P69" s="253">
        <f>+P33+[1]C_Magazzino!P33-[1]C_Magazzino!O33</f>
        <v>0</v>
      </c>
      <c r="Q69" s="253">
        <f>+Q33+[1]C_Magazzino!Q33-[1]C_Magazzino!P33</f>
        <v>0</v>
      </c>
      <c r="R69" s="253">
        <f>+R33+[1]C_Magazzino!R33-[1]C_Magazzino!Q33</f>
        <v>0</v>
      </c>
      <c r="S69" s="253">
        <f>+S33+[1]C_Magazzino!S33-[1]C_Magazzino!R33</f>
        <v>0</v>
      </c>
      <c r="T69" s="253">
        <f>+T33+[1]C_Magazzino!T33-[1]C_Magazzino!S33</f>
        <v>0</v>
      </c>
      <c r="U69" s="253">
        <f>+U33+[1]C_Magazzino!U33-[1]C_Magazzino!T33</f>
        <v>0</v>
      </c>
      <c r="V69" s="253">
        <f>+V33+[1]C_Magazzino!V33-[1]C_Magazzino!U33</f>
        <v>0</v>
      </c>
      <c r="W69" s="253">
        <f>+W33+[1]C_Magazzino!W33-[1]C_Magazzino!V33</f>
        <v>0</v>
      </c>
      <c r="X69" s="253">
        <f>+X33+[1]C_Magazzino!X33-[1]C_Magazzino!W33</f>
        <v>0</v>
      </c>
      <c r="Y69" s="253">
        <f>+Y33+[1]C_Magazzino!Y33-[1]C_Magazzino!X33</f>
        <v>0</v>
      </c>
      <c r="Z69" s="253">
        <f>+Z33+[1]C_Magazzino!Z33-[1]C_Magazzino!Y33</f>
        <v>0</v>
      </c>
      <c r="AA69" s="253">
        <f>+AA33+[1]C_Magazzino!AA33-[1]C_Magazzino!Z33</f>
        <v>0</v>
      </c>
      <c r="AB69" s="253">
        <f>+AB33+[1]C_Magazzino!AB33-[1]C_Magazzino!AA33</f>
        <v>0</v>
      </c>
      <c r="AC69" s="253">
        <f>+AC33+[1]C_Magazzino!AC33-[1]C_Magazzino!AB33</f>
        <v>0</v>
      </c>
      <c r="AD69" s="253">
        <f>+AD33+[1]C_Magazzino!AD33-[1]C_Magazzino!AC33</f>
        <v>0</v>
      </c>
      <c r="AE69" s="253">
        <f>+AE33+[1]C_Magazzino!AE33-[1]C_Magazzino!AD33</f>
        <v>0</v>
      </c>
      <c r="AF69" s="253">
        <f>+AF33+[1]C_Magazzino!AF33-[1]C_Magazzino!AE33</f>
        <v>0</v>
      </c>
      <c r="AG69" s="253">
        <f>+AG33+[1]C_Magazzino!AG33-[1]C_Magazzino!AF33</f>
        <v>0</v>
      </c>
      <c r="AH69" s="253">
        <f>+AH33+[1]C_Magazzino!AH33-[1]C_Magazzino!AG33</f>
        <v>0</v>
      </c>
      <c r="AI69" s="253">
        <f>+AI33+[1]C_Magazzino!AI33-[1]C_Magazzino!AH33</f>
        <v>0</v>
      </c>
      <c r="AJ69" s="253">
        <f>+AJ33+[1]C_Magazzino!AJ33-[1]C_Magazzino!AI33</f>
        <v>0</v>
      </c>
      <c r="AK69" s="253">
        <f>+AK33+[1]C_Magazzino!AK33-[1]C_Magazzino!AJ33</f>
        <v>0</v>
      </c>
      <c r="AL69" s="253">
        <f>+AL33+[1]C_Magazzino!AL33-[1]C_Magazzino!AK33</f>
        <v>0</v>
      </c>
      <c r="AM69" s="253">
        <f>+AM33+[1]C_Magazzino!AM33-[1]C_Magazzino!AL33</f>
        <v>0</v>
      </c>
      <c r="AN69" s="253">
        <f>+AN33+[1]C_Magazzino!AN33-[1]C_Magazzino!AM33</f>
        <v>0</v>
      </c>
      <c r="AO69" s="253">
        <f>+AO33+[1]C_Magazzino!AO33-[1]C_Magazzino!AN33</f>
        <v>0</v>
      </c>
      <c r="AP69" s="253">
        <f>+AP33+[1]C_Magazzino!AP33-[1]C_Magazzino!AO33</f>
        <v>0</v>
      </c>
      <c r="AQ69" s="253">
        <f>+AQ33+[1]C_Magazzino!AQ33-[1]C_Magazzino!AP33</f>
        <v>0</v>
      </c>
      <c r="AR69" s="253">
        <f>+AR33+[1]C_Magazzino!AR33-[1]C_Magazzino!AQ33</f>
        <v>0</v>
      </c>
      <c r="AS69" s="253">
        <f>+AS33+[1]C_Magazzino!AS33-[1]C_Magazzino!AR33</f>
        <v>0</v>
      </c>
      <c r="AT69" s="253">
        <f>+AT33+[1]C_Magazzino!AT33-[1]C_Magazzino!AS33</f>
        <v>0</v>
      </c>
      <c r="AU69" s="253">
        <f>+AU33+[1]C_Magazzino!AU33-[1]C_Magazzino!AT33</f>
        <v>0</v>
      </c>
      <c r="AV69" s="253">
        <f>+AV33+[1]C_Magazzino!AV33-[1]C_Magazzino!AU33</f>
        <v>0</v>
      </c>
      <c r="AW69" s="253">
        <f>+AW33+[1]C_Magazzino!AW33-[1]C_Magazzino!AV33</f>
        <v>0</v>
      </c>
      <c r="AX69" s="253">
        <f>+AX33+[1]C_Magazzino!AX33-[1]C_Magazzino!AW33</f>
        <v>0</v>
      </c>
      <c r="AY69" s="253">
        <f>+AY33+[1]C_Magazzino!AY33-[1]C_Magazzino!AX33</f>
        <v>0</v>
      </c>
      <c r="AZ69" s="253">
        <f>+AZ33+[1]C_Magazzino!AZ33-[1]C_Magazzino!AY33</f>
        <v>0</v>
      </c>
      <c r="BA69" s="253">
        <f>+BA33+[1]C_Magazzino!BA33-[1]C_Magazzino!AZ33</f>
        <v>0</v>
      </c>
      <c r="BB69" s="253">
        <f>+BB33+[1]C_Magazzino!BB33-[1]C_Magazzino!BA33</f>
        <v>0</v>
      </c>
      <c r="BC69" s="253">
        <f>+BC33+[1]C_Magazzino!BC33-[1]C_Magazzino!BB33</f>
        <v>0</v>
      </c>
      <c r="BD69" s="253">
        <f>+BD33+[1]C_Magazzino!BD33-[1]C_Magazzino!BC33</f>
        <v>0</v>
      </c>
      <c r="BE69" s="253">
        <f>+BE33+[1]C_Magazzino!BE33-[1]C_Magazzino!BD33</f>
        <v>0</v>
      </c>
      <c r="BF69" s="253">
        <f>+BF33+[1]C_Magazzino!BF33-[1]C_Magazzino!BE33</f>
        <v>0</v>
      </c>
      <c r="BG69" s="253">
        <f>+BG33+[1]C_Magazzino!BG33-[1]C_Magazzino!BF33</f>
        <v>0</v>
      </c>
      <c r="BH69" s="253">
        <f>+BH33+[1]C_Magazzino!BH33-[1]C_Magazzino!BG33</f>
        <v>0</v>
      </c>
      <c r="BI69" s="253">
        <f>+BI33+[1]C_Magazzino!BI33-[1]C_Magazzino!BH33</f>
        <v>0</v>
      </c>
      <c r="BJ69" s="253">
        <f>+BJ33+[1]C_Magazzino!BJ33-[1]C_Magazzino!BI33</f>
        <v>0</v>
      </c>
      <c r="BK69" s="253">
        <f>+BK33+[1]C_Magazzino!BK33-[1]C_Magazzino!BJ33</f>
        <v>0</v>
      </c>
      <c r="BL69" s="253">
        <f>+BL33+[1]C_Magazzino!BL33-[1]C_Magazzino!BK33</f>
        <v>0</v>
      </c>
      <c r="BM69" s="253">
        <f>+BM33+[1]C_Magazzino!BM33-[1]C_Magazzino!BL33</f>
        <v>0</v>
      </c>
      <c r="BN69" s="253">
        <f>+BN33+[1]C_Magazzino!BN33-[1]C_Magazzino!BM33</f>
        <v>0</v>
      </c>
      <c r="BO69" s="253">
        <f>+BO33+[1]C_Magazzino!BO33-[1]C_Magazzino!BN33</f>
        <v>0</v>
      </c>
      <c r="BP69" s="253">
        <f>+BP33+[1]C_Magazzino!BP33-[1]C_Magazzino!BO33</f>
        <v>0</v>
      </c>
      <c r="BQ69" s="253">
        <f>+BQ33+[1]C_Magazzino!BQ33-[1]C_Magazzino!BP33</f>
        <v>0</v>
      </c>
      <c r="BR69" s="253">
        <f>+BR33+[1]C_Magazzino!BR33-[1]C_Magazzino!BQ33</f>
        <v>0</v>
      </c>
      <c r="BS69" s="253">
        <f>+BS33+[1]C_Magazzino!BS33-[1]C_Magazzino!BR33</f>
        <v>0</v>
      </c>
      <c r="BT69" s="253">
        <f>+BT33+[1]C_Magazzino!BT33-[1]C_Magazzino!BS33</f>
        <v>0</v>
      </c>
      <c r="BU69" s="253">
        <f>+BU33+[1]C_Magazzino!BU33-[1]C_Magazzino!BT33</f>
        <v>0</v>
      </c>
      <c r="BV69" s="253">
        <f>+BV33+[1]C_Magazzino!BV33-[1]C_Magazzino!BU33</f>
        <v>0</v>
      </c>
      <c r="BW69" s="253">
        <f>+BW33+[1]C_Magazzino!BW33-[1]C_Magazzino!BV33</f>
        <v>0</v>
      </c>
      <c r="BX69" s="253">
        <f>+BX33+[1]C_Magazzino!BX33-[1]C_Magazzino!BW33</f>
        <v>0</v>
      </c>
      <c r="BY69" s="253">
        <f>+BY33+[1]C_Magazzino!BY33-[1]C_Magazzino!BX33</f>
        <v>0</v>
      </c>
      <c r="BZ69" s="253">
        <f>+BZ33+[1]C_Magazzino!BZ33-[1]C_Magazzino!BY33</f>
        <v>0</v>
      </c>
      <c r="CA69" s="253">
        <f>+CA33+[1]C_Magazzino!CA33-[1]C_Magazzino!BZ33</f>
        <v>0</v>
      </c>
      <c r="CB69" s="253">
        <f>+CB33+[1]C_Magazzino!CB33-[1]C_Magazzino!CA33</f>
        <v>0</v>
      </c>
      <c r="CC69" s="253">
        <f>+CC33+[1]C_Magazzino!CC33-[1]C_Magazzino!CB33</f>
        <v>0</v>
      </c>
      <c r="CD69" s="253">
        <f>+CD33+[1]C_Magazzino!CD33-[1]C_Magazzino!CC33</f>
        <v>0</v>
      </c>
      <c r="CE69" s="253">
        <f>+CE33+[1]C_Magazzino!CE33-[1]C_Magazzino!CD33</f>
        <v>0</v>
      </c>
      <c r="CF69" s="253">
        <f>+CF33+[1]C_Magazzino!CF33-[1]C_Magazzino!CE33</f>
        <v>0</v>
      </c>
      <c r="CG69" s="253">
        <f>+CG33+[1]C_Magazzino!CG33-[1]C_Magazzino!CF33</f>
        <v>0</v>
      </c>
      <c r="CH69" s="253">
        <f>+CH33+[1]C_Magazzino!CH33-[1]C_Magazzino!CG33</f>
        <v>0</v>
      </c>
      <c r="CI69" s="253">
        <f>+CI33+[1]C_Magazzino!CI33-[1]C_Magazzino!CH33</f>
        <v>0</v>
      </c>
      <c r="CJ69" s="253">
        <f>+CJ33+[1]C_Magazzino!CJ33-[1]C_Magazzino!CI33</f>
        <v>0</v>
      </c>
      <c r="CK69" s="253">
        <f>+CK33+[1]C_Magazzino!CK33-[1]C_Magazzino!CJ33</f>
        <v>0</v>
      </c>
      <c r="CL69" s="253">
        <f>+CL33+[1]C_Magazzino!CL33-[1]C_Magazzino!CK33</f>
        <v>0</v>
      </c>
      <c r="CM69" s="253">
        <f>+CM33+[1]C_Magazzino!CM33-[1]C_Magazzino!CL33</f>
        <v>0</v>
      </c>
      <c r="CN69" s="253">
        <f>+CN33+[1]C_Magazzino!CN33-[1]C_Magazzino!CM33</f>
        <v>0</v>
      </c>
      <c r="CO69" s="253">
        <f>+CO33+[1]C_Magazzino!CO33-[1]C_Magazzino!CN33</f>
        <v>0</v>
      </c>
      <c r="CP69" s="253">
        <f>+CP33+[1]C_Magazzino!CP33-[1]C_Magazzino!CO33</f>
        <v>0</v>
      </c>
      <c r="CQ69" s="253">
        <f>+CQ33+[1]C_Magazzino!CQ33-[1]C_Magazzino!CP33</f>
        <v>0</v>
      </c>
      <c r="CR69" s="253">
        <f>+CR33+[1]C_Magazzino!CR33-[1]C_Magazzino!CQ33</f>
        <v>0</v>
      </c>
      <c r="CS69" s="253">
        <f>+CS33+[1]C_Magazzino!CS33-[1]C_Magazzino!CR33</f>
        <v>0</v>
      </c>
      <c r="CT69" s="253">
        <f>+CT33+[1]C_Magazzino!CT33-[1]C_Magazzino!CS33</f>
        <v>0</v>
      </c>
      <c r="CU69" s="253">
        <f>+CU33+[1]C_Magazzino!CU33-[1]C_Magazzino!CT33</f>
        <v>0</v>
      </c>
      <c r="CV69" s="253">
        <f>+CV33+[1]C_Magazzino!CV33-[1]C_Magazzino!CU33</f>
        <v>0</v>
      </c>
      <c r="CW69" s="253">
        <f>+CW33+[1]C_Magazzino!CW33-[1]C_Magazzino!CV33</f>
        <v>0</v>
      </c>
      <c r="CX69" s="253">
        <f>+CX33+[1]C_Magazzino!CX33-[1]C_Magazzino!CW33</f>
        <v>0</v>
      </c>
      <c r="CY69" s="253">
        <f>+CY33+[1]C_Magazzino!CY33-[1]C_Magazzino!CX33</f>
        <v>0</v>
      </c>
      <c r="CZ69" s="253">
        <f>+CZ33+[1]C_Magazzino!CZ33-[1]C_Magazzino!CY33</f>
        <v>0</v>
      </c>
      <c r="DA69" s="253">
        <f>+DA33+[1]C_Magazzino!DA33-[1]C_Magazzino!CZ33</f>
        <v>0</v>
      </c>
      <c r="DB69" s="253">
        <f>+DB33+[1]C_Magazzino!DB33-[1]C_Magazzino!DA33</f>
        <v>0</v>
      </c>
      <c r="DC69" s="253">
        <f>+DC33+[1]C_Magazzino!DC33-[1]C_Magazzino!DB33</f>
        <v>0</v>
      </c>
      <c r="DD69" s="253">
        <f>+DD33+[1]C_Magazzino!DD33-[1]C_Magazzino!DC33</f>
        <v>0</v>
      </c>
      <c r="DE69" s="253">
        <f>+DE33+[1]C_Magazzino!DE33-[1]C_Magazzino!DD33</f>
        <v>0</v>
      </c>
      <c r="DF69" s="253">
        <f>+DF33+[1]C_Magazzino!DF33-[1]C_Magazzino!DE33</f>
        <v>0</v>
      </c>
      <c r="DG69" s="253">
        <f>+DG33+[1]C_Magazzino!DG33-[1]C_Magazzino!DF33</f>
        <v>0</v>
      </c>
      <c r="DH69" s="253">
        <f>+DH33+[1]C_Magazzino!DH33-[1]C_Magazzino!DG33</f>
        <v>0</v>
      </c>
      <c r="DI69" s="253">
        <f>+DI33+[1]C_Magazzino!DI33-[1]C_Magazzino!DH33</f>
        <v>0</v>
      </c>
      <c r="DJ69" s="253">
        <f>+DJ33+[1]C_Magazzino!DJ33-[1]C_Magazzino!DI33</f>
        <v>0</v>
      </c>
      <c r="DK69" s="253">
        <f>+DK33+[1]C_Magazzino!DK33-[1]C_Magazzino!DJ33</f>
        <v>0</v>
      </c>
      <c r="DL69" s="253">
        <f>+DL33+[1]C_Magazzino!DL33-[1]C_Magazzino!DK33</f>
        <v>0</v>
      </c>
      <c r="DM69" s="253">
        <f>+DM33+[1]C_Magazzino!DM33-[1]C_Magazzino!DL33</f>
        <v>0</v>
      </c>
      <c r="DN69" s="253">
        <f>+DN33+[1]C_Magazzino!DN33-[1]C_Magazzino!DM33</f>
        <v>0</v>
      </c>
      <c r="DO69" s="253">
        <f>+DO33+[1]C_Magazzino!DO33-[1]C_Magazzino!DN33</f>
        <v>0</v>
      </c>
      <c r="DP69" s="253">
        <f>+DP33+[1]C_Magazzino!DP33-[1]C_Magazzino!DO33</f>
        <v>0</v>
      </c>
      <c r="DQ69" s="253">
        <f>+DQ33+[1]C_Magazzino!DQ33-[1]C_Magazzino!DP33</f>
        <v>0</v>
      </c>
      <c r="DR69" s="253">
        <f>+DR33+[1]C_Magazzino!DR33-[1]C_Magazzino!DQ33</f>
        <v>0</v>
      </c>
      <c r="DS69" s="253">
        <f>+DS33+[1]C_Magazzino!DS33-[1]C_Magazzino!DR33</f>
        <v>0</v>
      </c>
      <c r="DT69" s="253">
        <f>+DT33+[1]C_Magazzino!DT33-[1]C_Magazzino!DS33</f>
        <v>0</v>
      </c>
      <c r="DU69" s="253">
        <f>+DU33+[1]C_Magazzino!DU33-[1]C_Magazzino!DT33</f>
        <v>0</v>
      </c>
      <c r="DV69" s="253">
        <f>+DV33+[1]C_Magazzino!DV33-[1]C_Magazzino!DU33</f>
        <v>0</v>
      </c>
      <c r="DW69" s="253">
        <f>+DW33+[1]C_Magazzino!DW33-[1]C_Magazzino!DV33</f>
        <v>0</v>
      </c>
    </row>
    <row r="70" spans="3:127" ht="15.6" thickTop="1" thickBot="1">
      <c r="C70" s="316" t="str">
        <f>+[1]I_Vendite!C32</f>
        <v>Prodotto/Servizio 29</v>
      </c>
      <c r="H70" s="253">
        <f>+H34+[1]C_Magazzino!H34</f>
        <v>0</v>
      </c>
      <c r="I70" s="253">
        <f>+I34+[1]C_Magazzino!I34-[1]C_Magazzino!H34</f>
        <v>0</v>
      </c>
      <c r="J70" s="253">
        <f>+J34+[1]C_Magazzino!J34-[1]C_Magazzino!I34</f>
        <v>0</v>
      </c>
      <c r="K70" s="253">
        <f>+K34+[1]C_Magazzino!K34-[1]C_Magazzino!J34</f>
        <v>0</v>
      </c>
      <c r="L70" s="253">
        <f>+L34+[1]C_Magazzino!L34-[1]C_Magazzino!K34</f>
        <v>0</v>
      </c>
      <c r="M70" s="253">
        <f>+M34+[1]C_Magazzino!M34-[1]C_Magazzino!L34</f>
        <v>0</v>
      </c>
      <c r="N70" s="253">
        <f>+N34+[1]C_Magazzino!N34-[1]C_Magazzino!M34</f>
        <v>0</v>
      </c>
      <c r="O70" s="253">
        <f>+O34+[1]C_Magazzino!O34-[1]C_Magazzino!N34</f>
        <v>0</v>
      </c>
      <c r="P70" s="253">
        <f>+P34+[1]C_Magazzino!P34-[1]C_Magazzino!O34</f>
        <v>0</v>
      </c>
      <c r="Q70" s="253">
        <f>+Q34+[1]C_Magazzino!Q34-[1]C_Magazzino!P34</f>
        <v>0</v>
      </c>
      <c r="R70" s="253">
        <f>+R34+[1]C_Magazzino!R34-[1]C_Magazzino!Q34</f>
        <v>0</v>
      </c>
      <c r="S70" s="253">
        <f>+S34+[1]C_Magazzino!S34-[1]C_Magazzino!R34</f>
        <v>0</v>
      </c>
      <c r="T70" s="253">
        <f>+T34+[1]C_Magazzino!T34-[1]C_Magazzino!S34</f>
        <v>0</v>
      </c>
      <c r="U70" s="253">
        <f>+U34+[1]C_Magazzino!U34-[1]C_Magazzino!T34</f>
        <v>0</v>
      </c>
      <c r="V70" s="253">
        <f>+V34+[1]C_Magazzino!V34-[1]C_Magazzino!U34</f>
        <v>0</v>
      </c>
      <c r="W70" s="253">
        <f>+W34+[1]C_Magazzino!W34-[1]C_Magazzino!V34</f>
        <v>0</v>
      </c>
      <c r="X70" s="253">
        <f>+X34+[1]C_Magazzino!X34-[1]C_Magazzino!W34</f>
        <v>0</v>
      </c>
      <c r="Y70" s="253">
        <f>+Y34+[1]C_Magazzino!Y34-[1]C_Magazzino!X34</f>
        <v>0</v>
      </c>
      <c r="Z70" s="253">
        <f>+Z34+[1]C_Magazzino!Z34-[1]C_Magazzino!Y34</f>
        <v>0</v>
      </c>
      <c r="AA70" s="253">
        <f>+AA34+[1]C_Magazzino!AA34-[1]C_Magazzino!Z34</f>
        <v>0</v>
      </c>
      <c r="AB70" s="253">
        <f>+AB34+[1]C_Magazzino!AB34-[1]C_Magazzino!AA34</f>
        <v>0</v>
      </c>
      <c r="AC70" s="253">
        <f>+AC34+[1]C_Magazzino!AC34-[1]C_Magazzino!AB34</f>
        <v>0</v>
      </c>
      <c r="AD70" s="253">
        <f>+AD34+[1]C_Magazzino!AD34-[1]C_Magazzino!AC34</f>
        <v>0</v>
      </c>
      <c r="AE70" s="253">
        <f>+AE34+[1]C_Magazzino!AE34-[1]C_Magazzino!AD34</f>
        <v>0</v>
      </c>
      <c r="AF70" s="253">
        <f>+AF34+[1]C_Magazzino!AF34-[1]C_Magazzino!AE34</f>
        <v>0</v>
      </c>
      <c r="AG70" s="253">
        <f>+AG34+[1]C_Magazzino!AG34-[1]C_Magazzino!AF34</f>
        <v>0</v>
      </c>
      <c r="AH70" s="253">
        <f>+AH34+[1]C_Magazzino!AH34-[1]C_Magazzino!AG34</f>
        <v>0</v>
      </c>
      <c r="AI70" s="253">
        <f>+AI34+[1]C_Magazzino!AI34-[1]C_Magazzino!AH34</f>
        <v>0</v>
      </c>
      <c r="AJ70" s="253">
        <f>+AJ34+[1]C_Magazzino!AJ34-[1]C_Magazzino!AI34</f>
        <v>0</v>
      </c>
      <c r="AK70" s="253">
        <f>+AK34+[1]C_Magazzino!AK34-[1]C_Magazzino!AJ34</f>
        <v>0</v>
      </c>
      <c r="AL70" s="253">
        <f>+AL34+[1]C_Magazzino!AL34-[1]C_Magazzino!AK34</f>
        <v>0</v>
      </c>
      <c r="AM70" s="253">
        <f>+AM34+[1]C_Magazzino!AM34-[1]C_Magazzino!AL34</f>
        <v>0</v>
      </c>
      <c r="AN70" s="253">
        <f>+AN34+[1]C_Magazzino!AN34-[1]C_Magazzino!AM34</f>
        <v>0</v>
      </c>
      <c r="AO70" s="253">
        <f>+AO34+[1]C_Magazzino!AO34-[1]C_Magazzino!AN34</f>
        <v>0</v>
      </c>
      <c r="AP70" s="253">
        <f>+AP34+[1]C_Magazzino!AP34-[1]C_Magazzino!AO34</f>
        <v>0</v>
      </c>
      <c r="AQ70" s="253">
        <f>+AQ34+[1]C_Magazzino!AQ34-[1]C_Magazzino!AP34</f>
        <v>0</v>
      </c>
      <c r="AR70" s="253">
        <f>+AR34+[1]C_Magazzino!AR34-[1]C_Magazzino!AQ34</f>
        <v>0</v>
      </c>
      <c r="AS70" s="253">
        <f>+AS34+[1]C_Magazzino!AS34-[1]C_Magazzino!AR34</f>
        <v>0</v>
      </c>
      <c r="AT70" s="253">
        <f>+AT34+[1]C_Magazzino!AT34-[1]C_Magazzino!AS34</f>
        <v>0</v>
      </c>
      <c r="AU70" s="253">
        <f>+AU34+[1]C_Magazzino!AU34-[1]C_Magazzino!AT34</f>
        <v>0</v>
      </c>
      <c r="AV70" s="253">
        <f>+AV34+[1]C_Magazzino!AV34-[1]C_Magazzino!AU34</f>
        <v>0</v>
      </c>
      <c r="AW70" s="253">
        <f>+AW34+[1]C_Magazzino!AW34-[1]C_Magazzino!AV34</f>
        <v>0</v>
      </c>
      <c r="AX70" s="253">
        <f>+AX34+[1]C_Magazzino!AX34-[1]C_Magazzino!AW34</f>
        <v>0</v>
      </c>
      <c r="AY70" s="253">
        <f>+AY34+[1]C_Magazzino!AY34-[1]C_Magazzino!AX34</f>
        <v>0</v>
      </c>
      <c r="AZ70" s="253">
        <f>+AZ34+[1]C_Magazzino!AZ34-[1]C_Magazzino!AY34</f>
        <v>0</v>
      </c>
      <c r="BA70" s="253">
        <f>+BA34+[1]C_Magazzino!BA34-[1]C_Magazzino!AZ34</f>
        <v>0</v>
      </c>
      <c r="BB70" s="253">
        <f>+BB34+[1]C_Magazzino!BB34-[1]C_Magazzino!BA34</f>
        <v>0</v>
      </c>
      <c r="BC70" s="253">
        <f>+BC34+[1]C_Magazzino!BC34-[1]C_Magazzino!BB34</f>
        <v>0</v>
      </c>
      <c r="BD70" s="253">
        <f>+BD34+[1]C_Magazzino!BD34-[1]C_Magazzino!BC34</f>
        <v>0</v>
      </c>
      <c r="BE70" s="253">
        <f>+BE34+[1]C_Magazzino!BE34-[1]C_Magazzino!BD34</f>
        <v>0</v>
      </c>
      <c r="BF70" s="253">
        <f>+BF34+[1]C_Magazzino!BF34-[1]C_Magazzino!BE34</f>
        <v>0</v>
      </c>
      <c r="BG70" s="253">
        <f>+BG34+[1]C_Magazzino!BG34-[1]C_Magazzino!BF34</f>
        <v>0</v>
      </c>
      <c r="BH70" s="253">
        <f>+BH34+[1]C_Magazzino!BH34-[1]C_Magazzino!BG34</f>
        <v>0</v>
      </c>
      <c r="BI70" s="253">
        <f>+BI34+[1]C_Magazzino!BI34-[1]C_Magazzino!BH34</f>
        <v>0</v>
      </c>
      <c r="BJ70" s="253">
        <f>+BJ34+[1]C_Magazzino!BJ34-[1]C_Magazzino!BI34</f>
        <v>0</v>
      </c>
      <c r="BK70" s="253">
        <f>+BK34+[1]C_Magazzino!BK34-[1]C_Magazzino!BJ34</f>
        <v>0</v>
      </c>
      <c r="BL70" s="253">
        <f>+BL34+[1]C_Magazzino!BL34-[1]C_Magazzino!BK34</f>
        <v>0</v>
      </c>
      <c r="BM70" s="253">
        <f>+BM34+[1]C_Magazzino!BM34-[1]C_Magazzino!BL34</f>
        <v>0</v>
      </c>
      <c r="BN70" s="253">
        <f>+BN34+[1]C_Magazzino!BN34-[1]C_Magazzino!BM34</f>
        <v>0</v>
      </c>
      <c r="BO70" s="253">
        <f>+BO34+[1]C_Magazzino!BO34-[1]C_Magazzino!BN34</f>
        <v>0</v>
      </c>
      <c r="BP70" s="253">
        <f>+BP34+[1]C_Magazzino!BP34-[1]C_Magazzino!BO34</f>
        <v>0</v>
      </c>
      <c r="BQ70" s="253">
        <f>+BQ34+[1]C_Magazzino!BQ34-[1]C_Magazzino!BP34</f>
        <v>0</v>
      </c>
      <c r="BR70" s="253">
        <f>+BR34+[1]C_Magazzino!BR34-[1]C_Magazzino!BQ34</f>
        <v>0</v>
      </c>
      <c r="BS70" s="253">
        <f>+BS34+[1]C_Magazzino!BS34-[1]C_Magazzino!BR34</f>
        <v>0</v>
      </c>
      <c r="BT70" s="253">
        <f>+BT34+[1]C_Magazzino!BT34-[1]C_Magazzino!BS34</f>
        <v>0</v>
      </c>
      <c r="BU70" s="253">
        <f>+BU34+[1]C_Magazzino!BU34-[1]C_Magazzino!BT34</f>
        <v>0</v>
      </c>
      <c r="BV70" s="253">
        <f>+BV34+[1]C_Magazzino!BV34-[1]C_Magazzino!BU34</f>
        <v>0</v>
      </c>
      <c r="BW70" s="253">
        <f>+BW34+[1]C_Magazzino!BW34-[1]C_Magazzino!BV34</f>
        <v>0</v>
      </c>
      <c r="BX70" s="253">
        <f>+BX34+[1]C_Magazzino!BX34-[1]C_Magazzino!BW34</f>
        <v>0</v>
      </c>
      <c r="BY70" s="253">
        <f>+BY34+[1]C_Magazzino!BY34-[1]C_Magazzino!BX34</f>
        <v>0</v>
      </c>
      <c r="BZ70" s="253">
        <f>+BZ34+[1]C_Magazzino!BZ34-[1]C_Magazzino!BY34</f>
        <v>0</v>
      </c>
      <c r="CA70" s="253">
        <f>+CA34+[1]C_Magazzino!CA34-[1]C_Magazzino!BZ34</f>
        <v>0</v>
      </c>
      <c r="CB70" s="253">
        <f>+CB34+[1]C_Magazzino!CB34-[1]C_Magazzino!CA34</f>
        <v>0</v>
      </c>
      <c r="CC70" s="253">
        <f>+CC34+[1]C_Magazzino!CC34-[1]C_Magazzino!CB34</f>
        <v>0</v>
      </c>
      <c r="CD70" s="253">
        <f>+CD34+[1]C_Magazzino!CD34-[1]C_Magazzino!CC34</f>
        <v>0</v>
      </c>
      <c r="CE70" s="253">
        <f>+CE34+[1]C_Magazzino!CE34-[1]C_Magazzino!CD34</f>
        <v>0</v>
      </c>
      <c r="CF70" s="253">
        <f>+CF34+[1]C_Magazzino!CF34-[1]C_Magazzino!CE34</f>
        <v>0</v>
      </c>
      <c r="CG70" s="253">
        <f>+CG34+[1]C_Magazzino!CG34-[1]C_Magazzino!CF34</f>
        <v>0</v>
      </c>
      <c r="CH70" s="253">
        <f>+CH34+[1]C_Magazzino!CH34-[1]C_Magazzino!CG34</f>
        <v>0</v>
      </c>
      <c r="CI70" s="253">
        <f>+CI34+[1]C_Magazzino!CI34-[1]C_Magazzino!CH34</f>
        <v>0</v>
      </c>
      <c r="CJ70" s="253">
        <f>+CJ34+[1]C_Magazzino!CJ34-[1]C_Magazzino!CI34</f>
        <v>0</v>
      </c>
      <c r="CK70" s="253">
        <f>+CK34+[1]C_Magazzino!CK34-[1]C_Magazzino!CJ34</f>
        <v>0</v>
      </c>
      <c r="CL70" s="253">
        <f>+CL34+[1]C_Magazzino!CL34-[1]C_Magazzino!CK34</f>
        <v>0</v>
      </c>
      <c r="CM70" s="253">
        <f>+CM34+[1]C_Magazzino!CM34-[1]C_Magazzino!CL34</f>
        <v>0</v>
      </c>
      <c r="CN70" s="253">
        <f>+CN34+[1]C_Magazzino!CN34-[1]C_Magazzino!CM34</f>
        <v>0</v>
      </c>
      <c r="CO70" s="253">
        <f>+CO34+[1]C_Magazzino!CO34-[1]C_Magazzino!CN34</f>
        <v>0</v>
      </c>
      <c r="CP70" s="253">
        <f>+CP34+[1]C_Magazzino!CP34-[1]C_Magazzino!CO34</f>
        <v>0</v>
      </c>
      <c r="CQ70" s="253">
        <f>+CQ34+[1]C_Magazzino!CQ34-[1]C_Magazzino!CP34</f>
        <v>0</v>
      </c>
      <c r="CR70" s="253">
        <f>+CR34+[1]C_Magazzino!CR34-[1]C_Magazzino!CQ34</f>
        <v>0</v>
      </c>
      <c r="CS70" s="253">
        <f>+CS34+[1]C_Magazzino!CS34-[1]C_Magazzino!CR34</f>
        <v>0</v>
      </c>
      <c r="CT70" s="253">
        <f>+CT34+[1]C_Magazzino!CT34-[1]C_Magazzino!CS34</f>
        <v>0</v>
      </c>
      <c r="CU70" s="253">
        <f>+CU34+[1]C_Magazzino!CU34-[1]C_Magazzino!CT34</f>
        <v>0</v>
      </c>
      <c r="CV70" s="253">
        <f>+CV34+[1]C_Magazzino!CV34-[1]C_Magazzino!CU34</f>
        <v>0</v>
      </c>
      <c r="CW70" s="253">
        <f>+CW34+[1]C_Magazzino!CW34-[1]C_Magazzino!CV34</f>
        <v>0</v>
      </c>
      <c r="CX70" s="253">
        <f>+CX34+[1]C_Magazzino!CX34-[1]C_Magazzino!CW34</f>
        <v>0</v>
      </c>
      <c r="CY70" s="253">
        <f>+CY34+[1]C_Magazzino!CY34-[1]C_Magazzino!CX34</f>
        <v>0</v>
      </c>
      <c r="CZ70" s="253">
        <f>+CZ34+[1]C_Magazzino!CZ34-[1]C_Magazzino!CY34</f>
        <v>0</v>
      </c>
      <c r="DA70" s="253">
        <f>+DA34+[1]C_Magazzino!DA34-[1]C_Magazzino!CZ34</f>
        <v>0</v>
      </c>
      <c r="DB70" s="253">
        <f>+DB34+[1]C_Magazzino!DB34-[1]C_Magazzino!DA34</f>
        <v>0</v>
      </c>
      <c r="DC70" s="253">
        <f>+DC34+[1]C_Magazzino!DC34-[1]C_Magazzino!DB34</f>
        <v>0</v>
      </c>
      <c r="DD70" s="253">
        <f>+DD34+[1]C_Magazzino!DD34-[1]C_Magazzino!DC34</f>
        <v>0</v>
      </c>
      <c r="DE70" s="253">
        <f>+DE34+[1]C_Magazzino!DE34-[1]C_Magazzino!DD34</f>
        <v>0</v>
      </c>
      <c r="DF70" s="253">
        <f>+DF34+[1]C_Magazzino!DF34-[1]C_Magazzino!DE34</f>
        <v>0</v>
      </c>
      <c r="DG70" s="253">
        <f>+DG34+[1]C_Magazzino!DG34-[1]C_Magazzino!DF34</f>
        <v>0</v>
      </c>
      <c r="DH70" s="253">
        <f>+DH34+[1]C_Magazzino!DH34-[1]C_Magazzino!DG34</f>
        <v>0</v>
      </c>
      <c r="DI70" s="253">
        <f>+DI34+[1]C_Magazzino!DI34-[1]C_Magazzino!DH34</f>
        <v>0</v>
      </c>
      <c r="DJ70" s="253">
        <f>+DJ34+[1]C_Magazzino!DJ34-[1]C_Magazzino!DI34</f>
        <v>0</v>
      </c>
      <c r="DK70" s="253">
        <f>+DK34+[1]C_Magazzino!DK34-[1]C_Magazzino!DJ34</f>
        <v>0</v>
      </c>
      <c r="DL70" s="253">
        <f>+DL34+[1]C_Magazzino!DL34-[1]C_Magazzino!DK34</f>
        <v>0</v>
      </c>
      <c r="DM70" s="253">
        <f>+DM34+[1]C_Magazzino!DM34-[1]C_Magazzino!DL34</f>
        <v>0</v>
      </c>
      <c r="DN70" s="253">
        <f>+DN34+[1]C_Magazzino!DN34-[1]C_Magazzino!DM34</f>
        <v>0</v>
      </c>
      <c r="DO70" s="253">
        <f>+DO34+[1]C_Magazzino!DO34-[1]C_Magazzino!DN34</f>
        <v>0</v>
      </c>
      <c r="DP70" s="253">
        <f>+DP34+[1]C_Magazzino!DP34-[1]C_Magazzino!DO34</f>
        <v>0</v>
      </c>
      <c r="DQ70" s="253">
        <f>+DQ34+[1]C_Magazzino!DQ34-[1]C_Magazzino!DP34</f>
        <v>0</v>
      </c>
      <c r="DR70" s="253">
        <f>+DR34+[1]C_Magazzino!DR34-[1]C_Magazzino!DQ34</f>
        <v>0</v>
      </c>
      <c r="DS70" s="253">
        <f>+DS34+[1]C_Magazzino!DS34-[1]C_Magazzino!DR34</f>
        <v>0</v>
      </c>
      <c r="DT70" s="253">
        <f>+DT34+[1]C_Magazzino!DT34-[1]C_Magazzino!DS34</f>
        <v>0</v>
      </c>
      <c r="DU70" s="253">
        <f>+DU34+[1]C_Magazzino!DU34-[1]C_Magazzino!DT34</f>
        <v>0</v>
      </c>
      <c r="DV70" s="253">
        <f>+DV34+[1]C_Magazzino!DV34-[1]C_Magazzino!DU34</f>
        <v>0</v>
      </c>
      <c r="DW70" s="253">
        <f>+DW34+[1]C_Magazzino!DW34-[1]C_Magazzino!DV34</f>
        <v>0</v>
      </c>
    </row>
    <row r="71" spans="3:127" ht="15.6" thickTop="1" thickBot="1">
      <c r="C71" s="316" t="str">
        <f>+[1]I_Vendite!C33</f>
        <v>Prodotto/Servizio 30</v>
      </c>
      <c r="H71" s="253">
        <f>+H35+[1]C_Magazzino!H35</f>
        <v>0</v>
      </c>
      <c r="I71" s="253">
        <f>+I35+[1]C_Magazzino!I35-[1]C_Magazzino!H35</f>
        <v>0</v>
      </c>
      <c r="J71" s="253">
        <f>+J35+[1]C_Magazzino!J35-[1]C_Magazzino!I35</f>
        <v>0</v>
      </c>
      <c r="K71" s="253">
        <f>+K35+[1]C_Magazzino!K35-[1]C_Magazzino!J35</f>
        <v>0</v>
      </c>
      <c r="L71" s="253">
        <f>+L35+[1]C_Magazzino!L35-[1]C_Magazzino!K35</f>
        <v>0</v>
      </c>
      <c r="M71" s="253">
        <f>+M35+[1]C_Magazzino!M35-[1]C_Magazzino!L35</f>
        <v>0</v>
      </c>
      <c r="N71" s="253">
        <f>+N35+[1]C_Magazzino!N35-[1]C_Magazzino!M35</f>
        <v>0</v>
      </c>
      <c r="O71" s="253">
        <f>+O35+[1]C_Magazzino!O35-[1]C_Magazzino!N35</f>
        <v>0</v>
      </c>
      <c r="P71" s="253">
        <f>+P35+[1]C_Magazzino!P35-[1]C_Magazzino!O35</f>
        <v>0</v>
      </c>
      <c r="Q71" s="253">
        <f>+Q35+[1]C_Magazzino!Q35-[1]C_Magazzino!P35</f>
        <v>0</v>
      </c>
      <c r="R71" s="253">
        <f>+R35+[1]C_Magazzino!R35-[1]C_Magazzino!Q35</f>
        <v>0</v>
      </c>
      <c r="S71" s="253">
        <f>+S35+[1]C_Magazzino!S35-[1]C_Magazzino!R35</f>
        <v>0</v>
      </c>
      <c r="T71" s="253">
        <f>+T35+[1]C_Magazzino!T35-[1]C_Magazzino!S35</f>
        <v>0</v>
      </c>
      <c r="U71" s="253">
        <f>+U35+[1]C_Magazzino!U35-[1]C_Magazzino!T35</f>
        <v>0</v>
      </c>
      <c r="V71" s="253">
        <f>+V35+[1]C_Magazzino!V35-[1]C_Magazzino!U35</f>
        <v>0</v>
      </c>
      <c r="W71" s="253">
        <f>+W35+[1]C_Magazzino!W35-[1]C_Magazzino!V35</f>
        <v>0</v>
      </c>
      <c r="X71" s="253">
        <f>+X35+[1]C_Magazzino!X35-[1]C_Magazzino!W35</f>
        <v>0</v>
      </c>
      <c r="Y71" s="253">
        <f>+Y35+[1]C_Magazzino!Y35-[1]C_Magazzino!X35</f>
        <v>0</v>
      </c>
      <c r="Z71" s="253">
        <f>+Z35+[1]C_Magazzino!Z35-[1]C_Magazzino!Y35</f>
        <v>0</v>
      </c>
      <c r="AA71" s="253">
        <f>+AA35+[1]C_Magazzino!AA35-[1]C_Magazzino!Z35</f>
        <v>0</v>
      </c>
      <c r="AB71" s="253">
        <f>+AB35+[1]C_Magazzino!AB35-[1]C_Magazzino!AA35</f>
        <v>0</v>
      </c>
      <c r="AC71" s="253">
        <f>+AC35+[1]C_Magazzino!AC35-[1]C_Magazzino!AB35</f>
        <v>0</v>
      </c>
      <c r="AD71" s="253">
        <f>+AD35+[1]C_Magazzino!AD35-[1]C_Magazzino!AC35</f>
        <v>0</v>
      </c>
      <c r="AE71" s="253">
        <f>+AE35+[1]C_Magazzino!AE35-[1]C_Magazzino!AD35</f>
        <v>0</v>
      </c>
      <c r="AF71" s="253">
        <f>+AF35+[1]C_Magazzino!AF35-[1]C_Magazzino!AE35</f>
        <v>0</v>
      </c>
      <c r="AG71" s="253">
        <f>+AG35+[1]C_Magazzino!AG35-[1]C_Magazzino!AF35</f>
        <v>0</v>
      </c>
      <c r="AH71" s="253">
        <f>+AH35+[1]C_Magazzino!AH35-[1]C_Magazzino!AG35</f>
        <v>0</v>
      </c>
      <c r="AI71" s="253">
        <f>+AI35+[1]C_Magazzino!AI35-[1]C_Magazzino!AH35</f>
        <v>0</v>
      </c>
      <c r="AJ71" s="253">
        <f>+AJ35+[1]C_Magazzino!AJ35-[1]C_Magazzino!AI35</f>
        <v>0</v>
      </c>
      <c r="AK71" s="253">
        <f>+AK35+[1]C_Magazzino!AK35-[1]C_Magazzino!AJ35</f>
        <v>0</v>
      </c>
      <c r="AL71" s="253">
        <f>+AL35+[1]C_Magazzino!AL35-[1]C_Magazzino!AK35</f>
        <v>0</v>
      </c>
      <c r="AM71" s="253">
        <f>+AM35+[1]C_Magazzino!AM35-[1]C_Magazzino!AL35</f>
        <v>0</v>
      </c>
      <c r="AN71" s="253">
        <f>+AN35+[1]C_Magazzino!AN35-[1]C_Magazzino!AM35</f>
        <v>0</v>
      </c>
      <c r="AO71" s="253">
        <f>+AO35+[1]C_Magazzino!AO35-[1]C_Magazzino!AN35</f>
        <v>0</v>
      </c>
      <c r="AP71" s="253">
        <f>+AP35+[1]C_Magazzino!AP35-[1]C_Magazzino!AO35</f>
        <v>0</v>
      </c>
      <c r="AQ71" s="253">
        <f>+AQ35+[1]C_Magazzino!AQ35-[1]C_Magazzino!AP35</f>
        <v>0</v>
      </c>
      <c r="AR71" s="253">
        <f>+AR35+[1]C_Magazzino!AR35-[1]C_Magazzino!AQ35</f>
        <v>0</v>
      </c>
      <c r="AS71" s="253">
        <f>+AS35+[1]C_Magazzino!AS35-[1]C_Magazzino!AR35</f>
        <v>0</v>
      </c>
      <c r="AT71" s="253">
        <f>+AT35+[1]C_Magazzino!AT35-[1]C_Magazzino!AS35</f>
        <v>0</v>
      </c>
      <c r="AU71" s="253">
        <f>+AU35+[1]C_Magazzino!AU35-[1]C_Magazzino!AT35</f>
        <v>0</v>
      </c>
      <c r="AV71" s="253">
        <f>+AV35+[1]C_Magazzino!AV35-[1]C_Magazzino!AU35</f>
        <v>0</v>
      </c>
      <c r="AW71" s="253">
        <f>+AW35+[1]C_Magazzino!AW35-[1]C_Magazzino!AV35</f>
        <v>0</v>
      </c>
      <c r="AX71" s="253">
        <f>+AX35+[1]C_Magazzino!AX35-[1]C_Magazzino!AW35</f>
        <v>0</v>
      </c>
      <c r="AY71" s="253">
        <f>+AY35+[1]C_Magazzino!AY35-[1]C_Magazzino!AX35</f>
        <v>0</v>
      </c>
      <c r="AZ71" s="253">
        <f>+AZ35+[1]C_Magazzino!AZ35-[1]C_Magazzino!AY35</f>
        <v>0</v>
      </c>
      <c r="BA71" s="253">
        <f>+BA35+[1]C_Magazzino!BA35-[1]C_Magazzino!AZ35</f>
        <v>0</v>
      </c>
      <c r="BB71" s="253">
        <f>+BB35+[1]C_Magazzino!BB35-[1]C_Magazzino!BA35</f>
        <v>0</v>
      </c>
      <c r="BC71" s="253">
        <f>+BC35+[1]C_Magazzino!BC35-[1]C_Magazzino!BB35</f>
        <v>0</v>
      </c>
      <c r="BD71" s="253">
        <f>+BD35+[1]C_Magazzino!BD35-[1]C_Magazzino!BC35</f>
        <v>0</v>
      </c>
      <c r="BE71" s="253">
        <f>+BE35+[1]C_Magazzino!BE35-[1]C_Magazzino!BD35</f>
        <v>0</v>
      </c>
      <c r="BF71" s="253">
        <f>+BF35+[1]C_Magazzino!BF35-[1]C_Magazzino!BE35</f>
        <v>0</v>
      </c>
      <c r="BG71" s="253">
        <f>+BG35+[1]C_Magazzino!BG35-[1]C_Magazzino!BF35</f>
        <v>0</v>
      </c>
      <c r="BH71" s="253">
        <f>+BH35+[1]C_Magazzino!BH35-[1]C_Magazzino!BG35</f>
        <v>0</v>
      </c>
      <c r="BI71" s="253">
        <f>+BI35+[1]C_Magazzino!BI35-[1]C_Magazzino!BH35</f>
        <v>0</v>
      </c>
      <c r="BJ71" s="253">
        <f>+BJ35+[1]C_Magazzino!BJ35-[1]C_Magazzino!BI35</f>
        <v>0</v>
      </c>
      <c r="BK71" s="253">
        <f>+BK35+[1]C_Magazzino!BK35-[1]C_Magazzino!BJ35</f>
        <v>0</v>
      </c>
      <c r="BL71" s="253">
        <f>+BL35+[1]C_Magazzino!BL35-[1]C_Magazzino!BK35</f>
        <v>0</v>
      </c>
      <c r="BM71" s="253">
        <f>+BM35+[1]C_Magazzino!BM35-[1]C_Magazzino!BL35</f>
        <v>0</v>
      </c>
      <c r="BN71" s="253">
        <f>+BN35+[1]C_Magazzino!BN35-[1]C_Magazzino!BM35</f>
        <v>0</v>
      </c>
      <c r="BO71" s="253">
        <f>+BO35+[1]C_Magazzino!BO35-[1]C_Magazzino!BN35</f>
        <v>0</v>
      </c>
      <c r="BP71" s="253">
        <f>+BP35+[1]C_Magazzino!BP35-[1]C_Magazzino!BO35</f>
        <v>0</v>
      </c>
      <c r="BQ71" s="253">
        <f>+BQ35+[1]C_Magazzino!BQ35-[1]C_Magazzino!BP35</f>
        <v>0</v>
      </c>
      <c r="BR71" s="253">
        <f>+BR35+[1]C_Magazzino!BR35-[1]C_Magazzino!BQ35</f>
        <v>0</v>
      </c>
      <c r="BS71" s="253">
        <f>+BS35+[1]C_Magazzino!BS35-[1]C_Magazzino!BR35</f>
        <v>0</v>
      </c>
      <c r="BT71" s="253">
        <f>+BT35+[1]C_Magazzino!BT35-[1]C_Magazzino!BS35</f>
        <v>0</v>
      </c>
      <c r="BU71" s="253">
        <f>+BU35+[1]C_Magazzino!BU35-[1]C_Magazzino!BT35</f>
        <v>0</v>
      </c>
      <c r="BV71" s="253">
        <f>+BV35+[1]C_Magazzino!BV35-[1]C_Magazzino!BU35</f>
        <v>0</v>
      </c>
      <c r="BW71" s="253">
        <f>+BW35+[1]C_Magazzino!BW35-[1]C_Magazzino!BV35</f>
        <v>0</v>
      </c>
      <c r="BX71" s="253">
        <f>+BX35+[1]C_Magazzino!BX35-[1]C_Magazzino!BW35</f>
        <v>0</v>
      </c>
      <c r="BY71" s="253">
        <f>+BY35+[1]C_Magazzino!BY35-[1]C_Magazzino!BX35</f>
        <v>0</v>
      </c>
      <c r="BZ71" s="253">
        <f>+BZ35+[1]C_Magazzino!BZ35-[1]C_Magazzino!BY35</f>
        <v>0</v>
      </c>
      <c r="CA71" s="253">
        <f>+CA35+[1]C_Magazzino!CA35-[1]C_Magazzino!BZ35</f>
        <v>0</v>
      </c>
      <c r="CB71" s="253">
        <f>+CB35+[1]C_Magazzino!CB35-[1]C_Magazzino!CA35</f>
        <v>0</v>
      </c>
      <c r="CC71" s="253">
        <f>+CC35+[1]C_Magazzino!CC35-[1]C_Magazzino!CB35</f>
        <v>0</v>
      </c>
      <c r="CD71" s="253">
        <f>+CD35+[1]C_Magazzino!CD35-[1]C_Magazzino!CC35</f>
        <v>0</v>
      </c>
      <c r="CE71" s="253">
        <f>+CE35+[1]C_Magazzino!CE35-[1]C_Magazzino!CD35</f>
        <v>0</v>
      </c>
      <c r="CF71" s="253">
        <f>+CF35+[1]C_Magazzino!CF35-[1]C_Magazzino!CE35</f>
        <v>0</v>
      </c>
      <c r="CG71" s="253">
        <f>+CG35+[1]C_Magazzino!CG35-[1]C_Magazzino!CF35</f>
        <v>0</v>
      </c>
      <c r="CH71" s="253">
        <f>+CH35+[1]C_Magazzino!CH35-[1]C_Magazzino!CG35</f>
        <v>0</v>
      </c>
      <c r="CI71" s="253">
        <f>+CI35+[1]C_Magazzino!CI35-[1]C_Magazzino!CH35</f>
        <v>0</v>
      </c>
      <c r="CJ71" s="253">
        <f>+CJ35+[1]C_Magazzino!CJ35-[1]C_Magazzino!CI35</f>
        <v>0</v>
      </c>
      <c r="CK71" s="253">
        <f>+CK35+[1]C_Magazzino!CK35-[1]C_Magazzino!CJ35</f>
        <v>0</v>
      </c>
      <c r="CL71" s="253">
        <f>+CL35+[1]C_Magazzino!CL35-[1]C_Magazzino!CK35</f>
        <v>0</v>
      </c>
      <c r="CM71" s="253">
        <f>+CM35+[1]C_Magazzino!CM35-[1]C_Magazzino!CL35</f>
        <v>0</v>
      </c>
      <c r="CN71" s="253">
        <f>+CN35+[1]C_Magazzino!CN35-[1]C_Magazzino!CM35</f>
        <v>0</v>
      </c>
      <c r="CO71" s="253">
        <f>+CO35+[1]C_Magazzino!CO35-[1]C_Magazzino!CN35</f>
        <v>0</v>
      </c>
      <c r="CP71" s="253">
        <f>+CP35+[1]C_Magazzino!CP35-[1]C_Magazzino!CO35</f>
        <v>0</v>
      </c>
      <c r="CQ71" s="253">
        <f>+CQ35+[1]C_Magazzino!CQ35-[1]C_Magazzino!CP35</f>
        <v>0</v>
      </c>
      <c r="CR71" s="253">
        <f>+CR35+[1]C_Magazzino!CR35-[1]C_Magazzino!CQ35</f>
        <v>0</v>
      </c>
      <c r="CS71" s="253">
        <f>+CS35+[1]C_Magazzino!CS35-[1]C_Magazzino!CR35</f>
        <v>0</v>
      </c>
      <c r="CT71" s="253">
        <f>+CT35+[1]C_Magazzino!CT35-[1]C_Magazzino!CS35</f>
        <v>0</v>
      </c>
      <c r="CU71" s="253">
        <f>+CU35+[1]C_Magazzino!CU35-[1]C_Magazzino!CT35</f>
        <v>0</v>
      </c>
      <c r="CV71" s="253">
        <f>+CV35+[1]C_Magazzino!CV35-[1]C_Magazzino!CU35</f>
        <v>0</v>
      </c>
      <c r="CW71" s="253">
        <f>+CW35+[1]C_Magazzino!CW35-[1]C_Magazzino!CV35</f>
        <v>0</v>
      </c>
      <c r="CX71" s="253">
        <f>+CX35+[1]C_Magazzino!CX35-[1]C_Magazzino!CW35</f>
        <v>0</v>
      </c>
      <c r="CY71" s="253">
        <f>+CY35+[1]C_Magazzino!CY35-[1]C_Magazzino!CX35</f>
        <v>0</v>
      </c>
      <c r="CZ71" s="253">
        <f>+CZ35+[1]C_Magazzino!CZ35-[1]C_Magazzino!CY35</f>
        <v>0</v>
      </c>
      <c r="DA71" s="253">
        <f>+DA35+[1]C_Magazzino!DA35-[1]C_Magazzino!CZ35</f>
        <v>0</v>
      </c>
      <c r="DB71" s="253">
        <f>+DB35+[1]C_Magazzino!DB35-[1]C_Magazzino!DA35</f>
        <v>0</v>
      </c>
      <c r="DC71" s="253">
        <f>+DC35+[1]C_Magazzino!DC35-[1]C_Magazzino!DB35</f>
        <v>0</v>
      </c>
      <c r="DD71" s="253">
        <f>+DD35+[1]C_Magazzino!DD35-[1]C_Magazzino!DC35</f>
        <v>0</v>
      </c>
      <c r="DE71" s="253">
        <f>+DE35+[1]C_Magazzino!DE35-[1]C_Magazzino!DD35</f>
        <v>0</v>
      </c>
      <c r="DF71" s="253">
        <f>+DF35+[1]C_Magazzino!DF35-[1]C_Magazzino!DE35</f>
        <v>0</v>
      </c>
      <c r="DG71" s="253">
        <f>+DG35+[1]C_Magazzino!DG35-[1]C_Magazzino!DF35</f>
        <v>0</v>
      </c>
      <c r="DH71" s="253">
        <f>+DH35+[1]C_Magazzino!DH35-[1]C_Magazzino!DG35</f>
        <v>0</v>
      </c>
      <c r="DI71" s="253">
        <f>+DI35+[1]C_Magazzino!DI35-[1]C_Magazzino!DH35</f>
        <v>0</v>
      </c>
      <c r="DJ71" s="253">
        <f>+DJ35+[1]C_Magazzino!DJ35-[1]C_Magazzino!DI35</f>
        <v>0</v>
      </c>
      <c r="DK71" s="253">
        <f>+DK35+[1]C_Magazzino!DK35-[1]C_Magazzino!DJ35</f>
        <v>0</v>
      </c>
      <c r="DL71" s="253">
        <f>+DL35+[1]C_Magazzino!DL35-[1]C_Magazzino!DK35</f>
        <v>0</v>
      </c>
      <c r="DM71" s="253">
        <f>+DM35+[1]C_Magazzino!DM35-[1]C_Magazzino!DL35</f>
        <v>0</v>
      </c>
      <c r="DN71" s="253">
        <f>+DN35+[1]C_Magazzino!DN35-[1]C_Magazzino!DM35</f>
        <v>0</v>
      </c>
      <c r="DO71" s="253">
        <f>+DO35+[1]C_Magazzino!DO35-[1]C_Magazzino!DN35</f>
        <v>0</v>
      </c>
      <c r="DP71" s="253">
        <f>+DP35+[1]C_Magazzino!DP35-[1]C_Magazzino!DO35</f>
        <v>0</v>
      </c>
      <c r="DQ71" s="253">
        <f>+DQ35+[1]C_Magazzino!DQ35-[1]C_Magazzino!DP35</f>
        <v>0</v>
      </c>
      <c r="DR71" s="253">
        <f>+DR35+[1]C_Magazzino!DR35-[1]C_Magazzino!DQ35</f>
        <v>0</v>
      </c>
      <c r="DS71" s="253">
        <f>+DS35+[1]C_Magazzino!DS35-[1]C_Magazzino!DR35</f>
        <v>0</v>
      </c>
      <c r="DT71" s="253">
        <f>+DT35+[1]C_Magazzino!DT35-[1]C_Magazzino!DS35</f>
        <v>0</v>
      </c>
      <c r="DU71" s="253">
        <f>+DU35+[1]C_Magazzino!DU35-[1]C_Magazzino!DT35</f>
        <v>0</v>
      </c>
      <c r="DV71" s="253">
        <f>+DV35+[1]C_Magazzino!DV35-[1]C_Magazzino!DU35</f>
        <v>0</v>
      </c>
      <c r="DW71" s="253">
        <f>+DW35+[1]C_Magazzino!DW35-[1]C_Magazzino!DV35</f>
        <v>0</v>
      </c>
    </row>
    <row r="72" spans="3:127" ht="15" thickTop="1">
      <c r="G72" s="14" t="s">
        <v>613</v>
      </c>
      <c r="H72" s="333">
        <f>SUM(H42:H71)</f>
        <v>0</v>
      </c>
      <c r="I72" s="333">
        <f t="shared" ref="I72:BT72" si="2">SUM(I42:I71)</f>
        <v>0</v>
      </c>
      <c r="J72" s="333">
        <f t="shared" si="2"/>
        <v>0</v>
      </c>
      <c r="K72" s="333">
        <f t="shared" si="2"/>
        <v>0</v>
      </c>
      <c r="L72" s="333">
        <f t="shared" si="2"/>
        <v>0</v>
      </c>
      <c r="M72" s="333">
        <f t="shared" si="2"/>
        <v>0</v>
      </c>
      <c r="N72" s="333">
        <f t="shared" si="2"/>
        <v>0</v>
      </c>
      <c r="O72" s="333">
        <f t="shared" si="2"/>
        <v>0</v>
      </c>
      <c r="P72" s="333">
        <f t="shared" si="2"/>
        <v>0</v>
      </c>
      <c r="Q72" s="333">
        <f t="shared" si="2"/>
        <v>0</v>
      </c>
      <c r="R72" s="333">
        <f t="shared" si="2"/>
        <v>0</v>
      </c>
      <c r="S72" s="333">
        <f t="shared" si="2"/>
        <v>0</v>
      </c>
      <c r="T72" s="333">
        <f t="shared" si="2"/>
        <v>0</v>
      </c>
      <c r="U72" s="333">
        <f t="shared" si="2"/>
        <v>0</v>
      </c>
      <c r="V72" s="333">
        <f t="shared" si="2"/>
        <v>0</v>
      </c>
      <c r="W72" s="333">
        <f t="shared" si="2"/>
        <v>0</v>
      </c>
      <c r="X72" s="333">
        <f t="shared" si="2"/>
        <v>0</v>
      </c>
      <c r="Y72" s="333">
        <f t="shared" si="2"/>
        <v>0</v>
      </c>
      <c r="Z72" s="333">
        <f t="shared" si="2"/>
        <v>0</v>
      </c>
      <c r="AA72" s="333">
        <f t="shared" si="2"/>
        <v>0</v>
      </c>
      <c r="AB72" s="333">
        <f t="shared" si="2"/>
        <v>0</v>
      </c>
      <c r="AC72" s="333">
        <f t="shared" si="2"/>
        <v>0</v>
      </c>
      <c r="AD72" s="333">
        <f t="shared" si="2"/>
        <v>0</v>
      </c>
      <c r="AE72" s="333">
        <f t="shared" si="2"/>
        <v>0</v>
      </c>
      <c r="AF72" s="333">
        <f t="shared" si="2"/>
        <v>0</v>
      </c>
      <c r="AG72" s="333">
        <f t="shared" si="2"/>
        <v>0</v>
      </c>
      <c r="AH72" s="333">
        <f t="shared" si="2"/>
        <v>0</v>
      </c>
      <c r="AI72" s="333">
        <f t="shared" si="2"/>
        <v>0</v>
      </c>
      <c r="AJ72" s="333">
        <f t="shared" si="2"/>
        <v>0</v>
      </c>
      <c r="AK72" s="333">
        <f t="shared" si="2"/>
        <v>0</v>
      </c>
      <c r="AL72" s="333">
        <f t="shared" si="2"/>
        <v>0</v>
      </c>
      <c r="AM72" s="333">
        <f t="shared" si="2"/>
        <v>0</v>
      </c>
      <c r="AN72" s="333">
        <f t="shared" si="2"/>
        <v>0</v>
      </c>
      <c r="AO72" s="333">
        <f t="shared" si="2"/>
        <v>0</v>
      </c>
      <c r="AP72" s="333">
        <f t="shared" si="2"/>
        <v>0</v>
      </c>
      <c r="AQ72" s="333">
        <f t="shared" si="2"/>
        <v>0</v>
      </c>
      <c r="AR72" s="333">
        <f t="shared" si="2"/>
        <v>0</v>
      </c>
      <c r="AS72" s="333">
        <f t="shared" si="2"/>
        <v>0</v>
      </c>
      <c r="AT72" s="333">
        <f t="shared" si="2"/>
        <v>0</v>
      </c>
      <c r="AU72" s="333">
        <f t="shared" si="2"/>
        <v>0</v>
      </c>
      <c r="AV72" s="333">
        <f t="shared" si="2"/>
        <v>0</v>
      </c>
      <c r="AW72" s="333">
        <f t="shared" si="2"/>
        <v>0</v>
      </c>
      <c r="AX72" s="333">
        <f t="shared" si="2"/>
        <v>0</v>
      </c>
      <c r="AY72" s="333">
        <f t="shared" si="2"/>
        <v>0</v>
      </c>
      <c r="AZ72" s="333">
        <f t="shared" si="2"/>
        <v>0</v>
      </c>
      <c r="BA72" s="333">
        <f t="shared" si="2"/>
        <v>0</v>
      </c>
      <c r="BB72" s="333">
        <f t="shared" si="2"/>
        <v>0</v>
      </c>
      <c r="BC72" s="333">
        <f t="shared" si="2"/>
        <v>0</v>
      </c>
      <c r="BD72" s="333">
        <f t="shared" si="2"/>
        <v>0</v>
      </c>
      <c r="BE72" s="333">
        <f t="shared" si="2"/>
        <v>0</v>
      </c>
      <c r="BF72" s="333">
        <f t="shared" si="2"/>
        <v>0</v>
      </c>
      <c r="BG72" s="333">
        <f t="shared" si="2"/>
        <v>0</v>
      </c>
      <c r="BH72" s="333">
        <f t="shared" si="2"/>
        <v>0</v>
      </c>
      <c r="BI72" s="333">
        <f t="shared" si="2"/>
        <v>0</v>
      </c>
      <c r="BJ72" s="333">
        <f t="shared" si="2"/>
        <v>0</v>
      </c>
      <c r="BK72" s="333">
        <f t="shared" si="2"/>
        <v>0</v>
      </c>
      <c r="BL72" s="333">
        <f t="shared" si="2"/>
        <v>0</v>
      </c>
      <c r="BM72" s="333">
        <f t="shared" si="2"/>
        <v>0</v>
      </c>
      <c r="BN72" s="333">
        <f t="shared" si="2"/>
        <v>0</v>
      </c>
      <c r="BO72" s="333">
        <f t="shared" si="2"/>
        <v>0</v>
      </c>
      <c r="BP72" s="333">
        <f t="shared" si="2"/>
        <v>0</v>
      </c>
      <c r="BQ72" s="333">
        <f t="shared" si="2"/>
        <v>0</v>
      </c>
      <c r="BR72" s="333">
        <f t="shared" si="2"/>
        <v>0</v>
      </c>
      <c r="BS72" s="333">
        <f t="shared" si="2"/>
        <v>0</v>
      </c>
      <c r="BT72" s="333">
        <f t="shared" si="2"/>
        <v>0</v>
      </c>
      <c r="BU72" s="333">
        <f t="shared" ref="BU72:DW72" si="3">SUM(BU42:BU71)</f>
        <v>0</v>
      </c>
      <c r="BV72" s="333">
        <f t="shared" si="3"/>
        <v>0</v>
      </c>
      <c r="BW72" s="333">
        <f t="shared" si="3"/>
        <v>0</v>
      </c>
      <c r="BX72" s="333">
        <f t="shared" si="3"/>
        <v>0</v>
      </c>
      <c r="BY72" s="333">
        <f t="shared" si="3"/>
        <v>0</v>
      </c>
      <c r="BZ72" s="333">
        <f t="shared" si="3"/>
        <v>0</v>
      </c>
      <c r="CA72" s="333">
        <f t="shared" si="3"/>
        <v>0</v>
      </c>
      <c r="CB72" s="333">
        <f t="shared" si="3"/>
        <v>0</v>
      </c>
      <c r="CC72" s="333">
        <f t="shared" si="3"/>
        <v>0</v>
      </c>
      <c r="CD72" s="333">
        <f t="shared" si="3"/>
        <v>0</v>
      </c>
      <c r="CE72" s="333">
        <f t="shared" si="3"/>
        <v>0</v>
      </c>
      <c r="CF72" s="333">
        <f t="shared" si="3"/>
        <v>0</v>
      </c>
      <c r="CG72" s="333">
        <f t="shared" si="3"/>
        <v>0</v>
      </c>
      <c r="CH72" s="333">
        <f t="shared" si="3"/>
        <v>0</v>
      </c>
      <c r="CI72" s="333">
        <f t="shared" si="3"/>
        <v>0</v>
      </c>
      <c r="CJ72" s="333">
        <f t="shared" si="3"/>
        <v>0</v>
      </c>
      <c r="CK72" s="333">
        <f t="shared" si="3"/>
        <v>0</v>
      </c>
      <c r="CL72" s="333">
        <f t="shared" si="3"/>
        <v>0</v>
      </c>
      <c r="CM72" s="333">
        <f t="shared" si="3"/>
        <v>0</v>
      </c>
      <c r="CN72" s="333">
        <f t="shared" si="3"/>
        <v>0</v>
      </c>
      <c r="CO72" s="333">
        <f t="shared" si="3"/>
        <v>0</v>
      </c>
      <c r="CP72" s="333">
        <f t="shared" si="3"/>
        <v>0</v>
      </c>
      <c r="CQ72" s="333">
        <f t="shared" si="3"/>
        <v>0</v>
      </c>
      <c r="CR72" s="333">
        <f t="shared" si="3"/>
        <v>0</v>
      </c>
      <c r="CS72" s="333">
        <f t="shared" si="3"/>
        <v>0</v>
      </c>
      <c r="CT72" s="333">
        <f t="shared" si="3"/>
        <v>0</v>
      </c>
      <c r="CU72" s="333">
        <f t="shared" si="3"/>
        <v>0</v>
      </c>
      <c r="CV72" s="333">
        <f t="shared" si="3"/>
        <v>0</v>
      </c>
      <c r="CW72" s="333">
        <f t="shared" si="3"/>
        <v>0</v>
      </c>
      <c r="CX72" s="333">
        <f t="shared" si="3"/>
        <v>0</v>
      </c>
      <c r="CY72" s="333">
        <f t="shared" si="3"/>
        <v>0</v>
      </c>
      <c r="CZ72" s="333">
        <f t="shared" si="3"/>
        <v>0</v>
      </c>
      <c r="DA72" s="333">
        <f t="shared" si="3"/>
        <v>0</v>
      </c>
      <c r="DB72" s="333">
        <f t="shared" si="3"/>
        <v>0</v>
      </c>
      <c r="DC72" s="333">
        <f t="shared" si="3"/>
        <v>0</v>
      </c>
      <c r="DD72" s="333">
        <f t="shared" si="3"/>
        <v>0</v>
      </c>
      <c r="DE72" s="333">
        <f t="shared" si="3"/>
        <v>0</v>
      </c>
      <c r="DF72" s="333">
        <f t="shared" si="3"/>
        <v>0</v>
      </c>
      <c r="DG72" s="333">
        <f t="shared" si="3"/>
        <v>0</v>
      </c>
      <c r="DH72" s="333">
        <f t="shared" si="3"/>
        <v>0</v>
      </c>
      <c r="DI72" s="333">
        <f t="shared" si="3"/>
        <v>0</v>
      </c>
      <c r="DJ72" s="333">
        <f t="shared" si="3"/>
        <v>0</v>
      </c>
      <c r="DK72" s="333">
        <f t="shared" si="3"/>
        <v>0</v>
      </c>
      <c r="DL72" s="333">
        <f t="shared" si="3"/>
        <v>0</v>
      </c>
      <c r="DM72" s="333">
        <f t="shared" si="3"/>
        <v>0</v>
      </c>
      <c r="DN72" s="333">
        <f t="shared" si="3"/>
        <v>0</v>
      </c>
      <c r="DO72" s="333">
        <f t="shared" si="3"/>
        <v>0</v>
      </c>
      <c r="DP72" s="333">
        <f t="shared" si="3"/>
        <v>0</v>
      </c>
      <c r="DQ72" s="333">
        <f t="shared" si="3"/>
        <v>0</v>
      </c>
      <c r="DR72" s="333">
        <f t="shared" si="3"/>
        <v>0</v>
      </c>
      <c r="DS72" s="333">
        <f t="shared" si="3"/>
        <v>0</v>
      </c>
      <c r="DT72" s="333">
        <f t="shared" si="3"/>
        <v>0</v>
      </c>
      <c r="DU72" s="333">
        <f t="shared" si="3"/>
        <v>0</v>
      </c>
      <c r="DV72" s="333">
        <f t="shared" si="3"/>
        <v>0</v>
      </c>
      <c r="DW72" s="333">
        <f t="shared" si="3"/>
        <v>0</v>
      </c>
    </row>
    <row r="73" spans="3:127" ht="18.600000000000001" thickBot="1">
      <c r="C73" s="21" t="s">
        <v>623</v>
      </c>
    </row>
    <row r="74" spans="3:127" ht="15.6" thickTop="1" thickBot="1">
      <c r="C74" s="316" t="str">
        <f t="shared" ref="C74:C103" si="4">+C42</f>
        <v>Prodotto/Servizio 1</v>
      </c>
      <c r="E74" s="294">
        <f t="shared" ref="E74:E103" si="5">+E42</f>
        <v>0</v>
      </c>
      <c r="H74" s="253">
        <f t="shared" ref="H74:BS77" si="6">+$E74*H42</f>
        <v>0</v>
      </c>
      <c r="I74" s="253">
        <f t="shared" si="6"/>
        <v>0</v>
      </c>
      <c r="J74" s="253">
        <f t="shared" si="6"/>
        <v>0</v>
      </c>
      <c r="K74" s="253">
        <f t="shared" si="6"/>
        <v>0</v>
      </c>
      <c r="L74" s="253">
        <f t="shared" si="6"/>
        <v>0</v>
      </c>
      <c r="M74" s="253">
        <f t="shared" si="6"/>
        <v>0</v>
      </c>
      <c r="N74" s="253">
        <f t="shared" si="6"/>
        <v>0</v>
      </c>
      <c r="O74" s="253">
        <f t="shared" si="6"/>
        <v>0</v>
      </c>
      <c r="P74" s="253">
        <f t="shared" si="6"/>
        <v>0</v>
      </c>
      <c r="Q74" s="253">
        <f t="shared" si="6"/>
        <v>0</v>
      </c>
      <c r="R74" s="253">
        <f t="shared" si="6"/>
        <v>0</v>
      </c>
      <c r="S74" s="253">
        <f t="shared" si="6"/>
        <v>0</v>
      </c>
      <c r="T74" s="253">
        <f t="shared" si="6"/>
        <v>0</v>
      </c>
      <c r="U74" s="253">
        <f t="shared" si="6"/>
        <v>0</v>
      </c>
      <c r="V74" s="253">
        <f t="shared" si="6"/>
        <v>0</v>
      </c>
      <c r="W74" s="253">
        <f t="shared" si="6"/>
        <v>0</v>
      </c>
      <c r="X74" s="253">
        <f t="shared" si="6"/>
        <v>0</v>
      </c>
      <c r="Y74" s="253">
        <f t="shared" si="6"/>
        <v>0</v>
      </c>
      <c r="Z74" s="253">
        <f t="shared" si="6"/>
        <v>0</v>
      </c>
      <c r="AA74" s="253">
        <f t="shared" si="6"/>
        <v>0</v>
      </c>
      <c r="AB74" s="253">
        <f t="shared" si="6"/>
        <v>0</v>
      </c>
      <c r="AC74" s="253">
        <f t="shared" si="6"/>
        <v>0</v>
      </c>
      <c r="AD74" s="253">
        <f t="shared" si="6"/>
        <v>0</v>
      </c>
      <c r="AE74" s="253">
        <f t="shared" si="6"/>
        <v>0</v>
      </c>
      <c r="AF74" s="253">
        <f t="shared" si="6"/>
        <v>0</v>
      </c>
      <c r="AG74" s="253">
        <f t="shared" si="6"/>
        <v>0</v>
      </c>
      <c r="AH74" s="253">
        <f t="shared" si="6"/>
        <v>0</v>
      </c>
      <c r="AI74" s="253">
        <f t="shared" si="6"/>
        <v>0</v>
      </c>
      <c r="AJ74" s="253">
        <f t="shared" si="6"/>
        <v>0</v>
      </c>
      <c r="AK74" s="253">
        <f t="shared" si="6"/>
        <v>0</v>
      </c>
      <c r="AL74" s="253">
        <f t="shared" si="6"/>
        <v>0</v>
      </c>
      <c r="AM74" s="253">
        <f t="shared" si="6"/>
        <v>0</v>
      </c>
      <c r="AN74" s="253">
        <f t="shared" si="6"/>
        <v>0</v>
      </c>
      <c r="AO74" s="253">
        <f t="shared" si="6"/>
        <v>0</v>
      </c>
      <c r="AP74" s="253">
        <f t="shared" si="6"/>
        <v>0</v>
      </c>
      <c r="AQ74" s="253">
        <f t="shared" si="6"/>
        <v>0</v>
      </c>
      <c r="AR74" s="253">
        <f t="shared" si="6"/>
        <v>0</v>
      </c>
      <c r="AS74" s="253">
        <f t="shared" si="6"/>
        <v>0</v>
      </c>
      <c r="AT74" s="253">
        <f t="shared" si="6"/>
        <v>0</v>
      </c>
      <c r="AU74" s="253">
        <f t="shared" si="6"/>
        <v>0</v>
      </c>
      <c r="AV74" s="253">
        <f t="shared" si="6"/>
        <v>0</v>
      </c>
      <c r="AW74" s="253">
        <f t="shared" si="6"/>
        <v>0</v>
      </c>
      <c r="AX74" s="253">
        <f t="shared" si="6"/>
        <v>0</v>
      </c>
      <c r="AY74" s="253">
        <f t="shared" si="6"/>
        <v>0</v>
      </c>
      <c r="AZ74" s="253">
        <f t="shared" si="6"/>
        <v>0</v>
      </c>
      <c r="BA74" s="253">
        <f t="shared" si="6"/>
        <v>0</v>
      </c>
      <c r="BB74" s="253">
        <f t="shared" si="6"/>
        <v>0</v>
      </c>
      <c r="BC74" s="253">
        <f t="shared" si="6"/>
        <v>0</v>
      </c>
      <c r="BD74" s="253">
        <f t="shared" si="6"/>
        <v>0</v>
      </c>
      <c r="BE74" s="253">
        <f t="shared" si="6"/>
        <v>0</v>
      </c>
      <c r="BF74" s="253">
        <f t="shared" si="6"/>
        <v>0</v>
      </c>
      <c r="BG74" s="253">
        <f t="shared" si="6"/>
        <v>0</v>
      </c>
      <c r="BH74" s="253">
        <f t="shared" si="6"/>
        <v>0</v>
      </c>
      <c r="BI74" s="253">
        <f t="shared" si="6"/>
        <v>0</v>
      </c>
      <c r="BJ74" s="253">
        <f t="shared" si="6"/>
        <v>0</v>
      </c>
      <c r="BK74" s="253">
        <f t="shared" si="6"/>
        <v>0</v>
      </c>
      <c r="BL74" s="253">
        <f t="shared" si="6"/>
        <v>0</v>
      </c>
      <c r="BM74" s="253">
        <f t="shared" si="6"/>
        <v>0</v>
      </c>
      <c r="BN74" s="253">
        <f t="shared" si="6"/>
        <v>0</v>
      </c>
      <c r="BO74" s="253">
        <f t="shared" si="6"/>
        <v>0</v>
      </c>
      <c r="BP74" s="253">
        <f t="shared" si="6"/>
        <v>0</v>
      </c>
      <c r="BQ74" s="253">
        <f t="shared" si="6"/>
        <v>0</v>
      </c>
      <c r="BR74" s="253">
        <f t="shared" si="6"/>
        <v>0</v>
      </c>
      <c r="BS74" s="253">
        <f t="shared" si="6"/>
        <v>0</v>
      </c>
      <c r="BT74" s="253">
        <f t="shared" ref="BT74:DW78" si="7">+$E74*BT42</f>
        <v>0</v>
      </c>
      <c r="BU74" s="253">
        <f t="shared" si="7"/>
        <v>0</v>
      </c>
      <c r="BV74" s="253">
        <f t="shared" si="7"/>
        <v>0</v>
      </c>
      <c r="BW74" s="253">
        <f t="shared" si="7"/>
        <v>0</v>
      </c>
      <c r="BX74" s="253">
        <f t="shared" si="7"/>
        <v>0</v>
      </c>
      <c r="BY74" s="253">
        <f t="shared" si="7"/>
        <v>0</v>
      </c>
      <c r="BZ74" s="253">
        <f t="shared" si="7"/>
        <v>0</v>
      </c>
      <c r="CA74" s="253">
        <f t="shared" si="7"/>
        <v>0</v>
      </c>
      <c r="CB74" s="253">
        <f t="shared" si="7"/>
        <v>0</v>
      </c>
      <c r="CC74" s="253">
        <f t="shared" si="7"/>
        <v>0</v>
      </c>
      <c r="CD74" s="253">
        <f t="shared" si="7"/>
        <v>0</v>
      </c>
      <c r="CE74" s="253">
        <f t="shared" si="7"/>
        <v>0</v>
      </c>
      <c r="CF74" s="253">
        <f t="shared" si="7"/>
        <v>0</v>
      </c>
      <c r="CG74" s="253">
        <f t="shared" si="7"/>
        <v>0</v>
      </c>
      <c r="CH74" s="253">
        <f t="shared" si="7"/>
        <v>0</v>
      </c>
      <c r="CI74" s="253">
        <f t="shared" si="7"/>
        <v>0</v>
      </c>
      <c r="CJ74" s="253">
        <f t="shared" si="7"/>
        <v>0</v>
      </c>
      <c r="CK74" s="253">
        <f t="shared" si="7"/>
        <v>0</v>
      </c>
      <c r="CL74" s="253">
        <f t="shared" si="7"/>
        <v>0</v>
      </c>
      <c r="CM74" s="253">
        <f t="shared" si="7"/>
        <v>0</v>
      </c>
      <c r="CN74" s="253">
        <f t="shared" si="7"/>
        <v>0</v>
      </c>
      <c r="CO74" s="253">
        <f t="shared" si="7"/>
        <v>0</v>
      </c>
      <c r="CP74" s="253">
        <f t="shared" si="7"/>
        <v>0</v>
      </c>
      <c r="CQ74" s="253">
        <f t="shared" si="7"/>
        <v>0</v>
      </c>
      <c r="CR74" s="253">
        <f t="shared" si="7"/>
        <v>0</v>
      </c>
      <c r="CS74" s="253">
        <f t="shared" si="7"/>
        <v>0</v>
      </c>
      <c r="CT74" s="253">
        <f t="shared" si="7"/>
        <v>0</v>
      </c>
      <c r="CU74" s="253">
        <f t="shared" si="7"/>
        <v>0</v>
      </c>
      <c r="CV74" s="253">
        <f t="shared" si="7"/>
        <v>0</v>
      </c>
      <c r="CW74" s="253">
        <f t="shared" si="7"/>
        <v>0</v>
      </c>
      <c r="CX74" s="253">
        <f t="shared" si="7"/>
        <v>0</v>
      </c>
      <c r="CY74" s="253">
        <f t="shared" si="7"/>
        <v>0</v>
      </c>
      <c r="CZ74" s="253">
        <f t="shared" si="7"/>
        <v>0</v>
      </c>
      <c r="DA74" s="253">
        <f t="shared" si="7"/>
        <v>0</v>
      </c>
      <c r="DB74" s="253">
        <f t="shared" si="7"/>
        <v>0</v>
      </c>
      <c r="DC74" s="253">
        <f t="shared" si="7"/>
        <v>0</v>
      </c>
      <c r="DD74" s="253">
        <f t="shared" si="7"/>
        <v>0</v>
      </c>
      <c r="DE74" s="253">
        <f t="shared" si="7"/>
        <v>0</v>
      </c>
      <c r="DF74" s="253">
        <f t="shared" si="7"/>
        <v>0</v>
      </c>
      <c r="DG74" s="253">
        <f t="shared" si="7"/>
        <v>0</v>
      </c>
      <c r="DH74" s="253">
        <f t="shared" si="7"/>
        <v>0</v>
      </c>
      <c r="DI74" s="253">
        <f t="shared" si="7"/>
        <v>0</v>
      </c>
      <c r="DJ74" s="253">
        <f t="shared" si="7"/>
        <v>0</v>
      </c>
      <c r="DK74" s="253">
        <f t="shared" si="7"/>
        <v>0</v>
      </c>
      <c r="DL74" s="253">
        <f t="shared" si="7"/>
        <v>0</v>
      </c>
      <c r="DM74" s="253">
        <f t="shared" si="7"/>
        <v>0</v>
      </c>
      <c r="DN74" s="253">
        <f t="shared" si="7"/>
        <v>0</v>
      </c>
      <c r="DO74" s="253">
        <f t="shared" si="7"/>
        <v>0</v>
      </c>
      <c r="DP74" s="253">
        <f t="shared" si="7"/>
        <v>0</v>
      </c>
      <c r="DQ74" s="253">
        <f t="shared" si="7"/>
        <v>0</v>
      </c>
      <c r="DR74" s="253">
        <f t="shared" si="7"/>
        <v>0</v>
      </c>
      <c r="DS74" s="253">
        <f t="shared" si="7"/>
        <v>0</v>
      </c>
      <c r="DT74" s="253">
        <f t="shared" si="7"/>
        <v>0</v>
      </c>
      <c r="DU74" s="253">
        <f t="shared" si="7"/>
        <v>0</v>
      </c>
      <c r="DV74" s="253">
        <f t="shared" si="7"/>
        <v>0</v>
      </c>
      <c r="DW74" s="253">
        <f t="shared" si="7"/>
        <v>0</v>
      </c>
    </row>
    <row r="75" spans="3:127" ht="15.6" thickTop="1" thickBot="1">
      <c r="C75" s="316" t="str">
        <f t="shared" si="4"/>
        <v>Prodotto/Servizio 2</v>
      </c>
      <c r="E75" s="294">
        <f t="shared" si="5"/>
        <v>0</v>
      </c>
      <c r="H75" s="253">
        <f t="shared" si="6"/>
        <v>0</v>
      </c>
      <c r="I75" s="253">
        <f t="shared" si="6"/>
        <v>0</v>
      </c>
      <c r="J75" s="253">
        <f t="shared" si="6"/>
        <v>0</v>
      </c>
      <c r="K75" s="253">
        <f t="shared" si="6"/>
        <v>0</v>
      </c>
      <c r="L75" s="253">
        <f t="shared" si="6"/>
        <v>0</v>
      </c>
      <c r="M75" s="253">
        <f t="shared" si="6"/>
        <v>0</v>
      </c>
      <c r="N75" s="253">
        <f t="shared" si="6"/>
        <v>0</v>
      </c>
      <c r="O75" s="253">
        <f t="shared" si="6"/>
        <v>0</v>
      </c>
      <c r="P75" s="253">
        <f t="shared" si="6"/>
        <v>0</v>
      </c>
      <c r="Q75" s="253">
        <f t="shared" si="6"/>
        <v>0</v>
      </c>
      <c r="R75" s="253">
        <f t="shared" si="6"/>
        <v>0</v>
      </c>
      <c r="S75" s="253">
        <f t="shared" si="6"/>
        <v>0</v>
      </c>
      <c r="T75" s="253">
        <f t="shared" si="6"/>
        <v>0</v>
      </c>
      <c r="U75" s="253">
        <f t="shared" si="6"/>
        <v>0</v>
      </c>
      <c r="V75" s="253">
        <f t="shared" si="6"/>
        <v>0</v>
      </c>
      <c r="W75" s="253">
        <f t="shared" si="6"/>
        <v>0</v>
      </c>
      <c r="X75" s="253">
        <f t="shared" si="6"/>
        <v>0</v>
      </c>
      <c r="Y75" s="253">
        <f t="shared" si="6"/>
        <v>0</v>
      </c>
      <c r="Z75" s="253">
        <f t="shared" si="6"/>
        <v>0</v>
      </c>
      <c r="AA75" s="253">
        <f t="shared" si="6"/>
        <v>0</v>
      </c>
      <c r="AB75" s="253">
        <f t="shared" si="6"/>
        <v>0</v>
      </c>
      <c r="AC75" s="253">
        <f t="shared" si="6"/>
        <v>0</v>
      </c>
      <c r="AD75" s="253">
        <f t="shared" si="6"/>
        <v>0</v>
      </c>
      <c r="AE75" s="253">
        <f t="shared" si="6"/>
        <v>0</v>
      </c>
      <c r="AF75" s="253">
        <f t="shared" si="6"/>
        <v>0</v>
      </c>
      <c r="AG75" s="253">
        <f t="shared" si="6"/>
        <v>0</v>
      </c>
      <c r="AH75" s="253">
        <f t="shared" si="6"/>
        <v>0</v>
      </c>
      <c r="AI75" s="253">
        <f t="shared" si="6"/>
        <v>0</v>
      </c>
      <c r="AJ75" s="253">
        <f t="shared" si="6"/>
        <v>0</v>
      </c>
      <c r="AK75" s="253">
        <f t="shared" si="6"/>
        <v>0</v>
      </c>
      <c r="AL75" s="253">
        <f t="shared" si="6"/>
        <v>0</v>
      </c>
      <c r="AM75" s="253">
        <f t="shared" si="6"/>
        <v>0</v>
      </c>
      <c r="AN75" s="253">
        <f t="shared" si="6"/>
        <v>0</v>
      </c>
      <c r="AO75" s="253">
        <f t="shared" si="6"/>
        <v>0</v>
      </c>
      <c r="AP75" s="253">
        <f t="shared" si="6"/>
        <v>0</v>
      </c>
      <c r="AQ75" s="253">
        <f t="shared" si="6"/>
        <v>0</v>
      </c>
      <c r="AR75" s="253">
        <f t="shared" si="6"/>
        <v>0</v>
      </c>
      <c r="AS75" s="253">
        <f t="shared" si="6"/>
        <v>0</v>
      </c>
      <c r="AT75" s="253">
        <f t="shared" si="6"/>
        <v>0</v>
      </c>
      <c r="AU75" s="253">
        <f t="shared" si="6"/>
        <v>0</v>
      </c>
      <c r="AV75" s="253">
        <f t="shared" si="6"/>
        <v>0</v>
      </c>
      <c r="AW75" s="253">
        <f t="shared" si="6"/>
        <v>0</v>
      </c>
      <c r="AX75" s="253">
        <f t="shared" si="6"/>
        <v>0</v>
      </c>
      <c r="AY75" s="253">
        <f t="shared" si="6"/>
        <v>0</v>
      </c>
      <c r="AZ75" s="253">
        <f t="shared" si="6"/>
        <v>0</v>
      </c>
      <c r="BA75" s="253">
        <f t="shared" si="6"/>
        <v>0</v>
      </c>
      <c r="BB75" s="253">
        <f t="shared" si="6"/>
        <v>0</v>
      </c>
      <c r="BC75" s="253">
        <f t="shared" si="6"/>
        <v>0</v>
      </c>
      <c r="BD75" s="253">
        <f t="shared" si="6"/>
        <v>0</v>
      </c>
      <c r="BE75" s="253">
        <f t="shared" si="6"/>
        <v>0</v>
      </c>
      <c r="BF75" s="253">
        <f t="shared" si="6"/>
        <v>0</v>
      </c>
      <c r="BG75" s="253">
        <f t="shared" si="6"/>
        <v>0</v>
      </c>
      <c r="BH75" s="253">
        <f t="shared" si="6"/>
        <v>0</v>
      </c>
      <c r="BI75" s="253">
        <f t="shared" si="6"/>
        <v>0</v>
      </c>
      <c r="BJ75" s="253">
        <f t="shared" si="6"/>
        <v>0</v>
      </c>
      <c r="BK75" s="253">
        <f t="shared" si="6"/>
        <v>0</v>
      </c>
      <c r="BL75" s="253">
        <f t="shared" si="6"/>
        <v>0</v>
      </c>
      <c r="BM75" s="253">
        <f t="shared" si="6"/>
        <v>0</v>
      </c>
      <c r="BN75" s="253">
        <f t="shared" si="6"/>
        <v>0</v>
      </c>
      <c r="BO75" s="253">
        <f t="shared" si="6"/>
        <v>0</v>
      </c>
      <c r="BP75" s="253">
        <f t="shared" si="6"/>
        <v>0</v>
      </c>
      <c r="BQ75" s="253">
        <f t="shared" si="6"/>
        <v>0</v>
      </c>
      <c r="BR75" s="253">
        <f t="shared" si="6"/>
        <v>0</v>
      </c>
      <c r="BS75" s="253">
        <f t="shared" si="6"/>
        <v>0</v>
      </c>
      <c r="BT75" s="253">
        <f t="shared" si="7"/>
        <v>0</v>
      </c>
      <c r="BU75" s="253">
        <f t="shared" si="7"/>
        <v>0</v>
      </c>
      <c r="BV75" s="253">
        <f t="shared" si="7"/>
        <v>0</v>
      </c>
      <c r="BW75" s="253">
        <f t="shared" si="7"/>
        <v>0</v>
      </c>
      <c r="BX75" s="253">
        <f t="shared" si="7"/>
        <v>0</v>
      </c>
      <c r="BY75" s="253">
        <f t="shared" si="7"/>
        <v>0</v>
      </c>
      <c r="BZ75" s="253">
        <f t="shared" si="7"/>
        <v>0</v>
      </c>
      <c r="CA75" s="253">
        <f t="shared" si="7"/>
        <v>0</v>
      </c>
      <c r="CB75" s="253">
        <f t="shared" si="7"/>
        <v>0</v>
      </c>
      <c r="CC75" s="253">
        <f t="shared" si="7"/>
        <v>0</v>
      </c>
      <c r="CD75" s="253">
        <f t="shared" si="7"/>
        <v>0</v>
      </c>
      <c r="CE75" s="253">
        <f t="shared" si="7"/>
        <v>0</v>
      </c>
      <c r="CF75" s="253">
        <f t="shared" si="7"/>
        <v>0</v>
      </c>
      <c r="CG75" s="253">
        <f t="shared" si="7"/>
        <v>0</v>
      </c>
      <c r="CH75" s="253">
        <f t="shared" si="7"/>
        <v>0</v>
      </c>
      <c r="CI75" s="253">
        <f t="shared" si="7"/>
        <v>0</v>
      </c>
      <c r="CJ75" s="253">
        <f t="shared" si="7"/>
        <v>0</v>
      </c>
      <c r="CK75" s="253">
        <f t="shared" si="7"/>
        <v>0</v>
      </c>
      <c r="CL75" s="253">
        <f t="shared" si="7"/>
        <v>0</v>
      </c>
      <c r="CM75" s="253">
        <f t="shared" si="7"/>
        <v>0</v>
      </c>
      <c r="CN75" s="253">
        <f t="shared" si="7"/>
        <v>0</v>
      </c>
      <c r="CO75" s="253">
        <f t="shared" si="7"/>
        <v>0</v>
      </c>
      <c r="CP75" s="253">
        <f t="shared" si="7"/>
        <v>0</v>
      </c>
      <c r="CQ75" s="253">
        <f t="shared" si="7"/>
        <v>0</v>
      </c>
      <c r="CR75" s="253">
        <f t="shared" si="7"/>
        <v>0</v>
      </c>
      <c r="CS75" s="253">
        <f t="shared" si="7"/>
        <v>0</v>
      </c>
      <c r="CT75" s="253">
        <f t="shared" si="7"/>
        <v>0</v>
      </c>
      <c r="CU75" s="253">
        <f t="shared" si="7"/>
        <v>0</v>
      </c>
      <c r="CV75" s="253">
        <f t="shared" si="7"/>
        <v>0</v>
      </c>
      <c r="CW75" s="253">
        <f t="shared" si="7"/>
        <v>0</v>
      </c>
      <c r="CX75" s="253">
        <f t="shared" si="7"/>
        <v>0</v>
      </c>
      <c r="CY75" s="253">
        <f t="shared" si="7"/>
        <v>0</v>
      </c>
      <c r="CZ75" s="253">
        <f t="shared" si="7"/>
        <v>0</v>
      </c>
      <c r="DA75" s="253">
        <f t="shared" si="7"/>
        <v>0</v>
      </c>
      <c r="DB75" s="253">
        <f t="shared" si="7"/>
        <v>0</v>
      </c>
      <c r="DC75" s="253">
        <f t="shared" si="7"/>
        <v>0</v>
      </c>
      <c r="DD75" s="253">
        <f t="shared" si="7"/>
        <v>0</v>
      </c>
      <c r="DE75" s="253">
        <f t="shared" si="7"/>
        <v>0</v>
      </c>
      <c r="DF75" s="253">
        <f t="shared" si="7"/>
        <v>0</v>
      </c>
      <c r="DG75" s="253">
        <f t="shared" si="7"/>
        <v>0</v>
      </c>
      <c r="DH75" s="253">
        <f t="shared" si="7"/>
        <v>0</v>
      </c>
      <c r="DI75" s="253">
        <f t="shared" si="7"/>
        <v>0</v>
      </c>
      <c r="DJ75" s="253">
        <f t="shared" si="7"/>
        <v>0</v>
      </c>
      <c r="DK75" s="253">
        <f t="shared" si="7"/>
        <v>0</v>
      </c>
      <c r="DL75" s="253">
        <f t="shared" si="7"/>
        <v>0</v>
      </c>
      <c r="DM75" s="253">
        <f t="shared" si="7"/>
        <v>0</v>
      </c>
      <c r="DN75" s="253">
        <f t="shared" si="7"/>
        <v>0</v>
      </c>
      <c r="DO75" s="253">
        <f t="shared" si="7"/>
        <v>0</v>
      </c>
      <c r="DP75" s="253">
        <f t="shared" si="7"/>
        <v>0</v>
      </c>
      <c r="DQ75" s="253">
        <f t="shared" si="7"/>
        <v>0</v>
      </c>
      <c r="DR75" s="253">
        <f t="shared" si="7"/>
        <v>0</v>
      </c>
      <c r="DS75" s="253">
        <f t="shared" si="7"/>
        <v>0</v>
      </c>
      <c r="DT75" s="253">
        <f t="shared" si="7"/>
        <v>0</v>
      </c>
      <c r="DU75" s="253">
        <f t="shared" si="7"/>
        <v>0</v>
      </c>
      <c r="DV75" s="253">
        <f t="shared" si="7"/>
        <v>0</v>
      </c>
      <c r="DW75" s="253">
        <f t="shared" si="7"/>
        <v>0</v>
      </c>
    </row>
    <row r="76" spans="3:127" ht="15.6" thickTop="1" thickBot="1">
      <c r="C76" s="316" t="str">
        <f t="shared" si="4"/>
        <v>Prodotto/Servizio 3</v>
      </c>
      <c r="E76" s="294">
        <f t="shared" si="5"/>
        <v>0</v>
      </c>
      <c r="H76" s="253">
        <f t="shared" si="6"/>
        <v>0</v>
      </c>
      <c r="I76" s="253">
        <f t="shared" si="6"/>
        <v>0</v>
      </c>
      <c r="J76" s="253">
        <f t="shared" si="6"/>
        <v>0</v>
      </c>
      <c r="K76" s="253">
        <f t="shared" si="6"/>
        <v>0</v>
      </c>
      <c r="L76" s="253">
        <f t="shared" si="6"/>
        <v>0</v>
      </c>
      <c r="M76" s="253">
        <f t="shared" si="6"/>
        <v>0</v>
      </c>
      <c r="N76" s="253">
        <f t="shared" si="6"/>
        <v>0</v>
      </c>
      <c r="O76" s="253">
        <f t="shared" si="6"/>
        <v>0</v>
      </c>
      <c r="P76" s="253">
        <f t="shared" si="6"/>
        <v>0</v>
      </c>
      <c r="Q76" s="253">
        <f t="shared" si="6"/>
        <v>0</v>
      </c>
      <c r="R76" s="253">
        <f t="shared" si="6"/>
        <v>0</v>
      </c>
      <c r="S76" s="253">
        <f t="shared" si="6"/>
        <v>0</v>
      </c>
      <c r="T76" s="253">
        <f t="shared" si="6"/>
        <v>0</v>
      </c>
      <c r="U76" s="253">
        <f t="shared" si="6"/>
        <v>0</v>
      </c>
      <c r="V76" s="253">
        <f t="shared" si="6"/>
        <v>0</v>
      </c>
      <c r="W76" s="253">
        <f t="shared" si="6"/>
        <v>0</v>
      </c>
      <c r="X76" s="253">
        <f t="shared" si="6"/>
        <v>0</v>
      </c>
      <c r="Y76" s="253">
        <f t="shared" si="6"/>
        <v>0</v>
      </c>
      <c r="Z76" s="253">
        <f t="shared" si="6"/>
        <v>0</v>
      </c>
      <c r="AA76" s="253">
        <f t="shared" si="6"/>
        <v>0</v>
      </c>
      <c r="AB76" s="253">
        <f t="shared" si="6"/>
        <v>0</v>
      </c>
      <c r="AC76" s="253">
        <f t="shared" si="6"/>
        <v>0</v>
      </c>
      <c r="AD76" s="253">
        <f t="shared" si="6"/>
        <v>0</v>
      </c>
      <c r="AE76" s="253">
        <f t="shared" si="6"/>
        <v>0</v>
      </c>
      <c r="AF76" s="253">
        <f t="shared" si="6"/>
        <v>0</v>
      </c>
      <c r="AG76" s="253">
        <f t="shared" si="6"/>
        <v>0</v>
      </c>
      <c r="AH76" s="253">
        <f t="shared" si="6"/>
        <v>0</v>
      </c>
      <c r="AI76" s="253">
        <f t="shared" si="6"/>
        <v>0</v>
      </c>
      <c r="AJ76" s="253">
        <f t="shared" si="6"/>
        <v>0</v>
      </c>
      <c r="AK76" s="253">
        <f t="shared" si="6"/>
        <v>0</v>
      </c>
      <c r="AL76" s="253">
        <f t="shared" si="6"/>
        <v>0</v>
      </c>
      <c r="AM76" s="253">
        <f t="shared" si="6"/>
        <v>0</v>
      </c>
      <c r="AN76" s="253">
        <f t="shared" si="6"/>
        <v>0</v>
      </c>
      <c r="AO76" s="253">
        <f t="shared" si="6"/>
        <v>0</v>
      </c>
      <c r="AP76" s="253">
        <f t="shared" si="6"/>
        <v>0</v>
      </c>
      <c r="AQ76" s="253">
        <f t="shared" si="6"/>
        <v>0</v>
      </c>
      <c r="AR76" s="253">
        <f t="shared" si="6"/>
        <v>0</v>
      </c>
      <c r="AS76" s="253">
        <f t="shared" si="6"/>
        <v>0</v>
      </c>
      <c r="AT76" s="253">
        <f t="shared" si="6"/>
        <v>0</v>
      </c>
      <c r="AU76" s="253">
        <f t="shared" si="6"/>
        <v>0</v>
      </c>
      <c r="AV76" s="253">
        <f t="shared" si="6"/>
        <v>0</v>
      </c>
      <c r="AW76" s="253">
        <f t="shared" si="6"/>
        <v>0</v>
      </c>
      <c r="AX76" s="253">
        <f t="shared" si="6"/>
        <v>0</v>
      </c>
      <c r="AY76" s="253">
        <f t="shared" si="6"/>
        <v>0</v>
      </c>
      <c r="AZ76" s="253">
        <f t="shared" si="6"/>
        <v>0</v>
      </c>
      <c r="BA76" s="253">
        <f t="shared" si="6"/>
        <v>0</v>
      </c>
      <c r="BB76" s="253">
        <f t="shared" si="6"/>
        <v>0</v>
      </c>
      <c r="BC76" s="253">
        <f t="shared" si="6"/>
        <v>0</v>
      </c>
      <c r="BD76" s="253">
        <f t="shared" si="6"/>
        <v>0</v>
      </c>
      <c r="BE76" s="253">
        <f t="shared" si="6"/>
        <v>0</v>
      </c>
      <c r="BF76" s="253">
        <f t="shared" si="6"/>
        <v>0</v>
      </c>
      <c r="BG76" s="253">
        <f t="shared" si="6"/>
        <v>0</v>
      </c>
      <c r="BH76" s="253">
        <f t="shared" si="6"/>
        <v>0</v>
      </c>
      <c r="BI76" s="253">
        <f t="shared" si="6"/>
        <v>0</v>
      </c>
      <c r="BJ76" s="253">
        <f t="shared" si="6"/>
        <v>0</v>
      </c>
      <c r="BK76" s="253">
        <f t="shared" si="6"/>
        <v>0</v>
      </c>
      <c r="BL76" s="253">
        <f t="shared" si="6"/>
        <v>0</v>
      </c>
      <c r="BM76" s="253">
        <f t="shared" si="6"/>
        <v>0</v>
      </c>
      <c r="BN76" s="253">
        <f t="shared" si="6"/>
        <v>0</v>
      </c>
      <c r="BO76" s="253">
        <f t="shared" si="6"/>
        <v>0</v>
      </c>
      <c r="BP76" s="253">
        <f t="shared" si="6"/>
        <v>0</v>
      </c>
      <c r="BQ76" s="253">
        <f t="shared" si="6"/>
        <v>0</v>
      </c>
      <c r="BR76" s="253">
        <f t="shared" si="6"/>
        <v>0</v>
      </c>
      <c r="BS76" s="253">
        <f t="shared" si="6"/>
        <v>0</v>
      </c>
      <c r="BT76" s="253">
        <f t="shared" si="7"/>
        <v>0</v>
      </c>
      <c r="BU76" s="253">
        <f t="shared" si="7"/>
        <v>0</v>
      </c>
      <c r="BV76" s="253">
        <f t="shared" si="7"/>
        <v>0</v>
      </c>
      <c r="BW76" s="253">
        <f t="shared" si="7"/>
        <v>0</v>
      </c>
      <c r="BX76" s="253">
        <f t="shared" si="7"/>
        <v>0</v>
      </c>
      <c r="BY76" s="253">
        <f t="shared" si="7"/>
        <v>0</v>
      </c>
      <c r="BZ76" s="253">
        <f t="shared" si="7"/>
        <v>0</v>
      </c>
      <c r="CA76" s="253">
        <f t="shared" si="7"/>
        <v>0</v>
      </c>
      <c r="CB76" s="253">
        <f t="shared" si="7"/>
        <v>0</v>
      </c>
      <c r="CC76" s="253">
        <f t="shared" si="7"/>
        <v>0</v>
      </c>
      <c r="CD76" s="253">
        <f t="shared" si="7"/>
        <v>0</v>
      </c>
      <c r="CE76" s="253">
        <f t="shared" si="7"/>
        <v>0</v>
      </c>
      <c r="CF76" s="253">
        <f t="shared" si="7"/>
        <v>0</v>
      </c>
      <c r="CG76" s="253">
        <f t="shared" si="7"/>
        <v>0</v>
      </c>
      <c r="CH76" s="253">
        <f t="shared" si="7"/>
        <v>0</v>
      </c>
      <c r="CI76" s="253">
        <f t="shared" si="7"/>
        <v>0</v>
      </c>
      <c r="CJ76" s="253">
        <f t="shared" si="7"/>
        <v>0</v>
      </c>
      <c r="CK76" s="253">
        <f t="shared" si="7"/>
        <v>0</v>
      </c>
      <c r="CL76" s="253">
        <f t="shared" si="7"/>
        <v>0</v>
      </c>
      <c r="CM76" s="253">
        <f t="shared" si="7"/>
        <v>0</v>
      </c>
      <c r="CN76" s="253">
        <f t="shared" si="7"/>
        <v>0</v>
      </c>
      <c r="CO76" s="253">
        <f t="shared" si="7"/>
        <v>0</v>
      </c>
      <c r="CP76" s="253">
        <f t="shared" si="7"/>
        <v>0</v>
      </c>
      <c r="CQ76" s="253">
        <f t="shared" si="7"/>
        <v>0</v>
      </c>
      <c r="CR76" s="253">
        <f t="shared" si="7"/>
        <v>0</v>
      </c>
      <c r="CS76" s="253">
        <f t="shared" si="7"/>
        <v>0</v>
      </c>
      <c r="CT76" s="253">
        <f t="shared" si="7"/>
        <v>0</v>
      </c>
      <c r="CU76" s="253">
        <f t="shared" si="7"/>
        <v>0</v>
      </c>
      <c r="CV76" s="253">
        <f t="shared" si="7"/>
        <v>0</v>
      </c>
      <c r="CW76" s="253">
        <f t="shared" si="7"/>
        <v>0</v>
      </c>
      <c r="CX76" s="253">
        <f t="shared" si="7"/>
        <v>0</v>
      </c>
      <c r="CY76" s="253">
        <f t="shared" si="7"/>
        <v>0</v>
      </c>
      <c r="CZ76" s="253">
        <f t="shared" si="7"/>
        <v>0</v>
      </c>
      <c r="DA76" s="253">
        <f t="shared" si="7"/>
        <v>0</v>
      </c>
      <c r="DB76" s="253">
        <f t="shared" si="7"/>
        <v>0</v>
      </c>
      <c r="DC76" s="253">
        <f t="shared" si="7"/>
        <v>0</v>
      </c>
      <c r="DD76" s="253">
        <f t="shared" si="7"/>
        <v>0</v>
      </c>
      <c r="DE76" s="253">
        <f t="shared" si="7"/>
        <v>0</v>
      </c>
      <c r="DF76" s="253">
        <f t="shared" si="7"/>
        <v>0</v>
      </c>
      <c r="DG76" s="253">
        <f t="shared" si="7"/>
        <v>0</v>
      </c>
      <c r="DH76" s="253">
        <f t="shared" si="7"/>
        <v>0</v>
      </c>
      <c r="DI76" s="253">
        <f t="shared" si="7"/>
        <v>0</v>
      </c>
      <c r="DJ76" s="253">
        <f t="shared" si="7"/>
        <v>0</v>
      </c>
      <c r="DK76" s="253">
        <f t="shared" si="7"/>
        <v>0</v>
      </c>
      <c r="DL76" s="253">
        <f t="shared" si="7"/>
        <v>0</v>
      </c>
      <c r="DM76" s="253">
        <f t="shared" si="7"/>
        <v>0</v>
      </c>
      <c r="DN76" s="253">
        <f t="shared" si="7"/>
        <v>0</v>
      </c>
      <c r="DO76" s="253">
        <f t="shared" si="7"/>
        <v>0</v>
      </c>
      <c r="DP76" s="253">
        <f t="shared" si="7"/>
        <v>0</v>
      </c>
      <c r="DQ76" s="253">
        <f t="shared" si="7"/>
        <v>0</v>
      </c>
      <c r="DR76" s="253">
        <f t="shared" si="7"/>
        <v>0</v>
      </c>
      <c r="DS76" s="253">
        <f t="shared" si="7"/>
        <v>0</v>
      </c>
      <c r="DT76" s="253">
        <f t="shared" si="7"/>
        <v>0</v>
      </c>
      <c r="DU76" s="253">
        <f t="shared" si="7"/>
        <v>0</v>
      </c>
      <c r="DV76" s="253">
        <f t="shared" si="7"/>
        <v>0</v>
      </c>
      <c r="DW76" s="253">
        <f t="shared" si="7"/>
        <v>0</v>
      </c>
    </row>
    <row r="77" spans="3:127" ht="15.6" thickTop="1" thickBot="1">
      <c r="C77" s="316" t="str">
        <f t="shared" si="4"/>
        <v>Prodotto/Servizio 4</v>
      </c>
      <c r="E77" s="294">
        <f t="shared" si="5"/>
        <v>0</v>
      </c>
      <c r="H77" s="253">
        <f t="shared" si="6"/>
        <v>0</v>
      </c>
      <c r="I77" s="253">
        <f t="shared" si="6"/>
        <v>0</v>
      </c>
      <c r="J77" s="253">
        <f t="shared" si="6"/>
        <v>0</v>
      </c>
      <c r="K77" s="253">
        <f t="shared" si="6"/>
        <v>0</v>
      </c>
      <c r="L77" s="253">
        <f t="shared" si="6"/>
        <v>0</v>
      </c>
      <c r="M77" s="253">
        <f t="shared" si="6"/>
        <v>0</v>
      </c>
      <c r="N77" s="253">
        <f t="shared" si="6"/>
        <v>0</v>
      </c>
      <c r="O77" s="253">
        <f t="shared" si="6"/>
        <v>0</v>
      </c>
      <c r="P77" s="253">
        <f t="shared" si="6"/>
        <v>0</v>
      </c>
      <c r="Q77" s="253">
        <f t="shared" si="6"/>
        <v>0</v>
      </c>
      <c r="R77" s="253">
        <f t="shared" si="6"/>
        <v>0</v>
      </c>
      <c r="S77" s="253">
        <f t="shared" si="6"/>
        <v>0</v>
      </c>
      <c r="T77" s="253">
        <f t="shared" si="6"/>
        <v>0</v>
      </c>
      <c r="U77" s="253">
        <f t="shared" si="6"/>
        <v>0</v>
      </c>
      <c r="V77" s="253">
        <f t="shared" si="6"/>
        <v>0</v>
      </c>
      <c r="W77" s="253">
        <f t="shared" si="6"/>
        <v>0</v>
      </c>
      <c r="X77" s="253">
        <f t="shared" si="6"/>
        <v>0</v>
      </c>
      <c r="Y77" s="253">
        <f t="shared" si="6"/>
        <v>0</v>
      </c>
      <c r="Z77" s="253">
        <f t="shared" si="6"/>
        <v>0</v>
      </c>
      <c r="AA77" s="253">
        <f t="shared" si="6"/>
        <v>0</v>
      </c>
      <c r="AB77" s="253">
        <f t="shared" si="6"/>
        <v>0</v>
      </c>
      <c r="AC77" s="253">
        <f t="shared" si="6"/>
        <v>0</v>
      </c>
      <c r="AD77" s="253">
        <f t="shared" si="6"/>
        <v>0</v>
      </c>
      <c r="AE77" s="253">
        <f t="shared" si="6"/>
        <v>0</v>
      </c>
      <c r="AF77" s="253">
        <f t="shared" si="6"/>
        <v>0</v>
      </c>
      <c r="AG77" s="253">
        <f t="shared" si="6"/>
        <v>0</v>
      </c>
      <c r="AH77" s="253">
        <f t="shared" si="6"/>
        <v>0</v>
      </c>
      <c r="AI77" s="253">
        <f t="shared" si="6"/>
        <v>0</v>
      </c>
      <c r="AJ77" s="253">
        <f t="shared" si="6"/>
        <v>0</v>
      </c>
      <c r="AK77" s="253">
        <f t="shared" si="6"/>
        <v>0</v>
      </c>
      <c r="AL77" s="253">
        <f t="shared" si="6"/>
        <v>0</v>
      </c>
      <c r="AM77" s="253">
        <f t="shared" si="6"/>
        <v>0</v>
      </c>
      <c r="AN77" s="253">
        <f t="shared" si="6"/>
        <v>0</v>
      </c>
      <c r="AO77" s="253">
        <f t="shared" si="6"/>
        <v>0</v>
      </c>
      <c r="AP77" s="253">
        <f t="shared" si="6"/>
        <v>0</v>
      </c>
      <c r="AQ77" s="253">
        <f t="shared" si="6"/>
        <v>0</v>
      </c>
      <c r="AR77" s="253">
        <f t="shared" si="6"/>
        <v>0</v>
      </c>
      <c r="AS77" s="253">
        <f t="shared" si="6"/>
        <v>0</v>
      </c>
      <c r="AT77" s="253">
        <f t="shared" si="6"/>
        <v>0</v>
      </c>
      <c r="AU77" s="253">
        <f t="shared" si="6"/>
        <v>0</v>
      </c>
      <c r="AV77" s="253">
        <f t="shared" si="6"/>
        <v>0</v>
      </c>
      <c r="AW77" s="253">
        <f t="shared" si="6"/>
        <v>0</v>
      </c>
      <c r="AX77" s="253">
        <f t="shared" si="6"/>
        <v>0</v>
      </c>
      <c r="AY77" s="253">
        <f t="shared" si="6"/>
        <v>0</v>
      </c>
      <c r="AZ77" s="253">
        <f t="shared" si="6"/>
        <v>0</v>
      </c>
      <c r="BA77" s="253">
        <f t="shared" si="6"/>
        <v>0</v>
      </c>
      <c r="BB77" s="253">
        <f t="shared" si="6"/>
        <v>0</v>
      </c>
      <c r="BC77" s="253">
        <f t="shared" si="6"/>
        <v>0</v>
      </c>
      <c r="BD77" s="253">
        <f t="shared" si="6"/>
        <v>0</v>
      </c>
      <c r="BE77" s="253">
        <f t="shared" si="6"/>
        <v>0</v>
      </c>
      <c r="BF77" s="253">
        <f t="shared" si="6"/>
        <v>0</v>
      </c>
      <c r="BG77" s="253">
        <f t="shared" si="6"/>
        <v>0</v>
      </c>
      <c r="BH77" s="253">
        <f t="shared" si="6"/>
        <v>0</v>
      </c>
      <c r="BI77" s="253">
        <f t="shared" si="6"/>
        <v>0</v>
      </c>
      <c r="BJ77" s="253">
        <f t="shared" si="6"/>
        <v>0</v>
      </c>
      <c r="BK77" s="253">
        <f t="shared" si="6"/>
        <v>0</v>
      </c>
      <c r="BL77" s="253">
        <f t="shared" si="6"/>
        <v>0</v>
      </c>
      <c r="BM77" s="253">
        <f t="shared" si="6"/>
        <v>0</v>
      </c>
      <c r="BN77" s="253">
        <f t="shared" si="6"/>
        <v>0</v>
      </c>
      <c r="BO77" s="253">
        <f t="shared" si="6"/>
        <v>0</v>
      </c>
      <c r="BP77" s="253">
        <f t="shared" si="6"/>
        <v>0</v>
      </c>
      <c r="BQ77" s="253">
        <f t="shared" si="6"/>
        <v>0</v>
      </c>
      <c r="BR77" s="253">
        <f t="shared" si="6"/>
        <v>0</v>
      </c>
      <c r="BS77" s="253">
        <f t="shared" ref="BS77" si="8">+$E77*BS45</f>
        <v>0</v>
      </c>
      <c r="BT77" s="253">
        <f t="shared" si="7"/>
        <v>0</v>
      </c>
      <c r="BU77" s="253">
        <f t="shared" si="7"/>
        <v>0</v>
      </c>
      <c r="BV77" s="253">
        <f t="shared" si="7"/>
        <v>0</v>
      </c>
      <c r="BW77" s="253">
        <f t="shared" si="7"/>
        <v>0</v>
      </c>
      <c r="BX77" s="253">
        <f t="shared" si="7"/>
        <v>0</v>
      </c>
      <c r="BY77" s="253">
        <f t="shared" si="7"/>
        <v>0</v>
      </c>
      <c r="BZ77" s="253">
        <f t="shared" si="7"/>
        <v>0</v>
      </c>
      <c r="CA77" s="253">
        <f t="shared" si="7"/>
        <v>0</v>
      </c>
      <c r="CB77" s="253">
        <f t="shared" si="7"/>
        <v>0</v>
      </c>
      <c r="CC77" s="253">
        <f t="shared" si="7"/>
        <v>0</v>
      </c>
      <c r="CD77" s="253">
        <f t="shared" si="7"/>
        <v>0</v>
      </c>
      <c r="CE77" s="253">
        <f t="shared" si="7"/>
        <v>0</v>
      </c>
      <c r="CF77" s="253">
        <f t="shared" si="7"/>
        <v>0</v>
      </c>
      <c r="CG77" s="253">
        <f t="shared" si="7"/>
        <v>0</v>
      </c>
      <c r="CH77" s="253">
        <f t="shared" si="7"/>
        <v>0</v>
      </c>
      <c r="CI77" s="253">
        <f t="shared" si="7"/>
        <v>0</v>
      </c>
      <c r="CJ77" s="253">
        <f t="shared" si="7"/>
        <v>0</v>
      </c>
      <c r="CK77" s="253">
        <f t="shared" si="7"/>
        <v>0</v>
      </c>
      <c r="CL77" s="253">
        <f t="shared" si="7"/>
        <v>0</v>
      </c>
      <c r="CM77" s="253">
        <f t="shared" si="7"/>
        <v>0</v>
      </c>
      <c r="CN77" s="253">
        <f t="shared" si="7"/>
        <v>0</v>
      </c>
      <c r="CO77" s="253">
        <f t="shared" si="7"/>
        <v>0</v>
      </c>
      <c r="CP77" s="253">
        <f t="shared" si="7"/>
        <v>0</v>
      </c>
      <c r="CQ77" s="253">
        <f t="shared" si="7"/>
        <v>0</v>
      </c>
      <c r="CR77" s="253">
        <f t="shared" si="7"/>
        <v>0</v>
      </c>
      <c r="CS77" s="253">
        <f t="shared" si="7"/>
        <v>0</v>
      </c>
      <c r="CT77" s="253">
        <f t="shared" si="7"/>
        <v>0</v>
      </c>
      <c r="CU77" s="253">
        <f t="shared" si="7"/>
        <v>0</v>
      </c>
      <c r="CV77" s="253">
        <f t="shared" si="7"/>
        <v>0</v>
      </c>
      <c r="CW77" s="253">
        <f t="shared" si="7"/>
        <v>0</v>
      </c>
      <c r="CX77" s="253">
        <f t="shared" si="7"/>
        <v>0</v>
      </c>
      <c r="CY77" s="253">
        <f t="shared" si="7"/>
        <v>0</v>
      </c>
      <c r="CZ77" s="253">
        <f t="shared" si="7"/>
        <v>0</v>
      </c>
      <c r="DA77" s="253">
        <f t="shared" si="7"/>
        <v>0</v>
      </c>
      <c r="DB77" s="253">
        <f t="shared" si="7"/>
        <v>0</v>
      </c>
      <c r="DC77" s="253">
        <f t="shared" si="7"/>
        <v>0</v>
      </c>
      <c r="DD77" s="253">
        <f t="shared" si="7"/>
        <v>0</v>
      </c>
      <c r="DE77" s="253">
        <f t="shared" si="7"/>
        <v>0</v>
      </c>
      <c r="DF77" s="253">
        <f t="shared" si="7"/>
        <v>0</v>
      </c>
      <c r="DG77" s="253">
        <f t="shared" si="7"/>
        <v>0</v>
      </c>
      <c r="DH77" s="253">
        <f t="shared" si="7"/>
        <v>0</v>
      </c>
      <c r="DI77" s="253">
        <f t="shared" si="7"/>
        <v>0</v>
      </c>
      <c r="DJ77" s="253">
        <f t="shared" si="7"/>
        <v>0</v>
      </c>
      <c r="DK77" s="253">
        <f t="shared" si="7"/>
        <v>0</v>
      </c>
      <c r="DL77" s="253">
        <f t="shared" si="7"/>
        <v>0</v>
      </c>
      <c r="DM77" s="253">
        <f t="shared" si="7"/>
        <v>0</v>
      </c>
      <c r="DN77" s="253">
        <f t="shared" si="7"/>
        <v>0</v>
      </c>
      <c r="DO77" s="253">
        <f t="shared" si="7"/>
        <v>0</v>
      </c>
      <c r="DP77" s="253">
        <f t="shared" si="7"/>
        <v>0</v>
      </c>
      <c r="DQ77" s="253">
        <f t="shared" si="7"/>
        <v>0</v>
      </c>
      <c r="DR77" s="253">
        <f t="shared" si="7"/>
        <v>0</v>
      </c>
      <c r="DS77" s="253">
        <f t="shared" si="7"/>
        <v>0</v>
      </c>
      <c r="DT77" s="253">
        <f t="shared" si="7"/>
        <v>0</v>
      </c>
      <c r="DU77" s="253">
        <f t="shared" si="7"/>
        <v>0</v>
      </c>
      <c r="DV77" s="253">
        <f t="shared" si="7"/>
        <v>0</v>
      </c>
      <c r="DW77" s="253">
        <f t="shared" si="7"/>
        <v>0</v>
      </c>
    </row>
    <row r="78" spans="3:127" ht="15.6" thickTop="1" thickBot="1">
      <c r="C78" s="316" t="str">
        <f t="shared" si="4"/>
        <v>Prodotto/Servizio 5</v>
      </c>
      <c r="E78" s="294">
        <f t="shared" si="5"/>
        <v>0</v>
      </c>
      <c r="H78" s="253">
        <f t="shared" ref="H78:BS81" si="9">+$E78*H46</f>
        <v>0</v>
      </c>
      <c r="I78" s="253">
        <f t="shared" si="9"/>
        <v>0</v>
      </c>
      <c r="J78" s="253">
        <f t="shared" si="9"/>
        <v>0</v>
      </c>
      <c r="K78" s="253">
        <f t="shared" si="9"/>
        <v>0</v>
      </c>
      <c r="L78" s="253">
        <f t="shared" si="9"/>
        <v>0</v>
      </c>
      <c r="M78" s="253">
        <f t="shared" si="9"/>
        <v>0</v>
      </c>
      <c r="N78" s="253">
        <f t="shared" si="9"/>
        <v>0</v>
      </c>
      <c r="O78" s="253">
        <f t="shared" si="9"/>
        <v>0</v>
      </c>
      <c r="P78" s="253">
        <f t="shared" si="9"/>
        <v>0</v>
      </c>
      <c r="Q78" s="253">
        <f t="shared" si="9"/>
        <v>0</v>
      </c>
      <c r="R78" s="253">
        <f t="shared" si="9"/>
        <v>0</v>
      </c>
      <c r="S78" s="253">
        <f t="shared" si="9"/>
        <v>0</v>
      </c>
      <c r="T78" s="253">
        <f t="shared" si="9"/>
        <v>0</v>
      </c>
      <c r="U78" s="253">
        <f t="shared" si="9"/>
        <v>0</v>
      </c>
      <c r="V78" s="253">
        <f t="shared" si="9"/>
        <v>0</v>
      </c>
      <c r="W78" s="253">
        <f t="shared" si="9"/>
        <v>0</v>
      </c>
      <c r="X78" s="253">
        <f t="shared" si="9"/>
        <v>0</v>
      </c>
      <c r="Y78" s="253">
        <f t="shared" si="9"/>
        <v>0</v>
      </c>
      <c r="Z78" s="253">
        <f t="shared" si="9"/>
        <v>0</v>
      </c>
      <c r="AA78" s="253">
        <f t="shared" si="9"/>
        <v>0</v>
      </c>
      <c r="AB78" s="253">
        <f t="shared" si="9"/>
        <v>0</v>
      </c>
      <c r="AC78" s="253">
        <f t="shared" si="9"/>
        <v>0</v>
      </c>
      <c r="AD78" s="253">
        <f t="shared" si="9"/>
        <v>0</v>
      </c>
      <c r="AE78" s="253">
        <f t="shared" si="9"/>
        <v>0</v>
      </c>
      <c r="AF78" s="253">
        <f t="shared" si="9"/>
        <v>0</v>
      </c>
      <c r="AG78" s="253">
        <f t="shared" si="9"/>
        <v>0</v>
      </c>
      <c r="AH78" s="253">
        <f t="shared" si="9"/>
        <v>0</v>
      </c>
      <c r="AI78" s="253">
        <f t="shared" si="9"/>
        <v>0</v>
      </c>
      <c r="AJ78" s="253">
        <f t="shared" si="9"/>
        <v>0</v>
      </c>
      <c r="AK78" s="253">
        <f t="shared" si="9"/>
        <v>0</v>
      </c>
      <c r="AL78" s="253">
        <f t="shared" si="9"/>
        <v>0</v>
      </c>
      <c r="AM78" s="253">
        <f t="shared" si="9"/>
        <v>0</v>
      </c>
      <c r="AN78" s="253">
        <f t="shared" si="9"/>
        <v>0</v>
      </c>
      <c r="AO78" s="253">
        <f t="shared" si="9"/>
        <v>0</v>
      </c>
      <c r="AP78" s="253">
        <f t="shared" si="9"/>
        <v>0</v>
      </c>
      <c r="AQ78" s="253">
        <f t="shared" si="9"/>
        <v>0</v>
      </c>
      <c r="AR78" s="253">
        <f t="shared" si="9"/>
        <v>0</v>
      </c>
      <c r="AS78" s="253">
        <f t="shared" si="9"/>
        <v>0</v>
      </c>
      <c r="AT78" s="253">
        <f t="shared" si="9"/>
        <v>0</v>
      </c>
      <c r="AU78" s="253">
        <f t="shared" si="9"/>
        <v>0</v>
      </c>
      <c r="AV78" s="253">
        <f t="shared" si="9"/>
        <v>0</v>
      </c>
      <c r="AW78" s="253">
        <f t="shared" si="9"/>
        <v>0</v>
      </c>
      <c r="AX78" s="253">
        <f t="shared" si="9"/>
        <v>0</v>
      </c>
      <c r="AY78" s="253">
        <f t="shared" si="9"/>
        <v>0</v>
      </c>
      <c r="AZ78" s="253">
        <f t="shared" si="9"/>
        <v>0</v>
      </c>
      <c r="BA78" s="253">
        <f t="shared" si="9"/>
        <v>0</v>
      </c>
      <c r="BB78" s="253">
        <f t="shared" si="9"/>
        <v>0</v>
      </c>
      <c r="BC78" s="253">
        <f t="shared" si="9"/>
        <v>0</v>
      </c>
      <c r="BD78" s="253">
        <f t="shared" si="9"/>
        <v>0</v>
      </c>
      <c r="BE78" s="253">
        <f t="shared" si="9"/>
        <v>0</v>
      </c>
      <c r="BF78" s="253">
        <f t="shared" si="9"/>
        <v>0</v>
      </c>
      <c r="BG78" s="253">
        <f t="shared" si="9"/>
        <v>0</v>
      </c>
      <c r="BH78" s="253">
        <f t="shared" si="9"/>
        <v>0</v>
      </c>
      <c r="BI78" s="253">
        <f t="shared" si="9"/>
        <v>0</v>
      </c>
      <c r="BJ78" s="253">
        <f t="shared" si="9"/>
        <v>0</v>
      </c>
      <c r="BK78" s="253">
        <f t="shared" si="9"/>
        <v>0</v>
      </c>
      <c r="BL78" s="253">
        <f t="shared" si="9"/>
        <v>0</v>
      </c>
      <c r="BM78" s="253">
        <f t="shared" si="9"/>
        <v>0</v>
      </c>
      <c r="BN78" s="253">
        <f t="shared" si="9"/>
        <v>0</v>
      </c>
      <c r="BO78" s="253">
        <f t="shared" si="9"/>
        <v>0</v>
      </c>
      <c r="BP78" s="253">
        <f t="shared" si="9"/>
        <v>0</v>
      </c>
      <c r="BQ78" s="253">
        <f t="shared" si="9"/>
        <v>0</v>
      </c>
      <c r="BR78" s="253">
        <f t="shared" si="9"/>
        <v>0</v>
      </c>
      <c r="BS78" s="253">
        <f t="shared" si="9"/>
        <v>0</v>
      </c>
      <c r="BT78" s="253">
        <f t="shared" si="7"/>
        <v>0</v>
      </c>
      <c r="BU78" s="253">
        <f t="shared" si="7"/>
        <v>0</v>
      </c>
      <c r="BV78" s="253">
        <f t="shared" si="7"/>
        <v>0</v>
      </c>
      <c r="BW78" s="253">
        <f t="shared" si="7"/>
        <v>0</v>
      </c>
      <c r="BX78" s="253">
        <f t="shared" si="7"/>
        <v>0</v>
      </c>
      <c r="BY78" s="253">
        <f t="shared" si="7"/>
        <v>0</v>
      </c>
      <c r="BZ78" s="253">
        <f t="shared" si="7"/>
        <v>0</v>
      </c>
      <c r="CA78" s="253">
        <f t="shared" si="7"/>
        <v>0</v>
      </c>
      <c r="CB78" s="253">
        <f t="shared" si="7"/>
        <v>0</v>
      </c>
      <c r="CC78" s="253">
        <f t="shared" si="7"/>
        <v>0</v>
      </c>
      <c r="CD78" s="253">
        <f t="shared" si="7"/>
        <v>0</v>
      </c>
      <c r="CE78" s="253">
        <f t="shared" si="7"/>
        <v>0</v>
      </c>
      <c r="CF78" s="253">
        <f t="shared" si="7"/>
        <v>0</v>
      </c>
      <c r="CG78" s="253">
        <f t="shared" si="7"/>
        <v>0</v>
      </c>
      <c r="CH78" s="253">
        <f t="shared" si="7"/>
        <v>0</v>
      </c>
      <c r="CI78" s="253">
        <f t="shared" si="7"/>
        <v>0</v>
      </c>
      <c r="CJ78" s="253">
        <f t="shared" si="7"/>
        <v>0</v>
      </c>
      <c r="CK78" s="253">
        <f t="shared" si="7"/>
        <v>0</v>
      </c>
      <c r="CL78" s="253">
        <f t="shared" si="7"/>
        <v>0</v>
      </c>
      <c r="CM78" s="253">
        <f t="shared" si="7"/>
        <v>0</v>
      </c>
      <c r="CN78" s="253">
        <f t="shared" si="7"/>
        <v>0</v>
      </c>
      <c r="CO78" s="253">
        <f t="shared" si="7"/>
        <v>0</v>
      </c>
      <c r="CP78" s="253">
        <f t="shared" si="7"/>
        <v>0</v>
      </c>
      <c r="CQ78" s="253">
        <f t="shared" si="7"/>
        <v>0</v>
      </c>
      <c r="CR78" s="253">
        <f t="shared" si="7"/>
        <v>0</v>
      </c>
      <c r="CS78" s="253">
        <f t="shared" si="7"/>
        <v>0</v>
      </c>
      <c r="CT78" s="253">
        <f t="shared" si="7"/>
        <v>0</v>
      </c>
      <c r="CU78" s="253">
        <f t="shared" si="7"/>
        <v>0</v>
      </c>
      <c r="CV78" s="253">
        <f t="shared" si="7"/>
        <v>0</v>
      </c>
      <c r="CW78" s="253">
        <f t="shared" si="7"/>
        <v>0</v>
      </c>
      <c r="CX78" s="253">
        <f t="shared" si="7"/>
        <v>0</v>
      </c>
      <c r="CY78" s="253">
        <f t="shared" ref="CY78:DW88" si="10">+$E78*CY46</f>
        <v>0</v>
      </c>
      <c r="CZ78" s="253">
        <f t="shared" si="10"/>
        <v>0</v>
      </c>
      <c r="DA78" s="253">
        <f t="shared" si="10"/>
        <v>0</v>
      </c>
      <c r="DB78" s="253">
        <f t="shared" si="10"/>
        <v>0</v>
      </c>
      <c r="DC78" s="253">
        <f t="shared" si="10"/>
        <v>0</v>
      </c>
      <c r="DD78" s="253">
        <f t="shared" si="10"/>
        <v>0</v>
      </c>
      <c r="DE78" s="253">
        <f t="shared" si="10"/>
        <v>0</v>
      </c>
      <c r="DF78" s="253">
        <f t="shared" si="10"/>
        <v>0</v>
      </c>
      <c r="DG78" s="253">
        <f t="shared" si="10"/>
        <v>0</v>
      </c>
      <c r="DH78" s="253">
        <f t="shared" si="10"/>
        <v>0</v>
      </c>
      <c r="DI78" s="253">
        <f t="shared" si="10"/>
        <v>0</v>
      </c>
      <c r="DJ78" s="253">
        <f t="shared" si="10"/>
        <v>0</v>
      </c>
      <c r="DK78" s="253">
        <f t="shared" si="10"/>
        <v>0</v>
      </c>
      <c r="DL78" s="253">
        <f t="shared" si="10"/>
        <v>0</v>
      </c>
      <c r="DM78" s="253">
        <f t="shared" si="10"/>
        <v>0</v>
      </c>
      <c r="DN78" s="253">
        <f t="shared" si="10"/>
        <v>0</v>
      </c>
      <c r="DO78" s="253">
        <f t="shared" si="10"/>
        <v>0</v>
      </c>
      <c r="DP78" s="253">
        <f t="shared" si="10"/>
        <v>0</v>
      </c>
      <c r="DQ78" s="253">
        <f t="shared" si="10"/>
        <v>0</v>
      </c>
      <c r="DR78" s="253">
        <f t="shared" si="10"/>
        <v>0</v>
      </c>
      <c r="DS78" s="253">
        <f t="shared" si="10"/>
        <v>0</v>
      </c>
      <c r="DT78" s="253">
        <f t="shared" si="10"/>
        <v>0</v>
      </c>
      <c r="DU78" s="253">
        <f t="shared" si="10"/>
        <v>0</v>
      </c>
      <c r="DV78" s="253">
        <f t="shared" si="10"/>
        <v>0</v>
      </c>
      <c r="DW78" s="253">
        <f t="shared" si="10"/>
        <v>0</v>
      </c>
    </row>
    <row r="79" spans="3:127" ht="15.6" thickTop="1" thickBot="1">
      <c r="C79" s="316" t="str">
        <f t="shared" si="4"/>
        <v>Prodotto/Servizio 6</v>
      </c>
      <c r="E79" s="294">
        <f t="shared" si="5"/>
        <v>0</v>
      </c>
      <c r="H79" s="253">
        <f t="shared" si="9"/>
        <v>0</v>
      </c>
      <c r="I79" s="253">
        <f t="shared" si="9"/>
        <v>0</v>
      </c>
      <c r="J79" s="253">
        <f t="shared" si="9"/>
        <v>0</v>
      </c>
      <c r="K79" s="253">
        <f t="shared" si="9"/>
        <v>0</v>
      </c>
      <c r="L79" s="253">
        <f t="shared" si="9"/>
        <v>0</v>
      </c>
      <c r="M79" s="253">
        <f t="shared" si="9"/>
        <v>0</v>
      </c>
      <c r="N79" s="253">
        <f t="shared" si="9"/>
        <v>0</v>
      </c>
      <c r="O79" s="253">
        <f t="shared" si="9"/>
        <v>0</v>
      </c>
      <c r="P79" s="253">
        <f t="shared" si="9"/>
        <v>0</v>
      </c>
      <c r="Q79" s="253">
        <f t="shared" si="9"/>
        <v>0</v>
      </c>
      <c r="R79" s="253">
        <f t="shared" si="9"/>
        <v>0</v>
      </c>
      <c r="S79" s="253">
        <f t="shared" si="9"/>
        <v>0</v>
      </c>
      <c r="T79" s="253">
        <f t="shared" si="9"/>
        <v>0</v>
      </c>
      <c r="U79" s="253">
        <f t="shared" si="9"/>
        <v>0</v>
      </c>
      <c r="V79" s="253">
        <f t="shared" si="9"/>
        <v>0</v>
      </c>
      <c r="W79" s="253">
        <f t="shared" si="9"/>
        <v>0</v>
      </c>
      <c r="X79" s="253">
        <f t="shared" si="9"/>
        <v>0</v>
      </c>
      <c r="Y79" s="253">
        <f t="shared" si="9"/>
        <v>0</v>
      </c>
      <c r="Z79" s="253">
        <f t="shared" si="9"/>
        <v>0</v>
      </c>
      <c r="AA79" s="253">
        <f t="shared" si="9"/>
        <v>0</v>
      </c>
      <c r="AB79" s="253">
        <f t="shared" si="9"/>
        <v>0</v>
      </c>
      <c r="AC79" s="253">
        <f t="shared" si="9"/>
        <v>0</v>
      </c>
      <c r="AD79" s="253">
        <f t="shared" si="9"/>
        <v>0</v>
      </c>
      <c r="AE79" s="253">
        <f t="shared" si="9"/>
        <v>0</v>
      </c>
      <c r="AF79" s="253">
        <f t="shared" si="9"/>
        <v>0</v>
      </c>
      <c r="AG79" s="253">
        <f t="shared" si="9"/>
        <v>0</v>
      </c>
      <c r="AH79" s="253">
        <f t="shared" si="9"/>
        <v>0</v>
      </c>
      <c r="AI79" s="253">
        <f t="shared" si="9"/>
        <v>0</v>
      </c>
      <c r="AJ79" s="253">
        <f t="shared" si="9"/>
        <v>0</v>
      </c>
      <c r="AK79" s="253">
        <f t="shared" si="9"/>
        <v>0</v>
      </c>
      <c r="AL79" s="253">
        <f t="shared" si="9"/>
        <v>0</v>
      </c>
      <c r="AM79" s="253">
        <f t="shared" si="9"/>
        <v>0</v>
      </c>
      <c r="AN79" s="253">
        <f t="shared" si="9"/>
        <v>0</v>
      </c>
      <c r="AO79" s="253">
        <f t="shared" si="9"/>
        <v>0</v>
      </c>
      <c r="AP79" s="253">
        <f t="shared" si="9"/>
        <v>0</v>
      </c>
      <c r="AQ79" s="253">
        <f t="shared" si="9"/>
        <v>0</v>
      </c>
      <c r="AR79" s="253">
        <f t="shared" si="9"/>
        <v>0</v>
      </c>
      <c r="AS79" s="253">
        <f t="shared" si="9"/>
        <v>0</v>
      </c>
      <c r="AT79" s="253">
        <f t="shared" si="9"/>
        <v>0</v>
      </c>
      <c r="AU79" s="253">
        <f t="shared" si="9"/>
        <v>0</v>
      </c>
      <c r="AV79" s="253">
        <f t="shared" si="9"/>
        <v>0</v>
      </c>
      <c r="AW79" s="253">
        <f t="shared" si="9"/>
        <v>0</v>
      </c>
      <c r="AX79" s="253">
        <f t="shared" si="9"/>
        <v>0</v>
      </c>
      <c r="AY79" s="253">
        <f t="shared" si="9"/>
        <v>0</v>
      </c>
      <c r="AZ79" s="253">
        <f t="shared" si="9"/>
        <v>0</v>
      </c>
      <c r="BA79" s="253">
        <f t="shared" si="9"/>
        <v>0</v>
      </c>
      <c r="BB79" s="253">
        <f t="shared" si="9"/>
        <v>0</v>
      </c>
      <c r="BC79" s="253">
        <f t="shared" si="9"/>
        <v>0</v>
      </c>
      <c r="BD79" s="253">
        <f t="shared" si="9"/>
        <v>0</v>
      </c>
      <c r="BE79" s="253">
        <f t="shared" si="9"/>
        <v>0</v>
      </c>
      <c r="BF79" s="253">
        <f t="shared" si="9"/>
        <v>0</v>
      </c>
      <c r="BG79" s="253">
        <f t="shared" si="9"/>
        <v>0</v>
      </c>
      <c r="BH79" s="253">
        <f t="shared" si="9"/>
        <v>0</v>
      </c>
      <c r="BI79" s="253">
        <f t="shared" si="9"/>
        <v>0</v>
      </c>
      <c r="BJ79" s="253">
        <f t="shared" si="9"/>
        <v>0</v>
      </c>
      <c r="BK79" s="253">
        <f t="shared" si="9"/>
        <v>0</v>
      </c>
      <c r="BL79" s="253">
        <f t="shared" si="9"/>
        <v>0</v>
      </c>
      <c r="BM79" s="253">
        <f t="shared" si="9"/>
        <v>0</v>
      </c>
      <c r="BN79" s="253">
        <f t="shared" si="9"/>
        <v>0</v>
      </c>
      <c r="BO79" s="253">
        <f t="shared" si="9"/>
        <v>0</v>
      </c>
      <c r="BP79" s="253">
        <f t="shared" si="9"/>
        <v>0</v>
      </c>
      <c r="BQ79" s="253">
        <f t="shared" si="9"/>
        <v>0</v>
      </c>
      <c r="BR79" s="253">
        <f t="shared" si="9"/>
        <v>0</v>
      </c>
      <c r="BS79" s="253">
        <f t="shared" si="9"/>
        <v>0</v>
      </c>
      <c r="BT79" s="253">
        <f t="shared" ref="BT79:CY86" si="11">+$E79*BT47</f>
        <v>0</v>
      </c>
      <c r="BU79" s="253">
        <f t="shared" si="11"/>
        <v>0</v>
      </c>
      <c r="BV79" s="253">
        <f t="shared" si="11"/>
        <v>0</v>
      </c>
      <c r="BW79" s="253">
        <f t="shared" si="11"/>
        <v>0</v>
      </c>
      <c r="BX79" s="253">
        <f t="shared" si="11"/>
        <v>0</v>
      </c>
      <c r="BY79" s="253">
        <f t="shared" si="11"/>
        <v>0</v>
      </c>
      <c r="BZ79" s="253">
        <f t="shared" si="11"/>
        <v>0</v>
      </c>
      <c r="CA79" s="253">
        <f t="shared" si="11"/>
        <v>0</v>
      </c>
      <c r="CB79" s="253">
        <f t="shared" si="11"/>
        <v>0</v>
      </c>
      <c r="CC79" s="253">
        <f t="shared" si="11"/>
        <v>0</v>
      </c>
      <c r="CD79" s="253">
        <f t="shared" si="11"/>
        <v>0</v>
      </c>
      <c r="CE79" s="253">
        <f t="shared" si="11"/>
        <v>0</v>
      </c>
      <c r="CF79" s="253">
        <f t="shared" si="11"/>
        <v>0</v>
      </c>
      <c r="CG79" s="253">
        <f t="shared" si="11"/>
        <v>0</v>
      </c>
      <c r="CH79" s="253">
        <f t="shared" si="11"/>
        <v>0</v>
      </c>
      <c r="CI79" s="253">
        <f t="shared" si="11"/>
        <v>0</v>
      </c>
      <c r="CJ79" s="253">
        <f t="shared" si="11"/>
        <v>0</v>
      </c>
      <c r="CK79" s="253">
        <f t="shared" si="11"/>
        <v>0</v>
      </c>
      <c r="CL79" s="253">
        <f t="shared" si="11"/>
        <v>0</v>
      </c>
      <c r="CM79" s="253">
        <f t="shared" si="11"/>
        <v>0</v>
      </c>
      <c r="CN79" s="253">
        <f t="shared" si="11"/>
        <v>0</v>
      </c>
      <c r="CO79" s="253">
        <f t="shared" si="11"/>
        <v>0</v>
      </c>
      <c r="CP79" s="253">
        <f t="shared" si="11"/>
        <v>0</v>
      </c>
      <c r="CQ79" s="253">
        <f t="shared" si="11"/>
        <v>0</v>
      </c>
      <c r="CR79" s="253">
        <f t="shared" si="11"/>
        <v>0</v>
      </c>
      <c r="CS79" s="253">
        <f t="shared" si="11"/>
        <v>0</v>
      </c>
      <c r="CT79" s="253">
        <f t="shared" si="11"/>
        <v>0</v>
      </c>
      <c r="CU79" s="253">
        <f t="shared" si="11"/>
        <v>0</v>
      </c>
      <c r="CV79" s="253">
        <f t="shared" si="11"/>
        <v>0</v>
      </c>
      <c r="CW79" s="253">
        <f t="shared" si="11"/>
        <v>0</v>
      </c>
      <c r="CX79" s="253">
        <f t="shared" si="11"/>
        <v>0</v>
      </c>
      <c r="CY79" s="253">
        <f t="shared" si="11"/>
        <v>0</v>
      </c>
      <c r="CZ79" s="253">
        <f t="shared" si="10"/>
        <v>0</v>
      </c>
      <c r="DA79" s="253">
        <f t="shared" si="10"/>
        <v>0</v>
      </c>
      <c r="DB79" s="253">
        <f t="shared" si="10"/>
        <v>0</v>
      </c>
      <c r="DC79" s="253">
        <f t="shared" si="10"/>
        <v>0</v>
      </c>
      <c r="DD79" s="253">
        <f t="shared" si="10"/>
        <v>0</v>
      </c>
      <c r="DE79" s="253">
        <f t="shared" si="10"/>
        <v>0</v>
      </c>
      <c r="DF79" s="253">
        <f t="shared" si="10"/>
        <v>0</v>
      </c>
      <c r="DG79" s="253">
        <f t="shared" si="10"/>
        <v>0</v>
      </c>
      <c r="DH79" s="253">
        <f t="shared" si="10"/>
        <v>0</v>
      </c>
      <c r="DI79" s="253">
        <f t="shared" si="10"/>
        <v>0</v>
      </c>
      <c r="DJ79" s="253">
        <f t="shared" si="10"/>
        <v>0</v>
      </c>
      <c r="DK79" s="253">
        <f t="shared" si="10"/>
        <v>0</v>
      </c>
      <c r="DL79" s="253">
        <f t="shared" si="10"/>
        <v>0</v>
      </c>
      <c r="DM79" s="253">
        <f t="shared" si="10"/>
        <v>0</v>
      </c>
      <c r="DN79" s="253">
        <f t="shared" si="10"/>
        <v>0</v>
      </c>
      <c r="DO79" s="253">
        <f t="shared" si="10"/>
        <v>0</v>
      </c>
      <c r="DP79" s="253">
        <f t="shared" si="10"/>
        <v>0</v>
      </c>
      <c r="DQ79" s="253">
        <f t="shared" si="10"/>
        <v>0</v>
      </c>
      <c r="DR79" s="253">
        <f t="shared" si="10"/>
        <v>0</v>
      </c>
      <c r="DS79" s="253">
        <f t="shared" si="10"/>
        <v>0</v>
      </c>
      <c r="DT79" s="253">
        <f t="shared" si="10"/>
        <v>0</v>
      </c>
      <c r="DU79" s="253">
        <f t="shared" si="10"/>
        <v>0</v>
      </c>
      <c r="DV79" s="253">
        <f t="shared" si="10"/>
        <v>0</v>
      </c>
      <c r="DW79" s="253">
        <f t="shared" si="10"/>
        <v>0</v>
      </c>
    </row>
    <row r="80" spans="3:127" ht="15.6" thickTop="1" thickBot="1">
      <c r="C80" s="316" t="str">
        <f t="shared" si="4"/>
        <v>Prodotto/Servizio 7</v>
      </c>
      <c r="E80" s="294">
        <f t="shared" si="5"/>
        <v>0</v>
      </c>
      <c r="H80" s="253">
        <f t="shared" si="9"/>
        <v>0</v>
      </c>
      <c r="I80" s="253">
        <f t="shared" si="9"/>
        <v>0</v>
      </c>
      <c r="J80" s="253">
        <f t="shared" si="9"/>
        <v>0</v>
      </c>
      <c r="K80" s="253">
        <f t="shared" si="9"/>
        <v>0</v>
      </c>
      <c r="L80" s="253">
        <f t="shared" si="9"/>
        <v>0</v>
      </c>
      <c r="M80" s="253">
        <f t="shared" si="9"/>
        <v>0</v>
      </c>
      <c r="N80" s="253">
        <f t="shared" si="9"/>
        <v>0</v>
      </c>
      <c r="O80" s="253">
        <f t="shared" si="9"/>
        <v>0</v>
      </c>
      <c r="P80" s="253">
        <f t="shared" si="9"/>
        <v>0</v>
      </c>
      <c r="Q80" s="253">
        <f t="shared" si="9"/>
        <v>0</v>
      </c>
      <c r="R80" s="253">
        <f t="shared" si="9"/>
        <v>0</v>
      </c>
      <c r="S80" s="253">
        <f t="shared" si="9"/>
        <v>0</v>
      </c>
      <c r="T80" s="253">
        <f t="shared" si="9"/>
        <v>0</v>
      </c>
      <c r="U80" s="253">
        <f t="shared" si="9"/>
        <v>0</v>
      </c>
      <c r="V80" s="253">
        <f t="shared" si="9"/>
        <v>0</v>
      </c>
      <c r="W80" s="253">
        <f t="shared" si="9"/>
        <v>0</v>
      </c>
      <c r="X80" s="253">
        <f t="shared" si="9"/>
        <v>0</v>
      </c>
      <c r="Y80" s="253">
        <f t="shared" si="9"/>
        <v>0</v>
      </c>
      <c r="Z80" s="253">
        <f t="shared" si="9"/>
        <v>0</v>
      </c>
      <c r="AA80" s="253">
        <f t="shared" si="9"/>
        <v>0</v>
      </c>
      <c r="AB80" s="253">
        <f t="shared" si="9"/>
        <v>0</v>
      </c>
      <c r="AC80" s="253">
        <f t="shared" si="9"/>
        <v>0</v>
      </c>
      <c r="AD80" s="253">
        <f t="shared" si="9"/>
        <v>0</v>
      </c>
      <c r="AE80" s="253">
        <f t="shared" si="9"/>
        <v>0</v>
      </c>
      <c r="AF80" s="253">
        <f t="shared" si="9"/>
        <v>0</v>
      </c>
      <c r="AG80" s="253">
        <f t="shared" si="9"/>
        <v>0</v>
      </c>
      <c r="AH80" s="253">
        <f t="shared" si="9"/>
        <v>0</v>
      </c>
      <c r="AI80" s="253">
        <f t="shared" si="9"/>
        <v>0</v>
      </c>
      <c r="AJ80" s="253">
        <f t="shared" si="9"/>
        <v>0</v>
      </c>
      <c r="AK80" s="253">
        <f t="shared" si="9"/>
        <v>0</v>
      </c>
      <c r="AL80" s="253">
        <f t="shared" si="9"/>
        <v>0</v>
      </c>
      <c r="AM80" s="253">
        <f t="shared" si="9"/>
        <v>0</v>
      </c>
      <c r="AN80" s="253">
        <f t="shared" si="9"/>
        <v>0</v>
      </c>
      <c r="AO80" s="253">
        <f t="shared" si="9"/>
        <v>0</v>
      </c>
      <c r="AP80" s="253">
        <f t="shared" si="9"/>
        <v>0</v>
      </c>
      <c r="AQ80" s="253">
        <f t="shared" si="9"/>
        <v>0</v>
      </c>
      <c r="AR80" s="253">
        <f t="shared" si="9"/>
        <v>0</v>
      </c>
      <c r="AS80" s="253">
        <f t="shared" si="9"/>
        <v>0</v>
      </c>
      <c r="AT80" s="253">
        <f t="shared" si="9"/>
        <v>0</v>
      </c>
      <c r="AU80" s="253">
        <f t="shared" si="9"/>
        <v>0</v>
      </c>
      <c r="AV80" s="253">
        <f t="shared" si="9"/>
        <v>0</v>
      </c>
      <c r="AW80" s="253">
        <f t="shared" si="9"/>
        <v>0</v>
      </c>
      <c r="AX80" s="253">
        <f t="shared" si="9"/>
        <v>0</v>
      </c>
      <c r="AY80" s="253">
        <f t="shared" si="9"/>
        <v>0</v>
      </c>
      <c r="AZ80" s="253">
        <f t="shared" si="9"/>
        <v>0</v>
      </c>
      <c r="BA80" s="253">
        <f t="shared" si="9"/>
        <v>0</v>
      </c>
      <c r="BB80" s="253">
        <f t="shared" si="9"/>
        <v>0</v>
      </c>
      <c r="BC80" s="253">
        <f t="shared" si="9"/>
        <v>0</v>
      </c>
      <c r="BD80" s="253">
        <f t="shared" si="9"/>
        <v>0</v>
      </c>
      <c r="BE80" s="253">
        <f t="shared" si="9"/>
        <v>0</v>
      </c>
      <c r="BF80" s="253">
        <f t="shared" si="9"/>
        <v>0</v>
      </c>
      <c r="BG80" s="253">
        <f t="shared" si="9"/>
        <v>0</v>
      </c>
      <c r="BH80" s="253">
        <f t="shared" si="9"/>
        <v>0</v>
      </c>
      <c r="BI80" s="253">
        <f t="shared" si="9"/>
        <v>0</v>
      </c>
      <c r="BJ80" s="253">
        <f t="shared" si="9"/>
        <v>0</v>
      </c>
      <c r="BK80" s="253">
        <f t="shared" si="9"/>
        <v>0</v>
      </c>
      <c r="BL80" s="253">
        <f t="shared" si="9"/>
        <v>0</v>
      </c>
      <c r="BM80" s="253">
        <f t="shared" si="9"/>
        <v>0</v>
      </c>
      <c r="BN80" s="253">
        <f t="shared" si="9"/>
        <v>0</v>
      </c>
      <c r="BO80" s="253">
        <f t="shared" si="9"/>
        <v>0</v>
      </c>
      <c r="BP80" s="253">
        <f t="shared" si="9"/>
        <v>0</v>
      </c>
      <c r="BQ80" s="253">
        <f t="shared" si="9"/>
        <v>0</v>
      </c>
      <c r="BR80" s="253">
        <f t="shared" si="9"/>
        <v>0</v>
      </c>
      <c r="BS80" s="253">
        <f t="shared" si="9"/>
        <v>0</v>
      </c>
      <c r="BT80" s="253">
        <f t="shared" si="11"/>
        <v>0</v>
      </c>
      <c r="BU80" s="253">
        <f t="shared" si="11"/>
        <v>0</v>
      </c>
      <c r="BV80" s="253">
        <f t="shared" si="11"/>
        <v>0</v>
      </c>
      <c r="BW80" s="253">
        <f t="shared" si="11"/>
        <v>0</v>
      </c>
      <c r="BX80" s="253">
        <f t="shared" si="11"/>
        <v>0</v>
      </c>
      <c r="BY80" s="253">
        <f t="shared" si="11"/>
        <v>0</v>
      </c>
      <c r="BZ80" s="253">
        <f t="shared" si="11"/>
        <v>0</v>
      </c>
      <c r="CA80" s="253">
        <f t="shared" si="11"/>
        <v>0</v>
      </c>
      <c r="CB80" s="253">
        <f t="shared" si="11"/>
        <v>0</v>
      </c>
      <c r="CC80" s="253">
        <f t="shared" si="11"/>
        <v>0</v>
      </c>
      <c r="CD80" s="253">
        <f t="shared" si="11"/>
        <v>0</v>
      </c>
      <c r="CE80" s="253">
        <f t="shared" si="11"/>
        <v>0</v>
      </c>
      <c r="CF80" s="253">
        <f t="shared" si="11"/>
        <v>0</v>
      </c>
      <c r="CG80" s="253">
        <f t="shared" si="11"/>
        <v>0</v>
      </c>
      <c r="CH80" s="253">
        <f t="shared" si="11"/>
        <v>0</v>
      </c>
      <c r="CI80" s="253">
        <f t="shared" si="11"/>
        <v>0</v>
      </c>
      <c r="CJ80" s="253">
        <f t="shared" si="11"/>
        <v>0</v>
      </c>
      <c r="CK80" s="253">
        <f t="shared" si="11"/>
        <v>0</v>
      </c>
      <c r="CL80" s="253">
        <f t="shared" si="11"/>
        <v>0</v>
      </c>
      <c r="CM80" s="253">
        <f t="shared" si="11"/>
        <v>0</v>
      </c>
      <c r="CN80" s="253">
        <f t="shared" si="11"/>
        <v>0</v>
      </c>
      <c r="CO80" s="253">
        <f t="shared" si="11"/>
        <v>0</v>
      </c>
      <c r="CP80" s="253">
        <f t="shared" si="11"/>
        <v>0</v>
      </c>
      <c r="CQ80" s="253">
        <f t="shared" si="11"/>
        <v>0</v>
      </c>
      <c r="CR80" s="253">
        <f t="shared" si="11"/>
        <v>0</v>
      </c>
      <c r="CS80" s="253">
        <f t="shared" si="11"/>
        <v>0</v>
      </c>
      <c r="CT80" s="253">
        <f t="shared" si="11"/>
        <v>0</v>
      </c>
      <c r="CU80" s="253">
        <f t="shared" si="11"/>
        <v>0</v>
      </c>
      <c r="CV80" s="253">
        <f t="shared" si="11"/>
        <v>0</v>
      </c>
      <c r="CW80" s="253">
        <f t="shared" si="11"/>
        <v>0</v>
      </c>
      <c r="CX80" s="253">
        <f t="shared" si="11"/>
        <v>0</v>
      </c>
      <c r="CY80" s="253">
        <f t="shared" si="11"/>
        <v>0</v>
      </c>
      <c r="CZ80" s="253">
        <f t="shared" si="10"/>
        <v>0</v>
      </c>
      <c r="DA80" s="253">
        <f t="shared" si="10"/>
        <v>0</v>
      </c>
      <c r="DB80" s="253">
        <f t="shared" si="10"/>
        <v>0</v>
      </c>
      <c r="DC80" s="253">
        <f t="shared" si="10"/>
        <v>0</v>
      </c>
      <c r="DD80" s="253">
        <f t="shared" si="10"/>
        <v>0</v>
      </c>
      <c r="DE80" s="253">
        <f t="shared" si="10"/>
        <v>0</v>
      </c>
      <c r="DF80" s="253">
        <f t="shared" si="10"/>
        <v>0</v>
      </c>
      <c r="DG80" s="253">
        <f t="shared" si="10"/>
        <v>0</v>
      </c>
      <c r="DH80" s="253">
        <f t="shared" si="10"/>
        <v>0</v>
      </c>
      <c r="DI80" s="253">
        <f t="shared" si="10"/>
        <v>0</v>
      </c>
      <c r="DJ80" s="253">
        <f t="shared" si="10"/>
        <v>0</v>
      </c>
      <c r="DK80" s="253">
        <f t="shared" si="10"/>
        <v>0</v>
      </c>
      <c r="DL80" s="253">
        <f t="shared" si="10"/>
        <v>0</v>
      </c>
      <c r="DM80" s="253">
        <f t="shared" si="10"/>
        <v>0</v>
      </c>
      <c r="DN80" s="253">
        <f t="shared" si="10"/>
        <v>0</v>
      </c>
      <c r="DO80" s="253">
        <f t="shared" si="10"/>
        <v>0</v>
      </c>
      <c r="DP80" s="253">
        <f t="shared" si="10"/>
        <v>0</v>
      </c>
      <c r="DQ80" s="253">
        <f t="shared" si="10"/>
        <v>0</v>
      </c>
      <c r="DR80" s="253">
        <f t="shared" si="10"/>
        <v>0</v>
      </c>
      <c r="DS80" s="253">
        <f t="shared" si="10"/>
        <v>0</v>
      </c>
      <c r="DT80" s="253">
        <f t="shared" si="10"/>
        <v>0</v>
      </c>
      <c r="DU80" s="253">
        <f t="shared" si="10"/>
        <v>0</v>
      </c>
      <c r="DV80" s="253">
        <f t="shared" si="10"/>
        <v>0</v>
      </c>
      <c r="DW80" s="253">
        <f t="shared" si="10"/>
        <v>0</v>
      </c>
    </row>
    <row r="81" spans="3:127" ht="15.6" thickTop="1" thickBot="1">
      <c r="C81" s="316" t="str">
        <f t="shared" si="4"/>
        <v>Prodotto/Servizio 8</v>
      </c>
      <c r="E81" s="294">
        <f t="shared" si="5"/>
        <v>0</v>
      </c>
      <c r="H81" s="253">
        <f t="shared" si="9"/>
        <v>0</v>
      </c>
      <c r="I81" s="253">
        <f t="shared" si="9"/>
        <v>0</v>
      </c>
      <c r="J81" s="253">
        <f t="shared" si="9"/>
        <v>0</v>
      </c>
      <c r="K81" s="253">
        <f t="shared" si="9"/>
        <v>0</v>
      </c>
      <c r="L81" s="253">
        <f t="shared" si="9"/>
        <v>0</v>
      </c>
      <c r="M81" s="253">
        <f t="shared" si="9"/>
        <v>0</v>
      </c>
      <c r="N81" s="253">
        <f t="shared" si="9"/>
        <v>0</v>
      </c>
      <c r="O81" s="253">
        <f t="shared" si="9"/>
        <v>0</v>
      </c>
      <c r="P81" s="253">
        <f t="shared" si="9"/>
        <v>0</v>
      </c>
      <c r="Q81" s="253">
        <f t="shared" si="9"/>
        <v>0</v>
      </c>
      <c r="R81" s="253">
        <f t="shared" si="9"/>
        <v>0</v>
      </c>
      <c r="S81" s="253">
        <f t="shared" si="9"/>
        <v>0</v>
      </c>
      <c r="T81" s="253">
        <f t="shared" si="9"/>
        <v>0</v>
      </c>
      <c r="U81" s="253">
        <f t="shared" si="9"/>
        <v>0</v>
      </c>
      <c r="V81" s="253">
        <f t="shared" si="9"/>
        <v>0</v>
      </c>
      <c r="W81" s="253">
        <f t="shared" si="9"/>
        <v>0</v>
      </c>
      <c r="X81" s="253">
        <f t="shared" si="9"/>
        <v>0</v>
      </c>
      <c r="Y81" s="253">
        <f t="shared" si="9"/>
        <v>0</v>
      </c>
      <c r="Z81" s="253">
        <f t="shared" si="9"/>
        <v>0</v>
      </c>
      <c r="AA81" s="253">
        <f t="shared" si="9"/>
        <v>0</v>
      </c>
      <c r="AB81" s="253">
        <f t="shared" si="9"/>
        <v>0</v>
      </c>
      <c r="AC81" s="253">
        <f t="shared" si="9"/>
        <v>0</v>
      </c>
      <c r="AD81" s="253">
        <f t="shared" si="9"/>
        <v>0</v>
      </c>
      <c r="AE81" s="253">
        <f t="shared" si="9"/>
        <v>0</v>
      </c>
      <c r="AF81" s="253">
        <f t="shared" si="9"/>
        <v>0</v>
      </c>
      <c r="AG81" s="253">
        <f t="shared" si="9"/>
        <v>0</v>
      </c>
      <c r="AH81" s="253">
        <f t="shared" si="9"/>
        <v>0</v>
      </c>
      <c r="AI81" s="253">
        <f t="shared" si="9"/>
        <v>0</v>
      </c>
      <c r="AJ81" s="253">
        <f t="shared" si="9"/>
        <v>0</v>
      </c>
      <c r="AK81" s="253">
        <f t="shared" si="9"/>
        <v>0</v>
      </c>
      <c r="AL81" s="253">
        <f t="shared" si="9"/>
        <v>0</v>
      </c>
      <c r="AM81" s="253">
        <f t="shared" si="9"/>
        <v>0</v>
      </c>
      <c r="AN81" s="253">
        <f t="shared" si="9"/>
        <v>0</v>
      </c>
      <c r="AO81" s="253">
        <f t="shared" si="9"/>
        <v>0</v>
      </c>
      <c r="AP81" s="253">
        <f t="shared" si="9"/>
        <v>0</v>
      </c>
      <c r="AQ81" s="253">
        <f t="shared" si="9"/>
        <v>0</v>
      </c>
      <c r="AR81" s="253">
        <f t="shared" si="9"/>
        <v>0</v>
      </c>
      <c r="AS81" s="253">
        <f t="shared" si="9"/>
        <v>0</v>
      </c>
      <c r="AT81" s="253">
        <f t="shared" si="9"/>
        <v>0</v>
      </c>
      <c r="AU81" s="253">
        <f t="shared" si="9"/>
        <v>0</v>
      </c>
      <c r="AV81" s="253">
        <f t="shared" si="9"/>
        <v>0</v>
      </c>
      <c r="AW81" s="253">
        <f t="shared" si="9"/>
        <v>0</v>
      </c>
      <c r="AX81" s="253">
        <f t="shared" si="9"/>
        <v>0</v>
      </c>
      <c r="AY81" s="253">
        <f t="shared" si="9"/>
        <v>0</v>
      </c>
      <c r="AZ81" s="253">
        <f t="shared" si="9"/>
        <v>0</v>
      </c>
      <c r="BA81" s="253">
        <f t="shared" si="9"/>
        <v>0</v>
      </c>
      <c r="BB81" s="253">
        <f t="shared" si="9"/>
        <v>0</v>
      </c>
      <c r="BC81" s="253">
        <f t="shared" si="9"/>
        <v>0</v>
      </c>
      <c r="BD81" s="253">
        <f t="shared" si="9"/>
        <v>0</v>
      </c>
      <c r="BE81" s="253">
        <f t="shared" si="9"/>
        <v>0</v>
      </c>
      <c r="BF81" s="253">
        <f t="shared" si="9"/>
        <v>0</v>
      </c>
      <c r="BG81" s="253">
        <f t="shared" si="9"/>
        <v>0</v>
      </c>
      <c r="BH81" s="253">
        <f t="shared" si="9"/>
        <v>0</v>
      </c>
      <c r="BI81" s="253">
        <f t="shared" si="9"/>
        <v>0</v>
      </c>
      <c r="BJ81" s="253">
        <f t="shared" si="9"/>
        <v>0</v>
      </c>
      <c r="BK81" s="253">
        <f t="shared" si="9"/>
        <v>0</v>
      </c>
      <c r="BL81" s="253">
        <f t="shared" si="9"/>
        <v>0</v>
      </c>
      <c r="BM81" s="253">
        <f t="shared" si="9"/>
        <v>0</v>
      </c>
      <c r="BN81" s="253">
        <f t="shared" si="9"/>
        <v>0</v>
      </c>
      <c r="BO81" s="253">
        <f t="shared" si="9"/>
        <v>0</v>
      </c>
      <c r="BP81" s="253">
        <f t="shared" si="9"/>
        <v>0</v>
      </c>
      <c r="BQ81" s="253">
        <f t="shared" si="9"/>
        <v>0</v>
      </c>
      <c r="BR81" s="253">
        <f t="shared" si="9"/>
        <v>0</v>
      </c>
      <c r="BS81" s="253">
        <f t="shared" ref="BS81" si="12">+$E81*BS49</f>
        <v>0</v>
      </c>
      <c r="BT81" s="253">
        <f t="shared" si="11"/>
        <v>0</v>
      </c>
      <c r="BU81" s="253">
        <f t="shared" si="11"/>
        <v>0</v>
      </c>
      <c r="BV81" s="253">
        <f t="shared" si="11"/>
        <v>0</v>
      </c>
      <c r="BW81" s="253">
        <f t="shared" si="11"/>
        <v>0</v>
      </c>
      <c r="BX81" s="253">
        <f t="shared" si="11"/>
        <v>0</v>
      </c>
      <c r="BY81" s="253">
        <f t="shared" si="11"/>
        <v>0</v>
      </c>
      <c r="BZ81" s="253">
        <f t="shared" si="11"/>
        <v>0</v>
      </c>
      <c r="CA81" s="253">
        <f t="shared" si="11"/>
        <v>0</v>
      </c>
      <c r="CB81" s="253">
        <f t="shared" si="11"/>
        <v>0</v>
      </c>
      <c r="CC81" s="253">
        <f t="shared" si="11"/>
        <v>0</v>
      </c>
      <c r="CD81" s="253">
        <f t="shared" si="11"/>
        <v>0</v>
      </c>
      <c r="CE81" s="253">
        <f t="shared" si="11"/>
        <v>0</v>
      </c>
      <c r="CF81" s="253">
        <f t="shared" si="11"/>
        <v>0</v>
      </c>
      <c r="CG81" s="253">
        <f t="shared" si="11"/>
        <v>0</v>
      </c>
      <c r="CH81" s="253">
        <f t="shared" si="11"/>
        <v>0</v>
      </c>
      <c r="CI81" s="253">
        <f t="shared" si="11"/>
        <v>0</v>
      </c>
      <c r="CJ81" s="253">
        <f t="shared" si="11"/>
        <v>0</v>
      </c>
      <c r="CK81" s="253">
        <f t="shared" si="11"/>
        <v>0</v>
      </c>
      <c r="CL81" s="253">
        <f t="shared" si="11"/>
        <v>0</v>
      </c>
      <c r="CM81" s="253">
        <f t="shared" si="11"/>
        <v>0</v>
      </c>
      <c r="CN81" s="253">
        <f t="shared" si="11"/>
        <v>0</v>
      </c>
      <c r="CO81" s="253">
        <f t="shared" si="11"/>
        <v>0</v>
      </c>
      <c r="CP81" s="253">
        <f t="shared" si="11"/>
        <v>0</v>
      </c>
      <c r="CQ81" s="253">
        <f t="shared" si="11"/>
        <v>0</v>
      </c>
      <c r="CR81" s="253">
        <f t="shared" si="11"/>
        <v>0</v>
      </c>
      <c r="CS81" s="253">
        <f t="shared" si="11"/>
        <v>0</v>
      </c>
      <c r="CT81" s="253">
        <f t="shared" si="11"/>
        <v>0</v>
      </c>
      <c r="CU81" s="253">
        <f t="shared" si="11"/>
        <v>0</v>
      </c>
      <c r="CV81" s="253">
        <f t="shared" si="11"/>
        <v>0</v>
      </c>
      <c r="CW81" s="253">
        <f t="shared" si="11"/>
        <v>0</v>
      </c>
      <c r="CX81" s="253">
        <f t="shared" si="11"/>
        <v>0</v>
      </c>
      <c r="CY81" s="253">
        <f t="shared" si="11"/>
        <v>0</v>
      </c>
      <c r="CZ81" s="253">
        <f t="shared" si="10"/>
        <v>0</v>
      </c>
      <c r="DA81" s="253">
        <f t="shared" si="10"/>
        <v>0</v>
      </c>
      <c r="DB81" s="253">
        <f t="shared" si="10"/>
        <v>0</v>
      </c>
      <c r="DC81" s="253">
        <f t="shared" si="10"/>
        <v>0</v>
      </c>
      <c r="DD81" s="253">
        <f t="shared" si="10"/>
        <v>0</v>
      </c>
      <c r="DE81" s="253">
        <f t="shared" si="10"/>
        <v>0</v>
      </c>
      <c r="DF81" s="253">
        <f t="shared" si="10"/>
        <v>0</v>
      </c>
      <c r="DG81" s="253">
        <f t="shared" si="10"/>
        <v>0</v>
      </c>
      <c r="DH81" s="253">
        <f t="shared" si="10"/>
        <v>0</v>
      </c>
      <c r="DI81" s="253">
        <f t="shared" si="10"/>
        <v>0</v>
      </c>
      <c r="DJ81" s="253">
        <f t="shared" si="10"/>
        <v>0</v>
      </c>
      <c r="DK81" s="253">
        <f t="shared" si="10"/>
        <v>0</v>
      </c>
      <c r="DL81" s="253">
        <f t="shared" si="10"/>
        <v>0</v>
      </c>
      <c r="DM81" s="253">
        <f t="shared" si="10"/>
        <v>0</v>
      </c>
      <c r="DN81" s="253">
        <f t="shared" si="10"/>
        <v>0</v>
      </c>
      <c r="DO81" s="253">
        <f t="shared" si="10"/>
        <v>0</v>
      </c>
      <c r="DP81" s="253">
        <f t="shared" si="10"/>
        <v>0</v>
      </c>
      <c r="DQ81" s="253">
        <f t="shared" si="10"/>
        <v>0</v>
      </c>
      <c r="DR81" s="253">
        <f t="shared" si="10"/>
        <v>0</v>
      </c>
      <c r="DS81" s="253">
        <f t="shared" si="10"/>
        <v>0</v>
      </c>
      <c r="DT81" s="253">
        <f t="shared" si="10"/>
        <v>0</v>
      </c>
      <c r="DU81" s="253">
        <f t="shared" si="10"/>
        <v>0</v>
      </c>
      <c r="DV81" s="253">
        <f t="shared" si="10"/>
        <v>0</v>
      </c>
      <c r="DW81" s="253">
        <f t="shared" si="10"/>
        <v>0</v>
      </c>
    </row>
    <row r="82" spans="3:127" ht="15.6" thickTop="1" thickBot="1">
      <c r="C82" s="316" t="str">
        <f t="shared" si="4"/>
        <v>Prodotto/Servizio 9</v>
      </c>
      <c r="E82" s="294">
        <f t="shared" si="5"/>
        <v>0</v>
      </c>
      <c r="H82" s="253">
        <f t="shared" ref="H82:BS85" si="13">+$E82*H50</f>
        <v>0</v>
      </c>
      <c r="I82" s="253">
        <f t="shared" si="13"/>
        <v>0</v>
      </c>
      <c r="J82" s="253">
        <f t="shared" si="13"/>
        <v>0</v>
      </c>
      <c r="K82" s="253">
        <f t="shared" si="13"/>
        <v>0</v>
      </c>
      <c r="L82" s="253">
        <f t="shared" si="13"/>
        <v>0</v>
      </c>
      <c r="M82" s="253">
        <f t="shared" si="13"/>
        <v>0</v>
      </c>
      <c r="N82" s="253">
        <f t="shared" si="13"/>
        <v>0</v>
      </c>
      <c r="O82" s="253">
        <f t="shared" si="13"/>
        <v>0</v>
      </c>
      <c r="P82" s="253">
        <f t="shared" si="13"/>
        <v>0</v>
      </c>
      <c r="Q82" s="253">
        <f t="shared" si="13"/>
        <v>0</v>
      </c>
      <c r="R82" s="253">
        <f t="shared" si="13"/>
        <v>0</v>
      </c>
      <c r="S82" s="253">
        <f t="shared" si="13"/>
        <v>0</v>
      </c>
      <c r="T82" s="253">
        <f t="shared" si="13"/>
        <v>0</v>
      </c>
      <c r="U82" s="253">
        <f t="shared" si="13"/>
        <v>0</v>
      </c>
      <c r="V82" s="253">
        <f t="shared" si="13"/>
        <v>0</v>
      </c>
      <c r="W82" s="253">
        <f t="shared" si="13"/>
        <v>0</v>
      </c>
      <c r="X82" s="253">
        <f t="shared" si="13"/>
        <v>0</v>
      </c>
      <c r="Y82" s="253">
        <f t="shared" si="13"/>
        <v>0</v>
      </c>
      <c r="Z82" s="253">
        <f t="shared" si="13"/>
        <v>0</v>
      </c>
      <c r="AA82" s="253">
        <f t="shared" si="13"/>
        <v>0</v>
      </c>
      <c r="AB82" s="253">
        <f t="shared" si="13"/>
        <v>0</v>
      </c>
      <c r="AC82" s="253">
        <f t="shared" si="13"/>
        <v>0</v>
      </c>
      <c r="AD82" s="253">
        <f t="shared" si="13"/>
        <v>0</v>
      </c>
      <c r="AE82" s="253">
        <f t="shared" si="13"/>
        <v>0</v>
      </c>
      <c r="AF82" s="253">
        <f t="shared" si="13"/>
        <v>0</v>
      </c>
      <c r="AG82" s="253">
        <f t="shared" si="13"/>
        <v>0</v>
      </c>
      <c r="AH82" s="253">
        <f t="shared" si="13"/>
        <v>0</v>
      </c>
      <c r="AI82" s="253">
        <f t="shared" si="13"/>
        <v>0</v>
      </c>
      <c r="AJ82" s="253">
        <f t="shared" si="13"/>
        <v>0</v>
      </c>
      <c r="AK82" s="253">
        <f t="shared" si="13"/>
        <v>0</v>
      </c>
      <c r="AL82" s="253">
        <f t="shared" si="13"/>
        <v>0</v>
      </c>
      <c r="AM82" s="253">
        <f t="shared" si="13"/>
        <v>0</v>
      </c>
      <c r="AN82" s="253">
        <f t="shared" si="13"/>
        <v>0</v>
      </c>
      <c r="AO82" s="253">
        <f t="shared" si="13"/>
        <v>0</v>
      </c>
      <c r="AP82" s="253">
        <f t="shared" si="13"/>
        <v>0</v>
      </c>
      <c r="AQ82" s="253">
        <f t="shared" si="13"/>
        <v>0</v>
      </c>
      <c r="AR82" s="253">
        <f t="shared" si="13"/>
        <v>0</v>
      </c>
      <c r="AS82" s="253">
        <f t="shared" si="13"/>
        <v>0</v>
      </c>
      <c r="AT82" s="253">
        <f t="shared" si="13"/>
        <v>0</v>
      </c>
      <c r="AU82" s="253">
        <f t="shared" si="13"/>
        <v>0</v>
      </c>
      <c r="AV82" s="253">
        <f t="shared" si="13"/>
        <v>0</v>
      </c>
      <c r="AW82" s="253">
        <f t="shared" si="13"/>
        <v>0</v>
      </c>
      <c r="AX82" s="253">
        <f t="shared" si="13"/>
        <v>0</v>
      </c>
      <c r="AY82" s="253">
        <f t="shared" si="13"/>
        <v>0</v>
      </c>
      <c r="AZ82" s="253">
        <f t="shared" si="13"/>
        <v>0</v>
      </c>
      <c r="BA82" s="253">
        <f t="shared" si="13"/>
        <v>0</v>
      </c>
      <c r="BB82" s="253">
        <f t="shared" si="13"/>
        <v>0</v>
      </c>
      <c r="BC82" s="253">
        <f t="shared" si="13"/>
        <v>0</v>
      </c>
      <c r="BD82" s="253">
        <f t="shared" si="13"/>
        <v>0</v>
      </c>
      <c r="BE82" s="253">
        <f t="shared" si="13"/>
        <v>0</v>
      </c>
      <c r="BF82" s="253">
        <f t="shared" si="13"/>
        <v>0</v>
      </c>
      <c r="BG82" s="253">
        <f t="shared" si="13"/>
        <v>0</v>
      </c>
      <c r="BH82" s="253">
        <f t="shared" si="13"/>
        <v>0</v>
      </c>
      <c r="BI82" s="253">
        <f t="shared" si="13"/>
        <v>0</v>
      </c>
      <c r="BJ82" s="253">
        <f t="shared" si="13"/>
        <v>0</v>
      </c>
      <c r="BK82" s="253">
        <f t="shared" si="13"/>
        <v>0</v>
      </c>
      <c r="BL82" s="253">
        <f t="shared" si="13"/>
        <v>0</v>
      </c>
      <c r="BM82" s="253">
        <f t="shared" si="13"/>
        <v>0</v>
      </c>
      <c r="BN82" s="253">
        <f t="shared" si="13"/>
        <v>0</v>
      </c>
      <c r="BO82" s="253">
        <f t="shared" si="13"/>
        <v>0</v>
      </c>
      <c r="BP82" s="253">
        <f t="shared" si="13"/>
        <v>0</v>
      </c>
      <c r="BQ82" s="253">
        <f t="shared" si="13"/>
        <v>0</v>
      </c>
      <c r="BR82" s="253">
        <f t="shared" si="13"/>
        <v>0</v>
      </c>
      <c r="BS82" s="253">
        <f t="shared" si="13"/>
        <v>0</v>
      </c>
      <c r="BT82" s="253">
        <f t="shared" si="11"/>
        <v>0</v>
      </c>
      <c r="BU82" s="253">
        <f t="shared" si="11"/>
        <v>0</v>
      </c>
      <c r="BV82" s="253">
        <f t="shared" si="11"/>
        <v>0</v>
      </c>
      <c r="BW82" s="253">
        <f t="shared" si="11"/>
        <v>0</v>
      </c>
      <c r="BX82" s="253">
        <f t="shared" si="11"/>
        <v>0</v>
      </c>
      <c r="BY82" s="253">
        <f t="shared" si="11"/>
        <v>0</v>
      </c>
      <c r="BZ82" s="253">
        <f t="shared" si="11"/>
        <v>0</v>
      </c>
      <c r="CA82" s="253">
        <f t="shared" si="11"/>
        <v>0</v>
      </c>
      <c r="CB82" s="253">
        <f t="shared" si="11"/>
        <v>0</v>
      </c>
      <c r="CC82" s="253">
        <f t="shared" si="11"/>
        <v>0</v>
      </c>
      <c r="CD82" s="253">
        <f t="shared" si="11"/>
        <v>0</v>
      </c>
      <c r="CE82" s="253">
        <f t="shared" si="11"/>
        <v>0</v>
      </c>
      <c r="CF82" s="253">
        <f t="shared" si="11"/>
        <v>0</v>
      </c>
      <c r="CG82" s="253">
        <f t="shared" si="11"/>
        <v>0</v>
      </c>
      <c r="CH82" s="253">
        <f t="shared" si="11"/>
        <v>0</v>
      </c>
      <c r="CI82" s="253">
        <f t="shared" si="11"/>
        <v>0</v>
      </c>
      <c r="CJ82" s="253">
        <f t="shared" si="11"/>
        <v>0</v>
      </c>
      <c r="CK82" s="253">
        <f t="shared" si="11"/>
        <v>0</v>
      </c>
      <c r="CL82" s="253">
        <f t="shared" si="11"/>
        <v>0</v>
      </c>
      <c r="CM82" s="253">
        <f t="shared" si="11"/>
        <v>0</v>
      </c>
      <c r="CN82" s="253">
        <f t="shared" si="11"/>
        <v>0</v>
      </c>
      <c r="CO82" s="253">
        <f t="shared" si="11"/>
        <v>0</v>
      </c>
      <c r="CP82" s="253">
        <f t="shared" si="11"/>
        <v>0</v>
      </c>
      <c r="CQ82" s="253">
        <f t="shared" si="11"/>
        <v>0</v>
      </c>
      <c r="CR82" s="253">
        <f t="shared" si="11"/>
        <v>0</v>
      </c>
      <c r="CS82" s="253">
        <f t="shared" si="11"/>
        <v>0</v>
      </c>
      <c r="CT82" s="253">
        <f t="shared" si="11"/>
        <v>0</v>
      </c>
      <c r="CU82" s="253">
        <f t="shared" si="11"/>
        <v>0</v>
      </c>
      <c r="CV82" s="253">
        <f t="shared" si="11"/>
        <v>0</v>
      </c>
      <c r="CW82" s="253">
        <f t="shared" si="11"/>
        <v>0</v>
      </c>
      <c r="CX82" s="253">
        <f t="shared" si="11"/>
        <v>0</v>
      </c>
      <c r="CY82" s="253">
        <f t="shared" si="11"/>
        <v>0</v>
      </c>
      <c r="CZ82" s="253">
        <f t="shared" si="10"/>
        <v>0</v>
      </c>
      <c r="DA82" s="253">
        <f t="shared" si="10"/>
        <v>0</v>
      </c>
      <c r="DB82" s="253">
        <f t="shared" si="10"/>
        <v>0</v>
      </c>
      <c r="DC82" s="253">
        <f t="shared" si="10"/>
        <v>0</v>
      </c>
      <c r="DD82" s="253">
        <f t="shared" si="10"/>
        <v>0</v>
      </c>
      <c r="DE82" s="253">
        <f t="shared" si="10"/>
        <v>0</v>
      </c>
      <c r="DF82" s="253">
        <f t="shared" si="10"/>
        <v>0</v>
      </c>
      <c r="DG82" s="253">
        <f t="shared" si="10"/>
        <v>0</v>
      </c>
      <c r="DH82" s="253">
        <f t="shared" si="10"/>
        <v>0</v>
      </c>
      <c r="DI82" s="253">
        <f t="shared" si="10"/>
        <v>0</v>
      </c>
      <c r="DJ82" s="253">
        <f t="shared" si="10"/>
        <v>0</v>
      </c>
      <c r="DK82" s="253">
        <f t="shared" si="10"/>
        <v>0</v>
      </c>
      <c r="DL82" s="253">
        <f t="shared" si="10"/>
        <v>0</v>
      </c>
      <c r="DM82" s="253">
        <f t="shared" si="10"/>
        <v>0</v>
      </c>
      <c r="DN82" s="253">
        <f t="shared" si="10"/>
        <v>0</v>
      </c>
      <c r="DO82" s="253">
        <f t="shared" si="10"/>
        <v>0</v>
      </c>
      <c r="DP82" s="253">
        <f t="shared" si="10"/>
        <v>0</v>
      </c>
      <c r="DQ82" s="253">
        <f t="shared" si="10"/>
        <v>0</v>
      </c>
      <c r="DR82" s="253">
        <f t="shared" si="10"/>
        <v>0</v>
      </c>
      <c r="DS82" s="253">
        <f t="shared" si="10"/>
        <v>0</v>
      </c>
      <c r="DT82" s="253">
        <f t="shared" si="10"/>
        <v>0</v>
      </c>
      <c r="DU82" s="253">
        <f t="shared" si="10"/>
        <v>0</v>
      </c>
      <c r="DV82" s="253">
        <f t="shared" si="10"/>
        <v>0</v>
      </c>
      <c r="DW82" s="253">
        <f t="shared" si="10"/>
        <v>0</v>
      </c>
    </row>
    <row r="83" spans="3:127" ht="15.6" thickTop="1" thickBot="1">
      <c r="C83" s="316" t="str">
        <f t="shared" si="4"/>
        <v>Prodotto/Servizio 10</v>
      </c>
      <c r="E83" s="294">
        <f t="shared" si="5"/>
        <v>0</v>
      </c>
      <c r="H83" s="253">
        <f t="shared" si="13"/>
        <v>0</v>
      </c>
      <c r="I83" s="253">
        <f t="shared" si="13"/>
        <v>0</v>
      </c>
      <c r="J83" s="253">
        <f t="shared" si="13"/>
        <v>0</v>
      </c>
      <c r="K83" s="253">
        <f t="shared" si="13"/>
        <v>0</v>
      </c>
      <c r="L83" s="253">
        <f t="shared" si="13"/>
        <v>0</v>
      </c>
      <c r="M83" s="253">
        <f t="shared" si="13"/>
        <v>0</v>
      </c>
      <c r="N83" s="253">
        <f t="shared" si="13"/>
        <v>0</v>
      </c>
      <c r="O83" s="253">
        <f t="shared" si="13"/>
        <v>0</v>
      </c>
      <c r="P83" s="253">
        <f t="shared" si="13"/>
        <v>0</v>
      </c>
      <c r="Q83" s="253">
        <f t="shared" si="13"/>
        <v>0</v>
      </c>
      <c r="R83" s="253">
        <f t="shared" si="13"/>
        <v>0</v>
      </c>
      <c r="S83" s="253">
        <f t="shared" si="13"/>
        <v>0</v>
      </c>
      <c r="T83" s="253">
        <f t="shared" si="13"/>
        <v>0</v>
      </c>
      <c r="U83" s="253">
        <f t="shared" si="13"/>
        <v>0</v>
      </c>
      <c r="V83" s="253">
        <f t="shared" si="13"/>
        <v>0</v>
      </c>
      <c r="W83" s="253">
        <f t="shared" si="13"/>
        <v>0</v>
      </c>
      <c r="X83" s="253">
        <f t="shared" si="13"/>
        <v>0</v>
      </c>
      <c r="Y83" s="253">
        <f t="shared" si="13"/>
        <v>0</v>
      </c>
      <c r="Z83" s="253">
        <f t="shared" si="13"/>
        <v>0</v>
      </c>
      <c r="AA83" s="253">
        <f t="shared" si="13"/>
        <v>0</v>
      </c>
      <c r="AB83" s="253">
        <f t="shared" si="13"/>
        <v>0</v>
      </c>
      <c r="AC83" s="253">
        <f t="shared" si="13"/>
        <v>0</v>
      </c>
      <c r="AD83" s="253">
        <f t="shared" si="13"/>
        <v>0</v>
      </c>
      <c r="AE83" s="253">
        <f t="shared" si="13"/>
        <v>0</v>
      </c>
      <c r="AF83" s="253">
        <f t="shared" si="13"/>
        <v>0</v>
      </c>
      <c r="AG83" s="253">
        <f t="shared" si="13"/>
        <v>0</v>
      </c>
      <c r="AH83" s="253">
        <f t="shared" si="13"/>
        <v>0</v>
      </c>
      <c r="AI83" s="253">
        <f t="shared" si="13"/>
        <v>0</v>
      </c>
      <c r="AJ83" s="253">
        <f t="shared" si="13"/>
        <v>0</v>
      </c>
      <c r="AK83" s="253">
        <f t="shared" si="13"/>
        <v>0</v>
      </c>
      <c r="AL83" s="253">
        <f t="shared" si="13"/>
        <v>0</v>
      </c>
      <c r="AM83" s="253">
        <f t="shared" si="13"/>
        <v>0</v>
      </c>
      <c r="AN83" s="253">
        <f t="shared" si="13"/>
        <v>0</v>
      </c>
      <c r="AO83" s="253">
        <f t="shared" si="13"/>
        <v>0</v>
      </c>
      <c r="AP83" s="253">
        <f t="shared" si="13"/>
        <v>0</v>
      </c>
      <c r="AQ83" s="253">
        <f t="shared" si="13"/>
        <v>0</v>
      </c>
      <c r="AR83" s="253">
        <f t="shared" si="13"/>
        <v>0</v>
      </c>
      <c r="AS83" s="253">
        <f t="shared" si="13"/>
        <v>0</v>
      </c>
      <c r="AT83" s="253">
        <f t="shared" si="13"/>
        <v>0</v>
      </c>
      <c r="AU83" s="253">
        <f t="shared" si="13"/>
        <v>0</v>
      </c>
      <c r="AV83" s="253">
        <f t="shared" si="13"/>
        <v>0</v>
      </c>
      <c r="AW83" s="253">
        <f t="shared" si="13"/>
        <v>0</v>
      </c>
      <c r="AX83" s="253">
        <f t="shared" si="13"/>
        <v>0</v>
      </c>
      <c r="AY83" s="253">
        <f t="shared" si="13"/>
        <v>0</v>
      </c>
      <c r="AZ83" s="253">
        <f t="shared" si="13"/>
        <v>0</v>
      </c>
      <c r="BA83" s="253">
        <f t="shared" si="13"/>
        <v>0</v>
      </c>
      <c r="BB83" s="253">
        <f t="shared" si="13"/>
        <v>0</v>
      </c>
      <c r="BC83" s="253">
        <f t="shared" si="13"/>
        <v>0</v>
      </c>
      <c r="BD83" s="253">
        <f t="shared" si="13"/>
        <v>0</v>
      </c>
      <c r="BE83" s="253">
        <f t="shared" si="13"/>
        <v>0</v>
      </c>
      <c r="BF83" s="253">
        <f t="shared" si="13"/>
        <v>0</v>
      </c>
      <c r="BG83" s="253">
        <f t="shared" si="13"/>
        <v>0</v>
      </c>
      <c r="BH83" s="253">
        <f t="shared" si="13"/>
        <v>0</v>
      </c>
      <c r="BI83" s="253">
        <f t="shared" si="13"/>
        <v>0</v>
      </c>
      <c r="BJ83" s="253">
        <f t="shared" si="13"/>
        <v>0</v>
      </c>
      <c r="BK83" s="253">
        <f t="shared" si="13"/>
        <v>0</v>
      </c>
      <c r="BL83" s="253">
        <f t="shared" si="13"/>
        <v>0</v>
      </c>
      <c r="BM83" s="253">
        <f t="shared" si="13"/>
        <v>0</v>
      </c>
      <c r="BN83" s="253">
        <f t="shared" si="13"/>
        <v>0</v>
      </c>
      <c r="BO83" s="253">
        <f t="shared" si="13"/>
        <v>0</v>
      </c>
      <c r="BP83" s="253">
        <f t="shared" si="13"/>
        <v>0</v>
      </c>
      <c r="BQ83" s="253">
        <f t="shared" si="13"/>
        <v>0</v>
      </c>
      <c r="BR83" s="253">
        <f t="shared" si="13"/>
        <v>0</v>
      </c>
      <c r="BS83" s="253">
        <f t="shared" si="13"/>
        <v>0</v>
      </c>
      <c r="BT83" s="253">
        <f t="shared" si="11"/>
        <v>0</v>
      </c>
      <c r="BU83" s="253">
        <f t="shared" si="11"/>
        <v>0</v>
      </c>
      <c r="BV83" s="253">
        <f t="shared" si="11"/>
        <v>0</v>
      </c>
      <c r="BW83" s="253">
        <f t="shared" si="11"/>
        <v>0</v>
      </c>
      <c r="BX83" s="253">
        <f t="shared" si="11"/>
        <v>0</v>
      </c>
      <c r="BY83" s="253">
        <f t="shared" si="11"/>
        <v>0</v>
      </c>
      <c r="BZ83" s="253">
        <f t="shared" si="11"/>
        <v>0</v>
      </c>
      <c r="CA83" s="253">
        <f t="shared" si="11"/>
        <v>0</v>
      </c>
      <c r="CB83" s="253">
        <f t="shared" si="11"/>
        <v>0</v>
      </c>
      <c r="CC83" s="253">
        <f t="shared" si="11"/>
        <v>0</v>
      </c>
      <c r="CD83" s="253">
        <f t="shared" si="11"/>
        <v>0</v>
      </c>
      <c r="CE83" s="253">
        <f t="shared" si="11"/>
        <v>0</v>
      </c>
      <c r="CF83" s="253">
        <f t="shared" si="11"/>
        <v>0</v>
      </c>
      <c r="CG83" s="253">
        <f t="shared" si="11"/>
        <v>0</v>
      </c>
      <c r="CH83" s="253">
        <f t="shared" si="11"/>
        <v>0</v>
      </c>
      <c r="CI83" s="253">
        <f t="shared" si="11"/>
        <v>0</v>
      </c>
      <c r="CJ83" s="253">
        <f t="shared" si="11"/>
        <v>0</v>
      </c>
      <c r="CK83" s="253">
        <f t="shared" si="11"/>
        <v>0</v>
      </c>
      <c r="CL83" s="253">
        <f t="shared" si="11"/>
        <v>0</v>
      </c>
      <c r="CM83" s="253">
        <f t="shared" si="11"/>
        <v>0</v>
      </c>
      <c r="CN83" s="253">
        <f t="shared" si="11"/>
        <v>0</v>
      </c>
      <c r="CO83" s="253">
        <f t="shared" si="11"/>
        <v>0</v>
      </c>
      <c r="CP83" s="253">
        <f t="shared" si="11"/>
        <v>0</v>
      </c>
      <c r="CQ83" s="253">
        <f t="shared" si="11"/>
        <v>0</v>
      </c>
      <c r="CR83" s="253">
        <f t="shared" si="11"/>
        <v>0</v>
      </c>
      <c r="CS83" s="253">
        <f t="shared" si="11"/>
        <v>0</v>
      </c>
      <c r="CT83" s="253">
        <f t="shared" si="11"/>
        <v>0</v>
      </c>
      <c r="CU83" s="253">
        <f t="shared" si="11"/>
        <v>0</v>
      </c>
      <c r="CV83" s="253">
        <f t="shared" si="11"/>
        <v>0</v>
      </c>
      <c r="CW83" s="253">
        <f t="shared" si="11"/>
        <v>0</v>
      </c>
      <c r="CX83" s="253">
        <f t="shared" si="11"/>
        <v>0</v>
      </c>
      <c r="CY83" s="253">
        <f t="shared" si="11"/>
        <v>0</v>
      </c>
      <c r="CZ83" s="253">
        <f t="shared" si="10"/>
        <v>0</v>
      </c>
      <c r="DA83" s="253">
        <f t="shared" si="10"/>
        <v>0</v>
      </c>
      <c r="DB83" s="253">
        <f t="shared" si="10"/>
        <v>0</v>
      </c>
      <c r="DC83" s="253">
        <f t="shared" si="10"/>
        <v>0</v>
      </c>
      <c r="DD83" s="253">
        <f t="shared" si="10"/>
        <v>0</v>
      </c>
      <c r="DE83" s="253">
        <f t="shared" si="10"/>
        <v>0</v>
      </c>
      <c r="DF83" s="253">
        <f t="shared" si="10"/>
        <v>0</v>
      </c>
      <c r="DG83" s="253">
        <f t="shared" si="10"/>
        <v>0</v>
      </c>
      <c r="DH83" s="253">
        <f t="shared" si="10"/>
        <v>0</v>
      </c>
      <c r="DI83" s="253">
        <f t="shared" si="10"/>
        <v>0</v>
      </c>
      <c r="DJ83" s="253">
        <f t="shared" si="10"/>
        <v>0</v>
      </c>
      <c r="DK83" s="253">
        <f t="shared" si="10"/>
        <v>0</v>
      </c>
      <c r="DL83" s="253">
        <f t="shared" si="10"/>
        <v>0</v>
      </c>
      <c r="DM83" s="253">
        <f t="shared" si="10"/>
        <v>0</v>
      </c>
      <c r="DN83" s="253">
        <f t="shared" si="10"/>
        <v>0</v>
      </c>
      <c r="DO83" s="253">
        <f t="shared" si="10"/>
        <v>0</v>
      </c>
      <c r="DP83" s="253">
        <f t="shared" si="10"/>
        <v>0</v>
      </c>
      <c r="DQ83" s="253">
        <f t="shared" si="10"/>
        <v>0</v>
      </c>
      <c r="DR83" s="253">
        <f t="shared" si="10"/>
        <v>0</v>
      </c>
      <c r="DS83" s="253">
        <f t="shared" si="10"/>
        <v>0</v>
      </c>
      <c r="DT83" s="253">
        <f t="shared" si="10"/>
        <v>0</v>
      </c>
      <c r="DU83" s="253">
        <f t="shared" si="10"/>
        <v>0</v>
      </c>
      <c r="DV83" s="253">
        <f t="shared" si="10"/>
        <v>0</v>
      </c>
      <c r="DW83" s="253">
        <f t="shared" si="10"/>
        <v>0</v>
      </c>
    </row>
    <row r="84" spans="3:127" ht="15.6" thickTop="1" thickBot="1">
      <c r="C84" s="316" t="str">
        <f t="shared" si="4"/>
        <v>Prodotto/Servizio 11</v>
      </c>
      <c r="E84" s="294">
        <f t="shared" si="5"/>
        <v>0</v>
      </c>
      <c r="H84" s="253">
        <f t="shared" si="13"/>
        <v>0</v>
      </c>
      <c r="I84" s="253">
        <f t="shared" si="13"/>
        <v>0</v>
      </c>
      <c r="J84" s="253">
        <f t="shared" si="13"/>
        <v>0</v>
      </c>
      <c r="K84" s="253">
        <f t="shared" si="13"/>
        <v>0</v>
      </c>
      <c r="L84" s="253">
        <f t="shared" si="13"/>
        <v>0</v>
      </c>
      <c r="M84" s="253">
        <f t="shared" si="13"/>
        <v>0</v>
      </c>
      <c r="N84" s="253">
        <f t="shared" si="13"/>
        <v>0</v>
      </c>
      <c r="O84" s="253">
        <f t="shared" si="13"/>
        <v>0</v>
      </c>
      <c r="P84" s="253">
        <f t="shared" si="13"/>
        <v>0</v>
      </c>
      <c r="Q84" s="253">
        <f t="shared" si="13"/>
        <v>0</v>
      </c>
      <c r="R84" s="253">
        <f t="shared" si="13"/>
        <v>0</v>
      </c>
      <c r="S84" s="253">
        <f t="shared" si="13"/>
        <v>0</v>
      </c>
      <c r="T84" s="253">
        <f t="shared" si="13"/>
        <v>0</v>
      </c>
      <c r="U84" s="253">
        <f t="shared" si="13"/>
        <v>0</v>
      </c>
      <c r="V84" s="253">
        <f t="shared" si="13"/>
        <v>0</v>
      </c>
      <c r="W84" s="253">
        <f t="shared" si="13"/>
        <v>0</v>
      </c>
      <c r="X84" s="253">
        <f t="shared" si="13"/>
        <v>0</v>
      </c>
      <c r="Y84" s="253">
        <f t="shared" si="13"/>
        <v>0</v>
      </c>
      <c r="Z84" s="253">
        <f t="shared" si="13"/>
        <v>0</v>
      </c>
      <c r="AA84" s="253">
        <f t="shared" si="13"/>
        <v>0</v>
      </c>
      <c r="AB84" s="253">
        <f t="shared" si="13"/>
        <v>0</v>
      </c>
      <c r="AC84" s="253">
        <f t="shared" si="13"/>
        <v>0</v>
      </c>
      <c r="AD84" s="253">
        <f t="shared" si="13"/>
        <v>0</v>
      </c>
      <c r="AE84" s="253">
        <f t="shared" si="13"/>
        <v>0</v>
      </c>
      <c r="AF84" s="253">
        <f t="shared" si="13"/>
        <v>0</v>
      </c>
      <c r="AG84" s="253">
        <f t="shared" si="13"/>
        <v>0</v>
      </c>
      <c r="AH84" s="253">
        <f t="shared" si="13"/>
        <v>0</v>
      </c>
      <c r="AI84" s="253">
        <f t="shared" si="13"/>
        <v>0</v>
      </c>
      <c r="AJ84" s="253">
        <f t="shared" si="13"/>
        <v>0</v>
      </c>
      <c r="AK84" s="253">
        <f t="shared" si="13"/>
        <v>0</v>
      </c>
      <c r="AL84" s="253">
        <f t="shared" si="13"/>
        <v>0</v>
      </c>
      <c r="AM84" s="253">
        <f t="shared" si="13"/>
        <v>0</v>
      </c>
      <c r="AN84" s="253">
        <f t="shared" si="13"/>
        <v>0</v>
      </c>
      <c r="AO84" s="253">
        <f t="shared" si="13"/>
        <v>0</v>
      </c>
      <c r="AP84" s="253">
        <f t="shared" si="13"/>
        <v>0</v>
      </c>
      <c r="AQ84" s="253">
        <f t="shared" si="13"/>
        <v>0</v>
      </c>
      <c r="AR84" s="253">
        <f t="shared" si="13"/>
        <v>0</v>
      </c>
      <c r="AS84" s="253">
        <f t="shared" si="13"/>
        <v>0</v>
      </c>
      <c r="AT84" s="253">
        <f t="shared" si="13"/>
        <v>0</v>
      </c>
      <c r="AU84" s="253">
        <f t="shared" si="13"/>
        <v>0</v>
      </c>
      <c r="AV84" s="253">
        <f t="shared" si="13"/>
        <v>0</v>
      </c>
      <c r="AW84" s="253">
        <f t="shared" si="13"/>
        <v>0</v>
      </c>
      <c r="AX84" s="253">
        <f t="shared" si="13"/>
        <v>0</v>
      </c>
      <c r="AY84" s="253">
        <f t="shared" si="13"/>
        <v>0</v>
      </c>
      <c r="AZ84" s="253">
        <f t="shared" si="13"/>
        <v>0</v>
      </c>
      <c r="BA84" s="253">
        <f t="shared" si="13"/>
        <v>0</v>
      </c>
      <c r="BB84" s="253">
        <f t="shared" si="13"/>
        <v>0</v>
      </c>
      <c r="BC84" s="253">
        <f t="shared" si="13"/>
        <v>0</v>
      </c>
      <c r="BD84" s="253">
        <f t="shared" si="13"/>
        <v>0</v>
      </c>
      <c r="BE84" s="253">
        <f t="shared" si="13"/>
        <v>0</v>
      </c>
      <c r="BF84" s="253">
        <f t="shared" si="13"/>
        <v>0</v>
      </c>
      <c r="BG84" s="253">
        <f t="shared" si="13"/>
        <v>0</v>
      </c>
      <c r="BH84" s="253">
        <f t="shared" si="13"/>
        <v>0</v>
      </c>
      <c r="BI84" s="253">
        <f t="shared" si="13"/>
        <v>0</v>
      </c>
      <c r="BJ84" s="253">
        <f t="shared" si="13"/>
        <v>0</v>
      </c>
      <c r="BK84" s="253">
        <f t="shared" si="13"/>
        <v>0</v>
      </c>
      <c r="BL84" s="253">
        <f t="shared" si="13"/>
        <v>0</v>
      </c>
      <c r="BM84" s="253">
        <f t="shared" si="13"/>
        <v>0</v>
      </c>
      <c r="BN84" s="253">
        <f t="shared" si="13"/>
        <v>0</v>
      </c>
      <c r="BO84" s="253">
        <f t="shared" si="13"/>
        <v>0</v>
      </c>
      <c r="BP84" s="253">
        <f t="shared" si="13"/>
        <v>0</v>
      </c>
      <c r="BQ84" s="253">
        <f t="shared" si="13"/>
        <v>0</v>
      </c>
      <c r="BR84" s="253">
        <f t="shared" si="13"/>
        <v>0</v>
      </c>
      <c r="BS84" s="253">
        <f t="shared" si="13"/>
        <v>0</v>
      </c>
      <c r="BT84" s="253">
        <f t="shared" si="11"/>
        <v>0</v>
      </c>
      <c r="BU84" s="253">
        <f t="shared" si="11"/>
        <v>0</v>
      </c>
      <c r="BV84" s="253">
        <f t="shared" si="11"/>
        <v>0</v>
      </c>
      <c r="BW84" s="253">
        <f t="shared" si="11"/>
        <v>0</v>
      </c>
      <c r="BX84" s="253">
        <f t="shared" si="11"/>
        <v>0</v>
      </c>
      <c r="BY84" s="253">
        <f t="shared" si="11"/>
        <v>0</v>
      </c>
      <c r="BZ84" s="253">
        <f t="shared" si="11"/>
        <v>0</v>
      </c>
      <c r="CA84" s="253">
        <f t="shared" si="11"/>
        <v>0</v>
      </c>
      <c r="CB84" s="253">
        <f t="shared" si="11"/>
        <v>0</v>
      </c>
      <c r="CC84" s="253">
        <f t="shared" si="11"/>
        <v>0</v>
      </c>
      <c r="CD84" s="253">
        <f t="shared" si="11"/>
        <v>0</v>
      </c>
      <c r="CE84" s="253">
        <f t="shared" si="11"/>
        <v>0</v>
      </c>
      <c r="CF84" s="253">
        <f t="shared" si="11"/>
        <v>0</v>
      </c>
      <c r="CG84" s="253">
        <f t="shared" si="11"/>
        <v>0</v>
      </c>
      <c r="CH84" s="253">
        <f t="shared" si="11"/>
        <v>0</v>
      </c>
      <c r="CI84" s="253">
        <f t="shared" si="11"/>
        <v>0</v>
      </c>
      <c r="CJ84" s="253">
        <f t="shared" si="11"/>
        <v>0</v>
      </c>
      <c r="CK84" s="253">
        <f t="shared" si="11"/>
        <v>0</v>
      </c>
      <c r="CL84" s="253">
        <f t="shared" si="11"/>
        <v>0</v>
      </c>
      <c r="CM84" s="253">
        <f t="shared" si="11"/>
        <v>0</v>
      </c>
      <c r="CN84" s="253">
        <f t="shared" si="11"/>
        <v>0</v>
      </c>
      <c r="CO84" s="253">
        <f t="shared" si="11"/>
        <v>0</v>
      </c>
      <c r="CP84" s="253">
        <f t="shared" si="11"/>
        <v>0</v>
      </c>
      <c r="CQ84" s="253">
        <f t="shared" si="11"/>
        <v>0</v>
      </c>
      <c r="CR84" s="253">
        <f t="shared" si="11"/>
        <v>0</v>
      </c>
      <c r="CS84" s="253">
        <f t="shared" si="11"/>
        <v>0</v>
      </c>
      <c r="CT84" s="253">
        <f t="shared" si="11"/>
        <v>0</v>
      </c>
      <c r="CU84" s="253">
        <f t="shared" si="11"/>
        <v>0</v>
      </c>
      <c r="CV84" s="253">
        <f t="shared" si="11"/>
        <v>0</v>
      </c>
      <c r="CW84" s="253">
        <f t="shared" si="11"/>
        <v>0</v>
      </c>
      <c r="CX84" s="253">
        <f t="shared" si="11"/>
        <v>0</v>
      </c>
      <c r="CY84" s="253">
        <f t="shared" si="11"/>
        <v>0</v>
      </c>
      <c r="CZ84" s="253">
        <f t="shared" si="10"/>
        <v>0</v>
      </c>
      <c r="DA84" s="253">
        <f t="shared" si="10"/>
        <v>0</v>
      </c>
      <c r="DB84" s="253">
        <f t="shared" si="10"/>
        <v>0</v>
      </c>
      <c r="DC84" s="253">
        <f t="shared" si="10"/>
        <v>0</v>
      </c>
      <c r="DD84" s="253">
        <f t="shared" si="10"/>
        <v>0</v>
      </c>
      <c r="DE84" s="253">
        <f t="shared" si="10"/>
        <v>0</v>
      </c>
      <c r="DF84" s="253">
        <f t="shared" si="10"/>
        <v>0</v>
      </c>
      <c r="DG84" s="253">
        <f t="shared" si="10"/>
        <v>0</v>
      </c>
      <c r="DH84" s="253">
        <f t="shared" si="10"/>
        <v>0</v>
      </c>
      <c r="DI84" s="253">
        <f t="shared" si="10"/>
        <v>0</v>
      </c>
      <c r="DJ84" s="253">
        <f t="shared" si="10"/>
        <v>0</v>
      </c>
      <c r="DK84" s="253">
        <f t="shared" si="10"/>
        <v>0</v>
      </c>
      <c r="DL84" s="253">
        <f t="shared" si="10"/>
        <v>0</v>
      </c>
      <c r="DM84" s="253">
        <f t="shared" si="10"/>
        <v>0</v>
      </c>
      <c r="DN84" s="253">
        <f t="shared" si="10"/>
        <v>0</v>
      </c>
      <c r="DO84" s="253">
        <f t="shared" si="10"/>
        <v>0</v>
      </c>
      <c r="DP84" s="253">
        <f t="shared" si="10"/>
        <v>0</v>
      </c>
      <c r="DQ84" s="253">
        <f t="shared" si="10"/>
        <v>0</v>
      </c>
      <c r="DR84" s="253">
        <f t="shared" si="10"/>
        <v>0</v>
      </c>
      <c r="DS84" s="253">
        <f t="shared" si="10"/>
        <v>0</v>
      </c>
      <c r="DT84" s="253">
        <f t="shared" si="10"/>
        <v>0</v>
      </c>
      <c r="DU84" s="253">
        <f t="shared" si="10"/>
        <v>0</v>
      </c>
      <c r="DV84" s="253">
        <f t="shared" si="10"/>
        <v>0</v>
      </c>
      <c r="DW84" s="253">
        <f t="shared" si="10"/>
        <v>0</v>
      </c>
    </row>
    <row r="85" spans="3:127" ht="15.6" thickTop="1" thickBot="1">
      <c r="C85" s="316" t="str">
        <f t="shared" si="4"/>
        <v>Prodotto/Servizio 12</v>
      </c>
      <c r="E85" s="294">
        <f t="shared" si="5"/>
        <v>0</v>
      </c>
      <c r="H85" s="253">
        <f t="shared" si="13"/>
        <v>0</v>
      </c>
      <c r="I85" s="253">
        <f t="shared" si="13"/>
        <v>0</v>
      </c>
      <c r="J85" s="253">
        <f t="shared" si="13"/>
        <v>0</v>
      </c>
      <c r="K85" s="253">
        <f t="shared" si="13"/>
        <v>0</v>
      </c>
      <c r="L85" s="253">
        <f t="shared" si="13"/>
        <v>0</v>
      </c>
      <c r="M85" s="253">
        <f t="shared" si="13"/>
        <v>0</v>
      </c>
      <c r="N85" s="253">
        <f t="shared" si="13"/>
        <v>0</v>
      </c>
      <c r="O85" s="253">
        <f t="shared" si="13"/>
        <v>0</v>
      </c>
      <c r="P85" s="253">
        <f t="shared" si="13"/>
        <v>0</v>
      </c>
      <c r="Q85" s="253">
        <f t="shared" si="13"/>
        <v>0</v>
      </c>
      <c r="R85" s="253">
        <f t="shared" si="13"/>
        <v>0</v>
      </c>
      <c r="S85" s="253">
        <f t="shared" si="13"/>
        <v>0</v>
      </c>
      <c r="T85" s="253">
        <f t="shared" si="13"/>
        <v>0</v>
      </c>
      <c r="U85" s="253">
        <f t="shared" si="13"/>
        <v>0</v>
      </c>
      <c r="V85" s="253">
        <f t="shared" si="13"/>
        <v>0</v>
      </c>
      <c r="W85" s="253">
        <f t="shared" si="13"/>
        <v>0</v>
      </c>
      <c r="X85" s="253">
        <f t="shared" si="13"/>
        <v>0</v>
      </c>
      <c r="Y85" s="253">
        <f t="shared" si="13"/>
        <v>0</v>
      </c>
      <c r="Z85" s="253">
        <f t="shared" si="13"/>
        <v>0</v>
      </c>
      <c r="AA85" s="253">
        <f t="shared" si="13"/>
        <v>0</v>
      </c>
      <c r="AB85" s="253">
        <f t="shared" si="13"/>
        <v>0</v>
      </c>
      <c r="AC85" s="253">
        <f t="shared" si="13"/>
        <v>0</v>
      </c>
      <c r="AD85" s="253">
        <f t="shared" si="13"/>
        <v>0</v>
      </c>
      <c r="AE85" s="253">
        <f t="shared" si="13"/>
        <v>0</v>
      </c>
      <c r="AF85" s="253">
        <f t="shared" si="13"/>
        <v>0</v>
      </c>
      <c r="AG85" s="253">
        <f t="shared" si="13"/>
        <v>0</v>
      </c>
      <c r="AH85" s="253">
        <f t="shared" si="13"/>
        <v>0</v>
      </c>
      <c r="AI85" s="253">
        <f t="shared" si="13"/>
        <v>0</v>
      </c>
      <c r="AJ85" s="253">
        <f t="shared" si="13"/>
        <v>0</v>
      </c>
      <c r="AK85" s="253">
        <f t="shared" si="13"/>
        <v>0</v>
      </c>
      <c r="AL85" s="253">
        <f t="shared" si="13"/>
        <v>0</v>
      </c>
      <c r="AM85" s="253">
        <f t="shared" si="13"/>
        <v>0</v>
      </c>
      <c r="AN85" s="253">
        <f t="shared" si="13"/>
        <v>0</v>
      </c>
      <c r="AO85" s="253">
        <f t="shared" si="13"/>
        <v>0</v>
      </c>
      <c r="AP85" s="253">
        <f t="shared" si="13"/>
        <v>0</v>
      </c>
      <c r="AQ85" s="253">
        <f t="shared" si="13"/>
        <v>0</v>
      </c>
      <c r="AR85" s="253">
        <f t="shared" si="13"/>
        <v>0</v>
      </c>
      <c r="AS85" s="253">
        <f t="shared" si="13"/>
        <v>0</v>
      </c>
      <c r="AT85" s="253">
        <f t="shared" si="13"/>
        <v>0</v>
      </c>
      <c r="AU85" s="253">
        <f t="shared" si="13"/>
        <v>0</v>
      </c>
      <c r="AV85" s="253">
        <f t="shared" si="13"/>
        <v>0</v>
      </c>
      <c r="AW85" s="253">
        <f t="shared" si="13"/>
        <v>0</v>
      </c>
      <c r="AX85" s="253">
        <f t="shared" si="13"/>
        <v>0</v>
      </c>
      <c r="AY85" s="253">
        <f t="shared" si="13"/>
        <v>0</v>
      </c>
      <c r="AZ85" s="253">
        <f t="shared" si="13"/>
        <v>0</v>
      </c>
      <c r="BA85" s="253">
        <f t="shared" si="13"/>
        <v>0</v>
      </c>
      <c r="BB85" s="253">
        <f t="shared" si="13"/>
        <v>0</v>
      </c>
      <c r="BC85" s="253">
        <f t="shared" si="13"/>
        <v>0</v>
      </c>
      <c r="BD85" s="253">
        <f t="shared" si="13"/>
        <v>0</v>
      </c>
      <c r="BE85" s="253">
        <f t="shared" si="13"/>
        <v>0</v>
      </c>
      <c r="BF85" s="253">
        <f t="shared" si="13"/>
        <v>0</v>
      </c>
      <c r="BG85" s="253">
        <f t="shared" si="13"/>
        <v>0</v>
      </c>
      <c r="BH85" s="253">
        <f t="shared" si="13"/>
        <v>0</v>
      </c>
      <c r="BI85" s="253">
        <f t="shared" si="13"/>
        <v>0</v>
      </c>
      <c r="BJ85" s="253">
        <f t="shared" si="13"/>
        <v>0</v>
      </c>
      <c r="BK85" s="253">
        <f t="shared" si="13"/>
        <v>0</v>
      </c>
      <c r="BL85" s="253">
        <f t="shared" si="13"/>
        <v>0</v>
      </c>
      <c r="BM85" s="253">
        <f t="shared" si="13"/>
        <v>0</v>
      </c>
      <c r="BN85" s="253">
        <f t="shared" si="13"/>
        <v>0</v>
      </c>
      <c r="BO85" s="253">
        <f t="shared" si="13"/>
        <v>0</v>
      </c>
      <c r="BP85" s="253">
        <f t="shared" si="13"/>
        <v>0</v>
      </c>
      <c r="BQ85" s="253">
        <f t="shared" si="13"/>
        <v>0</v>
      </c>
      <c r="BR85" s="253">
        <f t="shared" si="13"/>
        <v>0</v>
      </c>
      <c r="BS85" s="253">
        <f t="shared" ref="BS85" si="14">+$E85*BS53</f>
        <v>0</v>
      </c>
      <c r="BT85" s="253">
        <f t="shared" si="11"/>
        <v>0</v>
      </c>
      <c r="BU85" s="253">
        <f t="shared" si="11"/>
        <v>0</v>
      </c>
      <c r="BV85" s="253">
        <f t="shared" si="11"/>
        <v>0</v>
      </c>
      <c r="BW85" s="253">
        <f t="shared" si="11"/>
        <v>0</v>
      </c>
      <c r="BX85" s="253">
        <f t="shared" si="11"/>
        <v>0</v>
      </c>
      <c r="BY85" s="253">
        <f t="shared" si="11"/>
        <v>0</v>
      </c>
      <c r="BZ85" s="253">
        <f t="shared" si="11"/>
        <v>0</v>
      </c>
      <c r="CA85" s="253">
        <f t="shared" si="11"/>
        <v>0</v>
      </c>
      <c r="CB85" s="253">
        <f t="shared" si="11"/>
        <v>0</v>
      </c>
      <c r="CC85" s="253">
        <f t="shared" si="11"/>
        <v>0</v>
      </c>
      <c r="CD85" s="253">
        <f t="shared" si="11"/>
        <v>0</v>
      </c>
      <c r="CE85" s="253">
        <f t="shared" si="11"/>
        <v>0</v>
      </c>
      <c r="CF85" s="253">
        <f t="shared" si="11"/>
        <v>0</v>
      </c>
      <c r="CG85" s="253">
        <f t="shared" si="11"/>
        <v>0</v>
      </c>
      <c r="CH85" s="253">
        <f t="shared" si="11"/>
        <v>0</v>
      </c>
      <c r="CI85" s="253">
        <f t="shared" si="11"/>
        <v>0</v>
      </c>
      <c r="CJ85" s="253">
        <f t="shared" si="11"/>
        <v>0</v>
      </c>
      <c r="CK85" s="253">
        <f t="shared" si="11"/>
        <v>0</v>
      </c>
      <c r="CL85" s="253">
        <f t="shared" si="11"/>
        <v>0</v>
      </c>
      <c r="CM85" s="253">
        <f t="shared" si="11"/>
        <v>0</v>
      </c>
      <c r="CN85" s="253">
        <f t="shared" si="11"/>
        <v>0</v>
      </c>
      <c r="CO85" s="253">
        <f t="shared" si="11"/>
        <v>0</v>
      </c>
      <c r="CP85" s="253">
        <f t="shared" si="11"/>
        <v>0</v>
      </c>
      <c r="CQ85" s="253">
        <f t="shared" si="11"/>
        <v>0</v>
      </c>
      <c r="CR85" s="253">
        <f t="shared" si="11"/>
        <v>0</v>
      </c>
      <c r="CS85" s="253">
        <f t="shared" si="11"/>
        <v>0</v>
      </c>
      <c r="CT85" s="253">
        <f t="shared" si="11"/>
        <v>0</v>
      </c>
      <c r="CU85" s="253">
        <f t="shared" si="11"/>
        <v>0</v>
      </c>
      <c r="CV85" s="253">
        <f t="shared" si="11"/>
        <v>0</v>
      </c>
      <c r="CW85" s="253">
        <f t="shared" si="11"/>
        <v>0</v>
      </c>
      <c r="CX85" s="253">
        <f t="shared" si="11"/>
        <v>0</v>
      </c>
      <c r="CY85" s="253">
        <f t="shared" si="11"/>
        <v>0</v>
      </c>
      <c r="CZ85" s="253">
        <f t="shared" si="10"/>
        <v>0</v>
      </c>
      <c r="DA85" s="253">
        <f t="shared" si="10"/>
        <v>0</v>
      </c>
      <c r="DB85" s="253">
        <f t="shared" si="10"/>
        <v>0</v>
      </c>
      <c r="DC85" s="253">
        <f t="shared" si="10"/>
        <v>0</v>
      </c>
      <c r="DD85" s="253">
        <f t="shared" si="10"/>
        <v>0</v>
      </c>
      <c r="DE85" s="253">
        <f t="shared" si="10"/>
        <v>0</v>
      </c>
      <c r="DF85" s="253">
        <f t="shared" si="10"/>
        <v>0</v>
      </c>
      <c r="DG85" s="253">
        <f t="shared" si="10"/>
        <v>0</v>
      </c>
      <c r="DH85" s="253">
        <f t="shared" si="10"/>
        <v>0</v>
      </c>
      <c r="DI85" s="253">
        <f t="shared" si="10"/>
        <v>0</v>
      </c>
      <c r="DJ85" s="253">
        <f t="shared" si="10"/>
        <v>0</v>
      </c>
      <c r="DK85" s="253">
        <f t="shared" si="10"/>
        <v>0</v>
      </c>
      <c r="DL85" s="253">
        <f t="shared" si="10"/>
        <v>0</v>
      </c>
      <c r="DM85" s="253">
        <f t="shared" si="10"/>
        <v>0</v>
      </c>
      <c r="DN85" s="253">
        <f t="shared" si="10"/>
        <v>0</v>
      </c>
      <c r="DO85" s="253">
        <f t="shared" si="10"/>
        <v>0</v>
      </c>
      <c r="DP85" s="253">
        <f t="shared" si="10"/>
        <v>0</v>
      </c>
      <c r="DQ85" s="253">
        <f t="shared" si="10"/>
        <v>0</v>
      </c>
      <c r="DR85" s="253">
        <f t="shared" si="10"/>
        <v>0</v>
      </c>
      <c r="DS85" s="253">
        <f t="shared" si="10"/>
        <v>0</v>
      </c>
      <c r="DT85" s="253">
        <f t="shared" si="10"/>
        <v>0</v>
      </c>
      <c r="DU85" s="253">
        <f t="shared" si="10"/>
        <v>0</v>
      </c>
      <c r="DV85" s="253">
        <f t="shared" si="10"/>
        <v>0</v>
      </c>
      <c r="DW85" s="253">
        <f t="shared" si="10"/>
        <v>0</v>
      </c>
    </row>
    <row r="86" spans="3:127" ht="15.6" thickTop="1" thickBot="1">
      <c r="C86" s="316" t="str">
        <f t="shared" si="4"/>
        <v>Prodotto/Servizio 13</v>
      </c>
      <c r="E86" s="294">
        <f t="shared" si="5"/>
        <v>0</v>
      </c>
      <c r="H86" s="253">
        <f t="shared" ref="H86:BS89" si="15">+$E86*H54</f>
        <v>0</v>
      </c>
      <c r="I86" s="253">
        <f t="shared" si="15"/>
        <v>0</v>
      </c>
      <c r="J86" s="253">
        <f t="shared" si="15"/>
        <v>0</v>
      </c>
      <c r="K86" s="253">
        <f t="shared" si="15"/>
        <v>0</v>
      </c>
      <c r="L86" s="253">
        <f t="shared" si="15"/>
        <v>0</v>
      </c>
      <c r="M86" s="253">
        <f t="shared" si="15"/>
        <v>0</v>
      </c>
      <c r="N86" s="253">
        <f t="shared" si="15"/>
        <v>0</v>
      </c>
      <c r="O86" s="253">
        <f t="shared" si="15"/>
        <v>0</v>
      </c>
      <c r="P86" s="253">
        <f t="shared" si="15"/>
        <v>0</v>
      </c>
      <c r="Q86" s="253">
        <f t="shared" si="15"/>
        <v>0</v>
      </c>
      <c r="R86" s="253">
        <f t="shared" si="15"/>
        <v>0</v>
      </c>
      <c r="S86" s="253">
        <f t="shared" si="15"/>
        <v>0</v>
      </c>
      <c r="T86" s="253">
        <f t="shared" si="15"/>
        <v>0</v>
      </c>
      <c r="U86" s="253">
        <f t="shared" si="15"/>
        <v>0</v>
      </c>
      <c r="V86" s="253">
        <f t="shared" si="15"/>
        <v>0</v>
      </c>
      <c r="W86" s="253">
        <f t="shared" si="15"/>
        <v>0</v>
      </c>
      <c r="X86" s="253">
        <f t="shared" si="15"/>
        <v>0</v>
      </c>
      <c r="Y86" s="253">
        <f t="shared" si="15"/>
        <v>0</v>
      </c>
      <c r="Z86" s="253">
        <f t="shared" si="15"/>
        <v>0</v>
      </c>
      <c r="AA86" s="253">
        <f t="shared" si="15"/>
        <v>0</v>
      </c>
      <c r="AB86" s="253">
        <f t="shared" si="15"/>
        <v>0</v>
      </c>
      <c r="AC86" s="253">
        <f t="shared" si="15"/>
        <v>0</v>
      </c>
      <c r="AD86" s="253">
        <f t="shared" si="15"/>
        <v>0</v>
      </c>
      <c r="AE86" s="253">
        <f t="shared" si="15"/>
        <v>0</v>
      </c>
      <c r="AF86" s="253">
        <f t="shared" si="15"/>
        <v>0</v>
      </c>
      <c r="AG86" s="253">
        <f t="shared" si="15"/>
        <v>0</v>
      </c>
      <c r="AH86" s="253">
        <f t="shared" si="15"/>
        <v>0</v>
      </c>
      <c r="AI86" s="253">
        <f t="shared" si="15"/>
        <v>0</v>
      </c>
      <c r="AJ86" s="253">
        <f t="shared" si="15"/>
        <v>0</v>
      </c>
      <c r="AK86" s="253">
        <f t="shared" si="15"/>
        <v>0</v>
      </c>
      <c r="AL86" s="253">
        <f t="shared" si="15"/>
        <v>0</v>
      </c>
      <c r="AM86" s="253">
        <f t="shared" si="15"/>
        <v>0</v>
      </c>
      <c r="AN86" s="253">
        <f t="shared" si="15"/>
        <v>0</v>
      </c>
      <c r="AO86" s="253">
        <f t="shared" si="15"/>
        <v>0</v>
      </c>
      <c r="AP86" s="253">
        <f t="shared" si="15"/>
        <v>0</v>
      </c>
      <c r="AQ86" s="253">
        <f t="shared" si="15"/>
        <v>0</v>
      </c>
      <c r="AR86" s="253">
        <f t="shared" si="15"/>
        <v>0</v>
      </c>
      <c r="AS86" s="253">
        <f t="shared" si="15"/>
        <v>0</v>
      </c>
      <c r="AT86" s="253">
        <f t="shared" si="15"/>
        <v>0</v>
      </c>
      <c r="AU86" s="253">
        <f t="shared" si="15"/>
        <v>0</v>
      </c>
      <c r="AV86" s="253">
        <f t="shared" si="15"/>
        <v>0</v>
      </c>
      <c r="AW86" s="253">
        <f t="shared" si="15"/>
        <v>0</v>
      </c>
      <c r="AX86" s="253">
        <f t="shared" si="15"/>
        <v>0</v>
      </c>
      <c r="AY86" s="253">
        <f t="shared" si="15"/>
        <v>0</v>
      </c>
      <c r="AZ86" s="253">
        <f t="shared" si="15"/>
        <v>0</v>
      </c>
      <c r="BA86" s="253">
        <f t="shared" si="15"/>
        <v>0</v>
      </c>
      <c r="BB86" s="253">
        <f t="shared" si="15"/>
        <v>0</v>
      </c>
      <c r="BC86" s="253">
        <f t="shared" si="15"/>
        <v>0</v>
      </c>
      <c r="BD86" s="253">
        <f t="shared" si="15"/>
        <v>0</v>
      </c>
      <c r="BE86" s="253">
        <f t="shared" si="15"/>
        <v>0</v>
      </c>
      <c r="BF86" s="253">
        <f t="shared" si="15"/>
        <v>0</v>
      </c>
      <c r="BG86" s="253">
        <f t="shared" si="15"/>
        <v>0</v>
      </c>
      <c r="BH86" s="253">
        <f t="shared" si="15"/>
        <v>0</v>
      </c>
      <c r="BI86" s="253">
        <f t="shared" si="15"/>
        <v>0</v>
      </c>
      <c r="BJ86" s="253">
        <f t="shared" si="15"/>
        <v>0</v>
      </c>
      <c r="BK86" s="253">
        <f t="shared" si="15"/>
        <v>0</v>
      </c>
      <c r="BL86" s="253">
        <f t="shared" si="15"/>
        <v>0</v>
      </c>
      <c r="BM86" s="253">
        <f t="shared" si="15"/>
        <v>0</v>
      </c>
      <c r="BN86" s="253">
        <f t="shared" si="15"/>
        <v>0</v>
      </c>
      <c r="BO86" s="253">
        <f t="shared" si="15"/>
        <v>0</v>
      </c>
      <c r="BP86" s="253">
        <f t="shared" si="15"/>
        <v>0</v>
      </c>
      <c r="BQ86" s="253">
        <f t="shared" si="15"/>
        <v>0</v>
      </c>
      <c r="BR86" s="253">
        <f t="shared" si="15"/>
        <v>0</v>
      </c>
      <c r="BS86" s="253">
        <f t="shared" si="15"/>
        <v>0</v>
      </c>
      <c r="BT86" s="253">
        <f t="shared" si="11"/>
        <v>0</v>
      </c>
      <c r="BU86" s="253">
        <f t="shared" si="11"/>
        <v>0</v>
      </c>
      <c r="BV86" s="253">
        <f t="shared" si="11"/>
        <v>0</v>
      </c>
      <c r="BW86" s="253">
        <f t="shared" si="11"/>
        <v>0</v>
      </c>
      <c r="BX86" s="253">
        <f t="shared" si="11"/>
        <v>0</v>
      </c>
      <c r="BY86" s="253">
        <f t="shared" si="11"/>
        <v>0</v>
      </c>
      <c r="BZ86" s="253">
        <f t="shared" si="11"/>
        <v>0</v>
      </c>
      <c r="CA86" s="253">
        <f t="shared" si="11"/>
        <v>0</v>
      </c>
      <c r="CB86" s="253">
        <f t="shared" si="11"/>
        <v>0</v>
      </c>
      <c r="CC86" s="253">
        <f t="shared" si="11"/>
        <v>0</v>
      </c>
      <c r="CD86" s="253">
        <f t="shared" si="11"/>
        <v>0</v>
      </c>
      <c r="CE86" s="253">
        <f t="shared" si="11"/>
        <v>0</v>
      </c>
      <c r="CF86" s="253">
        <f t="shared" si="11"/>
        <v>0</v>
      </c>
      <c r="CG86" s="253">
        <f t="shared" si="11"/>
        <v>0</v>
      </c>
      <c r="CH86" s="253">
        <f t="shared" si="11"/>
        <v>0</v>
      </c>
      <c r="CI86" s="253">
        <f t="shared" si="11"/>
        <v>0</v>
      </c>
      <c r="CJ86" s="253">
        <f t="shared" si="11"/>
        <v>0</v>
      </c>
      <c r="CK86" s="253">
        <f t="shared" si="11"/>
        <v>0</v>
      </c>
      <c r="CL86" s="253">
        <f t="shared" si="11"/>
        <v>0</v>
      </c>
      <c r="CM86" s="253">
        <f t="shared" si="11"/>
        <v>0</v>
      </c>
      <c r="CN86" s="253">
        <f t="shared" si="11"/>
        <v>0</v>
      </c>
      <c r="CO86" s="253">
        <f t="shared" si="11"/>
        <v>0</v>
      </c>
      <c r="CP86" s="253">
        <f t="shared" si="11"/>
        <v>0</v>
      </c>
      <c r="CQ86" s="253">
        <f t="shared" si="11"/>
        <v>0</v>
      </c>
      <c r="CR86" s="253">
        <f t="shared" si="11"/>
        <v>0</v>
      </c>
      <c r="CS86" s="253">
        <f t="shared" si="11"/>
        <v>0</v>
      </c>
      <c r="CT86" s="253">
        <f t="shared" si="11"/>
        <v>0</v>
      </c>
      <c r="CU86" s="253">
        <f t="shared" si="11"/>
        <v>0</v>
      </c>
      <c r="CV86" s="253">
        <f t="shared" si="11"/>
        <v>0</v>
      </c>
      <c r="CW86" s="253">
        <f t="shared" si="11"/>
        <v>0</v>
      </c>
      <c r="CX86" s="253">
        <f t="shared" si="11"/>
        <v>0</v>
      </c>
      <c r="CY86" s="253">
        <f t="shared" ref="CY86" si="16">+$E86*CY54</f>
        <v>0</v>
      </c>
      <c r="CZ86" s="253">
        <f t="shared" si="10"/>
        <v>0</v>
      </c>
      <c r="DA86" s="253">
        <f t="shared" si="10"/>
        <v>0</v>
      </c>
      <c r="DB86" s="253">
        <f t="shared" si="10"/>
        <v>0</v>
      </c>
      <c r="DC86" s="253">
        <f t="shared" si="10"/>
        <v>0</v>
      </c>
      <c r="DD86" s="253">
        <f t="shared" si="10"/>
        <v>0</v>
      </c>
      <c r="DE86" s="253">
        <f t="shared" si="10"/>
        <v>0</v>
      </c>
      <c r="DF86" s="253">
        <f t="shared" si="10"/>
        <v>0</v>
      </c>
      <c r="DG86" s="253">
        <f t="shared" si="10"/>
        <v>0</v>
      </c>
      <c r="DH86" s="253">
        <f t="shared" si="10"/>
        <v>0</v>
      </c>
      <c r="DI86" s="253">
        <f t="shared" si="10"/>
        <v>0</v>
      </c>
      <c r="DJ86" s="253">
        <f t="shared" si="10"/>
        <v>0</v>
      </c>
      <c r="DK86" s="253">
        <f t="shared" si="10"/>
        <v>0</v>
      </c>
      <c r="DL86" s="253">
        <f t="shared" si="10"/>
        <v>0</v>
      </c>
      <c r="DM86" s="253">
        <f t="shared" si="10"/>
        <v>0</v>
      </c>
      <c r="DN86" s="253">
        <f t="shared" si="10"/>
        <v>0</v>
      </c>
      <c r="DO86" s="253">
        <f t="shared" si="10"/>
        <v>0</v>
      </c>
      <c r="DP86" s="253">
        <f t="shared" si="10"/>
        <v>0</v>
      </c>
      <c r="DQ86" s="253">
        <f t="shared" si="10"/>
        <v>0</v>
      </c>
      <c r="DR86" s="253">
        <f t="shared" si="10"/>
        <v>0</v>
      </c>
      <c r="DS86" s="253">
        <f t="shared" si="10"/>
        <v>0</v>
      </c>
      <c r="DT86" s="253">
        <f t="shared" si="10"/>
        <v>0</v>
      </c>
      <c r="DU86" s="253">
        <f t="shared" si="10"/>
        <v>0</v>
      </c>
      <c r="DV86" s="253">
        <f t="shared" si="10"/>
        <v>0</v>
      </c>
      <c r="DW86" s="253">
        <f t="shared" si="10"/>
        <v>0</v>
      </c>
    </row>
    <row r="87" spans="3:127" ht="15.6" thickTop="1" thickBot="1">
      <c r="C87" s="316" t="str">
        <f t="shared" si="4"/>
        <v>Prodotto/Servizio 14</v>
      </c>
      <c r="E87" s="294">
        <f t="shared" si="5"/>
        <v>0</v>
      </c>
      <c r="H87" s="253">
        <f t="shared" si="15"/>
        <v>0</v>
      </c>
      <c r="I87" s="253">
        <f t="shared" si="15"/>
        <v>0</v>
      </c>
      <c r="J87" s="253">
        <f t="shared" si="15"/>
        <v>0</v>
      </c>
      <c r="K87" s="253">
        <f t="shared" si="15"/>
        <v>0</v>
      </c>
      <c r="L87" s="253">
        <f t="shared" si="15"/>
        <v>0</v>
      </c>
      <c r="M87" s="253">
        <f t="shared" si="15"/>
        <v>0</v>
      </c>
      <c r="N87" s="253">
        <f t="shared" si="15"/>
        <v>0</v>
      </c>
      <c r="O87" s="253">
        <f t="shared" si="15"/>
        <v>0</v>
      </c>
      <c r="P87" s="253">
        <f t="shared" si="15"/>
        <v>0</v>
      </c>
      <c r="Q87" s="253">
        <f t="shared" si="15"/>
        <v>0</v>
      </c>
      <c r="R87" s="253">
        <f t="shared" si="15"/>
        <v>0</v>
      </c>
      <c r="S87" s="253">
        <f t="shared" si="15"/>
        <v>0</v>
      </c>
      <c r="T87" s="253">
        <f t="shared" si="15"/>
        <v>0</v>
      </c>
      <c r="U87" s="253">
        <f t="shared" si="15"/>
        <v>0</v>
      </c>
      <c r="V87" s="253">
        <f t="shared" si="15"/>
        <v>0</v>
      </c>
      <c r="W87" s="253">
        <f t="shared" si="15"/>
        <v>0</v>
      </c>
      <c r="X87" s="253">
        <f t="shared" si="15"/>
        <v>0</v>
      </c>
      <c r="Y87" s="253">
        <f t="shared" si="15"/>
        <v>0</v>
      </c>
      <c r="Z87" s="253">
        <f t="shared" si="15"/>
        <v>0</v>
      </c>
      <c r="AA87" s="253">
        <f t="shared" si="15"/>
        <v>0</v>
      </c>
      <c r="AB87" s="253">
        <f t="shared" si="15"/>
        <v>0</v>
      </c>
      <c r="AC87" s="253">
        <f t="shared" si="15"/>
        <v>0</v>
      </c>
      <c r="AD87" s="253">
        <f t="shared" si="15"/>
        <v>0</v>
      </c>
      <c r="AE87" s="253">
        <f t="shared" si="15"/>
        <v>0</v>
      </c>
      <c r="AF87" s="253">
        <f t="shared" si="15"/>
        <v>0</v>
      </c>
      <c r="AG87" s="253">
        <f t="shared" si="15"/>
        <v>0</v>
      </c>
      <c r="AH87" s="253">
        <f t="shared" si="15"/>
        <v>0</v>
      </c>
      <c r="AI87" s="253">
        <f t="shared" si="15"/>
        <v>0</v>
      </c>
      <c r="AJ87" s="253">
        <f t="shared" si="15"/>
        <v>0</v>
      </c>
      <c r="AK87" s="253">
        <f t="shared" si="15"/>
        <v>0</v>
      </c>
      <c r="AL87" s="253">
        <f t="shared" si="15"/>
        <v>0</v>
      </c>
      <c r="AM87" s="253">
        <f t="shared" si="15"/>
        <v>0</v>
      </c>
      <c r="AN87" s="253">
        <f t="shared" si="15"/>
        <v>0</v>
      </c>
      <c r="AO87" s="253">
        <f t="shared" si="15"/>
        <v>0</v>
      </c>
      <c r="AP87" s="253">
        <f t="shared" si="15"/>
        <v>0</v>
      </c>
      <c r="AQ87" s="253">
        <f t="shared" si="15"/>
        <v>0</v>
      </c>
      <c r="AR87" s="253">
        <f t="shared" si="15"/>
        <v>0</v>
      </c>
      <c r="AS87" s="253">
        <f t="shared" si="15"/>
        <v>0</v>
      </c>
      <c r="AT87" s="253">
        <f t="shared" si="15"/>
        <v>0</v>
      </c>
      <c r="AU87" s="253">
        <f t="shared" si="15"/>
        <v>0</v>
      </c>
      <c r="AV87" s="253">
        <f t="shared" si="15"/>
        <v>0</v>
      </c>
      <c r="AW87" s="253">
        <f t="shared" si="15"/>
        <v>0</v>
      </c>
      <c r="AX87" s="253">
        <f t="shared" si="15"/>
        <v>0</v>
      </c>
      <c r="AY87" s="253">
        <f t="shared" si="15"/>
        <v>0</v>
      </c>
      <c r="AZ87" s="253">
        <f t="shared" si="15"/>
        <v>0</v>
      </c>
      <c r="BA87" s="253">
        <f t="shared" si="15"/>
        <v>0</v>
      </c>
      <c r="BB87" s="253">
        <f t="shared" si="15"/>
        <v>0</v>
      </c>
      <c r="BC87" s="253">
        <f t="shared" si="15"/>
        <v>0</v>
      </c>
      <c r="BD87" s="253">
        <f t="shared" si="15"/>
        <v>0</v>
      </c>
      <c r="BE87" s="253">
        <f t="shared" si="15"/>
        <v>0</v>
      </c>
      <c r="BF87" s="253">
        <f t="shared" si="15"/>
        <v>0</v>
      </c>
      <c r="BG87" s="253">
        <f t="shared" si="15"/>
        <v>0</v>
      </c>
      <c r="BH87" s="253">
        <f t="shared" si="15"/>
        <v>0</v>
      </c>
      <c r="BI87" s="253">
        <f t="shared" si="15"/>
        <v>0</v>
      </c>
      <c r="BJ87" s="253">
        <f t="shared" si="15"/>
        <v>0</v>
      </c>
      <c r="BK87" s="253">
        <f t="shared" si="15"/>
        <v>0</v>
      </c>
      <c r="BL87" s="253">
        <f t="shared" si="15"/>
        <v>0</v>
      </c>
      <c r="BM87" s="253">
        <f t="shared" si="15"/>
        <v>0</v>
      </c>
      <c r="BN87" s="253">
        <f t="shared" si="15"/>
        <v>0</v>
      </c>
      <c r="BO87" s="253">
        <f t="shared" si="15"/>
        <v>0</v>
      </c>
      <c r="BP87" s="253">
        <f t="shared" si="15"/>
        <v>0</v>
      </c>
      <c r="BQ87" s="253">
        <f t="shared" si="15"/>
        <v>0</v>
      </c>
      <c r="BR87" s="253">
        <f t="shared" si="15"/>
        <v>0</v>
      </c>
      <c r="BS87" s="253">
        <f t="shared" si="15"/>
        <v>0</v>
      </c>
      <c r="BT87" s="253">
        <f t="shared" ref="BT87:CY94" si="17">+$E87*BT55</f>
        <v>0</v>
      </c>
      <c r="BU87" s="253">
        <f t="shared" si="17"/>
        <v>0</v>
      </c>
      <c r="BV87" s="253">
        <f t="shared" si="17"/>
        <v>0</v>
      </c>
      <c r="BW87" s="253">
        <f t="shared" si="17"/>
        <v>0</v>
      </c>
      <c r="BX87" s="253">
        <f t="shared" si="17"/>
        <v>0</v>
      </c>
      <c r="BY87" s="253">
        <f t="shared" si="17"/>
        <v>0</v>
      </c>
      <c r="BZ87" s="253">
        <f t="shared" si="17"/>
        <v>0</v>
      </c>
      <c r="CA87" s="253">
        <f t="shared" si="17"/>
        <v>0</v>
      </c>
      <c r="CB87" s="253">
        <f t="shared" si="17"/>
        <v>0</v>
      </c>
      <c r="CC87" s="253">
        <f t="shared" si="17"/>
        <v>0</v>
      </c>
      <c r="CD87" s="253">
        <f t="shared" si="17"/>
        <v>0</v>
      </c>
      <c r="CE87" s="253">
        <f t="shared" si="17"/>
        <v>0</v>
      </c>
      <c r="CF87" s="253">
        <f t="shared" si="17"/>
        <v>0</v>
      </c>
      <c r="CG87" s="253">
        <f t="shared" si="17"/>
        <v>0</v>
      </c>
      <c r="CH87" s="253">
        <f t="shared" si="17"/>
        <v>0</v>
      </c>
      <c r="CI87" s="253">
        <f t="shared" si="17"/>
        <v>0</v>
      </c>
      <c r="CJ87" s="253">
        <f t="shared" si="17"/>
        <v>0</v>
      </c>
      <c r="CK87" s="253">
        <f t="shared" si="17"/>
        <v>0</v>
      </c>
      <c r="CL87" s="253">
        <f t="shared" si="17"/>
        <v>0</v>
      </c>
      <c r="CM87" s="253">
        <f t="shared" si="17"/>
        <v>0</v>
      </c>
      <c r="CN87" s="253">
        <f t="shared" si="17"/>
        <v>0</v>
      </c>
      <c r="CO87" s="253">
        <f t="shared" si="17"/>
        <v>0</v>
      </c>
      <c r="CP87" s="253">
        <f t="shared" si="17"/>
        <v>0</v>
      </c>
      <c r="CQ87" s="253">
        <f t="shared" si="17"/>
        <v>0</v>
      </c>
      <c r="CR87" s="253">
        <f t="shared" si="17"/>
        <v>0</v>
      </c>
      <c r="CS87" s="253">
        <f t="shared" si="17"/>
        <v>0</v>
      </c>
      <c r="CT87" s="253">
        <f t="shared" si="17"/>
        <v>0</v>
      </c>
      <c r="CU87" s="253">
        <f t="shared" si="17"/>
        <v>0</v>
      </c>
      <c r="CV87" s="253">
        <f t="shared" si="17"/>
        <v>0</v>
      </c>
      <c r="CW87" s="253">
        <f t="shared" si="17"/>
        <v>0</v>
      </c>
      <c r="CX87" s="253">
        <f t="shared" si="17"/>
        <v>0</v>
      </c>
      <c r="CY87" s="253">
        <f t="shared" si="17"/>
        <v>0</v>
      </c>
      <c r="CZ87" s="253">
        <f t="shared" si="10"/>
        <v>0</v>
      </c>
      <c r="DA87" s="253">
        <f t="shared" si="10"/>
        <v>0</v>
      </c>
      <c r="DB87" s="253">
        <f t="shared" si="10"/>
        <v>0</v>
      </c>
      <c r="DC87" s="253">
        <f t="shared" si="10"/>
        <v>0</v>
      </c>
      <c r="DD87" s="253">
        <f t="shared" si="10"/>
        <v>0</v>
      </c>
      <c r="DE87" s="253">
        <f t="shared" si="10"/>
        <v>0</v>
      </c>
      <c r="DF87" s="253">
        <f t="shared" si="10"/>
        <v>0</v>
      </c>
      <c r="DG87" s="253">
        <f t="shared" si="10"/>
        <v>0</v>
      </c>
      <c r="DH87" s="253">
        <f t="shared" si="10"/>
        <v>0</v>
      </c>
      <c r="DI87" s="253">
        <f t="shared" si="10"/>
        <v>0</v>
      </c>
      <c r="DJ87" s="253">
        <f t="shared" si="10"/>
        <v>0</v>
      </c>
      <c r="DK87" s="253">
        <f t="shared" si="10"/>
        <v>0</v>
      </c>
      <c r="DL87" s="253">
        <f t="shared" si="10"/>
        <v>0</v>
      </c>
      <c r="DM87" s="253">
        <f t="shared" si="10"/>
        <v>0</v>
      </c>
      <c r="DN87" s="253">
        <f t="shared" si="10"/>
        <v>0</v>
      </c>
      <c r="DO87" s="253">
        <f t="shared" si="10"/>
        <v>0</v>
      </c>
      <c r="DP87" s="253">
        <f t="shared" si="10"/>
        <v>0</v>
      </c>
      <c r="DQ87" s="253">
        <f t="shared" si="10"/>
        <v>0</v>
      </c>
      <c r="DR87" s="253">
        <f t="shared" si="10"/>
        <v>0</v>
      </c>
      <c r="DS87" s="253">
        <f t="shared" si="10"/>
        <v>0</v>
      </c>
      <c r="DT87" s="253">
        <f t="shared" si="10"/>
        <v>0</v>
      </c>
      <c r="DU87" s="253">
        <f t="shared" si="10"/>
        <v>0</v>
      </c>
      <c r="DV87" s="253">
        <f t="shared" si="10"/>
        <v>0</v>
      </c>
      <c r="DW87" s="253">
        <f t="shared" si="10"/>
        <v>0</v>
      </c>
    </row>
    <row r="88" spans="3:127" ht="15.6" thickTop="1" thickBot="1">
      <c r="C88" s="316" t="str">
        <f t="shared" si="4"/>
        <v>Prodotto/Servizio 15</v>
      </c>
      <c r="E88" s="294">
        <f t="shared" si="5"/>
        <v>0</v>
      </c>
      <c r="H88" s="253">
        <f t="shared" si="15"/>
        <v>0</v>
      </c>
      <c r="I88" s="253">
        <f t="shared" si="15"/>
        <v>0</v>
      </c>
      <c r="J88" s="253">
        <f t="shared" si="15"/>
        <v>0</v>
      </c>
      <c r="K88" s="253">
        <f t="shared" si="15"/>
        <v>0</v>
      </c>
      <c r="L88" s="253">
        <f t="shared" si="15"/>
        <v>0</v>
      </c>
      <c r="M88" s="253">
        <f t="shared" si="15"/>
        <v>0</v>
      </c>
      <c r="N88" s="253">
        <f t="shared" si="15"/>
        <v>0</v>
      </c>
      <c r="O88" s="253">
        <f t="shared" si="15"/>
        <v>0</v>
      </c>
      <c r="P88" s="253">
        <f t="shared" si="15"/>
        <v>0</v>
      </c>
      <c r="Q88" s="253">
        <f t="shared" si="15"/>
        <v>0</v>
      </c>
      <c r="R88" s="253">
        <f t="shared" si="15"/>
        <v>0</v>
      </c>
      <c r="S88" s="253">
        <f t="shared" si="15"/>
        <v>0</v>
      </c>
      <c r="T88" s="253">
        <f t="shared" si="15"/>
        <v>0</v>
      </c>
      <c r="U88" s="253">
        <f t="shared" si="15"/>
        <v>0</v>
      </c>
      <c r="V88" s="253">
        <f t="shared" si="15"/>
        <v>0</v>
      </c>
      <c r="W88" s="253">
        <f t="shared" si="15"/>
        <v>0</v>
      </c>
      <c r="X88" s="253">
        <f t="shared" si="15"/>
        <v>0</v>
      </c>
      <c r="Y88" s="253">
        <f t="shared" si="15"/>
        <v>0</v>
      </c>
      <c r="Z88" s="253">
        <f t="shared" si="15"/>
        <v>0</v>
      </c>
      <c r="AA88" s="253">
        <f t="shared" si="15"/>
        <v>0</v>
      </c>
      <c r="AB88" s="253">
        <f t="shared" si="15"/>
        <v>0</v>
      </c>
      <c r="AC88" s="253">
        <f t="shared" si="15"/>
        <v>0</v>
      </c>
      <c r="AD88" s="253">
        <f t="shared" si="15"/>
        <v>0</v>
      </c>
      <c r="AE88" s="253">
        <f t="shared" si="15"/>
        <v>0</v>
      </c>
      <c r="AF88" s="253">
        <f t="shared" si="15"/>
        <v>0</v>
      </c>
      <c r="AG88" s="253">
        <f t="shared" si="15"/>
        <v>0</v>
      </c>
      <c r="AH88" s="253">
        <f t="shared" si="15"/>
        <v>0</v>
      </c>
      <c r="AI88" s="253">
        <f t="shared" si="15"/>
        <v>0</v>
      </c>
      <c r="AJ88" s="253">
        <f t="shared" si="15"/>
        <v>0</v>
      </c>
      <c r="AK88" s="253">
        <f t="shared" si="15"/>
        <v>0</v>
      </c>
      <c r="AL88" s="253">
        <f t="shared" si="15"/>
        <v>0</v>
      </c>
      <c r="AM88" s="253">
        <f t="shared" si="15"/>
        <v>0</v>
      </c>
      <c r="AN88" s="253">
        <f t="shared" si="15"/>
        <v>0</v>
      </c>
      <c r="AO88" s="253">
        <f t="shared" si="15"/>
        <v>0</v>
      </c>
      <c r="AP88" s="253">
        <f t="shared" si="15"/>
        <v>0</v>
      </c>
      <c r="AQ88" s="253">
        <f t="shared" si="15"/>
        <v>0</v>
      </c>
      <c r="AR88" s="253">
        <f t="shared" si="15"/>
        <v>0</v>
      </c>
      <c r="AS88" s="253">
        <f t="shared" si="15"/>
        <v>0</v>
      </c>
      <c r="AT88" s="253">
        <f t="shared" si="15"/>
        <v>0</v>
      </c>
      <c r="AU88" s="253">
        <f t="shared" si="15"/>
        <v>0</v>
      </c>
      <c r="AV88" s="253">
        <f t="shared" si="15"/>
        <v>0</v>
      </c>
      <c r="AW88" s="253">
        <f t="shared" si="15"/>
        <v>0</v>
      </c>
      <c r="AX88" s="253">
        <f t="shared" si="15"/>
        <v>0</v>
      </c>
      <c r="AY88" s="253">
        <f t="shared" si="15"/>
        <v>0</v>
      </c>
      <c r="AZ88" s="253">
        <f t="shared" si="15"/>
        <v>0</v>
      </c>
      <c r="BA88" s="253">
        <f t="shared" si="15"/>
        <v>0</v>
      </c>
      <c r="BB88" s="253">
        <f t="shared" si="15"/>
        <v>0</v>
      </c>
      <c r="BC88" s="253">
        <f t="shared" si="15"/>
        <v>0</v>
      </c>
      <c r="BD88" s="253">
        <f t="shared" si="15"/>
        <v>0</v>
      </c>
      <c r="BE88" s="253">
        <f t="shared" si="15"/>
        <v>0</v>
      </c>
      <c r="BF88" s="253">
        <f t="shared" si="15"/>
        <v>0</v>
      </c>
      <c r="BG88" s="253">
        <f t="shared" si="15"/>
        <v>0</v>
      </c>
      <c r="BH88" s="253">
        <f t="shared" si="15"/>
        <v>0</v>
      </c>
      <c r="BI88" s="253">
        <f t="shared" si="15"/>
        <v>0</v>
      </c>
      <c r="BJ88" s="253">
        <f t="shared" si="15"/>
        <v>0</v>
      </c>
      <c r="BK88" s="253">
        <f t="shared" si="15"/>
        <v>0</v>
      </c>
      <c r="BL88" s="253">
        <f t="shared" si="15"/>
        <v>0</v>
      </c>
      <c r="BM88" s="253">
        <f t="shared" si="15"/>
        <v>0</v>
      </c>
      <c r="BN88" s="253">
        <f t="shared" si="15"/>
        <v>0</v>
      </c>
      <c r="BO88" s="253">
        <f t="shared" si="15"/>
        <v>0</v>
      </c>
      <c r="BP88" s="253">
        <f t="shared" si="15"/>
        <v>0</v>
      </c>
      <c r="BQ88" s="253">
        <f t="shared" si="15"/>
        <v>0</v>
      </c>
      <c r="BR88" s="253">
        <f t="shared" si="15"/>
        <v>0</v>
      </c>
      <c r="BS88" s="253">
        <f t="shared" si="15"/>
        <v>0</v>
      </c>
      <c r="BT88" s="253">
        <f t="shared" si="17"/>
        <v>0</v>
      </c>
      <c r="BU88" s="253">
        <f t="shared" si="17"/>
        <v>0</v>
      </c>
      <c r="BV88" s="253">
        <f t="shared" si="17"/>
        <v>0</v>
      </c>
      <c r="BW88" s="253">
        <f t="shared" si="17"/>
        <v>0</v>
      </c>
      <c r="BX88" s="253">
        <f t="shared" si="17"/>
        <v>0</v>
      </c>
      <c r="BY88" s="253">
        <f t="shared" si="17"/>
        <v>0</v>
      </c>
      <c r="BZ88" s="253">
        <f t="shared" si="17"/>
        <v>0</v>
      </c>
      <c r="CA88" s="253">
        <f t="shared" si="17"/>
        <v>0</v>
      </c>
      <c r="CB88" s="253">
        <f t="shared" si="17"/>
        <v>0</v>
      </c>
      <c r="CC88" s="253">
        <f t="shared" si="17"/>
        <v>0</v>
      </c>
      <c r="CD88" s="253">
        <f t="shared" si="17"/>
        <v>0</v>
      </c>
      <c r="CE88" s="253">
        <f t="shared" si="17"/>
        <v>0</v>
      </c>
      <c r="CF88" s="253">
        <f t="shared" si="17"/>
        <v>0</v>
      </c>
      <c r="CG88" s="253">
        <f t="shared" si="17"/>
        <v>0</v>
      </c>
      <c r="CH88" s="253">
        <f t="shared" si="17"/>
        <v>0</v>
      </c>
      <c r="CI88" s="253">
        <f t="shared" si="17"/>
        <v>0</v>
      </c>
      <c r="CJ88" s="253">
        <f t="shared" si="17"/>
        <v>0</v>
      </c>
      <c r="CK88" s="253">
        <f t="shared" si="17"/>
        <v>0</v>
      </c>
      <c r="CL88" s="253">
        <f t="shared" si="17"/>
        <v>0</v>
      </c>
      <c r="CM88" s="253">
        <f t="shared" si="17"/>
        <v>0</v>
      </c>
      <c r="CN88" s="253">
        <f t="shared" si="17"/>
        <v>0</v>
      </c>
      <c r="CO88" s="253">
        <f t="shared" si="17"/>
        <v>0</v>
      </c>
      <c r="CP88" s="253">
        <f t="shared" si="17"/>
        <v>0</v>
      </c>
      <c r="CQ88" s="253">
        <f t="shared" si="17"/>
        <v>0</v>
      </c>
      <c r="CR88" s="253">
        <f t="shared" si="17"/>
        <v>0</v>
      </c>
      <c r="CS88" s="253">
        <f t="shared" si="17"/>
        <v>0</v>
      </c>
      <c r="CT88" s="253">
        <f t="shared" si="17"/>
        <v>0</v>
      </c>
      <c r="CU88" s="253">
        <f t="shared" si="17"/>
        <v>0</v>
      </c>
      <c r="CV88" s="253">
        <f t="shared" si="17"/>
        <v>0</v>
      </c>
      <c r="CW88" s="253">
        <f t="shared" si="17"/>
        <v>0</v>
      </c>
      <c r="CX88" s="253">
        <f t="shared" si="17"/>
        <v>0</v>
      </c>
      <c r="CY88" s="253">
        <f t="shared" si="17"/>
        <v>0</v>
      </c>
      <c r="CZ88" s="253">
        <f t="shared" si="10"/>
        <v>0</v>
      </c>
      <c r="DA88" s="253">
        <f t="shared" si="10"/>
        <v>0</v>
      </c>
      <c r="DB88" s="253">
        <f t="shared" si="10"/>
        <v>0</v>
      </c>
      <c r="DC88" s="253">
        <f t="shared" si="10"/>
        <v>0</v>
      </c>
      <c r="DD88" s="253">
        <f t="shared" si="10"/>
        <v>0</v>
      </c>
      <c r="DE88" s="253">
        <f t="shared" si="10"/>
        <v>0</v>
      </c>
      <c r="DF88" s="253">
        <f t="shared" si="10"/>
        <v>0</v>
      </c>
      <c r="DG88" s="253">
        <f t="shared" si="10"/>
        <v>0</v>
      </c>
      <c r="DH88" s="253">
        <f t="shared" si="10"/>
        <v>0</v>
      </c>
      <c r="DI88" s="253">
        <f t="shared" si="10"/>
        <v>0</v>
      </c>
      <c r="DJ88" s="253">
        <f t="shared" si="10"/>
        <v>0</v>
      </c>
      <c r="DK88" s="253">
        <f t="shared" si="10"/>
        <v>0</v>
      </c>
      <c r="DL88" s="253">
        <f t="shared" si="10"/>
        <v>0</v>
      </c>
      <c r="DM88" s="253">
        <f t="shared" si="10"/>
        <v>0</v>
      </c>
      <c r="DN88" s="253">
        <f t="shared" ref="DN88:DW88" si="18">+$E88*DN56</f>
        <v>0</v>
      </c>
      <c r="DO88" s="253">
        <f t="shared" si="18"/>
        <v>0</v>
      </c>
      <c r="DP88" s="253">
        <f t="shared" si="18"/>
        <v>0</v>
      </c>
      <c r="DQ88" s="253">
        <f t="shared" si="18"/>
        <v>0</v>
      </c>
      <c r="DR88" s="253">
        <f t="shared" si="18"/>
        <v>0</v>
      </c>
      <c r="DS88" s="253">
        <f t="shared" si="18"/>
        <v>0</v>
      </c>
      <c r="DT88" s="253">
        <f t="shared" si="18"/>
        <v>0</v>
      </c>
      <c r="DU88" s="253">
        <f t="shared" si="18"/>
        <v>0</v>
      </c>
      <c r="DV88" s="253">
        <f t="shared" si="18"/>
        <v>0</v>
      </c>
      <c r="DW88" s="253">
        <f t="shared" si="18"/>
        <v>0</v>
      </c>
    </row>
    <row r="89" spans="3:127" ht="15.6" thickTop="1" thickBot="1">
      <c r="C89" s="316" t="str">
        <f t="shared" si="4"/>
        <v>Prodotto/Servizio 16</v>
      </c>
      <c r="E89" s="294">
        <f t="shared" si="5"/>
        <v>0</v>
      </c>
      <c r="H89" s="253">
        <f t="shared" si="15"/>
        <v>0</v>
      </c>
      <c r="I89" s="253">
        <f t="shared" si="15"/>
        <v>0</v>
      </c>
      <c r="J89" s="253">
        <f t="shared" si="15"/>
        <v>0</v>
      </c>
      <c r="K89" s="253">
        <f t="shared" si="15"/>
        <v>0</v>
      </c>
      <c r="L89" s="253">
        <f t="shared" si="15"/>
        <v>0</v>
      </c>
      <c r="M89" s="253">
        <f t="shared" si="15"/>
        <v>0</v>
      </c>
      <c r="N89" s="253">
        <f t="shared" si="15"/>
        <v>0</v>
      </c>
      <c r="O89" s="253">
        <f t="shared" si="15"/>
        <v>0</v>
      </c>
      <c r="P89" s="253">
        <f t="shared" si="15"/>
        <v>0</v>
      </c>
      <c r="Q89" s="253">
        <f t="shared" si="15"/>
        <v>0</v>
      </c>
      <c r="R89" s="253">
        <f t="shared" si="15"/>
        <v>0</v>
      </c>
      <c r="S89" s="253">
        <f t="shared" si="15"/>
        <v>0</v>
      </c>
      <c r="T89" s="253">
        <f t="shared" si="15"/>
        <v>0</v>
      </c>
      <c r="U89" s="253">
        <f t="shared" si="15"/>
        <v>0</v>
      </c>
      <c r="V89" s="253">
        <f t="shared" si="15"/>
        <v>0</v>
      </c>
      <c r="W89" s="253">
        <f t="shared" si="15"/>
        <v>0</v>
      </c>
      <c r="X89" s="253">
        <f t="shared" si="15"/>
        <v>0</v>
      </c>
      <c r="Y89" s="253">
        <f t="shared" si="15"/>
        <v>0</v>
      </c>
      <c r="Z89" s="253">
        <f t="shared" si="15"/>
        <v>0</v>
      </c>
      <c r="AA89" s="253">
        <f t="shared" si="15"/>
        <v>0</v>
      </c>
      <c r="AB89" s="253">
        <f t="shared" si="15"/>
        <v>0</v>
      </c>
      <c r="AC89" s="253">
        <f t="shared" si="15"/>
        <v>0</v>
      </c>
      <c r="AD89" s="253">
        <f t="shared" si="15"/>
        <v>0</v>
      </c>
      <c r="AE89" s="253">
        <f t="shared" si="15"/>
        <v>0</v>
      </c>
      <c r="AF89" s="253">
        <f t="shared" si="15"/>
        <v>0</v>
      </c>
      <c r="AG89" s="253">
        <f t="shared" si="15"/>
        <v>0</v>
      </c>
      <c r="AH89" s="253">
        <f t="shared" si="15"/>
        <v>0</v>
      </c>
      <c r="AI89" s="253">
        <f t="shared" si="15"/>
        <v>0</v>
      </c>
      <c r="AJ89" s="253">
        <f t="shared" si="15"/>
        <v>0</v>
      </c>
      <c r="AK89" s="253">
        <f t="shared" si="15"/>
        <v>0</v>
      </c>
      <c r="AL89" s="253">
        <f t="shared" si="15"/>
        <v>0</v>
      </c>
      <c r="AM89" s="253">
        <f t="shared" si="15"/>
        <v>0</v>
      </c>
      <c r="AN89" s="253">
        <f t="shared" si="15"/>
        <v>0</v>
      </c>
      <c r="AO89" s="253">
        <f t="shared" si="15"/>
        <v>0</v>
      </c>
      <c r="AP89" s="253">
        <f t="shared" si="15"/>
        <v>0</v>
      </c>
      <c r="AQ89" s="253">
        <f t="shared" si="15"/>
        <v>0</v>
      </c>
      <c r="AR89" s="253">
        <f t="shared" si="15"/>
        <v>0</v>
      </c>
      <c r="AS89" s="253">
        <f t="shared" si="15"/>
        <v>0</v>
      </c>
      <c r="AT89" s="253">
        <f t="shared" si="15"/>
        <v>0</v>
      </c>
      <c r="AU89" s="253">
        <f t="shared" si="15"/>
        <v>0</v>
      </c>
      <c r="AV89" s="253">
        <f t="shared" si="15"/>
        <v>0</v>
      </c>
      <c r="AW89" s="253">
        <f t="shared" si="15"/>
        <v>0</v>
      </c>
      <c r="AX89" s="253">
        <f t="shared" si="15"/>
        <v>0</v>
      </c>
      <c r="AY89" s="253">
        <f t="shared" si="15"/>
        <v>0</v>
      </c>
      <c r="AZ89" s="253">
        <f t="shared" si="15"/>
        <v>0</v>
      </c>
      <c r="BA89" s="253">
        <f t="shared" si="15"/>
        <v>0</v>
      </c>
      <c r="BB89" s="253">
        <f t="shared" si="15"/>
        <v>0</v>
      </c>
      <c r="BC89" s="253">
        <f t="shared" si="15"/>
        <v>0</v>
      </c>
      <c r="BD89" s="253">
        <f t="shared" si="15"/>
        <v>0</v>
      </c>
      <c r="BE89" s="253">
        <f t="shared" si="15"/>
        <v>0</v>
      </c>
      <c r="BF89" s="253">
        <f t="shared" si="15"/>
        <v>0</v>
      </c>
      <c r="BG89" s="253">
        <f t="shared" si="15"/>
        <v>0</v>
      </c>
      <c r="BH89" s="253">
        <f t="shared" si="15"/>
        <v>0</v>
      </c>
      <c r="BI89" s="253">
        <f t="shared" si="15"/>
        <v>0</v>
      </c>
      <c r="BJ89" s="253">
        <f t="shared" si="15"/>
        <v>0</v>
      </c>
      <c r="BK89" s="253">
        <f t="shared" si="15"/>
        <v>0</v>
      </c>
      <c r="BL89" s="253">
        <f t="shared" si="15"/>
        <v>0</v>
      </c>
      <c r="BM89" s="253">
        <f t="shared" si="15"/>
        <v>0</v>
      </c>
      <c r="BN89" s="253">
        <f t="shared" si="15"/>
        <v>0</v>
      </c>
      <c r="BO89" s="253">
        <f t="shared" si="15"/>
        <v>0</v>
      </c>
      <c r="BP89" s="253">
        <f t="shared" si="15"/>
        <v>0</v>
      </c>
      <c r="BQ89" s="253">
        <f t="shared" si="15"/>
        <v>0</v>
      </c>
      <c r="BR89" s="253">
        <f t="shared" si="15"/>
        <v>0</v>
      </c>
      <c r="BS89" s="253">
        <f t="shared" ref="BS89" si="19">+$E89*BS57</f>
        <v>0</v>
      </c>
      <c r="BT89" s="253">
        <f t="shared" si="17"/>
        <v>0</v>
      </c>
      <c r="BU89" s="253">
        <f t="shared" si="17"/>
        <v>0</v>
      </c>
      <c r="BV89" s="253">
        <f t="shared" si="17"/>
        <v>0</v>
      </c>
      <c r="BW89" s="253">
        <f t="shared" si="17"/>
        <v>0</v>
      </c>
      <c r="BX89" s="253">
        <f t="shared" si="17"/>
        <v>0</v>
      </c>
      <c r="BY89" s="253">
        <f t="shared" si="17"/>
        <v>0</v>
      </c>
      <c r="BZ89" s="253">
        <f t="shared" si="17"/>
        <v>0</v>
      </c>
      <c r="CA89" s="253">
        <f t="shared" si="17"/>
        <v>0</v>
      </c>
      <c r="CB89" s="253">
        <f t="shared" si="17"/>
        <v>0</v>
      </c>
      <c r="CC89" s="253">
        <f t="shared" si="17"/>
        <v>0</v>
      </c>
      <c r="CD89" s="253">
        <f t="shared" si="17"/>
        <v>0</v>
      </c>
      <c r="CE89" s="253">
        <f t="shared" si="17"/>
        <v>0</v>
      </c>
      <c r="CF89" s="253">
        <f t="shared" si="17"/>
        <v>0</v>
      </c>
      <c r="CG89" s="253">
        <f t="shared" si="17"/>
        <v>0</v>
      </c>
      <c r="CH89" s="253">
        <f t="shared" si="17"/>
        <v>0</v>
      </c>
      <c r="CI89" s="253">
        <f t="shared" si="17"/>
        <v>0</v>
      </c>
      <c r="CJ89" s="253">
        <f t="shared" si="17"/>
        <v>0</v>
      </c>
      <c r="CK89" s="253">
        <f t="shared" si="17"/>
        <v>0</v>
      </c>
      <c r="CL89" s="253">
        <f t="shared" si="17"/>
        <v>0</v>
      </c>
      <c r="CM89" s="253">
        <f t="shared" si="17"/>
        <v>0</v>
      </c>
      <c r="CN89" s="253">
        <f t="shared" si="17"/>
        <v>0</v>
      </c>
      <c r="CO89" s="253">
        <f t="shared" si="17"/>
        <v>0</v>
      </c>
      <c r="CP89" s="253">
        <f t="shared" si="17"/>
        <v>0</v>
      </c>
      <c r="CQ89" s="253">
        <f t="shared" si="17"/>
        <v>0</v>
      </c>
      <c r="CR89" s="253">
        <f t="shared" si="17"/>
        <v>0</v>
      </c>
      <c r="CS89" s="253">
        <f t="shared" si="17"/>
        <v>0</v>
      </c>
      <c r="CT89" s="253">
        <f t="shared" si="17"/>
        <v>0</v>
      </c>
      <c r="CU89" s="253">
        <f t="shared" si="17"/>
        <v>0</v>
      </c>
      <c r="CV89" s="253">
        <f t="shared" si="17"/>
        <v>0</v>
      </c>
      <c r="CW89" s="253">
        <f t="shared" si="17"/>
        <v>0</v>
      </c>
      <c r="CX89" s="253">
        <f t="shared" si="17"/>
        <v>0</v>
      </c>
      <c r="CY89" s="253">
        <f t="shared" si="17"/>
        <v>0</v>
      </c>
      <c r="CZ89" s="253">
        <f t="shared" ref="CZ89:DW99" si="20">+$E89*CZ57</f>
        <v>0</v>
      </c>
      <c r="DA89" s="253">
        <f t="shared" si="20"/>
        <v>0</v>
      </c>
      <c r="DB89" s="253">
        <f t="shared" si="20"/>
        <v>0</v>
      </c>
      <c r="DC89" s="253">
        <f t="shared" si="20"/>
        <v>0</v>
      </c>
      <c r="DD89" s="253">
        <f t="shared" si="20"/>
        <v>0</v>
      </c>
      <c r="DE89" s="253">
        <f t="shared" si="20"/>
        <v>0</v>
      </c>
      <c r="DF89" s="253">
        <f t="shared" si="20"/>
        <v>0</v>
      </c>
      <c r="DG89" s="253">
        <f t="shared" si="20"/>
        <v>0</v>
      </c>
      <c r="DH89" s="253">
        <f t="shared" si="20"/>
        <v>0</v>
      </c>
      <c r="DI89" s="253">
        <f t="shared" si="20"/>
        <v>0</v>
      </c>
      <c r="DJ89" s="253">
        <f t="shared" si="20"/>
        <v>0</v>
      </c>
      <c r="DK89" s="253">
        <f t="shared" si="20"/>
        <v>0</v>
      </c>
      <c r="DL89" s="253">
        <f t="shared" si="20"/>
        <v>0</v>
      </c>
      <c r="DM89" s="253">
        <f t="shared" si="20"/>
        <v>0</v>
      </c>
      <c r="DN89" s="253">
        <f t="shared" si="20"/>
        <v>0</v>
      </c>
      <c r="DO89" s="253">
        <f t="shared" si="20"/>
        <v>0</v>
      </c>
      <c r="DP89" s="253">
        <f t="shared" si="20"/>
        <v>0</v>
      </c>
      <c r="DQ89" s="253">
        <f t="shared" si="20"/>
        <v>0</v>
      </c>
      <c r="DR89" s="253">
        <f t="shared" si="20"/>
        <v>0</v>
      </c>
      <c r="DS89" s="253">
        <f t="shared" si="20"/>
        <v>0</v>
      </c>
      <c r="DT89" s="253">
        <f t="shared" si="20"/>
        <v>0</v>
      </c>
      <c r="DU89" s="253">
        <f t="shared" si="20"/>
        <v>0</v>
      </c>
      <c r="DV89" s="253">
        <f t="shared" si="20"/>
        <v>0</v>
      </c>
      <c r="DW89" s="253">
        <f t="shared" si="20"/>
        <v>0</v>
      </c>
    </row>
    <row r="90" spans="3:127" ht="15.6" thickTop="1" thickBot="1">
      <c r="C90" s="316" t="str">
        <f t="shared" si="4"/>
        <v>Prodotto/Servizio 17</v>
      </c>
      <c r="E90" s="294">
        <f t="shared" si="5"/>
        <v>0</v>
      </c>
      <c r="H90" s="253">
        <f t="shared" ref="H90:BS93" si="21">+$E90*H58</f>
        <v>0</v>
      </c>
      <c r="I90" s="253">
        <f t="shared" si="21"/>
        <v>0</v>
      </c>
      <c r="J90" s="253">
        <f t="shared" si="21"/>
        <v>0</v>
      </c>
      <c r="K90" s="253">
        <f t="shared" si="21"/>
        <v>0</v>
      </c>
      <c r="L90" s="253">
        <f t="shared" si="21"/>
        <v>0</v>
      </c>
      <c r="M90" s="253">
        <f t="shared" si="21"/>
        <v>0</v>
      </c>
      <c r="N90" s="253">
        <f t="shared" si="21"/>
        <v>0</v>
      </c>
      <c r="O90" s="253">
        <f t="shared" si="21"/>
        <v>0</v>
      </c>
      <c r="P90" s="253">
        <f t="shared" si="21"/>
        <v>0</v>
      </c>
      <c r="Q90" s="253">
        <f t="shared" si="21"/>
        <v>0</v>
      </c>
      <c r="R90" s="253">
        <f t="shared" si="21"/>
        <v>0</v>
      </c>
      <c r="S90" s="253">
        <f t="shared" si="21"/>
        <v>0</v>
      </c>
      <c r="T90" s="253">
        <f t="shared" si="21"/>
        <v>0</v>
      </c>
      <c r="U90" s="253">
        <f t="shared" si="21"/>
        <v>0</v>
      </c>
      <c r="V90" s="253">
        <f t="shared" si="21"/>
        <v>0</v>
      </c>
      <c r="W90" s="253">
        <f t="shared" si="21"/>
        <v>0</v>
      </c>
      <c r="X90" s="253">
        <f t="shared" si="21"/>
        <v>0</v>
      </c>
      <c r="Y90" s="253">
        <f t="shared" si="21"/>
        <v>0</v>
      </c>
      <c r="Z90" s="253">
        <f t="shared" si="21"/>
        <v>0</v>
      </c>
      <c r="AA90" s="253">
        <f t="shared" si="21"/>
        <v>0</v>
      </c>
      <c r="AB90" s="253">
        <f t="shared" si="21"/>
        <v>0</v>
      </c>
      <c r="AC90" s="253">
        <f t="shared" si="21"/>
        <v>0</v>
      </c>
      <c r="AD90" s="253">
        <f t="shared" si="21"/>
        <v>0</v>
      </c>
      <c r="AE90" s="253">
        <f t="shared" si="21"/>
        <v>0</v>
      </c>
      <c r="AF90" s="253">
        <f t="shared" si="21"/>
        <v>0</v>
      </c>
      <c r="AG90" s="253">
        <f t="shared" si="21"/>
        <v>0</v>
      </c>
      <c r="AH90" s="253">
        <f t="shared" si="21"/>
        <v>0</v>
      </c>
      <c r="AI90" s="253">
        <f t="shared" si="21"/>
        <v>0</v>
      </c>
      <c r="AJ90" s="253">
        <f t="shared" si="21"/>
        <v>0</v>
      </c>
      <c r="AK90" s="253">
        <f t="shared" si="21"/>
        <v>0</v>
      </c>
      <c r="AL90" s="253">
        <f t="shared" si="21"/>
        <v>0</v>
      </c>
      <c r="AM90" s="253">
        <f t="shared" si="21"/>
        <v>0</v>
      </c>
      <c r="AN90" s="253">
        <f t="shared" si="21"/>
        <v>0</v>
      </c>
      <c r="AO90" s="253">
        <f t="shared" si="21"/>
        <v>0</v>
      </c>
      <c r="AP90" s="253">
        <f t="shared" si="21"/>
        <v>0</v>
      </c>
      <c r="AQ90" s="253">
        <f t="shared" si="21"/>
        <v>0</v>
      </c>
      <c r="AR90" s="253">
        <f t="shared" si="21"/>
        <v>0</v>
      </c>
      <c r="AS90" s="253">
        <f t="shared" si="21"/>
        <v>0</v>
      </c>
      <c r="AT90" s="253">
        <f t="shared" si="21"/>
        <v>0</v>
      </c>
      <c r="AU90" s="253">
        <f t="shared" si="21"/>
        <v>0</v>
      </c>
      <c r="AV90" s="253">
        <f t="shared" si="21"/>
        <v>0</v>
      </c>
      <c r="AW90" s="253">
        <f t="shared" si="21"/>
        <v>0</v>
      </c>
      <c r="AX90" s="253">
        <f t="shared" si="21"/>
        <v>0</v>
      </c>
      <c r="AY90" s="253">
        <f t="shared" si="21"/>
        <v>0</v>
      </c>
      <c r="AZ90" s="253">
        <f t="shared" si="21"/>
        <v>0</v>
      </c>
      <c r="BA90" s="253">
        <f t="shared" si="21"/>
        <v>0</v>
      </c>
      <c r="BB90" s="253">
        <f t="shared" si="21"/>
        <v>0</v>
      </c>
      <c r="BC90" s="253">
        <f t="shared" si="21"/>
        <v>0</v>
      </c>
      <c r="BD90" s="253">
        <f t="shared" si="21"/>
        <v>0</v>
      </c>
      <c r="BE90" s="253">
        <f t="shared" si="21"/>
        <v>0</v>
      </c>
      <c r="BF90" s="253">
        <f t="shared" si="21"/>
        <v>0</v>
      </c>
      <c r="BG90" s="253">
        <f t="shared" si="21"/>
        <v>0</v>
      </c>
      <c r="BH90" s="253">
        <f t="shared" si="21"/>
        <v>0</v>
      </c>
      <c r="BI90" s="253">
        <f t="shared" si="21"/>
        <v>0</v>
      </c>
      <c r="BJ90" s="253">
        <f t="shared" si="21"/>
        <v>0</v>
      </c>
      <c r="BK90" s="253">
        <f t="shared" si="21"/>
        <v>0</v>
      </c>
      <c r="BL90" s="253">
        <f t="shared" si="21"/>
        <v>0</v>
      </c>
      <c r="BM90" s="253">
        <f t="shared" si="21"/>
        <v>0</v>
      </c>
      <c r="BN90" s="253">
        <f t="shared" si="21"/>
        <v>0</v>
      </c>
      <c r="BO90" s="253">
        <f t="shared" si="21"/>
        <v>0</v>
      </c>
      <c r="BP90" s="253">
        <f t="shared" si="21"/>
        <v>0</v>
      </c>
      <c r="BQ90" s="253">
        <f t="shared" si="21"/>
        <v>0</v>
      </c>
      <c r="BR90" s="253">
        <f t="shared" si="21"/>
        <v>0</v>
      </c>
      <c r="BS90" s="253">
        <f t="shared" si="21"/>
        <v>0</v>
      </c>
      <c r="BT90" s="253">
        <f t="shared" si="17"/>
        <v>0</v>
      </c>
      <c r="BU90" s="253">
        <f t="shared" si="17"/>
        <v>0</v>
      </c>
      <c r="BV90" s="253">
        <f t="shared" si="17"/>
        <v>0</v>
      </c>
      <c r="BW90" s="253">
        <f t="shared" si="17"/>
        <v>0</v>
      </c>
      <c r="BX90" s="253">
        <f t="shared" si="17"/>
        <v>0</v>
      </c>
      <c r="BY90" s="253">
        <f t="shared" si="17"/>
        <v>0</v>
      </c>
      <c r="BZ90" s="253">
        <f t="shared" si="17"/>
        <v>0</v>
      </c>
      <c r="CA90" s="253">
        <f t="shared" si="17"/>
        <v>0</v>
      </c>
      <c r="CB90" s="253">
        <f t="shared" si="17"/>
        <v>0</v>
      </c>
      <c r="CC90" s="253">
        <f t="shared" si="17"/>
        <v>0</v>
      </c>
      <c r="CD90" s="253">
        <f t="shared" si="17"/>
        <v>0</v>
      </c>
      <c r="CE90" s="253">
        <f t="shared" si="17"/>
        <v>0</v>
      </c>
      <c r="CF90" s="253">
        <f t="shared" si="17"/>
        <v>0</v>
      </c>
      <c r="CG90" s="253">
        <f t="shared" si="17"/>
        <v>0</v>
      </c>
      <c r="CH90" s="253">
        <f t="shared" si="17"/>
        <v>0</v>
      </c>
      <c r="CI90" s="253">
        <f t="shared" si="17"/>
        <v>0</v>
      </c>
      <c r="CJ90" s="253">
        <f t="shared" si="17"/>
        <v>0</v>
      </c>
      <c r="CK90" s="253">
        <f t="shared" si="17"/>
        <v>0</v>
      </c>
      <c r="CL90" s="253">
        <f t="shared" si="17"/>
        <v>0</v>
      </c>
      <c r="CM90" s="253">
        <f t="shared" si="17"/>
        <v>0</v>
      </c>
      <c r="CN90" s="253">
        <f t="shared" si="17"/>
        <v>0</v>
      </c>
      <c r="CO90" s="253">
        <f t="shared" si="17"/>
        <v>0</v>
      </c>
      <c r="CP90" s="253">
        <f t="shared" si="17"/>
        <v>0</v>
      </c>
      <c r="CQ90" s="253">
        <f t="shared" si="17"/>
        <v>0</v>
      </c>
      <c r="CR90" s="253">
        <f t="shared" si="17"/>
        <v>0</v>
      </c>
      <c r="CS90" s="253">
        <f t="shared" si="17"/>
        <v>0</v>
      </c>
      <c r="CT90" s="253">
        <f t="shared" si="17"/>
        <v>0</v>
      </c>
      <c r="CU90" s="253">
        <f t="shared" si="17"/>
        <v>0</v>
      </c>
      <c r="CV90" s="253">
        <f t="shared" si="17"/>
        <v>0</v>
      </c>
      <c r="CW90" s="253">
        <f t="shared" si="17"/>
        <v>0</v>
      </c>
      <c r="CX90" s="253">
        <f t="shared" si="17"/>
        <v>0</v>
      </c>
      <c r="CY90" s="253">
        <f t="shared" si="17"/>
        <v>0</v>
      </c>
      <c r="CZ90" s="253">
        <f t="shared" si="20"/>
        <v>0</v>
      </c>
      <c r="DA90" s="253">
        <f t="shared" si="20"/>
        <v>0</v>
      </c>
      <c r="DB90" s="253">
        <f t="shared" si="20"/>
        <v>0</v>
      </c>
      <c r="DC90" s="253">
        <f t="shared" si="20"/>
        <v>0</v>
      </c>
      <c r="DD90" s="253">
        <f t="shared" si="20"/>
        <v>0</v>
      </c>
      <c r="DE90" s="253">
        <f t="shared" si="20"/>
        <v>0</v>
      </c>
      <c r="DF90" s="253">
        <f t="shared" si="20"/>
        <v>0</v>
      </c>
      <c r="DG90" s="253">
        <f t="shared" si="20"/>
        <v>0</v>
      </c>
      <c r="DH90" s="253">
        <f t="shared" si="20"/>
        <v>0</v>
      </c>
      <c r="DI90" s="253">
        <f t="shared" si="20"/>
        <v>0</v>
      </c>
      <c r="DJ90" s="253">
        <f t="shared" si="20"/>
        <v>0</v>
      </c>
      <c r="DK90" s="253">
        <f t="shared" si="20"/>
        <v>0</v>
      </c>
      <c r="DL90" s="253">
        <f t="shared" si="20"/>
        <v>0</v>
      </c>
      <c r="DM90" s="253">
        <f t="shared" si="20"/>
        <v>0</v>
      </c>
      <c r="DN90" s="253">
        <f t="shared" si="20"/>
        <v>0</v>
      </c>
      <c r="DO90" s="253">
        <f t="shared" si="20"/>
        <v>0</v>
      </c>
      <c r="DP90" s="253">
        <f t="shared" si="20"/>
        <v>0</v>
      </c>
      <c r="DQ90" s="253">
        <f t="shared" si="20"/>
        <v>0</v>
      </c>
      <c r="DR90" s="253">
        <f t="shared" si="20"/>
        <v>0</v>
      </c>
      <c r="DS90" s="253">
        <f t="shared" si="20"/>
        <v>0</v>
      </c>
      <c r="DT90" s="253">
        <f t="shared" si="20"/>
        <v>0</v>
      </c>
      <c r="DU90" s="253">
        <f t="shared" si="20"/>
        <v>0</v>
      </c>
      <c r="DV90" s="253">
        <f t="shared" si="20"/>
        <v>0</v>
      </c>
      <c r="DW90" s="253">
        <f t="shared" si="20"/>
        <v>0</v>
      </c>
    </row>
    <row r="91" spans="3:127" ht="15.6" thickTop="1" thickBot="1">
      <c r="C91" s="316" t="str">
        <f t="shared" si="4"/>
        <v>Prodotto/Servizio 18</v>
      </c>
      <c r="E91" s="294">
        <f t="shared" si="5"/>
        <v>0</v>
      </c>
      <c r="H91" s="253">
        <f t="shared" si="21"/>
        <v>0</v>
      </c>
      <c r="I91" s="253">
        <f t="shared" si="21"/>
        <v>0</v>
      </c>
      <c r="J91" s="253">
        <f t="shared" si="21"/>
        <v>0</v>
      </c>
      <c r="K91" s="253">
        <f t="shared" si="21"/>
        <v>0</v>
      </c>
      <c r="L91" s="253">
        <f t="shared" si="21"/>
        <v>0</v>
      </c>
      <c r="M91" s="253">
        <f t="shared" si="21"/>
        <v>0</v>
      </c>
      <c r="N91" s="253">
        <f t="shared" si="21"/>
        <v>0</v>
      </c>
      <c r="O91" s="253">
        <f t="shared" si="21"/>
        <v>0</v>
      </c>
      <c r="P91" s="253">
        <f t="shared" si="21"/>
        <v>0</v>
      </c>
      <c r="Q91" s="253">
        <f t="shared" si="21"/>
        <v>0</v>
      </c>
      <c r="R91" s="253">
        <f t="shared" si="21"/>
        <v>0</v>
      </c>
      <c r="S91" s="253">
        <f t="shared" si="21"/>
        <v>0</v>
      </c>
      <c r="T91" s="253">
        <f t="shared" si="21"/>
        <v>0</v>
      </c>
      <c r="U91" s="253">
        <f t="shared" si="21"/>
        <v>0</v>
      </c>
      <c r="V91" s="253">
        <f t="shared" si="21"/>
        <v>0</v>
      </c>
      <c r="W91" s="253">
        <f t="shared" si="21"/>
        <v>0</v>
      </c>
      <c r="X91" s="253">
        <f t="shared" si="21"/>
        <v>0</v>
      </c>
      <c r="Y91" s="253">
        <f t="shared" si="21"/>
        <v>0</v>
      </c>
      <c r="Z91" s="253">
        <f t="shared" si="21"/>
        <v>0</v>
      </c>
      <c r="AA91" s="253">
        <f t="shared" si="21"/>
        <v>0</v>
      </c>
      <c r="AB91" s="253">
        <f t="shared" si="21"/>
        <v>0</v>
      </c>
      <c r="AC91" s="253">
        <f t="shared" si="21"/>
        <v>0</v>
      </c>
      <c r="AD91" s="253">
        <f t="shared" si="21"/>
        <v>0</v>
      </c>
      <c r="AE91" s="253">
        <f t="shared" si="21"/>
        <v>0</v>
      </c>
      <c r="AF91" s="253">
        <f t="shared" si="21"/>
        <v>0</v>
      </c>
      <c r="AG91" s="253">
        <f t="shared" si="21"/>
        <v>0</v>
      </c>
      <c r="AH91" s="253">
        <f t="shared" si="21"/>
        <v>0</v>
      </c>
      <c r="AI91" s="253">
        <f t="shared" si="21"/>
        <v>0</v>
      </c>
      <c r="AJ91" s="253">
        <f t="shared" si="21"/>
        <v>0</v>
      </c>
      <c r="AK91" s="253">
        <f t="shared" si="21"/>
        <v>0</v>
      </c>
      <c r="AL91" s="253">
        <f t="shared" si="21"/>
        <v>0</v>
      </c>
      <c r="AM91" s="253">
        <f t="shared" si="21"/>
        <v>0</v>
      </c>
      <c r="AN91" s="253">
        <f t="shared" si="21"/>
        <v>0</v>
      </c>
      <c r="AO91" s="253">
        <f t="shared" si="21"/>
        <v>0</v>
      </c>
      <c r="AP91" s="253">
        <f t="shared" si="21"/>
        <v>0</v>
      </c>
      <c r="AQ91" s="253">
        <f t="shared" si="21"/>
        <v>0</v>
      </c>
      <c r="AR91" s="253">
        <f t="shared" si="21"/>
        <v>0</v>
      </c>
      <c r="AS91" s="253">
        <f t="shared" si="21"/>
        <v>0</v>
      </c>
      <c r="AT91" s="253">
        <f t="shared" si="21"/>
        <v>0</v>
      </c>
      <c r="AU91" s="253">
        <f t="shared" si="21"/>
        <v>0</v>
      </c>
      <c r="AV91" s="253">
        <f t="shared" si="21"/>
        <v>0</v>
      </c>
      <c r="AW91" s="253">
        <f t="shared" si="21"/>
        <v>0</v>
      </c>
      <c r="AX91" s="253">
        <f t="shared" si="21"/>
        <v>0</v>
      </c>
      <c r="AY91" s="253">
        <f t="shared" si="21"/>
        <v>0</v>
      </c>
      <c r="AZ91" s="253">
        <f t="shared" si="21"/>
        <v>0</v>
      </c>
      <c r="BA91" s="253">
        <f t="shared" si="21"/>
        <v>0</v>
      </c>
      <c r="BB91" s="253">
        <f t="shared" si="21"/>
        <v>0</v>
      </c>
      <c r="BC91" s="253">
        <f t="shared" si="21"/>
        <v>0</v>
      </c>
      <c r="BD91" s="253">
        <f t="shared" si="21"/>
        <v>0</v>
      </c>
      <c r="BE91" s="253">
        <f t="shared" si="21"/>
        <v>0</v>
      </c>
      <c r="BF91" s="253">
        <f t="shared" si="21"/>
        <v>0</v>
      </c>
      <c r="BG91" s="253">
        <f t="shared" si="21"/>
        <v>0</v>
      </c>
      <c r="BH91" s="253">
        <f t="shared" si="21"/>
        <v>0</v>
      </c>
      <c r="BI91" s="253">
        <f t="shared" si="21"/>
        <v>0</v>
      </c>
      <c r="BJ91" s="253">
        <f t="shared" si="21"/>
        <v>0</v>
      </c>
      <c r="BK91" s="253">
        <f t="shared" si="21"/>
        <v>0</v>
      </c>
      <c r="BL91" s="253">
        <f t="shared" si="21"/>
        <v>0</v>
      </c>
      <c r="BM91" s="253">
        <f t="shared" si="21"/>
        <v>0</v>
      </c>
      <c r="BN91" s="253">
        <f t="shared" si="21"/>
        <v>0</v>
      </c>
      <c r="BO91" s="253">
        <f t="shared" si="21"/>
        <v>0</v>
      </c>
      <c r="BP91" s="253">
        <f t="shared" si="21"/>
        <v>0</v>
      </c>
      <c r="BQ91" s="253">
        <f t="shared" si="21"/>
        <v>0</v>
      </c>
      <c r="BR91" s="253">
        <f t="shared" si="21"/>
        <v>0</v>
      </c>
      <c r="BS91" s="253">
        <f t="shared" si="21"/>
        <v>0</v>
      </c>
      <c r="BT91" s="253">
        <f t="shared" si="17"/>
        <v>0</v>
      </c>
      <c r="BU91" s="253">
        <f t="shared" si="17"/>
        <v>0</v>
      </c>
      <c r="BV91" s="253">
        <f t="shared" si="17"/>
        <v>0</v>
      </c>
      <c r="BW91" s="253">
        <f t="shared" si="17"/>
        <v>0</v>
      </c>
      <c r="BX91" s="253">
        <f t="shared" si="17"/>
        <v>0</v>
      </c>
      <c r="BY91" s="253">
        <f t="shared" si="17"/>
        <v>0</v>
      </c>
      <c r="BZ91" s="253">
        <f t="shared" si="17"/>
        <v>0</v>
      </c>
      <c r="CA91" s="253">
        <f t="shared" si="17"/>
        <v>0</v>
      </c>
      <c r="CB91" s="253">
        <f t="shared" si="17"/>
        <v>0</v>
      </c>
      <c r="CC91" s="253">
        <f t="shared" si="17"/>
        <v>0</v>
      </c>
      <c r="CD91" s="253">
        <f t="shared" si="17"/>
        <v>0</v>
      </c>
      <c r="CE91" s="253">
        <f t="shared" si="17"/>
        <v>0</v>
      </c>
      <c r="CF91" s="253">
        <f t="shared" si="17"/>
        <v>0</v>
      </c>
      <c r="CG91" s="253">
        <f t="shared" si="17"/>
        <v>0</v>
      </c>
      <c r="CH91" s="253">
        <f t="shared" si="17"/>
        <v>0</v>
      </c>
      <c r="CI91" s="253">
        <f t="shared" si="17"/>
        <v>0</v>
      </c>
      <c r="CJ91" s="253">
        <f t="shared" si="17"/>
        <v>0</v>
      </c>
      <c r="CK91" s="253">
        <f t="shared" si="17"/>
        <v>0</v>
      </c>
      <c r="CL91" s="253">
        <f t="shared" si="17"/>
        <v>0</v>
      </c>
      <c r="CM91" s="253">
        <f t="shared" si="17"/>
        <v>0</v>
      </c>
      <c r="CN91" s="253">
        <f t="shared" si="17"/>
        <v>0</v>
      </c>
      <c r="CO91" s="253">
        <f t="shared" si="17"/>
        <v>0</v>
      </c>
      <c r="CP91" s="253">
        <f t="shared" si="17"/>
        <v>0</v>
      </c>
      <c r="CQ91" s="253">
        <f t="shared" si="17"/>
        <v>0</v>
      </c>
      <c r="CR91" s="253">
        <f t="shared" si="17"/>
        <v>0</v>
      </c>
      <c r="CS91" s="253">
        <f t="shared" si="17"/>
        <v>0</v>
      </c>
      <c r="CT91" s="253">
        <f t="shared" si="17"/>
        <v>0</v>
      </c>
      <c r="CU91" s="253">
        <f t="shared" si="17"/>
        <v>0</v>
      </c>
      <c r="CV91" s="253">
        <f t="shared" si="17"/>
        <v>0</v>
      </c>
      <c r="CW91" s="253">
        <f t="shared" si="17"/>
        <v>0</v>
      </c>
      <c r="CX91" s="253">
        <f t="shared" si="17"/>
        <v>0</v>
      </c>
      <c r="CY91" s="253">
        <f t="shared" si="17"/>
        <v>0</v>
      </c>
      <c r="CZ91" s="253">
        <f t="shared" si="20"/>
        <v>0</v>
      </c>
      <c r="DA91" s="253">
        <f t="shared" si="20"/>
        <v>0</v>
      </c>
      <c r="DB91" s="253">
        <f t="shared" si="20"/>
        <v>0</v>
      </c>
      <c r="DC91" s="253">
        <f t="shared" si="20"/>
        <v>0</v>
      </c>
      <c r="DD91" s="253">
        <f t="shared" si="20"/>
        <v>0</v>
      </c>
      <c r="DE91" s="253">
        <f t="shared" si="20"/>
        <v>0</v>
      </c>
      <c r="DF91" s="253">
        <f t="shared" si="20"/>
        <v>0</v>
      </c>
      <c r="DG91" s="253">
        <f t="shared" si="20"/>
        <v>0</v>
      </c>
      <c r="DH91" s="253">
        <f t="shared" si="20"/>
        <v>0</v>
      </c>
      <c r="DI91" s="253">
        <f t="shared" si="20"/>
        <v>0</v>
      </c>
      <c r="DJ91" s="253">
        <f t="shared" si="20"/>
        <v>0</v>
      </c>
      <c r="DK91" s="253">
        <f t="shared" si="20"/>
        <v>0</v>
      </c>
      <c r="DL91" s="253">
        <f t="shared" si="20"/>
        <v>0</v>
      </c>
      <c r="DM91" s="253">
        <f t="shared" si="20"/>
        <v>0</v>
      </c>
      <c r="DN91" s="253">
        <f t="shared" si="20"/>
        <v>0</v>
      </c>
      <c r="DO91" s="253">
        <f t="shared" si="20"/>
        <v>0</v>
      </c>
      <c r="DP91" s="253">
        <f t="shared" si="20"/>
        <v>0</v>
      </c>
      <c r="DQ91" s="253">
        <f t="shared" si="20"/>
        <v>0</v>
      </c>
      <c r="DR91" s="253">
        <f t="shared" si="20"/>
        <v>0</v>
      </c>
      <c r="DS91" s="253">
        <f t="shared" si="20"/>
        <v>0</v>
      </c>
      <c r="DT91" s="253">
        <f t="shared" si="20"/>
        <v>0</v>
      </c>
      <c r="DU91" s="253">
        <f t="shared" si="20"/>
        <v>0</v>
      </c>
      <c r="DV91" s="253">
        <f t="shared" si="20"/>
        <v>0</v>
      </c>
      <c r="DW91" s="253">
        <f t="shared" si="20"/>
        <v>0</v>
      </c>
    </row>
    <row r="92" spans="3:127" ht="15.6" thickTop="1" thickBot="1">
      <c r="C92" s="316" t="str">
        <f t="shared" si="4"/>
        <v>Prodotto/Servizio 19</v>
      </c>
      <c r="E92" s="294">
        <f t="shared" si="5"/>
        <v>0</v>
      </c>
      <c r="H92" s="253">
        <f t="shared" si="21"/>
        <v>0</v>
      </c>
      <c r="I92" s="253">
        <f t="shared" si="21"/>
        <v>0</v>
      </c>
      <c r="J92" s="253">
        <f t="shared" si="21"/>
        <v>0</v>
      </c>
      <c r="K92" s="253">
        <f t="shared" si="21"/>
        <v>0</v>
      </c>
      <c r="L92" s="253">
        <f t="shared" si="21"/>
        <v>0</v>
      </c>
      <c r="M92" s="253">
        <f t="shared" si="21"/>
        <v>0</v>
      </c>
      <c r="N92" s="253">
        <f t="shared" si="21"/>
        <v>0</v>
      </c>
      <c r="O92" s="253">
        <f t="shared" si="21"/>
        <v>0</v>
      </c>
      <c r="P92" s="253">
        <f t="shared" si="21"/>
        <v>0</v>
      </c>
      <c r="Q92" s="253">
        <f t="shared" si="21"/>
        <v>0</v>
      </c>
      <c r="R92" s="253">
        <f t="shared" si="21"/>
        <v>0</v>
      </c>
      <c r="S92" s="253">
        <f t="shared" si="21"/>
        <v>0</v>
      </c>
      <c r="T92" s="253">
        <f t="shared" si="21"/>
        <v>0</v>
      </c>
      <c r="U92" s="253">
        <f t="shared" si="21"/>
        <v>0</v>
      </c>
      <c r="V92" s="253">
        <f t="shared" si="21"/>
        <v>0</v>
      </c>
      <c r="W92" s="253">
        <f t="shared" si="21"/>
        <v>0</v>
      </c>
      <c r="X92" s="253">
        <f t="shared" si="21"/>
        <v>0</v>
      </c>
      <c r="Y92" s="253">
        <f t="shared" si="21"/>
        <v>0</v>
      </c>
      <c r="Z92" s="253">
        <f t="shared" si="21"/>
        <v>0</v>
      </c>
      <c r="AA92" s="253">
        <f t="shared" si="21"/>
        <v>0</v>
      </c>
      <c r="AB92" s="253">
        <f t="shared" si="21"/>
        <v>0</v>
      </c>
      <c r="AC92" s="253">
        <f t="shared" si="21"/>
        <v>0</v>
      </c>
      <c r="AD92" s="253">
        <f t="shared" si="21"/>
        <v>0</v>
      </c>
      <c r="AE92" s="253">
        <f t="shared" si="21"/>
        <v>0</v>
      </c>
      <c r="AF92" s="253">
        <f t="shared" si="21"/>
        <v>0</v>
      </c>
      <c r="AG92" s="253">
        <f t="shared" si="21"/>
        <v>0</v>
      </c>
      <c r="AH92" s="253">
        <f t="shared" si="21"/>
        <v>0</v>
      </c>
      <c r="AI92" s="253">
        <f t="shared" si="21"/>
        <v>0</v>
      </c>
      <c r="AJ92" s="253">
        <f t="shared" si="21"/>
        <v>0</v>
      </c>
      <c r="AK92" s="253">
        <f t="shared" si="21"/>
        <v>0</v>
      </c>
      <c r="AL92" s="253">
        <f t="shared" si="21"/>
        <v>0</v>
      </c>
      <c r="AM92" s="253">
        <f t="shared" si="21"/>
        <v>0</v>
      </c>
      <c r="AN92" s="253">
        <f t="shared" si="21"/>
        <v>0</v>
      </c>
      <c r="AO92" s="253">
        <f t="shared" si="21"/>
        <v>0</v>
      </c>
      <c r="AP92" s="253">
        <f t="shared" si="21"/>
        <v>0</v>
      </c>
      <c r="AQ92" s="253">
        <f t="shared" si="21"/>
        <v>0</v>
      </c>
      <c r="AR92" s="253">
        <f t="shared" si="21"/>
        <v>0</v>
      </c>
      <c r="AS92" s="253">
        <f t="shared" si="21"/>
        <v>0</v>
      </c>
      <c r="AT92" s="253">
        <f t="shared" si="21"/>
        <v>0</v>
      </c>
      <c r="AU92" s="253">
        <f t="shared" si="21"/>
        <v>0</v>
      </c>
      <c r="AV92" s="253">
        <f t="shared" si="21"/>
        <v>0</v>
      </c>
      <c r="AW92" s="253">
        <f t="shared" si="21"/>
        <v>0</v>
      </c>
      <c r="AX92" s="253">
        <f t="shared" si="21"/>
        <v>0</v>
      </c>
      <c r="AY92" s="253">
        <f t="shared" si="21"/>
        <v>0</v>
      </c>
      <c r="AZ92" s="253">
        <f t="shared" si="21"/>
        <v>0</v>
      </c>
      <c r="BA92" s="253">
        <f t="shared" si="21"/>
        <v>0</v>
      </c>
      <c r="BB92" s="253">
        <f t="shared" si="21"/>
        <v>0</v>
      </c>
      <c r="BC92" s="253">
        <f t="shared" si="21"/>
        <v>0</v>
      </c>
      <c r="BD92" s="253">
        <f t="shared" si="21"/>
        <v>0</v>
      </c>
      <c r="BE92" s="253">
        <f t="shared" si="21"/>
        <v>0</v>
      </c>
      <c r="BF92" s="253">
        <f t="shared" si="21"/>
        <v>0</v>
      </c>
      <c r="BG92" s="253">
        <f t="shared" si="21"/>
        <v>0</v>
      </c>
      <c r="BH92" s="253">
        <f t="shared" si="21"/>
        <v>0</v>
      </c>
      <c r="BI92" s="253">
        <f t="shared" si="21"/>
        <v>0</v>
      </c>
      <c r="BJ92" s="253">
        <f t="shared" si="21"/>
        <v>0</v>
      </c>
      <c r="BK92" s="253">
        <f t="shared" si="21"/>
        <v>0</v>
      </c>
      <c r="BL92" s="253">
        <f t="shared" si="21"/>
        <v>0</v>
      </c>
      <c r="BM92" s="253">
        <f t="shared" si="21"/>
        <v>0</v>
      </c>
      <c r="BN92" s="253">
        <f t="shared" si="21"/>
        <v>0</v>
      </c>
      <c r="BO92" s="253">
        <f t="shared" si="21"/>
        <v>0</v>
      </c>
      <c r="BP92" s="253">
        <f t="shared" si="21"/>
        <v>0</v>
      </c>
      <c r="BQ92" s="253">
        <f t="shared" si="21"/>
        <v>0</v>
      </c>
      <c r="BR92" s="253">
        <f t="shared" si="21"/>
        <v>0</v>
      </c>
      <c r="BS92" s="253">
        <f t="shared" si="21"/>
        <v>0</v>
      </c>
      <c r="BT92" s="253">
        <f t="shared" si="17"/>
        <v>0</v>
      </c>
      <c r="BU92" s="253">
        <f t="shared" si="17"/>
        <v>0</v>
      </c>
      <c r="BV92" s="253">
        <f t="shared" si="17"/>
        <v>0</v>
      </c>
      <c r="BW92" s="253">
        <f t="shared" si="17"/>
        <v>0</v>
      </c>
      <c r="BX92" s="253">
        <f t="shared" si="17"/>
        <v>0</v>
      </c>
      <c r="BY92" s="253">
        <f t="shared" si="17"/>
        <v>0</v>
      </c>
      <c r="BZ92" s="253">
        <f t="shared" si="17"/>
        <v>0</v>
      </c>
      <c r="CA92" s="253">
        <f t="shared" si="17"/>
        <v>0</v>
      </c>
      <c r="CB92" s="253">
        <f t="shared" si="17"/>
        <v>0</v>
      </c>
      <c r="CC92" s="253">
        <f t="shared" si="17"/>
        <v>0</v>
      </c>
      <c r="CD92" s="253">
        <f t="shared" si="17"/>
        <v>0</v>
      </c>
      <c r="CE92" s="253">
        <f t="shared" si="17"/>
        <v>0</v>
      </c>
      <c r="CF92" s="253">
        <f t="shared" si="17"/>
        <v>0</v>
      </c>
      <c r="CG92" s="253">
        <f t="shared" si="17"/>
        <v>0</v>
      </c>
      <c r="CH92" s="253">
        <f t="shared" si="17"/>
        <v>0</v>
      </c>
      <c r="CI92" s="253">
        <f t="shared" si="17"/>
        <v>0</v>
      </c>
      <c r="CJ92" s="253">
        <f t="shared" si="17"/>
        <v>0</v>
      </c>
      <c r="CK92" s="253">
        <f t="shared" si="17"/>
        <v>0</v>
      </c>
      <c r="CL92" s="253">
        <f t="shared" si="17"/>
        <v>0</v>
      </c>
      <c r="CM92" s="253">
        <f t="shared" si="17"/>
        <v>0</v>
      </c>
      <c r="CN92" s="253">
        <f t="shared" si="17"/>
        <v>0</v>
      </c>
      <c r="CO92" s="253">
        <f t="shared" si="17"/>
        <v>0</v>
      </c>
      <c r="CP92" s="253">
        <f t="shared" si="17"/>
        <v>0</v>
      </c>
      <c r="CQ92" s="253">
        <f t="shared" si="17"/>
        <v>0</v>
      </c>
      <c r="CR92" s="253">
        <f t="shared" si="17"/>
        <v>0</v>
      </c>
      <c r="CS92" s="253">
        <f t="shared" si="17"/>
        <v>0</v>
      </c>
      <c r="CT92" s="253">
        <f t="shared" si="17"/>
        <v>0</v>
      </c>
      <c r="CU92" s="253">
        <f t="shared" si="17"/>
        <v>0</v>
      </c>
      <c r="CV92" s="253">
        <f t="shared" si="17"/>
        <v>0</v>
      </c>
      <c r="CW92" s="253">
        <f t="shared" si="17"/>
        <v>0</v>
      </c>
      <c r="CX92" s="253">
        <f t="shared" si="17"/>
        <v>0</v>
      </c>
      <c r="CY92" s="253">
        <f t="shared" si="17"/>
        <v>0</v>
      </c>
      <c r="CZ92" s="253">
        <f t="shared" si="20"/>
        <v>0</v>
      </c>
      <c r="DA92" s="253">
        <f t="shared" si="20"/>
        <v>0</v>
      </c>
      <c r="DB92" s="253">
        <f t="shared" si="20"/>
        <v>0</v>
      </c>
      <c r="DC92" s="253">
        <f t="shared" si="20"/>
        <v>0</v>
      </c>
      <c r="DD92" s="253">
        <f t="shared" si="20"/>
        <v>0</v>
      </c>
      <c r="DE92" s="253">
        <f t="shared" si="20"/>
        <v>0</v>
      </c>
      <c r="DF92" s="253">
        <f t="shared" si="20"/>
        <v>0</v>
      </c>
      <c r="DG92" s="253">
        <f t="shared" si="20"/>
        <v>0</v>
      </c>
      <c r="DH92" s="253">
        <f t="shared" si="20"/>
        <v>0</v>
      </c>
      <c r="DI92" s="253">
        <f t="shared" si="20"/>
        <v>0</v>
      </c>
      <c r="DJ92" s="253">
        <f t="shared" si="20"/>
        <v>0</v>
      </c>
      <c r="DK92" s="253">
        <f t="shared" si="20"/>
        <v>0</v>
      </c>
      <c r="DL92" s="253">
        <f t="shared" si="20"/>
        <v>0</v>
      </c>
      <c r="DM92" s="253">
        <f t="shared" si="20"/>
        <v>0</v>
      </c>
      <c r="DN92" s="253">
        <f t="shared" si="20"/>
        <v>0</v>
      </c>
      <c r="DO92" s="253">
        <f t="shared" si="20"/>
        <v>0</v>
      </c>
      <c r="DP92" s="253">
        <f t="shared" si="20"/>
        <v>0</v>
      </c>
      <c r="DQ92" s="253">
        <f t="shared" si="20"/>
        <v>0</v>
      </c>
      <c r="DR92" s="253">
        <f t="shared" si="20"/>
        <v>0</v>
      </c>
      <c r="DS92" s="253">
        <f t="shared" si="20"/>
        <v>0</v>
      </c>
      <c r="DT92" s="253">
        <f t="shared" si="20"/>
        <v>0</v>
      </c>
      <c r="DU92" s="253">
        <f t="shared" si="20"/>
        <v>0</v>
      </c>
      <c r="DV92" s="253">
        <f t="shared" si="20"/>
        <v>0</v>
      </c>
      <c r="DW92" s="253">
        <f t="shared" si="20"/>
        <v>0</v>
      </c>
    </row>
    <row r="93" spans="3:127" ht="15.6" thickTop="1" thickBot="1">
      <c r="C93" s="316" t="str">
        <f t="shared" si="4"/>
        <v>Prodotto/Servizio 20</v>
      </c>
      <c r="E93" s="294">
        <f t="shared" si="5"/>
        <v>0</v>
      </c>
      <c r="H93" s="253">
        <f t="shared" si="21"/>
        <v>0</v>
      </c>
      <c r="I93" s="253">
        <f t="shared" si="21"/>
        <v>0</v>
      </c>
      <c r="J93" s="253">
        <f t="shared" si="21"/>
        <v>0</v>
      </c>
      <c r="K93" s="253">
        <f t="shared" si="21"/>
        <v>0</v>
      </c>
      <c r="L93" s="253">
        <f t="shared" si="21"/>
        <v>0</v>
      </c>
      <c r="M93" s="253">
        <f t="shared" si="21"/>
        <v>0</v>
      </c>
      <c r="N93" s="253">
        <f t="shared" si="21"/>
        <v>0</v>
      </c>
      <c r="O93" s="253">
        <f t="shared" si="21"/>
        <v>0</v>
      </c>
      <c r="P93" s="253">
        <f t="shared" si="21"/>
        <v>0</v>
      </c>
      <c r="Q93" s="253">
        <f t="shared" si="21"/>
        <v>0</v>
      </c>
      <c r="R93" s="253">
        <f t="shared" si="21"/>
        <v>0</v>
      </c>
      <c r="S93" s="253">
        <f t="shared" si="21"/>
        <v>0</v>
      </c>
      <c r="T93" s="253">
        <f t="shared" si="21"/>
        <v>0</v>
      </c>
      <c r="U93" s="253">
        <f t="shared" si="21"/>
        <v>0</v>
      </c>
      <c r="V93" s="253">
        <f t="shared" si="21"/>
        <v>0</v>
      </c>
      <c r="W93" s="253">
        <f t="shared" si="21"/>
        <v>0</v>
      </c>
      <c r="X93" s="253">
        <f t="shared" si="21"/>
        <v>0</v>
      </c>
      <c r="Y93" s="253">
        <f t="shared" si="21"/>
        <v>0</v>
      </c>
      <c r="Z93" s="253">
        <f t="shared" si="21"/>
        <v>0</v>
      </c>
      <c r="AA93" s="253">
        <f t="shared" si="21"/>
        <v>0</v>
      </c>
      <c r="AB93" s="253">
        <f t="shared" si="21"/>
        <v>0</v>
      </c>
      <c r="AC93" s="253">
        <f t="shared" si="21"/>
        <v>0</v>
      </c>
      <c r="AD93" s="253">
        <f t="shared" si="21"/>
        <v>0</v>
      </c>
      <c r="AE93" s="253">
        <f t="shared" si="21"/>
        <v>0</v>
      </c>
      <c r="AF93" s="253">
        <f t="shared" si="21"/>
        <v>0</v>
      </c>
      <c r="AG93" s="253">
        <f t="shared" si="21"/>
        <v>0</v>
      </c>
      <c r="AH93" s="253">
        <f t="shared" si="21"/>
        <v>0</v>
      </c>
      <c r="AI93" s="253">
        <f t="shared" si="21"/>
        <v>0</v>
      </c>
      <c r="AJ93" s="253">
        <f t="shared" si="21"/>
        <v>0</v>
      </c>
      <c r="AK93" s="253">
        <f t="shared" si="21"/>
        <v>0</v>
      </c>
      <c r="AL93" s="253">
        <f t="shared" si="21"/>
        <v>0</v>
      </c>
      <c r="AM93" s="253">
        <f t="shared" si="21"/>
        <v>0</v>
      </c>
      <c r="AN93" s="253">
        <f t="shared" si="21"/>
        <v>0</v>
      </c>
      <c r="AO93" s="253">
        <f t="shared" si="21"/>
        <v>0</v>
      </c>
      <c r="AP93" s="253">
        <f t="shared" si="21"/>
        <v>0</v>
      </c>
      <c r="AQ93" s="253">
        <f t="shared" si="21"/>
        <v>0</v>
      </c>
      <c r="AR93" s="253">
        <f t="shared" si="21"/>
        <v>0</v>
      </c>
      <c r="AS93" s="253">
        <f t="shared" si="21"/>
        <v>0</v>
      </c>
      <c r="AT93" s="253">
        <f t="shared" si="21"/>
        <v>0</v>
      </c>
      <c r="AU93" s="253">
        <f t="shared" si="21"/>
        <v>0</v>
      </c>
      <c r="AV93" s="253">
        <f t="shared" si="21"/>
        <v>0</v>
      </c>
      <c r="AW93" s="253">
        <f t="shared" si="21"/>
        <v>0</v>
      </c>
      <c r="AX93" s="253">
        <f t="shared" si="21"/>
        <v>0</v>
      </c>
      <c r="AY93" s="253">
        <f t="shared" si="21"/>
        <v>0</v>
      </c>
      <c r="AZ93" s="253">
        <f t="shared" si="21"/>
        <v>0</v>
      </c>
      <c r="BA93" s="253">
        <f t="shared" si="21"/>
        <v>0</v>
      </c>
      <c r="BB93" s="253">
        <f t="shared" si="21"/>
        <v>0</v>
      </c>
      <c r="BC93" s="253">
        <f t="shared" si="21"/>
        <v>0</v>
      </c>
      <c r="BD93" s="253">
        <f t="shared" si="21"/>
        <v>0</v>
      </c>
      <c r="BE93" s="253">
        <f t="shared" si="21"/>
        <v>0</v>
      </c>
      <c r="BF93" s="253">
        <f t="shared" si="21"/>
        <v>0</v>
      </c>
      <c r="BG93" s="253">
        <f t="shared" si="21"/>
        <v>0</v>
      </c>
      <c r="BH93" s="253">
        <f t="shared" si="21"/>
        <v>0</v>
      </c>
      <c r="BI93" s="253">
        <f t="shared" si="21"/>
        <v>0</v>
      </c>
      <c r="BJ93" s="253">
        <f t="shared" si="21"/>
        <v>0</v>
      </c>
      <c r="BK93" s="253">
        <f t="shared" si="21"/>
        <v>0</v>
      </c>
      <c r="BL93" s="253">
        <f t="shared" si="21"/>
        <v>0</v>
      </c>
      <c r="BM93" s="253">
        <f t="shared" si="21"/>
        <v>0</v>
      </c>
      <c r="BN93" s="253">
        <f t="shared" si="21"/>
        <v>0</v>
      </c>
      <c r="BO93" s="253">
        <f t="shared" si="21"/>
        <v>0</v>
      </c>
      <c r="BP93" s="253">
        <f t="shared" si="21"/>
        <v>0</v>
      </c>
      <c r="BQ93" s="253">
        <f t="shared" si="21"/>
        <v>0</v>
      </c>
      <c r="BR93" s="253">
        <f t="shared" si="21"/>
        <v>0</v>
      </c>
      <c r="BS93" s="253">
        <f t="shared" ref="BS93" si="22">+$E93*BS61</f>
        <v>0</v>
      </c>
      <c r="BT93" s="253">
        <f t="shared" si="17"/>
        <v>0</v>
      </c>
      <c r="BU93" s="253">
        <f t="shared" si="17"/>
        <v>0</v>
      </c>
      <c r="BV93" s="253">
        <f t="shared" si="17"/>
        <v>0</v>
      </c>
      <c r="BW93" s="253">
        <f t="shared" si="17"/>
        <v>0</v>
      </c>
      <c r="BX93" s="253">
        <f t="shared" si="17"/>
        <v>0</v>
      </c>
      <c r="BY93" s="253">
        <f t="shared" si="17"/>
        <v>0</v>
      </c>
      <c r="BZ93" s="253">
        <f t="shared" si="17"/>
        <v>0</v>
      </c>
      <c r="CA93" s="253">
        <f t="shared" si="17"/>
        <v>0</v>
      </c>
      <c r="CB93" s="253">
        <f t="shared" si="17"/>
        <v>0</v>
      </c>
      <c r="CC93" s="253">
        <f t="shared" si="17"/>
        <v>0</v>
      </c>
      <c r="CD93" s="253">
        <f t="shared" si="17"/>
        <v>0</v>
      </c>
      <c r="CE93" s="253">
        <f t="shared" si="17"/>
        <v>0</v>
      </c>
      <c r="CF93" s="253">
        <f t="shared" si="17"/>
        <v>0</v>
      </c>
      <c r="CG93" s="253">
        <f t="shared" si="17"/>
        <v>0</v>
      </c>
      <c r="CH93" s="253">
        <f t="shared" si="17"/>
        <v>0</v>
      </c>
      <c r="CI93" s="253">
        <f t="shared" si="17"/>
        <v>0</v>
      </c>
      <c r="CJ93" s="253">
        <f t="shared" si="17"/>
        <v>0</v>
      </c>
      <c r="CK93" s="253">
        <f t="shared" si="17"/>
        <v>0</v>
      </c>
      <c r="CL93" s="253">
        <f t="shared" si="17"/>
        <v>0</v>
      </c>
      <c r="CM93" s="253">
        <f t="shared" si="17"/>
        <v>0</v>
      </c>
      <c r="CN93" s="253">
        <f t="shared" si="17"/>
        <v>0</v>
      </c>
      <c r="CO93" s="253">
        <f t="shared" si="17"/>
        <v>0</v>
      </c>
      <c r="CP93" s="253">
        <f t="shared" si="17"/>
        <v>0</v>
      </c>
      <c r="CQ93" s="253">
        <f t="shared" si="17"/>
        <v>0</v>
      </c>
      <c r="CR93" s="253">
        <f t="shared" si="17"/>
        <v>0</v>
      </c>
      <c r="CS93" s="253">
        <f t="shared" si="17"/>
        <v>0</v>
      </c>
      <c r="CT93" s="253">
        <f t="shared" si="17"/>
        <v>0</v>
      </c>
      <c r="CU93" s="253">
        <f t="shared" si="17"/>
        <v>0</v>
      </c>
      <c r="CV93" s="253">
        <f t="shared" si="17"/>
        <v>0</v>
      </c>
      <c r="CW93" s="253">
        <f t="shared" si="17"/>
        <v>0</v>
      </c>
      <c r="CX93" s="253">
        <f t="shared" si="17"/>
        <v>0</v>
      </c>
      <c r="CY93" s="253">
        <f t="shared" si="17"/>
        <v>0</v>
      </c>
      <c r="CZ93" s="253">
        <f t="shared" si="20"/>
        <v>0</v>
      </c>
      <c r="DA93" s="253">
        <f t="shared" si="20"/>
        <v>0</v>
      </c>
      <c r="DB93" s="253">
        <f t="shared" si="20"/>
        <v>0</v>
      </c>
      <c r="DC93" s="253">
        <f t="shared" si="20"/>
        <v>0</v>
      </c>
      <c r="DD93" s="253">
        <f t="shared" si="20"/>
        <v>0</v>
      </c>
      <c r="DE93" s="253">
        <f t="shared" si="20"/>
        <v>0</v>
      </c>
      <c r="DF93" s="253">
        <f t="shared" si="20"/>
        <v>0</v>
      </c>
      <c r="DG93" s="253">
        <f t="shared" si="20"/>
        <v>0</v>
      </c>
      <c r="DH93" s="253">
        <f t="shared" si="20"/>
        <v>0</v>
      </c>
      <c r="DI93" s="253">
        <f t="shared" si="20"/>
        <v>0</v>
      </c>
      <c r="DJ93" s="253">
        <f t="shared" si="20"/>
        <v>0</v>
      </c>
      <c r="DK93" s="253">
        <f t="shared" si="20"/>
        <v>0</v>
      </c>
      <c r="DL93" s="253">
        <f t="shared" si="20"/>
        <v>0</v>
      </c>
      <c r="DM93" s="253">
        <f t="shared" si="20"/>
        <v>0</v>
      </c>
      <c r="DN93" s="253">
        <f t="shared" si="20"/>
        <v>0</v>
      </c>
      <c r="DO93" s="253">
        <f t="shared" si="20"/>
        <v>0</v>
      </c>
      <c r="DP93" s="253">
        <f t="shared" si="20"/>
        <v>0</v>
      </c>
      <c r="DQ93" s="253">
        <f t="shared" si="20"/>
        <v>0</v>
      </c>
      <c r="DR93" s="253">
        <f t="shared" si="20"/>
        <v>0</v>
      </c>
      <c r="DS93" s="253">
        <f t="shared" si="20"/>
        <v>0</v>
      </c>
      <c r="DT93" s="253">
        <f t="shared" si="20"/>
        <v>0</v>
      </c>
      <c r="DU93" s="253">
        <f t="shared" si="20"/>
        <v>0</v>
      </c>
      <c r="DV93" s="253">
        <f t="shared" si="20"/>
        <v>0</v>
      </c>
      <c r="DW93" s="253">
        <f t="shared" si="20"/>
        <v>0</v>
      </c>
    </row>
    <row r="94" spans="3:127" ht="15.6" thickTop="1" thickBot="1">
      <c r="C94" s="316" t="str">
        <f t="shared" si="4"/>
        <v>Prodotto/Servizio 21</v>
      </c>
      <c r="E94" s="294">
        <f t="shared" si="5"/>
        <v>0</v>
      </c>
      <c r="H94" s="253">
        <f t="shared" ref="H94:BS97" si="23">+$E94*H62</f>
        <v>0</v>
      </c>
      <c r="I94" s="253">
        <f t="shared" si="23"/>
        <v>0</v>
      </c>
      <c r="J94" s="253">
        <f t="shared" si="23"/>
        <v>0</v>
      </c>
      <c r="K94" s="253">
        <f t="shared" si="23"/>
        <v>0</v>
      </c>
      <c r="L94" s="253">
        <f t="shared" si="23"/>
        <v>0</v>
      </c>
      <c r="M94" s="253">
        <f t="shared" si="23"/>
        <v>0</v>
      </c>
      <c r="N94" s="253">
        <f t="shared" si="23"/>
        <v>0</v>
      </c>
      <c r="O94" s="253">
        <f t="shared" si="23"/>
        <v>0</v>
      </c>
      <c r="P94" s="253">
        <f t="shared" si="23"/>
        <v>0</v>
      </c>
      <c r="Q94" s="253">
        <f t="shared" si="23"/>
        <v>0</v>
      </c>
      <c r="R94" s="253">
        <f t="shared" si="23"/>
        <v>0</v>
      </c>
      <c r="S94" s="253">
        <f t="shared" si="23"/>
        <v>0</v>
      </c>
      <c r="T94" s="253">
        <f t="shared" si="23"/>
        <v>0</v>
      </c>
      <c r="U94" s="253">
        <f t="shared" si="23"/>
        <v>0</v>
      </c>
      <c r="V94" s="253">
        <f t="shared" si="23"/>
        <v>0</v>
      </c>
      <c r="W94" s="253">
        <f t="shared" si="23"/>
        <v>0</v>
      </c>
      <c r="X94" s="253">
        <f t="shared" si="23"/>
        <v>0</v>
      </c>
      <c r="Y94" s="253">
        <f t="shared" si="23"/>
        <v>0</v>
      </c>
      <c r="Z94" s="253">
        <f t="shared" si="23"/>
        <v>0</v>
      </c>
      <c r="AA94" s="253">
        <f t="shared" si="23"/>
        <v>0</v>
      </c>
      <c r="AB94" s="253">
        <f t="shared" si="23"/>
        <v>0</v>
      </c>
      <c r="AC94" s="253">
        <f t="shared" si="23"/>
        <v>0</v>
      </c>
      <c r="AD94" s="253">
        <f t="shared" si="23"/>
        <v>0</v>
      </c>
      <c r="AE94" s="253">
        <f t="shared" si="23"/>
        <v>0</v>
      </c>
      <c r="AF94" s="253">
        <f t="shared" si="23"/>
        <v>0</v>
      </c>
      <c r="AG94" s="253">
        <f t="shared" si="23"/>
        <v>0</v>
      </c>
      <c r="AH94" s="253">
        <f t="shared" si="23"/>
        <v>0</v>
      </c>
      <c r="AI94" s="253">
        <f t="shared" si="23"/>
        <v>0</v>
      </c>
      <c r="AJ94" s="253">
        <f t="shared" si="23"/>
        <v>0</v>
      </c>
      <c r="AK94" s="253">
        <f t="shared" si="23"/>
        <v>0</v>
      </c>
      <c r="AL94" s="253">
        <f t="shared" si="23"/>
        <v>0</v>
      </c>
      <c r="AM94" s="253">
        <f t="shared" si="23"/>
        <v>0</v>
      </c>
      <c r="AN94" s="253">
        <f t="shared" si="23"/>
        <v>0</v>
      </c>
      <c r="AO94" s="253">
        <f t="shared" si="23"/>
        <v>0</v>
      </c>
      <c r="AP94" s="253">
        <f t="shared" si="23"/>
        <v>0</v>
      </c>
      <c r="AQ94" s="253">
        <f t="shared" si="23"/>
        <v>0</v>
      </c>
      <c r="AR94" s="253">
        <f t="shared" si="23"/>
        <v>0</v>
      </c>
      <c r="AS94" s="253">
        <f t="shared" si="23"/>
        <v>0</v>
      </c>
      <c r="AT94" s="253">
        <f t="shared" si="23"/>
        <v>0</v>
      </c>
      <c r="AU94" s="253">
        <f t="shared" si="23"/>
        <v>0</v>
      </c>
      <c r="AV94" s="253">
        <f t="shared" si="23"/>
        <v>0</v>
      </c>
      <c r="AW94" s="253">
        <f t="shared" si="23"/>
        <v>0</v>
      </c>
      <c r="AX94" s="253">
        <f t="shared" si="23"/>
        <v>0</v>
      </c>
      <c r="AY94" s="253">
        <f t="shared" si="23"/>
        <v>0</v>
      </c>
      <c r="AZ94" s="253">
        <f t="shared" si="23"/>
        <v>0</v>
      </c>
      <c r="BA94" s="253">
        <f t="shared" si="23"/>
        <v>0</v>
      </c>
      <c r="BB94" s="253">
        <f t="shared" si="23"/>
        <v>0</v>
      </c>
      <c r="BC94" s="253">
        <f t="shared" si="23"/>
        <v>0</v>
      </c>
      <c r="BD94" s="253">
        <f t="shared" si="23"/>
        <v>0</v>
      </c>
      <c r="BE94" s="253">
        <f t="shared" si="23"/>
        <v>0</v>
      </c>
      <c r="BF94" s="253">
        <f t="shared" si="23"/>
        <v>0</v>
      </c>
      <c r="BG94" s="253">
        <f t="shared" si="23"/>
        <v>0</v>
      </c>
      <c r="BH94" s="253">
        <f t="shared" si="23"/>
        <v>0</v>
      </c>
      <c r="BI94" s="253">
        <f t="shared" si="23"/>
        <v>0</v>
      </c>
      <c r="BJ94" s="253">
        <f t="shared" si="23"/>
        <v>0</v>
      </c>
      <c r="BK94" s="253">
        <f t="shared" si="23"/>
        <v>0</v>
      </c>
      <c r="BL94" s="253">
        <f t="shared" si="23"/>
        <v>0</v>
      </c>
      <c r="BM94" s="253">
        <f t="shared" si="23"/>
        <v>0</v>
      </c>
      <c r="BN94" s="253">
        <f t="shared" si="23"/>
        <v>0</v>
      </c>
      <c r="BO94" s="253">
        <f t="shared" si="23"/>
        <v>0</v>
      </c>
      <c r="BP94" s="253">
        <f t="shared" si="23"/>
        <v>0</v>
      </c>
      <c r="BQ94" s="253">
        <f t="shared" si="23"/>
        <v>0</v>
      </c>
      <c r="BR94" s="253">
        <f t="shared" si="23"/>
        <v>0</v>
      </c>
      <c r="BS94" s="253">
        <f t="shared" si="23"/>
        <v>0</v>
      </c>
      <c r="BT94" s="253">
        <f t="shared" si="17"/>
        <v>0</v>
      </c>
      <c r="BU94" s="253">
        <f t="shared" si="17"/>
        <v>0</v>
      </c>
      <c r="BV94" s="253">
        <f t="shared" si="17"/>
        <v>0</v>
      </c>
      <c r="BW94" s="253">
        <f t="shared" si="17"/>
        <v>0</v>
      </c>
      <c r="BX94" s="253">
        <f t="shared" si="17"/>
        <v>0</v>
      </c>
      <c r="BY94" s="253">
        <f t="shared" si="17"/>
        <v>0</v>
      </c>
      <c r="BZ94" s="253">
        <f t="shared" si="17"/>
        <v>0</v>
      </c>
      <c r="CA94" s="253">
        <f t="shared" si="17"/>
        <v>0</v>
      </c>
      <c r="CB94" s="253">
        <f t="shared" si="17"/>
        <v>0</v>
      </c>
      <c r="CC94" s="253">
        <f t="shared" si="17"/>
        <v>0</v>
      </c>
      <c r="CD94" s="253">
        <f t="shared" si="17"/>
        <v>0</v>
      </c>
      <c r="CE94" s="253">
        <f t="shared" si="17"/>
        <v>0</v>
      </c>
      <c r="CF94" s="253">
        <f t="shared" si="17"/>
        <v>0</v>
      </c>
      <c r="CG94" s="253">
        <f t="shared" si="17"/>
        <v>0</v>
      </c>
      <c r="CH94" s="253">
        <f t="shared" si="17"/>
        <v>0</v>
      </c>
      <c r="CI94" s="253">
        <f t="shared" si="17"/>
        <v>0</v>
      </c>
      <c r="CJ94" s="253">
        <f t="shared" si="17"/>
        <v>0</v>
      </c>
      <c r="CK94" s="253">
        <f t="shared" si="17"/>
        <v>0</v>
      </c>
      <c r="CL94" s="253">
        <f t="shared" si="17"/>
        <v>0</v>
      </c>
      <c r="CM94" s="253">
        <f t="shared" si="17"/>
        <v>0</v>
      </c>
      <c r="CN94" s="253">
        <f t="shared" si="17"/>
        <v>0</v>
      </c>
      <c r="CO94" s="253">
        <f t="shared" si="17"/>
        <v>0</v>
      </c>
      <c r="CP94" s="253">
        <f t="shared" si="17"/>
        <v>0</v>
      </c>
      <c r="CQ94" s="253">
        <f t="shared" si="17"/>
        <v>0</v>
      </c>
      <c r="CR94" s="253">
        <f t="shared" si="17"/>
        <v>0</v>
      </c>
      <c r="CS94" s="253">
        <f t="shared" si="17"/>
        <v>0</v>
      </c>
      <c r="CT94" s="253">
        <f t="shared" si="17"/>
        <v>0</v>
      </c>
      <c r="CU94" s="253">
        <f t="shared" si="17"/>
        <v>0</v>
      </c>
      <c r="CV94" s="253">
        <f t="shared" si="17"/>
        <v>0</v>
      </c>
      <c r="CW94" s="253">
        <f t="shared" si="17"/>
        <v>0</v>
      </c>
      <c r="CX94" s="253">
        <f t="shared" si="17"/>
        <v>0</v>
      </c>
      <c r="CY94" s="253">
        <f t="shared" ref="CY94" si="24">+$E94*CY62</f>
        <v>0</v>
      </c>
      <c r="CZ94" s="253">
        <f t="shared" si="20"/>
        <v>0</v>
      </c>
      <c r="DA94" s="253">
        <f t="shared" si="20"/>
        <v>0</v>
      </c>
      <c r="DB94" s="253">
        <f t="shared" si="20"/>
        <v>0</v>
      </c>
      <c r="DC94" s="253">
        <f t="shared" si="20"/>
        <v>0</v>
      </c>
      <c r="DD94" s="253">
        <f t="shared" si="20"/>
        <v>0</v>
      </c>
      <c r="DE94" s="253">
        <f t="shared" si="20"/>
        <v>0</v>
      </c>
      <c r="DF94" s="253">
        <f t="shared" si="20"/>
        <v>0</v>
      </c>
      <c r="DG94" s="253">
        <f t="shared" si="20"/>
        <v>0</v>
      </c>
      <c r="DH94" s="253">
        <f t="shared" si="20"/>
        <v>0</v>
      </c>
      <c r="DI94" s="253">
        <f t="shared" si="20"/>
        <v>0</v>
      </c>
      <c r="DJ94" s="253">
        <f t="shared" si="20"/>
        <v>0</v>
      </c>
      <c r="DK94" s="253">
        <f t="shared" si="20"/>
        <v>0</v>
      </c>
      <c r="DL94" s="253">
        <f t="shared" si="20"/>
        <v>0</v>
      </c>
      <c r="DM94" s="253">
        <f t="shared" si="20"/>
        <v>0</v>
      </c>
      <c r="DN94" s="253">
        <f t="shared" si="20"/>
        <v>0</v>
      </c>
      <c r="DO94" s="253">
        <f t="shared" si="20"/>
        <v>0</v>
      </c>
      <c r="DP94" s="253">
        <f t="shared" si="20"/>
        <v>0</v>
      </c>
      <c r="DQ94" s="253">
        <f t="shared" si="20"/>
        <v>0</v>
      </c>
      <c r="DR94" s="253">
        <f t="shared" si="20"/>
        <v>0</v>
      </c>
      <c r="DS94" s="253">
        <f t="shared" si="20"/>
        <v>0</v>
      </c>
      <c r="DT94" s="253">
        <f t="shared" si="20"/>
        <v>0</v>
      </c>
      <c r="DU94" s="253">
        <f t="shared" si="20"/>
        <v>0</v>
      </c>
      <c r="DV94" s="253">
        <f t="shared" si="20"/>
        <v>0</v>
      </c>
      <c r="DW94" s="253">
        <f t="shared" si="20"/>
        <v>0</v>
      </c>
    </row>
    <row r="95" spans="3:127" ht="15.6" thickTop="1" thickBot="1">
      <c r="C95" s="316" t="str">
        <f t="shared" si="4"/>
        <v>Prodotto/Servizio 22</v>
      </c>
      <c r="E95" s="294">
        <f t="shared" si="5"/>
        <v>0</v>
      </c>
      <c r="H95" s="253">
        <f t="shared" si="23"/>
        <v>0</v>
      </c>
      <c r="I95" s="253">
        <f t="shared" si="23"/>
        <v>0</v>
      </c>
      <c r="J95" s="253">
        <f t="shared" si="23"/>
        <v>0</v>
      </c>
      <c r="K95" s="253">
        <f t="shared" si="23"/>
        <v>0</v>
      </c>
      <c r="L95" s="253">
        <f t="shared" si="23"/>
        <v>0</v>
      </c>
      <c r="M95" s="253">
        <f t="shared" si="23"/>
        <v>0</v>
      </c>
      <c r="N95" s="253">
        <f t="shared" si="23"/>
        <v>0</v>
      </c>
      <c r="O95" s="253">
        <f t="shared" si="23"/>
        <v>0</v>
      </c>
      <c r="P95" s="253">
        <f t="shared" si="23"/>
        <v>0</v>
      </c>
      <c r="Q95" s="253">
        <f t="shared" si="23"/>
        <v>0</v>
      </c>
      <c r="R95" s="253">
        <f t="shared" si="23"/>
        <v>0</v>
      </c>
      <c r="S95" s="253">
        <f t="shared" si="23"/>
        <v>0</v>
      </c>
      <c r="T95" s="253">
        <f t="shared" si="23"/>
        <v>0</v>
      </c>
      <c r="U95" s="253">
        <f t="shared" si="23"/>
        <v>0</v>
      </c>
      <c r="V95" s="253">
        <f t="shared" si="23"/>
        <v>0</v>
      </c>
      <c r="W95" s="253">
        <f t="shared" si="23"/>
        <v>0</v>
      </c>
      <c r="X95" s="253">
        <f t="shared" si="23"/>
        <v>0</v>
      </c>
      <c r="Y95" s="253">
        <f t="shared" si="23"/>
        <v>0</v>
      </c>
      <c r="Z95" s="253">
        <f t="shared" si="23"/>
        <v>0</v>
      </c>
      <c r="AA95" s="253">
        <f t="shared" si="23"/>
        <v>0</v>
      </c>
      <c r="AB95" s="253">
        <f t="shared" si="23"/>
        <v>0</v>
      </c>
      <c r="AC95" s="253">
        <f t="shared" si="23"/>
        <v>0</v>
      </c>
      <c r="AD95" s="253">
        <f t="shared" si="23"/>
        <v>0</v>
      </c>
      <c r="AE95" s="253">
        <f t="shared" si="23"/>
        <v>0</v>
      </c>
      <c r="AF95" s="253">
        <f t="shared" si="23"/>
        <v>0</v>
      </c>
      <c r="AG95" s="253">
        <f t="shared" si="23"/>
        <v>0</v>
      </c>
      <c r="AH95" s="253">
        <f t="shared" si="23"/>
        <v>0</v>
      </c>
      <c r="AI95" s="253">
        <f t="shared" si="23"/>
        <v>0</v>
      </c>
      <c r="AJ95" s="253">
        <f t="shared" si="23"/>
        <v>0</v>
      </c>
      <c r="AK95" s="253">
        <f t="shared" si="23"/>
        <v>0</v>
      </c>
      <c r="AL95" s="253">
        <f t="shared" si="23"/>
        <v>0</v>
      </c>
      <c r="AM95" s="253">
        <f t="shared" si="23"/>
        <v>0</v>
      </c>
      <c r="AN95" s="253">
        <f t="shared" si="23"/>
        <v>0</v>
      </c>
      <c r="AO95" s="253">
        <f t="shared" si="23"/>
        <v>0</v>
      </c>
      <c r="AP95" s="253">
        <f t="shared" si="23"/>
        <v>0</v>
      </c>
      <c r="AQ95" s="253">
        <f t="shared" si="23"/>
        <v>0</v>
      </c>
      <c r="AR95" s="253">
        <f t="shared" si="23"/>
        <v>0</v>
      </c>
      <c r="AS95" s="253">
        <f t="shared" si="23"/>
        <v>0</v>
      </c>
      <c r="AT95" s="253">
        <f t="shared" si="23"/>
        <v>0</v>
      </c>
      <c r="AU95" s="253">
        <f t="shared" si="23"/>
        <v>0</v>
      </c>
      <c r="AV95" s="253">
        <f t="shared" si="23"/>
        <v>0</v>
      </c>
      <c r="AW95" s="253">
        <f t="shared" si="23"/>
        <v>0</v>
      </c>
      <c r="AX95" s="253">
        <f t="shared" si="23"/>
        <v>0</v>
      </c>
      <c r="AY95" s="253">
        <f t="shared" si="23"/>
        <v>0</v>
      </c>
      <c r="AZ95" s="253">
        <f t="shared" si="23"/>
        <v>0</v>
      </c>
      <c r="BA95" s="253">
        <f t="shared" si="23"/>
        <v>0</v>
      </c>
      <c r="BB95" s="253">
        <f t="shared" si="23"/>
        <v>0</v>
      </c>
      <c r="BC95" s="253">
        <f t="shared" si="23"/>
        <v>0</v>
      </c>
      <c r="BD95" s="253">
        <f t="shared" si="23"/>
        <v>0</v>
      </c>
      <c r="BE95" s="253">
        <f t="shared" si="23"/>
        <v>0</v>
      </c>
      <c r="BF95" s="253">
        <f t="shared" si="23"/>
        <v>0</v>
      </c>
      <c r="BG95" s="253">
        <f t="shared" si="23"/>
        <v>0</v>
      </c>
      <c r="BH95" s="253">
        <f t="shared" si="23"/>
        <v>0</v>
      </c>
      <c r="BI95" s="253">
        <f t="shared" si="23"/>
        <v>0</v>
      </c>
      <c r="BJ95" s="253">
        <f t="shared" si="23"/>
        <v>0</v>
      </c>
      <c r="BK95" s="253">
        <f t="shared" si="23"/>
        <v>0</v>
      </c>
      <c r="BL95" s="253">
        <f t="shared" si="23"/>
        <v>0</v>
      </c>
      <c r="BM95" s="253">
        <f t="shared" si="23"/>
        <v>0</v>
      </c>
      <c r="BN95" s="253">
        <f t="shared" si="23"/>
        <v>0</v>
      </c>
      <c r="BO95" s="253">
        <f t="shared" si="23"/>
        <v>0</v>
      </c>
      <c r="BP95" s="253">
        <f t="shared" si="23"/>
        <v>0</v>
      </c>
      <c r="BQ95" s="253">
        <f t="shared" si="23"/>
        <v>0</v>
      </c>
      <c r="BR95" s="253">
        <f t="shared" si="23"/>
        <v>0</v>
      </c>
      <c r="BS95" s="253">
        <f t="shared" si="23"/>
        <v>0</v>
      </c>
      <c r="BT95" s="253">
        <f t="shared" ref="BT95:CY102" si="25">+$E95*BT63</f>
        <v>0</v>
      </c>
      <c r="BU95" s="253">
        <f t="shared" si="25"/>
        <v>0</v>
      </c>
      <c r="BV95" s="253">
        <f t="shared" si="25"/>
        <v>0</v>
      </c>
      <c r="BW95" s="253">
        <f t="shared" si="25"/>
        <v>0</v>
      </c>
      <c r="BX95" s="253">
        <f t="shared" si="25"/>
        <v>0</v>
      </c>
      <c r="BY95" s="253">
        <f t="shared" si="25"/>
        <v>0</v>
      </c>
      <c r="BZ95" s="253">
        <f t="shared" si="25"/>
        <v>0</v>
      </c>
      <c r="CA95" s="253">
        <f t="shared" si="25"/>
        <v>0</v>
      </c>
      <c r="CB95" s="253">
        <f t="shared" si="25"/>
        <v>0</v>
      </c>
      <c r="CC95" s="253">
        <f t="shared" si="25"/>
        <v>0</v>
      </c>
      <c r="CD95" s="253">
        <f t="shared" si="25"/>
        <v>0</v>
      </c>
      <c r="CE95" s="253">
        <f t="shared" si="25"/>
        <v>0</v>
      </c>
      <c r="CF95" s="253">
        <f t="shared" si="25"/>
        <v>0</v>
      </c>
      <c r="CG95" s="253">
        <f t="shared" si="25"/>
        <v>0</v>
      </c>
      <c r="CH95" s="253">
        <f t="shared" si="25"/>
        <v>0</v>
      </c>
      <c r="CI95" s="253">
        <f t="shared" si="25"/>
        <v>0</v>
      </c>
      <c r="CJ95" s="253">
        <f t="shared" si="25"/>
        <v>0</v>
      </c>
      <c r="CK95" s="253">
        <f t="shared" si="25"/>
        <v>0</v>
      </c>
      <c r="CL95" s="253">
        <f t="shared" si="25"/>
        <v>0</v>
      </c>
      <c r="CM95" s="253">
        <f t="shared" si="25"/>
        <v>0</v>
      </c>
      <c r="CN95" s="253">
        <f t="shared" si="25"/>
        <v>0</v>
      </c>
      <c r="CO95" s="253">
        <f t="shared" si="25"/>
        <v>0</v>
      </c>
      <c r="CP95" s="253">
        <f t="shared" si="25"/>
        <v>0</v>
      </c>
      <c r="CQ95" s="253">
        <f t="shared" si="25"/>
        <v>0</v>
      </c>
      <c r="CR95" s="253">
        <f t="shared" si="25"/>
        <v>0</v>
      </c>
      <c r="CS95" s="253">
        <f t="shared" si="25"/>
        <v>0</v>
      </c>
      <c r="CT95" s="253">
        <f t="shared" si="25"/>
        <v>0</v>
      </c>
      <c r="CU95" s="253">
        <f t="shared" si="25"/>
        <v>0</v>
      </c>
      <c r="CV95" s="253">
        <f t="shared" si="25"/>
        <v>0</v>
      </c>
      <c r="CW95" s="253">
        <f t="shared" si="25"/>
        <v>0</v>
      </c>
      <c r="CX95" s="253">
        <f t="shared" si="25"/>
        <v>0</v>
      </c>
      <c r="CY95" s="253">
        <f t="shared" si="25"/>
        <v>0</v>
      </c>
      <c r="CZ95" s="253">
        <f t="shared" si="20"/>
        <v>0</v>
      </c>
      <c r="DA95" s="253">
        <f t="shared" si="20"/>
        <v>0</v>
      </c>
      <c r="DB95" s="253">
        <f t="shared" si="20"/>
        <v>0</v>
      </c>
      <c r="DC95" s="253">
        <f t="shared" si="20"/>
        <v>0</v>
      </c>
      <c r="DD95" s="253">
        <f t="shared" si="20"/>
        <v>0</v>
      </c>
      <c r="DE95" s="253">
        <f t="shared" si="20"/>
        <v>0</v>
      </c>
      <c r="DF95" s="253">
        <f t="shared" si="20"/>
        <v>0</v>
      </c>
      <c r="DG95" s="253">
        <f t="shared" si="20"/>
        <v>0</v>
      </c>
      <c r="DH95" s="253">
        <f t="shared" si="20"/>
        <v>0</v>
      </c>
      <c r="DI95" s="253">
        <f t="shared" si="20"/>
        <v>0</v>
      </c>
      <c r="DJ95" s="253">
        <f t="shared" si="20"/>
        <v>0</v>
      </c>
      <c r="DK95" s="253">
        <f t="shared" si="20"/>
        <v>0</v>
      </c>
      <c r="DL95" s="253">
        <f t="shared" si="20"/>
        <v>0</v>
      </c>
      <c r="DM95" s="253">
        <f t="shared" si="20"/>
        <v>0</v>
      </c>
      <c r="DN95" s="253">
        <f t="shared" si="20"/>
        <v>0</v>
      </c>
      <c r="DO95" s="253">
        <f t="shared" si="20"/>
        <v>0</v>
      </c>
      <c r="DP95" s="253">
        <f t="shared" si="20"/>
        <v>0</v>
      </c>
      <c r="DQ95" s="253">
        <f t="shared" si="20"/>
        <v>0</v>
      </c>
      <c r="DR95" s="253">
        <f t="shared" si="20"/>
        <v>0</v>
      </c>
      <c r="DS95" s="253">
        <f t="shared" si="20"/>
        <v>0</v>
      </c>
      <c r="DT95" s="253">
        <f t="shared" si="20"/>
        <v>0</v>
      </c>
      <c r="DU95" s="253">
        <f t="shared" si="20"/>
        <v>0</v>
      </c>
      <c r="DV95" s="253">
        <f t="shared" si="20"/>
        <v>0</v>
      </c>
      <c r="DW95" s="253">
        <f t="shared" si="20"/>
        <v>0</v>
      </c>
    </row>
    <row r="96" spans="3:127" ht="15.6" thickTop="1" thickBot="1">
      <c r="C96" s="316" t="str">
        <f t="shared" si="4"/>
        <v>Prodotto/Servizio 23</v>
      </c>
      <c r="E96" s="294">
        <f t="shared" si="5"/>
        <v>0</v>
      </c>
      <c r="H96" s="253">
        <f t="shared" si="23"/>
        <v>0</v>
      </c>
      <c r="I96" s="253">
        <f t="shared" si="23"/>
        <v>0</v>
      </c>
      <c r="J96" s="253">
        <f t="shared" si="23"/>
        <v>0</v>
      </c>
      <c r="K96" s="253">
        <f t="shared" si="23"/>
        <v>0</v>
      </c>
      <c r="L96" s="253">
        <f t="shared" si="23"/>
        <v>0</v>
      </c>
      <c r="M96" s="253">
        <f t="shared" si="23"/>
        <v>0</v>
      </c>
      <c r="N96" s="253">
        <f t="shared" si="23"/>
        <v>0</v>
      </c>
      <c r="O96" s="253">
        <f t="shared" si="23"/>
        <v>0</v>
      </c>
      <c r="P96" s="253">
        <f t="shared" si="23"/>
        <v>0</v>
      </c>
      <c r="Q96" s="253">
        <f t="shared" si="23"/>
        <v>0</v>
      </c>
      <c r="R96" s="253">
        <f t="shared" si="23"/>
        <v>0</v>
      </c>
      <c r="S96" s="253">
        <f t="shared" si="23"/>
        <v>0</v>
      </c>
      <c r="T96" s="253">
        <f t="shared" si="23"/>
        <v>0</v>
      </c>
      <c r="U96" s="253">
        <f t="shared" si="23"/>
        <v>0</v>
      </c>
      <c r="V96" s="253">
        <f t="shared" si="23"/>
        <v>0</v>
      </c>
      <c r="W96" s="253">
        <f t="shared" si="23"/>
        <v>0</v>
      </c>
      <c r="X96" s="253">
        <f t="shared" si="23"/>
        <v>0</v>
      </c>
      <c r="Y96" s="253">
        <f t="shared" si="23"/>
        <v>0</v>
      </c>
      <c r="Z96" s="253">
        <f t="shared" si="23"/>
        <v>0</v>
      </c>
      <c r="AA96" s="253">
        <f t="shared" si="23"/>
        <v>0</v>
      </c>
      <c r="AB96" s="253">
        <f t="shared" si="23"/>
        <v>0</v>
      </c>
      <c r="AC96" s="253">
        <f t="shared" si="23"/>
        <v>0</v>
      </c>
      <c r="AD96" s="253">
        <f t="shared" si="23"/>
        <v>0</v>
      </c>
      <c r="AE96" s="253">
        <f t="shared" si="23"/>
        <v>0</v>
      </c>
      <c r="AF96" s="253">
        <f t="shared" si="23"/>
        <v>0</v>
      </c>
      <c r="AG96" s="253">
        <f t="shared" si="23"/>
        <v>0</v>
      </c>
      <c r="AH96" s="253">
        <f t="shared" si="23"/>
        <v>0</v>
      </c>
      <c r="AI96" s="253">
        <f t="shared" si="23"/>
        <v>0</v>
      </c>
      <c r="AJ96" s="253">
        <f t="shared" si="23"/>
        <v>0</v>
      </c>
      <c r="AK96" s="253">
        <f t="shared" si="23"/>
        <v>0</v>
      </c>
      <c r="AL96" s="253">
        <f t="shared" si="23"/>
        <v>0</v>
      </c>
      <c r="AM96" s="253">
        <f t="shared" si="23"/>
        <v>0</v>
      </c>
      <c r="AN96" s="253">
        <f t="shared" si="23"/>
        <v>0</v>
      </c>
      <c r="AO96" s="253">
        <f t="shared" si="23"/>
        <v>0</v>
      </c>
      <c r="AP96" s="253">
        <f t="shared" si="23"/>
        <v>0</v>
      </c>
      <c r="AQ96" s="253">
        <f t="shared" si="23"/>
        <v>0</v>
      </c>
      <c r="AR96" s="253">
        <f t="shared" si="23"/>
        <v>0</v>
      </c>
      <c r="AS96" s="253">
        <f t="shared" si="23"/>
        <v>0</v>
      </c>
      <c r="AT96" s="253">
        <f t="shared" si="23"/>
        <v>0</v>
      </c>
      <c r="AU96" s="253">
        <f t="shared" si="23"/>
        <v>0</v>
      </c>
      <c r="AV96" s="253">
        <f t="shared" si="23"/>
        <v>0</v>
      </c>
      <c r="AW96" s="253">
        <f t="shared" si="23"/>
        <v>0</v>
      </c>
      <c r="AX96" s="253">
        <f t="shared" si="23"/>
        <v>0</v>
      </c>
      <c r="AY96" s="253">
        <f t="shared" si="23"/>
        <v>0</v>
      </c>
      <c r="AZ96" s="253">
        <f t="shared" si="23"/>
        <v>0</v>
      </c>
      <c r="BA96" s="253">
        <f t="shared" si="23"/>
        <v>0</v>
      </c>
      <c r="BB96" s="253">
        <f t="shared" si="23"/>
        <v>0</v>
      </c>
      <c r="BC96" s="253">
        <f t="shared" si="23"/>
        <v>0</v>
      </c>
      <c r="BD96" s="253">
        <f t="shared" si="23"/>
        <v>0</v>
      </c>
      <c r="BE96" s="253">
        <f t="shared" si="23"/>
        <v>0</v>
      </c>
      <c r="BF96" s="253">
        <f t="shared" si="23"/>
        <v>0</v>
      </c>
      <c r="BG96" s="253">
        <f t="shared" si="23"/>
        <v>0</v>
      </c>
      <c r="BH96" s="253">
        <f t="shared" si="23"/>
        <v>0</v>
      </c>
      <c r="BI96" s="253">
        <f t="shared" si="23"/>
        <v>0</v>
      </c>
      <c r="BJ96" s="253">
        <f t="shared" si="23"/>
        <v>0</v>
      </c>
      <c r="BK96" s="253">
        <f t="shared" si="23"/>
        <v>0</v>
      </c>
      <c r="BL96" s="253">
        <f t="shared" si="23"/>
        <v>0</v>
      </c>
      <c r="BM96" s="253">
        <f t="shared" si="23"/>
        <v>0</v>
      </c>
      <c r="BN96" s="253">
        <f t="shared" si="23"/>
        <v>0</v>
      </c>
      <c r="BO96" s="253">
        <f t="shared" si="23"/>
        <v>0</v>
      </c>
      <c r="BP96" s="253">
        <f t="shared" si="23"/>
        <v>0</v>
      </c>
      <c r="BQ96" s="253">
        <f t="shared" si="23"/>
        <v>0</v>
      </c>
      <c r="BR96" s="253">
        <f t="shared" si="23"/>
        <v>0</v>
      </c>
      <c r="BS96" s="253">
        <f t="shared" si="23"/>
        <v>0</v>
      </c>
      <c r="BT96" s="253">
        <f t="shared" si="25"/>
        <v>0</v>
      </c>
      <c r="BU96" s="253">
        <f t="shared" si="25"/>
        <v>0</v>
      </c>
      <c r="BV96" s="253">
        <f t="shared" si="25"/>
        <v>0</v>
      </c>
      <c r="BW96" s="253">
        <f t="shared" si="25"/>
        <v>0</v>
      </c>
      <c r="BX96" s="253">
        <f t="shared" si="25"/>
        <v>0</v>
      </c>
      <c r="BY96" s="253">
        <f t="shared" si="25"/>
        <v>0</v>
      </c>
      <c r="BZ96" s="253">
        <f t="shared" si="25"/>
        <v>0</v>
      </c>
      <c r="CA96" s="253">
        <f t="shared" si="25"/>
        <v>0</v>
      </c>
      <c r="CB96" s="253">
        <f t="shared" si="25"/>
        <v>0</v>
      </c>
      <c r="CC96" s="253">
        <f t="shared" si="25"/>
        <v>0</v>
      </c>
      <c r="CD96" s="253">
        <f t="shared" si="25"/>
        <v>0</v>
      </c>
      <c r="CE96" s="253">
        <f t="shared" si="25"/>
        <v>0</v>
      </c>
      <c r="CF96" s="253">
        <f t="shared" si="25"/>
        <v>0</v>
      </c>
      <c r="CG96" s="253">
        <f t="shared" si="25"/>
        <v>0</v>
      </c>
      <c r="CH96" s="253">
        <f t="shared" si="25"/>
        <v>0</v>
      </c>
      <c r="CI96" s="253">
        <f t="shared" si="25"/>
        <v>0</v>
      </c>
      <c r="CJ96" s="253">
        <f t="shared" si="25"/>
        <v>0</v>
      </c>
      <c r="CK96" s="253">
        <f t="shared" si="25"/>
        <v>0</v>
      </c>
      <c r="CL96" s="253">
        <f t="shared" si="25"/>
        <v>0</v>
      </c>
      <c r="CM96" s="253">
        <f t="shared" si="25"/>
        <v>0</v>
      </c>
      <c r="CN96" s="253">
        <f t="shared" si="25"/>
        <v>0</v>
      </c>
      <c r="CO96" s="253">
        <f t="shared" si="25"/>
        <v>0</v>
      </c>
      <c r="CP96" s="253">
        <f t="shared" si="25"/>
        <v>0</v>
      </c>
      <c r="CQ96" s="253">
        <f t="shared" si="25"/>
        <v>0</v>
      </c>
      <c r="CR96" s="253">
        <f t="shared" si="25"/>
        <v>0</v>
      </c>
      <c r="CS96" s="253">
        <f t="shared" si="25"/>
        <v>0</v>
      </c>
      <c r="CT96" s="253">
        <f t="shared" si="25"/>
        <v>0</v>
      </c>
      <c r="CU96" s="253">
        <f t="shared" si="25"/>
        <v>0</v>
      </c>
      <c r="CV96" s="253">
        <f t="shared" si="25"/>
        <v>0</v>
      </c>
      <c r="CW96" s="253">
        <f t="shared" si="25"/>
        <v>0</v>
      </c>
      <c r="CX96" s="253">
        <f t="shared" si="25"/>
        <v>0</v>
      </c>
      <c r="CY96" s="253">
        <f t="shared" si="25"/>
        <v>0</v>
      </c>
      <c r="CZ96" s="253">
        <f t="shared" si="20"/>
        <v>0</v>
      </c>
      <c r="DA96" s="253">
        <f t="shared" si="20"/>
        <v>0</v>
      </c>
      <c r="DB96" s="253">
        <f t="shared" si="20"/>
        <v>0</v>
      </c>
      <c r="DC96" s="253">
        <f t="shared" si="20"/>
        <v>0</v>
      </c>
      <c r="DD96" s="253">
        <f t="shared" si="20"/>
        <v>0</v>
      </c>
      <c r="DE96" s="253">
        <f t="shared" si="20"/>
        <v>0</v>
      </c>
      <c r="DF96" s="253">
        <f t="shared" si="20"/>
        <v>0</v>
      </c>
      <c r="DG96" s="253">
        <f t="shared" si="20"/>
        <v>0</v>
      </c>
      <c r="DH96" s="253">
        <f t="shared" si="20"/>
        <v>0</v>
      </c>
      <c r="DI96" s="253">
        <f t="shared" si="20"/>
        <v>0</v>
      </c>
      <c r="DJ96" s="253">
        <f t="shared" si="20"/>
        <v>0</v>
      </c>
      <c r="DK96" s="253">
        <f t="shared" si="20"/>
        <v>0</v>
      </c>
      <c r="DL96" s="253">
        <f t="shared" si="20"/>
        <v>0</v>
      </c>
      <c r="DM96" s="253">
        <f t="shared" si="20"/>
        <v>0</v>
      </c>
      <c r="DN96" s="253">
        <f t="shared" si="20"/>
        <v>0</v>
      </c>
      <c r="DO96" s="253">
        <f t="shared" si="20"/>
        <v>0</v>
      </c>
      <c r="DP96" s="253">
        <f t="shared" si="20"/>
        <v>0</v>
      </c>
      <c r="DQ96" s="253">
        <f t="shared" si="20"/>
        <v>0</v>
      </c>
      <c r="DR96" s="253">
        <f t="shared" si="20"/>
        <v>0</v>
      </c>
      <c r="DS96" s="253">
        <f t="shared" si="20"/>
        <v>0</v>
      </c>
      <c r="DT96" s="253">
        <f t="shared" si="20"/>
        <v>0</v>
      </c>
      <c r="DU96" s="253">
        <f t="shared" si="20"/>
        <v>0</v>
      </c>
      <c r="DV96" s="253">
        <f t="shared" si="20"/>
        <v>0</v>
      </c>
      <c r="DW96" s="253">
        <f t="shared" si="20"/>
        <v>0</v>
      </c>
    </row>
    <row r="97" spans="3:127" ht="15.6" thickTop="1" thickBot="1">
      <c r="C97" s="316" t="str">
        <f t="shared" si="4"/>
        <v>Prodotto/Servizio 24</v>
      </c>
      <c r="E97" s="294">
        <f t="shared" si="5"/>
        <v>0</v>
      </c>
      <c r="H97" s="253">
        <f t="shared" si="23"/>
        <v>0</v>
      </c>
      <c r="I97" s="253">
        <f t="shared" si="23"/>
        <v>0</v>
      </c>
      <c r="J97" s="253">
        <f t="shared" si="23"/>
        <v>0</v>
      </c>
      <c r="K97" s="253">
        <f t="shared" si="23"/>
        <v>0</v>
      </c>
      <c r="L97" s="253">
        <f t="shared" si="23"/>
        <v>0</v>
      </c>
      <c r="M97" s="253">
        <f t="shared" si="23"/>
        <v>0</v>
      </c>
      <c r="N97" s="253">
        <f t="shared" si="23"/>
        <v>0</v>
      </c>
      <c r="O97" s="253">
        <f t="shared" si="23"/>
        <v>0</v>
      </c>
      <c r="P97" s="253">
        <f t="shared" si="23"/>
        <v>0</v>
      </c>
      <c r="Q97" s="253">
        <f t="shared" si="23"/>
        <v>0</v>
      </c>
      <c r="R97" s="253">
        <f t="shared" si="23"/>
        <v>0</v>
      </c>
      <c r="S97" s="253">
        <f t="shared" si="23"/>
        <v>0</v>
      </c>
      <c r="T97" s="253">
        <f t="shared" si="23"/>
        <v>0</v>
      </c>
      <c r="U97" s="253">
        <f t="shared" si="23"/>
        <v>0</v>
      </c>
      <c r="V97" s="253">
        <f t="shared" si="23"/>
        <v>0</v>
      </c>
      <c r="W97" s="253">
        <f t="shared" si="23"/>
        <v>0</v>
      </c>
      <c r="X97" s="253">
        <f t="shared" si="23"/>
        <v>0</v>
      </c>
      <c r="Y97" s="253">
        <f t="shared" si="23"/>
        <v>0</v>
      </c>
      <c r="Z97" s="253">
        <f t="shared" si="23"/>
        <v>0</v>
      </c>
      <c r="AA97" s="253">
        <f t="shared" si="23"/>
        <v>0</v>
      </c>
      <c r="AB97" s="253">
        <f t="shared" si="23"/>
        <v>0</v>
      </c>
      <c r="AC97" s="253">
        <f t="shared" si="23"/>
        <v>0</v>
      </c>
      <c r="AD97" s="253">
        <f t="shared" si="23"/>
        <v>0</v>
      </c>
      <c r="AE97" s="253">
        <f t="shared" si="23"/>
        <v>0</v>
      </c>
      <c r="AF97" s="253">
        <f t="shared" si="23"/>
        <v>0</v>
      </c>
      <c r="AG97" s="253">
        <f t="shared" si="23"/>
        <v>0</v>
      </c>
      <c r="AH97" s="253">
        <f t="shared" si="23"/>
        <v>0</v>
      </c>
      <c r="AI97" s="253">
        <f t="shared" si="23"/>
        <v>0</v>
      </c>
      <c r="AJ97" s="253">
        <f t="shared" si="23"/>
        <v>0</v>
      </c>
      <c r="AK97" s="253">
        <f t="shared" si="23"/>
        <v>0</v>
      </c>
      <c r="AL97" s="253">
        <f t="shared" si="23"/>
        <v>0</v>
      </c>
      <c r="AM97" s="253">
        <f t="shared" si="23"/>
        <v>0</v>
      </c>
      <c r="AN97" s="253">
        <f t="shared" si="23"/>
        <v>0</v>
      </c>
      <c r="AO97" s="253">
        <f t="shared" si="23"/>
        <v>0</v>
      </c>
      <c r="AP97" s="253">
        <f t="shared" si="23"/>
        <v>0</v>
      </c>
      <c r="AQ97" s="253">
        <f t="shared" si="23"/>
        <v>0</v>
      </c>
      <c r="AR97" s="253">
        <f t="shared" si="23"/>
        <v>0</v>
      </c>
      <c r="AS97" s="253">
        <f t="shared" si="23"/>
        <v>0</v>
      </c>
      <c r="AT97" s="253">
        <f t="shared" si="23"/>
        <v>0</v>
      </c>
      <c r="AU97" s="253">
        <f t="shared" si="23"/>
        <v>0</v>
      </c>
      <c r="AV97" s="253">
        <f t="shared" si="23"/>
        <v>0</v>
      </c>
      <c r="AW97" s="253">
        <f t="shared" si="23"/>
        <v>0</v>
      </c>
      <c r="AX97" s="253">
        <f t="shared" si="23"/>
        <v>0</v>
      </c>
      <c r="AY97" s="253">
        <f t="shared" si="23"/>
        <v>0</v>
      </c>
      <c r="AZ97" s="253">
        <f t="shared" si="23"/>
        <v>0</v>
      </c>
      <c r="BA97" s="253">
        <f t="shared" si="23"/>
        <v>0</v>
      </c>
      <c r="BB97" s="253">
        <f t="shared" si="23"/>
        <v>0</v>
      </c>
      <c r="BC97" s="253">
        <f t="shared" si="23"/>
        <v>0</v>
      </c>
      <c r="BD97" s="253">
        <f t="shared" si="23"/>
        <v>0</v>
      </c>
      <c r="BE97" s="253">
        <f t="shared" si="23"/>
        <v>0</v>
      </c>
      <c r="BF97" s="253">
        <f t="shared" si="23"/>
        <v>0</v>
      </c>
      <c r="BG97" s="253">
        <f t="shared" si="23"/>
        <v>0</v>
      </c>
      <c r="BH97" s="253">
        <f t="shared" si="23"/>
        <v>0</v>
      </c>
      <c r="BI97" s="253">
        <f t="shared" si="23"/>
        <v>0</v>
      </c>
      <c r="BJ97" s="253">
        <f t="shared" si="23"/>
        <v>0</v>
      </c>
      <c r="BK97" s="253">
        <f t="shared" si="23"/>
        <v>0</v>
      </c>
      <c r="BL97" s="253">
        <f t="shared" si="23"/>
        <v>0</v>
      </c>
      <c r="BM97" s="253">
        <f t="shared" si="23"/>
        <v>0</v>
      </c>
      <c r="BN97" s="253">
        <f t="shared" si="23"/>
        <v>0</v>
      </c>
      <c r="BO97" s="253">
        <f t="shared" si="23"/>
        <v>0</v>
      </c>
      <c r="BP97" s="253">
        <f t="shared" si="23"/>
        <v>0</v>
      </c>
      <c r="BQ97" s="253">
        <f t="shared" si="23"/>
        <v>0</v>
      </c>
      <c r="BR97" s="253">
        <f t="shared" si="23"/>
        <v>0</v>
      </c>
      <c r="BS97" s="253">
        <f t="shared" ref="BS97" si="26">+$E97*BS65</f>
        <v>0</v>
      </c>
      <c r="BT97" s="253">
        <f t="shared" si="25"/>
        <v>0</v>
      </c>
      <c r="BU97" s="253">
        <f t="shared" si="25"/>
        <v>0</v>
      </c>
      <c r="BV97" s="253">
        <f t="shared" si="25"/>
        <v>0</v>
      </c>
      <c r="BW97" s="253">
        <f t="shared" si="25"/>
        <v>0</v>
      </c>
      <c r="BX97" s="253">
        <f t="shared" si="25"/>
        <v>0</v>
      </c>
      <c r="BY97" s="253">
        <f t="shared" si="25"/>
        <v>0</v>
      </c>
      <c r="BZ97" s="253">
        <f t="shared" si="25"/>
        <v>0</v>
      </c>
      <c r="CA97" s="253">
        <f t="shared" si="25"/>
        <v>0</v>
      </c>
      <c r="CB97" s="253">
        <f t="shared" si="25"/>
        <v>0</v>
      </c>
      <c r="CC97" s="253">
        <f t="shared" si="25"/>
        <v>0</v>
      </c>
      <c r="CD97" s="253">
        <f t="shared" si="25"/>
        <v>0</v>
      </c>
      <c r="CE97" s="253">
        <f t="shared" si="25"/>
        <v>0</v>
      </c>
      <c r="CF97" s="253">
        <f t="shared" si="25"/>
        <v>0</v>
      </c>
      <c r="CG97" s="253">
        <f t="shared" si="25"/>
        <v>0</v>
      </c>
      <c r="CH97" s="253">
        <f t="shared" si="25"/>
        <v>0</v>
      </c>
      <c r="CI97" s="253">
        <f t="shared" si="25"/>
        <v>0</v>
      </c>
      <c r="CJ97" s="253">
        <f t="shared" si="25"/>
        <v>0</v>
      </c>
      <c r="CK97" s="253">
        <f t="shared" si="25"/>
        <v>0</v>
      </c>
      <c r="CL97" s="253">
        <f t="shared" si="25"/>
        <v>0</v>
      </c>
      <c r="CM97" s="253">
        <f t="shared" si="25"/>
        <v>0</v>
      </c>
      <c r="CN97" s="253">
        <f t="shared" si="25"/>
        <v>0</v>
      </c>
      <c r="CO97" s="253">
        <f t="shared" si="25"/>
        <v>0</v>
      </c>
      <c r="CP97" s="253">
        <f t="shared" si="25"/>
        <v>0</v>
      </c>
      <c r="CQ97" s="253">
        <f t="shared" si="25"/>
        <v>0</v>
      </c>
      <c r="CR97" s="253">
        <f t="shared" si="25"/>
        <v>0</v>
      </c>
      <c r="CS97" s="253">
        <f t="shared" si="25"/>
        <v>0</v>
      </c>
      <c r="CT97" s="253">
        <f t="shared" si="25"/>
        <v>0</v>
      </c>
      <c r="CU97" s="253">
        <f t="shared" si="25"/>
        <v>0</v>
      </c>
      <c r="CV97" s="253">
        <f t="shared" si="25"/>
        <v>0</v>
      </c>
      <c r="CW97" s="253">
        <f t="shared" si="25"/>
        <v>0</v>
      </c>
      <c r="CX97" s="253">
        <f t="shared" si="25"/>
        <v>0</v>
      </c>
      <c r="CY97" s="253">
        <f t="shared" si="25"/>
        <v>0</v>
      </c>
      <c r="CZ97" s="253">
        <f t="shared" si="20"/>
        <v>0</v>
      </c>
      <c r="DA97" s="253">
        <f t="shared" si="20"/>
        <v>0</v>
      </c>
      <c r="DB97" s="253">
        <f t="shared" si="20"/>
        <v>0</v>
      </c>
      <c r="DC97" s="253">
        <f t="shared" si="20"/>
        <v>0</v>
      </c>
      <c r="DD97" s="253">
        <f t="shared" si="20"/>
        <v>0</v>
      </c>
      <c r="DE97" s="253">
        <f t="shared" si="20"/>
        <v>0</v>
      </c>
      <c r="DF97" s="253">
        <f t="shared" si="20"/>
        <v>0</v>
      </c>
      <c r="DG97" s="253">
        <f t="shared" si="20"/>
        <v>0</v>
      </c>
      <c r="DH97" s="253">
        <f t="shared" si="20"/>
        <v>0</v>
      </c>
      <c r="DI97" s="253">
        <f t="shared" si="20"/>
        <v>0</v>
      </c>
      <c r="DJ97" s="253">
        <f t="shared" si="20"/>
        <v>0</v>
      </c>
      <c r="DK97" s="253">
        <f t="shared" si="20"/>
        <v>0</v>
      </c>
      <c r="DL97" s="253">
        <f t="shared" si="20"/>
        <v>0</v>
      </c>
      <c r="DM97" s="253">
        <f t="shared" si="20"/>
        <v>0</v>
      </c>
      <c r="DN97" s="253">
        <f t="shared" si="20"/>
        <v>0</v>
      </c>
      <c r="DO97" s="253">
        <f t="shared" si="20"/>
        <v>0</v>
      </c>
      <c r="DP97" s="253">
        <f t="shared" si="20"/>
        <v>0</v>
      </c>
      <c r="DQ97" s="253">
        <f t="shared" si="20"/>
        <v>0</v>
      </c>
      <c r="DR97" s="253">
        <f t="shared" si="20"/>
        <v>0</v>
      </c>
      <c r="DS97" s="253">
        <f t="shared" si="20"/>
        <v>0</v>
      </c>
      <c r="DT97" s="253">
        <f t="shared" si="20"/>
        <v>0</v>
      </c>
      <c r="DU97" s="253">
        <f t="shared" si="20"/>
        <v>0</v>
      </c>
      <c r="DV97" s="253">
        <f t="shared" si="20"/>
        <v>0</v>
      </c>
      <c r="DW97" s="253">
        <f t="shared" si="20"/>
        <v>0</v>
      </c>
    </row>
    <row r="98" spans="3:127" ht="15.6" thickTop="1" thickBot="1">
      <c r="C98" s="316" t="str">
        <f t="shared" si="4"/>
        <v>Prodotto/Servizio 25</v>
      </c>
      <c r="E98" s="294">
        <f t="shared" si="5"/>
        <v>0</v>
      </c>
      <c r="H98" s="253">
        <f t="shared" ref="H98:BS101" si="27">+$E98*H66</f>
        <v>0</v>
      </c>
      <c r="I98" s="253">
        <f t="shared" si="27"/>
        <v>0</v>
      </c>
      <c r="J98" s="253">
        <f t="shared" si="27"/>
        <v>0</v>
      </c>
      <c r="K98" s="253">
        <f t="shared" si="27"/>
        <v>0</v>
      </c>
      <c r="L98" s="253">
        <f t="shared" si="27"/>
        <v>0</v>
      </c>
      <c r="M98" s="253">
        <f t="shared" si="27"/>
        <v>0</v>
      </c>
      <c r="N98" s="253">
        <f t="shared" si="27"/>
        <v>0</v>
      </c>
      <c r="O98" s="253">
        <f t="shared" si="27"/>
        <v>0</v>
      </c>
      <c r="P98" s="253">
        <f t="shared" si="27"/>
        <v>0</v>
      </c>
      <c r="Q98" s="253">
        <f t="shared" si="27"/>
        <v>0</v>
      </c>
      <c r="R98" s="253">
        <f t="shared" si="27"/>
        <v>0</v>
      </c>
      <c r="S98" s="253">
        <f t="shared" si="27"/>
        <v>0</v>
      </c>
      <c r="T98" s="253">
        <f t="shared" si="27"/>
        <v>0</v>
      </c>
      <c r="U98" s="253">
        <f t="shared" si="27"/>
        <v>0</v>
      </c>
      <c r="V98" s="253">
        <f t="shared" si="27"/>
        <v>0</v>
      </c>
      <c r="W98" s="253">
        <f t="shared" si="27"/>
        <v>0</v>
      </c>
      <c r="X98" s="253">
        <f t="shared" si="27"/>
        <v>0</v>
      </c>
      <c r="Y98" s="253">
        <f t="shared" si="27"/>
        <v>0</v>
      </c>
      <c r="Z98" s="253">
        <f t="shared" si="27"/>
        <v>0</v>
      </c>
      <c r="AA98" s="253">
        <f t="shared" si="27"/>
        <v>0</v>
      </c>
      <c r="AB98" s="253">
        <f t="shared" si="27"/>
        <v>0</v>
      </c>
      <c r="AC98" s="253">
        <f t="shared" si="27"/>
        <v>0</v>
      </c>
      <c r="AD98" s="253">
        <f t="shared" si="27"/>
        <v>0</v>
      </c>
      <c r="AE98" s="253">
        <f t="shared" si="27"/>
        <v>0</v>
      </c>
      <c r="AF98" s="253">
        <f t="shared" si="27"/>
        <v>0</v>
      </c>
      <c r="AG98" s="253">
        <f t="shared" si="27"/>
        <v>0</v>
      </c>
      <c r="AH98" s="253">
        <f t="shared" si="27"/>
        <v>0</v>
      </c>
      <c r="AI98" s="253">
        <f t="shared" si="27"/>
        <v>0</v>
      </c>
      <c r="AJ98" s="253">
        <f t="shared" si="27"/>
        <v>0</v>
      </c>
      <c r="AK98" s="253">
        <f t="shared" si="27"/>
        <v>0</v>
      </c>
      <c r="AL98" s="253">
        <f t="shared" si="27"/>
        <v>0</v>
      </c>
      <c r="AM98" s="253">
        <f t="shared" si="27"/>
        <v>0</v>
      </c>
      <c r="AN98" s="253">
        <f t="shared" si="27"/>
        <v>0</v>
      </c>
      <c r="AO98" s="253">
        <f t="shared" si="27"/>
        <v>0</v>
      </c>
      <c r="AP98" s="253">
        <f t="shared" si="27"/>
        <v>0</v>
      </c>
      <c r="AQ98" s="253">
        <f t="shared" si="27"/>
        <v>0</v>
      </c>
      <c r="AR98" s="253">
        <f t="shared" si="27"/>
        <v>0</v>
      </c>
      <c r="AS98" s="253">
        <f t="shared" si="27"/>
        <v>0</v>
      </c>
      <c r="AT98" s="253">
        <f t="shared" si="27"/>
        <v>0</v>
      </c>
      <c r="AU98" s="253">
        <f t="shared" si="27"/>
        <v>0</v>
      </c>
      <c r="AV98" s="253">
        <f t="shared" si="27"/>
        <v>0</v>
      </c>
      <c r="AW98" s="253">
        <f t="shared" si="27"/>
        <v>0</v>
      </c>
      <c r="AX98" s="253">
        <f t="shared" si="27"/>
        <v>0</v>
      </c>
      <c r="AY98" s="253">
        <f t="shared" si="27"/>
        <v>0</v>
      </c>
      <c r="AZ98" s="253">
        <f t="shared" si="27"/>
        <v>0</v>
      </c>
      <c r="BA98" s="253">
        <f t="shared" si="27"/>
        <v>0</v>
      </c>
      <c r="BB98" s="253">
        <f t="shared" si="27"/>
        <v>0</v>
      </c>
      <c r="BC98" s="253">
        <f t="shared" si="27"/>
        <v>0</v>
      </c>
      <c r="BD98" s="253">
        <f t="shared" si="27"/>
        <v>0</v>
      </c>
      <c r="BE98" s="253">
        <f t="shared" si="27"/>
        <v>0</v>
      </c>
      <c r="BF98" s="253">
        <f t="shared" si="27"/>
        <v>0</v>
      </c>
      <c r="BG98" s="253">
        <f t="shared" si="27"/>
        <v>0</v>
      </c>
      <c r="BH98" s="253">
        <f t="shared" si="27"/>
        <v>0</v>
      </c>
      <c r="BI98" s="253">
        <f t="shared" si="27"/>
        <v>0</v>
      </c>
      <c r="BJ98" s="253">
        <f t="shared" si="27"/>
        <v>0</v>
      </c>
      <c r="BK98" s="253">
        <f t="shared" si="27"/>
        <v>0</v>
      </c>
      <c r="BL98" s="253">
        <f t="shared" si="27"/>
        <v>0</v>
      </c>
      <c r="BM98" s="253">
        <f t="shared" si="27"/>
        <v>0</v>
      </c>
      <c r="BN98" s="253">
        <f t="shared" si="27"/>
        <v>0</v>
      </c>
      <c r="BO98" s="253">
        <f t="shared" si="27"/>
        <v>0</v>
      </c>
      <c r="BP98" s="253">
        <f t="shared" si="27"/>
        <v>0</v>
      </c>
      <c r="BQ98" s="253">
        <f t="shared" si="27"/>
        <v>0</v>
      </c>
      <c r="BR98" s="253">
        <f t="shared" si="27"/>
        <v>0</v>
      </c>
      <c r="BS98" s="253">
        <f t="shared" si="27"/>
        <v>0</v>
      </c>
      <c r="BT98" s="253">
        <f t="shared" si="25"/>
        <v>0</v>
      </c>
      <c r="BU98" s="253">
        <f t="shared" si="25"/>
        <v>0</v>
      </c>
      <c r="BV98" s="253">
        <f t="shared" si="25"/>
        <v>0</v>
      </c>
      <c r="BW98" s="253">
        <f t="shared" si="25"/>
        <v>0</v>
      </c>
      <c r="BX98" s="253">
        <f t="shared" si="25"/>
        <v>0</v>
      </c>
      <c r="BY98" s="253">
        <f t="shared" si="25"/>
        <v>0</v>
      </c>
      <c r="BZ98" s="253">
        <f t="shared" si="25"/>
        <v>0</v>
      </c>
      <c r="CA98" s="253">
        <f t="shared" si="25"/>
        <v>0</v>
      </c>
      <c r="CB98" s="253">
        <f t="shared" si="25"/>
        <v>0</v>
      </c>
      <c r="CC98" s="253">
        <f t="shared" si="25"/>
        <v>0</v>
      </c>
      <c r="CD98" s="253">
        <f t="shared" si="25"/>
        <v>0</v>
      </c>
      <c r="CE98" s="253">
        <f t="shared" si="25"/>
        <v>0</v>
      </c>
      <c r="CF98" s="253">
        <f t="shared" si="25"/>
        <v>0</v>
      </c>
      <c r="CG98" s="253">
        <f t="shared" si="25"/>
        <v>0</v>
      </c>
      <c r="CH98" s="253">
        <f t="shared" si="25"/>
        <v>0</v>
      </c>
      <c r="CI98" s="253">
        <f t="shared" si="25"/>
        <v>0</v>
      </c>
      <c r="CJ98" s="253">
        <f t="shared" si="25"/>
        <v>0</v>
      </c>
      <c r="CK98" s="253">
        <f t="shared" si="25"/>
        <v>0</v>
      </c>
      <c r="CL98" s="253">
        <f t="shared" si="25"/>
        <v>0</v>
      </c>
      <c r="CM98" s="253">
        <f t="shared" si="25"/>
        <v>0</v>
      </c>
      <c r="CN98" s="253">
        <f t="shared" si="25"/>
        <v>0</v>
      </c>
      <c r="CO98" s="253">
        <f t="shared" si="25"/>
        <v>0</v>
      </c>
      <c r="CP98" s="253">
        <f t="shared" si="25"/>
        <v>0</v>
      </c>
      <c r="CQ98" s="253">
        <f t="shared" si="25"/>
        <v>0</v>
      </c>
      <c r="CR98" s="253">
        <f t="shared" si="25"/>
        <v>0</v>
      </c>
      <c r="CS98" s="253">
        <f t="shared" si="25"/>
        <v>0</v>
      </c>
      <c r="CT98" s="253">
        <f t="shared" si="25"/>
        <v>0</v>
      </c>
      <c r="CU98" s="253">
        <f t="shared" si="25"/>
        <v>0</v>
      </c>
      <c r="CV98" s="253">
        <f t="shared" si="25"/>
        <v>0</v>
      </c>
      <c r="CW98" s="253">
        <f t="shared" si="25"/>
        <v>0</v>
      </c>
      <c r="CX98" s="253">
        <f t="shared" si="25"/>
        <v>0</v>
      </c>
      <c r="CY98" s="253">
        <f t="shared" si="25"/>
        <v>0</v>
      </c>
      <c r="CZ98" s="253">
        <f t="shared" si="20"/>
        <v>0</v>
      </c>
      <c r="DA98" s="253">
        <f t="shared" si="20"/>
        <v>0</v>
      </c>
      <c r="DB98" s="253">
        <f t="shared" si="20"/>
        <v>0</v>
      </c>
      <c r="DC98" s="253">
        <f t="shared" si="20"/>
        <v>0</v>
      </c>
      <c r="DD98" s="253">
        <f t="shared" si="20"/>
        <v>0</v>
      </c>
      <c r="DE98" s="253">
        <f t="shared" si="20"/>
        <v>0</v>
      </c>
      <c r="DF98" s="253">
        <f t="shared" si="20"/>
        <v>0</v>
      </c>
      <c r="DG98" s="253">
        <f t="shared" si="20"/>
        <v>0</v>
      </c>
      <c r="DH98" s="253">
        <f t="shared" si="20"/>
        <v>0</v>
      </c>
      <c r="DI98" s="253">
        <f t="shared" si="20"/>
        <v>0</v>
      </c>
      <c r="DJ98" s="253">
        <f t="shared" si="20"/>
        <v>0</v>
      </c>
      <c r="DK98" s="253">
        <f t="shared" si="20"/>
        <v>0</v>
      </c>
      <c r="DL98" s="253">
        <f t="shared" si="20"/>
        <v>0</v>
      </c>
      <c r="DM98" s="253">
        <f t="shared" si="20"/>
        <v>0</v>
      </c>
      <c r="DN98" s="253">
        <f t="shared" si="20"/>
        <v>0</v>
      </c>
      <c r="DO98" s="253">
        <f t="shared" si="20"/>
        <v>0</v>
      </c>
      <c r="DP98" s="253">
        <f t="shared" si="20"/>
        <v>0</v>
      </c>
      <c r="DQ98" s="253">
        <f t="shared" si="20"/>
        <v>0</v>
      </c>
      <c r="DR98" s="253">
        <f t="shared" si="20"/>
        <v>0</v>
      </c>
      <c r="DS98" s="253">
        <f t="shared" si="20"/>
        <v>0</v>
      </c>
      <c r="DT98" s="253">
        <f t="shared" si="20"/>
        <v>0</v>
      </c>
      <c r="DU98" s="253">
        <f t="shared" si="20"/>
        <v>0</v>
      </c>
      <c r="DV98" s="253">
        <f t="shared" si="20"/>
        <v>0</v>
      </c>
      <c r="DW98" s="253">
        <f t="shared" si="20"/>
        <v>0</v>
      </c>
    </row>
    <row r="99" spans="3:127" ht="15.6" thickTop="1" thickBot="1">
      <c r="C99" s="316" t="str">
        <f t="shared" si="4"/>
        <v>Prodotto/Servizio 26</v>
      </c>
      <c r="E99" s="294">
        <f t="shared" si="5"/>
        <v>0</v>
      </c>
      <c r="H99" s="253">
        <f t="shared" si="27"/>
        <v>0</v>
      </c>
      <c r="I99" s="253">
        <f t="shared" si="27"/>
        <v>0</v>
      </c>
      <c r="J99" s="253">
        <f t="shared" si="27"/>
        <v>0</v>
      </c>
      <c r="K99" s="253">
        <f t="shared" si="27"/>
        <v>0</v>
      </c>
      <c r="L99" s="253">
        <f t="shared" si="27"/>
        <v>0</v>
      </c>
      <c r="M99" s="253">
        <f t="shared" si="27"/>
        <v>0</v>
      </c>
      <c r="N99" s="253">
        <f t="shared" si="27"/>
        <v>0</v>
      </c>
      <c r="O99" s="253">
        <f t="shared" si="27"/>
        <v>0</v>
      </c>
      <c r="P99" s="253">
        <f t="shared" si="27"/>
        <v>0</v>
      </c>
      <c r="Q99" s="253">
        <f t="shared" si="27"/>
        <v>0</v>
      </c>
      <c r="R99" s="253">
        <f t="shared" si="27"/>
        <v>0</v>
      </c>
      <c r="S99" s="253">
        <f t="shared" si="27"/>
        <v>0</v>
      </c>
      <c r="T99" s="253">
        <f t="shared" si="27"/>
        <v>0</v>
      </c>
      <c r="U99" s="253">
        <f t="shared" si="27"/>
        <v>0</v>
      </c>
      <c r="V99" s="253">
        <f t="shared" si="27"/>
        <v>0</v>
      </c>
      <c r="W99" s="253">
        <f t="shared" si="27"/>
        <v>0</v>
      </c>
      <c r="X99" s="253">
        <f t="shared" si="27"/>
        <v>0</v>
      </c>
      <c r="Y99" s="253">
        <f t="shared" si="27"/>
        <v>0</v>
      </c>
      <c r="Z99" s="253">
        <f t="shared" si="27"/>
        <v>0</v>
      </c>
      <c r="AA99" s="253">
        <f t="shared" si="27"/>
        <v>0</v>
      </c>
      <c r="AB99" s="253">
        <f t="shared" si="27"/>
        <v>0</v>
      </c>
      <c r="AC99" s="253">
        <f t="shared" si="27"/>
        <v>0</v>
      </c>
      <c r="AD99" s="253">
        <f t="shared" si="27"/>
        <v>0</v>
      </c>
      <c r="AE99" s="253">
        <f t="shared" si="27"/>
        <v>0</v>
      </c>
      <c r="AF99" s="253">
        <f t="shared" si="27"/>
        <v>0</v>
      </c>
      <c r="AG99" s="253">
        <f t="shared" si="27"/>
        <v>0</v>
      </c>
      <c r="AH99" s="253">
        <f t="shared" si="27"/>
        <v>0</v>
      </c>
      <c r="AI99" s="253">
        <f t="shared" si="27"/>
        <v>0</v>
      </c>
      <c r="AJ99" s="253">
        <f t="shared" si="27"/>
        <v>0</v>
      </c>
      <c r="AK99" s="253">
        <f t="shared" si="27"/>
        <v>0</v>
      </c>
      <c r="AL99" s="253">
        <f t="shared" si="27"/>
        <v>0</v>
      </c>
      <c r="AM99" s="253">
        <f t="shared" si="27"/>
        <v>0</v>
      </c>
      <c r="AN99" s="253">
        <f t="shared" si="27"/>
        <v>0</v>
      </c>
      <c r="AO99" s="253">
        <f t="shared" si="27"/>
        <v>0</v>
      </c>
      <c r="AP99" s="253">
        <f t="shared" si="27"/>
        <v>0</v>
      </c>
      <c r="AQ99" s="253">
        <f t="shared" si="27"/>
        <v>0</v>
      </c>
      <c r="AR99" s="253">
        <f t="shared" si="27"/>
        <v>0</v>
      </c>
      <c r="AS99" s="253">
        <f t="shared" si="27"/>
        <v>0</v>
      </c>
      <c r="AT99" s="253">
        <f t="shared" si="27"/>
        <v>0</v>
      </c>
      <c r="AU99" s="253">
        <f t="shared" si="27"/>
        <v>0</v>
      </c>
      <c r="AV99" s="253">
        <f t="shared" si="27"/>
        <v>0</v>
      </c>
      <c r="AW99" s="253">
        <f t="shared" si="27"/>
        <v>0</v>
      </c>
      <c r="AX99" s="253">
        <f t="shared" si="27"/>
        <v>0</v>
      </c>
      <c r="AY99" s="253">
        <f t="shared" si="27"/>
        <v>0</v>
      </c>
      <c r="AZ99" s="253">
        <f t="shared" si="27"/>
        <v>0</v>
      </c>
      <c r="BA99" s="253">
        <f t="shared" si="27"/>
        <v>0</v>
      </c>
      <c r="BB99" s="253">
        <f t="shared" si="27"/>
        <v>0</v>
      </c>
      <c r="BC99" s="253">
        <f t="shared" si="27"/>
        <v>0</v>
      </c>
      <c r="BD99" s="253">
        <f t="shared" si="27"/>
        <v>0</v>
      </c>
      <c r="BE99" s="253">
        <f t="shared" si="27"/>
        <v>0</v>
      </c>
      <c r="BF99" s="253">
        <f t="shared" si="27"/>
        <v>0</v>
      </c>
      <c r="BG99" s="253">
        <f t="shared" si="27"/>
        <v>0</v>
      </c>
      <c r="BH99" s="253">
        <f t="shared" si="27"/>
        <v>0</v>
      </c>
      <c r="BI99" s="253">
        <f t="shared" si="27"/>
        <v>0</v>
      </c>
      <c r="BJ99" s="253">
        <f t="shared" si="27"/>
        <v>0</v>
      </c>
      <c r="BK99" s="253">
        <f t="shared" si="27"/>
        <v>0</v>
      </c>
      <c r="BL99" s="253">
        <f t="shared" si="27"/>
        <v>0</v>
      </c>
      <c r="BM99" s="253">
        <f t="shared" si="27"/>
        <v>0</v>
      </c>
      <c r="BN99" s="253">
        <f t="shared" si="27"/>
        <v>0</v>
      </c>
      <c r="BO99" s="253">
        <f t="shared" si="27"/>
        <v>0</v>
      </c>
      <c r="BP99" s="253">
        <f t="shared" si="27"/>
        <v>0</v>
      </c>
      <c r="BQ99" s="253">
        <f t="shared" si="27"/>
        <v>0</v>
      </c>
      <c r="BR99" s="253">
        <f t="shared" si="27"/>
        <v>0</v>
      </c>
      <c r="BS99" s="253">
        <f t="shared" si="27"/>
        <v>0</v>
      </c>
      <c r="BT99" s="253">
        <f t="shared" si="25"/>
        <v>0</v>
      </c>
      <c r="BU99" s="253">
        <f t="shared" si="25"/>
        <v>0</v>
      </c>
      <c r="BV99" s="253">
        <f t="shared" si="25"/>
        <v>0</v>
      </c>
      <c r="BW99" s="253">
        <f t="shared" si="25"/>
        <v>0</v>
      </c>
      <c r="BX99" s="253">
        <f t="shared" si="25"/>
        <v>0</v>
      </c>
      <c r="BY99" s="253">
        <f t="shared" si="25"/>
        <v>0</v>
      </c>
      <c r="BZ99" s="253">
        <f t="shared" si="25"/>
        <v>0</v>
      </c>
      <c r="CA99" s="253">
        <f t="shared" si="25"/>
        <v>0</v>
      </c>
      <c r="CB99" s="253">
        <f t="shared" si="25"/>
        <v>0</v>
      </c>
      <c r="CC99" s="253">
        <f t="shared" si="25"/>
        <v>0</v>
      </c>
      <c r="CD99" s="253">
        <f t="shared" si="25"/>
        <v>0</v>
      </c>
      <c r="CE99" s="253">
        <f t="shared" si="25"/>
        <v>0</v>
      </c>
      <c r="CF99" s="253">
        <f t="shared" si="25"/>
        <v>0</v>
      </c>
      <c r="CG99" s="253">
        <f t="shared" si="25"/>
        <v>0</v>
      </c>
      <c r="CH99" s="253">
        <f t="shared" si="25"/>
        <v>0</v>
      </c>
      <c r="CI99" s="253">
        <f t="shared" si="25"/>
        <v>0</v>
      </c>
      <c r="CJ99" s="253">
        <f t="shared" si="25"/>
        <v>0</v>
      </c>
      <c r="CK99" s="253">
        <f t="shared" si="25"/>
        <v>0</v>
      </c>
      <c r="CL99" s="253">
        <f t="shared" si="25"/>
        <v>0</v>
      </c>
      <c r="CM99" s="253">
        <f t="shared" si="25"/>
        <v>0</v>
      </c>
      <c r="CN99" s="253">
        <f t="shared" si="25"/>
        <v>0</v>
      </c>
      <c r="CO99" s="253">
        <f t="shared" si="25"/>
        <v>0</v>
      </c>
      <c r="CP99" s="253">
        <f t="shared" si="25"/>
        <v>0</v>
      </c>
      <c r="CQ99" s="253">
        <f t="shared" si="25"/>
        <v>0</v>
      </c>
      <c r="CR99" s="253">
        <f t="shared" si="25"/>
        <v>0</v>
      </c>
      <c r="CS99" s="253">
        <f t="shared" si="25"/>
        <v>0</v>
      </c>
      <c r="CT99" s="253">
        <f t="shared" si="25"/>
        <v>0</v>
      </c>
      <c r="CU99" s="253">
        <f t="shared" si="25"/>
        <v>0</v>
      </c>
      <c r="CV99" s="253">
        <f t="shared" si="25"/>
        <v>0</v>
      </c>
      <c r="CW99" s="253">
        <f t="shared" si="25"/>
        <v>0</v>
      </c>
      <c r="CX99" s="253">
        <f t="shared" si="25"/>
        <v>0</v>
      </c>
      <c r="CY99" s="253">
        <f t="shared" si="25"/>
        <v>0</v>
      </c>
      <c r="CZ99" s="253">
        <f t="shared" si="20"/>
        <v>0</v>
      </c>
      <c r="DA99" s="253">
        <f t="shared" si="20"/>
        <v>0</v>
      </c>
      <c r="DB99" s="253">
        <f t="shared" si="20"/>
        <v>0</v>
      </c>
      <c r="DC99" s="253">
        <f t="shared" si="20"/>
        <v>0</v>
      </c>
      <c r="DD99" s="253">
        <f t="shared" si="20"/>
        <v>0</v>
      </c>
      <c r="DE99" s="253">
        <f t="shared" si="20"/>
        <v>0</v>
      </c>
      <c r="DF99" s="253">
        <f t="shared" si="20"/>
        <v>0</v>
      </c>
      <c r="DG99" s="253">
        <f t="shared" si="20"/>
        <v>0</v>
      </c>
      <c r="DH99" s="253">
        <f t="shared" si="20"/>
        <v>0</v>
      </c>
      <c r="DI99" s="253">
        <f t="shared" si="20"/>
        <v>0</v>
      </c>
      <c r="DJ99" s="253">
        <f t="shared" si="20"/>
        <v>0</v>
      </c>
      <c r="DK99" s="253">
        <f t="shared" si="20"/>
        <v>0</v>
      </c>
      <c r="DL99" s="253">
        <f t="shared" si="20"/>
        <v>0</v>
      </c>
      <c r="DM99" s="253">
        <f t="shared" si="20"/>
        <v>0</v>
      </c>
      <c r="DN99" s="253">
        <f t="shared" si="20"/>
        <v>0</v>
      </c>
      <c r="DO99" s="253">
        <f t="shared" ref="DO99:DW99" si="28">+$E99*DO67</f>
        <v>0</v>
      </c>
      <c r="DP99" s="253">
        <f t="shared" si="28"/>
        <v>0</v>
      </c>
      <c r="DQ99" s="253">
        <f t="shared" si="28"/>
        <v>0</v>
      </c>
      <c r="DR99" s="253">
        <f t="shared" si="28"/>
        <v>0</v>
      </c>
      <c r="DS99" s="253">
        <f t="shared" si="28"/>
        <v>0</v>
      </c>
      <c r="DT99" s="253">
        <f t="shared" si="28"/>
        <v>0</v>
      </c>
      <c r="DU99" s="253">
        <f t="shared" si="28"/>
        <v>0</v>
      </c>
      <c r="DV99" s="253">
        <f t="shared" si="28"/>
        <v>0</v>
      </c>
      <c r="DW99" s="253">
        <f t="shared" si="28"/>
        <v>0</v>
      </c>
    </row>
    <row r="100" spans="3:127" ht="15.6" thickTop="1" thickBot="1">
      <c r="C100" s="316" t="str">
        <f t="shared" si="4"/>
        <v>Prodotto/Servizio 27</v>
      </c>
      <c r="E100" s="294">
        <f t="shared" si="5"/>
        <v>0</v>
      </c>
      <c r="H100" s="253">
        <f t="shared" si="27"/>
        <v>0</v>
      </c>
      <c r="I100" s="253">
        <f t="shared" si="27"/>
        <v>0</v>
      </c>
      <c r="J100" s="253">
        <f t="shared" si="27"/>
        <v>0</v>
      </c>
      <c r="K100" s="253">
        <f t="shared" si="27"/>
        <v>0</v>
      </c>
      <c r="L100" s="253">
        <f t="shared" si="27"/>
        <v>0</v>
      </c>
      <c r="M100" s="253">
        <f t="shared" si="27"/>
        <v>0</v>
      </c>
      <c r="N100" s="253">
        <f t="shared" si="27"/>
        <v>0</v>
      </c>
      <c r="O100" s="253">
        <f t="shared" si="27"/>
        <v>0</v>
      </c>
      <c r="P100" s="253">
        <f t="shared" si="27"/>
        <v>0</v>
      </c>
      <c r="Q100" s="253">
        <f t="shared" si="27"/>
        <v>0</v>
      </c>
      <c r="R100" s="253">
        <f t="shared" si="27"/>
        <v>0</v>
      </c>
      <c r="S100" s="253">
        <f t="shared" si="27"/>
        <v>0</v>
      </c>
      <c r="T100" s="253">
        <f t="shared" si="27"/>
        <v>0</v>
      </c>
      <c r="U100" s="253">
        <f t="shared" si="27"/>
        <v>0</v>
      </c>
      <c r="V100" s="253">
        <f t="shared" si="27"/>
        <v>0</v>
      </c>
      <c r="W100" s="253">
        <f t="shared" si="27"/>
        <v>0</v>
      </c>
      <c r="X100" s="253">
        <f t="shared" si="27"/>
        <v>0</v>
      </c>
      <c r="Y100" s="253">
        <f t="shared" si="27"/>
        <v>0</v>
      </c>
      <c r="Z100" s="253">
        <f t="shared" si="27"/>
        <v>0</v>
      </c>
      <c r="AA100" s="253">
        <f t="shared" si="27"/>
        <v>0</v>
      </c>
      <c r="AB100" s="253">
        <f t="shared" si="27"/>
        <v>0</v>
      </c>
      <c r="AC100" s="253">
        <f t="shared" si="27"/>
        <v>0</v>
      </c>
      <c r="AD100" s="253">
        <f t="shared" si="27"/>
        <v>0</v>
      </c>
      <c r="AE100" s="253">
        <f t="shared" si="27"/>
        <v>0</v>
      </c>
      <c r="AF100" s="253">
        <f t="shared" si="27"/>
        <v>0</v>
      </c>
      <c r="AG100" s="253">
        <f t="shared" si="27"/>
        <v>0</v>
      </c>
      <c r="AH100" s="253">
        <f t="shared" si="27"/>
        <v>0</v>
      </c>
      <c r="AI100" s="253">
        <f t="shared" si="27"/>
        <v>0</v>
      </c>
      <c r="AJ100" s="253">
        <f t="shared" si="27"/>
        <v>0</v>
      </c>
      <c r="AK100" s="253">
        <f t="shared" si="27"/>
        <v>0</v>
      </c>
      <c r="AL100" s="253">
        <f t="shared" si="27"/>
        <v>0</v>
      </c>
      <c r="AM100" s="253">
        <f t="shared" si="27"/>
        <v>0</v>
      </c>
      <c r="AN100" s="253">
        <f t="shared" si="27"/>
        <v>0</v>
      </c>
      <c r="AO100" s="253">
        <f t="shared" si="27"/>
        <v>0</v>
      </c>
      <c r="AP100" s="253">
        <f t="shared" si="27"/>
        <v>0</v>
      </c>
      <c r="AQ100" s="253">
        <f t="shared" si="27"/>
        <v>0</v>
      </c>
      <c r="AR100" s="253">
        <f t="shared" si="27"/>
        <v>0</v>
      </c>
      <c r="AS100" s="253">
        <f t="shared" si="27"/>
        <v>0</v>
      </c>
      <c r="AT100" s="253">
        <f t="shared" si="27"/>
        <v>0</v>
      </c>
      <c r="AU100" s="253">
        <f t="shared" si="27"/>
        <v>0</v>
      </c>
      <c r="AV100" s="253">
        <f t="shared" si="27"/>
        <v>0</v>
      </c>
      <c r="AW100" s="253">
        <f t="shared" si="27"/>
        <v>0</v>
      </c>
      <c r="AX100" s="253">
        <f t="shared" si="27"/>
        <v>0</v>
      </c>
      <c r="AY100" s="253">
        <f t="shared" si="27"/>
        <v>0</v>
      </c>
      <c r="AZ100" s="253">
        <f t="shared" si="27"/>
        <v>0</v>
      </c>
      <c r="BA100" s="253">
        <f t="shared" si="27"/>
        <v>0</v>
      </c>
      <c r="BB100" s="253">
        <f t="shared" si="27"/>
        <v>0</v>
      </c>
      <c r="BC100" s="253">
        <f t="shared" si="27"/>
        <v>0</v>
      </c>
      <c r="BD100" s="253">
        <f t="shared" si="27"/>
        <v>0</v>
      </c>
      <c r="BE100" s="253">
        <f t="shared" si="27"/>
        <v>0</v>
      </c>
      <c r="BF100" s="253">
        <f t="shared" si="27"/>
        <v>0</v>
      </c>
      <c r="BG100" s="253">
        <f t="shared" si="27"/>
        <v>0</v>
      </c>
      <c r="BH100" s="253">
        <f t="shared" si="27"/>
        <v>0</v>
      </c>
      <c r="BI100" s="253">
        <f t="shared" si="27"/>
        <v>0</v>
      </c>
      <c r="BJ100" s="253">
        <f t="shared" si="27"/>
        <v>0</v>
      </c>
      <c r="BK100" s="253">
        <f t="shared" si="27"/>
        <v>0</v>
      </c>
      <c r="BL100" s="253">
        <f t="shared" si="27"/>
        <v>0</v>
      </c>
      <c r="BM100" s="253">
        <f t="shared" si="27"/>
        <v>0</v>
      </c>
      <c r="BN100" s="253">
        <f t="shared" si="27"/>
        <v>0</v>
      </c>
      <c r="BO100" s="253">
        <f t="shared" si="27"/>
        <v>0</v>
      </c>
      <c r="BP100" s="253">
        <f t="shared" si="27"/>
        <v>0</v>
      </c>
      <c r="BQ100" s="253">
        <f t="shared" si="27"/>
        <v>0</v>
      </c>
      <c r="BR100" s="253">
        <f t="shared" si="27"/>
        <v>0</v>
      </c>
      <c r="BS100" s="253">
        <f t="shared" si="27"/>
        <v>0</v>
      </c>
      <c r="BT100" s="253">
        <f t="shared" si="25"/>
        <v>0</v>
      </c>
      <c r="BU100" s="253">
        <f t="shared" si="25"/>
        <v>0</v>
      </c>
      <c r="BV100" s="253">
        <f t="shared" si="25"/>
        <v>0</v>
      </c>
      <c r="BW100" s="253">
        <f t="shared" si="25"/>
        <v>0</v>
      </c>
      <c r="BX100" s="253">
        <f t="shared" si="25"/>
        <v>0</v>
      </c>
      <c r="BY100" s="253">
        <f t="shared" si="25"/>
        <v>0</v>
      </c>
      <c r="BZ100" s="253">
        <f t="shared" si="25"/>
        <v>0</v>
      </c>
      <c r="CA100" s="253">
        <f t="shared" si="25"/>
        <v>0</v>
      </c>
      <c r="CB100" s="253">
        <f t="shared" si="25"/>
        <v>0</v>
      </c>
      <c r="CC100" s="253">
        <f t="shared" si="25"/>
        <v>0</v>
      </c>
      <c r="CD100" s="253">
        <f t="shared" si="25"/>
        <v>0</v>
      </c>
      <c r="CE100" s="253">
        <f t="shared" si="25"/>
        <v>0</v>
      </c>
      <c r="CF100" s="253">
        <f t="shared" si="25"/>
        <v>0</v>
      </c>
      <c r="CG100" s="253">
        <f t="shared" si="25"/>
        <v>0</v>
      </c>
      <c r="CH100" s="253">
        <f t="shared" si="25"/>
        <v>0</v>
      </c>
      <c r="CI100" s="253">
        <f t="shared" si="25"/>
        <v>0</v>
      </c>
      <c r="CJ100" s="253">
        <f t="shared" si="25"/>
        <v>0</v>
      </c>
      <c r="CK100" s="253">
        <f t="shared" si="25"/>
        <v>0</v>
      </c>
      <c r="CL100" s="253">
        <f t="shared" si="25"/>
        <v>0</v>
      </c>
      <c r="CM100" s="253">
        <f t="shared" si="25"/>
        <v>0</v>
      </c>
      <c r="CN100" s="253">
        <f t="shared" si="25"/>
        <v>0</v>
      </c>
      <c r="CO100" s="253">
        <f t="shared" si="25"/>
        <v>0</v>
      </c>
      <c r="CP100" s="253">
        <f t="shared" si="25"/>
        <v>0</v>
      </c>
      <c r="CQ100" s="253">
        <f t="shared" si="25"/>
        <v>0</v>
      </c>
      <c r="CR100" s="253">
        <f t="shared" si="25"/>
        <v>0</v>
      </c>
      <c r="CS100" s="253">
        <f t="shared" si="25"/>
        <v>0</v>
      </c>
      <c r="CT100" s="253">
        <f t="shared" si="25"/>
        <v>0</v>
      </c>
      <c r="CU100" s="253">
        <f t="shared" si="25"/>
        <v>0</v>
      </c>
      <c r="CV100" s="253">
        <f t="shared" si="25"/>
        <v>0</v>
      </c>
      <c r="CW100" s="253">
        <f t="shared" si="25"/>
        <v>0</v>
      </c>
      <c r="CX100" s="253">
        <f t="shared" si="25"/>
        <v>0</v>
      </c>
      <c r="CY100" s="253">
        <f t="shared" si="25"/>
        <v>0</v>
      </c>
      <c r="CZ100" s="253">
        <f t="shared" ref="CZ100:DW103" si="29">+$E100*CZ68</f>
        <v>0</v>
      </c>
      <c r="DA100" s="253">
        <f t="shared" si="29"/>
        <v>0</v>
      </c>
      <c r="DB100" s="253">
        <f t="shared" si="29"/>
        <v>0</v>
      </c>
      <c r="DC100" s="253">
        <f t="shared" si="29"/>
        <v>0</v>
      </c>
      <c r="DD100" s="253">
        <f t="shared" si="29"/>
        <v>0</v>
      </c>
      <c r="DE100" s="253">
        <f t="shared" si="29"/>
        <v>0</v>
      </c>
      <c r="DF100" s="253">
        <f t="shared" si="29"/>
        <v>0</v>
      </c>
      <c r="DG100" s="253">
        <f t="shared" si="29"/>
        <v>0</v>
      </c>
      <c r="DH100" s="253">
        <f t="shared" si="29"/>
        <v>0</v>
      </c>
      <c r="DI100" s="253">
        <f t="shared" si="29"/>
        <v>0</v>
      </c>
      <c r="DJ100" s="253">
        <f t="shared" si="29"/>
        <v>0</v>
      </c>
      <c r="DK100" s="253">
        <f t="shared" si="29"/>
        <v>0</v>
      </c>
      <c r="DL100" s="253">
        <f t="shared" si="29"/>
        <v>0</v>
      </c>
      <c r="DM100" s="253">
        <f t="shared" si="29"/>
        <v>0</v>
      </c>
      <c r="DN100" s="253">
        <f t="shared" si="29"/>
        <v>0</v>
      </c>
      <c r="DO100" s="253">
        <f t="shared" si="29"/>
        <v>0</v>
      </c>
      <c r="DP100" s="253">
        <f t="shared" si="29"/>
        <v>0</v>
      </c>
      <c r="DQ100" s="253">
        <f t="shared" si="29"/>
        <v>0</v>
      </c>
      <c r="DR100" s="253">
        <f t="shared" si="29"/>
        <v>0</v>
      </c>
      <c r="DS100" s="253">
        <f t="shared" si="29"/>
        <v>0</v>
      </c>
      <c r="DT100" s="253">
        <f t="shared" si="29"/>
        <v>0</v>
      </c>
      <c r="DU100" s="253">
        <f t="shared" si="29"/>
        <v>0</v>
      </c>
      <c r="DV100" s="253">
        <f t="shared" si="29"/>
        <v>0</v>
      </c>
      <c r="DW100" s="253">
        <f t="shared" si="29"/>
        <v>0</v>
      </c>
    </row>
    <row r="101" spans="3:127" ht="15.6" thickTop="1" thickBot="1">
      <c r="C101" s="316" t="str">
        <f t="shared" si="4"/>
        <v>Prodotto/Servizio 28</v>
      </c>
      <c r="E101" s="294">
        <f t="shared" si="5"/>
        <v>0</v>
      </c>
      <c r="H101" s="253">
        <f t="shared" si="27"/>
        <v>0</v>
      </c>
      <c r="I101" s="253">
        <f t="shared" si="27"/>
        <v>0</v>
      </c>
      <c r="J101" s="253">
        <f t="shared" si="27"/>
        <v>0</v>
      </c>
      <c r="K101" s="253">
        <f t="shared" si="27"/>
        <v>0</v>
      </c>
      <c r="L101" s="253">
        <f t="shared" si="27"/>
        <v>0</v>
      </c>
      <c r="M101" s="253">
        <f t="shared" si="27"/>
        <v>0</v>
      </c>
      <c r="N101" s="253">
        <f t="shared" si="27"/>
        <v>0</v>
      </c>
      <c r="O101" s="253">
        <f t="shared" si="27"/>
        <v>0</v>
      </c>
      <c r="P101" s="253">
        <f t="shared" si="27"/>
        <v>0</v>
      </c>
      <c r="Q101" s="253">
        <f t="shared" si="27"/>
        <v>0</v>
      </c>
      <c r="R101" s="253">
        <f t="shared" si="27"/>
        <v>0</v>
      </c>
      <c r="S101" s="253">
        <f t="shared" si="27"/>
        <v>0</v>
      </c>
      <c r="T101" s="253">
        <f t="shared" si="27"/>
        <v>0</v>
      </c>
      <c r="U101" s="253">
        <f t="shared" si="27"/>
        <v>0</v>
      </c>
      <c r="V101" s="253">
        <f t="shared" si="27"/>
        <v>0</v>
      </c>
      <c r="W101" s="253">
        <f t="shared" si="27"/>
        <v>0</v>
      </c>
      <c r="X101" s="253">
        <f t="shared" si="27"/>
        <v>0</v>
      </c>
      <c r="Y101" s="253">
        <f t="shared" si="27"/>
        <v>0</v>
      </c>
      <c r="Z101" s="253">
        <f t="shared" si="27"/>
        <v>0</v>
      </c>
      <c r="AA101" s="253">
        <f t="shared" si="27"/>
        <v>0</v>
      </c>
      <c r="AB101" s="253">
        <f t="shared" si="27"/>
        <v>0</v>
      </c>
      <c r="AC101" s="253">
        <f t="shared" si="27"/>
        <v>0</v>
      </c>
      <c r="AD101" s="253">
        <f t="shared" si="27"/>
        <v>0</v>
      </c>
      <c r="AE101" s="253">
        <f t="shared" si="27"/>
        <v>0</v>
      </c>
      <c r="AF101" s="253">
        <f t="shared" si="27"/>
        <v>0</v>
      </c>
      <c r="AG101" s="253">
        <f t="shared" si="27"/>
        <v>0</v>
      </c>
      <c r="AH101" s="253">
        <f t="shared" si="27"/>
        <v>0</v>
      </c>
      <c r="AI101" s="253">
        <f t="shared" si="27"/>
        <v>0</v>
      </c>
      <c r="AJ101" s="253">
        <f t="shared" si="27"/>
        <v>0</v>
      </c>
      <c r="AK101" s="253">
        <f t="shared" si="27"/>
        <v>0</v>
      </c>
      <c r="AL101" s="253">
        <f t="shared" si="27"/>
        <v>0</v>
      </c>
      <c r="AM101" s="253">
        <f t="shared" si="27"/>
        <v>0</v>
      </c>
      <c r="AN101" s="253">
        <f t="shared" si="27"/>
        <v>0</v>
      </c>
      <c r="AO101" s="253">
        <f t="shared" si="27"/>
        <v>0</v>
      </c>
      <c r="AP101" s="253">
        <f t="shared" si="27"/>
        <v>0</v>
      </c>
      <c r="AQ101" s="253">
        <f t="shared" si="27"/>
        <v>0</v>
      </c>
      <c r="AR101" s="253">
        <f t="shared" si="27"/>
        <v>0</v>
      </c>
      <c r="AS101" s="253">
        <f t="shared" si="27"/>
        <v>0</v>
      </c>
      <c r="AT101" s="253">
        <f t="shared" si="27"/>
        <v>0</v>
      </c>
      <c r="AU101" s="253">
        <f t="shared" si="27"/>
        <v>0</v>
      </c>
      <c r="AV101" s="253">
        <f t="shared" si="27"/>
        <v>0</v>
      </c>
      <c r="AW101" s="253">
        <f t="shared" si="27"/>
        <v>0</v>
      </c>
      <c r="AX101" s="253">
        <f t="shared" si="27"/>
        <v>0</v>
      </c>
      <c r="AY101" s="253">
        <f t="shared" si="27"/>
        <v>0</v>
      </c>
      <c r="AZ101" s="253">
        <f t="shared" si="27"/>
        <v>0</v>
      </c>
      <c r="BA101" s="253">
        <f t="shared" si="27"/>
        <v>0</v>
      </c>
      <c r="BB101" s="253">
        <f t="shared" si="27"/>
        <v>0</v>
      </c>
      <c r="BC101" s="253">
        <f t="shared" si="27"/>
        <v>0</v>
      </c>
      <c r="BD101" s="253">
        <f t="shared" si="27"/>
        <v>0</v>
      </c>
      <c r="BE101" s="253">
        <f t="shared" si="27"/>
        <v>0</v>
      </c>
      <c r="BF101" s="253">
        <f t="shared" si="27"/>
        <v>0</v>
      </c>
      <c r="BG101" s="253">
        <f t="shared" si="27"/>
        <v>0</v>
      </c>
      <c r="BH101" s="253">
        <f t="shared" si="27"/>
        <v>0</v>
      </c>
      <c r="BI101" s="253">
        <f t="shared" si="27"/>
        <v>0</v>
      </c>
      <c r="BJ101" s="253">
        <f t="shared" si="27"/>
        <v>0</v>
      </c>
      <c r="BK101" s="253">
        <f t="shared" si="27"/>
        <v>0</v>
      </c>
      <c r="BL101" s="253">
        <f t="shared" si="27"/>
        <v>0</v>
      </c>
      <c r="BM101" s="253">
        <f t="shared" si="27"/>
        <v>0</v>
      </c>
      <c r="BN101" s="253">
        <f t="shared" si="27"/>
        <v>0</v>
      </c>
      <c r="BO101" s="253">
        <f t="shared" si="27"/>
        <v>0</v>
      </c>
      <c r="BP101" s="253">
        <f t="shared" si="27"/>
        <v>0</v>
      </c>
      <c r="BQ101" s="253">
        <f t="shared" si="27"/>
        <v>0</v>
      </c>
      <c r="BR101" s="253">
        <f t="shared" si="27"/>
        <v>0</v>
      </c>
      <c r="BS101" s="253">
        <f t="shared" ref="BS101" si="30">+$E101*BS69</f>
        <v>0</v>
      </c>
      <c r="BT101" s="253">
        <f t="shared" si="25"/>
        <v>0</v>
      </c>
      <c r="BU101" s="253">
        <f t="shared" si="25"/>
        <v>0</v>
      </c>
      <c r="BV101" s="253">
        <f t="shared" si="25"/>
        <v>0</v>
      </c>
      <c r="BW101" s="253">
        <f t="shared" si="25"/>
        <v>0</v>
      </c>
      <c r="BX101" s="253">
        <f t="shared" si="25"/>
        <v>0</v>
      </c>
      <c r="BY101" s="253">
        <f t="shared" si="25"/>
        <v>0</v>
      </c>
      <c r="BZ101" s="253">
        <f t="shared" si="25"/>
        <v>0</v>
      </c>
      <c r="CA101" s="253">
        <f t="shared" si="25"/>
        <v>0</v>
      </c>
      <c r="CB101" s="253">
        <f t="shared" si="25"/>
        <v>0</v>
      </c>
      <c r="CC101" s="253">
        <f t="shared" si="25"/>
        <v>0</v>
      </c>
      <c r="CD101" s="253">
        <f t="shared" si="25"/>
        <v>0</v>
      </c>
      <c r="CE101" s="253">
        <f t="shared" si="25"/>
        <v>0</v>
      </c>
      <c r="CF101" s="253">
        <f t="shared" si="25"/>
        <v>0</v>
      </c>
      <c r="CG101" s="253">
        <f t="shared" si="25"/>
        <v>0</v>
      </c>
      <c r="CH101" s="253">
        <f t="shared" si="25"/>
        <v>0</v>
      </c>
      <c r="CI101" s="253">
        <f t="shared" si="25"/>
        <v>0</v>
      </c>
      <c r="CJ101" s="253">
        <f t="shared" si="25"/>
        <v>0</v>
      </c>
      <c r="CK101" s="253">
        <f t="shared" si="25"/>
        <v>0</v>
      </c>
      <c r="CL101" s="253">
        <f t="shared" si="25"/>
        <v>0</v>
      </c>
      <c r="CM101" s="253">
        <f t="shared" si="25"/>
        <v>0</v>
      </c>
      <c r="CN101" s="253">
        <f t="shared" si="25"/>
        <v>0</v>
      </c>
      <c r="CO101" s="253">
        <f t="shared" si="25"/>
        <v>0</v>
      </c>
      <c r="CP101" s="253">
        <f t="shared" si="25"/>
        <v>0</v>
      </c>
      <c r="CQ101" s="253">
        <f t="shared" si="25"/>
        <v>0</v>
      </c>
      <c r="CR101" s="253">
        <f t="shared" si="25"/>
        <v>0</v>
      </c>
      <c r="CS101" s="253">
        <f t="shared" si="25"/>
        <v>0</v>
      </c>
      <c r="CT101" s="253">
        <f t="shared" si="25"/>
        <v>0</v>
      </c>
      <c r="CU101" s="253">
        <f t="shared" si="25"/>
        <v>0</v>
      </c>
      <c r="CV101" s="253">
        <f t="shared" si="25"/>
        <v>0</v>
      </c>
      <c r="CW101" s="253">
        <f t="shared" si="25"/>
        <v>0</v>
      </c>
      <c r="CX101" s="253">
        <f t="shared" si="25"/>
        <v>0</v>
      </c>
      <c r="CY101" s="253">
        <f t="shared" si="25"/>
        <v>0</v>
      </c>
      <c r="CZ101" s="253">
        <f t="shared" si="29"/>
        <v>0</v>
      </c>
      <c r="DA101" s="253">
        <f t="shared" si="29"/>
        <v>0</v>
      </c>
      <c r="DB101" s="253">
        <f t="shared" si="29"/>
        <v>0</v>
      </c>
      <c r="DC101" s="253">
        <f t="shared" si="29"/>
        <v>0</v>
      </c>
      <c r="DD101" s="253">
        <f t="shared" si="29"/>
        <v>0</v>
      </c>
      <c r="DE101" s="253">
        <f t="shared" si="29"/>
        <v>0</v>
      </c>
      <c r="DF101" s="253">
        <f t="shared" si="29"/>
        <v>0</v>
      </c>
      <c r="DG101" s="253">
        <f t="shared" si="29"/>
        <v>0</v>
      </c>
      <c r="DH101" s="253">
        <f t="shared" si="29"/>
        <v>0</v>
      </c>
      <c r="DI101" s="253">
        <f t="shared" si="29"/>
        <v>0</v>
      </c>
      <c r="DJ101" s="253">
        <f t="shared" si="29"/>
        <v>0</v>
      </c>
      <c r="DK101" s="253">
        <f t="shared" si="29"/>
        <v>0</v>
      </c>
      <c r="DL101" s="253">
        <f t="shared" si="29"/>
        <v>0</v>
      </c>
      <c r="DM101" s="253">
        <f t="shared" si="29"/>
        <v>0</v>
      </c>
      <c r="DN101" s="253">
        <f t="shared" si="29"/>
        <v>0</v>
      </c>
      <c r="DO101" s="253">
        <f t="shared" si="29"/>
        <v>0</v>
      </c>
      <c r="DP101" s="253">
        <f t="shared" si="29"/>
        <v>0</v>
      </c>
      <c r="DQ101" s="253">
        <f t="shared" si="29"/>
        <v>0</v>
      </c>
      <c r="DR101" s="253">
        <f t="shared" si="29"/>
        <v>0</v>
      </c>
      <c r="DS101" s="253">
        <f t="shared" si="29"/>
        <v>0</v>
      </c>
      <c r="DT101" s="253">
        <f t="shared" si="29"/>
        <v>0</v>
      </c>
      <c r="DU101" s="253">
        <f t="shared" si="29"/>
        <v>0</v>
      </c>
      <c r="DV101" s="253">
        <f t="shared" si="29"/>
        <v>0</v>
      </c>
      <c r="DW101" s="253">
        <f t="shared" si="29"/>
        <v>0</v>
      </c>
    </row>
    <row r="102" spans="3:127" ht="15.6" thickTop="1" thickBot="1">
      <c r="C102" s="316" t="str">
        <f t="shared" si="4"/>
        <v>Prodotto/Servizio 29</v>
      </c>
      <c r="E102" s="294">
        <f t="shared" si="5"/>
        <v>0</v>
      </c>
      <c r="H102" s="253">
        <f t="shared" ref="H102:BS103" si="31">+$E102*H70</f>
        <v>0</v>
      </c>
      <c r="I102" s="253">
        <f t="shared" si="31"/>
        <v>0</v>
      </c>
      <c r="J102" s="253">
        <f t="shared" si="31"/>
        <v>0</v>
      </c>
      <c r="K102" s="253">
        <f t="shared" si="31"/>
        <v>0</v>
      </c>
      <c r="L102" s="253">
        <f t="shared" si="31"/>
        <v>0</v>
      </c>
      <c r="M102" s="253">
        <f t="shared" si="31"/>
        <v>0</v>
      </c>
      <c r="N102" s="253">
        <f t="shared" si="31"/>
        <v>0</v>
      </c>
      <c r="O102" s="253">
        <f t="shared" si="31"/>
        <v>0</v>
      </c>
      <c r="P102" s="253">
        <f t="shared" si="31"/>
        <v>0</v>
      </c>
      <c r="Q102" s="253">
        <f t="shared" si="31"/>
        <v>0</v>
      </c>
      <c r="R102" s="253">
        <f t="shared" si="31"/>
        <v>0</v>
      </c>
      <c r="S102" s="253">
        <f t="shared" si="31"/>
        <v>0</v>
      </c>
      <c r="T102" s="253">
        <f t="shared" si="31"/>
        <v>0</v>
      </c>
      <c r="U102" s="253">
        <f t="shared" si="31"/>
        <v>0</v>
      </c>
      <c r="V102" s="253">
        <f t="shared" si="31"/>
        <v>0</v>
      </c>
      <c r="W102" s="253">
        <f t="shared" si="31"/>
        <v>0</v>
      </c>
      <c r="X102" s="253">
        <f t="shared" si="31"/>
        <v>0</v>
      </c>
      <c r="Y102" s="253">
        <f t="shared" si="31"/>
        <v>0</v>
      </c>
      <c r="Z102" s="253">
        <f t="shared" si="31"/>
        <v>0</v>
      </c>
      <c r="AA102" s="253">
        <f t="shared" si="31"/>
        <v>0</v>
      </c>
      <c r="AB102" s="253">
        <f t="shared" si="31"/>
        <v>0</v>
      </c>
      <c r="AC102" s="253">
        <f t="shared" si="31"/>
        <v>0</v>
      </c>
      <c r="AD102" s="253">
        <f t="shared" si="31"/>
        <v>0</v>
      </c>
      <c r="AE102" s="253">
        <f t="shared" si="31"/>
        <v>0</v>
      </c>
      <c r="AF102" s="253">
        <f t="shared" si="31"/>
        <v>0</v>
      </c>
      <c r="AG102" s="253">
        <f t="shared" si="31"/>
        <v>0</v>
      </c>
      <c r="AH102" s="253">
        <f t="shared" si="31"/>
        <v>0</v>
      </c>
      <c r="AI102" s="253">
        <f t="shared" si="31"/>
        <v>0</v>
      </c>
      <c r="AJ102" s="253">
        <f t="shared" si="31"/>
        <v>0</v>
      </c>
      <c r="AK102" s="253">
        <f t="shared" si="31"/>
        <v>0</v>
      </c>
      <c r="AL102" s="253">
        <f t="shared" si="31"/>
        <v>0</v>
      </c>
      <c r="AM102" s="253">
        <f t="shared" si="31"/>
        <v>0</v>
      </c>
      <c r="AN102" s="253">
        <f t="shared" si="31"/>
        <v>0</v>
      </c>
      <c r="AO102" s="253">
        <f t="shared" si="31"/>
        <v>0</v>
      </c>
      <c r="AP102" s="253">
        <f t="shared" si="31"/>
        <v>0</v>
      </c>
      <c r="AQ102" s="253">
        <f t="shared" si="31"/>
        <v>0</v>
      </c>
      <c r="AR102" s="253">
        <f t="shared" si="31"/>
        <v>0</v>
      </c>
      <c r="AS102" s="253">
        <f t="shared" si="31"/>
        <v>0</v>
      </c>
      <c r="AT102" s="253">
        <f t="shared" si="31"/>
        <v>0</v>
      </c>
      <c r="AU102" s="253">
        <f t="shared" si="31"/>
        <v>0</v>
      </c>
      <c r="AV102" s="253">
        <f t="shared" si="31"/>
        <v>0</v>
      </c>
      <c r="AW102" s="253">
        <f t="shared" si="31"/>
        <v>0</v>
      </c>
      <c r="AX102" s="253">
        <f t="shared" si="31"/>
        <v>0</v>
      </c>
      <c r="AY102" s="253">
        <f t="shared" si="31"/>
        <v>0</v>
      </c>
      <c r="AZ102" s="253">
        <f t="shared" si="31"/>
        <v>0</v>
      </c>
      <c r="BA102" s="253">
        <f t="shared" si="31"/>
        <v>0</v>
      </c>
      <c r="BB102" s="253">
        <f t="shared" si="31"/>
        <v>0</v>
      </c>
      <c r="BC102" s="253">
        <f t="shared" si="31"/>
        <v>0</v>
      </c>
      <c r="BD102" s="253">
        <f t="shared" si="31"/>
        <v>0</v>
      </c>
      <c r="BE102" s="253">
        <f t="shared" si="31"/>
        <v>0</v>
      </c>
      <c r="BF102" s="253">
        <f t="shared" si="31"/>
        <v>0</v>
      </c>
      <c r="BG102" s="253">
        <f t="shared" si="31"/>
        <v>0</v>
      </c>
      <c r="BH102" s="253">
        <f t="shared" si="31"/>
        <v>0</v>
      </c>
      <c r="BI102" s="253">
        <f t="shared" si="31"/>
        <v>0</v>
      </c>
      <c r="BJ102" s="253">
        <f t="shared" si="31"/>
        <v>0</v>
      </c>
      <c r="BK102" s="253">
        <f t="shared" si="31"/>
        <v>0</v>
      </c>
      <c r="BL102" s="253">
        <f t="shared" si="31"/>
        <v>0</v>
      </c>
      <c r="BM102" s="253">
        <f t="shared" si="31"/>
        <v>0</v>
      </c>
      <c r="BN102" s="253">
        <f t="shared" si="31"/>
        <v>0</v>
      </c>
      <c r="BO102" s="253">
        <f t="shared" si="31"/>
        <v>0</v>
      </c>
      <c r="BP102" s="253">
        <f t="shared" si="31"/>
        <v>0</v>
      </c>
      <c r="BQ102" s="253">
        <f t="shared" si="31"/>
        <v>0</v>
      </c>
      <c r="BR102" s="253">
        <f t="shared" si="31"/>
        <v>0</v>
      </c>
      <c r="BS102" s="253">
        <f t="shared" si="31"/>
        <v>0</v>
      </c>
      <c r="BT102" s="253">
        <f t="shared" si="25"/>
        <v>0</v>
      </c>
      <c r="BU102" s="253">
        <f t="shared" si="25"/>
        <v>0</v>
      </c>
      <c r="BV102" s="253">
        <f t="shared" si="25"/>
        <v>0</v>
      </c>
      <c r="BW102" s="253">
        <f t="shared" si="25"/>
        <v>0</v>
      </c>
      <c r="BX102" s="253">
        <f t="shared" si="25"/>
        <v>0</v>
      </c>
      <c r="BY102" s="253">
        <f t="shared" si="25"/>
        <v>0</v>
      </c>
      <c r="BZ102" s="253">
        <f t="shared" si="25"/>
        <v>0</v>
      </c>
      <c r="CA102" s="253">
        <f t="shared" si="25"/>
        <v>0</v>
      </c>
      <c r="CB102" s="253">
        <f t="shared" si="25"/>
        <v>0</v>
      </c>
      <c r="CC102" s="253">
        <f t="shared" si="25"/>
        <v>0</v>
      </c>
      <c r="CD102" s="253">
        <f t="shared" si="25"/>
        <v>0</v>
      </c>
      <c r="CE102" s="253">
        <f t="shared" si="25"/>
        <v>0</v>
      </c>
      <c r="CF102" s="253">
        <f t="shared" si="25"/>
        <v>0</v>
      </c>
      <c r="CG102" s="253">
        <f t="shared" si="25"/>
        <v>0</v>
      </c>
      <c r="CH102" s="253">
        <f t="shared" si="25"/>
        <v>0</v>
      </c>
      <c r="CI102" s="253">
        <f t="shared" si="25"/>
        <v>0</v>
      </c>
      <c r="CJ102" s="253">
        <f t="shared" si="25"/>
        <v>0</v>
      </c>
      <c r="CK102" s="253">
        <f t="shared" si="25"/>
        <v>0</v>
      </c>
      <c r="CL102" s="253">
        <f t="shared" si="25"/>
        <v>0</v>
      </c>
      <c r="CM102" s="253">
        <f t="shared" si="25"/>
        <v>0</v>
      </c>
      <c r="CN102" s="253">
        <f t="shared" si="25"/>
        <v>0</v>
      </c>
      <c r="CO102" s="253">
        <f t="shared" si="25"/>
        <v>0</v>
      </c>
      <c r="CP102" s="253">
        <f t="shared" si="25"/>
        <v>0</v>
      </c>
      <c r="CQ102" s="253">
        <f t="shared" si="25"/>
        <v>0</v>
      </c>
      <c r="CR102" s="253">
        <f t="shared" si="25"/>
        <v>0</v>
      </c>
      <c r="CS102" s="253">
        <f t="shared" si="25"/>
        <v>0</v>
      </c>
      <c r="CT102" s="253">
        <f t="shared" si="25"/>
        <v>0</v>
      </c>
      <c r="CU102" s="253">
        <f t="shared" si="25"/>
        <v>0</v>
      </c>
      <c r="CV102" s="253">
        <f t="shared" si="25"/>
        <v>0</v>
      </c>
      <c r="CW102" s="253">
        <f t="shared" si="25"/>
        <v>0</v>
      </c>
      <c r="CX102" s="253">
        <f t="shared" si="25"/>
        <v>0</v>
      </c>
      <c r="CY102" s="253">
        <f t="shared" ref="CY102" si="32">+$E102*CY70</f>
        <v>0</v>
      </c>
      <c r="CZ102" s="253">
        <f t="shared" si="29"/>
        <v>0</v>
      </c>
      <c r="DA102" s="253">
        <f t="shared" si="29"/>
        <v>0</v>
      </c>
      <c r="DB102" s="253">
        <f t="shared" si="29"/>
        <v>0</v>
      </c>
      <c r="DC102" s="253">
        <f t="shared" si="29"/>
        <v>0</v>
      </c>
      <c r="DD102" s="253">
        <f t="shared" si="29"/>
        <v>0</v>
      </c>
      <c r="DE102" s="253">
        <f t="shared" si="29"/>
        <v>0</v>
      </c>
      <c r="DF102" s="253">
        <f t="shared" si="29"/>
        <v>0</v>
      </c>
      <c r="DG102" s="253">
        <f t="shared" si="29"/>
        <v>0</v>
      </c>
      <c r="DH102" s="253">
        <f t="shared" si="29"/>
        <v>0</v>
      </c>
      <c r="DI102" s="253">
        <f t="shared" si="29"/>
        <v>0</v>
      </c>
      <c r="DJ102" s="253">
        <f t="shared" si="29"/>
        <v>0</v>
      </c>
      <c r="DK102" s="253">
        <f t="shared" si="29"/>
        <v>0</v>
      </c>
      <c r="DL102" s="253">
        <f t="shared" si="29"/>
        <v>0</v>
      </c>
      <c r="DM102" s="253">
        <f t="shared" si="29"/>
        <v>0</v>
      </c>
      <c r="DN102" s="253">
        <f t="shared" si="29"/>
        <v>0</v>
      </c>
      <c r="DO102" s="253">
        <f t="shared" si="29"/>
        <v>0</v>
      </c>
      <c r="DP102" s="253">
        <f t="shared" si="29"/>
        <v>0</v>
      </c>
      <c r="DQ102" s="253">
        <f t="shared" si="29"/>
        <v>0</v>
      </c>
      <c r="DR102" s="253">
        <f t="shared" si="29"/>
        <v>0</v>
      </c>
      <c r="DS102" s="253">
        <f t="shared" si="29"/>
        <v>0</v>
      </c>
      <c r="DT102" s="253">
        <f t="shared" si="29"/>
        <v>0</v>
      </c>
      <c r="DU102" s="253">
        <f t="shared" si="29"/>
        <v>0</v>
      </c>
      <c r="DV102" s="253">
        <f t="shared" si="29"/>
        <v>0</v>
      </c>
      <c r="DW102" s="253">
        <f t="shared" si="29"/>
        <v>0</v>
      </c>
    </row>
    <row r="103" spans="3:127" ht="15.6" thickTop="1" thickBot="1">
      <c r="C103" s="316" t="str">
        <f t="shared" si="4"/>
        <v>Prodotto/Servizio 30</v>
      </c>
      <c r="E103" s="294">
        <f t="shared" si="5"/>
        <v>0</v>
      </c>
      <c r="H103" s="253">
        <f t="shared" si="31"/>
        <v>0</v>
      </c>
      <c r="I103" s="253">
        <f t="shared" si="31"/>
        <v>0</v>
      </c>
      <c r="J103" s="253">
        <f t="shared" si="31"/>
        <v>0</v>
      </c>
      <c r="K103" s="253">
        <f t="shared" si="31"/>
        <v>0</v>
      </c>
      <c r="L103" s="253">
        <f t="shared" si="31"/>
        <v>0</v>
      </c>
      <c r="M103" s="253">
        <f t="shared" si="31"/>
        <v>0</v>
      </c>
      <c r="N103" s="253">
        <f t="shared" si="31"/>
        <v>0</v>
      </c>
      <c r="O103" s="253">
        <f t="shared" si="31"/>
        <v>0</v>
      </c>
      <c r="P103" s="253">
        <f t="shared" si="31"/>
        <v>0</v>
      </c>
      <c r="Q103" s="253">
        <f t="shared" si="31"/>
        <v>0</v>
      </c>
      <c r="R103" s="253">
        <f t="shared" si="31"/>
        <v>0</v>
      </c>
      <c r="S103" s="253">
        <f t="shared" si="31"/>
        <v>0</v>
      </c>
      <c r="T103" s="253">
        <f t="shared" si="31"/>
        <v>0</v>
      </c>
      <c r="U103" s="253">
        <f t="shared" si="31"/>
        <v>0</v>
      </c>
      <c r="V103" s="253">
        <f t="shared" si="31"/>
        <v>0</v>
      </c>
      <c r="W103" s="253">
        <f t="shared" si="31"/>
        <v>0</v>
      </c>
      <c r="X103" s="253">
        <f t="shared" si="31"/>
        <v>0</v>
      </c>
      <c r="Y103" s="253">
        <f t="shared" si="31"/>
        <v>0</v>
      </c>
      <c r="Z103" s="253">
        <f t="shared" si="31"/>
        <v>0</v>
      </c>
      <c r="AA103" s="253">
        <f t="shared" si="31"/>
        <v>0</v>
      </c>
      <c r="AB103" s="253">
        <f t="shared" si="31"/>
        <v>0</v>
      </c>
      <c r="AC103" s="253">
        <f t="shared" si="31"/>
        <v>0</v>
      </c>
      <c r="AD103" s="253">
        <f t="shared" si="31"/>
        <v>0</v>
      </c>
      <c r="AE103" s="253">
        <f t="shared" si="31"/>
        <v>0</v>
      </c>
      <c r="AF103" s="253">
        <f t="shared" si="31"/>
        <v>0</v>
      </c>
      <c r="AG103" s="253">
        <f t="shared" si="31"/>
        <v>0</v>
      </c>
      <c r="AH103" s="253">
        <f t="shared" si="31"/>
        <v>0</v>
      </c>
      <c r="AI103" s="253">
        <f t="shared" si="31"/>
        <v>0</v>
      </c>
      <c r="AJ103" s="253">
        <f t="shared" si="31"/>
        <v>0</v>
      </c>
      <c r="AK103" s="253">
        <f t="shared" si="31"/>
        <v>0</v>
      </c>
      <c r="AL103" s="253">
        <f t="shared" si="31"/>
        <v>0</v>
      </c>
      <c r="AM103" s="253">
        <f t="shared" si="31"/>
        <v>0</v>
      </c>
      <c r="AN103" s="253">
        <f t="shared" si="31"/>
        <v>0</v>
      </c>
      <c r="AO103" s="253">
        <f t="shared" si="31"/>
        <v>0</v>
      </c>
      <c r="AP103" s="253">
        <f t="shared" si="31"/>
        <v>0</v>
      </c>
      <c r="AQ103" s="253">
        <f t="shared" si="31"/>
        <v>0</v>
      </c>
      <c r="AR103" s="253">
        <f t="shared" si="31"/>
        <v>0</v>
      </c>
      <c r="AS103" s="253">
        <f t="shared" si="31"/>
        <v>0</v>
      </c>
      <c r="AT103" s="253">
        <f t="shared" si="31"/>
        <v>0</v>
      </c>
      <c r="AU103" s="253">
        <f t="shared" si="31"/>
        <v>0</v>
      </c>
      <c r="AV103" s="253">
        <f t="shared" si="31"/>
        <v>0</v>
      </c>
      <c r="AW103" s="253">
        <f t="shared" si="31"/>
        <v>0</v>
      </c>
      <c r="AX103" s="253">
        <f t="shared" si="31"/>
        <v>0</v>
      </c>
      <c r="AY103" s="253">
        <f t="shared" si="31"/>
        <v>0</v>
      </c>
      <c r="AZ103" s="253">
        <f t="shared" si="31"/>
        <v>0</v>
      </c>
      <c r="BA103" s="253">
        <f t="shared" si="31"/>
        <v>0</v>
      </c>
      <c r="BB103" s="253">
        <f t="shared" si="31"/>
        <v>0</v>
      </c>
      <c r="BC103" s="253">
        <f t="shared" si="31"/>
        <v>0</v>
      </c>
      <c r="BD103" s="253">
        <f t="shared" si="31"/>
        <v>0</v>
      </c>
      <c r="BE103" s="253">
        <f t="shared" si="31"/>
        <v>0</v>
      </c>
      <c r="BF103" s="253">
        <f t="shared" si="31"/>
        <v>0</v>
      </c>
      <c r="BG103" s="253">
        <f t="shared" si="31"/>
        <v>0</v>
      </c>
      <c r="BH103" s="253">
        <f t="shared" si="31"/>
        <v>0</v>
      </c>
      <c r="BI103" s="253">
        <f t="shared" si="31"/>
        <v>0</v>
      </c>
      <c r="BJ103" s="253">
        <f t="shared" si="31"/>
        <v>0</v>
      </c>
      <c r="BK103" s="253">
        <f t="shared" si="31"/>
        <v>0</v>
      </c>
      <c r="BL103" s="253">
        <f t="shared" si="31"/>
        <v>0</v>
      </c>
      <c r="BM103" s="253">
        <f t="shared" si="31"/>
        <v>0</v>
      </c>
      <c r="BN103" s="253">
        <f t="shared" si="31"/>
        <v>0</v>
      </c>
      <c r="BO103" s="253">
        <f t="shared" si="31"/>
        <v>0</v>
      </c>
      <c r="BP103" s="253">
        <f t="shared" si="31"/>
        <v>0</v>
      </c>
      <c r="BQ103" s="253">
        <f t="shared" si="31"/>
        <v>0</v>
      </c>
      <c r="BR103" s="253">
        <f t="shared" si="31"/>
        <v>0</v>
      </c>
      <c r="BS103" s="253">
        <f t="shared" si="31"/>
        <v>0</v>
      </c>
      <c r="BT103" s="253">
        <f t="shared" ref="BT103:CY103" si="33">+$E103*BT71</f>
        <v>0</v>
      </c>
      <c r="BU103" s="253">
        <f t="shared" si="33"/>
        <v>0</v>
      </c>
      <c r="BV103" s="253">
        <f t="shared" si="33"/>
        <v>0</v>
      </c>
      <c r="BW103" s="253">
        <f t="shared" si="33"/>
        <v>0</v>
      </c>
      <c r="BX103" s="253">
        <f t="shared" si="33"/>
        <v>0</v>
      </c>
      <c r="BY103" s="253">
        <f t="shared" si="33"/>
        <v>0</v>
      </c>
      <c r="BZ103" s="253">
        <f t="shared" si="33"/>
        <v>0</v>
      </c>
      <c r="CA103" s="253">
        <f t="shared" si="33"/>
        <v>0</v>
      </c>
      <c r="CB103" s="253">
        <f t="shared" si="33"/>
        <v>0</v>
      </c>
      <c r="CC103" s="253">
        <f t="shared" si="33"/>
        <v>0</v>
      </c>
      <c r="CD103" s="253">
        <f t="shared" si="33"/>
        <v>0</v>
      </c>
      <c r="CE103" s="253">
        <f t="shared" si="33"/>
        <v>0</v>
      </c>
      <c r="CF103" s="253">
        <f t="shared" si="33"/>
        <v>0</v>
      </c>
      <c r="CG103" s="253">
        <f t="shared" si="33"/>
        <v>0</v>
      </c>
      <c r="CH103" s="253">
        <f t="shared" si="33"/>
        <v>0</v>
      </c>
      <c r="CI103" s="253">
        <f t="shared" si="33"/>
        <v>0</v>
      </c>
      <c r="CJ103" s="253">
        <f t="shared" si="33"/>
        <v>0</v>
      </c>
      <c r="CK103" s="253">
        <f t="shared" si="33"/>
        <v>0</v>
      </c>
      <c r="CL103" s="253">
        <f t="shared" si="33"/>
        <v>0</v>
      </c>
      <c r="CM103" s="253">
        <f t="shared" si="33"/>
        <v>0</v>
      </c>
      <c r="CN103" s="253">
        <f t="shared" si="33"/>
        <v>0</v>
      </c>
      <c r="CO103" s="253">
        <f t="shared" si="33"/>
        <v>0</v>
      </c>
      <c r="CP103" s="253">
        <f t="shared" si="33"/>
        <v>0</v>
      </c>
      <c r="CQ103" s="253">
        <f t="shared" si="33"/>
        <v>0</v>
      </c>
      <c r="CR103" s="253">
        <f t="shared" si="33"/>
        <v>0</v>
      </c>
      <c r="CS103" s="253">
        <f t="shared" si="33"/>
        <v>0</v>
      </c>
      <c r="CT103" s="253">
        <f t="shared" si="33"/>
        <v>0</v>
      </c>
      <c r="CU103" s="253">
        <f t="shared" si="33"/>
        <v>0</v>
      </c>
      <c r="CV103" s="253">
        <f t="shared" si="33"/>
        <v>0</v>
      </c>
      <c r="CW103" s="253">
        <f t="shared" si="33"/>
        <v>0</v>
      </c>
      <c r="CX103" s="253">
        <f t="shared" si="33"/>
        <v>0</v>
      </c>
      <c r="CY103" s="253">
        <f t="shared" si="33"/>
        <v>0</v>
      </c>
      <c r="CZ103" s="253">
        <f t="shared" si="29"/>
        <v>0</v>
      </c>
      <c r="DA103" s="253">
        <f t="shared" si="29"/>
        <v>0</v>
      </c>
      <c r="DB103" s="253">
        <f t="shared" si="29"/>
        <v>0</v>
      </c>
      <c r="DC103" s="253">
        <f t="shared" si="29"/>
        <v>0</v>
      </c>
      <c r="DD103" s="253">
        <f t="shared" si="29"/>
        <v>0</v>
      </c>
      <c r="DE103" s="253">
        <f t="shared" si="29"/>
        <v>0</v>
      </c>
      <c r="DF103" s="253">
        <f t="shared" si="29"/>
        <v>0</v>
      </c>
      <c r="DG103" s="253">
        <f t="shared" si="29"/>
        <v>0</v>
      </c>
      <c r="DH103" s="253">
        <f t="shared" si="29"/>
        <v>0</v>
      </c>
      <c r="DI103" s="253">
        <f t="shared" si="29"/>
        <v>0</v>
      </c>
      <c r="DJ103" s="253">
        <f t="shared" si="29"/>
        <v>0</v>
      </c>
      <c r="DK103" s="253">
        <f t="shared" si="29"/>
        <v>0</v>
      </c>
      <c r="DL103" s="253">
        <f t="shared" si="29"/>
        <v>0</v>
      </c>
      <c r="DM103" s="253">
        <f t="shared" si="29"/>
        <v>0</v>
      </c>
      <c r="DN103" s="253">
        <f t="shared" si="29"/>
        <v>0</v>
      </c>
      <c r="DO103" s="253">
        <f t="shared" si="29"/>
        <v>0</v>
      </c>
      <c r="DP103" s="253">
        <f t="shared" si="29"/>
        <v>0</v>
      </c>
      <c r="DQ103" s="253">
        <f t="shared" si="29"/>
        <v>0</v>
      </c>
      <c r="DR103" s="253">
        <f t="shared" si="29"/>
        <v>0</v>
      </c>
      <c r="DS103" s="253">
        <f t="shared" si="29"/>
        <v>0</v>
      </c>
      <c r="DT103" s="253">
        <f t="shared" si="29"/>
        <v>0</v>
      </c>
      <c r="DU103" s="253">
        <f t="shared" si="29"/>
        <v>0</v>
      </c>
      <c r="DV103" s="253">
        <f t="shared" si="29"/>
        <v>0</v>
      </c>
      <c r="DW103" s="253">
        <f t="shared" si="29"/>
        <v>0</v>
      </c>
    </row>
    <row r="104" spans="3:127" ht="15" thickTop="1">
      <c r="G104" s="14" t="s">
        <v>613</v>
      </c>
      <c r="H104" s="333">
        <f>SUM(H74:H103)</f>
        <v>0</v>
      </c>
      <c r="I104" s="333">
        <f t="shared" ref="I104:BT104" si="34">SUM(I74:I103)</f>
        <v>0</v>
      </c>
      <c r="J104" s="333">
        <f t="shared" si="34"/>
        <v>0</v>
      </c>
      <c r="K104" s="333">
        <f t="shared" si="34"/>
        <v>0</v>
      </c>
      <c r="L104" s="333">
        <f t="shared" si="34"/>
        <v>0</v>
      </c>
      <c r="M104" s="333">
        <f t="shared" si="34"/>
        <v>0</v>
      </c>
      <c r="N104" s="333">
        <f t="shared" si="34"/>
        <v>0</v>
      </c>
      <c r="O104" s="333">
        <f t="shared" si="34"/>
        <v>0</v>
      </c>
      <c r="P104" s="333">
        <f t="shared" si="34"/>
        <v>0</v>
      </c>
      <c r="Q104" s="333">
        <f t="shared" si="34"/>
        <v>0</v>
      </c>
      <c r="R104" s="333">
        <f t="shared" si="34"/>
        <v>0</v>
      </c>
      <c r="S104" s="333">
        <f t="shared" si="34"/>
        <v>0</v>
      </c>
      <c r="T104" s="333">
        <f t="shared" si="34"/>
        <v>0</v>
      </c>
      <c r="U104" s="333">
        <f t="shared" si="34"/>
        <v>0</v>
      </c>
      <c r="V104" s="333">
        <f t="shared" si="34"/>
        <v>0</v>
      </c>
      <c r="W104" s="333">
        <f t="shared" si="34"/>
        <v>0</v>
      </c>
      <c r="X104" s="333">
        <f t="shared" si="34"/>
        <v>0</v>
      </c>
      <c r="Y104" s="333">
        <f t="shared" si="34"/>
        <v>0</v>
      </c>
      <c r="Z104" s="333">
        <f t="shared" si="34"/>
        <v>0</v>
      </c>
      <c r="AA104" s="333">
        <f t="shared" si="34"/>
        <v>0</v>
      </c>
      <c r="AB104" s="333">
        <f t="shared" si="34"/>
        <v>0</v>
      </c>
      <c r="AC104" s="333">
        <f t="shared" si="34"/>
        <v>0</v>
      </c>
      <c r="AD104" s="333">
        <f t="shared" si="34"/>
        <v>0</v>
      </c>
      <c r="AE104" s="333">
        <f t="shared" si="34"/>
        <v>0</v>
      </c>
      <c r="AF104" s="333">
        <f t="shared" si="34"/>
        <v>0</v>
      </c>
      <c r="AG104" s="333">
        <f t="shared" si="34"/>
        <v>0</v>
      </c>
      <c r="AH104" s="333">
        <f t="shared" si="34"/>
        <v>0</v>
      </c>
      <c r="AI104" s="333">
        <f t="shared" si="34"/>
        <v>0</v>
      </c>
      <c r="AJ104" s="333">
        <f t="shared" si="34"/>
        <v>0</v>
      </c>
      <c r="AK104" s="333">
        <f t="shared" si="34"/>
        <v>0</v>
      </c>
      <c r="AL104" s="333">
        <f t="shared" si="34"/>
        <v>0</v>
      </c>
      <c r="AM104" s="333">
        <f t="shared" si="34"/>
        <v>0</v>
      </c>
      <c r="AN104" s="333">
        <f t="shared" si="34"/>
        <v>0</v>
      </c>
      <c r="AO104" s="333">
        <f t="shared" si="34"/>
        <v>0</v>
      </c>
      <c r="AP104" s="333">
        <f t="shared" si="34"/>
        <v>0</v>
      </c>
      <c r="AQ104" s="333">
        <f t="shared" si="34"/>
        <v>0</v>
      </c>
      <c r="AR104" s="333">
        <f t="shared" si="34"/>
        <v>0</v>
      </c>
      <c r="AS104" s="333">
        <f t="shared" si="34"/>
        <v>0</v>
      </c>
      <c r="AT104" s="333">
        <f t="shared" si="34"/>
        <v>0</v>
      </c>
      <c r="AU104" s="333">
        <f t="shared" si="34"/>
        <v>0</v>
      </c>
      <c r="AV104" s="333">
        <f t="shared" si="34"/>
        <v>0</v>
      </c>
      <c r="AW104" s="333">
        <f t="shared" si="34"/>
        <v>0</v>
      </c>
      <c r="AX104" s="333">
        <f t="shared" si="34"/>
        <v>0</v>
      </c>
      <c r="AY104" s="333">
        <f t="shared" si="34"/>
        <v>0</v>
      </c>
      <c r="AZ104" s="333">
        <f t="shared" si="34"/>
        <v>0</v>
      </c>
      <c r="BA104" s="333">
        <f t="shared" si="34"/>
        <v>0</v>
      </c>
      <c r="BB104" s="333">
        <f t="shared" si="34"/>
        <v>0</v>
      </c>
      <c r="BC104" s="333">
        <f t="shared" si="34"/>
        <v>0</v>
      </c>
      <c r="BD104" s="333">
        <f t="shared" si="34"/>
        <v>0</v>
      </c>
      <c r="BE104" s="333">
        <f t="shared" si="34"/>
        <v>0</v>
      </c>
      <c r="BF104" s="333">
        <f t="shared" si="34"/>
        <v>0</v>
      </c>
      <c r="BG104" s="333">
        <f t="shared" si="34"/>
        <v>0</v>
      </c>
      <c r="BH104" s="333">
        <f t="shared" si="34"/>
        <v>0</v>
      </c>
      <c r="BI104" s="333">
        <f t="shared" si="34"/>
        <v>0</v>
      </c>
      <c r="BJ104" s="333">
        <f t="shared" si="34"/>
        <v>0</v>
      </c>
      <c r="BK104" s="333">
        <f t="shared" si="34"/>
        <v>0</v>
      </c>
      <c r="BL104" s="333">
        <f t="shared" si="34"/>
        <v>0</v>
      </c>
      <c r="BM104" s="333">
        <f t="shared" si="34"/>
        <v>0</v>
      </c>
      <c r="BN104" s="333">
        <f t="shared" si="34"/>
        <v>0</v>
      </c>
      <c r="BO104" s="333">
        <f t="shared" si="34"/>
        <v>0</v>
      </c>
      <c r="BP104" s="333">
        <f t="shared" si="34"/>
        <v>0</v>
      </c>
      <c r="BQ104" s="333">
        <f t="shared" si="34"/>
        <v>0</v>
      </c>
      <c r="BR104" s="333">
        <f t="shared" si="34"/>
        <v>0</v>
      </c>
      <c r="BS104" s="333">
        <f t="shared" si="34"/>
        <v>0</v>
      </c>
      <c r="BT104" s="333">
        <f t="shared" si="34"/>
        <v>0</v>
      </c>
      <c r="BU104" s="333">
        <f t="shared" ref="BU104:DW104" si="35">SUM(BU74:BU103)</f>
        <v>0</v>
      </c>
      <c r="BV104" s="333">
        <f t="shared" si="35"/>
        <v>0</v>
      </c>
      <c r="BW104" s="333">
        <f t="shared" si="35"/>
        <v>0</v>
      </c>
      <c r="BX104" s="333">
        <f t="shared" si="35"/>
        <v>0</v>
      </c>
      <c r="BY104" s="333">
        <f t="shared" si="35"/>
        <v>0</v>
      </c>
      <c r="BZ104" s="333">
        <f t="shared" si="35"/>
        <v>0</v>
      </c>
      <c r="CA104" s="333">
        <f t="shared" si="35"/>
        <v>0</v>
      </c>
      <c r="CB104" s="333">
        <f t="shared" si="35"/>
        <v>0</v>
      </c>
      <c r="CC104" s="333">
        <f t="shared" si="35"/>
        <v>0</v>
      </c>
      <c r="CD104" s="333">
        <f t="shared" si="35"/>
        <v>0</v>
      </c>
      <c r="CE104" s="333">
        <f t="shared" si="35"/>
        <v>0</v>
      </c>
      <c r="CF104" s="333">
        <f t="shared" si="35"/>
        <v>0</v>
      </c>
      <c r="CG104" s="333">
        <f t="shared" si="35"/>
        <v>0</v>
      </c>
      <c r="CH104" s="333">
        <f t="shared" si="35"/>
        <v>0</v>
      </c>
      <c r="CI104" s="333">
        <f t="shared" si="35"/>
        <v>0</v>
      </c>
      <c r="CJ104" s="333">
        <f t="shared" si="35"/>
        <v>0</v>
      </c>
      <c r="CK104" s="333">
        <f t="shared" si="35"/>
        <v>0</v>
      </c>
      <c r="CL104" s="333">
        <f t="shared" si="35"/>
        <v>0</v>
      </c>
      <c r="CM104" s="333">
        <f t="shared" si="35"/>
        <v>0</v>
      </c>
      <c r="CN104" s="333">
        <f t="shared" si="35"/>
        <v>0</v>
      </c>
      <c r="CO104" s="333">
        <f t="shared" si="35"/>
        <v>0</v>
      </c>
      <c r="CP104" s="333">
        <f t="shared" si="35"/>
        <v>0</v>
      </c>
      <c r="CQ104" s="333">
        <f t="shared" si="35"/>
        <v>0</v>
      </c>
      <c r="CR104" s="333">
        <f t="shared" si="35"/>
        <v>0</v>
      </c>
      <c r="CS104" s="333">
        <f t="shared" si="35"/>
        <v>0</v>
      </c>
      <c r="CT104" s="333">
        <f t="shared" si="35"/>
        <v>0</v>
      </c>
      <c r="CU104" s="333">
        <f t="shared" si="35"/>
        <v>0</v>
      </c>
      <c r="CV104" s="333">
        <f t="shared" si="35"/>
        <v>0</v>
      </c>
      <c r="CW104" s="333">
        <f t="shared" si="35"/>
        <v>0</v>
      </c>
      <c r="CX104" s="333">
        <f t="shared" si="35"/>
        <v>0</v>
      </c>
      <c r="CY104" s="333">
        <f t="shared" si="35"/>
        <v>0</v>
      </c>
      <c r="CZ104" s="333">
        <f t="shared" si="35"/>
        <v>0</v>
      </c>
      <c r="DA104" s="333">
        <f t="shared" si="35"/>
        <v>0</v>
      </c>
      <c r="DB104" s="333">
        <f t="shared" si="35"/>
        <v>0</v>
      </c>
      <c r="DC104" s="333">
        <f t="shared" si="35"/>
        <v>0</v>
      </c>
      <c r="DD104" s="333">
        <f t="shared" si="35"/>
        <v>0</v>
      </c>
      <c r="DE104" s="333">
        <f t="shared" si="35"/>
        <v>0</v>
      </c>
      <c r="DF104" s="333">
        <f t="shared" si="35"/>
        <v>0</v>
      </c>
      <c r="DG104" s="333">
        <f t="shared" si="35"/>
        <v>0</v>
      </c>
      <c r="DH104" s="333">
        <f t="shared" si="35"/>
        <v>0</v>
      </c>
      <c r="DI104" s="333">
        <f t="shared" si="35"/>
        <v>0</v>
      </c>
      <c r="DJ104" s="333">
        <f t="shared" si="35"/>
        <v>0</v>
      </c>
      <c r="DK104" s="333">
        <f t="shared" si="35"/>
        <v>0</v>
      </c>
      <c r="DL104" s="333">
        <f t="shared" si="35"/>
        <v>0</v>
      </c>
      <c r="DM104" s="333">
        <f t="shared" si="35"/>
        <v>0</v>
      </c>
      <c r="DN104" s="333">
        <f t="shared" si="35"/>
        <v>0</v>
      </c>
      <c r="DO104" s="333">
        <f t="shared" si="35"/>
        <v>0</v>
      </c>
      <c r="DP104" s="333">
        <f t="shared" si="35"/>
        <v>0</v>
      </c>
      <c r="DQ104" s="333">
        <f t="shared" si="35"/>
        <v>0</v>
      </c>
      <c r="DR104" s="333">
        <f t="shared" si="35"/>
        <v>0</v>
      </c>
      <c r="DS104" s="333">
        <f t="shared" si="35"/>
        <v>0</v>
      </c>
      <c r="DT104" s="333">
        <f t="shared" si="35"/>
        <v>0</v>
      </c>
      <c r="DU104" s="333">
        <f t="shared" si="35"/>
        <v>0</v>
      </c>
      <c r="DV104" s="333">
        <f t="shared" si="35"/>
        <v>0</v>
      </c>
      <c r="DW104" s="333">
        <f t="shared" si="35"/>
        <v>0</v>
      </c>
    </row>
    <row r="105" spans="3:127" ht="18.600000000000001" thickBot="1">
      <c r="C105" s="21" t="s">
        <v>624</v>
      </c>
    </row>
    <row r="106" spans="3:127" ht="15.6" thickTop="1" thickBot="1">
      <c r="C106" s="316" t="str">
        <f t="shared" ref="C106:C135" si="36">+C74</f>
        <v>Prodotto/Servizio 1</v>
      </c>
      <c r="F106" s="335">
        <f t="shared" ref="F106:F135" si="37">+F42</f>
        <v>0</v>
      </c>
      <c r="H106" s="253">
        <f t="shared" ref="H106:H135" si="38">+IF($F106=0,H42+H74,0)</f>
        <v>0</v>
      </c>
      <c r="I106" s="253">
        <f t="shared" ref="I106:I135" si="39">+IF($F106=0,I42+I74,IF($F106=30,H42+H74,0))</f>
        <v>0</v>
      </c>
      <c r="J106" s="253">
        <f t="shared" ref="J106:J135" si="40">+IF($F106=0,J42+J74,IF($F106=30,I42+I74,IF($F106=60,H42+H74,0)))</f>
        <v>0</v>
      </c>
      <c r="K106" s="253">
        <f t="shared" ref="K106:BV109" si="41">+IF($F106=0,K42+K74,IF($F106=30,J42+J74,IF($F106=60,I42+I74,H42+H74)))</f>
        <v>0</v>
      </c>
      <c r="L106" s="253">
        <f t="shared" si="41"/>
        <v>0</v>
      </c>
      <c r="M106" s="253">
        <f t="shared" si="41"/>
        <v>0</v>
      </c>
      <c r="N106" s="253">
        <f t="shared" si="41"/>
        <v>0</v>
      </c>
      <c r="O106" s="253">
        <f t="shared" si="41"/>
        <v>0</v>
      </c>
      <c r="P106" s="253">
        <f t="shared" si="41"/>
        <v>0</v>
      </c>
      <c r="Q106" s="253">
        <f t="shared" si="41"/>
        <v>0</v>
      </c>
      <c r="R106" s="253">
        <f t="shared" si="41"/>
        <v>0</v>
      </c>
      <c r="S106" s="253">
        <f t="shared" si="41"/>
        <v>0</v>
      </c>
      <c r="T106" s="253">
        <f t="shared" si="41"/>
        <v>0</v>
      </c>
      <c r="U106" s="253">
        <f t="shared" si="41"/>
        <v>0</v>
      </c>
      <c r="V106" s="253">
        <f t="shared" si="41"/>
        <v>0</v>
      </c>
      <c r="W106" s="253">
        <f t="shared" si="41"/>
        <v>0</v>
      </c>
      <c r="X106" s="253">
        <f t="shared" si="41"/>
        <v>0</v>
      </c>
      <c r="Y106" s="253">
        <f t="shared" si="41"/>
        <v>0</v>
      </c>
      <c r="Z106" s="253">
        <f t="shared" si="41"/>
        <v>0</v>
      </c>
      <c r="AA106" s="253">
        <f t="shared" si="41"/>
        <v>0</v>
      </c>
      <c r="AB106" s="253">
        <f t="shared" si="41"/>
        <v>0</v>
      </c>
      <c r="AC106" s="253">
        <f t="shared" si="41"/>
        <v>0</v>
      </c>
      <c r="AD106" s="253">
        <f t="shared" si="41"/>
        <v>0</v>
      </c>
      <c r="AE106" s="253">
        <f t="shared" si="41"/>
        <v>0</v>
      </c>
      <c r="AF106" s="253">
        <f t="shared" si="41"/>
        <v>0</v>
      </c>
      <c r="AG106" s="253">
        <f t="shared" si="41"/>
        <v>0</v>
      </c>
      <c r="AH106" s="253">
        <f t="shared" si="41"/>
        <v>0</v>
      </c>
      <c r="AI106" s="253">
        <f t="shared" si="41"/>
        <v>0</v>
      </c>
      <c r="AJ106" s="253">
        <f t="shared" si="41"/>
        <v>0</v>
      </c>
      <c r="AK106" s="253">
        <f t="shared" si="41"/>
        <v>0</v>
      </c>
      <c r="AL106" s="253">
        <f t="shared" si="41"/>
        <v>0</v>
      </c>
      <c r="AM106" s="253">
        <f t="shared" si="41"/>
        <v>0</v>
      </c>
      <c r="AN106" s="253">
        <f t="shared" si="41"/>
        <v>0</v>
      </c>
      <c r="AO106" s="253">
        <f t="shared" si="41"/>
        <v>0</v>
      </c>
      <c r="AP106" s="253">
        <f t="shared" si="41"/>
        <v>0</v>
      </c>
      <c r="AQ106" s="253">
        <f t="shared" si="41"/>
        <v>0</v>
      </c>
      <c r="AR106" s="253">
        <f t="shared" si="41"/>
        <v>0</v>
      </c>
      <c r="AS106" s="253">
        <f t="shared" si="41"/>
        <v>0</v>
      </c>
      <c r="AT106" s="253">
        <f t="shared" si="41"/>
        <v>0</v>
      </c>
      <c r="AU106" s="253">
        <f t="shared" si="41"/>
        <v>0</v>
      </c>
      <c r="AV106" s="253">
        <f t="shared" si="41"/>
        <v>0</v>
      </c>
      <c r="AW106" s="253">
        <f t="shared" si="41"/>
        <v>0</v>
      </c>
      <c r="AX106" s="253">
        <f t="shared" si="41"/>
        <v>0</v>
      </c>
      <c r="AY106" s="253">
        <f t="shared" si="41"/>
        <v>0</v>
      </c>
      <c r="AZ106" s="253">
        <f t="shared" si="41"/>
        <v>0</v>
      </c>
      <c r="BA106" s="253">
        <f t="shared" si="41"/>
        <v>0</v>
      </c>
      <c r="BB106" s="253">
        <f t="shared" si="41"/>
        <v>0</v>
      </c>
      <c r="BC106" s="253">
        <f t="shared" si="41"/>
        <v>0</v>
      </c>
      <c r="BD106" s="253">
        <f t="shared" si="41"/>
        <v>0</v>
      </c>
      <c r="BE106" s="253">
        <f t="shared" si="41"/>
        <v>0</v>
      </c>
      <c r="BF106" s="253">
        <f t="shared" si="41"/>
        <v>0</v>
      </c>
      <c r="BG106" s="253">
        <f t="shared" si="41"/>
        <v>0</v>
      </c>
      <c r="BH106" s="253">
        <f t="shared" si="41"/>
        <v>0</v>
      </c>
      <c r="BI106" s="253">
        <f t="shared" si="41"/>
        <v>0</v>
      </c>
      <c r="BJ106" s="253">
        <f t="shared" si="41"/>
        <v>0</v>
      </c>
      <c r="BK106" s="253">
        <f t="shared" si="41"/>
        <v>0</v>
      </c>
      <c r="BL106" s="253">
        <f t="shared" si="41"/>
        <v>0</v>
      </c>
      <c r="BM106" s="253">
        <f t="shared" si="41"/>
        <v>0</v>
      </c>
      <c r="BN106" s="253">
        <f t="shared" si="41"/>
        <v>0</v>
      </c>
      <c r="BO106" s="253">
        <f t="shared" si="41"/>
        <v>0</v>
      </c>
      <c r="BP106" s="253">
        <f t="shared" si="41"/>
        <v>0</v>
      </c>
      <c r="BQ106" s="253">
        <f t="shared" si="41"/>
        <v>0</v>
      </c>
      <c r="BR106" s="253">
        <f t="shared" si="41"/>
        <v>0</v>
      </c>
      <c r="BS106" s="253">
        <f t="shared" si="41"/>
        <v>0</v>
      </c>
      <c r="BT106" s="253">
        <f t="shared" si="41"/>
        <v>0</v>
      </c>
      <c r="BU106" s="253">
        <f t="shared" si="41"/>
        <v>0</v>
      </c>
      <c r="BV106" s="253">
        <f t="shared" si="41"/>
        <v>0</v>
      </c>
      <c r="BW106" s="253">
        <f t="shared" ref="BW106:DW110" si="42">+IF($F106=0,BW42+BW74,IF($F106=30,BV42+BV74,IF($F106=60,BU42+BU74,BT42+BT74)))</f>
        <v>0</v>
      </c>
      <c r="BX106" s="253">
        <f t="shared" si="42"/>
        <v>0</v>
      </c>
      <c r="BY106" s="253">
        <f t="shared" si="42"/>
        <v>0</v>
      </c>
      <c r="BZ106" s="253">
        <f t="shared" si="42"/>
        <v>0</v>
      </c>
      <c r="CA106" s="253">
        <f t="shared" si="42"/>
        <v>0</v>
      </c>
      <c r="CB106" s="253">
        <f t="shared" si="42"/>
        <v>0</v>
      </c>
      <c r="CC106" s="253">
        <f t="shared" si="42"/>
        <v>0</v>
      </c>
      <c r="CD106" s="253">
        <f t="shared" si="42"/>
        <v>0</v>
      </c>
      <c r="CE106" s="253">
        <f t="shared" si="42"/>
        <v>0</v>
      </c>
      <c r="CF106" s="253">
        <f t="shared" si="42"/>
        <v>0</v>
      </c>
      <c r="CG106" s="253">
        <f t="shared" si="42"/>
        <v>0</v>
      </c>
      <c r="CH106" s="253">
        <f t="shared" si="42"/>
        <v>0</v>
      </c>
      <c r="CI106" s="253">
        <f t="shared" si="42"/>
        <v>0</v>
      </c>
      <c r="CJ106" s="253">
        <f t="shared" si="42"/>
        <v>0</v>
      </c>
      <c r="CK106" s="253">
        <f t="shared" si="42"/>
        <v>0</v>
      </c>
      <c r="CL106" s="253">
        <f t="shared" si="42"/>
        <v>0</v>
      </c>
      <c r="CM106" s="253">
        <f t="shared" si="42"/>
        <v>0</v>
      </c>
      <c r="CN106" s="253">
        <f t="shared" si="42"/>
        <v>0</v>
      </c>
      <c r="CO106" s="253">
        <f t="shared" si="42"/>
        <v>0</v>
      </c>
      <c r="CP106" s="253">
        <f t="shared" si="42"/>
        <v>0</v>
      </c>
      <c r="CQ106" s="253">
        <f t="shared" si="42"/>
        <v>0</v>
      </c>
      <c r="CR106" s="253">
        <f t="shared" si="42"/>
        <v>0</v>
      </c>
      <c r="CS106" s="253">
        <f t="shared" si="42"/>
        <v>0</v>
      </c>
      <c r="CT106" s="253">
        <f t="shared" si="42"/>
        <v>0</v>
      </c>
      <c r="CU106" s="253">
        <f t="shared" si="42"/>
        <v>0</v>
      </c>
      <c r="CV106" s="253">
        <f t="shared" si="42"/>
        <v>0</v>
      </c>
      <c r="CW106" s="253">
        <f t="shared" si="42"/>
        <v>0</v>
      </c>
      <c r="CX106" s="253">
        <f t="shared" si="42"/>
        <v>0</v>
      </c>
      <c r="CY106" s="253">
        <f t="shared" si="42"/>
        <v>0</v>
      </c>
      <c r="CZ106" s="253">
        <f t="shared" si="42"/>
        <v>0</v>
      </c>
      <c r="DA106" s="253">
        <f t="shared" si="42"/>
        <v>0</v>
      </c>
      <c r="DB106" s="253">
        <f t="shared" si="42"/>
        <v>0</v>
      </c>
      <c r="DC106" s="253">
        <f t="shared" si="42"/>
        <v>0</v>
      </c>
      <c r="DD106" s="253">
        <f t="shared" si="42"/>
        <v>0</v>
      </c>
      <c r="DE106" s="253">
        <f t="shared" si="42"/>
        <v>0</v>
      </c>
      <c r="DF106" s="253">
        <f t="shared" si="42"/>
        <v>0</v>
      </c>
      <c r="DG106" s="253">
        <f t="shared" si="42"/>
        <v>0</v>
      </c>
      <c r="DH106" s="253">
        <f t="shared" si="42"/>
        <v>0</v>
      </c>
      <c r="DI106" s="253">
        <f t="shared" si="42"/>
        <v>0</v>
      </c>
      <c r="DJ106" s="253">
        <f t="shared" si="42"/>
        <v>0</v>
      </c>
      <c r="DK106" s="253">
        <f t="shared" si="42"/>
        <v>0</v>
      </c>
      <c r="DL106" s="253">
        <f t="shared" si="42"/>
        <v>0</v>
      </c>
      <c r="DM106" s="253">
        <f t="shared" si="42"/>
        <v>0</v>
      </c>
      <c r="DN106" s="253">
        <f t="shared" si="42"/>
        <v>0</v>
      </c>
      <c r="DO106" s="253">
        <f t="shared" si="42"/>
        <v>0</v>
      </c>
      <c r="DP106" s="253">
        <f t="shared" si="42"/>
        <v>0</v>
      </c>
      <c r="DQ106" s="253">
        <f t="shared" si="42"/>
        <v>0</v>
      </c>
      <c r="DR106" s="253">
        <f t="shared" si="42"/>
        <v>0</v>
      </c>
      <c r="DS106" s="253">
        <f t="shared" si="42"/>
        <v>0</v>
      </c>
      <c r="DT106" s="253">
        <f t="shared" si="42"/>
        <v>0</v>
      </c>
      <c r="DU106" s="253">
        <f t="shared" si="42"/>
        <v>0</v>
      </c>
      <c r="DV106" s="253">
        <f t="shared" si="42"/>
        <v>0</v>
      </c>
      <c r="DW106" s="253">
        <f t="shared" si="42"/>
        <v>0</v>
      </c>
    </row>
    <row r="107" spans="3:127" ht="15.6" thickTop="1" thickBot="1">
      <c r="C107" s="316" t="str">
        <f t="shared" si="36"/>
        <v>Prodotto/Servizio 2</v>
      </c>
      <c r="F107" s="335">
        <f t="shared" si="37"/>
        <v>0</v>
      </c>
      <c r="H107" s="253">
        <f t="shared" si="38"/>
        <v>0</v>
      </c>
      <c r="I107" s="253">
        <f t="shared" si="39"/>
        <v>0</v>
      </c>
      <c r="J107" s="253">
        <f t="shared" si="40"/>
        <v>0</v>
      </c>
      <c r="K107" s="253">
        <f t="shared" si="41"/>
        <v>0</v>
      </c>
      <c r="L107" s="253">
        <f t="shared" si="41"/>
        <v>0</v>
      </c>
      <c r="M107" s="253">
        <f t="shared" si="41"/>
        <v>0</v>
      </c>
      <c r="N107" s="253">
        <f t="shared" si="41"/>
        <v>0</v>
      </c>
      <c r="O107" s="253">
        <f t="shared" si="41"/>
        <v>0</v>
      </c>
      <c r="P107" s="253">
        <f t="shared" si="41"/>
        <v>0</v>
      </c>
      <c r="Q107" s="253">
        <f t="shared" si="41"/>
        <v>0</v>
      </c>
      <c r="R107" s="253">
        <f t="shared" si="41"/>
        <v>0</v>
      </c>
      <c r="S107" s="253">
        <f t="shared" si="41"/>
        <v>0</v>
      </c>
      <c r="T107" s="253">
        <f t="shared" si="41"/>
        <v>0</v>
      </c>
      <c r="U107" s="253">
        <f t="shared" si="41"/>
        <v>0</v>
      </c>
      <c r="V107" s="253">
        <f t="shared" si="41"/>
        <v>0</v>
      </c>
      <c r="W107" s="253">
        <f t="shared" si="41"/>
        <v>0</v>
      </c>
      <c r="X107" s="253">
        <f t="shared" si="41"/>
        <v>0</v>
      </c>
      <c r="Y107" s="253">
        <f t="shared" si="41"/>
        <v>0</v>
      </c>
      <c r="Z107" s="253">
        <f t="shared" si="41"/>
        <v>0</v>
      </c>
      <c r="AA107" s="253">
        <f t="shared" si="41"/>
        <v>0</v>
      </c>
      <c r="AB107" s="253">
        <f t="shared" si="41"/>
        <v>0</v>
      </c>
      <c r="AC107" s="253">
        <f t="shared" si="41"/>
        <v>0</v>
      </c>
      <c r="AD107" s="253">
        <f t="shared" si="41"/>
        <v>0</v>
      </c>
      <c r="AE107" s="253">
        <f t="shared" si="41"/>
        <v>0</v>
      </c>
      <c r="AF107" s="253">
        <f t="shared" si="41"/>
        <v>0</v>
      </c>
      <c r="AG107" s="253">
        <f t="shared" si="41"/>
        <v>0</v>
      </c>
      <c r="AH107" s="253">
        <f t="shared" si="41"/>
        <v>0</v>
      </c>
      <c r="AI107" s="253">
        <f t="shared" si="41"/>
        <v>0</v>
      </c>
      <c r="AJ107" s="253">
        <f t="shared" si="41"/>
        <v>0</v>
      </c>
      <c r="AK107" s="253">
        <f t="shared" si="41"/>
        <v>0</v>
      </c>
      <c r="AL107" s="253">
        <f t="shared" si="41"/>
        <v>0</v>
      </c>
      <c r="AM107" s="253">
        <f t="shared" si="41"/>
        <v>0</v>
      </c>
      <c r="AN107" s="253">
        <f t="shared" si="41"/>
        <v>0</v>
      </c>
      <c r="AO107" s="253">
        <f t="shared" si="41"/>
        <v>0</v>
      </c>
      <c r="AP107" s="253">
        <f t="shared" si="41"/>
        <v>0</v>
      </c>
      <c r="AQ107" s="253">
        <f t="shared" si="41"/>
        <v>0</v>
      </c>
      <c r="AR107" s="253">
        <f t="shared" si="41"/>
        <v>0</v>
      </c>
      <c r="AS107" s="253">
        <f t="shared" si="41"/>
        <v>0</v>
      </c>
      <c r="AT107" s="253">
        <f t="shared" si="41"/>
        <v>0</v>
      </c>
      <c r="AU107" s="253">
        <f t="shared" si="41"/>
        <v>0</v>
      </c>
      <c r="AV107" s="253">
        <f t="shared" si="41"/>
        <v>0</v>
      </c>
      <c r="AW107" s="253">
        <f t="shared" si="41"/>
        <v>0</v>
      </c>
      <c r="AX107" s="253">
        <f t="shared" si="41"/>
        <v>0</v>
      </c>
      <c r="AY107" s="253">
        <f t="shared" si="41"/>
        <v>0</v>
      </c>
      <c r="AZ107" s="253">
        <f t="shared" si="41"/>
        <v>0</v>
      </c>
      <c r="BA107" s="253">
        <f t="shared" si="41"/>
        <v>0</v>
      </c>
      <c r="BB107" s="253">
        <f t="shared" si="41"/>
        <v>0</v>
      </c>
      <c r="BC107" s="253">
        <f t="shared" si="41"/>
        <v>0</v>
      </c>
      <c r="BD107" s="253">
        <f t="shared" si="41"/>
        <v>0</v>
      </c>
      <c r="BE107" s="253">
        <f t="shared" si="41"/>
        <v>0</v>
      </c>
      <c r="BF107" s="253">
        <f t="shared" si="41"/>
        <v>0</v>
      </c>
      <c r="BG107" s="253">
        <f t="shared" si="41"/>
        <v>0</v>
      </c>
      <c r="BH107" s="253">
        <f t="shared" si="41"/>
        <v>0</v>
      </c>
      <c r="BI107" s="253">
        <f t="shared" si="41"/>
        <v>0</v>
      </c>
      <c r="BJ107" s="253">
        <f t="shared" si="41"/>
        <v>0</v>
      </c>
      <c r="BK107" s="253">
        <f t="shared" si="41"/>
        <v>0</v>
      </c>
      <c r="BL107" s="253">
        <f t="shared" si="41"/>
        <v>0</v>
      </c>
      <c r="BM107" s="253">
        <f t="shared" si="41"/>
        <v>0</v>
      </c>
      <c r="BN107" s="253">
        <f t="shared" si="41"/>
        <v>0</v>
      </c>
      <c r="BO107" s="253">
        <f t="shared" si="41"/>
        <v>0</v>
      </c>
      <c r="BP107" s="253">
        <f t="shared" si="41"/>
        <v>0</v>
      </c>
      <c r="BQ107" s="253">
        <f t="shared" si="41"/>
        <v>0</v>
      </c>
      <c r="BR107" s="253">
        <f t="shared" si="41"/>
        <v>0</v>
      </c>
      <c r="BS107" s="253">
        <f t="shared" si="41"/>
        <v>0</v>
      </c>
      <c r="BT107" s="253">
        <f t="shared" si="41"/>
        <v>0</v>
      </c>
      <c r="BU107" s="253">
        <f t="shared" si="41"/>
        <v>0</v>
      </c>
      <c r="BV107" s="253">
        <f t="shared" si="41"/>
        <v>0</v>
      </c>
      <c r="BW107" s="253">
        <f t="shared" si="42"/>
        <v>0</v>
      </c>
      <c r="BX107" s="253">
        <f t="shared" si="42"/>
        <v>0</v>
      </c>
      <c r="BY107" s="253">
        <f t="shared" si="42"/>
        <v>0</v>
      </c>
      <c r="BZ107" s="253">
        <f t="shared" si="42"/>
        <v>0</v>
      </c>
      <c r="CA107" s="253">
        <f t="shared" si="42"/>
        <v>0</v>
      </c>
      <c r="CB107" s="253">
        <f t="shared" si="42"/>
        <v>0</v>
      </c>
      <c r="CC107" s="253">
        <f t="shared" si="42"/>
        <v>0</v>
      </c>
      <c r="CD107" s="253">
        <f t="shared" si="42"/>
        <v>0</v>
      </c>
      <c r="CE107" s="253">
        <f t="shared" si="42"/>
        <v>0</v>
      </c>
      <c r="CF107" s="253">
        <f t="shared" si="42"/>
        <v>0</v>
      </c>
      <c r="CG107" s="253">
        <f t="shared" si="42"/>
        <v>0</v>
      </c>
      <c r="CH107" s="253">
        <f t="shared" si="42"/>
        <v>0</v>
      </c>
      <c r="CI107" s="253">
        <f t="shared" si="42"/>
        <v>0</v>
      </c>
      <c r="CJ107" s="253">
        <f t="shared" si="42"/>
        <v>0</v>
      </c>
      <c r="CK107" s="253">
        <f t="shared" si="42"/>
        <v>0</v>
      </c>
      <c r="CL107" s="253">
        <f t="shared" si="42"/>
        <v>0</v>
      </c>
      <c r="CM107" s="253">
        <f t="shared" si="42"/>
        <v>0</v>
      </c>
      <c r="CN107" s="253">
        <f t="shared" si="42"/>
        <v>0</v>
      </c>
      <c r="CO107" s="253">
        <f t="shared" si="42"/>
        <v>0</v>
      </c>
      <c r="CP107" s="253">
        <f t="shared" si="42"/>
        <v>0</v>
      </c>
      <c r="CQ107" s="253">
        <f t="shared" si="42"/>
        <v>0</v>
      </c>
      <c r="CR107" s="253">
        <f t="shared" si="42"/>
        <v>0</v>
      </c>
      <c r="CS107" s="253">
        <f t="shared" si="42"/>
        <v>0</v>
      </c>
      <c r="CT107" s="253">
        <f t="shared" si="42"/>
        <v>0</v>
      </c>
      <c r="CU107" s="253">
        <f t="shared" si="42"/>
        <v>0</v>
      </c>
      <c r="CV107" s="253">
        <f t="shared" si="42"/>
        <v>0</v>
      </c>
      <c r="CW107" s="253">
        <f t="shared" si="42"/>
        <v>0</v>
      </c>
      <c r="CX107" s="253">
        <f t="shared" si="42"/>
        <v>0</v>
      </c>
      <c r="CY107" s="253">
        <f t="shared" si="42"/>
        <v>0</v>
      </c>
      <c r="CZ107" s="253">
        <f t="shared" si="42"/>
        <v>0</v>
      </c>
      <c r="DA107" s="253">
        <f t="shared" si="42"/>
        <v>0</v>
      </c>
      <c r="DB107" s="253">
        <f t="shared" si="42"/>
        <v>0</v>
      </c>
      <c r="DC107" s="253">
        <f t="shared" si="42"/>
        <v>0</v>
      </c>
      <c r="DD107" s="253">
        <f t="shared" si="42"/>
        <v>0</v>
      </c>
      <c r="DE107" s="253">
        <f t="shared" si="42"/>
        <v>0</v>
      </c>
      <c r="DF107" s="253">
        <f t="shared" si="42"/>
        <v>0</v>
      </c>
      <c r="DG107" s="253">
        <f t="shared" si="42"/>
        <v>0</v>
      </c>
      <c r="DH107" s="253">
        <f t="shared" si="42"/>
        <v>0</v>
      </c>
      <c r="DI107" s="253">
        <f t="shared" si="42"/>
        <v>0</v>
      </c>
      <c r="DJ107" s="253">
        <f t="shared" si="42"/>
        <v>0</v>
      </c>
      <c r="DK107" s="253">
        <f t="shared" si="42"/>
        <v>0</v>
      </c>
      <c r="DL107" s="253">
        <f t="shared" si="42"/>
        <v>0</v>
      </c>
      <c r="DM107" s="253">
        <f t="shared" si="42"/>
        <v>0</v>
      </c>
      <c r="DN107" s="253">
        <f t="shared" si="42"/>
        <v>0</v>
      </c>
      <c r="DO107" s="253">
        <f t="shared" si="42"/>
        <v>0</v>
      </c>
      <c r="DP107" s="253">
        <f t="shared" si="42"/>
        <v>0</v>
      </c>
      <c r="DQ107" s="253">
        <f t="shared" si="42"/>
        <v>0</v>
      </c>
      <c r="DR107" s="253">
        <f t="shared" si="42"/>
        <v>0</v>
      </c>
      <c r="DS107" s="253">
        <f t="shared" si="42"/>
        <v>0</v>
      </c>
      <c r="DT107" s="253">
        <f t="shared" si="42"/>
        <v>0</v>
      </c>
      <c r="DU107" s="253">
        <f t="shared" si="42"/>
        <v>0</v>
      </c>
      <c r="DV107" s="253">
        <f t="shared" si="42"/>
        <v>0</v>
      </c>
      <c r="DW107" s="253">
        <f t="shared" si="42"/>
        <v>0</v>
      </c>
    </row>
    <row r="108" spans="3:127" ht="15.6" thickTop="1" thickBot="1">
      <c r="C108" s="316" t="str">
        <f t="shared" si="36"/>
        <v>Prodotto/Servizio 3</v>
      </c>
      <c r="F108" s="335">
        <f t="shared" si="37"/>
        <v>0</v>
      </c>
      <c r="H108" s="253">
        <f t="shared" si="38"/>
        <v>0</v>
      </c>
      <c r="I108" s="253">
        <f t="shared" si="39"/>
        <v>0</v>
      </c>
      <c r="J108" s="253">
        <f t="shared" si="40"/>
        <v>0</v>
      </c>
      <c r="K108" s="253">
        <f t="shared" si="41"/>
        <v>0</v>
      </c>
      <c r="L108" s="253">
        <f t="shared" si="41"/>
        <v>0</v>
      </c>
      <c r="M108" s="253">
        <f t="shared" si="41"/>
        <v>0</v>
      </c>
      <c r="N108" s="253">
        <f t="shared" si="41"/>
        <v>0</v>
      </c>
      <c r="O108" s="253">
        <f t="shared" si="41"/>
        <v>0</v>
      </c>
      <c r="P108" s="253">
        <f t="shared" si="41"/>
        <v>0</v>
      </c>
      <c r="Q108" s="253">
        <f t="shared" si="41"/>
        <v>0</v>
      </c>
      <c r="R108" s="253">
        <f t="shared" si="41"/>
        <v>0</v>
      </c>
      <c r="S108" s="253">
        <f t="shared" si="41"/>
        <v>0</v>
      </c>
      <c r="T108" s="253">
        <f t="shared" si="41"/>
        <v>0</v>
      </c>
      <c r="U108" s="253">
        <f t="shared" si="41"/>
        <v>0</v>
      </c>
      <c r="V108" s="253">
        <f t="shared" si="41"/>
        <v>0</v>
      </c>
      <c r="W108" s="253">
        <f t="shared" si="41"/>
        <v>0</v>
      </c>
      <c r="X108" s="253">
        <f t="shared" si="41"/>
        <v>0</v>
      </c>
      <c r="Y108" s="253">
        <f t="shared" si="41"/>
        <v>0</v>
      </c>
      <c r="Z108" s="253">
        <f t="shared" si="41"/>
        <v>0</v>
      </c>
      <c r="AA108" s="253">
        <f t="shared" si="41"/>
        <v>0</v>
      </c>
      <c r="AB108" s="253">
        <f t="shared" si="41"/>
        <v>0</v>
      </c>
      <c r="AC108" s="253">
        <f t="shared" si="41"/>
        <v>0</v>
      </c>
      <c r="AD108" s="253">
        <f t="shared" si="41"/>
        <v>0</v>
      </c>
      <c r="AE108" s="253">
        <f t="shared" si="41"/>
        <v>0</v>
      </c>
      <c r="AF108" s="253">
        <f t="shared" si="41"/>
        <v>0</v>
      </c>
      <c r="AG108" s="253">
        <f t="shared" si="41"/>
        <v>0</v>
      </c>
      <c r="AH108" s="253">
        <f t="shared" si="41"/>
        <v>0</v>
      </c>
      <c r="AI108" s="253">
        <f t="shared" si="41"/>
        <v>0</v>
      </c>
      <c r="AJ108" s="253">
        <f t="shared" si="41"/>
        <v>0</v>
      </c>
      <c r="AK108" s="253">
        <f t="shared" si="41"/>
        <v>0</v>
      </c>
      <c r="AL108" s="253">
        <f t="shared" si="41"/>
        <v>0</v>
      </c>
      <c r="AM108" s="253">
        <f t="shared" si="41"/>
        <v>0</v>
      </c>
      <c r="AN108" s="253">
        <f t="shared" si="41"/>
        <v>0</v>
      </c>
      <c r="AO108" s="253">
        <f t="shared" si="41"/>
        <v>0</v>
      </c>
      <c r="AP108" s="253">
        <f t="shared" si="41"/>
        <v>0</v>
      </c>
      <c r="AQ108" s="253">
        <f t="shared" si="41"/>
        <v>0</v>
      </c>
      <c r="AR108" s="253">
        <f t="shared" si="41"/>
        <v>0</v>
      </c>
      <c r="AS108" s="253">
        <f t="shared" si="41"/>
        <v>0</v>
      </c>
      <c r="AT108" s="253">
        <f t="shared" si="41"/>
        <v>0</v>
      </c>
      <c r="AU108" s="253">
        <f t="shared" si="41"/>
        <v>0</v>
      </c>
      <c r="AV108" s="253">
        <f t="shared" si="41"/>
        <v>0</v>
      </c>
      <c r="AW108" s="253">
        <f t="shared" si="41"/>
        <v>0</v>
      </c>
      <c r="AX108" s="253">
        <f t="shared" si="41"/>
        <v>0</v>
      </c>
      <c r="AY108" s="253">
        <f t="shared" si="41"/>
        <v>0</v>
      </c>
      <c r="AZ108" s="253">
        <f t="shared" si="41"/>
        <v>0</v>
      </c>
      <c r="BA108" s="253">
        <f t="shared" si="41"/>
        <v>0</v>
      </c>
      <c r="BB108" s="253">
        <f t="shared" si="41"/>
        <v>0</v>
      </c>
      <c r="BC108" s="253">
        <f t="shared" si="41"/>
        <v>0</v>
      </c>
      <c r="BD108" s="253">
        <f t="shared" si="41"/>
        <v>0</v>
      </c>
      <c r="BE108" s="253">
        <f t="shared" si="41"/>
        <v>0</v>
      </c>
      <c r="BF108" s="253">
        <f t="shared" si="41"/>
        <v>0</v>
      </c>
      <c r="BG108" s="253">
        <f t="shared" si="41"/>
        <v>0</v>
      </c>
      <c r="BH108" s="253">
        <f t="shared" si="41"/>
        <v>0</v>
      </c>
      <c r="BI108" s="253">
        <f t="shared" si="41"/>
        <v>0</v>
      </c>
      <c r="BJ108" s="253">
        <f t="shared" si="41"/>
        <v>0</v>
      </c>
      <c r="BK108" s="253">
        <f t="shared" si="41"/>
        <v>0</v>
      </c>
      <c r="BL108" s="253">
        <f t="shared" si="41"/>
        <v>0</v>
      </c>
      <c r="BM108" s="253">
        <f t="shared" si="41"/>
        <v>0</v>
      </c>
      <c r="BN108" s="253">
        <f t="shared" si="41"/>
        <v>0</v>
      </c>
      <c r="BO108" s="253">
        <f t="shared" si="41"/>
        <v>0</v>
      </c>
      <c r="BP108" s="253">
        <f t="shared" si="41"/>
        <v>0</v>
      </c>
      <c r="BQ108" s="253">
        <f t="shared" si="41"/>
        <v>0</v>
      </c>
      <c r="BR108" s="253">
        <f t="shared" si="41"/>
        <v>0</v>
      </c>
      <c r="BS108" s="253">
        <f t="shared" si="41"/>
        <v>0</v>
      </c>
      <c r="BT108" s="253">
        <f t="shared" si="41"/>
        <v>0</v>
      </c>
      <c r="BU108" s="253">
        <f t="shared" si="41"/>
        <v>0</v>
      </c>
      <c r="BV108" s="253">
        <f t="shared" si="41"/>
        <v>0</v>
      </c>
      <c r="BW108" s="253">
        <f t="shared" si="42"/>
        <v>0</v>
      </c>
      <c r="BX108" s="253">
        <f t="shared" si="42"/>
        <v>0</v>
      </c>
      <c r="BY108" s="253">
        <f t="shared" si="42"/>
        <v>0</v>
      </c>
      <c r="BZ108" s="253">
        <f t="shared" si="42"/>
        <v>0</v>
      </c>
      <c r="CA108" s="253">
        <f t="shared" si="42"/>
        <v>0</v>
      </c>
      <c r="CB108" s="253">
        <f t="shared" si="42"/>
        <v>0</v>
      </c>
      <c r="CC108" s="253">
        <f t="shared" si="42"/>
        <v>0</v>
      </c>
      <c r="CD108" s="253">
        <f t="shared" si="42"/>
        <v>0</v>
      </c>
      <c r="CE108" s="253">
        <f t="shared" si="42"/>
        <v>0</v>
      </c>
      <c r="CF108" s="253">
        <f t="shared" si="42"/>
        <v>0</v>
      </c>
      <c r="CG108" s="253">
        <f t="shared" si="42"/>
        <v>0</v>
      </c>
      <c r="CH108" s="253">
        <f t="shared" si="42"/>
        <v>0</v>
      </c>
      <c r="CI108" s="253">
        <f t="shared" si="42"/>
        <v>0</v>
      </c>
      <c r="CJ108" s="253">
        <f t="shared" si="42"/>
        <v>0</v>
      </c>
      <c r="CK108" s="253">
        <f t="shared" si="42"/>
        <v>0</v>
      </c>
      <c r="CL108" s="253">
        <f t="shared" si="42"/>
        <v>0</v>
      </c>
      <c r="CM108" s="253">
        <f t="shared" si="42"/>
        <v>0</v>
      </c>
      <c r="CN108" s="253">
        <f t="shared" si="42"/>
        <v>0</v>
      </c>
      <c r="CO108" s="253">
        <f t="shared" si="42"/>
        <v>0</v>
      </c>
      <c r="CP108" s="253">
        <f t="shared" si="42"/>
        <v>0</v>
      </c>
      <c r="CQ108" s="253">
        <f t="shared" si="42"/>
        <v>0</v>
      </c>
      <c r="CR108" s="253">
        <f t="shared" si="42"/>
        <v>0</v>
      </c>
      <c r="CS108" s="253">
        <f t="shared" si="42"/>
        <v>0</v>
      </c>
      <c r="CT108" s="253">
        <f t="shared" si="42"/>
        <v>0</v>
      </c>
      <c r="CU108" s="253">
        <f t="shared" si="42"/>
        <v>0</v>
      </c>
      <c r="CV108" s="253">
        <f t="shared" si="42"/>
        <v>0</v>
      </c>
      <c r="CW108" s="253">
        <f t="shared" si="42"/>
        <v>0</v>
      </c>
      <c r="CX108" s="253">
        <f t="shared" si="42"/>
        <v>0</v>
      </c>
      <c r="CY108" s="253">
        <f t="shared" si="42"/>
        <v>0</v>
      </c>
      <c r="CZ108" s="253">
        <f t="shared" si="42"/>
        <v>0</v>
      </c>
      <c r="DA108" s="253">
        <f t="shared" si="42"/>
        <v>0</v>
      </c>
      <c r="DB108" s="253">
        <f t="shared" si="42"/>
        <v>0</v>
      </c>
      <c r="DC108" s="253">
        <f t="shared" si="42"/>
        <v>0</v>
      </c>
      <c r="DD108" s="253">
        <f t="shared" si="42"/>
        <v>0</v>
      </c>
      <c r="DE108" s="253">
        <f t="shared" si="42"/>
        <v>0</v>
      </c>
      <c r="DF108" s="253">
        <f t="shared" si="42"/>
        <v>0</v>
      </c>
      <c r="DG108" s="253">
        <f t="shared" si="42"/>
        <v>0</v>
      </c>
      <c r="DH108" s="253">
        <f t="shared" si="42"/>
        <v>0</v>
      </c>
      <c r="DI108" s="253">
        <f t="shared" si="42"/>
        <v>0</v>
      </c>
      <c r="DJ108" s="253">
        <f t="shared" si="42"/>
        <v>0</v>
      </c>
      <c r="DK108" s="253">
        <f t="shared" si="42"/>
        <v>0</v>
      </c>
      <c r="DL108" s="253">
        <f t="shared" si="42"/>
        <v>0</v>
      </c>
      <c r="DM108" s="253">
        <f t="shared" si="42"/>
        <v>0</v>
      </c>
      <c r="DN108" s="253">
        <f t="shared" si="42"/>
        <v>0</v>
      </c>
      <c r="DO108" s="253">
        <f t="shared" si="42"/>
        <v>0</v>
      </c>
      <c r="DP108" s="253">
        <f t="shared" si="42"/>
        <v>0</v>
      </c>
      <c r="DQ108" s="253">
        <f t="shared" si="42"/>
        <v>0</v>
      </c>
      <c r="DR108" s="253">
        <f t="shared" si="42"/>
        <v>0</v>
      </c>
      <c r="DS108" s="253">
        <f t="shared" si="42"/>
        <v>0</v>
      </c>
      <c r="DT108" s="253">
        <f t="shared" si="42"/>
        <v>0</v>
      </c>
      <c r="DU108" s="253">
        <f t="shared" si="42"/>
        <v>0</v>
      </c>
      <c r="DV108" s="253">
        <f t="shared" si="42"/>
        <v>0</v>
      </c>
      <c r="DW108" s="253">
        <f t="shared" si="42"/>
        <v>0</v>
      </c>
    </row>
    <row r="109" spans="3:127" ht="15.6" thickTop="1" thickBot="1">
      <c r="C109" s="316" t="str">
        <f t="shared" si="36"/>
        <v>Prodotto/Servizio 4</v>
      </c>
      <c r="F109" s="335">
        <f t="shared" si="37"/>
        <v>0</v>
      </c>
      <c r="H109" s="253">
        <f t="shared" si="38"/>
        <v>0</v>
      </c>
      <c r="I109" s="253">
        <f t="shared" si="39"/>
        <v>0</v>
      </c>
      <c r="J109" s="253">
        <f t="shared" si="40"/>
        <v>0</v>
      </c>
      <c r="K109" s="253">
        <f t="shared" si="41"/>
        <v>0</v>
      </c>
      <c r="L109" s="253">
        <f t="shared" si="41"/>
        <v>0</v>
      </c>
      <c r="M109" s="253">
        <f t="shared" si="41"/>
        <v>0</v>
      </c>
      <c r="N109" s="253">
        <f t="shared" si="41"/>
        <v>0</v>
      </c>
      <c r="O109" s="253">
        <f t="shared" si="41"/>
        <v>0</v>
      </c>
      <c r="P109" s="253">
        <f t="shared" si="41"/>
        <v>0</v>
      </c>
      <c r="Q109" s="253">
        <f t="shared" si="41"/>
        <v>0</v>
      </c>
      <c r="R109" s="253">
        <f t="shared" si="41"/>
        <v>0</v>
      </c>
      <c r="S109" s="253">
        <f t="shared" si="41"/>
        <v>0</v>
      </c>
      <c r="T109" s="253">
        <f t="shared" si="41"/>
        <v>0</v>
      </c>
      <c r="U109" s="253">
        <f t="shared" si="41"/>
        <v>0</v>
      </c>
      <c r="V109" s="253">
        <f t="shared" si="41"/>
        <v>0</v>
      </c>
      <c r="W109" s="253">
        <f t="shared" si="41"/>
        <v>0</v>
      </c>
      <c r="X109" s="253">
        <f t="shared" si="41"/>
        <v>0</v>
      </c>
      <c r="Y109" s="253">
        <f t="shared" si="41"/>
        <v>0</v>
      </c>
      <c r="Z109" s="253">
        <f t="shared" si="41"/>
        <v>0</v>
      </c>
      <c r="AA109" s="253">
        <f t="shared" si="41"/>
        <v>0</v>
      </c>
      <c r="AB109" s="253">
        <f t="shared" si="41"/>
        <v>0</v>
      </c>
      <c r="AC109" s="253">
        <f t="shared" si="41"/>
        <v>0</v>
      </c>
      <c r="AD109" s="253">
        <f t="shared" si="41"/>
        <v>0</v>
      </c>
      <c r="AE109" s="253">
        <f t="shared" si="41"/>
        <v>0</v>
      </c>
      <c r="AF109" s="253">
        <f t="shared" si="41"/>
        <v>0</v>
      </c>
      <c r="AG109" s="253">
        <f t="shared" si="41"/>
        <v>0</v>
      </c>
      <c r="AH109" s="253">
        <f t="shared" si="41"/>
        <v>0</v>
      </c>
      <c r="AI109" s="253">
        <f t="shared" si="41"/>
        <v>0</v>
      </c>
      <c r="AJ109" s="253">
        <f t="shared" si="41"/>
        <v>0</v>
      </c>
      <c r="AK109" s="253">
        <f t="shared" si="41"/>
        <v>0</v>
      </c>
      <c r="AL109" s="253">
        <f t="shared" si="41"/>
        <v>0</v>
      </c>
      <c r="AM109" s="253">
        <f t="shared" si="41"/>
        <v>0</v>
      </c>
      <c r="AN109" s="253">
        <f t="shared" si="41"/>
        <v>0</v>
      </c>
      <c r="AO109" s="253">
        <f t="shared" si="41"/>
        <v>0</v>
      </c>
      <c r="AP109" s="253">
        <f t="shared" si="41"/>
        <v>0</v>
      </c>
      <c r="AQ109" s="253">
        <f t="shared" si="41"/>
        <v>0</v>
      </c>
      <c r="AR109" s="253">
        <f t="shared" si="41"/>
        <v>0</v>
      </c>
      <c r="AS109" s="253">
        <f t="shared" si="41"/>
        <v>0</v>
      </c>
      <c r="AT109" s="253">
        <f t="shared" si="41"/>
        <v>0</v>
      </c>
      <c r="AU109" s="253">
        <f t="shared" si="41"/>
        <v>0</v>
      </c>
      <c r="AV109" s="253">
        <f t="shared" si="41"/>
        <v>0</v>
      </c>
      <c r="AW109" s="253">
        <f t="shared" si="41"/>
        <v>0</v>
      </c>
      <c r="AX109" s="253">
        <f t="shared" si="41"/>
        <v>0</v>
      </c>
      <c r="AY109" s="253">
        <f t="shared" si="41"/>
        <v>0</v>
      </c>
      <c r="AZ109" s="253">
        <f t="shared" si="41"/>
        <v>0</v>
      </c>
      <c r="BA109" s="253">
        <f t="shared" si="41"/>
        <v>0</v>
      </c>
      <c r="BB109" s="253">
        <f t="shared" si="41"/>
        <v>0</v>
      </c>
      <c r="BC109" s="253">
        <f t="shared" si="41"/>
        <v>0</v>
      </c>
      <c r="BD109" s="253">
        <f t="shared" si="41"/>
        <v>0</v>
      </c>
      <c r="BE109" s="253">
        <f t="shared" si="41"/>
        <v>0</v>
      </c>
      <c r="BF109" s="253">
        <f t="shared" si="41"/>
        <v>0</v>
      </c>
      <c r="BG109" s="253">
        <f t="shared" si="41"/>
        <v>0</v>
      </c>
      <c r="BH109" s="253">
        <f t="shared" si="41"/>
        <v>0</v>
      </c>
      <c r="BI109" s="253">
        <f t="shared" si="41"/>
        <v>0</v>
      </c>
      <c r="BJ109" s="253">
        <f t="shared" si="41"/>
        <v>0</v>
      </c>
      <c r="BK109" s="253">
        <f t="shared" si="41"/>
        <v>0</v>
      </c>
      <c r="BL109" s="253">
        <f t="shared" si="41"/>
        <v>0</v>
      </c>
      <c r="BM109" s="253">
        <f t="shared" si="41"/>
        <v>0</v>
      </c>
      <c r="BN109" s="253">
        <f t="shared" si="41"/>
        <v>0</v>
      </c>
      <c r="BO109" s="253">
        <f t="shared" si="41"/>
        <v>0</v>
      </c>
      <c r="BP109" s="253">
        <f t="shared" si="41"/>
        <v>0</v>
      </c>
      <c r="BQ109" s="253">
        <f t="shared" si="41"/>
        <v>0</v>
      </c>
      <c r="BR109" s="253">
        <f t="shared" si="41"/>
        <v>0</v>
      </c>
      <c r="BS109" s="253">
        <f t="shared" si="41"/>
        <v>0</v>
      </c>
      <c r="BT109" s="253">
        <f t="shared" si="41"/>
        <v>0</v>
      </c>
      <c r="BU109" s="253">
        <f t="shared" si="41"/>
        <v>0</v>
      </c>
      <c r="BV109" s="253">
        <f t="shared" ref="BV109:CK124" si="43">+IF($F109=0,BV45+BV77,IF($F109=30,BU45+BU77,IF($F109=60,BT45+BT77,BS45+BS77)))</f>
        <v>0</v>
      </c>
      <c r="BW109" s="253">
        <f t="shared" si="42"/>
        <v>0</v>
      </c>
      <c r="BX109" s="253">
        <f t="shared" si="42"/>
        <v>0</v>
      </c>
      <c r="BY109" s="253">
        <f t="shared" si="42"/>
        <v>0</v>
      </c>
      <c r="BZ109" s="253">
        <f t="shared" si="42"/>
        <v>0</v>
      </c>
      <c r="CA109" s="253">
        <f t="shared" si="42"/>
        <v>0</v>
      </c>
      <c r="CB109" s="253">
        <f t="shared" si="42"/>
        <v>0</v>
      </c>
      <c r="CC109" s="253">
        <f t="shared" si="42"/>
        <v>0</v>
      </c>
      <c r="CD109" s="253">
        <f t="shared" si="42"/>
        <v>0</v>
      </c>
      <c r="CE109" s="253">
        <f t="shared" si="42"/>
        <v>0</v>
      </c>
      <c r="CF109" s="253">
        <f t="shared" si="42"/>
        <v>0</v>
      </c>
      <c r="CG109" s="253">
        <f t="shared" si="42"/>
        <v>0</v>
      </c>
      <c r="CH109" s="253">
        <f t="shared" si="42"/>
        <v>0</v>
      </c>
      <c r="CI109" s="253">
        <f t="shared" si="42"/>
        <v>0</v>
      </c>
      <c r="CJ109" s="253">
        <f t="shared" si="42"/>
        <v>0</v>
      </c>
      <c r="CK109" s="253">
        <f t="shared" si="42"/>
        <v>0</v>
      </c>
      <c r="CL109" s="253">
        <f t="shared" si="42"/>
        <v>0</v>
      </c>
      <c r="CM109" s="253">
        <f t="shared" si="42"/>
        <v>0</v>
      </c>
      <c r="CN109" s="253">
        <f t="shared" si="42"/>
        <v>0</v>
      </c>
      <c r="CO109" s="253">
        <f t="shared" si="42"/>
        <v>0</v>
      </c>
      <c r="CP109" s="253">
        <f t="shared" si="42"/>
        <v>0</v>
      </c>
      <c r="CQ109" s="253">
        <f t="shared" si="42"/>
        <v>0</v>
      </c>
      <c r="CR109" s="253">
        <f t="shared" si="42"/>
        <v>0</v>
      </c>
      <c r="CS109" s="253">
        <f t="shared" si="42"/>
        <v>0</v>
      </c>
      <c r="CT109" s="253">
        <f t="shared" si="42"/>
        <v>0</v>
      </c>
      <c r="CU109" s="253">
        <f t="shared" si="42"/>
        <v>0</v>
      </c>
      <c r="CV109" s="253">
        <f t="shared" si="42"/>
        <v>0</v>
      </c>
      <c r="CW109" s="253">
        <f t="shared" si="42"/>
        <v>0</v>
      </c>
      <c r="CX109" s="253">
        <f t="shared" si="42"/>
        <v>0</v>
      </c>
      <c r="CY109" s="253">
        <f t="shared" si="42"/>
        <v>0</v>
      </c>
      <c r="CZ109" s="253">
        <f t="shared" si="42"/>
        <v>0</v>
      </c>
      <c r="DA109" s="253">
        <f t="shared" si="42"/>
        <v>0</v>
      </c>
      <c r="DB109" s="253">
        <f t="shared" si="42"/>
        <v>0</v>
      </c>
      <c r="DC109" s="253">
        <f t="shared" si="42"/>
        <v>0</v>
      </c>
      <c r="DD109" s="253">
        <f t="shared" si="42"/>
        <v>0</v>
      </c>
      <c r="DE109" s="253">
        <f t="shared" si="42"/>
        <v>0</v>
      </c>
      <c r="DF109" s="253">
        <f t="shared" si="42"/>
        <v>0</v>
      </c>
      <c r="DG109" s="253">
        <f t="shared" si="42"/>
        <v>0</v>
      </c>
      <c r="DH109" s="253">
        <f t="shared" si="42"/>
        <v>0</v>
      </c>
      <c r="DI109" s="253">
        <f t="shared" si="42"/>
        <v>0</v>
      </c>
      <c r="DJ109" s="253">
        <f t="shared" si="42"/>
        <v>0</v>
      </c>
      <c r="DK109" s="253">
        <f t="shared" si="42"/>
        <v>0</v>
      </c>
      <c r="DL109" s="253">
        <f t="shared" si="42"/>
        <v>0</v>
      </c>
      <c r="DM109" s="253">
        <f t="shared" si="42"/>
        <v>0</v>
      </c>
      <c r="DN109" s="253">
        <f t="shared" si="42"/>
        <v>0</v>
      </c>
      <c r="DO109" s="253">
        <f t="shared" si="42"/>
        <v>0</v>
      </c>
      <c r="DP109" s="253">
        <f t="shared" si="42"/>
        <v>0</v>
      </c>
      <c r="DQ109" s="253">
        <f t="shared" si="42"/>
        <v>0</v>
      </c>
      <c r="DR109" s="253">
        <f t="shared" si="42"/>
        <v>0</v>
      </c>
      <c r="DS109" s="253">
        <f t="shared" si="42"/>
        <v>0</v>
      </c>
      <c r="DT109" s="253">
        <f t="shared" si="42"/>
        <v>0</v>
      </c>
      <c r="DU109" s="253">
        <f t="shared" si="42"/>
        <v>0</v>
      </c>
      <c r="DV109" s="253">
        <f t="shared" si="42"/>
        <v>0</v>
      </c>
      <c r="DW109" s="253">
        <f t="shared" si="42"/>
        <v>0</v>
      </c>
    </row>
    <row r="110" spans="3:127" ht="15.6" thickTop="1" thickBot="1">
      <c r="C110" s="316" t="str">
        <f t="shared" si="36"/>
        <v>Prodotto/Servizio 5</v>
      </c>
      <c r="F110" s="335">
        <f t="shared" si="37"/>
        <v>0</v>
      </c>
      <c r="H110" s="253">
        <f t="shared" si="38"/>
        <v>0</v>
      </c>
      <c r="I110" s="253">
        <f t="shared" si="39"/>
        <v>0</v>
      </c>
      <c r="J110" s="253">
        <f t="shared" si="40"/>
        <v>0</v>
      </c>
      <c r="K110" s="253">
        <f t="shared" ref="K110:BU114" si="44">+IF($F110=0,K46+K78,IF($F110=30,J46+J78,IF($F110=60,I46+I78,H46+H78)))</f>
        <v>0</v>
      </c>
      <c r="L110" s="253">
        <f t="shared" si="44"/>
        <v>0</v>
      </c>
      <c r="M110" s="253">
        <f t="shared" si="44"/>
        <v>0</v>
      </c>
      <c r="N110" s="253">
        <f t="shared" si="44"/>
        <v>0</v>
      </c>
      <c r="O110" s="253">
        <f t="shared" si="44"/>
        <v>0</v>
      </c>
      <c r="P110" s="253">
        <f t="shared" si="44"/>
        <v>0</v>
      </c>
      <c r="Q110" s="253">
        <f t="shared" si="44"/>
        <v>0</v>
      </c>
      <c r="R110" s="253">
        <f t="shared" si="44"/>
        <v>0</v>
      </c>
      <c r="S110" s="253">
        <f t="shared" si="44"/>
        <v>0</v>
      </c>
      <c r="T110" s="253">
        <f t="shared" si="44"/>
        <v>0</v>
      </c>
      <c r="U110" s="253">
        <f t="shared" si="44"/>
        <v>0</v>
      </c>
      <c r="V110" s="253">
        <f t="shared" si="44"/>
        <v>0</v>
      </c>
      <c r="W110" s="253">
        <f t="shared" si="44"/>
        <v>0</v>
      </c>
      <c r="X110" s="253">
        <f t="shared" si="44"/>
        <v>0</v>
      </c>
      <c r="Y110" s="253">
        <f t="shared" si="44"/>
        <v>0</v>
      </c>
      <c r="Z110" s="253">
        <f t="shared" si="44"/>
        <v>0</v>
      </c>
      <c r="AA110" s="253">
        <f t="shared" si="44"/>
        <v>0</v>
      </c>
      <c r="AB110" s="253">
        <f t="shared" si="44"/>
        <v>0</v>
      </c>
      <c r="AC110" s="253">
        <f t="shared" si="44"/>
        <v>0</v>
      </c>
      <c r="AD110" s="253">
        <f t="shared" si="44"/>
        <v>0</v>
      </c>
      <c r="AE110" s="253">
        <f t="shared" si="44"/>
        <v>0</v>
      </c>
      <c r="AF110" s="253">
        <f t="shared" si="44"/>
        <v>0</v>
      </c>
      <c r="AG110" s="253">
        <f t="shared" si="44"/>
        <v>0</v>
      </c>
      <c r="AH110" s="253">
        <f t="shared" si="44"/>
        <v>0</v>
      </c>
      <c r="AI110" s="253">
        <f t="shared" si="44"/>
        <v>0</v>
      </c>
      <c r="AJ110" s="253">
        <f t="shared" si="44"/>
        <v>0</v>
      </c>
      <c r="AK110" s="253">
        <f t="shared" si="44"/>
        <v>0</v>
      </c>
      <c r="AL110" s="253">
        <f t="shared" si="44"/>
        <v>0</v>
      </c>
      <c r="AM110" s="253">
        <f t="shared" si="44"/>
        <v>0</v>
      </c>
      <c r="AN110" s="253">
        <f t="shared" si="44"/>
        <v>0</v>
      </c>
      <c r="AO110" s="253">
        <f t="shared" si="44"/>
        <v>0</v>
      </c>
      <c r="AP110" s="253">
        <f t="shared" si="44"/>
        <v>0</v>
      </c>
      <c r="AQ110" s="253">
        <f t="shared" si="44"/>
        <v>0</v>
      </c>
      <c r="AR110" s="253">
        <f t="shared" si="44"/>
        <v>0</v>
      </c>
      <c r="AS110" s="253">
        <f t="shared" si="44"/>
        <v>0</v>
      </c>
      <c r="AT110" s="253">
        <f t="shared" si="44"/>
        <v>0</v>
      </c>
      <c r="AU110" s="253">
        <f t="shared" si="44"/>
        <v>0</v>
      </c>
      <c r="AV110" s="253">
        <f t="shared" si="44"/>
        <v>0</v>
      </c>
      <c r="AW110" s="253">
        <f t="shared" si="44"/>
        <v>0</v>
      </c>
      <c r="AX110" s="253">
        <f t="shared" si="44"/>
        <v>0</v>
      </c>
      <c r="AY110" s="253">
        <f t="shared" si="44"/>
        <v>0</v>
      </c>
      <c r="AZ110" s="253">
        <f t="shared" si="44"/>
        <v>0</v>
      </c>
      <c r="BA110" s="253">
        <f t="shared" si="44"/>
        <v>0</v>
      </c>
      <c r="BB110" s="253">
        <f t="shared" si="44"/>
        <v>0</v>
      </c>
      <c r="BC110" s="253">
        <f t="shared" si="44"/>
        <v>0</v>
      </c>
      <c r="BD110" s="253">
        <f t="shared" si="44"/>
        <v>0</v>
      </c>
      <c r="BE110" s="253">
        <f t="shared" si="44"/>
        <v>0</v>
      </c>
      <c r="BF110" s="253">
        <f t="shared" si="44"/>
        <v>0</v>
      </c>
      <c r="BG110" s="253">
        <f t="shared" si="44"/>
        <v>0</v>
      </c>
      <c r="BH110" s="253">
        <f t="shared" si="44"/>
        <v>0</v>
      </c>
      <c r="BI110" s="253">
        <f t="shared" si="44"/>
        <v>0</v>
      </c>
      <c r="BJ110" s="253">
        <f t="shared" si="44"/>
        <v>0</v>
      </c>
      <c r="BK110" s="253">
        <f t="shared" si="44"/>
        <v>0</v>
      </c>
      <c r="BL110" s="253">
        <f t="shared" si="44"/>
        <v>0</v>
      </c>
      <c r="BM110" s="253">
        <f t="shared" si="44"/>
        <v>0</v>
      </c>
      <c r="BN110" s="253">
        <f t="shared" si="44"/>
        <v>0</v>
      </c>
      <c r="BO110" s="253">
        <f t="shared" si="44"/>
        <v>0</v>
      </c>
      <c r="BP110" s="253">
        <f t="shared" si="44"/>
        <v>0</v>
      </c>
      <c r="BQ110" s="253">
        <f t="shared" si="44"/>
        <v>0</v>
      </c>
      <c r="BR110" s="253">
        <f t="shared" si="44"/>
        <v>0</v>
      </c>
      <c r="BS110" s="253">
        <f t="shared" si="44"/>
        <v>0</v>
      </c>
      <c r="BT110" s="253">
        <f t="shared" si="44"/>
        <v>0</v>
      </c>
      <c r="BU110" s="253">
        <f t="shared" si="44"/>
        <v>0</v>
      </c>
      <c r="BV110" s="253">
        <f t="shared" si="43"/>
        <v>0</v>
      </c>
      <c r="BW110" s="253">
        <f t="shared" si="42"/>
        <v>0</v>
      </c>
      <c r="BX110" s="253">
        <f t="shared" si="42"/>
        <v>0</v>
      </c>
      <c r="BY110" s="253">
        <f t="shared" si="42"/>
        <v>0</v>
      </c>
      <c r="BZ110" s="253">
        <f t="shared" si="42"/>
        <v>0</v>
      </c>
      <c r="CA110" s="253">
        <f t="shared" si="42"/>
        <v>0</v>
      </c>
      <c r="CB110" s="253">
        <f t="shared" si="42"/>
        <v>0</v>
      </c>
      <c r="CC110" s="253">
        <f t="shared" si="42"/>
        <v>0</v>
      </c>
      <c r="CD110" s="253">
        <f t="shared" si="42"/>
        <v>0</v>
      </c>
      <c r="CE110" s="253">
        <f t="shared" si="42"/>
        <v>0</v>
      </c>
      <c r="CF110" s="253">
        <f t="shared" si="42"/>
        <v>0</v>
      </c>
      <c r="CG110" s="253">
        <f t="shared" si="42"/>
        <v>0</v>
      </c>
      <c r="CH110" s="253">
        <f t="shared" si="42"/>
        <v>0</v>
      </c>
      <c r="CI110" s="253">
        <f t="shared" si="42"/>
        <v>0</v>
      </c>
      <c r="CJ110" s="253">
        <f t="shared" si="42"/>
        <v>0</v>
      </c>
      <c r="CK110" s="253">
        <f t="shared" si="42"/>
        <v>0</v>
      </c>
      <c r="CL110" s="253">
        <f t="shared" si="42"/>
        <v>0</v>
      </c>
      <c r="CM110" s="253">
        <f t="shared" si="42"/>
        <v>0</v>
      </c>
      <c r="CN110" s="253">
        <f t="shared" si="42"/>
        <v>0</v>
      </c>
      <c r="CO110" s="253">
        <f t="shared" si="42"/>
        <v>0</v>
      </c>
      <c r="CP110" s="253">
        <f t="shared" si="42"/>
        <v>0</v>
      </c>
      <c r="CQ110" s="253">
        <f t="shared" si="42"/>
        <v>0</v>
      </c>
      <c r="CR110" s="253">
        <f t="shared" si="42"/>
        <v>0</v>
      </c>
      <c r="CS110" s="253">
        <f t="shared" si="42"/>
        <v>0</v>
      </c>
      <c r="CT110" s="253">
        <f t="shared" si="42"/>
        <v>0</v>
      </c>
      <c r="CU110" s="253">
        <f t="shared" si="42"/>
        <v>0</v>
      </c>
      <c r="CV110" s="253">
        <f t="shared" si="42"/>
        <v>0</v>
      </c>
      <c r="CW110" s="253">
        <f t="shared" si="42"/>
        <v>0</v>
      </c>
      <c r="CX110" s="253">
        <f t="shared" si="42"/>
        <v>0</v>
      </c>
      <c r="CY110" s="253">
        <f t="shared" si="42"/>
        <v>0</v>
      </c>
      <c r="CZ110" s="253">
        <f t="shared" si="42"/>
        <v>0</v>
      </c>
      <c r="DA110" s="253">
        <f t="shared" si="42"/>
        <v>0</v>
      </c>
      <c r="DB110" s="253">
        <f t="shared" si="42"/>
        <v>0</v>
      </c>
      <c r="DC110" s="253">
        <f t="shared" si="42"/>
        <v>0</v>
      </c>
      <c r="DD110" s="253">
        <f t="shared" si="42"/>
        <v>0</v>
      </c>
      <c r="DE110" s="253">
        <f t="shared" si="42"/>
        <v>0</v>
      </c>
      <c r="DF110" s="253">
        <f t="shared" si="42"/>
        <v>0</v>
      </c>
      <c r="DG110" s="253">
        <f t="shared" si="42"/>
        <v>0</v>
      </c>
      <c r="DH110" s="253">
        <f t="shared" si="42"/>
        <v>0</v>
      </c>
      <c r="DI110" s="253">
        <f t="shared" si="42"/>
        <v>0</v>
      </c>
      <c r="DJ110" s="253">
        <f t="shared" si="42"/>
        <v>0</v>
      </c>
      <c r="DK110" s="253">
        <f t="shared" si="42"/>
        <v>0</v>
      </c>
      <c r="DL110" s="253">
        <f t="shared" si="42"/>
        <v>0</v>
      </c>
      <c r="DM110" s="253">
        <f t="shared" si="42"/>
        <v>0</v>
      </c>
      <c r="DN110" s="253">
        <f t="shared" ref="DN110:DW125" si="45">+IF($F110=0,DN46+DN78,IF($F110=30,DM46+DM78,IF($F110=60,DL46+DL78,DK46+DK78)))</f>
        <v>0</v>
      </c>
      <c r="DO110" s="253">
        <f t="shared" si="45"/>
        <v>0</v>
      </c>
      <c r="DP110" s="253">
        <f t="shared" si="45"/>
        <v>0</v>
      </c>
      <c r="DQ110" s="253">
        <f t="shared" si="45"/>
        <v>0</v>
      </c>
      <c r="DR110" s="253">
        <f t="shared" si="45"/>
        <v>0</v>
      </c>
      <c r="DS110" s="253">
        <f t="shared" si="45"/>
        <v>0</v>
      </c>
      <c r="DT110" s="253">
        <f t="shared" si="45"/>
        <v>0</v>
      </c>
      <c r="DU110" s="253">
        <f t="shared" si="45"/>
        <v>0</v>
      </c>
      <c r="DV110" s="253">
        <f t="shared" si="45"/>
        <v>0</v>
      </c>
      <c r="DW110" s="253">
        <f t="shared" si="45"/>
        <v>0</v>
      </c>
    </row>
    <row r="111" spans="3:127" ht="15.6" thickTop="1" thickBot="1">
      <c r="C111" s="316" t="str">
        <f t="shared" si="36"/>
        <v>Prodotto/Servizio 6</v>
      </c>
      <c r="F111" s="335">
        <f t="shared" si="37"/>
        <v>0</v>
      </c>
      <c r="H111" s="253">
        <f t="shared" si="38"/>
        <v>0</v>
      </c>
      <c r="I111" s="253">
        <f t="shared" si="39"/>
        <v>0</v>
      </c>
      <c r="J111" s="253">
        <f t="shared" si="40"/>
        <v>0</v>
      </c>
      <c r="K111" s="253">
        <f t="shared" si="44"/>
        <v>0</v>
      </c>
      <c r="L111" s="253">
        <f t="shared" si="44"/>
        <v>0</v>
      </c>
      <c r="M111" s="253">
        <f t="shared" si="44"/>
        <v>0</v>
      </c>
      <c r="N111" s="253">
        <f t="shared" si="44"/>
        <v>0</v>
      </c>
      <c r="O111" s="253">
        <f t="shared" si="44"/>
        <v>0</v>
      </c>
      <c r="P111" s="253">
        <f t="shared" si="44"/>
        <v>0</v>
      </c>
      <c r="Q111" s="253">
        <f t="shared" si="44"/>
        <v>0</v>
      </c>
      <c r="R111" s="253">
        <f t="shared" si="44"/>
        <v>0</v>
      </c>
      <c r="S111" s="253">
        <f t="shared" si="44"/>
        <v>0</v>
      </c>
      <c r="T111" s="253">
        <f t="shared" si="44"/>
        <v>0</v>
      </c>
      <c r="U111" s="253">
        <f t="shared" si="44"/>
        <v>0</v>
      </c>
      <c r="V111" s="253">
        <f t="shared" si="44"/>
        <v>0</v>
      </c>
      <c r="W111" s="253">
        <f t="shared" si="44"/>
        <v>0</v>
      </c>
      <c r="X111" s="253">
        <f t="shared" si="44"/>
        <v>0</v>
      </c>
      <c r="Y111" s="253">
        <f t="shared" si="44"/>
        <v>0</v>
      </c>
      <c r="Z111" s="253">
        <f t="shared" si="44"/>
        <v>0</v>
      </c>
      <c r="AA111" s="253">
        <f t="shared" si="44"/>
        <v>0</v>
      </c>
      <c r="AB111" s="253">
        <f t="shared" si="44"/>
        <v>0</v>
      </c>
      <c r="AC111" s="253">
        <f t="shared" si="44"/>
        <v>0</v>
      </c>
      <c r="AD111" s="253">
        <f t="shared" si="44"/>
        <v>0</v>
      </c>
      <c r="AE111" s="253">
        <f t="shared" si="44"/>
        <v>0</v>
      </c>
      <c r="AF111" s="253">
        <f t="shared" si="44"/>
        <v>0</v>
      </c>
      <c r="AG111" s="253">
        <f t="shared" si="44"/>
        <v>0</v>
      </c>
      <c r="AH111" s="253">
        <f t="shared" si="44"/>
        <v>0</v>
      </c>
      <c r="AI111" s="253">
        <f t="shared" si="44"/>
        <v>0</v>
      </c>
      <c r="AJ111" s="253">
        <f t="shared" si="44"/>
        <v>0</v>
      </c>
      <c r="AK111" s="253">
        <f t="shared" si="44"/>
        <v>0</v>
      </c>
      <c r="AL111" s="253">
        <f t="shared" si="44"/>
        <v>0</v>
      </c>
      <c r="AM111" s="253">
        <f t="shared" si="44"/>
        <v>0</v>
      </c>
      <c r="AN111" s="253">
        <f t="shared" si="44"/>
        <v>0</v>
      </c>
      <c r="AO111" s="253">
        <f t="shared" si="44"/>
        <v>0</v>
      </c>
      <c r="AP111" s="253">
        <f t="shared" si="44"/>
        <v>0</v>
      </c>
      <c r="AQ111" s="253">
        <f t="shared" si="44"/>
        <v>0</v>
      </c>
      <c r="AR111" s="253">
        <f t="shared" si="44"/>
        <v>0</v>
      </c>
      <c r="AS111" s="253">
        <f t="shared" si="44"/>
        <v>0</v>
      </c>
      <c r="AT111" s="253">
        <f t="shared" si="44"/>
        <v>0</v>
      </c>
      <c r="AU111" s="253">
        <f t="shared" si="44"/>
        <v>0</v>
      </c>
      <c r="AV111" s="253">
        <f t="shared" si="44"/>
        <v>0</v>
      </c>
      <c r="AW111" s="253">
        <f t="shared" si="44"/>
        <v>0</v>
      </c>
      <c r="AX111" s="253">
        <f t="shared" si="44"/>
        <v>0</v>
      </c>
      <c r="AY111" s="253">
        <f t="shared" si="44"/>
        <v>0</v>
      </c>
      <c r="AZ111" s="253">
        <f t="shared" si="44"/>
        <v>0</v>
      </c>
      <c r="BA111" s="253">
        <f t="shared" si="44"/>
        <v>0</v>
      </c>
      <c r="BB111" s="253">
        <f t="shared" si="44"/>
        <v>0</v>
      </c>
      <c r="BC111" s="253">
        <f t="shared" si="44"/>
        <v>0</v>
      </c>
      <c r="BD111" s="253">
        <f t="shared" si="44"/>
        <v>0</v>
      </c>
      <c r="BE111" s="253">
        <f t="shared" si="44"/>
        <v>0</v>
      </c>
      <c r="BF111" s="253">
        <f t="shared" si="44"/>
        <v>0</v>
      </c>
      <c r="BG111" s="253">
        <f t="shared" si="44"/>
        <v>0</v>
      </c>
      <c r="BH111" s="253">
        <f t="shared" si="44"/>
        <v>0</v>
      </c>
      <c r="BI111" s="253">
        <f t="shared" si="44"/>
        <v>0</v>
      </c>
      <c r="BJ111" s="253">
        <f t="shared" si="44"/>
        <v>0</v>
      </c>
      <c r="BK111" s="253">
        <f t="shared" si="44"/>
        <v>0</v>
      </c>
      <c r="BL111" s="253">
        <f t="shared" si="44"/>
        <v>0</v>
      </c>
      <c r="BM111" s="253">
        <f t="shared" si="44"/>
        <v>0</v>
      </c>
      <c r="BN111" s="253">
        <f t="shared" si="44"/>
        <v>0</v>
      </c>
      <c r="BO111" s="253">
        <f t="shared" si="44"/>
        <v>0</v>
      </c>
      <c r="BP111" s="253">
        <f t="shared" si="44"/>
        <v>0</v>
      </c>
      <c r="BQ111" s="253">
        <f t="shared" si="44"/>
        <v>0</v>
      </c>
      <c r="BR111" s="253">
        <f t="shared" si="44"/>
        <v>0</v>
      </c>
      <c r="BS111" s="253">
        <f t="shared" si="44"/>
        <v>0</v>
      </c>
      <c r="BT111" s="253">
        <f t="shared" si="44"/>
        <v>0</v>
      </c>
      <c r="BU111" s="253">
        <f t="shared" si="44"/>
        <v>0</v>
      </c>
      <c r="BV111" s="253">
        <f t="shared" si="43"/>
        <v>0</v>
      </c>
      <c r="BW111" s="253">
        <f t="shared" si="43"/>
        <v>0</v>
      </c>
      <c r="BX111" s="253">
        <f t="shared" si="43"/>
        <v>0</v>
      </c>
      <c r="BY111" s="253">
        <f t="shared" si="43"/>
        <v>0</v>
      </c>
      <c r="BZ111" s="253">
        <f t="shared" si="43"/>
        <v>0</v>
      </c>
      <c r="CA111" s="253">
        <f t="shared" si="43"/>
        <v>0</v>
      </c>
      <c r="CB111" s="253">
        <f t="shared" si="43"/>
        <v>0</v>
      </c>
      <c r="CC111" s="253">
        <f t="shared" si="43"/>
        <v>0</v>
      </c>
      <c r="CD111" s="253">
        <f t="shared" si="43"/>
        <v>0</v>
      </c>
      <c r="CE111" s="253">
        <f t="shared" si="43"/>
        <v>0</v>
      </c>
      <c r="CF111" s="253">
        <f t="shared" si="43"/>
        <v>0</v>
      </c>
      <c r="CG111" s="253">
        <f t="shared" si="43"/>
        <v>0</v>
      </c>
      <c r="CH111" s="253">
        <f t="shared" si="43"/>
        <v>0</v>
      </c>
      <c r="CI111" s="253">
        <f t="shared" si="43"/>
        <v>0</v>
      </c>
      <c r="CJ111" s="253">
        <f t="shared" si="43"/>
        <v>0</v>
      </c>
      <c r="CK111" s="253">
        <f t="shared" si="43"/>
        <v>0</v>
      </c>
      <c r="CL111" s="253">
        <f t="shared" ref="CL111:DM120" si="46">+IF($F111=0,CL47+CL79,IF($F111=30,CK47+CK79,IF($F111=60,CJ47+CJ79,CI47+CI79)))</f>
        <v>0</v>
      </c>
      <c r="CM111" s="253">
        <f t="shared" si="46"/>
        <v>0</v>
      </c>
      <c r="CN111" s="253">
        <f t="shared" si="46"/>
        <v>0</v>
      </c>
      <c r="CO111" s="253">
        <f t="shared" si="46"/>
        <v>0</v>
      </c>
      <c r="CP111" s="253">
        <f t="shared" si="46"/>
        <v>0</v>
      </c>
      <c r="CQ111" s="253">
        <f t="shared" si="46"/>
        <v>0</v>
      </c>
      <c r="CR111" s="253">
        <f t="shared" si="46"/>
        <v>0</v>
      </c>
      <c r="CS111" s="253">
        <f t="shared" si="46"/>
        <v>0</v>
      </c>
      <c r="CT111" s="253">
        <f t="shared" si="46"/>
        <v>0</v>
      </c>
      <c r="CU111" s="253">
        <f t="shared" si="46"/>
        <v>0</v>
      </c>
      <c r="CV111" s="253">
        <f t="shared" si="46"/>
        <v>0</v>
      </c>
      <c r="CW111" s="253">
        <f t="shared" si="46"/>
        <v>0</v>
      </c>
      <c r="CX111" s="253">
        <f t="shared" si="46"/>
        <v>0</v>
      </c>
      <c r="CY111" s="253">
        <f t="shared" si="46"/>
        <v>0</v>
      </c>
      <c r="CZ111" s="253">
        <f t="shared" si="46"/>
        <v>0</v>
      </c>
      <c r="DA111" s="253">
        <f t="shared" si="46"/>
        <v>0</v>
      </c>
      <c r="DB111" s="253">
        <f t="shared" si="46"/>
        <v>0</v>
      </c>
      <c r="DC111" s="253">
        <f t="shared" si="46"/>
        <v>0</v>
      </c>
      <c r="DD111" s="253">
        <f t="shared" si="46"/>
        <v>0</v>
      </c>
      <c r="DE111" s="253">
        <f t="shared" si="46"/>
        <v>0</v>
      </c>
      <c r="DF111" s="253">
        <f t="shared" si="46"/>
        <v>0</v>
      </c>
      <c r="DG111" s="253">
        <f t="shared" si="46"/>
        <v>0</v>
      </c>
      <c r="DH111" s="253">
        <f t="shared" si="46"/>
        <v>0</v>
      </c>
      <c r="DI111" s="253">
        <f t="shared" si="46"/>
        <v>0</v>
      </c>
      <c r="DJ111" s="253">
        <f t="shared" si="46"/>
        <v>0</v>
      </c>
      <c r="DK111" s="253">
        <f t="shared" si="46"/>
        <v>0</v>
      </c>
      <c r="DL111" s="253">
        <f t="shared" si="46"/>
        <v>0</v>
      </c>
      <c r="DM111" s="253">
        <f t="shared" si="46"/>
        <v>0</v>
      </c>
      <c r="DN111" s="253">
        <f t="shared" si="45"/>
        <v>0</v>
      </c>
      <c r="DO111" s="253">
        <f t="shared" si="45"/>
        <v>0</v>
      </c>
      <c r="DP111" s="253">
        <f t="shared" si="45"/>
        <v>0</v>
      </c>
      <c r="DQ111" s="253">
        <f t="shared" si="45"/>
        <v>0</v>
      </c>
      <c r="DR111" s="253">
        <f t="shared" si="45"/>
        <v>0</v>
      </c>
      <c r="DS111" s="253">
        <f t="shared" si="45"/>
        <v>0</v>
      </c>
      <c r="DT111" s="253">
        <f t="shared" si="45"/>
        <v>0</v>
      </c>
      <c r="DU111" s="253">
        <f t="shared" si="45"/>
        <v>0</v>
      </c>
      <c r="DV111" s="253">
        <f t="shared" si="45"/>
        <v>0</v>
      </c>
      <c r="DW111" s="253">
        <f t="shared" si="45"/>
        <v>0</v>
      </c>
    </row>
    <row r="112" spans="3:127" ht="15.6" thickTop="1" thickBot="1">
      <c r="C112" s="316" t="str">
        <f t="shared" si="36"/>
        <v>Prodotto/Servizio 7</v>
      </c>
      <c r="F112" s="335">
        <f t="shared" si="37"/>
        <v>0</v>
      </c>
      <c r="H112" s="253">
        <f t="shared" si="38"/>
        <v>0</v>
      </c>
      <c r="I112" s="253">
        <f t="shared" si="39"/>
        <v>0</v>
      </c>
      <c r="J112" s="253">
        <f t="shared" si="40"/>
        <v>0</v>
      </c>
      <c r="K112" s="253">
        <f t="shared" si="44"/>
        <v>0</v>
      </c>
      <c r="L112" s="253">
        <f t="shared" si="44"/>
        <v>0</v>
      </c>
      <c r="M112" s="253">
        <f t="shared" si="44"/>
        <v>0</v>
      </c>
      <c r="N112" s="253">
        <f t="shared" si="44"/>
        <v>0</v>
      </c>
      <c r="O112" s="253">
        <f t="shared" si="44"/>
        <v>0</v>
      </c>
      <c r="P112" s="253">
        <f t="shared" si="44"/>
        <v>0</v>
      </c>
      <c r="Q112" s="253">
        <f t="shared" si="44"/>
        <v>0</v>
      </c>
      <c r="R112" s="253">
        <f t="shared" si="44"/>
        <v>0</v>
      </c>
      <c r="S112" s="253">
        <f t="shared" si="44"/>
        <v>0</v>
      </c>
      <c r="T112" s="253">
        <f t="shared" si="44"/>
        <v>0</v>
      </c>
      <c r="U112" s="253">
        <f t="shared" si="44"/>
        <v>0</v>
      </c>
      <c r="V112" s="253">
        <f t="shared" si="44"/>
        <v>0</v>
      </c>
      <c r="W112" s="253">
        <f t="shared" si="44"/>
        <v>0</v>
      </c>
      <c r="X112" s="253">
        <f t="shared" si="44"/>
        <v>0</v>
      </c>
      <c r="Y112" s="253">
        <f t="shared" si="44"/>
        <v>0</v>
      </c>
      <c r="Z112" s="253">
        <f t="shared" si="44"/>
        <v>0</v>
      </c>
      <c r="AA112" s="253">
        <f t="shared" si="44"/>
        <v>0</v>
      </c>
      <c r="AB112" s="253">
        <f t="shared" si="44"/>
        <v>0</v>
      </c>
      <c r="AC112" s="253">
        <f t="shared" si="44"/>
        <v>0</v>
      </c>
      <c r="AD112" s="253">
        <f t="shared" si="44"/>
        <v>0</v>
      </c>
      <c r="AE112" s="253">
        <f t="shared" si="44"/>
        <v>0</v>
      </c>
      <c r="AF112" s="253">
        <f t="shared" si="44"/>
        <v>0</v>
      </c>
      <c r="AG112" s="253">
        <f t="shared" si="44"/>
        <v>0</v>
      </c>
      <c r="AH112" s="253">
        <f t="shared" si="44"/>
        <v>0</v>
      </c>
      <c r="AI112" s="253">
        <f t="shared" si="44"/>
        <v>0</v>
      </c>
      <c r="AJ112" s="253">
        <f t="shared" si="44"/>
        <v>0</v>
      </c>
      <c r="AK112" s="253">
        <f t="shared" si="44"/>
        <v>0</v>
      </c>
      <c r="AL112" s="253">
        <f t="shared" si="44"/>
        <v>0</v>
      </c>
      <c r="AM112" s="253">
        <f t="shared" si="44"/>
        <v>0</v>
      </c>
      <c r="AN112" s="253">
        <f t="shared" si="44"/>
        <v>0</v>
      </c>
      <c r="AO112" s="253">
        <f t="shared" si="44"/>
        <v>0</v>
      </c>
      <c r="AP112" s="253">
        <f t="shared" si="44"/>
        <v>0</v>
      </c>
      <c r="AQ112" s="253">
        <f t="shared" si="44"/>
        <v>0</v>
      </c>
      <c r="AR112" s="253">
        <f t="shared" si="44"/>
        <v>0</v>
      </c>
      <c r="AS112" s="253">
        <f t="shared" si="44"/>
        <v>0</v>
      </c>
      <c r="AT112" s="253">
        <f t="shared" si="44"/>
        <v>0</v>
      </c>
      <c r="AU112" s="253">
        <f t="shared" si="44"/>
        <v>0</v>
      </c>
      <c r="AV112" s="253">
        <f t="shared" si="44"/>
        <v>0</v>
      </c>
      <c r="AW112" s="253">
        <f t="shared" si="44"/>
        <v>0</v>
      </c>
      <c r="AX112" s="253">
        <f t="shared" si="44"/>
        <v>0</v>
      </c>
      <c r="AY112" s="253">
        <f t="shared" si="44"/>
        <v>0</v>
      </c>
      <c r="AZ112" s="253">
        <f t="shared" si="44"/>
        <v>0</v>
      </c>
      <c r="BA112" s="253">
        <f t="shared" si="44"/>
        <v>0</v>
      </c>
      <c r="BB112" s="253">
        <f t="shared" si="44"/>
        <v>0</v>
      </c>
      <c r="BC112" s="253">
        <f t="shared" si="44"/>
        <v>0</v>
      </c>
      <c r="BD112" s="253">
        <f t="shared" si="44"/>
        <v>0</v>
      </c>
      <c r="BE112" s="253">
        <f t="shared" si="44"/>
        <v>0</v>
      </c>
      <c r="BF112" s="253">
        <f t="shared" si="44"/>
        <v>0</v>
      </c>
      <c r="BG112" s="253">
        <f t="shared" si="44"/>
        <v>0</v>
      </c>
      <c r="BH112" s="253">
        <f t="shared" si="44"/>
        <v>0</v>
      </c>
      <c r="BI112" s="253">
        <f t="shared" si="44"/>
        <v>0</v>
      </c>
      <c r="BJ112" s="253">
        <f t="shared" si="44"/>
        <v>0</v>
      </c>
      <c r="BK112" s="253">
        <f t="shared" si="44"/>
        <v>0</v>
      </c>
      <c r="BL112" s="253">
        <f t="shared" si="44"/>
        <v>0</v>
      </c>
      <c r="BM112" s="253">
        <f t="shared" si="44"/>
        <v>0</v>
      </c>
      <c r="BN112" s="253">
        <f t="shared" si="44"/>
        <v>0</v>
      </c>
      <c r="BO112" s="253">
        <f t="shared" si="44"/>
        <v>0</v>
      </c>
      <c r="BP112" s="253">
        <f t="shared" si="44"/>
        <v>0</v>
      </c>
      <c r="BQ112" s="253">
        <f t="shared" si="44"/>
        <v>0</v>
      </c>
      <c r="BR112" s="253">
        <f t="shared" si="44"/>
        <v>0</v>
      </c>
      <c r="BS112" s="253">
        <f t="shared" si="44"/>
        <v>0</v>
      </c>
      <c r="BT112" s="253">
        <f t="shared" si="44"/>
        <v>0</v>
      </c>
      <c r="BU112" s="253">
        <f t="shared" si="44"/>
        <v>0</v>
      </c>
      <c r="BV112" s="253">
        <f t="shared" si="43"/>
        <v>0</v>
      </c>
      <c r="BW112" s="253">
        <f t="shared" si="43"/>
        <v>0</v>
      </c>
      <c r="BX112" s="253">
        <f t="shared" si="43"/>
        <v>0</v>
      </c>
      <c r="BY112" s="253">
        <f t="shared" si="43"/>
        <v>0</v>
      </c>
      <c r="BZ112" s="253">
        <f t="shared" si="43"/>
        <v>0</v>
      </c>
      <c r="CA112" s="253">
        <f t="shared" si="43"/>
        <v>0</v>
      </c>
      <c r="CB112" s="253">
        <f t="shared" si="43"/>
        <v>0</v>
      </c>
      <c r="CC112" s="253">
        <f t="shared" si="43"/>
        <v>0</v>
      </c>
      <c r="CD112" s="253">
        <f t="shared" si="43"/>
        <v>0</v>
      </c>
      <c r="CE112" s="253">
        <f t="shared" si="43"/>
        <v>0</v>
      </c>
      <c r="CF112" s="253">
        <f t="shared" si="43"/>
        <v>0</v>
      </c>
      <c r="CG112" s="253">
        <f t="shared" si="43"/>
        <v>0</v>
      </c>
      <c r="CH112" s="253">
        <f t="shared" si="43"/>
        <v>0</v>
      </c>
      <c r="CI112" s="253">
        <f t="shared" si="43"/>
        <v>0</v>
      </c>
      <c r="CJ112" s="253">
        <f t="shared" si="43"/>
        <v>0</v>
      </c>
      <c r="CK112" s="253">
        <f t="shared" si="43"/>
        <v>0</v>
      </c>
      <c r="CL112" s="253">
        <f t="shared" si="46"/>
        <v>0</v>
      </c>
      <c r="CM112" s="253">
        <f t="shared" si="46"/>
        <v>0</v>
      </c>
      <c r="CN112" s="253">
        <f t="shared" si="46"/>
        <v>0</v>
      </c>
      <c r="CO112" s="253">
        <f t="shared" si="46"/>
        <v>0</v>
      </c>
      <c r="CP112" s="253">
        <f t="shared" si="46"/>
        <v>0</v>
      </c>
      <c r="CQ112" s="253">
        <f t="shared" si="46"/>
        <v>0</v>
      </c>
      <c r="CR112" s="253">
        <f t="shared" si="46"/>
        <v>0</v>
      </c>
      <c r="CS112" s="253">
        <f t="shared" si="46"/>
        <v>0</v>
      </c>
      <c r="CT112" s="253">
        <f t="shared" si="46"/>
        <v>0</v>
      </c>
      <c r="CU112" s="253">
        <f t="shared" si="46"/>
        <v>0</v>
      </c>
      <c r="CV112" s="253">
        <f t="shared" si="46"/>
        <v>0</v>
      </c>
      <c r="CW112" s="253">
        <f t="shared" si="46"/>
        <v>0</v>
      </c>
      <c r="CX112" s="253">
        <f t="shared" si="46"/>
        <v>0</v>
      </c>
      <c r="CY112" s="253">
        <f t="shared" si="46"/>
        <v>0</v>
      </c>
      <c r="CZ112" s="253">
        <f t="shared" si="46"/>
        <v>0</v>
      </c>
      <c r="DA112" s="253">
        <f t="shared" si="46"/>
        <v>0</v>
      </c>
      <c r="DB112" s="253">
        <f t="shared" si="46"/>
        <v>0</v>
      </c>
      <c r="DC112" s="253">
        <f t="shared" si="46"/>
        <v>0</v>
      </c>
      <c r="DD112" s="253">
        <f t="shared" si="46"/>
        <v>0</v>
      </c>
      <c r="DE112" s="253">
        <f t="shared" si="46"/>
        <v>0</v>
      </c>
      <c r="DF112" s="253">
        <f t="shared" si="46"/>
        <v>0</v>
      </c>
      <c r="DG112" s="253">
        <f t="shared" si="46"/>
        <v>0</v>
      </c>
      <c r="DH112" s="253">
        <f t="shared" si="46"/>
        <v>0</v>
      </c>
      <c r="DI112" s="253">
        <f t="shared" si="46"/>
        <v>0</v>
      </c>
      <c r="DJ112" s="253">
        <f t="shared" si="46"/>
        <v>0</v>
      </c>
      <c r="DK112" s="253">
        <f t="shared" si="46"/>
        <v>0</v>
      </c>
      <c r="DL112" s="253">
        <f t="shared" si="46"/>
        <v>0</v>
      </c>
      <c r="DM112" s="253">
        <f t="shared" si="46"/>
        <v>0</v>
      </c>
      <c r="DN112" s="253">
        <f t="shared" si="45"/>
        <v>0</v>
      </c>
      <c r="DO112" s="253">
        <f t="shared" si="45"/>
        <v>0</v>
      </c>
      <c r="DP112" s="253">
        <f t="shared" si="45"/>
        <v>0</v>
      </c>
      <c r="DQ112" s="253">
        <f t="shared" si="45"/>
        <v>0</v>
      </c>
      <c r="DR112" s="253">
        <f t="shared" si="45"/>
        <v>0</v>
      </c>
      <c r="DS112" s="253">
        <f t="shared" si="45"/>
        <v>0</v>
      </c>
      <c r="DT112" s="253">
        <f t="shared" si="45"/>
        <v>0</v>
      </c>
      <c r="DU112" s="253">
        <f t="shared" si="45"/>
        <v>0</v>
      </c>
      <c r="DV112" s="253">
        <f t="shared" si="45"/>
        <v>0</v>
      </c>
      <c r="DW112" s="253">
        <f t="shared" si="45"/>
        <v>0</v>
      </c>
    </row>
    <row r="113" spans="3:127" ht="15.6" thickTop="1" thickBot="1">
      <c r="C113" s="316" t="str">
        <f t="shared" si="36"/>
        <v>Prodotto/Servizio 8</v>
      </c>
      <c r="F113" s="335">
        <f t="shared" si="37"/>
        <v>0</v>
      </c>
      <c r="H113" s="253">
        <f t="shared" si="38"/>
        <v>0</v>
      </c>
      <c r="I113" s="253">
        <f t="shared" si="39"/>
        <v>0</v>
      </c>
      <c r="J113" s="253">
        <f t="shared" si="40"/>
        <v>0</v>
      </c>
      <c r="K113" s="253">
        <f t="shared" si="44"/>
        <v>0</v>
      </c>
      <c r="L113" s="253">
        <f t="shared" si="44"/>
        <v>0</v>
      </c>
      <c r="M113" s="253">
        <f t="shared" si="44"/>
        <v>0</v>
      </c>
      <c r="N113" s="253">
        <f t="shared" si="44"/>
        <v>0</v>
      </c>
      <c r="O113" s="253">
        <f t="shared" si="44"/>
        <v>0</v>
      </c>
      <c r="P113" s="253">
        <f t="shared" si="44"/>
        <v>0</v>
      </c>
      <c r="Q113" s="253">
        <f t="shared" si="44"/>
        <v>0</v>
      </c>
      <c r="R113" s="253">
        <f t="shared" si="44"/>
        <v>0</v>
      </c>
      <c r="S113" s="253">
        <f t="shared" si="44"/>
        <v>0</v>
      </c>
      <c r="T113" s="253">
        <f t="shared" si="44"/>
        <v>0</v>
      </c>
      <c r="U113" s="253">
        <f t="shared" si="44"/>
        <v>0</v>
      </c>
      <c r="V113" s="253">
        <f t="shared" si="44"/>
        <v>0</v>
      </c>
      <c r="W113" s="253">
        <f t="shared" si="44"/>
        <v>0</v>
      </c>
      <c r="X113" s="253">
        <f t="shared" si="44"/>
        <v>0</v>
      </c>
      <c r="Y113" s="253">
        <f t="shared" si="44"/>
        <v>0</v>
      </c>
      <c r="Z113" s="253">
        <f t="shared" si="44"/>
        <v>0</v>
      </c>
      <c r="AA113" s="253">
        <f t="shared" si="44"/>
        <v>0</v>
      </c>
      <c r="AB113" s="253">
        <f t="shared" si="44"/>
        <v>0</v>
      </c>
      <c r="AC113" s="253">
        <f t="shared" si="44"/>
        <v>0</v>
      </c>
      <c r="AD113" s="253">
        <f t="shared" si="44"/>
        <v>0</v>
      </c>
      <c r="AE113" s="253">
        <f t="shared" si="44"/>
        <v>0</v>
      </c>
      <c r="AF113" s="253">
        <f t="shared" si="44"/>
        <v>0</v>
      </c>
      <c r="AG113" s="253">
        <f t="shared" si="44"/>
        <v>0</v>
      </c>
      <c r="AH113" s="253">
        <f t="shared" si="44"/>
        <v>0</v>
      </c>
      <c r="AI113" s="253">
        <f t="shared" si="44"/>
        <v>0</v>
      </c>
      <c r="AJ113" s="253">
        <f t="shared" si="44"/>
        <v>0</v>
      </c>
      <c r="AK113" s="253">
        <f t="shared" si="44"/>
        <v>0</v>
      </c>
      <c r="AL113" s="253">
        <f t="shared" si="44"/>
        <v>0</v>
      </c>
      <c r="AM113" s="253">
        <f t="shared" si="44"/>
        <v>0</v>
      </c>
      <c r="AN113" s="253">
        <f t="shared" si="44"/>
        <v>0</v>
      </c>
      <c r="AO113" s="253">
        <f t="shared" si="44"/>
        <v>0</v>
      </c>
      <c r="AP113" s="253">
        <f t="shared" si="44"/>
        <v>0</v>
      </c>
      <c r="AQ113" s="253">
        <f t="shared" si="44"/>
        <v>0</v>
      </c>
      <c r="AR113" s="253">
        <f t="shared" si="44"/>
        <v>0</v>
      </c>
      <c r="AS113" s="253">
        <f t="shared" si="44"/>
        <v>0</v>
      </c>
      <c r="AT113" s="253">
        <f t="shared" si="44"/>
        <v>0</v>
      </c>
      <c r="AU113" s="253">
        <f t="shared" si="44"/>
        <v>0</v>
      </c>
      <c r="AV113" s="253">
        <f t="shared" si="44"/>
        <v>0</v>
      </c>
      <c r="AW113" s="253">
        <f t="shared" si="44"/>
        <v>0</v>
      </c>
      <c r="AX113" s="253">
        <f t="shared" si="44"/>
        <v>0</v>
      </c>
      <c r="AY113" s="253">
        <f t="shared" si="44"/>
        <v>0</v>
      </c>
      <c r="AZ113" s="253">
        <f t="shared" si="44"/>
        <v>0</v>
      </c>
      <c r="BA113" s="253">
        <f t="shared" si="44"/>
        <v>0</v>
      </c>
      <c r="BB113" s="253">
        <f t="shared" si="44"/>
        <v>0</v>
      </c>
      <c r="BC113" s="253">
        <f t="shared" si="44"/>
        <v>0</v>
      </c>
      <c r="BD113" s="253">
        <f t="shared" si="44"/>
        <v>0</v>
      </c>
      <c r="BE113" s="253">
        <f t="shared" si="44"/>
        <v>0</v>
      </c>
      <c r="BF113" s="253">
        <f t="shared" si="44"/>
        <v>0</v>
      </c>
      <c r="BG113" s="253">
        <f t="shared" si="44"/>
        <v>0</v>
      </c>
      <c r="BH113" s="253">
        <f t="shared" si="44"/>
        <v>0</v>
      </c>
      <c r="BI113" s="253">
        <f t="shared" si="44"/>
        <v>0</v>
      </c>
      <c r="BJ113" s="253">
        <f t="shared" si="44"/>
        <v>0</v>
      </c>
      <c r="BK113" s="253">
        <f t="shared" si="44"/>
        <v>0</v>
      </c>
      <c r="BL113" s="253">
        <f t="shared" si="44"/>
        <v>0</v>
      </c>
      <c r="BM113" s="253">
        <f t="shared" si="44"/>
        <v>0</v>
      </c>
      <c r="BN113" s="253">
        <f t="shared" si="44"/>
        <v>0</v>
      </c>
      <c r="BO113" s="253">
        <f t="shared" si="44"/>
        <v>0</v>
      </c>
      <c r="BP113" s="253">
        <f t="shared" si="44"/>
        <v>0</v>
      </c>
      <c r="BQ113" s="253">
        <f t="shared" si="44"/>
        <v>0</v>
      </c>
      <c r="BR113" s="253">
        <f t="shared" si="44"/>
        <v>0</v>
      </c>
      <c r="BS113" s="253">
        <f t="shared" si="44"/>
        <v>0</v>
      </c>
      <c r="BT113" s="253">
        <f t="shared" si="44"/>
        <v>0</v>
      </c>
      <c r="BU113" s="253">
        <f t="shared" si="44"/>
        <v>0</v>
      </c>
      <c r="BV113" s="253">
        <f t="shared" si="43"/>
        <v>0</v>
      </c>
      <c r="BW113" s="253">
        <f t="shared" si="43"/>
        <v>0</v>
      </c>
      <c r="BX113" s="253">
        <f t="shared" si="43"/>
        <v>0</v>
      </c>
      <c r="BY113" s="253">
        <f t="shared" si="43"/>
        <v>0</v>
      </c>
      <c r="BZ113" s="253">
        <f t="shared" si="43"/>
        <v>0</v>
      </c>
      <c r="CA113" s="253">
        <f t="shared" si="43"/>
        <v>0</v>
      </c>
      <c r="CB113" s="253">
        <f t="shared" si="43"/>
        <v>0</v>
      </c>
      <c r="CC113" s="253">
        <f t="shared" si="43"/>
        <v>0</v>
      </c>
      <c r="CD113" s="253">
        <f t="shared" si="43"/>
        <v>0</v>
      </c>
      <c r="CE113" s="253">
        <f t="shared" si="43"/>
        <v>0</v>
      </c>
      <c r="CF113" s="253">
        <f t="shared" si="43"/>
        <v>0</v>
      </c>
      <c r="CG113" s="253">
        <f t="shared" si="43"/>
        <v>0</v>
      </c>
      <c r="CH113" s="253">
        <f t="shared" si="43"/>
        <v>0</v>
      </c>
      <c r="CI113" s="253">
        <f t="shared" si="43"/>
        <v>0</v>
      </c>
      <c r="CJ113" s="253">
        <f t="shared" si="43"/>
        <v>0</v>
      </c>
      <c r="CK113" s="253">
        <f t="shared" si="43"/>
        <v>0</v>
      </c>
      <c r="CL113" s="253">
        <f t="shared" si="46"/>
        <v>0</v>
      </c>
      <c r="CM113" s="253">
        <f t="shared" si="46"/>
        <v>0</v>
      </c>
      <c r="CN113" s="253">
        <f t="shared" si="46"/>
        <v>0</v>
      </c>
      <c r="CO113" s="253">
        <f t="shared" si="46"/>
        <v>0</v>
      </c>
      <c r="CP113" s="253">
        <f t="shared" si="46"/>
        <v>0</v>
      </c>
      <c r="CQ113" s="253">
        <f t="shared" si="46"/>
        <v>0</v>
      </c>
      <c r="CR113" s="253">
        <f t="shared" si="46"/>
        <v>0</v>
      </c>
      <c r="CS113" s="253">
        <f t="shared" si="46"/>
        <v>0</v>
      </c>
      <c r="CT113" s="253">
        <f t="shared" si="46"/>
        <v>0</v>
      </c>
      <c r="CU113" s="253">
        <f t="shared" si="46"/>
        <v>0</v>
      </c>
      <c r="CV113" s="253">
        <f t="shared" si="46"/>
        <v>0</v>
      </c>
      <c r="CW113" s="253">
        <f t="shared" si="46"/>
        <v>0</v>
      </c>
      <c r="CX113" s="253">
        <f t="shared" si="46"/>
        <v>0</v>
      </c>
      <c r="CY113" s="253">
        <f t="shared" si="46"/>
        <v>0</v>
      </c>
      <c r="CZ113" s="253">
        <f t="shared" si="46"/>
        <v>0</v>
      </c>
      <c r="DA113" s="253">
        <f t="shared" si="46"/>
        <v>0</v>
      </c>
      <c r="DB113" s="253">
        <f t="shared" si="46"/>
        <v>0</v>
      </c>
      <c r="DC113" s="253">
        <f t="shared" si="46"/>
        <v>0</v>
      </c>
      <c r="DD113" s="253">
        <f t="shared" si="46"/>
        <v>0</v>
      </c>
      <c r="DE113" s="253">
        <f t="shared" si="46"/>
        <v>0</v>
      </c>
      <c r="DF113" s="253">
        <f t="shared" si="46"/>
        <v>0</v>
      </c>
      <c r="DG113" s="253">
        <f t="shared" si="46"/>
        <v>0</v>
      </c>
      <c r="DH113" s="253">
        <f t="shared" si="46"/>
        <v>0</v>
      </c>
      <c r="DI113" s="253">
        <f t="shared" si="46"/>
        <v>0</v>
      </c>
      <c r="DJ113" s="253">
        <f t="shared" si="46"/>
        <v>0</v>
      </c>
      <c r="DK113" s="253">
        <f t="shared" si="46"/>
        <v>0</v>
      </c>
      <c r="DL113" s="253">
        <f t="shared" si="46"/>
        <v>0</v>
      </c>
      <c r="DM113" s="253">
        <f t="shared" si="46"/>
        <v>0</v>
      </c>
      <c r="DN113" s="253">
        <f t="shared" si="45"/>
        <v>0</v>
      </c>
      <c r="DO113" s="253">
        <f t="shared" si="45"/>
        <v>0</v>
      </c>
      <c r="DP113" s="253">
        <f t="shared" si="45"/>
        <v>0</v>
      </c>
      <c r="DQ113" s="253">
        <f t="shared" si="45"/>
        <v>0</v>
      </c>
      <c r="DR113" s="253">
        <f t="shared" si="45"/>
        <v>0</v>
      </c>
      <c r="DS113" s="253">
        <f t="shared" si="45"/>
        <v>0</v>
      </c>
      <c r="DT113" s="253">
        <f t="shared" si="45"/>
        <v>0</v>
      </c>
      <c r="DU113" s="253">
        <f t="shared" si="45"/>
        <v>0</v>
      </c>
      <c r="DV113" s="253">
        <f t="shared" si="45"/>
        <v>0</v>
      </c>
      <c r="DW113" s="253">
        <f t="shared" si="45"/>
        <v>0</v>
      </c>
    </row>
    <row r="114" spans="3:127" ht="15.6" thickTop="1" thickBot="1">
      <c r="C114" s="316" t="str">
        <f t="shared" si="36"/>
        <v>Prodotto/Servizio 9</v>
      </c>
      <c r="F114" s="335">
        <f t="shared" si="37"/>
        <v>0</v>
      </c>
      <c r="H114" s="253">
        <f t="shared" si="38"/>
        <v>0</v>
      </c>
      <c r="I114" s="253">
        <f t="shared" si="39"/>
        <v>0</v>
      </c>
      <c r="J114" s="253">
        <f t="shared" si="40"/>
        <v>0</v>
      </c>
      <c r="K114" s="253">
        <f t="shared" si="44"/>
        <v>0</v>
      </c>
      <c r="L114" s="253">
        <f t="shared" si="44"/>
        <v>0</v>
      </c>
      <c r="M114" s="253">
        <f t="shared" si="44"/>
        <v>0</v>
      </c>
      <c r="N114" s="253">
        <f t="shared" ref="N114:BU118" si="47">+IF($F114=0,N50+N82,IF($F114=30,M50+M82,IF($F114=60,L50+L82,K50+K82)))</f>
        <v>0</v>
      </c>
      <c r="O114" s="253">
        <f t="shared" si="47"/>
        <v>0</v>
      </c>
      <c r="P114" s="253">
        <f t="shared" si="47"/>
        <v>0</v>
      </c>
      <c r="Q114" s="253">
        <f t="shared" si="47"/>
        <v>0</v>
      </c>
      <c r="R114" s="253">
        <f t="shared" si="47"/>
        <v>0</v>
      </c>
      <c r="S114" s="253">
        <f t="shared" si="47"/>
        <v>0</v>
      </c>
      <c r="T114" s="253">
        <f t="shared" si="47"/>
        <v>0</v>
      </c>
      <c r="U114" s="253">
        <f t="shared" si="47"/>
        <v>0</v>
      </c>
      <c r="V114" s="253">
        <f t="shared" si="47"/>
        <v>0</v>
      </c>
      <c r="W114" s="253">
        <f t="shared" si="47"/>
        <v>0</v>
      </c>
      <c r="X114" s="253">
        <f t="shared" si="47"/>
        <v>0</v>
      </c>
      <c r="Y114" s="253">
        <f t="shared" si="47"/>
        <v>0</v>
      </c>
      <c r="Z114" s="253">
        <f t="shared" si="47"/>
        <v>0</v>
      </c>
      <c r="AA114" s="253">
        <f t="shared" si="47"/>
        <v>0</v>
      </c>
      <c r="AB114" s="253">
        <f t="shared" si="47"/>
        <v>0</v>
      </c>
      <c r="AC114" s="253">
        <f t="shared" si="47"/>
        <v>0</v>
      </c>
      <c r="AD114" s="253">
        <f t="shared" si="47"/>
        <v>0</v>
      </c>
      <c r="AE114" s="253">
        <f t="shared" si="47"/>
        <v>0</v>
      </c>
      <c r="AF114" s="253">
        <f t="shared" si="47"/>
        <v>0</v>
      </c>
      <c r="AG114" s="253">
        <f t="shared" si="47"/>
        <v>0</v>
      </c>
      <c r="AH114" s="253">
        <f t="shared" si="47"/>
        <v>0</v>
      </c>
      <c r="AI114" s="253">
        <f t="shared" si="47"/>
        <v>0</v>
      </c>
      <c r="AJ114" s="253">
        <f t="shared" si="47"/>
        <v>0</v>
      </c>
      <c r="AK114" s="253">
        <f t="shared" si="47"/>
        <v>0</v>
      </c>
      <c r="AL114" s="253">
        <f t="shared" si="47"/>
        <v>0</v>
      </c>
      <c r="AM114" s="253">
        <f t="shared" si="47"/>
        <v>0</v>
      </c>
      <c r="AN114" s="253">
        <f t="shared" si="47"/>
        <v>0</v>
      </c>
      <c r="AO114" s="253">
        <f t="shared" si="47"/>
        <v>0</v>
      </c>
      <c r="AP114" s="253">
        <f t="shared" si="47"/>
        <v>0</v>
      </c>
      <c r="AQ114" s="253">
        <f t="shared" si="47"/>
        <v>0</v>
      </c>
      <c r="AR114" s="253">
        <f t="shared" si="47"/>
        <v>0</v>
      </c>
      <c r="AS114" s="253">
        <f t="shared" si="47"/>
        <v>0</v>
      </c>
      <c r="AT114" s="253">
        <f t="shared" si="47"/>
        <v>0</v>
      </c>
      <c r="AU114" s="253">
        <f t="shared" si="47"/>
        <v>0</v>
      </c>
      <c r="AV114" s="253">
        <f t="shared" si="47"/>
        <v>0</v>
      </c>
      <c r="AW114" s="253">
        <f t="shared" si="47"/>
        <v>0</v>
      </c>
      <c r="AX114" s="253">
        <f t="shared" si="47"/>
        <v>0</v>
      </c>
      <c r="AY114" s="253">
        <f t="shared" si="47"/>
        <v>0</v>
      </c>
      <c r="AZ114" s="253">
        <f t="shared" si="47"/>
        <v>0</v>
      </c>
      <c r="BA114" s="253">
        <f t="shared" si="47"/>
        <v>0</v>
      </c>
      <c r="BB114" s="253">
        <f t="shared" si="47"/>
        <v>0</v>
      </c>
      <c r="BC114" s="253">
        <f t="shared" si="47"/>
        <v>0</v>
      </c>
      <c r="BD114" s="253">
        <f t="shared" si="47"/>
        <v>0</v>
      </c>
      <c r="BE114" s="253">
        <f t="shared" si="47"/>
        <v>0</v>
      </c>
      <c r="BF114" s="253">
        <f t="shared" si="47"/>
        <v>0</v>
      </c>
      <c r="BG114" s="253">
        <f t="shared" si="47"/>
        <v>0</v>
      </c>
      <c r="BH114" s="253">
        <f t="shared" si="47"/>
        <v>0</v>
      </c>
      <c r="BI114" s="253">
        <f t="shared" si="47"/>
        <v>0</v>
      </c>
      <c r="BJ114" s="253">
        <f t="shared" si="47"/>
        <v>0</v>
      </c>
      <c r="BK114" s="253">
        <f t="shared" si="47"/>
        <v>0</v>
      </c>
      <c r="BL114" s="253">
        <f t="shared" si="47"/>
        <v>0</v>
      </c>
      <c r="BM114" s="253">
        <f t="shared" si="47"/>
        <v>0</v>
      </c>
      <c r="BN114" s="253">
        <f t="shared" si="47"/>
        <v>0</v>
      </c>
      <c r="BO114" s="253">
        <f t="shared" si="47"/>
        <v>0</v>
      </c>
      <c r="BP114" s="253">
        <f t="shared" si="47"/>
        <v>0</v>
      </c>
      <c r="BQ114" s="253">
        <f t="shared" si="47"/>
        <v>0</v>
      </c>
      <c r="BR114" s="253">
        <f t="shared" si="47"/>
        <v>0</v>
      </c>
      <c r="BS114" s="253">
        <f t="shared" si="47"/>
        <v>0</v>
      </c>
      <c r="BT114" s="253">
        <f t="shared" si="47"/>
        <v>0</v>
      </c>
      <c r="BU114" s="253">
        <f t="shared" si="47"/>
        <v>0</v>
      </c>
      <c r="BV114" s="253">
        <f t="shared" si="43"/>
        <v>0</v>
      </c>
      <c r="BW114" s="253">
        <f t="shared" si="43"/>
        <v>0</v>
      </c>
      <c r="BX114" s="253">
        <f t="shared" si="43"/>
        <v>0</v>
      </c>
      <c r="BY114" s="253">
        <f t="shared" si="43"/>
        <v>0</v>
      </c>
      <c r="BZ114" s="253">
        <f t="shared" si="43"/>
        <v>0</v>
      </c>
      <c r="CA114" s="253">
        <f t="shared" si="43"/>
        <v>0</v>
      </c>
      <c r="CB114" s="253">
        <f t="shared" si="43"/>
        <v>0</v>
      </c>
      <c r="CC114" s="253">
        <f t="shared" si="43"/>
        <v>0</v>
      </c>
      <c r="CD114" s="253">
        <f t="shared" si="43"/>
        <v>0</v>
      </c>
      <c r="CE114" s="253">
        <f t="shared" si="43"/>
        <v>0</v>
      </c>
      <c r="CF114" s="253">
        <f t="shared" si="43"/>
        <v>0</v>
      </c>
      <c r="CG114" s="253">
        <f t="shared" si="43"/>
        <v>0</v>
      </c>
      <c r="CH114" s="253">
        <f t="shared" si="43"/>
        <v>0</v>
      </c>
      <c r="CI114" s="253">
        <f t="shared" si="43"/>
        <v>0</v>
      </c>
      <c r="CJ114" s="253">
        <f t="shared" si="43"/>
        <v>0</v>
      </c>
      <c r="CK114" s="253">
        <f t="shared" si="43"/>
        <v>0</v>
      </c>
      <c r="CL114" s="253">
        <f t="shared" si="46"/>
        <v>0</v>
      </c>
      <c r="CM114" s="253">
        <f t="shared" si="46"/>
        <v>0</v>
      </c>
      <c r="CN114" s="253">
        <f t="shared" si="46"/>
        <v>0</v>
      </c>
      <c r="CO114" s="253">
        <f t="shared" si="46"/>
        <v>0</v>
      </c>
      <c r="CP114" s="253">
        <f t="shared" si="46"/>
        <v>0</v>
      </c>
      <c r="CQ114" s="253">
        <f t="shared" si="46"/>
        <v>0</v>
      </c>
      <c r="CR114" s="253">
        <f t="shared" si="46"/>
        <v>0</v>
      </c>
      <c r="CS114" s="253">
        <f t="shared" si="46"/>
        <v>0</v>
      </c>
      <c r="CT114" s="253">
        <f t="shared" si="46"/>
        <v>0</v>
      </c>
      <c r="CU114" s="253">
        <f t="shared" si="46"/>
        <v>0</v>
      </c>
      <c r="CV114" s="253">
        <f t="shared" si="46"/>
        <v>0</v>
      </c>
      <c r="CW114" s="253">
        <f t="shared" si="46"/>
        <v>0</v>
      </c>
      <c r="CX114" s="253">
        <f t="shared" si="46"/>
        <v>0</v>
      </c>
      <c r="CY114" s="253">
        <f t="shared" si="46"/>
        <v>0</v>
      </c>
      <c r="CZ114" s="253">
        <f t="shared" si="46"/>
        <v>0</v>
      </c>
      <c r="DA114" s="253">
        <f t="shared" si="46"/>
        <v>0</v>
      </c>
      <c r="DB114" s="253">
        <f t="shared" si="46"/>
        <v>0</v>
      </c>
      <c r="DC114" s="253">
        <f t="shared" si="46"/>
        <v>0</v>
      </c>
      <c r="DD114" s="253">
        <f t="shared" si="46"/>
        <v>0</v>
      </c>
      <c r="DE114" s="253">
        <f t="shared" si="46"/>
        <v>0</v>
      </c>
      <c r="DF114" s="253">
        <f t="shared" si="46"/>
        <v>0</v>
      </c>
      <c r="DG114" s="253">
        <f t="shared" si="46"/>
        <v>0</v>
      </c>
      <c r="DH114" s="253">
        <f t="shared" si="46"/>
        <v>0</v>
      </c>
      <c r="DI114" s="253">
        <f t="shared" si="46"/>
        <v>0</v>
      </c>
      <c r="DJ114" s="253">
        <f t="shared" si="46"/>
        <v>0</v>
      </c>
      <c r="DK114" s="253">
        <f t="shared" si="46"/>
        <v>0</v>
      </c>
      <c r="DL114" s="253">
        <f t="shared" si="46"/>
        <v>0</v>
      </c>
      <c r="DM114" s="253">
        <f t="shared" si="46"/>
        <v>0</v>
      </c>
      <c r="DN114" s="253">
        <f t="shared" si="45"/>
        <v>0</v>
      </c>
      <c r="DO114" s="253">
        <f t="shared" si="45"/>
        <v>0</v>
      </c>
      <c r="DP114" s="253">
        <f t="shared" si="45"/>
        <v>0</v>
      </c>
      <c r="DQ114" s="253">
        <f t="shared" si="45"/>
        <v>0</v>
      </c>
      <c r="DR114" s="253">
        <f t="shared" si="45"/>
        <v>0</v>
      </c>
      <c r="DS114" s="253">
        <f t="shared" si="45"/>
        <v>0</v>
      </c>
      <c r="DT114" s="253">
        <f t="shared" si="45"/>
        <v>0</v>
      </c>
      <c r="DU114" s="253">
        <f t="shared" si="45"/>
        <v>0</v>
      </c>
      <c r="DV114" s="253">
        <f t="shared" si="45"/>
        <v>0</v>
      </c>
      <c r="DW114" s="253">
        <f t="shared" si="45"/>
        <v>0</v>
      </c>
    </row>
    <row r="115" spans="3:127" ht="15.6" thickTop="1" thickBot="1">
      <c r="C115" s="316" t="str">
        <f t="shared" si="36"/>
        <v>Prodotto/Servizio 10</v>
      </c>
      <c r="F115" s="335">
        <f t="shared" si="37"/>
        <v>0</v>
      </c>
      <c r="H115" s="253">
        <f t="shared" si="38"/>
        <v>0</v>
      </c>
      <c r="I115" s="253">
        <f t="shared" si="39"/>
        <v>0</v>
      </c>
      <c r="J115" s="253">
        <f t="shared" si="40"/>
        <v>0</v>
      </c>
      <c r="K115" s="253">
        <f t="shared" ref="K115:Z130" si="48">+IF($F115=0,K51+K83,IF($F115=30,J51+J83,IF($F115=60,I51+I83,H51+H83)))</f>
        <v>0</v>
      </c>
      <c r="L115" s="253">
        <f t="shared" si="48"/>
        <v>0</v>
      </c>
      <c r="M115" s="253">
        <f t="shared" si="48"/>
        <v>0</v>
      </c>
      <c r="N115" s="253">
        <f t="shared" si="47"/>
        <v>0</v>
      </c>
      <c r="O115" s="253">
        <f t="shared" si="47"/>
        <v>0</v>
      </c>
      <c r="P115" s="253">
        <f t="shared" si="47"/>
        <v>0</v>
      </c>
      <c r="Q115" s="253">
        <f t="shared" si="47"/>
        <v>0</v>
      </c>
      <c r="R115" s="253">
        <f t="shared" si="47"/>
        <v>0</v>
      </c>
      <c r="S115" s="253">
        <f t="shared" si="47"/>
        <v>0</v>
      </c>
      <c r="T115" s="253">
        <f t="shared" si="47"/>
        <v>0</v>
      </c>
      <c r="U115" s="253">
        <f t="shared" si="47"/>
        <v>0</v>
      </c>
      <c r="V115" s="253">
        <f t="shared" si="47"/>
        <v>0</v>
      </c>
      <c r="W115" s="253">
        <f t="shared" si="47"/>
        <v>0</v>
      </c>
      <c r="X115" s="253">
        <f t="shared" si="47"/>
        <v>0</v>
      </c>
      <c r="Y115" s="253">
        <f t="shared" si="47"/>
        <v>0</v>
      </c>
      <c r="Z115" s="253">
        <f t="shared" si="47"/>
        <v>0</v>
      </c>
      <c r="AA115" s="253">
        <f t="shared" si="47"/>
        <v>0</v>
      </c>
      <c r="AB115" s="253">
        <f t="shared" si="47"/>
        <v>0</v>
      </c>
      <c r="AC115" s="253">
        <f t="shared" si="47"/>
        <v>0</v>
      </c>
      <c r="AD115" s="253">
        <f t="shared" si="47"/>
        <v>0</v>
      </c>
      <c r="AE115" s="253">
        <f t="shared" si="47"/>
        <v>0</v>
      </c>
      <c r="AF115" s="253">
        <f t="shared" si="47"/>
        <v>0</v>
      </c>
      <c r="AG115" s="253">
        <f t="shared" si="47"/>
        <v>0</v>
      </c>
      <c r="AH115" s="253">
        <f t="shared" si="47"/>
        <v>0</v>
      </c>
      <c r="AI115" s="253">
        <f t="shared" si="47"/>
        <v>0</v>
      </c>
      <c r="AJ115" s="253">
        <f t="shared" si="47"/>
        <v>0</v>
      </c>
      <c r="AK115" s="253">
        <f t="shared" si="47"/>
        <v>0</v>
      </c>
      <c r="AL115" s="253">
        <f t="shared" si="47"/>
        <v>0</v>
      </c>
      <c r="AM115" s="253">
        <f t="shared" si="47"/>
        <v>0</v>
      </c>
      <c r="AN115" s="253">
        <f t="shared" si="47"/>
        <v>0</v>
      </c>
      <c r="AO115" s="253">
        <f t="shared" si="47"/>
        <v>0</v>
      </c>
      <c r="AP115" s="253">
        <f t="shared" si="47"/>
        <v>0</v>
      </c>
      <c r="AQ115" s="253">
        <f t="shared" si="47"/>
        <v>0</v>
      </c>
      <c r="AR115" s="253">
        <f t="shared" si="47"/>
        <v>0</v>
      </c>
      <c r="AS115" s="253">
        <f t="shared" si="47"/>
        <v>0</v>
      </c>
      <c r="AT115" s="253">
        <f t="shared" si="47"/>
        <v>0</v>
      </c>
      <c r="AU115" s="253">
        <f t="shared" si="47"/>
        <v>0</v>
      </c>
      <c r="AV115" s="253">
        <f t="shared" si="47"/>
        <v>0</v>
      </c>
      <c r="AW115" s="253">
        <f t="shared" si="47"/>
        <v>0</v>
      </c>
      <c r="AX115" s="253">
        <f t="shared" si="47"/>
        <v>0</v>
      </c>
      <c r="AY115" s="253">
        <f t="shared" si="47"/>
        <v>0</v>
      </c>
      <c r="AZ115" s="253">
        <f t="shared" si="47"/>
        <v>0</v>
      </c>
      <c r="BA115" s="253">
        <f t="shared" si="47"/>
        <v>0</v>
      </c>
      <c r="BB115" s="253">
        <f t="shared" si="47"/>
        <v>0</v>
      </c>
      <c r="BC115" s="253">
        <f t="shared" si="47"/>
        <v>0</v>
      </c>
      <c r="BD115" s="253">
        <f t="shared" si="47"/>
        <v>0</v>
      </c>
      <c r="BE115" s="253">
        <f t="shared" si="47"/>
        <v>0</v>
      </c>
      <c r="BF115" s="253">
        <f t="shared" si="47"/>
        <v>0</v>
      </c>
      <c r="BG115" s="253">
        <f t="shared" si="47"/>
        <v>0</v>
      </c>
      <c r="BH115" s="253">
        <f t="shared" si="47"/>
        <v>0</v>
      </c>
      <c r="BI115" s="253">
        <f t="shared" si="47"/>
        <v>0</v>
      </c>
      <c r="BJ115" s="253">
        <f t="shared" si="47"/>
        <v>0</v>
      </c>
      <c r="BK115" s="253">
        <f t="shared" si="47"/>
        <v>0</v>
      </c>
      <c r="BL115" s="253">
        <f t="shared" si="47"/>
        <v>0</v>
      </c>
      <c r="BM115" s="253">
        <f t="shared" si="47"/>
        <v>0</v>
      </c>
      <c r="BN115" s="253">
        <f t="shared" si="47"/>
        <v>0</v>
      </c>
      <c r="BO115" s="253">
        <f t="shared" si="47"/>
        <v>0</v>
      </c>
      <c r="BP115" s="253">
        <f t="shared" si="47"/>
        <v>0</v>
      </c>
      <c r="BQ115" s="253">
        <f t="shared" si="47"/>
        <v>0</v>
      </c>
      <c r="BR115" s="253">
        <f t="shared" si="47"/>
        <v>0</v>
      </c>
      <c r="BS115" s="253">
        <f t="shared" si="47"/>
        <v>0</v>
      </c>
      <c r="BT115" s="253">
        <f t="shared" si="47"/>
        <v>0</v>
      </c>
      <c r="BU115" s="253">
        <f t="shared" si="47"/>
        <v>0</v>
      </c>
      <c r="BV115" s="253">
        <f t="shared" si="43"/>
        <v>0</v>
      </c>
      <c r="BW115" s="253">
        <f t="shared" si="43"/>
        <v>0</v>
      </c>
      <c r="BX115" s="253">
        <f t="shared" si="43"/>
        <v>0</v>
      </c>
      <c r="BY115" s="253">
        <f t="shared" si="43"/>
        <v>0</v>
      </c>
      <c r="BZ115" s="253">
        <f t="shared" si="43"/>
        <v>0</v>
      </c>
      <c r="CA115" s="253">
        <f t="shared" si="43"/>
        <v>0</v>
      </c>
      <c r="CB115" s="253">
        <f t="shared" si="43"/>
        <v>0</v>
      </c>
      <c r="CC115" s="253">
        <f t="shared" si="43"/>
        <v>0</v>
      </c>
      <c r="CD115" s="253">
        <f t="shared" si="43"/>
        <v>0</v>
      </c>
      <c r="CE115" s="253">
        <f t="shared" si="43"/>
        <v>0</v>
      </c>
      <c r="CF115" s="253">
        <f t="shared" si="43"/>
        <v>0</v>
      </c>
      <c r="CG115" s="253">
        <f t="shared" si="43"/>
        <v>0</v>
      </c>
      <c r="CH115" s="253">
        <f t="shared" si="43"/>
        <v>0</v>
      </c>
      <c r="CI115" s="253">
        <f t="shared" si="43"/>
        <v>0</v>
      </c>
      <c r="CJ115" s="253">
        <f t="shared" si="43"/>
        <v>0</v>
      </c>
      <c r="CK115" s="253">
        <f t="shared" si="43"/>
        <v>0</v>
      </c>
      <c r="CL115" s="253">
        <f t="shared" si="46"/>
        <v>0</v>
      </c>
      <c r="CM115" s="253">
        <f t="shared" si="46"/>
        <v>0</v>
      </c>
      <c r="CN115" s="253">
        <f t="shared" si="46"/>
        <v>0</v>
      </c>
      <c r="CO115" s="253">
        <f t="shared" si="46"/>
        <v>0</v>
      </c>
      <c r="CP115" s="253">
        <f t="shared" si="46"/>
        <v>0</v>
      </c>
      <c r="CQ115" s="253">
        <f t="shared" si="46"/>
        <v>0</v>
      </c>
      <c r="CR115" s="253">
        <f t="shared" si="46"/>
        <v>0</v>
      </c>
      <c r="CS115" s="253">
        <f t="shared" si="46"/>
        <v>0</v>
      </c>
      <c r="CT115" s="253">
        <f t="shared" si="46"/>
        <v>0</v>
      </c>
      <c r="CU115" s="253">
        <f t="shared" si="46"/>
        <v>0</v>
      </c>
      <c r="CV115" s="253">
        <f t="shared" si="46"/>
        <v>0</v>
      </c>
      <c r="CW115" s="253">
        <f t="shared" si="46"/>
        <v>0</v>
      </c>
      <c r="CX115" s="253">
        <f t="shared" si="46"/>
        <v>0</v>
      </c>
      <c r="CY115" s="253">
        <f t="shared" si="46"/>
        <v>0</v>
      </c>
      <c r="CZ115" s="253">
        <f t="shared" si="46"/>
        <v>0</v>
      </c>
      <c r="DA115" s="253">
        <f t="shared" si="46"/>
        <v>0</v>
      </c>
      <c r="DB115" s="253">
        <f t="shared" si="46"/>
        <v>0</v>
      </c>
      <c r="DC115" s="253">
        <f t="shared" si="46"/>
        <v>0</v>
      </c>
      <c r="DD115" s="253">
        <f t="shared" si="46"/>
        <v>0</v>
      </c>
      <c r="DE115" s="253">
        <f t="shared" si="46"/>
        <v>0</v>
      </c>
      <c r="DF115" s="253">
        <f t="shared" si="46"/>
        <v>0</v>
      </c>
      <c r="DG115" s="253">
        <f t="shared" si="46"/>
        <v>0</v>
      </c>
      <c r="DH115" s="253">
        <f t="shared" si="46"/>
        <v>0</v>
      </c>
      <c r="DI115" s="253">
        <f t="shared" si="46"/>
        <v>0</v>
      </c>
      <c r="DJ115" s="253">
        <f t="shared" si="46"/>
        <v>0</v>
      </c>
      <c r="DK115" s="253">
        <f t="shared" si="46"/>
        <v>0</v>
      </c>
      <c r="DL115" s="253">
        <f t="shared" si="46"/>
        <v>0</v>
      </c>
      <c r="DM115" s="253">
        <f t="shared" si="46"/>
        <v>0</v>
      </c>
      <c r="DN115" s="253">
        <f t="shared" si="45"/>
        <v>0</v>
      </c>
      <c r="DO115" s="253">
        <f t="shared" si="45"/>
        <v>0</v>
      </c>
      <c r="DP115" s="253">
        <f t="shared" si="45"/>
        <v>0</v>
      </c>
      <c r="DQ115" s="253">
        <f t="shared" si="45"/>
        <v>0</v>
      </c>
      <c r="DR115" s="253">
        <f t="shared" si="45"/>
        <v>0</v>
      </c>
      <c r="DS115" s="253">
        <f t="shared" si="45"/>
        <v>0</v>
      </c>
      <c r="DT115" s="253">
        <f t="shared" si="45"/>
        <v>0</v>
      </c>
      <c r="DU115" s="253">
        <f t="shared" si="45"/>
        <v>0</v>
      </c>
      <c r="DV115" s="253">
        <f t="shared" si="45"/>
        <v>0</v>
      </c>
      <c r="DW115" s="253">
        <f t="shared" si="45"/>
        <v>0</v>
      </c>
    </row>
    <row r="116" spans="3:127" ht="15.6" thickTop="1" thickBot="1">
      <c r="C116" s="316" t="str">
        <f t="shared" si="36"/>
        <v>Prodotto/Servizio 11</v>
      </c>
      <c r="F116" s="335">
        <f t="shared" si="37"/>
        <v>0</v>
      </c>
      <c r="H116" s="253">
        <f t="shared" si="38"/>
        <v>0</v>
      </c>
      <c r="I116" s="253">
        <f t="shared" si="39"/>
        <v>0</v>
      </c>
      <c r="J116" s="253">
        <f t="shared" si="40"/>
        <v>0</v>
      </c>
      <c r="K116" s="253">
        <f t="shared" si="48"/>
        <v>0</v>
      </c>
      <c r="L116" s="253">
        <f t="shared" si="48"/>
        <v>0</v>
      </c>
      <c r="M116" s="253">
        <f t="shared" si="48"/>
        <v>0</v>
      </c>
      <c r="N116" s="253">
        <f t="shared" si="47"/>
        <v>0</v>
      </c>
      <c r="O116" s="253">
        <f t="shared" si="47"/>
        <v>0</v>
      </c>
      <c r="P116" s="253">
        <f t="shared" si="47"/>
        <v>0</v>
      </c>
      <c r="Q116" s="253">
        <f t="shared" si="47"/>
        <v>0</v>
      </c>
      <c r="R116" s="253">
        <f t="shared" si="47"/>
        <v>0</v>
      </c>
      <c r="S116" s="253">
        <f t="shared" si="47"/>
        <v>0</v>
      </c>
      <c r="T116" s="253">
        <f t="shared" si="47"/>
        <v>0</v>
      </c>
      <c r="U116" s="253">
        <f t="shared" si="47"/>
        <v>0</v>
      </c>
      <c r="V116" s="253">
        <f t="shared" si="47"/>
        <v>0</v>
      </c>
      <c r="W116" s="253">
        <f t="shared" si="47"/>
        <v>0</v>
      </c>
      <c r="X116" s="253">
        <f t="shared" si="47"/>
        <v>0</v>
      </c>
      <c r="Y116" s="253">
        <f t="shared" si="47"/>
        <v>0</v>
      </c>
      <c r="Z116" s="253">
        <f t="shared" si="47"/>
        <v>0</v>
      </c>
      <c r="AA116" s="253">
        <f t="shared" si="47"/>
        <v>0</v>
      </c>
      <c r="AB116" s="253">
        <f t="shared" si="47"/>
        <v>0</v>
      </c>
      <c r="AC116" s="253">
        <f t="shared" si="47"/>
        <v>0</v>
      </c>
      <c r="AD116" s="253">
        <f t="shared" si="47"/>
        <v>0</v>
      </c>
      <c r="AE116" s="253">
        <f t="shared" si="47"/>
        <v>0</v>
      </c>
      <c r="AF116" s="253">
        <f t="shared" si="47"/>
        <v>0</v>
      </c>
      <c r="AG116" s="253">
        <f t="shared" si="47"/>
        <v>0</v>
      </c>
      <c r="AH116" s="253">
        <f t="shared" si="47"/>
        <v>0</v>
      </c>
      <c r="AI116" s="253">
        <f t="shared" si="47"/>
        <v>0</v>
      </c>
      <c r="AJ116" s="253">
        <f t="shared" si="47"/>
        <v>0</v>
      </c>
      <c r="AK116" s="253">
        <f t="shared" si="47"/>
        <v>0</v>
      </c>
      <c r="AL116" s="253">
        <f t="shared" si="47"/>
        <v>0</v>
      </c>
      <c r="AM116" s="253">
        <f t="shared" si="47"/>
        <v>0</v>
      </c>
      <c r="AN116" s="253">
        <f t="shared" si="47"/>
        <v>0</v>
      </c>
      <c r="AO116" s="253">
        <f t="shared" si="47"/>
        <v>0</v>
      </c>
      <c r="AP116" s="253">
        <f t="shared" si="47"/>
        <v>0</v>
      </c>
      <c r="AQ116" s="253">
        <f t="shared" si="47"/>
        <v>0</v>
      </c>
      <c r="AR116" s="253">
        <f t="shared" si="47"/>
        <v>0</v>
      </c>
      <c r="AS116" s="253">
        <f t="shared" si="47"/>
        <v>0</v>
      </c>
      <c r="AT116" s="253">
        <f t="shared" si="47"/>
        <v>0</v>
      </c>
      <c r="AU116" s="253">
        <f t="shared" si="47"/>
        <v>0</v>
      </c>
      <c r="AV116" s="253">
        <f t="shared" si="47"/>
        <v>0</v>
      </c>
      <c r="AW116" s="253">
        <f t="shared" si="47"/>
        <v>0</v>
      </c>
      <c r="AX116" s="253">
        <f t="shared" si="47"/>
        <v>0</v>
      </c>
      <c r="AY116" s="253">
        <f t="shared" si="47"/>
        <v>0</v>
      </c>
      <c r="AZ116" s="253">
        <f t="shared" si="47"/>
        <v>0</v>
      </c>
      <c r="BA116" s="253">
        <f t="shared" si="47"/>
        <v>0</v>
      </c>
      <c r="BB116" s="253">
        <f t="shared" si="47"/>
        <v>0</v>
      </c>
      <c r="BC116" s="253">
        <f t="shared" si="47"/>
        <v>0</v>
      </c>
      <c r="BD116" s="253">
        <f t="shared" si="47"/>
        <v>0</v>
      </c>
      <c r="BE116" s="253">
        <f t="shared" si="47"/>
        <v>0</v>
      </c>
      <c r="BF116" s="253">
        <f t="shared" si="47"/>
        <v>0</v>
      </c>
      <c r="BG116" s="253">
        <f t="shared" si="47"/>
        <v>0</v>
      </c>
      <c r="BH116" s="253">
        <f t="shared" si="47"/>
        <v>0</v>
      </c>
      <c r="BI116" s="253">
        <f t="shared" si="47"/>
        <v>0</v>
      </c>
      <c r="BJ116" s="253">
        <f t="shared" si="47"/>
        <v>0</v>
      </c>
      <c r="BK116" s="253">
        <f t="shared" si="47"/>
        <v>0</v>
      </c>
      <c r="BL116" s="253">
        <f t="shared" si="47"/>
        <v>0</v>
      </c>
      <c r="BM116" s="253">
        <f t="shared" si="47"/>
        <v>0</v>
      </c>
      <c r="BN116" s="253">
        <f t="shared" si="47"/>
        <v>0</v>
      </c>
      <c r="BO116" s="253">
        <f t="shared" si="47"/>
        <v>0</v>
      </c>
      <c r="BP116" s="253">
        <f t="shared" si="47"/>
        <v>0</v>
      </c>
      <c r="BQ116" s="253">
        <f t="shared" si="47"/>
        <v>0</v>
      </c>
      <c r="BR116" s="253">
        <f t="shared" si="47"/>
        <v>0</v>
      </c>
      <c r="BS116" s="253">
        <f t="shared" si="47"/>
        <v>0</v>
      </c>
      <c r="BT116" s="253">
        <f t="shared" si="47"/>
        <v>0</v>
      </c>
      <c r="BU116" s="253">
        <f t="shared" si="47"/>
        <v>0</v>
      </c>
      <c r="BV116" s="253">
        <f t="shared" si="43"/>
        <v>0</v>
      </c>
      <c r="BW116" s="253">
        <f t="shared" si="43"/>
        <v>0</v>
      </c>
      <c r="BX116" s="253">
        <f t="shared" si="43"/>
        <v>0</v>
      </c>
      <c r="BY116" s="253">
        <f t="shared" si="43"/>
        <v>0</v>
      </c>
      <c r="BZ116" s="253">
        <f t="shared" si="43"/>
        <v>0</v>
      </c>
      <c r="CA116" s="253">
        <f t="shared" si="43"/>
        <v>0</v>
      </c>
      <c r="CB116" s="253">
        <f t="shared" si="43"/>
        <v>0</v>
      </c>
      <c r="CC116" s="253">
        <f t="shared" si="43"/>
        <v>0</v>
      </c>
      <c r="CD116" s="253">
        <f t="shared" si="43"/>
        <v>0</v>
      </c>
      <c r="CE116" s="253">
        <f t="shared" si="43"/>
        <v>0</v>
      </c>
      <c r="CF116" s="253">
        <f t="shared" si="43"/>
        <v>0</v>
      </c>
      <c r="CG116" s="253">
        <f t="shared" si="43"/>
        <v>0</v>
      </c>
      <c r="CH116" s="253">
        <f t="shared" si="43"/>
        <v>0</v>
      </c>
      <c r="CI116" s="253">
        <f t="shared" si="43"/>
        <v>0</v>
      </c>
      <c r="CJ116" s="253">
        <f t="shared" si="43"/>
        <v>0</v>
      </c>
      <c r="CK116" s="253">
        <f t="shared" si="43"/>
        <v>0</v>
      </c>
      <c r="CL116" s="253">
        <f t="shared" si="46"/>
        <v>0</v>
      </c>
      <c r="CM116" s="253">
        <f t="shared" si="46"/>
        <v>0</v>
      </c>
      <c r="CN116" s="253">
        <f t="shared" si="46"/>
        <v>0</v>
      </c>
      <c r="CO116" s="253">
        <f t="shared" si="46"/>
        <v>0</v>
      </c>
      <c r="CP116" s="253">
        <f t="shared" si="46"/>
        <v>0</v>
      </c>
      <c r="CQ116" s="253">
        <f t="shared" si="46"/>
        <v>0</v>
      </c>
      <c r="CR116" s="253">
        <f t="shared" si="46"/>
        <v>0</v>
      </c>
      <c r="CS116" s="253">
        <f t="shared" si="46"/>
        <v>0</v>
      </c>
      <c r="CT116" s="253">
        <f t="shared" si="46"/>
        <v>0</v>
      </c>
      <c r="CU116" s="253">
        <f t="shared" si="46"/>
        <v>0</v>
      </c>
      <c r="CV116" s="253">
        <f t="shared" si="46"/>
        <v>0</v>
      </c>
      <c r="CW116" s="253">
        <f t="shared" si="46"/>
        <v>0</v>
      </c>
      <c r="CX116" s="253">
        <f t="shared" si="46"/>
        <v>0</v>
      </c>
      <c r="CY116" s="253">
        <f t="shared" si="46"/>
        <v>0</v>
      </c>
      <c r="CZ116" s="253">
        <f t="shared" si="46"/>
        <v>0</v>
      </c>
      <c r="DA116" s="253">
        <f t="shared" si="46"/>
        <v>0</v>
      </c>
      <c r="DB116" s="253">
        <f t="shared" si="46"/>
        <v>0</v>
      </c>
      <c r="DC116" s="253">
        <f t="shared" si="46"/>
        <v>0</v>
      </c>
      <c r="DD116" s="253">
        <f t="shared" si="46"/>
        <v>0</v>
      </c>
      <c r="DE116" s="253">
        <f t="shared" si="46"/>
        <v>0</v>
      </c>
      <c r="DF116" s="253">
        <f t="shared" si="46"/>
        <v>0</v>
      </c>
      <c r="DG116" s="253">
        <f t="shared" si="46"/>
        <v>0</v>
      </c>
      <c r="DH116" s="253">
        <f t="shared" si="46"/>
        <v>0</v>
      </c>
      <c r="DI116" s="253">
        <f t="shared" si="46"/>
        <v>0</v>
      </c>
      <c r="DJ116" s="253">
        <f t="shared" si="46"/>
        <v>0</v>
      </c>
      <c r="DK116" s="253">
        <f t="shared" si="46"/>
        <v>0</v>
      </c>
      <c r="DL116" s="253">
        <f t="shared" si="46"/>
        <v>0</v>
      </c>
      <c r="DM116" s="253">
        <f t="shared" si="46"/>
        <v>0</v>
      </c>
      <c r="DN116" s="253">
        <f t="shared" si="45"/>
        <v>0</v>
      </c>
      <c r="DO116" s="253">
        <f t="shared" si="45"/>
        <v>0</v>
      </c>
      <c r="DP116" s="253">
        <f t="shared" si="45"/>
        <v>0</v>
      </c>
      <c r="DQ116" s="253">
        <f t="shared" si="45"/>
        <v>0</v>
      </c>
      <c r="DR116" s="253">
        <f t="shared" si="45"/>
        <v>0</v>
      </c>
      <c r="DS116" s="253">
        <f t="shared" si="45"/>
        <v>0</v>
      </c>
      <c r="DT116" s="253">
        <f t="shared" si="45"/>
        <v>0</v>
      </c>
      <c r="DU116" s="253">
        <f t="shared" si="45"/>
        <v>0</v>
      </c>
      <c r="DV116" s="253">
        <f t="shared" si="45"/>
        <v>0</v>
      </c>
      <c r="DW116" s="253">
        <f t="shared" si="45"/>
        <v>0</v>
      </c>
    </row>
    <row r="117" spans="3:127" ht="15.6" thickTop="1" thickBot="1">
      <c r="C117" s="316" t="str">
        <f t="shared" si="36"/>
        <v>Prodotto/Servizio 12</v>
      </c>
      <c r="F117" s="335">
        <f t="shared" si="37"/>
        <v>0</v>
      </c>
      <c r="H117" s="253">
        <f t="shared" si="38"/>
        <v>0</v>
      </c>
      <c r="I117" s="253">
        <f t="shared" si="39"/>
        <v>0</v>
      </c>
      <c r="J117" s="253">
        <f t="shared" si="40"/>
        <v>0</v>
      </c>
      <c r="K117" s="253">
        <f t="shared" si="48"/>
        <v>0</v>
      </c>
      <c r="L117" s="253">
        <f t="shared" si="48"/>
        <v>0</v>
      </c>
      <c r="M117" s="253">
        <f t="shared" si="48"/>
        <v>0</v>
      </c>
      <c r="N117" s="253">
        <f t="shared" si="47"/>
        <v>0</v>
      </c>
      <c r="O117" s="253">
        <f t="shared" si="47"/>
        <v>0</v>
      </c>
      <c r="P117" s="253">
        <f t="shared" si="47"/>
        <v>0</v>
      </c>
      <c r="Q117" s="253">
        <f t="shared" si="47"/>
        <v>0</v>
      </c>
      <c r="R117" s="253">
        <f t="shared" si="47"/>
        <v>0</v>
      </c>
      <c r="S117" s="253">
        <f t="shared" si="47"/>
        <v>0</v>
      </c>
      <c r="T117" s="253">
        <f t="shared" si="47"/>
        <v>0</v>
      </c>
      <c r="U117" s="253">
        <f t="shared" si="47"/>
        <v>0</v>
      </c>
      <c r="V117" s="253">
        <f t="shared" si="47"/>
        <v>0</v>
      </c>
      <c r="W117" s="253">
        <f t="shared" si="47"/>
        <v>0</v>
      </c>
      <c r="X117" s="253">
        <f t="shared" si="47"/>
        <v>0</v>
      </c>
      <c r="Y117" s="253">
        <f t="shared" si="47"/>
        <v>0</v>
      </c>
      <c r="Z117" s="253">
        <f t="shared" si="47"/>
        <v>0</v>
      </c>
      <c r="AA117" s="253">
        <f t="shared" si="47"/>
        <v>0</v>
      </c>
      <c r="AB117" s="253">
        <f t="shared" si="47"/>
        <v>0</v>
      </c>
      <c r="AC117" s="253">
        <f t="shared" si="47"/>
        <v>0</v>
      </c>
      <c r="AD117" s="253">
        <f t="shared" si="47"/>
        <v>0</v>
      </c>
      <c r="AE117" s="253">
        <f t="shared" si="47"/>
        <v>0</v>
      </c>
      <c r="AF117" s="253">
        <f t="shared" si="47"/>
        <v>0</v>
      </c>
      <c r="AG117" s="253">
        <f t="shared" si="47"/>
        <v>0</v>
      </c>
      <c r="AH117" s="253">
        <f t="shared" si="47"/>
        <v>0</v>
      </c>
      <c r="AI117" s="253">
        <f t="shared" si="47"/>
        <v>0</v>
      </c>
      <c r="AJ117" s="253">
        <f t="shared" si="47"/>
        <v>0</v>
      </c>
      <c r="AK117" s="253">
        <f t="shared" si="47"/>
        <v>0</v>
      </c>
      <c r="AL117" s="253">
        <f t="shared" si="47"/>
        <v>0</v>
      </c>
      <c r="AM117" s="253">
        <f t="shared" si="47"/>
        <v>0</v>
      </c>
      <c r="AN117" s="253">
        <f t="shared" si="47"/>
        <v>0</v>
      </c>
      <c r="AO117" s="253">
        <f t="shared" si="47"/>
        <v>0</v>
      </c>
      <c r="AP117" s="253">
        <f t="shared" si="47"/>
        <v>0</v>
      </c>
      <c r="AQ117" s="253">
        <f t="shared" si="47"/>
        <v>0</v>
      </c>
      <c r="AR117" s="253">
        <f t="shared" si="47"/>
        <v>0</v>
      </c>
      <c r="AS117" s="253">
        <f t="shared" si="47"/>
        <v>0</v>
      </c>
      <c r="AT117" s="253">
        <f t="shared" si="47"/>
        <v>0</v>
      </c>
      <c r="AU117" s="253">
        <f t="shared" si="47"/>
        <v>0</v>
      </c>
      <c r="AV117" s="253">
        <f t="shared" si="47"/>
        <v>0</v>
      </c>
      <c r="AW117" s="253">
        <f t="shared" si="47"/>
        <v>0</v>
      </c>
      <c r="AX117" s="253">
        <f t="shared" si="47"/>
        <v>0</v>
      </c>
      <c r="AY117" s="253">
        <f t="shared" si="47"/>
        <v>0</v>
      </c>
      <c r="AZ117" s="253">
        <f t="shared" si="47"/>
        <v>0</v>
      </c>
      <c r="BA117" s="253">
        <f t="shared" si="47"/>
        <v>0</v>
      </c>
      <c r="BB117" s="253">
        <f t="shared" si="47"/>
        <v>0</v>
      </c>
      <c r="BC117" s="253">
        <f t="shared" si="47"/>
        <v>0</v>
      </c>
      <c r="BD117" s="253">
        <f t="shared" si="47"/>
        <v>0</v>
      </c>
      <c r="BE117" s="253">
        <f t="shared" si="47"/>
        <v>0</v>
      </c>
      <c r="BF117" s="253">
        <f t="shared" si="47"/>
        <v>0</v>
      </c>
      <c r="BG117" s="253">
        <f t="shared" si="47"/>
        <v>0</v>
      </c>
      <c r="BH117" s="253">
        <f t="shared" si="47"/>
        <v>0</v>
      </c>
      <c r="BI117" s="253">
        <f t="shared" si="47"/>
        <v>0</v>
      </c>
      <c r="BJ117" s="253">
        <f t="shared" si="47"/>
        <v>0</v>
      </c>
      <c r="BK117" s="253">
        <f t="shared" si="47"/>
        <v>0</v>
      </c>
      <c r="BL117" s="253">
        <f t="shared" si="47"/>
        <v>0</v>
      </c>
      <c r="BM117" s="253">
        <f t="shared" si="47"/>
        <v>0</v>
      </c>
      <c r="BN117" s="253">
        <f t="shared" si="47"/>
        <v>0</v>
      </c>
      <c r="BO117" s="253">
        <f t="shared" si="47"/>
        <v>0</v>
      </c>
      <c r="BP117" s="253">
        <f t="shared" si="47"/>
        <v>0</v>
      </c>
      <c r="BQ117" s="253">
        <f t="shared" si="47"/>
        <v>0</v>
      </c>
      <c r="BR117" s="253">
        <f t="shared" si="47"/>
        <v>0</v>
      </c>
      <c r="BS117" s="253">
        <f t="shared" si="47"/>
        <v>0</v>
      </c>
      <c r="BT117" s="253">
        <f t="shared" si="47"/>
        <v>0</v>
      </c>
      <c r="BU117" s="253">
        <f t="shared" si="47"/>
        <v>0</v>
      </c>
      <c r="BV117" s="253">
        <f t="shared" si="43"/>
        <v>0</v>
      </c>
      <c r="BW117" s="253">
        <f t="shared" si="43"/>
        <v>0</v>
      </c>
      <c r="BX117" s="253">
        <f t="shared" si="43"/>
        <v>0</v>
      </c>
      <c r="BY117" s="253">
        <f t="shared" si="43"/>
        <v>0</v>
      </c>
      <c r="BZ117" s="253">
        <f t="shared" si="43"/>
        <v>0</v>
      </c>
      <c r="CA117" s="253">
        <f t="shared" si="43"/>
        <v>0</v>
      </c>
      <c r="CB117" s="253">
        <f t="shared" si="43"/>
        <v>0</v>
      </c>
      <c r="CC117" s="253">
        <f t="shared" si="43"/>
        <v>0</v>
      </c>
      <c r="CD117" s="253">
        <f t="shared" si="43"/>
        <v>0</v>
      </c>
      <c r="CE117" s="253">
        <f t="shared" si="43"/>
        <v>0</v>
      </c>
      <c r="CF117" s="253">
        <f t="shared" si="43"/>
        <v>0</v>
      </c>
      <c r="CG117" s="253">
        <f t="shared" si="43"/>
        <v>0</v>
      </c>
      <c r="CH117" s="253">
        <f t="shared" si="43"/>
        <v>0</v>
      </c>
      <c r="CI117" s="253">
        <f t="shared" si="43"/>
        <v>0</v>
      </c>
      <c r="CJ117" s="253">
        <f t="shared" si="43"/>
        <v>0</v>
      </c>
      <c r="CK117" s="253">
        <f t="shared" si="43"/>
        <v>0</v>
      </c>
      <c r="CL117" s="253">
        <f t="shared" si="46"/>
        <v>0</v>
      </c>
      <c r="CM117" s="253">
        <f t="shared" si="46"/>
        <v>0</v>
      </c>
      <c r="CN117" s="253">
        <f t="shared" si="46"/>
        <v>0</v>
      </c>
      <c r="CO117" s="253">
        <f t="shared" si="46"/>
        <v>0</v>
      </c>
      <c r="CP117" s="253">
        <f t="shared" si="46"/>
        <v>0</v>
      </c>
      <c r="CQ117" s="253">
        <f t="shared" si="46"/>
        <v>0</v>
      </c>
      <c r="CR117" s="253">
        <f t="shared" si="46"/>
        <v>0</v>
      </c>
      <c r="CS117" s="253">
        <f t="shared" si="46"/>
        <v>0</v>
      </c>
      <c r="CT117" s="253">
        <f t="shared" si="46"/>
        <v>0</v>
      </c>
      <c r="CU117" s="253">
        <f t="shared" si="46"/>
        <v>0</v>
      </c>
      <c r="CV117" s="253">
        <f t="shared" si="46"/>
        <v>0</v>
      </c>
      <c r="CW117" s="253">
        <f t="shared" si="46"/>
        <v>0</v>
      </c>
      <c r="CX117" s="253">
        <f t="shared" si="46"/>
        <v>0</v>
      </c>
      <c r="CY117" s="253">
        <f t="shared" si="46"/>
        <v>0</v>
      </c>
      <c r="CZ117" s="253">
        <f t="shared" si="46"/>
        <v>0</v>
      </c>
      <c r="DA117" s="253">
        <f t="shared" si="46"/>
        <v>0</v>
      </c>
      <c r="DB117" s="253">
        <f t="shared" si="46"/>
        <v>0</v>
      </c>
      <c r="DC117" s="253">
        <f t="shared" si="46"/>
        <v>0</v>
      </c>
      <c r="DD117" s="253">
        <f t="shared" si="46"/>
        <v>0</v>
      </c>
      <c r="DE117" s="253">
        <f t="shared" si="46"/>
        <v>0</v>
      </c>
      <c r="DF117" s="253">
        <f t="shared" si="46"/>
        <v>0</v>
      </c>
      <c r="DG117" s="253">
        <f t="shared" si="46"/>
        <v>0</v>
      </c>
      <c r="DH117" s="253">
        <f t="shared" si="46"/>
        <v>0</v>
      </c>
      <c r="DI117" s="253">
        <f t="shared" si="46"/>
        <v>0</v>
      </c>
      <c r="DJ117" s="253">
        <f t="shared" si="46"/>
        <v>0</v>
      </c>
      <c r="DK117" s="253">
        <f t="shared" si="46"/>
        <v>0</v>
      </c>
      <c r="DL117" s="253">
        <f t="shared" si="46"/>
        <v>0</v>
      </c>
      <c r="DM117" s="253">
        <f t="shared" si="46"/>
        <v>0</v>
      </c>
      <c r="DN117" s="253">
        <f t="shared" si="45"/>
        <v>0</v>
      </c>
      <c r="DO117" s="253">
        <f t="shared" si="45"/>
        <v>0</v>
      </c>
      <c r="DP117" s="253">
        <f t="shared" si="45"/>
        <v>0</v>
      </c>
      <c r="DQ117" s="253">
        <f t="shared" si="45"/>
        <v>0</v>
      </c>
      <c r="DR117" s="253">
        <f t="shared" si="45"/>
        <v>0</v>
      </c>
      <c r="DS117" s="253">
        <f t="shared" si="45"/>
        <v>0</v>
      </c>
      <c r="DT117" s="253">
        <f t="shared" si="45"/>
        <v>0</v>
      </c>
      <c r="DU117" s="253">
        <f t="shared" si="45"/>
        <v>0</v>
      </c>
      <c r="DV117" s="253">
        <f t="shared" si="45"/>
        <v>0</v>
      </c>
      <c r="DW117" s="253">
        <f t="shared" si="45"/>
        <v>0</v>
      </c>
    </row>
    <row r="118" spans="3:127" ht="15.6" thickTop="1" thickBot="1">
      <c r="C118" s="316" t="str">
        <f t="shared" si="36"/>
        <v>Prodotto/Servizio 13</v>
      </c>
      <c r="F118" s="335">
        <f t="shared" si="37"/>
        <v>0</v>
      </c>
      <c r="H118" s="253">
        <f t="shared" si="38"/>
        <v>0</v>
      </c>
      <c r="I118" s="253">
        <f t="shared" si="39"/>
        <v>0</v>
      </c>
      <c r="J118" s="253">
        <f t="shared" si="40"/>
        <v>0</v>
      </c>
      <c r="K118" s="253">
        <f t="shared" si="48"/>
        <v>0</v>
      </c>
      <c r="L118" s="253">
        <f t="shared" si="48"/>
        <v>0</v>
      </c>
      <c r="M118" s="253">
        <f t="shared" si="48"/>
        <v>0</v>
      </c>
      <c r="N118" s="253">
        <f t="shared" si="47"/>
        <v>0</v>
      </c>
      <c r="O118" s="253">
        <f t="shared" si="47"/>
        <v>0</v>
      </c>
      <c r="P118" s="253">
        <f t="shared" si="47"/>
        <v>0</v>
      </c>
      <c r="Q118" s="253">
        <f t="shared" si="47"/>
        <v>0</v>
      </c>
      <c r="R118" s="253">
        <f t="shared" si="47"/>
        <v>0</v>
      </c>
      <c r="S118" s="253">
        <f t="shared" si="47"/>
        <v>0</v>
      </c>
      <c r="T118" s="253">
        <f t="shared" si="47"/>
        <v>0</v>
      </c>
      <c r="U118" s="253">
        <f t="shared" si="47"/>
        <v>0</v>
      </c>
      <c r="V118" s="253">
        <f t="shared" si="47"/>
        <v>0</v>
      </c>
      <c r="W118" s="253">
        <f t="shared" si="47"/>
        <v>0</v>
      </c>
      <c r="X118" s="253">
        <f t="shared" si="47"/>
        <v>0</v>
      </c>
      <c r="Y118" s="253">
        <f t="shared" si="47"/>
        <v>0</v>
      </c>
      <c r="Z118" s="253">
        <f t="shared" si="47"/>
        <v>0</v>
      </c>
      <c r="AA118" s="253">
        <f t="shared" si="47"/>
        <v>0</v>
      </c>
      <c r="AB118" s="253">
        <f t="shared" si="47"/>
        <v>0</v>
      </c>
      <c r="AC118" s="253">
        <f t="shared" ref="AC118:BU123" si="49">+IF($F118=0,AC54+AC86,IF($F118=30,AB54+AB86,IF($F118=60,AA54+AA86,Z54+Z86)))</f>
        <v>0</v>
      </c>
      <c r="AD118" s="253">
        <f t="shared" si="49"/>
        <v>0</v>
      </c>
      <c r="AE118" s="253">
        <f t="shared" si="49"/>
        <v>0</v>
      </c>
      <c r="AF118" s="253">
        <f t="shared" si="49"/>
        <v>0</v>
      </c>
      <c r="AG118" s="253">
        <f t="shared" si="49"/>
        <v>0</v>
      </c>
      <c r="AH118" s="253">
        <f t="shared" si="49"/>
        <v>0</v>
      </c>
      <c r="AI118" s="253">
        <f t="shared" si="49"/>
        <v>0</v>
      </c>
      <c r="AJ118" s="253">
        <f t="shared" si="49"/>
        <v>0</v>
      </c>
      <c r="AK118" s="253">
        <f t="shared" si="49"/>
        <v>0</v>
      </c>
      <c r="AL118" s="253">
        <f t="shared" si="49"/>
        <v>0</v>
      </c>
      <c r="AM118" s="253">
        <f t="shared" si="49"/>
        <v>0</v>
      </c>
      <c r="AN118" s="253">
        <f t="shared" si="49"/>
        <v>0</v>
      </c>
      <c r="AO118" s="253">
        <f t="shared" si="49"/>
        <v>0</v>
      </c>
      <c r="AP118" s="253">
        <f t="shared" si="49"/>
        <v>0</v>
      </c>
      <c r="AQ118" s="253">
        <f t="shared" si="49"/>
        <v>0</v>
      </c>
      <c r="AR118" s="253">
        <f t="shared" si="49"/>
        <v>0</v>
      </c>
      <c r="AS118" s="253">
        <f t="shared" si="49"/>
        <v>0</v>
      </c>
      <c r="AT118" s="253">
        <f t="shared" si="49"/>
        <v>0</v>
      </c>
      <c r="AU118" s="253">
        <f t="shared" si="49"/>
        <v>0</v>
      </c>
      <c r="AV118" s="253">
        <f t="shared" si="49"/>
        <v>0</v>
      </c>
      <c r="AW118" s="253">
        <f t="shared" si="49"/>
        <v>0</v>
      </c>
      <c r="AX118" s="253">
        <f t="shared" si="49"/>
        <v>0</v>
      </c>
      <c r="AY118" s="253">
        <f t="shared" si="49"/>
        <v>0</v>
      </c>
      <c r="AZ118" s="253">
        <f t="shared" si="49"/>
        <v>0</v>
      </c>
      <c r="BA118" s="253">
        <f t="shared" si="49"/>
        <v>0</v>
      </c>
      <c r="BB118" s="253">
        <f t="shared" si="49"/>
        <v>0</v>
      </c>
      <c r="BC118" s="253">
        <f t="shared" si="49"/>
        <v>0</v>
      </c>
      <c r="BD118" s="253">
        <f t="shared" si="49"/>
        <v>0</v>
      </c>
      <c r="BE118" s="253">
        <f t="shared" si="49"/>
        <v>0</v>
      </c>
      <c r="BF118" s="253">
        <f t="shared" si="49"/>
        <v>0</v>
      </c>
      <c r="BG118" s="253">
        <f t="shared" si="49"/>
        <v>0</v>
      </c>
      <c r="BH118" s="253">
        <f t="shared" si="49"/>
        <v>0</v>
      </c>
      <c r="BI118" s="253">
        <f t="shared" si="49"/>
        <v>0</v>
      </c>
      <c r="BJ118" s="253">
        <f t="shared" si="49"/>
        <v>0</v>
      </c>
      <c r="BK118" s="253">
        <f t="shared" si="49"/>
        <v>0</v>
      </c>
      <c r="BL118" s="253">
        <f t="shared" si="49"/>
        <v>0</v>
      </c>
      <c r="BM118" s="253">
        <f t="shared" si="49"/>
        <v>0</v>
      </c>
      <c r="BN118" s="253">
        <f t="shared" si="49"/>
        <v>0</v>
      </c>
      <c r="BO118" s="253">
        <f t="shared" si="49"/>
        <v>0</v>
      </c>
      <c r="BP118" s="253">
        <f t="shared" si="49"/>
        <v>0</v>
      </c>
      <c r="BQ118" s="253">
        <f t="shared" si="49"/>
        <v>0</v>
      </c>
      <c r="BR118" s="253">
        <f t="shared" si="49"/>
        <v>0</v>
      </c>
      <c r="BS118" s="253">
        <f t="shared" si="49"/>
        <v>0</v>
      </c>
      <c r="BT118" s="253">
        <f t="shared" si="49"/>
        <v>0</v>
      </c>
      <c r="BU118" s="253">
        <f t="shared" si="49"/>
        <v>0</v>
      </c>
      <c r="BV118" s="253">
        <f t="shared" si="43"/>
        <v>0</v>
      </c>
      <c r="BW118" s="253">
        <f t="shared" si="43"/>
        <v>0</v>
      </c>
      <c r="BX118" s="253">
        <f t="shared" si="43"/>
        <v>0</v>
      </c>
      <c r="BY118" s="253">
        <f t="shared" si="43"/>
        <v>0</v>
      </c>
      <c r="BZ118" s="253">
        <f t="shared" si="43"/>
        <v>0</v>
      </c>
      <c r="CA118" s="253">
        <f t="shared" si="43"/>
        <v>0</v>
      </c>
      <c r="CB118" s="253">
        <f t="shared" si="43"/>
        <v>0</v>
      </c>
      <c r="CC118" s="253">
        <f t="shared" si="43"/>
        <v>0</v>
      </c>
      <c r="CD118" s="253">
        <f t="shared" si="43"/>
        <v>0</v>
      </c>
      <c r="CE118" s="253">
        <f t="shared" si="43"/>
        <v>0</v>
      </c>
      <c r="CF118" s="253">
        <f t="shared" si="43"/>
        <v>0</v>
      </c>
      <c r="CG118" s="253">
        <f t="shared" si="43"/>
        <v>0</v>
      </c>
      <c r="CH118" s="253">
        <f t="shared" si="43"/>
        <v>0</v>
      </c>
      <c r="CI118" s="253">
        <f t="shared" si="43"/>
        <v>0</v>
      </c>
      <c r="CJ118" s="253">
        <f t="shared" si="43"/>
        <v>0</v>
      </c>
      <c r="CK118" s="253">
        <f t="shared" si="43"/>
        <v>0</v>
      </c>
      <c r="CL118" s="253">
        <f t="shared" si="46"/>
        <v>0</v>
      </c>
      <c r="CM118" s="253">
        <f t="shared" si="46"/>
        <v>0</v>
      </c>
      <c r="CN118" s="253">
        <f t="shared" si="46"/>
        <v>0</v>
      </c>
      <c r="CO118" s="253">
        <f t="shared" si="46"/>
        <v>0</v>
      </c>
      <c r="CP118" s="253">
        <f t="shared" si="46"/>
        <v>0</v>
      </c>
      <c r="CQ118" s="253">
        <f t="shared" si="46"/>
        <v>0</v>
      </c>
      <c r="CR118" s="253">
        <f t="shared" si="46"/>
        <v>0</v>
      </c>
      <c r="CS118" s="253">
        <f t="shared" si="46"/>
        <v>0</v>
      </c>
      <c r="CT118" s="253">
        <f t="shared" si="46"/>
        <v>0</v>
      </c>
      <c r="CU118" s="253">
        <f t="shared" si="46"/>
        <v>0</v>
      </c>
      <c r="CV118" s="253">
        <f t="shared" si="46"/>
        <v>0</v>
      </c>
      <c r="CW118" s="253">
        <f t="shared" si="46"/>
        <v>0</v>
      </c>
      <c r="CX118" s="253">
        <f t="shared" si="46"/>
        <v>0</v>
      </c>
      <c r="CY118" s="253">
        <f t="shared" si="46"/>
        <v>0</v>
      </c>
      <c r="CZ118" s="253">
        <f t="shared" si="46"/>
        <v>0</v>
      </c>
      <c r="DA118" s="253">
        <f t="shared" si="46"/>
        <v>0</v>
      </c>
      <c r="DB118" s="253">
        <f t="shared" si="46"/>
        <v>0</v>
      </c>
      <c r="DC118" s="253">
        <f t="shared" si="46"/>
        <v>0</v>
      </c>
      <c r="DD118" s="253">
        <f t="shared" si="46"/>
        <v>0</v>
      </c>
      <c r="DE118" s="253">
        <f t="shared" si="46"/>
        <v>0</v>
      </c>
      <c r="DF118" s="253">
        <f t="shared" si="46"/>
        <v>0</v>
      </c>
      <c r="DG118" s="253">
        <f t="shared" si="46"/>
        <v>0</v>
      </c>
      <c r="DH118" s="253">
        <f t="shared" si="46"/>
        <v>0</v>
      </c>
      <c r="DI118" s="253">
        <f t="shared" si="46"/>
        <v>0</v>
      </c>
      <c r="DJ118" s="253">
        <f t="shared" si="46"/>
        <v>0</v>
      </c>
      <c r="DK118" s="253">
        <f t="shared" si="46"/>
        <v>0</v>
      </c>
      <c r="DL118" s="253">
        <f t="shared" si="46"/>
        <v>0</v>
      </c>
      <c r="DM118" s="253">
        <f t="shared" si="46"/>
        <v>0</v>
      </c>
      <c r="DN118" s="253">
        <f t="shared" si="45"/>
        <v>0</v>
      </c>
      <c r="DO118" s="253">
        <f t="shared" si="45"/>
        <v>0</v>
      </c>
      <c r="DP118" s="253">
        <f t="shared" si="45"/>
        <v>0</v>
      </c>
      <c r="DQ118" s="253">
        <f t="shared" si="45"/>
        <v>0</v>
      </c>
      <c r="DR118" s="253">
        <f t="shared" si="45"/>
        <v>0</v>
      </c>
      <c r="DS118" s="253">
        <f t="shared" si="45"/>
        <v>0</v>
      </c>
      <c r="DT118" s="253">
        <f t="shared" si="45"/>
        <v>0</v>
      </c>
      <c r="DU118" s="253">
        <f t="shared" si="45"/>
        <v>0</v>
      </c>
      <c r="DV118" s="253">
        <f t="shared" si="45"/>
        <v>0</v>
      </c>
      <c r="DW118" s="253">
        <f t="shared" si="45"/>
        <v>0</v>
      </c>
    </row>
    <row r="119" spans="3:127" ht="15.6" thickTop="1" thickBot="1">
      <c r="C119" s="316" t="str">
        <f t="shared" si="36"/>
        <v>Prodotto/Servizio 14</v>
      </c>
      <c r="F119" s="335">
        <f t="shared" si="37"/>
        <v>0</v>
      </c>
      <c r="H119" s="253">
        <f t="shared" si="38"/>
        <v>0</v>
      </c>
      <c r="I119" s="253">
        <f t="shared" si="39"/>
        <v>0</v>
      </c>
      <c r="J119" s="253">
        <f t="shared" si="40"/>
        <v>0</v>
      </c>
      <c r="K119" s="253">
        <f t="shared" si="48"/>
        <v>0</v>
      </c>
      <c r="L119" s="253">
        <f t="shared" si="48"/>
        <v>0</v>
      </c>
      <c r="M119" s="253">
        <f t="shared" si="48"/>
        <v>0</v>
      </c>
      <c r="N119" s="253">
        <f t="shared" si="48"/>
        <v>0</v>
      </c>
      <c r="O119" s="253">
        <f t="shared" si="48"/>
        <v>0</v>
      </c>
      <c r="P119" s="253">
        <f t="shared" si="48"/>
        <v>0</v>
      </c>
      <c r="Q119" s="253">
        <f t="shared" si="48"/>
        <v>0</v>
      </c>
      <c r="R119" s="253">
        <f t="shared" si="48"/>
        <v>0</v>
      </c>
      <c r="S119" s="253">
        <f t="shared" si="48"/>
        <v>0</v>
      </c>
      <c r="T119" s="253">
        <f t="shared" si="48"/>
        <v>0</v>
      </c>
      <c r="U119" s="253">
        <f t="shared" si="48"/>
        <v>0</v>
      </c>
      <c r="V119" s="253">
        <f t="shared" si="48"/>
        <v>0</v>
      </c>
      <c r="W119" s="253">
        <f t="shared" si="48"/>
        <v>0</v>
      </c>
      <c r="X119" s="253">
        <f t="shared" si="48"/>
        <v>0</v>
      </c>
      <c r="Y119" s="253">
        <f t="shared" si="48"/>
        <v>0</v>
      </c>
      <c r="Z119" s="253">
        <f t="shared" si="48"/>
        <v>0</v>
      </c>
      <c r="AA119" s="253">
        <f t="shared" ref="AA119:AP134" si="50">+IF($F119=0,AA55+AA87,IF($F119=30,Z55+Z87,IF($F119=60,Y55+Y87,X55+X87)))</f>
        <v>0</v>
      </c>
      <c r="AB119" s="253">
        <f t="shared" si="50"/>
        <v>0</v>
      </c>
      <c r="AC119" s="253">
        <f t="shared" si="49"/>
        <v>0</v>
      </c>
      <c r="AD119" s="253">
        <f t="shared" si="49"/>
        <v>0</v>
      </c>
      <c r="AE119" s="253">
        <f t="shared" si="49"/>
        <v>0</v>
      </c>
      <c r="AF119" s="253">
        <f t="shared" si="49"/>
        <v>0</v>
      </c>
      <c r="AG119" s="253">
        <f t="shared" si="49"/>
        <v>0</v>
      </c>
      <c r="AH119" s="253">
        <f t="shared" si="49"/>
        <v>0</v>
      </c>
      <c r="AI119" s="253">
        <f t="shared" si="49"/>
        <v>0</v>
      </c>
      <c r="AJ119" s="253">
        <f t="shared" si="49"/>
        <v>0</v>
      </c>
      <c r="AK119" s="253">
        <f t="shared" si="49"/>
        <v>0</v>
      </c>
      <c r="AL119" s="253">
        <f t="shared" si="49"/>
        <v>0</v>
      </c>
      <c r="AM119" s="253">
        <f t="shared" si="49"/>
        <v>0</v>
      </c>
      <c r="AN119" s="253">
        <f t="shared" si="49"/>
        <v>0</v>
      </c>
      <c r="AO119" s="253">
        <f t="shared" si="49"/>
        <v>0</v>
      </c>
      <c r="AP119" s="253">
        <f t="shared" si="49"/>
        <v>0</v>
      </c>
      <c r="AQ119" s="253">
        <f t="shared" si="49"/>
        <v>0</v>
      </c>
      <c r="AR119" s="253">
        <f t="shared" si="49"/>
        <v>0</v>
      </c>
      <c r="AS119" s="253">
        <f t="shared" si="49"/>
        <v>0</v>
      </c>
      <c r="AT119" s="253">
        <f t="shared" si="49"/>
        <v>0</v>
      </c>
      <c r="AU119" s="253">
        <f t="shared" si="49"/>
        <v>0</v>
      </c>
      <c r="AV119" s="253">
        <f t="shared" si="49"/>
        <v>0</v>
      </c>
      <c r="AW119" s="253">
        <f t="shared" si="49"/>
        <v>0</v>
      </c>
      <c r="AX119" s="253">
        <f t="shared" si="49"/>
        <v>0</v>
      </c>
      <c r="AY119" s="253">
        <f t="shared" si="49"/>
        <v>0</v>
      </c>
      <c r="AZ119" s="253">
        <f t="shared" si="49"/>
        <v>0</v>
      </c>
      <c r="BA119" s="253">
        <f t="shared" si="49"/>
        <v>0</v>
      </c>
      <c r="BB119" s="253">
        <f t="shared" si="49"/>
        <v>0</v>
      </c>
      <c r="BC119" s="253">
        <f t="shared" si="49"/>
        <v>0</v>
      </c>
      <c r="BD119" s="253">
        <f t="shared" si="49"/>
        <v>0</v>
      </c>
      <c r="BE119" s="253">
        <f t="shared" si="49"/>
        <v>0</v>
      </c>
      <c r="BF119" s="253">
        <f t="shared" si="49"/>
        <v>0</v>
      </c>
      <c r="BG119" s="253">
        <f t="shared" si="49"/>
        <v>0</v>
      </c>
      <c r="BH119" s="253">
        <f t="shared" si="49"/>
        <v>0</v>
      </c>
      <c r="BI119" s="253">
        <f t="shared" si="49"/>
        <v>0</v>
      </c>
      <c r="BJ119" s="253">
        <f t="shared" si="49"/>
        <v>0</v>
      </c>
      <c r="BK119" s="253">
        <f t="shared" si="49"/>
        <v>0</v>
      </c>
      <c r="BL119" s="253">
        <f t="shared" si="49"/>
        <v>0</v>
      </c>
      <c r="BM119" s="253">
        <f t="shared" si="49"/>
        <v>0</v>
      </c>
      <c r="BN119" s="253">
        <f t="shared" si="49"/>
        <v>0</v>
      </c>
      <c r="BO119" s="253">
        <f t="shared" si="49"/>
        <v>0</v>
      </c>
      <c r="BP119" s="253">
        <f t="shared" si="49"/>
        <v>0</v>
      </c>
      <c r="BQ119" s="253">
        <f t="shared" si="49"/>
        <v>0</v>
      </c>
      <c r="BR119" s="253">
        <f t="shared" si="49"/>
        <v>0</v>
      </c>
      <c r="BS119" s="253">
        <f t="shared" si="49"/>
        <v>0</v>
      </c>
      <c r="BT119" s="253">
        <f t="shared" si="49"/>
        <v>0</v>
      </c>
      <c r="BU119" s="253">
        <f t="shared" si="49"/>
        <v>0</v>
      </c>
      <c r="BV119" s="253">
        <f t="shared" si="43"/>
        <v>0</v>
      </c>
      <c r="BW119" s="253">
        <f t="shared" si="43"/>
        <v>0</v>
      </c>
      <c r="BX119" s="253">
        <f t="shared" si="43"/>
        <v>0</v>
      </c>
      <c r="BY119" s="253">
        <f t="shared" si="43"/>
        <v>0</v>
      </c>
      <c r="BZ119" s="253">
        <f t="shared" si="43"/>
        <v>0</v>
      </c>
      <c r="CA119" s="253">
        <f t="shared" si="43"/>
        <v>0</v>
      </c>
      <c r="CB119" s="253">
        <f t="shared" si="43"/>
        <v>0</v>
      </c>
      <c r="CC119" s="253">
        <f t="shared" si="43"/>
        <v>0</v>
      </c>
      <c r="CD119" s="253">
        <f t="shared" si="43"/>
        <v>0</v>
      </c>
      <c r="CE119" s="253">
        <f t="shared" si="43"/>
        <v>0</v>
      </c>
      <c r="CF119" s="253">
        <f t="shared" si="43"/>
        <v>0</v>
      </c>
      <c r="CG119" s="253">
        <f t="shared" si="43"/>
        <v>0</v>
      </c>
      <c r="CH119" s="253">
        <f t="shared" si="43"/>
        <v>0</v>
      </c>
      <c r="CI119" s="253">
        <f t="shared" si="43"/>
        <v>0</v>
      </c>
      <c r="CJ119" s="253">
        <f t="shared" si="43"/>
        <v>0</v>
      </c>
      <c r="CK119" s="253">
        <f t="shared" si="43"/>
        <v>0</v>
      </c>
      <c r="CL119" s="253">
        <f t="shared" si="46"/>
        <v>0</v>
      </c>
      <c r="CM119" s="253">
        <f t="shared" si="46"/>
        <v>0</v>
      </c>
      <c r="CN119" s="253">
        <f t="shared" si="46"/>
        <v>0</v>
      </c>
      <c r="CO119" s="253">
        <f t="shared" si="46"/>
        <v>0</v>
      </c>
      <c r="CP119" s="253">
        <f t="shared" si="46"/>
        <v>0</v>
      </c>
      <c r="CQ119" s="253">
        <f t="shared" si="46"/>
        <v>0</v>
      </c>
      <c r="CR119" s="253">
        <f t="shared" si="46"/>
        <v>0</v>
      </c>
      <c r="CS119" s="253">
        <f t="shared" si="46"/>
        <v>0</v>
      </c>
      <c r="CT119" s="253">
        <f t="shared" si="46"/>
        <v>0</v>
      </c>
      <c r="CU119" s="253">
        <f t="shared" si="46"/>
        <v>0</v>
      </c>
      <c r="CV119" s="253">
        <f t="shared" si="46"/>
        <v>0</v>
      </c>
      <c r="CW119" s="253">
        <f t="shared" si="46"/>
        <v>0</v>
      </c>
      <c r="CX119" s="253">
        <f t="shared" si="46"/>
        <v>0</v>
      </c>
      <c r="CY119" s="253">
        <f t="shared" si="46"/>
        <v>0</v>
      </c>
      <c r="CZ119" s="253">
        <f t="shared" si="46"/>
        <v>0</v>
      </c>
      <c r="DA119" s="253">
        <f t="shared" si="46"/>
        <v>0</v>
      </c>
      <c r="DB119" s="253">
        <f t="shared" si="46"/>
        <v>0</v>
      </c>
      <c r="DC119" s="253">
        <f t="shared" si="46"/>
        <v>0</v>
      </c>
      <c r="DD119" s="253">
        <f t="shared" si="46"/>
        <v>0</v>
      </c>
      <c r="DE119" s="253">
        <f t="shared" si="46"/>
        <v>0</v>
      </c>
      <c r="DF119" s="253">
        <f t="shared" si="46"/>
        <v>0</v>
      </c>
      <c r="DG119" s="253">
        <f t="shared" si="46"/>
        <v>0</v>
      </c>
      <c r="DH119" s="253">
        <f t="shared" si="46"/>
        <v>0</v>
      </c>
      <c r="DI119" s="253">
        <f t="shared" si="46"/>
        <v>0</v>
      </c>
      <c r="DJ119" s="253">
        <f t="shared" si="46"/>
        <v>0</v>
      </c>
      <c r="DK119" s="253">
        <f t="shared" si="46"/>
        <v>0</v>
      </c>
      <c r="DL119" s="253">
        <f t="shared" si="46"/>
        <v>0</v>
      </c>
      <c r="DM119" s="253">
        <f t="shared" si="46"/>
        <v>0</v>
      </c>
      <c r="DN119" s="253">
        <f t="shared" si="45"/>
        <v>0</v>
      </c>
      <c r="DO119" s="253">
        <f t="shared" si="45"/>
        <v>0</v>
      </c>
      <c r="DP119" s="253">
        <f t="shared" si="45"/>
        <v>0</v>
      </c>
      <c r="DQ119" s="253">
        <f t="shared" si="45"/>
        <v>0</v>
      </c>
      <c r="DR119" s="253">
        <f t="shared" si="45"/>
        <v>0</v>
      </c>
      <c r="DS119" s="253">
        <f t="shared" si="45"/>
        <v>0</v>
      </c>
      <c r="DT119" s="253">
        <f t="shared" si="45"/>
        <v>0</v>
      </c>
      <c r="DU119" s="253">
        <f t="shared" si="45"/>
        <v>0</v>
      </c>
      <c r="DV119" s="253">
        <f t="shared" si="45"/>
        <v>0</v>
      </c>
      <c r="DW119" s="253">
        <f t="shared" si="45"/>
        <v>0</v>
      </c>
    </row>
    <row r="120" spans="3:127" ht="15.6" thickTop="1" thickBot="1">
      <c r="C120" s="316" t="str">
        <f t="shared" si="36"/>
        <v>Prodotto/Servizio 15</v>
      </c>
      <c r="F120" s="335">
        <f t="shared" si="37"/>
        <v>0</v>
      </c>
      <c r="H120" s="253">
        <f t="shared" si="38"/>
        <v>0</v>
      </c>
      <c r="I120" s="253">
        <f t="shared" si="39"/>
        <v>0</v>
      </c>
      <c r="J120" s="253">
        <f t="shared" si="40"/>
        <v>0</v>
      </c>
      <c r="K120" s="253">
        <f t="shared" si="48"/>
        <v>0</v>
      </c>
      <c r="L120" s="253">
        <f t="shared" si="48"/>
        <v>0</v>
      </c>
      <c r="M120" s="253">
        <f t="shared" si="48"/>
        <v>0</v>
      </c>
      <c r="N120" s="253">
        <f t="shared" si="48"/>
        <v>0</v>
      </c>
      <c r="O120" s="253">
        <f t="shared" si="48"/>
        <v>0</v>
      </c>
      <c r="P120" s="253">
        <f t="shared" si="48"/>
        <v>0</v>
      </c>
      <c r="Q120" s="253">
        <f t="shared" si="48"/>
        <v>0</v>
      </c>
      <c r="R120" s="253">
        <f t="shared" si="48"/>
        <v>0</v>
      </c>
      <c r="S120" s="253">
        <f t="shared" si="48"/>
        <v>0</v>
      </c>
      <c r="T120" s="253">
        <f t="shared" si="48"/>
        <v>0</v>
      </c>
      <c r="U120" s="253">
        <f t="shared" si="48"/>
        <v>0</v>
      </c>
      <c r="V120" s="253">
        <f t="shared" si="48"/>
        <v>0</v>
      </c>
      <c r="W120" s="253">
        <f t="shared" si="48"/>
        <v>0</v>
      </c>
      <c r="X120" s="253">
        <f t="shared" si="48"/>
        <v>0</v>
      </c>
      <c r="Y120" s="253">
        <f t="shared" si="48"/>
        <v>0</v>
      </c>
      <c r="Z120" s="253">
        <f t="shared" si="48"/>
        <v>0</v>
      </c>
      <c r="AA120" s="253">
        <f t="shared" si="50"/>
        <v>0</v>
      </c>
      <c r="AB120" s="253">
        <f t="shared" si="50"/>
        <v>0</v>
      </c>
      <c r="AC120" s="253">
        <f t="shared" si="49"/>
        <v>0</v>
      </c>
      <c r="AD120" s="253">
        <f t="shared" si="49"/>
        <v>0</v>
      </c>
      <c r="AE120" s="253">
        <f t="shared" si="49"/>
        <v>0</v>
      </c>
      <c r="AF120" s="253">
        <f t="shared" si="49"/>
        <v>0</v>
      </c>
      <c r="AG120" s="253">
        <f t="shared" si="49"/>
        <v>0</v>
      </c>
      <c r="AH120" s="253">
        <f t="shared" si="49"/>
        <v>0</v>
      </c>
      <c r="AI120" s="253">
        <f t="shared" si="49"/>
        <v>0</v>
      </c>
      <c r="AJ120" s="253">
        <f t="shared" si="49"/>
        <v>0</v>
      </c>
      <c r="AK120" s="253">
        <f t="shared" si="49"/>
        <v>0</v>
      </c>
      <c r="AL120" s="253">
        <f t="shared" si="49"/>
        <v>0</v>
      </c>
      <c r="AM120" s="253">
        <f t="shared" si="49"/>
        <v>0</v>
      </c>
      <c r="AN120" s="253">
        <f t="shared" si="49"/>
        <v>0</v>
      </c>
      <c r="AO120" s="253">
        <f t="shared" si="49"/>
        <v>0</v>
      </c>
      <c r="AP120" s="253">
        <f t="shared" si="49"/>
        <v>0</v>
      </c>
      <c r="AQ120" s="253">
        <f t="shared" si="49"/>
        <v>0</v>
      </c>
      <c r="AR120" s="253">
        <f t="shared" si="49"/>
        <v>0</v>
      </c>
      <c r="AS120" s="253">
        <f t="shared" si="49"/>
        <v>0</v>
      </c>
      <c r="AT120" s="253">
        <f t="shared" si="49"/>
        <v>0</v>
      </c>
      <c r="AU120" s="253">
        <f t="shared" si="49"/>
        <v>0</v>
      </c>
      <c r="AV120" s="253">
        <f t="shared" si="49"/>
        <v>0</v>
      </c>
      <c r="AW120" s="253">
        <f t="shared" si="49"/>
        <v>0</v>
      </c>
      <c r="AX120" s="253">
        <f t="shared" si="49"/>
        <v>0</v>
      </c>
      <c r="AY120" s="253">
        <f t="shared" si="49"/>
        <v>0</v>
      </c>
      <c r="AZ120" s="253">
        <f t="shared" si="49"/>
        <v>0</v>
      </c>
      <c r="BA120" s="253">
        <f t="shared" si="49"/>
        <v>0</v>
      </c>
      <c r="BB120" s="253">
        <f t="shared" si="49"/>
        <v>0</v>
      </c>
      <c r="BC120" s="253">
        <f t="shared" si="49"/>
        <v>0</v>
      </c>
      <c r="BD120" s="253">
        <f t="shared" si="49"/>
        <v>0</v>
      </c>
      <c r="BE120" s="253">
        <f t="shared" si="49"/>
        <v>0</v>
      </c>
      <c r="BF120" s="253">
        <f t="shared" si="49"/>
        <v>0</v>
      </c>
      <c r="BG120" s="253">
        <f t="shared" si="49"/>
        <v>0</v>
      </c>
      <c r="BH120" s="253">
        <f t="shared" si="49"/>
        <v>0</v>
      </c>
      <c r="BI120" s="253">
        <f t="shared" si="49"/>
        <v>0</v>
      </c>
      <c r="BJ120" s="253">
        <f t="shared" si="49"/>
        <v>0</v>
      </c>
      <c r="BK120" s="253">
        <f t="shared" si="49"/>
        <v>0</v>
      </c>
      <c r="BL120" s="253">
        <f t="shared" si="49"/>
        <v>0</v>
      </c>
      <c r="BM120" s="253">
        <f t="shared" si="49"/>
        <v>0</v>
      </c>
      <c r="BN120" s="253">
        <f t="shared" si="49"/>
        <v>0</v>
      </c>
      <c r="BO120" s="253">
        <f t="shared" si="49"/>
        <v>0</v>
      </c>
      <c r="BP120" s="253">
        <f t="shared" si="49"/>
        <v>0</v>
      </c>
      <c r="BQ120" s="253">
        <f t="shared" si="49"/>
        <v>0</v>
      </c>
      <c r="BR120" s="253">
        <f t="shared" si="49"/>
        <v>0</v>
      </c>
      <c r="BS120" s="253">
        <f t="shared" si="49"/>
        <v>0</v>
      </c>
      <c r="BT120" s="253">
        <f t="shared" si="49"/>
        <v>0</v>
      </c>
      <c r="BU120" s="253">
        <f t="shared" si="49"/>
        <v>0</v>
      </c>
      <c r="BV120" s="253">
        <f t="shared" si="43"/>
        <v>0</v>
      </c>
      <c r="BW120" s="253">
        <f t="shared" si="43"/>
        <v>0</v>
      </c>
      <c r="BX120" s="253">
        <f t="shared" si="43"/>
        <v>0</v>
      </c>
      <c r="BY120" s="253">
        <f t="shared" si="43"/>
        <v>0</v>
      </c>
      <c r="BZ120" s="253">
        <f t="shared" si="43"/>
        <v>0</v>
      </c>
      <c r="CA120" s="253">
        <f t="shared" si="43"/>
        <v>0</v>
      </c>
      <c r="CB120" s="253">
        <f t="shared" si="43"/>
        <v>0</v>
      </c>
      <c r="CC120" s="253">
        <f t="shared" si="43"/>
        <v>0</v>
      </c>
      <c r="CD120" s="253">
        <f t="shared" si="43"/>
        <v>0</v>
      </c>
      <c r="CE120" s="253">
        <f t="shared" si="43"/>
        <v>0</v>
      </c>
      <c r="CF120" s="253">
        <f t="shared" si="43"/>
        <v>0</v>
      </c>
      <c r="CG120" s="253">
        <f t="shared" si="43"/>
        <v>0</v>
      </c>
      <c r="CH120" s="253">
        <f t="shared" si="43"/>
        <v>0</v>
      </c>
      <c r="CI120" s="253">
        <f t="shared" si="43"/>
        <v>0</v>
      </c>
      <c r="CJ120" s="253">
        <f t="shared" si="43"/>
        <v>0</v>
      </c>
      <c r="CK120" s="253">
        <f t="shared" si="43"/>
        <v>0</v>
      </c>
      <c r="CL120" s="253">
        <f t="shared" si="46"/>
        <v>0</v>
      </c>
      <c r="CM120" s="253">
        <f t="shared" si="46"/>
        <v>0</v>
      </c>
      <c r="CN120" s="253">
        <f t="shared" si="46"/>
        <v>0</v>
      </c>
      <c r="CO120" s="253">
        <f t="shared" ref="CO120:DM130" si="51">+IF($F120=0,CO56+CO88,IF($F120=30,CN56+CN88,IF($F120=60,CM56+CM88,CL56+CL88)))</f>
        <v>0</v>
      </c>
      <c r="CP120" s="253">
        <f t="shared" si="51"/>
        <v>0</v>
      </c>
      <c r="CQ120" s="253">
        <f t="shared" si="51"/>
        <v>0</v>
      </c>
      <c r="CR120" s="253">
        <f t="shared" si="51"/>
        <v>0</v>
      </c>
      <c r="CS120" s="253">
        <f t="shared" si="51"/>
        <v>0</v>
      </c>
      <c r="CT120" s="253">
        <f t="shared" si="51"/>
        <v>0</v>
      </c>
      <c r="CU120" s="253">
        <f t="shared" si="51"/>
        <v>0</v>
      </c>
      <c r="CV120" s="253">
        <f t="shared" si="51"/>
        <v>0</v>
      </c>
      <c r="CW120" s="253">
        <f t="shared" si="51"/>
        <v>0</v>
      </c>
      <c r="CX120" s="253">
        <f t="shared" si="51"/>
        <v>0</v>
      </c>
      <c r="CY120" s="253">
        <f t="shared" si="51"/>
        <v>0</v>
      </c>
      <c r="CZ120" s="253">
        <f t="shared" si="51"/>
        <v>0</v>
      </c>
      <c r="DA120" s="253">
        <f t="shared" si="51"/>
        <v>0</v>
      </c>
      <c r="DB120" s="253">
        <f t="shared" si="51"/>
        <v>0</v>
      </c>
      <c r="DC120" s="253">
        <f t="shared" si="51"/>
        <v>0</v>
      </c>
      <c r="DD120" s="253">
        <f t="shared" si="51"/>
        <v>0</v>
      </c>
      <c r="DE120" s="253">
        <f t="shared" si="51"/>
        <v>0</v>
      </c>
      <c r="DF120" s="253">
        <f t="shared" si="51"/>
        <v>0</v>
      </c>
      <c r="DG120" s="253">
        <f t="shared" si="51"/>
        <v>0</v>
      </c>
      <c r="DH120" s="253">
        <f t="shared" si="51"/>
        <v>0</v>
      </c>
      <c r="DI120" s="253">
        <f t="shared" si="51"/>
        <v>0</v>
      </c>
      <c r="DJ120" s="253">
        <f t="shared" si="51"/>
        <v>0</v>
      </c>
      <c r="DK120" s="253">
        <f t="shared" si="51"/>
        <v>0</v>
      </c>
      <c r="DL120" s="253">
        <f t="shared" si="51"/>
        <v>0</v>
      </c>
      <c r="DM120" s="253">
        <f t="shared" si="51"/>
        <v>0</v>
      </c>
      <c r="DN120" s="253">
        <f t="shared" si="45"/>
        <v>0</v>
      </c>
      <c r="DO120" s="253">
        <f t="shared" si="45"/>
        <v>0</v>
      </c>
      <c r="DP120" s="253">
        <f t="shared" si="45"/>
        <v>0</v>
      </c>
      <c r="DQ120" s="253">
        <f t="shared" si="45"/>
        <v>0</v>
      </c>
      <c r="DR120" s="253">
        <f t="shared" si="45"/>
        <v>0</v>
      </c>
      <c r="DS120" s="253">
        <f t="shared" si="45"/>
        <v>0</v>
      </c>
      <c r="DT120" s="253">
        <f t="shared" si="45"/>
        <v>0</v>
      </c>
      <c r="DU120" s="253">
        <f t="shared" si="45"/>
        <v>0</v>
      </c>
      <c r="DV120" s="253">
        <f t="shared" si="45"/>
        <v>0</v>
      </c>
      <c r="DW120" s="253">
        <f t="shared" si="45"/>
        <v>0</v>
      </c>
    </row>
    <row r="121" spans="3:127" ht="15.6" thickTop="1" thickBot="1">
      <c r="C121" s="316" t="str">
        <f t="shared" si="36"/>
        <v>Prodotto/Servizio 16</v>
      </c>
      <c r="F121" s="335">
        <f t="shared" si="37"/>
        <v>0</v>
      </c>
      <c r="H121" s="253">
        <f t="shared" si="38"/>
        <v>0</v>
      </c>
      <c r="I121" s="253">
        <f t="shared" si="39"/>
        <v>0</v>
      </c>
      <c r="J121" s="253">
        <f t="shared" si="40"/>
        <v>0</v>
      </c>
      <c r="K121" s="253">
        <f t="shared" si="48"/>
        <v>0</v>
      </c>
      <c r="L121" s="253">
        <f t="shared" si="48"/>
        <v>0</v>
      </c>
      <c r="M121" s="253">
        <f t="shared" si="48"/>
        <v>0</v>
      </c>
      <c r="N121" s="253">
        <f t="shared" si="48"/>
        <v>0</v>
      </c>
      <c r="O121" s="253">
        <f t="shared" si="48"/>
        <v>0</v>
      </c>
      <c r="P121" s="253">
        <f t="shared" si="48"/>
        <v>0</v>
      </c>
      <c r="Q121" s="253">
        <f t="shared" si="48"/>
        <v>0</v>
      </c>
      <c r="R121" s="253">
        <f t="shared" si="48"/>
        <v>0</v>
      </c>
      <c r="S121" s="253">
        <f t="shared" si="48"/>
        <v>0</v>
      </c>
      <c r="T121" s="253">
        <f t="shared" si="48"/>
        <v>0</v>
      </c>
      <c r="U121" s="253">
        <f t="shared" si="48"/>
        <v>0</v>
      </c>
      <c r="V121" s="253">
        <f t="shared" si="48"/>
        <v>0</v>
      </c>
      <c r="W121" s="253">
        <f t="shared" si="48"/>
        <v>0</v>
      </c>
      <c r="X121" s="253">
        <f t="shared" si="48"/>
        <v>0</v>
      </c>
      <c r="Y121" s="253">
        <f t="shared" si="48"/>
        <v>0</v>
      </c>
      <c r="Z121" s="253">
        <f t="shared" si="48"/>
        <v>0</v>
      </c>
      <c r="AA121" s="253">
        <f t="shared" si="50"/>
        <v>0</v>
      </c>
      <c r="AB121" s="253">
        <f t="shared" si="50"/>
        <v>0</v>
      </c>
      <c r="AC121" s="253">
        <f t="shared" si="49"/>
        <v>0</v>
      </c>
      <c r="AD121" s="253">
        <f t="shared" si="49"/>
        <v>0</v>
      </c>
      <c r="AE121" s="253">
        <f t="shared" si="49"/>
        <v>0</v>
      </c>
      <c r="AF121" s="253">
        <f t="shared" si="49"/>
        <v>0</v>
      </c>
      <c r="AG121" s="253">
        <f t="shared" si="49"/>
        <v>0</v>
      </c>
      <c r="AH121" s="253">
        <f t="shared" si="49"/>
        <v>0</v>
      </c>
      <c r="AI121" s="253">
        <f t="shared" si="49"/>
        <v>0</v>
      </c>
      <c r="AJ121" s="253">
        <f t="shared" si="49"/>
        <v>0</v>
      </c>
      <c r="AK121" s="253">
        <f t="shared" si="49"/>
        <v>0</v>
      </c>
      <c r="AL121" s="253">
        <f t="shared" si="49"/>
        <v>0</v>
      </c>
      <c r="AM121" s="253">
        <f t="shared" si="49"/>
        <v>0</v>
      </c>
      <c r="AN121" s="253">
        <f t="shared" si="49"/>
        <v>0</v>
      </c>
      <c r="AO121" s="253">
        <f t="shared" si="49"/>
        <v>0</v>
      </c>
      <c r="AP121" s="253">
        <f t="shared" si="49"/>
        <v>0</v>
      </c>
      <c r="AQ121" s="253">
        <f t="shared" si="49"/>
        <v>0</v>
      </c>
      <c r="AR121" s="253">
        <f t="shared" si="49"/>
        <v>0</v>
      </c>
      <c r="AS121" s="253">
        <f t="shared" si="49"/>
        <v>0</v>
      </c>
      <c r="AT121" s="253">
        <f t="shared" si="49"/>
        <v>0</v>
      </c>
      <c r="AU121" s="253">
        <f t="shared" si="49"/>
        <v>0</v>
      </c>
      <c r="AV121" s="253">
        <f t="shared" si="49"/>
        <v>0</v>
      </c>
      <c r="AW121" s="253">
        <f t="shared" si="49"/>
        <v>0</v>
      </c>
      <c r="AX121" s="253">
        <f t="shared" si="49"/>
        <v>0</v>
      </c>
      <c r="AY121" s="253">
        <f t="shared" si="49"/>
        <v>0</v>
      </c>
      <c r="AZ121" s="253">
        <f t="shared" si="49"/>
        <v>0</v>
      </c>
      <c r="BA121" s="253">
        <f t="shared" si="49"/>
        <v>0</v>
      </c>
      <c r="BB121" s="253">
        <f t="shared" si="49"/>
        <v>0</v>
      </c>
      <c r="BC121" s="253">
        <f t="shared" si="49"/>
        <v>0</v>
      </c>
      <c r="BD121" s="253">
        <f t="shared" si="49"/>
        <v>0</v>
      </c>
      <c r="BE121" s="253">
        <f t="shared" si="49"/>
        <v>0</v>
      </c>
      <c r="BF121" s="253">
        <f t="shared" si="49"/>
        <v>0</v>
      </c>
      <c r="BG121" s="253">
        <f t="shared" si="49"/>
        <v>0</v>
      </c>
      <c r="BH121" s="253">
        <f t="shared" si="49"/>
        <v>0</v>
      </c>
      <c r="BI121" s="253">
        <f t="shared" si="49"/>
        <v>0</v>
      </c>
      <c r="BJ121" s="253">
        <f t="shared" si="49"/>
        <v>0</v>
      </c>
      <c r="BK121" s="253">
        <f t="shared" si="49"/>
        <v>0</v>
      </c>
      <c r="BL121" s="253">
        <f t="shared" si="49"/>
        <v>0</v>
      </c>
      <c r="BM121" s="253">
        <f t="shared" si="49"/>
        <v>0</v>
      </c>
      <c r="BN121" s="253">
        <f t="shared" si="49"/>
        <v>0</v>
      </c>
      <c r="BO121" s="253">
        <f t="shared" si="49"/>
        <v>0</v>
      </c>
      <c r="BP121" s="253">
        <f t="shared" si="49"/>
        <v>0</v>
      </c>
      <c r="BQ121" s="253">
        <f t="shared" si="49"/>
        <v>0</v>
      </c>
      <c r="BR121" s="253">
        <f t="shared" si="49"/>
        <v>0</v>
      </c>
      <c r="BS121" s="253">
        <f t="shared" si="49"/>
        <v>0</v>
      </c>
      <c r="BT121" s="253">
        <f t="shared" si="49"/>
        <v>0</v>
      </c>
      <c r="BU121" s="253">
        <f t="shared" si="49"/>
        <v>0</v>
      </c>
      <c r="BV121" s="253">
        <f t="shared" si="43"/>
        <v>0</v>
      </c>
      <c r="BW121" s="253">
        <f t="shared" si="43"/>
        <v>0</v>
      </c>
      <c r="BX121" s="253">
        <f t="shared" si="43"/>
        <v>0</v>
      </c>
      <c r="BY121" s="253">
        <f t="shared" si="43"/>
        <v>0</v>
      </c>
      <c r="BZ121" s="253">
        <f t="shared" si="43"/>
        <v>0</v>
      </c>
      <c r="CA121" s="253">
        <f t="shared" si="43"/>
        <v>0</v>
      </c>
      <c r="CB121" s="253">
        <f t="shared" si="43"/>
        <v>0</v>
      </c>
      <c r="CC121" s="253">
        <f t="shared" si="43"/>
        <v>0</v>
      </c>
      <c r="CD121" s="253">
        <f t="shared" si="43"/>
        <v>0</v>
      </c>
      <c r="CE121" s="253">
        <f t="shared" si="43"/>
        <v>0</v>
      </c>
      <c r="CF121" s="253">
        <f t="shared" si="43"/>
        <v>0</v>
      </c>
      <c r="CG121" s="253">
        <f t="shared" si="43"/>
        <v>0</v>
      </c>
      <c r="CH121" s="253">
        <f t="shared" si="43"/>
        <v>0</v>
      </c>
      <c r="CI121" s="253">
        <f t="shared" si="43"/>
        <v>0</v>
      </c>
      <c r="CJ121" s="253">
        <f t="shared" si="43"/>
        <v>0</v>
      </c>
      <c r="CK121" s="253">
        <f t="shared" si="43"/>
        <v>0</v>
      </c>
      <c r="CL121" s="253">
        <f t="shared" ref="CL121:CS135" si="52">+IF($F121=0,CL57+CL89,IF($F121=30,CK57+CK89,IF($F121=60,CJ57+CJ89,CI57+CI89)))</f>
        <v>0</v>
      </c>
      <c r="CM121" s="253">
        <f t="shared" si="52"/>
        <v>0</v>
      </c>
      <c r="CN121" s="253">
        <f t="shared" si="52"/>
        <v>0</v>
      </c>
      <c r="CO121" s="253">
        <f t="shared" si="51"/>
        <v>0</v>
      </c>
      <c r="CP121" s="253">
        <f t="shared" si="51"/>
        <v>0</v>
      </c>
      <c r="CQ121" s="253">
        <f t="shared" si="51"/>
        <v>0</v>
      </c>
      <c r="CR121" s="253">
        <f t="shared" si="51"/>
        <v>0</v>
      </c>
      <c r="CS121" s="253">
        <f t="shared" si="51"/>
        <v>0</v>
      </c>
      <c r="CT121" s="253">
        <f t="shared" si="51"/>
        <v>0</v>
      </c>
      <c r="CU121" s="253">
        <f t="shared" si="51"/>
        <v>0</v>
      </c>
      <c r="CV121" s="253">
        <f t="shared" si="51"/>
        <v>0</v>
      </c>
      <c r="CW121" s="253">
        <f t="shared" si="51"/>
        <v>0</v>
      </c>
      <c r="CX121" s="253">
        <f t="shared" si="51"/>
        <v>0</v>
      </c>
      <c r="CY121" s="253">
        <f t="shared" si="51"/>
        <v>0</v>
      </c>
      <c r="CZ121" s="253">
        <f t="shared" si="51"/>
        <v>0</v>
      </c>
      <c r="DA121" s="253">
        <f t="shared" si="51"/>
        <v>0</v>
      </c>
      <c r="DB121" s="253">
        <f t="shared" si="51"/>
        <v>0</v>
      </c>
      <c r="DC121" s="253">
        <f t="shared" si="51"/>
        <v>0</v>
      </c>
      <c r="DD121" s="253">
        <f t="shared" si="51"/>
        <v>0</v>
      </c>
      <c r="DE121" s="253">
        <f t="shared" si="51"/>
        <v>0</v>
      </c>
      <c r="DF121" s="253">
        <f t="shared" si="51"/>
        <v>0</v>
      </c>
      <c r="DG121" s="253">
        <f t="shared" si="51"/>
        <v>0</v>
      </c>
      <c r="DH121" s="253">
        <f t="shared" si="51"/>
        <v>0</v>
      </c>
      <c r="DI121" s="253">
        <f t="shared" si="51"/>
        <v>0</v>
      </c>
      <c r="DJ121" s="253">
        <f t="shared" si="51"/>
        <v>0</v>
      </c>
      <c r="DK121" s="253">
        <f t="shared" si="51"/>
        <v>0</v>
      </c>
      <c r="DL121" s="253">
        <f t="shared" si="51"/>
        <v>0</v>
      </c>
      <c r="DM121" s="253">
        <f t="shared" si="51"/>
        <v>0</v>
      </c>
      <c r="DN121" s="253">
        <f t="shared" si="45"/>
        <v>0</v>
      </c>
      <c r="DO121" s="253">
        <f t="shared" si="45"/>
        <v>0</v>
      </c>
      <c r="DP121" s="253">
        <f t="shared" si="45"/>
        <v>0</v>
      </c>
      <c r="DQ121" s="253">
        <f t="shared" si="45"/>
        <v>0</v>
      </c>
      <c r="DR121" s="253">
        <f t="shared" si="45"/>
        <v>0</v>
      </c>
      <c r="DS121" s="253">
        <f t="shared" si="45"/>
        <v>0</v>
      </c>
      <c r="DT121" s="253">
        <f t="shared" si="45"/>
        <v>0</v>
      </c>
      <c r="DU121" s="253">
        <f t="shared" si="45"/>
        <v>0</v>
      </c>
      <c r="DV121" s="253">
        <f t="shared" si="45"/>
        <v>0</v>
      </c>
      <c r="DW121" s="253">
        <f t="shared" si="45"/>
        <v>0</v>
      </c>
    </row>
    <row r="122" spans="3:127" ht="15.6" thickTop="1" thickBot="1">
      <c r="C122" s="316" t="str">
        <f t="shared" si="36"/>
        <v>Prodotto/Servizio 17</v>
      </c>
      <c r="F122" s="335">
        <f t="shared" si="37"/>
        <v>0</v>
      </c>
      <c r="H122" s="253">
        <f t="shared" si="38"/>
        <v>0</v>
      </c>
      <c r="I122" s="253">
        <f t="shared" si="39"/>
        <v>0</v>
      </c>
      <c r="J122" s="253">
        <f t="shared" si="40"/>
        <v>0</v>
      </c>
      <c r="K122" s="253">
        <f t="shared" si="48"/>
        <v>0</v>
      </c>
      <c r="L122" s="253">
        <f t="shared" si="48"/>
        <v>0</v>
      </c>
      <c r="M122" s="253">
        <f t="shared" si="48"/>
        <v>0</v>
      </c>
      <c r="N122" s="253">
        <f t="shared" si="48"/>
        <v>0</v>
      </c>
      <c r="O122" s="253">
        <f t="shared" si="48"/>
        <v>0</v>
      </c>
      <c r="P122" s="253">
        <f t="shared" si="48"/>
        <v>0</v>
      </c>
      <c r="Q122" s="253">
        <f t="shared" si="48"/>
        <v>0</v>
      </c>
      <c r="R122" s="253">
        <f t="shared" si="48"/>
        <v>0</v>
      </c>
      <c r="S122" s="253">
        <f t="shared" si="48"/>
        <v>0</v>
      </c>
      <c r="T122" s="253">
        <f t="shared" si="48"/>
        <v>0</v>
      </c>
      <c r="U122" s="253">
        <f t="shared" si="48"/>
        <v>0</v>
      </c>
      <c r="V122" s="253">
        <f t="shared" si="48"/>
        <v>0</v>
      </c>
      <c r="W122" s="253">
        <f t="shared" si="48"/>
        <v>0</v>
      </c>
      <c r="X122" s="253">
        <f t="shared" si="48"/>
        <v>0</v>
      </c>
      <c r="Y122" s="253">
        <f t="shared" si="48"/>
        <v>0</v>
      </c>
      <c r="Z122" s="253">
        <f t="shared" si="48"/>
        <v>0</v>
      </c>
      <c r="AA122" s="253">
        <f t="shared" si="50"/>
        <v>0</v>
      </c>
      <c r="AB122" s="253">
        <f t="shared" si="50"/>
        <v>0</v>
      </c>
      <c r="AC122" s="253">
        <f t="shared" si="49"/>
        <v>0</v>
      </c>
      <c r="AD122" s="253">
        <f t="shared" si="49"/>
        <v>0</v>
      </c>
      <c r="AE122" s="253">
        <f t="shared" si="49"/>
        <v>0</v>
      </c>
      <c r="AF122" s="253">
        <f t="shared" si="49"/>
        <v>0</v>
      </c>
      <c r="AG122" s="253">
        <f t="shared" si="49"/>
        <v>0</v>
      </c>
      <c r="AH122" s="253">
        <f t="shared" si="49"/>
        <v>0</v>
      </c>
      <c r="AI122" s="253">
        <f t="shared" si="49"/>
        <v>0</v>
      </c>
      <c r="AJ122" s="253">
        <f t="shared" si="49"/>
        <v>0</v>
      </c>
      <c r="AK122" s="253">
        <f t="shared" si="49"/>
        <v>0</v>
      </c>
      <c r="AL122" s="253">
        <f t="shared" si="49"/>
        <v>0</v>
      </c>
      <c r="AM122" s="253">
        <f t="shared" si="49"/>
        <v>0</v>
      </c>
      <c r="AN122" s="253">
        <f t="shared" si="49"/>
        <v>0</v>
      </c>
      <c r="AO122" s="253">
        <f t="shared" si="49"/>
        <v>0</v>
      </c>
      <c r="AP122" s="253">
        <f t="shared" si="49"/>
        <v>0</v>
      </c>
      <c r="AQ122" s="253">
        <f t="shared" si="49"/>
        <v>0</v>
      </c>
      <c r="AR122" s="253">
        <f t="shared" si="49"/>
        <v>0</v>
      </c>
      <c r="AS122" s="253">
        <f t="shared" si="49"/>
        <v>0</v>
      </c>
      <c r="AT122" s="253">
        <f t="shared" si="49"/>
        <v>0</v>
      </c>
      <c r="AU122" s="253">
        <f t="shared" si="49"/>
        <v>0</v>
      </c>
      <c r="AV122" s="253">
        <f t="shared" si="49"/>
        <v>0</v>
      </c>
      <c r="AW122" s="253">
        <f t="shared" si="49"/>
        <v>0</v>
      </c>
      <c r="AX122" s="253">
        <f t="shared" si="49"/>
        <v>0</v>
      </c>
      <c r="AY122" s="253">
        <f t="shared" si="49"/>
        <v>0</v>
      </c>
      <c r="AZ122" s="253">
        <f t="shared" si="49"/>
        <v>0</v>
      </c>
      <c r="BA122" s="253">
        <f t="shared" si="49"/>
        <v>0</v>
      </c>
      <c r="BB122" s="253">
        <f t="shared" si="49"/>
        <v>0</v>
      </c>
      <c r="BC122" s="253">
        <f t="shared" si="49"/>
        <v>0</v>
      </c>
      <c r="BD122" s="253">
        <f t="shared" si="49"/>
        <v>0</v>
      </c>
      <c r="BE122" s="253">
        <f t="shared" si="49"/>
        <v>0</v>
      </c>
      <c r="BF122" s="253">
        <f t="shared" si="49"/>
        <v>0</v>
      </c>
      <c r="BG122" s="253">
        <f t="shared" si="49"/>
        <v>0</v>
      </c>
      <c r="BH122" s="253">
        <f t="shared" si="49"/>
        <v>0</v>
      </c>
      <c r="BI122" s="253">
        <f t="shared" si="49"/>
        <v>0</v>
      </c>
      <c r="BJ122" s="253">
        <f t="shared" si="49"/>
        <v>0</v>
      </c>
      <c r="BK122" s="253">
        <f t="shared" si="49"/>
        <v>0</v>
      </c>
      <c r="BL122" s="253">
        <f t="shared" si="49"/>
        <v>0</v>
      </c>
      <c r="BM122" s="253">
        <f t="shared" si="49"/>
        <v>0</v>
      </c>
      <c r="BN122" s="253">
        <f t="shared" si="49"/>
        <v>0</v>
      </c>
      <c r="BO122" s="253">
        <f t="shared" si="49"/>
        <v>0</v>
      </c>
      <c r="BP122" s="253">
        <f t="shared" si="49"/>
        <v>0</v>
      </c>
      <c r="BQ122" s="253">
        <f t="shared" si="49"/>
        <v>0</v>
      </c>
      <c r="BR122" s="253">
        <f t="shared" si="49"/>
        <v>0</v>
      </c>
      <c r="BS122" s="253">
        <f t="shared" si="49"/>
        <v>0</v>
      </c>
      <c r="BT122" s="253">
        <f t="shared" si="49"/>
        <v>0</v>
      </c>
      <c r="BU122" s="253">
        <f t="shared" si="49"/>
        <v>0</v>
      </c>
      <c r="BV122" s="253">
        <f t="shared" si="43"/>
        <v>0</v>
      </c>
      <c r="BW122" s="253">
        <f t="shared" si="43"/>
        <v>0</v>
      </c>
      <c r="BX122" s="253">
        <f t="shared" si="43"/>
        <v>0</v>
      </c>
      <c r="BY122" s="253">
        <f t="shared" si="43"/>
        <v>0</v>
      </c>
      <c r="BZ122" s="253">
        <f t="shared" si="43"/>
        <v>0</v>
      </c>
      <c r="CA122" s="253">
        <f t="shared" si="43"/>
        <v>0</v>
      </c>
      <c r="CB122" s="253">
        <f t="shared" si="43"/>
        <v>0</v>
      </c>
      <c r="CC122" s="253">
        <f t="shared" si="43"/>
        <v>0</v>
      </c>
      <c r="CD122" s="253">
        <f t="shared" si="43"/>
        <v>0</v>
      </c>
      <c r="CE122" s="253">
        <f t="shared" si="43"/>
        <v>0</v>
      </c>
      <c r="CF122" s="253">
        <f t="shared" si="43"/>
        <v>0</v>
      </c>
      <c r="CG122" s="253">
        <f t="shared" si="43"/>
        <v>0</v>
      </c>
      <c r="CH122" s="253">
        <f t="shared" si="43"/>
        <v>0</v>
      </c>
      <c r="CI122" s="253">
        <f t="shared" si="43"/>
        <v>0</v>
      </c>
      <c r="CJ122" s="253">
        <f t="shared" si="43"/>
        <v>0</v>
      </c>
      <c r="CK122" s="253">
        <f t="shared" si="43"/>
        <v>0</v>
      </c>
      <c r="CL122" s="253">
        <f t="shared" si="52"/>
        <v>0</v>
      </c>
      <c r="CM122" s="253">
        <f t="shared" si="52"/>
        <v>0</v>
      </c>
      <c r="CN122" s="253">
        <f t="shared" si="52"/>
        <v>0</v>
      </c>
      <c r="CO122" s="253">
        <f t="shared" si="51"/>
        <v>0</v>
      </c>
      <c r="CP122" s="253">
        <f t="shared" si="51"/>
        <v>0</v>
      </c>
      <c r="CQ122" s="253">
        <f t="shared" si="51"/>
        <v>0</v>
      </c>
      <c r="CR122" s="253">
        <f t="shared" si="51"/>
        <v>0</v>
      </c>
      <c r="CS122" s="253">
        <f t="shared" si="51"/>
        <v>0</v>
      </c>
      <c r="CT122" s="253">
        <f t="shared" si="51"/>
        <v>0</v>
      </c>
      <c r="CU122" s="253">
        <f t="shared" si="51"/>
        <v>0</v>
      </c>
      <c r="CV122" s="253">
        <f t="shared" si="51"/>
        <v>0</v>
      </c>
      <c r="CW122" s="253">
        <f t="shared" si="51"/>
        <v>0</v>
      </c>
      <c r="CX122" s="253">
        <f t="shared" si="51"/>
        <v>0</v>
      </c>
      <c r="CY122" s="253">
        <f t="shared" si="51"/>
        <v>0</v>
      </c>
      <c r="CZ122" s="253">
        <f t="shared" si="51"/>
        <v>0</v>
      </c>
      <c r="DA122" s="253">
        <f t="shared" si="51"/>
        <v>0</v>
      </c>
      <c r="DB122" s="253">
        <f t="shared" si="51"/>
        <v>0</v>
      </c>
      <c r="DC122" s="253">
        <f t="shared" si="51"/>
        <v>0</v>
      </c>
      <c r="DD122" s="253">
        <f t="shared" si="51"/>
        <v>0</v>
      </c>
      <c r="DE122" s="253">
        <f t="shared" si="51"/>
        <v>0</v>
      </c>
      <c r="DF122" s="253">
        <f t="shared" si="51"/>
        <v>0</v>
      </c>
      <c r="DG122" s="253">
        <f t="shared" si="51"/>
        <v>0</v>
      </c>
      <c r="DH122" s="253">
        <f t="shared" si="51"/>
        <v>0</v>
      </c>
      <c r="DI122" s="253">
        <f t="shared" si="51"/>
        <v>0</v>
      </c>
      <c r="DJ122" s="253">
        <f t="shared" si="51"/>
        <v>0</v>
      </c>
      <c r="DK122" s="253">
        <f t="shared" si="51"/>
        <v>0</v>
      </c>
      <c r="DL122" s="253">
        <f t="shared" si="51"/>
        <v>0</v>
      </c>
      <c r="DM122" s="253">
        <f t="shared" si="51"/>
        <v>0</v>
      </c>
      <c r="DN122" s="253">
        <f t="shared" si="45"/>
        <v>0</v>
      </c>
      <c r="DO122" s="253">
        <f t="shared" si="45"/>
        <v>0</v>
      </c>
      <c r="DP122" s="253">
        <f t="shared" si="45"/>
        <v>0</v>
      </c>
      <c r="DQ122" s="253">
        <f t="shared" si="45"/>
        <v>0</v>
      </c>
      <c r="DR122" s="253">
        <f t="shared" si="45"/>
        <v>0</v>
      </c>
      <c r="DS122" s="253">
        <f t="shared" si="45"/>
        <v>0</v>
      </c>
      <c r="DT122" s="253">
        <f t="shared" si="45"/>
        <v>0</v>
      </c>
      <c r="DU122" s="253">
        <f t="shared" si="45"/>
        <v>0</v>
      </c>
      <c r="DV122" s="253">
        <f t="shared" si="45"/>
        <v>0</v>
      </c>
      <c r="DW122" s="253">
        <f t="shared" si="45"/>
        <v>0</v>
      </c>
    </row>
    <row r="123" spans="3:127" ht="15.6" thickTop="1" thickBot="1">
      <c r="C123" s="316" t="str">
        <f t="shared" si="36"/>
        <v>Prodotto/Servizio 18</v>
      </c>
      <c r="F123" s="335">
        <f t="shared" si="37"/>
        <v>0</v>
      </c>
      <c r="H123" s="253">
        <f t="shared" si="38"/>
        <v>0</v>
      </c>
      <c r="I123" s="253">
        <f t="shared" si="39"/>
        <v>0</v>
      </c>
      <c r="J123" s="253">
        <f t="shared" si="40"/>
        <v>0</v>
      </c>
      <c r="K123" s="253">
        <f t="shared" si="48"/>
        <v>0</v>
      </c>
      <c r="L123" s="253">
        <f t="shared" si="48"/>
        <v>0</v>
      </c>
      <c r="M123" s="253">
        <f t="shared" si="48"/>
        <v>0</v>
      </c>
      <c r="N123" s="253">
        <f t="shared" si="48"/>
        <v>0</v>
      </c>
      <c r="O123" s="253">
        <f t="shared" si="48"/>
        <v>0</v>
      </c>
      <c r="P123" s="253">
        <f t="shared" si="48"/>
        <v>0</v>
      </c>
      <c r="Q123" s="253">
        <f t="shared" si="48"/>
        <v>0</v>
      </c>
      <c r="R123" s="253">
        <f t="shared" si="48"/>
        <v>0</v>
      </c>
      <c r="S123" s="253">
        <f t="shared" si="48"/>
        <v>0</v>
      </c>
      <c r="T123" s="253">
        <f t="shared" si="48"/>
        <v>0</v>
      </c>
      <c r="U123" s="253">
        <f t="shared" si="48"/>
        <v>0</v>
      </c>
      <c r="V123" s="253">
        <f t="shared" si="48"/>
        <v>0</v>
      </c>
      <c r="W123" s="253">
        <f t="shared" si="48"/>
        <v>0</v>
      </c>
      <c r="X123" s="253">
        <f t="shared" si="48"/>
        <v>0</v>
      </c>
      <c r="Y123" s="253">
        <f t="shared" si="48"/>
        <v>0</v>
      </c>
      <c r="Z123" s="253">
        <f t="shared" si="48"/>
        <v>0</v>
      </c>
      <c r="AA123" s="253">
        <f t="shared" si="50"/>
        <v>0</v>
      </c>
      <c r="AB123" s="253">
        <f t="shared" si="50"/>
        <v>0</v>
      </c>
      <c r="AC123" s="253">
        <f t="shared" si="49"/>
        <v>0</v>
      </c>
      <c r="AD123" s="253">
        <f t="shared" si="49"/>
        <v>0</v>
      </c>
      <c r="AE123" s="253">
        <f t="shared" si="49"/>
        <v>0</v>
      </c>
      <c r="AF123" s="253">
        <f t="shared" si="49"/>
        <v>0</v>
      </c>
      <c r="AG123" s="253">
        <f t="shared" si="49"/>
        <v>0</v>
      </c>
      <c r="AH123" s="253">
        <f t="shared" si="49"/>
        <v>0</v>
      </c>
      <c r="AI123" s="253">
        <f t="shared" si="49"/>
        <v>0</v>
      </c>
      <c r="AJ123" s="253">
        <f t="shared" si="49"/>
        <v>0</v>
      </c>
      <c r="AK123" s="253">
        <f t="shared" si="49"/>
        <v>0</v>
      </c>
      <c r="AL123" s="253">
        <f t="shared" si="49"/>
        <v>0</v>
      </c>
      <c r="AM123" s="253">
        <f t="shared" si="49"/>
        <v>0</v>
      </c>
      <c r="AN123" s="253">
        <f t="shared" si="49"/>
        <v>0</v>
      </c>
      <c r="AO123" s="253">
        <f t="shared" si="49"/>
        <v>0</v>
      </c>
      <c r="AP123" s="253">
        <f t="shared" si="49"/>
        <v>0</v>
      </c>
      <c r="AQ123" s="253">
        <f t="shared" si="49"/>
        <v>0</v>
      </c>
      <c r="AR123" s="253">
        <f t="shared" si="49"/>
        <v>0</v>
      </c>
      <c r="AS123" s="253">
        <f t="shared" si="49"/>
        <v>0</v>
      </c>
      <c r="AT123" s="253">
        <f t="shared" si="49"/>
        <v>0</v>
      </c>
      <c r="AU123" s="253">
        <f t="shared" si="49"/>
        <v>0</v>
      </c>
      <c r="AV123" s="253">
        <f t="shared" si="49"/>
        <v>0</v>
      </c>
      <c r="AW123" s="253">
        <f t="shared" si="49"/>
        <v>0</v>
      </c>
      <c r="AX123" s="253">
        <f t="shared" si="49"/>
        <v>0</v>
      </c>
      <c r="AY123" s="253">
        <f t="shared" si="49"/>
        <v>0</v>
      </c>
      <c r="AZ123" s="253">
        <f t="shared" si="49"/>
        <v>0</v>
      </c>
      <c r="BA123" s="253">
        <f t="shared" si="49"/>
        <v>0</v>
      </c>
      <c r="BB123" s="253">
        <f t="shared" si="49"/>
        <v>0</v>
      </c>
      <c r="BC123" s="253">
        <f t="shared" si="49"/>
        <v>0</v>
      </c>
      <c r="BD123" s="253">
        <f t="shared" si="49"/>
        <v>0</v>
      </c>
      <c r="BE123" s="253">
        <f t="shared" si="49"/>
        <v>0</v>
      </c>
      <c r="BF123" s="253">
        <f t="shared" si="49"/>
        <v>0</v>
      </c>
      <c r="BG123" s="253">
        <f t="shared" ref="BG123:BV135" si="53">+IF($F123=0,BG59+BG91,IF($F123=30,BF59+BF91,IF($F123=60,BE59+BE91,BD59+BD91)))</f>
        <v>0</v>
      </c>
      <c r="BH123" s="253">
        <f t="shared" si="53"/>
        <v>0</v>
      </c>
      <c r="BI123" s="253">
        <f t="shared" si="53"/>
        <v>0</v>
      </c>
      <c r="BJ123" s="253">
        <f t="shared" si="53"/>
        <v>0</v>
      </c>
      <c r="BK123" s="253">
        <f t="shared" si="53"/>
        <v>0</v>
      </c>
      <c r="BL123" s="253">
        <f t="shared" si="53"/>
        <v>0</v>
      </c>
      <c r="BM123" s="253">
        <f t="shared" si="53"/>
        <v>0</v>
      </c>
      <c r="BN123" s="253">
        <f t="shared" si="53"/>
        <v>0</v>
      </c>
      <c r="BO123" s="253">
        <f t="shared" si="53"/>
        <v>0</v>
      </c>
      <c r="BP123" s="253">
        <f t="shared" si="53"/>
        <v>0</v>
      </c>
      <c r="BQ123" s="253">
        <f t="shared" si="53"/>
        <v>0</v>
      </c>
      <c r="BR123" s="253">
        <f t="shared" si="53"/>
        <v>0</v>
      </c>
      <c r="BS123" s="253">
        <f t="shared" si="53"/>
        <v>0</v>
      </c>
      <c r="BT123" s="253">
        <f t="shared" si="53"/>
        <v>0</v>
      </c>
      <c r="BU123" s="253">
        <f t="shared" si="53"/>
        <v>0</v>
      </c>
      <c r="BV123" s="253">
        <f t="shared" si="43"/>
        <v>0</v>
      </c>
      <c r="BW123" s="253">
        <f t="shared" si="43"/>
        <v>0</v>
      </c>
      <c r="BX123" s="253">
        <f t="shared" si="43"/>
        <v>0</v>
      </c>
      <c r="BY123" s="253">
        <f t="shared" si="43"/>
        <v>0</v>
      </c>
      <c r="BZ123" s="253">
        <f t="shared" si="43"/>
        <v>0</v>
      </c>
      <c r="CA123" s="253">
        <f t="shared" si="43"/>
        <v>0</v>
      </c>
      <c r="CB123" s="253">
        <f t="shared" si="43"/>
        <v>0</v>
      </c>
      <c r="CC123" s="253">
        <f t="shared" si="43"/>
        <v>0</v>
      </c>
      <c r="CD123" s="253">
        <f t="shared" si="43"/>
        <v>0</v>
      </c>
      <c r="CE123" s="253">
        <f t="shared" si="43"/>
        <v>0</v>
      </c>
      <c r="CF123" s="253">
        <f t="shared" si="43"/>
        <v>0</v>
      </c>
      <c r="CG123" s="253">
        <f t="shared" si="43"/>
        <v>0</v>
      </c>
      <c r="CH123" s="253">
        <f t="shared" si="43"/>
        <v>0</v>
      </c>
      <c r="CI123" s="253">
        <f t="shared" si="43"/>
        <v>0</v>
      </c>
      <c r="CJ123" s="253">
        <f t="shared" si="43"/>
        <v>0</v>
      </c>
      <c r="CK123" s="253">
        <f t="shared" si="43"/>
        <v>0</v>
      </c>
      <c r="CL123" s="253">
        <f t="shared" si="52"/>
        <v>0</v>
      </c>
      <c r="CM123" s="253">
        <f t="shared" si="52"/>
        <v>0</v>
      </c>
      <c r="CN123" s="253">
        <f t="shared" si="52"/>
        <v>0</v>
      </c>
      <c r="CO123" s="253">
        <f t="shared" si="51"/>
        <v>0</v>
      </c>
      <c r="CP123" s="253">
        <f t="shared" si="51"/>
        <v>0</v>
      </c>
      <c r="CQ123" s="253">
        <f t="shared" si="51"/>
        <v>0</v>
      </c>
      <c r="CR123" s="253">
        <f t="shared" si="51"/>
        <v>0</v>
      </c>
      <c r="CS123" s="253">
        <f t="shared" si="51"/>
        <v>0</v>
      </c>
      <c r="CT123" s="253">
        <f t="shared" si="51"/>
        <v>0</v>
      </c>
      <c r="CU123" s="253">
        <f t="shared" si="51"/>
        <v>0</v>
      </c>
      <c r="CV123" s="253">
        <f t="shared" si="51"/>
        <v>0</v>
      </c>
      <c r="CW123" s="253">
        <f t="shared" si="51"/>
        <v>0</v>
      </c>
      <c r="CX123" s="253">
        <f t="shared" si="51"/>
        <v>0</v>
      </c>
      <c r="CY123" s="253">
        <f t="shared" si="51"/>
        <v>0</v>
      </c>
      <c r="CZ123" s="253">
        <f t="shared" si="51"/>
        <v>0</v>
      </c>
      <c r="DA123" s="253">
        <f t="shared" si="51"/>
        <v>0</v>
      </c>
      <c r="DB123" s="253">
        <f t="shared" si="51"/>
        <v>0</v>
      </c>
      <c r="DC123" s="253">
        <f t="shared" si="51"/>
        <v>0</v>
      </c>
      <c r="DD123" s="253">
        <f t="shared" si="51"/>
        <v>0</v>
      </c>
      <c r="DE123" s="253">
        <f t="shared" si="51"/>
        <v>0</v>
      </c>
      <c r="DF123" s="253">
        <f t="shared" si="51"/>
        <v>0</v>
      </c>
      <c r="DG123" s="253">
        <f t="shared" si="51"/>
        <v>0</v>
      </c>
      <c r="DH123" s="253">
        <f t="shared" si="51"/>
        <v>0</v>
      </c>
      <c r="DI123" s="253">
        <f t="shared" si="51"/>
        <v>0</v>
      </c>
      <c r="DJ123" s="253">
        <f t="shared" si="51"/>
        <v>0</v>
      </c>
      <c r="DK123" s="253">
        <f t="shared" si="51"/>
        <v>0</v>
      </c>
      <c r="DL123" s="253">
        <f t="shared" si="51"/>
        <v>0</v>
      </c>
      <c r="DM123" s="253">
        <f t="shared" si="51"/>
        <v>0</v>
      </c>
      <c r="DN123" s="253">
        <f t="shared" si="45"/>
        <v>0</v>
      </c>
      <c r="DO123" s="253">
        <f t="shared" si="45"/>
        <v>0</v>
      </c>
      <c r="DP123" s="253">
        <f t="shared" si="45"/>
        <v>0</v>
      </c>
      <c r="DQ123" s="253">
        <f t="shared" si="45"/>
        <v>0</v>
      </c>
      <c r="DR123" s="253">
        <f t="shared" si="45"/>
        <v>0</v>
      </c>
      <c r="DS123" s="253">
        <f t="shared" si="45"/>
        <v>0</v>
      </c>
      <c r="DT123" s="253">
        <f t="shared" si="45"/>
        <v>0</v>
      </c>
      <c r="DU123" s="253">
        <f t="shared" si="45"/>
        <v>0</v>
      </c>
      <c r="DV123" s="253">
        <f t="shared" si="45"/>
        <v>0</v>
      </c>
      <c r="DW123" s="253">
        <f t="shared" si="45"/>
        <v>0</v>
      </c>
    </row>
    <row r="124" spans="3:127" ht="15.6" thickTop="1" thickBot="1">
      <c r="C124" s="316" t="str">
        <f t="shared" si="36"/>
        <v>Prodotto/Servizio 19</v>
      </c>
      <c r="F124" s="335">
        <f t="shared" si="37"/>
        <v>0</v>
      </c>
      <c r="H124" s="253">
        <f t="shared" si="38"/>
        <v>0</v>
      </c>
      <c r="I124" s="253">
        <f t="shared" si="39"/>
        <v>0</v>
      </c>
      <c r="J124" s="253">
        <f t="shared" si="40"/>
        <v>0</v>
      </c>
      <c r="K124" s="253">
        <f t="shared" si="48"/>
        <v>0</v>
      </c>
      <c r="L124" s="253">
        <f t="shared" si="48"/>
        <v>0</v>
      </c>
      <c r="M124" s="253">
        <f t="shared" si="48"/>
        <v>0</v>
      </c>
      <c r="N124" s="253">
        <f t="shared" si="48"/>
        <v>0</v>
      </c>
      <c r="O124" s="253">
        <f t="shared" si="48"/>
        <v>0</v>
      </c>
      <c r="P124" s="253">
        <f t="shared" si="48"/>
        <v>0</v>
      </c>
      <c r="Q124" s="253">
        <f t="shared" si="48"/>
        <v>0</v>
      </c>
      <c r="R124" s="253">
        <f t="shared" si="48"/>
        <v>0</v>
      </c>
      <c r="S124" s="253">
        <f t="shared" si="48"/>
        <v>0</v>
      </c>
      <c r="T124" s="253">
        <f t="shared" si="48"/>
        <v>0</v>
      </c>
      <c r="U124" s="253">
        <f t="shared" si="48"/>
        <v>0</v>
      </c>
      <c r="V124" s="253">
        <f t="shared" si="48"/>
        <v>0</v>
      </c>
      <c r="W124" s="253">
        <f t="shared" si="48"/>
        <v>0</v>
      </c>
      <c r="X124" s="253">
        <f t="shared" si="48"/>
        <v>0</v>
      </c>
      <c r="Y124" s="253">
        <f t="shared" si="48"/>
        <v>0</v>
      </c>
      <c r="Z124" s="253">
        <f t="shared" si="48"/>
        <v>0</v>
      </c>
      <c r="AA124" s="253">
        <f t="shared" si="50"/>
        <v>0</v>
      </c>
      <c r="AB124" s="253">
        <f t="shared" si="50"/>
        <v>0</v>
      </c>
      <c r="AC124" s="253">
        <f t="shared" si="50"/>
        <v>0</v>
      </c>
      <c r="AD124" s="253">
        <f t="shared" si="50"/>
        <v>0</v>
      </c>
      <c r="AE124" s="253">
        <f t="shared" si="50"/>
        <v>0</v>
      </c>
      <c r="AF124" s="253">
        <f t="shared" si="50"/>
        <v>0</v>
      </c>
      <c r="AG124" s="253">
        <f t="shared" si="50"/>
        <v>0</v>
      </c>
      <c r="AH124" s="253">
        <f t="shared" si="50"/>
        <v>0</v>
      </c>
      <c r="AI124" s="253">
        <f t="shared" si="50"/>
        <v>0</v>
      </c>
      <c r="AJ124" s="253">
        <f t="shared" si="50"/>
        <v>0</v>
      </c>
      <c r="AK124" s="253">
        <f t="shared" si="50"/>
        <v>0</v>
      </c>
      <c r="AL124" s="253">
        <f t="shared" si="50"/>
        <v>0</v>
      </c>
      <c r="AM124" s="253">
        <f t="shared" si="50"/>
        <v>0</v>
      </c>
      <c r="AN124" s="253">
        <f t="shared" si="50"/>
        <v>0</v>
      </c>
      <c r="AO124" s="253">
        <f t="shared" si="50"/>
        <v>0</v>
      </c>
      <c r="AP124" s="253">
        <f t="shared" si="50"/>
        <v>0</v>
      </c>
      <c r="AQ124" s="253">
        <f t="shared" ref="AQ124:BF135" si="54">+IF($F124=0,AQ60+AQ92,IF($F124=30,AP60+AP92,IF($F124=60,AO60+AO92,AN60+AN92)))</f>
        <v>0</v>
      </c>
      <c r="AR124" s="253">
        <f t="shared" si="54"/>
        <v>0</v>
      </c>
      <c r="AS124" s="253">
        <f t="shared" si="54"/>
        <v>0</v>
      </c>
      <c r="AT124" s="253">
        <f t="shared" si="54"/>
        <v>0</v>
      </c>
      <c r="AU124" s="253">
        <f t="shared" si="54"/>
        <v>0</v>
      </c>
      <c r="AV124" s="253">
        <f t="shared" si="54"/>
        <v>0</v>
      </c>
      <c r="AW124" s="253">
        <f t="shared" si="54"/>
        <v>0</v>
      </c>
      <c r="AX124" s="253">
        <f t="shared" si="54"/>
        <v>0</v>
      </c>
      <c r="AY124" s="253">
        <f t="shared" si="54"/>
        <v>0</v>
      </c>
      <c r="AZ124" s="253">
        <f t="shared" si="54"/>
        <v>0</v>
      </c>
      <c r="BA124" s="253">
        <f t="shared" si="54"/>
        <v>0</v>
      </c>
      <c r="BB124" s="253">
        <f t="shared" si="54"/>
        <v>0</v>
      </c>
      <c r="BC124" s="253">
        <f t="shared" si="54"/>
        <v>0</v>
      </c>
      <c r="BD124" s="253">
        <f t="shared" si="54"/>
        <v>0</v>
      </c>
      <c r="BE124" s="253">
        <f t="shared" si="54"/>
        <v>0</v>
      </c>
      <c r="BF124" s="253">
        <f t="shared" si="54"/>
        <v>0</v>
      </c>
      <c r="BG124" s="253">
        <f t="shared" si="53"/>
        <v>0</v>
      </c>
      <c r="BH124" s="253">
        <f t="shared" si="53"/>
        <v>0</v>
      </c>
      <c r="BI124" s="253">
        <f t="shared" si="53"/>
        <v>0</v>
      </c>
      <c r="BJ124" s="253">
        <f t="shared" si="53"/>
        <v>0</v>
      </c>
      <c r="BK124" s="253">
        <f t="shared" si="53"/>
        <v>0</v>
      </c>
      <c r="BL124" s="253">
        <f t="shared" si="53"/>
        <v>0</v>
      </c>
      <c r="BM124" s="253">
        <f t="shared" si="53"/>
        <v>0</v>
      </c>
      <c r="BN124" s="253">
        <f t="shared" si="53"/>
        <v>0</v>
      </c>
      <c r="BO124" s="253">
        <f t="shared" si="53"/>
        <v>0</v>
      </c>
      <c r="BP124" s="253">
        <f t="shared" si="53"/>
        <v>0</v>
      </c>
      <c r="BQ124" s="253">
        <f t="shared" si="53"/>
        <v>0</v>
      </c>
      <c r="BR124" s="253">
        <f t="shared" si="53"/>
        <v>0</v>
      </c>
      <c r="BS124" s="253">
        <f t="shared" si="53"/>
        <v>0</v>
      </c>
      <c r="BT124" s="253">
        <f t="shared" si="53"/>
        <v>0</v>
      </c>
      <c r="BU124" s="253">
        <f t="shared" si="53"/>
        <v>0</v>
      </c>
      <c r="BV124" s="253">
        <f t="shared" si="43"/>
        <v>0</v>
      </c>
      <c r="BW124" s="253">
        <f t="shared" si="43"/>
        <v>0</v>
      </c>
      <c r="BX124" s="253">
        <f t="shared" si="43"/>
        <v>0</v>
      </c>
      <c r="BY124" s="253">
        <f t="shared" si="43"/>
        <v>0</v>
      </c>
      <c r="BZ124" s="253">
        <f t="shared" si="43"/>
        <v>0</v>
      </c>
      <c r="CA124" s="253">
        <f t="shared" si="43"/>
        <v>0</v>
      </c>
      <c r="CB124" s="253">
        <f t="shared" si="43"/>
        <v>0</v>
      </c>
      <c r="CC124" s="253">
        <f t="shared" si="43"/>
        <v>0</v>
      </c>
      <c r="CD124" s="253">
        <f t="shared" si="43"/>
        <v>0</v>
      </c>
      <c r="CE124" s="253">
        <f t="shared" si="43"/>
        <v>0</v>
      </c>
      <c r="CF124" s="253">
        <f t="shared" si="43"/>
        <v>0</v>
      </c>
      <c r="CG124" s="253">
        <f t="shared" si="43"/>
        <v>0</v>
      </c>
      <c r="CH124" s="253">
        <f t="shared" si="43"/>
        <v>0</v>
      </c>
      <c r="CI124" s="253">
        <f t="shared" si="43"/>
        <v>0</v>
      </c>
      <c r="CJ124" s="253">
        <f t="shared" si="43"/>
        <v>0</v>
      </c>
      <c r="CK124" s="253">
        <f t="shared" si="43"/>
        <v>0</v>
      </c>
      <c r="CL124" s="253">
        <f t="shared" si="52"/>
        <v>0</v>
      </c>
      <c r="CM124" s="253">
        <f t="shared" si="52"/>
        <v>0</v>
      </c>
      <c r="CN124" s="253">
        <f t="shared" si="52"/>
        <v>0</v>
      </c>
      <c r="CO124" s="253">
        <f t="shared" si="51"/>
        <v>0</v>
      </c>
      <c r="CP124" s="253">
        <f t="shared" si="51"/>
        <v>0</v>
      </c>
      <c r="CQ124" s="253">
        <f t="shared" si="51"/>
        <v>0</v>
      </c>
      <c r="CR124" s="253">
        <f t="shared" si="51"/>
        <v>0</v>
      </c>
      <c r="CS124" s="253">
        <f t="shared" si="51"/>
        <v>0</v>
      </c>
      <c r="CT124" s="253">
        <f t="shared" si="51"/>
        <v>0</v>
      </c>
      <c r="CU124" s="253">
        <f t="shared" si="51"/>
        <v>0</v>
      </c>
      <c r="CV124" s="253">
        <f t="shared" si="51"/>
        <v>0</v>
      </c>
      <c r="CW124" s="253">
        <f t="shared" si="51"/>
        <v>0</v>
      </c>
      <c r="CX124" s="253">
        <f t="shared" si="51"/>
        <v>0</v>
      </c>
      <c r="CY124" s="253">
        <f t="shared" si="51"/>
        <v>0</v>
      </c>
      <c r="CZ124" s="253">
        <f t="shared" si="51"/>
        <v>0</v>
      </c>
      <c r="DA124" s="253">
        <f t="shared" si="51"/>
        <v>0</v>
      </c>
      <c r="DB124" s="253">
        <f t="shared" si="51"/>
        <v>0</v>
      </c>
      <c r="DC124" s="253">
        <f t="shared" si="51"/>
        <v>0</v>
      </c>
      <c r="DD124" s="253">
        <f t="shared" si="51"/>
        <v>0</v>
      </c>
      <c r="DE124" s="253">
        <f t="shared" si="51"/>
        <v>0</v>
      </c>
      <c r="DF124" s="253">
        <f t="shared" si="51"/>
        <v>0</v>
      </c>
      <c r="DG124" s="253">
        <f t="shared" si="51"/>
        <v>0</v>
      </c>
      <c r="DH124" s="253">
        <f t="shared" si="51"/>
        <v>0</v>
      </c>
      <c r="DI124" s="253">
        <f t="shared" si="51"/>
        <v>0</v>
      </c>
      <c r="DJ124" s="253">
        <f t="shared" si="51"/>
        <v>0</v>
      </c>
      <c r="DK124" s="253">
        <f t="shared" si="51"/>
        <v>0</v>
      </c>
      <c r="DL124" s="253">
        <f t="shared" si="51"/>
        <v>0</v>
      </c>
      <c r="DM124" s="253">
        <f t="shared" si="51"/>
        <v>0</v>
      </c>
      <c r="DN124" s="253">
        <f t="shared" si="45"/>
        <v>0</v>
      </c>
      <c r="DO124" s="253">
        <f t="shared" si="45"/>
        <v>0</v>
      </c>
      <c r="DP124" s="253">
        <f t="shared" si="45"/>
        <v>0</v>
      </c>
      <c r="DQ124" s="253">
        <f t="shared" si="45"/>
        <v>0</v>
      </c>
      <c r="DR124" s="253">
        <f t="shared" si="45"/>
        <v>0</v>
      </c>
      <c r="DS124" s="253">
        <f t="shared" si="45"/>
        <v>0</v>
      </c>
      <c r="DT124" s="253">
        <f t="shared" si="45"/>
        <v>0</v>
      </c>
      <c r="DU124" s="253">
        <f t="shared" si="45"/>
        <v>0</v>
      </c>
      <c r="DV124" s="253">
        <f t="shared" si="45"/>
        <v>0</v>
      </c>
      <c r="DW124" s="253">
        <f t="shared" si="45"/>
        <v>0</v>
      </c>
    </row>
    <row r="125" spans="3:127" ht="15.6" thickTop="1" thickBot="1">
      <c r="C125" s="316" t="str">
        <f t="shared" si="36"/>
        <v>Prodotto/Servizio 20</v>
      </c>
      <c r="F125" s="335">
        <f t="shared" si="37"/>
        <v>0</v>
      </c>
      <c r="H125" s="253">
        <f t="shared" si="38"/>
        <v>0</v>
      </c>
      <c r="I125" s="253">
        <f t="shared" si="39"/>
        <v>0</v>
      </c>
      <c r="J125" s="253">
        <f t="shared" si="40"/>
        <v>0</v>
      </c>
      <c r="K125" s="253">
        <f t="shared" si="48"/>
        <v>0</v>
      </c>
      <c r="L125" s="253">
        <f t="shared" si="48"/>
        <v>0</v>
      </c>
      <c r="M125" s="253">
        <f t="shared" si="48"/>
        <v>0</v>
      </c>
      <c r="N125" s="253">
        <f t="shared" si="48"/>
        <v>0</v>
      </c>
      <c r="O125" s="253">
        <f t="shared" si="48"/>
        <v>0</v>
      </c>
      <c r="P125" s="253">
        <f t="shared" si="48"/>
        <v>0</v>
      </c>
      <c r="Q125" s="253">
        <f t="shared" si="48"/>
        <v>0</v>
      </c>
      <c r="R125" s="253">
        <f t="shared" si="48"/>
        <v>0</v>
      </c>
      <c r="S125" s="253">
        <f t="shared" si="48"/>
        <v>0</v>
      </c>
      <c r="T125" s="253">
        <f t="shared" si="48"/>
        <v>0</v>
      </c>
      <c r="U125" s="253">
        <f t="shared" si="48"/>
        <v>0</v>
      </c>
      <c r="V125" s="253">
        <f t="shared" si="48"/>
        <v>0</v>
      </c>
      <c r="W125" s="253">
        <f t="shared" si="48"/>
        <v>0</v>
      </c>
      <c r="X125" s="253">
        <f t="shared" si="48"/>
        <v>0</v>
      </c>
      <c r="Y125" s="253">
        <f t="shared" si="48"/>
        <v>0</v>
      </c>
      <c r="Z125" s="253">
        <f t="shared" si="48"/>
        <v>0</v>
      </c>
      <c r="AA125" s="253">
        <f t="shared" si="50"/>
        <v>0</v>
      </c>
      <c r="AB125" s="253">
        <f t="shared" si="50"/>
        <v>0</v>
      </c>
      <c r="AC125" s="253">
        <f t="shared" si="50"/>
        <v>0</v>
      </c>
      <c r="AD125" s="253">
        <f t="shared" si="50"/>
        <v>0</v>
      </c>
      <c r="AE125" s="253">
        <f t="shared" si="50"/>
        <v>0</v>
      </c>
      <c r="AF125" s="253">
        <f t="shared" si="50"/>
        <v>0</v>
      </c>
      <c r="AG125" s="253">
        <f t="shared" si="50"/>
        <v>0</v>
      </c>
      <c r="AH125" s="253">
        <f t="shared" si="50"/>
        <v>0</v>
      </c>
      <c r="AI125" s="253">
        <f t="shared" si="50"/>
        <v>0</v>
      </c>
      <c r="AJ125" s="253">
        <f t="shared" si="50"/>
        <v>0</v>
      </c>
      <c r="AK125" s="253">
        <f t="shared" si="50"/>
        <v>0</v>
      </c>
      <c r="AL125" s="253">
        <f t="shared" si="50"/>
        <v>0</v>
      </c>
      <c r="AM125" s="253">
        <f t="shared" si="50"/>
        <v>0</v>
      </c>
      <c r="AN125" s="253">
        <f t="shared" si="50"/>
        <v>0</v>
      </c>
      <c r="AO125" s="253">
        <f t="shared" si="50"/>
        <v>0</v>
      </c>
      <c r="AP125" s="253">
        <f t="shared" si="50"/>
        <v>0</v>
      </c>
      <c r="AQ125" s="253">
        <f t="shared" si="54"/>
        <v>0</v>
      </c>
      <c r="AR125" s="253">
        <f t="shared" si="54"/>
        <v>0</v>
      </c>
      <c r="AS125" s="253">
        <f t="shared" si="54"/>
        <v>0</v>
      </c>
      <c r="AT125" s="253">
        <f t="shared" si="54"/>
        <v>0</v>
      </c>
      <c r="AU125" s="253">
        <f t="shared" si="54"/>
        <v>0</v>
      </c>
      <c r="AV125" s="253">
        <f t="shared" si="54"/>
        <v>0</v>
      </c>
      <c r="AW125" s="253">
        <f t="shared" si="54"/>
        <v>0</v>
      </c>
      <c r="AX125" s="253">
        <f t="shared" si="54"/>
        <v>0</v>
      </c>
      <c r="AY125" s="253">
        <f t="shared" si="54"/>
        <v>0</v>
      </c>
      <c r="AZ125" s="253">
        <f t="shared" si="54"/>
        <v>0</v>
      </c>
      <c r="BA125" s="253">
        <f t="shared" si="54"/>
        <v>0</v>
      </c>
      <c r="BB125" s="253">
        <f t="shared" si="54"/>
        <v>0</v>
      </c>
      <c r="BC125" s="253">
        <f t="shared" si="54"/>
        <v>0</v>
      </c>
      <c r="BD125" s="253">
        <f t="shared" si="54"/>
        <v>0</v>
      </c>
      <c r="BE125" s="253">
        <f t="shared" si="54"/>
        <v>0</v>
      </c>
      <c r="BF125" s="253">
        <f t="shared" si="54"/>
        <v>0</v>
      </c>
      <c r="BG125" s="253">
        <f t="shared" si="53"/>
        <v>0</v>
      </c>
      <c r="BH125" s="253">
        <f t="shared" si="53"/>
        <v>0</v>
      </c>
      <c r="BI125" s="253">
        <f t="shared" si="53"/>
        <v>0</v>
      </c>
      <c r="BJ125" s="253">
        <f t="shared" si="53"/>
        <v>0</v>
      </c>
      <c r="BK125" s="253">
        <f t="shared" si="53"/>
        <v>0</v>
      </c>
      <c r="BL125" s="253">
        <f t="shared" si="53"/>
        <v>0</v>
      </c>
      <c r="BM125" s="253">
        <f t="shared" si="53"/>
        <v>0</v>
      </c>
      <c r="BN125" s="253">
        <f t="shared" si="53"/>
        <v>0</v>
      </c>
      <c r="BO125" s="253">
        <f t="shared" si="53"/>
        <v>0</v>
      </c>
      <c r="BP125" s="253">
        <f t="shared" si="53"/>
        <v>0</v>
      </c>
      <c r="BQ125" s="253">
        <f t="shared" si="53"/>
        <v>0</v>
      </c>
      <c r="BR125" s="253">
        <f t="shared" si="53"/>
        <v>0</v>
      </c>
      <c r="BS125" s="253">
        <f t="shared" si="53"/>
        <v>0</v>
      </c>
      <c r="BT125" s="253">
        <f t="shared" si="53"/>
        <v>0</v>
      </c>
      <c r="BU125" s="253">
        <f t="shared" si="53"/>
        <v>0</v>
      </c>
      <c r="BV125" s="253">
        <f t="shared" si="53"/>
        <v>0</v>
      </c>
      <c r="BW125" s="253">
        <f t="shared" ref="BW125:CK135" si="55">+IF($F125=0,BW61+BW93,IF($F125=30,BV61+BV93,IF($F125=60,BU61+BU93,BT61+BT93)))</f>
        <v>0</v>
      </c>
      <c r="BX125" s="253">
        <f t="shared" si="55"/>
        <v>0</v>
      </c>
      <c r="BY125" s="253">
        <f t="shared" si="55"/>
        <v>0</v>
      </c>
      <c r="BZ125" s="253">
        <f t="shared" si="55"/>
        <v>0</v>
      </c>
      <c r="CA125" s="253">
        <f t="shared" si="55"/>
        <v>0</v>
      </c>
      <c r="CB125" s="253">
        <f t="shared" si="55"/>
        <v>0</v>
      </c>
      <c r="CC125" s="253">
        <f t="shared" si="55"/>
        <v>0</v>
      </c>
      <c r="CD125" s="253">
        <f t="shared" si="55"/>
        <v>0</v>
      </c>
      <c r="CE125" s="253">
        <f t="shared" si="55"/>
        <v>0</v>
      </c>
      <c r="CF125" s="253">
        <f t="shared" si="55"/>
        <v>0</v>
      </c>
      <c r="CG125" s="253">
        <f t="shared" si="55"/>
        <v>0</v>
      </c>
      <c r="CH125" s="253">
        <f t="shared" si="55"/>
        <v>0</v>
      </c>
      <c r="CI125" s="253">
        <f t="shared" si="55"/>
        <v>0</v>
      </c>
      <c r="CJ125" s="253">
        <f t="shared" si="55"/>
        <v>0</v>
      </c>
      <c r="CK125" s="253">
        <f t="shared" si="55"/>
        <v>0</v>
      </c>
      <c r="CL125" s="253">
        <f t="shared" si="52"/>
        <v>0</v>
      </c>
      <c r="CM125" s="253">
        <f t="shared" si="52"/>
        <v>0</v>
      </c>
      <c r="CN125" s="253">
        <f t="shared" si="52"/>
        <v>0</v>
      </c>
      <c r="CO125" s="253">
        <f t="shared" si="51"/>
        <v>0</v>
      </c>
      <c r="CP125" s="253">
        <f t="shared" si="51"/>
        <v>0</v>
      </c>
      <c r="CQ125" s="253">
        <f t="shared" si="51"/>
        <v>0</v>
      </c>
      <c r="CR125" s="253">
        <f t="shared" si="51"/>
        <v>0</v>
      </c>
      <c r="CS125" s="253">
        <f t="shared" si="51"/>
        <v>0</v>
      </c>
      <c r="CT125" s="253">
        <f t="shared" si="51"/>
        <v>0</v>
      </c>
      <c r="CU125" s="253">
        <f t="shared" si="51"/>
        <v>0</v>
      </c>
      <c r="CV125" s="253">
        <f t="shared" si="51"/>
        <v>0</v>
      </c>
      <c r="CW125" s="253">
        <f t="shared" si="51"/>
        <v>0</v>
      </c>
      <c r="CX125" s="253">
        <f t="shared" si="51"/>
        <v>0</v>
      </c>
      <c r="CY125" s="253">
        <f t="shared" si="51"/>
        <v>0</v>
      </c>
      <c r="CZ125" s="253">
        <f t="shared" si="51"/>
        <v>0</v>
      </c>
      <c r="DA125" s="253">
        <f t="shared" si="51"/>
        <v>0</v>
      </c>
      <c r="DB125" s="253">
        <f t="shared" si="51"/>
        <v>0</v>
      </c>
      <c r="DC125" s="253">
        <f t="shared" si="51"/>
        <v>0</v>
      </c>
      <c r="DD125" s="253">
        <f t="shared" si="51"/>
        <v>0</v>
      </c>
      <c r="DE125" s="253">
        <f t="shared" si="51"/>
        <v>0</v>
      </c>
      <c r="DF125" s="253">
        <f t="shared" si="51"/>
        <v>0</v>
      </c>
      <c r="DG125" s="253">
        <f t="shared" si="51"/>
        <v>0</v>
      </c>
      <c r="DH125" s="253">
        <f t="shared" si="51"/>
        <v>0</v>
      </c>
      <c r="DI125" s="253">
        <f t="shared" si="51"/>
        <v>0</v>
      </c>
      <c r="DJ125" s="253">
        <f t="shared" si="51"/>
        <v>0</v>
      </c>
      <c r="DK125" s="253">
        <f t="shared" si="51"/>
        <v>0</v>
      </c>
      <c r="DL125" s="253">
        <f t="shared" si="51"/>
        <v>0</v>
      </c>
      <c r="DM125" s="253">
        <f t="shared" si="51"/>
        <v>0</v>
      </c>
      <c r="DN125" s="253">
        <f t="shared" si="45"/>
        <v>0</v>
      </c>
      <c r="DO125" s="253">
        <f t="shared" si="45"/>
        <v>0</v>
      </c>
      <c r="DP125" s="253">
        <f t="shared" si="45"/>
        <v>0</v>
      </c>
      <c r="DQ125" s="253">
        <f t="shared" si="45"/>
        <v>0</v>
      </c>
      <c r="DR125" s="253">
        <f t="shared" si="45"/>
        <v>0</v>
      </c>
      <c r="DS125" s="253">
        <f t="shared" si="45"/>
        <v>0</v>
      </c>
      <c r="DT125" s="253">
        <f t="shared" si="45"/>
        <v>0</v>
      </c>
      <c r="DU125" s="253">
        <f t="shared" si="45"/>
        <v>0</v>
      </c>
      <c r="DV125" s="253">
        <f t="shared" si="45"/>
        <v>0</v>
      </c>
      <c r="DW125" s="253">
        <f t="shared" si="45"/>
        <v>0</v>
      </c>
    </row>
    <row r="126" spans="3:127" ht="15.6" thickTop="1" thickBot="1">
      <c r="C126" s="316" t="str">
        <f t="shared" si="36"/>
        <v>Prodotto/Servizio 21</v>
      </c>
      <c r="F126" s="335">
        <f t="shared" si="37"/>
        <v>0</v>
      </c>
      <c r="H126" s="253">
        <f t="shared" si="38"/>
        <v>0</v>
      </c>
      <c r="I126" s="253">
        <f t="shared" si="39"/>
        <v>0</v>
      </c>
      <c r="J126" s="253">
        <f t="shared" si="40"/>
        <v>0</v>
      </c>
      <c r="K126" s="253">
        <f t="shared" si="48"/>
        <v>0</v>
      </c>
      <c r="L126" s="253">
        <f t="shared" si="48"/>
        <v>0</v>
      </c>
      <c r="M126" s="253">
        <f t="shared" si="48"/>
        <v>0</v>
      </c>
      <c r="N126" s="253">
        <f t="shared" si="48"/>
        <v>0</v>
      </c>
      <c r="O126" s="253">
        <f t="shared" si="48"/>
        <v>0</v>
      </c>
      <c r="P126" s="253">
        <f t="shared" si="48"/>
        <v>0</v>
      </c>
      <c r="Q126" s="253">
        <f t="shared" si="48"/>
        <v>0</v>
      </c>
      <c r="R126" s="253">
        <f t="shared" si="48"/>
        <v>0</v>
      </c>
      <c r="S126" s="253">
        <f t="shared" si="48"/>
        <v>0</v>
      </c>
      <c r="T126" s="253">
        <f t="shared" si="48"/>
        <v>0</v>
      </c>
      <c r="U126" s="253">
        <f t="shared" si="48"/>
        <v>0</v>
      </c>
      <c r="V126" s="253">
        <f t="shared" si="48"/>
        <v>0</v>
      </c>
      <c r="W126" s="253">
        <f t="shared" si="48"/>
        <v>0</v>
      </c>
      <c r="X126" s="253">
        <f t="shared" si="48"/>
        <v>0</v>
      </c>
      <c r="Y126" s="253">
        <f t="shared" si="48"/>
        <v>0</v>
      </c>
      <c r="Z126" s="253">
        <f t="shared" si="48"/>
        <v>0</v>
      </c>
      <c r="AA126" s="253">
        <f t="shared" si="50"/>
        <v>0</v>
      </c>
      <c r="AB126" s="253">
        <f t="shared" si="50"/>
        <v>0</v>
      </c>
      <c r="AC126" s="253">
        <f t="shared" si="50"/>
        <v>0</v>
      </c>
      <c r="AD126" s="253">
        <f t="shared" si="50"/>
        <v>0</v>
      </c>
      <c r="AE126" s="253">
        <f t="shared" si="50"/>
        <v>0</v>
      </c>
      <c r="AF126" s="253">
        <f t="shared" si="50"/>
        <v>0</v>
      </c>
      <c r="AG126" s="253">
        <f t="shared" si="50"/>
        <v>0</v>
      </c>
      <c r="AH126" s="253">
        <f t="shared" si="50"/>
        <v>0</v>
      </c>
      <c r="AI126" s="253">
        <f t="shared" si="50"/>
        <v>0</v>
      </c>
      <c r="AJ126" s="253">
        <f t="shared" si="50"/>
        <v>0</v>
      </c>
      <c r="AK126" s="253">
        <f t="shared" si="50"/>
        <v>0</v>
      </c>
      <c r="AL126" s="253">
        <f t="shared" si="50"/>
        <v>0</v>
      </c>
      <c r="AM126" s="253">
        <f t="shared" si="50"/>
        <v>0</v>
      </c>
      <c r="AN126" s="253">
        <f t="shared" si="50"/>
        <v>0</v>
      </c>
      <c r="AO126" s="253">
        <f t="shared" si="50"/>
        <v>0</v>
      </c>
      <c r="AP126" s="253">
        <f t="shared" si="50"/>
        <v>0</v>
      </c>
      <c r="AQ126" s="253">
        <f t="shared" si="54"/>
        <v>0</v>
      </c>
      <c r="AR126" s="253">
        <f t="shared" si="54"/>
        <v>0</v>
      </c>
      <c r="AS126" s="253">
        <f t="shared" si="54"/>
        <v>0</v>
      </c>
      <c r="AT126" s="253">
        <f t="shared" si="54"/>
        <v>0</v>
      </c>
      <c r="AU126" s="253">
        <f t="shared" si="54"/>
        <v>0</v>
      </c>
      <c r="AV126" s="253">
        <f t="shared" si="54"/>
        <v>0</v>
      </c>
      <c r="AW126" s="253">
        <f t="shared" si="54"/>
        <v>0</v>
      </c>
      <c r="AX126" s="253">
        <f t="shared" si="54"/>
        <v>0</v>
      </c>
      <c r="AY126" s="253">
        <f t="shared" si="54"/>
        <v>0</v>
      </c>
      <c r="AZ126" s="253">
        <f t="shared" si="54"/>
        <v>0</v>
      </c>
      <c r="BA126" s="253">
        <f t="shared" si="54"/>
        <v>0</v>
      </c>
      <c r="BB126" s="253">
        <f t="shared" si="54"/>
        <v>0</v>
      </c>
      <c r="BC126" s="253">
        <f t="shared" si="54"/>
        <v>0</v>
      </c>
      <c r="BD126" s="253">
        <f t="shared" si="54"/>
        <v>0</v>
      </c>
      <c r="BE126" s="253">
        <f t="shared" si="54"/>
        <v>0</v>
      </c>
      <c r="BF126" s="253">
        <f t="shared" si="54"/>
        <v>0</v>
      </c>
      <c r="BG126" s="253">
        <f t="shared" si="53"/>
        <v>0</v>
      </c>
      <c r="BH126" s="253">
        <f t="shared" si="53"/>
        <v>0</v>
      </c>
      <c r="BI126" s="253">
        <f t="shared" si="53"/>
        <v>0</v>
      </c>
      <c r="BJ126" s="253">
        <f t="shared" si="53"/>
        <v>0</v>
      </c>
      <c r="BK126" s="253">
        <f t="shared" si="53"/>
        <v>0</v>
      </c>
      <c r="BL126" s="253">
        <f t="shared" si="53"/>
        <v>0</v>
      </c>
      <c r="BM126" s="253">
        <f t="shared" si="53"/>
        <v>0</v>
      </c>
      <c r="BN126" s="253">
        <f t="shared" si="53"/>
        <v>0</v>
      </c>
      <c r="BO126" s="253">
        <f t="shared" si="53"/>
        <v>0</v>
      </c>
      <c r="BP126" s="253">
        <f t="shared" si="53"/>
        <v>0</v>
      </c>
      <c r="BQ126" s="253">
        <f t="shared" si="53"/>
        <v>0</v>
      </c>
      <c r="BR126" s="253">
        <f t="shared" si="53"/>
        <v>0</v>
      </c>
      <c r="BS126" s="253">
        <f t="shared" si="53"/>
        <v>0</v>
      </c>
      <c r="BT126" s="253">
        <f t="shared" si="53"/>
        <v>0</v>
      </c>
      <c r="BU126" s="253">
        <f t="shared" si="53"/>
        <v>0</v>
      </c>
      <c r="BV126" s="253">
        <f t="shared" si="53"/>
        <v>0</v>
      </c>
      <c r="BW126" s="253">
        <f t="shared" si="55"/>
        <v>0</v>
      </c>
      <c r="BX126" s="253">
        <f t="shared" si="55"/>
        <v>0</v>
      </c>
      <c r="BY126" s="253">
        <f t="shared" si="55"/>
        <v>0</v>
      </c>
      <c r="BZ126" s="253">
        <f t="shared" si="55"/>
        <v>0</v>
      </c>
      <c r="CA126" s="253">
        <f t="shared" si="55"/>
        <v>0</v>
      </c>
      <c r="CB126" s="253">
        <f t="shared" si="55"/>
        <v>0</v>
      </c>
      <c r="CC126" s="253">
        <f t="shared" si="55"/>
        <v>0</v>
      </c>
      <c r="CD126" s="253">
        <f t="shared" si="55"/>
        <v>0</v>
      </c>
      <c r="CE126" s="253">
        <f t="shared" si="55"/>
        <v>0</v>
      </c>
      <c r="CF126" s="253">
        <f t="shared" si="55"/>
        <v>0</v>
      </c>
      <c r="CG126" s="253">
        <f t="shared" si="55"/>
        <v>0</v>
      </c>
      <c r="CH126" s="253">
        <f t="shared" si="55"/>
        <v>0</v>
      </c>
      <c r="CI126" s="253">
        <f t="shared" si="55"/>
        <v>0</v>
      </c>
      <c r="CJ126" s="253">
        <f t="shared" si="55"/>
        <v>0</v>
      </c>
      <c r="CK126" s="253">
        <f t="shared" si="55"/>
        <v>0</v>
      </c>
      <c r="CL126" s="253">
        <f t="shared" si="52"/>
        <v>0</v>
      </c>
      <c r="CM126" s="253">
        <f t="shared" si="52"/>
        <v>0</v>
      </c>
      <c r="CN126" s="253">
        <f t="shared" si="52"/>
        <v>0</v>
      </c>
      <c r="CO126" s="253">
        <f t="shared" si="51"/>
        <v>0</v>
      </c>
      <c r="CP126" s="253">
        <f t="shared" si="51"/>
        <v>0</v>
      </c>
      <c r="CQ126" s="253">
        <f t="shared" si="51"/>
        <v>0</v>
      </c>
      <c r="CR126" s="253">
        <f t="shared" si="51"/>
        <v>0</v>
      </c>
      <c r="CS126" s="253">
        <f t="shared" si="51"/>
        <v>0</v>
      </c>
      <c r="CT126" s="253">
        <f t="shared" si="51"/>
        <v>0</v>
      </c>
      <c r="CU126" s="253">
        <f t="shared" si="51"/>
        <v>0</v>
      </c>
      <c r="CV126" s="253">
        <f t="shared" si="51"/>
        <v>0</v>
      </c>
      <c r="CW126" s="253">
        <f t="shared" si="51"/>
        <v>0</v>
      </c>
      <c r="CX126" s="253">
        <f t="shared" si="51"/>
        <v>0</v>
      </c>
      <c r="CY126" s="253">
        <f t="shared" si="51"/>
        <v>0</v>
      </c>
      <c r="CZ126" s="253">
        <f t="shared" si="51"/>
        <v>0</v>
      </c>
      <c r="DA126" s="253">
        <f t="shared" si="51"/>
        <v>0</v>
      </c>
      <c r="DB126" s="253">
        <f t="shared" si="51"/>
        <v>0</v>
      </c>
      <c r="DC126" s="253">
        <f t="shared" si="51"/>
        <v>0</v>
      </c>
      <c r="DD126" s="253">
        <f t="shared" si="51"/>
        <v>0</v>
      </c>
      <c r="DE126" s="253">
        <f t="shared" si="51"/>
        <v>0</v>
      </c>
      <c r="DF126" s="253">
        <f t="shared" si="51"/>
        <v>0</v>
      </c>
      <c r="DG126" s="253">
        <f t="shared" si="51"/>
        <v>0</v>
      </c>
      <c r="DH126" s="253">
        <f t="shared" si="51"/>
        <v>0</v>
      </c>
      <c r="DI126" s="253">
        <f t="shared" si="51"/>
        <v>0</v>
      </c>
      <c r="DJ126" s="253">
        <f t="shared" si="51"/>
        <v>0</v>
      </c>
      <c r="DK126" s="253">
        <f t="shared" si="51"/>
        <v>0</v>
      </c>
      <c r="DL126" s="253">
        <f t="shared" si="51"/>
        <v>0</v>
      </c>
      <c r="DM126" s="253">
        <f t="shared" si="51"/>
        <v>0</v>
      </c>
      <c r="DN126" s="253">
        <f t="shared" ref="DN126:DW135" si="56">+IF($F126=0,DN62+DN94,IF($F126=30,DM62+DM94,IF($F126=60,DL62+DL94,DK62+DK94)))</f>
        <v>0</v>
      </c>
      <c r="DO126" s="253">
        <f t="shared" si="56"/>
        <v>0</v>
      </c>
      <c r="DP126" s="253">
        <f t="shared" si="56"/>
        <v>0</v>
      </c>
      <c r="DQ126" s="253">
        <f t="shared" si="56"/>
        <v>0</v>
      </c>
      <c r="DR126" s="253">
        <f t="shared" si="56"/>
        <v>0</v>
      </c>
      <c r="DS126" s="253">
        <f t="shared" si="56"/>
        <v>0</v>
      </c>
      <c r="DT126" s="253">
        <f t="shared" si="56"/>
        <v>0</v>
      </c>
      <c r="DU126" s="253">
        <f t="shared" si="56"/>
        <v>0</v>
      </c>
      <c r="DV126" s="253">
        <f t="shared" si="56"/>
        <v>0</v>
      </c>
      <c r="DW126" s="253">
        <f t="shared" si="56"/>
        <v>0</v>
      </c>
    </row>
    <row r="127" spans="3:127" ht="15.6" thickTop="1" thickBot="1">
      <c r="C127" s="316" t="str">
        <f t="shared" si="36"/>
        <v>Prodotto/Servizio 22</v>
      </c>
      <c r="F127" s="335">
        <f t="shared" si="37"/>
        <v>0</v>
      </c>
      <c r="H127" s="253">
        <f t="shared" si="38"/>
        <v>0</v>
      </c>
      <c r="I127" s="253">
        <f t="shared" si="39"/>
        <v>0</v>
      </c>
      <c r="J127" s="253">
        <f t="shared" si="40"/>
        <v>0</v>
      </c>
      <c r="K127" s="253">
        <f t="shared" si="48"/>
        <v>0</v>
      </c>
      <c r="L127" s="253">
        <f t="shared" si="48"/>
        <v>0</v>
      </c>
      <c r="M127" s="253">
        <f t="shared" si="48"/>
        <v>0</v>
      </c>
      <c r="N127" s="253">
        <f t="shared" si="48"/>
        <v>0</v>
      </c>
      <c r="O127" s="253">
        <f t="shared" si="48"/>
        <v>0</v>
      </c>
      <c r="P127" s="253">
        <f t="shared" si="48"/>
        <v>0</v>
      </c>
      <c r="Q127" s="253">
        <f t="shared" si="48"/>
        <v>0</v>
      </c>
      <c r="R127" s="253">
        <f t="shared" si="48"/>
        <v>0</v>
      </c>
      <c r="S127" s="253">
        <f t="shared" si="48"/>
        <v>0</v>
      </c>
      <c r="T127" s="253">
        <f t="shared" si="48"/>
        <v>0</v>
      </c>
      <c r="U127" s="253">
        <f t="shared" si="48"/>
        <v>0</v>
      </c>
      <c r="V127" s="253">
        <f t="shared" si="48"/>
        <v>0</v>
      </c>
      <c r="W127" s="253">
        <f t="shared" si="48"/>
        <v>0</v>
      </c>
      <c r="X127" s="253">
        <f t="shared" si="48"/>
        <v>0</v>
      </c>
      <c r="Y127" s="253">
        <f t="shared" si="48"/>
        <v>0</v>
      </c>
      <c r="Z127" s="253">
        <f t="shared" si="48"/>
        <v>0</v>
      </c>
      <c r="AA127" s="253">
        <f t="shared" si="50"/>
        <v>0</v>
      </c>
      <c r="AB127" s="253">
        <f t="shared" si="50"/>
        <v>0</v>
      </c>
      <c r="AC127" s="253">
        <f t="shared" si="50"/>
        <v>0</v>
      </c>
      <c r="AD127" s="253">
        <f t="shared" si="50"/>
        <v>0</v>
      </c>
      <c r="AE127" s="253">
        <f t="shared" si="50"/>
        <v>0</v>
      </c>
      <c r="AF127" s="253">
        <f t="shared" si="50"/>
        <v>0</v>
      </c>
      <c r="AG127" s="253">
        <f t="shared" si="50"/>
        <v>0</v>
      </c>
      <c r="AH127" s="253">
        <f t="shared" si="50"/>
        <v>0</v>
      </c>
      <c r="AI127" s="253">
        <f t="shared" si="50"/>
        <v>0</v>
      </c>
      <c r="AJ127" s="253">
        <f t="shared" si="50"/>
        <v>0</v>
      </c>
      <c r="AK127" s="253">
        <f t="shared" si="50"/>
        <v>0</v>
      </c>
      <c r="AL127" s="253">
        <f t="shared" si="50"/>
        <v>0</v>
      </c>
      <c r="AM127" s="253">
        <f t="shared" si="50"/>
        <v>0</v>
      </c>
      <c r="AN127" s="253">
        <f t="shared" si="50"/>
        <v>0</v>
      </c>
      <c r="AO127" s="253">
        <f t="shared" si="50"/>
        <v>0</v>
      </c>
      <c r="AP127" s="253">
        <f t="shared" si="50"/>
        <v>0</v>
      </c>
      <c r="AQ127" s="253">
        <f t="shared" si="54"/>
        <v>0</v>
      </c>
      <c r="AR127" s="253">
        <f t="shared" si="54"/>
        <v>0</v>
      </c>
      <c r="AS127" s="253">
        <f t="shared" si="54"/>
        <v>0</v>
      </c>
      <c r="AT127" s="253">
        <f t="shared" si="54"/>
        <v>0</v>
      </c>
      <c r="AU127" s="253">
        <f t="shared" si="54"/>
        <v>0</v>
      </c>
      <c r="AV127" s="253">
        <f t="shared" si="54"/>
        <v>0</v>
      </c>
      <c r="AW127" s="253">
        <f t="shared" si="54"/>
        <v>0</v>
      </c>
      <c r="AX127" s="253">
        <f t="shared" si="54"/>
        <v>0</v>
      </c>
      <c r="AY127" s="253">
        <f t="shared" si="54"/>
        <v>0</v>
      </c>
      <c r="AZ127" s="253">
        <f t="shared" si="54"/>
        <v>0</v>
      </c>
      <c r="BA127" s="253">
        <f t="shared" si="54"/>
        <v>0</v>
      </c>
      <c r="BB127" s="253">
        <f t="shared" si="54"/>
        <v>0</v>
      </c>
      <c r="BC127" s="253">
        <f t="shared" si="54"/>
        <v>0</v>
      </c>
      <c r="BD127" s="253">
        <f t="shared" si="54"/>
        <v>0</v>
      </c>
      <c r="BE127" s="253">
        <f t="shared" si="54"/>
        <v>0</v>
      </c>
      <c r="BF127" s="253">
        <f t="shared" si="54"/>
        <v>0</v>
      </c>
      <c r="BG127" s="253">
        <f t="shared" si="53"/>
        <v>0</v>
      </c>
      <c r="BH127" s="253">
        <f t="shared" si="53"/>
        <v>0</v>
      </c>
      <c r="BI127" s="253">
        <f t="shared" si="53"/>
        <v>0</v>
      </c>
      <c r="BJ127" s="253">
        <f t="shared" si="53"/>
        <v>0</v>
      </c>
      <c r="BK127" s="253">
        <f t="shared" si="53"/>
        <v>0</v>
      </c>
      <c r="BL127" s="253">
        <f t="shared" si="53"/>
        <v>0</v>
      </c>
      <c r="BM127" s="253">
        <f t="shared" si="53"/>
        <v>0</v>
      </c>
      <c r="BN127" s="253">
        <f t="shared" si="53"/>
        <v>0</v>
      </c>
      <c r="BO127" s="253">
        <f t="shared" si="53"/>
        <v>0</v>
      </c>
      <c r="BP127" s="253">
        <f t="shared" si="53"/>
        <v>0</v>
      </c>
      <c r="BQ127" s="253">
        <f t="shared" si="53"/>
        <v>0</v>
      </c>
      <c r="BR127" s="253">
        <f t="shared" si="53"/>
        <v>0</v>
      </c>
      <c r="BS127" s="253">
        <f t="shared" si="53"/>
        <v>0</v>
      </c>
      <c r="BT127" s="253">
        <f t="shared" si="53"/>
        <v>0</v>
      </c>
      <c r="BU127" s="253">
        <f t="shared" si="53"/>
        <v>0</v>
      </c>
      <c r="BV127" s="253">
        <f t="shared" si="53"/>
        <v>0</v>
      </c>
      <c r="BW127" s="253">
        <f t="shared" si="55"/>
        <v>0</v>
      </c>
      <c r="BX127" s="253">
        <f t="shared" si="55"/>
        <v>0</v>
      </c>
      <c r="BY127" s="253">
        <f t="shared" si="55"/>
        <v>0</v>
      </c>
      <c r="BZ127" s="253">
        <f t="shared" si="55"/>
        <v>0</v>
      </c>
      <c r="CA127" s="253">
        <f t="shared" si="55"/>
        <v>0</v>
      </c>
      <c r="CB127" s="253">
        <f t="shared" si="55"/>
        <v>0</v>
      </c>
      <c r="CC127" s="253">
        <f t="shared" si="55"/>
        <v>0</v>
      </c>
      <c r="CD127" s="253">
        <f t="shared" si="55"/>
        <v>0</v>
      </c>
      <c r="CE127" s="253">
        <f t="shared" si="55"/>
        <v>0</v>
      </c>
      <c r="CF127" s="253">
        <f t="shared" si="55"/>
        <v>0</v>
      </c>
      <c r="CG127" s="253">
        <f t="shared" si="55"/>
        <v>0</v>
      </c>
      <c r="CH127" s="253">
        <f t="shared" si="55"/>
        <v>0</v>
      </c>
      <c r="CI127" s="253">
        <f t="shared" si="55"/>
        <v>0</v>
      </c>
      <c r="CJ127" s="253">
        <f t="shared" si="55"/>
        <v>0</v>
      </c>
      <c r="CK127" s="253">
        <f t="shared" si="55"/>
        <v>0</v>
      </c>
      <c r="CL127" s="253">
        <f t="shared" si="52"/>
        <v>0</v>
      </c>
      <c r="CM127" s="253">
        <f t="shared" si="52"/>
        <v>0</v>
      </c>
      <c r="CN127" s="253">
        <f t="shared" si="52"/>
        <v>0</v>
      </c>
      <c r="CO127" s="253">
        <f t="shared" si="51"/>
        <v>0</v>
      </c>
      <c r="CP127" s="253">
        <f t="shared" si="51"/>
        <v>0</v>
      </c>
      <c r="CQ127" s="253">
        <f t="shared" si="51"/>
        <v>0</v>
      </c>
      <c r="CR127" s="253">
        <f t="shared" si="51"/>
        <v>0</v>
      </c>
      <c r="CS127" s="253">
        <f t="shared" si="51"/>
        <v>0</v>
      </c>
      <c r="CT127" s="253">
        <f t="shared" si="51"/>
        <v>0</v>
      </c>
      <c r="CU127" s="253">
        <f t="shared" si="51"/>
        <v>0</v>
      </c>
      <c r="CV127" s="253">
        <f t="shared" si="51"/>
        <v>0</v>
      </c>
      <c r="CW127" s="253">
        <f t="shared" si="51"/>
        <v>0</v>
      </c>
      <c r="CX127" s="253">
        <f t="shared" si="51"/>
        <v>0</v>
      </c>
      <c r="CY127" s="253">
        <f t="shared" si="51"/>
        <v>0</v>
      </c>
      <c r="CZ127" s="253">
        <f t="shared" si="51"/>
        <v>0</v>
      </c>
      <c r="DA127" s="253">
        <f t="shared" si="51"/>
        <v>0</v>
      </c>
      <c r="DB127" s="253">
        <f t="shared" si="51"/>
        <v>0</v>
      </c>
      <c r="DC127" s="253">
        <f t="shared" si="51"/>
        <v>0</v>
      </c>
      <c r="DD127" s="253">
        <f t="shared" si="51"/>
        <v>0</v>
      </c>
      <c r="DE127" s="253">
        <f t="shared" si="51"/>
        <v>0</v>
      </c>
      <c r="DF127" s="253">
        <f t="shared" si="51"/>
        <v>0</v>
      </c>
      <c r="DG127" s="253">
        <f t="shared" si="51"/>
        <v>0</v>
      </c>
      <c r="DH127" s="253">
        <f t="shared" si="51"/>
        <v>0</v>
      </c>
      <c r="DI127" s="253">
        <f t="shared" si="51"/>
        <v>0</v>
      </c>
      <c r="DJ127" s="253">
        <f t="shared" si="51"/>
        <v>0</v>
      </c>
      <c r="DK127" s="253">
        <f t="shared" si="51"/>
        <v>0</v>
      </c>
      <c r="DL127" s="253">
        <f t="shared" si="51"/>
        <v>0</v>
      </c>
      <c r="DM127" s="253">
        <f t="shared" si="51"/>
        <v>0</v>
      </c>
      <c r="DN127" s="253">
        <f t="shared" si="56"/>
        <v>0</v>
      </c>
      <c r="DO127" s="253">
        <f t="shared" si="56"/>
        <v>0</v>
      </c>
      <c r="DP127" s="253">
        <f t="shared" si="56"/>
        <v>0</v>
      </c>
      <c r="DQ127" s="253">
        <f t="shared" si="56"/>
        <v>0</v>
      </c>
      <c r="DR127" s="253">
        <f t="shared" si="56"/>
        <v>0</v>
      </c>
      <c r="DS127" s="253">
        <f t="shared" si="56"/>
        <v>0</v>
      </c>
      <c r="DT127" s="253">
        <f t="shared" si="56"/>
        <v>0</v>
      </c>
      <c r="DU127" s="253">
        <f t="shared" si="56"/>
        <v>0</v>
      </c>
      <c r="DV127" s="253">
        <f t="shared" si="56"/>
        <v>0</v>
      </c>
      <c r="DW127" s="253">
        <f t="shared" si="56"/>
        <v>0</v>
      </c>
    </row>
    <row r="128" spans="3:127" ht="15.6" thickTop="1" thickBot="1">
      <c r="C128" s="316" t="str">
        <f t="shared" si="36"/>
        <v>Prodotto/Servizio 23</v>
      </c>
      <c r="F128" s="335">
        <f t="shared" si="37"/>
        <v>0</v>
      </c>
      <c r="H128" s="253">
        <f t="shared" si="38"/>
        <v>0</v>
      </c>
      <c r="I128" s="253">
        <f t="shared" si="39"/>
        <v>0</v>
      </c>
      <c r="J128" s="253">
        <f t="shared" si="40"/>
        <v>0</v>
      </c>
      <c r="K128" s="253">
        <f t="shared" si="48"/>
        <v>0</v>
      </c>
      <c r="L128" s="253">
        <f t="shared" si="48"/>
        <v>0</v>
      </c>
      <c r="M128" s="253">
        <f t="shared" si="48"/>
        <v>0</v>
      </c>
      <c r="N128" s="253">
        <f t="shared" si="48"/>
        <v>0</v>
      </c>
      <c r="O128" s="253">
        <f t="shared" si="48"/>
        <v>0</v>
      </c>
      <c r="P128" s="253">
        <f t="shared" si="48"/>
        <v>0</v>
      </c>
      <c r="Q128" s="253">
        <f t="shared" si="48"/>
        <v>0</v>
      </c>
      <c r="R128" s="253">
        <f t="shared" si="48"/>
        <v>0</v>
      </c>
      <c r="S128" s="253">
        <f t="shared" si="48"/>
        <v>0</v>
      </c>
      <c r="T128" s="253">
        <f t="shared" si="48"/>
        <v>0</v>
      </c>
      <c r="U128" s="253">
        <f t="shared" si="48"/>
        <v>0</v>
      </c>
      <c r="V128" s="253">
        <f t="shared" si="48"/>
        <v>0</v>
      </c>
      <c r="W128" s="253">
        <f t="shared" si="48"/>
        <v>0</v>
      </c>
      <c r="X128" s="253">
        <f t="shared" si="48"/>
        <v>0</v>
      </c>
      <c r="Y128" s="253">
        <f t="shared" si="48"/>
        <v>0</v>
      </c>
      <c r="Z128" s="253">
        <f t="shared" si="48"/>
        <v>0</v>
      </c>
      <c r="AA128" s="253">
        <f t="shared" si="50"/>
        <v>0</v>
      </c>
      <c r="AB128" s="253">
        <f t="shared" si="50"/>
        <v>0</v>
      </c>
      <c r="AC128" s="253">
        <f t="shared" si="50"/>
        <v>0</v>
      </c>
      <c r="AD128" s="253">
        <f t="shared" si="50"/>
        <v>0</v>
      </c>
      <c r="AE128" s="253">
        <f t="shared" si="50"/>
        <v>0</v>
      </c>
      <c r="AF128" s="253">
        <f t="shared" si="50"/>
        <v>0</v>
      </c>
      <c r="AG128" s="253">
        <f t="shared" si="50"/>
        <v>0</v>
      </c>
      <c r="AH128" s="253">
        <f t="shared" si="50"/>
        <v>0</v>
      </c>
      <c r="AI128" s="253">
        <f t="shared" si="50"/>
        <v>0</v>
      </c>
      <c r="AJ128" s="253">
        <f t="shared" si="50"/>
        <v>0</v>
      </c>
      <c r="AK128" s="253">
        <f t="shared" si="50"/>
        <v>0</v>
      </c>
      <c r="AL128" s="253">
        <f t="shared" si="50"/>
        <v>0</v>
      </c>
      <c r="AM128" s="253">
        <f t="shared" si="50"/>
        <v>0</v>
      </c>
      <c r="AN128" s="253">
        <f t="shared" si="50"/>
        <v>0</v>
      </c>
      <c r="AO128" s="253">
        <f t="shared" si="50"/>
        <v>0</v>
      </c>
      <c r="AP128" s="253">
        <f t="shared" si="50"/>
        <v>0</v>
      </c>
      <c r="AQ128" s="253">
        <f t="shared" si="54"/>
        <v>0</v>
      </c>
      <c r="AR128" s="253">
        <f t="shared" si="54"/>
        <v>0</v>
      </c>
      <c r="AS128" s="253">
        <f t="shared" si="54"/>
        <v>0</v>
      </c>
      <c r="AT128" s="253">
        <f t="shared" si="54"/>
        <v>0</v>
      </c>
      <c r="AU128" s="253">
        <f t="shared" si="54"/>
        <v>0</v>
      </c>
      <c r="AV128" s="253">
        <f t="shared" si="54"/>
        <v>0</v>
      </c>
      <c r="AW128" s="253">
        <f t="shared" si="54"/>
        <v>0</v>
      </c>
      <c r="AX128" s="253">
        <f t="shared" si="54"/>
        <v>0</v>
      </c>
      <c r="AY128" s="253">
        <f t="shared" si="54"/>
        <v>0</v>
      </c>
      <c r="AZ128" s="253">
        <f t="shared" si="54"/>
        <v>0</v>
      </c>
      <c r="BA128" s="253">
        <f t="shared" si="54"/>
        <v>0</v>
      </c>
      <c r="BB128" s="253">
        <f t="shared" si="54"/>
        <v>0</v>
      </c>
      <c r="BC128" s="253">
        <f t="shared" si="54"/>
        <v>0</v>
      </c>
      <c r="BD128" s="253">
        <f t="shared" si="54"/>
        <v>0</v>
      </c>
      <c r="BE128" s="253">
        <f t="shared" si="54"/>
        <v>0</v>
      </c>
      <c r="BF128" s="253">
        <f t="shared" si="54"/>
        <v>0</v>
      </c>
      <c r="BG128" s="253">
        <f t="shared" si="53"/>
        <v>0</v>
      </c>
      <c r="BH128" s="253">
        <f t="shared" si="53"/>
        <v>0</v>
      </c>
      <c r="BI128" s="253">
        <f t="shared" si="53"/>
        <v>0</v>
      </c>
      <c r="BJ128" s="253">
        <f t="shared" si="53"/>
        <v>0</v>
      </c>
      <c r="BK128" s="253">
        <f t="shared" si="53"/>
        <v>0</v>
      </c>
      <c r="BL128" s="253">
        <f t="shared" si="53"/>
        <v>0</v>
      </c>
      <c r="BM128" s="253">
        <f t="shared" si="53"/>
        <v>0</v>
      </c>
      <c r="BN128" s="253">
        <f t="shared" si="53"/>
        <v>0</v>
      </c>
      <c r="BO128" s="253">
        <f t="shared" si="53"/>
        <v>0</v>
      </c>
      <c r="BP128" s="253">
        <f t="shared" si="53"/>
        <v>0</v>
      </c>
      <c r="BQ128" s="253">
        <f t="shared" si="53"/>
        <v>0</v>
      </c>
      <c r="BR128" s="253">
        <f t="shared" si="53"/>
        <v>0</v>
      </c>
      <c r="BS128" s="253">
        <f t="shared" si="53"/>
        <v>0</v>
      </c>
      <c r="BT128" s="253">
        <f t="shared" si="53"/>
        <v>0</v>
      </c>
      <c r="BU128" s="253">
        <f t="shared" si="53"/>
        <v>0</v>
      </c>
      <c r="BV128" s="253">
        <f t="shared" si="53"/>
        <v>0</v>
      </c>
      <c r="BW128" s="253">
        <f t="shared" si="55"/>
        <v>0</v>
      </c>
      <c r="BX128" s="253">
        <f t="shared" si="55"/>
        <v>0</v>
      </c>
      <c r="BY128" s="253">
        <f t="shared" si="55"/>
        <v>0</v>
      </c>
      <c r="BZ128" s="253">
        <f t="shared" si="55"/>
        <v>0</v>
      </c>
      <c r="CA128" s="253">
        <f t="shared" si="55"/>
        <v>0</v>
      </c>
      <c r="CB128" s="253">
        <f t="shared" si="55"/>
        <v>0</v>
      </c>
      <c r="CC128" s="253">
        <f t="shared" si="55"/>
        <v>0</v>
      </c>
      <c r="CD128" s="253">
        <f t="shared" si="55"/>
        <v>0</v>
      </c>
      <c r="CE128" s="253">
        <f t="shared" si="55"/>
        <v>0</v>
      </c>
      <c r="CF128" s="253">
        <f t="shared" si="55"/>
        <v>0</v>
      </c>
      <c r="CG128" s="253">
        <f t="shared" si="55"/>
        <v>0</v>
      </c>
      <c r="CH128" s="253">
        <f t="shared" si="55"/>
        <v>0</v>
      </c>
      <c r="CI128" s="253">
        <f t="shared" si="55"/>
        <v>0</v>
      </c>
      <c r="CJ128" s="253">
        <f t="shared" si="55"/>
        <v>0</v>
      </c>
      <c r="CK128" s="253">
        <f t="shared" si="55"/>
        <v>0</v>
      </c>
      <c r="CL128" s="253">
        <f t="shared" si="52"/>
        <v>0</v>
      </c>
      <c r="CM128" s="253">
        <f t="shared" si="52"/>
        <v>0</v>
      </c>
      <c r="CN128" s="253">
        <f t="shared" si="52"/>
        <v>0</v>
      </c>
      <c r="CO128" s="253">
        <f t="shared" si="51"/>
        <v>0</v>
      </c>
      <c r="CP128" s="253">
        <f t="shared" si="51"/>
        <v>0</v>
      </c>
      <c r="CQ128" s="253">
        <f t="shared" si="51"/>
        <v>0</v>
      </c>
      <c r="CR128" s="253">
        <f t="shared" si="51"/>
        <v>0</v>
      </c>
      <c r="CS128" s="253">
        <f t="shared" si="51"/>
        <v>0</v>
      </c>
      <c r="CT128" s="253">
        <f t="shared" si="51"/>
        <v>0</v>
      </c>
      <c r="CU128" s="253">
        <f t="shared" si="51"/>
        <v>0</v>
      </c>
      <c r="CV128" s="253">
        <f t="shared" si="51"/>
        <v>0</v>
      </c>
      <c r="CW128" s="253">
        <f t="shared" si="51"/>
        <v>0</v>
      </c>
      <c r="CX128" s="253">
        <f t="shared" si="51"/>
        <v>0</v>
      </c>
      <c r="CY128" s="253">
        <f t="shared" si="51"/>
        <v>0</v>
      </c>
      <c r="CZ128" s="253">
        <f t="shared" si="51"/>
        <v>0</v>
      </c>
      <c r="DA128" s="253">
        <f t="shared" si="51"/>
        <v>0</v>
      </c>
      <c r="DB128" s="253">
        <f t="shared" si="51"/>
        <v>0</v>
      </c>
      <c r="DC128" s="253">
        <f t="shared" si="51"/>
        <v>0</v>
      </c>
      <c r="DD128" s="253">
        <f t="shared" si="51"/>
        <v>0</v>
      </c>
      <c r="DE128" s="253">
        <f t="shared" si="51"/>
        <v>0</v>
      </c>
      <c r="DF128" s="253">
        <f t="shared" si="51"/>
        <v>0</v>
      </c>
      <c r="DG128" s="253">
        <f t="shared" si="51"/>
        <v>0</v>
      </c>
      <c r="DH128" s="253">
        <f t="shared" si="51"/>
        <v>0</v>
      </c>
      <c r="DI128" s="253">
        <f t="shared" si="51"/>
        <v>0</v>
      </c>
      <c r="DJ128" s="253">
        <f t="shared" si="51"/>
        <v>0</v>
      </c>
      <c r="DK128" s="253">
        <f t="shared" si="51"/>
        <v>0</v>
      </c>
      <c r="DL128" s="253">
        <f t="shared" si="51"/>
        <v>0</v>
      </c>
      <c r="DM128" s="253">
        <f t="shared" si="51"/>
        <v>0</v>
      </c>
      <c r="DN128" s="253">
        <f t="shared" si="56"/>
        <v>0</v>
      </c>
      <c r="DO128" s="253">
        <f t="shared" si="56"/>
        <v>0</v>
      </c>
      <c r="DP128" s="253">
        <f t="shared" si="56"/>
        <v>0</v>
      </c>
      <c r="DQ128" s="253">
        <f t="shared" si="56"/>
        <v>0</v>
      </c>
      <c r="DR128" s="253">
        <f t="shared" si="56"/>
        <v>0</v>
      </c>
      <c r="DS128" s="253">
        <f t="shared" si="56"/>
        <v>0</v>
      </c>
      <c r="DT128" s="253">
        <f t="shared" si="56"/>
        <v>0</v>
      </c>
      <c r="DU128" s="253">
        <f t="shared" si="56"/>
        <v>0</v>
      </c>
      <c r="DV128" s="253">
        <f t="shared" si="56"/>
        <v>0</v>
      </c>
      <c r="DW128" s="253">
        <f t="shared" si="56"/>
        <v>0</v>
      </c>
    </row>
    <row r="129" spans="3:127" ht="15.6" thickTop="1" thickBot="1">
      <c r="C129" s="316" t="str">
        <f t="shared" si="36"/>
        <v>Prodotto/Servizio 24</v>
      </c>
      <c r="F129" s="335">
        <f t="shared" si="37"/>
        <v>0</v>
      </c>
      <c r="H129" s="253">
        <f t="shared" si="38"/>
        <v>0</v>
      </c>
      <c r="I129" s="253">
        <f t="shared" si="39"/>
        <v>0</v>
      </c>
      <c r="J129" s="253">
        <f t="shared" si="40"/>
        <v>0</v>
      </c>
      <c r="K129" s="253">
        <f t="shared" si="48"/>
        <v>0</v>
      </c>
      <c r="L129" s="253">
        <f t="shared" si="48"/>
        <v>0</v>
      </c>
      <c r="M129" s="253">
        <f t="shared" si="48"/>
        <v>0</v>
      </c>
      <c r="N129" s="253">
        <f t="shared" si="48"/>
        <v>0</v>
      </c>
      <c r="O129" s="253">
        <f t="shared" si="48"/>
        <v>0</v>
      </c>
      <c r="P129" s="253">
        <f t="shared" si="48"/>
        <v>0</v>
      </c>
      <c r="Q129" s="253">
        <f t="shared" si="48"/>
        <v>0</v>
      </c>
      <c r="R129" s="253">
        <f t="shared" si="48"/>
        <v>0</v>
      </c>
      <c r="S129" s="253">
        <f t="shared" si="48"/>
        <v>0</v>
      </c>
      <c r="T129" s="253">
        <f t="shared" si="48"/>
        <v>0</v>
      </c>
      <c r="U129" s="253">
        <f t="shared" si="48"/>
        <v>0</v>
      </c>
      <c r="V129" s="253">
        <f t="shared" si="48"/>
        <v>0</v>
      </c>
      <c r="W129" s="253">
        <f t="shared" si="48"/>
        <v>0</v>
      </c>
      <c r="X129" s="253">
        <f t="shared" si="48"/>
        <v>0</v>
      </c>
      <c r="Y129" s="253">
        <f t="shared" si="48"/>
        <v>0</v>
      </c>
      <c r="Z129" s="253">
        <f t="shared" si="48"/>
        <v>0</v>
      </c>
      <c r="AA129" s="253">
        <f t="shared" si="50"/>
        <v>0</v>
      </c>
      <c r="AB129" s="253">
        <f t="shared" si="50"/>
        <v>0</v>
      </c>
      <c r="AC129" s="253">
        <f t="shared" si="50"/>
        <v>0</v>
      </c>
      <c r="AD129" s="253">
        <f t="shared" si="50"/>
        <v>0</v>
      </c>
      <c r="AE129" s="253">
        <f t="shared" si="50"/>
        <v>0</v>
      </c>
      <c r="AF129" s="253">
        <f t="shared" si="50"/>
        <v>0</v>
      </c>
      <c r="AG129" s="253">
        <f t="shared" si="50"/>
        <v>0</v>
      </c>
      <c r="AH129" s="253">
        <f t="shared" si="50"/>
        <v>0</v>
      </c>
      <c r="AI129" s="253">
        <f t="shared" si="50"/>
        <v>0</v>
      </c>
      <c r="AJ129" s="253">
        <f t="shared" si="50"/>
        <v>0</v>
      </c>
      <c r="AK129" s="253">
        <f t="shared" si="50"/>
        <v>0</v>
      </c>
      <c r="AL129" s="253">
        <f t="shared" si="50"/>
        <v>0</v>
      </c>
      <c r="AM129" s="253">
        <f t="shared" si="50"/>
        <v>0</v>
      </c>
      <c r="AN129" s="253">
        <f t="shared" si="50"/>
        <v>0</v>
      </c>
      <c r="AO129" s="253">
        <f t="shared" si="50"/>
        <v>0</v>
      </c>
      <c r="AP129" s="253">
        <f t="shared" si="50"/>
        <v>0</v>
      </c>
      <c r="AQ129" s="253">
        <f t="shared" si="54"/>
        <v>0</v>
      </c>
      <c r="AR129" s="253">
        <f t="shared" si="54"/>
        <v>0</v>
      </c>
      <c r="AS129" s="253">
        <f t="shared" si="54"/>
        <v>0</v>
      </c>
      <c r="AT129" s="253">
        <f t="shared" si="54"/>
        <v>0</v>
      </c>
      <c r="AU129" s="253">
        <f t="shared" si="54"/>
        <v>0</v>
      </c>
      <c r="AV129" s="253">
        <f t="shared" si="54"/>
        <v>0</v>
      </c>
      <c r="AW129" s="253">
        <f t="shared" si="54"/>
        <v>0</v>
      </c>
      <c r="AX129" s="253">
        <f t="shared" si="54"/>
        <v>0</v>
      </c>
      <c r="AY129" s="253">
        <f t="shared" si="54"/>
        <v>0</v>
      </c>
      <c r="AZ129" s="253">
        <f t="shared" si="54"/>
        <v>0</v>
      </c>
      <c r="BA129" s="253">
        <f t="shared" si="54"/>
        <v>0</v>
      </c>
      <c r="BB129" s="253">
        <f t="shared" si="54"/>
        <v>0</v>
      </c>
      <c r="BC129" s="253">
        <f t="shared" si="54"/>
        <v>0</v>
      </c>
      <c r="BD129" s="253">
        <f t="shared" si="54"/>
        <v>0</v>
      </c>
      <c r="BE129" s="253">
        <f t="shared" si="54"/>
        <v>0</v>
      </c>
      <c r="BF129" s="253">
        <f t="shared" si="54"/>
        <v>0</v>
      </c>
      <c r="BG129" s="253">
        <f t="shared" si="53"/>
        <v>0</v>
      </c>
      <c r="BH129" s="253">
        <f t="shared" si="53"/>
        <v>0</v>
      </c>
      <c r="BI129" s="253">
        <f t="shared" si="53"/>
        <v>0</v>
      </c>
      <c r="BJ129" s="253">
        <f t="shared" si="53"/>
        <v>0</v>
      </c>
      <c r="BK129" s="253">
        <f t="shared" si="53"/>
        <v>0</v>
      </c>
      <c r="BL129" s="253">
        <f t="shared" si="53"/>
        <v>0</v>
      </c>
      <c r="BM129" s="253">
        <f t="shared" si="53"/>
        <v>0</v>
      </c>
      <c r="BN129" s="253">
        <f t="shared" si="53"/>
        <v>0</v>
      </c>
      <c r="BO129" s="253">
        <f t="shared" si="53"/>
        <v>0</v>
      </c>
      <c r="BP129" s="253">
        <f t="shared" si="53"/>
        <v>0</v>
      </c>
      <c r="BQ129" s="253">
        <f t="shared" si="53"/>
        <v>0</v>
      </c>
      <c r="BR129" s="253">
        <f t="shared" si="53"/>
        <v>0</v>
      </c>
      <c r="BS129" s="253">
        <f t="shared" si="53"/>
        <v>0</v>
      </c>
      <c r="BT129" s="253">
        <f t="shared" si="53"/>
        <v>0</v>
      </c>
      <c r="BU129" s="253">
        <f t="shared" si="53"/>
        <v>0</v>
      </c>
      <c r="BV129" s="253">
        <f t="shared" si="53"/>
        <v>0</v>
      </c>
      <c r="BW129" s="253">
        <f t="shared" si="55"/>
        <v>0</v>
      </c>
      <c r="BX129" s="253">
        <f t="shared" si="55"/>
        <v>0</v>
      </c>
      <c r="BY129" s="253">
        <f t="shared" si="55"/>
        <v>0</v>
      </c>
      <c r="BZ129" s="253">
        <f t="shared" si="55"/>
        <v>0</v>
      </c>
      <c r="CA129" s="253">
        <f t="shared" si="55"/>
        <v>0</v>
      </c>
      <c r="CB129" s="253">
        <f t="shared" si="55"/>
        <v>0</v>
      </c>
      <c r="CC129" s="253">
        <f t="shared" si="55"/>
        <v>0</v>
      </c>
      <c r="CD129" s="253">
        <f t="shared" si="55"/>
        <v>0</v>
      </c>
      <c r="CE129" s="253">
        <f t="shared" si="55"/>
        <v>0</v>
      </c>
      <c r="CF129" s="253">
        <f t="shared" si="55"/>
        <v>0</v>
      </c>
      <c r="CG129" s="253">
        <f t="shared" si="55"/>
        <v>0</v>
      </c>
      <c r="CH129" s="253">
        <f t="shared" si="55"/>
        <v>0</v>
      </c>
      <c r="CI129" s="253">
        <f t="shared" si="55"/>
        <v>0</v>
      </c>
      <c r="CJ129" s="253">
        <f t="shared" si="55"/>
        <v>0</v>
      </c>
      <c r="CK129" s="253">
        <f t="shared" si="55"/>
        <v>0</v>
      </c>
      <c r="CL129" s="253">
        <f t="shared" si="52"/>
        <v>0</v>
      </c>
      <c r="CM129" s="253">
        <f t="shared" si="52"/>
        <v>0</v>
      </c>
      <c r="CN129" s="253">
        <f t="shared" si="52"/>
        <v>0</v>
      </c>
      <c r="CO129" s="253">
        <f t="shared" si="51"/>
        <v>0</v>
      </c>
      <c r="CP129" s="253">
        <f t="shared" si="51"/>
        <v>0</v>
      </c>
      <c r="CQ129" s="253">
        <f t="shared" si="51"/>
        <v>0</v>
      </c>
      <c r="CR129" s="253">
        <f t="shared" si="51"/>
        <v>0</v>
      </c>
      <c r="CS129" s="253">
        <f t="shared" si="51"/>
        <v>0</v>
      </c>
      <c r="CT129" s="253">
        <f t="shared" si="51"/>
        <v>0</v>
      </c>
      <c r="CU129" s="253">
        <f t="shared" si="51"/>
        <v>0</v>
      </c>
      <c r="CV129" s="253">
        <f t="shared" si="51"/>
        <v>0</v>
      </c>
      <c r="CW129" s="253">
        <f t="shared" si="51"/>
        <v>0</v>
      </c>
      <c r="CX129" s="253">
        <f t="shared" si="51"/>
        <v>0</v>
      </c>
      <c r="CY129" s="253">
        <f t="shared" si="51"/>
        <v>0</v>
      </c>
      <c r="CZ129" s="253">
        <f t="shared" si="51"/>
        <v>0</v>
      </c>
      <c r="DA129" s="253">
        <f t="shared" si="51"/>
        <v>0</v>
      </c>
      <c r="DB129" s="253">
        <f t="shared" si="51"/>
        <v>0</v>
      </c>
      <c r="DC129" s="253">
        <f t="shared" si="51"/>
        <v>0</v>
      </c>
      <c r="DD129" s="253">
        <f t="shared" si="51"/>
        <v>0</v>
      </c>
      <c r="DE129" s="253">
        <f t="shared" si="51"/>
        <v>0</v>
      </c>
      <c r="DF129" s="253">
        <f t="shared" si="51"/>
        <v>0</v>
      </c>
      <c r="DG129" s="253">
        <f t="shared" si="51"/>
        <v>0</v>
      </c>
      <c r="DH129" s="253">
        <f t="shared" si="51"/>
        <v>0</v>
      </c>
      <c r="DI129" s="253">
        <f t="shared" si="51"/>
        <v>0</v>
      </c>
      <c r="DJ129" s="253">
        <f t="shared" si="51"/>
        <v>0</v>
      </c>
      <c r="DK129" s="253">
        <f t="shared" si="51"/>
        <v>0</v>
      </c>
      <c r="DL129" s="253">
        <f t="shared" si="51"/>
        <v>0</v>
      </c>
      <c r="DM129" s="253">
        <f t="shared" si="51"/>
        <v>0</v>
      </c>
      <c r="DN129" s="253">
        <f t="shared" si="56"/>
        <v>0</v>
      </c>
      <c r="DO129" s="253">
        <f t="shared" si="56"/>
        <v>0</v>
      </c>
      <c r="DP129" s="253">
        <f t="shared" si="56"/>
        <v>0</v>
      </c>
      <c r="DQ129" s="253">
        <f t="shared" si="56"/>
        <v>0</v>
      </c>
      <c r="DR129" s="253">
        <f t="shared" si="56"/>
        <v>0</v>
      </c>
      <c r="DS129" s="253">
        <f t="shared" si="56"/>
        <v>0</v>
      </c>
      <c r="DT129" s="253">
        <f t="shared" si="56"/>
        <v>0</v>
      </c>
      <c r="DU129" s="253">
        <f t="shared" si="56"/>
        <v>0</v>
      </c>
      <c r="DV129" s="253">
        <f t="shared" si="56"/>
        <v>0</v>
      </c>
      <c r="DW129" s="253">
        <f t="shared" si="56"/>
        <v>0</v>
      </c>
    </row>
    <row r="130" spans="3:127" ht="15.6" thickTop="1" thickBot="1">
      <c r="C130" s="316" t="str">
        <f t="shared" si="36"/>
        <v>Prodotto/Servizio 25</v>
      </c>
      <c r="F130" s="335">
        <f t="shared" si="37"/>
        <v>0</v>
      </c>
      <c r="H130" s="253">
        <f t="shared" si="38"/>
        <v>0</v>
      </c>
      <c r="I130" s="253">
        <f t="shared" si="39"/>
        <v>0</v>
      </c>
      <c r="J130" s="253">
        <f t="shared" si="40"/>
        <v>0</v>
      </c>
      <c r="K130" s="253">
        <f t="shared" si="48"/>
        <v>0</v>
      </c>
      <c r="L130" s="253">
        <f t="shared" si="48"/>
        <v>0</v>
      </c>
      <c r="M130" s="253">
        <f t="shared" si="48"/>
        <v>0</v>
      </c>
      <c r="N130" s="253">
        <f t="shared" si="48"/>
        <v>0</v>
      </c>
      <c r="O130" s="253">
        <f t="shared" si="48"/>
        <v>0</v>
      </c>
      <c r="P130" s="253">
        <f t="shared" si="48"/>
        <v>0</v>
      </c>
      <c r="Q130" s="253">
        <f t="shared" si="48"/>
        <v>0</v>
      </c>
      <c r="R130" s="253">
        <f t="shared" si="48"/>
        <v>0</v>
      </c>
      <c r="S130" s="253">
        <f t="shared" si="48"/>
        <v>0</v>
      </c>
      <c r="T130" s="253">
        <f t="shared" si="48"/>
        <v>0</v>
      </c>
      <c r="U130" s="253">
        <f t="shared" si="48"/>
        <v>0</v>
      </c>
      <c r="V130" s="253">
        <f t="shared" si="48"/>
        <v>0</v>
      </c>
      <c r="W130" s="253">
        <f t="shared" si="48"/>
        <v>0</v>
      </c>
      <c r="X130" s="253">
        <f t="shared" si="48"/>
        <v>0</v>
      </c>
      <c r="Y130" s="253">
        <f t="shared" si="48"/>
        <v>0</v>
      </c>
      <c r="Z130" s="253">
        <f t="shared" si="48"/>
        <v>0</v>
      </c>
      <c r="AA130" s="253">
        <f t="shared" si="50"/>
        <v>0</v>
      </c>
      <c r="AB130" s="253">
        <f t="shared" si="50"/>
        <v>0</v>
      </c>
      <c r="AC130" s="253">
        <f t="shared" si="50"/>
        <v>0</v>
      </c>
      <c r="AD130" s="253">
        <f t="shared" si="50"/>
        <v>0</v>
      </c>
      <c r="AE130" s="253">
        <f t="shared" si="50"/>
        <v>0</v>
      </c>
      <c r="AF130" s="253">
        <f t="shared" si="50"/>
        <v>0</v>
      </c>
      <c r="AG130" s="253">
        <f t="shared" si="50"/>
        <v>0</v>
      </c>
      <c r="AH130" s="253">
        <f t="shared" si="50"/>
        <v>0</v>
      </c>
      <c r="AI130" s="253">
        <f t="shared" si="50"/>
        <v>0</v>
      </c>
      <c r="AJ130" s="253">
        <f t="shared" si="50"/>
        <v>0</v>
      </c>
      <c r="AK130" s="253">
        <f t="shared" si="50"/>
        <v>0</v>
      </c>
      <c r="AL130" s="253">
        <f t="shared" si="50"/>
        <v>0</v>
      </c>
      <c r="AM130" s="253">
        <f t="shared" si="50"/>
        <v>0</v>
      </c>
      <c r="AN130" s="253">
        <f t="shared" si="50"/>
        <v>0</v>
      </c>
      <c r="AO130" s="253">
        <f t="shared" si="50"/>
        <v>0</v>
      </c>
      <c r="AP130" s="253">
        <f t="shared" si="50"/>
        <v>0</v>
      </c>
      <c r="AQ130" s="253">
        <f t="shared" si="54"/>
        <v>0</v>
      </c>
      <c r="AR130" s="253">
        <f t="shared" si="54"/>
        <v>0</v>
      </c>
      <c r="AS130" s="253">
        <f t="shared" si="54"/>
        <v>0</v>
      </c>
      <c r="AT130" s="253">
        <f t="shared" si="54"/>
        <v>0</v>
      </c>
      <c r="AU130" s="253">
        <f t="shared" si="54"/>
        <v>0</v>
      </c>
      <c r="AV130" s="253">
        <f t="shared" si="54"/>
        <v>0</v>
      </c>
      <c r="AW130" s="253">
        <f t="shared" si="54"/>
        <v>0</v>
      </c>
      <c r="AX130" s="253">
        <f t="shared" si="54"/>
        <v>0</v>
      </c>
      <c r="AY130" s="253">
        <f t="shared" si="54"/>
        <v>0</v>
      </c>
      <c r="AZ130" s="253">
        <f t="shared" si="54"/>
        <v>0</v>
      </c>
      <c r="BA130" s="253">
        <f t="shared" si="54"/>
        <v>0</v>
      </c>
      <c r="BB130" s="253">
        <f t="shared" si="54"/>
        <v>0</v>
      </c>
      <c r="BC130" s="253">
        <f t="shared" si="54"/>
        <v>0</v>
      </c>
      <c r="BD130" s="253">
        <f t="shared" si="54"/>
        <v>0</v>
      </c>
      <c r="BE130" s="253">
        <f t="shared" si="54"/>
        <v>0</v>
      </c>
      <c r="BF130" s="253">
        <f t="shared" si="54"/>
        <v>0</v>
      </c>
      <c r="BG130" s="253">
        <f t="shared" si="53"/>
        <v>0</v>
      </c>
      <c r="BH130" s="253">
        <f t="shared" si="53"/>
        <v>0</v>
      </c>
      <c r="BI130" s="253">
        <f t="shared" si="53"/>
        <v>0</v>
      </c>
      <c r="BJ130" s="253">
        <f t="shared" si="53"/>
        <v>0</v>
      </c>
      <c r="BK130" s="253">
        <f t="shared" si="53"/>
        <v>0</v>
      </c>
      <c r="BL130" s="253">
        <f t="shared" si="53"/>
        <v>0</v>
      </c>
      <c r="BM130" s="253">
        <f t="shared" si="53"/>
        <v>0</v>
      </c>
      <c r="BN130" s="253">
        <f t="shared" si="53"/>
        <v>0</v>
      </c>
      <c r="BO130" s="253">
        <f t="shared" si="53"/>
        <v>0</v>
      </c>
      <c r="BP130" s="253">
        <f t="shared" si="53"/>
        <v>0</v>
      </c>
      <c r="BQ130" s="253">
        <f t="shared" si="53"/>
        <v>0</v>
      </c>
      <c r="BR130" s="253">
        <f t="shared" si="53"/>
        <v>0</v>
      </c>
      <c r="BS130" s="253">
        <f t="shared" si="53"/>
        <v>0</v>
      </c>
      <c r="BT130" s="253">
        <f t="shared" si="53"/>
        <v>0</v>
      </c>
      <c r="BU130" s="253">
        <f t="shared" si="53"/>
        <v>0</v>
      </c>
      <c r="BV130" s="253">
        <f t="shared" si="53"/>
        <v>0</v>
      </c>
      <c r="BW130" s="253">
        <f t="shared" si="55"/>
        <v>0</v>
      </c>
      <c r="BX130" s="253">
        <f t="shared" si="55"/>
        <v>0</v>
      </c>
      <c r="BY130" s="253">
        <f t="shared" si="55"/>
        <v>0</v>
      </c>
      <c r="BZ130" s="253">
        <f t="shared" si="55"/>
        <v>0</v>
      </c>
      <c r="CA130" s="253">
        <f t="shared" si="55"/>
        <v>0</v>
      </c>
      <c r="CB130" s="253">
        <f t="shared" si="55"/>
        <v>0</v>
      </c>
      <c r="CC130" s="253">
        <f t="shared" si="55"/>
        <v>0</v>
      </c>
      <c r="CD130" s="253">
        <f t="shared" si="55"/>
        <v>0</v>
      </c>
      <c r="CE130" s="253">
        <f t="shared" si="55"/>
        <v>0</v>
      </c>
      <c r="CF130" s="253">
        <f t="shared" si="55"/>
        <v>0</v>
      </c>
      <c r="CG130" s="253">
        <f t="shared" si="55"/>
        <v>0</v>
      </c>
      <c r="CH130" s="253">
        <f t="shared" si="55"/>
        <v>0</v>
      </c>
      <c r="CI130" s="253">
        <f t="shared" si="55"/>
        <v>0</v>
      </c>
      <c r="CJ130" s="253">
        <f t="shared" si="55"/>
        <v>0</v>
      </c>
      <c r="CK130" s="253">
        <f t="shared" si="55"/>
        <v>0</v>
      </c>
      <c r="CL130" s="253">
        <f t="shared" si="52"/>
        <v>0</v>
      </c>
      <c r="CM130" s="253">
        <f t="shared" si="52"/>
        <v>0</v>
      </c>
      <c r="CN130" s="253">
        <f t="shared" si="52"/>
        <v>0</v>
      </c>
      <c r="CO130" s="253">
        <f t="shared" si="51"/>
        <v>0</v>
      </c>
      <c r="CP130" s="253">
        <f t="shared" si="51"/>
        <v>0</v>
      </c>
      <c r="CQ130" s="253">
        <f t="shared" si="51"/>
        <v>0</v>
      </c>
      <c r="CR130" s="253">
        <f t="shared" si="51"/>
        <v>0</v>
      </c>
      <c r="CS130" s="253">
        <f t="shared" si="51"/>
        <v>0</v>
      </c>
      <c r="CT130" s="253">
        <f t="shared" ref="CT130:DM135" si="57">+IF($F130=0,CT66+CT98,IF($F130=30,CS66+CS98,IF($F130=60,CR66+CR98,CQ66+CQ98)))</f>
        <v>0</v>
      </c>
      <c r="CU130" s="253">
        <f t="shared" si="57"/>
        <v>0</v>
      </c>
      <c r="CV130" s="253">
        <f t="shared" si="57"/>
        <v>0</v>
      </c>
      <c r="CW130" s="253">
        <f t="shared" si="57"/>
        <v>0</v>
      </c>
      <c r="CX130" s="253">
        <f t="shared" si="57"/>
        <v>0</v>
      </c>
      <c r="CY130" s="253">
        <f t="shared" si="57"/>
        <v>0</v>
      </c>
      <c r="CZ130" s="253">
        <f t="shared" si="57"/>
        <v>0</v>
      </c>
      <c r="DA130" s="253">
        <f t="shared" si="57"/>
        <v>0</v>
      </c>
      <c r="DB130" s="253">
        <f t="shared" si="57"/>
        <v>0</v>
      </c>
      <c r="DC130" s="253">
        <f t="shared" si="57"/>
        <v>0</v>
      </c>
      <c r="DD130" s="253">
        <f t="shared" si="57"/>
        <v>0</v>
      </c>
      <c r="DE130" s="253">
        <f t="shared" si="57"/>
        <v>0</v>
      </c>
      <c r="DF130" s="253">
        <f t="shared" si="57"/>
        <v>0</v>
      </c>
      <c r="DG130" s="253">
        <f t="shared" si="57"/>
        <v>0</v>
      </c>
      <c r="DH130" s="253">
        <f t="shared" si="57"/>
        <v>0</v>
      </c>
      <c r="DI130" s="253">
        <f t="shared" si="57"/>
        <v>0</v>
      </c>
      <c r="DJ130" s="253">
        <f t="shared" si="57"/>
        <v>0</v>
      </c>
      <c r="DK130" s="253">
        <f t="shared" si="57"/>
        <v>0</v>
      </c>
      <c r="DL130" s="253">
        <f t="shared" si="57"/>
        <v>0</v>
      </c>
      <c r="DM130" s="253">
        <f t="shared" si="57"/>
        <v>0</v>
      </c>
      <c r="DN130" s="253">
        <f t="shared" si="56"/>
        <v>0</v>
      </c>
      <c r="DO130" s="253">
        <f t="shared" si="56"/>
        <v>0</v>
      </c>
      <c r="DP130" s="253">
        <f t="shared" si="56"/>
        <v>0</v>
      </c>
      <c r="DQ130" s="253">
        <f t="shared" si="56"/>
        <v>0</v>
      </c>
      <c r="DR130" s="253">
        <f t="shared" si="56"/>
        <v>0</v>
      </c>
      <c r="DS130" s="253">
        <f t="shared" si="56"/>
        <v>0</v>
      </c>
      <c r="DT130" s="253">
        <f t="shared" si="56"/>
        <v>0</v>
      </c>
      <c r="DU130" s="253">
        <f t="shared" si="56"/>
        <v>0</v>
      </c>
      <c r="DV130" s="253">
        <f t="shared" si="56"/>
        <v>0</v>
      </c>
      <c r="DW130" s="253">
        <f t="shared" si="56"/>
        <v>0</v>
      </c>
    </row>
    <row r="131" spans="3:127" ht="15.6" thickTop="1" thickBot="1">
      <c r="C131" s="316" t="str">
        <f t="shared" si="36"/>
        <v>Prodotto/Servizio 26</v>
      </c>
      <c r="F131" s="335">
        <f t="shared" si="37"/>
        <v>0</v>
      </c>
      <c r="H131" s="253">
        <f t="shared" si="38"/>
        <v>0</v>
      </c>
      <c r="I131" s="253">
        <f t="shared" si="39"/>
        <v>0</v>
      </c>
      <c r="J131" s="253">
        <f t="shared" si="40"/>
        <v>0</v>
      </c>
      <c r="K131" s="253">
        <f t="shared" ref="K131:Z135" si="58">+IF($F131=0,K67+K99,IF($F131=30,J67+J99,IF($F131=60,I67+I99,H67+H99)))</f>
        <v>0</v>
      </c>
      <c r="L131" s="253">
        <f t="shared" si="58"/>
        <v>0</v>
      </c>
      <c r="M131" s="253">
        <f t="shared" si="58"/>
        <v>0</v>
      </c>
      <c r="N131" s="253">
        <f t="shared" si="58"/>
        <v>0</v>
      </c>
      <c r="O131" s="253">
        <f t="shared" si="58"/>
        <v>0</v>
      </c>
      <c r="P131" s="253">
        <f t="shared" si="58"/>
        <v>0</v>
      </c>
      <c r="Q131" s="253">
        <f t="shared" si="58"/>
        <v>0</v>
      </c>
      <c r="R131" s="253">
        <f t="shared" si="58"/>
        <v>0</v>
      </c>
      <c r="S131" s="253">
        <f t="shared" si="58"/>
        <v>0</v>
      </c>
      <c r="T131" s="253">
        <f t="shared" si="58"/>
        <v>0</v>
      </c>
      <c r="U131" s="253">
        <f t="shared" si="58"/>
        <v>0</v>
      </c>
      <c r="V131" s="253">
        <f t="shared" si="58"/>
        <v>0</v>
      </c>
      <c r="W131" s="253">
        <f t="shared" si="58"/>
        <v>0</v>
      </c>
      <c r="X131" s="253">
        <f t="shared" si="58"/>
        <v>0</v>
      </c>
      <c r="Y131" s="253">
        <f t="shared" si="58"/>
        <v>0</v>
      </c>
      <c r="Z131" s="253">
        <f t="shared" si="58"/>
        <v>0</v>
      </c>
      <c r="AA131" s="253">
        <f t="shared" si="50"/>
        <v>0</v>
      </c>
      <c r="AB131" s="253">
        <f t="shared" si="50"/>
        <v>0</v>
      </c>
      <c r="AC131" s="253">
        <f t="shared" si="50"/>
        <v>0</v>
      </c>
      <c r="AD131" s="253">
        <f t="shared" si="50"/>
        <v>0</v>
      </c>
      <c r="AE131" s="253">
        <f t="shared" si="50"/>
        <v>0</v>
      </c>
      <c r="AF131" s="253">
        <f t="shared" si="50"/>
        <v>0</v>
      </c>
      <c r="AG131" s="253">
        <f t="shared" si="50"/>
        <v>0</v>
      </c>
      <c r="AH131" s="253">
        <f t="shared" si="50"/>
        <v>0</v>
      </c>
      <c r="AI131" s="253">
        <f t="shared" si="50"/>
        <v>0</v>
      </c>
      <c r="AJ131" s="253">
        <f t="shared" si="50"/>
        <v>0</v>
      </c>
      <c r="AK131" s="253">
        <f t="shared" si="50"/>
        <v>0</v>
      </c>
      <c r="AL131" s="253">
        <f t="shared" si="50"/>
        <v>0</v>
      </c>
      <c r="AM131" s="253">
        <f t="shared" si="50"/>
        <v>0</v>
      </c>
      <c r="AN131" s="253">
        <f t="shared" si="50"/>
        <v>0</v>
      </c>
      <c r="AO131" s="253">
        <f t="shared" si="50"/>
        <v>0</v>
      </c>
      <c r="AP131" s="253">
        <f t="shared" si="50"/>
        <v>0</v>
      </c>
      <c r="AQ131" s="253">
        <f t="shared" si="54"/>
        <v>0</v>
      </c>
      <c r="AR131" s="253">
        <f t="shared" si="54"/>
        <v>0</v>
      </c>
      <c r="AS131" s="253">
        <f t="shared" si="54"/>
        <v>0</v>
      </c>
      <c r="AT131" s="253">
        <f t="shared" si="54"/>
        <v>0</v>
      </c>
      <c r="AU131" s="253">
        <f t="shared" si="54"/>
        <v>0</v>
      </c>
      <c r="AV131" s="253">
        <f t="shared" si="54"/>
        <v>0</v>
      </c>
      <c r="AW131" s="253">
        <f t="shared" si="54"/>
        <v>0</v>
      </c>
      <c r="AX131" s="253">
        <f t="shared" si="54"/>
        <v>0</v>
      </c>
      <c r="AY131" s="253">
        <f t="shared" si="54"/>
        <v>0</v>
      </c>
      <c r="AZ131" s="253">
        <f t="shared" si="54"/>
        <v>0</v>
      </c>
      <c r="BA131" s="253">
        <f t="shared" si="54"/>
        <v>0</v>
      </c>
      <c r="BB131" s="253">
        <f t="shared" si="54"/>
        <v>0</v>
      </c>
      <c r="BC131" s="253">
        <f t="shared" si="54"/>
        <v>0</v>
      </c>
      <c r="BD131" s="253">
        <f t="shared" si="54"/>
        <v>0</v>
      </c>
      <c r="BE131" s="253">
        <f t="shared" si="54"/>
        <v>0</v>
      </c>
      <c r="BF131" s="253">
        <f t="shared" si="54"/>
        <v>0</v>
      </c>
      <c r="BG131" s="253">
        <f t="shared" si="53"/>
        <v>0</v>
      </c>
      <c r="BH131" s="253">
        <f t="shared" si="53"/>
        <v>0</v>
      </c>
      <c r="BI131" s="253">
        <f t="shared" si="53"/>
        <v>0</v>
      </c>
      <c r="BJ131" s="253">
        <f t="shared" si="53"/>
        <v>0</v>
      </c>
      <c r="BK131" s="253">
        <f t="shared" si="53"/>
        <v>0</v>
      </c>
      <c r="BL131" s="253">
        <f t="shared" si="53"/>
        <v>0</v>
      </c>
      <c r="BM131" s="253">
        <f t="shared" si="53"/>
        <v>0</v>
      </c>
      <c r="BN131" s="253">
        <f t="shared" si="53"/>
        <v>0</v>
      </c>
      <c r="BO131" s="253">
        <f t="shared" si="53"/>
        <v>0</v>
      </c>
      <c r="BP131" s="253">
        <f t="shared" si="53"/>
        <v>0</v>
      </c>
      <c r="BQ131" s="253">
        <f t="shared" si="53"/>
        <v>0</v>
      </c>
      <c r="BR131" s="253">
        <f t="shared" si="53"/>
        <v>0</v>
      </c>
      <c r="BS131" s="253">
        <f t="shared" si="53"/>
        <v>0</v>
      </c>
      <c r="BT131" s="253">
        <f t="shared" si="53"/>
        <v>0</v>
      </c>
      <c r="BU131" s="253">
        <f t="shared" si="53"/>
        <v>0</v>
      </c>
      <c r="BV131" s="253">
        <f t="shared" si="53"/>
        <v>0</v>
      </c>
      <c r="BW131" s="253">
        <f t="shared" si="55"/>
        <v>0</v>
      </c>
      <c r="BX131" s="253">
        <f t="shared" si="55"/>
        <v>0</v>
      </c>
      <c r="BY131" s="253">
        <f t="shared" si="55"/>
        <v>0</v>
      </c>
      <c r="BZ131" s="253">
        <f t="shared" si="55"/>
        <v>0</v>
      </c>
      <c r="CA131" s="253">
        <f t="shared" si="55"/>
        <v>0</v>
      </c>
      <c r="CB131" s="253">
        <f t="shared" si="55"/>
        <v>0</v>
      </c>
      <c r="CC131" s="253">
        <f t="shared" si="55"/>
        <v>0</v>
      </c>
      <c r="CD131" s="253">
        <f t="shared" si="55"/>
        <v>0</v>
      </c>
      <c r="CE131" s="253">
        <f t="shared" si="55"/>
        <v>0</v>
      </c>
      <c r="CF131" s="253">
        <f t="shared" si="55"/>
        <v>0</v>
      </c>
      <c r="CG131" s="253">
        <f t="shared" si="55"/>
        <v>0</v>
      </c>
      <c r="CH131" s="253">
        <f t="shared" si="55"/>
        <v>0</v>
      </c>
      <c r="CI131" s="253">
        <f t="shared" si="55"/>
        <v>0</v>
      </c>
      <c r="CJ131" s="253">
        <f t="shared" si="55"/>
        <v>0</v>
      </c>
      <c r="CK131" s="253">
        <f t="shared" si="55"/>
        <v>0</v>
      </c>
      <c r="CL131" s="253">
        <f t="shared" si="52"/>
        <v>0</v>
      </c>
      <c r="CM131" s="253">
        <f t="shared" si="52"/>
        <v>0</v>
      </c>
      <c r="CN131" s="253">
        <f t="shared" si="52"/>
        <v>0</v>
      </c>
      <c r="CO131" s="253">
        <f t="shared" si="52"/>
        <v>0</v>
      </c>
      <c r="CP131" s="253">
        <f t="shared" si="52"/>
        <v>0</v>
      </c>
      <c r="CQ131" s="253">
        <f t="shared" si="52"/>
        <v>0</v>
      </c>
      <c r="CR131" s="253">
        <f t="shared" si="52"/>
        <v>0</v>
      </c>
      <c r="CS131" s="253">
        <f t="shared" si="52"/>
        <v>0</v>
      </c>
      <c r="CT131" s="253">
        <f t="shared" si="57"/>
        <v>0</v>
      </c>
      <c r="CU131" s="253">
        <f t="shared" si="57"/>
        <v>0</v>
      </c>
      <c r="CV131" s="253">
        <f t="shared" si="57"/>
        <v>0</v>
      </c>
      <c r="CW131" s="253">
        <f t="shared" si="57"/>
        <v>0</v>
      </c>
      <c r="CX131" s="253">
        <f t="shared" si="57"/>
        <v>0</v>
      </c>
      <c r="CY131" s="253">
        <f t="shared" si="57"/>
        <v>0</v>
      </c>
      <c r="CZ131" s="253">
        <f t="shared" si="57"/>
        <v>0</v>
      </c>
      <c r="DA131" s="253">
        <f t="shared" si="57"/>
        <v>0</v>
      </c>
      <c r="DB131" s="253">
        <f t="shared" si="57"/>
        <v>0</v>
      </c>
      <c r="DC131" s="253">
        <f t="shared" si="57"/>
        <v>0</v>
      </c>
      <c r="DD131" s="253">
        <f t="shared" si="57"/>
        <v>0</v>
      </c>
      <c r="DE131" s="253">
        <f t="shared" si="57"/>
        <v>0</v>
      </c>
      <c r="DF131" s="253">
        <f t="shared" si="57"/>
        <v>0</v>
      </c>
      <c r="DG131" s="253">
        <f t="shared" si="57"/>
        <v>0</v>
      </c>
      <c r="DH131" s="253">
        <f t="shared" si="57"/>
        <v>0</v>
      </c>
      <c r="DI131" s="253">
        <f t="shared" si="57"/>
        <v>0</v>
      </c>
      <c r="DJ131" s="253">
        <f t="shared" si="57"/>
        <v>0</v>
      </c>
      <c r="DK131" s="253">
        <f t="shared" si="57"/>
        <v>0</v>
      </c>
      <c r="DL131" s="253">
        <f t="shared" si="57"/>
        <v>0</v>
      </c>
      <c r="DM131" s="253">
        <f t="shared" si="57"/>
        <v>0</v>
      </c>
      <c r="DN131" s="253">
        <f t="shared" si="56"/>
        <v>0</v>
      </c>
      <c r="DO131" s="253">
        <f t="shared" si="56"/>
        <v>0</v>
      </c>
      <c r="DP131" s="253">
        <f t="shared" si="56"/>
        <v>0</v>
      </c>
      <c r="DQ131" s="253">
        <f t="shared" si="56"/>
        <v>0</v>
      </c>
      <c r="DR131" s="253">
        <f t="shared" si="56"/>
        <v>0</v>
      </c>
      <c r="DS131" s="253">
        <f t="shared" si="56"/>
        <v>0</v>
      </c>
      <c r="DT131" s="253">
        <f t="shared" si="56"/>
        <v>0</v>
      </c>
      <c r="DU131" s="253">
        <f t="shared" si="56"/>
        <v>0</v>
      </c>
      <c r="DV131" s="253">
        <f t="shared" si="56"/>
        <v>0</v>
      </c>
      <c r="DW131" s="253">
        <f t="shared" si="56"/>
        <v>0</v>
      </c>
    </row>
    <row r="132" spans="3:127" ht="15.6" thickTop="1" thickBot="1">
      <c r="C132" s="316" t="str">
        <f t="shared" si="36"/>
        <v>Prodotto/Servizio 27</v>
      </c>
      <c r="F132" s="335">
        <f t="shared" si="37"/>
        <v>0</v>
      </c>
      <c r="H132" s="253">
        <f t="shared" si="38"/>
        <v>0</v>
      </c>
      <c r="I132" s="253">
        <f t="shared" si="39"/>
        <v>0</v>
      </c>
      <c r="J132" s="253">
        <f t="shared" si="40"/>
        <v>0</v>
      </c>
      <c r="K132" s="253">
        <f t="shared" si="58"/>
        <v>0</v>
      </c>
      <c r="L132" s="253">
        <f t="shared" si="58"/>
        <v>0</v>
      </c>
      <c r="M132" s="253">
        <f t="shared" si="58"/>
        <v>0</v>
      </c>
      <c r="N132" s="253">
        <f t="shared" si="58"/>
        <v>0</v>
      </c>
      <c r="O132" s="253">
        <f t="shared" si="58"/>
        <v>0</v>
      </c>
      <c r="P132" s="253">
        <f t="shared" si="58"/>
        <v>0</v>
      </c>
      <c r="Q132" s="253">
        <f t="shared" si="58"/>
        <v>0</v>
      </c>
      <c r="R132" s="253">
        <f t="shared" si="58"/>
        <v>0</v>
      </c>
      <c r="S132" s="253">
        <f t="shared" si="58"/>
        <v>0</v>
      </c>
      <c r="T132" s="253">
        <f t="shared" si="58"/>
        <v>0</v>
      </c>
      <c r="U132" s="253">
        <f t="shared" si="58"/>
        <v>0</v>
      </c>
      <c r="V132" s="253">
        <f t="shared" si="58"/>
        <v>0</v>
      </c>
      <c r="W132" s="253">
        <f t="shared" si="58"/>
        <v>0</v>
      </c>
      <c r="X132" s="253">
        <f t="shared" si="58"/>
        <v>0</v>
      </c>
      <c r="Y132" s="253">
        <f t="shared" si="58"/>
        <v>0</v>
      </c>
      <c r="Z132" s="253">
        <f t="shared" si="58"/>
        <v>0</v>
      </c>
      <c r="AA132" s="253">
        <f t="shared" si="50"/>
        <v>0</v>
      </c>
      <c r="AB132" s="253">
        <f t="shared" si="50"/>
        <v>0</v>
      </c>
      <c r="AC132" s="253">
        <f t="shared" si="50"/>
        <v>0</v>
      </c>
      <c r="AD132" s="253">
        <f t="shared" si="50"/>
        <v>0</v>
      </c>
      <c r="AE132" s="253">
        <f t="shared" si="50"/>
        <v>0</v>
      </c>
      <c r="AF132" s="253">
        <f t="shared" si="50"/>
        <v>0</v>
      </c>
      <c r="AG132" s="253">
        <f t="shared" si="50"/>
        <v>0</v>
      </c>
      <c r="AH132" s="253">
        <f t="shared" si="50"/>
        <v>0</v>
      </c>
      <c r="AI132" s="253">
        <f t="shared" si="50"/>
        <v>0</v>
      </c>
      <c r="AJ132" s="253">
        <f t="shared" si="50"/>
        <v>0</v>
      </c>
      <c r="AK132" s="253">
        <f t="shared" si="50"/>
        <v>0</v>
      </c>
      <c r="AL132" s="253">
        <f t="shared" si="50"/>
        <v>0</v>
      </c>
      <c r="AM132" s="253">
        <f t="shared" si="50"/>
        <v>0</v>
      </c>
      <c r="AN132" s="253">
        <f t="shared" si="50"/>
        <v>0</v>
      </c>
      <c r="AO132" s="253">
        <f t="shared" si="50"/>
        <v>0</v>
      </c>
      <c r="AP132" s="253">
        <f t="shared" si="50"/>
        <v>0</v>
      </c>
      <c r="AQ132" s="253">
        <f t="shared" si="54"/>
        <v>0</v>
      </c>
      <c r="AR132" s="253">
        <f t="shared" si="54"/>
        <v>0</v>
      </c>
      <c r="AS132" s="253">
        <f t="shared" si="54"/>
        <v>0</v>
      </c>
      <c r="AT132" s="253">
        <f t="shared" si="54"/>
        <v>0</v>
      </c>
      <c r="AU132" s="253">
        <f t="shared" si="54"/>
        <v>0</v>
      </c>
      <c r="AV132" s="253">
        <f t="shared" si="54"/>
        <v>0</v>
      </c>
      <c r="AW132" s="253">
        <f t="shared" si="54"/>
        <v>0</v>
      </c>
      <c r="AX132" s="253">
        <f t="shared" si="54"/>
        <v>0</v>
      </c>
      <c r="AY132" s="253">
        <f t="shared" si="54"/>
        <v>0</v>
      </c>
      <c r="AZ132" s="253">
        <f t="shared" si="54"/>
        <v>0</v>
      </c>
      <c r="BA132" s="253">
        <f t="shared" si="54"/>
        <v>0</v>
      </c>
      <c r="BB132" s="253">
        <f t="shared" si="54"/>
        <v>0</v>
      </c>
      <c r="BC132" s="253">
        <f t="shared" si="54"/>
        <v>0</v>
      </c>
      <c r="BD132" s="253">
        <f t="shared" si="54"/>
        <v>0</v>
      </c>
      <c r="BE132" s="253">
        <f t="shared" si="54"/>
        <v>0</v>
      </c>
      <c r="BF132" s="253">
        <f t="shared" si="54"/>
        <v>0</v>
      </c>
      <c r="BG132" s="253">
        <f t="shared" si="53"/>
        <v>0</v>
      </c>
      <c r="BH132" s="253">
        <f t="shared" si="53"/>
        <v>0</v>
      </c>
      <c r="BI132" s="253">
        <f t="shared" si="53"/>
        <v>0</v>
      </c>
      <c r="BJ132" s="253">
        <f t="shared" si="53"/>
        <v>0</v>
      </c>
      <c r="BK132" s="253">
        <f t="shared" si="53"/>
        <v>0</v>
      </c>
      <c r="BL132" s="253">
        <f t="shared" si="53"/>
        <v>0</v>
      </c>
      <c r="BM132" s="253">
        <f t="shared" si="53"/>
        <v>0</v>
      </c>
      <c r="BN132" s="253">
        <f t="shared" si="53"/>
        <v>0</v>
      </c>
      <c r="BO132" s="253">
        <f t="shared" si="53"/>
        <v>0</v>
      </c>
      <c r="BP132" s="253">
        <f t="shared" si="53"/>
        <v>0</v>
      </c>
      <c r="BQ132" s="253">
        <f t="shared" si="53"/>
        <v>0</v>
      </c>
      <c r="BR132" s="253">
        <f t="shared" si="53"/>
        <v>0</v>
      </c>
      <c r="BS132" s="253">
        <f t="shared" si="53"/>
        <v>0</v>
      </c>
      <c r="BT132" s="253">
        <f t="shared" si="53"/>
        <v>0</v>
      </c>
      <c r="BU132" s="253">
        <f t="shared" si="53"/>
        <v>0</v>
      </c>
      <c r="BV132" s="253">
        <f t="shared" si="53"/>
        <v>0</v>
      </c>
      <c r="BW132" s="253">
        <f t="shared" si="55"/>
        <v>0</v>
      </c>
      <c r="BX132" s="253">
        <f t="shared" si="55"/>
        <v>0</v>
      </c>
      <c r="BY132" s="253">
        <f t="shared" si="55"/>
        <v>0</v>
      </c>
      <c r="BZ132" s="253">
        <f t="shared" si="55"/>
        <v>0</v>
      </c>
      <c r="CA132" s="253">
        <f t="shared" si="55"/>
        <v>0</v>
      </c>
      <c r="CB132" s="253">
        <f t="shared" si="55"/>
        <v>0</v>
      </c>
      <c r="CC132" s="253">
        <f t="shared" si="55"/>
        <v>0</v>
      </c>
      <c r="CD132" s="253">
        <f t="shared" si="55"/>
        <v>0</v>
      </c>
      <c r="CE132" s="253">
        <f t="shared" si="55"/>
        <v>0</v>
      </c>
      <c r="CF132" s="253">
        <f t="shared" si="55"/>
        <v>0</v>
      </c>
      <c r="CG132" s="253">
        <f t="shared" si="55"/>
        <v>0</v>
      </c>
      <c r="CH132" s="253">
        <f t="shared" si="55"/>
        <v>0</v>
      </c>
      <c r="CI132" s="253">
        <f t="shared" si="55"/>
        <v>0</v>
      </c>
      <c r="CJ132" s="253">
        <f t="shared" si="55"/>
        <v>0</v>
      </c>
      <c r="CK132" s="253">
        <f t="shared" si="55"/>
        <v>0</v>
      </c>
      <c r="CL132" s="253">
        <f t="shared" si="52"/>
        <v>0</v>
      </c>
      <c r="CM132" s="253">
        <f t="shared" si="52"/>
        <v>0</v>
      </c>
      <c r="CN132" s="253">
        <f t="shared" si="52"/>
        <v>0</v>
      </c>
      <c r="CO132" s="253">
        <f t="shared" si="52"/>
        <v>0</v>
      </c>
      <c r="CP132" s="253">
        <f t="shared" si="52"/>
        <v>0</v>
      </c>
      <c r="CQ132" s="253">
        <f t="shared" si="52"/>
        <v>0</v>
      </c>
      <c r="CR132" s="253">
        <f t="shared" si="52"/>
        <v>0</v>
      </c>
      <c r="CS132" s="253">
        <f t="shared" si="52"/>
        <v>0</v>
      </c>
      <c r="CT132" s="253">
        <f t="shared" si="57"/>
        <v>0</v>
      </c>
      <c r="CU132" s="253">
        <f t="shared" si="57"/>
        <v>0</v>
      </c>
      <c r="CV132" s="253">
        <f t="shared" si="57"/>
        <v>0</v>
      </c>
      <c r="CW132" s="253">
        <f t="shared" si="57"/>
        <v>0</v>
      </c>
      <c r="CX132" s="253">
        <f t="shared" si="57"/>
        <v>0</v>
      </c>
      <c r="CY132" s="253">
        <f t="shared" si="57"/>
        <v>0</v>
      </c>
      <c r="CZ132" s="253">
        <f t="shared" si="57"/>
        <v>0</v>
      </c>
      <c r="DA132" s="253">
        <f t="shared" si="57"/>
        <v>0</v>
      </c>
      <c r="DB132" s="253">
        <f t="shared" si="57"/>
        <v>0</v>
      </c>
      <c r="DC132" s="253">
        <f t="shared" si="57"/>
        <v>0</v>
      </c>
      <c r="DD132" s="253">
        <f t="shared" si="57"/>
        <v>0</v>
      </c>
      <c r="DE132" s="253">
        <f t="shared" si="57"/>
        <v>0</v>
      </c>
      <c r="DF132" s="253">
        <f t="shared" si="57"/>
        <v>0</v>
      </c>
      <c r="DG132" s="253">
        <f t="shared" si="57"/>
        <v>0</v>
      </c>
      <c r="DH132" s="253">
        <f t="shared" si="57"/>
        <v>0</v>
      </c>
      <c r="DI132" s="253">
        <f t="shared" si="57"/>
        <v>0</v>
      </c>
      <c r="DJ132" s="253">
        <f t="shared" si="57"/>
        <v>0</v>
      </c>
      <c r="DK132" s="253">
        <f t="shared" si="57"/>
        <v>0</v>
      </c>
      <c r="DL132" s="253">
        <f t="shared" si="57"/>
        <v>0</v>
      </c>
      <c r="DM132" s="253">
        <f t="shared" si="57"/>
        <v>0</v>
      </c>
      <c r="DN132" s="253">
        <f t="shared" si="56"/>
        <v>0</v>
      </c>
      <c r="DO132" s="253">
        <f t="shared" si="56"/>
        <v>0</v>
      </c>
      <c r="DP132" s="253">
        <f t="shared" si="56"/>
        <v>0</v>
      </c>
      <c r="DQ132" s="253">
        <f t="shared" si="56"/>
        <v>0</v>
      </c>
      <c r="DR132" s="253">
        <f t="shared" si="56"/>
        <v>0</v>
      </c>
      <c r="DS132" s="253">
        <f t="shared" si="56"/>
        <v>0</v>
      </c>
      <c r="DT132" s="253">
        <f t="shared" si="56"/>
        <v>0</v>
      </c>
      <c r="DU132" s="253">
        <f t="shared" si="56"/>
        <v>0</v>
      </c>
      <c r="DV132" s="253">
        <f t="shared" si="56"/>
        <v>0</v>
      </c>
      <c r="DW132" s="253">
        <f t="shared" si="56"/>
        <v>0</v>
      </c>
    </row>
    <row r="133" spans="3:127" ht="15.6" thickTop="1" thickBot="1">
      <c r="C133" s="316" t="str">
        <f t="shared" si="36"/>
        <v>Prodotto/Servizio 28</v>
      </c>
      <c r="F133" s="335">
        <f t="shared" si="37"/>
        <v>0</v>
      </c>
      <c r="H133" s="253">
        <f t="shared" si="38"/>
        <v>0</v>
      </c>
      <c r="I133" s="253">
        <f t="shared" si="39"/>
        <v>0</v>
      </c>
      <c r="J133" s="253">
        <f t="shared" si="40"/>
        <v>0</v>
      </c>
      <c r="K133" s="253">
        <f t="shared" si="58"/>
        <v>0</v>
      </c>
      <c r="L133" s="253">
        <f t="shared" si="58"/>
        <v>0</v>
      </c>
      <c r="M133" s="253">
        <f t="shared" si="58"/>
        <v>0</v>
      </c>
      <c r="N133" s="253">
        <f t="shared" si="58"/>
        <v>0</v>
      </c>
      <c r="O133" s="253">
        <f t="shared" si="58"/>
        <v>0</v>
      </c>
      <c r="P133" s="253">
        <f t="shared" si="58"/>
        <v>0</v>
      </c>
      <c r="Q133" s="253">
        <f t="shared" si="58"/>
        <v>0</v>
      </c>
      <c r="R133" s="253">
        <f t="shared" si="58"/>
        <v>0</v>
      </c>
      <c r="S133" s="253">
        <f t="shared" si="58"/>
        <v>0</v>
      </c>
      <c r="T133" s="253">
        <f t="shared" si="58"/>
        <v>0</v>
      </c>
      <c r="U133" s="253">
        <f t="shared" si="58"/>
        <v>0</v>
      </c>
      <c r="V133" s="253">
        <f t="shared" si="58"/>
        <v>0</v>
      </c>
      <c r="W133" s="253">
        <f t="shared" si="58"/>
        <v>0</v>
      </c>
      <c r="X133" s="253">
        <f t="shared" si="58"/>
        <v>0</v>
      </c>
      <c r="Y133" s="253">
        <f t="shared" si="58"/>
        <v>0</v>
      </c>
      <c r="Z133" s="253">
        <f t="shared" si="58"/>
        <v>0</v>
      </c>
      <c r="AA133" s="253">
        <f t="shared" si="50"/>
        <v>0</v>
      </c>
      <c r="AB133" s="253">
        <f t="shared" si="50"/>
        <v>0</v>
      </c>
      <c r="AC133" s="253">
        <f t="shared" si="50"/>
        <v>0</v>
      </c>
      <c r="AD133" s="253">
        <f t="shared" si="50"/>
        <v>0</v>
      </c>
      <c r="AE133" s="253">
        <f t="shared" si="50"/>
        <v>0</v>
      </c>
      <c r="AF133" s="253">
        <f t="shared" si="50"/>
        <v>0</v>
      </c>
      <c r="AG133" s="253">
        <f t="shared" si="50"/>
        <v>0</v>
      </c>
      <c r="AH133" s="253">
        <f t="shared" si="50"/>
        <v>0</v>
      </c>
      <c r="AI133" s="253">
        <f t="shared" si="50"/>
        <v>0</v>
      </c>
      <c r="AJ133" s="253">
        <f t="shared" si="50"/>
        <v>0</v>
      </c>
      <c r="AK133" s="253">
        <f t="shared" si="50"/>
        <v>0</v>
      </c>
      <c r="AL133" s="253">
        <f t="shared" si="50"/>
        <v>0</v>
      </c>
      <c r="AM133" s="253">
        <f t="shared" si="50"/>
        <v>0</v>
      </c>
      <c r="AN133" s="253">
        <f t="shared" si="50"/>
        <v>0</v>
      </c>
      <c r="AO133" s="253">
        <f t="shared" si="50"/>
        <v>0</v>
      </c>
      <c r="AP133" s="253">
        <f t="shared" si="50"/>
        <v>0</v>
      </c>
      <c r="AQ133" s="253">
        <f t="shared" si="54"/>
        <v>0</v>
      </c>
      <c r="AR133" s="253">
        <f t="shared" si="54"/>
        <v>0</v>
      </c>
      <c r="AS133" s="253">
        <f t="shared" si="54"/>
        <v>0</v>
      </c>
      <c r="AT133" s="253">
        <f t="shared" si="54"/>
        <v>0</v>
      </c>
      <c r="AU133" s="253">
        <f t="shared" si="54"/>
        <v>0</v>
      </c>
      <c r="AV133" s="253">
        <f t="shared" si="54"/>
        <v>0</v>
      </c>
      <c r="AW133" s="253">
        <f t="shared" si="54"/>
        <v>0</v>
      </c>
      <c r="AX133" s="253">
        <f t="shared" si="54"/>
        <v>0</v>
      </c>
      <c r="AY133" s="253">
        <f t="shared" si="54"/>
        <v>0</v>
      </c>
      <c r="AZ133" s="253">
        <f t="shared" si="54"/>
        <v>0</v>
      </c>
      <c r="BA133" s="253">
        <f t="shared" si="54"/>
        <v>0</v>
      </c>
      <c r="BB133" s="253">
        <f t="shared" si="54"/>
        <v>0</v>
      </c>
      <c r="BC133" s="253">
        <f t="shared" si="54"/>
        <v>0</v>
      </c>
      <c r="BD133" s="253">
        <f t="shared" si="54"/>
        <v>0</v>
      </c>
      <c r="BE133" s="253">
        <f t="shared" si="54"/>
        <v>0</v>
      </c>
      <c r="BF133" s="253">
        <f t="shared" si="54"/>
        <v>0</v>
      </c>
      <c r="BG133" s="253">
        <f t="shared" si="53"/>
        <v>0</v>
      </c>
      <c r="BH133" s="253">
        <f t="shared" si="53"/>
        <v>0</v>
      </c>
      <c r="BI133" s="253">
        <f t="shared" si="53"/>
        <v>0</v>
      </c>
      <c r="BJ133" s="253">
        <f t="shared" si="53"/>
        <v>0</v>
      </c>
      <c r="BK133" s="253">
        <f t="shared" si="53"/>
        <v>0</v>
      </c>
      <c r="BL133" s="253">
        <f t="shared" si="53"/>
        <v>0</v>
      </c>
      <c r="BM133" s="253">
        <f t="shared" si="53"/>
        <v>0</v>
      </c>
      <c r="BN133" s="253">
        <f t="shared" si="53"/>
        <v>0</v>
      </c>
      <c r="BO133" s="253">
        <f t="shared" si="53"/>
        <v>0</v>
      </c>
      <c r="BP133" s="253">
        <f t="shared" si="53"/>
        <v>0</v>
      </c>
      <c r="BQ133" s="253">
        <f t="shared" si="53"/>
        <v>0</v>
      </c>
      <c r="BR133" s="253">
        <f t="shared" si="53"/>
        <v>0</v>
      </c>
      <c r="BS133" s="253">
        <f t="shared" si="53"/>
        <v>0</v>
      </c>
      <c r="BT133" s="253">
        <f t="shared" si="53"/>
        <v>0</v>
      </c>
      <c r="BU133" s="253">
        <f t="shared" si="53"/>
        <v>0</v>
      </c>
      <c r="BV133" s="253">
        <f t="shared" si="53"/>
        <v>0</v>
      </c>
      <c r="BW133" s="253">
        <f t="shared" si="55"/>
        <v>0</v>
      </c>
      <c r="BX133" s="253">
        <f t="shared" si="55"/>
        <v>0</v>
      </c>
      <c r="BY133" s="253">
        <f t="shared" si="55"/>
        <v>0</v>
      </c>
      <c r="BZ133" s="253">
        <f t="shared" si="55"/>
        <v>0</v>
      </c>
      <c r="CA133" s="253">
        <f t="shared" si="55"/>
        <v>0</v>
      </c>
      <c r="CB133" s="253">
        <f t="shared" si="55"/>
        <v>0</v>
      </c>
      <c r="CC133" s="253">
        <f t="shared" si="55"/>
        <v>0</v>
      </c>
      <c r="CD133" s="253">
        <f t="shared" si="55"/>
        <v>0</v>
      </c>
      <c r="CE133" s="253">
        <f t="shared" si="55"/>
        <v>0</v>
      </c>
      <c r="CF133" s="253">
        <f t="shared" si="55"/>
        <v>0</v>
      </c>
      <c r="CG133" s="253">
        <f t="shared" si="55"/>
        <v>0</v>
      </c>
      <c r="CH133" s="253">
        <f t="shared" si="55"/>
        <v>0</v>
      </c>
      <c r="CI133" s="253">
        <f t="shared" si="55"/>
        <v>0</v>
      </c>
      <c r="CJ133" s="253">
        <f t="shared" si="55"/>
        <v>0</v>
      </c>
      <c r="CK133" s="253">
        <f t="shared" si="55"/>
        <v>0</v>
      </c>
      <c r="CL133" s="253">
        <f t="shared" si="52"/>
        <v>0</v>
      </c>
      <c r="CM133" s="253">
        <f t="shared" si="52"/>
        <v>0</v>
      </c>
      <c r="CN133" s="253">
        <f t="shared" si="52"/>
        <v>0</v>
      </c>
      <c r="CO133" s="253">
        <f t="shared" si="52"/>
        <v>0</v>
      </c>
      <c r="CP133" s="253">
        <f t="shared" si="52"/>
        <v>0</v>
      </c>
      <c r="CQ133" s="253">
        <f t="shared" si="52"/>
        <v>0</v>
      </c>
      <c r="CR133" s="253">
        <f t="shared" si="52"/>
        <v>0</v>
      </c>
      <c r="CS133" s="253">
        <f t="shared" si="52"/>
        <v>0</v>
      </c>
      <c r="CT133" s="253">
        <f t="shared" si="57"/>
        <v>0</v>
      </c>
      <c r="CU133" s="253">
        <f t="shared" si="57"/>
        <v>0</v>
      </c>
      <c r="CV133" s="253">
        <f t="shared" si="57"/>
        <v>0</v>
      </c>
      <c r="CW133" s="253">
        <f t="shared" si="57"/>
        <v>0</v>
      </c>
      <c r="CX133" s="253">
        <f t="shared" si="57"/>
        <v>0</v>
      </c>
      <c r="CY133" s="253">
        <f t="shared" si="57"/>
        <v>0</v>
      </c>
      <c r="CZ133" s="253">
        <f t="shared" si="57"/>
        <v>0</v>
      </c>
      <c r="DA133" s="253">
        <f t="shared" si="57"/>
        <v>0</v>
      </c>
      <c r="DB133" s="253">
        <f t="shared" si="57"/>
        <v>0</v>
      </c>
      <c r="DC133" s="253">
        <f t="shared" si="57"/>
        <v>0</v>
      </c>
      <c r="DD133" s="253">
        <f t="shared" si="57"/>
        <v>0</v>
      </c>
      <c r="DE133" s="253">
        <f t="shared" si="57"/>
        <v>0</v>
      </c>
      <c r="DF133" s="253">
        <f t="shared" si="57"/>
        <v>0</v>
      </c>
      <c r="DG133" s="253">
        <f t="shared" si="57"/>
        <v>0</v>
      </c>
      <c r="DH133" s="253">
        <f t="shared" si="57"/>
        <v>0</v>
      </c>
      <c r="DI133" s="253">
        <f t="shared" si="57"/>
        <v>0</v>
      </c>
      <c r="DJ133" s="253">
        <f t="shared" si="57"/>
        <v>0</v>
      </c>
      <c r="DK133" s="253">
        <f t="shared" si="57"/>
        <v>0</v>
      </c>
      <c r="DL133" s="253">
        <f t="shared" si="57"/>
        <v>0</v>
      </c>
      <c r="DM133" s="253">
        <f t="shared" si="57"/>
        <v>0</v>
      </c>
      <c r="DN133" s="253">
        <f t="shared" si="56"/>
        <v>0</v>
      </c>
      <c r="DO133" s="253">
        <f t="shared" si="56"/>
        <v>0</v>
      </c>
      <c r="DP133" s="253">
        <f t="shared" si="56"/>
        <v>0</v>
      </c>
      <c r="DQ133" s="253">
        <f t="shared" si="56"/>
        <v>0</v>
      </c>
      <c r="DR133" s="253">
        <f t="shared" si="56"/>
        <v>0</v>
      </c>
      <c r="DS133" s="253">
        <f t="shared" si="56"/>
        <v>0</v>
      </c>
      <c r="DT133" s="253">
        <f t="shared" si="56"/>
        <v>0</v>
      </c>
      <c r="DU133" s="253">
        <f t="shared" si="56"/>
        <v>0</v>
      </c>
      <c r="DV133" s="253">
        <f t="shared" si="56"/>
        <v>0</v>
      </c>
      <c r="DW133" s="253">
        <f t="shared" si="56"/>
        <v>0</v>
      </c>
    </row>
    <row r="134" spans="3:127" ht="15.6" thickTop="1" thickBot="1">
      <c r="C134" s="316" t="str">
        <f t="shared" si="36"/>
        <v>Prodotto/Servizio 29</v>
      </c>
      <c r="F134" s="335">
        <f t="shared" si="37"/>
        <v>0</v>
      </c>
      <c r="H134" s="253">
        <f t="shared" si="38"/>
        <v>0</v>
      </c>
      <c r="I134" s="253">
        <f t="shared" si="39"/>
        <v>0</v>
      </c>
      <c r="J134" s="253">
        <f t="shared" si="40"/>
        <v>0</v>
      </c>
      <c r="K134" s="253">
        <f t="shared" si="58"/>
        <v>0</v>
      </c>
      <c r="L134" s="253">
        <f t="shared" si="58"/>
        <v>0</v>
      </c>
      <c r="M134" s="253">
        <f t="shared" si="58"/>
        <v>0</v>
      </c>
      <c r="N134" s="253">
        <f t="shared" si="58"/>
        <v>0</v>
      </c>
      <c r="O134" s="253">
        <f t="shared" si="58"/>
        <v>0</v>
      </c>
      <c r="P134" s="253">
        <f t="shared" si="58"/>
        <v>0</v>
      </c>
      <c r="Q134" s="253">
        <f t="shared" si="58"/>
        <v>0</v>
      </c>
      <c r="R134" s="253">
        <f t="shared" si="58"/>
        <v>0</v>
      </c>
      <c r="S134" s="253">
        <f t="shared" si="58"/>
        <v>0</v>
      </c>
      <c r="T134" s="253">
        <f t="shared" si="58"/>
        <v>0</v>
      </c>
      <c r="U134" s="253">
        <f t="shared" si="58"/>
        <v>0</v>
      </c>
      <c r="V134" s="253">
        <f t="shared" si="58"/>
        <v>0</v>
      </c>
      <c r="W134" s="253">
        <f t="shared" si="58"/>
        <v>0</v>
      </c>
      <c r="X134" s="253">
        <f t="shared" si="58"/>
        <v>0</v>
      </c>
      <c r="Y134" s="253">
        <f t="shared" si="58"/>
        <v>0</v>
      </c>
      <c r="Z134" s="253">
        <f t="shared" si="58"/>
        <v>0</v>
      </c>
      <c r="AA134" s="253">
        <f t="shared" si="50"/>
        <v>0</v>
      </c>
      <c r="AB134" s="253">
        <f t="shared" si="50"/>
        <v>0</v>
      </c>
      <c r="AC134" s="253">
        <f t="shared" si="50"/>
        <v>0</v>
      </c>
      <c r="AD134" s="253">
        <f t="shared" si="50"/>
        <v>0</v>
      </c>
      <c r="AE134" s="253">
        <f t="shared" si="50"/>
        <v>0</v>
      </c>
      <c r="AF134" s="253">
        <f t="shared" si="50"/>
        <v>0</v>
      </c>
      <c r="AG134" s="253">
        <f t="shared" si="50"/>
        <v>0</v>
      </c>
      <c r="AH134" s="253">
        <f t="shared" si="50"/>
        <v>0</v>
      </c>
      <c r="AI134" s="253">
        <f t="shared" si="50"/>
        <v>0</v>
      </c>
      <c r="AJ134" s="253">
        <f t="shared" si="50"/>
        <v>0</v>
      </c>
      <c r="AK134" s="253">
        <f t="shared" si="50"/>
        <v>0</v>
      </c>
      <c r="AL134" s="253">
        <f t="shared" si="50"/>
        <v>0</v>
      </c>
      <c r="AM134" s="253">
        <f t="shared" si="50"/>
        <v>0</v>
      </c>
      <c r="AN134" s="253">
        <f t="shared" si="50"/>
        <v>0</v>
      </c>
      <c r="AO134" s="253">
        <f t="shared" si="50"/>
        <v>0</v>
      </c>
      <c r="AP134" s="253">
        <f t="shared" si="50"/>
        <v>0</v>
      </c>
      <c r="AQ134" s="253">
        <f t="shared" si="54"/>
        <v>0</v>
      </c>
      <c r="AR134" s="253">
        <f t="shared" si="54"/>
        <v>0</v>
      </c>
      <c r="AS134" s="253">
        <f t="shared" si="54"/>
        <v>0</v>
      </c>
      <c r="AT134" s="253">
        <f t="shared" si="54"/>
        <v>0</v>
      </c>
      <c r="AU134" s="253">
        <f t="shared" si="54"/>
        <v>0</v>
      </c>
      <c r="AV134" s="253">
        <f t="shared" si="54"/>
        <v>0</v>
      </c>
      <c r="AW134" s="253">
        <f t="shared" si="54"/>
        <v>0</v>
      </c>
      <c r="AX134" s="253">
        <f t="shared" si="54"/>
        <v>0</v>
      </c>
      <c r="AY134" s="253">
        <f t="shared" si="54"/>
        <v>0</v>
      </c>
      <c r="AZ134" s="253">
        <f t="shared" si="54"/>
        <v>0</v>
      </c>
      <c r="BA134" s="253">
        <f t="shared" si="54"/>
        <v>0</v>
      </c>
      <c r="BB134" s="253">
        <f t="shared" si="54"/>
        <v>0</v>
      </c>
      <c r="BC134" s="253">
        <f t="shared" si="54"/>
        <v>0</v>
      </c>
      <c r="BD134" s="253">
        <f t="shared" si="54"/>
        <v>0</v>
      </c>
      <c r="BE134" s="253">
        <f t="shared" si="54"/>
        <v>0</v>
      </c>
      <c r="BF134" s="253">
        <f t="shared" si="54"/>
        <v>0</v>
      </c>
      <c r="BG134" s="253">
        <f t="shared" si="53"/>
        <v>0</v>
      </c>
      <c r="BH134" s="253">
        <f t="shared" si="53"/>
        <v>0</v>
      </c>
      <c r="BI134" s="253">
        <f t="shared" si="53"/>
        <v>0</v>
      </c>
      <c r="BJ134" s="253">
        <f t="shared" si="53"/>
        <v>0</v>
      </c>
      <c r="BK134" s="253">
        <f t="shared" si="53"/>
        <v>0</v>
      </c>
      <c r="BL134" s="253">
        <f t="shared" si="53"/>
        <v>0</v>
      </c>
      <c r="BM134" s="253">
        <f t="shared" si="53"/>
        <v>0</v>
      </c>
      <c r="BN134" s="253">
        <f t="shared" si="53"/>
        <v>0</v>
      </c>
      <c r="BO134" s="253">
        <f t="shared" si="53"/>
        <v>0</v>
      </c>
      <c r="BP134" s="253">
        <f t="shared" si="53"/>
        <v>0</v>
      </c>
      <c r="BQ134" s="253">
        <f t="shared" si="53"/>
        <v>0</v>
      </c>
      <c r="BR134" s="253">
        <f t="shared" si="53"/>
        <v>0</v>
      </c>
      <c r="BS134" s="253">
        <f t="shared" si="53"/>
        <v>0</v>
      </c>
      <c r="BT134" s="253">
        <f t="shared" si="53"/>
        <v>0</v>
      </c>
      <c r="BU134" s="253">
        <f t="shared" si="53"/>
        <v>0</v>
      </c>
      <c r="BV134" s="253">
        <f t="shared" si="53"/>
        <v>0</v>
      </c>
      <c r="BW134" s="253">
        <f t="shared" si="55"/>
        <v>0</v>
      </c>
      <c r="BX134" s="253">
        <f t="shared" si="55"/>
        <v>0</v>
      </c>
      <c r="BY134" s="253">
        <f t="shared" si="55"/>
        <v>0</v>
      </c>
      <c r="BZ134" s="253">
        <f t="shared" si="55"/>
        <v>0</v>
      </c>
      <c r="CA134" s="253">
        <f t="shared" si="55"/>
        <v>0</v>
      </c>
      <c r="CB134" s="253">
        <f t="shared" si="55"/>
        <v>0</v>
      </c>
      <c r="CC134" s="253">
        <f t="shared" si="55"/>
        <v>0</v>
      </c>
      <c r="CD134" s="253">
        <f t="shared" si="55"/>
        <v>0</v>
      </c>
      <c r="CE134" s="253">
        <f t="shared" si="55"/>
        <v>0</v>
      </c>
      <c r="CF134" s="253">
        <f t="shared" si="55"/>
        <v>0</v>
      </c>
      <c r="CG134" s="253">
        <f t="shared" si="55"/>
        <v>0</v>
      </c>
      <c r="CH134" s="253">
        <f t="shared" si="55"/>
        <v>0</v>
      </c>
      <c r="CI134" s="253">
        <f t="shared" si="55"/>
        <v>0</v>
      </c>
      <c r="CJ134" s="253">
        <f t="shared" si="55"/>
        <v>0</v>
      </c>
      <c r="CK134" s="253">
        <f t="shared" si="55"/>
        <v>0</v>
      </c>
      <c r="CL134" s="253">
        <f t="shared" si="52"/>
        <v>0</v>
      </c>
      <c r="CM134" s="253">
        <f t="shared" si="52"/>
        <v>0</v>
      </c>
      <c r="CN134" s="253">
        <f t="shared" si="52"/>
        <v>0</v>
      </c>
      <c r="CO134" s="253">
        <f t="shared" si="52"/>
        <v>0</v>
      </c>
      <c r="CP134" s="253">
        <f t="shared" si="52"/>
        <v>0</v>
      </c>
      <c r="CQ134" s="253">
        <f t="shared" si="52"/>
        <v>0</v>
      </c>
      <c r="CR134" s="253">
        <f t="shared" si="52"/>
        <v>0</v>
      </c>
      <c r="CS134" s="253">
        <f t="shared" si="52"/>
        <v>0</v>
      </c>
      <c r="CT134" s="253">
        <f t="shared" si="57"/>
        <v>0</v>
      </c>
      <c r="CU134" s="253">
        <f t="shared" si="57"/>
        <v>0</v>
      </c>
      <c r="CV134" s="253">
        <f t="shared" si="57"/>
        <v>0</v>
      </c>
      <c r="CW134" s="253">
        <f t="shared" si="57"/>
        <v>0</v>
      </c>
      <c r="CX134" s="253">
        <f t="shared" si="57"/>
        <v>0</v>
      </c>
      <c r="CY134" s="253">
        <f t="shared" si="57"/>
        <v>0</v>
      </c>
      <c r="CZ134" s="253">
        <f t="shared" si="57"/>
        <v>0</v>
      </c>
      <c r="DA134" s="253">
        <f t="shared" si="57"/>
        <v>0</v>
      </c>
      <c r="DB134" s="253">
        <f t="shared" si="57"/>
        <v>0</v>
      </c>
      <c r="DC134" s="253">
        <f t="shared" si="57"/>
        <v>0</v>
      </c>
      <c r="DD134" s="253">
        <f t="shared" si="57"/>
        <v>0</v>
      </c>
      <c r="DE134" s="253">
        <f t="shared" si="57"/>
        <v>0</v>
      </c>
      <c r="DF134" s="253">
        <f t="shared" si="57"/>
        <v>0</v>
      </c>
      <c r="DG134" s="253">
        <f t="shared" si="57"/>
        <v>0</v>
      </c>
      <c r="DH134" s="253">
        <f t="shared" si="57"/>
        <v>0</v>
      </c>
      <c r="DI134" s="253">
        <f t="shared" si="57"/>
        <v>0</v>
      </c>
      <c r="DJ134" s="253">
        <f t="shared" si="57"/>
        <v>0</v>
      </c>
      <c r="DK134" s="253">
        <f t="shared" si="57"/>
        <v>0</v>
      </c>
      <c r="DL134" s="253">
        <f t="shared" si="57"/>
        <v>0</v>
      </c>
      <c r="DM134" s="253">
        <f t="shared" si="57"/>
        <v>0</v>
      </c>
      <c r="DN134" s="253">
        <f t="shared" si="56"/>
        <v>0</v>
      </c>
      <c r="DO134" s="253">
        <f t="shared" si="56"/>
        <v>0</v>
      </c>
      <c r="DP134" s="253">
        <f t="shared" si="56"/>
        <v>0</v>
      </c>
      <c r="DQ134" s="253">
        <f t="shared" si="56"/>
        <v>0</v>
      </c>
      <c r="DR134" s="253">
        <f t="shared" si="56"/>
        <v>0</v>
      </c>
      <c r="DS134" s="253">
        <f t="shared" si="56"/>
        <v>0</v>
      </c>
      <c r="DT134" s="253">
        <f t="shared" si="56"/>
        <v>0</v>
      </c>
      <c r="DU134" s="253">
        <f t="shared" si="56"/>
        <v>0</v>
      </c>
      <c r="DV134" s="253">
        <f t="shared" si="56"/>
        <v>0</v>
      </c>
      <c r="DW134" s="253">
        <f t="shared" si="56"/>
        <v>0</v>
      </c>
    </row>
    <row r="135" spans="3:127" ht="15.6" thickTop="1" thickBot="1">
      <c r="C135" s="316" t="str">
        <f t="shared" si="36"/>
        <v>Prodotto/Servizio 30</v>
      </c>
      <c r="F135" s="335">
        <f t="shared" si="37"/>
        <v>0</v>
      </c>
      <c r="H135" s="253">
        <f t="shared" si="38"/>
        <v>0</v>
      </c>
      <c r="I135" s="253">
        <f t="shared" si="39"/>
        <v>0</v>
      </c>
      <c r="J135" s="253">
        <f t="shared" si="40"/>
        <v>0</v>
      </c>
      <c r="K135" s="253">
        <f t="shared" si="58"/>
        <v>0</v>
      </c>
      <c r="L135" s="253">
        <f t="shared" si="58"/>
        <v>0</v>
      </c>
      <c r="M135" s="253">
        <f t="shared" si="58"/>
        <v>0</v>
      </c>
      <c r="N135" s="253">
        <f t="shared" si="58"/>
        <v>0</v>
      </c>
      <c r="O135" s="253">
        <f t="shared" si="58"/>
        <v>0</v>
      </c>
      <c r="P135" s="253">
        <f t="shared" si="58"/>
        <v>0</v>
      </c>
      <c r="Q135" s="253">
        <f t="shared" si="58"/>
        <v>0</v>
      </c>
      <c r="R135" s="253">
        <f t="shared" si="58"/>
        <v>0</v>
      </c>
      <c r="S135" s="253">
        <f t="shared" si="58"/>
        <v>0</v>
      </c>
      <c r="T135" s="253">
        <f t="shared" si="58"/>
        <v>0</v>
      </c>
      <c r="U135" s="253">
        <f t="shared" si="58"/>
        <v>0</v>
      </c>
      <c r="V135" s="253">
        <f t="shared" si="58"/>
        <v>0</v>
      </c>
      <c r="W135" s="253">
        <f t="shared" si="58"/>
        <v>0</v>
      </c>
      <c r="X135" s="253">
        <f t="shared" si="58"/>
        <v>0</v>
      </c>
      <c r="Y135" s="253">
        <f t="shared" si="58"/>
        <v>0</v>
      </c>
      <c r="Z135" s="253">
        <f t="shared" si="58"/>
        <v>0</v>
      </c>
      <c r="AA135" s="253">
        <f t="shared" ref="AA135:AP135" si="59">+IF($F135=0,AA71+AA103,IF($F135=30,Z71+Z103,IF($F135=60,Y71+Y103,X71+X103)))</f>
        <v>0</v>
      </c>
      <c r="AB135" s="253">
        <f t="shared" si="59"/>
        <v>0</v>
      </c>
      <c r="AC135" s="253">
        <f t="shared" si="59"/>
        <v>0</v>
      </c>
      <c r="AD135" s="253">
        <f t="shared" si="59"/>
        <v>0</v>
      </c>
      <c r="AE135" s="253">
        <f t="shared" si="59"/>
        <v>0</v>
      </c>
      <c r="AF135" s="253">
        <f t="shared" si="59"/>
        <v>0</v>
      </c>
      <c r="AG135" s="253">
        <f t="shared" si="59"/>
        <v>0</v>
      </c>
      <c r="AH135" s="253">
        <f t="shared" si="59"/>
        <v>0</v>
      </c>
      <c r="AI135" s="253">
        <f t="shared" si="59"/>
        <v>0</v>
      </c>
      <c r="AJ135" s="253">
        <f t="shared" si="59"/>
        <v>0</v>
      </c>
      <c r="AK135" s="253">
        <f t="shared" si="59"/>
        <v>0</v>
      </c>
      <c r="AL135" s="253">
        <f t="shared" si="59"/>
        <v>0</v>
      </c>
      <c r="AM135" s="253">
        <f t="shared" si="59"/>
        <v>0</v>
      </c>
      <c r="AN135" s="253">
        <f t="shared" si="59"/>
        <v>0</v>
      </c>
      <c r="AO135" s="253">
        <f t="shared" si="59"/>
        <v>0</v>
      </c>
      <c r="AP135" s="253">
        <f t="shared" si="59"/>
        <v>0</v>
      </c>
      <c r="AQ135" s="253">
        <f t="shared" si="54"/>
        <v>0</v>
      </c>
      <c r="AR135" s="253">
        <f t="shared" si="54"/>
        <v>0</v>
      </c>
      <c r="AS135" s="253">
        <f t="shared" si="54"/>
        <v>0</v>
      </c>
      <c r="AT135" s="253">
        <f t="shared" si="54"/>
        <v>0</v>
      </c>
      <c r="AU135" s="253">
        <f t="shared" si="54"/>
        <v>0</v>
      </c>
      <c r="AV135" s="253">
        <f t="shared" si="54"/>
        <v>0</v>
      </c>
      <c r="AW135" s="253">
        <f t="shared" si="54"/>
        <v>0</v>
      </c>
      <c r="AX135" s="253">
        <f t="shared" si="54"/>
        <v>0</v>
      </c>
      <c r="AY135" s="253">
        <f t="shared" si="54"/>
        <v>0</v>
      </c>
      <c r="AZ135" s="253">
        <f t="shared" si="54"/>
        <v>0</v>
      </c>
      <c r="BA135" s="253">
        <f t="shared" si="54"/>
        <v>0</v>
      </c>
      <c r="BB135" s="253">
        <f t="shared" si="54"/>
        <v>0</v>
      </c>
      <c r="BC135" s="253">
        <f t="shared" si="54"/>
        <v>0</v>
      </c>
      <c r="BD135" s="253">
        <f t="shared" si="54"/>
        <v>0</v>
      </c>
      <c r="BE135" s="253">
        <f t="shared" si="54"/>
        <v>0</v>
      </c>
      <c r="BF135" s="253">
        <f t="shared" si="54"/>
        <v>0</v>
      </c>
      <c r="BG135" s="253">
        <f t="shared" si="53"/>
        <v>0</v>
      </c>
      <c r="BH135" s="253">
        <f t="shared" si="53"/>
        <v>0</v>
      </c>
      <c r="BI135" s="253">
        <f t="shared" si="53"/>
        <v>0</v>
      </c>
      <c r="BJ135" s="253">
        <f t="shared" si="53"/>
        <v>0</v>
      </c>
      <c r="BK135" s="253">
        <f t="shared" si="53"/>
        <v>0</v>
      </c>
      <c r="BL135" s="253">
        <f t="shared" si="53"/>
        <v>0</v>
      </c>
      <c r="BM135" s="253">
        <f t="shared" si="53"/>
        <v>0</v>
      </c>
      <c r="BN135" s="253">
        <f t="shared" si="53"/>
        <v>0</v>
      </c>
      <c r="BO135" s="253">
        <f t="shared" si="53"/>
        <v>0</v>
      </c>
      <c r="BP135" s="253">
        <f t="shared" si="53"/>
        <v>0</v>
      </c>
      <c r="BQ135" s="253">
        <f t="shared" si="53"/>
        <v>0</v>
      </c>
      <c r="BR135" s="253">
        <f t="shared" si="53"/>
        <v>0</v>
      </c>
      <c r="BS135" s="253">
        <f t="shared" si="53"/>
        <v>0</v>
      </c>
      <c r="BT135" s="253">
        <f t="shared" si="53"/>
        <v>0</v>
      </c>
      <c r="BU135" s="253">
        <f t="shared" si="53"/>
        <v>0</v>
      </c>
      <c r="BV135" s="253">
        <f t="shared" si="53"/>
        <v>0</v>
      </c>
      <c r="BW135" s="253">
        <f t="shared" si="55"/>
        <v>0</v>
      </c>
      <c r="BX135" s="253">
        <f t="shared" si="55"/>
        <v>0</v>
      </c>
      <c r="BY135" s="253">
        <f t="shared" si="55"/>
        <v>0</v>
      </c>
      <c r="BZ135" s="253">
        <f t="shared" si="55"/>
        <v>0</v>
      </c>
      <c r="CA135" s="253">
        <f t="shared" si="55"/>
        <v>0</v>
      </c>
      <c r="CB135" s="253">
        <f t="shared" si="55"/>
        <v>0</v>
      </c>
      <c r="CC135" s="253">
        <f t="shared" si="55"/>
        <v>0</v>
      </c>
      <c r="CD135" s="253">
        <f t="shared" si="55"/>
        <v>0</v>
      </c>
      <c r="CE135" s="253">
        <f t="shared" si="55"/>
        <v>0</v>
      </c>
      <c r="CF135" s="253">
        <f t="shared" si="55"/>
        <v>0</v>
      </c>
      <c r="CG135" s="253">
        <f t="shared" si="55"/>
        <v>0</v>
      </c>
      <c r="CH135" s="253">
        <f t="shared" si="55"/>
        <v>0</v>
      </c>
      <c r="CI135" s="253">
        <f t="shared" si="55"/>
        <v>0</v>
      </c>
      <c r="CJ135" s="253">
        <f t="shared" si="55"/>
        <v>0</v>
      </c>
      <c r="CK135" s="253">
        <f t="shared" si="55"/>
        <v>0</v>
      </c>
      <c r="CL135" s="253">
        <f t="shared" si="52"/>
        <v>0</v>
      </c>
      <c r="CM135" s="253">
        <f t="shared" si="52"/>
        <v>0</v>
      </c>
      <c r="CN135" s="253">
        <f t="shared" si="52"/>
        <v>0</v>
      </c>
      <c r="CO135" s="253">
        <f t="shared" si="52"/>
        <v>0</v>
      </c>
      <c r="CP135" s="253">
        <f t="shared" si="52"/>
        <v>0</v>
      </c>
      <c r="CQ135" s="253">
        <f t="shared" si="52"/>
        <v>0</v>
      </c>
      <c r="CR135" s="253">
        <f t="shared" si="52"/>
        <v>0</v>
      </c>
      <c r="CS135" s="253">
        <f t="shared" si="52"/>
        <v>0</v>
      </c>
      <c r="CT135" s="253">
        <f t="shared" si="57"/>
        <v>0</v>
      </c>
      <c r="CU135" s="253">
        <f t="shared" si="57"/>
        <v>0</v>
      </c>
      <c r="CV135" s="253">
        <f t="shared" si="57"/>
        <v>0</v>
      </c>
      <c r="CW135" s="253">
        <f t="shared" si="57"/>
        <v>0</v>
      </c>
      <c r="CX135" s="253">
        <f t="shared" si="57"/>
        <v>0</v>
      </c>
      <c r="CY135" s="253">
        <f t="shared" si="57"/>
        <v>0</v>
      </c>
      <c r="CZ135" s="253">
        <f t="shared" si="57"/>
        <v>0</v>
      </c>
      <c r="DA135" s="253">
        <f t="shared" si="57"/>
        <v>0</v>
      </c>
      <c r="DB135" s="253">
        <f t="shared" si="57"/>
        <v>0</v>
      </c>
      <c r="DC135" s="253">
        <f t="shared" si="57"/>
        <v>0</v>
      </c>
      <c r="DD135" s="253">
        <f t="shared" si="57"/>
        <v>0</v>
      </c>
      <c r="DE135" s="253">
        <f t="shared" si="57"/>
        <v>0</v>
      </c>
      <c r="DF135" s="253">
        <f t="shared" si="57"/>
        <v>0</v>
      </c>
      <c r="DG135" s="253">
        <f t="shared" si="57"/>
        <v>0</v>
      </c>
      <c r="DH135" s="253">
        <f t="shared" si="57"/>
        <v>0</v>
      </c>
      <c r="DI135" s="253">
        <f t="shared" si="57"/>
        <v>0</v>
      </c>
      <c r="DJ135" s="253">
        <f t="shared" si="57"/>
        <v>0</v>
      </c>
      <c r="DK135" s="253">
        <f t="shared" si="57"/>
        <v>0</v>
      </c>
      <c r="DL135" s="253">
        <f t="shared" si="57"/>
        <v>0</v>
      </c>
      <c r="DM135" s="253">
        <f t="shared" si="57"/>
        <v>0</v>
      </c>
      <c r="DN135" s="253">
        <f t="shared" si="56"/>
        <v>0</v>
      </c>
      <c r="DO135" s="253">
        <f t="shared" si="56"/>
        <v>0</v>
      </c>
      <c r="DP135" s="253">
        <f t="shared" si="56"/>
        <v>0</v>
      </c>
      <c r="DQ135" s="253">
        <f t="shared" si="56"/>
        <v>0</v>
      </c>
      <c r="DR135" s="253">
        <f t="shared" si="56"/>
        <v>0</v>
      </c>
      <c r="DS135" s="253">
        <f t="shared" si="56"/>
        <v>0</v>
      </c>
      <c r="DT135" s="253">
        <f t="shared" si="56"/>
        <v>0</v>
      </c>
      <c r="DU135" s="253">
        <f t="shared" si="56"/>
        <v>0</v>
      </c>
      <c r="DV135" s="253">
        <f t="shared" si="56"/>
        <v>0</v>
      </c>
      <c r="DW135" s="253">
        <f t="shared" si="56"/>
        <v>0</v>
      </c>
    </row>
    <row r="136" spans="3:127" ht="15" thickTop="1">
      <c r="G136" s="14" t="s">
        <v>613</v>
      </c>
      <c r="H136" s="333">
        <f>SUM(H106:H135)</f>
        <v>0</v>
      </c>
      <c r="I136" s="333">
        <f t="shared" ref="I136:BT136" si="60">SUM(I106:I135)</f>
        <v>0</v>
      </c>
      <c r="J136" s="333">
        <f t="shared" si="60"/>
        <v>0</v>
      </c>
      <c r="K136" s="333">
        <f t="shared" si="60"/>
        <v>0</v>
      </c>
      <c r="L136" s="333">
        <f t="shared" si="60"/>
        <v>0</v>
      </c>
      <c r="M136" s="333">
        <f t="shared" si="60"/>
        <v>0</v>
      </c>
      <c r="N136" s="333">
        <f t="shared" si="60"/>
        <v>0</v>
      </c>
      <c r="O136" s="333">
        <f t="shared" si="60"/>
        <v>0</v>
      </c>
      <c r="P136" s="333">
        <f t="shared" si="60"/>
        <v>0</v>
      </c>
      <c r="Q136" s="333">
        <f t="shared" si="60"/>
        <v>0</v>
      </c>
      <c r="R136" s="333">
        <f t="shared" si="60"/>
        <v>0</v>
      </c>
      <c r="S136" s="333">
        <f t="shared" si="60"/>
        <v>0</v>
      </c>
      <c r="T136" s="333">
        <f t="shared" si="60"/>
        <v>0</v>
      </c>
      <c r="U136" s="333">
        <f t="shared" si="60"/>
        <v>0</v>
      </c>
      <c r="V136" s="333">
        <f t="shared" si="60"/>
        <v>0</v>
      </c>
      <c r="W136" s="333">
        <f t="shared" si="60"/>
        <v>0</v>
      </c>
      <c r="X136" s="333">
        <f t="shared" si="60"/>
        <v>0</v>
      </c>
      <c r="Y136" s="333">
        <f t="shared" si="60"/>
        <v>0</v>
      </c>
      <c r="Z136" s="333">
        <f t="shared" si="60"/>
        <v>0</v>
      </c>
      <c r="AA136" s="333">
        <f t="shared" si="60"/>
        <v>0</v>
      </c>
      <c r="AB136" s="333">
        <f t="shared" si="60"/>
        <v>0</v>
      </c>
      <c r="AC136" s="333">
        <f t="shared" si="60"/>
        <v>0</v>
      </c>
      <c r="AD136" s="333">
        <f t="shared" si="60"/>
        <v>0</v>
      </c>
      <c r="AE136" s="333">
        <f t="shared" si="60"/>
        <v>0</v>
      </c>
      <c r="AF136" s="333">
        <f t="shared" si="60"/>
        <v>0</v>
      </c>
      <c r="AG136" s="333">
        <f t="shared" si="60"/>
        <v>0</v>
      </c>
      <c r="AH136" s="333">
        <f t="shared" si="60"/>
        <v>0</v>
      </c>
      <c r="AI136" s="333">
        <f t="shared" si="60"/>
        <v>0</v>
      </c>
      <c r="AJ136" s="333">
        <f t="shared" si="60"/>
        <v>0</v>
      </c>
      <c r="AK136" s="333">
        <f t="shared" si="60"/>
        <v>0</v>
      </c>
      <c r="AL136" s="333">
        <f t="shared" si="60"/>
        <v>0</v>
      </c>
      <c r="AM136" s="333">
        <f t="shared" si="60"/>
        <v>0</v>
      </c>
      <c r="AN136" s="333">
        <f t="shared" si="60"/>
        <v>0</v>
      </c>
      <c r="AO136" s="333">
        <f t="shared" si="60"/>
        <v>0</v>
      </c>
      <c r="AP136" s="333">
        <f t="shared" si="60"/>
        <v>0</v>
      </c>
      <c r="AQ136" s="333">
        <f t="shared" si="60"/>
        <v>0</v>
      </c>
      <c r="AR136" s="333">
        <f t="shared" si="60"/>
        <v>0</v>
      </c>
      <c r="AS136" s="333">
        <f t="shared" si="60"/>
        <v>0</v>
      </c>
      <c r="AT136" s="333">
        <f t="shared" si="60"/>
        <v>0</v>
      </c>
      <c r="AU136" s="333">
        <f t="shared" si="60"/>
        <v>0</v>
      </c>
      <c r="AV136" s="333">
        <f t="shared" si="60"/>
        <v>0</v>
      </c>
      <c r="AW136" s="333">
        <f t="shared" si="60"/>
        <v>0</v>
      </c>
      <c r="AX136" s="333">
        <f t="shared" si="60"/>
        <v>0</v>
      </c>
      <c r="AY136" s="333">
        <f t="shared" si="60"/>
        <v>0</v>
      </c>
      <c r="AZ136" s="333">
        <f t="shared" si="60"/>
        <v>0</v>
      </c>
      <c r="BA136" s="333">
        <f t="shared" si="60"/>
        <v>0</v>
      </c>
      <c r="BB136" s="333">
        <f t="shared" si="60"/>
        <v>0</v>
      </c>
      <c r="BC136" s="333">
        <f t="shared" si="60"/>
        <v>0</v>
      </c>
      <c r="BD136" s="333">
        <f t="shared" si="60"/>
        <v>0</v>
      </c>
      <c r="BE136" s="333">
        <f t="shared" si="60"/>
        <v>0</v>
      </c>
      <c r="BF136" s="333">
        <f t="shared" si="60"/>
        <v>0</v>
      </c>
      <c r="BG136" s="333">
        <f t="shared" si="60"/>
        <v>0</v>
      </c>
      <c r="BH136" s="333">
        <f t="shared" si="60"/>
        <v>0</v>
      </c>
      <c r="BI136" s="333">
        <f t="shared" si="60"/>
        <v>0</v>
      </c>
      <c r="BJ136" s="333">
        <f t="shared" si="60"/>
        <v>0</v>
      </c>
      <c r="BK136" s="333">
        <f t="shared" si="60"/>
        <v>0</v>
      </c>
      <c r="BL136" s="333">
        <f t="shared" si="60"/>
        <v>0</v>
      </c>
      <c r="BM136" s="333">
        <f t="shared" si="60"/>
        <v>0</v>
      </c>
      <c r="BN136" s="333">
        <f t="shared" si="60"/>
        <v>0</v>
      </c>
      <c r="BO136" s="333">
        <f t="shared" si="60"/>
        <v>0</v>
      </c>
      <c r="BP136" s="333">
        <f t="shared" si="60"/>
        <v>0</v>
      </c>
      <c r="BQ136" s="333">
        <f t="shared" si="60"/>
        <v>0</v>
      </c>
      <c r="BR136" s="333">
        <f t="shared" si="60"/>
        <v>0</v>
      </c>
      <c r="BS136" s="333">
        <f t="shared" si="60"/>
        <v>0</v>
      </c>
      <c r="BT136" s="333">
        <f t="shared" si="60"/>
        <v>0</v>
      </c>
      <c r="BU136" s="333">
        <f t="shared" ref="BU136:DW136" si="61">SUM(BU106:BU135)</f>
        <v>0</v>
      </c>
      <c r="BV136" s="333">
        <f t="shared" si="61"/>
        <v>0</v>
      </c>
      <c r="BW136" s="333">
        <f t="shared" si="61"/>
        <v>0</v>
      </c>
      <c r="BX136" s="333">
        <f t="shared" si="61"/>
        <v>0</v>
      </c>
      <c r="BY136" s="333">
        <f t="shared" si="61"/>
        <v>0</v>
      </c>
      <c r="BZ136" s="333">
        <f t="shared" si="61"/>
        <v>0</v>
      </c>
      <c r="CA136" s="333">
        <f t="shared" si="61"/>
        <v>0</v>
      </c>
      <c r="CB136" s="333">
        <f t="shared" si="61"/>
        <v>0</v>
      </c>
      <c r="CC136" s="333">
        <f t="shared" si="61"/>
        <v>0</v>
      </c>
      <c r="CD136" s="333">
        <f t="shared" si="61"/>
        <v>0</v>
      </c>
      <c r="CE136" s="333">
        <f t="shared" si="61"/>
        <v>0</v>
      </c>
      <c r="CF136" s="333">
        <f t="shared" si="61"/>
        <v>0</v>
      </c>
      <c r="CG136" s="333">
        <f t="shared" si="61"/>
        <v>0</v>
      </c>
      <c r="CH136" s="333">
        <f t="shared" si="61"/>
        <v>0</v>
      </c>
      <c r="CI136" s="333">
        <f t="shared" si="61"/>
        <v>0</v>
      </c>
      <c r="CJ136" s="333">
        <f t="shared" si="61"/>
        <v>0</v>
      </c>
      <c r="CK136" s="333">
        <f t="shared" si="61"/>
        <v>0</v>
      </c>
      <c r="CL136" s="333">
        <f t="shared" si="61"/>
        <v>0</v>
      </c>
      <c r="CM136" s="333">
        <f t="shared" si="61"/>
        <v>0</v>
      </c>
      <c r="CN136" s="333">
        <f t="shared" si="61"/>
        <v>0</v>
      </c>
      <c r="CO136" s="333">
        <f t="shared" si="61"/>
        <v>0</v>
      </c>
      <c r="CP136" s="333">
        <f t="shared" si="61"/>
        <v>0</v>
      </c>
      <c r="CQ136" s="333">
        <f t="shared" si="61"/>
        <v>0</v>
      </c>
      <c r="CR136" s="333">
        <f t="shared" si="61"/>
        <v>0</v>
      </c>
      <c r="CS136" s="333">
        <f t="shared" si="61"/>
        <v>0</v>
      </c>
      <c r="CT136" s="333">
        <f t="shared" si="61"/>
        <v>0</v>
      </c>
      <c r="CU136" s="333">
        <f t="shared" si="61"/>
        <v>0</v>
      </c>
      <c r="CV136" s="333">
        <f t="shared" si="61"/>
        <v>0</v>
      </c>
      <c r="CW136" s="333">
        <f t="shared" si="61"/>
        <v>0</v>
      </c>
      <c r="CX136" s="333">
        <f t="shared" si="61"/>
        <v>0</v>
      </c>
      <c r="CY136" s="333">
        <f t="shared" si="61"/>
        <v>0</v>
      </c>
      <c r="CZ136" s="333">
        <f t="shared" si="61"/>
        <v>0</v>
      </c>
      <c r="DA136" s="333">
        <f t="shared" si="61"/>
        <v>0</v>
      </c>
      <c r="DB136" s="333">
        <f t="shared" si="61"/>
        <v>0</v>
      </c>
      <c r="DC136" s="333">
        <f t="shared" si="61"/>
        <v>0</v>
      </c>
      <c r="DD136" s="333">
        <f t="shared" si="61"/>
        <v>0</v>
      </c>
      <c r="DE136" s="333">
        <f t="shared" si="61"/>
        <v>0</v>
      </c>
      <c r="DF136" s="333">
        <f t="shared" si="61"/>
        <v>0</v>
      </c>
      <c r="DG136" s="333">
        <f t="shared" si="61"/>
        <v>0</v>
      </c>
      <c r="DH136" s="333">
        <f t="shared" si="61"/>
        <v>0</v>
      </c>
      <c r="DI136" s="333">
        <f t="shared" si="61"/>
        <v>0</v>
      </c>
      <c r="DJ136" s="333">
        <f t="shared" si="61"/>
        <v>0</v>
      </c>
      <c r="DK136" s="333">
        <f t="shared" si="61"/>
        <v>0</v>
      </c>
      <c r="DL136" s="333">
        <f t="shared" si="61"/>
        <v>0</v>
      </c>
      <c r="DM136" s="333">
        <f t="shared" si="61"/>
        <v>0</v>
      </c>
      <c r="DN136" s="333">
        <f t="shared" si="61"/>
        <v>0</v>
      </c>
      <c r="DO136" s="333">
        <f t="shared" si="61"/>
        <v>0</v>
      </c>
      <c r="DP136" s="333">
        <f t="shared" si="61"/>
        <v>0</v>
      </c>
      <c r="DQ136" s="333">
        <f t="shared" si="61"/>
        <v>0</v>
      </c>
      <c r="DR136" s="333">
        <f t="shared" si="61"/>
        <v>0</v>
      </c>
      <c r="DS136" s="333">
        <f t="shared" si="61"/>
        <v>0</v>
      </c>
      <c r="DT136" s="333">
        <f t="shared" si="61"/>
        <v>0</v>
      </c>
      <c r="DU136" s="333">
        <f t="shared" si="61"/>
        <v>0</v>
      </c>
      <c r="DV136" s="333">
        <f t="shared" si="61"/>
        <v>0</v>
      </c>
      <c r="DW136" s="333">
        <f t="shared" si="61"/>
        <v>0</v>
      </c>
    </row>
    <row r="137" spans="3:127" ht="18.600000000000001" thickBot="1">
      <c r="C137" s="21" t="s">
        <v>625</v>
      </c>
    </row>
    <row r="138" spans="3:127" ht="15.6" thickTop="1" thickBot="1">
      <c r="C138" s="316" t="str">
        <f>+C106</f>
        <v>Prodotto/Servizio 1</v>
      </c>
      <c r="H138" s="253">
        <f>+H42+H74-H106</f>
        <v>0</v>
      </c>
      <c r="I138" s="253">
        <f t="shared" ref="I138:BT142" si="62">+I42+I74-I106</f>
        <v>0</v>
      </c>
      <c r="J138" s="253">
        <f t="shared" si="62"/>
        <v>0</v>
      </c>
      <c r="K138" s="253">
        <f t="shared" si="62"/>
        <v>0</v>
      </c>
      <c r="L138" s="253">
        <f t="shared" si="62"/>
        <v>0</v>
      </c>
      <c r="M138" s="253">
        <f t="shared" si="62"/>
        <v>0</v>
      </c>
      <c r="N138" s="253">
        <f t="shared" si="62"/>
        <v>0</v>
      </c>
      <c r="O138" s="253">
        <f t="shared" si="62"/>
        <v>0</v>
      </c>
      <c r="P138" s="253">
        <f t="shared" si="62"/>
        <v>0</v>
      </c>
      <c r="Q138" s="253">
        <f t="shared" si="62"/>
        <v>0</v>
      </c>
      <c r="R138" s="253">
        <f t="shared" si="62"/>
        <v>0</v>
      </c>
      <c r="S138" s="253">
        <f t="shared" si="62"/>
        <v>0</v>
      </c>
      <c r="T138" s="253">
        <f t="shared" si="62"/>
        <v>0</v>
      </c>
      <c r="U138" s="253">
        <f t="shared" si="62"/>
        <v>0</v>
      </c>
      <c r="V138" s="253">
        <f t="shared" si="62"/>
        <v>0</v>
      </c>
      <c r="W138" s="253">
        <f t="shared" si="62"/>
        <v>0</v>
      </c>
      <c r="X138" s="253">
        <f t="shared" si="62"/>
        <v>0</v>
      </c>
      <c r="Y138" s="253">
        <f t="shared" si="62"/>
        <v>0</v>
      </c>
      <c r="Z138" s="253">
        <f t="shared" si="62"/>
        <v>0</v>
      </c>
      <c r="AA138" s="253">
        <f t="shared" si="62"/>
        <v>0</v>
      </c>
      <c r="AB138" s="253">
        <f t="shared" si="62"/>
        <v>0</v>
      </c>
      <c r="AC138" s="253">
        <f t="shared" si="62"/>
        <v>0</v>
      </c>
      <c r="AD138" s="253">
        <f t="shared" si="62"/>
        <v>0</v>
      </c>
      <c r="AE138" s="253">
        <f t="shared" si="62"/>
        <v>0</v>
      </c>
      <c r="AF138" s="253">
        <f t="shared" si="62"/>
        <v>0</v>
      </c>
      <c r="AG138" s="253">
        <f t="shared" si="62"/>
        <v>0</v>
      </c>
      <c r="AH138" s="253">
        <f t="shared" si="62"/>
        <v>0</v>
      </c>
      <c r="AI138" s="253">
        <f t="shared" si="62"/>
        <v>0</v>
      </c>
      <c r="AJ138" s="253">
        <f t="shared" si="62"/>
        <v>0</v>
      </c>
      <c r="AK138" s="253">
        <f t="shared" si="62"/>
        <v>0</v>
      </c>
      <c r="AL138" s="253">
        <f t="shared" si="62"/>
        <v>0</v>
      </c>
      <c r="AM138" s="253">
        <f t="shared" si="62"/>
        <v>0</v>
      </c>
      <c r="AN138" s="253">
        <f t="shared" si="62"/>
        <v>0</v>
      </c>
      <c r="AO138" s="253">
        <f t="shared" si="62"/>
        <v>0</v>
      </c>
      <c r="AP138" s="253">
        <f t="shared" si="62"/>
        <v>0</v>
      </c>
      <c r="AQ138" s="253">
        <f t="shared" si="62"/>
        <v>0</v>
      </c>
      <c r="AR138" s="253">
        <f t="shared" si="62"/>
        <v>0</v>
      </c>
      <c r="AS138" s="253">
        <f t="shared" si="62"/>
        <v>0</v>
      </c>
      <c r="AT138" s="253">
        <f t="shared" si="62"/>
        <v>0</v>
      </c>
      <c r="AU138" s="253">
        <f t="shared" si="62"/>
        <v>0</v>
      </c>
      <c r="AV138" s="253">
        <f t="shared" si="62"/>
        <v>0</v>
      </c>
      <c r="AW138" s="253">
        <f t="shared" si="62"/>
        <v>0</v>
      </c>
      <c r="AX138" s="253">
        <f t="shared" si="62"/>
        <v>0</v>
      </c>
      <c r="AY138" s="253">
        <f t="shared" si="62"/>
        <v>0</v>
      </c>
      <c r="AZ138" s="253">
        <f t="shared" si="62"/>
        <v>0</v>
      </c>
      <c r="BA138" s="253">
        <f t="shared" si="62"/>
        <v>0</v>
      </c>
      <c r="BB138" s="253">
        <f t="shared" si="62"/>
        <v>0</v>
      </c>
      <c r="BC138" s="253">
        <f t="shared" si="62"/>
        <v>0</v>
      </c>
      <c r="BD138" s="253">
        <f t="shared" si="62"/>
        <v>0</v>
      </c>
      <c r="BE138" s="253">
        <f t="shared" si="62"/>
        <v>0</v>
      </c>
      <c r="BF138" s="253">
        <f t="shared" si="62"/>
        <v>0</v>
      </c>
      <c r="BG138" s="253">
        <f t="shared" si="62"/>
        <v>0</v>
      </c>
      <c r="BH138" s="253">
        <f t="shared" si="62"/>
        <v>0</v>
      </c>
      <c r="BI138" s="253">
        <f t="shared" si="62"/>
        <v>0</v>
      </c>
      <c r="BJ138" s="253">
        <f t="shared" si="62"/>
        <v>0</v>
      </c>
      <c r="BK138" s="253">
        <f t="shared" si="62"/>
        <v>0</v>
      </c>
      <c r="BL138" s="253">
        <f t="shared" si="62"/>
        <v>0</v>
      </c>
      <c r="BM138" s="253">
        <f t="shared" si="62"/>
        <v>0</v>
      </c>
      <c r="BN138" s="253">
        <f t="shared" si="62"/>
        <v>0</v>
      </c>
      <c r="BO138" s="253">
        <f t="shared" si="62"/>
        <v>0</v>
      </c>
      <c r="BP138" s="253">
        <f t="shared" si="62"/>
        <v>0</v>
      </c>
      <c r="BQ138" s="253">
        <f t="shared" si="62"/>
        <v>0</v>
      </c>
      <c r="BR138" s="253">
        <f t="shared" si="62"/>
        <v>0</v>
      </c>
      <c r="BS138" s="253">
        <f t="shared" si="62"/>
        <v>0</v>
      </c>
      <c r="BT138" s="253">
        <f t="shared" si="62"/>
        <v>0</v>
      </c>
      <c r="BU138" s="253">
        <f t="shared" ref="BU138:DW142" si="63">+BU42+BU74-BU106</f>
        <v>0</v>
      </c>
      <c r="BV138" s="253">
        <f t="shared" si="63"/>
        <v>0</v>
      </c>
      <c r="BW138" s="253">
        <f t="shared" si="63"/>
        <v>0</v>
      </c>
      <c r="BX138" s="253">
        <f t="shared" si="63"/>
        <v>0</v>
      </c>
      <c r="BY138" s="253">
        <f t="shared" si="63"/>
        <v>0</v>
      </c>
      <c r="BZ138" s="253">
        <f t="shared" si="63"/>
        <v>0</v>
      </c>
      <c r="CA138" s="253">
        <f t="shared" si="63"/>
        <v>0</v>
      </c>
      <c r="CB138" s="253">
        <f t="shared" si="63"/>
        <v>0</v>
      </c>
      <c r="CC138" s="253">
        <f t="shared" si="63"/>
        <v>0</v>
      </c>
      <c r="CD138" s="253">
        <f t="shared" si="63"/>
        <v>0</v>
      </c>
      <c r="CE138" s="253">
        <f t="shared" si="63"/>
        <v>0</v>
      </c>
      <c r="CF138" s="253">
        <f t="shared" si="63"/>
        <v>0</v>
      </c>
      <c r="CG138" s="253">
        <f t="shared" si="63"/>
        <v>0</v>
      </c>
      <c r="CH138" s="253">
        <f t="shared" si="63"/>
        <v>0</v>
      </c>
      <c r="CI138" s="253">
        <f t="shared" si="63"/>
        <v>0</v>
      </c>
      <c r="CJ138" s="253">
        <f t="shared" si="63"/>
        <v>0</v>
      </c>
      <c r="CK138" s="253">
        <f t="shared" si="63"/>
        <v>0</v>
      </c>
      <c r="CL138" s="253">
        <f t="shared" si="63"/>
        <v>0</v>
      </c>
      <c r="CM138" s="253">
        <f t="shared" si="63"/>
        <v>0</v>
      </c>
      <c r="CN138" s="253">
        <f t="shared" si="63"/>
        <v>0</v>
      </c>
      <c r="CO138" s="253">
        <f t="shared" si="63"/>
        <v>0</v>
      </c>
      <c r="CP138" s="253">
        <f t="shared" si="63"/>
        <v>0</v>
      </c>
      <c r="CQ138" s="253">
        <f t="shared" si="63"/>
        <v>0</v>
      </c>
      <c r="CR138" s="253">
        <f t="shared" si="63"/>
        <v>0</v>
      </c>
      <c r="CS138" s="253">
        <f t="shared" si="63"/>
        <v>0</v>
      </c>
      <c r="CT138" s="253">
        <f t="shared" si="63"/>
        <v>0</v>
      </c>
      <c r="CU138" s="253">
        <f t="shared" si="63"/>
        <v>0</v>
      </c>
      <c r="CV138" s="253">
        <f t="shared" si="63"/>
        <v>0</v>
      </c>
      <c r="CW138" s="253">
        <f t="shared" si="63"/>
        <v>0</v>
      </c>
      <c r="CX138" s="253">
        <f t="shared" si="63"/>
        <v>0</v>
      </c>
      <c r="CY138" s="253">
        <f t="shared" si="63"/>
        <v>0</v>
      </c>
      <c r="CZ138" s="253">
        <f t="shared" si="63"/>
        <v>0</v>
      </c>
      <c r="DA138" s="253">
        <f t="shared" si="63"/>
        <v>0</v>
      </c>
      <c r="DB138" s="253">
        <f t="shared" si="63"/>
        <v>0</v>
      </c>
      <c r="DC138" s="253">
        <f t="shared" si="63"/>
        <v>0</v>
      </c>
      <c r="DD138" s="253">
        <f t="shared" si="63"/>
        <v>0</v>
      </c>
      <c r="DE138" s="253">
        <f t="shared" si="63"/>
        <v>0</v>
      </c>
      <c r="DF138" s="253">
        <f t="shared" si="63"/>
        <v>0</v>
      </c>
      <c r="DG138" s="253">
        <f t="shared" si="63"/>
        <v>0</v>
      </c>
      <c r="DH138" s="253">
        <f t="shared" si="63"/>
        <v>0</v>
      </c>
      <c r="DI138" s="253">
        <f t="shared" si="63"/>
        <v>0</v>
      </c>
      <c r="DJ138" s="253">
        <f t="shared" si="63"/>
        <v>0</v>
      </c>
      <c r="DK138" s="253">
        <f t="shared" si="63"/>
        <v>0</v>
      </c>
      <c r="DL138" s="253">
        <f t="shared" si="63"/>
        <v>0</v>
      </c>
      <c r="DM138" s="253">
        <f t="shared" si="63"/>
        <v>0</v>
      </c>
      <c r="DN138" s="253">
        <f t="shared" si="63"/>
        <v>0</v>
      </c>
      <c r="DO138" s="253">
        <f t="shared" si="63"/>
        <v>0</v>
      </c>
      <c r="DP138" s="253">
        <f t="shared" si="63"/>
        <v>0</v>
      </c>
      <c r="DQ138" s="253">
        <f t="shared" si="63"/>
        <v>0</v>
      </c>
      <c r="DR138" s="253">
        <f t="shared" si="63"/>
        <v>0</v>
      </c>
      <c r="DS138" s="253">
        <f t="shared" si="63"/>
        <v>0</v>
      </c>
      <c r="DT138" s="253">
        <f t="shared" si="63"/>
        <v>0</v>
      </c>
      <c r="DU138" s="253">
        <f t="shared" si="63"/>
        <v>0</v>
      </c>
      <c r="DV138" s="253">
        <f t="shared" si="63"/>
        <v>0</v>
      </c>
      <c r="DW138" s="253">
        <f t="shared" si="63"/>
        <v>0</v>
      </c>
    </row>
    <row r="139" spans="3:127" ht="15.6" thickTop="1" thickBot="1">
      <c r="C139" s="316" t="str">
        <f t="shared" ref="C139:C167" si="64">+C107</f>
        <v>Prodotto/Servizio 2</v>
      </c>
      <c r="H139" s="253">
        <f t="shared" ref="H139:W154" si="65">+H43+H75-H107</f>
        <v>0</v>
      </c>
      <c r="I139" s="253">
        <f t="shared" si="65"/>
        <v>0</v>
      </c>
      <c r="J139" s="253">
        <f t="shared" si="65"/>
        <v>0</v>
      </c>
      <c r="K139" s="253">
        <f t="shared" si="65"/>
        <v>0</v>
      </c>
      <c r="L139" s="253">
        <f t="shared" si="65"/>
        <v>0</v>
      </c>
      <c r="M139" s="253">
        <f t="shared" si="65"/>
        <v>0</v>
      </c>
      <c r="N139" s="253">
        <f t="shared" si="65"/>
        <v>0</v>
      </c>
      <c r="O139" s="253">
        <f t="shared" si="65"/>
        <v>0</v>
      </c>
      <c r="P139" s="253">
        <f t="shared" si="65"/>
        <v>0</v>
      </c>
      <c r="Q139" s="253">
        <f t="shared" si="65"/>
        <v>0</v>
      </c>
      <c r="R139" s="253">
        <f t="shared" si="65"/>
        <v>0</v>
      </c>
      <c r="S139" s="253">
        <f t="shared" si="65"/>
        <v>0</v>
      </c>
      <c r="T139" s="253">
        <f t="shared" si="65"/>
        <v>0</v>
      </c>
      <c r="U139" s="253">
        <f t="shared" si="65"/>
        <v>0</v>
      </c>
      <c r="V139" s="253">
        <f t="shared" si="65"/>
        <v>0</v>
      </c>
      <c r="W139" s="253">
        <f t="shared" si="65"/>
        <v>0</v>
      </c>
      <c r="X139" s="253">
        <f t="shared" si="62"/>
        <v>0</v>
      </c>
      <c r="Y139" s="253">
        <f t="shared" si="62"/>
        <v>0</v>
      </c>
      <c r="Z139" s="253">
        <f t="shared" si="62"/>
        <v>0</v>
      </c>
      <c r="AA139" s="253">
        <f t="shared" si="62"/>
        <v>0</v>
      </c>
      <c r="AB139" s="253">
        <f t="shared" si="62"/>
        <v>0</v>
      </c>
      <c r="AC139" s="253">
        <f t="shared" si="62"/>
        <v>0</v>
      </c>
      <c r="AD139" s="253">
        <f t="shared" si="62"/>
        <v>0</v>
      </c>
      <c r="AE139" s="253">
        <f t="shared" si="62"/>
        <v>0</v>
      </c>
      <c r="AF139" s="253">
        <f t="shared" si="62"/>
        <v>0</v>
      </c>
      <c r="AG139" s="253">
        <f t="shared" si="62"/>
        <v>0</v>
      </c>
      <c r="AH139" s="253">
        <f t="shared" si="62"/>
        <v>0</v>
      </c>
      <c r="AI139" s="253">
        <f t="shared" si="62"/>
        <v>0</v>
      </c>
      <c r="AJ139" s="253">
        <f t="shared" si="62"/>
        <v>0</v>
      </c>
      <c r="AK139" s="253">
        <f t="shared" si="62"/>
        <v>0</v>
      </c>
      <c r="AL139" s="253">
        <f t="shared" si="62"/>
        <v>0</v>
      </c>
      <c r="AM139" s="253">
        <f t="shared" si="62"/>
        <v>0</v>
      </c>
      <c r="AN139" s="253">
        <f t="shared" si="62"/>
        <v>0</v>
      </c>
      <c r="AO139" s="253">
        <f t="shared" si="62"/>
        <v>0</v>
      </c>
      <c r="AP139" s="253">
        <f t="shared" si="62"/>
        <v>0</v>
      </c>
      <c r="AQ139" s="253">
        <f t="shared" si="62"/>
        <v>0</v>
      </c>
      <c r="AR139" s="253">
        <f t="shared" si="62"/>
        <v>0</v>
      </c>
      <c r="AS139" s="253">
        <f t="shared" si="62"/>
        <v>0</v>
      </c>
      <c r="AT139" s="253">
        <f t="shared" si="62"/>
        <v>0</v>
      </c>
      <c r="AU139" s="253">
        <f t="shared" si="62"/>
        <v>0</v>
      </c>
      <c r="AV139" s="253">
        <f t="shared" si="62"/>
        <v>0</v>
      </c>
      <c r="AW139" s="253">
        <f t="shared" si="62"/>
        <v>0</v>
      </c>
      <c r="AX139" s="253">
        <f t="shared" si="62"/>
        <v>0</v>
      </c>
      <c r="AY139" s="253">
        <f t="shared" si="62"/>
        <v>0</v>
      </c>
      <c r="AZ139" s="253">
        <f t="shared" si="62"/>
        <v>0</v>
      </c>
      <c r="BA139" s="253">
        <f t="shared" si="62"/>
        <v>0</v>
      </c>
      <c r="BB139" s="253">
        <f t="shared" si="62"/>
        <v>0</v>
      </c>
      <c r="BC139" s="253">
        <f t="shared" si="62"/>
        <v>0</v>
      </c>
      <c r="BD139" s="253">
        <f t="shared" si="62"/>
        <v>0</v>
      </c>
      <c r="BE139" s="253">
        <f t="shared" si="62"/>
        <v>0</v>
      </c>
      <c r="BF139" s="253">
        <f t="shared" si="62"/>
        <v>0</v>
      </c>
      <c r="BG139" s="253">
        <f t="shared" si="62"/>
        <v>0</v>
      </c>
      <c r="BH139" s="253">
        <f t="shared" si="62"/>
        <v>0</v>
      </c>
      <c r="BI139" s="253">
        <f t="shared" si="62"/>
        <v>0</v>
      </c>
      <c r="BJ139" s="253">
        <f t="shared" si="62"/>
        <v>0</v>
      </c>
      <c r="BK139" s="253">
        <f t="shared" si="62"/>
        <v>0</v>
      </c>
      <c r="BL139" s="253">
        <f t="shared" si="62"/>
        <v>0</v>
      </c>
      <c r="BM139" s="253">
        <f t="shared" si="62"/>
        <v>0</v>
      </c>
      <c r="BN139" s="253">
        <f t="shared" si="62"/>
        <v>0</v>
      </c>
      <c r="BO139" s="253">
        <f t="shared" si="62"/>
        <v>0</v>
      </c>
      <c r="BP139" s="253">
        <f t="shared" si="62"/>
        <v>0</v>
      </c>
      <c r="BQ139" s="253">
        <f t="shared" si="62"/>
        <v>0</v>
      </c>
      <c r="BR139" s="253">
        <f t="shared" si="62"/>
        <v>0</v>
      </c>
      <c r="BS139" s="253">
        <f t="shared" si="62"/>
        <v>0</v>
      </c>
      <c r="BT139" s="253">
        <f t="shared" si="62"/>
        <v>0</v>
      </c>
      <c r="BU139" s="253">
        <f t="shared" si="63"/>
        <v>0</v>
      </c>
      <c r="BV139" s="253">
        <f t="shared" si="63"/>
        <v>0</v>
      </c>
      <c r="BW139" s="253">
        <f t="shared" si="63"/>
        <v>0</v>
      </c>
      <c r="BX139" s="253">
        <f t="shared" si="63"/>
        <v>0</v>
      </c>
      <c r="BY139" s="253">
        <f t="shared" si="63"/>
        <v>0</v>
      </c>
      <c r="BZ139" s="253">
        <f t="shared" si="63"/>
        <v>0</v>
      </c>
      <c r="CA139" s="253">
        <f t="shared" si="63"/>
        <v>0</v>
      </c>
      <c r="CB139" s="253">
        <f t="shared" si="63"/>
        <v>0</v>
      </c>
      <c r="CC139" s="253">
        <f t="shared" si="63"/>
        <v>0</v>
      </c>
      <c r="CD139" s="253">
        <f t="shared" si="63"/>
        <v>0</v>
      </c>
      <c r="CE139" s="253">
        <f t="shared" si="63"/>
        <v>0</v>
      </c>
      <c r="CF139" s="253">
        <f t="shared" si="63"/>
        <v>0</v>
      </c>
      <c r="CG139" s="253">
        <f t="shared" si="63"/>
        <v>0</v>
      </c>
      <c r="CH139" s="253">
        <f t="shared" si="63"/>
        <v>0</v>
      </c>
      <c r="CI139" s="253">
        <f t="shared" si="63"/>
        <v>0</v>
      </c>
      <c r="CJ139" s="253">
        <f t="shared" si="63"/>
        <v>0</v>
      </c>
      <c r="CK139" s="253">
        <f t="shared" si="63"/>
        <v>0</v>
      </c>
      <c r="CL139" s="253">
        <f t="shared" si="63"/>
        <v>0</v>
      </c>
      <c r="CM139" s="253">
        <f t="shared" si="63"/>
        <v>0</v>
      </c>
      <c r="CN139" s="253">
        <f t="shared" si="63"/>
        <v>0</v>
      </c>
      <c r="CO139" s="253">
        <f t="shared" si="63"/>
        <v>0</v>
      </c>
      <c r="CP139" s="253">
        <f t="shared" si="63"/>
        <v>0</v>
      </c>
      <c r="CQ139" s="253">
        <f t="shared" si="63"/>
        <v>0</v>
      </c>
      <c r="CR139" s="253">
        <f t="shared" si="63"/>
        <v>0</v>
      </c>
      <c r="CS139" s="253">
        <f t="shared" si="63"/>
        <v>0</v>
      </c>
      <c r="CT139" s="253">
        <f t="shared" si="63"/>
        <v>0</v>
      </c>
      <c r="CU139" s="253">
        <f t="shared" si="63"/>
        <v>0</v>
      </c>
      <c r="CV139" s="253">
        <f t="shared" si="63"/>
        <v>0</v>
      </c>
      <c r="CW139" s="253">
        <f t="shared" si="63"/>
        <v>0</v>
      </c>
      <c r="CX139" s="253">
        <f t="shared" si="63"/>
        <v>0</v>
      </c>
      <c r="CY139" s="253">
        <f t="shared" si="63"/>
        <v>0</v>
      </c>
      <c r="CZ139" s="253">
        <f t="shared" si="63"/>
        <v>0</v>
      </c>
      <c r="DA139" s="253">
        <f t="shared" si="63"/>
        <v>0</v>
      </c>
      <c r="DB139" s="253">
        <f t="shared" si="63"/>
        <v>0</v>
      </c>
      <c r="DC139" s="253">
        <f t="shared" si="63"/>
        <v>0</v>
      </c>
      <c r="DD139" s="253">
        <f t="shared" si="63"/>
        <v>0</v>
      </c>
      <c r="DE139" s="253">
        <f t="shared" si="63"/>
        <v>0</v>
      </c>
      <c r="DF139" s="253">
        <f t="shared" si="63"/>
        <v>0</v>
      </c>
      <c r="DG139" s="253">
        <f t="shared" si="63"/>
        <v>0</v>
      </c>
      <c r="DH139" s="253">
        <f t="shared" si="63"/>
        <v>0</v>
      </c>
      <c r="DI139" s="253">
        <f t="shared" si="63"/>
        <v>0</v>
      </c>
      <c r="DJ139" s="253">
        <f t="shared" si="63"/>
        <v>0</v>
      </c>
      <c r="DK139" s="253">
        <f t="shared" si="63"/>
        <v>0</v>
      </c>
      <c r="DL139" s="253">
        <f t="shared" si="63"/>
        <v>0</v>
      </c>
      <c r="DM139" s="253">
        <f t="shared" si="63"/>
        <v>0</v>
      </c>
      <c r="DN139" s="253">
        <f t="shared" si="63"/>
        <v>0</v>
      </c>
      <c r="DO139" s="253">
        <f t="shared" si="63"/>
        <v>0</v>
      </c>
      <c r="DP139" s="253">
        <f t="shared" si="63"/>
        <v>0</v>
      </c>
      <c r="DQ139" s="253">
        <f t="shared" si="63"/>
        <v>0</v>
      </c>
      <c r="DR139" s="253">
        <f t="shared" si="63"/>
        <v>0</v>
      </c>
      <c r="DS139" s="253">
        <f t="shared" si="63"/>
        <v>0</v>
      </c>
      <c r="DT139" s="253">
        <f t="shared" si="63"/>
        <v>0</v>
      </c>
      <c r="DU139" s="253">
        <f t="shared" si="63"/>
        <v>0</v>
      </c>
      <c r="DV139" s="253">
        <f t="shared" si="63"/>
        <v>0</v>
      </c>
      <c r="DW139" s="253">
        <f t="shared" si="63"/>
        <v>0</v>
      </c>
    </row>
    <row r="140" spans="3:127" ht="15.6" thickTop="1" thickBot="1">
      <c r="C140" s="316" t="str">
        <f t="shared" si="64"/>
        <v>Prodotto/Servizio 3</v>
      </c>
      <c r="H140" s="253">
        <f t="shared" si="65"/>
        <v>0</v>
      </c>
      <c r="I140" s="253">
        <f t="shared" si="65"/>
        <v>0</v>
      </c>
      <c r="J140" s="253">
        <f t="shared" si="65"/>
        <v>0</v>
      </c>
      <c r="K140" s="253">
        <f t="shared" si="65"/>
        <v>0</v>
      </c>
      <c r="L140" s="253">
        <f t="shared" si="65"/>
        <v>0</v>
      </c>
      <c r="M140" s="253">
        <f t="shared" si="65"/>
        <v>0</v>
      </c>
      <c r="N140" s="253">
        <f t="shared" si="65"/>
        <v>0</v>
      </c>
      <c r="O140" s="253">
        <f t="shared" si="65"/>
        <v>0</v>
      </c>
      <c r="P140" s="253">
        <f t="shared" si="65"/>
        <v>0</v>
      </c>
      <c r="Q140" s="253">
        <f t="shared" si="65"/>
        <v>0</v>
      </c>
      <c r="R140" s="253">
        <f t="shared" si="65"/>
        <v>0</v>
      </c>
      <c r="S140" s="253">
        <f t="shared" si="65"/>
        <v>0</v>
      </c>
      <c r="T140" s="253">
        <f t="shared" si="65"/>
        <v>0</v>
      </c>
      <c r="U140" s="253">
        <f t="shared" si="65"/>
        <v>0</v>
      </c>
      <c r="V140" s="253">
        <f t="shared" si="65"/>
        <v>0</v>
      </c>
      <c r="W140" s="253">
        <f t="shared" si="65"/>
        <v>0</v>
      </c>
      <c r="X140" s="253">
        <f t="shared" si="62"/>
        <v>0</v>
      </c>
      <c r="Y140" s="253">
        <f t="shared" si="62"/>
        <v>0</v>
      </c>
      <c r="Z140" s="253">
        <f t="shared" si="62"/>
        <v>0</v>
      </c>
      <c r="AA140" s="253">
        <f t="shared" si="62"/>
        <v>0</v>
      </c>
      <c r="AB140" s="253">
        <f t="shared" si="62"/>
        <v>0</v>
      </c>
      <c r="AC140" s="253">
        <f t="shared" si="62"/>
        <v>0</v>
      </c>
      <c r="AD140" s="253">
        <f t="shared" si="62"/>
        <v>0</v>
      </c>
      <c r="AE140" s="253">
        <f t="shared" si="62"/>
        <v>0</v>
      </c>
      <c r="AF140" s="253">
        <f t="shared" si="62"/>
        <v>0</v>
      </c>
      <c r="AG140" s="253">
        <f t="shared" si="62"/>
        <v>0</v>
      </c>
      <c r="AH140" s="253">
        <f t="shared" si="62"/>
        <v>0</v>
      </c>
      <c r="AI140" s="253">
        <f t="shared" si="62"/>
        <v>0</v>
      </c>
      <c r="AJ140" s="253">
        <f t="shared" si="62"/>
        <v>0</v>
      </c>
      <c r="AK140" s="253">
        <f t="shared" si="62"/>
        <v>0</v>
      </c>
      <c r="AL140" s="253">
        <f t="shared" si="62"/>
        <v>0</v>
      </c>
      <c r="AM140" s="253">
        <f t="shared" si="62"/>
        <v>0</v>
      </c>
      <c r="AN140" s="253">
        <f t="shared" si="62"/>
        <v>0</v>
      </c>
      <c r="AO140" s="253">
        <f t="shared" si="62"/>
        <v>0</v>
      </c>
      <c r="AP140" s="253">
        <f t="shared" si="62"/>
        <v>0</v>
      </c>
      <c r="AQ140" s="253">
        <f t="shared" si="62"/>
        <v>0</v>
      </c>
      <c r="AR140" s="253">
        <f t="shared" si="62"/>
        <v>0</v>
      </c>
      <c r="AS140" s="253">
        <f t="shared" si="62"/>
        <v>0</v>
      </c>
      <c r="AT140" s="253">
        <f t="shared" si="62"/>
        <v>0</v>
      </c>
      <c r="AU140" s="253">
        <f t="shared" si="62"/>
        <v>0</v>
      </c>
      <c r="AV140" s="253">
        <f t="shared" si="62"/>
        <v>0</v>
      </c>
      <c r="AW140" s="253">
        <f t="shared" si="62"/>
        <v>0</v>
      </c>
      <c r="AX140" s="253">
        <f t="shared" si="62"/>
        <v>0</v>
      </c>
      <c r="AY140" s="253">
        <f t="shared" si="62"/>
        <v>0</v>
      </c>
      <c r="AZ140" s="253">
        <f t="shared" si="62"/>
        <v>0</v>
      </c>
      <c r="BA140" s="253">
        <f t="shared" si="62"/>
        <v>0</v>
      </c>
      <c r="BB140" s="253">
        <f t="shared" si="62"/>
        <v>0</v>
      </c>
      <c r="BC140" s="253">
        <f t="shared" si="62"/>
        <v>0</v>
      </c>
      <c r="BD140" s="253">
        <f t="shared" si="62"/>
        <v>0</v>
      </c>
      <c r="BE140" s="253">
        <f t="shared" si="62"/>
        <v>0</v>
      </c>
      <c r="BF140" s="253">
        <f t="shared" si="62"/>
        <v>0</v>
      </c>
      <c r="BG140" s="253">
        <f t="shared" si="62"/>
        <v>0</v>
      </c>
      <c r="BH140" s="253">
        <f t="shared" si="62"/>
        <v>0</v>
      </c>
      <c r="BI140" s="253">
        <f t="shared" si="62"/>
        <v>0</v>
      </c>
      <c r="BJ140" s="253">
        <f t="shared" si="62"/>
        <v>0</v>
      </c>
      <c r="BK140" s="253">
        <f t="shared" si="62"/>
        <v>0</v>
      </c>
      <c r="BL140" s="253">
        <f t="shared" si="62"/>
        <v>0</v>
      </c>
      <c r="BM140" s="253">
        <f t="shared" si="62"/>
        <v>0</v>
      </c>
      <c r="BN140" s="253">
        <f t="shared" si="62"/>
        <v>0</v>
      </c>
      <c r="BO140" s="253">
        <f t="shared" si="62"/>
        <v>0</v>
      </c>
      <c r="BP140" s="253">
        <f t="shared" si="62"/>
        <v>0</v>
      </c>
      <c r="BQ140" s="253">
        <f t="shared" si="62"/>
        <v>0</v>
      </c>
      <c r="BR140" s="253">
        <f t="shared" si="62"/>
        <v>0</v>
      </c>
      <c r="BS140" s="253">
        <f t="shared" si="62"/>
        <v>0</v>
      </c>
      <c r="BT140" s="253">
        <f t="shared" si="62"/>
        <v>0</v>
      </c>
      <c r="BU140" s="253">
        <f t="shared" si="63"/>
        <v>0</v>
      </c>
      <c r="BV140" s="253">
        <f t="shared" si="63"/>
        <v>0</v>
      </c>
      <c r="BW140" s="253">
        <f t="shared" si="63"/>
        <v>0</v>
      </c>
      <c r="BX140" s="253">
        <f t="shared" si="63"/>
        <v>0</v>
      </c>
      <c r="BY140" s="253">
        <f t="shared" si="63"/>
        <v>0</v>
      </c>
      <c r="BZ140" s="253">
        <f t="shared" si="63"/>
        <v>0</v>
      </c>
      <c r="CA140" s="253">
        <f t="shared" si="63"/>
        <v>0</v>
      </c>
      <c r="CB140" s="253">
        <f t="shared" si="63"/>
        <v>0</v>
      </c>
      <c r="CC140" s="253">
        <f t="shared" si="63"/>
        <v>0</v>
      </c>
      <c r="CD140" s="253">
        <f t="shared" si="63"/>
        <v>0</v>
      </c>
      <c r="CE140" s="253">
        <f t="shared" si="63"/>
        <v>0</v>
      </c>
      <c r="CF140" s="253">
        <f t="shared" si="63"/>
        <v>0</v>
      </c>
      <c r="CG140" s="253">
        <f t="shared" si="63"/>
        <v>0</v>
      </c>
      <c r="CH140" s="253">
        <f t="shared" si="63"/>
        <v>0</v>
      </c>
      <c r="CI140" s="253">
        <f t="shared" si="63"/>
        <v>0</v>
      </c>
      <c r="CJ140" s="253">
        <f t="shared" si="63"/>
        <v>0</v>
      </c>
      <c r="CK140" s="253">
        <f t="shared" si="63"/>
        <v>0</v>
      </c>
      <c r="CL140" s="253">
        <f t="shared" si="63"/>
        <v>0</v>
      </c>
      <c r="CM140" s="253">
        <f t="shared" si="63"/>
        <v>0</v>
      </c>
      <c r="CN140" s="253">
        <f t="shared" si="63"/>
        <v>0</v>
      </c>
      <c r="CO140" s="253">
        <f t="shared" si="63"/>
        <v>0</v>
      </c>
      <c r="CP140" s="253">
        <f t="shared" si="63"/>
        <v>0</v>
      </c>
      <c r="CQ140" s="253">
        <f t="shared" si="63"/>
        <v>0</v>
      </c>
      <c r="CR140" s="253">
        <f t="shared" si="63"/>
        <v>0</v>
      </c>
      <c r="CS140" s="253">
        <f t="shared" si="63"/>
        <v>0</v>
      </c>
      <c r="CT140" s="253">
        <f t="shared" si="63"/>
        <v>0</v>
      </c>
      <c r="CU140" s="253">
        <f t="shared" si="63"/>
        <v>0</v>
      </c>
      <c r="CV140" s="253">
        <f t="shared" si="63"/>
        <v>0</v>
      </c>
      <c r="CW140" s="253">
        <f t="shared" si="63"/>
        <v>0</v>
      </c>
      <c r="CX140" s="253">
        <f t="shared" si="63"/>
        <v>0</v>
      </c>
      <c r="CY140" s="253">
        <f t="shared" si="63"/>
        <v>0</v>
      </c>
      <c r="CZ140" s="253">
        <f t="shared" si="63"/>
        <v>0</v>
      </c>
      <c r="DA140" s="253">
        <f t="shared" si="63"/>
        <v>0</v>
      </c>
      <c r="DB140" s="253">
        <f t="shared" si="63"/>
        <v>0</v>
      </c>
      <c r="DC140" s="253">
        <f t="shared" si="63"/>
        <v>0</v>
      </c>
      <c r="DD140" s="253">
        <f t="shared" si="63"/>
        <v>0</v>
      </c>
      <c r="DE140" s="253">
        <f t="shared" si="63"/>
        <v>0</v>
      </c>
      <c r="DF140" s="253">
        <f t="shared" si="63"/>
        <v>0</v>
      </c>
      <c r="DG140" s="253">
        <f t="shared" si="63"/>
        <v>0</v>
      </c>
      <c r="DH140" s="253">
        <f t="shared" si="63"/>
        <v>0</v>
      </c>
      <c r="DI140" s="253">
        <f t="shared" si="63"/>
        <v>0</v>
      </c>
      <c r="DJ140" s="253">
        <f t="shared" si="63"/>
        <v>0</v>
      </c>
      <c r="DK140" s="253">
        <f t="shared" si="63"/>
        <v>0</v>
      </c>
      <c r="DL140" s="253">
        <f t="shared" si="63"/>
        <v>0</v>
      </c>
      <c r="DM140" s="253">
        <f t="shared" si="63"/>
        <v>0</v>
      </c>
      <c r="DN140" s="253">
        <f t="shared" si="63"/>
        <v>0</v>
      </c>
      <c r="DO140" s="253">
        <f t="shared" si="63"/>
        <v>0</v>
      </c>
      <c r="DP140" s="253">
        <f t="shared" si="63"/>
        <v>0</v>
      </c>
      <c r="DQ140" s="253">
        <f t="shared" si="63"/>
        <v>0</v>
      </c>
      <c r="DR140" s="253">
        <f t="shared" si="63"/>
        <v>0</v>
      </c>
      <c r="DS140" s="253">
        <f t="shared" si="63"/>
        <v>0</v>
      </c>
      <c r="DT140" s="253">
        <f t="shared" si="63"/>
        <v>0</v>
      </c>
      <c r="DU140" s="253">
        <f t="shared" si="63"/>
        <v>0</v>
      </c>
      <c r="DV140" s="253">
        <f t="shared" si="63"/>
        <v>0</v>
      </c>
      <c r="DW140" s="253">
        <f t="shared" si="63"/>
        <v>0</v>
      </c>
    </row>
    <row r="141" spans="3:127" ht="15.6" thickTop="1" thickBot="1">
      <c r="C141" s="316" t="str">
        <f t="shared" si="64"/>
        <v>Prodotto/Servizio 4</v>
      </c>
      <c r="H141" s="253">
        <f t="shared" si="65"/>
        <v>0</v>
      </c>
      <c r="I141" s="253">
        <f t="shared" si="62"/>
        <v>0</v>
      </c>
      <c r="J141" s="253">
        <f t="shared" si="62"/>
        <v>0</v>
      </c>
      <c r="K141" s="253">
        <f t="shared" si="62"/>
        <v>0</v>
      </c>
      <c r="L141" s="253">
        <f t="shared" si="62"/>
        <v>0</v>
      </c>
      <c r="M141" s="253">
        <f t="shared" si="62"/>
        <v>0</v>
      </c>
      <c r="N141" s="253">
        <f t="shared" si="62"/>
        <v>0</v>
      </c>
      <c r="O141" s="253">
        <f t="shared" si="62"/>
        <v>0</v>
      </c>
      <c r="P141" s="253">
        <f t="shared" si="62"/>
        <v>0</v>
      </c>
      <c r="Q141" s="253">
        <f t="shared" si="62"/>
        <v>0</v>
      </c>
      <c r="R141" s="253">
        <f t="shared" si="62"/>
        <v>0</v>
      </c>
      <c r="S141" s="253">
        <f t="shared" si="62"/>
        <v>0</v>
      </c>
      <c r="T141" s="253">
        <f t="shared" si="62"/>
        <v>0</v>
      </c>
      <c r="U141" s="253">
        <f t="shared" si="62"/>
        <v>0</v>
      </c>
      <c r="V141" s="253">
        <f t="shared" si="62"/>
        <v>0</v>
      </c>
      <c r="W141" s="253">
        <f t="shared" si="62"/>
        <v>0</v>
      </c>
      <c r="X141" s="253">
        <f t="shared" si="62"/>
        <v>0</v>
      </c>
      <c r="Y141" s="253">
        <f t="shared" si="62"/>
        <v>0</v>
      </c>
      <c r="Z141" s="253">
        <f t="shared" si="62"/>
        <v>0</v>
      </c>
      <c r="AA141" s="253">
        <f t="shared" si="62"/>
        <v>0</v>
      </c>
      <c r="AB141" s="253">
        <f t="shared" si="62"/>
        <v>0</v>
      </c>
      <c r="AC141" s="253">
        <f t="shared" si="62"/>
        <v>0</v>
      </c>
      <c r="AD141" s="253">
        <f t="shared" si="62"/>
        <v>0</v>
      </c>
      <c r="AE141" s="253">
        <f t="shared" si="62"/>
        <v>0</v>
      </c>
      <c r="AF141" s="253">
        <f t="shared" si="62"/>
        <v>0</v>
      </c>
      <c r="AG141" s="253">
        <f t="shared" si="62"/>
        <v>0</v>
      </c>
      <c r="AH141" s="253">
        <f t="shared" si="62"/>
        <v>0</v>
      </c>
      <c r="AI141" s="253">
        <f t="shared" si="62"/>
        <v>0</v>
      </c>
      <c r="AJ141" s="253">
        <f t="shared" si="62"/>
        <v>0</v>
      </c>
      <c r="AK141" s="253">
        <f t="shared" si="62"/>
        <v>0</v>
      </c>
      <c r="AL141" s="253">
        <f t="shared" si="62"/>
        <v>0</v>
      </c>
      <c r="AM141" s="253">
        <f t="shared" si="62"/>
        <v>0</v>
      </c>
      <c r="AN141" s="253">
        <f t="shared" si="62"/>
        <v>0</v>
      </c>
      <c r="AO141" s="253">
        <f t="shared" si="62"/>
        <v>0</v>
      </c>
      <c r="AP141" s="253">
        <f t="shared" si="62"/>
        <v>0</v>
      </c>
      <c r="AQ141" s="253">
        <f t="shared" si="62"/>
        <v>0</v>
      </c>
      <c r="AR141" s="253">
        <f t="shared" si="62"/>
        <v>0</v>
      </c>
      <c r="AS141" s="253">
        <f t="shared" si="62"/>
        <v>0</v>
      </c>
      <c r="AT141" s="253">
        <f t="shared" si="62"/>
        <v>0</v>
      </c>
      <c r="AU141" s="253">
        <f t="shared" si="62"/>
        <v>0</v>
      </c>
      <c r="AV141" s="253">
        <f t="shared" si="62"/>
        <v>0</v>
      </c>
      <c r="AW141" s="253">
        <f t="shared" si="62"/>
        <v>0</v>
      </c>
      <c r="AX141" s="253">
        <f t="shared" si="62"/>
        <v>0</v>
      </c>
      <c r="AY141" s="253">
        <f t="shared" si="62"/>
        <v>0</v>
      </c>
      <c r="AZ141" s="253">
        <f t="shared" si="62"/>
        <v>0</v>
      </c>
      <c r="BA141" s="253">
        <f t="shared" si="62"/>
        <v>0</v>
      </c>
      <c r="BB141" s="253">
        <f t="shared" si="62"/>
        <v>0</v>
      </c>
      <c r="BC141" s="253">
        <f t="shared" si="62"/>
        <v>0</v>
      </c>
      <c r="BD141" s="253">
        <f t="shared" si="62"/>
        <v>0</v>
      </c>
      <c r="BE141" s="253">
        <f t="shared" si="62"/>
        <v>0</v>
      </c>
      <c r="BF141" s="253">
        <f t="shared" si="62"/>
        <v>0</v>
      </c>
      <c r="BG141" s="253">
        <f t="shared" si="62"/>
        <v>0</v>
      </c>
      <c r="BH141" s="253">
        <f t="shared" si="62"/>
        <v>0</v>
      </c>
      <c r="BI141" s="253">
        <f t="shared" si="62"/>
        <v>0</v>
      </c>
      <c r="BJ141" s="253">
        <f t="shared" si="62"/>
        <v>0</v>
      </c>
      <c r="BK141" s="253">
        <f t="shared" si="62"/>
        <v>0</v>
      </c>
      <c r="BL141" s="253">
        <f t="shared" si="62"/>
        <v>0</v>
      </c>
      <c r="BM141" s="253">
        <f t="shared" si="62"/>
        <v>0</v>
      </c>
      <c r="BN141" s="253">
        <f t="shared" si="62"/>
        <v>0</v>
      </c>
      <c r="BO141" s="253">
        <f t="shared" si="62"/>
        <v>0</v>
      </c>
      <c r="BP141" s="253">
        <f t="shared" si="62"/>
        <v>0</v>
      </c>
      <c r="BQ141" s="253">
        <f t="shared" si="62"/>
        <v>0</v>
      </c>
      <c r="BR141" s="253">
        <f t="shared" si="62"/>
        <v>0</v>
      </c>
      <c r="BS141" s="253">
        <f t="shared" si="62"/>
        <v>0</v>
      </c>
      <c r="BT141" s="253">
        <f t="shared" si="62"/>
        <v>0</v>
      </c>
      <c r="BU141" s="253">
        <f t="shared" si="63"/>
        <v>0</v>
      </c>
      <c r="BV141" s="253">
        <f t="shared" si="63"/>
        <v>0</v>
      </c>
      <c r="BW141" s="253">
        <f t="shared" si="63"/>
        <v>0</v>
      </c>
      <c r="BX141" s="253">
        <f t="shared" si="63"/>
        <v>0</v>
      </c>
      <c r="BY141" s="253">
        <f t="shared" si="63"/>
        <v>0</v>
      </c>
      <c r="BZ141" s="253">
        <f t="shared" si="63"/>
        <v>0</v>
      </c>
      <c r="CA141" s="253">
        <f t="shared" si="63"/>
        <v>0</v>
      </c>
      <c r="CB141" s="253">
        <f t="shared" si="63"/>
        <v>0</v>
      </c>
      <c r="CC141" s="253">
        <f t="shared" si="63"/>
        <v>0</v>
      </c>
      <c r="CD141" s="253">
        <f t="shared" si="63"/>
        <v>0</v>
      </c>
      <c r="CE141" s="253">
        <f t="shared" si="63"/>
        <v>0</v>
      </c>
      <c r="CF141" s="253">
        <f t="shared" si="63"/>
        <v>0</v>
      </c>
      <c r="CG141" s="253">
        <f t="shared" si="63"/>
        <v>0</v>
      </c>
      <c r="CH141" s="253">
        <f t="shared" si="63"/>
        <v>0</v>
      </c>
      <c r="CI141" s="253">
        <f t="shared" si="63"/>
        <v>0</v>
      </c>
      <c r="CJ141" s="253">
        <f t="shared" si="63"/>
        <v>0</v>
      </c>
      <c r="CK141" s="253">
        <f t="shared" si="63"/>
        <v>0</v>
      </c>
      <c r="CL141" s="253">
        <f t="shared" si="63"/>
        <v>0</v>
      </c>
      <c r="CM141" s="253">
        <f t="shared" si="63"/>
        <v>0</v>
      </c>
      <c r="CN141" s="253">
        <f t="shared" si="63"/>
        <v>0</v>
      </c>
      <c r="CO141" s="253">
        <f t="shared" si="63"/>
        <v>0</v>
      </c>
      <c r="CP141" s="253">
        <f t="shared" si="63"/>
        <v>0</v>
      </c>
      <c r="CQ141" s="253">
        <f t="shared" si="63"/>
        <v>0</v>
      </c>
      <c r="CR141" s="253">
        <f t="shared" si="63"/>
        <v>0</v>
      </c>
      <c r="CS141" s="253">
        <f t="shared" si="63"/>
        <v>0</v>
      </c>
      <c r="CT141" s="253">
        <f t="shared" si="63"/>
        <v>0</v>
      </c>
      <c r="CU141" s="253">
        <f t="shared" si="63"/>
        <v>0</v>
      </c>
      <c r="CV141" s="253">
        <f t="shared" si="63"/>
        <v>0</v>
      </c>
      <c r="CW141" s="253">
        <f t="shared" si="63"/>
        <v>0</v>
      </c>
      <c r="CX141" s="253">
        <f t="shared" si="63"/>
        <v>0</v>
      </c>
      <c r="CY141" s="253">
        <f t="shared" si="63"/>
        <v>0</v>
      </c>
      <c r="CZ141" s="253">
        <f t="shared" si="63"/>
        <v>0</v>
      </c>
      <c r="DA141" s="253">
        <f t="shared" si="63"/>
        <v>0</v>
      </c>
      <c r="DB141" s="253">
        <f t="shared" si="63"/>
        <v>0</v>
      </c>
      <c r="DC141" s="253">
        <f t="shared" si="63"/>
        <v>0</v>
      </c>
      <c r="DD141" s="253">
        <f t="shared" si="63"/>
        <v>0</v>
      </c>
      <c r="DE141" s="253">
        <f t="shared" si="63"/>
        <v>0</v>
      </c>
      <c r="DF141" s="253">
        <f t="shared" si="63"/>
        <v>0</v>
      </c>
      <c r="DG141" s="253">
        <f t="shared" si="63"/>
        <v>0</v>
      </c>
      <c r="DH141" s="253">
        <f t="shared" si="63"/>
        <v>0</v>
      </c>
      <c r="DI141" s="253">
        <f t="shared" si="63"/>
        <v>0</v>
      </c>
      <c r="DJ141" s="253">
        <f t="shared" si="63"/>
        <v>0</v>
      </c>
      <c r="DK141" s="253">
        <f t="shared" si="63"/>
        <v>0</v>
      </c>
      <c r="DL141" s="253">
        <f t="shared" si="63"/>
        <v>0</v>
      </c>
      <c r="DM141" s="253">
        <f t="shared" si="63"/>
        <v>0</v>
      </c>
      <c r="DN141" s="253">
        <f t="shared" si="63"/>
        <v>0</v>
      </c>
      <c r="DO141" s="253">
        <f t="shared" si="63"/>
        <v>0</v>
      </c>
      <c r="DP141" s="253">
        <f t="shared" si="63"/>
        <v>0</v>
      </c>
      <c r="DQ141" s="253">
        <f t="shared" si="63"/>
        <v>0</v>
      </c>
      <c r="DR141" s="253">
        <f t="shared" si="63"/>
        <v>0</v>
      </c>
      <c r="DS141" s="253">
        <f t="shared" si="63"/>
        <v>0</v>
      </c>
      <c r="DT141" s="253">
        <f t="shared" si="63"/>
        <v>0</v>
      </c>
      <c r="DU141" s="253">
        <f t="shared" si="63"/>
        <v>0</v>
      </c>
      <c r="DV141" s="253">
        <f t="shared" si="63"/>
        <v>0</v>
      </c>
      <c r="DW141" s="253">
        <f t="shared" si="63"/>
        <v>0</v>
      </c>
    </row>
    <row r="142" spans="3:127" ht="15.6" thickTop="1" thickBot="1">
      <c r="C142" s="316" t="str">
        <f t="shared" si="64"/>
        <v>Prodotto/Servizio 5</v>
      </c>
      <c r="H142" s="253">
        <f t="shared" si="65"/>
        <v>0</v>
      </c>
      <c r="I142" s="253">
        <f t="shared" si="62"/>
        <v>0</v>
      </c>
      <c r="J142" s="253">
        <f t="shared" si="62"/>
        <v>0</v>
      </c>
      <c r="K142" s="253">
        <f t="shared" si="62"/>
        <v>0</v>
      </c>
      <c r="L142" s="253">
        <f t="shared" si="62"/>
        <v>0</v>
      </c>
      <c r="M142" s="253">
        <f t="shared" si="62"/>
        <v>0</v>
      </c>
      <c r="N142" s="253">
        <f t="shared" si="62"/>
        <v>0</v>
      </c>
      <c r="O142" s="253">
        <f t="shared" si="62"/>
        <v>0</v>
      </c>
      <c r="P142" s="253">
        <f t="shared" si="62"/>
        <v>0</v>
      </c>
      <c r="Q142" s="253">
        <f t="shared" si="62"/>
        <v>0</v>
      </c>
      <c r="R142" s="253">
        <f t="shared" si="62"/>
        <v>0</v>
      </c>
      <c r="S142" s="253">
        <f t="shared" si="62"/>
        <v>0</v>
      </c>
      <c r="T142" s="253">
        <f t="shared" si="62"/>
        <v>0</v>
      </c>
      <c r="U142" s="253">
        <f t="shared" si="62"/>
        <v>0</v>
      </c>
      <c r="V142" s="253">
        <f t="shared" si="62"/>
        <v>0</v>
      </c>
      <c r="W142" s="253">
        <f t="shared" si="62"/>
        <v>0</v>
      </c>
      <c r="X142" s="253">
        <f t="shared" si="62"/>
        <v>0</v>
      </c>
      <c r="Y142" s="253">
        <f t="shared" si="62"/>
        <v>0</v>
      </c>
      <c r="Z142" s="253">
        <f t="shared" si="62"/>
        <v>0</v>
      </c>
      <c r="AA142" s="253">
        <f t="shared" si="62"/>
        <v>0</v>
      </c>
      <c r="AB142" s="253">
        <f t="shared" si="62"/>
        <v>0</v>
      </c>
      <c r="AC142" s="253">
        <f t="shared" si="62"/>
        <v>0</v>
      </c>
      <c r="AD142" s="253">
        <f t="shared" si="62"/>
        <v>0</v>
      </c>
      <c r="AE142" s="253">
        <f t="shared" si="62"/>
        <v>0</v>
      </c>
      <c r="AF142" s="253">
        <f t="shared" si="62"/>
        <v>0</v>
      </c>
      <c r="AG142" s="253">
        <f t="shared" si="62"/>
        <v>0</v>
      </c>
      <c r="AH142" s="253">
        <f t="shared" si="62"/>
        <v>0</v>
      </c>
      <c r="AI142" s="253">
        <f t="shared" si="62"/>
        <v>0</v>
      </c>
      <c r="AJ142" s="253">
        <f t="shared" si="62"/>
        <v>0</v>
      </c>
      <c r="AK142" s="253">
        <f t="shared" si="62"/>
        <v>0</v>
      </c>
      <c r="AL142" s="253">
        <f t="shared" ref="AL142:CW150" si="66">+AL46+AL78-AL110</f>
        <v>0</v>
      </c>
      <c r="AM142" s="253">
        <f t="shared" si="66"/>
        <v>0</v>
      </c>
      <c r="AN142" s="253">
        <f t="shared" si="66"/>
        <v>0</v>
      </c>
      <c r="AO142" s="253">
        <f t="shared" si="66"/>
        <v>0</v>
      </c>
      <c r="AP142" s="253">
        <f t="shared" si="66"/>
        <v>0</v>
      </c>
      <c r="AQ142" s="253">
        <f t="shared" si="66"/>
        <v>0</v>
      </c>
      <c r="AR142" s="253">
        <f t="shared" si="66"/>
        <v>0</v>
      </c>
      <c r="AS142" s="253">
        <f t="shared" si="66"/>
        <v>0</v>
      </c>
      <c r="AT142" s="253">
        <f t="shared" si="66"/>
        <v>0</v>
      </c>
      <c r="AU142" s="253">
        <f t="shared" si="66"/>
        <v>0</v>
      </c>
      <c r="AV142" s="253">
        <f t="shared" si="66"/>
        <v>0</v>
      </c>
      <c r="AW142" s="253">
        <f t="shared" si="66"/>
        <v>0</v>
      </c>
      <c r="AX142" s="253">
        <f t="shared" si="66"/>
        <v>0</v>
      </c>
      <c r="AY142" s="253">
        <f t="shared" si="66"/>
        <v>0</v>
      </c>
      <c r="AZ142" s="253">
        <f t="shared" si="66"/>
        <v>0</v>
      </c>
      <c r="BA142" s="253">
        <f t="shared" si="66"/>
        <v>0</v>
      </c>
      <c r="BB142" s="253">
        <f t="shared" si="66"/>
        <v>0</v>
      </c>
      <c r="BC142" s="253">
        <f t="shared" si="66"/>
        <v>0</v>
      </c>
      <c r="BD142" s="253">
        <f t="shared" si="66"/>
        <v>0</v>
      </c>
      <c r="BE142" s="253">
        <f t="shared" si="66"/>
        <v>0</v>
      </c>
      <c r="BF142" s="253">
        <f t="shared" si="66"/>
        <v>0</v>
      </c>
      <c r="BG142" s="253">
        <f t="shared" si="66"/>
        <v>0</v>
      </c>
      <c r="BH142" s="253">
        <f t="shared" si="66"/>
        <v>0</v>
      </c>
      <c r="BI142" s="253">
        <f t="shared" si="66"/>
        <v>0</v>
      </c>
      <c r="BJ142" s="253">
        <f t="shared" si="66"/>
        <v>0</v>
      </c>
      <c r="BK142" s="253">
        <f t="shared" si="66"/>
        <v>0</v>
      </c>
      <c r="BL142" s="253">
        <f t="shared" si="66"/>
        <v>0</v>
      </c>
      <c r="BM142" s="253">
        <f t="shared" si="66"/>
        <v>0</v>
      </c>
      <c r="BN142" s="253">
        <f t="shared" si="66"/>
        <v>0</v>
      </c>
      <c r="BO142" s="253">
        <f t="shared" si="66"/>
        <v>0</v>
      </c>
      <c r="BP142" s="253">
        <f t="shared" si="66"/>
        <v>0</v>
      </c>
      <c r="BQ142" s="253">
        <f t="shared" si="66"/>
        <v>0</v>
      </c>
      <c r="BR142" s="253">
        <f t="shared" si="66"/>
        <v>0</v>
      </c>
      <c r="BS142" s="253">
        <f t="shared" si="66"/>
        <v>0</v>
      </c>
      <c r="BT142" s="253">
        <f t="shared" si="66"/>
        <v>0</v>
      </c>
      <c r="BU142" s="253">
        <f t="shared" si="63"/>
        <v>0</v>
      </c>
      <c r="BV142" s="253">
        <f t="shared" si="63"/>
        <v>0</v>
      </c>
      <c r="BW142" s="253">
        <f t="shared" si="63"/>
        <v>0</v>
      </c>
      <c r="BX142" s="253">
        <f t="shared" si="63"/>
        <v>0</v>
      </c>
      <c r="BY142" s="253">
        <f t="shared" si="63"/>
        <v>0</v>
      </c>
      <c r="BZ142" s="253">
        <f t="shared" si="63"/>
        <v>0</v>
      </c>
      <c r="CA142" s="253">
        <f t="shared" si="63"/>
        <v>0</v>
      </c>
      <c r="CB142" s="253">
        <f t="shared" si="63"/>
        <v>0</v>
      </c>
      <c r="CC142" s="253">
        <f t="shared" si="63"/>
        <v>0</v>
      </c>
      <c r="CD142" s="253">
        <f t="shared" si="63"/>
        <v>0</v>
      </c>
      <c r="CE142" s="253">
        <f t="shared" si="63"/>
        <v>0</v>
      </c>
      <c r="CF142" s="253">
        <f t="shared" si="63"/>
        <v>0</v>
      </c>
      <c r="CG142" s="253">
        <f t="shared" si="63"/>
        <v>0</v>
      </c>
      <c r="CH142" s="253">
        <f t="shared" si="63"/>
        <v>0</v>
      </c>
      <c r="CI142" s="253">
        <f t="shared" si="63"/>
        <v>0</v>
      </c>
      <c r="CJ142" s="253">
        <f t="shared" si="63"/>
        <v>0</v>
      </c>
      <c r="CK142" s="253">
        <f t="shared" si="63"/>
        <v>0</v>
      </c>
      <c r="CL142" s="253">
        <f t="shared" si="63"/>
        <v>0</v>
      </c>
      <c r="CM142" s="253">
        <f t="shared" si="63"/>
        <v>0</v>
      </c>
      <c r="CN142" s="253">
        <f t="shared" si="63"/>
        <v>0</v>
      </c>
      <c r="CO142" s="253">
        <f t="shared" si="63"/>
        <v>0</v>
      </c>
      <c r="CP142" s="253">
        <f t="shared" si="63"/>
        <v>0</v>
      </c>
      <c r="CQ142" s="253">
        <f t="shared" si="63"/>
        <v>0</v>
      </c>
      <c r="CR142" s="253">
        <f t="shared" si="63"/>
        <v>0</v>
      </c>
      <c r="CS142" s="253">
        <f t="shared" si="63"/>
        <v>0</v>
      </c>
      <c r="CT142" s="253">
        <f t="shared" si="63"/>
        <v>0</v>
      </c>
      <c r="CU142" s="253">
        <f t="shared" si="63"/>
        <v>0</v>
      </c>
      <c r="CV142" s="253">
        <f t="shared" si="63"/>
        <v>0</v>
      </c>
      <c r="CW142" s="253">
        <f t="shared" si="63"/>
        <v>0</v>
      </c>
      <c r="CX142" s="253">
        <f t="shared" si="63"/>
        <v>0</v>
      </c>
      <c r="CY142" s="253">
        <f t="shared" si="63"/>
        <v>0</v>
      </c>
      <c r="CZ142" s="253">
        <f t="shared" si="63"/>
        <v>0</v>
      </c>
      <c r="DA142" s="253">
        <f t="shared" si="63"/>
        <v>0</v>
      </c>
      <c r="DB142" s="253">
        <f t="shared" si="63"/>
        <v>0</v>
      </c>
      <c r="DC142" s="253">
        <f t="shared" si="63"/>
        <v>0</v>
      </c>
      <c r="DD142" s="253">
        <f t="shared" ref="DD142:DW142" si="67">+DD46+DD78-DD110</f>
        <v>0</v>
      </c>
      <c r="DE142" s="253">
        <f t="shared" si="67"/>
        <v>0</v>
      </c>
      <c r="DF142" s="253">
        <f t="shared" si="67"/>
        <v>0</v>
      </c>
      <c r="DG142" s="253">
        <f t="shared" si="67"/>
        <v>0</v>
      </c>
      <c r="DH142" s="253">
        <f t="shared" si="67"/>
        <v>0</v>
      </c>
      <c r="DI142" s="253">
        <f t="shared" si="67"/>
        <v>0</v>
      </c>
      <c r="DJ142" s="253">
        <f t="shared" si="67"/>
        <v>0</v>
      </c>
      <c r="DK142" s="253">
        <f t="shared" si="67"/>
        <v>0</v>
      </c>
      <c r="DL142" s="253">
        <f t="shared" si="67"/>
        <v>0</v>
      </c>
      <c r="DM142" s="253">
        <f t="shared" si="67"/>
        <v>0</v>
      </c>
      <c r="DN142" s="253">
        <f t="shared" si="67"/>
        <v>0</v>
      </c>
      <c r="DO142" s="253">
        <f t="shared" si="67"/>
        <v>0</v>
      </c>
      <c r="DP142" s="253">
        <f t="shared" si="67"/>
        <v>0</v>
      </c>
      <c r="DQ142" s="253">
        <f t="shared" si="67"/>
        <v>0</v>
      </c>
      <c r="DR142" s="253">
        <f t="shared" si="67"/>
        <v>0</v>
      </c>
      <c r="DS142" s="253">
        <f t="shared" si="67"/>
        <v>0</v>
      </c>
      <c r="DT142" s="253">
        <f t="shared" si="67"/>
        <v>0</v>
      </c>
      <c r="DU142" s="253">
        <f t="shared" si="67"/>
        <v>0</v>
      </c>
      <c r="DV142" s="253">
        <f t="shared" si="67"/>
        <v>0</v>
      </c>
      <c r="DW142" s="253">
        <f t="shared" si="67"/>
        <v>0</v>
      </c>
    </row>
    <row r="143" spans="3:127" ht="15.6" thickTop="1" thickBot="1">
      <c r="C143" s="316" t="str">
        <f t="shared" si="64"/>
        <v>Prodotto/Servizio 6</v>
      </c>
      <c r="H143" s="253">
        <f t="shared" si="65"/>
        <v>0</v>
      </c>
      <c r="I143" s="253">
        <f t="shared" si="65"/>
        <v>0</v>
      </c>
      <c r="J143" s="253">
        <f t="shared" si="65"/>
        <v>0</v>
      </c>
      <c r="K143" s="253">
        <f t="shared" si="65"/>
        <v>0</v>
      </c>
      <c r="L143" s="253">
        <f t="shared" si="65"/>
        <v>0</v>
      </c>
      <c r="M143" s="253">
        <f t="shared" si="65"/>
        <v>0</v>
      </c>
      <c r="N143" s="253">
        <f t="shared" si="65"/>
        <v>0</v>
      </c>
      <c r="O143" s="253">
        <f t="shared" si="65"/>
        <v>0</v>
      </c>
      <c r="P143" s="253">
        <f t="shared" si="65"/>
        <v>0</v>
      </c>
      <c r="Q143" s="253">
        <f t="shared" si="65"/>
        <v>0</v>
      </c>
      <c r="R143" s="253">
        <f t="shared" si="65"/>
        <v>0</v>
      </c>
      <c r="S143" s="253">
        <f t="shared" si="65"/>
        <v>0</v>
      </c>
      <c r="T143" s="253">
        <f t="shared" si="65"/>
        <v>0</v>
      </c>
      <c r="U143" s="253">
        <f t="shared" si="65"/>
        <v>0</v>
      </c>
      <c r="V143" s="253">
        <f t="shared" si="65"/>
        <v>0</v>
      </c>
      <c r="W143" s="253">
        <f t="shared" si="65"/>
        <v>0</v>
      </c>
      <c r="X143" s="253">
        <f t="shared" ref="X143:CE147" si="68">+X47+X79-X111</f>
        <v>0</v>
      </c>
      <c r="Y143" s="253">
        <f t="shared" si="68"/>
        <v>0</v>
      </c>
      <c r="Z143" s="253">
        <f t="shared" si="68"/>
        <v>0</v>
      </c>
      <c r="AA143" s="253">
        <f t="shared" si="68"/>
        <v>0</v>
      </c>
      <c r="AB143" s="253">
        <f t="shared" si="68"/>
        <v>0</v>
      </c>
      <c r="AC143" s="253">
        <f t="shared" si="68"/>
        <v>0</v>
      </c>
      <c r="AD143" s="253">
        <f t="shared" si="68"/>
        <v>0</v>
      </c>
      <c r="AE143" s="253">
        <f t="shared" si="68"/>
        <v>0</v>
      </c>
      <c r="AF143" s="253">
        <f t="shared" si="68"/>
        <v>0</v>
      </c>
      <c r="AG143" s="253">
        <f t="shared" si="68"/>
        <v>0</v>
      </c>
      <c r="AH143" s="253">
        <f t="shared" si="68"/>
        <v>0</v>
      </c>
      <c r="AI143" s="253">
        <f t="shared" si="68"/>
        <v>0</v>
      </c>
      <c r="AJ143" s="253">
        <f t="shared" si="68"/>
        <v>0</v>
      </c>
      <c r="AK143" s="253">
        <f t="shared" si="68"/>
        <v>0</v>
      </c>
      <c r="AL143" s="253">
        <f t="shared" si="68"/>
        <v>0</v>
      </c>
      <c r="AM143" s="253">
        <f t="shared" si="68"/>
        <v>0</v>
      </c>
      <c r="AN143" s="253">
        <f t="shared" si="68"/>
        <v>0</v>
      </c>
      <c r="AO143" s="253">
        <f t="shared" si="68"/>
        <v>0</v>
      </c>
      <c r="AP143" s="253">
        <f t="shared" si="68"/>
        <v>0</v>
      </c>
      <c r="AQ143" s="253">
        <f t="shared" si="68"/>
        <v>0</v>
      </c>
      <c r="AR143" s="253">
        <f t="shared" si="68"/>
        <v>0</v>
      </c>
      <c r="AS143" s="253">
        <f t="shared" si="68"/>
        <v>0</v>
      </c>
      <c r="AT143" s="253">
        <f t="shared" si="68"/>
        <v>0</v>
      </c>
      <c r="AU143" s="253">
        <f t="shared" si="68"/>
        <v>0</v>
      </c>
      <c r="AV143" s="253">
        <f t="shared" si="68"/>
        <v>0</v>
      </c>
      <c r="AW143" s="253">
        <f t="shared" si="68"/>
        <v>0</v>
      </c>
      <c r="AX143" s="253">
        <f t="shared" si="68"/>
        <v>0</v>
      </c>
      <c r="AY143" s="253">
        <f t="shared" si="68"/>
        <v>0</v>
      </c>
      <c r="AZ143" s="253">
        <f t="shared" si="68"/>
        <v>0</v>
      </c>
      <c r="BA143" s="253">
        <f t="shared" si="68"/>
        <v>0</v>
      </c>
      <c r="BB143" s="253">
        <f t="shared" si="68"/>
        <v>0</v>
      </c>
      <c r="BC143" s="253">
        <f t="shared" si="68"/>
        <v>0</v>
      </c>
      <c r="BD143" s="253">
        <f t="shared" si="68"/>
        <v>0</v>
      </c>
      <c r="BE143" s="253">
        <f t="shared" si="68"/>
        <v>0</v>
      </c>
      <c r="BF143" s="253">
        <f t="shared" si="68"/>
        <v>0</v>
      </c>
      <c r="BG143" s="253">
        <f t="shared" si="68"/>
        <v>0</v>
      </c>
      <c r="BH143" s="253">
        <f t="shared" si="68"/>
        <v>0</v>
      </c>
      <c r="BI143" s="253">
        <f t="shared" si="68"/>
        <v>0</v>
      </c>
      <c r="BJ143" s="253">
        <f t="shared" si="68"/>
        <v>0</v>
      </c>
      <c r="BK143" s="253">
        <f t="shared" si="68"/>
        <v>0</v>
      </c>
      <c r="BL143" s="253">
        <f t="shared" si="68"/>
        <v>0</v>
      </c>
      <c r="BM143" s="253">
        <f t="shared" si="68"/>
        <v>0</v>
      </c>
      <c r="BN143" s="253">
        <f t="shared" si="68"/>
        <v>0</v>
      </c>
      <c r="BO143" s="253">
        <f t="shared" si="68"/>
        <v>0</v>
      </c>
      <c r="BP143" s="253">
        <f t="shared" si="68"/>
        <v>0</v>
      </c>
      <c r="BQ143" s="253">
        <f t="shared" si="68"/>
        <v>0</v>
      </c>
      <c r="BR143" s="253">
        <f t="shared" si="68"/>
        <v>0</v>
      </c>
      <c r="BS143" s="253">
        <f t="shared" si="68"/>
        <v>0</v>
      </c>
      <c r="BT143" s="253">
        <f t="shared" si="66"/>
        <v>0</v>
      </c>
      <c r="BU143" s="253">
        <f t="shared" si="66"/>
        <v>0</v>
      </c>
      <c r="BV143" s="253">
        <f t="shared" si="66"/>
        <v>0</v>
      </c>
      <c r="BW143" s="253">
        <f t="shared" si="66"/>
        <v>0</v>
      </c>
      <c r="BX143" s="253">
        <f t="shared" si="66"/>
        <v>0</v>
      </c>
      <c r="BY143" s="253">
        <f t="shared" si="66"/>
        <v>0</v>
      </c>
      <c r="BZ143" s="253">
        <f t="shared" si="66"/>
        <v>0</v>
      </c>
      <c r="CA143" s="253">
        <f t="shared" si="66"/>
        <v>0</v>
      </c>
      <c r="CB143" s="253">
        <f t="shared" si="66"/>
        <v>0</v>
      </c>
      <c r="CC143" s="253">
        <f t="shared" si="66"/>
        <v>0</v>
      </c>
      <c r="CD143" s="253">
        <f t="shared" si="66"/>
        <v>0</v>
      </c>
      <c r="CE143" s="253">
        <f t="shared" si="66"/>
        <v>0</v>
      </c>
      <c r="CF143" s="253">
        <f t="shared" si="66"/>
        <v>0</v>
      </c>
      <c r="CG143" s="253">
        <f t="shared" si="66"/>
        <v>0</v>
      </c>
      <c r="CH143" s="253">
        <f t="shared" si="66"/>
        <v>0</v>
      </c>
      <c r="CI143" s="253">
        <f t="shared" si="66"/>
        <v>0</v>
      </c>
      <c r="CJ143" s="253">
        <f t="shared" si="66"/>
        <v>0</v>
      </c>
      <c r="CK143" s="253">
        <f t="shared" si="66"/>
        <v>0</v>
      </c>
      <c r="CL143" s="253">
        <f t="shared" si="66"/>
        <v>0</v>
      </c>
      <c r="CM143" s="253">
        <f t="shared" si="66"/>
        <v>0</v>
      </c>
      <c r="CN143" s="253">
        <f t="shared" si="66"/>
        <v>0</v>
      </c>
      <c r="CO143" s="253">
        <f t="shared" si="66"/>
        <v>0</v>
      </c>
      <c r="CP143" s="253">
        <f t="shared" si="66"/>
        <v>0</v>
      </c>
      <c r="CQ143" s="253">
        <f t="shared" si="66"/>
        <v>0</v>
      </c>
      <c r="CR143" s="253">
        <f t="shared" si="66"/>
        <v>0</v>
      </c>
      <c r="CS143" s="253">
        <f t="shared" si="66"/>
        <v>0</v>
      </c>
      <c r="CT143" s="253">
        <f t="shared" si="66"/>
        <v>0</v>
      </c>
      <c r="CU143" s="253">
        <f t="shared" si="66"/>
        <v>0</v>
      </c>
      <c r="CV143" s="253">
        <f t="shared" si="66"/>
        <v>0</v>
      </c>
      <c r="CW143" s="253">
        <f t="shared" si="66"/>
        <v>0</v>
      </c>
      <c r="CX143" s="253">
        <f t="shared" ref="CX143:DW150" si="69">+CX47+CX79-CX111</f>
        <v>0</v>
      </c>
      <c r="CY143" s="253">
        <f t="shared" si="69"/>
        <v>0</v>
      </c>
      <c r="CZ143" s="253">
        <f t="shared" si="69"/>
        <v>0</v>
      </c>
      <c r="DA143" s="253">
        <f t="shared" si="69"/>
        <v>0</v>
      </c>
      <c r="DB143" s="253">
        <f t="shared" si="69"/>
        <v>0</v>
      </c>
      <c r="DC143" s="253">
        <f t="shared" si="69"/>
        <v>0</v>
      </c>
      <c r="DD143" s="253">
        <f t="shared" si="69"/>
        <v>0</v>
      </c>
      <c r="DE143" s="253">
        <f t="shared" si="69"/>
        <v>0</v>
      </c>
      <c r="DF143" s="253">
        <f t="shared" si="69"/>
        <v>0</v>
      </c>
      <c r="DG143" s="253">
        <f t="shared" si="69"/>
        <v>0</v>
      </c>
      <c r="DH143" s="253">
        <f t="shared" si="69"/>
        <v>0</v>
      </c>
      <c r="DI143" s="253">
        <f t="shared" si="69"/>
        <v>0</v>
      </c>
      <c r="DJ143" s="253">
        <f t="shared" si="69"/>
        <v>0</v>
      </c>
      <c r="DK143" s="253">
        <f t="shared" si="69"/>
        <v>0</v>
      </c>
      <c r="DL143" s="253">
        <f t="shared" si="69"/>
        <v>0</v>
      </c>
      <c r="DM143" s="253">
        <f t="shared" si="69"/>
        <v>0</v>
      </c>
      <c r="DN143" s="253">
        <f t="shared" si="69"/>
        <v>0</v>
      </c>
      <c r="DO143" s="253">
        <f t="shared" si="69"/>
        <v>0</v>
      </c>
      <c r="DP143" s="253">
        <f t="shared" si="69"/>
        <v>0</v>
      </c>
      <c r="DQ143" s="253">
        <f t="shared" si="69"/>
        <v>0</v>
      </c>
      <c r="DR143" s="253">
        <f t="shared" si="69"/>
        <v>0</v>
      </c>
      <c r="DS143" s="253">
        <f t="shared" si="69"/>
        <v>0</v>
      </c>
      <c r="DT143" s="253">
        <f t="shared" si="69"/>
        <v>0</v>
      </c>
      <c r="DU143" s="253">
        <f t="shared" si="69"/>
        <v>0</v>
      </c>
      <c r="DV143" s="253">
        <f t="shared" si="69"/>
        <v>0</v>
      </c>
      <c r="DW143" s="253">
        <f t="shared" si="69"/>
        <v>0</v>
      </c>
    </row>
    <row r="144" spans="3:127" ht="15.6" thickTop="1" thickBot="1">
      <c r="C144" s="316" t="str">
        <f t="shared" si="64"/>
        <v>Prodotto/Servizio 7</v>
      </c>
      <c r="H144" s="253">
        <f t="shared" si="65"/>
        <v>0</v>
      </c>
      <c r="I144" s="253">
        <f t="shared" si="65"/>
        <v>0</v>
      </c>
      <c r="J144" s="253">
        <f t="shared" si="65"/>
        <v>0</v>
      </c>
      <c r="K144" s="253">
        <f t="shared" si="65"/>
        <v>0</v>
      </c>
      <c r="L144" s="253">
        <f t="shared" si="65"/>
        <v>0</v>
      </c>
      <c r="M144" s="253">
        <f t="shared" si="65"/>
        <v>0</v>
      </c>
      <c r="N144" s="253">
        <f t="shared" si="65"/>
        <v>0</v>
      </c>
      <c r="O144" s="253">
        <f t="shared" si="65"/>
        <v>0</v>
      </c>
      <c r="P144" s="253">
        <f t="shared" si="65"/>
        <v>0</v>
      </c>
      <c r="Q144" s="253">
        <f t="shared" si="65"/>
        <v>0</v>
      </c>
      <c r="R144" s="253">
        <f t="shared" si="65"/>
        <v>0</v>
      </c>
      <c r="S144" s="253">
        <f t="shared" si="65"/>
        <v>0</v>
      </c>
      <c r="T144" s="253">
        <f t="shared" si="65"/>
        <v>0</v>
      </c>
      <c r="U144" s="253">
        <f t="shared" si="65"/>
        <v>0</v>
      </c>
      <c r="V144" s="253">
        <f t="shared" si="65"/>
        <v>0</v>
      </c>
      <c r="W144" s="253">
        <f t="shared" si="65"/>
        <v>0</v>
      </c>
      <c r="X144" s="253">
        <f t="shared" si="68"/>
        <v>0</v>
      </c>
      <c r="Y144" s="253">
        <f t="shared" si="68"/>
        <v>0</v>
      </c>
      <c r="Z144" s="253">
        <f t="shared" si="68"/>
        <v>0</v>
      </c>
      <c r="AA144" s="253">
        <f t="shared" si="68"/>
        <v>0</v>
      </c>
      <c r="AB144" s="253">
        <f t="shared" si="68"/>
        <v>0</v>
      </c>
      <c r="AC144" s="253">
        <f t="shared" si="68"/>
        <v>0</v>
      </c>
      <c r="AD144" s="253">
        <f t="shared" si="68"/>
        <v>0</v>
      </c>
      <c r="AE144" s="253">
        <f t="shared" si="68"/>
        <v>0</v>
      </c>
      <c r="AF144" s="253">
        <f t="shared" si="68"/>
        <v>0</v>
      </c>
      <c r="AG144" s="253">
        <f t="shared" si="68"/>
        <v>0</v>
      </c>
      <c r="AH144" s="253">
        <f t="shared" si="68"/>
        <v>0</v>
      </c>
      <c r="AI144" s="253">
        <f t="shared" si="68"/>
        <v>0</v>
      </c>
      <c r="AJ144" s="253">
        <f t="shared" si="68"/>
        <v>0</v>
      </c>
      <c r="AK144" s="253">
        <f t="shared" si="68"/>
        <v>0</v>
      </c>
      <c r="AL144" s="253">
        <f t="shared" si="68"/>
        <v>0</v>
      </c>
      <c r="AM144" s="253">
        <f t="shared" si="68"/>
        <v>0</v>
      </c>
      <c r="AN144" s="253">
        <f t="shared" si="68"/>
        <v>0</v>
      </c>
      <c r="AO144" s="253">
        <f t="shared" si="68"/>
        <v>0</v>
      </c>
      <c r="AP144" s="253">
        <f t="shared" si="68"/>
        <v>0</v>
      </c>
      <c r="AQ144" s="253">
        <f t="shared" si="68"/>
        <v>0</v>
      </c>
      <c r="AR144" s="253">
        <f t="shared" si="68"/>
        <v>0</v>
      </c>
      <c r="AS144" s="253">
        <f t="shared" si="68"/>
        <v>0</v>
      </c>
      <c r="AT144" s="253">
        <f t="shared" si="68"/>
        <v>0</v>
      </c>
      <c r="AU144" s="253">
        <f t="shared" si="68"/>
        <v>0</v>
      </c>
      <c r="AV144" s="253">
        <f t="shared" si="68"/>
        <v>0</v>
      </c>
      <c r="AW144" s="253">
        <f t="shared" si="68"/>
        <v>0</v>
      </c>
      <c r="AX144" s="253">
        <f t="shared" si="68"/>
        <v>0</v>
      </c>
      <c r="AY144" s="253">
        <f t="shared" si="68"/>
        <v>0</v>
      </c>
      <c r="AZ144" s="253">
        <f t="shared" si="68"/>
        <v>0</v>
      </c>
      <c r="BA144" s="253">
        <f t="shared" si="68"/>
        <v>0</v>
      </c>
      <c r="BB144" s="253">
        <f t="shared" si="68"/>
        <v>0</v>
      </c>
      <c r="BC144" s="253">
        <f t="shared" si="68"/>
        <v>0</v>
      </c>
      <c r="BD144" s="253">
        <f t="shared" si="68"/>
        <v>0</v>
      </c>
      <c r="BE144" s="253">
        <f t="shared" si="68"/>
        <v>0</v>
      </c>
      <c r="BF144" s="253">
        <f t="shared" si="68"/>
        <v>0</v>
      </c>
      <c r="BG144" s="253">
        <f t="shared" si="68"/>
        <v>0</v>
      </c>
      <c r="BH144" s="253">
        <f t="shared" si="68"/>
        <v>0</v>
      </c>
      <c r="BI144" s="253">
        <f t="shared" si="68"/>
        <v>0</v>
      </c>
      <c r="BJ144" s="253">
        <f t="shared" si="68"/>
        <v>0</v>
      </c>
      <c r="BK144" s="253">
        <f t="shared" si="68"/>
        <v>0</v>
      </c>
      <c r="BL144" s="253">
        <f t="shared" si="68"/>
        <v>0</v>
      </c>
      <c r="BM144" s="253">
        <f t="shared" si="68"/>
        <v>0</v>
      </c>
      <c r="BN144" s="253">
        <f t="shared" si="68"/>
        <v>0</v>
      </c>
      <c r="BO144" s="253">
        <f t="shared" si="68"/>
        <v>0</v>
      </c>
      <c r="BP144" s="253">
        <f t="shared" si="68"/>
        <v>0</v>
      </c>
      <c r="BQ144" s="253">
        <f t="shared" si="68"/>
        <v>0</v>
      </c>
      <c r="BR144" s="253">
        <f t="shared" si="68"/>
        <v>0</v>
      </c>
      <c r="BS144" s="253">
        <f t="shared" si="68"/>
        <v>0</v>
      </c>
      <c r="BT144" s="253">
        <f t="shared" si="68"/>
        <v>0</v>
      </c>
      <c r="BU144" s="253">
        <f t="shared" si="66"/>
        <v>0</v>
      </c>
      <c r="BV144" s="253">
        <f t="shared" si="66"/>
        <v>0</v>
      </c>
      <c r="BW144" s="253">
        <f t="shared" si="66"/>
        <v>0</v>
      </c>
      <c r="BX144" s="253">
        <f t="shared" si="66"/>
        <v>0</v>
      </c>
      <c r="BY144" s="253">
        <f t="shared" si="66"/>
        <v>0</v>
      </c>
      <c r="BZ144" s="253">
        <f t="shared" si="66"/>
        <v>0</v>
      </c>
      <c r="CA144" s="253">
        <f t="shared" si="66"/>
        <v>0</v>
      </c>
      <c r="CB144" s="253">
        <f t="shared" si="66"/>
        <v>0</v>
      </c>
      <c r="CC144" s="253">
        <f t="shared" si="66"/>
        <v>0</v>
      </c>
      <c r="CD144" s="253">
        <f t="shared" si="66"/>
        <v>0</v>
      </c>
      <c r="CE144" s="253">
        <f t="shared" si="66"/>
        <v>0</v>
      </c>
      <c r="CF144" s="253">
        <f t="shared" si="66"/>
        <v>0</v>
      </c>
      <c r="CG144" s="253">
        <f t="shared" si="66"/>
        <v>0</v>
      </c>
      <c r="CH144" s="253">
        <f t="shared" si="66"/>
        <v>0</v>
      </c>
      <c r="CI144" s="253">
        <f t="shared" si="66"/>
        <v>0</v>
      </c>
      <c r="CJ144" s="253">
        <f t="shared" si="66"/>
        <v>0</v>
      </c>
      <c r="CK144" s="253">
        <f t="shared" si="66"/>
        <v>0</v>
      </c>
      <c r="CL144" s="253">
        <f t="shared" si="66"/>
        <v>0</v>
      </c>
      <c r="CM144" s="253">
        <f t="shared" si="66"/>
        <v>0</v>
      </c>
      <c r="CN144" s="253">
        <f t="shared" si="66"/>
        <v>0</v>
      </c>
      <c r="CO144" s="253">
        <f t="shared" si="66"/>
        <v>0</v>
      </c>
      <c r="CP144" s="253">
        <f t="shared" si="66"/>
        <v>0</v>
      </c>
      <c r="CQ144" s="253">
        <f t="shared" si="66"/>
        <v>0</v>
      </c>
      <c r="CR144" s="253">
        <f t="shared" si="66"/>
        <v>0</v>
      </c>
      <c r="CS144" s="253">
        <f t="shared" si="66"/>
        <v>0</v>
      </c>
      <c r="CT144" s="253">
        <f t="shared" si="66"/>
        <v>0</v>
      </c>
      <c r="CU144" s="253">
        <f t="shared" si="66"/>
        <v>0</v>
      </c>
      <c r="CV144" s="253">
        <f t="shared" si="66"/>
        <v>0</v>
      </c>
      <c r="CW144" s="253">
        <f t="shared" si="66"/>
        <v>0</v>
      </c>
      <c r="CX144" s="253">
        <f t="shared" si="69"/>
        <v>0</v>
      </c>
      <c r="CY144" s="253">
        <f t="shared" si="69"/>
        <v>0</v>
      </c>
      <c r="CZ144" s="253">
        <f t="shared" si="69"/>
        <v>0</v>
      </c>
      <c r="DA144" s="253">
        <f t="shared" si="69"/>
        <v>0</v>
      </c>
      <c r="DB144" s="253">
        <f t="shared" si="69"/>
        <v>0</v>
      </c>
      <c r="DC144" s="253">
        <f t="shared" si="69"/>
        <v>0</v>
      </c>
      <c r="DD144" s="253">
        <f t="shared" si="69"/>
        <v>0</v>
      </c>
      <c r="DE144" s="253">
        <f t="shared" si="69"/>
        <v>0</v>
      </c>
      <c r="DF144" s="253">
        <f t="shared" si="69"/>
        <v>0</v>
      </c>
      <c r="DG144" s="253">
        <f t="shared" si="69"/>
        <v>0</v>
      </c>
      <c r="DH144" s="253">
        <f t="shared" si="69"/>
        <v>0</v>
      </c>
      <c r="DI144" s="253">
        <f t="shared" si="69"/>
        <v>0</v>
      </c>
      <c r="DJ144" s="253">
        <f t="shared" si="69"/>
        <v>0</v>
      </c>
      <c r="DK144" s="253">
        <f t="shared" si="69"/>
        <v>0</v>
      </c>
      <c r="DL144" s="253">
        <f t="shared" si="69"/>
        <v>0</v>
      </c>
      <c r="DM144" s="253">
        <f t="shared" si="69"/>
        <v>0</v>
      </c>
      <c r="DN144" s="253">
        <f t="shared" si="69"/>
        <v>0</v>
      </c>
      <c r="DO144" s="253">
        <f t="shared" si="69"/>
        <v>0</v>
      </c>
      <c r="DP144" s="253">
        <f t="shared" si="69"/>
        <v>0</v>
      </c>
      <c r="DQ144" s="253">
        <f t="shared" si="69"/>
        <v>0</v>
      </c>
      <c r="DR144" s="253">
        <f t="shared" si="69"/>
        <v>0</v>
      </c>
      <c r="DS144" s="253">
        <f t="shared" si="69"/>
        <v>0</v>
      </c>
      <c r="DT144" s="253">
        <f t="shared" si="69"/>
        <v>0</v>
      </c>
      <c r="DU144" s="253">
        <f t="shared" si="69"/>
        <v>0</v>
      </c>
      <c r="DV144" s="253">
        <f t="shared" si="69"/>
        <v>0</v>
      </c>
      <c r="DW144" s="253">
        <f t="shared" si="69"/>
        <v>0</v>
      </c>
    </row>
    <row r="145" spans="3:127" ht="15.6" thickTop="1" thickBot="1">
      <c r="C145" s="316" t="str">
        <f t="shared" si="64"/>
        <v>Prodotto/Servizio 8</v>
      </c>
      <c r="H145" s="253">
        <f t="shared" si="65"/>
        <v>0</v>
      </c>
      <c r="I145" s="253">
        <f t="shared" si="65"/>
        <v>0</v>
      </c>
      <c r="J145" s="253">
        <f t="shared" si="65"/>
        <v>0</v>
      </c>
      <c r="K145" s="253">
        <f t="shared" si="65"/>
        <v>0</v>
      </c>
      <c r="L145" s="253">
        <f t="shared" si="65"/>
        <v>0</v>
      </c>
      <c r="M145" s="253">
        <f t="shared" si="65"/>
        <v>0</v>
      </c>
      <c r="N145" s="253">
        <f t="shared" si="65"/>
        <v>0</v>
      </c>
      <c r="O145" s="253">
        <f t="shared" si="65"/>
        <v>0</v>
      </c>
      <c r="P145" s="253">
        <f t="shared" si="65"/>
        <v>0</v>
      </c>
      <c r="Q145" s="253">
        <f t="shared" si="65"/>
        <v>0</v>
      </c>
      <c r="R145" s="253">
        <f t="shared" si="65"/>
        <v>0</v>
      </c>
      <c r="S145" s="253">
        <f t="shared" si="65"/>
        <v>0</v>
      </c>
      <c r="T145" s="253">
        <f t="shared" si="65"/>
        <v>0</v>
      </c>
      <c r="U145" s="253">
        <f t="shared" si="65"/>
        <v>0</v>
      </c>
      <c r="V145" s="253">
        <f t="shared" si="65"/>
        <v>0</v>
      </c>
      <c r="W145" s="253">
        <f t="shared" si="65"/>
        <v>0</v>
      </c>
      <c r="X145" s="253">
        <f t="shared" si="68"/>
        <v>0</v>
      </c>
      <c r="Y145" s="253">
        <f t="shared" si="68"/>
        <v>0</v>
      </c>
      <c r="Z145" s="253">
        <f t="shared" si="68"/>
        <v>0</v>
      </c>
      <c r="AA145" s="253">
        <f t="shared" si="68"/>
        <v>0</v>
      </c>
      <c r="AB145" s="253">
        <f t="shared" si="68"/>
        <v>0</v>
      </c>
      <c r="AC145" s="253">
        <f t="shared" si="68"/>
        <v>0</v>
      </c>
      <c r="AD145" s="253">
        <f t="shared" si="68"/>
        <v>0</v>
      </c>
      <c r="AE145" s="253">
        <f t="shared" si="68"/>
        <v>0</v>
      </c>
      <c r="AF145" s="253">
        <f t="shared" si="68"/>
        <v>0</v>
      </c>
      <c r="AG145" s="253">
        <f t="shared" si="68"/>
        <v>0</v>
      </c>
      <c r="AH145" s="253">
        <f t="shared" si="68"/>
        <v>0</v>
      </c>
      <c r="AI145" s="253">
        <f t="shared" si="68"/>
        <v>0</v>
      </c>
      <c r="AJ145" s="253">
        <f t="shared" si="68"/>
        <v>0</v>
      </c>
      <c r="AK145" s="253">
        <f t="shared" si="68"/>
        <v>0</v>
      </c>
      <c r="AL145" s="253">
        <f t="shared" si="68"/>
        <v>0</v>
      </c>
      <c r="AM145" s="253">
        <f t="shared" si="68"/>
        <v>0</v>
      </c>
      <c r="AN145" s="253">
        <f t="shared" si="68"/>
        <v>0</v>
      </c>
      <c r="AO145" s="253">
        <f t="shared" si="68"/>
        <v>0</v>
      </c>
      <c r="AP145" s="253">
        <f t="shared" si="68"/>
        <v>0</v>
      </c>
      <c r="AQ145" s="253">
        <f t="shared" si="68"/>
        <v>0</v>
      </c>
      <c r="AR145" s="253">
        <f t="shared" si="68"/>
        <v>0</v>
      </c>
      <c r="AS145" s="253">
        <f t="shared" si="68"/>
        <v>0</v>
      </c>
      <c r="AT145" s="253">
        <f t="shared" si="68"/>
        <v>0</v>
      </c>
      <c r="AU145" s="253">
        <f t="shared" si="68"/>
        <v>0</v>
      </c>
      <c r="AV145" s="253">
        <f t="shared" si="68"/>
        <v>0</v>
      </c>
      <c r="AW145" s="253">
        <f t="shared" si="68"/>
        <v>0</v>
      </c>
      <c r="AX145" s="253">
        <f t="shared" si="68"/>
        <v>0</v>
      </c>
      <c r="AY145" s="253">
        <f t="shared" si="68"/>
        <v>0</v>
      </c>
      <c r="AZ145" s="253">
        <f t="shared" si="68"/>
        <v>0</v>
      </c>
      <c r="BA145" s="253">
        <f t="shared" si="68"/>
        <v>0</v>
      </c>
      <c r="BB145" s="253">
        <f t="shared" si="68"/>
        <v>0</v>
      </c>
      <c r="BC145" s="253">
        <f t="shared" si="68"/>
        <v>0</v>
      </c>
      <c r="BD145" s="253">
        <f t="shared" si="68"/>
        <v>0</v>
      </c>
      <c r="BE145" s="253">
        <f t="shared" si="68"/>
        <v>0</v>
      </c>
      <c r="BF145" s="253">
        <f t="shared" si="68"/>
        <v>0</v>
      </c>
      <c r="BG145" s="253">
        <f t="shared" si="68"/>
        <v>0</v>
      </c>
      <c r="BH145" s="253">
        <f t="shared" si="68"/>
        <v>0</v>
      </c>
      <c r="BI145" s="253">
        <f t="shared" si="68"/>
        <v>0</v>
      </c>
      <c r="BJ145" s="253">
        <f t="shared" si="68"/>
        <v>0</v>
      </c>
      <c r="BK145" s="253">
        <f t="shared" si="68"/>
        <v>0</v>
      </c>
      <c r="BL145" s="253">
        <f t="shared" si="68"/>
        <v>0</v>
      </c>
      <c r="BM145" s="253">
        <f t="shared" si="68"/>
        <v>0</v>
      </c>
      <c r="BN145" s="253">
        <f t="shared" si="68"/>
        <v>0</v>
      </c>
      <c r="BO145" s="253">
        <f t="shared" si="68"/>
        <v>0</v>
      </c>
      <c r="BP145" s="253">
        <f t="shared" si="68"/>
        <v>0</v>
      </c>
      <c r="BQ145" s="253">
        <f t="shared" si="68"/>
        <v>0</v>
      </c>
      <c r="BR145" s="253">
        <f t="shared" si="68"/>
        <v>0</v>
      </c>
      <c r="BS145" s="253">
        <f t="shared" si="68"/>
        <v>0</v>
      </c>
      <c r="BT145" s="253">
        <f t="shared" si="68"/>
        <v>0</v>
      </c>
      <c r="BU145" s="253">
        <f t="shared" si="66"/>
        <v>0</v>
      </c>
      <c r="BV145" s="253">
        <f t="shared" si="66"/>
        <v>0</v>
      </c>
      <c r="BW145" s="253">
        <f t="shared" si="66"/>
        <v>0</v>
      </c>
      <c r="BX145" s="253">
        <f t="shared" si="66"/>
        <v>0</v>
      </c>
      <c r="BY145" s="253">
        <f t="shared" si="66"/>
        <v>0</v>
      </c>
      <c r="BZ145" s="253">
        <f t="shared" si="66"/>
        <v>0</v>
      </c>
      <c r="CA145" s="253">
        <f t="shared" si="66"/>
        <v>0</v>
      </c>
      <c r="CB145" s="253">
        <f t="shared" si="66"/>
        <v>0</v>
      </c>
      <c r="CC145" s="253">
        <f t="shared" si="66"/>
        <v>0</v>
      </c>
      <c r="CD145" s="253">
        <f t="shared" si="66"/>
        <v>0</v>
      </c>
      <c r="CE145" s="253">
        <f t="shared" si="66"/>
        <v>0</v>
      </c>
      <c r="CF145" s="253">
        <f t="shared" si="66"/>
        <v>0</v>
      </c>
      <c r="CG145" s="253">
        <f t="shared" si="66"/>
        <v>0</v>
      </c>
      <c r="CH145" s="253">
        <f t="shared" si="66"/>
        <v>0</v>
      </c>
      <c r="CI145" s="253">
        <f t="shared" si="66"/>
        <v>0</v>
      </c>
      <c r="CJ145" s="253">
        <f t="shared" si="66"/>
        <v>0</v>
      </c>
      <c r="CK145" s="253">
        <f t="shared" si="66"/>
        <v>0</v>
      </c>
      <c r="CL145" s="253">
        <f t="shared" si="66"/>
        <v>0</v>
      </c>
      <c r="CM145" s="253">
        <f t="shared" si="66"/>
        <v>0</v>
      </c>
      <c r="CN145" s="253">
        <f t="shared" si="66"/>
        <v>0</v>
      </c>
      <c r="CO145" s="253">
        <f t="shared" si="66"/>
        <v>0</v>
      </c>
      <c r="CP145" s="253">
        <f t="shared" si="66"/>
        <v>0</v>
      </c>
      <c r="CQ145" s="253">
        <f t="shared" si="66"/>
        <v>0</v>
      </c>
      <c r="CR145" s="253">
        <f t="shared" si="66"/>
        <v>0</v>
      </c>
      <c r="CS145" s="253">
        <f t="shared" si="66"/>
        <v>0</v>
      </c>
      <c r="CT145" s="253">
        <f t="shared" si="66"/>
        <v>0</v>
      </c>
      <c r="CU145" s="253">
        <f t="shared" si="66"/>
        <v>0</v>
      </c>
      <c r="CV145" s="253">
        <f t="shared" si="66"/>
        <v>0</v>
      </c>
      <c r="CW145" s="253">
        <f t="shared" si="66"/>
        <v>0</v>
      </c>
      <c r="CX145" s="253">
        <f t="shared" si="69"/>
        <v>0</v>
      </c>
      <c r="CY145" s="253">
        <f t="shared" si="69"/>
        <v>0</v>
      </c>
      <c r="CZ145" s="253">
        <f t="shared" si="69"/>
        <v>0</v>
      </c>
      <c r="DA145" s="253">
        <f t="shared" si="69"/>
        <v>0</v>
      </c>
      <c r="DB145" s="253">
        <f t="shared" si="69"/>
        <v>0</v>
      </c>
      <c r="DC145" s="253">
        <f t="shared" si="69"/>
        <v>0</v>
      </c>
      <c r="DD145" s="253">
        <f t="shared" si="69"/>
        <v>0</v>
      </c>
      <c r="DE145" s="253">
        <f t="shared" si="69"/>
        <v>0</v>
      </c>
      <c r="DF145" s="253">
        <f t="shared" si="69"/>
        <v>0</v>
      </c>
      <c r="DG145" s="253">
        <f t="shared" si="69"/>
        <v>0</v>
      </c>
      <c r="DH145" s="253">
        <f t="shared" si="69"/>
        <v>0</v>
      </c>
      <c r="DI145" s="253">
        <f t="shared" si="69"/>
        <v>0</v>
      </c>
      <c r="DJ145" s="253">
        <f t="shared" si="69"/>
        <v>0</v>
      </c>
      <c r="DK145" s="253">
        <f t="shared" si="69"/>
        <v>0</v>
      </c>
      <c r="DL145" s="253">
        <f t="shared" si="69"/>
        <v>0</v>
      </c>
      <c r="DM145" s="253">
        <f t="shared" si="69"/>
        <v>0</v>
      </c>
      <c r="DN145" s="253">
        <f t="shared" si="69"/>
        <v>0</v>
      </c>
      <c r="DO145" s="253">
        <f t="shared" si="69"/>
        <v>0</v>
      </c>
      <c r="DP145" s="253">
        <f t="shared" si="69"/>
        <v>0</v>
      </c>
      <c r="DQ145" s="253">
        <f t="shared" si="69"/>
        <v>0</v>
      </c>
      <c r="DR145" s="253">
        <f t="shared" si="69"/>
        <v>0</v>
      </c>
      <c r="DS145" s="253">
        <f t="shared" si="69"/>
        <v>0</v>
      </c>
      <c r="DT145" s="253">
        <f t="shared" si="69"/>
        <v>0</v>
      </c>
      <c r="DU145" s="253">
        <f t="shared" si="69"/>
        <v>0</v>
      </c>
      <c r="DV145" s="253">
        <f t="shared" si="69"/>
        <v>0</v>
      </c>
      <c r="DW145" s="253">
        <f t="shared" si="69"/>
        <v>0</v>
      </c>
    </row>
    <row r="146" spans="3:127" ht="15.6" thickTop="1" thickBot="1">
      <c r="C146" s="316" t="str">
        <f t="shared" si="64"/>
        <v>Prodotto/Servizio 9</v>
      </c>
      <c r="H146" s="253">
        <f t="shared" si="65"/>
        <v>0</v>
      </c>
      <c r="I146" s="253">
        <f t="shared" si="65"/>
        <v>0</v>
      </c>
      <c r="J146" s="253">
        <f t="shared" si="65"/>
        <v>0</v>
      </c>
      <c r="K146" s="253">
        <f t="shared" si="65"/>
        <v>0</v>
      </c>
      <c r="L146" s="253">
        <f t="shared" si="65"/>
        <v>0</v>
      </c>
      <c r="M146" s="253">
        <f t="shared" si="65"/>
        <v>0</v>
      </c>
      <c r="N146" s="253">
        <f t="shared" si="65"/>
        <v>0</v>
      </c>
      <c r="O146" s="253">
        <f t="shared" si="65"/>
        <v>0</v>
      </c>
      <c r="P146" s="253">
        <f t="shared" si="65"/>
        <v>0</v>
      </c>
      <c r="Q146" s="253">
        <f t="shared" si="65"/>
        <v>0</v>
      </c>
      <c r="R146" s="253">
        <f t="shared" si="65"/>
        <v>0</v>
      </c>
      <c r="S146" s="253">
        <f t="shared" si="65"/>
        <v>0</v>
      </c>
      <c r="T146" s="253">
        <f t="shared" si="65"/>
        <v>0</v>
      </c>
      <c r="U146" s="253">
        <f t="shared" si="65"/>
        <v>0</v>
      </c>
      <c r="V146" s="253">
        <f t="shared" si="65"/>
        <v>0</v>
      </c>
      <c r="W146" s="253">
        <f t="shared" si="65"/>
        <v>0</v>
      </c>
      <c r="X146" s="253">
        <f t="shared" si="68"/>
        <v>0</v>
      </c>
      <c r="Y146" s="253">
        <f t="shared" si="68"/>
        <v>0</v>
      </c>
      <c r="Z146" s="253">
        <f t="shared" si="68"/>
        <v>0</v>
      </c>
      <c r="AA146" s="253">
        <f t="shared" si="68"/>
        <v>0</v>
      </c>
      <c r="AB146" s="253">
        <f t="shared" si="68"/>
        <v>0</v>
      </c>
      <c r="AC146" s="253">
        <f t="shared" si="68"/>
        <v>0</v>
      </c>
      <c r="AD146" s="253">
        <f t="shared" si="68"/>
        <v>0</v>
      </c>
      <c r="AE146" s="253">
        <f t="shared" si="68"/>
        <v>0</v>
      </c>
      <c r="AF146" s="253">
        <f t="shared" si="68"/>
        <v>0</v>
      </c>
      <c r="AG146" s="253">
        <f t="shared" si="68"/>
        <v>0</v>
      </c>
      <c r="AH146" s="253">
        <f t="shared" si="68"/>
        <v>0</v>
      </c>
      <c r="AI146" s="253">
        <f t="shared" si="68"/>
        <v>0</v>
      </c>
      <c r="AJ146" s="253">
        <f t="shared" si="68"/>
        <v>0</v>
      </c>
      <c r="AK146" s="253">
        <f t="shared" si="68"/>
        <v>0</v>
      </c>
      <c r="AL146" s="253">
        <f t="shared" si="68"/>
        <v>0</v>
      </c>
      <c r="AM146" s="253">
        <f t="shared" si="68"/>
        <v>0</v>
      </c>
      <c r="AN146" s="253">
        <f t="shared" si="68"/>
        <v>0</v>
      </c>
      <c r="AO146" s="253">
        <f t="shared" si="68"/>
        <v>0</v>
      </c>
      <c r="AP146" s="253">
        <f t="shared" si="68"/>
        <v>0</v>
      </c>
      <c r="AQ146" s="253">
        <f t="shared" si="68"/>
        <v>0</v>
      </c>
      <c r="AR146" s="253">
        <f t="shared" si="68"/>
        <v>0</v>
      </c>
      <c r="AS146" s="253">
        <f t="shared" si="68"/>
        <v>0</v>
      </c>
      <c r="AT146" s="253">
        <f t="shared" si="68"/>
        <v>0</v>
      </c>
      <c r="AU146" s="253">
        <f t="shared" si="68"/>
        <v>0</v>
      </c>
      <c r="AV146" s="253">
        <f t="shared" si="68"/>
        <v>0</v>
      </c>
      <c r="AW146" s="253">
        <f t="shared" si="68"/>
        <v>0</v>
      </c>
      <c r="AX146" s="253">
        <f t="shared" si="68"/>
        <v>0</v>
      </c>
      <c r="AY146" s="253">
        <f t="shared" si="68"/>
        <v>0</v>
      </c>
      <c r="AZ146" s="253">
        <f t="shared" si="68"/>
        <v>0</v>
      </c>
      <c r="BA146" s="253">
        <f t="shared" si="68"/>
        <v>0</v>
      </c>
      <c r="BB146" s="253">
        <f t="shared" si="68"/>
        <v>0</v>
      </c>
      <c r="BC146" s="253">
        <f t="shared" si="68"/>
        <v>0</v>
      </c>
      <c r="BD146" s="253">
        <f t="shared" si="68"/>
        <v>0</v>
      </c>
      <c r="BE146" s="253">
        <f t="shared" si="68"/>
        <v>0</v>
      </c>
      <c r="BF146" s="253">
        <f t="shared" si="68"/>
        <v>0</v>
      </c>
      <c r="BG146" s="253">
        <f t="shared" si="68"/>
        <v>0</v>
      </c>
      <c r="BH146" s="253">
        <f t="shared" si="68"/>
        <v>0</v>
      </c>
      <c r="BI146" s="253">
        <f t="shared" si="68"/>
        <v>0</v>
      </c>
      <c r="BJ146" s="253">
        <f t="shared" si="68"/>
        <v>0</v>
      </c>
      <c r="BK146" s="253">
        <f t="shared" si="68"/>
        <v>0</v>
      </c>
      <c r="BL146" s="253">
        <f t="shared" si="68"/>
        <v>0</v>
      </c>
      <c r="BM146" s="253">
        <f t="shared" si="68"/>
        <v>0</v>
      </c>
      <c r="BN146" s="253">
        <f t="shared" si="68"/>
        <v>0</v>
      </c>
      <c r="BO146" s="253">
        <f t="shared" si="68"/>
        <v>0</v>
      </c>
      <c r="BP146" s="253">
        <f t="shared" si="68"/>
        <v>0</v>
      </c>
      <c r="BQ146" s="253">
        <f t="shared" si="68"/>
        <v>0</v>
      </c>
      <c r="BR146" s="253">
        <f t="shared" si="68"/>
        <v>0</v>
      </c>
      <c r="BS146" s="253">
        <f t="shared" si="68"/>
        <v>0</v>
      </c>
      <c r="BT146" s="253">
        <f t="shared" si="68"/>
        <v>0</v>
      </c>
      <c r="BU146" s="253">
        <f t="shared" si="66"/>
        <v>0</v>
      </c>
      <c r="BV146" s="253">
        <f t="shared" si="66"/>
        <v>0</v>
      </c>
      <c r="BW146" s="253">
        <f t="shared" si="66"/>
        <v>0</v>
      </c>
      <c r="BX146" s="253">
        <f t="shared" si="66"/>
        <v>0</v>
      </c>
      <c r="BY146" s="253">
        <f t="shared" si="66"/>
        <v>0</v>
      </c>
      <c r="BZ146" s="253">
        <f t="shared" si="66"/>
        <v>0</v>
      </c>
      <c r="CA146" s="253">
        <f t="shared" si="66"/>
        <v>0</v>
      </c>
      <c r="CB146" s="253">
        <f t="shared" si="66"/>
        <v>0</v>
      </c>
      <c r="CC146" s="253">
        <f t="shared" si="66"/>
        <v>0</v>
      </c>
      <c r="CD146" s="253">
        <f t="shared" si="66"/>
        <v>0</v>
      </c>
      <c r="CE146" s="253">
        <f t="shared" si="66"/>
        <v>0</v>
      </c>
      <c r="CF146" s="253">
        <f t="shared" si="66"/>
        <v>0</v>
      </c>
      <c r="CG146" s="253">
        <f t="shared" si="66"/>
        <v>0</v>
      </c>
      <c r="CH146" s="253">
        <f t="shared" si="66"/>
        <v>0</v>
      </c>
      <c r="CI146" s="253">
        <f t="shared" si="66"/>
        <v>0</v>
      </c>
      <c r="CJ146" s="253">
        <f t="shared" si="66"/>
        <v>0</v>
      </c>
      <c r="CK146" s="253">
        <f t="shared" si="66"/>
        <v>0</v>
      </c>
      <c r="CL146" s="253">
        <f t="shared" si="66"/>
        <v>0</v>
      </c>
      <c r="CM146" s="253">
        <f t="shared" si="66"/>
        <v>0</v>
      </c>
      <c r="CN146" s="253">
        <f t="shared" si="66"/>
        <v>0</v>
      </c>
      <c r="CO146" s="253">
        <f t="shared" si="66"/>
        <v>0</v>
      </c>
      <c r="CP146" s="253">
        <f t="shared" si="66"/>
        <v>0</v>
      </c>
      <c r="CQ146" s="253">
        <f t="shared" si="66"/>
        <v>0</v>
      </c>
      <c r="CR146" s="253">
        <f t="shared" si="66"/>
        <v>0</v>
      </c>
      <c r="CS146" s="253">
        <f t="shared" si="66"/>
        <v>0</v>
      </c>
      <c r="CT146" s="253">
        <f t="shared" si="66"/>
        <v>0</v>
      </c>
      <c r="CU146" s="253">
        <f t="shared" si="66"/>
        <v>0</v>
      </c>
      <c r="CV146" s="253">
        <f t="shared" si="66"/>
        <v>0</v>
      </c>
      <c r="CW146" s="253">
        <f t="shared" si="66"/>
        <v>0</v>
      </c>
      <c r="CX146" s="253">
        <f t="shared" si="69"/>
        <v>0</v>
      </c>
      <c r="CY146" s="253">
        <f t="shared" si="69"/>
        <v>0</v>
      </c>
      <c r="CZ146" s="253">
        <f t="shared" si="69"/>
        <v>0</v>
      </c>
      <c r="DA146" s="253">
        <f t="shared" si="69"/>
        <v>0</v>
      </c>
      <c r="DB146" s="253">
        <f t="shared" si="69"/>
        <v>0</v>
      </c>
      <c r="DC146" s="253">
        <f t="shared" si="69"/>
        <v>0</v>
      </c>
      <c r="DD146" s="253">
        <f t="shared" si="69"/>
        <v>0</v>
      </c>
      <c r="DE146" s="253">
        <f t="shared" si="69"/>
        <v>0</v>
      </c>
      <c r="DF146" s="253">
        <f t="shared" si="69"/>
        <v>0</v>
      </c>
      <c r="DG146" s="253">
        <f t="shared" si="69"/>
        <v>0</v>
      </c>
      <c r="DH146" s="253">
        <f t="shared" si="69"/>
        <v>0</v>
      </c>
      <c r="DI146" s="253">
        <f t="shared" si="69"/>
        <v>0</v>
      </c>
      <c r="DJ146" s="253">
        <f t="shared" si="69"/>
        <v>0</v>
      </c>
      <c r="DK146" s="253">
        <f t="shared" si="69"/>
        <v>0</v>
      </c>
      <c r="DL146" s="253">
        <f t="shared" si="69"/>
        <v>0</v>
      </c>
      <c r="DM146" s="253">
        <f t="shared" si="69"/>
        <v>0</v>
      </c>
      <c r="DN146" s="253">
        <f t="shared" si="69"/>
        <v>0</v>
      </c>
      <c r="DO146" s="253">
        <f t="shared" si="69"/>
        <v>0</v>
      </c>
      <c r="DP146" s="253">
        <f t="shared" si="69"/>
        <v>0</v>
      </c>
      <c r="DQ146" s="253">
        <f t="shared" si="69"/>
        <v>0</v>
      </c>
      <c r="DR146" s="253">
        <f t="shared" si="69"/>
        <v>0</v>
      </c>
      <c r="DS146" s="253">
        <f t="shared" si="69"/>
        <v>0</v>
      </c>
      <c r="DT146" s="253">
        <f t="shared" si="69"/>
        <v>0</v>
      </c>
      <c r="DU146" s="253">
        <f t="shared" si="69"/>
        <v>0</v>
      </c>
      <c r="DV146" s="253">
        <f t="shared" si="69"/>
        <v>0</v>
      </c>
      <c r="DW146" s="253">
        <f t="shared" si="69"/>
        <v>0</v>
      </c>
    </row>
    <row r="147" spans="3:127" ht="15.6" thickTop="1" thickBot="1">
      <c r="C147" s="316" t="str">
        <f t="shared" si="64"/>
        <v>Prodotto/Servizio 10</v>
      </c>
      <c r="H147" s="253">
        <f t="shared" si="65"/>
        <v>0</v>
      </c>
      <c r="I147" s="253">
        <f t="shared" si="65"/>
        <v>0</v>
      </c>
      <c r="J147" s="253">
        <f t="shared" si="65"/>
        <v>0</v>
      </c>
      <c r="K147" s="253">
        <f t="shared" si="65"/>
        <v>0</v>
      </c>
      <c r="L147" s="253">
        <f t="shared" si="65"/>
        <v>0</v>
      </c>
      <c r="M147" s="253">
        <f t="shared" si="65"/>
        <v>0</v>
      </c>
      <c r="N147" s="253">
        <f t="shared" si="65"/>
        <v>0</v>
      </c>
      <c r="O147" s="253">
        <f t="shared" si="65"/>
        <v>0</v>
      </c>
      <c r="P147" s="253">
        <f t="shared" si="65"/>
        <v>0</v>
      </c>
      <c r="Q147" s="253">
        <f t="shared" si="65"/>
        <v>0</v>
      </c>
      <c r="R147" s="253">
        <f t="shared" si="65"/>
        <v>0</v>
      </c>
      <c r="S147" s="253">
        <f t="shared" si="65"/>
        <v>0</v>
      </c>
      <c r="T147" s="253">
        <f t="shared" si="65"/>
        <v>0</v>
      </c>
      <c r="U147" s="253">
        <f t="shared" si="65"/>
        <v>0</v>
      </c>
      <c r="V147" s="253">
        <f t="shared" si="65"/>
        <v>0</v>
      </c>
      <c r="W147" s="253">
        <f t="shared" si="65"/>
        <v>0</v>
      </c>
      <c r="X147" s="253">
        <f t="shared" si="68"/>
        <v>0</v>
      </c>
      <c r="Y147" s="253">
        <f t="shared" si="68"/>
        <v>0</v>
      </c>
      <c r="Z147" s="253">
        <f t="shared" si="68"/>
        <v>0</v>
      </c>
      <c r="AA147" s="253">
        <f t="shared" si="68"/>
        <v>0</v>
      </c>
      <c r="AB147" s="253">
        <f t="shared" si="68"/>
        <v>0</v>
      </c>
      <c r="AC147" s="253">
        <f t="shared" si="68"/>
        <v>0</v>
      </c>
      <c r="AD147" s="253">
        <f t="shared" si="68"/>
        <v>0</v>
      </c>
      <c r="AE147" s="253">
        <f t="shared" si="68"/>
        <v>0</v>
      </c>
      <c r="AF147" s="253">
        <f t="shared" si="68"/>
        <v>0</v>
      </c>
      <c r="AG147" s="253">
        <f t="shared" si="68"/>
        <v>0</v>
      </c>
      <c r="AH147" s="253">
        <f t="shared" si="68"/>
        <v>0</v>
      </c>
      <c r="AI147" s="253">
        <f t="shared" si="68"/>
        <v>0</v>
      </c>
      <c r="AJ147" s="253">
        <f t="shared" si="68"/>
        <v>0</v>
      </c>
      <c r="AK147" s="253">
        <f t="shared" si="68"/>
        <v>0</v>
      </c>
      <c r="AL147" s="253">
        <f t="shared" si="68"/>
        <v>0</v>
      </c>
      <c r="AM147" s="253">
        <f t="shared" si="68"/>
        <v>0</v>
      </c>
      <c r="AN147" s="253">
        <f t="shared" si="68"/>
        <v>0</v>
      </c>
      <c r="AO147" s="253">
        <f t="shared" si="68"/>
        <v>0</v>
      </c>
      <c r="AP147" s="253">
        <f t="shared" si="68"/>
        <v>0</v>
      </c>
      <c r="AQ147" s="253">
        <f t="shared" si="68"/>
        <v>0</v>
      </c>
      <c r="AR147" s="253">
        <f t="shared" si="68"/>
        <v>0</v>
      </c>
      <c r="AS147" s="253">
        <f t="shared" si="68"/>
        <v>0</v>
      </c>
      <c r="AT147" s="253">
        <f t="shared" si="68"/>
        <v>0</v>
      </c>
      <c r="AU147" s="253">
        <f t="shared" si="68"/>
        <v>0</v>
      </c>
      <c r="AV147" s="253">
        <f t="shared" si="68"/>
        <v>0</v>
      </c>
      <c r="AW147" s="253">
        <f t="shared" si="68"/>
        <v>0</v>
      </c>
      <c r="AX147" s="253">
        <f t="shared" si="68"/>
        <v>0</v>
      </c>
      <c r="AY147" s="253">
        <f t="shared" si="68"/>
        <v>0</v>
      </c>
      <c r="AZ147" s="253">
        <f t="shared" si="68"/>
        <v>0</v>
      </c>
      <c r="BA147" s="253">
        <f t="shared" si="68"/>
        <v>0</v>
      </c>
      <c r="BB147" s="253">
        <f t="shared" si="68"/>
        <v>0</v>
      </c>
      <c r="BC147" s="253">
        <f t="shared" si="68"/>
        <v>0</v>
      </c>
      <c r="BD147" s="253">
        <f t="shared" si="68"/>
        <v>0</v>
      </c>
      <c r="BE147" s="253">
        <f t="shared" si="68"/>
        <v>0</v>
      </c>
      <c r="BF147" s="253">
        <f t="shared" si="68"/>
        <v>0</v>
      </c>
      <c r="BG147" s="253">
        <f t="shared" si="68"/>
        <v>0</v>
      </c>
      <c r="BH147" s="253">
        <f t="shared" si="68"/>
        <v>0</v>
      </c>
      <c r="BI147" s="253">
        <f t="shared" si="68"/>
        <v>0</v>
      </c>
      <c r="BJ147" s="253">
        <f t="shared" si="68"/>
        <v>0</v>
      </c>
      <c r="BK147" s="253">
        <f t="shared" si="68"/>
        <v>0</v>
      </c>
      <c r="BL147" s="253">
        <f t="shared" si="68"/>
        <v>0</v>
      </c>
      <c r="BM147" s="253">
        <f t="shared" si="68"/>
        <v>0</v>
      </c>
      <c r="BN147" s="253">
        <f t="shared" si="68"/>
        <v>0</v>
      </c>
      <c r="BO147" s="253">
        <f t="shared" si="68"/>
        <v>0</v>
      </c>
      <c r="BP147" s="253">
        <f t="shared" si="68"/>
        <v>0</v>
      </c>
      <c r="BQ147" s="253">
        <f t="shared" si="68"/>
        <v>0</v>
      </c>
      <c r="BR147" s="253">
        <f t="shared" si="68"/>
        <v>0</v>
      </c>
      <c r="BS147" s="253">
        <f t="shared" si="68"/>
        <v>0</v>
      </c>
      <c r="BT147" s="253">
        <f t="shared" si="68"/>
        <v>0</v>
      </c>
      <c r="BU147" s="253">
        <f t="shared" si="68"/>
        <v>0</v>
      </c>
      <c r="BV147" s="253">
        <f t="shared" si="68"/>
        <v>0</v>
      </c>
      <c r="BW147" s="253">
        <f t="shared" si="68"/>
        <v>0</v>
      </c>
      <c r="BX147" s="253">
        <f t="shared" si="68"/>
        <v>0</v>
      </c>
      <c r="BY147" s="253">
        <f t="shared" si="68"/>
        <v>0</v>
      </c>
      <c r="BZ147" s="253">
        <f t="shared" si="68"/>
        <v>0</v>
      </c>
      <c r="CA147" s="253">
        <f t="shared" si="68"/>
        <v>0</v>
      </c>
      <c r="CB147" s="253">
        <f t="shared" si="68"/>
        <v>0</v>
      </c>
      <c r="CC147" s="253">
        <f t="shared" si="68"/>
        <v>0</v>
      </c>
      <c r="CD147" s="253">
        <f t="shared" si="68"/>
        <v>0</v>
      </c>
      <c r="CE147" s="253">
        <f t="shared" si="68"/>
        <v>0</v>
      </c>
      <c r="CF147" s="253">
        <f t="shared" si="66"/>
        <v>0</v>
      </c>
      <c r="CG147" s="253">
        <f t="shared" si="66"/>
        <v>0</v>
      </c>
      <c r="CH147" s="253">
        <f t="shared" si="66"/>
        <v>0</v>
      </c>
      <c r="CI147" s="253">
        <f t="shared" si="66"/>
        <v>0</v>
      </c>
      <c r="CJ147" s="253">
        <f t="shared" si="66"/>
        <v>0</v>
      </c>
      <c r="CK147" s="253">
        <f t="shared" si="66"/>
        <v>0</v>
      </c>
      <c r="CL147" s="253">
        <f t="shared" si="66"/>
        <v>0</v>
      </c>
      <c r="CM147" s="253">
        <f t="shared" si="66"/>
        <v>0</v>
      </c>
      <c r="CN147" s="253">
        <f t="shared" si="66"/>
        <v>0</v>
      </c>
      <c r="CO147" s="253">
        <f t="shared" si="66"/>
        <v>0</v>
      </c>
      <c r="CP147" s="253">
        <f t="shared" si="66"/>
        <v>0</v>
      </c>
      <c r="CQ147" s="253">
        <f t="shared" si="66"/>
        <v>0</v>
      </c>
      <c r="CR147" s="253">
        <f t="shared" si="66"/>
        <v>0</v>
      </c>
      <c r="CS147" s="253">
        <f t="shared" si="66"/>
        <v>0</v>
      </c>
      <c r="CT147" s="253">
        <f t="shared" si="66"/>
        <v>0</v>
      </c>
      <c r="CU147" s="253">
        <f t="shared" si="66"/>
        <v>0</v>
      </c>
      <c r="CV147" s="253">
        <f t="shared" si="66"/>
        <v>0</v>
      </c>
      <c r="CW147" s="253">
        <f t="shared" si="66"/>
        <v>0</v>
      </c>
      <c r="CX147" s="253">
        <f t="shared" si="69"/>
        <v>0</v>
      </c>
      <c r="CY147" s="253">
        <f t="shared" si="69"/>
        <v>0</v>
      </c>
      <c r="CZ147" s="253">
        <f t="shared" si="69"/>
        <v>0</v>
      </c>
      <c r="DA147" s="253">
        <f t="shared" si="69"/>
        <v>0</v>
      </c>
      <c r="DB147" s="253">
        <f t="shared" si="69"/>
        <v>0</v>
      </c>
      <c r="DC147" s="253">
        <f t="shared" si="69"/>
        <v>0</v>
      </c>
      <c r="DD147" s="253">
        <f t="shared" si="69"/>
        <v>0</v>
      </c>
      <c r="DE147" s="253">
        <f t="shared" si="69"/>
        <v>0</v>
      </c>
      <c r="DF147" s="253">
        <f t="shared" si="69"/>
        <v>0</v>
      </c>
      <c r="DG147" s="253">
        <f t="shared" si="69"/>
        <v>0</v>
      </c>
      <c r="DH147" s="253">
        <f t="shared" si="69"/>
        <v>0</v>
      </c>
      <c r="DI147" s="253">
        <f t="shared" si="69"/>
        <v>0</v>
      </c>
      <c r="DJ147" s="253">
        <f t="shared" si="69"/>
        <v>0</v>
      </c>
      <c r="DK147" s="253">
        <f t="shared" si="69"/>
        <v>0</v>
      </c>
      <c r="DL147" s="253">
        <f t="shared" si="69"/>
        <v>0</v>
      </c>
      <c r="DM147" s="253">
        <f t="shared" si="69"/>
        <v>0</v>
      </c>
      <c r="DN147" s="253">
        <f t="shared" si="69"/>
        <v>0</v>
      </c>
      <c r="DO147" s="253">
        <f t="shared" si="69"/>
        <v>0</v>
      </c>
      <c r="DP147" s="253">
        <f t="shared" si="69"/>
        <v>0</v>
      </c>
      <c r="DQ147" s="253">
        <f t="shared" si="69"/>
        <v>0</v>
      </c>
      <c r="DR147" s="253">
        <f t="shared" si="69"/>
        <v>0</v>
      </c>
      <c r="DS147" s="253">
        <f t="shared" si="69"/>
        <v>0</v>
      </c>
      <c r="DT147" s="253">
        <f t="shared" si="69"/>
        <v>0</v>
      </c>
      <c r="DU147" s="253">
        <f t="shared" si="69"/>
        <v>0</v>
      </c>
      <c r="DV147" s="253">
        <f t="shared" si="69"/>
        <v>0</v>
      </c>
      <c r="DW147" s="253">
        <f t="shared" si="69"/>
        <v>0</v>
      </c>
    </row>
    <row r="148" spans="3:127" ht="15.6" thickTop="1" thickBot="1">
      <c r="C148" s="316" t="str">
        <f t="shared" si="64"/>
        <v>Prodotto/Servizio 11</v>
      </c>
      <c r="H148" s="253">
        <f t="shared" si="65"/>
        <v>0</v>
      </c>
      <c r="I148" s="253">
        <f t="shared" si="65"/>
        <v>0</v>
      </c>
      <c r="J148" s="253">
        <f t="shared" si="65"/>
        <v>0</v>
      </c>
      <c r="K148" s="253">
        <f t="shared" si="65"/>
        <v>0</v>
      </c>
      <c r="L148" s="253">
        <f t="shared" si="65"/>
        <v>0</v>
      </c>
      <c r="M148" s="253">
        <f t="shared" si="65"/>
        <v>0</v>
      </c>
      <c r="N148" s="253">
        <f t="shared" si="65"/>
        <v>0</v>
      </c>
      <c r="O148" s="253">
        <f t="shared" si="65"/>
        <v>0</v>
      </c>
      <c r="P148" s="253">
        <f t="shared" si="65"/>
        <v>0</v>
      </c>
      <c r="Q148" s="253">
        <f t="shared" si="65"/>
        <v>0</v>
      </c>
      <c r="R148" s="253">
        <f t="shared" si="65"/>
        <v>0</v>
      </c>
      <c r="S148" s="253">
        <f t="shared" si="65"/>
        <v>0</v>
      </c>
      <c r="T148" s="253">
        <f t="shared" si="65"/>
        <v>0</v>
      </c>
      <c r="U148" s="253">
        <f t="shared" si="65"/>
        <v>0</v>
      </c>
      <c r="V148" s="253">
        <f t="shared" si="65"/>
        <v>0</v>
      </c>
      <c r="W148" s="253">
        <f t="shared" si="65"/>
        <v>0</v>
      </c>
      <c r="X148" s="253">
        <f t="shared" ref="X148:CI151" si="70">+X52+X84-X116</f>
        <v>0</v>
      </c>
      <c r="Y148" s="253">
        <f t="shared" si="70"/>
        <v>0</v>
      </c>
      <c r="Z148" s="253">
        <f t="shared" si="70"/>
        <v>0</v>
      </c>
      <c r="AA148" s="253">
        <f t="shared" si="70"/>
        <v>0</v>
      </c>
      <c r="AB148" s="253">
        <f t="shared" si="70"/>
        <v>0</v>
      </c>
      <c r="AC148" s="253">
        <f t="shared" si="70"/>
        <v>0</v>
      </c>
      <c r="AD148" s="253">
        <f t="shared" si="70"/>
        <v>0</v>
      </c>
      <c r="AE148" s="253">
        <f t="shared" si="70"/>
        <v>0</v>
      </c>
      <c r="AF148" s="253">
        <f t="shared" si="70"/>
        <v>0</v>
      </c>
      <c r="AG148" s="253">
        <f t="shared" si="70"/>
        <v>0</v>
      </c>
      <c r="AH148" s="253">
        <f t="shared" si="70"/>
        <v>0</v>
      </c>
      <c r="AI148" s="253">
        <f t="shared" si="70"/>
        <v>0</v>
      </c>
      <c r="AJ148" s="253">
        <f t="shared" si="70"/>
        <v>0</v>
      </c>
      <c r="AK148" s="253">
        <f t="shared" si="70"/>
        <v>0</v>
      </c>
      <c r="AL148" s="253">
        <f t="shared" si="70"/>
        <v>0</v>
      </c>
      <c r="AM148" s="253">
        <f t="shared" si="70"/>
        <v>0</v>
      </c>
      <c r="AN148" s="253">
        <f t="shared" si="70"/>
        <v>0</v>
      </c>
      <c r="AO148" s="253">
        <f t="shared" si="70"/>
        <v>0</v>
      </c>
      <c r="AP148" s="253">
        <f t="shared" si="70"/>
        <v>0</v>
      </c>
      <c r="AQ148" s="253">
        <f t="shared" si="70"/>
        <v>0</v>
      </c>
      <c r="AR148" s="253">
        <f t="shared" si="70"/>
        <v>0</v>
      </c>
      <c r="AS148" s="253">
        <f t="shared" si="70"/>
        <v>0</v>
      </c>
      <c r="AT148" s="253">
        <f t="shared" si="70"/>
        <v>0</v>
      </c>
      <c r="AU148" s="253">
        <f t="shared" si="70"/>
        <v>0</v>
      </c>
      <c r="AV148" s="253">
        <f t="shared" si="70"/>
        <v>0</v>
      </c>
      <c r="AW148" s="253">
        <f t="shared" si="70"/>
        <v>0</v>
      </c>
      <c r="AX148" s="253">
        <f t="shared" si="70"/>
        <v>0</v>
      </c>
      <c r="AY148" s="253">
        <f t="shared" si="70"/>
        <v>0</v>
      </c>
      <c r="AZ148" s="253">
        <f t="shared" si="70"/>
        <v>0</v>
      </c>
      <c r="BA148" s="253">
        <f t="shared" si="70"/>
        <v>0</v>
      </c>
      <c r="BB148" s="253">
        <f t="shared" si="70"/>
        <v>0</v>
      </c>
      <c r="BC148" s="253">
        <f t="shared" si="70"/>
        <v>0</v>
      </c>
      <c r="BD148" s="253">
        <f t="shared" si="70"/>
        <v>0</v>
      </c>
      <c r="BE148" s="253">
        <f t="shared" si="70"/>
        <v>0</v>
      </c>
      <c r="BF148" s="253">
        <f t="shared" si="70"/>
        <v>0</v>
      </c>
      <c r="BG148" s="253">
        <f t="shared" si="70"/>
        <v>0</v>
      </c>
      <c r="BH148" s="253">
        <f t="shared" si="70"/>
        <v>0</v>
      </c>
      <c r="BI148" s="253">
        <f t="shared" si="70"/>
        <v>0</v>
      </c>
      <c r="BJ148" s="253">
        <f t="shared" si="70"/>
        <v>0</v>
      </c>
      <c r="BK148" s="253">
        <f t="shared" si="70"/>
        <v>0</v>
      </c>
      <c r="BL148" s="253">
        <f t="shared" si="70"/>
        <v>0</v>
      </c>
      <c r="BM148" s="253">
        <f t="shared" si="70"/>
        <v>0</v>
      </c>
      <c r="BN148" s="253">
        <f t="shared" si="70"/>
        <v>0</v>
      </c>
      <c r="BO148" s="253">
        <f t="shared" si="70"/>
        <v>0</v>
      </c>
      <c r="BP148" s="253">
        <f t="shared" si="70"/>
        <v>0</v>
      </c>
      <c r="BQ148" s="253">
        <f t="shared" si="70"/>
        <v>0</v>
      </c>
      <c r="BR148" s="253">
        <f t="shared" si="70"/>
        <v>0</v>
      </c>
      <c r="BS148" s="253">
        <f t="shared" si="70"/>
        <v>0</v>
      </c>
      <c r="BT148" s="253">
        <f t="shared" si="70"/>
        <v>0</v>
      </c>
      <c r="BU148" s="253">
        <f t="shared" si="70"/>
        <v>0</v>
      </c>
      <c r="BV148" s="253">
        <f t="shared" si="70"/>
        <v>0</v>
      </c>
      <c r="BW148" s="253">
        <f t="shared" si="70"/>
        <v>0</v>
      </c>
      <c r="BX148" s="253">
        <f t="shared" si="70"/>
        <v>0</v>
      </c>
      <c r="BY148" s="253">
        <f t="shared" si="70"/>
        <v>0</v>
      </c>
      <c r="BZ148" s="253">
        <f t="shared" si="70"/>
        <v>0</v>
      </c>
      <c r="CA148" s="253">
        <f t="shared" si="70"/>
        <v>0</v>
      </c>
      <c r="CB148" s="253">
        <f t="shared" si="70"/>
        <v>0</v>
      </c>
      <c r="CC148" s="253">
        <f t="shared" si="70"/>
        <v>0</v>
      </c>
      <c r="CD148" s="253">
        <f t="shared" si="70"/>
        <v>0</v>
      </c>
      <c r="CE148" s="253">
        <f t="shared" si="70"/>
        <v>0</v>
      </c>
      <c r="CF148" s="253">
        <f t="shared" si="70"/>
        <v>0</v>
      </c>
      <c r="CG148" s="253">
        <f t="shared" si="70"/>
        <v>0</v>
      </c>
      <c r="CH148" s="253">
        <f t="shared" si="70"/>
        <v>0</v>
      </c>
      <c r="CI148" s="253">
        <f t="shared" si="70"/>
        <v>0</v>
      </c>
      <c r="CJ148" s="253">
        <f t="shared" si="66"/>
        <v>0</v>
      </c>
      <c r="CK148" s="253">
        <f t="shared" si="66"/>
        <v>0</v>
      </c>
      <c r="CL148" s="253">
        <f t="shared" si="66"/>
        <v>0</v>
      </c>
      <c r="CM148" s="253">
        <f t="shared" si="66"/>
        <v>0</v>
      </c>
      <c r="CN148" s="253">
        <f t="shared" si="66"/>
        <v>0</v>
      </c>
      <c r="CO148" s="253">
        <f t="shared" si="66"/>
        <v>0</v>
      </c>
      <c r="CP148" s="253">
        <f t="shared" si="66"/>
        <v>0</v>
      </c>
      <c r="CQ148" s="253">
        <f t="shared" si="66"/>
        <v>0</v>
      </c>
      <c r="CR148" s="253">
        <f t="shared" si="66"/>
        <v>0</v>
      </c>
      <c r="CS148" s="253">
        <f t="shared" si="66"/>
        <v>0</v>
      </c>
      <c r="CT148" s="253">
        <f t="shared" si="66"/>
        <v>0</v>
      </c>
      <c r="CU148" s="253">
        <f t="shared" si="66"/>
        <v>0</v>
      </c>
      <c r="CV148" s="253">
        <f t="shared" si="66"/>
        <v>0</v>
      </c>
      <c r="CW148" s="253">
        <f t="shared" si="66"/>
        <v>0</v>
      </c>
      <c r="CX148" s="253">
        <f t="shared" si="69"/>
        <v>0</v>
      </c>
      <c r="CY148" s="253">
        <f t="shared" si="69"/>
        <v>0</v>
      </c>
      <c r="CZ148" s="253">
        <f t="shared" si="69"/>
        <v>0</v>
      </c>
      <c r="DA148" s="253">
        <f t="shared" si="69"/>
        <v>0</v>
      </c>
      <c r="DB148" s="253">
        <f t="shared" si="69"/>
        <v>0</v>
      </c>
      <c r="DC148" s="253">
        <f t="shared" si="69"/>
        <v>0</v>
      </c>
      <c r="DD148" s="253">
        <f t="shared" si="69"/>
        <v>0</v>
      </c>
      <c r="DE148" s="253">
        <f t="shared" si="69"/>
        <v>0</v>
      </c>
      <c r="DF148" s="253">
        <f t="shared" si="69"/>
        <v>0</v>
      </c>
      <c r="DG148" s="253">
        <f t="shared" si="69"/>
        <v>0</v>
      </c>
      <c r="DH148" s="253">
        <f t="shared" si="69"/>
        <v>0</v>
      </c>
      <c r="DI148" s="253">
        <f t="shared" si="69"/>
        <v>0</v>
      </c>
      <c r="DJ148" s="253">
        <f t="shared" si="69"/>
        <v>0</v>
      </c>
      <c r="DK148" s="253">
        <f t="shared" si="69"/>
        <v>0</v>
      </c>
      <c r="DL148" s="253">
        <f t="shared" si="69"/>
        <v>0</v>
      </c>
      <c r="DM148" s="253">
        <f t="shared" si="69"/>
        <v>0</v>
      </c>
      <c r="DN148" s="253">
        <f t="shared" si="69"/>
        <v>0</v>
      </c>
      <c r="DO148" s="253">
        <f t="shared" si="69"/>
        <v>0</v>
      </c>
      <c r="DP148" s="253">
        <f t="shared" si="69"/>
        <v>0</v>
      </c>
      <c r="DQ148" s="253">
        <f t="shared" si="69"/>
        <v>0</v>
      </c>
      <c r="DR148" s="253">
        <f t="shared" si="69"/>
        <v>0</v>
      </c>
      <c r="DS148" s="253">
        <f t="shared" si="69"/>
        <v>0</v>
      </c>
      <c r="DT148" s="253">
        <f t="shared" si="69"/>
        <v>0</v>
      </c>
      <c r="DU148" s="253">
        <f t="shared" si="69"/>
        <v>0</v>
      </c>
      <c r="DV148" s="253">
        <f t="shared" si="69"/>
        <v>0</v>
      </c>
      <c r="DW148" s="253">
        <f t="shared" si="69"/>
        <v>0</v>
      </c>
    </row>
    <row r="149" spans="3:127" ht="15.6" thickTop="1" thickBot="1">
      <c r="C149" s="316" t="str">
        <f t="shared" si="64"/>
        <v>Prodotto/Servizio 12</v>
      </c>
      <c r="H149" s="253">
        <f t="shared" si="65"/>
        <v>0</v>
      </c>
      <c r="I149" s="253">
        <f t="shared" si="65"/>
        <v>0</v>
      </c>
      <c r="J149" s="253">
        <f t="shared" si="65"/>
        <v>0</v>
      </c>
      <c r="K149" s="253">
        <f t="shared" si="65"/>
        <v>0</v>
      </c>
      <c r="L149" s="253">
        <f t="shared" si="65"/>
        <v>0</v>
      </c>
      <c r="M149" s="253">
        <f t="shared" si="65"/>
        <v>0</v>
      </c>
      <c r="N149" s="253">
        <f t="shared" si="65"/>
        <v>0</v>
      </c>
      <c r="O149" s="253">
        <f t="shared" si="65"/>
        <v>0</v>
      </c>
      <c r="P149" s="253">
        <f t="shared" si="65"/>
        <v>0</v>
      </c>
      <c r="Q149" s="253">
        <f t="shared" si="65"/>
        <v>0</v>
      </c>
      <c r="R149" s="253">
        <f t="shared" si="65"/>
        <v>0</v>
      </c>
      <c r="S149" s="253">
        <f t="shared" si="65"/>
        <v>0</v>
      </c>
      <c r="T149" s="253">
        <f t="shared" si="65"/>
        <v>0</v>
      </c>
      <c r="U149" s="253">
        <f t="shared" si="65"/>
        <v>0</v>
      </c>
      <c r="V149" s="253">
        <f t="shared" si="65"/>
        <v>0</v>
      </c>
      <c r="W149" s="253">
        <f t="shared" si="65"/>
        <v>0</v>
      </c>
      <c r="X149" s="253">
        <f t="shared" si="70"/>
        <v>0</v>
      </c>
      <c r="Y149" s="253">
        <f t="shared" si="70"/>
        <v>0</v>
      </c>
      <c r="Z149" s="253">
        <f t="shared" si="70"/>
        <v>0</v>
      </c>
      <c r="AA149" s="253">
        <f t="shared" si="70"/>
        <v>0</v>
      </c>
      <c r="AB149" s="253">
        <f t="shared" si="70"/>
        <v>0</v>
      </c>
      <c r="AC149" s="253">
        <f t="shared" si="70"/>
        <v>0</v>
      </c>
      <c r="AD149" s="253">
        <f t="shared" si="70"/>
        <v>0</v>
      </c>
      <c r="AE149" s="253">
        <f t="shared" si="70"/>
        <v>0</v>
      </c>
      <c r="AF149" s="253">
        <f t="shared" si="70"/>
        <v>0</v>
      </c>
      <c r="AG149" s="253">
        <f t="shared" si="70"/>
        <v>0</v>
      </c>
      <c r="AH149" s="253">
        <f t="shared" si="70"/>
        <v>0</v>
      </c>
      <c r="AI149" s="253">
        <f t="shared" si="70"/>
        <v>0</v>
      </c>
      <c r="AJ149" s="253">
        <f t="shared" si="70"/>
        <v>0</v>
      </c>
      <c r="AK149" s="253">
        <f t="shared" si="70"/>
        <v>0</v>
      </c>
      <c r="AL149" s="253">
        <f t="shared" si="70"/>
        <v>0</v>
      </c>
      <c r="AM149" s="253">
        <f t="shared" si="70"/>
        <v>0</v>
      </c>
      <c r="AN149" s="253">
        <f t="shared" si="70"/>
        <v>0</v>
      </c>
      <c r="AO149" s="253">
        <f t="shared" si="70"/>
        <v>0</v>
      </c>
      <c r="AP149" s="253">
        <f t="shared" si="70"/>
        <v>0</v>
      </c>
      <c r="AQ149" s="253">
        <f t="shared" si="70"/>
        <v>0</v>
      </c>
      <c r="AR149" s="253">
        <f t="shared" si="70"/>
        <v>0</v>
      </c>
      <c r="AS149" s="253">
        <f t="shared" si="70"/>
        <v>0</v>
      </c>
      <c r="AT149" s="253">
        <f t="shared" si="70"/>
        <v>0</v>
      </c>
      <c r="AU149" s="253">
        <f t="shared" si="70"/>
        <v>0</v>
      </c>
      <c r="AV149" s="253">
        <f t="shared" si="70"/>
        <v>0</v>
      </c>
      <c r="AW149" s="253">
        <f t="shared" si="70"/>
        <v>0</v>
      </c>
      <c r="AX149" s="253">
        <f t="shared" si="70"/>
        <v>0</v>
      </c>
      <c r="AY149" s="253">
        <f t="shared" si="70"/>
        <v>0</v>
      </c>
      <c r="AZ149" s="253">
        <f t="shared" si="70"/>
        <v>0</v>
      </c>
      <c r="BA149" s="253">
        <f t="shared" si="70"/>
        <v>0</v>
      </c>
      <c r="BB149" s="253">
        <f t="shared" si="70"/>
        <v>0</v>
      </c>
      <c r="BC149" s="253">
        <f t="shared" si="70"/>
        <v>0</v>
      </c>
      <c r="BD149" s="253">
        <f t="shared" si="70"/>
        <v>0</v>
      </c>
      <c r="BE149" s="253">
        <f t="shared" si="70"/>
        <v>0</v>
      </c>
      <c r="BF149" s="253">
        <f t="shared" si="70"/>
        <v>0</v>
      </c>
      <c r="BG149" s="253">
        <f t="shared" si="70"/>
        <v>0</v>
      </c>
      <c r="BH149" s="253">
        <f t="shared" si="70"/>
        <v>0</v>
      </c>
      <c r="BI149" s="253">
        <f t="shared" si="70"/>
        <v>0</v>
      </c>
      <c r="BJ149" s="253">
        <f t="shared" si="70"/>
        <v>0</v>
      </c>
      <c r="BK149" s="253">
        <f t="shared" si="70"/>
        <v>0</v>
      </c>
      <c r="BL149" s="253">
        <f t="shared" si="70"/>
        <v>0</v>
      </c>
      <c r="BM149" s="253">
        <f t="shared" si="70"/>
        <v>0</v>
      </c>
      <c r="BN149" s="253">
        <f t="shared" si="70"/>
        <v>0</v>
      </c>
      <c r="BO149" s="253">
        <f t="shared" si="70"/>
        <v>0</v>
      </c>
      <c r="BP149" s="253">
        <f t="shared" si="70"/>
        <v>0</v>
      </c>
      <c r="BQ149" s="253">
        <f t="shared" si="70"/>
        <v>0</v>
      </c>
      <c r="BR149" s="253">
        <f t="shared" si="70"/>
        <v>0</v>
      </c>
      <c r="BS149" s="253">
        <f t="shared" si="70"/>
        <v>0</v>
      </c>
      <c r="BT149" s="253">
        <f t="shared" si="70"/>
        <v>0</v>
      </c>
      <c r="BU149" s="253">
        <f t="shared" si="70"/>
        <v>0</v>
      </c>
      <c r="BV149" s="253">
        <f t="shared" si="70"/>
        <v>0</v>
      </c>
      <c r="BW149" s="253">
        <f t="shared" si="70"/>
        <v>0</v>
      </c>
      <c r="BX149" s="253">
        <f t="shared" si="70"/>
        <v>0</v>
      </c>
      <c r="BY149" s="253">
        <f t="shared" si="70"/>
        <v>0</v>
      </c>
      <c r="BZ149" s="253">
        <f t="shared" si="70"/>
        <v>0</v>
      </c>
      <c r="CA149" s="253">
        <f t="shared" si="70"/>
        <v>0</v>
      </c>
      <c r="CB149" s="253">
        <f t="shared" si="70"/>
        <v>0</v>
      </c>
      <c r="CC149" s="253">
        <f t="shared" si="70"/>
        <v>0</v>
      </c>
      <c r="CD149" s="253">
        <f t="shared" si="70"/>
        <v>0</v>
      </c>
      <c r="CE149" s="253">
        <f t="shared" si="70"/>
        <v>0</v>
      </c>
      <c r="CF149" s="253">
        <f t="shared" si="70"/>
        <v>0</v>
      </c>
      <c r="CG149" s="253">
        <f t="shared" si="70"/>
        <v>0</v>
      </c>
      <c r="CH149" s="253">
        <f t="shared" si="70"/>
        <v>0</v>
      </c>
      <c r="CI149" s="253">
        <f t="shared" si="70"/>
        <v>0</v>
      </c>
      <c r="CJ149" s="253">
        <f t="shared" si="66"/>
        <v>0</v>
      </c>
      <c r="CK149" s="253">
        <f t="shared" si="66"/>
        <v>0</v>
      </c>
      <c r="CL149" s="253">
        <f t="shared" si="66"/>
        <v>0</v>
      </c>
      <c r="CM149" s="253">
        <f t="shared" si="66"/>
        <v>0</v>
      </c>
      <c r="CN149" s="253">
        <f t="shared" si="66"/>
        <v>0</v>
      </c>
      <c r="CO149" s="253">
        <f t="shared" si="66"/>
        <v>0</v>
      </c>
      <c r="CP149" s="253">
        <f t="shared" si="66"/>
        <v>0</v>
      </c>
      <c r="CQ149" s="253">
        <f t="shared" si="66"/>
        <v>0</v>
      </c>
      <c r="CR149" s="253">
        <f t="shared" si="66"/>
        <v>0</v>
      </c>
      <c r="CS149" s="253">
        <f t="shared" si="66"/>
        <v>0</v>
      </c>
      <c r="CT149" s="253">
        <f t="shared" si="66"/>
        <v>0</v>
      </c>
      <c r="CU149" s="253">
        <f t="shared" si="66"/>
        <v>0</v>
      </c>
      <c r="CV149" s="253">
        <f t="shared" si="66"/>
        <v>0</v>
      </c>
      <c r="CW149" s="253">
        <f t="shared" si="66"/>
        <v>0</v>
      </c>
      <c r="CX149" s="253">
        <f t="shared" si="69"/>
        <v>0</v>
      </c>
      <c r="CY149" s="253">
        <f t="shared" si="69"/>
        <v>0</v>
      </c>
      <c r="CZ149" s="253">
        <f t="shared" si="69"/>
        <v>0</v>
      </c>
      <c r="DA149" s="253">
        <f t="shared" si="69"/>
        <v>0</v>
      </c>
      <c r="DB149" s="253">
        <f t="shared" si="69"/>
        <v>0</v>
      </c>
      <c r="DC149" s="253">
        <f t="shared" si="69"/>
        <v>0</v>
      </c>
      <c r="DD149" s="253">
        <f t="shared" si="69"/>
        <v>0</v>
      </c>
      <c r="DE149" s="253">
        <f t="shared" si="69"/>
        <v>0</v>
      </c>
      <c r="DF149" s="253">
        <f t="shared" si="69"/>
        <v>0</v>
      </c>
      <c r="DG149" s="253">
        <f t="shared" si="69"/>
        <v>0</v>
      </c>
      <c r="DH149" s="253">
        <f t="shared" si="69"/>
        <v>0</v>
      </c>
      <c r="DI149" s="253">
        <f t="shared" si="69"/>
        <v>0</v>
      </c>
      <c r="DJ149" s="253">
        <f t="shared" si="69"/>
        <v>0</v>
      </c>
      <c r="DK149" s="253">
        <f t="shared" si="69"/>
        <v>0</v>
      </c>
      <c r="DL149" s="253">
        <f t="shared" si="69"/>
        <v>0</v>
      </c>
      <c r="DM149" s="253">
        <f t="shared" si="69"/>
        <v>0</v>
      </c>
      <c r="DN149" s="253">
        <f t="shared" si="69"/>
        <v>0</v>
      </c>
      <c r="DO149" s="253">
        <f t="shared" si="69"/>
        <v>0</v>
      </c>
      <c r="DP149" s="253">
        <f t="shared" si="69"/>
        <v>0</v>
      </c>
      <c r="DQ149" s="253">
        <f t="shared" si="69"/>
        <v>0</v>
      </c>
      <c r="DR149" s="253">
        <f t="shared" si="69"/>
        <v>0</v>
      </c>
      <c r="DS149" s="253">
        <f t="shared" si="69"/>
        <v>0</v>
      </c>
      <c r="DT149" s="253">
        <f t="shared" si="69"/>
        <v>0</v>
      </c>
      <c r="DU149" s="253">
        <f t="shared" si="69"/>
        <v>0</v>
      </c>
      <c r="DV149" s="253">
        <f t="shared" si="69"/>
        <v>0</v>
      </c>
      <c r="DW149" s="253">
        <f t="shared" si="69"/>
        <v>0</v>
      </c>
    </row>
    <row r="150" spans="3:127" ht="15.6" thickTop="1" thickBot="1">
      <c r="C150" s="316" t="str">
        <f t="shared" si="64"/>
        <v>Prodotto/Servizio 13</v>
      </c>
      <c r="H150" s="253">
        <f t="shared" si="65"/>
        <v>0</v>
      </c>
      <c r="I150" s="253">
        <f t="shared" si="65"/>
        <v>0</v>
      </c>
      <c r="J150" s="253">
        <f t="shared" si="65"/>
        <v>0</v>
      </c>
      <c r="K150" s="253">
        <f t="shared" si="65"/>
        <v>0</v>
      </c>
      <c r="L150" s="253">
        <f t="shared" si="65"/>
        <v>0</v>
      </c>
      <c r="M150" s="253">
        <f t="shared" si="65"/>
        <v>0</v>
      </c>
      <c r="N150" s="253">
        <f t="shared" si="65"/>
        <v>0</v>
      </c>
      <c r="O150" s="253">
        <f t="shared" si="65"/>
        <v>0</v>
      </c>
      <c r="P150" s="253">
        <f t="shared" si="65"/>
        <v>0</v>
      </c>
      <c r="Q150" s="253">
        <f t="shared" si="65"/>
        <v>0</v>
      </c>
      <c r="R150" s="253">
        <f t="shared" si="65"/>
        <v>0</v>
      </c>
      <c r="S150" s="253">
        <f t="shared" si="65"/>
        <v>0</v>
      </c>
      <c r="T150" s="253">
        <f t="shared" si="65"/>
        <v>0</v>
      </c>
      <c r="U150" s="253">
        <f t="shared" si="65"/>
        <v>0</v>
      </c>
      <c r="V150" s="253">
        <f t="shared" si="65"/>
        <v>0</v>
      </c>
      <c r="W150" s="253">
        <f t="shared" si="65"/>
        <v>0</v>
      </c>
      <c r="X150" s="253">
        <f t="shared" si="70"/>
        <v>0</v>
      </c>
      <c r="Y150" s="253">
        <f t="shared" si="70"/>
        <v>0</v>
      </c>
      <c r="Z150" s="253">
        <f t="shared" si="70"/>
        <v>0</v>
      </c>
      <c r="AA150" s="253">
        <f t="shared" si="70"/>
        <v>0</v>
      </c>
      <c r="AB150" s="253">
        <f t="shared" si="70"/>
        <v>0</v>
      </c>
      <c r="AC150" s="253">
        <f t="shared" si="70"/>
        <v>0</v>
      </c>
      <c r="AD150" s="253">
        <f t="shared" si="70"/>
        <v>0</v>
      </c>
      <c r="AE150" s="253">
        <f t="shared" si="70"/>
        <v>0</v>
      </c>
      <c r="AF150" s="253">
        <f t="shared" si="70"/>
        <v>0</v>
      </c>
      <c r="AG150" s="253">
        <f t="shared" si="70"/>
        <v>0</v>
      </c>
      <c r="AH150" s="253">
        <f t="shared" si="70"/>
        <v>0</v>
      </c>
      <c r="AI150" s="253">
        <f t="shared" si="70"/>
        <v>0</v>
      </c>
      <c r="AJ150" s="253">
        <f t="shared" si="70"/>
        <v>0</v>
      </c>
      <c r="AK150" s="253">
        <f t="shared" si="70"/>
        <v>0</v>
      </c>
      <c r="AL150" s="253">
        <f t="shared" si="70"/>
        <v>0</v>
      </c>
      <c r="AM150" s="253">
        <f t="shared" si="70"/>
        <v>0</v>
      </c>
      <c r="AN150" s="253">
        <f t="shared" si="70"/>
        <v>0</v>
      </c>
      <c r="AO150" s="253">
        <f t="shared" si="70"/>
        <v>0</v>
      </c>
      <c r="AP150" s="253">
        <f t="shared" si="70"/>
        <v>0</v>
      </c>
      <c r="AQ150" s="253">
        <f t="shared" si="70"/>
        <v>0</v>
      </c>
      <c r="AR150" s="253">
        <f t="shared" si="70"/>
        <v>0</v>
      </c>
      <c r="AS150" s="253">
        <f t="shared" si="70"/>
        <v>0</v>
      </c>
      <c r="AT150" s="253">
        <f t="shared" si="70"/>
        <v>0</v>
      </c>
      <c r="AU150" s="253">
        <f t="shared" si="70"/>
        <v>0</v>
      </c>
      <c r="AV150" s="253">
        <f t="shared" si="70"/>
        <v>0</v>
      </c>
      <c r="AW150" s="253">
        <f t="shared" si="70"/>
        <v>0</v>
      </c>
      <c r="AX150" s="253">
        <f t="shared" si="70"/>
        <v>0</v>
      </c>
      <c r="AY150" s="253">
        <f t="shared" si="70"/>
        <v>0</v>
      </c>
      <c r="AZ150" s="253">
        <f t="shared" si="70"/>
        <v>0</v>
      </c>
      <c r="BA150" s="253">
        <f t="shared" si="70"/>
        <v>0</v>
      </c>
      <c r="BB150" s="253">
        <f t="shared" si="70"/>
        <v>0</v>
      </c>
      <c r="BC150" s="253">
        <f t="shared" si="70"/>
        <v>0</v>
      </c>
      <c r="BD150" s="253">
        <f t="shared" si="70"/>
        <v>0</v>
      </c>
      <c r="BE150" s="253">
        <f t="shared" si="70"/>
        <v>0</v>
      </c>
      <c r="BF150" s="253">
        <f t="shared" si="70"/>
        <v>0</v>
      </c>
      <c r="BG150" s="253">
        <f t="shared" si="70"/>
        <v>0</v>
      </c>
      <c r="BH150" s="253">
        <f t="shared" si="70"/>
        <v>0</v>
      </c>
      <c r="BI150" s="253">
        <f t="shared" si="70"/>
        <v>0</v>
      </c>
      <c r="BJ150" s="253">
        <f t="shared" si="70"/>
        <v>0</v>
      </c>
      <c r="BK150" s="253">
        <f t="shared" si="70"/>
        <v>0</v>
      </c>
      <c r="BL150" s="253">
        <f t="shared" si="70"/>
        <v>0</v>
      </c>
      <c r="BM150" s="253">
        <f t="shared" si="70"/>
        <v>0</v>
      </c>
      <c r="BN150" s="253">
        <f t="shared" si="70"/>
        <v>0</v>
      </c>
      <c r="BO150" s="253">
        <f t="shared" si="70"/>
        <v>0</v>
      </c>
      <c r="BP150" s="253">
        <f t="shared" si="70"/>
        <v>0</v>
      </c>
      <c r="BQ150" s="253">
        <f t="shared" si="70"/>
        <v>0</v>
      </c>
      <c r="BR150" s="253">
        <f t="shared" si="70"/>
        <v>0</v>
      </c>
      <c r="BS150" s="253">
        <f t="shared" si="70"/>
        <v>0</v>
      </c>
      <c r="BT150" s="253">
        <f t="shared" si="70"/>
        <v>0</v>
      </c>
      <c r="BU150" s="253">
        <f t="shared" si="70"/>
        <v>0</v>
      </c>
      <c r="BV150" s="253">
        <f t="shared" si="70"/>
        <v>0</v>
      </c>
      <c r="BW150" s="253">
        <f t="shared" si="70"/>
        <v>0</v>
      </c>
      <c r="BX150" s="253">
        <f t="shared" si="70"/>
        <v>0</v>
      </c>
      <c r="BY150" s="253">
        <f t="shared" si="70"/>
        <v>0</v>
      </c>
      <c r="BZ150" s="253">
        <f t="shared" si="70"/>
        <v>0</v>
      </c>
      <c r="CA150" s="253">
        <f t="shared" si="70"/>
        <v>0</v>
      </c>
      <c r="CB150" s="253">
        <f t="shared" si="70"/>
        <v>0</v>
      </c>
      <c r="CC150" s="253">
        <f t="shared" si="70"/>
        <v>0</v>
      </c>
      <c r="CD150" s="253">
        <f t="shared" si="70"/>
        <v>0</v>
      </c>
      <c r="CE150" s="253">
        <f t="shared" si="70"/>
        <v>0</v>
      </c>
      <c r="CF150" s="253">
        <f t="shared" si="70"/>
        <v>0</v>
      </c>
      <c r="CG150" s="253">
        <f t="shared" si="70"/>
        <v>0</v>
      </c>
      <c r="CH150" s="253">
        <f t="shared" si="70"/>
        <v>0</v>
      </c>
      <c r="CI150" s="253">
        <f t="shared" si="70"/>
        <v>0</v>
      </c>
      <c r="CJ150" s="253">
        <f t="shared" si="66"/>
        <v>0</v>
      </c>
      <c r="CK150" s="253">
        <f t="shared" si="66"/>
        <v>0</v>
      </c>
      <c r="CL150" s="253">
        <f t="shared" si="66"/>
        <v>0</v>
      </c>
      <c r="CM150" s="253">
        <f t="shared" si="66"/>
        <v>0</v>
      </c>
      <c r="CN150" s="253">
        <f t="shared" si="66"/>
        <v>0</v>
      </c>
      <c r="CO150" s="253">
        <f t="shared" si="66"/>
        <v>0</v>
      </c>
      <c r="CP150" s="253">
        <f t="shared" si="66"/>
        <v>0</v>
      </c>
      <c r="CQ150" s="253">
        <f t="shared" si="66"/>
        <v>0</v>
      </c>
      <c r="CR150" s="253">
        <f t="shared" si="66"/>
        <v>0</v>
      </c>
      <c r="CS150" s="253">
        <f t="shared" si="66"/>
        <v>0</v>
      </c>
      <c r="CT150" s="253">
        <f t="shared" si="66"/>
        <v>0</v>
      </c>
      <c r="CU150" s="253">
        <f t="shared" si="66"/>
        <v>0</v>
      </c>
      <c r="CV150" s="253">
        <f t="shared" si="66"/>
        <v>0</v>
      </c>
      <c r="CW150" s="253">
        <f t="shared" si="66"/>
        <v>0</v>
      </c>
      <c r="CX150" s="253">
        <f t="shared" si="69"/>
        <v>0</v>
      </c>
      <c r="CY150" s="253">
        <f t="shared" si="69"/>
        <v>0</v>
      </c>
      <c r="CZ150" s="253">
        <f t="shared" si="69"/>
        <v>0</v>
      </c>
      <c r="DA150" s="253">
        <f t="shared" si="69"/>
        <v>0</v>
      </c>
      <c r="DB150" s="253">
        <f t="shared" si="69"/>
        <v>0</v>
      </c>
      <c r="DC150" s="253">
        <f t="shared" si="69"/>
        <v>0</v>
      </c>
      <c r="DD150" s="253">
        <f t="shared" si="69"/>
        <v>0</v>
      </c>
      <c r="DE150" s="253">
        <f t="shared" si="69"/>
        <v>0</v>
      </c>
      <c r="DF150" s="253">
        <f t="shared" si="69"/>
        <v>0</v>
      </c>
      <c r="DG150" s="253">
        <f t="shared" si="69"/>
        <v>0</v>
      </c>
      <c r="DH150" s="253">
        <f t="shared" si="69"/>
        <v>0</v>
      </c>
      <c r="DI150" s="253">
        <f t="shared" si="69"/>
        <v>0</v>
      </c>
      <c r="DJ150" s="253">
        <f t="shared" si="69"/>
        <v>0</v>
      </c>
      <c r="DK150" s="253">
        <f t="shared" si="69"/>
        <v>0</v>
      </c>
      <c r="DL150" s="253">
        <f t="shared" si="69"/>
        <v>0</v>
      </c>
      <c r="DM150" s="253">
        <f t="shared" si="69"/>
        <v>0</v>
      </c>
      <c r="DN150" s="253">
        <f t="shared" si="69"/>
        <v>0</v>
      </c>
      <c r="DO150" s="253">
        <f t="shared" si="69"/>
        <v>0</v>
      </c>
      <c r="DP150" s="253">
        <f t="shared" si="69"/>
        <v>0</v>
      </c>
      <c r="DQ150" s="253">
        <f t="shared" si="69"/>
        <v>0</v>
      </c>
      <c r="DR150" s="253">
        <f t="shared" si="69"/>
        <v>0</v>
      </c>
      <c r="DS150" s="253">
        <f t="shared" si="69"/>
        <v>0</v>
      </c>
      <c r="DT150" s="253">
        <f t="shared" si="69"/>
        <v>0</v>
      </c>
      <c r="DU150" s="253">
        <f t="shared" si="69"/>
        <v>0</v>
      </c>
      <c r="DV150" s="253">
        <f t="shared" si="69"/>
        <v>0</v>
      </c>
      <c r="DW150" s="253">
        <f t="shared" si="69"/>
        <v>0</v>
      </c>
    </row>
    <row r="151" spans="3:127" ht="15.6" thickTop="1" thickBot="1">
      <c r="C151" s="316" t="str">
        <f t="shared" si="64"/>
        <v>Prodotto/Servizio 14</v>
      </c>
      <c r="H151" s="253">
        <f t="shared" si="65"/>
        <v>0</v>
      </c>
      <c r="I151" s="253">
        <f t="shared" si="65"/>
        <v>0</v>
      </c>
      <c r="J151" s="253">
        <f t="shared" si="65"/>
        <v>0</v>
      </c>
      <c r="K151" s="253">
        <f t="shared" si="65"/>
        <v>0</v>
      </c>
      <c r="L151" s="253">
        <f t="shared" si="65"/>
        <v>0</v>
      </c>
      <c r="M151" s="253">
        <f t="shared" si="65"/>
        <v>0</v>
      </c>
      <c r="N151" s="253">
        <f t="shared" si="65"/>
        <v>0</v>
      </c>
      <c r="O151" s="253">
        <f t="shared" si="65"/>
        <v>0</v>
      </c>
      <c r="P151" s="253">
        <f t="shared" si="65"/>
        <v>0</v>
      </c>
      <c r="Q151" s="253">
        <f t="shared" si="65"/>
        <v>0</v>
      </c>
      <c r="R151" s="253">
        <f t="shared" si="65"/>
        <v>0</v>
      </c>
      <c r="S151" s="253">
        <f t="shared" si="65"/>
        <v>0</v>
      </c>
      <c r="T151" s="253">
        <f t="shared" si="65"/>
        <v>0</v>
      </c>
      <c r="U151" s="253">
        <f t="shared" si="65"/>
        <v>0</v>
      </c>
      <c r="V151" s="253">
        <f t="shared" si="65"/>
        <v>0</v>
      </c>
      <c r="W151" s="253">
        <f t="shared" si="65"/>
        <v>0</v>
      </c>
      <c r="X151" s="253">
        <f t="shared" si="70"/>
        <v>0</v>
      </c>
      <c r="Y151" s="253">
        <f t="shared" si="70"/>
        <v>0</v>
      </c>
      <c r="Z151" s="253">
        <f t="shared" si="70"/>
        <v>0</v>
      </c>
      <c r="AA151" s="253">
        <f t="shared" si="70"/>
        <v>0</v>
      </c>
      <c r="AB151" s="253">
        <f t="shared" si="70"/>
        <v>0</v>
      </c>
      <c r="AC151" s="253">
        <f t="shared" si="70"/>
        <v>0</v>
      </c>
      <c r="AD151" s="253">
        <f t="shared" si="70"/>
        <v>0</v>
      </c>
      <c r="AE151" s="253">
        <f t="shared" si="70"/>
        <v>0</v>
      </c>
      <c r="AF151" s="253">
        <f t="shared" si="70"/>
        <v>0</v>
      </c>
      <c r="AG151" s="253">
        <f t="shared" si="70"/>
        <v>0</v>
      </c>
      <c r="AH151" s="253">
        <f t="shared" si="70"/>
        <v>0</v>
      </c>
      <c r="AI151" s="253">
        <f t="shared" si="70"/>
        <v>0</v>
      </c>
      <c r="AJ151" s="253">
        <f t="shared" si="70"/>
        <v>0</v>
      </c>
      <c r="AK151" s="253">
        <f t="shared" si="70"/>
        <v>0</v>
      </c>
      <c r="AL151" s="253">
        <f t="shared" si="70"/>
        <v>0</v>
      </c>
      <c r="AM151" s="253">
        <f t="shared" si="70"/>
        <v>0</v>
      </c>
      <c r="AN151" s="253">
        <f t="shared" si="70"/>
        <v>0</v>
      </c>
      <c r="AO151" s="253">
        <f t="shared" si="70"/>
        <v>0</v>
      </c>
      <c r="AP151" s="253">
        <f t="shared" si="70"/>
        <v>0</v>
      </c>
      <c r="AQ151" s="253">
        <f t="shared" si="70"/>
        <v>0</v>
      </c>
      <c r="AR151" s="253">
        <f t="shared" si="70"/>
        <v>0</v>
      </c>
      <c r="AS151" s="253">
        <f t="shared" si="70"/>
        <v>0</v>
      </c>
      <c r="AT151" s="253">
        <f t="shared" si="70"/>
        <v>0</v>
      </c>
      <c r="AU151" s="253">
        <f t="shared" si="70"/>
        <v>0</v>
      </c>
      <c r="AV151" s="253">
        <f t="shared" si="70"/>
        <v>0</v>
      </c>
      <c r="AW151" s="253">
        <f t="shared" si="70"/>
        <v>0</v>
      </c>
      <c r="AX151" s="253">
        <f t="shared" si="70"/>
        <v>0</v>
      </c>
      <c r="AY151" s="253">
        <f t="shared" si="70"/>
        <v>0</v>
      </c>
      <c r="AZ151" s="253">
        <f t="shared" si="70"/>
        <v>0</v>
      </c>
      <c r="BA151" s="253">
        <f t="shared" si="70"/>
        <v>0</v>
      </c>
      <c r="BB151" s="253">
        <f t="shared" si="70"/>
        <v>0</v>
      </c>
      <c r="BC151" s="253">
        <f t="shared" si="70"/>
        <v>0</v>
      </c>
      <c r="BD151" s="253">
        <f t="shared" si="70"/>
        <v>0</v>
      </c>
      <c r="BE151" s="253">
        <f t="shared" si="70"/>
        <v>0</v>
      </c>
      <c r="BF151" s="253">
        <f t="shared" si="70"/>
        <v>0</v>
      </c>
      <c r="BG151" s="253">
        <f t="shared" si="70"/>
        <v>0</v>
      </c>
      <c r="BH151" s="253">
        <f t="shared" si="70"/>
        <v>0</v>
      </c>
      <c r="BI151" s="253">
        <f t="shared" si="70"/>
        <v>0</v>
      </c>
      <c r="BJ151" s="253">
        <f t="shared" si="70"/>
        <v>0</v>
      </c>
      <c r="BK151" s="253">
        <f t="shared" si="70"/>
        <v>0</v>
      </c>
      <c r="BL151" s="253">
        <f t="shared" si="70"/>
        <v>0</v>
      </c>
      <c r="BM151" s="253">
        <f t="shared" si="70"/>
        <v>0</v>
      </c>
      <c r="BN151" s="253">
        <f t="shared" si="70"/>
        <v>0</v>
      </c>
      <c r="BO151" s="253">
        <f t="shared" si="70"/>
        <v>0</v>
      </c>
      <c r="BP151" s="253">
        <f t="shared" si="70"/>
        <v>0</v>
      </c>
      <c r="BQ151" s="253">
        <f t="shared" si="70"/>
        <v>0</v>
      </c>
      <c r="BR151" s="253">
        <f t="shared" si="70"/>
        <v>0</v>
      </c>
      <c r="BS151" s="253">
        <f t="shared" si="70"/>
        <v>0</v>
      </c>
      <c r="BT151" s="253">
        <f t="shared" si="70"/>
        <v>0</v>
      </c>
      <c r="BU151" s="253">
        <f t="shared" si="70"/>
        <v>0</v>
      </c>
      <c r="BV151" s="253">
        <f t="shared" si="70"/>
        <v>0</v>
      </c>
      <c r="BW151" s="253">
        <f t="shared" si="70"/>
        <v>0</v>
      </c>
      <c r="BX151" s="253">
        <f t="shared" si="70"/>
        <v>0</v>
      </c>
      <c r="BY151" s="253">
        <f t="shared" si="70"/>
        <v>0</v>
      </c>
      <c r="BZ151" s="253">
        <f t="shared" si="70"/>
        <v>0</v>
      </c>
      <c r="CA151" s="253">
        <f t="shared" si="70"/>
        <v>0</v>
      </c>
      <c r="CB151" s="253">
        <f t="shared" si="70"/>
        <v>0</v>
      </c>
      <c r="CC151" s="253">
        <f t="shared" si="70"/>
        <v>0</v>
      </c>
      <c r="CD151" s="253">
        <f t="shared" si="70"/>
        <v>0</v>
      </c>
      <c r="CE151" s="253">
        <f t="shared" si="70"/>
        <v>0</v>
      </c>
      <c r="CF151" s="253">
        <f t="shared" si="70"/>
        <v>0</v>
      </c>
      <c r="CG151" s="253">
        <f t="shared" si="70"/>
        <v>0</v>
      </c>
      <c r="CH151" s="253">
        <f t="shared" si="70"/>
        <v>0</v>
      </c>
      <c r="CI151" s="253">
        <f t="shared" ref="CI151:DW157" si="71">+CI55+CI87-CI119</f>
        <v>0</v>
      </c>
      <c r="CJ151" s="253">
        <f t="shared" si="71"/>
        <v>0</v>
      </c>
      <c r="CK151" s="253">
        <f t="shared" si="71"/>
        <v>0</v>
      </c>
      <c r="CL151" s="253">
        <f t="shared" si="71"/>
        <v>0</v>
      </c>
      <c r="CM151" s="253">
        <f t="shared" si="71"/>
        <v>0</v>
      </c>
      <c r="CN151" s="253">
        <f t="shared" si="71"/>
        <v>0</v>
      </c>
      <c r="CO151" s="253">
        <f t="shared" si="71"/>
        <v>0</v>
      </c>
      <c r="CP151" s="253">
        <f t="shared" si="71"/>
        <v>0</v>
      </c>
      <c r="CQ151" s="253">
        <f t="shared" si="71"/>
        <v>0</v>
      </c>
      <c r="CR151" s="253">
        <f t="shared" si="71"/>
        <v>0</v>
      </c>
      <c r="CS151" s="253">
        <f t="shared" si="71"/>
        <v>0</v>
      </c>
      <c r="CT151" s="253">
        <f t="shared" si="71"/>
        <v>0</v>
      </c>
      <c r="CU151" s="253">
        <f t="shared" si="71"/>
        <v>0</v>
      </c>
      <c r="CV151" s="253">
        <f t="shared" si="71"/>
        <v>0</v>
      </c>
      <c r="CW151" s="253">
        <f t="shared" si="71"/>
        <v>0</v>
      </c>
      <c r="CX151" s="253">
        <f t="shared" si="71"/>
        <v>0</v>
      </c>
      <c r="CY151" s="253">
        <f t="shared" si="71"/>
        <v>0</v>
      </c>
      <c r="CZ151" s="253">
        <f t="shared" si="71"/>
        <v>0</v>
      </c>
      <c r="DA151" s="253">
        <f t="shared" si="71"/>
        <v>0</v>
      </c>
      <c r="DB151" s="253">
        <f t="shared" si="71"/>
        <v>0</v>
      </c>
      <c r="DC151" s="253">
        <f t="shared" si="71"/>
        <v>0</v>
      </c>
      <c r="DD151" s="253">
        <f t="shared" si="71"/>
        <v>0</v>
      </c>
      <c r="DE151" s="253">
        <f t="shared" si="71"/>
        <v>0</v>
      </c>
      <c r="DF151" s="253">
        <f t="shared" si="71"/>
        <v>0</v>
      </c>
      <c r="DG151" s="253">
        <f t="shared" si="71"/>
        <v>0</v>
      </c>
      <c r="DH151" s="253">
        <f t="shared" si="71"/>
        <v>0</v>
      </c>
      <c r="DI151" s="253">
        <f t="shared" si="71"/>
        <v>0</v>
      </c>
      <c r="DJ151" s="253">
        <f t="shared" si="71"/>
        <v>0</v>
      </c>
      <c r="DK151" s="253">
        <f t="shared" si="71"/>
        <v>0</v>
      </c>
      <c r="DL151" s="253">
        <f t="shared" si="71"/>
        <v>0</v>
      </c>
      <c r="DM151" s="253">
        <f t="shared" si="71"/>
        <v>0</v>
      </c>
      <c r="DN151" s="253">
        <f t="shared" si="71"/>
        <v>0</v>
      </c>
      <c r="DO151" s="253">
        <f t="shared" si="71"/>
        <v>0</v>
      </c>
      <c r="DP151" s="253">
        <f t="shared" si="71"/>
        <v>0</v>
      </c>
      <c r="DQ151" s="253">
        <f t="shared" si="71"/>
        <v>0</v>
      </c>
      <c r="DR151" s="253">
        <f t="shared" si="71"/>
        <v>0</v>
      </c>
      <c r="DS151" s="253">
        <f t="shared" si="71"/>
        <v>0</v>
      </c>
      <c r="DT151" s="253">
        <f t="shared" si="71"/>
        <v>0</v>
      </c>
      <c r="DU151" s="253">
        <f t="shared" si="71"/>
        <v>0</v>
      </c>
      <c r="DV151" s="253">
        <f t="shared" si="71"/>
        <v>0</v>
      </c>
      <c r="DW151" s="253">
        <f t="shared" si="71"/>
        <v>0</v>
      </c>
    </row>
    <row r="152" spans="3:127" ht="15.6" thickTop="1" thickBot="1">
      <c r="C152" s="316" t="str">
        <f t="shared" si="64"/>
        <v>Prodotto/Servizio 15</v>
      </c>
      <c r="H152" s="253">
        <f t="shared" si="65"/>
        <v>0</v>
      </c>
      <c r="I152" s="253">
        <f t="shared" si="65"/>
        <v>0</v>
      </c>
      <c r="J152" s="253">
        <f t="shared" si="65"/>
        <v>0</v>
      </c>
      <c r="K152" s="253">
        <f t="shared" si="65"/>
        <v>0</v>
      </c>
      <c r="L152" s="253">
        <f t="shared" si="65"/>
        <v>0</v>
      </c>
      <c r="M152" s="253">
        <f t="shared" si="65"/>
        <v>0</v>
      </c>
      <c r="N152" s="253">
        <f t="shared" si="65"/>
        <v>0</v>
      </c>
      <c r="O152" s="253">
        <f t="shared" si="65"/>
        <v>0</v>
      </c>
      <c r="P152" s="253">
        <f t="shared" si="65"/>
        <v>0</v>
      </c>
      <c r="Q152" s="253">
        <f t="shared" si="65"/>
        <v>0</v>
      </c>
      <c r="R152" s="253">
        <f t="shared" si="65"/>
        <v>0</v>
      </c>
      <c r="S152" s="253">
        <f t="shared" si="65"/>
        <v>0</v>
      </c>
      <c r="T152" s="253">
        <f t="shared" si="65"/>
        <v>0</v>
      </c>
      <c r="U152" s="253">
        <f t="shared" si="65"/>
        <v>0</v>
      </c>
      <c r="V152" s="253">
        <f t="shared" si="65"/>
        <v>0</v>
      </c>
      <c r="W152" s="253">
        <f t="shared" si="65"/>
        <v>0</v>
      </c>
      <c r="X152" s="253">
        <f t="shared" ref="X152:CI158" si="72">+X56+X88-X120</f>
        <v>0</v>
      </c>
      <c r="Y152" s="253">
        <f t="shared" si="72"/>
        <v>0</v>
      </c>
      <c r="Z152" s="253">
        <f t="shared" si="72"/>
        <v>0</v>
      </c>
      <c r="AA152" s="253">
        <f t="shared" si="72"/>
        <v>0</v>
      </c>
      <c r="AB152" s="253">
        <f t="shared" si="72"/>
        <v>0</v>
      </c>
      <c r="AC152" s="253">
        <f t="shared" si="72"/>
        <v>0</v>
      </c>
      <c r="AD152" s="253">
        <f t="shared" si="72"/>
        <v>0</v>
      </c>
      <c r="AE152" s="253">
        <f t="shared" si="72"/>
        <v>0</v>
      </c>
      <c r="AF152" s="253">
        <f t="shared" si="72"/>
        <v>0</v>
      </c>
      <c r="AG152" s="253">
        <f t="shared" si="72"/>
        <v>0</v>
      </c>
      <c r="AH152" s="253">
        <f t="shared" si="72"/>
        <v>0</v>
      </c>
      <c r="AI152" s="253">
        <f t="shared" si="72"/>
        <v>0</v>
      </c>
      <c r="AJ152" s="253">
        <f t="shared" si="72"/>
        <v>0</v>
      </c>
      <c r="AK152" s="253">
        <f t="shared" si="72"/>
        <v>0</v>
      </c>
      <c r="AL152" s="253">
        <f t="shared" si="72"/>
        <v>0</v>
      </c>
      <c r="AM152" s="253">
        <f t="shared" si="72"/>
        <v>0</v>
      </c>
      <c r="AN152" s="253">
        <f t="shared" si="72"/>
        <v>0</v>
      </c>
      <c r="AO152" s="253">
        <f t="shared" si="72"/>
        <v>0</v>
      </c>
      <c r="AP152" s="253">
        <f t="shared" si="72"/>
        <v>0</v>
      </c>
      <c r="AQ152" s="253">
        <f t="shared" si="72"/>
        <v>0</v>
      </c>
      <c r="AR152" s="253">
        <f t="shared" si="72"/>
        <v>0</v>
      </c>
      <c r="AS152" s="253">
        <f t="shared" si="72"/>
        <v>0</v>
      </c>
      <c r="AT152" s="253">
        <f t="shared" si="72"/>
        <v>0</v>
      </c>
      <c r="AU152" s="253">
        <f t="shared" si="72"/>
        <v>0</v>
      </c>
      <c r="AV152" s="253">
        <f t="shared" si="72"/>
        <v>0</v>
      </c>
      <c r="AW152" s="253">
        <f t="shared" si="72"/>
        <v>0</v>
      </c>
      <c r="AX152" s="253">
        <f t="shared" si="72"/>
        <v>0</v>
      </c>
      <c r="AY152" s="253">
        <f t="shared" si="72"/>
        <v>0</v>
      </c>
      <c r="AZ152" s="253">
        <f t="shared" si="72"/>
        <v>0</v>
      </c>
      <c r="BA152" s="253">
        <f t="shared" si="72"/>
        <v>0</v>
      </c>
      <c r="BB152" s="253">
        <f t="shared" si="72"/>
        <v>0</v>
      </c>
      <c r="BC152" s="253">
        <f t="shared" si="72"/>
        <v>0</v>
      </c>
      <c r="BD152" s="253">
        <f t="shared" si="72"/>
        <v>0</v>
      </c>
      <c r="BE152" s="253">
        <f t="shared" si="72"/>
        <v>0</v>
      </c>
      <c r="BF152" s="253">
        <f t="shared" si="72"/>
        <v>0</v>
      </c>
      <c r="BG152" s="253">
        <f t="shared" si="72"/>
        <v>0</v>
      </c>
      <c r="BH152" s="253">
        <f t="shared" si="72"/>
        <v>0</v>
      </c>
      <c r="BI152" s="253">
        <f t="shared" si="72"/>
        <v>0</v>
      </c>
      <c r="BJ152" s="253">
        <f t="shared" si="72"/>
        <v>0</v>
      </c>
      <c r="BK152" s="253">
        <f t="shared" si="72"/>
        <v>0</v>
      </c>
      <c r="BL152" s="253">
        <f t="shared" si="72"/>
        <v>0</v>
      </c>
      <c r="BM152" s="253">
        <f t="shared" si="72"/>
        <v>0</v>
      </c>
      <c r="BN152" s="253">
        <f t="shared" si="72"/>
        <v>0</v>
      </c>
      <c r="BO152" s="253">
        <f t="shared" si="72"/>
        <v>0</v>
      </c>
      <c r="BP152" s="253">
        <f t="shared" si="72"/>
        <v>0</v>
      </c>
      <c r="BQ152" s="253">
        <f t="shared" si="72"/>
        <v>0</v>
      </c>
      <c r="BR152" s="253">
        <f t="shared" si="72"/>
        <v>0</v>
      </c>
      <c r="BS152" s="253">
        <f t="shared" si="72"/>
        <v>0</v>
      </c>
      <c r="BT152" s="253">
        <f t="shared" si="72"/>
        <v>0</v>
      </c>
      <c r="BU152" s="253">
        <f t="shared" si="72"/>
        <v>0</v>
      </c>
      <c r="BV152" s="253">
        <f t="shared" si="72"/>
        <v>0</v>
      </c>
      <c r="BW152" s="253">
        <f t="shared" si="72"/>
        <v>0</v>
      </c>
      <c r="BX152" s="253">
        <f t="shared" si="72"/>
        <v>0</v>
      </c>
      <c r="BY152" s="253">
        <f t="shared" si="72"/>
        <v>0</v>
      </c>
      <c r="BZ152" s="253">
        <f t="shared" si="72"/>
        <v>0</v>
      </c>
      <c r="CA152" s="253">
        <f t="shared" si="72"/>
        <v>0</v>
      </c>
      <c r="CB152" s="253">
        <f t="shared" si="72"/>
        <v>0</v>
      </c>
      <c r="CC152" s="253">
        <f t="shared" si="72"/>
        <v>0</v>
      </c>
      <c r="CD152" s="253">
        <f t="shared" si="72"/>
        <v>0</v>
      </c>
      <c r="CE152" s="253">
        <f t="shared" si="72"/>
        <v>0</v>
      </c>
      <c r="CF152" s="253">
        <f t="shared" si="72"/>
        <v>0</v>
      </c>
      <c r="CG152" s="253">
        <f t="shared" si="72"/>
        <v>0</v>
      </c>
      <c r="CH152" s="253">
        <f t="shared" si="72"/>
        <v>0</v>
      </c>
      <c r="CI152" s="253">
        <f t="shared" si="72"/>
        <v>0</v>
      </c>
      <c r="CJ152" s="253">
        <f t="shared" si="71"/>
        <v>0</v>
      </c>
      <c r="CK152" s="253">
        <f t="shared" si="71"/>
        <v>0</v>
      </c>
      <c r="CL152" s="253">
        <f t="shared" si="71"/>
        <v>0</v>
      </c>
      <c r="CM152" s="253">
        <f t="shared" si="71"/>
        <v>0</v>
      </c>
      <c r="CN152" s="253">
        <f t="shared" si="71"/>
        <v>0</v>
      </c>
      <c r="CO152" s="253">
        <f t="shared" si="71"/>
        <v>0</v>
      </c>
      <c r="CP152" s="253">
        <f t="shared" si="71"/>
        <v>0</v>
      </c>
      <c r="CQ152" s="253">
        <f t="shared" si="71"/>
        <v>0</v>
      </c>
      <c r="CR152" s="253">
        <f t="shared" si="71"/>
        <v>0</v>
      </c>
      <c r="CS152" s="253">
        <f t="shared" si="71"/>
        <v>0</v>
      </c>
      <c r="CT152" s="253">
        <f t="shared" si="71"/>
        <v>0</v>
      </c>
      <c r="CU152" s="253">
        <f t="shared" si="71"/>
        <v>0</v>
      </c>
      <c r="CV152" s="253">
        <f t="shared" si="71"/>
        <v>0</v>
      </c>
      <c r="CW152" s="253">
        <f t="shared" si="71"/>
        <v>0</v>
      </c>
      <c r="CX152" s="253">
        <f t="shared" si="71"/>
        <v>0</v>
      </c>
      <c r="CY152" s="253">
        <f t="shared" si="71"/>
        <v>0</v>
      </c>
      <c r="CZ152" s="253">
        <f t="shared" si="71"/>
        <v>0</v>
      </c>
      <c r="DA152" s="253">
        <f t="shared" si="71"/>
        <v>0</v>
      </c>
      <c r="DB152" s="253">
        <f t="shared" si="71"/>
        <v>0</v>
      </c>
      <c r="DC152" s="253">
        <f t="shared" si="71"/>
        <v>0</v>
      </c>
      <c r="DD152" s="253">
        <f t="shared" si="71"/>
        <v>0</v>
      </c>
      <c r="DE152" s="253">
        <f t="shared" si="71"/>
        <v>0</v>
      </c>
      <c r="DF152" s="253">
        <f t="shared" si="71"/>
        <v>0</v>
      </c>
      <c r="DG152" s="253">
        <f t="shared" si="71"/>
        <v>0</v>
      </c>
      <c r="DH152" s="253">
        <f t="shared" si="71"/>
        <v>0</v>
      </c>
      <c r="DI152" s="253">
        <f t="shared" si="71"/>
        <v>0</v>
      </c>
      <c r="DJ152" s="253">
        <f t="shared" si="71"/>
        <v>0</v>
      </c>
      <c r="DK152" s="253">
        <f t="shared" si="71"/>
        <v>0</v>
      </c>
      <c r="DL152" s="253">
        <f t="shared" si="71"/>
        <v>0</v>
      </c>
      <c r="DM152" s="253">
        <f t="shared" si="71"/>
        <v>0</v>
      </c>
      <c r="DN152" s="253">
        <f t="shared" si="71"/>
        <v>0</v>
      </c>
      <c r="DO152" s="253">
        <f t="shared" si="71"/>
        <v>0</v>
      </c>
      <c r="DP152" s="253">
        <f t="shared" si="71"/>
        <v>0</v>
      </c>
      <c r="DQ152" s="253">
        <f t="shared" si="71"/>
        <v>0</v>
      </c>
      <c r="DR152" s="253">
        <f t="shared" si="71"/>
        <v>0</v>
      </c>
      <c r="DS152" s="253">
        <f t="shared" si="71"/>
        <v>0</v>
      </c>
      <c r="DT152" s="253">
        <f t="shared" si="71"/>
        <v>0</v>
      </c>
      <c r="DU152" s="253">
        <f t="shared" si="71"/>
        <v>0</v>
      </c>
      <c r="DV152" s="253">
        <f t="shared" si="71"/>
        <v>0</v>
      </c>
      <c r="DW152" s="253">
        <f t="shared" si="71"/>
        <v>0</v>
      </c>
    </row>
    <row r="153" spans="3:127" ht="15.6" thickTop="1" thickBot="1">
      <c r="C153" s="316" t="str">
        <f t="shared" si="64"/>
        <v>Prodotto/Servizio 16</v>
      </c>
      <c r="H153" s="253">
        <f t="shared" si="65"/>
        <v>0</v>
      </c>
      <c r="I153" s="253">
        <f t="shared" si="65"/>
        <v>0</v>
      </c>
      <c r="J153" s="253">
        <f t="shared" si="65"/>
        <v>0</v>
      </c>
      <c r="K153" s="253">
        <f t="shared" si="65"/>
        <v>0</v>
      </c>
      <c r="L153" s="253">
        <f t="shared" si="65"/>
        <v>0</v>
      </c>
      <c r="M153" s="253">
        <f t="shared" si="65"/>
        <v>0</v>
      </c>
      <c r="N153" s="253">
        <f t="shared" si="65"/>
        <v>0</v>
      </c>
      <c r="O153" s="253">
        <f t="shared" si="65"/>
        <v>0</v>
      </c>
      <c r="P153" s="253">
        <f t="shared" si="65"/>
        <v>0</v>
      </c>
      <c r="Q153" s="253">
        <f t="shared" si="65"/>
        <v>0</v>
      </c>
      <c r="R153" s="253">
        <f t="shared" si="65"/>
        <v>0</v>
      </c>
      <c r="S153" s="253">
        <f t="shared" si="65"/>
        <v>0</v>
      </c>
      <c r="T153" s="253">
        <f t="shared" si="65"/>
        <v>0</v>
      </c>
      <c r="U153" s="253">
        <f t="shared" si="65"/>
        <v>0</v>
      </c>
      <c r="V153" s="253">
        <f t="shared" si="65"/>
        <v>0</v>
      </c>
      <c r="W153" s="253">
        <f t="shared" si="65"/>
        <v>0</v>
      </c>
      <c r="X153" s="253">
        <f t="shared" si="72"/>
        <v>0</v>
      </c>
      <c r="Y153" s="253">
        <f t="shared" si="72"/>
        <v>0</v>
      </c>
      <c r="Z153" s="253">
        <f t="shared" si="72"/>
        <v>0</v>
      </c>
      <c r="AA153" s="253">
        <f t="shared" si="72"/>
        <v>0</v>
      </c>
      <c r="AB153" s="253">
        <f t="shared" si="72"/>
        <v>0</v>
      </c>
      <c r="AC153" s="253">
        <f t="shared" si="72"/>
        <v>0</v>
      </c>
      <c r="AD153" s="253">
        <f t="shared" si="72"/>
        <v>0</v>
      </c>
      <c r="AE153" s="253">
        <f t="shared" si="72"/>
        <v>0</v>
      </c>
      <c r="AF153" s="253">
        <f t="shared" si="72"/>
        <v>0</v>
      </c>
      <c r="AG153" s="253">
        <f t="shared" si="72"/>
        <v>0</v>
      </c>
      <c r="AH153" s="253">
        <f t="shared" si="72"/>
        <v>0</v>
      </c>
      <c r="AI153" s="253">
        <f t="shared" si="72"/>
        <v>0</v>
      </c>
      <c r="AJ153" s="253">
        <f t="shared" si="72"/>
        <v>0</v>
      </c>
      <c r="AK153" s="253">
        <f t="shared" si="72"/>
        <v>0</v>
      </c>
      <c r="AL153" s="253">
        <f t="shared" si="72"/>
        <v>0</v>
      </c>
      <c r="AM153" s="253">
        <f t="shared" si="72"/>
        <v>0</v>
      </c>
      <c r="AN153" s="253">
        <f t="shared" si="72"/>
        <v>0</v>
      </c>
      <c r="AO153" s="253">
        <f t="shared" si="72"/>
        <v>0</v>
      </c>
      <c r="AP153" s="253">
        <f t="shared" si="72"/>
        <v>0</v>
      </c>
      <c r="AQ153" s="253">
        <f t="shared" si="72"/>
        <v>0</v>
      </c>
      <c r="AR153" s="253">
        <f t="shared" si="72"/>
        <v>0</v>
      </c>
      <c r="AS153" s="253">
        <f t="shared" si="72"/>
        <v>0</v>
      </c>
      <c r="AT153" s="253">
        <f t="shared" si="72"/>
        <v>0</v>
      </c>
      <c r="AU153" s="253">
        <f t="shared" si="72"/>
        <v>0</v>
      </c>
      <c r="AV153" s="253">
        <f t="shared" si="72"/>
        <v>0</v>
      </c>
      <c r="AW153" s="253">
        <f t="shared" si="72"/>
        <v>0</v>
      </c>
      <c r="AX153" s="253">
        <f t="shared" si="72"/>
        <v>0</v>
      </c>
      <c r="AY153" s="253">
        <f t="shared" si="72"/>
        <v>0</v>
      </c>
      <c r="AZ153" s="253">
        <f t="shared" si="72"/>
        <v>0</v>
      </c>
      <c r="BA153" s="253">
        <f t="shared" si="72"/>
        <v>0</v>
      </c>
      <c r="BB153" s="253">
        <f t="shared" si="72"/>
        <v>0</v>
      </c>
      <c r="BC153" s="253">
        <f t="shared" si="72"/>
        <v>0</v>
      </c>
      <c r="BD153" s="253">
        <f t="shared" si="72"/>
        <v>0</v>
      </c>
      <c r="BE153" s="253">
        <f t="shared" si="72"/>
        <v>0</v>
      </c>
      <c r="BF153" s="253">
        <f t="shared" si="72"/>
        <v>0</v>
      </c>
      <c r="BG153" s="253">
        <f t="shared" si="72"/>
        <v>0</v>
      </c>
      <c r="BH153" s="253">
        <f t="shared" si="72"/>
        <v>0</v>
      </c>
      <c r="BI153" s="253">
        <f t="shared" si="72"/>
        <v>0</v>
      </c>
      <c r="BJ153" s="253">
        <f t="shared" si="72"/>
        <v>0</v>
      </c>
      <c r="BK153" s="253">
        <f t="shared" si="72"/>
        <v>0</v>
      </c>
      <c r="BL153" s="253">
        <f t="shared" si="72"/>
        <v>0</v>
      </c>
      <c r="BM153" s="253">
        <f t="shared" si="72"/>
        <v>0</v>
      </c>
      <c r="BN153" s="253">
        <f t="shared" si="72"/>
        <v>0</v>
      </c>
      <c r="BO153" s="253">
        <f t="shared" si="72"/>
        <v>0</v>
      </c>
      <c r="BP153" s="253">
        <f t="shared" si="72"/>
        <v>0</v>
      </c>
      <c r="BQ153" s="253">
        <f t="shared" si="72"/>
        <v>0</v>
      </c>
      <c r="BR153" s="253">
        <f t="shared" si="72"/>
        <v>0</v>
      </c>
      <c r="BS153" s="253">
        <f t="shared" si="72"/>
        <v>0</v>
      </c>
      <c r="BT153" s="253">
        <f t="shared" si="72"/>
        <v>0</v>
      </c>
      <c r="BU153" s="253">
        <f t="shared" si="72"/>
        <v>0</v>
      </c>
      <c r="BV153" s="253">
        <f t="shared" si="72"/>
        <v>0</v>
      </c>
      <c r="BW153" s="253">
        <f t="shared" si="72"/>
        <v>0</v>
      </c>
      <c r="BX153" s="253">
        <f t="shared" si="72"/>
        <v>0</v>
      </c>
      <c r="BY153" s="253">
        <f t="shared" si="72"/>
        <v>0</v>
      </c>
      <c r="BZ153" s="253">
        <f t="shared" si="72"/>
        <v>0</v>
      </c>
      <c r="CA153" s="253">
        <f t="shared" si="72"/>
        <v>0</v>
      </c>
      <c r="CB153" s="253">
        <f t="shared" si="72"/>
        <v>0</v>
      </c>
      <c r="CC153" s="253">
        <f t="shared" si="72"/>
        <v>0</v>
      </c>
      <c r="CD153" s="253">
        <f t="shared" si="72"/>
        <v>0</v>
      </c>
      <c r="CE153" s="253">
        <f t="shared" si="72"/>
        <v>0</v>
      </c>
      <c r="CF153" s="253">
        <f t="shared" si="72"/>
        <v>0</v>
      </c>
      <c r="CG153" s="253">
        <f t="shared" si="72"/>
        <v>0</v>
      </c>
      <c r="CH153" s="253">
        <f t="shared" si="72"/>
        <v>0</v>
      </c>
      <c r="CI153" s="253">
        <f t="shared" si="72"/>
        <v>0</v>
      </c>
      <c r="CJ153" s="253">
        <f t="shared" si="71"/>
        <v>0</v>
      </c>
      <c r="CK153" s="253">
        <f t="shared" si="71"/>
        <v>0</v>
      </c>
      <c r="CL153" s="253">
        <f t="shared" si="71"/>
        <v>0</v>
      </c>
      <c r="CM153" s="253">
        <f t="shared" si="71"/>
        <v>0</v>
      </c>
      <c r="CN153" s="253">
        <f t="shared" si="71"/>
        <v>0</v>
      </c>
      <c r="CO153" s="253">
        <f t="shared" si="71"/>
        <v>0</v>
      </c>
      <c r="CP153" s="253">
        <f t="shared" si="71"/>
        <v>0</v>
      </c>
      <c r="CQ153" s="253">
        <f t="shared" si="71"/>
        <v>0</v>
      </c>
      <c r="CR153" s="253">
        <f t="shared" si="71"/>
        <v>0</v>
      </c>
      <c r="CS153" s="253">
        <f t="shared" si="71"/>
        <v>0</v>
      </c>
      <c r="CT153" s="253">
        <f t="shared" si="71"/>
        <v>0</v>
      </c>
      <c r="CU153" s="253">
        <f t="shared" si="71"/>
        <v>0</v>
      </c>
      <c r="CV153" s="253">
        <f t="shared" si="71"/>
        <v>0</v>
      </c>
      <c r="CW153" s="253">
        <f t="shared" si="71"/>
        <v>0</v>
      </c>
      <c r="CX153" s="253">
        <f t="shared" si="71"/>
        <v>0</v>
      </c>
      <c r="CY153" s="253">
        <f t="shared" si="71"/>
        <v>0</v>
      </c>
      <c r="CZ153" s="253">
        <f t="shared" si="71"/>
        <v>0</v>
      </c>
      <c r="DA153" s="253">
        <f t="shared" si="71"/>
        <v>0</v>
      </c>
      <c r="DB153" s="253">
        <f t="shared" si="71"/>
        <v>0</v>
      </c>
      <c r="DC153" s="253">
        <f t="shared" si="71"/>
        <v>0</v>
      </c>
      <c r="DD153" s="253">
        <f t="shared" si="71"/>
        <v>0</v>
      </c>
      <c r="DE153" s="253">
        <f t="shared" si="71"/>
        <v>0</v>
      </c>
      <c r="DF153" s="253">
        <f t="shared" si="71"/>
        <v>0</v>
      </c>
      <c r="DG153" s="253">
        <f t="shared" si="71"/>
        <v>0</v>
      </c>
      <c r="DH153" s="253">
        <f t="shared" si="71"/>
        <v>0</v>
      </c>
      <c r="DI153" s="253">
        <f t="shared" si="71"/>
        <v>0</v>
      </c>
      <c r="DJ153" s="253">
        <f t="shared" si="71"/>
        <v>0</v>
      </c>
      <c r="DK153" s="253">
        <f t="shared" si="71"/>
        <v>0</v>
      </c>
      <c r="DL153" s="253">
        <f t="shared" si="71"/>
        <v>0</v>
      </c>
      <c r="DM153" s="253">
        <f t="shared" si="71"/>
        <v>0</v>
      </c>
      <c r="DN153" s="253">
        <f t="shared" si="71"/>
        <v>0</v>
      </c>
      <c r="DO153" s="253">
        <f t="shared" si="71"/>
        <v>0</v>
      </c>
      <c r="DP153" s="253">
        <f t="shared" si="71"/>
        <v>0</v>
      </c>
      <c r="DQ153" s="253">
        <f t="shared" si="71"/>
        <v>0</v>
      </c>
      <c r="DR153" s="253">
        <f t="shared" si="71"/>
        <v>0</v>
      </c>
      <c r="DS153" s="253">
        <f t="shared" si="71"/>
        <v>0</v>
      </c>
      <c r="DT153" s="253">
        <f t="shared" si="71"/>
        <v>0</v>
      </c>
      <c r="DU153" s="253">
        <f t="shared" si="71"/>
        <v>0</v>
      </c>
      <c r="DV153" s="253">
        <f t="shared" si="71"/>
        <v>0</v>
      </c>
      <c r="DW153" s="253">
        <f t="shared" si="71"/>
        <v>0</v>
      </c>
    </row>
    <row r="154" spans="3:127" ht="15.6" thickTop="1" thickBot="1">
      <c r="C154" s="316" t="str">
        <f t="shared" si="64"/>
        <v>Prodotto/Servizio 17</v>
      </c>
      <c r="H154" s="253">
        <f t="shared" si="65"/>
        <v>0</v>
      </c>
      <c r="I154" s="253">
        <f t="shared" si="65"/>
        <v>0</v>
      </c>
      <c r="J154" s="253">
        <f t="shared" si="65"/>
        <v>0</v>
      </c>
      <c r="K154" s="253">
        <f t="shared" si="65"/>
        <v>0</v>
      </c>
      <c r="L154" s="253">
        <f t="shared" si="65"/>
        <v>0</v>
      </c>
      <c r="M154" s="253">
        <f t="shared" si="65"/>
        <v>0</v>
      </c>
      <c r="N154" s="253">
        <f t="shared" si="65"/>
        <v>0</v>
      </c>
      <c r="O154" s="253">
        <f t="shared" si="65"/>
        <v>0</v>
      </c>
      <c r="P154" s="253">
        <f t="shared" si="65"/>
        <v>0</v>
      </c>
      <c r="Q154" s="253">
        <f t="shared" si="65"/>
        <v>0</v>
      </c>
      <c r="R154" s="253">
        <f t="shared" si="65"/>
        <v>0</v>
      </c>
      <c r="S154" s="253">
        <f t="shared" si="65"/>
        <v>0</v>
      </c>
      <c r="T154" s="253">
        <f t="shared" si="65"/>
        <v>0</v>
      </c>
      <c r="U154" s="253">
        <f t="shared" si="65"/>
        <v>0</v>
      </c>
      <c r="V154" s="253">
        <f t="shared" si="65"/>
        <v>0</v>
      </c>
      <c r="W154" s="253">
        <f t="shared" si="65"/>
        <v>0</v>
      </c>
      <c r="X154" s="253">
        <f t="shared" si="72"/>
        <v>0</v>
      </c>
      <c r="Y154" s="253">
        <f t="shared" si="72"/>
        <v>0</v>
      </c>
      <c r="Z154" s="253">
        <f t="shared" si="72"/>
        <v>0</v>
      </c>
      <c r="AA154" s="253">
        <f t="shared" si="72"/>
        <v>0</v>
      </c>
      <c r="AB154" s="253">
        <f t="shared" si="72"/>
        <v>0</v>
      </c>
      <c r="AC154" s="253">
        <f t="shared" si="72"/>
        <v>0</v>
      </c>
      <c r="AD154" s="253">
        <f t="shared" si="72"/>
        <v>0</v>
      </c>
      <c r="AE154" s="253">
        <f t="shared" si="72"/>
        <v>0</v>
      </c>
      <c r="AF154" s="253">
        <f t="shared" si="72"/>
        <v>0</v>
      </c>
      <c r="AG154" s="253">
        <f t="shared" si="72"/>
        <v>0</v>
      </c>
      <c r="AH154" s="253">
        <f t="shared" si="72"/>
        <v>0</v>
      </c>
      <c r="AI154" s="253">
        <f t="shared" si="72"/>
        <v>0</v>
      </c>
      <c r="AJ154" s="253">
        <f t="shared" si="72"/>
        <v>0</v>
      </c>
      <c r="AK154" s="253">
        <f t="shared" si="72"/>
        <v>0</v>
      </c>
      <c r="AL154" s="253">
        <f t="shared" si="72"/>
        <v>0</v>
      </c>
      <c r="AM154" s="253">
        <f t="shared" si="72"/>
        <v>0</v>
      </c>
      <c r="AN154" s="253">
        <f t="shared" si="72"/>
        <v>0</v>
      </c>
      <c r="AO154" s="253">
        <f t="shared" si="72"/>
        <v>0</v>
      </c>
      <c r="AP154" s="253">
        <f t="shared" si="72"/>
        <v>0</v>
      </c>
      <c r="AQ154" s="253">
        <f t="shared" si="72"/>
        <v>0</v>
      </c>
      <c r="AR154" s="253">
        <f t="shared" si="72"/>
        <v>0</v>
      </c>
      <c r="AS154" s="253">
        <f t="shared" si="72"/>
        <v>0</v>
      </c>
      <c r="AT154" s="253">
        <f t="shared" si="72"/>
        <v>0</v>
      </c>
      <c r="AU154" s="253">
        <f t="shared" si="72"/>
        <v>0</v>
      </c>
      <c r="AV154" s="253">
        <f t="shared" si="72"/>
        <v>0</v>
      </c>
      <c r="AW154" s="253">
        <f t="shared" si="72"/>
        <v>0</v>
      </c>
      <c r="AX154" s="253">
        <f t="shared" si="72"/>
        <v>0</v>
      </c>
      <c r="AY154" s="253">
        <f t="shared" si="72"/>
        <v>0</v>
      </c>
      <c r="AZ154" s="253">
        <f t="shared" si="72"/>
        <v>0</v>
      </c>
      <c r="BA154" s="253">
        <f t="shared" si="72"/>
        <v>0</v>
      </c>
      <c r="BB154" s="253">
        <f t="shared" si="72"/>
        <v>0</v>
      </c>
      <c r="BC154" s="253">
        <f t="shared" si="72"/>
        <v>0</v>
      </c>
      <c r="BD154" s="253">
        <f t="shared" si="72"/>
        <v>0</v>
      </c>
      <c r="BE154" s="253">
        <f t="shared" si="72"/>
        <v>0</v>
      </c>
      <c r="BF154" s="253">
        <f t="shared" si="72"/>
        <v>0</v>
      </c>
      <c r="BG154" s="253">
        <f t="shared" si="72"/>
        <v>0</v>
      </c>
      <c r="BH154" s="253">
        <f t="shared" si="72"/>
        <v>0</v>
      </c>
      <c r="BI154" s="253">
        <f t="shared" si="72"/>
        <v>0</v>
      </c>
      <c r="BJ154" s="253">
        <f t="shared" si="72"/>
        <v>0</v>
      </c>
      <c r="BK154" s="253">
        <f t="shared" si="72"/>
        <v>0</v>
      </c>
      <c r="BL154" s="253">
        <f t="shared" si="72"/>
        <v>0</v>
      </c>
      <c r="BM154" s="253">
        <f t="shared" si="72"/>
        <v>0</v>
      </c>
      <c r="BN154" s="253">
        <f t="shared" si="72"/>
        <v>0</v>
      </c>
      <c r="BO154" s="253">
        <f t="shared" si="72"/>
        <v>0</v>
      </c>
      <c r="BP154" s="253">
        <f t="shared" si="72"/>
        <v>0</v>
      </c>
      <c r="BQ154" s="253">
        <f t="shared" si="72"/>
        <v>0</v>
      </c>
      <c r="BR154" s="253">
        <f t="shared" si="72"/>
        <v>0</v>
      </c>
      <c r="BS154" s="253">
        <f t="shared" si="72"/>
        <v>0</v>
      </c>
      <c r="BT154" s="253">
        <f t="shared" si="72"/>
        <v>0</v>
      </c>
      <c r="BU154" s="253">
        <f t="shared" si="72"/>
        <v>0</v>
      </c>
      <c r="BV154" s="253">
        <f t="shared" si="72"/>
        <v>0</v>
      </c>
      <c r="BW154" s="253">
        <f t="shared" si="72"/>
        <v>0</v>
      </c>
      <c r="BX154" s="253">
        <f t="shared" si="72"/>
        <v>0</v>
      </c>
      <c r="BY154" s="253">
        <f t="shared" si="72"/>
        <v>0</v>
      </c>
      <c r="BZ154" s="253">
        <f t="shared" si="72"/>
        <v>0</v>
      </c>
      <c r="CA154" s="253">
        <f t="shared" si="72"/>
        <v>0</v>
      </c>
      <c r="CB154" s="253">
        <f t="shared" si="72"/>
        <v>0</v>
      </c>
      <c r="CC154" s="253">
        <f t="shared" si="72"/>
        <v>0</v>
      </c>
      <c r="CD154" s="253">
        <f t="shared" si="72"/>
        <v>0</v>
      </c>
      <c r="CE154" s="253">
        <f t="shared" si="72"/>
        <v>0</v>
      </c>
      <c r="CF154" s="253">
        <f t="shared" si="72"/>
        <v>0</v>
      </c>
      <c r="CG154" s="253">
        <f t="shared" si="72"/>
        <v>0</v>
      </c>
      <c r="CH154" s="253">
        <f t="shared" si="72"/>
        <v>0</v>
      </c>
      <c r="CI154" s="253">
        <f t="shared" si="72"/>
        <v>0</v>
      </c>
      <c r="CJ154" s="253">
        <f t="shared" si="71"/>
        <v>0</v>
      </c>
      <c r="CK154" s="253">
        <f t="shared" si="71"/>
        <v>0</v>
      </c>
      <c r="CL154" s="253">
        <f t="shared" si="71"/>
        <v>0</v>
      </c>
      <c r="CM154" s="253">
        <f t="shared" si="71"/>
        <v>0</v>
      </c>
      <c r="CN154" s="253">
        <f t="shared" si="71"/>
        <v>0</v>
      </c>
      <c r="CO154" s="253">
        <f t="shared" si="71"/>
        <v>0</v>
      </c>
      <c r="CP154" s="253">
        <f t="shared" si="71"/>
        <v>0</v>
      </c>
      <c r="CQ154" s="253">
        <f t="shared" si="71"/>
        <v>0</v>
      </c>
      <c r="CR154" s="253">
        <f t="shared" si="71"/>
        <v>0</v>
      </c>
      <c r="CS154" s="253">
        <f t="shared" si="71"/>
        <v>0</v>
      </c>
      <c r="CT154" s="253">
        <f t="shared" si="71"/>
        <v>0</v>
      </c>
      <c r="CU154" s="253">
        <f t="shared" si="71"/>
        <v>0</v>
      </c>
      <c r="CV154" s="253">
        <f t="shared" si="71"/>
        <v>0</v>
      </c>
      <c r="CW154" s="253">
        <f t="shared" si="71"/>
        <v>0</v>
      </c>
      <c r="CX154" s="253">
        <f t="shared" si="71"/>
        <v>0</v>
      </c>
      <c r="CY154" s="253">
        <f t="shared" si="71"/>
        <v>0</v>
      </c>
      <c r="CZ154" s="253">
        <f t="shared" si="71"/>
        <v>0</v>
      </c>
      <c r="DA154" s="253">
        <f t="shared" si="71"/>
        <v>0</v>
      </c>
      <c r="DB154" s="253">
        <f t="shared" si="71"/>
        <v>0</v>
      </c>
      <c r="DC154" s="253">
        <f t="shared" si="71"/>
        <v>0</v>
      </c>
      <c r="DD154" s="253">
        <f t="shared" si="71"/>
        <v>0</v>
      </c>
      <c r="DE154" s="253">
        <f t="shared" si="71"/>
        <v>0</v>
      </c>
      <c r="DF154" s="253">
        <f t="shared" si="71"/>
        <v>0</v>
      </c>
      <c r="DG154" s="253">
        <f t="shared" si="71"/>
        <v>0</v>
      </c>
      <c r="DH154" s="253">
        <f t="shared" si="71"/>
        <v>0</v>
      </c>
      <c r="DI154" s="253">
        <f t="shared" si="71"/>
        <v>0</v>
      </c>
      <c r="DJ154" s="253">
        <f t="shared" si="71"/>
        <v>0</v>
      </c>
      <c r="DK154" s="253">
        <f t="shared" si="71"/>
        <v>0</v>
      </c>
      <c r="DL154" s="253">
        <f t="shared" si="71"/>
        <v>0</v>
      </c>
      <c r="DM154" s="253">
        <f t="shared" si="71"/>
        <v>0</v>
      </c>
      <c r="DN154" s="253">
        <f t="shared" si="71"/>
        <v>0</v>
      </c>
      <c r="DO154" s="253">
        <f t="shared" si="71"/>
        <v>0</v>
      </c>
      <c r="DP154" s="253">
        <f t="shared" si="71"/>
        <v>0</v>
      </c>
      <c r="DQ154" s="253">
        <f t="shared" si="71"/>
        <v>0</v>
      </c>
      <c r="DR154" s="253">
        <f t="shared" si="71"/>
        <v>0</v>
      </c>
      <c r="DS154" s="253">
        <f t="shared" si="71"/>
        <v>0</v>
      </c>
      <c r="DT154" s="253">
        <f t="shared" si="71"/>
        <v>0</v>
      </c>
      <c r="DU154" s="253">
        <f t="shared" si="71"/>
        <v>0</v>
      </c>
      <c r="DV154" s="253">
        <f t="shared" si="71"/>
        <v>0</v>
      </c>
      <c r="DW154" s="253">
        <f t="shared" si="71"/>
        <v>0</v>
      </c>
    </row>
    <row r="155" spans="3:127" ht="15.6" thickTop="1" thickBot="1">
      <c r="C155" s="316" t="str">
        <f t="shared" si="64"/>
        <v>Prodotto/Servizio 18</v>
      </c>
      <c r="H155" s="253">
        <f t="shared" ref="H155:BS158" si="73">+H59+H91-H123</f>
        <v>0</v>
      </c>
      <c r="I155" s="253">
        <f t="shared" si="73"/>
        <v>0</v>
      </c>
      <c r="J155" s="253">
        <f t="shared" si="73"/>
        <v>0</v>
      </c>
      <c r="K155" s="253">
        <f t="shared" si="73"/>
        <v>0</v>
      </c>
      <c r="L155" s="253">
        <f t="shared" si="73"/>
        <v>0</v>
      </c>
      <c r="M155" s="253">
        <f t="shared" si="73"/>
        <v>0</v>
      </c>
      <c r="N155" s="253">
        <f t="shared" si="73"/>
        <v>0</v>
      </c>
      <c r="O155" s="253">
        <f t="shared" si="73"/>
        <v>0</v>
      </c>
      <c r="P155" s="253">
        <f t="shared" si="73"/>
        <v>0</v>
      </c>
      <c r="Q155" s="253">
        <f t="shared" si="73"/>
        <v>0</v>
      </c>
      <c r="R155" s="253">
        <f t="shared" si="73"/>
        <v>0</v>
      </c>
      <c r="S155" s="253">
        <f t="shared" si="73"/>
        <v>0</v>
      </c>
      <c r="T155" s="253">
        <f t="shared" si="73"/>
        <v>0</v>
      </c>
      <c r="U155" s="253">
        <f t="shared" si="73"/>
        <v>0</v>
      </c>
      <c r="V155" s="253">
        <f t="shared" si="73"/>
        <v>0</v>
      </c>
      <c r="W155" s="253">
        <f t="shared" si="73"/>
        <v>0</v>
      </c>
      <c r="X155" s="253">
        <f t="shared" si="73"/>
        <v>0</v>
      </c>
      <c r="Y155" s="253">
        <f t="shared" si="73"/>
        <v>0</v>
      </c>
      <c r="Z155" s="253">
        <f t="shared" si="73"/>
        <v>0</v>
      </c>
      <c r="AA155" s="253">
        <f t="shared" si="73"/>
        <v>0</v>
      </c>
      <c r="AB155" s="253">
        <f t="shared" si="73"/>
        <v>0</v>
      </c>
      <c r="AC155" s="253">
        <f t="shared" si="73"/>
        <v>0</v>
      </c>
      <c r="AD155" s="253">
        <f t="shared" si="73"/>
        <v>0</v>
      </c>
      <c r="AE155" s="253">
        <f t="shared" si="73"/>
        <v>0</v>
      </c>
      <c r="AF155" s="253">
        <f t="shared" si="73"/>
        <v>0</v>
      </c>
      <c r="AG155" s="253">
        <f t="shared" si="73"/>
        <v>0</v>
      </c>
      <c r="AH155" s="253">
        <f t="shared" si="73"/>
        <v>0</v>
      </c>
      <c r="AI155" s="253">
        <f t="shared" si="73"/>
        <v>0</v>
      </c>
      <c r="AJ155" s="253">
        <f t="shared" si="73"/>
        <v>0</v>
      </c>
      <c r="AK155" s="253">
        <f t="shared" si="73"/>
        <v>0</v>
      </c>
      <c r="AL155" s="253">
        <f t="shared" si="73"/>
        <v>0</v>
      </c>
      <c r="AM155" s="253">
        <f t="shared" si="73"/>
        <v>0</v>
      </c>
      <c r="AN155" s="253">
        <f t="shared" si="73"/>
        <v>0</v>
      </c>
      <c r="AO155" s="253">
        <f t="shared" si="73"/>
        <v>0</v>
      </c>
      <c r="AP155" s="253">
        <f t="shared" si="73"/>
        <v>0</v>
      </c>
      <c r="AQ155" s="253">
        <f t="shared" si="73"/>
        <v>0</v>
      </c>
      <c r="AR155" s="253">
        <f t="shared" si="73"/>
        <v>0</v>
      </c>
      <c r="AS155" s="253">
        <f t="shared" si="73"/>
        <v>0</v>
      </c>
      <c r="AT155" s="253">
        <f t="shared" si="73"/>
        <v>0</v>
      </c>
      <c r="AU155" s="253">
        <f t="shared" si="73"/>
        <v>0</v>
      </c>
      <c r="AV155" s="253">
        <f t="shared" si="73"/>
        <v>0</v>
      </c>
      <c r="AW155" s="253">
        <f t="shared" si="73"/>
        <v>0</v>
      </c>
      <c r="AX155" s="253">
        <f t="shared" si="73"/>
        <v>0</v>
      </c>
      <c r="AY155" s="253">
        <f t="shared" si="73"/>
        <v>0</v>
      </c>
      <c r="AZ155" s="253">
        <f t="shared" si="73"/>
        <v>0</v>
      </c>
      <c r="BA155" s="253">
        <f t="shared" si="73"/>
        <v>0</v>
      </c>
      <c r="BB155" s="253">
        <f t="shared" si="73"/>
        <v>0</v>
      </c>
      <c r="BC155" s="253">
        <f t="shared" si="73"/>
        <v>0</v>
      </c>
      <c r="BD155" s="253">
        <f t="shared" si="73"/>
        <v>0</v>
      </c>
      <c r="BE155" s="253">
        <f t="shared" si="73"/>
        <v>0</v>
      </c>
      <c r="BF155" s="253">
        <f t="shared" si="73"/>
        <v>0</v>
      </c>
      <c r="BG155" s="253">
        <f t="shared" si="73"/>
        <v>0</v>
      </c>
      <c r="BH155" s="253">
        <f t="shared" si="73"/>
        <v>0</v>
      </c>
      <c r="BI155" s="253">
        <f t="shared" si="73"/>
        <v>0</v>
      </c>
      <c r="BJ155" s="253">
        <f t="shared" si="73"/>
        <v>0</v>
      </c>
      <c r="BK155" s="253">
        <f t="shared" si="73"/>
        <v>0</v>
      </c>
      <c r="BL155" s="253">
        <f t="shared" si="73"/>
        <v>0</v>
      </c>
      <c r="BM155" s="253">
        <f t="shared" si="73"/>
        <v>0</v>
      </c>
      <c r="BN155" s="253">
        <f t="shared" si="73"/>
        <v>0</v>
      </c>
      <c r="BO155" s="253">
        <f t="shared" si="73"/>
        <v>0</v>
      </c>
      <c r="BP155" s="253">
        <f t="shared" si="73"/>
        <v>0</v>
      </c>
      <c r="BQ155" s="253">
        <f t="shared" si="73"/>
        <v>0</v>
      </c>
      <c r="BR155" s="253">
        <f t="shared" si="73"/>
        <v>0</v>
      </c>
      <c r="BS155" s="253">
        <f t="shared" si="73"/>
        <v>0</v>
      </c>
      <c r="BT155" s="253">
        <f t="shared" si="72"/>
        <v>0</v>
      </c>
      <c r="BU155" s="253">
        <f t="shared" si="72"/>
        <v>0</v>
      </c>
      <c r="BV155" s="253">
        <f t="shared" si="72"/>
        <v>0</v>
      </c>
      <c r="BW155" s="253">
        <f t="shared" si="72"/>
        <v>0</v>
      </c>
      <c r="BX155" s="253">
        <f t="shared" si="72"/>
        <v>0</v>
      </c>
      <c r="BY155" s="253">
        <f t="shared" si="72"/>
        <v>0</v>
      </c>
      <c r="BZ155" s="253">
        <f t="shared" si="72"/>
        <v>0</v>
      </c>
      <c r="CA155" s="253">
        <f t="shared" si="72"/>
        <v>0</v>
      </c>
      <c r="CB155" s="253">
        <f t="shared" si="72"/>
        <v>0</v>
      </c>
      <c r="CC155" s="253">
        <f t="shared" si="72"/>
        <v>0</v>
      </c>
      <c r="CD155" s="253">
        <f t="shared" si="72"/>
        <v>0</v>
      </c>
      <c r="CE155" s="253">
        <f t="shared" si="72"/>
        <v>0</v>
      </c>
      <c r="CF155" s="253">
        <f t="shared" si="72"/>
        <v>0</v>
      </c>
      <c r="CG155" s="253">
        <f t="shared" si="72"/>
        <v>0</v>
      </c>
      <c r="CH155" s="253">
        <f t="shared" si="72"/>
        <v>0</v>
      </c>
      <c r="CI155" s="253">
        <f t="shared" si="72"/>
        <v>0</v>
      </c>
      <c r="CJ155" s="253">
        <f t="shared" si="71"/>
        <v>0</v>
      </c>
      <c r="CK155" s="253">
        <f t="shared" si="71"/>
        <v>0</v>
      </c>
      <c r="CL155" s="253">
        <f t="shared" si="71"/>
        <v>0</v>
      </c>
      <c r="CM155" s="253">
        <f t="shared" si="71"/>
        <v>0</v>
      </c>
      <c r="CN155" s="253">
        <f t="shared" si="71"/>
        <v>0</v>
      </c>
      <c r="CO155" s="253">
        <f t="shared" si="71"/>
        <v>0</v>
      </c>
      <c r="CP155" s="253">
        <f t="shared" si="71"/>
        <v>0</v>
      </c>
      <c r="CQ155" s="253">
        <f t="shared" si="71"/>
        <v>0</v>
      </c>
      <c r="CR155" s="253">
        <f t="shared" si="71"/>
        <v>0</v>
      </c>
      <c r="CS155" s="253">
        <f t="shared" si="71"/>
        <v>0</v>
      </c>
      <c r="CT155" s="253">
        <f t="shared" si="71"/>
        <v>0</v>
      </c>
      <c r="CU155" s="253">
        <f t="shared" si="71"/>
        <v>0</v>
      </c>
      <c r="CV155" s="253">
        <f t="shared" si="71"/>
        <v>0</v>
      </c>
      <c r="CW155" s="253">
        <f t="shared" si="71"/>
        <v>0</v>
      </c>
      <c r="CX155" s="253">
        <f t="shared" si="71"/>
        <v>0</v>
      </c>
      <c r="CY155" s="253">
        <f t="shared" si="71"/>
        <v>0</v>
      </c>
      <c r="CZ155" s="253">
        <f t="shared" si="71"/>
        <v>0</v>
      </c>
      <c r="DA155" s="253">
        <f t="shared" si="71"/>
        <v>0</v>
      </c>
      <c r="DB155" s="253">
        <f t="shared" si="71"/>
        <v>0</v>
      </c>
      <c r="DC155" s="253">
        <f t="shared" si="71"/>
        <v>0</v>
      </c>
      <c r="DD155" s="253">
        <f t="shared" si="71"/>
        <v>0</v>
      </c>
      <c r="DE155" s="253">
        <f t="shared" si="71"/>
        <v>0</v>
      </c>
      <c r="DF155" s="253">
        <f t="shared" si="71"/>
        <v>0</v>
      </c>
      <c r="DG155" s="253">
        <f t="shared" si="71"/>
        <v>0</v>
      </c>
      <c r="DH155" s="253">
        <f t="shared" si="71"/>
        <v>0</v>
      </c>
      <c r="DI155" s="253">
        <f t="shared" si="71"/>
        <v>0</v>
      </c>
      <c r="DJ155" s="253">
        <f t="shared" si="71"/>
        <v>0</v>
      </c>
      <c r="DK155" s="253">
        <f t="shared" si="71"/>
        <v>0</v>
      </c>
      <c r="DL155" s="253">
        <f t="shared" si="71"/>
        <v>0</v>
      </c>
      <c r="DM155" s="253">
        <f t="shared" si="71"/>
        <v>0</v>
      </c>
      <c r="DN155" s="253">
        <f t="shared" si="71"/>
        <v>0</v>
      </c>
      <c r="DO155" s="253">
        <f t="shared" si="71"/>
        <v>0</v>
      </c>
      <c r="DP155" s="253">
        <f t="shared" si="71"/>
        <v>0</v>
      </c>
      <c r="DQ155" s="253">
        <f t="shared" si="71"/>
        <v>0</v>
      </c>
      <c r="DR155" s="253">
        <f t="shared" si="71"/>
        <v>0</v>
      </c>
      <c r="DS155" s="253">
        <f t="shared" si="71"/>
        <v>0</v>
      </c>
      <c r="DT155" s="253">
        <f t="shared" si="71"/>
        <v>0</v>
      </c>
      <c r="DU155" s="253">
        <f t="shared" si="71"/>
        <v>0</v>
      </c>
      <c r="DV155" s="253">
        <f t="shared" si="71"/>
        <v>0</v>
      </c>
      <c r="DW155" s="253">
        <f t="shared" si="71"/>
        <v>0</v>
      </c>
    </row>
    <row r="156" spans="3:127" ht="15.6" thickTop="1" thickBot="1">
      <c r="C156" s="316" t="str">
        <f t="shared" si="64"/>
        <v>Prodotto/Servizio 19</v>
      </c>
      <c r="H156" s="253">
        <f t="shared" si="73"/>
        <v>0</v>
      </c>
      <c r="I156" s="253">
        <f t="shared" si="73"/>
        <v>0</v>
      </c>
      <c r="J156" s="253">
        <f t="shared" si="73"/>
        <v>0</v>
      </c>
      <c r="K156" s="253">
        <f t="shared" si="73"/>
        <v>0</v>
      </c>
      <c r="L156" s="253">
        <f t="shared" si="73"/>
        <v>0</v>
      </c>
      <c r="M156" s="253">
        <f t="shared" si="73"/>
        <v>0</v>
      </c>
      <c r="N156" s="253">
        <f t="shared" si="73"/>
        <v>0</v>
      </c>
      <c r="O156" s="253">
        <f t="shared" si="73"/>
        <v>0</v>
      </c>
      <c r="P156" s="253">
        <f t="shared" si="73"/>
        <v>0</v>
      </c>
      <c r="Q156" s="253">
        <f t="shared" si="73"/>
        <v>0</v>
      </c>
      <c r="R156" s="253">
        <f t="shared" si="73"/>
        <v>0</v>
      </c>
      <c r="S156" s="253">
        <f t="shared" si="73"/>
        <v>0</v>
      </c>
      <c r="T156" s="253">
        <f t="shared" si="73"/>
        <v>0</v>
      </c>
      <c r="U156" s="253">
        <f t="shared" si="73"/>
        <v>0</v>
      </c>
      <c r="V156" s="253">
        <f t="shared" si="73"/>
        <v>0</v>
      </c>
      <c r="W156" s="253">
        <f t="shared" si="73"/>
        <v>0</v>
      </c>
      <c r="X156" s="253">
        <f t="shared" si="73"/>
        <v>0</v>
      </c>
      <c r="Y156" s="253">
        <f t="shared" si="73"/>
        <v>0</v>
      </c>
      <c r="Z156" s="253">
        <f t="shared" si="73"/>
        <v>0</v>
      </c>
      <c r="AA156" s="253">
        <f t="shared" si="73"/>
        <v>0</v>
      </c>
      <c r="AB156" s="253">
        <f t="shared" si="73"/>
        <v>0</v>
      </c>
      <c r="AC156" s="253">
        <f t="shared" si="73"/>
        <v>0</v>
      </c>
      <c r="AD156" s="253">
        <f t="shared" si="73"/>
        <v>0</v>
      </c>
      <c r="AE156" s="253">
        <f t="shared" si="73"/>
        <v>0</v>
      </c>
      <c r="AF156" s="253">
        <f t="shared" si="73"/>
        <v>0</v>
      </c>
      <c r="AG156" s="253">
        <f t="shared" si="73"/>
        <v>0</v>
      </c>
      <c r="AH156" s="253">
        <f t="shared" si="73"/>
        <v>0</v>
      </c>
      <c r="AI156" s="253">
        <f t="shared" si="73"/>
        <v>0</v>
      </c>
      <c r="AJ156" s="253">
        <f t="shared" si="73"/>
        <v>0</v>
      </c>
      <c r="AK156" s="253">
        <f t="shared" si="73"/>
        <v>0</v>
      </c>
      <c r="AL156" s="253">
        <f t="shared" si="73"/>
        <v>0</v>
      </c>
      <c r="AM156" s="253">
        <f t="shared" si="73"/>
        <v>0</v>
      </c>
      <c r="AN156" s="253">
        <f t="shared" si="73"/>
        <v>0</v>
      </c>
      <c r="AO156" s="253">
        <f t="shared" si="73"/>
        <v>0</v>
      </c>
      <c r="AP156" s="253">
        <f t="shared" si="73"/>
        <v>0</v>
      </c>
      <c r="AQ156" s="253">
        <f t="shared" si="73"/>
        <v>0</v>
      </c>
      <c r="AR156" s="253">
        <f t="shared" si="73"/>
        <v>0</v>
      </c>
      <c r="AS156" s="253">
        <f t="shared" si="73"/>
        <v>0</v>
      </c>
      <c r="AT156" s="253">
        <f t="shared" si="73"/>
        <v>0</v>
      </c>
      <c r="AU156" s="253">
        <f t="shared" si="73"/>
        <v>0</v>
      </c>
      <c r="AV156" s="253">
        <f t="shared" si="73"/>
        <v>0</v>
      </c>
      <c r="AW156" s="253">
        <f t="shared" si="73"/>
        <v>0</v>
      </c>
      <c r="AX156" s="253">
        <f t="shared" si="73"/>
        <v>0</v>
      </c>
      <c r="AY156" s="253">
        <f t="shared" si="73"/>
        <v>0</v>
      </c>
      <c r="AZ156" s="253">
        <f t="shared" si="73"/>
        <v>0</v>
      </c>
      <c r="BA156" s="253">
        <f t="shared" si="73"/>
        <v>0</v>
      </c>
      <c r="BB156" s="253">
        <f t="shared" si="73"/>
        <v>0</v>
      </c>
      <c r="BC156" s="253">
        <f t="shared" si="73"/>
        <v>0</v>
      </c>
      <c r="BD156" s="253">
        <f t="shared" si="73"/>
        <v>0</v>
      </c>
      <c r="BE156" s="253">
        <f t="shared" si="73"/>
        <v>0</v>
      </c>
      <c r="BF156" s="253">
        <f t="shared" si="73"/>
        <v>0</v>
      </c>
      <c r="BG156" s="253">
        <f t="shared" si="73"/>
        <v>0</v>
      </c>
      <c r="BH156" s="253">
        <f t="shared" si="73"/>
        <v>0</v>
      </c>
      <c r="BI156" s="253">
        <f t="shared" si="73"/>
        <v>0</v>
      </c>
      <c r="BJ156" s="253">
        <f t="shared" si="73"/>
        <v>0</v>
      </c>
      <c r="BK156" s="253">
        <f t="shared" si="73"/>
        <v>0</v>
      </c>
      <c r="BL156" s="253">
        <f t="shared" si="73"/>
        <v>0</v>
      </c>
      <c r="BM156" s="253">
        <f t="shared" si="73"/>
        <v>0</v>
      </c>
      <c r="BN156" s="253">
        <f t="shared" si="73"/>
        <v>0</v>
      </c>
      <c r="BO156" s="253">
        <f t="shared" si="73"/>
        <v>0</v>
      </c>
      <c r="BP156" s="253">
        <f t="shared" si="73"/>
        <v>0</v>
      </c>
      <c r="BQ156" s="253">
        <f t="shared" si="73"/>
        <v>0</v>
      </c>
      <c r="BR156" s="253">
        <f t="shared" si="73"/>
        <v>0</v>
      </c>
      <c r="BS156" s="253">
        <f t="shared" si="73"/>
        <v>0</v>
      </c>
      <c r="BT156" s="253">
        <f t="shared" si="72"/>
        <v>0</v>
      </c>
      <c r="BU156" s="253">
        <f t="shared" si="72"/>
        <v>0</v>
      </c>
      <c r="BV156" s="253">
        <f t="shared" si="72"/>
        <v>0</v>
      </c>
      <c r="BW156" s="253">
        <f t="shared" si="72"/>
        <v>0</v>
      </c>
      <c r="BX156" s="253">
        <f t="shared" si="72"/>
        <v>0</v>
      </c>
      <c r="BY156" s="253">
        <f t="shared" si="72"/>
        <v>0</v>
      </c>
      <c r="BZ156" s="253">
        <f t="shared" si="72"/>
        <v>0</v>
      </c>
      <c r="CA156" s="253">
        <f t="shared" si="72"/>
        <v>0</v>
      </c>
      <c r="CB156" s="253">
        <f t="shared" si="72"/>
        <v>0</v>
      </c>
      <c r="CC156" s="253">
        <f t="shared" si="72"/>
        <v>0</v>
      </c>
      <c r="CD156" s="253">
        <f t="shared" si="72"/>
        <v>0</v>
      </c>
      <c r="CE156" s="253">
        <f t="shared" si="72"/>
        <v>0</v>
      </c>
      <c r="CF156" s="253">
        <f t="shared" si="72"/>
        <v>0</v>
      </c>
      <c r="CG156" s="253">
        <f t="shared" si="72"/>
        <v>0</v>
      </c>
      <c r="CH156" s="253">
        <f t="shared" si="72"/>
        <v>0</v>
      </c>
      <c r="CI156" s="253">
        <f t="shared" si="72"/>
        <v>0</v>
      </c>
      <c r="CJ156" s="253">
        <f t="shared" si="71"/>
        <v>0</v>
      </c>
      <c r="CK156" s="253">
        <f t="shared" si="71"/>
        <v>0</v>
      </c>
      <c r="CL156" s="253">
        <f t="shared" si="71"/>
        <v>0</v>
      </c>
      <c r="CM156" s="253">
        <f t="shared" si="71"/>
        <v>0</v>
      </c>
      <c r="CN156" s="253">
        <f t="shared" si="71"/>
        <v>0</v>
      </c>
      <c r="CO156" s="253">
        <f t="shared" si="71"/>
        <v>0</v>
      </c>
      <c r="CP156" s="253">
        <f t="shared" si="71"/>
        <v>0</v>
      </c>
      <c r="CQ156" s="253">
        <f t="shared" si="71"/>
        <v>0</v>
      </c>
      <c r="CR156" s="253">
        <f t="shared" si="71"/>
        <v>0</v>
      </c>
      <c r="CS156" s="253">
        <f t="shared" si="71"/>
        <v>0</v>
      </c>
      <c r="CT156" s="253">
        <f t="shared" si="71"/>
        <v>0</v>
      </c>
      <c r="CU156" s="253">
        <f t="shared" si="71"/>
        <v>0</v>
      </c>
      <c r="CV156" s="253">
        <f t="shared" si="71"/>
        <v>0</v>
      </c>
      <c r="CW156" s="253">
        <f t="shared" si="71"/>
        <v>0</v>
      </c>
      <c r="CX156" s="253">
        <f t="shared" si="71"/>
        <v>0</v>
      </c>
      <c r="CY156" s="253">
        <f t="shared" si="71"/>
        <v>0</v>
      </c>
      <c r="CZ156" s="253">
        <f t="shared" si="71"/>
        <v>0</v>
      </c>
      <c r="DA156" s="253">
        <f t="shared" si="71"/>
        <v>0</v>
      </c>
      <c r="DB156" s="253">
        <f t="shared" si="71"/>
        <v>0</v>
      </c>
      <c r="DC156" s="253">
        <f t="shared" si="71"/>
        <v>0</v>
      </c>
      <c r="DD156" s="253">
        <f t="shared" si="71"/>
        <v>0</v>
      </c>
      <c r="DE156" s="253">
        <f t="shared" si="71"/>
        <v>0</v>
      </c>
      <c r="DF156" s="253">
        <f t="shared" si="71"/>
        <v>0</v>
      </c>
      <c r="DG156" s="253">
        <f t="shared" si="71"/>
        <v>0</v>
      </c>
      <c r="DH156" s="253">
        <f t="shared" si="71"/>
        <v>0</v>
      </c>
      <c r="DI156" s="253">
        <f t="shared" si="71"/>
        <v>0</v>
      </c>
      <c r="DJ156" s="253">
        <f t="shared" si="71"/>
        <v>0</v>
      </c>
      <c r="DK156" s="253">
        <f t="shared" si="71"/>
        <v>0</v>
      </c>
      <c r="DL156" s="253">
        <f t="shared" si="71"/>
        <v>0</v>
      </c>
      <c r="DM156" s="253">
        <f t="shared" si="71"/>
        <v>0</v>
      </c>
      <c r="DN156" s="253">
        <f t="shared" si="71"/>
        <v>0</v>
      </c>
      <c r="DO156" s="253">
        <f t="shared" si="71"/>
        <v>0</v>
      </c>
      <c r="DP156" s="253">
        <f t="shared" si="71"/>
        <v>0</v>
      </c>
      <c r="DQ156" s="253">
        <f t="shared" si="71"/>
        <v>0</v>
      </c>
      <c r="DR156" s="253">
        <f t="shared" si="71"/>
        <v>0</v>
      </c>
      <c r="DS156" s="253">
        <f t="shared" si="71"/>
        <v>0</v>
      </c>
      <c r="DT156" s="253">
        <f t="shared" si="71"/>
        <v>0</v>
      </c>
      <c r="DU156" s="253">
        <f t="shared" si="71"/>
        <v>0</v>
      </c>
      <c r="DV156" s="253">
        <f t="shared" si="71"/>
        <v>0</v>
      </c>
      <c r="DW156" s="253">
        <f t="shared" si="71"/>
        <v>0</v>
      </c>
    </row>
    <row r="157" spans="3:127" ht="15.6" thickTop="1" thickBot="1">
      <c r="C157" s="316" t="str">
        <f t="shared" si="64"/>
        <v>Prodotto/Servizio 20</v>
      </c>
      <c r="H157" s="253">
        <f t="shared" si="73"/>
        <v>0</v>
      </c>
      <c r="I157" s="253">
        <f t="shared" si="73"/>
        <v>0</v>
      </c>
      <c r="J157" s="253">
        <f t="shared" si="73"/>
        <v>0</v>
      </c>
      <c r="K157" s="253">
        <f t="shared" si="73"/>
        <v>0</v>
      </c>
      <c r="L157" s="253">
        <f t="shared" si="73"/>
        <v>0</v>
      </c>
      <c r="M157" s="253">
        <f t="shared" si="73"/>
        <v>0</v>
      </c>
      <c r="N157" s="253">
        <f t="shared" si="73"/>
        <v>0</v>
      </c>
      <c r="O157" s="253">
        <f t="shared" si="73"/>
        <v>0</v>
      </c>
      <c r="P157" s="253">
        <f t="shared" si="73"/>
        <v>0</v>
      </c>
      <c r="Q157" s="253">
        <f t="shared" si="73"/>
        <v>0</v>
      </c>
      <c r="R157" s="253">
        <f t="shared" si="73"/>
        <v>0</v>
      </c>
      <c r="S157" s="253">
        <f t="shared" si="73"/>
        <v>0</v>
      </c>
      <c r="T157" s="253">
        <f t="shared" si="73"/>
        <v>0</v>
      </c>
      <c r="U157" s="253">
        <f t="shared" si="73"/>
        <v>0</v>
      </c>
      <c r="V157" s="253">
        <f t="shared" si="73"/>
        <v>0</v>
      </c>
      <c r="W157" s="253">
        <f t="shared" si="73"/>
        <v>0</v>
      </c>
      <c r="X157" s="253">
        <f t="shared" si="73"/>
        <v>0</v>
      </c>
      <c r="Y157" s="253">
        <f t="shared" si="73"/>
        <v>0</v>
      </c>
      <c r="Z157" s="253">
        <f t="shared" si="73"/>
        <v>0</v>
      </c>
      <c r="AA157" s="253">
        <f t="shared" si="73"/>
        <v>0</v>
      </c>
      <c r="AB157" s="253">
        <f t="shared" si="73"/>
        <v>0</v>
      </c>
      <c r="AC157" s="253">
        <f t="shared" si="73"/>
        <v>0</v>
      </c>
      <c r="AD157" s="253">
        <f t="shared" si="73"/>
        <v>0</v>
      </c>
      <c r="AE157" s="253">
        <f t="shared" si="73"/>
        <v>0</v>
      </c>
      <c r="AF157" s="253">
        <f t="shared" si="73"/>
        <v>0</v>
      </c>
      <c r="AG157" s="253">
        <f t="shared" si="73"/>
        <v>0</v>
      </c>
      <c r="AH157" s="253">
        <f t="shared" si="73"/>
        <v>0</v>
      </c>
      <c r="AI157" s="253">
        <f t="shared" si="73"/>
        <v>0</v>
      </c>
      <c r="AJ157" s="253">
        <f t="shared" si="73"/>
        <v>0</v>
      </c>
      <c r="AK157" s="253">
        <f t="shared" si="73"/>
        <v>0</v>
      </c>
      <c r="AL157" s="253">
        <f t="shared" si="73"/>
        <v>0</v>
      </c>
      <c r="AM157" s="253">
        <f t="shared" si="73"/>
        <v>0</v>
      </c>
      <c r="AN157" s="253">
        <f t="shared" si="73"/>
        <v>0</v>
      </c>
      <c r="AO157" s="253">
        <f t="shared" si="73"/>
        <v>0</v>
      </c>
      <c r="AP157" s="253">
        <f t="shared" si="73"/>
        <v>0</v>
      </c>
      <c r="AQ157" s="253">
        <f t="shared" si="73"/>
        <v>0</v>
      </c>
      <c r="AR157" s="253">
        <f t="shared" si="73"/>
        <v>0</v>
      </c>
      <c r="AS157" s="253">
        <f t="shared" si="73"/>
        <v>0</v>
      </c>
      <c r="AT157" s="253">
        <f t="shared" si="73"/>
        <v>0</v>
      </c>
      <c r="AU157" s="253">
        <f t="shared" si="73"/>
        <v>0</v>
      </c>
      <c r="AV157" s="253">
        <f t="shared" si="73"/>
        <v>0</v>
      </c>
      <c r="AW157" s="253">
        <f t="shared" si="73"/>
        <v>0</v>
      </c>
      <c r="AX157" s="253">
        <f t="shared" si="73"/>
        <v>0</v>
      </c>
      <c r="AY157" s="253">
        <f t="shared" si="73"/>
        <v>0</v>
      </c>
      <c r="AZ157" s="253">
        <f t="shared" si="73"/>
        <v>0</v>
      </c>
      <c r="BA157" s="253">
        <f t="shared" si="73"/>
        <v>0</v>
      </c>
      <c r="BB157" s="253">
        <f t="shared" si="73"/>
        <v>0</v>
      </c>
      <c r="BC157" s="253">
        <f t="shared" si="73"/>
        <v>0</v>
      </c>
      <c r="BD157" s="253">
        <f t="shared" si="73"/>
        <v>0</v>
      </c>
      <c r="BE157" s="253">
        <f t="shared" si="73"/>
        <v>0</v>
      </c>
      <c r="BF157" s="253">
        <f t="shared" si="73"/>
        <v>0</v>
      </c>
      <c r="BG157" s="253">
        <f t="shared" si="73"/>
        <v>0</v>
      </c>
      <c r="BH157" s="253">
        <f t="shared" si="73"/>
        <v>0</v>
      </c>
      <c r="BI157" s="253">
        <f t="shared" si="73"/>
        <v>0</v>
      </c>
      <c r="BJ157" s="253">
        <f t="shared" si="73"/>
        <v>0</v>
      </c>
      <c r="BK157" s="253">
        <f t="shared" si="73"/>
        <v>0</v>
      </c>
      <c r="BL157" s="253">
        <f t="shared" si="73"/>
        <v>0</v>
      </c>
      <c r="BM157" s="253">
        <f t="shared" si="73"/>
        <v>0</v>
      </c>
      <c r="BN157" s="253">
        <f t="shared" si="73"/>
        <v>0</v>
      </c>
      <c r="BO157" s="253">
        <f t="shared" si="73"/>
        <v>0</v>
      </c>
      <c r="BP157" s="253">
        <f t="shared" si="73"/>
        <v>0</v>
      </c>
      <c r="BQ157" s="253">
        <f t="shared" si="73"/>
        <v>0</v>
      </c>
      <c r="BR157" s="253">
        <f t="shared" si="73"/>
        <v>0</v>
      </c>
      <c r="BS157" s="253">
        <f t="shared" si="73"/>
        <v>0</v>
      </c>
      <c r="BT157" s="253">
        <f t="shared" si="72"/>
        <v>0</v>
      </c>
      <c r="BU157" s="253">
        <f t="shared" si="72"/>
        <v>0</v>
      </c>
      <c r="BV157" s="253">
        <f t="shared" si="72"/>
        <v>0</v>
      </c>
      <c r="BW157" s="253">
        <f t="shared" si="72"/>
        <v>0</v>
      </c>
      <c r="BX157" s="253">
        <f t="shared" si="72"/>
        <v>0</v>
      </c>
      <c r="BY157" s="253">
        <f t="shared" si="72"/>
        <v>0</v>
      </c>
      <c r="BZ157" s="253">
        <f t="shared" si="72"/>
        <v>0</v>
      </c>
      <c r="CA157" s="253">
        <f t="shared" si="72"/>
        <v>0</v>
      </c>
      <c r="CB157" s="253">
        <f t="shared" si="72"/>
        <v>0</v>
      </c>
      <c r="CC157" s="253">
        <f t="shared" si="72"/>
        <v>0</v>
      </c>
      <c r="CD157" s="253">
        <f t="shared" si="72"/>
        <v>0</v>
      </c>
      <c r="CE157" s="253">
        <f t="shared" si="72"/>
        <v>0</v>
      </c>
      <c r="CF157" s="253">
        <f t="shared" si="72"/>
        <v>0</v>
      </c>
      <c r="CG157" s="253">
        <f t="shared" si="72"/>
        <v>0</v>
      </c>
      <c r="CH157" s="253">
        <f t="shared" si="72"/>
        <v>0</v>
      </c>
      <c r="CI157" s="253">
        <f t="shared" si="72"/>
        <v>0</v>
      </c>
      <c r="CJ157" s="253">
        <f t="shared" si="71"/>
        <v>0</v>
      </c>
      <c r="CK157" s="253">
        <f t="shared" si="71"/>
        <v>0</v>
      </c>
      <c r="CL157" s="253">
        <f t="shared" si="71"/>
        <v>0</v>
      </c>
      <c r="CM157" s="253">
        <f t="shared" si="71"/>
        <v>0</v>
      </c>
      <c r="CN157" s="253">
        <f t="shared" si="71"/>
        <v>0</v>
      </c>
      <c r="CO157" s="253">
        <f t="shared" si="71"/>
        <v>0</v>
      </c>
      <c r="CP157" s="253">
        <f t="shared" si="71"/>
        <v>0</v>
      </c>
      <c r="CQ157" s="253">
        <f t="shared" si="71"/>
        <v>0</v>
      </c>
      <c r="CR157" s="253">
        <f t="shared" si="71"/>
        <v>0</v>
      </c>
      <c r="CS157" s="253">
        <f t="shared" si="71"/>
        <v>0</v>
      </c>
      <c r="CT157" s="253">
        <f t="shared" si="71"/>
        <v>0</v>
      </c>
      <c r="CU157" s="253">
        <f t="shared" si="71"/>
        <v>0</v>
      </c>
      <c r="CV157" s="253">
        <f t="shared" si="71"/>
        <v>0</v>
      </c>
      <c r="CW157" s="253">
        <f t="shared" si="71"/>
        <v>0</v>
      </c>
      <c r="CX157" s="253">
        <f t="shared" ref="CX157:DW157" si="74">+CX61+CX93-CX125</f>
        <v>0</v>
      </c>
      <c r="CY157" s="253">
        <f t="shared" si="74"/>
        <v>0</v>
      </c>
      <c r="CZ157" s="253">
        <f t="shared" si="74"/>
        <v>0</v>
      </c>
      <c r="DA157" s="253">
        <f t="shared" si="74"/>
        <v>0</v>
      </c>
      <c r="DB157" s="253">
        <f t="shared" si="74"/>
        <v>0</v>
      </c>
      <c r="DC157" s="253">
        <f t="shared" si="74"/>
        <v>0</v>
      </c>
      <c r="DD157" s="253">
        <f t="shared" si="74"/>
        <v>0</v>
      </c>
      <c r="DE157" s="253">
        <f t="shared" si="74"/>
        <v>0</v>
      </c>
      <c r="DF157" s="253">
        <f t="shared" si="74"/>
        <v>0</v>
      </c>
      <c r="DG157" s="253">
        <f t="shared" si="74"/>
        <v>0</v>
      </c>
      <c r="DH157" s="253">
        <f t="shared" si="74"/>
        <v>0</v>
      </c>
      <c r="DI157" s="253">
        <f t="shared" si="74"/>
        <v>0</v>
      </c>
      <c r="DJ157" s="253">
        <f t="shared" si="74"/>
        <v>0</v>
      </c>
      <c r="DK157" s="253">
        <f t="shared" si="74"/>
        <v>0</v>
      </c>
      <c r="DL157" s="253">
        <f t="shared" si="74"/>
        <v>0</v>
      </c>
      <c r="DM157" s="253">
        <f t="shared" si="74"/>
        <v>0</v>
      </c>
      <c r="DN157" s="253">
        <f t="shared" si="74"/>
        <v>0</v>
      </c>
      <c r="DO157" s="253">
        <f t="shared" si="74"/>
        <v>0</v>
      </c>
      <c r="DP157" s="253">
        <f t="shared" si="74"/>
        <v>0</v>
      </c>
      <c r="DQ157" s="253">
        <f t="shared" si="74"/>
        <v>0</v>
      </c>
      <c r="DR157" s="253">
        <f t="shared" si="74"/>
        <v>0</v>
      </c>
      <c r="DS157" s="253">
        <f t="shared" si="74"/>
        <v>0</v>
      </c>
      <c r="DT157" s="253">
        <f t="shared" si="74"/>
        <v>0</v>
      </c>
      <c r="DU157" s="253">
        <f t="shared" si="74"/>
        <v>0</v>
      </c>
      <c r="DV157" s="253">
        <f t="shared" si="74"/>
        <v>0</v>
      </c>
      <c r="DW157" s="253">
        <f t="shared" si="74"/>
        <v>0</v>
      </c>
    </row>
    <row r="158" spans="3:127" ht="15.6" thickTop="1" thickBot="1">
      <c r="C158" s="316" t="str">
        <f t="shared" si="64"/>
        <v>Prodotto/Servizio 21</v>
      </c>
      <c r="H158" s="253">
        <f t="shared" si="73"/>
        <v>0</v>
      </c>
      <c r="I158" s="253">
        <f t="shared" si="73"/>
        <v>0</v>
      </c>
      <c r="J158" s="253">
        <f t="shared" si="73"/>
        <v>0</v>
      </c>
      <c r="K158" s="253">
        <f t="shared" si="73"/>
        <v>0</v>
      </c>
      <c r="L158" s="253">
        <f t="shared" si="73"/>
        <v>0</v>
      </c>
      <c r="M158" s="253">
        <f t="shared" si="73"/>
        <v>0</v>
      </c>
      <c r="N158" s="253">
        <f t="shared" si="73"/>
        <v>0</v>
      </c>
      <c r="O158" s="253">
        <f t="shared" si="73"/>
        <v>0</v>
      </c>
      <c r="P158" s="253">
        <f t="shared" si="73"/>
        <v>0</v>
      </c>
      <c r="Q158" s="253">
        <f t="shared" si="73"/>
        <v>0</v>
      </c>
      <c r="R158" s="253">
        <f t="shared" si="73"/>
        <v>0</v>
      </c>
      <c r="S158" s="253">
        <f t="shared" si="73"/>
        <v>0</v>
      </c>
      <c r="T158" s="253">
        <f t="shared" si="73"/>
        <v>0</v>
      </c>
      <c r="U158" s="253">
        <f t="shared" si="73"/>
        <v>0</v>
      </c>
      <c r="V158" s="253">
        <f t="shared" si="73"/>
        <v>0</v>
      </c>
      <c r="W158" s="253">
        <f t="shared" si="73"/>
        <v>0</v>
      </c>
      <c r="X158" s="253">
        <f t="shared" si="73"/>
        <v>0</v>
      </c>
      <c r="Y158" s="253">
        <f t="shared" si="73"/>
        <v>0</v>
      </c>
      <c r="Z158" s="253">
        <f t="shared" si="73"/>
        <v>0</v>
      </c>
      <c r="AA158" s="253">
        <f t="shared" si="73"/>
        <v>0</v>
      </c>
      <c r="AB158" s="253">
        <f t="shared" si="73"/>
        <v>0</v>
      </c>
      <c r="AC158" s="253">
        <f t="shared" si="73"/>
        <v>0</v>
      </c>
      <c r="AD158" s="253">
        <f t="shared" si="73"/>
        <v>0</v>
      </c>
      <c r="AE158" s="253">
        <f t="shared" si="73"/>
        <v>0</v>
      </c>
      <c r="AF158" s="253">
        <f t="shared" si="73"/>
        <v>0</v>
      </c>
      <c r="AG158" s="253">
        <f t="shared" si="73"/>
        <v>0</v>
      </c>
      <c r="AH158" s="253">
        <f t="shared" si="73"/>
        <v>0</v>
      </c>
      <c r="AI158" s="253">
        <f t="shared" si="73"/>
        <v>0</v>
      </c>
      <c r="AJ158" s="253">
        <f t="shared" si="73"/>
        <v>0</v>
      </c>
      <c r="AK158" s="253">
        <f t="shared" si="73"/>
        <v>0</v>
      </c>
      <c r="AL158" s="253">
        <f t="shared" si="73"/>
        <v>0</v>
      </c>
      <c r="AM158" s="253">
        <f t="shared" si="73"/>
        <v>0</v>
      </c>
      <c r="AN158" s="253">
        <f t="shared" si="73"/>
        <v>0</v>
      </c>
      <c r="AO158" s="253">
        <f t="shared" si="73"/>
        <v>0</v>
      </c>
      <c r="AP158" s="253">
        <f t="shared" si="73"/>
        <v>0</v>
      </c>
      <c r="AQ158" s="253">
        <f t="shared" si="73"/>
        <v>0</v>
      </c>
      <c r="AR158" s="253">
        <f t="shared" si="73"/>
        <v>0</v>
      </c>
      <c r="AS158" s="253">
        <f t="shared" si="73"/>
        <v>0</v>
      </c>
      <c r="AT158" s="253">
        <f t="shared" si="73"/>
        <v>0</v>
      </c>
      <c r="AU158" s="253">
        <f t="shared" si="73"/>
        <v>0</v>
      </c>
      <c r="AV158" s="253">
        <f t="shared" si="73"/>
        <v>0</v>
      </c>
      <c r="AW158" s="253">
        <f t="shared" si="73"/>
        <v>0</v>
      </c>
      <c r="AX158" s="253">
        <f t="shared" si="73"/>
        <v>0</v>
      </c>
      <c r="AY158" s="253">
        <f t="shared" si="73"/>
        <v>0</v>
      </c>
      <c r="AZ158" s="253">
        <f t="shared" si="73"/>
        <v>0</v>
      </c>
      <c r="BA158" s="253">
        <f t="shared" si="73"/>
        <v>0</v>
      </c>
      <c r="BB158" s="253">
        <f t="shared" si="73"/>
        <v>0</v>
      </c>
      <c r="BC158" s="253">
        <f t="shared" si="73"/>
        <v>0</v>
      </c>
      <c r="BD158" s="253">
        <f t="shared" si="73"/>
        <v>0</v>
      </c>
      <c r="BE158" s="253">
        <f t="shared" si="73"/>
        <v>0</v>
      </c>
      <c r="BF158" s="253">
        <f t="shared" si="73"/>
        <v>0</v>
      </c>
      <c r="BG158" s="253">
        <f t="shared" si="73"/>
        <v>0</v>
      </c>
      <c r="BH158" s="253">
        <f t="shared" si="73"/>
        <v>0</v>
      </c>
      <c r="BI158" s="253">
        <f t="shared" si="73"/>
        <v>0</v>
      </c>
      <c r="BJ158" s="253">
        <f t="shared" si="73"/>
        <v>0</v>
      </c>
      <c r="BK158" s="253">
        <f t="shared" si="73"/>
        <v>0</v>
      </c>
      <c r="BL158" s="253">
        <f t="shared" si="73"/>
        <v>0</v>
      </c>
      <c r="BM158" s="253">
        <f t="shared" si="73"/>
        <v>0</v>
      </c>
      <c r="BN158" s="253">
        <f t="shared" si="73"/>
        <v>0</v>
      </c>
      <c r="BO158" s="253">
        <f t="shared" si="73"/>
        <v>0</v>
      </c>
      <c r="BP158" s="253">
        <f t="shared" si="73"/>
        <v>0</v>
      </c>
      <c r="BQ158" s="253">
        <f t="shared" si="73"/>
        <v>0</v>
      </c>
      <c r="BR158" s="253">
        <f t="shared" si="73"/>
        <v>0</v>
      </c>
      <c r="BS158" s="253">
        <f t="shared" ref="BS158:DW162" si="75">+BS62+BS94-BS126</f>
        <v>0</v>
      </c>
      <c r="BT158" s="253">
        <f t="shared" si="75"/>
        <v>0</v>
      </c>
      <c r="BU158" s="253">
        <f t="shared" si="72"/>
        <v>0</v>
      </c>
      <c r="BV158" s="253">
        <f t="shared" si="72"/>
        <v>0</v>
      </c>
      <c r="BW158" s="253">
        <f t="shared" si="72"/>
        <v>0</v>
      </c>
      <c r="BX158" s="253">
        <f t="shared" si="72"/>
        <v>0</v>
      </c>
      <c r="BY158" s="253">
        <f t="shared" si="72"/>
        <v>0</v>
      </c>
      <c r="BZ158" s="253">
        <f t="shared" si="72"/>
        <v>0</v>
      </c>
      <c r="CA158" s="253">
        <f t="shared" si="72"/>
        <v>0</v>
      </c>
      <c r="CB158" s="253">
        <f t="shared" si="72"/>
        <v>0</v>
      </c>
      <c r="CC158" s="253">
        <f t="shared" si="72"/>
        <v>0</v>
      </c>
      <c r="CD158" s="253">
        <f t="shared" si="72"/>
        <v>0</v>
      </c>
      <c r="CE158" s="253">
        <f t="shared" si="72"/>
        <v>0</v>
      </c>
      <c r="CF158" s="253">
        <f t="shared" si="72"/>
        <v>0</v>
      </c>
      <c r="CG158" s="253">
        <f t="shared" si="72"/>
        <v>0</v>
      </c>
      <c r="CH158" s="253">
        <f t="shared" si="72"/>
        <v>0</v>
      </c>
      <c r="CI158" s="253">
        <f t="shared" si="72"/>
        <v>0</v>
      </c>
      <c r="CJ158" s="253">
        <f t="shared" ref="CJ158:DW158" si="76">+CJ62+CJ94-CJ126</f>
        <v>0</v>
      </c>
      <c r="CK158" s="253">
        <f t="shared" si="76"/>
        <v>0</v>
      </c>
      <c r="CL158" s="253">
        <f t="shared" si="76"/>
        <v>0</v>
      </c>
      <c r="CM158" s="253">
        <f t="shared" si="76"/>
        <v>0</v>
      </c>
      <c r="CN158" s="253">
        <f t="shared" si="76"/>
        <v>0</v>
      </c>
      <c r="CO158" s="253">
        <f t="shared" si="76"/>
        <v>0</v>
      </c>
      <c r="CP158" s="253">
        <f t="shared" si="76"/>
        <v>0</v>
      </c>
      <c r="CQ158" s="253">
        <f t="shared" si="76"/>
        <v>0</v>
      </c>
      <c r="CR158" s="253">
        <f t="shared" si="76"/>
        <v>0</v>
      </c>
      <c r="CS158" s="253">
        <f t="shared" si="76"/>
        <v>0</v>
      </c>
      <c r="CT158" s="253">
        <f t="shared" si="76"/>
        <v>0</v>
      </c>
      <c r="CU158" s="253">
        <f t="shared" si="76"/>
        <v>0</v>
      </c>
      <c r="CV158" s="253">
        <f t="shared" si="76"/>
        <v>0</v>
      </c>
      <c r="CW158" s="253">
        <f t="shared" si="76"/>
        <v>0</v>
      </c>
      <c r="CX158" s="253">
        <f t="shared" si="76"/>
        <v>0</v>
      </c>
      <c r="CY158" s="253">
        <f t="shared" si="76"/>
        <v>0</v>
      </c>
      <c r="CZ158" s="253">
        <f t="shared" si="76"/>
        <v>0</v>
      </c>
      <c r="DA158" s="253">
        <f t="shared" si="76"/>
        <v>0</v>
      </c>
      <c r="DB158" s="253">
        <f t="shared" si="76"/>
        <v>0</v>
      </c>
      <c r="DC158" s="253">
        <f t="shared" si="76"/>
        <v>0</v>
      </c>
      <c r="DD158" s="253">
        <f t="shared" si="76"/>
        <v>0</v>
      </c>
      <c r="DE158" s="253">
        <f t="shared" si="76"/>
        <v>0</v>
      </c>
      <c r="DF158" s="253">
        <f t="shared" si="76"/>
        <v>0</v>
      </c>
      <c r="DG158" s="253">
        <f t="shared" si="76"/>
        <v>0</v>
      </c>
      <c r="DH158" s="253">
        <f t="shared" si="76"/>
        <v>0</v>
      </c>
      <c r="DI158" s="253">
        <f t="shared" si="76"/>
        <v>0</v>
      </c>
      <c r="DJ158" s="253">
        <f t="shared" si="76"/>
        <v>0</v>
      </c>
      <c r="DK158" s="253">
        <f t="shared" si="76"/>
        <v>0</v>
      </c>
      <c r="DL158" s="253">
        <f t="shared" si="76"/>
        <v>0</v>
      </c>
      <c r="DM158" s="253">
        <f t="shared" si="76"/>
        <v>0</v>
      </c>
      <c r="DN158" s="253">
        <f t="shared" si="76"/>
        <v>0</v>
      </c>
      <c r="DO158" s="253">
        <f t="shared" si="76"/>
        <v>0</v>
      </c>
      <c r="DP158" s="253">
        <f t="shared" si="76"/>
        <v>0</v>
      </c>
      <c r="DQ158" s="253">
        <f t="shared" si="76"/>
        <v>0</v>
      </c>
      <c r="DR158" s="253">
        <f t="shared" si="76"/>
        <v>0</v>
      </c>
      <c r="DS158" s="253">
        <f t="shared" si="76"/>
        <v>0</v>
      </c>
      <c r="DT158" s="253">
        <f t="shared" si="76"/>
        <v>0</v>
      </c>
      <c r="DU158" s="253">
        <f t="shared" si="76"/>
        <v>0</v>
      </c>
      <c r="DV158" s="253">
        <f t="shared" si="76"/>
        <v>0</v>
      </c>
      <c r="DW158" s="253">
        <f t="shared" si="76"/>
        <v>0</v>
      </c>
    </row>
    <row r="159" spans="3:127" ht="15.6" thickTop="1" thickBot="1">
      <c r="C159" s="316" t="str">
        <f t="shared" si="64"/>
        <v>Prodotto/Servizio 22</v>
      </c>
      <c r="H159" s="253">
        <f t="shared" ref="H159:BS162" si="77">+H63+H95-H127</f>
        <v>0</v>
      </c>
      <c r="I159" s="253">
        <f t="shared" si="77"/>
        <v>0</v>
      </c>
      <c r="J159" s="253">
        <f t="shared" si="77"/>
        <v>0</v>
      </c>
      <c r="K159" s="253">
        <f t="shared" si="77"/>
        <v>0</v>
      </c>
      <c r="L159" s="253">
        <f t="shared" si="77"/>
        <v>0</v>
      </c>
      <c r="M159" s="253">
        <f t="shared" si="77"/>
        <v>0</v>
      </c>
      <c r="N159" s="253">
        <f t="shared" si="77"/>
        <v>0</v>
      </c>
      <c r="O159" s="253">
        <f t="shared" si="77"/>
        <v>0</v>
      </c>
      <c r="P159" s="253">
        <f t="shared" si="77"/>
        <v>0</v>
      </c>
      <c r="Q159" s="253">
        <f t="shared" si="77"/>
        <v>0</v>
      </c>
      <c r="R159" s="253">
        <f t="shared" si="77"/>
        <v>0</v>
      </c>
      <c r="S159" s="253">
        <f t="shared" si="77"/>
        <v>0</v>
      </c>
      <c r="T159" s="253">
        <f t="shared" si="77"/>
        <v>0</v>
      </c>
      <c r="U159" s="253">
        <f t="shared" si="77"/>
        <v>0</v>
      </c>
      <c r="V159" s="253">
        <f t="shared" si="77"/>
        <v>0</v>
      </c>
      <c r="W159" s="253">
        <f t="shared" si="77"/>
        <v>0</v>
      </c>
      <c r="X159" s="253">
        <f t="shared" si="77"/>
        <v>0</v>
      </c>
      <c r="Y159" s="253">
        <f t="shared" si="77"/>
        <v>0</v>
      </c>
      <c r="Z159" s="253">
        <f t="shared" si="77"/>
        <v>0</v>
      </c>
      <c r="AA159" s="253">
        <f t="shared" si="77"/>
        <v>0</v>
      </c>
      <c r="AB159" s="253">
        <f t="shared" si="77"/>
        <v>0</v>
      </c>
      <c r="AC159" s="253">
        <f t="shared" si="77"/>
        <v>0</v>
      </c>
      <c r="AD159" s="253">
        <f t="shared" si="77"/>
        <v>0</v>
      </c>
      <c r="AE159" s="253">
        <f t="shared" si="77"/>
        <v>0</v>
      </c>
      <c r="AF159" s="253">
        <f t="shared" si="77"/>
        <v>0</v>
      </c>
      <c r="AG159" s="253">
        <f t="shared" si="77"/>
        <v>0</v>
      </c>
      <c r="AH159" s="253">
        <f t="shared" si="77"/>
        <v>0</v>
      </c>
      <c r="AI159" s="253">
        <f t="shared" si="77"/>
        <v>0</v>
      </c>
      <c r="AJ159" s="253">
        <f t="shared" si="77"/>
        <v>0</v>
      </c>
      <c r="AK159" s="253">
        <f t="shared" si="77"/>
        <v>0</v>
      </c>
      <c r="AL159" s="253">
        <f t="shared" si="77"/>
        <v>0</v>
      </c>
      <c r="AM159" s="253">
        <f t="shared" si="77"/>
        <v>0</v>
      </c>
      <c r="AN159" s="253">
        <f t="shared" si="77"/>
        <v>0</v>
      </c>
      <c r="AO159" s="253">
        <f t="shared" si="77"/>
        <v>0</v>
      </c>
      <c r="AP159" s="253">
        <f t="shared" si="77"/>
        <v>0</v>
      </c>
      <c r="AQ159" s="253">
        <f t="shared" si="77"/>
        <v>0</v>
      </c>
      <c r="AR159" s="253">
        <f t="shared" si="77"/>
        <v>0</v>
      </c>
      <c r="AS159" s="253">
        <f t="shared" si="77"/>
        <v>0</v>
      </c>
      <c r="AT159" s="253">
        <f t="shared" si="77"/>
        <v>0</v>
      </c>
      <c r="AU159" s="253">
        <f t="shared" si="77"/>
        <v>0</v>
      </c>
      <c r="AV159" s="253">
        <f t="shared" si="77"/>
        <v>0</v>
      </c>
      <c r="AW159" s="253">
        <f t="shared" si="77"/>
        <v>0</v>
      </c>
      <c r="AX159" s="253">
        <f t="shared" si="77"/>
        <v>0</v>
      </c>
      <c r="AY159" s="253">
        <f t="shared" si="77"/>
        <v>0</v>
      </c>
      <c r="AZ159" s="253">
        <f t="shared" si="77"/>
        <v>0</v>
      </c>
      <c r="BA159" s="253">
        <f t="shared" si="77"/>
        <v>0</v>
      </c>
      <c r="BB159" s="253">
        <f t="shared" si="77"/>
        <v>0</v>
      </c>
      <c r="BC159" s="253">
        <f t="shared" si="77"/>
        <v>0</v>
      </c>
      <c r="BD159" s="253">
        <f t="shared" si="77"/>
        <v>0</v>
      </c>
      <c r="BE159" s="253">
        <f t="shared" si="77"/>
        <v>0</v>
      </c>
      <c r="BF159" s="253">
        <f t="shared" si="77"/>
        <v>0</v>
      </c>
      <c r="BG159" s="253">
        <f t="shared" si="77"/>
        <v>0</v>
      </c>
      <c r="BH159" s="253">
        <f t="shared" si="77"/>
        <v>0</v>
      </c>
      <c r="BI159" s="253">
        <f t="shared" si="77"/>
        <v>0</v>
      </c>
      <c r="BJ159" s="253">
        <f t="shared" si="77"/>
        <v>0</v>
      </c>
      <c r="BK159" s="253">
        <f t="shared" si="77"/>
        <v>0</v>
      </c>
      <c r="BL159" s="253">
        <f t="shared" si="77"/>
        <v>0</v>
      </c>
      <c r="BM159" s="253">
        <f t="shared" si="77"/>
        <v>0</v>
      </c>
      <c r="BN159" s="253">
        <f t="shared" si="77"/>
        <v>0</v>
      </c>
      <c r="BO159" s="253">
        <f t="shared" si="77"/>
        <v>0</v>
      </c>
      <c r="BP159" s="253">
        <f t="shared" si="77"/>
        <v>0</v>
      </c>
      <c r="BQ159" s="253">
        <f t="shared" si="77"/>
        <v>0</v>
      </c>
      <c r="BR159" s="253">
        <f t="shared" si="77"/>
        <v>0</v>
      </c>
      <c r="BS159" s="253">
        <f t="shared" si="77"/>
        <v>0</v>
      </c>
      <c r="BT159" s="253">
        <f t="shared" si="75"/>
        <v>0</v>
      </c>
      <c r="BU159" s="253">
        <f t="shared" si="75"/>
        <v>0</v>
      </c>
      <c r="BV159" s="253">
        <f t="shared" si="75"/>
        <v>0</v>
      </c>
      <c r="BW159" s="253">
        <f t="shared" si="75"/>
        <v>0</v>
      </c>
      <c r="BX159" s="253">
        <f t="shared" si="75"/>
        <v>0</v>
      </c>
      <c r="BY159" s="253">
        <f t="shared" si="75"/>
        <v>0</v>
      </c>
      <c r="BZ159" s="253">
        <f t="shared" si="75"/>
        <v>0</v>
      </c>
      <c r="CA159" s="253">
        <f t="shared" si="75"/>
        <v>0</v>
      </c>
      <c r="CB159" s="253">
        <f t="shared" si="75"/>
        <v>0</v>
      </c>
      <c r="CC159" s="253">
        <f t="shared" si="75"/>
        <v>0</v>
      </c>
      <c r="CD159" s="253">
        <f t="shared" si="75"/>
        <v>0</v>
      </c>
      <c r="CE159" s="253">
        <f t="shared" si="75"/>
        <v>0</v>
      </c>
      <c r="CF159" s="253">
        <f t="shared" si="75"/>
        <v>0</v>
      </c>
      <c r="CG159" s="253">
        <f t="shared" si="75"/>
        <v>0</v>
      </c>
      <c r="CH159" s="253">
        <f t="shared" si="75"/>
        <v>0</v>
      </c>
      <c r="CI159" s="253">
        <f t="shared" si="75"/>
        <v>0</v>
      </c>
      <c r="CJ159" s="253">
        <f t="shared" si="75"/>
        <v>0</v>
      </c>
      <c r="CK159" s="253">
        <f t="shared" si="75"/>
        <v>0</v>
      </c>
      <c r="CL159" s="253">
        <f t="shared" si="75"/>
        <v>0</v>
      </c>
      <c r="CM159" s="253">
        <f t="shared" si="75"/>
        <v>0</v>
      </c>
      <c r="CN159" s="253">
        <f t="shared" si="75"/>
        <v>0</v>
      </c>
      <c r="CO159" s="253">
        <f t="shared" si="75"/>
        <v>0</v>
      </c>
      <c r="CP159" s="253">
        <f t="shared" si="75"/>
        <v>0</v>
      </c>
      <c r="CQ159" s="253">
        <f t="shared" si="75"/>
        <v>0</v>
      </c>
      <c r="CR159" s="253">
        <f t="shared" si="75"/>
        <v>0</v>
      </c>
      <c r="CS159" s="253">
        <f t="shared" si="75"/>
        <v>0</v>
      </c>
      <c r="CT159" s="253">
        <f t="shared" si="75"/>
        <v>0</v>
      </c>
      <c r="CU159" s="253">
        <f t="shared" si="75"/>
        <v>0</v>
      </c>
      <c r="CV159" s="253">
        <f t="shared" si="75"/>
        <v>0</v>
      </c>
      <c r="CW159" s="253">
        <f t="shared" si="75"/>
        <v>0</v>
      </c>
      <c r="CX159" s="253">
        <f t="shared" si="75"/>
        <v>0</v>
      </c>
      <c r="CY159" s="253">
        <f t="shared" si="75"/>
        <v>0</v>
      </c>
      <c r="CZ159" s="253">
        <f t="shared" si="75"/>
        <v>0</v>
      </c>
      <c r="DA159" s="253">
        <f t="shared" si="75"/>
        <v>0</v>
      </c>
      <c r="DB159" s="253">
        <f t="shared" si="75"/>
        <v>0</v>
      </c>
      <c r="DC159" s="253">
        <f t="shared" si="75"/>
        <v>0</v>
      </c>
      <c r="DD159" s="253">
        <f t="shared" si="75"/>
        <v>0</v>
      </c>
      <c r="DE159" s="253">
        <f t="shared" si="75"/>
        <v>0</v>
      </c>
      <c r="DF159" s="253">
        <f t="shared" si="75"/>
        <v>0</v>
      </c>
      <c r="DG159" s="253">
        <f t="shared" si="75"/>
        <v>0</v>
      </c>
      <c r="DH159" s="253">
        <f t="shared" si="75"/>
        <v>0</v>
      </c>
      <c r="DI159" s="253">
        <f t="shared" si="75"/>
        <v>0</v>
      </c>
      <c r="DJ159" s="253">
        <f t="shared" si="75"/>
        <v>0</v>
      </c>
      <c r="DK159" s="253">
        <f t="shared" si="75"/>
        <v>0</v>
      </c>
      <c r="DL159" s="253">
        <f t="shared" si="75"/>
        <v>0</v>
      </c>
      <c r="DM159" s="253">
        <f t="shared" si="75"/>
        <v>0</v>
      </c>
      <c r="DN159" s="253">
        <f t="shared" si="75"/>
        <v>0</v>
      </c>
      <c r="DO159" s="253">
        <f t="shared" si="75"/>
        <v>0</v>
      </c>
      <c r="DP159" s="253">
        <f t="shared" si="75"/>
        <v>0</v>
      </c>
      <c r="DQ159" s="253">
        <f t="shared" si="75"/>
        <v>0</v>
      </c>
      <c r="DR159" s="253">
        <f t="shared" si="75"/>
        <v>0</v>
      </c>
      <c r="DS159" s="253">
        <f t="shared" si="75"/>
        <v>0</v>
      </c>
      <c r="DT159" s="253">
        <f t="shared" si="75"/>
        <v>0</v>
      </c>
      <c r="DU159" s="253">
        <f t="shared" si="75"/>
        <v>0</v>
      </c>
      <c r="DV159" s="253">
        <f t="shared" si="75"/>
        <v>0</v>
      </c>
      <c r="DW159" s="253">
        <f t="shared" si="75"/>
        <v>0</v>
      </c>
    </row>
    <row r="160" spans="3:127" ht="15.6" thickTop="1" thickBot="1">
      <c r="C160" s="316" t="str">
        <f t="shared" si="64"/>
        <v>Prodotto/Servizio 23</v>
      </c>
      <c r="H160" s="253">
        <f t="shared" si="77"/>
        <v>0</v>
      </c>
      <c r="I160" s="253">
        <f t="shared" si="77"/>
        <v>0</v>
      </c>
      <c r="J160" s="253">
        <f t="shared" si="77"/>
        <v>0</v>
      </c>
      <c r="K160" s="253">
        <f t="shared" si="77"/>
        <v>0</v>
      </c>
      <c r="L160" s="253">
        <f t="shared" si="77"/>
        <v>0</v>
      </c>
      <c r="M160" s="253">
        <f t="shared" si="77"/>
        <v>0</v>
      </c>
      <c r="N160" s="253">
        <f t="shared" si="77"/>
        <v>0</v>
      </c>
      <c r="O160" s="253">
        <f t="shared" si="77"/>
        <v>0</v>
      </c>
      <c r="P160" s="253">
        <f t="shared" si="77"/>
        <v>0</v>
      </c>
      <c r="Q160" s="253">
        <f t="shared" si="77"/>
        <v>0</v>
      </c>
      <c r="R160" s="253">
        <f t="shared" si="77"/>
        <v>0</v>
      </c>
      <c r="S160" s="253">
        <f t="shared" si="77"/>
        <v>0</v>
      </c>
      <c r="T160" s="253">
        <f t="shared" si="77"/>
        <v>0</v>
      </c>
      <c r="U160" s="253">
        <f t="shared" si="77"/>
        <v>0</v>
      </c>
      <c r="V160" s="253">
        <f t="shared" si="77"/>
        <v>0</v>
      </c>
      <c r="W160" s="253">
        <f t="shared" si="77"/>
        <v>0</v>
      </c>
      <c r="X160" s="253">
        <f t="shared" si="77"/>
        <v>0</v>
      </c>
      <c r="Y160" s="253">
        <f t="shared" si="77"/>
        <v>0</v>
      </c>
      <c r="Z160" s="253">
        <f t="shared" si="77"/>
        <v>0</v>
      </c>
      <c r="AA160" s="253">
        <f t="shared" si="77"/>
        <v>0</v>
      </c>
      <c r="AB160" s="253">
        <f t="shared" si="77"/>
        <v>0</v>
      </c>
      <c r="AC160" s="253">
        <f t="shared" si="77"/>
        <v>0</v>
      </c>
      <c r="AD160" s="253">
        <f t="shared" si="77"/>
        <v>0</v>
      </c>
      <c r="AE160" s="253">
        <f t="shared" si="77"/>
        <v>0</v>
      </c>
      <c r="AF160" s="253">
        <f t="shared" si="77"/>
        <v>0</v>
      </c>
      <c r="AG160" s="253">
        <f t="shared" si="77"/>
        <v>0</v>
      </c>
      <c r="AH160" s="253">
        <f t="shared" si="77"/>
        <v>0</v>
      </c>
      <c r="AI160" s="253">
        <f t="shared" si="77"/>
        <v>0</v>
      </c>
      <c r="AJ160" s="253">
        <f t="shared" si="77"/>
        <v>0</v>
      </c>
      <c r="AK160" s="253">
        <f t="shared" si="77"/>
        <v>0</v>
      </c>
      <c r="AL160" s="253">
        <f t="shared" si="77"/>
        <v>0</v>
      </c>
      <c r="AM160" s="253">
        <f t="shared" si="77"/>
        <v>0</v>
      </c>
      <c r="AN160" s="253">
        <f t="shared" si="77"/>
        <v>0</v>
      </c>
      <c r="AO160" s="253">
        <f t="shared" si="77"/>
        <v>0</v>
      </c>
      <c r="AP160" s="253">
        <f t="shared" si="77"/>
        <v>0</v>
      </c>
      <c r="AQ160" s="253">
        <f t="shared" si="77"/>
        <v>0</v>
      </c>
      <c r="AR160" s="253">
        <f t="shared" si="77"/>
        <v>0</v>
      </c>
      <c r="AS160" s="253">
        <f t="shared" si="77"/>
        <v>0</v>
      </c>
      <c r="AT160" s="253">
        <f t="shared" si="77"/>
        <v>0</v>
      </c>
      <c r="AU160" s="253">
        <f t="shared" si="77"/>
        <v>0</v>
      </c>
      <c r="AV160" s="253">
        <f t="shared" si="77"/>
        <v>0</v>
      </c>
      <c r="AW160" s="253">
        <f t="shared" si="77"/>
        <v>0</v>
      </c>
      <c r="AX160" s="253">
        <f t="shared" si="77"/>
        <v>0</v>
      </c>
      <c r="AY160" s="253">
        <f t="shared" si="77"/>
        <v>0</v>
      </c>
      <c r="AZ160" s="253">
        <f t="shared" si="77"/>
        <v>0</v>
      </c>
      <c r="BA160" s="253">
        <f t="shared" si="77"/>
        <v>0</v>
      </c>
      <c r="BB160" s="253">
        <f t="shared" si="77"/>
        <v>0</v>
      </c>
      <c r="BC160" s="253">
        <f t="shared" si="77"/>
        <v>0</v>
      </c>
      <c r="BD160" s="253">
        <f t="shared" si="77"/>
        <v>0</v>
      </c>
      <c r="BE160" s="253">
        <f t="shared" si="77"/>
        <v>0</v>
      </c>
      <c r="BF160" s="253">
        <f t="shared" si="77"/>
        <v>0</v>
      </c>
      <c r="BG160" s="253">
        <f t="shared" si="77"/>
        <v>0</v>
      </c>
      <c r="BH160" s="253">
        <f t="shared" si="77"/>
        <v>0</v>
      </c>
      <c r="BI160" s="253">
        <f t="shared" si="77"/>
        <v>0</v>
      </c>
      <c r="BJ160" s="253">
        <f t="shared" si="77"/>
        <v>0</v>
      </c>
      <c r="BK160" s="253">
        <f t="shared" si="77"/>
        <v>0</v>
      </c>
      <c r="BL160" s="253">
        <f t="shared" si="77"/>
        <v>0</v>
      </c>
      <c r="BM160" s="253">
        <f t="shared" si="77"/>
        <v>0</v>
      </c>
      <c r="BN160" s="253">
        <f t="shared" si="77"/>
        <v>0</v>
      </c>
      <c r="BO160" s="253">
        <f t="shared" si="77"/>
        <v>0</v>
      </c>
      <c r="BP160" s="253">
        <f t="shared" si="77"/>
        <v>0</v>
      </c>
      <c r="BQ160" s="253">
        <f t="shared" si="77"/>
        <v>0</v>
      </c>
      <c r="BR160" s="253">
        <f t="shared" si="77"/>
        <v>0</v>
      </c>
      <c r="BS160" s="253">
        <f t="shared" si="77"/>
        <v>0</v>
      </c>
      <c r="BT160" s="253">
        <f t="shared" si="75"/>
        <v>0</v>
      </c>
      <c r="BU160" s="253">
        <f t="shared" si="75"/>
        <v>0</v>
      </c>
      <c r="BV160" s="253">
        <f t="shared" si="75"/>
        <v>0</v>
      </c>
      <c r="BW160" s="253">
        <f t="shared" si="75"/>
        <v>0</v>
      </c>
      <c r="BX160" s="253">
        <f t="shared" si="75"/>
        <v>0</v>
      </c>
      <c r="BY160" s="253">
        <f t="shared" si="75"/>
        <v>0</v>
      </c>
      <c r="BZ160" s="253">
        <f t="shared" si="75"/>
        <v>0</v>
      </c>
      <c r="CA160" s="253">
        <f t="shared" si="75"/>
        <v>0</v>
      </c>
      <c r="CB160" s="253">
        <f t="shared" si="75"/>
        <v>0</v>
      </c>
      <c r="CC160" s="253">
        <f t="shared" si="75"/>
        <v>0</v>
      </c>
      <c r="CD160" s="253">
        <f t="shared" si="75"/>
        <v>0</v>
      </c>
      <c r="CE160" s="253">
        <f t="shared" si="75"/>
        <v>0</v>
      </c>
      <c r="CF160" s="253">
        <f t="shared" si="75"/>
        <v>0</v>
      </c>
      <c r="CG160" s="253">
        <f t="shared" si="75"/>
        <v>0</v>
      </c>
      <c r="CH160" s="253">
        <f t="shared" si="75"/>
        <v>0</v>
      </c>
      <c r="CI160" s="253">
        <f t="shared" si="75"/>
        <v>0</v>
      </c>
      <c r="CJ160" s="253">
        <f t="shared" si="75"/>
        <v>0</v>
      </c>
      <c r="CK160" s="253">
        <f t="shared" si="75"/>
        <v>0</v>
      </c>
      <c r="CL160" s="253">
        <f t="shared" si="75"/>
        <v>0</v>
      </c>
      <c r="CM160" s="253">
        <f t="shared" si="75"/>
        <v>0</v>
      </c>
      <c r="CN160" s="253">
        <f t="shared" si="75"/>
        <v>0</v>
      </c>
      <c r="CO160" s="253">
        <f t="shared" si="75"/>
        <v>0</v>
      </c>
      <c r="CP160" s="253">
        <f t="shared" si="75"/>
        <v>0</v>
      </c>
      <c r="CQ160" s="253">
        <f t="shared" si="75"/>
        <v>0</v>
      </c>
      <c r="CR160" s="253">
        <f t="shared" si="75"/>
        <v>0</v>
      </c>
      <c r="CS160" s="253">
        <f t="shared" si="75"/>
        <v>0</v>
      </c>
      <c r="CT160" s="253">
        <f t="shared" si="75"/>
        <v>0</v>
      </c>
      <c r="CU160" s="253">
        <f t="shared" si="75"/>
        <v>0</v>
      </c>
      <c r="CV160" s="253">
        <f t="shared" si="75"/>
        <v>0</v>
      </c>
      <c r="CW160" s="253">
        <f t="shared" si="75"/>
        <v>0</v>
      </c>
      <c r="CX160" s="253">
        <f t="shared" si="75"/>
        <v>0</v>
      </c>
      <c r="CY160" s="253">
        <f t="shared" si="75"/>
        <v>0</v>
      </c>
      <c r="CZ160" s="253">
        <f t="shared" si="75"/>
        <v>0</v>
      </c>
      <c r="DA160" s="253">
        <f t="shared" si="75"/>
        <v>0</v>
      </c>
      <c r="DB160" s="253">
        <f t="shared" si="75"/>
        <v>0</v>
      </c>
      <c r="DC160" s="253">
        <f t="shared" si="75"/>
        <v>0</v>
      </c>
      <c r="DD160" s="253">
        <f t="shared" si="75"/>
        <v>0</v>
      </c>
      <c r="DE160" s="253">
        <f t="shared" si="75"/>
        <v>0</v>
      </c>
      <c r="DF160" s="253">
        <f t="shared" si="75"/>
        <v>0</v>
      </c>
      <c r="DG160" s="253">
        <f t="shared" si="75"/>
        <v>0</v>
      </c>
      <c r="DH160" s="253">
        <f t="shared" si="75"/>
        <v>0</v>
      </c>
      <c r="DI160" s="253">
        <f t="shared" si="75"/>
        <v>0</v>
      </c>
      <c r="DJ160" s="253">
        <f t="shared" si="75"/>
        <v>0</v>
      </c>
      <c r="DK160" s="253">
        <f t="shared" si="75"/>
        <v>0</v>
      </c>
      <c r="DL160" s="253">
        <f t="shared" si="75"/>
        <v>0</v>
      </c>
      <c r="DM160" s="253">
        <f t="shared" si="75"/>
        <v>0</v>
      </c>
      <c r="DN160" s="253">
        <f t="shared" si="75"/>
        <v>0</v>
      </c>
      <c r="DO160" s="253">
        <f t="shared" si="75"/>
        <v>0</v>
      </c>
      <c r="DP160" s="253">
        <f t="shared" si="75"/>
        <v>0</v>
      </c>
      <c r="DQ160" s="253">
        <f t="shared" si="75"/>
        <v>0</v>
      </c>
      <c r="DR160" s="253">
        <f t="shared" si="75"/>
        <v>0</v>
      </c>
      <c r="DS160" s="253">
        <f t="shared" si="75"/>
        <v>0</v>
      </c>
      <c r="DT160" s="253">
        <f t="shared" si="75"/>
        <v>0</v>
      </c>
      <c r="DU160" s="253">
        <f t="shared" si="75"/>
        <v>0</v>
      </c>
      <c r="DV160" s="253">
        <f t="shared" si="75"/>
        <v>0</v>
      </c>
      <c r="DW160" s="253">
        <f t="shared" si="75"/>
        <v>0</v>
      </c>
    </row>
    <row r="161" spans="3:127" ht="15.6" thickTop="1" thickBot="1">
      <c r="C161" s="316" t="str">
        <f t="shared" si="64"/>
        <v>Prodotto/Servizio 24</v>
      </c>
      <c r="H161" s="253">
        <f t="shared" si="77"/>
        <v>0</v>
      </c>
      <c r="I161" s="253">
        <f t="shared" si="77"/>
        <v>0</v>
      </c>
      <c r="J161" s="253">
        <f t="shared" si="77"/>
        <v>0</v>
      </c>
      <c r="K161" s="253">
        <f t="shared" si="77"/>
        <v>0</v>
      </c>
      <c r="L161" s="253">
        <f t="shared" si="77"/>
        <v>0</v>
      </c>
      <c r="M161" s="253">
        <f t="shared" si="77"/>
        <v>0</v>
      </c>
      <c r="N161" s="253">
        <f t="shared" si="77"/>
        <v>0</v>
      </c>
      <c r="O161" s="253">
        <f t="shared" si="77"/>
        <v>0</v>
      </c>
      <c r="P161" s="253">
        <f t="shared" si="77"/>
        <v>0</v>
      </c>
      <c r="Q161" s="253">
        <f t="shared" si="77"/>
        <v>0</v>
      </c>
      <c r="R161" s="253">
        <f t="shared" si="77"/>
        <v>0</v>
      </c>
      <c r="S161" s="253">
        <f t="shared" si="77"/>
        <v>0</v>
      </c>
      <c r="T161" s="253">
        <f t="shared" si="77"/>
        <v>0</v>
      </c>
      <c r="U161" s="253">
        <f t="shared" si="77"/>
        <v>0</v>
      </c>
      <c r="V161" s="253">
        <f t="shared" si="77"/>
        <v>0</v>
      </c>
      <c r="W161" s="253">
        <f t="shared" si="77"/>
        <v>0</v>
      </c>
      <c r="X161" s="253">
        <f t="shared" si="77"/>
        <v>0</v>
      </c>
      <c r="Y161" s="253">
        <f t="shared" si="77"/>
        <v>0</v>
      </c>
      <c r="Z161" s="253">
        <f t="shared" si="77"/>
        <v>0</v>
      </c>
      <c r="AA161" s="253">
        <f t="shared" si="77"/>
        <v>0</v>
      </c>
      <c r="AB161" s="253">
        <f t="shared" si="77"/>
        <v>0</v>
      </c>
      <c r="AC161" s="253">
        <f t="shared" si="77"/>
        <v>0</v>
      </c>
      <c r="AD161" s="253">
        <f t="shared" si="77"/>
        <v>0</v>
      </c>
      <c r="AE161" s="253">
        <f t="shared" si="77"/>
        <v>0</v>
      </c>
      <c r="AF161" s="253">
        <f t="shared" si="77"/>
        <v>0</v>
      </c>
      <c r="AG161" s="253">
        <f t="shared" si="77"/>
        <v>0</v>
      </c>
      <c r="AH161" s="253">
        <f t="shared" si="77"/>
        <v>0</v>
      </c>
      <c r="AI161" s="253">
        <f t="shared" si="77"/>
        <v>0</v>
      </c>
      <c r="AJ161" s="253">
        <f t="shared" si="77"/>
        <v>0</v>
      </c>
      <c r="AK161" s="253">
        <f t="shared" si="77"/>
        <v>0</v>
      </c>
      <c r="AL161" s="253">
        <f t="shared" si="77"/>
        <v>0</v>
      </c>
      <c r="AM161" s="253">
        <f t="shared" si="77"/>
        <v>0</v>
      </c>
      <c r="AN161" s="253">
        <f t="shared" si="77"/>
        <v>0</v>
      </c>
      <c r="AO161" s="253">
        <f t="shared" si="77"/>
        <v>0</v>
      </c>
      <c r="AP161" s="253">
        <f t="shared" si="77"/>
        <v>0</v>
      </c>
      <c r="AQ161" s="253">
        <f t="shared" si="77"/>
        <v>0</v>
      </c>
      <c r="AR161" s="253">
        <f t="shared" si="77"/>
        <v>0</v>
      </c>
      <c r="AS161" s="253">
        <f t="shared" si="77"/>
        <v>0</v>
      </c>
      <c r="AT161" s="253">
        <f t="shared" si="77"/>
        <v>0</v>
      </c>
      <c r="AU161" s="253">
        <f t="shared" si="77"/>
        <v>0</v>
      </c>
      <c r="AV161" s="253">
        <f t="shared" si="77"/>
        <v>0</v>
      </c>
      <c r="AW161" s="253">
        <f t="shared" si="77"/>
        <v>0</v>
      </c>
      <c r="AX161" s="253">
        <f t="shared" si="77"/>
        <v>0</v>
      </c>
      <c r="AY161" s="253">
        <f t="shared" si="77"/>
        <v>0</v>
      </c>
      <c r="AZ161" s="253">
        <f t="shared" si="77"/>
        <v>0</v>
      </c>
      <c r="BA161" s="253">
        <f t="shared" si="77"/>
        <v>0</v>
      </c>
      <c r="BB161" s="253">
        <f t="shared" si="77"/>
        <v>0</v>
      </c>
      <c r="BC161" s="253">
        <f t="shared" si="77"/>
        <v>0</v>
      </c>
      <c r="BD161" s="253">
        <f t="shared" si="77"/>
        <v>0</v>
      </c>
      <c r="BE161" s="253">
        <f t="shared" si="77"/>
        <v>0</v>
      </c>
      <c r="BF161" s="253">
        <f t="shared" si="77"/>
        <v>0</v>
      </c>
      <c r="BG161" s="253">
        <f t="shared" si="77"/>
        <v>0</v>
      </c>
      <c r="BH161" s="253">
        <f t="shared" si="77"/>
        <v>0</v>
      </c>
      <c r="BI161" s="253">
        <f t="shared" si="77"/>
        <v>0</v>
      </c>
      <c r="BJ161" s="253">
        <f t="shared" si="77"/>
        <v>0</v>
      </c>
      <c r="BK161" s="253">
        <f t="shared" si="77"/>
        <v>0</v>
      </c>
      <c r="BL161" s="253">
        <f t="shared" si="77"/>
        <v>0</v>
      </c>
      <c r="BM161" s="253">
        <f t="shared" si="77"/>
        <v>0</v>
      </c>
      <c r="BN161" s="253">
        <f t="shared" si="77"/>
        <v>0</v>
      </c>
      <c r="BO161" s="253">
        <f t="shared" si="77"/>
        <v>0</v>
      </c>
      <c r="BP161" s="253">
        <f t="shared" si="77"/>
        <v>0</v>
      </c>
      <c r="BQ161" s="253">
        <f t="shared" si="77"/>
        <v>0</v>
      </c>
      <c r="BR161" s="253">
        <f t="shared" si="77"/>
        <v>0</v>
      </c>
      <c r="BS161" s="253">
        <f t="shared" si="77"/>
        <v>0</v>
      </c>
      <c r="BT161" s="253">
        <f t="shared" si="75"/>
        <v>0</v>
      </c>
      <c r="BU161" s="253">
        <f t="shared" si="75"/>
        <v>0</v>
      </c>
      <c r="BV161" s="253">
        <f t="shared" si="75"/>
        <v>0</v>
      </c>
      <c r="BW161" s="253">
        <f t="shared" si="75"/>
        <v>0</v>
      </c>
      <c r="BX161" s="253">
        <f t="shared" si="75"/>
        <v>0</v>
      </c>
      <c r="BY161" s="253">
        <f t="shared" si="75"/>
        <v>0</v>
      </c>
      <c r="BZ161" s="253">
        <f t="shared" si="75"/>
        <v>0</v>
      </c>
      <c r="CA161" s="253">
        <f t="shared" si="75"/>
        <v>0</v>
      </c>
      <c r="CB161" s="253">
        <f t="shared" si="75"/>
        <v>0</v>
      </c>
      <c r="CC161" s="253">
        <f t="shared" si="75"/>
        <v>0</v>
      </c>
      <c r="CD161" s="253">
        <f t="shared" si="75"/>
        <v>0</v>
      </c>
      <c r="CE161" s="253">
        <f t="shared" si="75"/>
        <v>0</v>
      </c>
      <c r="CF161" s="253">
        <f t="shared" si="75"/>
        <v>0</v>
      </c>
      <c r="CG161" s="253">
        <f t="shared" si="75"/>
        <v>0</v>
      </c>
      <c r="CH161" s="253">
        <f t="shared" si="75"/>
        <v>0</v>
      </c>
      <c r="CI161" s="253">
        <f t="shared" si="75"/>
        <v>0</v>
      </c>
      <c r="CJ161" s="253">
        <f t="shared" si="75"/>
        <v>0</v>
      </c>
      <c r="CK161" s="253">
        <f t="shared" si="75"/>
        <v>0</v>
      </c>
      <c r="CL161" s="253">
        <f t="shared" si="75"/>
        <v>0</v>
      </c>
      <c r="CM161" s="253">
        <f t="shared" si="75"/>
        <v>0</v>
      </c>
      <c r="CN161" s="253">
        <f t="shared" si="75"/>
        <v>0</v>
      </c>
      <c r="CO161" s="253">
        <f t="shared" si="75"/>
        <v>0</v>
      </c>
      <c r="CP161" s="253">
        <f t="shared" si="75"/>
        <v>0</v>
      </c>
      <c r="CQ161" s="253">
        <f t="shared" si="75"/>
        <v>0</v>
      </c>
      <c r="CR161" s="253">
        <f t="shared" si="75"/>
        <v>0</v>
      </c>
      <c r="CS161" s="253">
        <f t="shared" si="75"/>
        <v>0</v>
      </c>
      <c r="CT161" s="253">
        <f t="shared" si="75"/>
        <v>0</v>
      </c>
      <c r="CU161" s="253">
        <f t="shared" si="75"/>
        <v>0</v>
      </c>
      <c r="CV161" s="253">
        <f t="shared" si="75"/>
        <v>0</v>
      </c>
      <c r="CW161" s="253">
        <f t="shared" si="75"/>
        <v>0</v>
      </c>
      <c r="CX161" s="253">
        <f t="shared" si="75"/>
        <v>0</v>
      </c>
      <c r="CY161" s="253">
        <f t="shared" si="75"/>
        <v>0</v>
      </c>
      <c r="CZ161" s="253">
        <f t="shared" si="75"/>
        <v>0</v>
      </c>
      <c r="DA161" s="253">
        <f t="shared" si="75"/>
        <v>0</v>
      </c>
      <c r="DB161" s="253">
        <f t="shared" si="75"/>
        <v>0</v>
      </c>
      <c r="DC161" s="253">
        <f t="shared" si="75"/>
        <v>0</v>
      </c>
      <c r="DD161" s="253">
        <f t="shared" si="75"/>
        <v>0</v>
      </c>
      <c r="DE161" s="253">
        <f t="shared" si="75"/>
        <v>0</v>
      </c>
      <c r="DF161" s="253">
        <f t="shared" si="75"/>
        <v>0</v>
      </c>
      <c r="DG161" s="253">
        <f t="shared" si="75"/>
        <v>0</v>
      </c>
      <c r="DH161" s="253">
        <f t="shared" si="75"/>
        <v>0</v>
      </c>
      <c r="DI161" s="253">
        <f t="shared" si="75"/>
        <v>0</v>
      </c>
      <c r="DJ161" s="253">
        <f t="shared" si="75"/>
        <v>0</v>
      </c>
      <c r="DK161" s="253">
        <f t="shared" si="75"/>
        <v>0</v>
      </c>
      <c r="DL161" s="253">
        <f t="shared" si="75"/>
        <v>0</v>
      </c>
      <c r="DM161" s="253">
        <f t="shared" si="75"/>
        <v>0</v>
      </c>
      <c r="DN161" s="253">
        <f t="shared" si="75"/>
        <v>0</v>
      </c>
      <c r="DO161" s="253">
        <f t="shared" si="75"/>
        <v>0</v>
      </c>
      <c r="DP161" s="253">
        <f t="shared" si="75"/>
        <v>0</v>
      </c>
      <c r="DQ161" s="253">
        <f t="shared" si="75"/>
        <v>0</v>
      </c>
      <c r="DR161" s="253">
        <f t="shared" si="75"/>
        <v>0</v>
      </c>
      <c r="DS161" s="253">
        <f t="shared" si="75"/>
        <v>0</v>
      </c>
      <c r="DT161" s="253">
        <f t="shared" si="75"/>
        <v>0</v>
      </c>
      <c r="DU161" s="253">
        <f t="shared" si="75"/>
        <v>0</v>
      </c>
      <c r="DV161" s="253">
        <f t="shared" si="75"/>
        <v>0</v>
      </c>
      <c r="DW161" s="253">
        <f t="shared" si="75"/>
        <v>0</v>
      </c>
    </row>
    <row r="162" spans="3:127" ht="15.6" thickTop="1" thickBot="1">
      <c r="C162" s="316" t="str">
        <f t="shared" si="64"/>
        <v>Prodotto/Servizio 25</v>
      </c>
      <c r="H162" s="253">
        <f t="shared" si="77"/>
        <v>0</v>
      </c>
      <c r="I162" s="253">
        <f t="shared" si="77"/>
        <v>0</v>
      </c>
      <c r="J162" s="253">
        <f t="shared" si="77"/>
        <v>0</v>
      </c>
      <c r="K162" s="253">
        <f t="shared" si="77"/>
        <v>0</v>
      </c>
      <c r="L162" s="253">
        <f t="shared" si="77"/>
        <v>0</v>
      </c>
      <c r="M162" s="253">
        <f t="shared" si="77"/>
        <v>0</v>
      </c>
      <c r="N162" s="253">
        <f t="shared" si="77"/>
        <v>0</v>
      </c>
      <c r="O162" s="253">
        <f t="shared" si="77"/>
        <v>0</v>
      </c>
      <c r="P162" s="253">
        <f t="shared" si="77"/>
        <v>0</v>
      </c>
      <c r="Q162" s="253">
        <f t="shared" si="77"/>
        <v>0</v>
      </c>
      <c r="R162" s="253">
        <f t="shared" si="77"/>
        <v>0</v>
      </c>
      <c r="S162" s="253">
        <f t="shared" si="77"/>
        <v>0</v>
      </c>
      <c r="T162" s="253">
        <f t="shared" si="77"/>
        <v>0</v>
      </c>
      <c r="U162" s="253">
        <f t="shared" si="77"/>
        <v>0</v>
      </c>
      <c r="V162" s="253">
        <f t="shared" si="77"/>
        <v>0</v>
      </c>
      <c r="W162" s="253">
        <f t="shared" si="77"/>
        <v>0</v>
      </c>
      <c r="X162" s="253">
        <f t="shared" si="77"/>
        <v>0</v>
      </c>
      <c r="Y162" s="253">
        <f t="shared" si="77"/>
        <v>0</v>
      </c>
      <c r="Z162" s="253">
        <f t="shared" si="77"/>
        <v>0</v>
      </c>
      <c r="AA162" s="253">
        <f t="shared" si="77"/>
        <v>0</v>
      </c>
      <c r="AB162" s="253">
        <f t="shared" si="77"/>
        <v>0</v>
      </c>
      <c r="AC162" s="253">
        <f t="shared" si="77"/>
        <v>0</v>
      </c>
      <c r="AD162" s="253">
        <f t="shared" si="77"/>
        <v>0</v>
      </c>
      <c r="AE162" s="253">
        <f t="shared" si="77"/>
        <v>0</v>
      </c>
      <c r="AF162" s="253">
        <f t="shared" si="77"/>
        <v>0</v>
      </c>
      <c r="AG162" s="253">
        <f t="shared" si="77"/>
        <v>0</v>
      </c>
      <c r="AH162" s="253">
        <f t="shared" si="77"/>
        <v>0</v>
      </c>
      <c r="AI162" s="253">
        <f t="shared" si="77"/>
        <v>0</v>
      </c>
      <c r="AJ162" s="253">
        <f t="shared" si="77"/>
        <v>0</v>
      </c>
      <c r="AK162" s="253">
        <f t="shared" si="77"/>
        <v>0</v>
      </c>
      <c r="AL162" s="253">
        <f t="shared" si="77"/>
        <v>0</v>
      </c>
      <c r="AM162" s="253">
        <f t="shared" si="77"/>
        <v>0</v>
      </c>
      <c r="AN162" s="253">
        <f t="shared" si="77"/>
        <v>0</v>
      </c>
      <c r="AO162" s="253">
        <f t="shared" si="77"/>
        <v>0</v>
      </c>
      <c r="AP162" s="253">
        <f t="shared" si="77"/>
        <v>0</v>
      </c>
      <c r="AQ162" s="253">
        <f t="shared" si="77"/>
        <v>0</v>
      </c>
      <c r="AR162" s="253">
        <f t="shared" si="77"/>
        <v>0</v>
      </c>
      <c r="AS162" s="253">
        <f t="shared" si="77"/>
        <v>0</v>
      </c>
      <c r="AT162" s="253">
        <f t="shared" si="77"/>
        <v>0</v>
      </c>
      <c r="AU162" s="253">
        <f t="shared" si="77"/>
        <v>0</v>
      </c>
      <c r="AV162" s="253">
        <f t="shared" si="77"/>
        <v>0</v>
      </c>
      <c r="AW162" s="253">
        <f t="shared" si="77"/>
        <v>0</v>
      </c>
      <c r="AX162" s="253">
        <f t="shared" si="77"/>
        <v>0</v>
      </c>
      <c r="AY162" s="253">
        <f t="shared" si="77"/>
        <v>0</v>
      </c>
      <c r="AZ162" s="253">
        <f t="shared" si="77"/>
        <v>0</v>
      </c>
      <c r="BA162" s="253">
        <f t="shared" si="77"/>
        <v>0</v>
      </c>
      <c r="BB162" s="253">
        <f t="shared" si="77"/>
        <v>0</v>
      </c>
      <c r="BC162" s="253">
        <f t="shared" si="77"/>
        <v>0</v>
      </c>
      <c r="BD162" s="253">
        <f t="shared" si="77"/>
        <v>0</v>
      </c>
      <c r="BE162" s="253">
        <f t="shared" si="77"/>
        <v>0</v>
      </c>
      <c r="BF162" s="253">
        <f t="shared" si="77"/>
        <v>0</v>
      </c>
      <c r="BG162" s="253">
        <f t="shared" si="77"/>
        <v>0</v>
      </c>
      <c r="BH162" s="253">
        <f t="shared" si="77"/>
        <v>0</v>
      </c>
      <c r="BI162" s="253">
        <f t="shared" si="77"/>
        <v>0</v>
      </c>
      <c r="BJ162" s="253">
        <f t="shared" si="77"/>
        <v>0</v>
      </c>
      <c r="BK162" s="253">
        <f t="shared" si="77"/>
        <v>0</v>
      </c>
      <c r="BL162" s="253">
        <f t="shared" si="77"/>
        <v>0</v>
      </c>
      <c r="BM162" s="253">
        <f t="shared" si="77"/>
        <v>0</v>
      </c>
      <c r="BN162" s="253">
        <f t="shared" si="77"/>
        <v>0</v>
      </c>
      <c r="BO162" s="253">
        <f t="shared" si="77"/>
        <v>0</v>
      </c>
      <c r="BP162" s="253">
        <f t="shared" si="77"/>
        <v>0</v>
      </c>
      <c r="BQ162" s="253">
        <f t="shared" si="77"/>
        <v>0</v>
      </c>
      <c r="BR162" s="253">
        <f t="shared" si="77"/>
        <v>0</v>
      </c>
      <c r="BS162" s="253">
        <f t="shared" ref="BS162:DW166" si="78">+BS66+BS98-BS130</f>
        <v>0</v>
      </c>
      <c r="BT162" s="253">
        <f t="shared" si="78"/>
        <v>0</v>
      </c>
      <c r="BU162" s="253">
        <f t="shared" si="75"/>
        <v>0</v>
      </c>
      <c r="BV162" s="253">
        <f t="shared" si="75"/>
        <v>0</v>
      </c>
      <c r="BW162" s="253">
        <f t="shared" si="75"/>
        <v>0</v>
      </c>
      <c r="BX162" s="253">
        <f t="shared" si="75"/>
        <v>0</v>
      </c>
      <c r="BY162" s="253">
        <f t="shared" si="75"/>
        <v>0</v>
      </c>
      <c r="BZ162" s="253">
        <f t="shared" si="75"/>
        <v>0</v>
      </c>
      <c r="CA162" s="253">
        <f t="shared" si="75"/>
        <v>0</v>
      </c>
      <c r="CB162" s="253">
        <f t="shared" si="75"/>
        <v>0</v>
      </c>
      <c r="CC162" s="253">
        <f t="shared" si="75"/>
        <v>0</v>
      </c>
      <c r="CD162" s="253">
        <f t="shared" si="75"/>
        <v>0</v>
      </c>
      <c r="CE162" s="253">
        <f t="shared" si="75"/>
        <v>0</v>
      </c>
      <c r="CF162" s="253">
        <f t="shared" si="75"/>
        <v>0</v>
      </c>
      <c r="CG162" s="253">
        <f t="shared" si="75"/>
        <v>0</v>
      </c>
      <c r="CH162" s="253">
        <f t="shared" si="75"/>
        <v>0</v>
      </c>
      <c r="CI162" s="253">
        <f t="shared" si="75"/>
        <v>0</v>
      </c>
      <c r="CJ162" s="253">
        <f t="shared" si="75"/>
        <v>0</v>
      </c>
      <c r="CK162" s="253">
        <f t="shared" si="75"/>
        <v>0</v>
      </c>
      <c r="CL162" s="253">
        <f t="shared" si="75"/>
        <v>0</v>
      </c>
      <c r="CM162" s="253">
        <f t="shared" si="75"/>
        <v>0</v>
      </c>
      <c r="CN162" s="253">
        <f t="shared" si="75"/>
        <v>0</v>
      </c>
      <c r="CO162" s="253">
        <f t="shared" si="75"/>
        <v>0</v>
      </c>
      <c r="CP162" s="253">
        <f t="shared" si="75"/>
        <v>0</v>
      </c>
      <c r="CQ162" s="253">
        <f t="shared" si="75"/>
        <v>0</v>
      </c>
      <c r="CR162" s="253">
        <f t="shared" si="75"/>
        <v>0</v>
      </c>
      <c r="CS162" s="253">
        <f t="shared" si="75"/>
        <v>0</v>
      </c>
      <c r="CT162" s="253">
        <f t="shared" si="75"/>
        <v>0</v>
      </c>
      <c r="CU162" s="253">
        <f t="shared" si="75"/>
        <v>0</v>
      </c>
      <c r="CV162" s="253">
        <f t="shared" si="75"/>
        <v>0</v>
      </c>
      <c r="CW162" s="253">
        <f t="shared" si="75"/>
        <v>0</v>
      </c>
      <c r="CX162" s="253">
        <f t="shared" si="75"/>
        <v>0</v>
      </c>
      <c r="CY162" s="253">
        <f t="shared" si="75"/>
        <v>0</v>
      </c>
      <c r="CZ162" s="253">
        <f t="shared" si="75"/>
        <v>0</v>
      </c>
      <c r="DA162" s="253">
        <f t="shared" si="75"/>
        <v>0</v>
      </c>
      <c r="DB162" s="253">
        <f t="shared" si="75"/>
        <v>0</v>
      </c>
      <c r="DC162" s="253">
        <f t="shared" si="75"/>
        <v>0</v>
      </c>
      <c r="DD162" s="253">
        <f t="shared" si="75"/>
        <v>0</v>
      </c>
      <c r="DE162" s="253">
        <f t="shared" si="75"/>
        <v>0</v>
      </c>
      <c r="DF162" s="253">
        <f t="shared" si="75"/>
        <v>0</v>
      </c>
      <c r="DG162" s="253">
        <f t="shared" si="75"/>
        <v>0</v>
      </c>
      <c r="DH162" s="253">
        <f t="shared" si="75"/>
        <v>0</v>
      </c>
      <c r="DI162" s="253">
        <f t="shared" si="75"/>
        <v>0</v>
      </c>
      <c r="DJ162" s="253">
        <f t="shared" si="75"/>
        <v>0</v>
      </c>
      <c r="DK162" s="253">
        <f t="shared" si="75"/>
        <v>0</v>
      </c>
      <c r="DL162" s="253">
        <f t="shared" si="75"/>
        <v>0</v>
      </c>
      <c r="DM162" s="253">
        <f t="shared" si="75"/>
        <v>0</v>
      </c>
      <c r="DN162" s="253">
        <f t="shared" si="75"/>
        <v>0</v>
      </c>
      <c r="DO162" s="253">
        <f t="shared" si="75"/>
        <v>0</v>
      </c>
      <c r="DP162" s="253">
        <f t="shared" si="75"/>
        <v>0</v>
      </c>
      <c r="DQ162" s="253">
        <f t="shared" si="75"/>
        <v>0</v>
      </c>
      <c r="DR162" s="253">
        <f t="shared" si="75"/>
        <v>0</v>
      </c>
      <c r="DS162" s="253">
        <f t="shared" si="75"/>
        <v>0</v>
      </c>
      <c r="DT162" s="253">
        <f t="shared" si="75"/>
        <v>0</v>
      </c>
      <c r="DU162" s="253">
        <f t="shared" si="75"/>
        <v>0</v>
      </c>
      <c r="DV162" s="253">
        <f t="shared" si="75"/>
        <v>0</v>
      </c>
      <c r="DW162" s="253">
        <f t="shared" si="75"/>
        <v>0</v>
      </c>
    </row>
    <row r="163" spans="3:127" ht="15.6" thickTop="1" thickBot="1">
      <c r="C163" s="316" t="str">
        <f t="shared" si="64"/>
        <v>Prodotto/Servizio 26</v>
      </c>
      <c r="H163" s="253">
        <f t="shared" ref="H163:BS166" si="79">+H67+H99-H131</f>
        <v>0</v>
      </c>
      <c r="I163" s="253">
        <f t="shared" si="79"/>
        <v>0</v>
      </c>
      <c r="J163" s="253">
        <f t="shared" si="79"/>
        <v>0</v>
      </c>
      <c r="K163" s="253">
        <f t="shared" si="79"/>
        <v>0</v>
      </c>
      <c r="L163" s="253">
        <f t="shared" si="79"/>
        <v>0</v>
      </c>
      <c r="M163" s="253">
        <f t="shared" si="79"/>
        <v>0</v>
      </c>
      <c r="N163" s="253">
        <f t="shared" si="79"/>
        <v>0</v>
      </c>
      <c r="O163" s="253">
        <f t="shared" si="79"/>
        <v>0</v>
      </c>
      <c r="P163" s="253">
        <f t="shared" si="79"/>
        <v>0</v>
      </c>
      <c r="Q163" s="253">
        <f t="shared" si="79"/>
        <v>0</v>
      </c>
      <c r="R163" s="253">
        <f t="shared" si="79"/>
        <v>0</v>
      </c>
      <c r="S163" s="253">
        <f t="shared" si="79"/>
        <v>0</v>
      </c>
      <c r="T163" s="253">
        <f t="shared" si="79"/>
        <v>0</v>
      </c>
      <c r="U163" s="253">
        <f t="shared" si="79"/>
        <v>0</v>
      </c>
      <c r="V163" s="253">
        <f t="shared" si="79"/>
        <v>0</v>
      </c>
      <c r="W163" s="253">
        <f t="shared" si="79"/>
        <v>0</v>
      </c>
      <c r="X163" s="253">
        <f t="shared" si="79"/>
        <v>0</v>
      </c>
      <c r="Y163" s="253">
        <f t="shared" si="79"/>
        <v>0</v>
      </c>
      <c r="Z163" s="253">
        <f t="shared" si="79"/>
        <v>0</v>
      </c>
      <c r="AA163" s="253">
        <f t="shared" si="79"/>
        <v>0</v>
      </c>
      <c r="AB163" s="253">
        <f t="shared" si="79"/>
        <v>0</v>
      </c>
      <c r="AC163" s="253">
        <f t="shared" si="79"/>
        <v>0</v>
      </c>
      <c r="AD163" s="253">
        <f t="shared" si="79"/>
        <v>0</v>
      </c>
      <c r="AE163" s="253">
        <f t="shared" si="79"/>
        <v>0</v>
      </c>
      <c r="AF163" s="253">
        <f t="shared" si="79"/>
        <v>0</v>
      </c>
      <c r="AG163" s="253">
        <f t="shared" si="79"/>
        <v>0</v>
      </c>
      <c r="AH163" s="253">
        <f t="shared" si="79"/>
        <v>0</v>
      </c>
      <c r="AI163" s="253">
        <f t="shared" si="79"/>
        <v>0</v>
      </c>
      <c r="AJ163" s="253">
        <f t="shared" si="79"/>
        <v>0</v>
      </c>
      <c r="AK163" s="253">
        <f t="shared" si="79"/>
        <v>0</v>
      </c>
      <c r="AL163" s="253">
        <f t="shared" si="79"/>
        <v>0</v>
      </c>
      <c r="AM163" s="253">
        <f t="shared" si="79"/>
        <v>0</v>
      </c>
      <c r="AN163" s="253">
        <f t="shared" si="79"/>
        <v>0</v>
      </c>
      <c r="AO163" s="253">
        <f t="shared" si="79"/>
        <v>0</v>
      </c>
      <c r="AP163" s="253">
        <f t="shared" si="79"/>
        <v>0</v>
      </c>
      <c r="AQ163" s="253">
        <f t="shared" si="79"/>
        <v>0</v>
      </c>
      <c r="AR163" s="253">
        <f t="shared" si="79"/>
        <v>0</v>
      </c>
      <c r="AS163" s="253">
        <f t="shared" si="79"/>
        <v>0</v>
      </c>
      <c r="AT163" s="253">
        <f t="shared" si="79"/>
        <v>0</v>
      </c>
      <c r="AU163" s="253">
        <f t="shared" si="79"/>
        <v>0</v>
      </c>
      <c r="AV163" s="253">
        <f t="shared" si="79"/>
        <v>0</v>
      </c>
      <c r="AW163" s="253">
        <f t="shared" si="79"/>
        <v>0</v>
      </c>
      <c r="AX163" s="253">
        <f t="shared" si="79"/>
        <v>0</v>
      </c>
      <c r="AY163" s="253">
        <f t="shared" si="79"/>
        <v>0</v>
      </c>
      <c r="AZ163" s="253">
        <f t="shared" si="79"/>
        <v>0</v>
      </c>
      <c r="BA163" s="253">
        <f t="shared" si="79"/>
        <v>0</v>
      </c>
      <c r="BB163" s="253">
        <f t="shared" si="79"/>
        <v>0</v>
      </c>
      <c r="BC163" s="253">
        <f t="shared" si="79"/>
        <v>0</v>
      </c>
      <c r="BD163" s="253">
        <f t="shared" si="79"/>
        <v>0</v>
      </c>
      <c r="BE163" s="253">
        <f t="shared" si="79"/>
        <v>0</v>
      </c>
      <c r="BF163" s="253">
        <f t="shared" si="79"/>
        <v>0</v>
      </c>
      <c r="BG163" s="253">
        <f t="shared" si="79"/>
        <v>0</v>
      </c>
      <c r="BH163" s="253">
        <f t="shared" si="79"/>
        <v>0</v>
      </c>
      <c r="BI163" s="253">
        <f t="shared" si="79"/>
        <v>0</v>
      </c>
      <c r="BJ163" s="253">
        <f t="shared" si="79"/>
        <v>0</v>
      </c>
      <c r="BK163" s="253">
        <f t="shared" si="79"/>
        <v>0</v>
      </c>
      <c r="BL163" s="253">
        <f t="shared" si="79"/>
        <v>0</v>
      </c>
      <c r="BM163" s="253">
        <f t="shared" si="79"/>
        <v>0</v>
      </c>
      <c r="BN163" s="253">
        <f t="shared" si="79"/>
        <v>0</v>
      </c>
      <c r="BO163" s="253">
        <f t="shared" si="79"/>
        <v>0</v>
      </c>
      <c r="BP163" s="253">
        <f t="shared" si="79"/>
        <v>0</v>
      </c>
      <c r="BQ163" s="253">
        <f t="shared" si="79"/>
        <v>0</v>
      </c>
      <c r="BR163" s="253">
        <f t="shared" si="79"/>
        <v>0</v>
      </c>
      <c r="BS163" s="253">
        <f t="shared" si="79"/>
        <v>0</v>
      </c>
      <c r="BT163" s="253">
        <f t="shared" si="78"/>
        <v>0</v>
      </c>
      <c r="BU163" s="253">
        <f t="shared" si="78"/>
        <v>0</v>
      </c>
      <c r="BV163" s="253">
        <f t="shared" si="78"/>
        <v>0</v>
      </c>
      <c r="BW163" s="253">
        <f t="shared" si="78"/>
        <v>0</v>
      </c>
      <c r="BX163" s="253">
        <f t="shared" si="78"/>
        <v>0</v>
      </c>
      <c r="BY163" s="253">
        <f t="shared" si="78"/>
        <v>0</v>
      </c>
      <c r="BZ163" s="253">
        <f t="shared" si="78"/>
        <v>0</v>
      </c>
      <c r="CA163" s="253">
        <f t="shared" si="78"/>
        <v>0</v>
      </c>
      <c r="CB163" s="253">
        <f t="shared" si="78"/>
        <v>0</v>
      </c>
      <c r="CC163" s="253">
        <f t="shared" si="78"/>
        <v>0</v>
      </c>
      <c r="CD163" s="253">
        <f t="shared" si="78"/>
        <v>0</v>
      </c>
      <c r="CE163" s="253">
        <f t="shared" si="78"/>
        <v>0</v>
      </c>
      <c r="CF163" s="253">
        <f t="shared" si="78"/>
        <v>0</v>
      </c>
      <c r="CG163" s="253">
        <f t="shared" si="78"/>
        <v>0</v>
      </c>
      <c r="CH163" s="253">
        <f t="shared" si="78"/>
        <v>0</v>
      </c>
      <c r="CI163" s="253">
        <f t="shared" si="78"/>
        <v>0</v>
      </c>
      <c r="CJ163" s="253">
        <f t="shared" si="78"/>
        <v>0</v>
      </c>
      <c r="CK163" s="253">
        <f t="shared" si="78"/>
        <v>0</v>
      </c>
      <c r="CL163" s="253">
        <f t="shared" si="78"/>
        <v>0</v>
      </c>
      <c r="CM163" s="253">
        <f t="shared" si="78"/>
        <v>0</v>
      </c>
      <c r="CN163" s="253">
        <f t="shared" si="78"/>
        <v>0</v>
      </c>
      <c r="CO163" s="253">
        <f t="shared" si="78"/>
        <v>0</v>
      </c>
      <c r="CP163" s="253">
        <f t="shared" si="78"/>
        <v>0</v>
      </c>
      <c r="CQ163" s="253">
        <f t="shared" si="78"/>
        <v>0</v>
      </c>
      <c r="CR163" s="253">
        <f t="shared" si="78"/>
        <v>0</v>
      </c>
      <c r="CS163" s="253">
        <f t="shared" si="78"/>
        <v>0</v>
      </c>
      <c r="CT163" s="253">
        <f t="shared" si="78"/>
        <v>0</v>
      </c>
      <c r="CU163" s="253">
        <f t="shared" si="78"/>
        <v>0</v>
      </c>
      <c r="CV163" s="253">
        <f t="shared" si="78"/>
        <v>0</v>
      </c>
      <c r="CW163" s="253">
        <f t="shared" si="78"/>
        <v>0</v>
      </c>
      <c r="CX163" s="253">
        <f t="shared" si="78"/>
        <v>0</v>
      </c>
      <c r="CY163" s="253">
        <f t="shared" si="78"/>
        <v>0</v>
      </c>
      <c r="CZ163" s="253">
        <f t="shared" si="78"/>
        <v>0</v>
      </c>
      <c r="DA163" s="253">
        <f t="shared" si="78"/>
        <v>0</v>
      </c>
      <c r="DB163" s="253">
        <f t="shared" si="78"/>
        <v>0</v>
      </c>
      <c r="DC163" s="253">
        <f t="shared" si="78"/>
        <v>0</v>
      </c>
      <c r="DD163" s="253">
        <f t="shared" si="78"/>
        <v>0</v>
      </c>
      <c r="DE163" s="253">
        <f t="shared" si="78"/>
        <v>0</v>
      </c>
      <c r="DF163" s="253">
        <f t="shared" si="78"/>
        <v>0</v>
      </c>
      <c r="DG163" s="253">
        <f t="shared" si="78"/>
        <v>0</v>
      </c>
      <c r="DH163" s="253">
        <f t="shared" si="78"/>
        <v>0</v>
      </c>
      <c r="DI163" s="253">
        <f t="shared" si="78"/>
        <v>0</v>
      </c>
      <c r="DJ163" s="253">
        <f t="shared" si="78"/>
        <v>0</v>
      </c>
      <c r="DK163" s="253">
        <f t="shared" si="78"/>
        <v>0</v>
      </c>
      <c r="DL163" s="253">
        <f t="shared" si="78"/>
        <v>0</v>
      </c>
      <c r="DM163" s="253">
        <f t="shared" si="78"/>
        <v>0</v>
      </c>
      <c r="DN163" s="253">
        <f t="shared" si="78"/>
        <v>0</v>
      </c>
      <c r="DO163" s="253">
        <f t="shared" si="78"/>
        <v>0</v>
      </c>
      <c r="DP163" s="253">
        <f t="shared" si="78"/>
        <v>0</v>
      </c>
      <c r="DQ163" s="253">
        <f t="shared" si="78"/>
        <v>0</v>
      </c>
      <c r="DR163" s="253">
        <f t="shared" si="78"/>
        <v>0</v>
      </c>
      <c r="DS163" s="253">
        <f t="shared" si="78"/>
        <v>0</v>
      </c>
      <c r="DT163" s="253">
        <f t="shared" si="78"/>
        <v>0</v>
      </c>
      <c r="DU163" s="253">
        <f t="shared" si="78"/>
        <v>0</v>
      </c>
      <c r="DV163" s="253">
        <f t="shared" si="78"/>
        <v>0</v>
      </c>
      <c r="DW163" s="253">
        <f t="shared" si="78"/>
        <v>0</v>
      </c>
    </row>
    <row r="164" spans="3:127" ht="15.6" thickTop="1" thickBot="1">
      <c r="C164" s="316" t="str">
        <f t="shared" si="64"/>
        <v>Prodotto/Servizio 27</v>
      </c>
      <c r="H164" s="253">
        <f t="shared" si="79"/>
        <v>0</v>
      </c>
      <c r="I164" s="253">
        <f t="shared" si="79"/>
        <v>0</v>
      </c>
      <c r="J164" s="253">
        <f t="shared" si="79"/>
        <v>0</v>
      </c>
      <c r="K164" s="253">
        <f t="shared" si="79"/>
        <v>0</v>
      </c>
      <c r="L164" s="253">
        <f t="shared" si="79"/>
        <v>0</v>
      </c>
      <c r="M164" s="253">
        <f t="shared" si="79"/>
        <v>0</v>
      </c>
      <c r="N164" s="253">
        <f t="shared" si="79"/>
        <v>0</v>
      </c>
      <c r="O164" s="253">
        <f t="shared" si="79"/>
        <v>0</v>
      </c>
      <c r="P164" s="253">
        <f t="shared" si="79"/>
        <v>0</v>
      </c>
      <c r="Q164" s="253">
        <f t="shared" si="79"/>
        <v>0</v>
      </c>
      <c r="R164" s="253">
        <f t="shared" si="79"/>
        <v>0</v>
      </c>
      <c r="S164" s="253">
        <f t="shared" si="79"/>
        <v>0</v>
      </c>
      <c r="T164" s="253">
        <f t="shared" si="79"/>
        <v>0</v>
      </c>
      <c r="U164" s="253">
        <f t="shared" si="79"/>
        <v>0</v>
      </c>
      <c r="V164" s="253">
        <f t="shared" si="79"/>
        <v>0</v>
      </c>
      <c r="W164" s="253">
        <f t="shared" si="79"/>
        <v>0</v>
      </c>
      <c r="X164" s="253">
        <f t="shared" si="79"/>
        <v>0</v>
      </c>
      <c r="Y164" s="253">
        <f t="shared" si="79"/>
        <v>0</v>
      </c>
      <c r="Z164" s="253">
        <f t="shared" si="79"/>
        <v>0</v>
      </c>
      <c r="AA164" s="253">
        <f t="shared" si="79"/>
        <v>0</v>
      </c>
      <c r="AB164" s="253">
        <f t="shared" si="79"/>
        <v>0</v>
      </c>
      <c r="AC164" s="253">
        <f t="shared" si="79"/>
        <v>0</v>
      </c>
      <c r="AD164" s="253">
        <f t="shared" si="79"/>
        <v>0</v>
      </c>
      <c r="AE164" s="253">
        <f t="shared" si="79"/>
        <v>0</v>
      </c>
      <c r="AF164" s="253">
        <f t="shared" si="79"/>
        <v>0</v>
      </c>
      <c r="AG164" s="253">
        <f t="shared" si="79"/>
        <v>0</v>
      </c>
      <c r="AH164" s="253">
        <f t="shared" si="79"/>
        <v>0</v>
      </c>
      <c r="AI164" s="253">
        <f t="shared" si="79"/>
        <v>0</v>
      </c>
      <c r="AJ164" s="253">
        <f t="shared" si="79"/>
        <v>0</v>
      </c>
      <c r="AK164" s="253">
        <f t="shared" si="79"/>
        <v>0</v>
      </c>
      <c r="AL164" s="253">
        <f t="shared" si="79"/>
        <v>0</v>
      </c>
      <c r="AM164" s="253">
        <f t="shared" si="79"/>
        <v>0</v>
      </c>
      <c r="AN164" s="253">
        <f t="shared" si="79"/>
        <v>0</v>
      </c>
      <c r="AO164" s="253">
        <f t="shared" si="79"/>
        <v>0</v>
      </c>
      <c r="AP164" s="253">
        <f t="shared" si="79"/>
        <v>0</v>
      </c>
      <c r="AQ164" s="253">
        <f t="shared" si="79"/>
        <v>0</v>
      </c>
      <c r="AR164" s="253">
        <f t="shared" si="79"/>
        <v>0</v>
      </c>
      <c r="AS164" s="253">
        <f t="shared" si="79"/>
        <v>0</v>
      </c>
      <c r="AT164" s="253">
        <f t="shared" si="79"/>
        <v>0</v>
      </c>
      <c r="AU164" s="253">
        <f t="shared" si="79"/>
        <v>0</v>
      </c>
      <c r="AV164" s="253">
        <f t="shared" si="79"/>
        <v>0</v>
      </c>
      <c r="AW164" s="253">
        <f t="shared" si="79"/>
        <v>0</v>
      </c>
      <c r="AX164" s="253">
        <f t="shared" si="79"/>
        <v>0</v>
      </c>
      <c r="AY164" s="253">
        <f t="shared" si="79"/>
        <v>0</v>
      </c>
      <c r="AZ164" s="253">
        <f t="shared" si="79"/>
        <v>0</v>
      </c>
      <c r="BA164" s="253">
        <f t="shared" si="79"/>
        <v>0</v>
      </c>
      <c r="BB164" s="253">
        <f t="shared" si="79"/>
        <v>0</v>
      </c>
      <c r="BC164" s="253">
        <f t="shared" si="79"/>
        <v>0</v>
      </c>
      <c r="BD164" s="253">
        <f t="shared" si="79"/>
        <v>0</v>
      </c>
      <c r="BE164" s="253">
        <f t="shared" si="79"/>
        <v>0</v>
      </c>
      <c r="BF164" s="253">
        <f t="shared" si="79"/>
        <v>0</v>
      </c>
      <c r="BG164" s="253">
        <f t="shared" si="79"/>
        <v>0</v>
      </c>
      <c r="BH164" s="253">
        <f t="shared" si="79"/>
        <v>0</v>
      </c>
      <c r="BI164" s="253">
        <f t="shared" si="79"/>
        <v>0</v>
      </c>
      <c r="BJ164" s="253">
        <f t="shared" si="79"/>
        <v>0</v>
      </c>
      <c r="BK164" s="253">
        <f t="shared" si="79"/>
        <v>0</v>
      </c>
      <c r="BL164" s="253">
        <f t="shared" si="79"/>
        <v>0</v>
      </c>
      <c r="BM164" s="253">
        <f t="shared" si="79"/>
        <v>0</v>
      </c>
      <c r="BN164" s="253">
        <f t="shared" si="79"/>
        <v>0</v>
      </c>
      <c r="BO164" s="253">
        <f t="shared" si="79"/>
        <v>0</v>
      </c>
      <c r="BP164" s="253">
        <f t="shared" si="79"/>
        <v>0</v>
      </c>
      <c r="BQ164" s="253">
        <f t="shared" si="79"/>
        <v>0</v>
      </c>
      <c r="BR164" s="253">
        <f t="shared" si="79"/>
        <v>0</v>
      </c>
      <c r="BS164" s="253">
        <f t="shared" si="79"/>
        <v>0</v>
      </c>
      <c r="BT164" s="253">
        <f t="shared" si="78"/>
        <v>0</v>
      </c>
      <c r="BU164" s="253">
        <f t="shared" si="78"/>
        <v>0</v>
      </c>
      <c r="BV164" s="253">
        <f t="shared" si="78"/>
        <v>0</v>
      </c>
      <c r="BW164" s="253">
        <f t="shared" si="78"/>
        <v>0</v>
      </c>
      <c r="BX164" s="253">
        <f t="shared" si="78"/>
        <v>0</v>
      </c>
      <c r="BY164" s="253">
        <f t="shared" si="78"/>
        <v>0</v>
      </c>
      <c r="BZ164" s="253">
        <f t="shared" si="78"/>
        <v>0</v>
      </c>
      <c r="CA164" s="253">
        <f t="shared" si="78"/>
        <v>0</v>
      </c>
      <c r="CB164" s="253">
        <f t="shared" si="78"/>
        <v>0</v>
      </c>
      <c r="CC164" s="253">
        <f t="shared" si="78"/>
        <v>0</v>
      </c>
      <c r="CD164" s="253">
        <f t="shared" si="78"/>
        <v>0</v>
      </c>
      <c r="CE164" s="253">
        <f t="shared" si="78"/>
        <v>0</v>
      </c>
      <c r="CF164" s="253">
        <f t="shared" si="78"/>
        <v>0</v>
      </c>
      <c r="CG164" s="253">
        <f t="shared" si="78"/>
        <v>0</v>
      </c>
      <c r="CH164" s="253">
        <f t="shared" si="78"/>
        <v>0</v>
      </c>
      <c r="CI164" s="253">
        <f t="shared" si="78"/>
        <v>0</v>
      </c>
      <c r="CJ164" s="253">
        <f t="shared" si="78"/>
        <v>0</v>
      </c>
      <c r="CK164" s="253">
        <f t="shared" si="78"/>
        <v>0</v>
      </c>
      <c r="CL164" s="253">
        <f t="shared" si="78"/>
        <v>0</v>
      </c>
      <c r="CM164" s="253">
        <f t="shared" si="78"/>
        <v>0</v>
      </c>
      <c r="CN164" s="253">
        <f t="shared" si="78"/>
        <v>0</v>
      </c>
      <c r="CO164" s="253">
        <f t="shared" si="78"/>
        <v>0</v>
      </c>
      <c r="CP164" s="253">
        <f t="shared" si="78"/>
        <v>0</v>
      </c>
      <c r="CQ164" s="253">
        <f t="shared" si="78"/>
        <v>0</v>
      </c>
      <c r="CR164" s="253">
        <f t="shared" si="78"/>
        <v>0</v>
      </c>
      <c r="CS164" s="253">
        <f t="shared" si="78"/>
        <v>0</v>
      </c>
      <c r="CT164" s="253">
        <f t="shared" si="78"/>
        <v>0</v>
      </c>
      <c r="CU164" s="253">
        <f t="shared" si="78"/>
        <v>0</v>
      </c>
      <c r="CV164" s="253">
        <f t="shared" si="78"/>
        <v>0</v>
      </c>
      <c r="CW164" s="253">
        <f t="shared" si="78"/>
        <v>0</v>
      </c>
      <c r="CX164" s="253">
        <f t="shared" si="78"/>
        <v>0</v>
      </c>
      <c r="CY164" s="253">
        <f t="shared" si="78"/>
        <v>0</v>
      </c>
      <c r="CZ164" s="253">
        <f t="shared" si="78"/>
        <v>0</v>
      </c>
      <c r="DA164" s="253">
        <f t="shared" si="78"/>
        <v>0</v>
      </c>
      <c r="DB164" s="253">
        <f t="shared" si="78"/>
        <v>0</v>
      </c>
      <c r="DC164" s="253">
        <f t="shared" si="78"/>
        <v>0</v>
      </c>
      <c r="DD164" s="253">
        <f t="shared" si="78"/>
        <v>0</v>
      </c>
      <c r="DE164" s="253">
        <f t="shared" si="78"/>
        <v>0</v>
      </c>
      <c r="DF164" s="253">
        <f t="shared" si="78"/>
        <v>0</v>
      </c>
      <c r="DG164" s="253">
        <f t="shared" si="78"/>
        <v>0</v>
      </c>
      <c r="DH164" s="253">
        <f t="shared" si="78"/>
        <v>0</v>
      </c>
      <c r="DI164" s="253">
        <f t="shared" si="78"/>
        <v>0</v>
      </c>
      <c r="DJ164" s="253">
        <f t="shared" si="78"/>
        <v>0</v>
      </c>
      <c r="DK164" s="253">
        <f t="shared" si="78"/>
        <v>0</v>
      </c>
      <c r="DL164" s="253">
        <f t="shared" si="78"/>
        <v>0</v>
      </c>
      <c r="DM164" s="253">
        <f t="shared" si="78"/>
        <v>0</v>
      </c>
      <c r="DN164" s="253">
        <f t="shared" si="78"/>
        <v>0</v>
      </c>
      <c r="DO164" s="253">
        <f t="shared" si="78"/>
        <v>0</v>
      </c>
      <c r="DP164" s="253">
        <f t="shared" si="78"/>
        <v>0</v>
      </c>
      <c r="DQ164" s="253">
        <f t="shared" si="78"/>
        <v>0</v>
      </c>
      <c r="DR164" s="253">
        <f t="shared" si="78"/>
        <v>0</v>
      </c>
      <c r="DS164" s="253">
        <f t="shared" si="78"/>
        <v>0</v>
      </c>
      <c r="DT164" s="253">
        <f t="shared" si="78"/>
        <v>0</v>
      </c>
      <c r="DU164" s="253">
        <f t="shared" si="78"/>
        <v>0</v>
      </c>
      <c r="DV164" s="253">
        <f t="shared" si="78"/>
        <v>0</v>
      </c>
      <c r="DW164" s="253">
        <f t="shared" si="78"/>
        <v>0</v>
      </c>
    </row>
    <row r="165" spans="3:127" ht="15.6" thickTop="1" thickBot="1">
      <c r="C165" s="316" t="str">
        <f t="shared" si="64"/>
        <v>Prodotto/Servizio 28</v>
      </c>
      <c r="H165" s="253">
        <f t="shared" si="79"/>
        <v>0</v>
      </c>
      <c r="I165" s="253">
        <f t="shared" si="79"/>
        <v>0</v>
      </c>
      <c r="J165" s="253">
        <f t="shared" si="79"/>
        <v>0</v>
      </c>
      <c r="K165" s="253">
        <f t="shared" si="79"/>
        <v>0</v>
      </c>
      <c r="L165" s="253">
        <f t="shared" si="79"/>
        <v>0</v>
      </c>
      <c r="M165" s="253">
        <f t="shared" si="79"/>
        <v>0</v>
      </c>
      <c r="N165" s="253">
        <f t="shared" si="79"/>
        <v>0</v>
      </c>
      <c r="O165" s="253">
        <f t="shared" si="79"/>
        <v>0</v>
      </c>
      <c r="P165" s="253">
        <f t="shared" si="79"/>
        <v>0</v>
      </c>
      <c r="Q165" s="253">
        <f t="shared" si="79"/>
        <v>0</v>
      </c>
      <c r="R165" s="253">
        <f t="shared" si="79"/>
        <v>0</v>
      </c>
      <c r="S165" s="253">
        <f t="shared" si="79"/>
        <v>0</v>
      </c>
      <c r="T165" s="253">
        <f t="shared" si="79"/>
        <v>0</v>
      </c>
      <c r="U165" s="253">
        <f t="shared" si="79"/>
        <v>0</v>
      </c>
      <c r="V165" s="253">
        <f t="shared" si="79"/>
        <v>0</v>
      </c>
      <c r="W165" s="253">
        <f t="shared" si="79"/>
        <v>0</v>
      </c>
      <c r="X165" s="253">
        <f t="shared" si="79"/>
        <v>0</v>
      </c>
      <c r="Y165" s="253">
        <f t="shared" si="79"/>
        <v>0</v>
      </c>
      <c r="Z165" s="253">
        <f t="shared" si="79"/>
        <v>0</v>
      </c>
      <c r="AA165" s="253">
        <f t="shared" si="79"/>
        <v>0</v>
      </c>
      <c r="AB165" s="253">
        <f t="shared" si="79"/>
        <v>0</v>
      </c>
      <c r="AC165" s="253">
        <f t="shared" si="79"/>
        <v>0</v>
      </c>
      <c r="AD165" s="253">
        <f t="shared" si="79"/>
        <v>0</v>
      </c>
      <c r="AE165" s="253">
        <f t="shared" si="79"/>
        <v>0</v>
      </c>
      <c r="AF165" s="253">
        <f t="shared" si="79"/>
        <v>0</v>
      </c>
      <c r="AG165" s="253">
        <f t="shared" si="79"/>
        <v>0</v>
      </c>
      <c r="AH165" s="253">
        <f t="shared" si="79"/>
        <v>0</v>
      </c>
      <c r="AI165" s="253">
        <f t="shared" si="79"/>
        <v>0</v>
      </c>
      <c r="AJ165" s="253">
        <f t="shared" si="79"/>
        <v>0</v>
      </c>
      <c r="AK165" s="253">
        <f t="shared" si="79"/>
        <v>0</v>
      </c>
      <c r="AL165" s="253">
        <f t="shared" si="79"/>
        <v>0</v>
      </c>
      <c r="AM165" s="253">
        <f t="shared" si="79"/>
        <v>0</v>
      </c>
      <c r="AN165" s="253">
        <f t="shared" si="79"/>
        <v>0</v>
      </c>
      <c r="AO165" s="253">
        <f t="shared" si="79"/>
        <v>0</v>
      </c>
      <c r="AP165" s="253">
        <f t="shared" si="79"/>
        <v>0</v>
      </c>
      <c r="AQ165" s="253">
        <f t="shared" si="79"/>
        <v>0</v>
      </c>
      <c r="AR165" s="253">
        <f t="shared" si="79"/>
        <v>0</v>
      </c>
      <c r="AS165" s="253">
        <f t="shared" si="79"/>
        <v>0</v>
      </c>
      <c r="AT165" s="253">
        <f t="shared" si="79"/>
        <v>0</v>
      </c>
      <c r="AU165" s="253">
        <f t="shared" si="79"/>
        <v>0</v>
      </c>
      <c r="AV165" s="253">
        <f t="shared" si="79"/>
        <v>0</v>
      </c>
      <c r="AW165" s="253">
        <f t="shared" si="79"/>
        <v>0</v>
      </c>
      <c r="AX165" s="253">
        <f t="shared" si="79"/>
        <v>0</v>
      </c>
      <c r="AY165" s="253">
        <f t="shared" si="79"/>
        <v>0</v>
      </c>
      <c r="AZ165" s="253">
        <f t="shared" si="79"/>
        <v>0</v>
      </c>
      <c r="BA165" s="253">
        <f t="shared" si="79"/>
        <v>0</v>
      </c>
      <c r="BB165" s="253">
        <f t="shared" si="79"/>
        <v>0</v>
      </c>
      <c r="BC165" s="253">
        <f t="shared" si="79"/>
        <v>0</v>
      </c>
      <c r="BD165" s="253">
        <f t="shared" si="79"/>
        <v>0</v>
      </c>
      <c r="BE165" s="253">
        <f t="shared" si="79"/>
        <v>0</v>
      </c>
      <c r="BF165" s="253">
        <f t="shared" si="79"/>
        <v>0</v>
      </c>
      <c r="BG165" s="253">
        <f t="shared" si="79"/>
        <v>0</v>
      </c>
      <c r="BH165" s="253">
        <f t="shared" si="79"/>
        <v>0</v>
      </c>
      <c r="BI165" s="253">
        <f t="shared" si="79"/>
        <v>0</v>
      </c>
      <c r="BJ165" s="253">
        <f t="shared" si="79"/>
        <v>0</v>
      </c>
      <c r="BK165" s="253">
        <f t="shared" si="79"/>
        <v>0</v>
      </c>
      <c r="BL165" s="253">
        <f t="shared" si="79"/>
        <v>0</v>
      </c>
      <c r="BM165" s="253">
        <f t="shared" si="79"/>
        <v>0</v>
      </c>
      <c r="BN165" s="253">
        <f t="shared" si="79"/>
        <v>0</v>
      </c>
      <c r="BO165" s="253">
        <f t="shared" si="79"/>
        <v>0</v>
      </c>
      <c r="BP165" s="253">
        <f t="shared" si="79"/>
        <v>0</v>
      </c>
      <c r="BQ165" s="253">
        <f t="shared" si="79"/>
        <v>0</v>
      </c>
      <c r="BR165" s="253">
        <f t="shared" si="79"/>
        <v>0</v>
      </c>
      <c r="BS165" s="253">
        <f t="shared" si="79"/>
        <v>0</v>
      </c>
      <c r="BT165" s="253">
        <f t="shared" si="78"/>
        <v>0</v>
      </c>
      <c r="BU165" s="253">
        <f t="shared" si="78"/>
        <v>0</v>
      </c>
      <c r="BV165" s="253">
        <f t="shared" si="78"/>
        <v>0</v>
      </c>
      <c r="BW165" s="253">
        <f t="shared" si="78"/>
        <v>0</v>
      </c>
      <c r="BX165" s="253">
        <f t="shared" si="78"/>
        <v>0</v>
      </c>
      <c r="BY165" s="253">
        <f t="shared" si="78"/>
        <v>0</v>
      </c>
      <c r="BZ165" s="253">
        <f t="shared" si="78"/>
        <v>0</v>
      </c>
      <c r="CA165" s="253">
        <f t="shared" si="78"/>
        <v>0</v>
      </c>
      <c r="CB165" s="253">
        <f t="shared" si="78"/>
        <v>0</v>
      </c>
      <c r="CC165" s="253">
        <f t="shared" si="78"/>
        <v>0</v>
      </c>
      <c r="CD165" s="253">
        <f t="shared" si="78"/>
        <v>0</v>
      </c>
      <c r="CE165" s="253">
        <f t="shared" si="78"/>
        <v>0</v>
      </c>
      <c r="CF165" s="253">
        <f t="shared" si="78"/>
        <v>0</v>
      </c>
      <c r="CG165" s="253">
        <f t="shared" si="78"/>
        <v>0</v>
      </c>
      <c r="CH165" s="253">
        <f t="shared" si="78"/>
        <v>0</v>
      </c>
      <c r="CI165" s="253">
        <f t="shared" si="78"/>
        <v>0</v>
      </c>
      <c r="CJ165" s="253">
        <f t="shared" si="78"/>
        <v>0</v>
      </c>
      <c r="CK165" s="253">
        <f t="shared" si="78"/>
        <v>0</v>
      </c>
      <c r="CL165" s="253">
        <f t="shared" si="78"/>
        <v>0</v>
      </c>
      <c r="CM165" s="253">
        <f t="shared" si="78"/>
        <v>0</v>
      </c>
      <c r="CN165" s="253">
        <f t="shared" si="78"/>
        <v>0</v>
      </c>
      <c r="CO165" s="253">
        <f t="shared" si="78"/>
        <v>0</v>
      </c>
      <c r="CP165" s="253">
        <f t="shared" si="78"/>
        <v>0</v>
      </c>
      <c r="CQ165" s="253">
        <f t="shared" si="78"/>
        <v>0</v>
      </c>
      <c r="CR165" s="253">
        <f t="shared" si="78"/>
        <v>0</v>
      </c>
      <c r="CS165" s="253">
        <f t="shared" si="78"/>
        <v>0</v>
      </c>
      <c r="CT165" s="253">
        <f t="shared" si="78"/>
        <v>0</v>
      </c>
      <c r="CU165" s="253">
        <f t="shared" si="78"/>
        <v>0</v>
      </c>
      <c r="CV165" s="253">
        <f t="shared" si="78"/>
        <v>0</v>
      </c>
      <c r="CW165" s="253">
        <f t="shared" si="78"/>
        <v>0</v>
      </c>
      <c r="CX165" s="253">
        <f t="shared" si="78"/>
        <v>0</v>
      </c>
      <c r="CY165" s="253">
        <f t="shared" si="78"/>
        <v>0</v>
      </c>
      <c r="CZ165" s="253">
        <f t="shared" si="78"/>
        <v>0</v>
      </c>
      <c r="DA165" s="253">
        <f t="shared" si="78"/>
        <v>0</v>
      </c>
      <c r="DB165" s="253">
        <f t="shared" si="78"/>
        <v>0</v>
      </c>
      <c r="DC165" s="253">
        <f t="shared" si="78"/>
        <v>0</v>
      </c>
      <c r="DD165" s="253">
        <f t="shared" si="78"/>
        <v>0</v>
      </c>
      <c r="DE165" s="253">
        <f t="shared" si="78"/>
        <v>0</v>
      </c>
      <c r="DF165" s="253">
        <f t="shared" si="78"/>
        <v>0</v>
      </c>
      <c r="DG165" s="253">
        <f t="shared" si="78"/>
        <v>0</v>
      </c>
      <c r="DH165" s="253">
        <f t="shared" si="78"/>
        <v>0</v>
      </c>
      <c r="DI165" s="253">
        <f t="shared" si="78"/>
        <v>0</v>
      </c>
      <c r="DJ165" s="253">
        <f t="shared" si="78"/>
        <v>0</v>
      </c>
      <c r="DK165" s="253">
        <f t="shared" si="78"/>
        <v>0</v>
      </c>
      <c r="DL165" s="253">
        <f t="shared" si="78"/>
        <v>0</v>
      </c>
      <c r="DM165" s="253">
        <f t="shared" si="78"/>
        <v>0</v>
      </c>
      <c r="DN165" s="253">
        <f t="shared" si="78"/>
        <v>0</v>
      </c>
      <c r="DO165" s="253">
        <f t="shared" si="78"/>
        <v>0</v>
      </c>
      <c r="DP165" s="253">
        <f t="shared" si="78"/>
        <v>0</v>
      </c>
      <c r="DQ165" s="253">
        <f t="shared" si="78"/>
        <v>0</v>
      </c>
      <c r="DR165" s="253">
        <f t="shared" si="78"/>
        <v>0</v>
      </c>
      <c r="DS165" s="253">
        <f t="shared" si="78"/>
        <v>0</v>
      </c>
      <c r="DT165" s="253">
        <f t="shared" si="78"/>
        <v>0</v>
      </c>
      <c r="DU165" s="253">
        <f t="shared" si="78"/>
        <v>0</v>
      </c>
      <c r="DV165" s="253">
        <f t="shared" si="78"/>
        <v>0</v>
      </c>
      <c r="DW165" s="253">
        <f t="shared" si="78"/>
        <v>0</v>
      </c>
    </row>
    <row r="166" spans="3:127" ht="15.6" thickTop="1" thickBot="1">
      <c r="C166" s="316" t="str">
        <f>+C134</f>
        <v>Prodotto/Servizio 29</v>
      </c>
      <c r="H166" s="253">
        <f t="shared" si="79"/>
        <v>0</v>
      </c>
      <c r="I166" s="253">
        <f t="shared" si="79"/>
        <v>0</v>
      </c>
      <c r="J166" s="253">
        <f t="shared" si="79"/>
        <v>0</v>
      </c>
      <c r="K166" s="253">
        <f t="shared" si="79"/>
        <v>0</v>
      </c>
      <c r="L166" s="253">
        <f t="shared" si="79"/>
        <v>0</v>
      </c>
      <c r="M166" s="253">
        <f t="shared" si="79"/>
        <v>0</v>
      </c>
      <c r="N166" s="253">
        <f t="shared" si="79"/>
        <v>0</v>
      </c>
      <c r="O166" s="253">
        <f t="shared" si="79"/>
        <v>0</v>
      </c>
      <c r="P166" s="253">
        <f t="shared" si="79"/>
        <v>0</v>
      </c>
      <c r="Q166" s="253">
        <f t="shared" si="79"/>
        <v>0</v>
      </c>
      <c r="R166" s="253">
        <f t="shared" si="79"/>
        <v>0</v>
      </c>
      <c r="S166" s="253">
        <f t="shared" si="79"/>
        <v>0</v>
      </c>
      <c r="T166" s="253">
        <f t="shared" si="79"/>
        <v>0</v>
      </c>
      <c r="U166" s="253">
        <f t="shared" si="79"/>
        <v>0</v>
      </c>
      <c r="V166" s="253">
        <f t="shared" si="79"/>
        <v>0</v>
      </c>
      <c r="W166" s="253">
        <f t="shared" si="79"/>
        <v>0</v>
      </c>
      <c r="X166" s="253">
        <f t="shared" si="79"/>
        <v>0</v>
      </c>
      <c r="Y166" s="253">
        <f t="shared" si="79"/>
        <v>0</v>
      </c>
      <c r="Z166" s="253">
        <f t="shared" si="79"/>
        <v>0</v>
      </c>
      <c r="AA166" s="253">
        <f t="shared" si="79"/>
        <v>0</v>
      </c>
      <c r="AB166" s="253">
        <f t="shared" si="79"/>
        <v>0</v>
      </c>
      <c r="AC166" s="253">
        <f t="shared" si="79"/>
        <v>0</v>
      </c>
      <c r="AD166" s="253">
        <f t="shared" si="79"/>
        <v>0</v>
      </c>
      <c r="AE166" s="253">
        <f t="shared" si="79"/>
        <v>0</v>
      </c>
      <c r="AF166" s="253">
        <f t="shared" si="79"/>
        <v>0</v>
      </c>
      <c r="AG166" s="253">
        <f t="shared" si="79"/>
        <v>0</v>
      </c>
      <c r="AH166" s="253">
        <f t="shared" si="79"/>
        <v>0</v>
      </c>
      <c r="AI166" s="253">
        <f t="shared" si="79"/>
        <v>0</v>
      </c>
      <c r="AJ166" s="253">
        <f t="shared" si="79"/>
        <v>0</v>
      </c>
      <c r="AK166" s="253">
        <f t="shared" si="79"/>
        <v>0</v>
      </c>
      <c r="AL166" s="253">
        <f t="shared" si="79"/>
        <v>0</v>
      </c>
      <c r="AM166" s="253">
        <f t="shared" si="79"/>
        <v>0</v>
      </c>
      <c r="AN166" s="253">
        <f t="shared" si="79"/>
        <v>0</v>
      </c>
      <c r="AO166" s="253">
        <f t="shared" si="79"/>
        <v>0</v>
      </c>
      <c r="AP166" s="253">
        <f t="shared" si="79"/>
        <v>0</v>
      </c>
      <c r="AQ166" s="253">
        <f t="shared" si="79"/>
        <v>0</v>
      </c>
      <c r="AR166" s="253">
        <f t="shared" si="79"/>
        <v>0</v>
      </c>
      <c r="AS166" s="253">
        <f t="shared" si="79"/>
        <v>0</v>
      </c>
      <c r="AT166" s="253">
        <f t="shared" si="79"/>
        <v>0</v>
      </c>
      <c r="AU166" s="253">
        <f t="shared" si="79"/>
        <v>0</v>
      </c>
      <c r="AV166" s="253">
        <f t="shared" si="79"/>
        <v>0</v>
      </c>
      <c r="AW166" s="253">
        <f t="shared" si="79"/>
        <v>0</v>
      </c>
      <c r="AX166" s="253">
        <f t="shared" si="79"/>
        <v>0</v>
      </c>
      <c r="AY166" s="253">
        <f t="shared" si="79"/>
        <v>0</v>
      </c>
      <c r="AZ166" s="253">
        <f t="shared" si="79"/>
        <v>0</v>
      </c>
      <c r="BA166" s="253">
        <f t="shared" si="79"/>
        <v>0</v>
      </c>
      <c r="BB166" s="253">
        <f t="shared" si="79"/>
        <v>0</v>
      </c>
      <c r="BC166" s="253">
        <f t="shared" si="79"/>
        <v>0</v>
      </c>
      <c r="BD166" s="253">
        <f t="shared" si="79"/>
        <v>0</v>
      </c>
      <c r="BE166" s="253">
        <f t="shared" si="79"/>
        <v>0</v>
      </c>
      <c r="BF166" s="253">
        <f t="shared" si="79"/>
        <v>0</v>
      </c>
      <c r="BG166" s="253">
        <f t="shared" si="79"/>
        <v>0</v>
      </c>
      <c r="BH166" s="253">
        <f t="shared" si="79"/>
        <v>0</v>
      </c>
      <c r="BI166" s="253">
        <f t="shared" si="79"/>
        <v>0</v>
      </c>
      <c r="BJ166" s="253">
        <f t="shared" si="79"/>
        <v>0</v>
      </c>
      <c r="BK166" s="253">
        <f t="shared" si="79"/>
        <v>0</v>
      </c>
      <c r="BL166" s="253">
        <f t="shared" si="79"/>
        <v>0</v>
      </c>
      <c r="BM166" s="253">
        <f t="shared" si="79"/>
        <v>0</v>
      </c>
      <c r="BN166" s="253">
        <f t="shared" si="79"/>
        <v>0</v>
      </c>
      <c r="BO166" s="253">
        <f t="shared" si="79"/>
        <v>0</v>
      </c>
      <c r="BP166" s="253">
        <f t="shared" si="79"/>
        <v>0</v>
      </c>
      <c r="BQ166" s="253">
        <f t="shared" si="79"/>
        <v>0</v>
      </c>
      <c r="BR166" s="253">
        <f t="shared" si="79"/>
        <v>0</v>
      </c>
      <c r="BS166" s="253">
        <f t="shared" ref="BS166:DW167" si="80">+BS70+BS102-BS134</f>
        <v>0</v>
      </c>
      <c r="BT166" s="253">
        <f t="shared" si="80"/>
        <v>0</v>
      </c>
      <c r="BU166" s="253">
        <f t="shared" si="78"/>
        <v>0</v>
      </c>
      <c r="BV166" s="253">
        <f t="shared" si="78"/>
        <v>0</v>
      </c>
      <c r="BW166" s="253">
        <f t="shared" si="78"/>
        <v>0</v>
      </c>
      <c r="BX166" s="253">
        <f t="shared" si="78"/>
        <v>0</v>
      </c>
      <c r="BY166" s="253">
        <f t="shared" si="78"/>
        <v>0</v>
      </c>
      <c r="BZ166" s="253">
        <f t="shared" si="78"/>
        <v>0</v>
      </c>
      <c r="CA166" s="253">
        <f t="shared" si="78"/>
        <v>0</v>
      </c>
      <c r="CB166" s="253">
        <f t="shared" si="78"/>
        <v>0</v>
      </c>
      <c r="CC166" s="253">
        <f t="shared" si="78"/>
        <v>0</v>
      </c>
      <c r="CD166" s="253">
        <f t="shared" si="78"/>
        <v>0</v>
      </c>
      <c r="CE166" s="253">
        <f t="shared" si="78"/>
        <v>0</v>
      </c>
      <c r="CF166" s="253">
        <f t="shared" si="78"/>
        <v>0</v>
      </c>
      <c r="CG166" s="253">
        <f t="shared" si="78"/>
        <v>0</v>
      </c>
      <c r="CH166" s="253">
        <f t="shared" si="78"/>
        <v>0</v>
      </c>
      <c r="CI166" s="253">
        <f t="shared" si="78"/>
        <v>0</v>
      </c>
      <c r="CJ166" s="253">
        <f t="shared" si="78"/>
        <v>0</v>
      </c>
      <c r="CK166" s="253">
        <f t="shared" si="78"/>
        <v>0</v>
      </c>
      <c r="CL166" s="253">
        <f t="shared" si="78"/>
        <v>0</v>
      </c>
      <c r="CM166" s="253">
        <f t="shared" si="78"/>
        <v>0</v>
      </c>
      <c r="CN166" s="253">
        <f t="shared" si="78"/>
        <v>0</v>
      </c>
      <c r="CO166" s="253">
        <f t="shared" si="78"/>
        <v>0</v>
      </c>
      <c r="CP166" s="253">
        <f t="shared" si="78"/>
        <v>0</v>
      </c>
      <c r="CQ166" s="253">
        <f t="shared" si="78"/>
        <v>0</v>
      </c>
      <c r="CR166" s="253">
        <f t="shared" si="78"/>
        <v>0</v>
      </c>
      <c r="CS166" s="253">
        <f t="shared" si="78"/>
        <v>0</v>
      </c>
      <c r="CT166" s="253">
        <f t="shared" si="78"/>
        <v>0</v>
      </c>
      <c r="CU166" s="253">
        <f t="shared" si="78"/>
        <v>0</v>
      </c>
      <c r="CV166" s="253">
        <f t="shared" si="78"/>
        <v>0</v>
      </c>
      <c r="CW166" s="253">
        <f t="shared" si="78"/>
        <v>0</v>
      </c>
      <c r="CX166" s="253">
        <f t="shared" si="78"/>
        <v>0</v>
      </c>
      <c r="CY166" s="253">
        <f t="shared" si="78"/>
        <v>0</v>
      </c>
      <c r="CZ166" s="253">
        <f t="shared" si="78"/>
        <v>0</v>
      </c>
      <c r="DA166" s="253">
        <f t="shared" si="78"/>
        <v>0</v>
      </c>
      <c r="DB166" s="253">
        <f t="shared" si="78"/>
        <v>0</v>
      </c>
      <c r="DC166" s="253">
        <f t="shared" si="78"/>
        <v>0</v>
      </c>
      <c r="DD166" s="253">
        <f t="shared" si="78"/>
        <v>0</v>
      </c>
      <c r="DE166" s="253">
        <f t="shared" si="78"/>
        <v>0</v>
      </c>
      <c r="DF166" s="253">
        <f t="shared" si="78"/>
        <v>0</v>
      </c>
      <c r="DG166" s="253">
        <f t="shared" si="78"/>
        <v>0</v>
      </c>
      <c r="DH166" s="253">
        <f t="shared" si="78"/>
        <v>0</v>
      </c>
      <c r="DI166" s="253">
        <f t="shared" si="78"/>
        <v>0</v>
      </c>
      <c r="DJ166" s="253">
        <f t="shared" si="78"/>
        <v>0</v>
      </c>
      <c r="DK166" s="253">
        <f t="shared" si="78"/>
        <v>0</v>
      </c>
      <c r="DL166" s="253">
        <f t="shared" si="78"/>
        <v>0</v>
      </c>
      <c r="DM166" s="253">
        <f t="shared" si="78"/>
        <v>0</v>
      </c>
      <c r="DN166" s="253">
        <f t="shared" si="78"/>
        <v>0</v>
      </c>
      <c r="DO166" s="253">
        <f t="shared" si="78"/>
        <v>0</v>
      </c>
      <c r="DP166" s="253">
        <f t="shared" si="78"/>
        <v>0</v>
      </c>
      <c r="DQ166" s="253">
        <f t="shared" si="78"/>
        <v>0</v>
      </c>
      <c r="DR166" s="253">
        <f t="shared" si="78"/>
        <v>0</v>
      </c>
      <c r="DS166" s="253">
        <f t="shared" si="78"/>
        <v>0</v>
      </c>
      <c r="DT166" s="253">
        <f t="shared" si="78"/>
        <v>0</v>
      </c>
      <c r="DU166" s="253">
        <f t="shared" si="78"/>
        <v>0</v>
      </c>
      <c r="DV166" s="253">
        <f t="shared" si="78"/>
        <v>0</v>
      </c>
      <c r="DW166" s="253">
        <f t="shared" si="78"/>
        <v>0</v>
      </c>
    </row>
    <row r="167" spans="3:127" ht="15.6" thickTop="1" thickBot="1">
      <c r="C167" s="316" t="str">
        <f t="shared" si="64"/>
        <v>Prodotto/Servizio 30</v>
      </c>
      <c r="H167" s="253">
        <f t="shared" ref="H167:BS167" si="81">+H71+H103-H135</f>
        <v>0</v>
      </c>
      <c r="I167" s="253">
        <f t="shared" si="81"/>
        <v>0</v>
      </c>
      <c r="J167" s="253">
        <f t="shared" si="81"/>
        <v>0</v>
      </c>
      <c r="K167" s="253">
        <f t="shared" si="81"/>
        <v>0</v>
      </c>
      <c r="L167" s="253">
        <f t="shared" si="81"/>
        <v>0</v>
      </c>
      <c r="M167" s="253">
        <f t="shared" si="81"/>
        <v>0</v>
      </c>
      <c r="N167" s="253">
        <f t="shared" si="81"/>
        <v>0</v>
      </c>
      <c r="O167" s="253">
        <f t="shared" si="81"/>
        <v>0</v>
      </c>
      <c r="P167" s="253">
        <f t="shared" si="81"/>
        <v>0</v>
      </c>
      <c r="Q167" s="253">
        <f t="shared" si="81"/>
        <v>0</v>
      </c>
      <c r="R167" s="253">
        <f t="shared" si="81"/>
        <v>0</v>
      </c>
      <c r="S167" s="253">
        <f t="shared" si="81"/>
        <v>0</v>
      </c>
      <c r="T167" s="253">
        <f t="shared" si="81"/>
        <v>0</v>
      </c>
      <c r="U167" s="253">
        <f t="shared" si="81"/>
        <v>0</v>
      </c>
      <c r="V167" s="253">
        <f t="shared" si="81"/>
        <v>0</v>
      </c>
      <c r="W167" s="253">
        <f t="shared" si="81"/>
        <v>0</v>
      </c>
      <c r="X167" s="253">
        <f t="shared" si="81"/>
        <v>0</v>
      </c>
      <c r="Y167" s="253">
        <f t="shared" si="81"/>
        <v>0</v>
      </c>
      <c r="Z167" s="253">
        <f t="shared" si="81"/>
        <v>0</v>
      </c>
      <c r="AA167" s="253">
        <f t="shared" si="81"/>
        <v>0</v>
      </c>
      <c r="AB167" s="253">
        <f t="shared" si="81"/>
        <v>0</v>
      </c>
      <c r="AC167" s="253">
        <f t="shared" si="81"/>
        <v>0</v>
      </c>
      <c r="AD167" s="253">
        <f t="shared" si="81"/>
        <v>0</v>
      </c>
      <c r="AE167" s="253">
        <f t="shared" si="81"/>
        <v>0</v>
      </c>
      <c r="AF167" s="253">
        <f t="shared" si="81"/>
        <v>0</v>
      </c>
      <c r="AG167" s="253">
        <f t="shared" si="81"/>
        <v>0</v>
      </c>
      <c r="AH167" s="253">
        <f t="shared" si="81"/>
        <v>0</v>
      </c>
      <c r="AI167" s="253">
        <f t="shared" si="81"/>
        <v>0</v>
      </c>
      <c r="AJ167" s="253">
        <f t="shared" si="81"/>
        <v>0</v>
      </c>
      <c r="AK167" s="253">
        <f t="shared" si="81"/>
        <v>0</v>
      </c>
      <c r="AL167" s="253">
        <f t="shared" si="81"/>
        <v>0</v>
      </c>
      <c r="AM167" s="253">
        <f t="shared" si="81"/>
        <v>0</v>
      </c>
      <c r="AN167" s="253">
        <f t="shared" si="81"/>
        <v>0</v>
      </c>
      <c r="AO167" s="253">
        <f t="shared" si="81"/>
        <v>0</v>
      </c>
      <c r="AP167" s="253">
        <f t="shared" si="81"/>
        <v>0</v>
      </c>
      <c r="AQ167" s="253">
        <f t="shared" si="81"/>
        <v>0</v>
      </c>
      <c r="AR167" s="253">
        <f t="shared" si="81"/>
        <v>0</v>
      </c>
      <c r="AS167" s="253">
        <f t="shared" si="81"/>
        <v>0</v>
      </c>
      <c r="AT167" s="253">
        <f t="shared" si="81"/>
        <v>0</v>
      </c>
      <c r="AU167" s="253">
        <f t="shared" si="81"/>
        <v>0</v>
      </c>
      <c r="AV167" s="253">
        <f t="shared" si="81"/>
        <v>0</v>
      </c>
      <c r="AW167" s="253">
        <f t="shared" si="81"/>
        <v>0</v>
      </c>
      <c r="AX167" s="253">
        <f t="shared" si="81"/>
        <v>0</v>
      </c>
      <c r="AY167" s="253">
        <f t="shared" si="81"/>
        <v>0</v>
      </c>
      <c r="AZ167" s="253">
        <f t="shared" si="81"/>
        <v>0</v>
      </c>
      <c r="BA167" s="253">
        <f t="shared" si="81"/>
        <v>0</v>
      </c>
      <c r="BB167" s="253">
        <f t="shared" si="81"/>
        <v>0</v>
      </c>
      <c r="BC167" s="253">
        <f t="shared" si="81"/>
        <v>0</v>
      </c>
      <c r="BD167" s="253">
        <f t="shared" si="81"/>
        <v>0</v>
      </c>
      <c r="BE167" s="253">
        <f t="shared" si="81"/>
        <v>0</v>
      </c>
      <c r="BF167" s="253">
        <f t="shared" si="81"/>
        <v>0</v>
      </c>
      <c r="BG167" s="253">
        <f t="shared" si="81"/>
        <v>0</v>
      </c>
      <c r="BH167" s="253">
        <f t="shared" si="81"/>
        <v>0</v>
      </c>
      <c r="BI167" s="253">
        <f t="shared" si="81"/>
        <v>0</v>
      </c>
      <c r="BJ167" s="253">
        <f t="shared" si="81"/>
        <v>0</v>
      </c>
      <c r="BK167" s="253">
        <f t="shared" si="81"/>
        <v>0</v>
      </c>
      <c r="BL167" s="253">
        <f t="shared" si="81"/>
        <v>0</v>
      </c>
      <c r="BM167" s="253">
        <f t="shared" si="81"/>
        <v>0</v>
      </c>
      <c r="BN167" s="253">
        <f t="shared" si="81"/>
        <v>0</v>
      </c>
      <c r="BO167" s="253">
        <f t="shared" si="81"/>
        <v>0</v>
      </c>
      <c r="BP167" s="253">
        <f t="shared" si="81"/>
        <v>0</v>
      </c>
      <c r="BQ167" s="253">
        <f t="shared" si="81"/>
        <v>0</v>
      </c>
      <c r="BR167" s="253">
        <f t="shared" si="81"/>
        <v>0</v>
      </c>
      <c r="BS167" s="253">
        <f t="shared" si="81"/>
        <v>0</v>
      </c>
      <c r="BT167" s="253">
        <f t="shared" si="80"/>
        <v>0</v>
      </c>
      <c r="BU167" s="253">
        <f t="shared" si="80"/>
        <v>0</v>
      </c>
      <c r="BV167" s="253">
        <f t="shared" si="80"/>
        <v>0</v>
      </c>
      <c r="BW167" s="253">
        <f t="shared" si="80"/>
        <v>0</v>
      </c>
      <c r="BX167" s="253">
        <f t="shared" si="80"/>
        <v>0</v>
      </c>
      <c r="BY167" s="253">
        <f t="shared" si="80"/>
        <v>0</v>
      </c>
      <c r="BZ167" s="253">
        <f t="shared" si="80"/>
        <v>0</v>
      </c>
      <c r="CA167" s="253">
        <f t="shared" si="80"/>
        <v>0</v>
      </c>
      <c r="CB167" s="253">
        <f t="shared" si="80"/>
        <v>0</v>
      </c>
      <c r="CC167" s="253">
        <f t="shared" si="80"/>
        <v>0</v>
      </c>
      <c r="CD167" s="253">
        <f t="shared" si="80"/>
        <v>0</v>
      </c>
      <c r="CE167" s="253">
        <f t="shared" si="80"/>
        <v>0</v>
      </c>
      <c r="CF167" s="253">
        <f t="shared" si="80"/>
        <v>0</v>
      </c>
      <c r="CG167" s="253">
        <f t="shared" si="80"/>
        <v>0</v>
      </c>
      <c r="CH167" s="253">
        <f t="shared" si="80"/>
        <v>0</v>
      </c>
      <c r="CI167" s="253">
        <f t="shared" si="80"/>
        <v>0</v>
      </c>
      <c r="CJ167" s="253">
        <f t="shared" si="80"/>
        <v>0</v>
      </c>
      <c r="CK167" s="253">
        <f t="shared" si="80"/>
        <v>0</v>
      </c>
      <c r="CL167" s="253">
        <f t="shared" si="80"/>
        <v>0</v>
      </c>
      <c r="CM167" s="253">
        <f t="shared" si="80"/>
        <v>0</v>
      </c>
      <c r="CN167" s="253">
        <f t="shared" si="80"/>
        <v>0</v>
      </c>
      <c r="CO167" s="253">
        <f t="shared" si="80"/>
        <v>0</v>
      </c>
      <c r="CP167" s="253">
        <f t="shared" si="80"/>
        <v>0</v>
      </c>
      <c r="CQ167" s="253">
        <f t="shared" si="80"/>
        <v>0</v>
      </c>
      <c r="CR167" s="253">
        <f t="shared" si="80"/>
        <v>0</v>
      </c>
      <c r="CS167" s="253">
        <f t="shared" si="80"/>
        <v>0</v>
      </c>
      <c r="CT167" s="253">
        <f t="shared" si="80"/>
        <v>0</v>
      </c>
      <c r="CU167" s="253">
        <f t="shared" si="80"/>
        <v>0</v>
      </c>
      <c r="CV167" s="253">
        <f t="shared" si="80"/>
        <v>0</v>
      </c>
      <c r="CW167" s="253">
        <f t="shared" si="80"/>
        <v>0</v>
      </c>
      <c r="CX167" s="253">
        <f t="shared" si="80"/>
        <v>0</v>
      </c>
      <c r="CY167" s="253">
        <f t="shared" si="80"/>
        <v>0</v>
      </c>
      <c r="CZ167" s="253">
        <f t="shared" si="80"/>
        <v>0</v>
      </c>
      <c r="DA167" s="253">
        <f t="shared" si="80"/>
        <v>0</v>
      </c>
      <c r="DB167" s="253">
        <f t="shared" si="80"/>
        <v>0</v>
      </c>
      <c r="DC167" s="253">
        <f t="shared" si="80"/>
        <v>0</v>
      </c>
      <c r="DD167" s="253">
        <f t="shared" si="80"/>
        <v>0</v>
      </c>
      <c r="DE167" s="253">
        <f t="shared" si="80"/>
        <v>0</v>
      </c>
      <c r="DF167" s="253">
        <f t="shared" si="80"/>
        <v>0</v>
      </c>
      <c r="DG167" s="253">
        <f t="shared" si="80"/>
        <v>0</v>
      </c>
      <c r="DH167" s="253">
        <f t="shared" si="80"/>
        <v>0</v>
      </c>
      <c r="DI167" s="253">
        <f t="shared" si="80"/>
        <v>0</v>
      </c>
      <c r="DJ167" s="253">
        <f t="shared" si="80"/>
        <v>0</v>
      </c>
      <c r="DK167" s="253">
        <f t="shared" si="80"/>
        <v>0</v>
      </c>
      <c r="DL167" s="253">
        <f t="shared" si="80"/>
        <v>0</v>
      </c>
      <c r="DM167" s="253">
        <f t="shared" si="80"/>
        <v>0</v>
      </c>
      <c r="DN167" s="253">
        <f t="shared" si="80"/>
        <v>0</v>
      </c>
      <c r="DO167" s="253">
        <f t="shared" si="80"/>
        <v>0</v>
      </c>
      <c r="DP167" s="253">
        <f t="shared" si="80"/>
        <v>0</v>
      </c>
      <c r="DQ167" s="253">
        <f t="shared" si="80"/>
        <v>0</v>
      </c>
      <c r="DR167" s="253">
        <f t="shared" si="80"/>
        <v>0</v>
      </c>
      <c r="DS167" s="253">
        <f t="shared" si="80"/>
        <v>0</v>
      </c>
      <c r="DT167" s="253">
        <f t="shared" si="80"/>
        <v>0</v>
      </c>
      <c r="DU167" s="253">
        <f t="shared" si="80"/>
        <v>0</v>
      </c>
      <c r="DV167" s="253">
        <f t="shared" si="80"/>
        <v>0</v>
      </c>
      <c r="DW167" s="253">
        <f t="shared" si="80"/>
        <v>0</v>
      </c>
    </row>
    <row r="168" spans="3:127" ht="15" thickTop="1">
      <c r="G168" s="14" t="s">
        <v>613</v>
      </c>
      <c r="H168" s="333">
        <f>SUM(H138:H167)</f>
        <v>0</v>
      </c>
      <c r="I168" s="333">
        <f t="shared" ref="I168:BT168" si="82">SUM(I138:I167)</f>
        <v>0</v>
      </c>
      <c r="J168" s="333">
        <f t="shared" si="82"/>
        <v>0</v>
      </c>
      <c r="K168" s="333">
        <f t="shared" si="82"/>
        <v>0</v>
      </c>
      <c r="L168" s="333">
        <f t="shared" si="82"/>
        <v>0</v>
      </c>
      <c r="M168" s="333">
        <f t="shared" si="82"/>
        <v>0</v>
      </c>
      <c r="N168" s="333">
        <f t="shared" si="82"/>
        <v>0</v>
      </c>
      <c r="O168" s="333">
        <f t="shared" si="82"/>
        <v>0</v>
      </c>
      <c r="P168" s="333">
        <f t="shared" si="82"/>
        <v>0</v>
      </c>
      <c r="Q168" s="333">
        <f t="shared" si="82"/>
        <v>0</v>
      </c>
      <c r="R168" s="333">
        <f t="shared" si="82"/>
        <v>0</v>
      </c>
      <c r="S168" s="333">
        <f t="shared" si="82"/>
        <v>0</v>
      </c>
      <c r="T168" s="333">
        <f t="shared" si="82"/>
        <v>0</v>
      </c>
      <c r="U168" s="333">
        <f t="shared" si="82"/>
        <v>0</v>
      </c>
      <c r="V168" s="333">
        <f t="shared" si="82"/>
        <v>0</v>
      </c>
      <c r="W168" s="333">
        <f t="shared" si="82"/>
        <v>0</v>
      </c>
      <c r="X168" s="333">
        <f t="shared" si="82"/>
        <v>0</v>
      </c>
      <c r="Y168" s="333">
        <f t="shared" si="82"/>
        <v>0</v>
      </c>
      <c r="Z168" s="333">
        <f t="shared" si="82"/>
        <v>0</v>
      </c>
      <c r="AA168" s="333">
        <f t="shared" si="82"/>
        <v>0</v>
      </c>
      <c r="AB168" s="333">
        <f t="shared" si="82"/>
        <v>0</v>
      </c>
      <c r="AC168" s="333">
        <f t="shared" si="82"/>
        <v>0</v>
      </c>
      <c r="AD168" s="333">
        <f t="shared" si="82"/>
        <v>0</v>
      </c>
      <c r="AE168" s="333">
        <f t="shared" si="82"/>
        <v>0</v>
      </c>
      <c r="AF168" s="333">
        <f t="shared" si="82"/>
        <v>0</v>
      </c>
      <c r="AG168" s="333">
        <f t="shared" si="82"/>
        <v>0</v>
      </c>
      <c r="AH168" s="333">
        <f t="shared" si="82"/>
        <v>0</v>
      </c>
      <c r="AI168" s="333">
        <f t="shared" si="82"/>
        <v>0</v>
      </c>
      <c r="AJ168" s="333">
        <f t="shared" si="82"/>
        <v>0</v>
      </c>
      <c r="AK168" s="333">
        <f t="shared" si="82"/>
        <v>0</v>
      </c>
      <c r="AL168" s="333">
        <f t="shared" si="82"/>
        <v>0</v>
      </c>
      <c r="AM168" s="333">
        <f t="shared" si="82"/>
        <v>0</v>
      </c>
      <c r="AN168" s="333">
        <f t="shared" si="82"/>
        <v>0</v>
      </c>
      <c r="AO168" s="333">
        <f t="shared" si="82"/>
        <v>0</v>
      </c>
      <c r="AP168" s="333">
        <f t="shared" si="82"/>
        <v>0</v>
      </c>
      <c r="AQ168" s="333">
        <f t="shared" si="82"/>
        <v>0</v>
      </c>
      <c r="AR168" s="333">
        <f t="shared" si="82"/>
        <v>0</v>
      </c>
      <c r="AS168" s="333">
        <f t="shared" si="82"/>
        <v>0</v>
      </c>
      <c r="AT168" s="333">
        <f t="shared" si="82"/>
        <v>0</v>
      </c>
      <c r="AU168" s="333">
        <f t="shared" si="82"/>
        <v>0</v>
      </c>
      <c r="AV168" s="333">
        <f t="shared" si="82"/>
        <v>0</v>
      </c>
      <c r="AW168" s="333">
        <f t="shared" si="82"/>
        <v>0</v>
      </c>
      <c r="AX168" s="333">
        <f t="shared" si="82"/>
        <v>0</v>
      </c>
      <c r="AY168" s="333">
        <f t="shared" si="82"/>
        <v>0</v>
      </c>
      <c r="AZ168" s="333">
        <f t="shared" si="82"/>
        <v>0</v>
      </c>
      <c r="BA168" s="333">
        <f t="shared" si="82"/>
        <v>0</v>
      </c>
      <c r="BB168" s="333">
        <f t="shared" si="82"/>
        <v>0</v>
      </c>
      <c r="BC168" s="333">
        <f t="shared" si="82"/>
        <v>0</v>
      </c>
      <c r="BD168" s="333">
        <f t="shared" si="82"/>
        <v>0</v>
      </c>
      <c r="BE168" s="333">
        <f t="shared" si="82"/>
        <v>0</v>
      </c>
      <c r="BF168" s="333">
        <f t="shared" si="82"/>
        <v>0</v>
      </c>
      <c r="BG168" s="333">
        <f t="shared" si="82"/>
        <v>0</v>
      </c>
      <c r="BH168" s="333">
        <f t="shared" si="82"/>
        <v>0</v>
      </c>
      <c r="BI168" s="333">
        <f t="shared" si="82"/>
        <v>0</v>
      </c>
      <c r="BJ168" s="333">
        <f t="shared" si="82"/>
        <v>0</v>
      </c>
      <c r="BK168" s="333">
        <f t="shared" si="82"/>
        <v>0</v>
      </c>
      <c r="BL168" s="333">
        <f t="shared" si="82"/>
        <v>0</v>
      </c>
      <c r="BM168" s="333">
        <f t="shared" si="82"/>
        <v>0</v>
      </c>
      <c r="BN168" s="333">
        <f t="shared" si="82"/>
        <v>0</v>
      </c>
      <c r="BO168" s="333">
        <f t="shared" si="82"/>
        <v>0</v>
      </c>
      <c r="BP168" s="333">
        <f t="shared" si="82"/>
        <v>0</v>
      </c>
      <c r="BQ168" s="333">
        <f t="shared" si="82"/>
        <v>0</v>
      </c>
      <c r="BR168" s="333">
        <f t="shared" si="82"/>
        <v>0</v>
      </c>
      <c r="BS168" s="333">
        <f t="shared" si="82"/>
        <v>0</v>
      </c>
      <c r="BT168" s="333">
        <f t="shared" si="82"/>
        <v>0</v>
      </c>
      <c r="BU168" s="333">
        <f t="shared" ref="BU168:DW168" si="83">SUM(BU138:BU167)</f>
        <v>0</v>
      </c>
      <c r="BV168" s="333">
        <f t="shared" si="83"/>
        <v>0</v>
      </c>
      <c r="BW168" s="333">
        <f t="shared" si="83"/>
        <v>0</v>
      </c>
      <c r="BX168" s="333">
        <f t="shared" si="83"/>
        <v>0</v>
      </c>
      <c r="BY168" s="333">
        <f t="shared" si="83"/>
        <v>0</v>
      </c>
      <c r="BZ168" s="333">
        <f t="shared" si="83"/>
        <v>0</v>
      </c>
      <c r="CA168" s="333">
        <f t="shared" si="83"/>
        <v>0</v>
      </c>
      <c r="CB168" s="333">
        <f t="shared" si="83"/>
        <v>0</v>
      </c>
      <c r="CC168" s="333">
        <f t="shared" si="83"/>
        <v>0</v>
      </c>
      <c r="CD168" s="333">
        <f t="shared" si="83"/>
        <v>0</v>
      </c>
      <c r="CE168" s="333">
        <f t="shared" si="83"/>
        <v>0</v>
      </c>
      <c r="CF168" s="333">
        <f t="shared" si="83"/>
        <v>0</v>
      </c>
      <c r="CG168" s="333">
        <f t="shared" si="83"/>
        <v>0</v>
      </c>
      <c r="CH168" s="333">
        <f t="shared" si="83"/>
        <v>0</v>
      </c>
      <c r="CI168" s="333">
        <f t="shared" si="83"/>
        <v>0</v>
      </c>
      <c r="CJ168" s="333">
        <f t="shared" si="83"/>
        <v>0</v>
      </c>
      <c r="CK168" s="333">
        <f t="shared" si="83"/>
        <v>0</v>
      </c>
      <c r="CL168" s="333">
        <f t="shared" si="83"/>
        <v>0</v>
      </c>
      <c r="CM168" s="333">
        <f t="shared" si="83"/>
        <v>0</v>
      </c>
      <c r="CN168" s="333">
        <f t="shared" si="83"/>
        <v>0</v>
      </c>
      <c r="CO168" s="333">
        <f t="shared" si="83"/>
        <v>0</v>
      </c>
      <c r="CP168" s="333">
        <f t="shared" si="83"/>
        <v>0</v>
      </c>
      <c r="CQ168" s="333">
        <f t="shared" si="83"/>
        <v>0</v>
      </c>
      <c r="CR168" s="333">
        <f t="shared" si="83"/>
        <v>0</v>
      </c>
      <c r="CS168" s="333">
        <f t="shared" si="83"/>
        <v>0</v>
      </c>
      <c r="CT168" s="333">
        <f t="shared" si="83"/>
        <v>0</v>
      </c>
      <c r="CU168" s="333">
        <f t="shared" si="83"/>
        <v>0</v>
      </c>
      <c r="CV168" s="333">
        <f t="shared" si="83"/>
        <v>0</v>
      </c>
      <c r="CW168" s="333">
        <f t="shared" si="83"/>
        <v>0</v>
      </c>
      <c r="CX168" s="333">
        <f t="shared" si="83"/>
        <v>0</v>
      </c>
      <c r="CY168" s="333">
        <f t="shared" si="83"/>
        <v>0</v>
      </c>
      <c r="CZ168" s="333">
        <f t="shared" si="83"/>
        <v>0</v>
      </c>
      <c r="DA168" s="333">
        <f t="shared" si="83"/>
        <v>0</v>
      </c>
      <c r="DB168" s="333">
        <f t="shared" si="83"/>
        <v>0</v>
      </c>
      <c r="DC168" s="333">
        <f t="shared" si="83"/>
        <v>0</v>
      </c>
      <c r="DD168" s="333">
        <f t="shared" si="83"/>
        <v>0</v>
      </c>
      <c r="DE168" s="333">
        <f t="shared" si="83"/>
        <v>0</v>
      </c>
      <c r="DF168" s="333">
        <f t="shared" si="83"/>
        <v>0</v>
      </c>
      <c r="DG168" s="333">
        <f t="shared" si="83"/>
        <v>0</v>
      </c>
      <c r="DH168" s="333">
        <f t="shared" si="83"/>
        <v>0</v>
      </c>
      <c r="DI168" s="333">
        <f t="shared" si="83"/>
        <v>0</v>
      </c>
      <c r="DJ168" s="333">
        <f t="shared" si="83"/>
        <v>0</v>
      </c>
      <c r="DK168" s="333">
        <f t="shared" si="83"/>
        <v>0</v>
      </c>
      <c r="DL168" s="333">
        <f t="shared" si="83"/>
        <v>0</v>
      </c>
      <c r="DM168" s="333">
        <f t="shared" si="83"/>
        <v>0</v>
      </c>
      <c r="DN168" s="333">
        <f t="shared" si="83"/>
        <v>0</v>
      </c>
      <c r="DO168" s="333">
        <f t="shared" si="83"/>
        <v>0</v>
      </c>
      <c r="DP168" s="333">
        <f t="shared" si="83"/>
        <v>0</v>
      </c>
      <c r="DQ168" s="333">
        <f t="shared" si="83"/>
        <v>0</v>
      </c>
      <c r="DR168" s="333">
        <f t="shared" si="83"/>
        <v>0</v>
      </c>
      <c r="DS168" s="333">
        <f t="shared" si="83"/>
        <v>0</v>
      </c>
      <c r="DT168" s="333">
        <f t="shared" si="83"/>
        <v>0</v>
      </c>
      <c r="DU168" s="333">
        <f t="shared" si="83"/>
        <v>0</v>
      </c>
      <c r="DV168" s="333">
        <f t="shared" si="83"/>
        <v>0</v>
      </c>
      <c r="DW168" s="333">
        <f t="shared" si="83"/>
        <v>0</v>
      </c>
    </row>
  </sheetData>
  <hyperlinks>
    <hyperlink ref="C1" location="Input!A1" display="MENU" xr:uid="{F141B376-BCF7-4489-BD36-C50DCBAFF8C1}"/>
  </hyperlinks>
  <pageMargins left="0.7" right="0.7" top="0.75" bottom="0.75" header="0.3" footer="0.3"/>
  <pageSetup paperSize="9" orientation="portrait" r:id="rId1"/>
  <headerFooter>
    <oddHeader>&amp;C&amp;"-,Corsivo grassetto"Business Plan con valutazione azienda
Dena service srls P.I. 06291330659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9D920-BE3A-47F9-A7F7-EBE2D32B4CDA}">
  <dimension ref="B1:C21"/>
  <sheetViews>
    <sheetView view="pageLayout" zoomScaleNormal="100" workbookViewId="0">
      <selection activeCell="C5" sqref="C5"/>
    </sheetView>
  </sheetViews>
  <sheetFormatPr defaultRowHeight="14.4"/>
  <cols>
    <col min="3" max="3" width="69.21875" customWidth="1"/>
  </cols>
  <sheetData>
    <row r="1" spans="2:3">
      <c r="C1" s="182" t="s">
        <v>265</v>
      </c>
    </row>
    <row r="2" spans="2:3">
      <c r="B2" s="183" t="s">
        <v>266</v>
      </c>
    </row>
    <row r="3" spans="2:3">
      <c r="B3" s="183" t="s">
        <v>267</v>
      </c>
    </row>
    <row r="4" spans="2:3">
      <c r="B4" s="183" t="s">
        <v>268</v>
      </c>
    </row>
    <row r="5" spans="2:3">
      <c r="B5" s="183" t="s">
        <v>269</v>
      </c>
    </row>
    <row r="6" spans="2:3">
      <c r="B6" s="183" t="s">
        <v>270</v>
      </c>
    </row>
    <row r="7" spans="2:3">
      <c r="B7" s="183" t="s">
        <v>271</v>
      </c>
    </row>
    <row r="8" spans="2:3">
      <c r="B8" s="183" t="s">
        <v>272</v>
      </c>
    </row>
    <row r="10" spans="2:3">
      <c r="C10" t="s">
        <v>273</v>
      </c>
    </row>
    <row r="12" spans="2:3">
      <c r="C12" s="184" t="s">
        <v>274</v>
      </c>
    </row>
    <row r="13" spans="2:3">
      <c r="C13" s="183" t="s">
        <v>275</v>
      </c>
    </row>
    <row r="14" spans="2:3">
      <c r="C14" s="183" t="s">
        <v>276</v>
      </c>
    </row>
    <row r="15" spans="2:3">
      <c r="C15" s="183" t="s">
        <v>277</v>
      </c>
    </row>
    <row r="16" spans="2:3">
      <c r="C16" s="183" t="s">
        <v>278</v>
      </c>
    </row>
    <row r="17" spans="3:3">
      <c r="C17" s="183" t="s">
        <v>270</v>
      </c>
    </row>
    <row r="18" spans="3:3">
      <c r="C18" s="183" t="s">
        <v>272</v>
      </c>
    </row>
    <row r="19" spans="3:3">
      <c r="C19" s="184" t="s">
        <v>279</v>
      </c>
    </row>
    <row r="20" spans="3:3">
      <c r="C20" s="184" t="s">
        <v>280</v>
      </c>
    </row>
    <row r="21" spans="3:3">
      <c r="C21" s="184" t="s">
        <v>281</v>
      </c>
    </row>
  </sheetData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A5D01-03D8-4EE1-A6BE-19FCE68A252E}">
  <dimension ref="A1:DU91"/>
  <sheetViews>
    <sheetView view="pageLayout" zoomScaleNormal="100" workbookViewId="0">
      <selection activeCell="C1" sqref="C1"/>
    </sheetView>
  </sheetViews>
  <sheetFormatPr defaultRowHeight="14.4"/>
  <cols>
    <col min="1" max="1" width="26.44140625" bestFit="1" customWidth="1"/>
    <col min="2" max="2" width="29.33203125" bestFit="1" customWidth="1"/>
    <col min="3" max="3" width="12" customWidth="1"/>
    <col min="4" max="4" width="11" customWidth="1"/>
  </cols>
  <sheetData>
    <row r="1" spans="1:125" ht="24.6" customHeight="1">
      <c r="A1" s="21" t="s">
        <v>630</v>
      </c>
      <c r="C1" s="12" t="s">
        <v>40</v>
      </c>
    </row>
    <row r="3" spans="1:125" ht="21">
      <c r="B3" s="32" t="s">
        <v>12</v>
      </c>
    </row>
    <row r="4" spans="1:125">
      <c r="E4" s="14" t="str">
        <f>+[1]C_Variabili!G4</f>
        <v>anno</v>
      </c>
      <c r="F4" s="199">
        <f>+[1]C_Variabili!H4</f>
        <v>2019</v>
      </c>
      <c r="G4" s="199">
        <f>+[1]C_Variabili!I4</f>
        <v>2019</v>
      </c>
      <c r="H4" s="199">
        <f>+[1]C_Variabili!J4</f>
        <v>2019</v>
      </c>
      <c r="I4" s="199">
        <f>+[1]C_Variabili!K4</f>
        <v>2019</v>
      </c>
      <c r="J4" s="199">
        <f>+[1]C_Variabili!L4</f>
        <v>2019</v>
      </c>
      <c r="K4" s="199">
        <f>+[1]C_Variabili!M4</f>
        <v>2019</v>
      </c>
      <c r="L4" s="199">
        <f>+[1]C_Variabili!N4</f>
        <v>2019</v>
      </c>
      <c r="M4" s="199">
        <f>+[1]C_Variabili!O4</f>
        <v>2019</v>
      </c>
      <c r="N4" s="199">
        <f>+[1]C_Variabili!P4</f>
        <v>2019</v>
      </c>
      <c r="O4" s="199">
        <f>+[1]C_Variabili!Q4</f>
        <v>2019</v>
      </c>
      <c r="P4" s="199">
        <f>+[1]C_Variabili!R4</f>
        <v>2019</v>
      </c>
      <c r="Q4" s="199">
        <f>+[1]C_Variabili!S4</f>
        <v>2019</v>
      </c>
      <c r="R4" s="199">
        <f>+[1]C_Variabili!T4</f>
        <v>2020</v>
      </c>
      <c r="S4" s="199">
        <f>+[1]C_Variabili!U4</f>
        <v>2020</v>
      </c>
      <c r="T4" s="199">
        <f>+[1]C_Variabili!V4</f>
        <v>2020</v>
      </c>
      <c r="U4" s="199">
        <f>+[1]C_Variabili!W4</f>
        <v>2020</v>
      </c>
      <c r="V4" s="199">
        <f>+[1]C_Variabili!X4</f>
        <v>2020</v>
      </c>
      <c r="W4" s="199">
        <f>+[1]C_Variabili!Y4</f>
        <v>2020</v>
      </c>
      <c r="X4" s="199">
        <f>+[1]C_Variabili!Z4</f>
        <v>2020</v>
      </c>
      <c r="Y4" s="199">
        <f>+[1]C_Variabili!AA4</f>
        <v>2020</v>
      </c>
      <c r="Z4" s="199">
        <f>+[1]C_Variabili!AB4</f>
        <v>2020</v>
      </c>
      <c r="AA4" s="199">
        <f>+[1]C_Variabili!AC4</f>
        <v>2020</v>
      </c>
      <c r="AB4" s="199">
        <f>+[1]C_Variabili!AD4</f>
        <v>2020</v>
      </c>
      <c r="AC4" s="199">
        <f>+[1]C_Variabili!AE4</f>
        <v>2020</v>
      </c>
      <c r="AD4" s="199">
        <f>+[1]C_Variabili!AF4</f>
        <v>2021</v>
      </c>
      <c r="AE4" s="199">
        <f>+[1]C_Variabili!AG4</f>
        <v>2021</v>
      </c>
      <c r="AF4" s="199">
        <f>+[1]C_Variabili!AH4</f>
        <v>2021</v>
      </c>
      <c r="AG4" s="199">
        <f>+[1]C_Variabili!AI4</f>
        <v>2021</v>
      </c>
      <c r="AH4" s="199">
        <f>+[1]C_Variabili!AJ4</f>
        <v>2021</v>
      </c>
      <c r="AI4" s="199">
        <f>+[1]C_Variabili!AK4</f>
        <v>2021</v>
      </c>
      <c r="AJ4" s="199">
        <f>+[1]C_Variabili!AL4</f>
        <v>2021</v>
      </c>
      <c r="AK4" s="199">
        <f>+[1]C_Variabili!AM4</f>
        <v>2021</v>
      </c>
      <c r="AL4" s="199">
        <f>+[1]C_Variabili!AN4</f>
        <v>2021</v>
      </c>
      <c r="AM4" s="199">
        <f>+[1]C_Variabili!AO4</f>
        <v>2021</v>
      </c>
      <c r="AN4" s="199">
        <f>+[1]C_Variabili!AP4</f>
        <v>2021</v>
      </c>
      <c r="AO4" s="199">
        <f>+[1]C_Variabili!AQ4</f>
        <v>2021</v>
      </c>
      <c r="AP4" s="199">
        <f>+[1]C_Variabili!AR4</f>
        <v>2022</v>
      </c>
      <c r="AQ4" s="199">
        <f>+[1]C_Variabili!AS4</f>
        <v>2022</v>
      </c>
      <c r="AR4" s="199">
        <f>+[1]C_Variabili!AT4</f>
        <v>2022</v>
      </c>
      <c r="AS4" s="199">
        <f>+[1]C_Variabili!AU4</f>
        <v>2022</v>
      </c>
      <c r="AT4" s="199">
        <f>+[1]C_Variabili!AV4</f>
        <v>2022</v>
      </c>
      <c r="AU4" s="199">
        <f>+[1]C_Variabili!AW4</f>
        <v>2022</v>
      </c>
      <c r="AV4" s="199">
        <f>+[1]C_Variabili!AX4</f>
        <v>2022</v>
      </c>
      <c r="AW4" s="199">
        <f>+[1]C_Variabili!AY4</f>
        <v>2022</v>
      </c>
      <c r="AX4" s="199">
        <f>+[1]C_Variabili!AZ4</f>
        <v>2022</v>
      </c>
      <c r="AY4" s="199">
        <f>+[1]C_Variabili!BA4</f>
        <v>2022</v>
      </c>
      <c r="AZ4" s="199">
        <f>+[1]C_Variabili!BB4</f>
        <v>2022</v>
      </c>
      <c r="BA4" s="199">
        <f>+[1]C_Variabili!BC4</f>
        <v>2022</v>
      </c>
      <c r="BB4" s="199">
        <f>+[1]C_Variabili!BD4</f>
        <v>2023</v>
      </c>
      <c r="BC4" s="199">
        <f>+[1]C_Variabili!BE4</f>
        <v>2023</v>
      </c>
      <c r="BD4" s="199">
        <f>+[1]C_Variabili!BF4</f>
        <v>2023</v>
      </c>
      <c r="BE4" s="199">
        <f>+[1]C_Variabili!BG4</f>
        <v>2023</v>
      </c>
      <c r="BF4" s="199">
        <f>+[1]C_Variabili!BH4</f>
        <v>2023</v>
      </c>
      <c r="BG4" s="199">
        <f>+[1]C_Variabili!BI4</f>
        <v>2023</v>
      </c>
      <c r="BH4" s="199">
        <f>+[1]C_Variabili!BJ4</f>
        <v>2023</v>
      </c>
      <c r="BI4" s="199">
        <f>+[1]C_Variabili!BK4</f>
        <v>2023</v>
      </c>
      <c r="BJ4" s="199">
        <f>+[1]C_Variabili!BL4</f>
        <v>2023</v>
      </c>
      <c r="BK4" s="199">
        <f>+[1]C_Variabili!BM4</f>
        <v>2023</v>
      </c>
      <c r="BL4" s="199">
        <f>+[1]C_Variabili!BN4</f>
        <v>2023</v>
      </c>
      <c r="BM4" s="199">
        <f>+[1]C_Variabili!BO4</f>
        <v>2023</v>
      </c>
      <c r="BN4" s="199">
        <f>+[1]C_Variabili!BP4</f>
        <v>2024</v>
      </c>
      <c r="BO4" s="199">
        <f>+[1]C_Variabili!BQ4</f>
        <v>2024</v>
      </c>
      <c r="BP4" s="199">
        <f>+[1]C_Variabili!BR4</f>
        <v>2024</v>
      </c>
      <c r="BQ4" s="199">
        <f>+[1]C_Variabili!BS4</f>
        <v>2024</v>
      </c>
      <c r="BR4" s="199">
        <f>+[1]C_Variabili!BT4</f>
        <v>2024</v>
      </c>
      <c r="BS4" s="199">
        <f>+[1]C_Variabili!BU4</f>
        <v>2024</v>
      </c>
      <c r="BT4" s="199">
        <f>+[1]C_Variabili!BV4</f>
        <v>2024</v>
      </c>
      <c r="BU4" s="199">
        <f>+[1]C_Variabili!BW4</f>
        <v>2024</v>
      </c>
      <c r="BV4" s="199">
        <f>+[1]C_Variabili!BX4</f>
        <v>2024</v>
      </c>
      <c r="BW4" s="199">
        <f>+[1]C_Variabili!BY4</f>
        <v>2024</v>
      </c>
      <c r="BX4" s="199">
        <f>+[1]C_Variabili!BZ4</f>
        <v>2024</v>
      </c>
      <c r="BY4" s="199">
        <f>+[1]C_Variabili!CA4</f>
        <v>2024</v>
      </c>
      <c r="BZ4" s="199">
        <f>+[1]C_Variabili!CB4</f>
        <v>2025</v>
      </c>
      <c r="CA4" s="199">
        <f>+[1]C_Variabili!CC4</f>
        <v>2025</v>
      </c>
      <c r="CB4" s="199">
        <f>+[1]C_Variabili!CD4</f>
        <v>2025</v>
      </c>
      <c r="CC4" s="199">
        <f>+[1]C_Variabili!CE4</f>
        <v>2025</v>
      </c>
      <c r="CD4" s="199">
        <f>+[1]C_Variabili!CF4</f>
        <v>2025</v>
      </c>
      <c r="CE4" s="199">
        <f>+[1]C_Variabili!CG4</f>
        <v>2025</v>
      </c>
      <c r="CF4" s="199">
        <f>+[1]C_Variabili!CH4</f>
        <v>2025</v>
      </c>
      <c r="CG4" s="199">
        <f>+[1]C_Variabili!CI4</f>
        <v>2025</v>
      </c>
      <c r="CH4" s="199">
        <f>+[1]C_Variabili!CJ4</f>
        <v>2025</v>
      </c>
      <c r="CI4" s="199">
        <f>+[1]C_Variabili!CK4</f>
        <v>2025</v>
      </c>
      <c r="CJ4" s="199">
        <f>+[1]C_Variabili!CL4</f>
        <v>2025</v>
      </c>
      <c r="CK4" s="199">
        <f>+[1]C_Variabili!CM4</f>
        <v>2025</v>
      </c>
      <c r="CL4" s="199">
        <f>+[1]C_Variabili!CN4</f>
        <v>2026</v>
      </c>
      <c r="CM4" s="199">
        <f>+[1]C_Variabili!CO4</f>
        <v>2026</v>
      </c>
      <c r="CN4" s="199">
        <f>+[1]C_Variabili!CP4</f>
        <v>2026</v>
      </c>
      <c r="CO4" s="199">
        <f>+[1]C_Variabili!CQ4</f>
        <v>2026</v>
      </c>
      <c r="CP4" s="199">
        <f>+[1]C_Variabili!CR4</f>
        <v>2026</v>
      </c>
      <c r="CQ4" s="199">
        <f>+[1]C_Variabili!CS4</f>
        <v>2026</v>
      </c>
      <c r="CR4" s="199">
        <f>+[1]C_Variabili!CT4</f>
        <v>2026</v>
      </c>
      <c r="CS4" s="199">
        <f>+[1]C_Variabili!CU4</f>
        <v>2026</v>
      </c>
      <c r="CT4" s="199">
        <f>+[1]C_Variabili!CV4</f>
        <v>2026</v>
      </c>
      <c r="CU4" s="199">
        <f>+[1]C_Variabili!CW4</f>
        <v>2026</v>
      </c>
      <c r="CV4" s="199">
        <f>+[1]C_Variabili!CX4</f>
        <v>2026</v>
      </c>
      <c r="CW4" s="199">
        <f>+[1]C_Variabili!CY4</f>
        <v>2026</v>
      </c>
      <c r="CX4" s="199">
        <f>+[1]C_Variabili!CZ4</f>
        <v>2027</v>
      </c>
      <c r="CY4" s="199">
        <f>+[1]C_Variabili!DA4</f>
        <v>2027</v>
      </c>
      <c r="CZ4" s="199">
        <f>+[1]C_Variabili!DB4</f>
        <v>2027</v>
      </c>
      <c r="DA4" s="199">
        <f>+[1]C_Variabili!DC4</f>
        <v>2027</v>
      </c>
      <c r="DB4" s="199">
        <f>+[1]C_Variabili!DD4</f>
        <v>2027</v>
      </c>
      <c r="DC4" s="199">
        <f>+[1]C_Variabili!DE4</f>
        <v>2027</v>
      </c>
      <c r="DD4" s="199">
        <f>+[1]C_Variabili!DF4</f>
        <v>2027</v>
      </c>
      <c r="DE4" s="199">
        <f>+[1]C_Variabili!DG4</f>
        <v>2027</v>
      </c>
      <c r="DF4" s="199">
        <f>+[1]C_Variabili!DH4</f>
        <v>2027</v>
      </c>
      <c r="DG4" s="199">
        <f>+[1]C_Variabili!DI4</f>
        <v>2027</v>
      </c>
      <c r="DH4" s="199">
        <f>+[1]C_Variabili!DJ4</f>
        <v>2027</v>
      </c>
      <c r="DI4" s="199">
        <f>+[1]C_Variabili!DK4</f>
        <v>2027</v>
      </c>
      <c r="DJ4" s="199">
        <f>+[1]C_Variabili!DL4</f>
        <v>2028</v>
      </c>
      <c r="DK4" s="199">
        <f>+[1]C_Variabili!DM4</f>
        <v>2028</v>
      </c>
      <c r="DL4" s="199">
        <f>+[1]C_Variabili!DN4</f>
        <v>2028</v>
      </c>
      <c r="DM4" s="199">
        <f>+[1]C_Variabili!DO4</f>
        <v>2028</v>
      </c>
      <c r="DN4" s="199">
        <f>+[1]C_Variabili!DP4</f>
        <v>2028</v>
      </c>
      <c r="DO4" s="199">
        <f>+[1]C_Variabili!DQ4</f>
        <v>2028</v>
      </c>
      <c r="DP4" s="199">
        <f>+[1]C_Variabili!DR4</f>
        <v>2028</v>
      </c>
      <c r="DQ4" s="199">
        <f>+[1]C_Variabili!DS4</f>
        <v>2028</v>
      </c>
      <c r="DR4" s="199">
        <f>+[1]C_Variabili!DT4</f>
        <v>2028</v>
      </c>
      <c r="DS4" s="199">
        <f>+[1]C_Variabili!DU4</f>
        <v>2028</v>
      </c>
      <c r="DT4" s="199">
        <f>+[1]C_Variabili!DV4</f>
        <v>2028</v>
      </c>
      <c r="DU4" s="199">
        <f>+[1]C_Variabili!DW4</f>
        <v>2028</v>
      </c>
    </row>
    <row r="5" spans="1:125" ht="15" thickBot="1">
      <c r="B5" s="337" t="str">
        <f>+[1]I_C_Gestione!D4</f>
        <v>Categoria</v>
      </c>
      <c r="C5" s="337" t="str">
        <f>+[1]I_C_Gestione!E4</f>
        <v>Aliquota Iva</v>
      </c>
      <c r="D5" s="337" t="str">
        <f>+[1]I_C_Gestione!F4</f>
        <v>gg dilazione</v>
      </c>
      <c r="E5" s="14" t="str">
        <f>+[1]C_Variabili!G5</f>
        <v>mese</v>
      </c>
      <c r="F5" s="199" t="str">
        <f>+[1]C_Variabili!H5</f>
        <v>gen</v>
      </c>
      <c r="G5" s="199" t="str">
        <f>+[1]C_Variabili!I5</f>
        <v>feb</v>
      </c>
      <c r="H5" s="199" t="str">
        <f>+[1]C_Variabili!J5</f>
        <v>mar</v>
      </c>
      <c r="I5" s="199" t="str">
        <f>+[1]C_Variabili!K5</f>
        <v>apr</v>
      </c>
      <c r="J5" s="199" t="str">
        <f>+[1]C_Variabili!L5</f>
        <v>mag</v>
      </c>
      <c r="K5" s="199" t="str">
        <f>+[1]C_Variabili!M5</f>
        <v>giu</v>
      </c>
      <c r="L5" s="199" t="str">
        <f>+[1]C_Variabili!N5</f>
        <v>lug</v>
      </c>
      <c r="M5" s="199" t="str">
        <f>+[1]C_Variabili!O5</f>
        <v>ago</v>
      </c>
      <c r="N5" s="199" t="str">
        <f>+[1]C_Variabili!P5</f>
        <v>set</v>
      </c>
      <c r="O5" s="199" t="str">
        <f>+[1]C_Variabili!Q5</f>
        <v>ott</v>
      </c>
      <c r="P5" s="199" t="str">
        <f>+[1]C_Variabili!R5</f>
        <v>nov</v>
      </c>
      <c r="Q5" s="199" t="str">
        <f>+[1]C_Variabili!S5</f>
        <v>dic</v>
      </c>
      <c r="R5" s="199" t="str">
        <f>+[1]C_Variabili!T5</f>
        <v>gen</v>
      </c>
      <c r="S5" s="199" t="str">
        <f>+[1]C_Variabili!U5</f>
        <v>feb</v>
      </c>
      <c r="T5" s="199" t="str">
        <f>+[1]C_Variabili!V5</f>
        <v>mar</v>
      </c>
      <c r="U5" s="199" t="str">
        <f>+[1]C_Variabili!W5</f>
        <v>apr</v>
      </c>
      <c r="V5" s="199" t="str">
        <f>+[1]C_Variabili!X5</f>
        <v>mag</v>
      </c>
      <c r="W5" s="199" t="str">
        <f>+[1]C_Variabili!Y5</f>
        <v>giu</v>
      </c>
      <c r="X5" s="199" t="str">
        <f>+[1]C_Variabili!Z5</f>
        <v>lug</v>
      </c>
      <c r="Y5" s="199" t="str">
        <f>+[1]C_Variabili!AA5</f>
        <v>ago</v>
      </c>
      <c r="Z5" s="199" t="str">
        <f>+[1]C_Variabili!AB5</f>
        <v>set</v>
      </c>
      <c r="AA5" s="199" t="str">
        <f>+[1]C_Variabili!AC5</f>
        <v>ott</v>
      </c>
      <c r="AB5" s="199" t="str">
        <f>+[1]C_Variabili!AD5</f>
        <v>nov</v>
      </c>
      <c r="AC5" s="199" t="str">
        <f>+[1]C_Variabili!AE5</f>
        <v>dic</v>
      </c>
      <c r="AD5" s="199" t="str">
        <f>+[1]C_Variabili!AF5</f>
        <v>gen</v>
      </c>
      <c r="AE5" s="199" t="str">
        <f>+[1]C_Variabili!AG5</f>
        <v>feb</v>
      </c>
      <c r="AF5" s="199" t="str">
        <f>+[1]C_Variabili!AH5</f>
        <v>mar</v>
      </c>
      <c r="AG5" s="199" t="str">
        <f>+[1]C_Variabili!AI5</f>
        <v>apr</v>
      </c>
      <c r="AH5" s="199" t="str">
        <f>+[1]C_Variabili!AJ5</f>
        <v>mag</v>
      </c>
      <c r="AI5" s="199" t="str">
        <f>+[1]C_Variabili!AK5</f>
        <v>giu</v>
      </c>
      <c r="AJ5" s="199" t="str">
        <f>+[1]C_Variabili!AL5</f>
        <v>lug</v>
      </c>
      <c r="AK5" s="199" t="str">
        <f>+[1]C_Variabili!AM5</f>
        <v>ago</v>
      </c>
      <c r="AL5" s="199" t="str">
        <f>+[1]C_Variabili!AN5</f>
        <v>set</v>
      </c>
      <c r="AM5" s="199" t="str">
        <f>+[1]C_Variabili!AO5</f>
        <v>ott</v>
      </c>
      <c r="AN5" s="199" t="str">
        <f>+[1]C_Variabili!AP5</f>
        <v>nov</v>
      </c>
      <c r="AO5" s="199" t="str">
        <f>+[1]C_Variabili!AQ5</f>
        <v>dic</v>
      </c>
      <c r="AP5" s="199" t="str">
        <f>+[1]C_Variabili!AR5</f>
        <v>gen</v>
      </c>
      <c r="AQ5" s="199" t="str">
        <f>+[1]C_Variabili!AS5</f>
        <v>feb</v>
      </c>
      <c r="AR5" s="199" t="str">
        <f>+[1]C_Variabili!AT5</f>
        <v>mar</v>
      </c>
      <c r="AS5" s="199" t="str">
        <f>+[1]C_Variabili!AU5</f>
        <v>apr</v>
      </c>
      <c r="AT5" s="199" t="str">
        <f>+[1]C_Variabili!AV5</f>
        <v>mag</v>
      </c>
      <c r="AU5" s="199" t="str">
        <f>+[1]C_Variabili!AW5</f>
        <v>giu</v>
      </c>
      <c r="AV5" s="199" t="str">
        <f>+[1]C_Variabili!AX5</f>
        <v>lug</v>
      </c>
      <c r="AW5" s="199" t="str">
        <f>+[1]C_Variabili!AY5</f>
        <v>ago</v>
      </c>
      <c r="AX5" s="199" t="str">
        <f>+[1]C_Variabili!AZ5</f>
        <v>set</v>
      </c>
      <c r="AY5" s="199" t="str">
        <f>+[1]C_Variabili!BA5</f>
        <v>ott</v>
      </c>
      <c r="AZ5" s="199" t="str">
        <f>+[1]C_Variabili!BB5</f>
        <v>nov</v>
      </c>
      <c r="BA5" s="199" t="str">
        <f>+[1]C_Variabili!BC5</f>
        <v>dic</v>
      </c>
      <c r="BB5" s="199" t="str">
        <f>+[1]C_Variabili!BD5</f>
        <v>gen</v>
      </c>
      <c r="BC5" s="199" t="str">
        <f>+[1]C_Variabili!BE5</f>
        <v>feb</v>
      </c>
      <c r="BD5" s="199" t="str">
        <f>+[1]C_Variabili!BF5</f>
        <v>mar</v>
      </c>
      <c r="BE5" s="199" t="str">
        <f>+[1]C_Variabili!BG5</f>
        <v>apr</v>
      </c>
      <c r="BF5" s="199" t="str">
        <f>+[1]C_Variabili!BH5</f>
        <v>mag</v>
      </c>
      <c r="BG5" s="199" t="str">
        <f>+[1]C_Variabili!BI5</f>
        <v>giu</v>
      </c>
      <c r="BH5" s="199" t="str">
        <f>+[1]C_Variabili!BJ5</f>
        <v>lug</v>
      </c>
      <c r="BI5" s="199" t="str">
        <f>+[1]C_Variabili!BK5</f>
        <v>ago</v>
      </c>
      <c r="BJ5" s="199" t="str">
        <f>+[1]C_Variabili!BL5</f>
        <v>set</v>
      </c>
      <c r="BK5" s="199" t="str">
        <f>+[1]C_Variabili!BM5</f>
        <v>ott</v>
      </c>
      <c r="BL5" s="199" t="str">
        <f>+[1]C_Variabili!BN5</f>
        <v>nov</v>
      </c>
      <c r="BM5" s="199" t="str">
        <f>+[1]C_Variabili!BO5</f>
        <v>dic</v>
      </c>
      <c r="BN5" s="199" t="str">
        <f>+[1]C_Variabili!BP5</f>
        <v>gen</v>
      </c>
      <c r="BO5" s="199" t="str">
        <f>+[1]C_Variabili!BQ5</f>
        <v>feb</v>
      </c>
      <c r="BP5" s="199" t="str">
        <f>+[1]C_Variabili!BR5</f>
        <v>mar</v>
      </c>
      <c r="BQ5" s="199" t="str">
        <f>+[1]C_Variabili!BS5</f>
        <v>apr</v>
      </c>
      <c r="BR5" s="199" t="str">
        <f>+[1]C_Variabili!BT5</f>
        <v>mag</v>
      </c>
      <c r="BS5" s="199" t="str">
        <f>+[1]C_Variabili!BU5</f>
        <v>giu</v>
      </c>
      <c r="BT5" s="199" t="str">
        <f>+[1]C_Variabili!BV5</f>
        <v>lug</v>
      </c>
      <c r="BU5" s="199" t="str">
        <f>+[1]C_Variabili!BW5</f>
        <v>ago</v>
      </c>
      <c r="BV5" s="199" t="str">
        <f>+[1]C_Variabili!BX5</f>
        <v>set</v>
      </c>
      <c r="BW5" s="199" t="str">
        <f>+[1]C_Variabili!BY5</f>
        <v>ott</v>
      </c>
      <c r="BX5" s="199" t="str">
        <f>+[1]C_Variabili!BZ5</f>
        <v>nov</v>
      </c>
      <c r="BY5" s="199" t="str">
        <f>+[1]C_Variabili!CA5</f>
        <v>dic</v>
      </c>
      <c r="BZ5" s="199" t="str">
        <f>+[1]C_Variabili!CB5</f>
        <v>gen</v>
      </c>
      <c r="CA5" s="199" t="str">
        <f>+[1]C_Variabili!CC5</f>
        <v>feb</v>
      </c>
      <c r="CB5" s="199" t="str">
        <f>+[1]C_Variabili!CD5</f>
        <v>mar</v>
      </c>
      <c r="CC5" s="199" t="str">
        <f>+[1]C_Variabili!CE5</f>
        <v>apr</v>
      </c>
      <c r="CD5" s="199" t="str">
        <f>+[1]C_Variabili!CF5</f>
        <v>mag</v>
      </c>
      <c r="CE5" s="199" t="str">
        <f>+[1]C_Variabili!CG5</f>
        <v>giu</v>
      </c>
      <c r="CF5" s="199" t="str">
        <f>+[1]C_Variabili!CH5</f>
        <v>lug</v>
      </c>
      <c r="CG5" s="199" t="str">
        <f>+[1]C_Variabili!CI5</f>
        <v>ago</v>
      </c>
      <c r="CH5" s="199" t="str">
        <f>+[1]C_Variabili!CJ5</f>
        <v>set</v>
      </c>
      <c r="CI5" s="199" t="str">
        <f>+[1]C_Variabili!CK5</f>
        <v>ott</v>
      </c>
      <c r="CJ5" s="199" t="str">
        <f>+[1]C_Variabili!CL5</f>
        <v>nov</v>
      </c>
      <c r="CK5" s="199" t="str">
        <f>+[1]C_Variabili!CM5</f>
        <v>dic</v>
      </c>
      <c r="CL5" s="199" t="str">
        <f>+[1]C_Variabili!CN5</f>
        <v>gen</v>
      </c>
      <c r="CM5" s="199" t="str">
        <f>+[1]C_Variabili!CO5</f>
        <v>feb</v>
      </c>
      <c r="CN5" s="199" t="str">
        <f>+[1]C_Variabili!CP5</f>
        <v>mar</v>
      </c>
      <c r="CO5" s="199" t="str">
        <f>+[1]C_Variabili!CQ5</f>
        <v>apr</v>
      </c>
      <c r="CP5" s="199" t="str">
        <f>+[1]C_Variabili!CR5</f>
        <v>mag</v>
      </c>
      <c r="CQ5" s="199" t="str">
        <f>+[1]C_Variabili!CS5</f>
        <v>giu</v>
      </c>
      <c r="CR5" s="199" t="str">
        <f>+[1]C_Variabili!CT5</f>
        <v>lug</v>
      </c>
      <c r="CS5" s="199" t="str">
        <f>+[1]C_Variabili!CU5</f>
        <v>ago</v>
      </c>
      <c r="CT5" s="199" t="str">
        <f>+[1]C_Variabili!CV5</f>
        <v>set</v>
      </c>
      <c r="CU5" s="199" t="str">
        <f>+[1]C_Variabili!CW5</f>
        <v>ott</v>
      </c>
      <c r="CV5" s="199" t="str">
        <f>+[1]C_Variabili!CX5</f>
        <v>nov</v>
      </c>
      <c r="CW5" s="199" t="str">
        <f>+[1]C_Variabili!CY5</f>
        <v>dic</v>
      </c>
      <c r="CX5" s="199" t="str">
        <f>+[1]C_Variabili!CZ5</f>
        <v>gen</v>
      </c>
      <c r="CY5" s="199" t="str">
        <f>+[1]C_Variabili!DA5</f>
        <v>feb</v>
      </c>
      <c r="CZ5" s="199" t="str">
        <f>+[1]C_Variabili!DB5</f>
        <v>mar</v>
      </c>
      <c r="DA5" s="199" t="str">
        <f>+[1]C_Variabili!DC5</f>
        <v>apr</v>
      </c>
      <c r="DB5" s="199" t="str">
        <f>+[1]C_Variabili!DD5</f>
        <v>mag</v>
      </c>
      <c r="DC5" s="199" t="str">
        <f>+[1]C_Variabili!DE5</f>
        <v>giu</v>
      </c>
      <c r="DD5" s="199" t="str">
        <f>+[1]C_Variabili!DF5</f>
        <v>lug</v>
      </c>
      <c r="DE5" s="199" t="str">
        <f>+[1]C_Variabili!DG5</f>
        <v>ago</v>
      </c>
      <c r="DF5" s="199" t="str">
        <f>+[1]C_Variabili!DH5</f>
        <v>set</v>
      </c>
      <c r="DG5" s="199" t="str">
        <f>+[1]C_Variabili!DI5</f>
        <v>ott</v>
      </c>
      <c r="DH5" s="199" t="str">
        <f>+[1]C_Variabili!DJ5</f>
        <v>nov</v>
      </c>
      <c r="DI5" s="199" t="str">
        <f>+[1]C_Variabili!DK5</f>
        <v>dic</v>
      </c>
      <c r="DJ5" s="199" t="str">
        <f>+[1]C_Variabili!DL5</f>
        <v>gen</v>
      </c>
      <c r="DK5" s="199" t="str">
        <f>+[1]C_Variabili!DM5</f>
        <v>feb</v>
      </c>
      <c r="DL5" s="199" t="str">
        <f>+[1]C_Variabili!DN5</f>
        <v>mar</v>
      </c>
      <c r="DM5" s="199" t="str">
        <f>+[1]C_Variabili!DO5</f>
        <v>apr</v>
      </c>
      <c r="DN5" s="199" t="str">
        <f>+[1]C_Variabili!DP5</f>
        <v>mag</v>
      </c>
      <c r="DO5" s="199" t="str">
        <f>+[1]C_Variabili!DQ5</f>
        <v>giu</v>
      </c>
      <c r="DP5" s="199" t="str">
        <f>+[1]C_Variabili!DR5</f>
        <v>lug</v>
      </c>
      <c r="DQ5" s="199" t="str">
        <f>+[1]C_Variabili!DS5</f>
        <v>ago</v>
      </c>
      <c r="DR5" s="199" t="str">
        <f>+[1]C_Variabili!DT5</f>
        <v>set</v>
      </c>
      <c r="DS5" s="199" t="str">
        <f>+[1]C_Variabili!DU5</f>
        <v>ott</v>
      </c>
      <c r="DT5" s="199" t="str">
        <f>+[1]C_Variabili!DV5</f>
        <v>nov</v>
      </c>
      <c r="DU5" s="199" t="str">
        <f>+[1]C_Variabili!DW5</f>
        <v>dic</v>
      </c>
    </row>
    <row r="6" spans="1:125" ht="15.6" thickTop="1" thickBot="1">
      <c r="B6" s="339" t="str">
        <f>+[1]I_C_Gestione!D5</f>
        <v>Affitto</v>
      </c>
      <c r="C6" s="294">
        <f>+[1]I_C_Gestione!E5</f>
        <v>0.22</v>
      </c>
      <c r="D6" s="335">
        <f>+[1]I_C_Gestione!F5</f>
        <v>0</v>
      </c>
      <c r="F6" s="253">
        <f>+[1]I_C_Gestione!H5</f>
        <v>416.66666666666669</v>
      </c>
      <c r="G6" s="253">
        <f>+[1]I_C_Gestione!I5</f>
        <v>416.66666666666669</v>
      </c>
      <c r="H6" s="253">
        <f>+[1]I_C_Gestione!J5</f>
        <v>416.66666666666669</v>
      </c>
      <c r="I6" s="253">
        <f>+[1]I_C_Gestione!K5</f>
        <v>416.66666666666669</v>
      </c>
      <c r="J6" s="253">
        <f>+[1]I_C_Gestione!L5</f>
        <v>416.66666666666669</v>
      </c>
      <c r="K6" s="253">
        <f>+[1]I_C_Gestione!M5</f>
        <v>416.66666666666669</v>
      </c>
      <c r="L6" s="253">
        <f>+[1]I_C_Gestione!N5</f>
        <v>416.66666666666669</v>
      </c>
      <c r="M6" s="253">
        <f>+[1]I_C_Gestione!O5</f>
        <v>416.66666666666669</v>
      </c>
      <c r="N6" s="253">
        <f>+[1]I_C_Gestione!P5</f>
        <v>416.66666666666669</v>
      </c>
      <c r="O6" s="253">
        <f>+[1]I_C_Gestione!Q5</f>
        <v>416.66666666666669</v>
      </c>
      <c r="P6" s="253">
        <f>+[1]I_C_Gestione!R5</f>
        <v>416.66666666666669</v>
      </c>
      <c r="Q6" s="253">
        <f>+[1]I_C_Gestione!S5</f>
        <v>416.66666666666669</v>
      </c>
      <c r="R6" s="253">
        <f>+[1]I_C_Gestione!T5</f>
        <v>416.66666666666669</v>
      </c>
      <c r="S6" s="253">
        <f>+[1]I_C_Gestione!U5</f>
        <v>416.66666666666669</v>
      </c>
      <c r="T6" s="253">
        <f>+[1]I_C_Gestione!V5</f>
        <v>416.66666666666669</v>
      </c>
      <c r="U6" s="253">
        <f>+[1]I_C_Gestione!W5</f>
        <v>416.66666666666669</v>
      </c>
      <c r="V6" s="253">
        <f>+[1]I_C_Gestione!X5</f>
        <v>416.66666666666669</v>
      </c>
      <c r="W6" s="253">
        <f>+[1]I_C_Gestione!Y5</f>
        <v>416.66666666666669</v>
      </c>
      <c r="X6" s="253">
        <f>+[1]I_C_Gestione!Z5</f>
        <v>416.66666666666669</v>
      </c>
      <c r="Y6" s="253">
        <f>+[1]I_C_Gestione!AA5</f>
        <v>416.66666666666669</v>
      </c>
      <c r="Z6" s="253">
        <f>+[1]I_C_Gestione!AB5</f>
        <v>416.66666666666669</v>
      </c>
      <c r="AA6" s="253">
        <f>+[1]I_C_Gestione!AC5</f>
        <v>416.66666666666669</v>
      </c>
      <c r="AB6" s="253">
        <f>+[1]I_C_Gestione!AD5</f>
        <v>416.66666666666669</v>
      </c>
      <c r="AC6" s="253">
        <f>+[1]I_C_Gestione!AE5</f>
        <v>416.66666666666669</v>
      </c>
      <c r="AD6" s="253">
        <f>+[1]I_C_Gestione!AF5</f>
        <v>416.66666666666669</v>
      </c>
      <c r="AE6" s="253">
        <f>+[1]I_C_Gestione!AG5</f>
        <v>416.66666666666669</v>
      </c>
      <c r="AF6" s="253">
        <f>+[1]I_C_Gestione!AH5</f>
        <v>416.66666666666669</v>
      </c>
      <c r="AG6" s="253">
        <f>+[1]I_C_Gestione!AI5</f>
        <v>416.66666666666669</v>
      </c>
      <c r="AH6" s="253">
        <f>+[1]I_C_Gestione!AJ5</f>
        <v>416.66666666666669</v>
      </c>
      <c r="AI6" s="253">
        <f>+[1]I_C_Gestione!AK5</f>
        <v>416.66666666666669</v>
      </c>
      <c r="AJ6" s="253">
        <f>+[1]I_C_Gestione!AL5</f>
        <v>416.66666666666669</v>
      </c>
      <c r="AK6" s="253">
        <f>+[1]I_C_Gestione!AM5</f>
        <v>416.66666666666669</v>
      </c>
      <c r="AL6" s="253">
        <f>+[1]I_C_Gestione!AN5</f>
        <v>416.66666666666669</v>
      </c>
      <c r="AM6" s="253">
        <f>+[1]I_C_Gestione!AO5</f>
        <v>416.66666666666669</v>
      </c>
      <c r="AN6" s="253">
        <f>+[1]I_C_Gestione!AP5</f>
        <v>416.66666666666669</v>
      </c>
      <c r="AO6" s="253">
        <f>+[1]I_C_Gestione!AQ5</f>
        <v>416.66666666666669</v>
      </c>
      <c r="AP6" s="253">
        <f>+[1]I_C_Gestione!AR5</f>
        <v>416.66666666666669</v>
      </c>
      <c r="AQ6" s="253">
        <f>+[1]I_C_Gestione!AS5</f>
        <v>416.66666666666669</v>
      </c>
      <c r="AR6" s="253">
        <f>+[1]I_C_Gestione!AT5</f>
        <v>416.66666666666669</v>
      </c>
      <c r="AS6" s="253">
        <f>+[1]I_C_Gestione!AU5</f>
        <v>416.66666666666669</v>
      </c>
      <c r="AT6" s="253">
        <f>+[1]I_C_Gestione!AV5</f>
        <v>416.66666666666669</v>
      </c>
      <c r="AU6" s="253">
        <f>+[1]I_C_Gestione!AW5</f>
        <v>416.66666666666669</v>
      </c>
      <c r="AV6" s="253">
        <f>+[1]I_C_Gestione!AX5</f>
        <v>416.66666666666669</v>
      </c>
      <c r="AW6" s="253">
        <f>+[1]I_C_Gestione!AY5</f>
        <v>416.66666666666669</v>
      </c>
      <c r="AX6" s="253">
        <f>+[1]I_C_Gestione!AZ5</f>
        <v>416.66666666666669</v>
      </c>
      <c r="AY6" s="253">
        <f>+[1]I_C_Gestione!BA5</f>
        <v>416.66666666666669</v>
      </c>
      <c r="AZ6" s="253">
        <f>+[1]I_C_Gestione!BB5</f>
        <v>416.66666666666669</v>
      </c>
      <c r="BA6" s="253">
        <f>+[1]I_C_Gestione!BC5</f>
        <v>416.66666666666669</v>
      </c>
      <c r="BB6" s="253">
        <f>+[1]I_C_Gestione!BD5</f>
        <v>416.66666666666669</v>
      </c>
      <c r="BC6" s="253">
        <f>+[1]I_C_Gestione!BE5</f>
        <v>416.66666666666669</v>
      </c>
      <c r="BD6" s="253">
        <f>+[1]I_C_Gestione!BF5</f>
        <v>416.66666666666669</v>
      </c>
      <c r="BE6" s="253">
        <f>+[1]I_C_Gestione!BG5</f>
        <v>416.66666666666669</v>
      </c>
      <c r="BF6" s="253">
        <f>+[1]I_C_Gestione!BH5</f>
        <v>416.66666666666669</v>
      </c>
      <c r="BG6" s="253">
        <f>+[1]I_C_Gestione!BI5</f>
        <v>416.66666666666669</v>
      </c>
      <c r="BH6" s="253">
        <f>+[1]I_C_Gestione!BJ5</f>
        <v>416.66666666666669</v>
      </c>
      <c r="BI6" s="253">
        <f>+[1]I_C_Gestione!BK5</f>
        <v>416.66666666666669</v>
      </c>
      <c r="BJ6" s="253">
        <f>+[1]I_C_Gestione!BL5</f>
        <v>416.66666666666669</v>
      </c>
      <c r="BK6" s="253">
        <f>+[1]I_C_Gestione!BM5</f>
        <v>416.66666666666669</v>
      </c>
      <c r="BL6" s="253">
        <f>+[1]I_C_Gestione!BN5</f>
        <v>416.66666666666669</v>
      </c>
      <c r="BM6" s="253">
        <f>+[1]I_C_Gestione!BO5</f>
        <v>416.66666666666669</v>
      </c>
      <c r="BN6" s="253">
        <f>+[1]I_C_Gestione!BP5</f>
        <v>416.66666666666669</v>
      </c>
      <c r="BO6" s="253">
        <f>+[1]I_C_Gestione!BQ5</f>
        <v>416.66666666666669</v>
      </c>
      <c r="BP6" s="253">
        <f>+[1]I_C_Gestione!BR5</f>
        <v>416.66666666666669</v>
      </c>
      <c r="BQ6" s="253">
        <f>+[1]I_C_Gestione!BS5</f>
        <v>416.66666666666669</v>
      </c>
      <c r="BR6" s="253">
        <f>+[1]I_C_Gestione!BT5</f>
        <v>416.66666666666669</v>
      </c>
      <c r="BS6" s="253">
        <f>+[1]I_C_Gestione!BU5</f>
        <v>416.66666666666669</v>
      </c>
      <c r="BT6" s="253">
        <f>+[1]I_C_Gestione!BV5</f>
        <v>416.66666666666669</v>
      </c>
      <c r="BU6" s="253">
        <f>+[1]I_C_Gestione!BW5</f>
        <v>416.66666666666669</v>
      </c>
      <c r="BV6" s="253">
        <f>+[1]I_C_Gestione!BX5</f>
        <v>416.66666666666669</v>
      </c>
      <c r="BW6" s="253">
        <f>+[1]I_C_Gestione!BY5</f>
        <v>416.66666666666669</v>
      </c>
      <c r="BX6" s="253">
        <f>+[1]I_C_Gestione!BZ5</f>
        <v>416.66666666666669</v>
      </c>
      <c r="BY6" s="253">
        <f>+[1]I_C_Gestione!CA5</f>
        <v>416.66666666666669</v>
      </c>
      <c r="BZ6" s="253">
        <f>+[1]I_C_Gestione!CB5</f>
        <v>416.66666666666669</v>
      </c>
      <c r="CA6" s="253">
        <f>+[1]I_C_Gestione!CC5</f>
        <v>416.66666666666669</v>
      </c>
      <c r="CB6" s="253">
        <f>+[1]I_C_Gestione!CD5</f>
        <v>416.66666666666669</v>
      </c>
      <c r="CC6" s="253">
        <f>+[1]I_C_Gestione!CE5</f>
        <v>416.66666666666669</v>
      </c>
      <c r="CD6" s="253">
        <f>+[1]I_C_Gestione!CF5</f>
        <v>416.66666666666669</v>
      </c>
      <c r="CE6" s="253">
        <f>+[1]I_C_Gestione!CG5</f>
        <v>416.66666666666669</v>
      </c>
      <c r="CF6" s="253">
        <f>+[1]I_C_Gestione!CH5</f>
        <v>416.66666666666669</v>
      </c>
      <c r="CG6" s="253">
        <f>+[1]I_C_Gestione!CI5</f>
        <v>416.66666666666669</v>
      </c>
      <c r="CH6" s="253">
        <f>+[1]I_C_Gestione!CJ5</f>
        <v>416.66666666666669</v>
      </c>
      <c r="CI6" s="253">
        <f>+[1]I_C_Gestione!CK5</f>
        <v>416.66666666666669</v>
      </c>
      <c r="CJ6" s="253">
        <f>+[1]I_C_Gestione!CL5</f>
        <v>416.66666666666669</v>
      </c>
      <c r="CK6" s="253">
        <f>+[1]I_C_Gestione!CM5</f>
        <v>416.66666666666669</v>
      </c>
      <c r="CL6" s="253">
        <f>+[1]I_C_Gestione!CN5</f>
        <v>416.66666666666669</v>
      </c>
      <c r="CM6" s="253">
        <f>+[1]I_C_Gestione!CO5</f>
        <v>416.66666666666669</v>
      </c>
      <c r="CN6" s="253">
        <f>+[1]I_C_Gestione!CP5</f>
        <v>416.66666666666669</v>
      </c>
      <c r="CO6" s="253">
        <f>+[1]I_C_Gestione!CQ5</f>
        <v>416.66666666666669</v>
      </c>
      <c r="CP6" s="253">
        <f>+[1]I_C_Gestione!CR5</f>
        <v>416.66666666666669</v>
      </c>
      <c r="CQ6" s="253">
        <f>+[1]I_C_Gestione!CS5</f>
        <v>416.66666666666669</v>
      </c>
      <c r="CR6" s="253">
        <f>+[1]I_C_Gestione!CT5</f>
        <v>416.66666666666669</v>
      </c>
      <c r="CS6" s="253">
        <f>+[1]I_C_Gestione!CU5</f>
        <v>416.66666666666669</v>
      </c>
      <c r="CT6" s="253">
        <f>+[1]I_C_Gestione!CV5</f>
        <v>416.66666666666669</v>
      </c>
      <c r="CU6" s="253">
        <f>+[1]I_C_Gestione!CW5</f>
        <v>416.66666666666669</v>
      </c>
      <c r="CV6" s="253">
        <f>+[1]I_C_Gestione!CX5</f>
        <v>416.66666666666669</v>
      </c>
      <c r="CW6" s="253">
        <f>+[1]I_C_Gestione!CY5</f>
        <v>416.66666666666669</v>
      </c>
      <c r="CX6" s="253">
        <f>+[1]I_C_Gestione!CZ5</f>
        <v>416.66666666666669</v>
      </c>
      <c r="CY6" s="253">
        <f>+[1]I_C_Gestione!DA5</f>
        <v>416.66666666666669</v>
      </c>
      <c r="CZ6" s="253">
        <f>+[1]I_C_Gestione!DB5</f>
        <v>416.66666666666669</v>
      </c>
      <c r="DA6" s="253">
        <f>+[1]I_C_Gestione!DC5</f>
        <v>416.66666666666669</v>
      </c>
      <c r="DB6" s="253">
        <f>+[1]I_C_Gestione!DD5</f>
        <v>416.66666666666669</v>
      </c>
      <c r="DC6" s="253">
        <f>+[1]I_C_Gestione!DE5</f>
        <v>416.66666666666669</v>
      </c>
      <c r="DD6" s="253">
        <f>+[1]I_C_Gestione!DF5</f>
        <v>416.66666666666669</v>
      </c>
      <c r="DE6" s="253">
        <f>+[1]I_C_Gestione!DG5</f>
        <v>416.66666666666669</v>
      </c>
      <c r="DF6" s="253">
        <f>+[1]I_C_Gestione!DH5</f>
        <v>416.66666666666669</v>
      </c>
      <c r="DG6" s="253">
        <f>+[1]I_C_Gestione!DI5</f>
        <v>416.66666666666669</v>
      </c>
      <c r="DH6" s="253">
        <f>+[1]I_C_Gestione!DJ5</f>
        <v>416.66666666666669</v>
      </c>
      <c r="DI6" s="253">
        <f>+[1]I_C_Gestione!DK5</f>
        <v>416.66666666666669</v>
      </c>
      <c r="DJ6" s="253">
        <f>+[1]I_C_Gestione!DL5</f>
        <v>416.66666666666669</v>
      </c>
      <c r="DK6" s="253">
        <f>+[1]I_C_Gestione!DM5</f>
        <v>416.66666666666669</v>
      </c>
      <c r="DL6" s="253">
        <f>+[1]I_C_Gestione!DN5</f>
        <v>416.66666666666669</v>
      </c>
      <c r="DM6" s="253">
        <f>+[1]I_C_Gestione!DO5</f>
        <v>416.66666666666669</v>
      </c>
      <c r="DN6" s="253">
        <f>+[1]I_C_Gestione!DP5</f>
        <v>416.66666666666669</v>
      </c>
      <c r="DO6" s="253">
        <f>+[1]I_C_Gestione!DQ5</f>
        <v>416.66666666666669</v>
      </c>
      <c r="DP6" s="253">
        <f>+[1]I_C_Gestione!DR5</f>
        <v>416.66666666666669</v>
      </c>
      <c r="DQ6" s="253">
        <f>+[1]I_C_Gestione!DS5</f>
        <v>416.66666666666669</v>
      </c>
      <c r="DR6" s="253">
        <f>+[1]I_C_Gestione!DT5</f>
        <v>416.66666666666669</v>
      </c>
      <c r="DS6" s="253">
        <f>+[1]I_C_Gestione!DU5</f>
        <v>416.66666666666669</v>
      </c>
      <c r="DT6" s="253">
        <f>+[1]I_C_Gestione!DV5</f>
        <v>416.66666666666669</v>
      </c>
      <c r="DU6" s="253">
        <f>+[1]I_C_Gestione!DW5</f>
        <v>416.66666666666669</v>
      </c>
    </row>
    <row r="7" spans="1:125" ht="15.6" thickTop="1" thickBot="1">
      <c r="B7" s="339" t="str">
        <f>+[1]I_C_Gestione!D6</f>
        <v>Utenze</v>
      </c>
      <c r="C7" s="294">
        <f>+[1]I_C_Gestione!E6</f>
        <v>0.22</v>
      </c>
      <c r="D7" s="335">
        <f>+[1]I_C_Gestione!F6</f>
        <v>30</v>
      </c>
      <c r="F7" s="253">
        <f>+[1]I_C_Gestione!H6</f>
        <v>83.333333333333329</v>
      </c>
      <c r="G7" s="253">
        <f>+[1]I_C_Gestione!I6</f>
        <v>83.333333333333329</v>
      </c>
      <c r="H7" s="253">
        <f>+[1]I_C_Gestione!J6</f>
        <v>83.333333333333329</v>
      </c>
      <c r="I7" s="253">
        <f>+[1]I_C_Gestione!K6</f>
        <v>83.333333333333329</v>
      </c>
      <c r="J7" s="253">
        <f>+[1]I_C_Gestione!L6</f>
        <v>83.333333333333329</v>
      </c>
      <c r="K7" s="253">
        <f>+[1]I_C_Gestione!M6</f>
        <v>83.333333333333329</v>
      </c>
      <c r="L7" s="253">
        <f>+[1]I_C_Gestione!N6</f>
        <v>83.333333333333329</v>
      </c>
      <c r="M7" s="253">
        <f>+[1]I_C_Gestione!O6</f>
        <v>83.333333333333329</v>
      </c>
      <c r="N7" s="253">
        <f>+[1]I_C_Gestione!P6</f>
        <v>83.333333333333329</v>
      </c>
      <c r="O7" s="253">
        <f>+[1]I_C_Gestione!Q6</f>
        <v>83.333333333333329</v>
      </c>
      <c r="P7" s="253">
        <f>+[1]I_C_Gestione!R6</f>
        <v>83.333333333333329</v>
      </c>
      <c r="Q7" s="253">
        <f>+[1]I_C_Gestione!S6</f>
        <v>83.333333333333329</v>
      </c>
      <c r="R7" s="253">
        <f>+[1]I_C_Gestione!T6</f>
        <v>83.333333333333329</v>
      </c>
      <c r="S7" s="253">
        <f>+[1]I_C_Gestione!U6</f>
        <v>83.333333333333329</v>
      </c>
      <c r="T7" s="253">
        <f>+[1]I_C_Gestione!V6</f>
        <v>83.333333333333329</v>
      </c>
      <c r="U7" s="253">
        <f>+[1]I_C_Gestione!W6</f>
        <v>83.333333333333329</v>
      </c>
      <c r="V7" s="253">
        <f>+[1]I_C_Gestione!X6</f>
        <v>83.333333333333329</v>
      </c>
      <c r="W7" s="253">
        <f>+[1]I_C_Gestione!Y6</f>
        <v>83.333333333333329</v>
      </c>
      <c r="X7" s="253">
        <f>+[1]I_C_Gestione!Z6</f>
        <v>83.333333333333329</v>
      </c>
      <c r="Y7" s="253">
        <f>+[1]I_C_Gestione!AA6</f>
        <v>83.333333333333329</v>
      </c>
      <c r="Z7" s="253">
        <f>+[1]I_C_Gestione!AB6</f>
        <v>83.333333333333329</v>
      </c>
      <c r="AA7" s="253">
        <f>+[1]I_C_Gestione!AC6</f>
        <v>83.333333333333329</v>
      </c>
      <c r="AB7" s="253">
        <f>+[1]I_C_Gestione!AD6</f>
        <v>83.333333333333329</v>
      </c>
      <c r="AC7" s="253">
        <f>+[1]I_C_Gestione!AE6</f>
        <v>83.333333333333329</v>
      </c>
      <c r="AD7" s="253">
        <f>+[1]I_C_Gestione!AF6</f>
        <v>83.333333333333329</v>
      </c>
      <c r="AE7" s="253">
        <f>+[1]I_C_Gestione!AG6</f>
        <v>83.333333333333329</v>
      </c>
      <c r="AF7" s="253">
        <f>+[1]I_C_Gestione!AH6</f>
        <v>83.333333333333329</v>
      </c>
      <c r="AG7" s="253">
        <f>+[1]I_C_Gestione!AI6</f>
        <v>83.333333333333329</v>
      </c>
      <c r="AH7" s="253">
        <f>+[1]I_C_Gestione!AJ6</f>
        <v>83.333333333333329</v>
      </c>
      <c r="AI7" s="253">
        <f>+[1]I_C_Gestione!AK6</f>
        <v>83.333333333333329</v>
      </c>
      <c r="AJ7" s="253">
        <f>+[1]I_C_Gestione!AL6</f>
        <v>83.333333333333329</v>
      </c>
      <c r="AK7" s="253">
        <f>+[1]I_C_Gestione!AM6</f>
        <v>83.333333333333329</v>
      </c>
      <c r="AL7" s="253">
        <f>+[1]I_C_Gestione!AN6</f>
        <v>83.333333333333329</v>
      </c>
      <c r="AM7" s="253">
        <f>+[1]I_C_Gestione!AO6</f>
        <v>83.333333333333329</v>
      </c>
      <c r="AN7" s="253">
        <f>+[1]I_C_Gestione!AP6</f>
        <v>83.333333333333329</v>
      </c>
      <c r="AO7" s="253">
        <f>+[1]I_C_Gestione!AQ6</f>
        <v>83.333333333333329</v>
      </c>
      <c r="AP7" s="253">
        <f>+[1]I_C_Gestione!AR6</f>
        <v>83.333333333333329</v>
      </c>
      <c r="AQ7" s="253">
        <f>+[1]I_C_Gestione!AS6</f>
        <v>83.333333333333329</v>
      </c>
      <c r="AR7" s="253">
        <f>+[1]I_C_Gestione!AT6</f>
        <v>83.333333333333329</v>
      </c>
      <c r="AS7" s="253">
        <f>+[1]I_C_Gestione!AU6</f>
        <v>83.333333333333329</v>
      </c>
      <c r="AT7" s="253">
        <f>+[1]I_C_Gestione!AV6</f>
        <v>83.333333333333329</v>
      </c>
      <c r="AU7" s="253">
        <f>+[1]I_C_Gestione!AW6</f>
        <v>83.333333333333329</v>
      </c>
      <c r="AV7" s="253">
        <f>+[1]I_C_Gestione!AX6</f>
        <v>83.333333333333329</v>
      </c>
      <c r="AW7" s="253">
        <f>+[1]I_C_Gestione!AY6</f>
        <v>83.333333333333329</v>
      </c>
      <c r="AX7" s="253">
        <f>+[1]I_C_Gestione!AZ6</f>
        <v>83.333333333333329</v>
      </c>
      <c r="AY7" s="253">
        <f>+[1]I_C_Gestione!BA6</f>
        <v>83.333333333333329</v>
      </c>
      <c r="AZ7" s="253">
        <f>+[1]I_C_Gestione!BB6</f>
        <v>83.333333333333329</v>
      </c>
      <c r="BA7" s="253">
        <f>+[1]I_C_Gestione!BC6</f>
        <v>83.333333333333329</v>
      </c>
      <c r="BB7" s="253">
        <f>+[1]I_C_Gestione!BD6</f>
        <v>83.333333333333329</v>
      </c>
      <c r="BC7" s="253">
        <f>+[1]I_C_Gestione!BE6</f>
        <v>83.333333333333329</v>
      </c>
      <c r="BD7" s="253">
        <f>+[1]I_C_Gestione!BF6</f>
        <v>83.333333333333329</v>
      </c>
      <c r="BE7" s="253">
        <f>+[1]I_C_Gestione!BG6</f>
        <v>83.333333333333329</v>
      </c>
      <c r="BF7" s="253">
        <f>+[1]I_C_Gestione!BH6</f>
        <v>83.333333333333329</v>
      </c>
      <c r="BG7" s="253">
        <f>+[1]I_C_Gestione!BI6</f>
        <v>83.333333333333329</v>
      </c>
      <c r="BH7" s="253">
        <f>+[1]I_C_Gestione!BJ6</f>
        <v>83.333333333333329</v>
      </c>
      <c r="BI7" s="253">
        <f>+[1]I_C_Gestione!BK6</f>
        <v>83.333333333333329</v>
      </c>
      <c r="BJ7" s="253">
        <f>+[1]I_C_Gestione!BL6</f>
        <v>83.333333333333329</v>
      </c>
      <c r="BK7" s="253">
        <f>+[1]I_C_Gestione!BM6</f>
        <v>83.333333333333329</v>
      </c>
      <c r="BL7" s="253">
        <f>+[1]I_C_Gestione!BN6</f>
        <v>83.333333333333329</v>
      </c>
      <c r="BM7" s="253">
        <f>+[1]I_C_Gestione!BO6</f>
        <v>83.333333333333329</v>
      </c>
      <c r="BN7" s="253">
        <f>+[1]I_C_Gestione!BP6</f>
        <v>83.333333333333329</v>
      </c>
      <c r="BO7" s="253">
        <f>+[1]I_C_Gestione!BQ6</f>
        <v>83.333333333333329</v>
      </c>
      <c r="BP7" s="253">
        <f>+[1]I_C_Gestione!BR6</f>
        <v>83.333333333333329</v>
      </c>
      <c r="BQ7" s="253">
        <f>+[1]I_C_Gestione!BS6</f>
        <v>83.333333333333329</v>
      </c>
      <c r="BR7" s="253">
        <f>+[1]I_C_Gestione!BT6</f>
        <v>83.333333333333329</v>
      </c>
      <c r="BS7" s="253">
        <f>+[1]I_C_Gestione!BU6</f>
        <v>83.333333333333329</v>
      </c>
      <c r="BT7" s="253">
        <f>+[1]I_C_Gestione!BV6</f>
        <v>83.333333333333329</v>
      </c>
      <c r="BU7" s="253">
        <f>+[1]I_C_Gestione!BW6</f>
        <v>83.333333333333329</v>
      </c>
      <c r="BV7" s="253">
        <f>+[1]I_C_Gestione!BX6</f>
        <v>83.333333333333329</v>
      </c>
      <c r="BW7" s="253">
        <f>+[1]I_C_Gestione!BY6</f>
        <v>83.333333333333329</v>
      </c>
      <c r="BX7" s="253">
        <f>+[1]I_C_Gestione!BZ6</f>
        <v>83.333333333333329</v>
      </c>
      <c r="BY7" s="253">
        <f>+[1]I_C_Gestione!CA6</f>
        <v>83.333333333333329</v>
      </c>
      <c r="BZ7" s="253">
        <f>+[1]I_C_Gestione!CB6</f>
        <v>83.333333333333329</v>
      </c>
      <c r="CA7" s="253">
        <f>+[1]I_C_Gestione!CC6</f>
        <v>83.333333333333329</v>
      </c>
      <c r="CB7" s="253">
        <f>+[1]I_C_Gestione!CD6</f>
        <v>83.333333333333329</v>
      </c>
      <c r="CC7" s="253">
        <f>+[1]I_C_Gestione!CE6</f>
        <v>83.333333333333329</v>
      </c>
      <c r="CD7" s="253">
        <f>+[1]I_C_Gestione!CF6</f>
        <v>83.333333333333329</v>
      </c>
      <c r="CE7" s="253">
        <f>+[1]I_C_Gestione!CG6</f>
        <v>83.333333333333329</v>
      </c>
      <c r="CF7" s="253">
        <f>+[1]I_C_Gestione!CH6</f>
        <v>83.333333333333329</v>
      </c>
      <c r="CG7" s="253">
        <f>+[1]I_C_Gestione!CI6</f>
        <v>83.333333333333329</v>
      </c>
      <c r="CH7" s="253">
        <f>+[1]I_C_Gestione!CJ6</f>
        <v>83.333333333333329</v>
      </c>
      <c r="CI7" s="253">
        <f>+[1]I_C_Gestione!CK6</f>
        <v>83.333333333333329</v>
      </c>
      <c r="CJ7" s="253">
        <f>+[1]I_C_Gestione!CL6</f>
        <v>83.333333333333329</v>
      </c>
      <c r="CK7" s="253">
        <f>+[1]I_C_Gestione!CM6</f>
        <v>83.333333333333329</v>
      </c>
      <c r="CL7" s="253">
        <f>+[1]I_C_Gestione!CN6</f>
        <v>83.333333333333329</v>
      </c>
      <c r="CM7" s="253">
        <f>+[1]I_C_Gestione!CO6</f>
        <v>83.333333333333329</v>
      </c>
      <c r="CN7" s="253">
        <f>+[1]I_C_Gestione!CP6</f>
        <v>83.333333333333329</v>
      </c>
      <c r="CO7" s="253">
        <f>+[1]I_C_Gestione!CQ6</f>
        <v>83.333333333333329</v>
      </c>
      <c r="CP7" s="253">
        <f>+[1]I_C_Gestione!CR6</f>
        <v>83.333333333333329</v>
      </c>
      <c r="CQ7" s="253">
        <f>+[1]I_C_Gestione!CS6</f>
        <v>83.333333333333329</v>
      </c>
      <c r="CR7" s="253">
        <f>+[1]I_C_Gestione!CT6</f>
        <v>83.333333333333329</v>
      </c>
      <c r="CS7" s="253">
        <f>+[1]I_C_Gestione!CU6</f>
        <v>83.333333333333329</v>
      </c>
      <c r="CT7" s="253">
        <f>+[1]I_C_Gestione!CV6</f>
        <v>83.333333333333329</v>
      </c>
      <c r="CU7" s="253">
        <f>+[1]I_C_Gestione!CW6</f>
        <v>83.333333333333329</v>
      </c>
      <c r="CV7" s="253">
        <f>+[1]I_C_Gestione!CX6</f>
        <v>83.333333333333329</v>
      </c>
      <c r="CW7" s="253">
        <f>+[1]I_C_Gestione!CY6</f>
        <v>83.333333333333329</v>
      </c>
      <c r="CX7" s="253">
        <f>+[1]I_C_Gestione!CZ6</f>
        <v>83.333333333333329</v>
      </c>
      <c r="CY7" s="253">
        <f>+[1]I_C_Gestione!DA6</f>
        <v>83.333333333333329</v>
      </c>
      <c r="CZ7" s="253">
        <f>+[1]I_C_Gestione!DB6</f>
        <v>83.333333333333329</v>
      </c>
      <c r="DA7" s="253">
        <f>+[1]I_C_Gestione!DC6</f>
        <v>83.333333333333329</v>
      </c>
      <c r="DB7" s="253">
        <f>+[1]I_C_Gestione!DD6</f>
        <v>83.333333333333329</v>
      </c>
      <c r="DC7" s="253">
        <f>+[1]I_C_Gestione!DE6</f>
        <v>83.333333333333329</v>
      </c>
      <c r="DD7" s="253">
        <f>+[1]I_C_Gestione!DF6</f>
        <v>83.333333333333329</v>
      </c>
      <c r="DE7" s="253">
        <f>+[1]I_C_Gestione!DG6</f>
        <v>83.333333333333329</v>
      </c>
      <c r="DF7" s="253">
        <f>+[1]I_C_Gestione!DH6</f>
        <v>83.333333333333329</v>
      </c>
      <c r="DG7" s="253">
        <f>+[1]I_C_Gestione!DI6</f>
        <v>83.333333333333329</v>
      </c>
      <c r="DH7" s="253">
        <f>+[1]I_C_Gestione!DJ6</f>
        <v>83.333333333333329</v>
      </c>
      <c r="DI7" s="253">
        <f>+[1]I_C_Gestione!DK6</f>
        <v>83.333333333333329</v>
      </c>
      <c r="DJ7" s="253">
        <f>+[1]I_C_Gestione!DL6</f>
        <v>83.333333333333329</v>
      </c>
      <c r="DK7" s="253">
        <f>+[1]I_C_Gestione!DM6</f>
        <v>83.333333333333329</v>
      </c>
      <c r="DL7" s="253">
        <f>+[1]I_C_Gestione!DN6</f>
        <v>83.333333333333329</v>
      </c>
      <c r="DM7" s="253">
        <f>+[1]I_C_Gestione!DO6</f>
        <v>83.333333333333329</v>
      </c>
      <c r="DN7" s="253">
        <f>+[1]I_C_Gestione!DP6</f>
        <v>83.333333333333329</v>
      </c>
      <c r="DO7" s="253">
        <f>+[1]I_C_Gestione!DQ6</f>
        <v>83.333333333333329</v>
      </c>
      <c r="DP7" s="253">
        <f>+[1]I_C_Gestione!DR6</f>
        <v>83.333333333333329</v>
      </c>
      <c r="DQ7" s="253">
        <f>+[1]I_C_Gestione!DS6</f>
        <v>83.333333333333329</v>
      </c>
      <c r="DR7" s="253">
        <f>+[1]I_C_Gestione!DT6</f>
        <v>83.333333333333329</v>
      </c>
      <c r="DS7" s="253">
        <f>+[1]I_C_Gestione!DU6</f>
        <v>83.333333333333329</v>
      </c>
      <c r="DT7" s="253">
        <f>+[1]I_C_Gestione!DV6</f>
        <v>83.333333333333329</v>
      </c>
      <c r="DU7" s="253">
        <f>+[1]I_C_Gestione!DW6</f>
        <v>83.333333333333329</v>
      </c>
    </row>
    <row r="8" spans="1:125" ht="15.6" thickTop="1" thickBot="1">
      <c r="B8" s="339" t="str">
        <f>+[1]I_C_Gestione!D7</f>
        <v>Servizi Informatici</v>
      </c>
      <c r="C8" s="294">
        <f>+[1]I_C_Gestione!E7</f>
        <v>0.22</v>
      </c>
      <c r="D8" s="335">
        <f>+[1]I_C_Gestione!F7</f>
        <v>60</v>
      </c>
      <c r="F8" s="253">
        <f>+[1]I_C_Gestione!H7</f>
        <v>333.33333333333331</v>
      </c>
      <c r="G8" s="253">
        <f>+[1]I_C_Gestione!I7</f>
        <v>333.33333333333331</v>
      </c>
      <c r="H8" s="253">
        <f>+[1]I_C_Gestione!J7</f>
        <v>333.33333333333331</v>
      </c>
      <c r="I8" s="253">
        <f>+[1]I_C_Gestione!K7</f>
        <v>333.33333333333331</v>
      </c>
      <c r="J8" s="253">
        <f>+[1]I_C_Gestione!L7</f>
        <v>333.33333333333331</v>
      </c>
      <c r="K8" s="253">
        <f>+[1]I_C_Gestione!M7</f>
        <v>333.33333333333331</v>
      </c>
      <c r="L8" s="253">
        <f>+[1]I_C_Gestione!N7</f>
        <v>333.33333333333331</v>
      </c>
      <c r="M8" s="253">
        <f>+[1]I_C_Gestione!O7</f>
        <v>333.33333333333331</v>
      </c>
      <c r="N8" s="253">
        <f>+[1]I_C_Gestione!P7</f>
        <v>333.33333333333331</v>
      </c>
      <c r="O8" s="253">
        <f>+[1]I_C_Gestione!Q7</f>
        <v>333.33333333333331</v>
      </c>
      <c r="P8" s="253">
        <f>+[1]I_C_Gestione!R7</f>
        <v>333.33333333333331</v>
      </c>
      <c r="Q8" s="253">
        <f>+[1]I_C_Gestione!S7</f>
        <v>333.33333333333331</v>
      </c>
      <c r="R8" s="253">
        <f>+[1]I_C_Gestione!T7</f>
        <v>333.33333333333331</v>
      </c>
      <c r="S8" s="253">
        <f>+[1]I_C_Gestione!U7</f>
        <v>333.33333333333331</v>
      </c>
      <c r="T8" s="253">
        <f>+[1]I_C_Gestione!V7</f>
        <v>333.33333333333331</v>
      </c>
      <c r="U8" s="253">
        <f>+[1]I_C_Gestione!W7</f>
        <v>333.33333333333331</v>
      </c>
      <c r="V8" s="253">
        <f>+[1]I_C_Gestione!X7</f>
        <v>333.33333333333331</v>
      </c>
      <c r="W8" s="253">
        <f>+[1]I_C_Gestione!Y7</f>
        <v>333.33333333333331</v>
      </c>
      <c r="X8" s="253">
        <f>+[1]I_C_Gestione!Z7</f>
        <v>333.33333333333331</v>
      </c>
      <c r="Y8" s="253">
        <f>+[1]I_C_Gestione!AA7</f>
        <v>333.33333333333331</v>
      </c>
      <c r="Z8" s="253">
        <f>+[1]I_C_Gestione!AB7</f>
        <v>333.33333333333331</v>
      </c>
      <c r="AA8" s="253">
        <f>+[1]I_C_Gestione!AC7</f>
        <v>333.33333333333331</v>
      </c>
      <c r="AB8" s="253">
        <f>+[1]I_C_Gestione!AD7</f>
        <v>333.33333333333331</v>
      </c>
      <c r="AC8" s="253">
        <f>+[1]I_C_Gestione!AE7</f>
        <v>333.33333333333331</v>
      </c>
      <c r="AD8" s="253">
        <f>+[1]I_C_Gestione!AF7</f>
        <v>333.33333333333331</v>
      </c>
      <c r="AE8" s="253">
        <f>+[1]I_C_Gestione!AG7</f>
        <v>333.33333333333331</v>
      </c>
      <c r="AF8" s="253">
        <f>+[1]I_C_Gestione!AH7</f>
        <v>333.33333333333331</v>
      </c>
      <c r="AG8" s="253">
        <f>+[1]I_C_Gestione!AI7</f>
        <v>333.33333333333331</v>
      </c>
      <c r="AH8" s="253">
        <f>+[1]I_C_Gestione!AJ7</f>
        <v>333.33333333333331</v>
      </c>
      <c r="AI8" s="253">
        <f>+[1]I_C_Gestione!AK7</f>
        <v>333.33333333333331</v>
      </c>
      <c r="AJ8" s="253">
        <f>+[1]I_C_Gestione!AL7</f>
        <v>333.33333333333331</v>
      </c>
      <c r="AK8" s="253">
        <f>+[1]I_C_Gestione!AM7</f>
        <v>333.33333333333331</v>
      </c>
      <c r="AL8" s="253">
        <f>+[1]I_C_Gestione!AN7</f>
        <v>333.33333333333331</v>
      </c>
      <c r="AM8" s="253">
        <f>+[1]I_C_Gestione!AO7</f>
        <v>333.33333333333331</v>
      </c>
      <c r="AN8" s="253">
        <f>+[1]I_C_Gestione!AP7</f>
        <v>333.33333333333331</v>
      </c>
      <c r="AO8" s="253">
        <f>+[1]I_C_Gestione!AQ7</f>
        <v>333.33333333333331</v>
      </c>
      <c r="AP8" s="253">
        <f>+[1]I_C_Gestione!AR7</f>
        <v>333.33333333333331</v>
      </c>
      <c r="AQ8" s="253">
        <f>+[1]I_C_Gestione!AS7</f>
        <v>333.33333333333331</v>
      </c>
      <c r="AR8" s="253">
        <f>+[1]I_C_Gestione!AT7</f>
        <v>333.33333333333331</v>
      </c>
      <c r="AS8" s="253">
        <f>+[1]I_C_Gestione!AU7</f>
        <v>333.33333333333331</v>
      </c>
      <c r="AT8" s="253">
        <f>+[1]I_C_Gestione!AV7</f>
        <v>333.33333333333331</v>
      </c>
      <c r="AU8" s="253">
        <f>+[1]I_C_Gestione!AW7</f>
        <v>333.33333333333331</v>
      </c>
      <c r="AV8" s="253">
        <f>+[1]I_C_Gestione!AX7</f>
        <v>333.33333333333331</v>
      </c>
      <c r="AW8" s="253">
        <f>+[1]I_C_Gestione!AY7</f>
        <v>333.33333333333331</v>
      </c>
      <c r="AX8" s="253">
        <f>+[1]I_C_Gestione!AZ7</f>
        <v>333.33333333333331</v>
      </c>
      <c r="AY8" s="253">
        <f>+[1]I_C_Gestione!BA7</f>
        <v>333.33333333333331</v>
      </c>
      <c r="AZ8" s="253">
        <f>+[1]I_C_Gestione!BB7</f>
        <v>333.33333333333331</v>
      </c>
      <c r="BA8" s="253">
        <f>+[1]I_C_Gestione!BC7</f>
        <v>333.33333333333331</v>
      </c>
      <c r="BB8" s="253">
        <f>+[1]I_C_Gestione!BD7</f>
        <v>333.33333333333331</v>
      </c>
      <c r="BC8" s="253">
        <f>+[1]I_C_Gestione!BE7</f>
        <v>333.33333333333331</v>
      </c>
      <c r="BD8" s="253">
        <f>+[1]I_C_Gestione!BF7</f>
        <v>333.33333333333331</v>
      </c>
      <c r="BE8" s="253">
        <f>+[1]I_C_Gestione!BG7</f>
        <v>333.33333333333331</v>
      </c>
      <c r="BF8" s="253">
        <f>+[1]I_C_Gestione!BH7</f>
        <v>333.33333333333331</v>
      </c>
      <c r="BG8" s="253">
        <f>+[1]I_C_Gestione!BI7</f>
        <v>333.33333333333331</v>
      </c>
      <c r="BH8" s="253">
        <f>+[1]I_C_Gestione!BJ7</f>
        <v>333.33333333333331</v>
      </c>
      <c r="BI8" s="253">
        <f>+[1]I_C_Gestione!BK7</f>
        <v>333.33333333333331</v>
      </c>
      <c r="BJ8" s="253">
        <f>+[1]I_C_Gestione!BL7</f>
        <v>333.33333333333331</v>
      </c>
      <c r="BK8" s="253">
        <f>+[1]I_C_Gestione!BM7</f>
        <v>333.33333333333331</v>
      </c>
      <c r="BL8" s="253">
        <f>+[1]I_C_Gestione!BN7</f>
        <v>333.33333333333331</v>
      </c>
      <c r="BM8" s="253">
        <f>+[1]I_C_Gestione!BO7</f>
        <v>333.33333333333331</v>
      </c>
      <c r="BN8" s="253">
        <f>+[1]I_C_Gestione!BP7</f>
        <v>333.33333333333331</v>
      </c>
      <c r="BO8" s="253">
        <f>+[1]I_C_Gestione!BQ7</f>
        <v>333.33333333333331</v>
      </c>
      <c r="BP8" s="253">
        <f>+[1]I_C_Gestione!BR7</f>
        <v>333.33333333333331</v>
      </c>
      <c r="BQ8" s="253">
        <f>+[1]I_C_Gestione!BS7</f>
        <v>333.33333333333331</v>
      </c>
      <c r="BR8" s="253">
        <f>+[1]I_C_Gestione!BT7</f>
        <v>333.33333333333331</v>
      </c>
      <c r="BS8" s="253">
        <f>+[1]I_C_Gestione!BU7</f>
        <v>333.33333333333331</v>
      </c>
      <c r="BT8" s="253">
        <f>+[1]I_C_Gestione!BV7</f>
        <v>333.33333333333331</v>
      </c>
      <c r="BU8" s="253">
        <f>+[1]I_C_Gestione!BW7</f>
        <v>333.33333333333331</v>
      </c>
      <c r="BV8" s="253">
        <f>+[1]I_C_Gestione!BX7</f>
        <v>333.33333333333331</v>
      </c>
      <c r="BW8" s="253">
        <f>+[1]I_C_Gestione!BY7</f>
        <v>333.33333333333331</v>
      </c>
      <c r="BX8" s="253">
        <f>+[1]I_C_Gestione!BZ7</f>
        <v>333.33333333333331</v>
      </c>
      <c r="BY8" s="253">
        <f>+[1]I_C_Gestione!CA7</f>
        <v>333.33333333333331</v>
      </c>
      <c r="BZ8" s="253">
        <f>+[1]I_C_Gestione!CB7</f>
        <v>333.33333333333331</v>
      </c>
      <c r="CA8" s="253">
        <f>+[1]I_C_Gestione!CC7</f>
        <v>333.33333333333331</v>
      </c>
      <c r="CB8" s="253">
        <f>+[1]I_C_Gestione!CD7</f>
        <v>333.33333333333331</v>
      </c>
      <c r="CC8" s="253">
        <f>+[1]I_C_Gestione!CE7</f>
        <v>333.33333333333331</v>
      </c>
      <c r="CD8" s="253">
        <f>+[1]I_C_Gestione!CF7</f>
        <v>333.33333333333331</v>
      </c>
      <c r="CE8" s="253">
        <f>+[1]I_C_Gestione!CG7</f>
        <v>333.33333333333331</v>
      </c>
      <c r="CF8" s="253">
        <f>+[1]I_C_Gestione!CH7</f>
        <v>333.33333333333331</v>
      </c>
      <c r="CG8" s="253">
        <f>+[1]I_C_Gestione!CI7</f>
        <v>333.33333333333331</v>
      </c>
      <c r="CH8" s="253">
        <f>+[1]I_C_Gestione!CJ7</f>
        <v>333.33333333333331</v>
      </c>
      <c r="CI8" s="253">
        <f>+[1]I_C_Gestione!CK7</f>
        <v>333.33333333333331</v>
      </c>
      <c r="CJ8" s="253">
        <f>+[1]I_C_Gestione!CL7</f>
        <v>333.33333333333331</v>
      </c>
      <c r="CK8" s="253">
        <f>+[1]I_C_Gestione!CM7</f>
        <v>333.33333333333331</v>
      </c>
      <c r="CL8" s="253">
        <f>+[1]I_C_Gestione!CN7</f>
        <v>333.33333333333331</v>
      </c>
      <c r="CM8" s="253">
        <f>+[1]I_C_Gestione!CO7</f>
        <v>333.33333333333331</v>
      </c>
      <c r="CN8" s="253">
        <f>+[1]I_C_Gestione!CP7</f>
        <v>333.33333333333331</v>
      </c>
      <c r="CO8" s="253">
        <f>+[1]I_C_Gestione!CQ7</f>
        <v>333.33333333333331</v>
      </c>
      <c r="CP8" s="253">
        <f>+[1]I_C_Gestione!CR7</f>
        <v>333.33333333333331</v>
      </c>
      <c r="CQ8" s="253">
        <f>+[1]I_C_Gestione!CS7</f>
        <v>333.33333333333331</v>
      </c>
      <c r="CR8" s="253">
        <f>+[1]I_C_Gestione!CT7</f>
        <v>333.33333333333331</v>
      </c>
      <c r="CS8" s="253">
        <f>+[1]I_C_Gestione!CU7</f>
        <v>333.33333333333331</v>
      </c>
      <c r="CT8" s="253">
        <f>+[1]I_C_Gestione!CV7</f>
        <v>333.33333333333331</v>
      </c>
      <c r="CU8" s="253">
        <f>+[1]I_C_Gestione!CW7</f>
        <v>333.33333333333331</v>
      </c>
      <c r="CV8" s="253">
        <f>+[1]I_C_Gestione!CX7</f>
        <v>333.33333333333331</v>
      </c>
      <c r="CW8" s="253">
        <f>+[1]I_C_Gestione!CY7</f>
        <v>333.33333333333331</v>
      </c>
      <c r="CX8" s="253">
        <f>+[1]I_C_Gestione!CZ7</f>
        <v>333.33333333333331</v>
      </c>
      <c r="CY8" s="253">
        <f>+[1]I_C_Gestione!DA7</f>
        <v>333.33333333333331</v>
      </c>
      <c r="CZ8" s="253">
        <f>+[1]I_C_Gestione!DB7</f>
        <v>333.33333333333331</v>
      </c>
      <c r="DA8" s="253">
        <f>+[1]I_C_Gestione!DC7</f>
        <v>333.33333333333331</v>
      </c>
      <c r="DB8" s="253">
        <f>+[1]I_C_Gestione!DD7</f>
        <v>333.33333333333331</v>
      </c>
      <c r="DC8" s="253">
        <f>+[1]I_C_Gestione!DE7</f>
        <v>333.33333333333331</v>
      </c>
      <c r="DD8" s="253">
        <f>+[1]I_C_Gestione!DF7</f>
        <v>333.33333333333331</v>
      </c>
      <c r="DE8" s="253">
        <f>+[1]I_C_Gestione!DG7</f>
        <v>333.33333333333331</v>
      </c>
      <c r="DF8" s="253">
        <f>+[1]I_C_Gestione!DH7</f>
        <v>333.33333333333331</v>
      </c>
      <c r="DG8" s="253">
        <f>+[1]I_C_Gestione!DI7</f>
        <v>333.33333333333331</v>
      </c>
      <c r="DH8" s="253">
        <f>+[1]I_C_Gestione!DJ7</f>
        <v>333.33333333333331</v>
      </c>
      <c r="DI8" s="253">
        <f>+[1]I_C_Gestione!DK7</f>
        <v>333.33333333333331</v>
      </c>
      <c r="DJ8" s="253">
        <f>+[1]I_C_Gestione!DL7</f>
        <v>333.33333333333331</v>
      </c>
      <c r="DK8" s="253">
        <f>+[1]I_C_Gestione!DM7</f>
        <v>333.33333333333331</v>
      </c>
      <c r="DL8" s="253">
        <f>+[1]I_C_Gestione!DN7</f>
        <v>333.33333333333331</v>
      </c>
      <c r="DM8" s="253">
        <f>+[1]I_C_Gestione!DO7</f>
        <v>333.33333333333331</v>
      </c>
      <c r="DN8" s="253">
        <f>+[1]I_C_Gestione!DP7</f>
        <v>333.33333333333331</v>
      </c>
      <c r="DO8" s="253">
        <f>+[1]I_C_Gestione!DQ7</f>
        <v>333.33333333333331</v>
      </c>
      <c r="DP8" s="253">
        <f>+[1]I_C_Gestione!DR7</f>
        <v>333.33333333333331</v>
      </c>
      <c r="DQ8" s="253">
        <f>+[1]I_C_Gestione!DS7</f>
        <v>333.33333333333331</v>
      </c>
      <c r="DR8" s="253">
        <f>+[1]I_C_Gestione!DT7</f>
        <v>333.33333333333331</v>
      </c>
      <c r="DS8" s="253">
        <f>+[1]I_C_Gestione!DU7</f>
        <v>333.33333333333331</v>
      </c>
      <c r="DT8" s="253">
        <f>+[1]I_C_Gestione!DV7</f>
        <v>333.33333333333331</v>
      </c>
      <c r="DU8" s="253">
        <f>+[1]I_C_Gestione!DW7</f>
        <v>333.33333333333331</v>
      </c>
    </row>
    <row r="9" spans="1:125" ht="15.6" thickTop="1" thickBot="1">
      <c r="B9" s="339" t="str">
        <f>+[1]I_C_Gestione!D8</f>
        <v>Costi Amministrativi</v>
      </c>
      <c r="C9" s="294">
        <f>+[1]I_C_Gestione!E8</f>
        <v>0.22</v>
      </c>
      <c r="D9" s="335">
        <f>+[1]I_C_Gestione!F8</f>
        <v>90</v>
      </c>
      <c r="F9" s="253">
        <f>+[1]I_C_Gestione!H8</f>
        <v>416.66666666666669</v>
      </c>
      <c r="G9" s="253">
        <f>+[1]I_C_Gestione!I8</f>
        <v>416.66666666666669</v>
      </c>
      <c r="H9" s="253">
        <f>+[1]I_C_Gestione!J8</f>
        <v>416.66666666666669</v>
      </c>
      <c r="I9" s="253">
        <f>+[1]I_C_Gestione!K8</f>
        <v>416.66666666666669</v>
      </c>
      <c r="J9" s="253">
        <f>+[1]I_C_Gestione!L8</f>
        <v>416.66666666666669</v>
      </c>
      <c r="K9" s="253">
        <f>+[1]I_C_Gestione!M8</f>
        <v>416.66666666666669</v>
      </c>
      <c r="L9" s="253">
        <f>+[1]I_C_Gestione!N8</f>
        <v>416.66666666666669</v>
      </c>
      <c r="M9" s="253">
        <f>+[1]I_C_Gestione!O8</f>
        <v>416.66666666666669</v>
      </c>
      <c r="N9" s="253">
        <f>+[1]I_C_Gestione!P8</f>
        <v>416.66666666666669</v>
      </c>
      <c r="O9" s="253">
        <f>+[1]I_C_Gestione!Q8</f>
        <v>416.66666666666669</v>
      </c>
      <c r="P9" s="253">
        <f>+[1]I_C_Gestione!R8</f>
        <v>416.66666666666669</v>
      </c>
      <c r="Q9" s="253">
        <f>+[1]I_C_Gestione!S8</f>
        <v>416.66666666666669</v>
      </c>
      <c r="R9" s="253">
        <f>+[1]I_C_Gestione!T8</f>
        <v>416.66666666666669</v>
      </c>
      <c r="S9" s="253">
        <f>+[1]I_C_Gestione!U8</f>
        <v>416.66666666666669</v>
      </c>
      <c r="T9" s="253">
        <f>+[1]I_C_Gestione!V8</f>
        <v>416.66666666666669</v>
      </c>
      <c r="U9" s="253">
        <f>+[1]I_C_Gestione!W8</f>
        <v>416.66666666666669</v>
      </c>
      <c r="V9" s="253">
        <f>+[1]I_C_Gestione!X8</f>
        <v>416.66666666666669</v>
      </c>
      <c r="W9" s="253">
        <f>+[1]I_C_Gestione!Y8</f>
        <v>416.66666666666669</v>
      </c>
      <c r="X9" s="253">
        <f>+[1]I_C_Gestione!Z8</f>
        <v>416.66666666666669</v>
      </c>
      <c r="Y9" s="253">
        <f>+[1]I_C_Gestione!AA8</f>
        <v>416.66666666666669</v>
      </c>
      <c r="Z9" s="253">
        <f>+[1]I_C_Gestione!AB8</f>
        <v>416.66666666666669</v>
      </c>
      <c r="AA9" s="253">
        <f>+[1]I_C_Gestione!AC8</f>
        <v>416.66666666666669</v>
      </c>
      <c r="AB9" s="253">
        <f>+[1]I_C_Gestione!AD8</f>
        <v>416.66666666666669</v>
      </c>
      <c r="AC9" s="253">
        <f>+[1]I_C_Gestione!AE8</f>
        <v>416.66666666666669</v>
      </c>
      <c r="AD9" s="253">
        <f>+[1]I_C_Gestione!AF8</f>
        <v>416.66666666666669</v>
      </c>
      <c r="AE9" s="253">
        <f>+[1]I_C_Gestione!AG8</f>
        <v>416.66666666666669</v>
      </c>
      <c r="AF9" s="253">
        <f>+[1]I_C_Gestione!AH8</f>
        <v>416.66666666666669</v>
      </c>
      <c r="AG9" s="253">
        <f>+[1]I_C_Gestione!AI8</f>
        <v>416.66666666666669</v>
      </c>
      <c r="AH9" s="253">
        <f>+[1]I_C_Gestione!AJ8</f>
        <v>416.66666666666669</v>
      </c>
      <c r="AI9" s="253">
        <f>+[1]I_C_Gestione!AK8</f>
        <v>416.66666666666669</v>
      </c>
      <c r="AJ9" s="253">
        <f>+[1]I_C_Gestione!AL8</f>
        <v>416.66666666666669</v>
      </c>
      <c r="AK9" s="253">
        <f>+[1]I_C_Gestione!AM8</f>
        <v>416.66666666666669</v>
      </c>
      <c r="AL9" s="253">
        <f>+[1]I_C_Gestione!AN8</f>
        <v>416.66666666666669</v>
      </c>
      <c r="AM9" s="253">
        <f>+[1]I_C_Gestione!AO8</f>
        <v>416.66666666666669</v>
      </c>
      <c r="AN9" s="253">
        <f>+[1]I_C_Gestione!AP8</f>
        <v>416.66666666666669</v>
      </c>
      <c r="AO9" s="253">
        <f>+[1]I_C_Gestione!AQ8</f>
        <v>416.66666666666669</v>
      </c>
      <c r="AP9" s="253">
        <f>+[1]I_C_Gestione!AR8</f>
        <v>416.66666666666669</v>
      </c>
      <c r="AQ9" s="253">
        <f>+[1]I_C_Gestione!AS8</f>
        <v>416.66666666666669</v>
      </c>
      <c r="AR9" s="253">
        <f>+[1]I_C_Gestione!AT8</f>
        <v>416.66666666666669</v>
      </c>
      <c r="AS9" s="253">
        <f>+[1]I_C_Gestione!AU8</f>
        <v>416.66666666666669</v>
      </c>
      <c r="AT9" s="253">
        <f>+[1]I_C_Gestione!AV8</f>
        <v>416.66666666666669</v>
      </c>
      <c r="AU9" s="253">
        <f>+[1]I_C_Gestione!AW8</f>
        <v>416.66666666666669</v>
      </c>
      <c r="AV9" s="253">
        <f>+[1]I_C_Gestione!AX8</f>
        <v>416.66666666666669</v>
      </c>
      <c r="AW9" s="253">
        <f>+[1]I_C_Gestione!AY8</f>
        <v>416.66666666666669</v>
      </c>
      <c r="AX9" s="253">
        <f>+[1]I_C_Gestione!AZ8</f>
        <v>416.66666666666669</v>
      </c>
      <c r="AY9" s="253">
        <f>+[1]I_C_Gestione!BA8</f>
        <v>416.66666666666669</v>
      </c>
      <c r="AZ9" s="253">
        <f>+[1]I_C_Gestione!BB8</f>
        <v>416.66666666666669</v>
      </c>
      <c r="BA9" s="253">
        <f>+[1]I_C_Gestione!BC8</f>
        <v>416.66666666666669</v>
      </c>
      <c r="BB9" s="253">
        <f>+[1]I_C_Gestione!BD8</f>
        <v>416.66666666666669</v>
      </c>
      <c r="BC9" s="253">
        <f>+[1]I_C_Gestione!BE8</f>
        <v>416.66666666666669</v>
      </c>
      <c r="BD9" s="253">
        <f>+[1]I_C_Gestione!BF8</f>
        <v>416.66666666666669</v>
      </c>
      <c r="BE9" s="253">
        <f>+[1]I_C_Gestione!BG8</f>
        <v>416.66666666666669</v>
      </c>
      <c r="BF9" s="253">
        <f>+[1]I_C_Gestione!BH8</f>
        <v>416.66666666666669</v>
      </c>
      <c r="BG9" s="253">
        <f>+[1]I_C_Gestione!BI8</f>
        <v>416.66666666666669</v>
      </c>
      <c r="BH9" s="253">
        <f>+[1]I_C_Gestione!BJ8</f>
        <v>416.66666666666669</v>
      </c>
      <c r="BI9" s="253">
        <f>+[1]I_C_Gestione!BK8</f>
        <v>416.66666666666669</v>
      </c>
      <c r="BJ9" s="253">
        <f>+[1]I_C_Gestione!BL8</f>
        <v>416.66666666666669</v>
      </c>
      <c r="BK9" s="253">
        <f>+[1]I_C_Gestione!BM8</f>
        <v>416.66666666666669</v>
      </c>
      <c r="BL9" s="253">
        <f>+[1]I_C_Gestione!BN8</f>
        <v>416.66666666666669</v>
      </c>
      <c r="BM9" s="253">
        <f>+[1]I_C_Gestione!BO8</f>
        <v>416.66666666666669</v>
      </c>
      <c r="BN9" s="253">
        <f>+[1]I_C_Gestione!BP8</f>
        <v>416.66666666666669</v>
      </c>
      <c r="BO9" s="253">
        <f>+[1]I_C_Gestione!BQ8</f>
        <v>416.66666666666669</v>
      </c>
      <c r="BP9" s="253">
        <f>+[1]I_C_Gestione!BR8</f>
        <v>416.66666666666669</v>
      </c>
      <c r="BQ9" s="253">
        <f>+[1]I_C_Gestione!BS8</f>
        <v>416.66666666666669</v>
      </c>
      <c r="BR9" s="253">
        <f>+[1]I_C_Gestione!BT8</f>
        <v>416.66666666666669</v>
      </c>
      <c r="BS9" s="253">
        <f>+[1]I_C_Gestione!BU8</f>
        <v>416.66666666666669</v>
      </c>
      <c r="BT9" s="253">
        <f>+[1]I_C_Gestione!BV8</f>
        <v>416.66666666666669</v>
      </c>
      <c r="BU9" s="253">
        <f>+[1]I_C_Gestione!BW8</f>
        <v>416.66666666666669</v>
      </c>
      <c r="BV9" s="253">
        <f>+[1]I_C_Gestione!BX8</f>
        <v>416.66666666666669</v>
      </c>
      <c r="BW9" s="253">
        <f>+[1]I_C_Gestione!BY8</f>
        <v>416.66666666666669</v>
      </c>
      <c r="BX9" s="253">
        <f>+[1]I_C_Gestione!BZ8</f>
        <v>416.66666666666669</v>
      </c>
      <c r="BY9" s="253">
        <f>+[1]I_C_Gestione!CA8</f>
        <v>416.66666666666669</v>
      </c>
      <c r="BZ9" s="253">
        <f>+[1]I_C_Gestione!CB8</f>
        <v>416.66666666666669</v>
      </c>
      <c r="CA9" s="253">
        <f>+[1]I_C_Gestione!CC8</f>
        <v>416.66666666666669</v>
      </c>
      <c r="CB9" s="253">
        <f>+[1]I_C_Gestione!CD8</f>
        <v>416.66666666666669</v>
      </c>
      <c r="CC9" s="253">
        <f>+[1]I_C_Gestione!CE8</f>
        <v>416.66666666666669</v>
      </c>
      <c r="CD9" s="253">
        <f>+[1]I_C_Gestione!CF8</f>
        <v>416.66666666666669</v>
      </c>
      <c r="CE9" s="253">
        <f>+[1]I_C_Gestione!CG8</f>
        <v>416.66666666666669</v>
      </c>
      <c r="CF9" s="253">
        <f>+[1]I_C_Gestione!CH8</f>
        <v>416.66666666666669</v>
      </c>
      <c r="CG9" s="253">
        <f>+[1]I_C_Gestione!CI8</f>
        <v>416.66666666666669</v>
      </c>
      <c r="CH9" s="253">
        <f>+[1]I_C_Gestione!CJ8</f>
        <v>416.66666666666669</v>
      </c>
      <c r="CI9" s="253">
        <f>+[1]I_C_Gestione!CK8</f>
        <v>416.66666666666669</v>
      </c>
      <c r="CJ9" s="253">
        <f>+[1]I_C_Gestione!CL8</f>
        <v>416.66666666666669</v>
      </c>
      <c r="CK9" s="253">
        <f>+[1]I_C_Gestione!CM8</f>
        <v>416.66666666666669</v>
      </c>
      <c r="CL9" s="253">
        <f>+[1]I_C_Gestione!CN8</f>
        <v>416.66666666666669</v>
      </c>
      <c r="CM9" s="253">
        <f>+[1]I_C_Gestione!CO8</f>
        <v>416.66666666666669</v>
      </c>
      <c r="CN9" s="253">
        <f>+[1]I_C_Gestione!CP8</f>
        <v>416.66666666666669</v>
      </c>
      <c r="CO9" s="253">
        <f>+[1]I_C_Gestione!CQ8</f>
        <v>416.66666666666669</v>
      </c>
      <c r="CP9" s="253">
        <f>+[1]I_C_Gestione!CR8</f>
        <v>416.66666666666669</v>
      </c>
      <c r="CQ9" s="253">
        <f>+[1]I_C_Gestione!CS8</f>
        <v>416.66666666666669</v>
      </c>
      <c r="CR9" s="253">
        <f>+[1]I_C_Gestione!CT8</f>
        <v>416.66666666666669</v>
      </c>
      <c r="CS9" s="253">
        <f>+[1]I_C_Gestione!CU8</f>
        <v>416.66666666666669</v>
      </c>
      <c r="CT9" s="253">
        <f>+[1]I_C_Gestione!CV8</f>
        <v>416.66666666666669</v>
      </c>
      <c r="CU9" s="253">
        <f>+[1]I_C_Gestione!CW8</f>
        <v>416.66666666666669</v>
      </c>
      <c r="CV9" s="253">
        <f>+[1]I_C_Gestione!CX8</f>
        <v>416.66666666666669</v>
      </c>
      <c r="CW9" s="253">
        <f>+[1]I_C_Gestione!CY8</f>
        <v>416.66666666666669</v>
      </c>
      <c r="CX9" s="253">
        <f>+[1]I_C_Gestione!CZ8</f>
        <v>416.66666666666669</v>
      </c>
      <c r="CY9" s="253">
        <f>+[1]I_C_Gestione!DA8</f>
        <v>416.66666666666669</v>
      </c>
      <c r="CZ9" s="253">
        <f>+[1]I_C_Gestione!DB8</f>
        <v>416.66666666666669</v>
      </c>
      <c r="DA9" s="253">
        <f>+[1]I_C_Gestione!DC8</f>
        <v>416.66666666666669</v>
      </c>
      <c r="DB9" s="253">
        <f>+[1]I_C_Gestione!DD8</f>
        <v>416.66666666666669</v>
      </c>
      <c r="DC9" s="253">
        <f>+[1]I_C_Gestione!DE8</f>
        <v>416.66666666666669</v>
      </c>
      <c r="DD9" s="253">
        <f>+[1]I_C_Gestione!DF8</f>
        <v>416.66666666666669</v>
      </c>
      <c r="DE9" s="253">
        <f>+[1]I_C_Gestione!DG8</f>
        <v>416.66666666666669</v>
      </c>
      <c r="DF9" s="253">
        <f>+[1]I_C_Gestione!DH8</f>
        <v>416.66666666666669</v>
      </c>
      <c r="DG9" s="253">
        <f>+[1]I_C_Gestione!DI8</f>
        <v>416.66666666666669</v>
      </c>
      <c r="DH9" s="253">
        <f>+[1]I_C_Gestione!DJ8</f>
        <v>416.66666666666669</v>
      </c>
      <c r="DI9" s="253">
        <f>+[1]I_C_Gestione!DK8</f>
        <v>416.66666666666669</v>
      </c>
      <c r="DJ9" s="253">
        <f>+[1]I_C_Gestione!DL8</f>
        <v>416.66666666666669</v>
      </c>
      <c r="DK9" s="253">
        <f>+[1]I_C_Gestione!DM8</f>
        <v>416.66666666666669</v>
      </c>
      <c r="DL9" s="253">
        <f>+[1]I_C_Gestione!DN8</f>
        <v>416.66666666666669</v>
      </c>
      <c r="DM9" s="253">
        <f>+[1]I_C_Gestione!DO8</f>
        <v>416.66666666666669</v>
      </c>
      <c r="DN9" s="253">
        <f>+[1]I_C_Gestione!DP8</f>
        <v>416.66666666666669</v>
      </c>
      <c r="DO9" s="253">
        <f>+[1]I_C_Gestione!DQ8</f>
        <v>416.66666666666669</v>
      </c>
      <c r="DP9" s="253">
        <f>+[1]I_C_Gestione!DR8</f>
        <v>416.66666666666669</v>
      </c>
      <c r="DQ9" s="253">
        <f>+[1]I_C_Gestione!DS8</f>
        <v>416.66666666666669</v>
      </c>
      <c r="DR9" s="253">
        <f>+[1]I_C_Gestione!DT8</f>
        <v>416.66666666666669</v>
      </c>
      <c r="DS9" s="253">
        <f>+[1]I_C_Gestione!DU8</f>
        <v>416.66666666666669</v>
      </c>
      <c r="DT9" s="253">
        <f>+[1]I_C_Gestione!DV8</f>
        <v>416.66666666666669</v>
      </c>
      <c r="DU9" s="253">
        <f>+[1]I_C_Gestione!DW8</f>
        <v>416.66666666666669</v>
      </c>
    </row>
    <row r="10" spans="1:125" ht="15.6" thickTop="1" thickBot="1">
      <c r="B10" s="339">
        <f>+[1]I_C_Gestione!D9</f>
        <v>0</v>
      </c>
      <c r="C10" s="294">
        <f>+[1]I_C_Gestione!E9</f>
        <v>0.22</v>
      </c>
      <c r="D10" s="335">
        <f>+[1]I_C_Gestione!F9</f>
        <v>30</v>
      </c>
      <c r="F10" s="253">
        <f>+[1]I_C_Gestione!H9</f>
        <v>0</v>
      </c>
      <c r="G10" s="253">
        <f>+[1]I_C_Gestione!I9</f>
        <v>0</v>
      </c>
      <c r="H10" s="253">
        <f>+[1]I_C_Gestione!J9</f>
        <v>0</v>
      </c>
      <c r="I10" s="253">
        <f>+[1]I_C_Gestione!K9</f>
        <v>0</v>
      </c>
      <c r="J10" s="253">
        <f>+[1]I_C_Gestione!L9</f>
        <v>0</v>
      </c>
      <c r="K10" s="253">
        <f>+[1]I_C_Gestione!M9</f>
        <v>0</v>
      </c>
      <c r="L10" s="253">
        <f>+[1]I_C_Gestione!N9</f>
        <v>0</v>
      </c>
      <c r="M10" s="253">
        <f>+[1]I_C_Gestione!O9</f>
        <v>0</v>
      </c>
      <c r="N10" s="253">
        <f>+[1]I_C_Gestione!P9</f>
        <v>0</v>
      </c>
      <c r="O10" s="253">
        <f>+[1]I_C_Gestione!Q9</f>
        <v>0</v>
      </c>
      <c r="P10" s="253">
        <f>+[1]I_C_Gestione!R9</f>
        <v>0</v>
      </c>
      <c r="Q10" s="253">
        <f>+[1]I_C_Gestione!S9</f>
        <v>0</v>
      </c>
      <c r="R10" s="253">
        <f>+[1]I_C_Gestione!T9</f>
        <v>0</v>
      </c>
      <c r="S10" s="253">
        <f>+[1]I_C_Gestione!U9</f>
        <v>0</v>
      </c>
      <c r="T10" s="253">
        <f>+[1]I_C_Gestione!V9</f>
        <v>0</v>
      </c>
      <c r="U10" s="253">
        <f>+[1]I_C_Gestione!W9</f>
        <v>0</v>
      </c>
      <c r="V10" s="253">
        <f>+[1]I_C_Gestione!X9</f>
        <v>0</v>
      </c>
      <c r="W10" s="253">
        <f>+[1]I_C_Gestione!Y9</f>
        <v>0</v>
      </c>
      <c r="X10" s="253">
        <f>+[1]I_C_Gestione!Z9</f>
        <v>0</v>
      </c>
      <c r="Y10" s="253">
        <f>+[1]I_C_Gestione!AA9</f>
        <v>0</v>
      </c>
      <c r="Z10" s="253">
        <f>+[1]I_C_Gestione!AB9</f>
        <v>0</v>
      </c>
      <c r="AA10" s="253">
        <f>+[1]I_C_Gestione!AC9</f>
        <v>0</v>
      </c>
      <c r="AB10" s="253">
        <f>+[1]I_C_Gestione!AD9</f>
        <v>0</v>
      </c>
      <c r="AC10" s="253">
        <f>+[1]I_C_Gestione!AE9</f>
        <v>0</v>
      </c>
      <c r="AD10" s="253">
        <f>+[1]I_C_Gestione!AF9</f>
        <v>0</v>
      </c>
      <c r="AE10" s="253">
        <f>+[1]I_C_Gestione!AG9</f>
        <v>0</v>
      </c>
      <c r="AF10" s="253">
        <f>+[1]I_C_Gestione!AH9</f>
        <v>0</v>
      </c>
      <c r="AG10" s="253">
        <f>+[1]I_C_Gestione!AI9</f>
        <v>0</v>
      </c>
      <c r="AH10" s="253">
        <f>+[1]I_C_Gestione!AJ9</f>
        <v>0</v>
      </c>
      <c r="AI10" s="253">
        <f>+[1]I_C_Gestione!AK9</f>
        <v>0</v>
      </c>
      <c r="AJ10" s="253">
        <f>+[1]I_C_Gestione!AL9</f>
        <v>0</v>
      </c>
      <c r="AK10" s="253">
        <f>+[1]I_C_Gestione!AM9</f>
        <v>0</v>
      </c>
      <c r="AL10" s="253">
        <f>+[1]I_C_Gestione!AN9</f>
        <v>0</v>
      </c>
      <c r="AM10" s="253">
        <f>+[1]I_C_Gestione!AO9</f>
        <v>0</v>
      </c>
      <c r="AN10" s="253">
        <f>+[1]I_C_Gestione!AP9</f>
        <v>0</v>
      </c>
      <c r="AO10" s="253">
        <f>+[1]I_C_Gestione!AQ9</f>
        <v>0</v>
      </c>
      <c r="AP10" s="253">
        <f>+[1]I_C_Gestione!AR9</f>
        <v>0</v>
      </c>
      <c r="AQ10" s="253">
        <f>+[1]I_C_Gestione!AS9</f>
        <v>0</v>
      </c>
      <c r="AR10" s="253">
        <f>+[1]I_C_Gestione!AT9</f>
        <v>0</v>
      </c>
      <c r="AS10" s="253">
        <f>+[1]I_C_Gestione!AU9</f>
        <v>0</v>
      </c>
      <c r="AT10" s="253">
        <f>+[1]I_C_Gestione!AV9</f>
        <v>0</v>
      </c>
      <c r="AU10" s="253">
        <f>+[1]I_C_Gestione!AW9</f>
        <v>0</v>
      </c>
      <c r="AV10" s="253">
        <f>+[1]I_C_Gestione!AX9</f>
        <v>0</v>
      </c>
      <c r="AW10" s="253">
        <f>+[1]I_C_Gestione!AY9</f>
        <v>0</v>
      </c>
      <c r="AX10" s="253">
        <f>+[1]I_C_Gestione!AZ9</f>
        <v>0</v>
      </c>
      <c r="AY10" s="253">
        <f>+[1]I_C_Gestione!BA9</f>
        <v>0</v>
      </c>
      <c r="AZ10" s="253">
        <f>+[1]I_C_Gestione!BB9</f>
        <v>0</v>
      </c>
      <c r="BA10" s="253">
        <f>+[1]I_C_Gestione!BC9</f>
        <v>0</v>
      </c>
      <c r="BB10" s="253">
        <f>+[1]I_C_Gestione!BD9</f>
        <v>0</v>
      </c>
      <c r="BC10" s="253">
        <f>+[1]I_C_Gestione!BE9</f>
        <v>0</v>
      </c>
      <c r="BD10" s="253">
        <f>+[1]I_C_Gestione!BF9</f>
        <v>0</v>
      </c>
      <c r="BE10" s="253">
        <f>+[1]I_C_Gestione!BG9</f>
        <v>0</v>
      </c>
      <c r="BF10" s="253">
        <f>+[1]I_C_Gestione!BH9</f>
        <v>0</v>
      </c>
      <c r="BG10" s="253">
        <f>+[1]I_C_Gestione!BI9</f>
        <v>0</v>
      </c>
      <c r="BH10" s="253">
        <f>+[1]I_C_Gestione!BJ9</f>
        <v>0</v>
      </c>
      <c r="BI10" s="253">
        <f>+[1]I_C_Gestione!BK9</f>
        <v>0</v>
      </c>
      <c r="BJ10" s="253">
        <f>+[1]I_C_Gestione!BL9</f>
        <v>0</v>
      </c>
      <c r="BK10" s="253">
        <f>+[1]I_C_Gestione!BM9</f>
        <v>0</v>
      </c>
      <c r="BL10" s="253">
        <f>+[1]I_C_Gestione!BN9</f>
        <v>0</v>
      </c>
      <c r="BM10" s="253">
        <f>+[1]I_C_Gestione!BO9</f>
        <v>0</v>
      </c>
      <c r="BN10" s="253">
        <f>+[1]I_C_Gestione!BP9</f>
        <v>0</v>
      </c>
      <c r="BO10" s="253">
        <f>+[1]I_C_Gestione!BQ9</f>
        <v>0</v>
      </c>
      <c r="BP10" s="253">
        <f>+[1]I_C_Gestione!BR9</f>
        <v>0</v>
      </c>
      <c r="BQ10" s="253">
        <f>+[1]I_C_Gestione!BS9</f>
        <v>0</v>
      </c>
      <c r="BR10" s="253">
        <f>+[1]I_C_Gestione!BT9</f>
        <v>0</v>
      </c>
      <c r="BS10" s="253">
        <f>+[1]I_C_Gestione!BU9</f>
        <v>0</v>
      </c>
      <c r="BT10" s="253">
        <f>+[1]I_C_Gestione!BV9</f>
        <v>0</v>
      </c>
      <c r="BU10" s="253">
        <f>+[1]I_C_Gestione!BW9</f>
        <v>0</v>
      </c>
      <c r="BV10" s="253">
        <f>+[1]I_C_Gestione!BX9</f>
        <v>0</v>
      </c>
      <c r="BW10" s="253">
        <f>+[1]I_C_Gestione!BY9</f>
        <v>0</v>
      </c>
      <c r="BX10" s="253">
        <f>+[1]I_C_Gestione!BZ9</f>
        <v>0</v>
      </c>
      <c r="BY10" s="253">
        <f>+[1]I_C_Gestione!CA9</f>
        <v>0</v>
      </c>
      <c r="BZ10" s="253">
        <f>+[1]I_C_Gestione!CB9</f>
        <v>0</v>
      </c>
      <c r="CA10" s="253">
        <f>+[1]I_C_Gestione!CC9</f>
        <v>0</v>
      </c>
      <c r="CB10" s="253">
        <f>+[1]I_C_Gestione!CD9</f>
        <v>0</v>
      </c>
      <c r="CC10" s="253">
        <f>+[1]I_C_Gestione!CE9</f>
        <v>0</v>
      </c>
      <c r="CD10" s="253">
        <f>+[1]I_C_Gestione!CF9</f>
        <v>0</v>
      </c>
      <c r="CE10" s="253">
        <f>+[1]I_C_Gestione!CG9</f>
        <v>0</v>
      </c>
      <c r="CF10" s="253">
        <f>+[1]I_C_Gestione!CH9</f>
        <v>0</v>
      </c>
      <c r="CG10" s="253">
        <f>+[1]I_C_Gestione!CI9</f>
        <v>0</v>
      </c>
      <c r="CH10" s="253">
        <f>+[1]I_C_Gestione!CJ9</f>
        <v>0</v>
      </c>
      <c r="CI10" s="253">
        <f>+[1]I_C_Gestione!CK9</f>
        <v>0</v>
      </c>
      <c r="CJ10" s="253">
        <f>+[1]I_C_Gestione!CL9</f>
        <v>0</v>
      </c>
      <c r="CK10" s="253">
        <f>+[1]I_C_Gestione!CM9</f>
        <v>0</v>
      </c>
      <c r="CL10" s="253">
        <f>+[1]I_C_Gestione!CN9</f>
        <v>0</v>
      </c>
      <c r="CM10" s="253">
        <f>+[1]I_C_Gestione!CO9</f>
        <v>0</v>
      </c>
      <c r="CN10" s="253">
        <f>+[1]I_C_Gestione!CP9</f>
        <v>0</v>
      </c>
      <c r="CO10" s="253">
        <f>+[1]I_C_Gestione!CQ9</f>
        <v>0</v>
      </c>
      <c r="CP10" s="253">
        <f>+[1]I_C_Gestione!CR9</f>
        <v>0</v>
      </c>
      <c r="CQ10" s="253">
        <f>+[1]I_C_Gestione!CS9</f>
        <v>0</v>
      </c>
      <c r="CR10" s="253">
        <f>+[1]I_C_Gestione!CT9</f>
        <v>0</v>
      </c>
      <c r="CS10" s="253">
        <f>+[1]I_C_Gestione!CU9</f>
        <v>0</v>
      </c>
      <c r="CT10" s="253">
        <f>+[1]I_C_Gestione!CV9</f>
        <v>0</v>
      </c>
      <c r="CU10" s="253">
        <f>+[1]I_C_Gestione!CW9</f>
        <v>0</v>
      </c>
      <c r="CV10" s="253">
        <f>+[1]I_C_Gestione!CX9</f>
        <v>0</v>
      </c>
      <c r="CW10" s="253">
        <f>+[1]I_C_Gestione!CY9</f>
        <v>0</v>
      </c>
      <c r="CX10" s="253">
        <f>+[1]I_C_Gestione!CZ9</f>
        <v>0</v>
      </c>
      <c r="CY10" s="253">
        <f>+[1]I_C_Gestione!DA9</f>
        <v>0</v>
      </c>
      <c r="CZ10" s="253">
        <f>+[1]I_C_Gestione!DB9</f>
        <v>0</v>
      </c>
      <c r="DA10" s="253">
        <f>+[1]I_C_Gestione!DC9</f>
        <v>0</v>
      </c>
      <c r="DB10" s="253">
        <f>+[1]I_C_Gestione!DD9</f>
        <v>0</v>
      </c>
      <c r="DC10" s="253">
        <f>+[1]I_C_Gestione!DE9</f>
        <v>0</v>
      </c>
      <c r="DD10" s="253">
        <f>+[1]I_C_Gestione!DF9</f>
        <v>0</v>
      </c>
      <c r="DE10" s="253">
        <f>+[1]I_C_Gestione!DG9</f>
        <v>0</v>
      </c>
      <c r="DF10" s="253">
        <f>+[1]I_C_Gestione!DH9</f>
        <v>0</v>
      </c>
      <c r="DG10" s="253">
        <f>+[1]I_C_Gestione!DI9</f>
        <v>0</v>
      </c>
      <c r="DH10" s="253">
        <f>+[1]I_C_Gestione!DJ9</f>
        <v>0</v>
      </c>
      <c r="DI10" s="253">
        <f>+[1]I_C_Gestione!DK9</f>
        <v>0</v>
      </c>
      <c r="DJ10" s="253">
        <f>+[1]I_C_Gestione!DL9</f>
        <v>0</v>
      </c>
      <c r="DK10" s="253">
        <f>+[1]I_C_Gestione!DM9</f>
        <v>0</v>
      </c>
      <c r="DL10" s="253">
        <f>+[1]I_C_Gestione!DN9</f>
        <v>0</v>
      </c>
      <c r="DM10" s="253">
        <f>+[1]I_C_Gestione!DO9</f>
        <v>0</v>
      </c>
      <c r="DN10" s="253">
        <f>+[1]I_C_Gestione!DP9</f>
        <v>0</v>
      </c>
      <c r="DO10" s="253">
        <f>+[1]I_C_Gestione!DQ9</f>
        <v>0</v>
      </c>
      <c r="DP10" s="253">
        <f>+[1]I_C_Gestione!DR9</f>
        <v>0</v>
      </c>
      <c r="DQ10" s="253">
        <f>+[1]I_C_Gestione!DS9</f>
        <v>0</v>
      </c>
      <c r="DR10" s="253">
        <f>+[1]I_C_Gestione!DT9</f>
        <v>0</v>
      </c>
      <c r="DS10" s="253">
        <f>+[1]I_C_Gestione!DU9</f>
        <v>0</v>
      </c>
      <c r="DT10" s="253">
        <f>+[1]I_C_Gestione!DV9</f>
        <v>0</v>
      </c>
      <c r="DU10" s="253">
        <f>+[1]I_C_Gestione!DW9</f>
        <v>0</v>
      </c>
    </row>
    <row r="11" spans="1:125" ht="15.6" thickTop="1" thickBot="1">
      <c r="B11" s="339">
        <f>+[1]I_C_Gestione!D10</f>
        <v>0</v>
      </c>
      <c r="C11" s="294">
        <f>+[1]I_C_Gestione!E10</f>
        <v>0.22</v>
      </c>
      <c r="D11" s="335">
        <f>+[1]I_C_Gestione!F10</f>
        <v>60</v>
      </c>
      <c r="F11" s="253">
        <f>+[1]I_C_Gestione!H10</f>
        <v>0</v>
      </c>
      <c r="G11" s="253">
        <f>+[1]I_C_Gestione!I10</f>
        <v>0</v>
      </c>
      <c r="H11" s="253">
        <f>+[1]I_C_Gestione!J10</f>
        <v>0</v>
      </c>
      <c r="I11" s="253">
        <f>+[1]I_C_Gestione!K10</f>
        <v>0</v>
      </c>
      <c r="J11" s="253">
        <f>+[1]I_C_Gestione!L10</f>
        <v>0</v>
      </c>
      <c r="K11" s="253">
        <f>+[1]I_C_Gestione!M10</f>
        <v>0</v>
      </c>
      <c r="L11" s="253">
        <f>+[1]I_C_Gestione!N10</f>
        <v>0</v>
      </c>
      <c r="M11" s="253">
        <f>+[1]I_C_Gestione!O10</f>
        <v>0</v>
      </c>
      <c r="N11" s="253">
        <f>+[1]I_C_Gestione!P10</f>
        <v>0</v>
      </c>
      <c r="O11" s="253">
        <f>+[1]I_C_Gestione!Q10</f>
        <v>0</v>
      </c>
      <c r="P11" s="253">
        <f>+[1]I_C_Gestione!R10</f>
        <v>0</v>
      </c>
      <c r="Q11" s="253">
        <f>+[1]I_C_Gestione!S10</f>
        <v>0</v>
      </c>
      <c r="R11" s="253">
        <f>+[1]I_C_Gestione!T10</f>
        <v>0</v>
      </c>
      <c r="S11" s="253">
        <f>+[1]I_C_Gestione!U10</f>
        <v>0</v>
      </c>
      <c r="T11" s="253">
        <f>+[1]I_C_Gestione!V10</f>
        <v>0</v>
      </c>
      <c r="U11" s="253">
        <f>+[1]I_C_Gestione!W10</f>
        <v>0</v>
      </c>
      <c r="V11" s="253">
        <f>+[1]I_C_Gestione!X10</f>
        <v>0</v>
      </c>
      <c r="W11" s="253">
        <f>+[1]I_C_Gestione!Y10</f>
        <v>0</v>
      </c>
      <c r="X11" s="253">
        <f>+[1]I_C_Gestione!Z10</f>
        <v>0</v>
      </c>
      <c r="Y11" s="253">
        <f>+[1]I_C_Gestione!AA10</f>
        <v>0</v>
      </c>
      <c r="Z11" s="253">
        <f>+[1]I_C_Gestione!AB10</f>
        <v>0</v>
      </c>
      <c r="AA11" s="253">
        <f>+[1]I_C_Gestione!AC10</f>
        <v>0</v>
      </c>
      <c r="AB11" s="253">
        <f>+[1]I_C_Gestione!AD10</f>
        <v>0</v>
      </c>
      <c r="AC11" s="253">
        <f>+[1]I_C_Gestione!AE10</f>
        <v>0</v>
      </c>
      <c r="AD11" s="253">
        <f>+[1]I_C_Gestione!AF10</f>
        <v>0</v>
      </c>
      <c r="AE11" s="253">
        <f>+[1]I_C_Gestione!AG10</f>
        <v>0</v>
      </c>
      <c r="AF11" s="253">
        <f>+[1]I_C_Gestione!AH10</f>
        <v>0</v>
      </c>
      <c r="AG11" s="253">
        <f>+[1]I_C_Gestione!AI10</f>
        <v>0</v>
      </c>
      <c r="AH11" s="253">
        <f>+[1]I_C_Gestione!AJ10</f>
        <v>0</v>
      </c>
      <c r="AI11" s="253">
        <f>+[1]I_C_Gestione!AK10</f>
        <v>0</v>
      </c>
      <c r="AJ11" s="253">
        <f>+[1]I_C_Gestione!AL10</f>
        <v>0</v>
      </c>
      <c r="AK11" s="253">
        <f>+[1]I_C_Gestione!AM10</f>
        <v>0</v>
      </c>
      <c r="AL11" s="253">
        <f>+[1]I_C_Gestione!AN10</f>
        <v>0</v>
      </c>
      <c r="AM11" s="253">
        <f>+[1]I_C_Gestione!AO10</f>
        <v>0</v>
      </c>
      <c r="AN11" s="253">
        <f>+[1]I_C_Gestione!AP10</f>
        <v>0</v>
      </c>
      <c r="AO11" s="253">
        <f>+[1]I_C_Gestione!AQ10</f>
        <v>0</v>
      </c>
      <c r="AP11" s="253">
        <f>+[1]I_C_Gestione!AR10</f>
        <v>0</v>
      </c>
      <c r="AQ11" s="253">
        <f>+[1]I_C_Gestione!AS10</f>
        <v>0</v>
      </c>
      <c r="AR11" s="253">
        <f>+[1]I_C_Gestione!AT10</f>
        <v>0</v>
      </c>
      <c r="AS11" s="253">
        <f>+[1]I_C_Gestione!AU10</f>
        <v>0</v>
      </c>
      <c r="AT11" s="253">
        <f>+[1]I_C_Gestione!AV10</f>
        <v>0</v>
      </c>
      <c r="AU11" s="253">
        <f>+[1]I_C_Gestione!AW10</f>
        <v>0</v>
      </c>
      <c r="AV11" s="253">
        <f>+[1]I_C_Gestione!AX10</f>
        <v>0</v>
      </c>
      <c r="AW11" s="253">
        <f>+[1]I_C_Gestione!AY10</f>
        <v>0</v>
      </c>
      <c r="AX11" s="253">
        <f>+[1]I_C_Gestione!AZ10</f>
        <v>0</v>
      </c>
      <c r="AY11" s="253">
        <f>+[1]I_C_Gestione!BA10</f>
        <v>0</v>
      </c>
      <c r="AZ11" s="253">
        <f>+[1]I_C_Gestione!BB10</f>
        <v>0</v>
      </c>
      <c r="BA11" s="253">
        <f>+[1]I_C_Gestione!BC10</f>
        <v>0</v>
      </c>
      <c r="BB11" s="253">
        <f>+[1]I_C_Gestione!BD10</f>
        <v>0</v>
      </c>
      <c r="BC11" s="253">
        <f>+[1]I_C_Gestione!BE10</f>
        <v>0</v>
      </c>
      <c r="BD11" s="253">
        <f>+[1]I_C_Gestione!BF10</f>
        <v>0</v>
      </c>
      <c r="BE11" s="253">
        <f>+[1]I_C_Gestione!BG10</f>
        <v>0</v>
      </c>
      <c r="BF11" s="253">
        <f>+[1]I_C_Gestione!BH10</f>
        <v>0</v>
      </c>
      <c r="BG11" s="253">
        <f>+[1]I_C_Gestione!BI10</f>
        <v>0</v>
      </c>
      <c r="BH11" s="253">
        <f>+[1]I_C_Gestione!BJ10</f>
        <v>0</v>
      </c>
      <c r="BI11" s="253">
        <f>+[1]I_C_Gestione!BK10</f>
        <v>0</v>
      </c>
      <c r="BJ11" s="253">
        <f>+[1]I_C_Gestione!BL10</f>
        <v>0</v>
      </c>
      <c r="BK11" s="253">
        <f>+[1]I_C_Gestione!BM10</f>
        <v>0</v>
      </c>
      <c r="BL11" s="253">
        <f>+[1]I_C_Gestione!BN10</f>
        <v>0</v>
      </c>
      <c r="BM11" s="253">
        <f>+[1]I_C_Gestione!BO10</f>
        <v>0</v>
      </c>
      <c r="BN11" s="253">
        <f>+[1]I_C_Gestione!BP10</f>
        <v>0</v>
      </c>
      <c r="BO11" s="253">
        <f>+[1]I_C_Gestione!BQ10</f>
        <v>0</v>
      </c>
      <c r="BP11" s="253">
        <f>+[1]I_C_Gestione!BR10</f>
        <v>0</v>
      </c>
      <c r="BQ11" s="253">
        <f>+[1]I_C_Gestione!BS10</f>
        <v>0</v>
      </c>
      <c r="BR11" s="253">
        <f>+[1]I_C_Gestione!BT10</f>
        <v>0</v>
      </c>
      <c r="BS11" s="253">
        <f>+[1]I_C_Gestione!BU10</f>
        <v>0</v>
      </c>
      <c r="BT11" s="253">
        <f>+[1]I_C_Gestione!BV10</f>
        <v>0</v>
      </c>
      <c r="BU11" s="253">
        <f>+[1]I_C_Gestione!BW10</f>
        <v>0</v>
      </c>
      <c r="BV11" s="253">
        <f>+[1]I_C_Gestione!BX10</f>
        <v>0</v>
      </c>
      <c r="BW11" s="253">
        <f>+[1]I_C_Gestione!BY10</f>
        <v>0</v>
      </c>
      <c r="BX11" s="253">
        <f>+[1]I_C_Gestione!BZ10</f>
        <v>0</v>
      </c>
      <c r="BY11" s="253">
        <f>+[1]I_C_Gestione!CA10</f>
        <v>0</v>
      </c>
      <c r="BZ11" s="253">
        <f>+[1]I_C_Gestione!CB10</f>
        <v>0</v>
      </c>
      <c r="CA11" s="253">
        <f>+[1]I_C_Gestione!CC10</f>
        <v>0</v>
      </c>
      <c r="CB11" s="253">
        <f>+[1]I_C_Gestione!CD10</f>
        <v>0</v>
      </c>
      <c r="CC11" s="253">
        <f>+[1]I_C_Gestione!CE10</f>
        <v>0</v>
      </c>
      <c r="CD11" s="253">
        <f>+[1]I_C_Gestione!CF10</f>
        <v>0</v>
      </c>
      <c r="CE11" s="253">
        <f>+[1]I_C_Gestione!CG10</f>
        <v>0</v>
      </c>
      <c r="CF11" s="253">
        <f>+[1]I_C_Gestione!CH10</f>
        <v>0</v>
      </c>
      <c r="CG11" s="253">
        <f>+[1]I_C_Gestione!CI10</f>
        <v>0</v>
      </c>
      <c r="CH11" s="253">
        <f>+[1]I_C_Gestione!CJ10</f>
        <v>0</v>
      </c>
      <c r="CI11" s="253">
        <f>+[1]I_C_Gestione!CK10</f>
        <v>0</v>
      </c>
      <c r="CJ11" s="253">
        <f>+[1]I_C_Gestione!CL10</f>
        <v>0</v>
      </c>
      <c r="CK11" s="253">
        <f>+[1]I_C_Gestione!CM10</f>
        <v>0</v>
      </c>
      <c r="CL11" s="253">
        <f>+[1]I_C_Gestione!CN10</f>
        <v>0</v>
      </c>
      <c r="CM11" s="253">
        <f>+[1]I_C_Gestione!CO10</f>
        <v>0</v>
      </c>
      <c r="CN11" s="253">
        <f>+[1]I_C_Gestione!CP10</f>
        <v>0</v>
      </c>
      <c r="CO11" s="253">
        <f>+[1]I_C_Gestione!CQ10</f>
        <v>0</v>
      </c>
      <c r="CP11" s="253">
        <f>+[1]I_C_Gestione!CR10</f>
        <v>0</v>
      </c>
      <c r="CQ11" s="253">
        <f>+[1]I_C_Gestione!CS10</f>
        <v>0</v>
      </c>
      <c r="CR11" s="253">
        <f>+[1]I_C_Gestione!CT10</f>
        <v>0</v>
      </c>
      <c r="CS11" s="253">
        <f>+[1]I_C_Gestione!CU10</f>
        <v>0</v>
      </c>
      <c r="CT11" s="253">
        <f>+[1]I_C_Gestione!CV10</f>
        <v>0</v>
      </c>
      <c r="CU11" s="253">
        <f>+[1]I_C_Gestione!CW10</f>
        <v>0</v>
      </c>
      <c r="CV11" s="253">
        <f>+[1]I_C_Gestione!CX10</f>
        <v>0</v>
      </c>
      <c r="CW11" s="253">
        <f>+[1]I_C_Gestione!CY10</f>
        <v>0</v>
      </c>
      <c r="CX11" s="253">
        <f>+[1]I_C_Gestione!CZ10</f>
        <v>0</v>
      </c>
      <c r="CY11" s="253">
        <f>+[1]I_C_Gestione!DA10</f>
        <v>0</v>
      </c>
      <c r="CZ11" s="253">
        <f>+[1]I_C_Gestione!DB10</f>
        <v>0</v>
      </c>
      <c r="DA11" s="253">
        <f>+[1]I_C_Gestione!DC10</f>
        <v>0</v>
      </c>
      <c r="DB11" s="253">
        <f>+[1]I_C_Gestione!DD10</f>
        <v>0</v>
      </c>
      <c r="DC11" s="253">
        <f>+[1]I_C_Gestione!DE10</f>
        <v>0</v>
      </c>
      <c r="DD11" s="253">
        <f>+[1]I_C_Gestione!DF10</f>
        <v>0</v>
      </c>
      <c r="DE11" s="253">
        <f>+[1]I_C_Gestione!DG10</f>
        <v>0</v>
      </c>
      <c r="DF11" s="253">
        <f>+[1]I_C_Gestione!DH10</f>
        <v>0</v>
      </c>
      <c r="DG11" s="253">
        <f>+[1]I_C_Gestione!DI10</f>
        <v>0</v>
      </c>
      <c r="DH11" s="253">
        <f>+[1]I_C_Gestione!DJ10</f>
        <v>0</v>
      </c>
      <c r="DI11" s="253">
        <f>+[1]I_C_Gestione!DK10</f>
        <v>0</v>
      </c>
      <c r="DJ11" s="253">
        <f>+[1]I_C_Gestione!DL10</f>
        <v>0</v>
      </c>
      <c r="DK11" s="253">
        <f>+[1]I_C_Gestione!DM10</f>
        <v>0</v>
      </c>
      <c r="DL11" s="253">
        <f>+[1]I_C_Gestione!DN10</f>
        <v>0</v>
      </c>
      <c r="DM11" s="253">
        <f>+[1]I_C_Gestione!DO10</f>
        <v>0</v>
      </c>
      <c r="DN11" s="253">
        <f>+[1]I_C_Gestione!DP10</f>
        <v>0</v>
      </c>
      <c r="DO11" s="253">
        <f>+[1]I_C_Gestione!DQ10</f>
        <v>0</v>
      </c>
      <c r="DP11" s="253">
        <f>+[1]I_C_Gestione!DR10</f>
        <v>0</v>
      </c>
      <c r="DQ11" s="253">
        <f>+[1]I_C_Gestione!DS10</f>
        <v>0</v>
      </c>
      <c r="DR11" s="253">
        <f>+[1]I_C_Gestione!DT10</f>
        <v>0</v>
      </c>
      <c r="DS11" s="253">
        <f>+[1]I_C_Gestione!DU10</f>
        <v>0</v>
      </c>
      <c r="DT11" s="253">
        <f>+[1]I_C_Gestione!DV10</f>
        <v>0</v>
      </c>
      <c r="DU11" s="253">
        <f>+[1]I_C_Gestione!DW10</f>
        <v>0</v>
      </c>
    </row>
    <row r="12" spans="1:125" ht="15.6" thickTop="1" thickBot="1">
      <c r="B12" s="339">
        <f>+[1]I_C_Gestione!D11</f>
        <v>0</v>
      </c>
      <c r="C12" s="294">
        <f>+[1]I_C_Gestione!E11</f>
        <v>0.22</v>
      </c>
      <c r="D12" s="335">
        <f>+[1]I_C_Gestione!F11</f>
        <v>60</v>
      </c>
      <c r="F12" s="253">
        <f>+[1]I_C_Gestione!H11</f>
        <v>0</v>
      </c>
      <c r="G12" s="253">
        <f>+[1]I_C_Gestione!I11</f>
        <v>0</v>
      </c>
      <c r="H12" s="253">
        <f>+[1]I_C_Gestione!J11</f>
        <v>0</v>
      </c>
      <c r="I12" s="253">
        <f>+[1]I_C_Gestione!K11</f>
        <v>0</v>
      </c>
      <c r="J12" s="253">
        <f>+[1]I_C_Gestione!L11</f>
        <v>0</v>
      </c>
      <c r="K12" s="253">
        <f>+[1]I_C_Gestione!M11</f>
        <v>0</v>
      </c>
      <c r="L12" s="253">
        <f>+[1]I_C_Gestione!N11</f>
        <v>0</v>
      </c>
      <c r="M12" s="253">
        <f>+[1]I_C_Gestione!O11</f>
        <v>0</v>
      </c>
      <c r="N12" s="253">
        <f>+[1]I_C_Gestione!P11</f>
        <v>0</v>
      </c>
      <c r="O12" s="253">
        <f>+[1]I_C_Gestione!Q11</f>
        <v>0</v>
      </c>
      <c r="P12" s="253">
        <f>+[1]I_C_Gestione!R11</f>
        <v>0</v>
      </c>
      <c r="Q12" s="253">
        <f>+[1]I_C_Gestione!S11</f>
        <v>0</v>
      </c>
      <c r="R12" s="253">
        <f>+[1]I_C_Gestione!T11</f>
        <v>0</v>
      </c>
      <c r="S12" s="253">
        <f>+[1]I_C_Gestione!U11</f>
        <v>0</v>
      </c>
      <c r="T12" s="253">
        <f>+[1]I_C_Gestione!V11</f>
        <v>0</v>
      </c>
      <c r="U12" s="253">
        <f>+[1]I_C_Gestione!W11</f>
        <v>0</v>
      </c>
      <c r="V12" s="253">
        <f>+[1]I_C_Gestione!X11</f>
        <v>0</v>
      </c>
      <c r="W12" s="253">
        <f>+[1]I_C_Gestione!Y11</f>
        <v>0</v>
      </c>
      <c r="X12" s="253">
        <f>+[1]I_C_Gestione!Z11</f>
        <v>0</v>
      </c>
      <c r="Y12" s="253">
        <f>+[1]I_C_Gestione!AA11</f>
        <v>0</v>
      </c>
      <c r="Z12" s="253">
        <f>+[1]I_C_Gestione!AB11</f>
        <v>0</v>
      </c>
      <c r="AA12" s="253">
        <f>+[1]I_C_Gestione!AC11</f>
        <v>0</v>
      </c>
      <c r="AB12" s="253">
        <f>+[1]I_C_Gestione!AD11</f>
        <v>0</v>
      </c>
      <c r="AC12" s="253">
        <f>+[1]I_C_Gestione!AE11</f>
        <v>0</v>
      </c>
      <c r="AD12" s="253">
        <f>+[1]I_C_Gestione!AF11</f>
        <v>0</v>
      </c>
      <c r="AE12" s="253">
        <f>+[1]I_C_Gestione!AG11</f>
        <v>0</v>
      </c>
      <c r="AF12" s="253">
        <f>+[1]I_C_Gestione!AH11</f>
        <v>0</v>
      </c>
      <c r="AG12" s="253">
        <f>+[1]I_C_Gestione!AI11</f>
        <v>0</v>
      </c>
      <c r="AH12" s="253">
        <f>+[1]I_C_Gestione!AJ11</f>
        <v>0</v>
      </c>
      <c r="AI12" s="253">
        <f>+[1]I_C_Gestione!AK11</f>
        <v>0</v>
      </c>
      <c r="AJ12" s="253">
        <f>+[1]I_C_Gestione!AL11</f>
        <v>0</v>
      </c>
      <c r="AK12" s="253">
        <f>+[1]I_C_Gestione!AM11</f>
        <v>0</v>
      </c>
      <c r="AL12" s="253">
        <f>+[1]I_C_Gestione!AN11</f>
        <v>0</v>
      </c>
      <c r="AM12" s="253">
        <f>+[1]I_C_Gestione!AO11</f>
        <v>0</v>
      </c>
      <c r="AN12" s="253">
        <f>+[1]I_C_Gestione!AP11</f>
        <v>0</v>
      </c>
      <c r="AO12" s="253">
        <f>+[1]I_C_Gestione!AQ11</f>
        <v>0</v>
      </c>
      <c r="AP12" s="253">
        <f>+[1]I_C_Gestione!AR11</f>
        <v>0</v>
      </c>
      <c r="AQ12" s="253">
        <f>+[1]I_C_Gestione!AS11</f>
        <v>0</v>
      </c>
      <c r="AR12" s="253">
        <f>+[1]I_C_Gestione!AT11</f>
        <v>0</v>
      </c>
      <c r="AS12" s="253">
        <f>+[1]I_C_Gestione!AU11</f>
        <v>0</v>
      </c>
      <c r="AT12" s="253">
        <f>+[1]I_C_Gestione!AV11</f>
        <v>0</v>
      </c>
      <c r="AU12" s="253">
        <f>+[1]I_C_Gestione!AW11</f>
        <v>0</v>
      </c>
      <c r="AV12" s="253">
        <f>+[1]I_C_Gestione!AX11</f>
        <v>0</v>
      </c>
      <c r="AW12" s="253">
        <f>+[1]I_C_Gestione!AY11</f>
        <v>0</v>
      </c>
      <c r="AX12" s="253">
        <f>+[1]I_C_Gestione!AZ11</f>
        <v>0</v>
      </c>
      <c r="AY12" s="253">
        <f>+[1]I_C_Gestione!BA11</f>
        <v>0</v>
      </c>
      <c r="AZ12" s="253">
        <f>+[1]I_C_Gestione!BB11</f>
        <v>0</v>
      </c>
      <c r="BA12" s="253">
        <f>+[1]I_C_Gestione!BC11</f>
        <v>0</v>
      </c>
      <c r="BB12" s="253">
        <f>+[1]I_C_Gestione!BD11</f>
        <v>0</v>
      </c>
      <c r="BC12" s="253">
        <f>+[1]I_C_Gestione!BE11</f>
        <v>0</v>
      </c>
      <c r="BD12" s="253">
        <f>+[1]I_C_Gestione!BF11</f>
        <v>0</v>
      </c>
      <c r="BE12" s="253">
        <f>+[1]I_C_Gestione!BG11</f>
        <v>0</v>
      </c>
      <c r="BF12" s="253">
        <f>+[1]I_C_Gestione!BH11</f>
        <v>0</v>
      </c>
      <c r="BG12" s="253">
        <f>+[1]I_C_Gestione!BI11</f>
        <v>0</v>
      </c>
      <c r="BH12" s="253">
        <f>+[1]I_C_Gestione!BJ11</f>
        <v>0</v>
      </c>
      <c r="BI12" s="253">
        <f>+[1]I_C_Gestione!BK11</f>
        <v>0</v>
      </c>
      <c r="BJ12" s="253">
        <f>+[1]I_C_Gestione!BL11</f>
        <v>0</v>
      </c>
      <c r="BK12" s="253">
        <f>+[1]I_C_Gestione!BM11</f>
        <v>0</v>
      </c>
      <c r="BL12" s="253">
        <f>+[1]I_C_Gestione!BN11</f>
        <v>0</v>
      </c>
      <c r="BM12" s="253">
        <f>+[1]I_C_Gestione!BO11</f>
        <v>0</v>
      </c>
      <c r="BN12" s="253">
        <f>+[1]I_C_Gestione!BP11</f>
        <v>0</v>
      </c>
      <c r="BO12" s="253">
        <f>+[1]I_C_Gestione!BQ11</f>
        <v>0</v>
      </c>
      <c r="BP12" s="253">
        <f>+[1]I_C_Gestione!BR11</f>
        <v>0</v>
      </c>
      <c r="BQ12" s="253">
        <f>+[1]I_C_Gestione!BS11</f>
        <v>0</v>
      </c>
      <c r="BR12" s="253">
        <f>+[1]I_C_Gestione!BT11</f>
        <v>0</v>
      </c>
      <c r="BS12" s="253">
        <f>+[1]I_C_Gestione!BU11</f>
        <v>0</v>
      </c>
      <c r="BT12" s="253">
        <f>+[1]I_C_Gestione!BV11</f>
        <v>0</v>
      </c>
      <c r="BU12" s="253">
        <f>+[1]I_C_Gestione!BW11</f>
        <v>0</v>
      </c>
      <c r="BV12" s="253">
        <f>+[1]I_C_Gestione!BX11</f>
        <v>0</v>
      </c>
      <c r="BW12" s="253">
        <f>+[1]I_C_Gestione!BY11</f>
        <v>0</v>
      </c>
      <c r="BX12" s="253">
        <f>+[1]I_C_Gestione!BZ11</f>
        <v>0</v>
      </c>
      <c r="BY12" s="253">
        <f>+[1]I_C_Gestione!CA11</f>
        <v>0</v>
      </c>
      <c r="BZ12" s="253">
        <f>+[1]I_C_Gestione!CB11</f>
        <v>0</v>
      </c>
      <c r="CA12" s="253">
        <f>+[1]I_C_Gestione!CC11</f>
        <v>0</v>
      </c>
      <c r="CB12" s="253">
        <f>+[1]I_C_Gestione!CD11</f>
        <v>0</v>
      </c>
      <c r="CC12" s="253">
        <f>+[1]I_C_Gestione!CE11</f>
        <v>0</v>
      </c>
      <c r="CD12" s="253">
        <f>+[1]I_C_Gestione!CF11</f>
        <v>0</v>
      </c>
      <c r="CE12" s="253">
        <f>+[1]I_C_Gestione!CG11</f>
        <v>0</v>
      </c>
      <c r="CF12" s="253">
        <f>+[1]I_C_Gestione!CH11</f>
        <v>0</v>
      </c>
      <c r="CG12" s="253">
        <f>+[1]I_C_Gestione!CI11</f>
        <v>0</v>
      </c>
      <c r="CH12" s="253">
        <f>+[1]I_C_Gestione!CJ11</f>
        <v>0</v>
      </c>
      <c r="CI12" s="253">
        <f>+[1]I_C_Gestione!CK11</f>
        <v>0</v>
      </c>
      <c r="CJ12" s="253">
        <f>+[1]I_C_Gestione!CL11</f>
        <v>0</v>
      </c>
      <c r="CK12" s="253">
        <f>+[1]I_C_Gestione!CM11</f>
        <v>0</v>
      </c>
      <c r="CL12" s="253">
        <f>+[1]I_C_Gestione!CN11</f>
        <v>0</v>
      </c>
      <c r="CM12" s="253">
        <f>+[1]I_C_Gestione!CO11</f>
        <v>0</v>
      </c>
      <c r="CN12" s="253">
        <f>+[1]I_C_Gestione!CP11</f>
        <v>0</v>
      </c>
      <c r="CO12" s="253">
        <f>+[1]I_C_Gestione!CQ11</f>
        <v>0</v>
      </c>
      <c r="CP12" s="253">
        <f>+[1]I_C_Gestione!CR11</f>
        <v>0</v>
      </c>
      <c r="CQ12" s="253">
        <f>+[1]I_C_Gestione!CS11</f>
        <v>0</v>
      </c>
      <c r="CR12" s="253">
        <f>+[1]I_C_Gestione!CT11</f>
        <v>0</v>
      </c>
      <c r="CS12" s="253">
        <f>+[1]I_C_Gestione!CU11</f>
        <v>0</v>
      </c>
      <c r="CT12" s="253">
        <f>+[1]I_C_Gestione!CV11</f>
        <v>0</v>
      </c>
      <c r="CU12" s="253">
        <f>+[1]I_C_Gestione!CW11</f>
        <v>0</v>
      </c>
      <c r="CV12" s="253">
        <f>+[1]I_C_Gestione!CX11</f>
        <v>0</v>
      </c>
      <c r="CW12" s="253">
        <f>+[1]I_C_Gestione!CY11</f>
        <v>0</v>
      </c>
      <c r="CX12" s="253">
        <f>+[1]I_C_Gestione!CZ11</f>
        <v>0</v>
      </c>
      <c r="CY12" s="253">
        <f>+[1]I_C_Gestione!DA11</f>
        <v>0</v>
      </c>
      <c r="CZ12" s="253">
        <f>+[1]I_C_Gestione!DB11</f>
        <v>0</v>
      </c>
      <c r="DA12" s="253">
        <f>+[1]I_C_Gestione!DC11</f>
        <v>0</v>
      </c>
      <c r="DB12" s="253">
        <f>+[1]I_C_Gestione!DD11</f>
        <v>0</v>
      </c>
      <c r="DC12" s="253">
        <f>+[1]I_C_Gestione!DE11</f>
        <v>0</v>
      </c>
      <c r="DD12" s="253">
        <f>+[1]I_C_Gestione!DF11</f>
        <v>0</v>
      </c>
      <c r="DE12" s="253">
        <f>+[1]I_C_Gestione!DG11</f>
        <v>0</v>
      </c>
      <c r="DF12" s="253">
        <f>+[1]I_C_Gestione!DH11</f>
        <v>0</v>
      </c>
      <c r="DG12" s="253">
        <f>+[1]I_C_Gestione!DI11</f>
        <v>0</v>
      </c>
      <c r="DH12" s="253">
        <f>+[1]I_C_Gestione!DJ11</f>
        <v>0</v>
      </c>
      <c r="DI12" s="253">
        <f>+[1]I_C_Gestione!DK11</f>
        <v>0</v>
      </c>
      <c r="DJ12" s="253">
        <f>+[1]I_C_Gestione!DL11</f>
        <v>0</v>
      </c>
      <c r="DK12" s="253">
        <f>+[1]I_C_Gestione!DM11</f>
        <v>0</v>
      </c>
      <c r="DL12" s="253">
        <f>+[1]I_C_Gestione!DN11</f>
        <v>0</v>
      </c>
      <c r="DM12" s="253">
        <f>+[1]I_C_Gestione!DO11</f>
        <v>0</v>
      </c>
      <c r="DN12" s="253">
        <f>+[1]I_C_Gestione!DP11</f>
        <v>0</v>
      </c>
      <c r="DO12" s="253">
        <f>+[1]I_C_Gestione!DQ11</f>
        <v>0</v>
      </c>
      <c r="DP12" s="253">
        <f>+[1]I_C_Gestione!DR11</f>
        <v>0</v>
      </c>
      <c r="DQ12" s="253">
        <f>+[1]I_C_Gestione!DS11</f>
        <v>0</v>
      </c>
      <c r="DR12" s="253">
        <f>+[1]I_C_Gestione!DT11</f>
        <v>0</v>
      </c>
      <c r="DS12" s="253">
        <f>+[1]I_C_Gestione!DU11</f>
        <v>0</v>
      </c>
      <c r="DT12" s="253">
        <f>+[1]I_C_Gestione!DV11</f>
        <v>0</v>
      </c>
      <c r="DU12" s="253">
        <f>+[1]I_C_Gestione!DW11</f>
        <v>0</v>
      </c>
    </row>
    <row r="13" spans="1:125" ht="15.6" thickTop="1" thickBot="1">
      <c r="B13" s="339">
        <f>+[1]I_C_Gestione!D12</f>
        <v>0</v>
      </c>
      <c r="C13" s="294">
        <f>+[1]I_C_Gestione!E12</f>
        <v>0.22</v>
      </c>
      <c r="D13" s="335">
        <f>+[1]I_C_Gestione!F12</f>
        <v>60</v>
      </c>
      <c r="F13" s="253">
        <f>+[1]I_C_Gestione!H12</f>
        <v>0</v>
      </c>
      <c r="G13" s="253">
        <f>+[1]I_C_Gestione!I12</f>
        <v>0</v>
      </c>
      <c r="H13" s="253">
        <f>+[1]I_C_Gestione!J12</f>
        <v>0</v>
      </c>
      <c r="I13" s="253">
        <f>+[1]I_C_Gestione!K12</f>
        <v>0</v>
      </c>
      <c r="J13" s="253">
        <f>+[1]I_C_Gestione!L12</f>
        <v>0</v>
      </c>
      <c r="K13" s="253">
        <f>+[1]I_C_Gestione!M12</f>
        <v>0</v>
      </c>
      <c r="L13" s="253">
        <f>+[1]I_C_Gestione!N12</f>
        <v>0</v>
      </c>
      <c r="M13" s="253">
        <f>+[1]I_C_Gestione!O12</f>
        <v>0</v>
      </c>
      <c r="N13" s="253">
        <f>+[1]I_C_Gestione!P12</f>
        <v>0</v>
      </c>
      <c r="O13" s="253">
        <f>+[1]I_C_Gestione!Q12</f>
        <v>0</v>
      </c>
      <c r="P13" s="253">
        <f>+[1]I_C_Gestione!R12</f>
        <v>0</v>
      </c>
      <c r="Q13" s="253">
        <f>+[1]I_C_Gestione!S12</f>
        <v>0</v>
      </c>
      <c r="R13" s="253">
        <f>+[1]I_C_Gestione!T12</f>
        <v>0</v>
      </c>
      <c r="S13" s="253">
        <f>+[1]I_C_Gestione!U12</f>
        <v>0</v>
      </c>
      <c r="T13" s="253">
        <f>+[1]I_C_Gestione!V12</f>
        <v>0</v>
      </c>
      <c r="U13" s="253">
        <f>+[1]I_C_Gestione!W12</f>
        <v>0</v>
      </c>
      <c r="V13" s="253">
        <f>+[1]I_C_Gestione!X12</f>
        <v>0</v>
      </c>
      <c r="W13" s="253">
        <f>+[1]I_C_Gestione!Y12</f>
        <v>0</v>
      </c>
      <c r="X13" s="253">
        <f>+[1]I_C_Gestione!Z12</f>
        <v>0</v>
      </c>
      <c r="Y13" s="253">
        <f>+[1]I_C_Gestione!AA12</f>
        <v>0</v>
      </c>
      <c r="Z13" s="253">
        <f>+[1]I_C_Gestione!AB12</f>
        <v>0</v>
      </c>
      <c r="AA13" s="253">
        <f>+[1]I_C_Gestione!AC12</f>
        <v>0</v>
      </c>
      <c r="AB13" s="253">
        <f>+[1]I_C_Gestione!AD12</f>
        <v>0</v>
      </c>
      <c r="AC13" s="253">
        <f>+[1]I_C_Gestione!AE12</f>
        <v>0</v>
      </c>
      <c r="AD13" s="253">
        <f>+[1]I_C_Gestione!AF12</f>
        <v>0</v>
      </c>
      <c r="AE13" s="253">
        <f>+[1]I_C_Gestione!AG12</f>
        <v>0</v>
      </c>
      <c r="AF13" s="253">
        <f>+[1]I_C_Gestione!AH12</f>
        <v>0</v>
      </c>
      <c r="AG13" s="253">
        <f>+[1]I_C_Gestione!AI12</f>
        <v>0</v>
      </c>
      <c r="AH13" s="253">
        <f>+[1]I_C_Gestione!AJ12</f>
        <v>0</v>
      </c>
      <c r="AI13" s="253">
        <f>+[1]I_C_Gestione!AK12</f>
        <v>0</v>
      </c>
      <c r="AJ13" s="253">
        <f>+[1]I_C_Gestione!AL12</f>
        <v>0</v>
      </c>
      <c r="AK13" s="253">
        <f>+[1]I_C_Gestione!AM12</f>
        <v>0</v>
      </c>
      <c r="AL13" s="253">
        <f>+[1]I_C_Gestione!AN12</f>
        <v>0</v>
      </c>
      <c r="AM13" s="253">
        <f>+[1]I_C_Gestione!AO12</f>
        <v>0</v>
      </c>
      <c r="AN13" s="253">
        <f>+[1]I_C_Gestione!AP12</f>
        <v>0</v>
      </c>
      <c r="AO13" s="253">
        <f>+[1]I_C_Gestione!AQ12</f>
        <v>0</v>
      </c>
      <c r="AP13" s="253">
        <f>+[1]I_C_Gestione!AR12</f>
        <v>0</v>
      </c>
      <c r="AQ13" s="253">
        <f>+[1]I_C_Gestione!AS12</f>
        <v>0</v>
      </c>
      <c r="AR13" s="253">
        <f>+[1]I_C_Gestione!AT12</f>
        <v>0</v>
      </c>
      <c r="AS13" s="253">
        <f>+[1]I_C_Gestione!AU12</f>
        <v>0</v>
      </c>
      <c r="AT13" s="253">
        <f>+[1]I_C_Gestione!AV12</f>
        <v>0</v>
      </c>
      <c r="AU13" s="253">
        <f>+[1]I_C_Gestione!AW12</f>
        <v>0</v>
      </c>
      <c r="AV13" s="253">
        <f>+[1]I_C_Gestione!AX12</f>
        <v>0</v>
      </c>
      <c r="AW13" s="253">
        <f>+[1]I_C_Gestione!AY12</f>
        <v>0</v>
      </c>
      <c r="AX13" s="253">
        <f>+[1]I_C_Gestione!AZ12</f>
        <v>0</v>
      </c>
      <c r="AY13" s="253">
        <f>+[1]I_C_Gestione!BA12</f>
        <v>0</v>
      </c>
      <c r="AZ13" s="253">
        <f>+[1]I_C_Gestione!BB12</f>
        <v>0</v>
      </c>
      <c r="BA13" s="253">
        <f>+[1]I_C_Gestione!BC12</f>
        <v>0</v>
      </c>
      <c r="BB13" s="253">
        <f>+[1]I_C_Gestione!BD12</f>
        <v>0</v>
      </c>
      <c r="BC13" s="253">
        <f>+[1]I_C_Gestione!BE12</f>
        <v>0</v>
      </c>
      <c r="BD13" s="253">
        <f>+[1]I_C_Gestione!BF12</f>
        <v>0</v>
      </c>
      <c r="BE13" s="253">
        <f>+[1]I_C_Gestione!BG12</f>
        <v>0</v>
      </c>
      <c r="BF13" s="253">
        <f>+[1]I_C_Gestione!BH12</f>
        <v>0</v>
      </c>
      <c r="BG13" s="253">
        <f>+[1]I_C_Gestione!BI12</f>
        <v>0</v>
      </c>
      <c r="BH13" s="253">
        <f>+[1]I_C_Gestione!BJ12</f>
        <v>0</v>
      </c>
      <c r="BI13" s="253">
        <f>+[1]I_C_Gestione!BK12</f>
        <v>0</v>
      </c>
      <c r="BJ13" s="253">
        <f>+[1]I_C_Gestione!BL12</f>
        <v>0</v>
      </c>
      <c r="BK13" s="253">
        <f>+[1]I_C_Gestione!BM12</f>
        <v>0</v>
      </c>
      <c r="BL13" s="253">
        <f>+[1]I_C_Gestione!BN12</f>
        <v>0</v>
      </c>
      <c r="BM13" s="253">
        <f>+[1]I_C_Gestione!BO12</f>
        <v>0</v>
      </c>
      <c r="BN13" s="253">
        <f>+[1]I_C_Gestione!BP12</f>
        <v>0</v>
      </c>
      <c r="BO13" s="253">
        <f>+[1]I_C_Gestione!BQ12</f>
        <v>0</v>
      </c>
      <c r="BP13" s="253">
        <f>+[1]I_C_Gestione!BR12</f>
        <v>0</v>
      </c>
      <c r="BQ13" s="253">
        <f>+[1]I_C_Gestione!BS12</f>
        <v>0</v>
      </c>
      <c r="BR13" s="253">
        <f>+[1]I_C_Gestione!BT12</f>
        <v>0</v>
      </c>
      <c r="BS13" s="253">
        <f>+[1]I_C_Gestione!BU12</f>
        <v>0</v>
      </c>
      <c r="BT13" s="253">
        <f>+[1]I_C_Gestione!BV12</f>
        <v>0</v>
      </c>
      <c r="BU13" s="253">
        <f>+[1]I_C_Gestione!BW12</f>
        <v>0</v>
      </c>
      <c r="BV13" s="253">
        <f>+[1]I_C_Gestione!BX12</f>
        <v>0</v>
      </c>
      <c r="BW13" s="253">
        <f>+[1]I_C_Gestione!BY12</f>
        <v>0</v>
      </c>
      <c r="BX13" s="253">
        <f>+[1]I_C_Gestione!BZ12</f>
        <v>0</v>
      </c>
      <c r="BY13" s="253">
        <f>+[1]I_C_Gestione!CA12</f>
        <v>0</v>
      </c>
      <c r="BZ13" s="253">
        <f>+[1]I_C_Gestione!CB12</f>
        <v>0</v>
      </c>
      <c r="CA13" s="253">
        <f>+[1]I_C_Gestione!CC12</f>
        <v>0</v>
      </c>
      <c r="CB13" s="253">
        <f>+[1]I_C_Gestione!CD12</f>
        <v>0</v>
      </c>
      <c r="CC13" s="253">
        <f>+[1]I_C_Gestione!CE12</f>
        <v>0</v>
      </c>
      <c r="CD13" s="253">
        <f>+[1]I_C_Gestione!CF12</f>
        <v>0</v>
      </c>
      <c r="CE13" s="253">
        <f>+[1]I_C_Gestione!CG12</f>
        <v>0</v>
      </c>
      <c r="CF13" s="253">
        <f>+[1]I_C_Gestione!CH12</f>
        <v>0</v>
      </c>
      <c r="CG13" s="253">
        <f>+[1]I_C_Gestione!CI12</f>
        <v>0</v>
      </c>
      <c r="CH13" s="253">
        <f>+[1]I_C_Gestione!CJ12</f>
        <v>0</v>
      </c>
      <c r="CI13" s="253">
        <f>+[1]I_C_Gestione!CK12</f>
        <v>0</v>
      </c>
      <c r="CJ13" s="253">
        <f>+[1]I_C_Gestione!CL12</f>
        <v>0</v>
      </c>
      <c r="CK13" s="253">
        <f>+[1]I_C_Gestione!CM12</f>
        <v>0</v>
      </c>
      <c r="CL13" s="253">
        <f>+[1]I_C_Gestione!CN12</f>
        <v>0</v>
      </c>
      <c r="CM13" s="253">
        <f>+[1]I_C_Gestione!CO12</f>
        <v>0</v>
      </c>
      <c r="CN13" s="253">
        <f>+[1]I_C_Gestione!CP12</f>
        <v>0</v>
      </c>
      <c r="CO13" s="253">
        <f>+[1]I_C_Gestione!CQ12</f>
        <v>0</v>
      </c>
      <c r="CP13" s="253">
        <f>+[1]I_C_Gestione!CR12</f>
        <v>0</v>
      </c>
      <c r="CQ13" s="253">
        <f>+[1]I_C_Gestione!CS12</f>
        <v>0</v>
      </c>
      <c r="CR13" s="253">
        <f>+[1]I_C_Gestione!CT12</f>
        <v>0</v>
      </c>
      <c r="CS13" s="253">
        <f>+[1]I_C_Gestione!CU12</f>
        <v>0</v>
      </c>
      <c r="CT13" s="253">
        <f>+[1]I_C_Gestione!CV12</f>
        <v>0</v>
      </c>
      <c r="CU13" s="253">
        <f>+[1]I_C_Gestione!CW12</f>
        <v>0</v>
      </c>
      <c r="CV13" s="253">
        <f>+[1]I_C_Gestione!CX12</f>
        <v>0</v>
      </c>
      <c r="CW13" s="253">
        <f>+[1]I_C_Gestione!CY12</f>
        <v>0</v>
      </c>
      <c r="CX13" s="253">
        <f>+[1]I_C_Gestione!CZ12</f>
        <v>0</v>
      </c>
      <c r="CY13" s="253">
        <f>+[1]I_C_Gestione!DA12</f>
        <v>0</v>
      </c>
      <c r="CZ13" s="253">
        <f>+[1]I_C_Gestione!DB12</f>
        <v>0</v>
      </c>
      <c r="DA13" s="253">
        <f>+[1]I_C_Gestione!DC12</f>
        <v>0</v>
      </c>
      <c r="DB13" s="253">
        <f>+[1]I_C_Gestione!DD12</f>
        <v>0</v>
      </c>
      <c r="DC13" s="253">
        <f>+[1]I_C_Gestione!DE12</f>
        <v>0</v>
      </c>
      <c r="DD13" s="253">
        <f>+[1]I_C_Gestione!DF12</f>
        <v>0</v>
      </c>
      <c r="DE13" s="253">
        <f>+[1]I_C_Gestione!DG12</f>
        <v>0</v>
      </c>
      <c r="DF13" s="253">
        <f>+[1]I_C_Gestione!DH12</f>
        <v>0</v>
      </c>
      <c r="DG13" s="253">
        <f>+[1]I_C_Gestione!DI12</f>
        <v>0</v>
      </c>
      <c r="DH13" s="253">
        <f>+[1]I_C_Gestione!DJ12</f>
        <v>0</v>
      </c>
      <c r="DI13" s="253">
        <f>+[1]I_C_Gestione!DK12</f>
        <v>0</v>
      </c>
      <c r="DJ13" s="253">
        <f>+[1]I_C_Gestione!DL12</f>
        <v>0</v>
      </c>
      <c r="DK13" s="253">
        <f>+[1]I_C_Gestione!DM12</f>
        <v>0</v>
      </c>
      <c r="DL13" s="253">
        <f>+[1]I_C_Gestione!DN12</f>
        <v>0</v>
      </c>
      <c r="DM13" s="253">
        <f>+[1]I_C_Gestione!DO12</f>
        <v>0</v>
      </c>
      <c r="DN13" s="253">
        <f>+[1]I_C_Gestione!DP12</f>
        <v>0</v>
      </c>
      <c r="DO13" s="253">
        <f>+[1]I_C_Gestione!DQ12</f>
        <v>0</v>
      </c>
      <c r="DP13" s="253">
        <f>+[1]I_C_Gestione!DR12</f>
        <v>0</v>
      </c>
      <c r="DQ13" s="253">
        <f>+[1]I_C_Gestione!DS12</f>
        <v>0</v>
      </c>
      <c r="DR13" s="253">
        <f>+[1]I_C_Gestione!DT12</f>
        <v>0</v>
      </c>
      <c r="DS13" s="253">
        <f>+[1]I_C_Gestione!DU12</f>
        <v>0</v>
      </c>
      <c r="DT13" s="253">
        <f>+[1]I_C_Gestione!DV12</f>
        <v>0</v>
      </c>
      <c r="DU13" s="253">
        <f>+[1]I_C_Gestione!DW12</f>
        <v>0</v>
      </c>
    </row>
    <row r="14" spans="1:125" ht="15.6" thickTop="1" thickBot="1">
      <c r="B14" s="339">
        <f>+[1]I_C_Gestione!D13</f>
        <v>0</v>
      </c>
      <c r="C14" s="294">
        <f>+[1]I_C_Gestione!E13</f>
        <v>0.22</v>
      </c>
      <c r="D14" s="335">
        <f>+[1]I_C_Gestione!F13</f>
        <v>60</v>
      </c>
      <c r="F14" s="253">
        <f>+[1]I_C_Gestione!H13</f>
        <v>0</v>
      </c>
      <c r="G14" s="253">
        <f>+[1]I_C_Gestione!I13</f>
        <v>0</v>
      </c>
      <c r="H14" s="253">
        <f>+[1]I_C_Gestione!J13</f>
        <v>0</v>
      </c>
      <c r="I14" s="253">
        <f>+[1]I_C_Gestione!K13</f>
        <v>0</v>
      </c>
      <c r="J14" s="253">
        <f>+[1]I_C_Gestione!L13</f>
        <v>0</v>
      </c>
      <c r="K14" s="253">
        <f>+[1]I_C_Gestione!M13</f>
        <v>0</v>
      </c>
      <c r="L14" s="253">
        <f>+[1]I_C_Gestione!N13</f>
        <v>0</v>
      </c>
      <c r="M14" s="253">
        <f>+[1]I_C_Gestione!O13</f>
        <v>0</v>
      </c>
      <c r="N14" s="253">
        <f>+[1]I_C_Gestione!P13</f>
        <v>0</v>
      </c>
      <c r="O14" s="253">
        <f>+[1]I_C_Gestione!Q13</f>
        <v>0</v>
      </c>
      <c r="P14" s="253">
        <f>+[1]I_C_Gestione!R13</f>
        <v>0</v>
      </c>
      <c r="Q14" s="253">
        <f>+[1]I_C_Gestione!S13</f>
        <v>0</v>
      </c>
      <c r="R14" s="253">
        <f>+[1]I_C_Gestione!T13</f>
        <v>0</v>
      </c>
      <c r="S14" s="253">
        <f>+[1]I_C_Gestione!U13</f>
        <v>0</v>
      </c>
      <c r="T14" s="253">
        <f>+[1]I_C_Gestione!V13</f>
        <v>0</v>
      </c>
      <c r="U14" s="253">
        <f>+[1]I_C_Gestione!W13</f>
        <v>0</v>
      </c>
      <c r="V14" s="253">
        <f>+[1]I_C_Gestione!X13</f>
        <v>0</v>
      </c>
      <c r="W14" s="253">
        <f>+[1]I_C_Gestione!Y13</f>
        <v>0</v>
      </c>
      <c r="X14" s="253">
        <f>+[1]I_C_Gestione!Z13</f>
        <v>0</v>
      </c>
      <c r="Y14" s="253">
        <f>+[1]I_C_Gestione!AA13</f>
        <v>0</v>
      </c>
      <c r="Z14" s="253">
        <f>+[1]I_C_Gestione!AB13</f>
        <v>0</v>
      </c>
      <c r="AA14" s="253">
        <f>+[1]I_C_Gestione!AC13</f>
        <v>0</v>
      </c>
      <c r="AB14" s="253">
        <f>+[1]I_C_Gestione!AD13</f>
        <v>0</v>
      </c>
      <c r="AC14" s="253">
        <f>+[1]I_C_Gestione!AE13</f>
        <v>0</v>
      </c>
      <c r="AD14" s="253">
        <f>+[1]I_C_Gestione!AF13</f>
        <v>0</v>
      </c>
      <c r="AE14" s="253">
        <f>+[1]I_C_Gestione!AG13</f>
        <v>0</v>
      </c>
      <c r="AF14" s="253">
        <f>+[1]I_C_Gestione!AH13</f>
        <v>0</v>
      </c>
      <c r="AG14" s="253">
        <f>+[1]I_C_Gestione!AI13</f>
        <v>0</v>
      </c>
      <c r="AH14" s="253">
        <f>+[1]I_C_Gestione!AJ13</f>
        <v>0</v>
      </c>
      <c r="AI14" s="253">
        <f>+[1]I_C_Gestione!AK13</f>
        <v>0</v>
      </c>
      <c r="AJ14" s="253">
        <f>+[1]I_C_Gestione!AL13</f>
        <v>0</v>
      </c>
      <c r="AK14" s="253">
        <f>+[1]I_C_Gestione!AM13</f>
        <v>0</v>
      </c>
      <c r="AL14" s="253">
        <f>+[1]I_C_Gestione!AN13</f>
        <v>0</v>
      </c>
      <c r="AM14" s="253">
        <f>+[1]I_C_Gestione!AO13</f>
        <v>0</v>
      </c>
      <c r="AN14" s="253">
        <f>+[1]I_C_Gestione!AP13</f>
        <v>0</v>
      </c>
      <c r="AO14" s="253">
        <f>+[1]I_C_Gestione!AQ13</f>
        <v>0</v>
      </c>
      <c r="AP14" s="253">
        <f>+[1]I_C_Gestione!AR13</f>
        <v>0</v>
      </c>
      <c r="AQ14" s="253">
        <f>+[1]I_C_Gestione!AS13</f>
        <v>0</v>
      </c>
      <c r="AR14" s="253">
        <f>+[1]I_C_Gestione!AT13</f>
        <v>0</v>
      </c>
      <c r="AS14" s="253">
        <f>+[1]I_C_Gestione!AU13</f>
        <v>0</v>
      </c>
      <c r="AT14" s="253">
        <f>+[1]I_C_Gestione!AV13</f>
        <v>0</v>
      </c>
      <c r="AU14" s="253">
        <f>+[1]I_C_Gestione!AW13</f>
        <v>0</v>
      </c>
      <c r="AV14" s="253">
        <f>+[1]I_C_Gestione!AX13</f>
        <v>0</v>
      </c>
      <c r="AW14" s="253">
        <f>+[1]I_C_Gestione!AY13</f>
        <v>0</v>
      </c>
      <c r="AX14" s="253">
        <f>+[1]I_C_Gestione!AZ13</f>
        <v>0</v>
      </c>
      <c r="AY14" s="253">
        <f>+[1]I_C_Gestione!BA13</f>
        <v>0</v>
      </c>
      <c r="AZ14" s="253">
        <f>+[1]I_C_Gestione!BB13</f>
        <v>0</v>
      </c>
      <c r="BA14" s="253">
        <f>+[1]I_C_Gestione!BC13</f>
        <v>0</v>
      </c>
      <c r="BB14" s="253">
        <f>+[1]I_C_Gestione!BD13</f>
        <v>0</v>
      </c>
      <c r="BC14" s="253">
        <f>+[1]I_C_Gestione!BE13</f>
        <v>0</v>
      </c>
      <c r="BD14" s="253">
        <f>+[1]I_C_Gestione!BF13</f>
        <v>0</v>
      </c>
      <c r="BE14" s="253">
        <f>+[1]I_C_Gestione!BG13</f>
        <v>0</v>
      </c>
      <c r="BF14" s="253">
        <f>+[1]I_C_Gestione!BH13</f>
        <v>0</v>
      </c>
      <c r="BG14" s="253">
        <f>+[1]I_C_Gestione!BI13</f>
        <v>0</v>
      </c>
      <c r="BH14" s="253">
        <f>+[1]I_C_Gestione!BJ13</f>
        <v>0</v>
      </c>
      <c r="BI14" s="253">
        <f>+[1]I_C_Gestione!BK13</f>
        <v>0</v>
      </c>
      <c r="BJ14" s="253">
        <f>+[1]I_C_Gestione!BL13</f>
        <v>0</v>
      </c>
      <c r="BK14" s="253">
        <f>+[1]I_C_Gestione!BM13</f>
        <v>0</v>
      </c>
      <c r="BL14" s="253">
        <f>+[1]I_C_Gestione!BN13</f>
        <v>0</v>
      </c>
      <c r="BM14" s="253">
        <f>+[1]I_C_Gestione!BO13</f>
        <v>0</v>
      </c>
      <c r="BN14" s="253">
        <f>+[1]I_C_Gestione!BP13</f>
        <v>0</v>
      </c>
      <c r="BO14" s="253">
        <f>+[1]I_C_Gestione!BQ13</f>
        <v>0</v>
      </c>
      <c r="BP14" s="253">
        <f>+[1]I_C_Gestione!BR13</f>
        <v>0</v>
      </c>
      <c r="BQ14" s="253">
        <f>+[1]I_C_Gestione!BS13</f>
        <v>0</v>
      </c>
      <c r="BR14" s="253">
        <f>+[1]I_C_Gestione!BT13</f>
        <v>0</v>
      </c>
      <c r="BS14" s="253">
        <f>+[1]I_C_Gestione!BU13</f>
        <v>0</v>
      </c>
      <c r="BT14" s="253">
        <f>+[1]I_C_Gestione!BV13</f>
        <v>0</v>
      </c>
      <c r="BU14" s="253">
        <f>+[1]I_C_Gestione!BW13</f>
        <v>0</v>
      </c>
      <c r="BV14" s="253">
        <f>+[1]I_C_Gestione!BX13</f>
        <v>0</v>
      </c>
      <c r="BW14" s="253">
        <f>+[1]I_C_Gestione!BY13</f>
        <v>0</v>
      </c>
      <c r="BX14" s="253">
        <f>+[1]I_C_Gestione!BZ13</f>
        <v>0</v>
      </c>
      <c r="BY14" s="253">
        <f>+[1]I_C_Gestione!CA13</f>
        <v>0</v>
      </c>
      <c r="BZ14" s="253">
        <f>+[1]I_C_Gestione!CB13</f>
        <v>0</v>
      </c>
      <c r="CA14" s="253">
        <f>+[1]I_C_Gestione!CC13</f>
        <v>0</v>
      </c>
      <c r="CB14" s="253">
        <f>+[1]I_C_Gestione!CD13</f>
        <v>0</v>
      </c>
      <c r="CC14" s="253">
        <f>+[1]I_C_Gestione!CE13</f>
        <v>0</v>
      </c>
      <c r="CD14" s="253">
        <f>+[1]I_C_Gestione!CF13</f>
        <v>0</v>
      </c>
      <c r="CE14" s="253">
        <f>+[1]I_C_Gestione!CG13</f>
        <v>0</v>
      </c>
      <c r="CF14" s="253">
        <f>+[1]I_C_Gestione!CH13</f>
        <v>0</v>
      </c>
      <c r="CG14" s="253">
        <f>+[1]I_C_Gestione!CI13</f>
        <v>0</v>
      </c>
      <c r="CH14" s="253">
        <f>+[1]I_C_Gestione!CJ13</f>
        <v>0</v>
      </c>
      <c r="CI14" s="253">
        <f>+[1]I_C_Gestione!CK13</f>
        <v>0</v>
      </c>
      <c r="CJ14" s="253">
        <f>+[1]I_C_Gestione!CL13</f>
        <v>0</v>
      </c>
      <c r="CK14" s="253">
        <f>+[1]I_C_Gestione!CM13</f>
        <v>0</v>
      </c>
      <c r="CL14" s="253">
        <f>+[1]I_C_Gestione!CN13</f>
        <v>0</v>
      </c>
      <c r="CM14" s="253">
        <f>+[1]I_C_Gestione!CO13</f>
        <v>0</v>
      </c>
      <c r="CN14" s="253">
        <f>+[1]I_C_Gestione!CP13</f>
        <v>0</v>
      </c>
      <c r="CO14" s="253">
        <f>+[1]I_C_Gestione!CQ13</f>
        <v>0</v>
      </c>
      <c r="CP14" s="253">
        <f>+[1]I_C_Gestione!CR13</f>
        <v>0</v>
      </c>
      <c r="CQ14" s="253">
        <f>+[1]I_C_Gestione!CS13</f>
        <v>0</v>
      </c>
      <c r="CR14" s="253">
        <f>+[1]I_C_Gestione!CT13</f>
        <v>0</v>
      </c>
      <c r="CS14" s="253">
        <f>+[1]I_C_Gestione!CU13</f>
        <v>0</v>
      </c>
      <c r="CT14" s="253">
        <f>+[1]I_C_Gestione!CV13</f>
        <v>0</v>
      </c>
      <c r="CU14" s="253">
        <f>+[1]I_C_Gestione!CW13</f>
        <v>0</v>
      </c>
      <c r="CV14" s="253">
        <f>+[1]I_C_Gestione!CX13</f>
        <v>0</v>
      </c>
      <c r="CW14" s="253">
        <f>+[1]I_C_Gestione!CY13</f>
        <v>0</v>
      </c>
      <c r="CX14" s="253">
        <f>+[1]I_C_Gestione!CZ13</f>
        <v>0</v>
      </c>
      <c r="CY14" s="253">
        <f>+[1]I_C_Gestione!DA13</f>
        <v>0</v>
      </c>
      <c r="CZ14" s="253">
        <f>+[1]I_C_Gestione!DB13</f>
        <v>0</v>
      </c>
      <c r="DA14" s="253">
        <f>+[1]I_C_Gestione!DC13</f>
        <v>0</v>
      </c>
      <c r="DB14" s="253">
        <f>+[1]I_C_Gestione!DD13</f>
        <v>0</v>
      </c>
      <c r="DC14" s="253">
        <f>+[1]I_C_Gestione!DE13</f>
        <v>0</v>
      </c>
      <c r="DD14" s="253">
        <f>+[1]I_C_Gestione!DF13</f>
        <v>0</v>
      </c>
      <c r="DE14" s="253">
        <f>+[1]I_C_Gestione!DG13</f>
        <v>0</v>
      </c>
      <c r="DF14" s="253">
        <f>+[1]I_C_Gestione!DH13</f>
        <v>0</v>
      </c>
      <c r="DG14" s="253">
        <f>+[1]I_C_Gestione!DI13</f>
        <v>0</v>
      </c>
      <c r="DH14" s="253">
        <f>+[1]I_C_Gestione!DJ13</f>
        <v>0</v>
      </c>
      <c r="DI14" s="253">
        <f>+[1]I_C_Gestione!DK13</f>
        <v>0</v>
      </c>
      <c r="DJ14" s="253">
        <f>+[1]I_C_Gestione!DL13</f>
        <v>0</v>
      </c>
      <c r="DK14" s="253">
        <f>+[1]I_C_Gestione!DM13</f>
        <v>0</v>
      </c>
      <c r="DL14" s="253">
        <f>+[1]I_C_Gestione!DN13</f>
        <v>0</v>
      </c>
      <c r="DM14" s="253">
        <f>+[1]I_C_Gestione!DO13</f>
        <v>0</v>
      </c>
      <c r="DN14" s="253">
        <f>+[1]I_C_Gestione!DP13</f>
        <v>0</v>
      </c>
      <c r="DO14" s="253">
        <f>+[1]I_C_Gestione!DQ13</f>
        <v>0</v>
      </c>
      <c r="DP14" s="253">
        <f>+[1]I_C_Gestione!DR13</f>
        <v>0</v>
      </c>
      <c r="DQ14" s="253">
        <f>+[1]I_C_Gestione!DS13</f>
        <v>0</v>
      </c>
      <c r="DR14" s="253">
        <f>+[1]I_C_Gestione!DT13</f>
        <v>0</v>
      </c>
      <c r="DS14" s="253">
        <f>+[1]I_C_Gestione!DU13</f>
        <v>0</v>
      </c>
      <c r="DT14" s="253">
        <f>+[1]I_C_Gestione!DV13</f>
        <v>0</v>
      </c>
      <c r="DU14" s="253">
        <f>+[1]I_C_Gestione!DW13</f>
        <v>0</v>
      </c>
    </row>
    <row r="15" spans="1:125" ht="15.6" thickTop="1" thickBot="1">
      <c r="B15" s="339">
        <f>+[1]I_C_Gestione!D14</f>
        <v>0</v>
      </c>
      <c r="C15" s="294">
        <f>+[1]I_C_Gestione!E14</f>
        <v>0.22</v>
      </c>
      <c r="D15" s="335">
        <f>+[1]I_C_Gestione!F14</f>
        <v>60</v>
      </c>
      <c r="F15" s="253">
        <f>+[1]I_C_Gestione!H14</f>
        <v>0</v>
      </c>
      <c r="G15" s="253">
        <f>+[1]I_C_Gestione!I14</f>
        <v>0</v>
      </c>
      <c r="H15" s="253">
        <f>+[1]I_C_Gestione!J14</f>
        <v>0</v>
      </c>
      <c r="I15" s="253">
        <f>+[1]I_C_Gestione!K14</f>
        <v>0</v>
      </c>
      <c r="J15" s="253">
        <f>+[1]I_C_Gestione!L14</f>
        <v>0</v>
      </c>
      <c r="K15" s="253">
        <f>+[1]I_C_Gestione!M14</f>
        <v>0</v>
      </c>
      <c r="L15" s="253">
        <f>+[1]I_C_Gestione!N14</f>
        <v>0</v>
      </c>
      <c r="M15" s="253">
        <f>+[1]I_C_Gestione!O14</f>
        <v>0</v>
      </c>
      <c r="N15" s="253">
        <f>+[1]I_C_Gestione!P14</f>
        <v>0</v>
      </c>
      <c r="O15" s="253">
        <f>+[1]I_C_Gestione!Q14</f>
        <v>0</v>
      </c>
      <c r="P15" s="253">
        <f>+[1]I_C_Gestione!R14</f>
        <v>0</v>
      </c>
      <c r="Q15" s="253">
        <f>+[1]I_C_Gestione!S14</f>
        <v>0</v>
      </c>
      <c r="R15" s="253">
        <f>+[1]I_C_Gestione!T14</f>
        <v>0</v>
      </c>
      <c r="S15" s="253">
        <f>+[1]I_C_Gestione!U14</f>
        <v>0</v>
      </c>
      <c r="T15" s="253">
        <f>+[1]I_C_Gestione!V14</f>
        <v>0</v>
      </c>
      <c r="U15" s="253">
        <f>+[1]I_C_Gestione!W14</f>
        <v>0</v>
      </c>
      <c r="V15" s="253">
        <f>+[1]I_C_Gestione!X14</f>
        <v>0</v>
      </c>
      <c r="W15" s="253">
        <f>+[1]I_C_Gestione!Y14</f>
        <v>0</v>
      </c>
      <c r="X15" s="253">
        <f>+[1]I_C_Gestione!Z14</f>
        <v>0</v>
      </c>
      <c r="Y15" s="253">
        <f>+[1]I_C_Gestione!AA14</f>
        <v>0</v>
      </c>
      <c r="Z15" s="253">
        <f>+[1]I_C_Gestione!AB14</f>
        <v>0</v>
      </c>
      <c r="AA15" s="253">
        <f>+[1]I_C_Gestione!AC14</f>
        <v>0</v>
      </c>
      <c r="AB15" s="253">
        <f>+[1]I_C_Gestione!AD14</f>
        <v>0</v>
      </c>
      <c r="AC15" s="253">
        <f>+[1]I_C_Gestione!AE14</f>
        <v>0</v>
      </c>
      <c r="AD15" s="253">
        <f>+[1]I_C_Gestione!AF14</f>
        <v>0</v>
      </c>
      <c r="AE15" s="253">
        <f>+[1]I_C_Gestione!AG14</f>
        <v>0</v>
      </c>
      <c r="AF15" s="253">
        <f>+[1]I_C_Gestione!AH14</f>
        <v>0</v>
      </c>
      <c r="AG15" s="253">
        <f>+[1]I_C_Gestione!AI14</f>
        <v>0</v>
      </c>
      <c r="AH15" s="253">
        <f>+[1]I_C_Gestione!AJ14</f>
        <v>0</v>
      </c>
      <c r="AI15" s="253">
        <f>+[1]I_C_Gestione!AK14</f>
        <v>0</v>
      </c>
      <c r="AJ15" s="253">
        <f>+[1]I_C_Gestione!AL14</f>
        <v>0</v>
      </c>
      <c r="AK15" s="253">
        <f>+[1]I_C_Gestione!AM14</f>
        <v>0</v>
      </c>
      <c r="AL15" s="253">
        <f>+[1]I_C_Gestione!AN14</f>
        <v>0</v>
      </c>
      <c r="AM15" s="253">
        <f>+[1]I_C_Gestione!AO14</f>
        <v>0</v>
      </c>
      <c r="AN15" s="253">
        <f>+[1]I_C_Gestione!AP14</f>
        <v>0</v>
      </c>
      <c r="AO15" s="253">
        <f>+[1]I_C_Gestione!AQ14</f>
        <v>0</v>
      </c>
      <c r="AP15" s="253">
        <f>+[1]I_C_Gestione!AR14</f>
        <v>0</v>
      </c>
      <c r="AQ15" s="253">
        <f>+[1]I_C_Gestione!AS14</f>
        <v>0</v>
      </c>
      <c r="AR15" s="253">
        <f>+[1]I_C_Gestione!AT14</f>
        <v>0</v>
      </c>
      <c r="AS15" s="253">
        <f>+[1]I_C_Gestione!AU14</f>
        <v>0</v>
      </c>
      <c r="AT15" s="253">
        <f>+[1]I_C_Gestione!AV14</f>
        <v>0</v>
      </c>
      <c r="AU15" s="253">
        <f>+[1]I_C_Gestione!AW14</f>
        <v>0</v>
      </c>
      <c r="AV15" s="253">
        <f>+[1]I_C_Gestione!AX14</f>
        <v>0</v>
      </c>
      <c r="AW15" s="253">
        <f>+[1]I_C_Gestione!AY14</f>
        <v>0</v>
      </c>
      <c r="AX15" s="253">
        <f>+[1]I_C_Gestione!AZ14</f>
        <v>0</v>
      </c>
      <c r="AY15" s="253">
        <f>+[1]I_C_Gestione!BA14</f>
        <v>0</v>
      </c>
      <c r="AZ15" s="253">
        <f>+[1]I_C_Gestione!BB14</f>
        <v>0</v>
      </c>
      <c r="BA15" s="253">
        <f>+[1]I_C_Gestione!BC14</f>
        <v>0</v>
      </c>
      <c r="BB15" s="253">
        <f>+[1]I_C_Gestione!BD14</f>
        <v>0</v>
      </c>
      <c r="BC15" s="253">
        <f>+[1]I_C_Gestione!BE14</f>
        <v>0</v>
      </c>
      <c r="BD15" s="253">
        <f>+[1]I_C_Gestione!BF14</f>
        <v>0</v>
      </c>
      <c r="BE15" s="253">
        <f>+[1]I_C_Gestione!BG14</f>
        <v>0</v>
      </c>
      <c r="BF15" s="253">
        <f>+[1]I_C_Gestione!BH14</f>
        <v>0</v>
      </c>
      <c r="BG15" s="253">
        <f>+[1]I_C_Gestione!BI14</f>
        <v>0</v>
      </c>
      <c r="BH15" s="253">
        <f>+[1]I_C_Gestione!BJ14</f>
        <v>0</v>
      </c>
      <c r="BI15" s="253">
        <f>+[1]I_C_Gestione!BK14</f>
        <v>0</v>
      </c>
      <c r="BJ15" s="253">
        <f>+[1]I_C_Gestione!BL14</f>
        <v>0</v>
      </c>
      <c r="BK15" s="253">
        <f>+[1]I_C_Gestione!BM14</f>
        <v>0</v>
      </c>
      <c r="BL15" s="253">
        <f>+[1]I_C_Gestione!BN14</f>
        <v>0</v>
      </c>
      <c r="BM15" s="253">
        <f>+[1]I_C_Gestione!BO14</f>
        <v>0</v>
      </c>
      <c r="BN15" s="253">
        <f>+[1]I_C_Gestione!BP14</f>
        <v>0</v>
      </c>
      <c r="BO15" s="253">
        <f>+[1]I_C_Gestione!BQ14</f>
        <v>0</v>
      </c>
      <c r="BP15" s="253">
        <f>+[1]I_C_Gestione!BR14</f>
        <v>0</v>
      </c>
      <c r="BQ15" s="253">
        <f>+[1]I_C_Gestione!BS14</f>
        <v>0</v>
      </c>
      <c r="BR15" s="253">
        <f>+[1]I_C_Gestione!BT14</f>
        <v>0</v>
      </c>
      <c r="BS15" s="253">
        <f>+[1]I_C_Gestione!BU14</f>
        <v>0</v>
      </c>
      <c r="BT15" s="253">
        <f>+[1]I_C_Gestione!BV14</f>
        <v>0</v>
      </c>
      <c r="BU15" s="253">
        <f>+[1]I_C_Gestione!BW14</f>
        <v>0</v>
      </c>
      <c r="BV15" s="253">
        <f>+[1]I_C_Gestione!BX14</f>
        <v>0</v>
      </c>
      <c r="BW15" s="253">
        <f>+[1]I_C_Gestione!BY14</f>
        <v>0</v>
      </c>
      <c r="BX15" s="253">
        <f>+[1]I_C_Gestione!BZ14</f>
        <v>0</v>
      </c>
      <c r="BY15" s="253">
        <f>+[1]I_C_Gestione!CA14</f>
        <v>0</v>
      </c>
      <c r="BZ15" s="253">
        <f>+[1]I_C_Gestione!CB14</f>
        <v>0</v>
      </c>
      <c r="CA15" s="253">
        <f>+[1]I_C_Gestione!CC14</f>
        <v>0</v>
      </c>
      <c r="CB15" s="253">
        <f>+[1]I_C_Gestione!CD14</f>
        <v>0</v>
      </c>
      <c r="CC15" s="253">
        <f>+[1]I_C_Gestione!CE14</f>
        <v>0</v>
      </c>
      <c r="CD15" s="253">
        <f>+[1]I_C_Gestione!CF14</f>
        <v>0</v>
      </c>
      <c r="CE15" s="253">
        <f>+[1]I_C_Gestione!CG14</f>
        <v>0</v>
      </c>
      <c r="CF15" s="253">
        <f>+[1]I_C_Gestione!CH14</f>
        <v>0</v>
      </c>
      <c r="CG15" s="253">
        <f>+[1]I_C_Gestione!CI14</f>
        <v>0</v>
      </c>
      <c r="CH15" s="253">
        <f>+[1]I_C_Gestione!CJ14</f>
        <v>0</v>
      </c>
      <c r="CI15" s="253">
        <f>+[1]I_C_Gestione!CK14</f>
        <v>0</v>
      </c>
      <c r="CJ15" s="253">
        <f>+[1]I_C_Gestione!CL14</f>
        <v>0</v>
      </c>
      <c r="CK15" s="253">
        <f>+[1]I_C_Gestione!CM14</f>
        <v>0</v>
      </c>
      <c r="CL15" s="253">
        <f>+[1]I_C_Gestione!CN14</f>
        <v>0</v>
      </c>
      <c r="CM15" s="253">
        <f>+[1]I_C_Gestione!CO14</f>
        <v>0</v>
      </c>
      <c r="CN15" s="253">
        <f>+[1]I_C_Gestione!CP14</f>
        <v>0</v>
      </c>
      <c r="CO15" s="253">
        <f>+[1]I_C_Gestione!CQ14</f>
        <v>0</v>
      </c>
      <c r="CP15" s="253">
        <f>+[1]I_C_Gestione!CR14</f>
        <v>0</v>
      </c>
      <c r="CQ15" s="253">
        <f>+[1]I_C_Gestione!CS14</f>
        <v>0</v>
      </c>
      <c r="CR15" s="253">
        <f>+[1]I_C_Gestione!CT14</f>
        <v>0</v>
      </c>
      <c r="CS15" s="253">
        <f>+[1]I_C_Gestione!CU14</f>
        <v>0</v>
      </c>
      <c r="CT15" s="253">
        <f>+[1]I_C_Gestione!CV14</f>
        <v>0</v>
      </c>
      <c r="CU15" s="253">
        <f>+[1]I_C_Gestione!CW14</f>
        <v>0</v>
      </c>
      <c r="CV15" s="253">
        <f>+[1]I_C_Gestione!CX14</f>
        <v>0</v>
      </c>
      <c r="CW15" s="253">
        <f>+[1]I_C_Gestione!CY14</f>
        <v>0</v>
      </c>
      <c r="CX15" s="253">
        <f>+[1]I_C_Gestione!CZ14</f>
        <v>0</v>
      </c>
      <c r="CY15" s="253">
        <f>+[1]I_C_Gestione!DA14</f>
        <v>0</v>
      </c>
      <c r="CZ15" s="253">
        <f>+[1]I_C_Gestione!DB14</f>
        <v>0</v>
      </c>
      <c r="DA15" s="253">
        <f>+[1]I_C_Gestione!DC14</f>
        <v>0</v>
      </c>
      <c r="DB15" s="253">
        <f>+[1]I_C_Gestione!DD14</f>
        <v>0</v>
      </c>
      <c r="DC15" s="253">
        <f>+[1]I_C_Gestione!DE14</f>
        <v>0</v>
      </c>
      <c r="DD15" s="253">
        <f>+[1]I_C_Gestione!DF14</f>
        <v>0</v>
      </c>
      <c r="DE15" s="253">
        <f>+[1]I_C_Gestione!DG14</f>
        <v>0</v>
      </c>
      <c r="DF15" s="253">
        <f>+[1]I_C_Gestione!DH14</f>
        <v>0</v>
      </c>
      <c r="DG15" s="253">
        <f>+[1]I_C_Gestione!DI14</f>
        <v>0</v>
      </c>
      <c r="DH15" s="253">
        <f>+[1]I_C_Gestione!DJ14</f>
        <v>0</v>
      </c>
      <c r="DI15" s="253">
        <f>+[1]I_C_Gestione!DK14</f>
        <v>0</v>
      </c>
      <c r="DJ15" s="253">
        <f>+[1]I_C_Gestione!DL14</f>
        <v>0</v>
      </c>
      <c r="DK15" s="253">
        <f>+[1]I_C_Gestione!DM14</f>
        <v>0</v>
      </c>
      <c r="DL15" s="253">
        <f>+[1]I_C_Gestione!DN14</f>
        <v>0</v>
      </c>
      <c r="DM15" s="253">
        <f>+[1]I_C_Gestione!DO14</f>
        <v>0</v>
      </c>
      <c r="DN15" s="253">
        <f>+[1]I_C_Gestione!DP14</f>
        <v>0</v>
      </c>
      <c r="DO15" s="253">
        <f>+[1]I_C_Gestione!DQ14</f>
        <v>0</v>
      </c>
      <c r="DP15" s="253">
        <f>+[1]I_C_Gestione!DR14</f>
        <v>0</v>
      </c>
      <c r="DQ15" s="253">
        <f>+[1]I_C_Gestione!DS14</f>
        <v>0</v>
      </c>
      <c r="DR15" s="253">
        <f>+[1]I_C_Gestione!DT14</f>
        <v>0</v>
      </c>
      <c r="DS15" s="253">
        <f>+[1]I_C_Gestione!DU14</f>
        <v>0</v>
      </c>
      <c r="DT15" s="253">
        <f>+[1]I_C_Gestione!DV14</f>
        <v>0</v>
      </c>
      <c r="DU15" s="253">
        <f>+[1]I_C_Gestione!DW14</f>
        <v>0</v>
      </c>
    </row>
    <row r="16" spans="1:125" ht="15.6" thickTop="1" thickBot="1">
      <c r="B16" s="339">
        <f>+[1]I_C_Gestione!D15</f>
        <v>0</v>
      </c>
      <c r="C16" s="294">
        <f>+[1]I_C_Gestione!E15</f>
        <v>0.22</v>
      </c>
      <c r="D16" s="335">
        <f>+[1]I_C_Gestione!F15</f>
        <v>60</v>
      </c>
      <c r="F16" s="253">
        <f>+[1]I_C_Gestione!H15</f>
        <v>0</v>
      </c>
      <c r="G16" s="253">
        <f>+[1]I_C_Gestione!I15</f>
        <v>0</v>
      </c>
      <c r="H16" s="253">
        <f>+[1]I_C_Gestione!J15</f>
        <v>0</v>
      </c>
      <c r="I16" s="253">
        <f>+[1]I_C_Gestione!K15</f>
        <v>0</v>
      </c>
      <c r="J16" s="253">
        <f>+[1]I_C_Gestione!L15</f>
        <v>0</v>
      </c>
      <c r="K16" s="253">
        <f>+[1]I_C_Gestione!M15</f>
        <v>0</v>
      </c>
      <c r="L16" s="253">
        <f>+[1]I_C_Gestione!N15</f>
        <v>0</v>
      </c>
      <c r="M16" s="253">
        <f>+[1]I_C_Gestione!O15</f>
        <v>0</v>
      </c>
      <c r="N16" s="253">
        <f>+[1]I_C_Gestione!P15</f>
        <v>0</v>
      </c>
      <c r="O16" s="253">
        <f>+[1]I_C_Gestione!Q15</f>
        <v>0</v>
      </c>
      <c r="P16" s="253">
        <f>+[1]I_C_Gestione!R15</f>
        <v>0</v>
      </c>
      <c r="Q16" s="253">
        <f>+[1]I_C_Gestione!S15</f>
        <v>0</v>
      </c>
      <c r="R16" s="253">
        <f>+[1]I_C_Gestione!T15</f>
        <v>0</v>
      </c>
      <c r="S16" s="253">
        <f>+[1]I_C_Gestione!U15</f>
        <v>0</v>
      </c>
      <c r="T16" s="253">
        <f>+[1]I_C_Gestione!V15</f>
        <v>0</v>
      </c>
      <c r="U16" s="253">
        <f>+[1]I_C_Gestione!W15</f>
        <v>0</v>
      </c>
      <c r="V16" s="253">
        <f>+[1]I_C_Gestione!X15</f>
        <v>0</v>
      </c>
      <c r="W16" s="253">
        <f>+[1]I_C_Gestione!Y15</f>
        <v>0</v>
      </c>
      <c r="X16" s="253">
        <f>+[1]I_C_Gestione!Z15</f>
        <v>0</v>
      </c>
      <c r="Y16" s="253">
        <f>+[1]I_C_Gestione!AA15</f>
        <v>0</v>
      </c>
      <c r="Z16" s="253">
        <f>+[1]I_C_Gestione!AB15</f>
        <v>0</v>
      </c>
      <c r="AA16" s="253">
        <f>+[1]I_C_Gestione!AC15</f>
        <v>0</v>
      </c>
      <c r="AB16" s="253">
        <f>+[1]I_C_Gestione!AD15</f>
        <v>0</v>
      </c>
      <c r="AC16" s="253">
        <f>+[1]I_C_Gestione!AE15</f>
        <v>0</v>
      </c>
      <c r="AD16" s="253">
        <f>+[1]I_C_Gestione!AF15</f>
        <v>0</v>
      </c>
      <c r="AE16" s="253">
        <f>+[1]I_C_Gestione!AG15</f>
        <v>0</v>
      </c>
      <c r="AF16" s="253">
        <f>+[1]I_C_Gestione!AH15</f>
        <v>0</v>
      </c>
      <c r="AG16" s="253">
        <f>+[1]I_C_Gestione!AI15</f>
        <v>0</v>
      </c>
      <c r="AH16" s="253">
        <f>+[1]I_C_Gestione!AJ15</f>
        <v>0</v>
      </c>
      <c r="AI16" s="253">
        <f>+[1]I_C_Gestione!AK15</f>
        <v>0</v>
      </c>
      <c r="AJ16" s="253">
        <f>+[1]I_C_Gestione!AL15</f>
        <v>0</v>
      </c>
      <c r="AK16" s="253">
        <f>+[1]I_C_Gestione!AM15</f>
        <v>0</v>
      </c>
      <c r="AL16" s="253">
        <f>+[1]I_C_Gestione!AN15</f>
        <v>0</v>
      </c>
      <c r="AM16" s="253">
        <f>+[1]I_C_Gestione!AO15</f>
        <v>0</v>
      </c>
      <c r="AN16" s="253">
        <f>+[1]I_C_Gestione!AP15</f>
        <v>0</v>
      </c>
      <c r="AO16" s="253">
        <f>+[1]I_C_Gestione!AQ15</f>
        <v>0</v>
      </c>
      <c r="AP16" s="253">
        <f>+[1]I_C_Gestione!AR15</f>
        <v>0</v>
      </c>
      <c r="AQ16" s="253">
        <f>+[1]I_C_Gestione!AS15</f>
        <v>0</v>
      </c>
      <c r="AR16" s="253">
        <f>+[1]I_C_Gestione!AT15</f>
        <v>0</v>
      </c>
      <c r="AS16" s="253">
        <f>+[1]I_C_Gestione!AU15</f>
        <v>0</v>
      </c>
      <c r="AT16" s="253">
        <f>+[1]I_C_Gestione!AV15</f>
        <v>0</v>
      </c>
      <c r="AU16" s="253">
        <f>+[1]I_C_Gestione!AW15</f>
        <v>0</v>
      </c>
      <c r="AV16" s="253">
        <f>+[1]I_C_Gestione!AX15</f>
        <v>0</v>
      </c>
      <c r="AW16" s="253">
        <f>+[1]I_C_Gestione!AY15</f>
        <v>0</v>
      </c>
      <c r="AX16" s="253">
        <f>+[1]I_C_Gestione!AZ15</f>
        <v>0</v>
      </c>
      <c r="AY16" s="253">
        <f>+[1]I_C_Gestione!BA15</f>
        <v>0</v>
      </c>
      <c r="AZ16" s="253">
        <f>+[1]I_C_Gestione!BB15</f>
        <v>0</v>
      </c>
      <c r="BA16" s="253">
        <f>+[1]I_C_Gestione!BC15</f>
        <v>0</v>
      </c>
      <c r="BB16" s="253">
        <f>+[1]I_C_Gestione!BD15</f>
        <v>0</v>
      </c>
      <c r="BC16" s="253">
        <f>+[1]I_C_Gestione!BE15</f>
        <v>0</v>
      </c>
      <c r="BD16" s="253">
        <f>+[1]I_C_Gestione!BF15</f>
        <v>0</v>
      </c>
      <c r="BE16" s="253">
        <f>+[1]I_C_Gestione!BG15</f>
        <v>0</v>
      </c>
      <c r="BF16" s="253">
        <f>+[1]I_C_Gestione!BH15</f>
        <v>0</v>
      </c>
      <c r="BG16" s="253">
        <f>+[1]I_C_Gestione!BI15</f>
        <v>0</v>
      </c>
      <c r="BH16" s="253">
        <f>+[1]I_C_Gestione!BJ15</f>
        <v>0</v>
      </c>
      <c r="BI16" s="253">
        <f>+[1]I_C_Gestione!BK15</f>
        <v>0</v>
      </c>
      <c r="BJ16" s="253">
        <f>+[1]I_C_Gestione!BL15</f>
        <v>0</v>
      </c>
      <c r="BK16" s="253">
        <f>+[1]I_C_Gestione!BM15</f>
        <v>0</v>
      </c>
      <c r="BL16" s="253">
        <f>+[1]I_C_Gestione!BN15</f>
        <v>0</v>
      </c>
      <c r="BM16" s="253">
        <f>+[1]I_C_Gestione!BO15</f>
        <v>0</v>
      </c>
      <c r="BN16" s="253">
        <f>+[1]I_C_Gestione!BP15</f>
        <v>0</v>
      </c>
      <c r="BO16" s="253">
        <f>+[1]I_C_Gestione!BQ15</f>
        <v>0</v>
      </c>
      <c r="BP16" s="253">
        <f>+[1]I_C_Gestione!BR15</f>
        <v>0</v>
      </c>
      <c r="BQ16" s="253">
        <f>+[1]I_C_Gestione!BS15</f>
        <v>0</v>
      </c>
      <c r="BR16" s="253">
        <f>+[1]I_C_Gestione!BT15</f>
        <v>0</v>
      </c>
      <c r="BS16" s="253">
        <f>+[1]I_C_Gestione!BU15</f>
        <v>0</v>
      </c>
      <c r="BT16" s="253">
        <f>+[1]I_C_Gestione!BV15</f>
        <v>0</v>
      </c>
      <c r="BU16" s="253">
        <f>+[1]I_C_Gestione!BW15</f>
        <v>0</v>
      </c>
      <c r="BV16" s="253">
        <f>+[1]I_C_Gestione!BX15</f>
        <v>0</v>
      </c>
      <c r="BW16" s="253">
        <f>+[1]I_C_Gestione!BY15</f>
        <v>0</v>
      </c>
      <c r="BX16" s="253">
        <f>+[1]I_C_Gestione!BZ15</f>
        <v>0</v>
      </c>
      <c r="BY16" s="253">
        <f>+[1]I_C_Gestione!CA15</f>
        <v>0</v>
      </c>
      <c r="BZ16" s="253">
        <f>+[1]I_C_Gestione!CB15</f>
        <v>0</v>
      </c>
      <c r="CA16" s="253">
        <f>+[1]I_C_Gestione!CC15</f>
        <v>0</v>
      </c>
      <c r="CB16" s="253">
        <f>+[1]I_C_Gestione!CD15</f>
        <v>0</v>
      </c>
      <c r="CC16" s="253">
        <f>+[1]I_C_Gestione!CE15</f>
        <v>0</v>
      </c>
      <c r="CD16" s="253">
        <f>+[1]I_C_Gestione!CF15</f>
        <v>0</v>
      </c>
      <c r="CE16" s="253">
        <f>+[1]I_C_Gestione!CG15</f>
        <v>0</v>
      </c>
      <c r="CF16" s="253">
        <f>+[1]I_C_Gestione!CH15</f>
        <v>0</v>
      </c>
      <c r="CG16" s="253">
        <f>+[1]I_C_Gestione!CI15</f>
        <v>0</v>
      </c>
      <c r="CH16" s="253">
        <f>+[1]I_C_Gestione!CJ15</f>
        <v>0</v>
      </c>
      <c r="CI16" s="253">
        <f>+[1]I_C_Gestione!CK15</f>
        <v>0</v>
      </c>
      <c r="CJ16" s="253">
        <f>+[1]I_C_Gestione!CL15</f>
        <v>0</v>
      </c>
      <c r="CK16" s="253">
        <f>+[1]I_C_Gestione!CM15</f>
        <v>0</v>
      </c>
      <c r="CL16" s="253">
        <f>+[1]I_C_Gestione!CN15</f>
        <v>0</v>
      </c>
      <c r="CM16" s="253">
        <f>+[1]I_C_Gestione!CO15</f>
        <v>0</v>
      </c>
      <c r="CN16" s="253">
        <f>+[1]I_C_Gestione!CP15</f>
        <v>0</v>
      </c>
      <c r="CO16" s="253">
        <f>+[1]I_C_Gestione!CQ15</f>
        <v>0</v>
      </c>
      <c r="CP16" s="253">
        <f>+[1]I_C_Gestione!CR15</f>
        <v>0</v>
      </c>
      <c r="CQ16" s="253">
        <f>+[1]I_C_Gestione!CS15</f>
        <v>0</v>
      </c>
      <c r="CR16" s="253">
        <f>+[1]I_C_Gestione!CT15</f>
        <v>0</v>
      </c>
      <c r="CS16" s="253">
        <f>+[1]I_C_Gestione!CU15</f>
        <v>0</v>
      </c>
      <c r="CT16" s="253">
        <f>+[1]I_C_Gestione!CV15</f>
        <v>0</v>
      </c>
      <c r="CU16" s="253">
        <f>+[1]I_C_Gestione!CW15</f>
        <v>0</v>
      </c>
      <c r="CV16" s="253">
        <f>+[1]I_C_Gestione!CX15</f>
        <v>0</v>
      </c>
      <c r="CW16" s="253">
        <f>+[1]I_C_Gestione!CY15</f>
        <v>0</v>
      </c>
      <c r="CX16" s="253">
        <f>+[1]I_C_Gestione!CZ15</f>
        <v>0</v>
      </c>
      <c r="CY16" s="253">
        <f>+[1]I_C_Gestione!DA15</f>
        <v>0</v>
      </c>
      <c r="CZ16" s="253">
        <f>+[1]I_C_Gestione!DB15</f>
        <v>0</v>
      </c>
      <c r="DA16" s="253">
        <f>+[1]I_C_Gestione!DC15</f>
        <v>0</v>
      </c>
      <c r="DB16" s="253">
        <f>+[1]I_C_Gestione!DD15</f>
        <v>0</v>
      </c>
      <c r="DC16" s="253">
        <f>+[1]I_C_Gestione!DE15</f>
        <v>0</v>
      </c>
      <c r="DD16" s="253">
        <f>+[1]I_C_Gestione!DF15</f>
        <v>0</v>
      </c>
      <c r="DE16" s="253">
        <f>+[1]I_C_Gestione!DG15</f>
        <v>0</v>
      </c>
      <c r="DF16" s="253">
        <f>+[1]I_C_Gestione!DH15</f>
        <v>0</v>
      </c>
      <c r="DG16" s="253">
        <f>+[1]I_C_Gestione!DI15</f>
        <v>0</v>
      </c>
      <c r="DH16" s="253">
        <f>+[1]I_C_Gestione!DJ15</f>
        <v>0</v>
      </c>
      <c r="DI16" s="253">
        <f>+[1]I_C_Gestione!DK15</f>
        <v>0</v>
      </c>
      <c r="DJ16" s="253">
        <f>+[1]I_C_Gestione!DL15</f>
        <v>0</v>
      </c>
      <c r="DK16" s="253">
        <f>+[1]I_C_Gestione!DM15</f>
        <v>0</v>
      </c>
      <c r="DL16" s="253">
        <f>+[1]I_C_Gestione!DN15</f>
        <v>0</v>
      </c>
      <c r="DM16" s="253">
        <f>+[1]I_C_Gestione!DO15</f>
        <v>0</v>
      </c>
      <c r="DN16" s="253">
        <f>+[1]I_C_Gestione!DP15</f>
        <v>0</v>
      </c>
      <c r="DO16" s="253">
        <f>+[1]I_C_Gestione!DQ15</f>
        <v>0</v>
      </c>
      <c r="DP16" s="253">
        <f>+[1]I_C_Gestione!DR15</f>
        <v>0</v>
      </c>
      <c r="DQ16" s="253">
        <f>+[1]I_C_Gestione!DS15</f>
        <v>0</v>
      </c>
      <c r="DR16" s="253">
        <f>+[1]I_C_Gestione!DT15</f>
        <v>0</v>
      </c>
      <c r="DS16" s="253">
        <f>+[1]I_C_Gestione!DU15</f>
        <v>0</v>
      </c>
      <c r="DT16" s="253">
        <f>+[1]I_C_Gestione!DV15</f>
        <v>0</v>
      </c>
      <c r="DU16" s="253">
        <f>+[1]I_C_Gestione!DW15</f>
        <v>0</v>
      </c>
    </row>
    <row r="17" spans="2:125" ht="15.6" thickTop="1" thickBot="1">
      <c r="B17" s="339">
        <f>+[1]I_C_Gestione!D16</f>
        <v>0</v>
      </c>
      <c r="C17" s="294">
        <f>+[1]I_C_Gestione!E16</f>
        <v>0.22</v>
      </c>
      <c r="D17" s="335">
        <f>+[1]I_C_Gestione!F16</f>
        <v>60</v>
      </c>
      <c r="F17" s="253">
        <f>+[1]I_C_Gestione!H16</f>
        <v>0</v>
      </c>
      <c r="G17" s="253">
        <f>+[1]I_C_Gestione!I16</f>
        <v>0</v>
      </c>
      <c r="H17" s="253">
        <f>+[1]I_C_Gestione!J16</f>
        <v>0</v>
      </c>
      <c r="I17" s="253">
        <f>+[1]I_C_Gestione!K16</f>
        <v>0</v>
      </c>
      <c r="J17" s="253">
        <f>+[1]I_C_Gestione!L16</f>
        <v>0</v>
      </c>
      <c r="K17" s="253">
        <f>+[1]I_C_Gestione!M16</f>
        <v>0</v>
      </c>
      <c r="L17" s="253">
        <f>+[1]I_C_Gestione!N16</f>
        <v>0</v>
      </c>
      <c r="M17" s="253">
        <f>+[1]I_C_Gestione!O16</f>
        <v>0</v>
      </c>
      <c r="N17" s="253">
        <f>+[1]I_C_Gestione!P16</f>
        <v>0</v>
      </c>
      <c r="O17" s="253">
        <f>+[1]I_C_Gestione!Q16</f>
        <v>0</v>
      </c>
      <c r="P17" s="253">
        <f>+[1]I_C_Gestione!R16</f>
        <v>0</v>
      </c>
      <c r="Q17" s="253">
        <f>+[1]I_C_Gestione!S16</f>
        <v>0</v>
      </c>
      <c r="R17" s="253">
        <f>+[1]I_C_Gestione!T16</f>
        <v>0</v>
      </c>
      <c r="S17" s="253">
        <f>+[1]I_C_Gestione!U16</f>
        <v>0</v>
      </c>
      <c r="T17" s="253">
        <f>+[1]I_C_Gestione!V16</f>
        <v>0</v>
      </c>
      <c r="U17" s="253">
        <f>+[1]I_C_Gestione!W16</f>
        <v>0</v>
      </c>
      <c r="V17" s="253">
        <f>+[1]I_C_Gestione!X16</f>
        <v>0</v>
      </c>
      <c r="W17" s="253">
        <f>+[1]I_C_Gestione!Y16</f>
        <v>0</v>
      </c>
      <c r="X17" s="253">
        <f>+[1]I_C_Gestione!Z16</f>
        <v>0</v>
      </c>
      <c r="Y17" s="253">
        <f>+[1]I_C_Gestione!AA16</f>
        <v>0</v>
      </c>
      <c r="Z17" s="253">
        <f>+[1]I_C_Gestione!AB16</f>
        <v>0</v>
      </c>
      <c r="AA17" s="253">
        <f>+[1]I_C_Gestione!AC16</f>
        <v>0</v>
      </c>
      <c r="AB17" s="253">
        <f>+[1]I_C_Gestione!AD16</f>
        <v>0</v>
      </c>
      <c r="AC17" s="253">
        <f>+[1]I_C_Gestione!AE16</f>
        <v>0</v>
      </c>
      <c r="AD17" s="253">
        <f>+[1]I_C_Gestione!AF16</f>
        <v>0</v>
      </c>
      <c r="AE17" s="253">
        <f>+[1]I_C_Gestione!AG16</f>
        <v>0</v>
      </c>
      <c r="AF17" s="253">
        <f>+[1]I_C_Gestione!AH16</f>
        <v>0</v>
      </c>
      <c r="AG17" s="253">
        <f>+[1]I_C_Gestione!AI16</f>
        <v>0</v>
      </c>
      <c r="AH17" s="253">
        <f>+[1]I_C_Gestione!AJ16</f>
        <v>0</v>
      </c>
      <c r="AI17" s="253">
        <f>+[1]I_C_Gestione!AK16</f>
        <v>0</v>
      </c>
      <c r="AJ17" s="253">
        <f>+[1]I_C_Gestione!AL16</f>
        <v>0</v>
      </c>
      <c r="AK17" s="253">
        <f>+[1]I_C_Gestione!AM16</f>
        <v>0</v>
      </c>
      <c r="AL17" s="253">
        <f>+[1]I_C_Gestione!AN16</f>
        <v>0</v>
      </c>
      <c r="AM17" s="253">
        <f>+[1]I_C_Gestione!AO16</f>
        <v>0</v>
      </c>
      <c r="AN17" s="253">
        <f>+[1]I_C_Gestione!AP16</f>
        <v>0</v>
      </c>
      <c r="AO17" s="253">
        <f>+[1]I_C_Gestione!AQ16</f>
        <v>0</v>
      </c>
      <c r="AP17" s="253">
        <f>+[1]I_C_Gestione!AR16</f>
        <v>0</v>
      </c>
      <c r="AQ17" s="253">
        <f>+[1]I_C_Gestione!AS16</f>
        <v>0</v>
      </c>
      <c r="AR17" s="253">
        <f>+[1]I_C_Gestione!AT16</f>
        <v>0</v>
      </c>
      <c r="AS17" s="253">
        <f>+[1]I_C_Gestione!AU16</f>
        <v>0</v>
      </c>
      <c r="AT17" s="253">
        <f>+[1]I_C_Gestione!AV16</f>
        <v>0</v>
      </c>
      <c r="AU17" s="253">
        <f>+[1]I_C_Gestione!AW16</f>
        <v>0</v>
      </c>
      <c r="AV17" s="253">
        <f>+[1]I_C_Gestione!AX16</f>
        <v>0</v>
      </c>
      <c r="AW17" s="253">
        <f>+[1]I_C_Gestione!AY16</f>
        <v>0</v>
      </c>
      <c r="AX17" s="253">
        <f>+[1]I_C_Gestione!AZ16</f>
        <v>0</v>
      </c>
      <c r="AY17" s="253">
        <f>+[1]I_C_Gestione!BA16</f>
        <v>0</v>
      </c>
      <c r="AZ17" s="253">
        <f>+[1]I_C_Gestione!BB16</f>
        <v>0</v>
      </c>
      <c r="BA17" s="253">
        <f>+[1]I_C_Gestione!BC16</f>
        <v>0</v>
      </c>
      <c r="BB17" s="253">
        <f>+[1]I_C_Gestione!BD16</f>
        <v>0</v>
      </c>
      <c r="BC17" s="253">
        <f>+[1]I_C_Gestione!BE16</f>
        <v>0</v>
      </c>
      <c r="BD17" s="253">
        <f>+[1]I_C_Gestione!BF16</f>
        <v>0</v>
      </c>
      <c r="BE17" s="253">
        <f>+[1]I_C_Gestione!BG16</f>
        <v>0</v>
      </c>
      <c r="BF17" s="253">
        <f>+[1]I_C_Gestione!BH16</f>
        <v>0</v>
      </c>
      <c r="BG17" s="253">
        <f>+[1]I_C_Gestione!BI16</f>
        <v>0</v>
      </c>
      <c r="BH17" s="253">
        <f>+[1]I_C_Gestione!BJ16</f>
        <v>0</v>
      </c>
      <c r="BI17" s="253">
        <f>+[1]I_C_Gestione!BK16</f>
        <v>0</v>
      </c>
      <c r="BJ17" s="253">
        <f>+[1]I_C_Gestione!BL16</f>
        <v>0</v>
      </c>
      <c r="BK17" s="253">
        <f>+[1]I_C_Gestione!BM16</f>
        <v>0</v>
      </c>
      <c r="BL17" s="253">
        <f>+[1]I_C_Gestione!BN16</f>
        <v>0</v>
      </c>
      <c r="BM17" s="253">
        <f>+[1]I_C_Gestione!BO16</f>
        <v>0</v>
      </c>
      <c r="BN17" s="253">
        <f>+[1]I_C_Gestione!BP16</f>
        <v>0</v>
      </c>
      <c r="BO17" s="253">
        <f>+[1]I_C_Gestione!BQ16</f>
        <v>0</v>
      </c>
      <c r="BP17" s="253">
        <f>+[1]I_C_Gestione!BR16</f>
        <v>0</v>
      </c>
      <c r="BQ17" s="253">
        <f>+[1]I_C_Gestione!BS16</f>
        <v>0</v>
      </c>
      <c r="BR17" s="253">
        <f>+[1]I_C_Gestione!BT16</f>
        <v>0</v>
      </c>
      <c r="BS17" s="253">
        <f>+[1]I_C_Gestione!BU16</f>
        <v>0</v>
      </c>
      <c r="BT17" s="253">
        <f>+[1]I_C_Gestione!BV16</f>
        <v>0</v>
      </c>
      <c r="BU17" s="253">
        <f>+[1]I_C_Gestione!BW16</f>
        <v>0</v>
      </c>
      <c r="BV17" s="253">
        <f>+[1]I_C_Gestione!BX16</f>
        <v>0</v>
      </c>
      <c r="BW17" s="253">
        <f>+[1]I_C_Gestione!BY16</f>
        <v>0</v>
      </c>
      <c r="BX17" s="253">
        <f>+[1]I_C_Gestione!BZ16</f>
        <v>0</v>
      </c>
      <c r="BY17" s="253">
        <f>+[1]I_C_Gestione!CA16</f>
        <v>0</v>
      </c>
      <c r="BZ17" s="253">
        <f>+[1]I_C_Gestione!CB16</f>
        <v>0</v>
      </c>
      <c r="CA17" s="253">
        <f>+[1]I_C_Gestione!CC16</f>
        <v>0</v>
      </c>
      <c r="CB17" s="253">
        <f>+[1]I_C_Gestione!CD16</f>
        <v>0</v>
      </c>
      <c r="CC17" s="253">
        <f>+[1]I_C_Gestione!CE16</f>
        <v>0</v>
      </c>
      <c r="CD17" s="253">
        <f>+[1]I_C_Gestione!CF16</f>
        <v>0</v>
      </c>
      <c r="CE17" s="253">
        <f>+[1]I_C_Gestione!CG16</f>
        <v>0</v>
      </c>
      <c r="CF17" s="253">
        <f>+[1]I_C_Gestione!CH16</f>
        <v>0</v>
      </c>
      <c r="CG17" s="253">
        <f>+[1]I_C_Gestione!CI16</f>
        <v>0</v>
      </c>
      <c r="CH17" s="253">
        <f>+[1]I_C_Gestione!CJ16</f>
        <v>0</v>
      </c>
      <c r="CI17" s="253">
        <f>+[1]I_C_Gestione!CK16</f>
        <v>0</v>
      </c>
      <c r="CJ17" s="253">
        <f>+[1]I_C_Gestione!CL16</f>
        <v>0</v>
      </c>
      <c r="CK17" s="253">
        <f>+[1]I_C_Gestione!CM16</f>
        <v>0</v>
      </c>
      <c r="CL17" s="253">
        <f>+[1]I_C_Gestione!CN16</f>
        <v>0</v>
      </c>
      <c r="CM17" s="253">
        <f>+[1]I_C_Gestione!CO16</f>
        <v>0</v>
      </c>
      <c r="CN17" s="253">
        <f>+[1]I_C_Gestione!CP16</f>
        <v>0</v>
      </c>
      <c r="CO17" s="253">
        <f>+[1]I_C_Gestione!CQ16</f>
        <v>0</v>
      </c>
      <c r="CP17" s="253">
        <f>+[1]I_C_Gestione!CR16</f>
        <v>0</v>
      </c>
      <c r="CQ17" s="253">
        <f>+[1]I_C_Gestione!CS16</f>
        <v>0</v>
      </c>
      <c r="CR17" s="253">
        <f>+[1]I_C_Gestione!CT16</f>
        <v>0</v>
      </c>
      <c r="CS17" s="253">
        <f>+[1]I_C_Gestione!CU16</f>
        <v>0</v>
      </c>
      <c r="CT17" s="253">
        <f>+[1]I_C_Gestione!CV16</f>
        <v>0</v>
      </c>
      <c r="CU17" s="253">
        <f>+[1]I_C_Gestione!CW16</f>
        <v>0</v>
      </c>
      <c r="CV17" s="253">
        <f>+[1]I_C_Gestione!CX16</f>
        <v>0</v>
      </c>
      <c r="CW17" s="253">
        <f>+[1]I_C_Gestione!CY16</f>
        <v>0</v>
      </c>
      <c r="CX17" s="253">
        <f>+[1]I_C_Gestione!CZ16</f>
        <v>0</v>
      </c>
      <c r="CY17" s="253">
        <f>+[1]I_C_Gestione!DA16</f>
        <v>0</v>
      </c>
      <c r="CZ17" s="253">
        <f>+[1]I_C_Gestione!DB16</f>
        <v>0</v>
      </c>
      <c r="DA17" s="253">
        <f>+[1]I_C_Gestione!DC16</f>
        <v>0</v>
      </c>
      <c r="DB17" s="253">
        <f>+[1]I_C_Gestione!DD16</f>
        <v>0</v>
      </c>
      <c r="DC17" s="253">
        <f>+[1]I_C_Gestione!DE16</f>
        <v>0</v>
      </c>
      <c r="DD17" s="253">
        <f>+[1]I_C_Gestione!DF16</f>
        <v>0</v>
      </c>
      <c r="DE17" s="253">
        <f>+[1]I_C_Gestione!DG16</f>
        <v>0</v>
      </c>
      <c r="DF17" s="253">
        <f>+[1]I_C_Gestione!DH16</f>
        <v>0</v>
      </c>
      <c r="DG17" s="253">
        <f>+[1]I_C_Gestione!DI16</f>
        <v>0</v>
      </c>
      <c r="DH17" s="253">
        <f>+[1]I_C_Gestione!DJ16</f>
        <v>0</v>
      </c>
      <c r="DI17" s="253">
        <f>+[1]I_C_Gestione!DK16</f>
        <v>0</v>
      </c>
      <c r="DJ17" s="253">
        <f>+[1]I_C_Gestione!DL16</f>
        <v>0</v>
      </c>
      <c r="DK17" s="253">
        <f>+[1]I_C_Gestione!DM16</f>
        <v>0</v>
      </c>
      <c r="DL17" s="253">
        <f>+[1]I_C_Gestione!DN16</f>
        <v>0</v>
      </c>
      <c r="DM17" s="253">
        <f>+[1]I_C_Gestione!DO16</f>
        <v>0</v>
      </c>
      <c r="DN17" s="253">
        <f>+[1]I_C_Gestione!DP16</f>
        <v>0</v>
      </c>
      <c r="DO17" s="253">
        <f>+[1]I_C_Gestione!DQ16</f>
        <v>0</v>
      </c>
      <c r="DP17" s="253">
        <f>+[1]I_C_Gestione!DR16</f>
        <v>0</v>
      </c>
      <c r="DQ17" s="253">
        <f>+[1]I_C_Gestione!DS16</f>
        <v>0</v>
      </c>
      <c r="DR17" s="253">
        <f>+[1]I_C_Gestione!DT16</f>
        <v>0</v>
      </c>
      <c r="DS17" s="253">
        <f>+[1]I_C_Gestione!DU16</f>
        <v>0</v>
      </c>
      <c r="DT17" s="253">
        <f>+[1]I_C_Gestione!DV16</f>
        <v>0</v>
      </c>
      <c r="DU17" s="253">
        <f>+[1]I_C_Gestione!DW16</f>
        <v>0</v>
      </c>
    </row>
    <row r="18" spans="2:125" ht="15.6" thickTop="1" thickBot="1">
      <c r="B18" s="339">
        <f>+[1]I_C_Gestione!D17</f>
        <v>0</v>
      </c>
      <c r="C18" s="294">
        <f>+[1]I_C_Gestione!E17</f>
        <v>0.22</v>
      </c>
      <c r="D18" s="335">
        <f>+[1]I_C_Gestione!F17</f>
        <v>60</v>
      </c>
      <c r="F18" s="253">
        <f>+[1]I_C_Gestione!H17</f>
        <v>0</v>
      </c>
      <c r="G18" s="253">
        <f>+[1]I_C_Gestione!I17</f>
        <v>0</v>
      </c>
      <c r="H18" s="253">
        <f>+[1]I_C_Gestione!J17</f>
        <v>0</v>
      </c>
      <c r="I18" s="253">
        <f>+[1]I_C_Gestione!K17</f>
        <v>0</v>
      </c>
      <c r="J18" s="253">
        <f>+[1]I_C_Gestione!L17</f>
        <v>0</v>
      </c>
      <c r="K18" s="253">
        <f>+[1]I_C_Gestione!M17</f>
        <v>0</v>
      </c>
      <c r="L18" s="253">
        <f>+[1]I_C_Gestione!N17</f>
        <v>0</v>
      </c>
      <c r="M18" s="253">
        <f>+[1]I_C_Gestione!O17</f>
        <v>0</v>
      </c>
      <c r="N18" s="253">
        <f>+[1]I_C_Gestione!P17</f>
        <v>0</v>
      </c>
      <c r="O18" s="253">
        <f>+[1]I_C_Gestione!Q17</f>
        <v>0</v>
      </c>
      <c r="P18" s="253">
        <f>+[1]I_C_Gestione!R17</f>
        <v>0</v>
      </c>
      <c r="Q18" s="253">
        <f>+[1]I_C_Gestione!S17</f>
        <v>0</v>
      </c>
      <c r="R18" s="253">
        <f>+[1]I_C_Gestione!T17</f>
        <v>0</v>
      </c>
      <c r="S18" s="253">
        <f>+[1]I_C_Gestione!U17</f>
        <v>0</v>
      </c>
      <c r="T18" s="253">
        <f>+[1]I_C_Gestione!V17</f>
        <v>0</v>
      </c>
      <c r="U18" s="253">
        <f>+[1]I_C_Gestione!W17</f>
        <v>0</v>
      </c>
      <c r="V18" s="253">
        <f>+[1]I_C_Gestione!X17</f>
        <v>0</v>
      </c>
      <c r="W18" s="253">
        <f>+[1]I_C_Gestione!Y17</f>
        <v>0</v>
      </c>
      <c r="X18" s="253">
        <f>+[1]I_C_Gestione!Z17</f>
        <v>0</v>
      </c>
      <c r="Y18" s="253">
        <f>+[1]I_C_Gestione!AA17</f>
        <v>0</v>
      </c>
      <c r="Z18" s="253">
        <f>+[1]I_C_Gestione!AB17</f>
        <v>0</v>
      </c>
      <c r="AA18" s="253">
        <f>+[1]I_C_Gestione!AC17</f>
        <v>0</v>
      </c>
      <c r="AB18" s="253">
        <f>+[1]I_C_Gestione!AD17</f>
        <v>0</v>
      </c>
      <c r="AC18" s="253">
        <f>+[1]I_C_Gestione!AE17</f>
        <v>0</v>
      </c>
      <c r="AD18" s="253">
        <f>+[1]I_C_Gestione!AF17</f>
        <v>0</v>
      </c>
      <c r="AE18" s="253">
        <f>+[1]I_C_Gestione!AG17</f>
        <v>0</v>
      </c>
      <c r="AF18" s="253">
        <f>+[1]I_C_Gestione!AH17</f>
        <v>0</v>
      </c>
      <c r="AG18" s="253">
        <f>+[1]I_C_Gestione!AI17</f>
        <v>0</v>
      </c>
      <c r="AH18" s="253">
        <f>+[1]I_C_Gestione!AJ17</f>
        <v>0</v>
      </c>
      <c r="AI18" s="253">
        <f>+[1]I_C_Gestione!AK17</f>
        <v>0</v>
      </c>
      <c r="AJ18" s="253">
        <f>+[1]I_C_Gestione!AL17</f>
        <v>0</v>
      </c>
      <c r="AK18" s="253">
        <f>+[1]I_C_Gestione!AM17</f>
        <v>0</v>
      </c>
      <c r="AL18" s="253">
        <f>+[1]I_C_Gestione!AN17</f>
        <v>0</v>
      </c>
      <c r="AM18" s="253">
        <f>+[1]I_C_Gestione!AO17</f>
        <v>0</v>
      </c>
      <c r="AN18" s="253">
        <f>+[1]I_C_Gestione!AP17</f>
        <v>0</v>
      </c>
      <c r="AO18" s="253">
        <f>+[1]I_C_Gestione!AQ17</f>
        <v>0</v>
      </c>
      <c r="AP18" s="253">
        <f>+[1]I_C_Gestione!AR17</f>
        <v>0</v>
      </c>
      <c r="AQ18" s="253">
        <f>+[1]I_C_Gestione!AS17</f>
        <v>0</v>
      </c>
      <c r="AR18" s="253">
        <f>+[1]I_C_Gestione!AT17</f>
        <v>0</v>
      </c>
      <c r="AS18" s="253">
        <f>+[1]I_C_Gestione!AU17</f>
        <v>0</v>
      </c>
      <c r="AT18" s="253">
        <f>+[1]I_C_Gestione!AV17</f>
        <v>0</v>
      </c>
      <c r="AU18" s="253">
        <f>+[1]I_C_Gestione!AW17</f>
        <v>0</v>
      </c>
      <c r="AV18" s="253">
        <f>+[1]I_C_Gestione!AX17</f>
        <v>0</v>
      </c>
      <c r="AW18" s="253">
        <f>+[1]I_C_Gestione!AY17</f>
        <v>0</v>
      </c>
      <c r="AX18" s="253">
        <f>+[1]I_C_Gestione!AZ17</f>
        <v>0</v>
      </c>
      <c r="AY18" s="253">
        <f>+[1]I_C_Gestione!BA17</f>
        <v>0</v>
      </c>
      <c r="AZ18" s="253">
        <f>+[1]I_C_Gestione!BB17</f>
        <v>0</v>
      </c>
      <c r="BA18" s="253">
        <f>+[1]I_C_Gestione!BC17</f>
        <v>0</v>
      </c>
      <c r="BB18" s="253">
        <f>+[1]I_C_Gestione!BD17</f>
        <v>0</v>
      </c>
      <c r="BC18" s="253">
        <f>+[1]I_C_Gestione!BE17</f>
        <v>0</v>
      </c>
      <c r="BD18" s="253">
        <f>+[1]I_C_Gestione!BF17</f>
        <v>0</v>
      </c>
      <c r="BE18" s="253">
        <f>+[1]I_C_Gestione!BG17</f>
        <v>0</v>
      </c>
      <c r="BF18" s="253">
        <f>+[1]I_C_Gestione!BH17</f>
        <v>0</v>
      </c>
      <c r="BG18" s="253">
        <f>+[1]I_C_Gestione!BI17</f>
        <v>0</v>
      </c>
      <c r="BH18" s="253">
        <f>+[1]I_C_Gestione!BJ17</f>
        <v>0</v>
      </c>
      <c r="BI18" s="253">
        <f>+[1]I_C_Gestione!BK17</f>
        <v>0</v>
      </c>
      <c r="BJ18" s="253">
        <f>+[1]I_C_Gestione!BL17</f>
        <v>0</v>
      </c>
      <c r="BK18" s="253">
        <f>+[1]I_C_Gestione!BM17</f>
        <v>0</v>
      </c>
      <c r="BL18" s="253">
        <f>+[1]I_C_Gestione!BN17</f>
        <v>0</v>
      </c>
      <c r="BM18" s="253">
        <f>+[1]I_C_Gestione!BO17</f>
        <v>0</v>
      </c>
      <c r="BN18" s="253">
        <f>+[1]I_C_Gestione!BP17</f>
        <v>0</v>
      </c>
      <c r="BO18" s="253">
        <f>+[1]I_C_Gestione!BQ17</f>
        <v>0</v>
      </c>
      <c r="BP18" s="253">
        <f>+[1]I_C_Gestione!BR17</f>
        <v>0</v>
      </c>
      <c r="BQ18" s="253">
        <f>+[1]I_C_Gestione!BS17</f>
        <v>0</v>
      </c>
      <c r="BR18" s="253">
        <f>+[1]I_C_Gestione!BT17</f>
        <v>0</v>
      </c>
      <c r="BS18" s="253">
        <f>+[1]I_C_Gestione!BU17</f>
        <v>0</v>
      </c>
      <c r="BT18" s="253">
        <f>+[1]I_C_Gestione!BV17</f>
        <v>0</v>
      </c>
      <c r="BU18" s="253">
        <f>+[1]I_C_Gestione!BW17</f>
        <v>0</v>
      </c>
      <c r="BV18" s="253">
        <f>+[1]I_C_Gestione!BX17</f>
        <v>0</v>
      </c>
      <c r="BW18" s="253">
        <f>+[1]I_C_Gestione!BY17</f>
        <v>0</v>
      </c>
      <c r="BX18" s="253">
        <f>+[1]I_C_Gestione!BZ17</f>
        <v>0</v>
      </c>
      <c r="BY18" s="253">
        <f>+[1]I_C_Gestione!CA17</f>
        <v>0</v>
      </c>
      <c r="BZ18" s="253">
        <f>+[1]I_C_Gestione!CB17</f>
        <v>0</v>
      </c>
      <c r="CA18" s="253">
        <f>+[1]I_C_Gestione!CC17</f>
        <v>0</v>
      </c>
      <c r="CB18" s="253">
        <f>+[1]I_C_Gestione!CD17</f>
        <v>0</v>
      </c>
      <c r="CC18" s="253">
        <f>+[1]I_C_Gestione!CE17</f>
        <v>0</v>
      </c>
      <c r="CD18" s="253">
        <f>+[1]I_C_Gestione!CF17</f>
        <v>0</v>
      </c>
      <c r="CE18" s="253">
        <f>+[1]I_C_Gestione!CG17</f>
        <v>0</v>
      </c>
      <c r="CF18" s="253">
        <f>+[1]I_C_Gestione!CH17</f>
        <v>0</v>
      </c>
      <c r="CG18" s="253">
        <f>+[1]I_C_Gestione!CI17</f>
        <v>0</v>
      </c>
      <c r="CH18" s="253">
        <f>+[1]I_C_Gestione!CJ17</f>
        <v>0</v>
      </c>
      <c r="CI18" s="253">
        <f>+[1]I_C_Gestione!CK17</f>
        <v>0</v>
      </c>
      <c r="CJ18" s="253">
        <f>+[1]I_C_Gestione!CL17</f>
        <v>0</v>
      </c>
      <c r="CK18" s="253">
        <f>+[1]I_C_Gestione!CM17</f>
        <v>0</v>
      </c>
      <c r="CL18" s="253">
        <f>+[1]I_C_Gestione!CN17</f>
        <v>0</v>
      </c>
      <c r="CM18" s="253">
        <f>+[1]I_C_Gestione!CO17</f>
        <v>0</v>
      </c>
      <c r="CN18" s="253">
        <f>+[1]I_C_Gestione!CP17</f>
        <v>0</v>
      </c>
      <c r="CO18" s="253">
        <f>+[1]I_C_Gestione!CQ17</f>
        <v>0</v>
      </c>
      <c r="CP18" s="253">
        <f>+[1]I_C_Gestione!CR17</f>
        <v>0</v>
      </c>
      <c r="CQ18" s="253">
        <f>+[1]I_C_Gestione!CS17</f>
        <v>0</v>
      </c>
      <c r="CR18" s="253">
        <f>+[1]I_C_Gestione!CT17</f>
        <v>0</v>
      </c>
      <c r="CS18" s="253">
        <f>+[1]I_C_Gestione!CU17</f>
        <v>0</v>
      </c>
      <c r="CT18" s="253">
        <f>+[1]I_C_Gestione!CV17</f>
        <v>0</v>
      </c>
      <c r="CU18" s="253">
        <f>+[1]I_C_Gestione!CW17</f>
        <v>0</v>
      </c>
      <c r="CV18" s="253">
        <f>+[1]I_C_Gestione!CX17</f>
        <v>0</v>
      </c>
      <c r="CW18" s="253">
        <f>+[1]I_C_Gestione!CY17</f>
        <v>0</v>
      </c>
      <c r="CX18" s="253">
        <f>+[1]I_C_Gestione!CZ17</f>
        <v>0</v>
      </c>
      <c r="CY18" s="253">
        <f>+[1]I_C_Gestione!DA17</f>
        <v>0</v>
      </c>
      <c r="CZ18" s="253">
        <f>+[1]I_C_Gestione!DB17</f>
        <v>0</v>
      </c>
      <c r="DA18" s="253">
        <f>+[1]I_C_Gestione!DC17</f>
        <v>0</v>
      </c>
      <c r="DB18" s="253">
        <f>+[1]I_C_Gestione!DD17</f>
        <v>0</v>
      </c>
      <c r="DC18" s="253">
        <f>+[1]I_C_Gestione!DE17</f>
        <v>0</v>
      </c>
      <c r="DD18" s="253">
        <f>+[1]I_C_Gestione!DF17</f>
        <v>0</v>
      </c>
      <c r="DE18" s="253">
        <f>+[1]I_C_Gestione!DG17</f>
        <v>0</v>
      </c>
      <c r="DF18" s="253">
        <f>+[1]I_C_Gestione!DH17</f>
        <v>0</v>
      </c>
      <c r="DG18" s="253">
        <f>+[1]I_C_Gestione!DI17</f>
        <v>0</v>
      </c>
      <c r="DH18" s="253">
        <f>+[1]I_C_Gestione!DJ17</f>
        <v>0</v>
      </c>
      <c r="DI18" s="253">
        <f>+[1]I_C_Gestione!DK17</f>
        <v>0</v>
      </c>
      <c r="DJ18" s="253">
        <f>+[1]I_C_Gestione!DL17</f>
        <v>0</v>
      </c>
      <c r="DK18" s="253">
        <f>+[1]I_C_Gestione!DM17</f>
        <v>0</v>
      </c>
      <c r="DL18" s="253">
        <f>+[1]I_C_Gestione!DN17</f>
        <v>0</v>
      </c>
      <c r="DM18" s="253">
        <f>+[1]I_C_Gestione!DO17</f>
        <v>0</v>
      </c>
      <c r="DN18" s="253">
        <f>+[1]I_C_Gestione!DP17</f>
        <v>0</v>
      </c>
      <c r="DO18" s="253">
        <f>+[1]I_C_Gestione!DQ17</f>
        <v>0</v>
      </c>
      <c r="DP18" s="253">
        <f>+[1]I_C_Gestione!DR17</f>
        <v>0</v>
      </c>
      <c r="DQ18" s="253">
        <f>+[1]I_C_Gestione!DS17</f>
        <v>0</v>
      </c>
      <c r="DR18" s="253">
        <f>+[1]I_C_Gestione!DT17</f>
        <v>0</v>
      </c>
      <c r="DS18" s="253">
        <f>+[1]I_C_Gestione!DU17</f>
        <v>0</v>
      </c>
      <c r="DT18" s="253">
        <f>+[1]I_C_Gestione!DV17</f>
        <v>0</v>
      </c>
      <c r="DU18" s="253">
        <f>+[1]I_C_Gestione!DW17</f>
        <v>0</v>
      </c>
    </row>
    <row r="19" spans="2:125" ht="15.6" thickTop="1" thickBot="1">
      <c r="B19" s="339">
        <f>+[1]I_C_Gestione!D18</f>
        <v>0</v>
      </c>
      <c r="C19" s="294">
        <f>+[1]I_C_Gestione!E18</f>
        <v>0.22</v>
      </c>
      <c r="D19" s="335">
        <f>+[1]I_C_Gestione!F18</f>
        <v>60</v>
      </c>
      <c r="F19" s="253">
        <f>+[1]I_C_Gestione!H18</f>
        <v>0</v>
      </c>
      <c r="G19" s="253">
        <f>+[1]I_C_Gestione!I18</f>
        <v>0</v>
      </c>
      <c r="H19" s="253">
        <f>+[1]I_C_Gestione!J18</f>
        <v>0</v>
      </c>
      <c r="I19" s="253">
        <f>+[1]I_C_Gestione!K18</f>
        <v>0</v>
      </c>
      <c r="J19" s="253">
        <f>+[1]I_C_Gestione!L18</f>
        <v>0</v>
      </c>
      <c r="K19" s="253">
        <f>+[1]I_C_Gestione!M18</f>
        <v>0</v>
      </c>
      <c r="L19" s="253">
        <f>+[1]I_C_Gestione!N18</f>
        <v>0</v>
      </c>
      <c r="M19" s="253">
        <f>+[1]I_C_Gestione!O18</f>
        <v>0</v>
      </c>
      <c r="N19" s="253">
        <f>+[1]I_C_Gestione!P18</f>
        <v>0</v>
      </c>
      <c r="O19" s="253">
        <f>+[1]I_C_Gestione!Q18</f>
        <v>0</v>
      </c>
      <c r="P19" s="253">
        <f>+[1]I_C_Gestione!R18</f>
        <v>0</v>
      </c>
      <c r="Q19" s="253">
        <f>+[1]I_C_Gestione!S18</f>
        <v>0</v>
      </c>
      <c r="R19" s="253">
        <f>+[1]I_C_Gestione!T18</f>
        <v>0</v>
      </c>
      <c r="S19" s="253">
        <f>+[1]I_C_Gestione!U18</f>
        <v>0</v>
      </c>
      <c r="T19" s="253">
        <f>+[1]I_C_Gestione!V18</f>
        <v>0</v>
      </c>
      <c r="U19" s="253">
        <f>+[1]I_C_Gestione!W18</f>
        <v>0</v>
      </c>
      <c r="V19" s="253">
        <f>+[1]I_C_Gestione!X18</f>
        <v>0</v>
      </c>
      <c r="W19" s="253">
        <f>+[1]I_C_Gestione!Y18</f>
        <v>0</v>
      </c>
      <c r="X19" s="253">
        <f>+[1]I_C_Gestione!Z18</f>
        <v>0</v>
      </c>
      <c r="Y19" s="253">
        <f>+[1]I_C_Gestione!AA18</f>
        <v>0</v>
      </c>
      <c r="Z19" s="253">
        <f>+[1]I_C_Gestione!AB18</f>
        <v>0</v>
      </c>
      <c r="AA19" s="253">
        <f>+[1]I_C_Gestione!AC18</f>
        <v>0</v>
      </c>
      <c r="AB19" s="253">
        <f>+[1]I_C_Gestione!AD18</f>
        <v>0</v>
      </c>
      <c r="AC19" s="253">
        <f>+[1]I_C_Gestione!AE18</f>
        <v>0</v>
      </c>
      <c r="AD19" s="253">
        <f>+[1]I_C_Gestione!AF18</f>
        <v>0</v>
      </c>
      <c r="AE19" s="253">
        <f>+[1]I_C_Gestione!AG18</f>
        <v>0</v>
      </c>
      <c r="AF19" s="253">
        <f>+[1]I_C_Gestione!AH18</f>
        <v>0</v>
      </c>
      <c r="AG19" s="253">
        <f>+[1]I_C_Gestione!AI18</f>
        <v>0</v>
      </c>
      <c r="AH19" s="253">
        <f>+[1]I_C_Gestione!AJ18</f>
        <v>0</v>
      </c>
      <c r="AI19" s="253">
        <f>+[1]I_C_Gestione!AK18</f>
        <v>0</v>
      </c>
      <c r="AJ19" s="253">
        <f>+[1]I_C_Gestione!AL18</f>
        <v>0</v>
      </c>
      <c r="AK19" s="253">
        <f>+[1]I_C_Gestione!AM18</f>
        <v>0</v>
      </c>
      <c r="AL19" s="253">
        <f>+[1]I_C_Gestione!AN18</f>
        <v>0</v>
      </c>
      <c r="AM19" s="253">
        <f>+[1]I_C_Gestione!AO18</f>
        <v>0</v>
      </c>
      <c r="AN19" s="253">
        <f>+[1]I_C_Gestione!AP18</f>
        <v>0</v>
      </c>
      <c r="AO19" s="253">
        <f>+[1]I_C_Gestione!AQ18</f>
        <v>0</v>
      </c>
      <c r="AP19" s="253">
        <f>+[1]I_C_Gestione!AR18</f>
        <v>0</v>
      </c>
      <c r="AQ19" s="253">
        <f>+[1]I_C_Gestione!AS18</f>
        <v>0</v>
      </c>
      <c r="AR19" s="253">
        <f>+[1]I_C_Gestione!AT18</f>
        <v>0</v>
      </c>
      <c r="AS19" s="253">
        <f>+[1]I_C_Gestione!AU18</f>
        <v>0</v>
      </c>
      <c r="AT19" s="253">
        <f>+[1]I_C_Gestione!AV18</f>
        <v>0</v>
      </c>
      <c r="AU19" s="253">
        <f>+[1]I_C_Gestione!AW18</f>
        <v>0</v>
      </c>
      <c r="AV19" s="253">
        <f>+[1]I_C_Gestione!AX18</f>
        <v>0</v>
      </c>
      <c r="AW19" s="253">
        <f>+[1]I_C_Gestione!AY18</f>
        <v>0</v>
      </c>
      <c r="AX19" s="253">
        <f>+[1]I_C_Gestione!AZ18</f>
        <v>0</v>
      </c>
      <c r="AY19" s="253">
        <f>+[1]I_C_Gestione!BA18</f>
        <v>0</v>
      </c>
      <c r="AZ19" s="253">
        <f>+[1]I_C_Gestione!BB18</f>
        <v>0</v>
      </c>
      <c r="BA19" s="253">
        <f>+[1]I_C_Gestione!BC18</f>
        <v>0</v>
      </c>
      <c r="BB19" s="253">
        <f>+[1]I_C_Gestione!BD18</f>
        <v>0</v>
      </c>
      <c r="BC19" s="253">
        <f>+[1]I_C_Gestione!BE18</f>
        <v>0</v>
      </c>
      <c r="BD19" s="253">
        <f>+[1]I_C_Gestione!BF18</f>
        <v>0</v>
      </c>
      <c r="BE19" s="253">
        <f>+[1]I_C_Gestione!BG18</f>
        <v>0</v>
      </c>
      <c r="BF19" s="253">
        <f>+[1]I_C_Gestione!BH18</f>
        <v>0</v>
      </c>
      <c r="BG19" s="253">
        <f>+[1]I_C_Gestione!BI18</f>
        <v>0</v>
      </c>
      <c r="BH19" s="253">
        <f>+[1]I_C_Gestione!BJ18</f>
        <v>0</v>
      </c>
      <c r="BI19" s="253">
        <f>+[1]I_C_Gestione!BK18</f>
        <v>0</v>
      </c>
      <c r="BJ19" s="253">
        <f>+[1]I_C_Gestione!BL18</f>
        <v>0</v>
      </c>
      <c r="BK19" s="253">
        <f>+[1]I_C_Gestione!BM18</f>
        <v>0</v>
      </c>
      <c r="BL19" s="253">
        <f>+[1]I_C_Gestione!BN18</f>
        <v>0</v>
      </c>
      <c r="BM19" s="253">
        <f>+[1]I_C_Gestione!BO18</f>
        <v>0</v>
      </c>
      <c r="BN19" s="253">
        <f>+[1]I_C_Gestione!BP18</f>
        <v>0</v>
      </c>
      <c r="BO19" s="253">
        <f>+[1]I_C_Gestione!BQ18</f>
        <v>0</v>
      </c>
      <c r="BP19" s="253">
        <f>+[1]I_C_Gestione!BR18</f>
        <v>0</v>
      </c>
      <c r="BQ19" s="253">
        <f>+[1]I_C_Gestione!BS18</f>
        <v>0</v>
      </c>
      <c r="BR19" s="253">
        <f>+[1]I_C_Gestione!BT18</f>
        <v>0</v>
      </c>
      <c r="BS19" s="253">
        <f>+[1]I_C_Gestione!BU18</f>
        <v>0</v>
      </c>
      <c r="BT19" s="253">
        <f>+[1]I_C_Gestione!BV18</f>
        <v>0</v>
      </c>
      <c r="BU19" s="253">
        <f>+[1]I_C_Gestione!BW18</f>
        <v>0</v>
      </c>
      <c r="BV19" s="253">
        <f>+[1]I_C_Gestione!BX18</f>
        <v>0</v>
      </c>
      <c r="BW19" s="253">
        <f>+[1]I_C_Gestione!BY18</f>
        <v>0</v>
      </c>
      <c r="BX19" s="253">
        <f>+[1]I_C_Gestione!BZ18</f>
        <v>0</v>
      </c>
      <c r="BY19" s="253">
        <f>+[1]I_C_Gestione!CA18</f>
        <v>0</v>
      </c>
      <c r="BZ19" s="253">
        <f>+[1]I_C_Gestione!CB18</f>
        <v>0</v>
      </c>
      <c r="CA19" s="253">
        <f>+[1]I_C_Gestione!CC18</f>
        <v>0</v>
      </c>
      <c r="CB19" s="253">
        <f>+[1]I_C_Gestione!CD18</f>
        <v>0</v>
      </c>
      <c r="CC19" s="253">
        <f>+[1]I_C_Gestione!CE18</f>
        <v>0</v>
      </c>
      <c r="CD19" s="253">
        <f>+[1]I_C_Gestione!CF18</f>
        <v>0</v>
      </c>
      <c r="CE19" s="253">
        <f>+[1]I_C_Gestione!CG18</f>
        <v>0</v>
      </c>
      <c r="CF19" s="253">
        <f>+[1]I_C_Gestione!CH18</f>
        <v>0</v>
      </c>
      <c r="CG19" s="253">
        <f>+[1]I_C_Gestione!CI18</f>
        <v>0</v>
      </c>
      <c r="CH19" s="253">
        <f>+[1]I_C_Gestione!CJ18</f>
        <v>0</v>
      </c>
      <c r="CI19" s="253">
        <f>+[1]I_C_Gestione!CK18</f>
        <v>0</v>
      </c>
      <c r="CJ19" s="253">
        <f>+[1]I_C_Gestione!CL18</f>
        <v>0</v>
      </c>
      <c r="CK19" s="253">
        <f>+[1]I_C_Gestione!CM18</f>
        <v>0</v>
      </c>
      <c r="CL19" s="253">
        <f>+[1]I_C_Gestione!CN18</f>
        <v>0</v>
      </c>
      <c r="CM19" s="253">
        <f>+[1]I_C_Gestione!CO18</f>
        <v>0</v>
      </c>
      <c r="CN19" s="253">
        <f>+[1]I_C_Gestione!CP18</f>
        <v>0</v>
      </c>
      <c r="CO19" s="253">
        <f>+[1]I_C_Gestione!CQ18</f>
        <v>0</v>
      </c>
      <c r="CP19" s="253">
        <f>+[1]I_C_Gestione!CR18</f>
        <v>0</v>
      </c>
      <c r="CQ19" s="253">
        <f>+[1]I_C_Gestione!CS18</f>
        <v>0</v>
      </c>
      <c r="CR19" s="253">
        <f>+[1]I_C_Gestione!CT18</f>
        <v>0</v>
      </c>
      <c r="CS19" s="253">
        <f>+[1]I_C_Gestione!CU18</f>
        <v>0</v>
      </c>
      <c r="CT19" s="253">
        <f>+[1]I_C_Gestione!CV18</f>
        <v>0</v>
      </c>
      <c r="CU19" s="253">
        <f>+[1]I_C_Gestione!CW18</f>
        <v>0</v>
      </c>
      <c r="CV19" s="253">
        <f>+[1]I_C_Gestione!CX18</f>
        <v>0</v>
      </c>
      <c r="CW19" s="253">
        <f>+[1]I_C_Gestione!CY18</f>
        <v>0</v>
      </c>
      <c r="CX19" s="253">
        <f>+[1]I_C_Gestione!CZ18</f>
        <v>0</v>
      </c>
      <c r="CY19" s="253">
        <f>+[1]I_C_Gestione!DA18</f>
        <v>0</v>
      </c>
      <c r="CZ19" s="253">
        <f>+[1]I_C_Gestione!DB18</f>
        <v>0</v>
      </c>
      <c r="DA19" s="253">
        <f>+[1]I_C_Gestione!DC18</f>
        <v>0</v>
      </c>
      <c r="DB19" s="253">
        <f>+[1]I_C_Gestione!DD18</f>
        <v>0</v>
      </c>
      <c r="DC19" s="253">
        <f>+[1]I_C_Gestione!DE18</f>
        <v>0</v>
      </c>
      <c r="DD19" s="253">
        <f>+[1]I_C_Gestione!DF18</f>
        <v>0</v>
      </c>
      <c r="DE19" s="253">
        <f>+[1]I_C_Gestione!DG18</f>
        <v>0</v>
      </c>
      <c r="DF19" s="253">
        <f>+[1]I_C_Gestione!DH18</f>
        <v>0</v>
      </c>
      <c r="DG19" s="253">
        <f>+[1]I_C_Gestione!DI18</f>
        <v>0</v>
      </c>
      <c r="DH19" s="253">
        <f>+[1]I_C_Gestione!DJ18</f>
        <v>0</v>
      </c>
      <c r="DI19" s="253">
        <f>+[1]I_C_Gestione!DK18</f>
        <v>0</v>
      </c>
      <c r="DJ19" s="253">
        <f>+[1]I_C_Gestione!DL18</f>
        <v>0</v>
      </c>
      <c r="DK19" s="253">
        <f>+[1]I_C_Gestione!DM18</f>
        <v>0</v>
      </c>
      <c r="DL19" s="253">
        <f>+[1]I_C_Gestione!DN18</f>
        <v>0</v>
      </c>
      <c r="DM19" s="253">
        <f>+[1]I_C_Gestione!DO18</f>
        <v>0</v>
      </c>
      <c r="DN19" s="253">
        <f>+[1]I_C_Gestione!DP18</f>
        <v>0</v>
      </c>
      <c r="DO19" s="253">
        <f>+[1]I_C_Gestione!DQ18</f>
        <v>0</v>
      </c>
      <c r="DP19" s="253">
        <f>+[1]I_C_Gestione!DR18</f>
        <v>0</v>
      </c>
      <c r="DQ19" s="253">
        <f>+[1]I_C_Gestione!DS18</f>
        <v>0</v>
      </c>
      <c r="DR19" s="253">
        <f>+[1]I_C_Gestione!DT18</f>
        <v>0</v>
      </c>
      <c r="DS19" s="253">
        <f>+[1]I_C_Gestione!DU18</f>
        <v>0</v>
      </c>
      <c r="DT19" s="253">
        <f>+[1]I_C_Gestione!DV18</f>
        <v>0</v>
      </c>
      <c r="DU19" s="253">
        <f>+[1]I_C_Gestione!DW18</f>
        <v>0</v>
      </c>
    </row>
    <row r="20" spans="2:125" ht="15.6" thickTop="1" thickBot="1">
      <c r="B20" s="339">
        <f>+[1]I_C_Gestione!D19</f>
        <v>0</v>
      </c>
      <c r="C20" s="294">
        <f>+[1]I_C_Gestione!E19</f>
        <v>0.22</v>
      </c>
      <c r="D20" s="335">
        <f>+[1]I_C_Gestione!F19</f>
        <v>60</v>
      </c>
      <c r="F20" s="253">
        <f>+[1]I_C_Gestione!H19</f>
        <v>0</v>
      </c>
      <c r="G20" s="253">
        <f>+[1]I_C_Gestione!I19</f>
        <v>0</v>
      </c>
      <c r="H20" s="253">
        <f>+[1]I_C_Gestione!J19</f>
        <v>0</v>
      </c>
      <c r="I20" s="253">
        <f>+[1]I_C_Gestione!K19</f>
        <v>0</v>
      </c>
      <c r="J20" s="253">
        <f>+[1]I_C_Gestione!L19</f>
        <v>0</v>
      </c>
      <c r="K20" s="253">
        <f>+[1]I_C_Gestione!M19</f>
        <v>0</v>
      </c>
      <c r="L20" s="253">
        <f>+[1]I_C_Gestione!N19</f>
        <v>0</v>
      </c>
      <c r="M20" s="253">
        <f>+[1]I_C_Gestione!O19</f>
        <v>0</v>
      </c>
      <c r="N20" s="253">
        <f>+[1]I_C_Gestione!P19</f>
        <v>0</v>
      </c>
      <c r="O20" s="253">
        <f>+[1]I_C_Gestione!Q19</f>
        <v>0</v>
      </c>
      <c r="P20" s="253">
        <f>+[1]I_C_Gestione!R19</f>
        <v>0</v>
      </c>
      <c r="Q20" s="253">
        <f>+[1]I_C_Gestione!S19</f>
        <v>0</v>
      </c>
      <c r="R20" s="253">
        <f>+[1]I_C_Gestione!T19</f>
        <v>0</v>
      </c>
      <c r="S20" s="253">
        <f>+[1]I_C_Gestione!U19</f>
        <v>0</v>
      </c>
      <c r="T20" s="253">
        <f>+[1]I_C_Gestione!V19</f>
        <v>0</v>
      </c>
      <c r="U20" s="253">
        <f>+[1]I_C_Gestione!W19</f>
        <v>0</v>
      </c>
      <c r="V20" s="253">
        <f>+[1]I_C_Gestione!X19</f>
        <v>0</v>
      </c>
      <c r="W20" s="253">
        <f>+[1]I_C_Gestione!Y19</f>
        <v>0</v>
      </c>
      <c r="X20" s="253">
        <f>+[1]I_C_Gestione!Z19</f>
        <v>0</v>
      </c>
      <c r="Y20" s="253">
        <f>+[1]I_C_Gestione!AA19</f>
        <v>0</v>
      </c>
      <c r="Z20" s="253">
        <f>+[1]I_C_Gestione!AB19</f>
        <v>0</v>
      </c>
      <c r="AA20" s="253">
        <f>+[1]I_C_Gestione!AC19</f>
        <v>0</v>
      </c>
      <c r="AB20" s="253">
        <f>+[1]I_C_Gestione!AD19</f>
        <v>0</v>
      </c>
      <c r="AC20" s="253">
        <f>+[1]I_C_Gestione!AE19</f>
        <v>0</v>
      </c>
      <c r="AD20" s="253">
        <f>+[1]I_C_Gestione!AF19</f>
        <v>0</v>
      </c>
      <c r="AE20" s="253">
        <f>+[1]I_C_Gestione!AG19</f>
        <v>0</v>
      </c>
      <c r="AF20" s="253">
        <f>+[1]I_C_Gestione!AH19</f>
        <v>0</v>
      </c>
      <c r="AG20" s="253">
        <f>+[1]I_C_Gestione!AI19</f>
        <v>0</v>
      </c>
      <c r="AH20" s="253">
        <f>+[1]I_C_Gestione!AJ19</f>
        <v>0</v>
      </c>
      <c r="AI20" s="253">
        <f>+[1]I_C_Gestione!AK19</f>
        <v>0</v>
      </c>
      <c r="AJ20" s="253">
        <f>+[1]I_C_Gestione!AL19</f>
        <v>0</v>
      </c>
      <c r="AK20" s="253">
        <f>+[1]I_C_Gestione!AM19</f>
        <v>0</v>
      </c>
      <c r="AL20" s="253">
        <f>+[1]I_C_Gestione!AN19</f>
        <v>0</v>
      </c>
      <c r="AM20" s="253">
        <f>+[1]I_C_Gestione!AO19</f>
        <v>0</v>
      </c>
      <c r="AN20" s="253">
        <f>+[1]I_C_Gestione!AP19</f>
        <v>0</v>
      </c>
      <c r="AO20" s="253">
        <f>+[1]I_C_Gestione!AQ19</f>
        <v>0</v>
      </c>
      <c r="AP20" s="253">
        <f>+[1]I_C_Gestione!AR19</f>
        <v>0</v>
      </c>
      <c r="AQ20" s="253">
        <f>+[1]I_C_Gestione!AS19</f>
        <v>0</v>
      </c>
      <c r="AR20" s="253">
        <f>+[1]I_C_Gestione!AT19</f>
        <v>0</v>
      </c>
      <c r="AS20" s="253">
        <f>+[1]I_C_Gestione!AU19</f>
        <v>0</v>
      </c>
      <c r="AT20" s="253">
        <f>+[1]I_C_Gestione!AV19</f>
        <v>0</v>
      </c>
      <c r="AU20" s="253">
        <f>+[1]I_C_Gestione!AW19</f>
        <v>0</v>
      </c>
      <c r="AV20" s="253">
        <f>+[1]I_C_Gestione!AX19</f>
        <v>0</v>
      </c>
      <c r="AW20" s="253">
        <f>+[1]I_C_Gestione!AY19</f>
        <v>0</v>
      </c>
      <c r="AX20" s="253">
        <f>+[1]I_C_Gestione!AZ19</f>
        <v>0</v>
      </c>
      <c r="AY20" s="253">
        <f>+[1]I_C_Gestione!BA19</f>
        <v>0</v>
      </c>
      <c r="AZ20" s="253">
        <f>+[1]I_C_Gestione!BB19</f>
        <v>0</v>
      </c>
      <c r="BA20" s="253">
        <f>+[1]I_C_Gestione!BC19</f>
        <v>0</v>
      </c>
      <c r="BB20" s="253">
        <f>+[1]I_C_Gestione!BD19</f>
        <v>0</v>
      </c>
      <c r="BC20" s="253">
        <f>+[1]I_C_Gestione!BE19</f>
        <v>0</v>
      </c>
      <c r="BD20" s="253">
        <f>+[1]I_C_Gestione!BF19</f>
        <v>0</v>
      </c>
      <c r="BE20" s="253">
        <f>+[1]I_C_Gestione!BG19</f>
        <v>0</v>
      </c>
      <c r="BF20" s="253">
        <f>+[1]I_C_Gestione!BH19</f>
        <v>0</v>
      </c>
      <c r="BG20" s="253">
        <f>+[1]I_C_Gestione!BI19</f>
        <v>0</v>
      </c>
      <c r="BH20" s="253">
        <f>+[1]I_C_Gestione!BJ19</f>
        <v>0</v>
      </c>
      <c r="BI20" s="253">
        <f>+[1]I_C_Gestione!BK19</f>
        <v>0</v>
      </c>
      <c r="BJ20" s="253">
        <f>+[1]I_C_Gestione!BL19</f>
        <v>0</v>
      </c>
      <c r="BK20" s="253">
        <f>+[1]I_C_Gestione!BM19</f>
        <v>0</v>
      </c>
      <c r="BL20" s="253">
        <f>+[1]I_C_Gestione!BN19</f>
        <v>0</v>
      </c>
      <c r="BM20" s="253">
        <f>+[1]I_C_Gestione!BO19</f>
        <v>0</v>
      </c>
      <c r="BN20" s="253">
        <f>+[1]I_C_Gestione!BP19</f>
        <v>0</v>
      </c>
      <c r="BO20" s="253">
        <f>+[1]I_C_Gestione!BQ19</f>
        <v>0</v>
      </c>
      <c r="BP20" s="253">
        <f>+[1]I_C_Gestione!BR19</f>
        <v>0</v>
      </c>
      <c r="BQ20" s="253">
        <f>+[1]I_C_Gestione!BS19</f>
        <v>0</v>
      </c>
      <c r="BR20" s="253">
        <f>+[1]I_C_Gestione!BT19</f>
        <v>0</v>
      </c>
      <c r="BS20" s="253">
        <f>+[1]I_C_Gestione!BU19</f>
        <v>0</v>
      </c>
      <c r="BT20" s="253">
        <f>+[1]I_C_Gestione!BV19</f>
        <v>0</v>
      </c>
      <c r="BU20" s="253">
        <f>+[1]I_C_Gestione!BW19</f>
        <v>0</v>
      </c>
      <c r="BV20" s="253">
        <f>+[1]I_C_Gestione!BX19</f>
        <v>0</v>
      </c>
      <c r="BW20" s="253">
        <f>+[1]I_C_Gestione!BY19</f>
        <v>0</v>
      </c>
      <c r="BX20" s="253">
        <f>+[1]I_C_Gestione!BZ19</f>
        <v>0</v>
      </c>
      <c r="BY20" s="253">
        <f>+[1]I_C_Gestione!CA19</f>
        <v>0</v>
      </c>
      <c r="BZ20" s="253">
        <f>+[1]I_C_Gestione!CB19</f>
        <v>0</v>
      </c>
      <c r="CA20" s="253">
        <f>+[1]I_C_Gestione!CC19</f>
        <v>0</v>
      </c>
      <c r="CB20" s="253">
        <f>+[1]I_C_Gestione!CD19</f>
        <v>0</v>
      </c>
      <c r="CC20" s="253">
        <f>+[1]I_C_Gestione!CE19</f>
        <v>0</v>
      </c>
      <c r="CD20" s="253">
        <f>+[1]I_C_Gestione!CF19</f>
        <v>0</v>
      </c>
      <c r="CE20" s="253">
        <f>+[1]I_C_Gestione!CG19</f>
        <v>0</v>
      </c>
      <c r="CF20" s="253">
        <f>+[1]I_C_Gestione!CH19</f>
        <v>0</v>
      </c>
      <c r="CG20" s="253">
        <f>+[1]I_C_Gestione!CI19</f>
        <v>0</v>
      </c>
      <c r="CH20" s="253">
        <f>+[1]I_C_Gestione!CJ19</f>
        <v>0</v>
      </c>
      <c r="CI20" s="253">
        <f>+[1]I_C_Gestione!CK19</f>
        <v>0</v>
      </c>
      <c r="CJ20" s="253">
        <f>+[1]I_C_Gestione!CL19</f>
        <v>0</v>
      </c>
      <c r="CK20" s="253">
        <f>+[1]I_C_Gestione!CM19</f>
        <v>0</v>
      </c>
      <c r="CL20" s="253">
        <f>+[1]I_C_Gestione!CN19</f>
        <v>0</v>
      </c>
      <c r="CM20" s="253">
        <f>+[1]I_C_Gestione!CO19</f>
        <v>0</v>
      </c>
      <c r="CN20" s="253">
        <f>+[1]I_C_Gestione!CP19</f>
        <v>0</v>
      </c>
      <c r="CO20" s="253">
        <f>+[1]I_C_Gestione!CQ19</f>
        <v>0</v>
      </c>
      <c r="CP20" s="253">
        <f>+[1]I_C_Gestione!CR19</f>
        <v>0</v>
      </c>
      <c r="CQ20" s="253">
        <f>+[1]I_C_Gestione!CS19</f>
        <v>0</v>
      </c>
      <c r="CR20" s="253">
        <f>+[1]I_C_Gestione!CT19</f>
        <v>0</v>
      </c>
      <c r="CS20" s="253">
        <f>+[1]I_C_Gestione!CU19</f>
        <v>0</v>
      </c>
      <c r="CT20" s="253">
        <f>+[1]I_C_Gestione!CV19</f>
        <v>0</v>
      </c>
      <c r="CU20" s="253">
        <f>+[1]I_C_Gestione!CW19</f>
        <v>0</v>
      </c>
      <c r="CV20" s="253">
        <f>+[1]I_C_Gestione!CX19</f>
        <v>0</v>
      </c>
      <c r="CW20" s="253">
        <f>+[1]I_C_Gestione!CY19</f>
        <v>0</v>
      </c>
      <c r="CX20" s="253">
        <f>+[1]I_C_Gestione!CZ19</f>
        <v>0</v>
      </c>
      <c r="CY20" s="253">
        <f>+[1]I_C_Gestione!DA19</f>
        <v>0</v>
      </c>
      <c r="CZ20" s="253">
        <f>+[1]I_C_Gestione!DB19</f>
        <v>0</v>
      </c>
      <c r="DA20" s="253">
        <f>+[1]I_C_Gestione!DC19</f>
        <v>0</v>
      </c>
      <c r="DB20" s="253">
        <f>+[1]I_C_Gestione!DD19</f>
        <v>0</v>
      </c>
      <c r="DC20" s="253">
        <f>+[1]I_C_Gestione!DE19</f>
        <v>0</v>
      </c>
      <c r="DD20" s="253">
        <f>+[1]I_C_Gestione!DF19</f>
        <v>0</v>
      </c>
      <c r="DE20" s="253">
        <f>+[1]I_C_Gestione!DG19</f>
        <v>0</v>
      </c>
      <c r="DF20" s="253">
        <f>+[1]I_C_Gestione!DH19</f>
        <v>0</v>
      </c>
      <c r="DG20" s="253">
        <f>+[1]I_C_Gestione!DI19</f>
        <v>0</v>
      </c>
      <c r="DH20" s="253">
        <f>+[1]I_C_Gestione!DJ19</f>
        <v>0</v>
      </c>
      <c r="DI20" s="253">
        <f>+[1]I_C_Gestione!DK19</f>
        <v>0</v>
      </c>
      <c r="DJ20" s="253">
        <f>+[1]I_C_Gestione!DL19</f>
        <v>0</v>
      </c>
      <c r="DK20" s="253">
        <f>+[1]I_C_Gestione!DM19</f>
        <v>0</v>
      </c>
      <c r="DL20" s="253">
        <f>+[1]I_C_Gestione!DN19</f>
        <v>0</v>
      </c>
      <c r="DM20" s="253">
        <f>+[1]I_C_Gestione!DO19</f>
        <v>0</v>
      </c>
      <c r="DN20" s="253">
        <f>+[1]I_C_Gestione!DP19</f>
        <v>0</v>
      </c>
      <c r="DO20" s="253">
        <f>+[1]I_C_Gestione!DQ19</f>
        <v>0</v>
      </c>
      <c r="DP20" s="253">
        <f>+[1]I_C_Gestione!DR19</f>
        <v>0</v>
      </c>
      <c r="DQ20" s="253">
        <f>+[1]I_C_Gestione!DS19</f>
        <v>0</v>
      </c>
      <c r="DR20" s="253">
        <f>+[1]I_C_Gestione!DT19</f>
        <v>0</v>
      </c>
      <c r="DS20" s="253">
        <f>+[1]I_C_Gestione!DU19</f>
        <v>0</v>
      </c>
      <c r="DT20" s="253">
        <f>+[1]I_C_Gestione!DV19</f>
        <v>0</v>
      </c>
      <c r="DU20" s="253">
        <f>+[1]I_C_Gestione!DW19</f>
        <v>0</v>
      </c>
    </row>
    <row r="21" spans="2:125" ht="15.6" thickTop="1" thickBot="1">
      <c r="B21" s="339">
        <f>+[1]I_C_Gestione!D20</f>
        <v>0</v>
      </c>
      <c r="C21" s="294">
        <f>+[1]I_C_Gestione!E20</f>
        <v>0.22</v>
      </c>
      <c r="D21" s="335">
        <f>+[1]I_C_Gestione!F20</f>
        <v>60</v>
      </c>
      <c r="F21" s="253">
        <f>+[1]I_C_Gestione!H20</f>
        <v>0</v>
      </c>
      <c r="G21" s="253">
        <f>+[1]I_C_Gestione!I20</f>
        <v>0</v>
      </c>
      <c r="H21" s="253">
        <f>+[1]I_C_Gestione!J20</f>
        <v>0</v>
      </c>
      <c r="I21" s="253">
        <f>+[1]I_C_Gestione!K20</f>
        <v>0</v>
      </c>
      <c r="J21" s="253">
        <f>+[1]I_C_Gestione!L20</f>
        <v>0</v>
      </c>
      <c r="K21" s="253">
        <f>+[1]I_C_Gestione!M20</f>
        <v>0</v>
      </c>
      <c r="L21" s="253">
        <f>+[1]I_C_Gestione!N20</f>
        <v>0</v>
      </c>
      <c r="M21" s="253">
        <f>+[1]I_C_Gestione!O20</f>
        <v>0</v>
      </c>
      <c r="N21" s="253">
        <f>+[1]I_C_Gestione!P20</f>
        <v>0</v>
      </c>
      <c r="O21" s="253">
        <f>+[1]I_C_Gestione!Q20</f>
        <v>0</v>
      </c>
      <c r="P21" s="253">
        <f>+[1]I_C_Gestione!R20</f>
        <v>0</v>
      </c>
      <c r="Q21" s="253">
        <f>+[1]I_C_Gestione!S20</f>
        <v>0</v>
      </c>
      <c r="R21" s="253">
        <f>+[1]I_C_Gestione!T20</f>
        <v>0</v>
      </c>
      <c r="S21" s="253">
        <f>+[1]I_C_Gestione!U20</f>
        <v>0</v>
      </c>
      <c r="T21" s="253">
        <f>+[1]I_C_Gestione!V20</f>
        <v>0</v>
      </c>
      <c r="U21" s="253">
        <f>+[1]I_C_Gestione!W20</f>
        <v>0</v>
      </c>
      <c r="V21" s="253">
        <f>+[1]I_C_Gestione!X20</f>
        <v>0</v>
      </c>
      <c r="W21" s="253">
        <f>+[1]I_C_Gestione!Y20</f>
        <v>0</v>
      </c>
      <c r="X21" s="253">
        <f>+[1]I_C_Gestione!Z20</f>
        <v>0</v>
      </c>
      <c r="Y21" s="253">
        <f>+[1]I_C_Gestione!AA20</f>
        <v>0</v>
      </c>
      <c r="Z21" s="253">
        <f>+[1]I_C_Gestione!AB20</f>
        <v>0</v>
      </c>
      <c r="AA21" s="253">
        <f>+[1]I_C_Gestione!AC20</f>
        <v>0</v>
      </c>
      <c r="AB21" s="253">
        <f>+[1]I_C_Gestione!AD20</f>
        <v>0</v>
      </c>
      <c r="AC21" s="253">
        <f>+[1]I_C_Gestione!AE20</f>
        <v>0</v>
      </c>
      <c r="AD21" s="253">
        <f>+[1]I_C_Gestione!AF20</f>
        <v>0</v>
      </c>
      <c r="AE21" s="253">
        <f>+[1]I_C_Gestione!AG20</f>
        <v>0</v>
      </c>
      <c r="AF21" s="253">
        <f>+[1]I_C_Gestione!AH20</f>
        <v>0</v>
      </c>
      <c r="AG21" s="253">
        <f>+[1]I_C_Gestione!AI20</f>
        <v>0</v>
      </c>
      <c r="AH21" s="253">
        <f>+[1]I_C_Gestione!AJ20</f>
        <v>0</v>
      </c>
      <c r="AI21" s="253">
        <f>+[1]I_C_Gestione!AK20</f>
        <v>0</v>
      </c>
      <c r="AJ21" s="253">
        <f>+[1]I_C_Gestione!AL20</f>
        <v>0</v>
      </c>
      <c r="AK21" s="253">
        <f>+[1]I_C_Gestione!AM20</f>
        <v>0</v>
      </c>
      <c r="AL21" s="253">
        <f>+[1]I_C_Gestione!AN20</f>
        <v>0</v>
      </c>
      <c r="AM21" s="253">
        <f>+[1]I_C_Gestione!AO20</f>
        <v>0</v>
      </c>
      <c r="AN21" s="253">
        <f>+[1]I_C_Gestione!AP20</f>
        <v>0</v>
      </c>
      <c r="AO21" s="253">
        <f>+[1]I_C_Gestione!AQ20</f>
        <v>0</v>
      </c>
      <c r="AP21" s="253">
        <f>+[1]I_C_Gestione!AR20</f>
        <v>0</v>
      </c>
      <c r="AQ21" s="253">
        <f>+[1]I_C_Gestione!AS20</f>
        <v>0</v>
      </c>
      <c r="AR21" s="253">
        <f>+[1]I_C_Gestione!AT20</f>
        <v>0</v>
      </c>
      <c r="AS21" s="253">
        <f>+[1]I_C_Gestione!AU20</f>
        <v>0</v>
      </c>
      <c r="AT21" s="253">
        <f>+[1]I_C_Gestione!AV20</f>
        <v>0</v>
      </c>
      <c r="AU21" s="253">
        <f>+[1]I_C_Gestione!AW20</f>
        <v>0</v>
      </c>
      <c r="AV21" s="253">
        <f>+[1]I_C_Gestione!AX20</f>
        <v>0</v>
      </c>
      <c r="AW21" s="253">
        <f>+[1]I_C_Gestione!AY20</f>
        <v>0</v>
      </c>
      <c r="AX21" s="253">
        <f>+[1]I_C_Gestione!AZ20</f>
        <v>0</v>
      </c>
      <c r="AY21" s="253">
        <f>+[1]I_C_Gestione!BA20</f>
        <v>0</v>
      </c>
      <c r="AZ21" s="253">
        <f>+[1]I_C_Gestione!BB20</f>
        <v>0</v>
      </c>
      <c r="BA21" s="253">
        <f>+[1]I_C_Gestione!BC20</f>
        <v>0</v>
      </c>
      <c r="BB21" s="253">
        <f>+[1]I_C_Gestione!BD20</f>
        <v>0</v>
      </c>
      <c r="BC21" s="253">
        <f>+[1]I_C_Gestione!BE20</f>
        <v>0</v>
      </c>
      <c r="BD21" s="253">
        <f>+[1]I_C_Gestione!BF20</f>
        <v>0</v>
      </c>
      <c r="BE21" s="253">
        <f>+[1]I_C_Gestione!BG20</f>
        <v>0</v>
      </c>
      <c r="BF21" s="253">
        <f>+[1]I_C_Gestione!BH20</f>
        <v>0</v>
      </c>
      <c r="BG21" s="253">
        <f>+[1]I_C_Gestione!BI20</f>
        <v>0</v>
      </c>
      <c r="BH21" s="253">
        <f>+[1]I_C_Gestione!BJ20</f>
        <v>0</v>
      </c>
      <c r="BI21" s="253">
        <f>+[1]I_C_Gestione!BK20</f>
        <v>0</v>
      </c>
      <c r="BJ21" s="253">
        <f>+[1]I_C_Gestione!BL20</f>
        <v>0</v>
      </c>
      <c r="BK21" s="253">
        <f>+[1]I_C_Gestione!BM20</f>
        <v>0</v>
      </c>
      <c r="BL21" s="253">
        <f>+[1]I_C_Gestione!BN20</f>
        <v>0</v>
      </c>
      <c r="BM21" s="253">
        <f>+[1]I_C_Gestione!BO20</f>
        <v>0</v>
      </c>
      <c r="BN21" s="253">
        <f>+[1]I_C_Gestione!BP20</f>
        <v>0</v>
      </c>
      <c r="BO21" s="253">
        <f>+[1]I_C_Gestione!BQ20</f>
        <v>0</v>
      </c>
      <c r="BP21" s="253">
        <f>+[1]I_C_Gestione!BR20</f>
        <v>0</v>
      </c>
      <c r="BQ21" s="253">
        <f>+[1]I_C_Gestione!BS20</f>
        <v>0</v>
      </c>
      <c r="BR21" s="253">
        <f>+[1]I_C_Gestione!BT20</f>
        <v>0</v>
      </c>
      <c r="BS21" s="253">
        <f>+[1]I_C_Gestione!BU20</f>
        <v>0</v>
      </c>
      <c r="BT21" s="253">
        <f>+[1]I_C_Gestione!BV20</f>
        <v>0</v>
      </c>
      <c r="BU21" s="253">
        <f>+[1]I_C_Gestione!BW20</f>
        <v>0</v>
      </c>
      <c r="BV21" s="253">
        <f>+[1]I_C_Gestione!BX20</f>
        <v>0</v>
      </c>
      <c r="BW21" s="253">
        <f>+[1]I_C_Gestione!BY20</f>
        <v>0</v>
      </c>
      <c r="BX21" s="253">
        <f>+[1]I_C_Gestione!BZ20</f>
        <v>0</v>
      </c>
      <c r="BY21" s="253">
        <f>+[1]I_C_Gestione!CA20</f>
        <v>0</v>
      </c>
      <c r="BZ21" s="253">
        <f>+[1]I_C_Gestione!CB20</f>
        <v>0</v>
      </c>
      <c r="CA21" s="253">
        <f>+[1]I_C_Gestione!CC20</f>
        <v>0</v>
      </c>
      <c r="CB21" s="253">
        <f>+[1]I_C_Gestione!CD20</f>
        <v>0</v>
      </c>
      <c r="CC21" s="253">
        <f>+[1]I_C_Gestione!CE20</f>
        <v>0</v>
      </c>
      <c r="CD21" s="253">
        <f>+[1]I_C_Gestione!CF20</f>
        <v>0</v>
      </c>
      <c r="CE21" s="253">
        <f>+[1]I_C_Gestione!CG20</f>
        <v>0</v>
      </c>
      <c r="CF21" s="253">
        <f>+[1]I_C_Gestione!CH20</f>
        <v>0</v>
      </c>
      <c r="CG21" s="253">
        <f>+[1]I_C_Gestione!CI20</f>
        <v>0</v>
      </c>
      <c r="CH21" s="253">
        <f>+[1]I_C_Gestione!CJ20</f>
        <v>0</v>
      </c>
      <c r="CI21" s="253">
        <f>+[1]I_C_Gestione!CK20</f>
        <v>0</v>
      </c>
      <c r="CJ21" s="253">
        <f>+[1]I_C_Gestione!CL20</f>
        <v>0</v>
      </c>
      <c r="CK21" s="253">
        <f>+[1]I_C_Gestione!CM20</f>
        <v>0</v>
      </c>
      <c r="CL21" s="253">
        <f>+[1]I_C_Gestione!CN20</f>
        <v>0</v>
      </c>
      <c r="CM21" s="253">
        <f>+[1]I_C_Gestione!CO20</f>
        <v>0</v>
      </c>
      <c r="CN21" s="253">
        <f>+[1]I_C_Gestione!CP20</f>
        <v>0</v>
      </c>
      <c r="CO21" s="253">
        <f>+[1]I_C_Gestione!CQ20</f>
        <v>0</v>
      </c>
      <c r="CP21" s="253">
        <f>+[1]I_C_Gestione!CR20</f>
        <v>0</v>
      </c>
      <c r="CQ21" s="253">
        <f>+[1]I_C_Gestione!CS20</f>
        <v>0</v>
      </c>
      <c r="CR21" s="253">
        <f>+[1]I_C_Gestione!CT20</f>
        <v>0</v>
      </c>
      <c r="CS21" s="253">
        <f>+[1]I_C_Gestione!CU20</f>
        <v>0</v>
      </c>
      <c r="CT21" s="253">
        <f>+[1]I_C_Gestione!CV20</f>
        <v>0</v>
      </c>
      <c r="CU21" s="253">
        <f>+[1]I_C_Gestione!CW20</f>
        <v>0</v>
      </c>
      <c r="CV21" s="253">
        <f>+[1]I_C_Gestione!CX20</f>
        <v>0</v>
      </c>
      <c r="CW21" s="253">
        <f>+[1]I_C_Gestione!CY20</f>
        <v>0</v>
      </c>
      <c r="CX21" s="253">
        <f>+[1]I_C_Gestione!CZ20</f>
        <v>0</v>
      </c>
      <c r="CY21" s="253">
        <f>+[1]I_C_Gestione!DA20</f>
        <v>0</v>
      </c>
      <c r="CZ21" s="253">
        <f>+[1]I_C_Gestione!DB20</f>
        <v>0</v>
      </c>
      <c r="DA21" s="253">
        <f>+[1]I_C_Gestione!DC20</f>
        <v>0</v>
      </c>
      <c r="DB21" s="253">
        <f>+[1]I_C_Gestione!DD20</f>
        <v>0</v>
      </c>
      <c r="DC21" s="253">
        <f>+[1]I_C_Gestione!DE20</f>
        <v>0</v>
      </c>
      <c r="DD21" s="253">
        <f>+[1]I_C_Gestione!DF20</f>
        <v>0</v>
      </c>
      <c r="DE21" s="253">
        <f>+[1]I_C_Gestione!DG20</f>
        <v>0</v>
      </c>
      <c r="DF21" s="253">
        <f>+[1]I_C_Gestione!DH20</f>
        <v>0</v>
      </c>
      <c r="DG21" s="253">
        <f>+[1]I_C_Gestione!DI20</f>
        <v>0</v>
      </c>
      <c r="DH21" s="253">
        <f>+[1]I_C_Gestione!DJ20</f>
        <v>0</v>
      </c>
      <c r="DI21" s="253">
        <f>+[1]I_C_Gestione!DK20</f>
        <v>0</v>
      </c>
      <c r="DJ21" s="253">
        <f>+[1]I_C_Gestione!DL20</f>
        <v>0</v>
      </c>
      <c r="DK21" s="253">
        <f>+[1]I_C_Gestione!DM20</f>
        <v>0</v>
      </c>
      <c r="DL21" s="253">
        <f>+[1]I_C_Gestione!DN20</f>
        <v>0</v>
      </c>
      <c r="DM21" s="253">
        <f>+[1]I_C_Gestione!DO20</f>
        <v>0</v>
      </c>
      <c r="DN21" s="253">
        <f>+[1]I_C_Gestione!DP20</f>
        <v>0</v>
      </c>
      <c r="DO21" s="253">
        <f>+[1]I_C_Gestione!DQ20</f>
        <v>0</v>
      </c>
      <c r="DP21" s="253">
        <f>+[1]I_C_Gestione!DR20</f>
        <v>0</v>
      </c>
      <c r="DQ21" s="253">
        <f>+[1]I_C_Gestione!DS20</f>
        <v>0</v>
      </c>
      <c r="DR21" s="253">
        <f>+[1]I_C_Gestione!DT20</f>
        <v>0</v>
      </c>
      <c r="DS21" s="253">
        <f>+[1]I_C_Gestione!DU20</f>
        <v>0</v>
      </c>
      <c r="DT21" s="253">
        <f>+[1]I_C_Gestione!DV20</f>
        <v>0</v>
      </c>
      <c r="DU21" s="253">
        <f>+[1]I_C_Gestione!DW20</f>
        <v>0</v>
      </c>
    </row>
    <row r="22" spans="2:125" ht="15.6" thickTop="1" thickBot="1">
      <c r="B22" s="339">
        <f>+[1]I_C_Gestione!D21</f>
        <v>0</v>
      </c>
      <c r="C22" s="294">
        <f>+[1]I_C_Gestione!E21</f>
        <v>0.22</v>
      </c>
      <c r="D22" s="335">
        <f>+[1]I_C_Gestione!F21</f>
        <v>60</v>
      </c>
      <c r="F22" s="253">
        <f>+[1]I_C_Gestione!H21</f>
        <v>0</v>
      </c>
      <c r="G22" s="253">
        <f>+[1]I_C_Gestione!I21</f>
        <v>0</v>
      </c>
      <c r="H22" s="253">
        <f>+[1]I_C_Gestione!J21</f>
        <v>0</v>
      </c>
      <c r="I22" s="253">
        <f>+[1]I_C_Gestione!K21</f>
        <v>0</v>
      </c>
      <c r="J22" s="253">
        <f>+[1]I_C_Gestione!L21</f>
        <v>0</v>
      </c>
      <c r="K22" s="253">
        <f>+[1]I_C_Gestione!M21</f>
        <v>0</v>
      </c>
      <c r="L22" s="253">
        <f>+[1]I_C_Gestione!N21</f>
        <v>0</v>
      </c>
      <c r="M22" s="253">
        <f>+[1]I_C_Gestione!O21</f>
        <v>0</v>
      </c>
      <c r="N22" s="253">
        <f>+[1]I_C_Gestione!P21</f>
        <v>0</v>
      </c>
      <c r="O22" s="253">
        <f>+[1]I_C_Gestione!Q21</f>
        <v>0</v>
      </c>
      <c r="P22" s="253">
        <f>+[1]I_C_Gestione!R21</f>
        <v>0</v>
      </c>
      <c r="Q22" s="253">
        <f>+[1]I_C_Gestione!S21</f>
        <v>0</v>
      </c>
      <c r="R22" s="253">
        <f>+[1]I_C_Gestione!T21</f>
        <v>0</v>
      </c>
      <c r="S22" s="253">
        <f>+[1]I_C_Gestione!U21</f>
        <v>0</v>
      </c>
      <c r="T22" s="253">
        <f>+[1]I_C_Gestione!V21</f>
        <v>0</v>
      </c>
      <c r="U22" s="253">
        <f>+[1]I_C_Gestione!W21</f>
        <v>0</v>
      </c>
      <c r="V22" s="253">
        <f>+[1]I_C_Gestione!X21</f>
        <v>0</v>
      </c>
      <c r="W22" s="253">
        <f>+[1]I_C_Gestione!Y21</f>
        <v>0</v>
      </c>
      <c r="X22" s="253">
        <f>+[1]I_C_Gestione!Z21</f>
        <v>0</v>
      </c>
      <c r="Y22" s="253">
        <f>+[1]I_C_Gestione!AA21</f>
        <v>0</v>
      </c>
      <c r="Z22" s="253">
        <f>+[1]I_C_Gestione!AB21</f>
        <v>0</v>
      </c>
      <c r="AA22" s="253">
        <f>+[1]I_C_Gestione!AC21</f>
        <v>0</v>
      </c>
      <c r="AB22" s="253">
        <f>+[1]I_C_Gestione!AD21</f>
        <v>0</v>
      </c>
      <c r="AC22" s="253">
        <f>+[1]I_C_Gestione!AE21</f>
        <v>0</v>
      </c>
      <c r="AD22" s="253">
        <f>+[1]I_C_Gestione!AF21</f>
        <v>0</v>
      </c>
      <c r="AE22" s="253">
        <f>+[1]I_C_Gestione!AG21</f>
        <v>0</v>
      </c>
      <c r="AF22" s="253">
        <f>+[1]I_C_Gestione!AH21</f>
        <v>0</v>
      </c>
      <c r="AG22" s="253">
        <f>+[1]I_C_Gestione!AI21</f>
        <v>0</v>
      </c>
      <c r="AH22" s="253">
        <f>+[1]I_C_Gestione!AJ21</f>
        <v>0</v>
      </c>
      <c r="AI22" s="253">
        <f>+[1]I_C_Gestione!AK21</f>
        <v>0</v>
      </c>
      <c r="AJ22" s="253">
        <f>+[1]I_C_Gestione!AL21</f>
        <v>0</v>
      </c>
      <c r="AK22" s="253">
        <f>+[1]I_C_Gestione!AM21</f>
        <v>0</v>
      </c>
      <c r="AL22" s="253">
        <f>+[1]I_C_Gestione!AN21</f>
        <v>0</v>
      </c>
      <c r="AM22" s="253">
        <f>+[1]I_C_Gestione!AO21</f>
        <v>0</v>
      </c>
      <c r="AN22" s="253">
        <f>+[1]I_C_Gestione!AP21</f>
        <v>0</v>
      </c>
      <c r="AO22" s="253">
        <f>+[1]I_C_Gestione!AQ21</f>
        <v>0</v>
      </c>
      <c r="AP22" s="253">
        <f>+[1]I_C_Gestione!AR21</f>
        <v>0</v>
      </c>
      <c r="AQ22" s="253">
        <f>+[1]I_C_Gestione!AS21</f>
        <v>0</v>
      </c>
      <c r="AR22" s="253">
        <f>+[1]I_C_Gestione!AT21</f>
        <v>0</v>
      </c>
      <c r="AS22" s="253">
        <f>+[1]I_C_Gestione!AU21</f>
        <v>0</v>
      </c>
      <c r="AT22" s="253">
        <f>+[1]I_C_Gestione!AV21</f>
        <v>0</v>
      </c>
      <c r="AU22" s="253">
        <f>+[1]I_C_Gestione!AW21</f>
        <v>0</v>
      </c>
      <c r="AV22" s="253">
        <f>+[1]I_C_Gestione!AX21</f>
        <v>0</v>
      </c>
      <c r="AW22" s="253">
        <f>+[1]I_C_Gestione!AY21</f>
        <v>0</v>
      </c>
      <c r="AX22" s="253">
        <f>+[1]I_C_Gestione!AZ21</f>
        <v>0</v>
      </c>
      <c r="AY22" s="253">
        <f>+[1]I_C_Gestione!BA21</f>
        <v>0</v>
      </c>
      <c r="AZ22" s="253">
        <f>+[1]I_C_Gestione!BB21</f>
        <v>0</v>
      </c>
      <c r="BA22" s="253">
        <f>+[1]I_C_Gestione!BC21</f>
        <v>0</v>
      </c>
      <c r="BB22" s="253">
        <f>+[1]I_C_Gestione!BD21</f>
        <v>0</v>
      </c>
      <c r="BC22" s="253">
        <f>+[1]I_C_Gestione!BE21</f>
        <v>0</v>
      </c>
      <c r="BD22" s="253">
        <f>+[1]I_C_Gestione!BF21</f>
        <v>0</v>
      </c>
      <c r="BE22" s="253">
        <f>+[1]I_C_Gestione!BG21</f>
        <v>0</v>
      </c>
      <c r="BF22" s="253">
        <f>+[1]I_C_Gestione!BH21</f>
        <v>0</v>
      </c>
      <c r="BG22" s="253">
        <f>+[1]I_C_Gestione!BI21</f>
        <v>0</v>
      </c>
      <c r="BH22" s="253">
        <f>+[1]I_C_Gestione!BJ21</f>
        <v>0</v>
      </c>
      <c r="BI22" s="253">
        <f>+[1]I_C_Gestione!BK21</f>
        <v>0</v>
      </c>
      <c r="BJ22" s="253">
        <f>+[1]I_C_Gestione!BL21</f>
        <v>0</v>
      </c>
      <c r="BK22" s="253">
        <f>+[1]I_C_Gestione!BM21</f>
        <v>0</v>
      </c>
      <c r="BL22" s="253">
        <f>+[1]I_C_Gestione!BN21</f>
        <v>0</v>
      </c>
      <c r="BM22" s="253">
        <f>+[1]I_C_Gestione!BO21</f>
        <v>0</v>
      </c>
      <c r="BN22" s="253">
        <f>+[1]I_C_Gestione!BP21</f>
        <v>0</v>
      </c>
      <c r="BO22" s="253">
        <f>+[1]I_C_Gestione!BQ21</f>
        <v>0</v>
      </c>
      <c r="BP22" s="253">
        <f>+[1]I_C_Gestione!BR21</f>
        <v>0</v>
      </c>
      <c r="BQ22" s="253">
        <f>+[1]I_C_Gestione!BS21</f>
        <v>0</v>
      </c>
      <c r="BR22" s="253">
        <f>+[1]I_C_Gestione!BT21</f>
        <v>0</v>
      </c>
      <c r="BS22" s="253">
        <f>+[1]I_C_Gestione!BU21</f>
        <v>0</v>
      </c>
      <c r="BT22" s="253">
        <f>+[1]I_C_Gestione!BV21</f>
        <v>0</v>
      </c>
      <c r="BU22" s="253">
        <f>+[1]I_C_Gestione!BW21</f>
        <v>0</v>
      </c>
      <c r="BV22" s="253">
        <f>+[1]I_C_Gestione!BX21</f>
        <v>0</v>
      </c>
      <c r="BW22" s="253">
        <f>+[1]I_C_Gestione!BY21</f>
        <v>0</v>
      </c>
      <c r="BX22" s="253">
        <f>+[1]I_C_Gestione!BZ21</f>
        <v>0</v>
      </c>
      <c r="BY22" s="253">
        <f>+[1]I_C_Gestione!CA21</f>
        <v>0</v>
      </c>
      <c r="BZ22" s="253">
        <f>+[1]I_C_Gestione!CB21</f>
        <v>0</v>
      </c>
      <c r="CA22" s="253">
        <f>+[1]I_C_Gestione!CC21</f>
        <v>0</v>
      </c>
      <c r="CB22" s="253">
        <f>+[1]I_C_Gestione!CD21</f>
        <v>0</v>
      </c>
      <c r="CC22" s="253">
        <f>+[1]I_C_Gestione!CE21</f>
        <v>0</v>
      </c>
      <c r="CD22" s="253">
        <f>+[1]I_C_Gestione!CF21</f>
        <v>0</v>
      </c>
      <c r="CE22" s="253">
        <f>+[1]I_C_Gestione!CG21</f>
        <v>0</v>
      </c>
      <c r="CF22" s="253">
        <f>+[1]I_C_Gestione!CH21</f>
        <v>0</v>
      </c>
      <c r="CG22" s="253">
        <f>+[1]I_C_Gestione!CI21</f>
        <v>0</v>
      </c>
      <c r="CH22" s="253">
        <f>+[1]I_C_Gestione!CJ21</f>
        <v>0</v>
      </c>
      <c r="CI22" s="253">
        <f>+[1]I_C_Gestione!CK21</f>
        <v>0</v>
      </c>
      <c r="CJ22" s="253">
        <f>+[1]I_C_Gestione!CL21</f>
        <v>0</v>
      </c>
      <c r="CK22" s="253">
        <f>+[1]I_C_Gestione!CM21</f>
        <v>0</v>
      </c>
      <c r="CL22" s="253">
        <f>+[1]I_C_Gestione!CN21</f>
        <v>0</v>
      </c>
      <c r="CM22" s="253">
        <f>+[1]I_C_Gestione!CO21</f>
        <v>0</v>
      </c>
      <c r="CN22" s="253">
        <f>+[1]I_C_Gestione!CP21</f>
        <v>0</v>
      </c>
      <c r="CO22" s="253">
        <f>+[1]I_C_Gestione!CQ21</f>
        <v>0</v>
      </c>
      <c r="CP22" s="253">
        <f>+[1]I_C_Gestione!CR21</f>
        <v>0</v>
      </c>
      <c r="CQ22" s="253">
        <f>+[1]I_C_Gestione!CS21</f>
        <v>0</v>
      </c>
      <c r="CR22" s="253">
        <f>+[1]I_C_Gestione!CT21</f>
        <v>0</v>
      </c>
      <c r="CS22" s="253">
        <f>+[1]I_C_Gestione!CU21</f>
        <v>0</v>
      </c>
      <c r="CT22" s="253">
        <f>+[1]I_C_Gestione!CV21</f>
        <v>0</v>
      </c>
      <c r="CU22" s="253">
        <f>+[1]I_C_Gestione!CW21</f>
        <v>0</v>
      </c>
      <c r="CV22" s="253">
        <f>+[1]I_C_Gestione!CX21</f>
        <v>0</v>
      </c>
      <c r="CW22" s="253">
        <f>+[1]I_C_Gestione!CY21</f>
        <v>0</v>
      </c>
      <c r="CX22" s="253">
        <f>+[1]I_C_Gestione!CZ21</f>
        <v>0</v>
      </c>
      <c r="CY22" s="253">
        <f>+[1]I_C_Gestione!DA21</f>
        <v>0</v>
      </c>
      <c r="CZ22" s="253">
        <f>+[1]I_C_Gestione!DB21</f>
        <v>0</v>
      </c>
      <c r="DA22" s="253">
        <f>+[1]I_C_Gestione!DC21</f>
        <v>0</v>
      </c>
      <c r="DB22" s="253">
        <f>+[1]I_C_Gestione!DD21</f>
        <v>0</v>
      </c>
      <c r="DC22" s="253">
        <f>+[1]I_C_Gestione!DE21</f>
        <v>0</v>
      </c>
      <c r="DD22" s="253">
        <f>+[1]I_C_Gestione!DF21</f>
        <v>0</v>
      </c>
      <c r="DE22" s="253">
        <f>+[1]I_C_Gestione!DG21</f>
        <v>0</v>
      </c>
      <c r="DF22" s="253">
        <f>+[1]I_C_Gestione!DH21</f>
        <v>0</v>
      </c>
      <c r="DG22" s="253">
        <f>+[1]I_C_Gestione!DI21</f>
        <v>0</v>
      </c>
      <c r="DH22" s="253">
        <f>+[1]I_C_Gestione!DJ21</f>
        <v>0</v>
      </c>
      <c r="DI22" s="253">
        <f>+[1]I_C_Gestione!DK21</f>
        <v>0</v>
      </c>
      <c r="DJ22" s="253">
        <f>+[1]I_C_Gestione!DL21</f>
        <v>0</v>
      </c>
      <c r="DK22" s="253">
        <f>+[1]I_C_Gestione!DM21</f>
        <v>0</v>
      </c>
      <c r="DL22" s="253">
        <f>+[1]I_C_Gestione!DN21</f>
        <v>0</v>
      </c>
      <c r="DM22" s="253">
        <f>+[1]I_C_Gestione!DO21</f>
        <v>0</v>
      </c>
      <c r="DN22" s="253">
        <f>+[1]I_C_Gestione!DP21</f>
        <v>0</v>
      </c>
      <c r="DO22" s="253">
        <f>+[1]I_C_Gestione!DQ21</f>
        <v>0</v>
      </c>
      <c r="DP22" s="253">
        <f>+[1]I_C_Gestione!DR21</f>
        <v>0</v>
      </c>
      <c r="DQ22" s="253">
        <f>+[1]I_C_Gestione!DS21</f>
        <v>0</v>
      </c>
      <c r="DR22" s="253">
        <f>+[1]I_C_Gestione!DT21</f>
        <v>0</v>
      </c>
      <c r="DS22" s="253">
        <f>+[1]I_C_Gestione!DU21</f>
        <v>0</v>
      </c>
      <c r="DT22" s="253">
        <f>+[1]I_C_Gestione!DV21</f>
        <v>0</v>
      </c>
      <c r="DU22" s="253">
        <f>+[1]I_C_Gestione!DW21</f>
        <v>0</v>
      </c>
    </row>
    <row r="23" spans="2:125" ht="15.6" thickTop="1" thickBot="1">
      <c r="B23" s="339">
        <f>+[1]I_C_Gestione!D22</f>
        <v>0</v>
      </c>
      <c r="C23" s="294">
        <f>+[1]I_C_Gestione!E22</f>
        <v>0.22</v>
      </c>
      <c r="D23" s="335">
        <f>+[1]I_C_Gestione!F22</f>
        <v>60</v>
      </c>
      <c r="F23" s="253">
        <f>+[1]I_C_Gestione!H22</f>
        <v>0</v>
      </c>
      <c r="G23" s="253">
        <f>+[1]I_C_Gestione!I22</f>
        <v>0</v>
      </c>
      <c r="H23" s="253">
        <f>+[1]I_C_Gestione!J22</f>
        <v>0</v>
      </c>
      <c r="I23" s="253">
        <f>+[1]I_C_Gestione!K22</f>
        <v>0</v>
      </c>
      <c r="J23" s="253">
        <f>+[1]I_C_Gestione!L22</f>
        <v>0</v>
      </c>
      <c r="K23" s="253">
        <f>+[1]I_C_Gestione!M22</f>
        <v>0</v>
      </c>
      <c r="L23" s="253">
        <f>+[1]I_C_Gestione!N22</f>
        <v>0</v>
      </c>
      <c r="M23" s="253">
        <f>+[1]I_C_Gestione!O22</f>
        <v>0</v>
      </c>
      <c r="N23" s="253">
        <f>+[1]I_C_Gestione!P22</f>
        <v>0</v>
      </c>
      <c r="O23" s="253">
        <f>+[1]I_C_Gestione!Q22</f>
        <v>0</v>
      </c>
      <c r="P23" s="253">
        <f>+[1]I_C_Gestione!R22</f>
        <v>0</v>
      </c>
      <c r="Q23" s="253">
        <f>+[1]I_C_Gestione!S22</f>
        <v>0</v>
      </c>
      <c r="R23" s="253">
        <f>+[1]I_C_Gestione!T22</f>
        <v>0</v>
      </c>
      <c r="S23" s="253">
        <f>+[1]I_C_Gestione!U22</f>
        <v>0</v>
      </c>
      <c r="T23" s="253">
        <f>+[1]I_C_Gestione!V22</f>
        <v>0</v>
      </c>
      <c r="U23" s="253">
        <f>+[1]I_C_Gestione!W22</f>
        <v>0</v>
      </c>
      <c r="V23" s="253">
        <f>+[1]I_C_Gestione!X22</f>
        <v>0</v>
      </c>
      <c r="W23" s="253">
        <f>+[1]I_C_Gestione!Y22</f>
        <v>0</v>
      </c>
      <c r="X23" s="253">
        <f>+[1]I_C_Gestione!Z22</f>
        <v>0</v>
      </c>
      <c r="Y23" s="253">
        <f>+[1]I_C_Gestione!AA22</f>
        <v>0</v>
      </c>
      <c r="Z23" s="253">
        <f>+[1]I_C_Gestione!AB22</f>
        <v>0</v>
      </c>
      <c r="AA23" s="253">
        <f>+[1]I_C_Gestione!AC22</f>
        <v>0</v>
      </c>
      <c r="AB23" s="253">
        <f>+[1]I_C_Gestione!AD22</f>
        <v>0</v>
      </c>
      <c r="AC23" s="253">
        <f>+[1]I_C_Gestione!AE22</f>
        <v>0</v>
      </c>
      <c r="AD23" s="253">
        <f>+[1]I_C_Gestione!AF22</f>
        <v>0</v>
      </c>
      <c r="AE23" s="253">
        <f>+[1]I_C_Gestione!AG22</f>
        <v>0</v>
      </c>
      <c r="AF23" s="253">
        <f>+[1]I_C_Gestione!AH22</f>
        <v>0</v>
      </c>
      <c r="AG23" s="253">
        <f>+[1]I_C_Gestione!AI22</f>
        <v>0</v>
      </c>
      <c r="AH23" s="253">
        <f>+[1]I_C_Gestione!AJ22</f>
        <v>0</v>
      </c>
      <c r="AI23" s="253">
        <f>+[1]I_C_Gestione!AK22</f>
        <v>0</v>
      </c>
      <c r="AJ23" s="253">
        <f>+[1]I_C_Gestione!AL22</f>
        <v>0</v>
      </c>
      <c r="AK23" s="253">
        <f>+[1]I_C_Gestione!AM22</f>
        <v>0</v>
      </c>
      <c r="AL23" s="253">
        <f>+[1]I_C_Gestione!AN22</f>
        <v>0</v>
      </c>
      <c r="AM23" s="253">
        <f>+[1]I_C_Gestione!AO22</f>
        <v>0</v>
      </c>
      <c r="AN23" s="253">
        <f>+[1]I_C_Gestione!AP22</f>
        <v>0</v>
      </c>
      <c r="AO23" s="253">
        <f>+[1]I_C_Gestione!AQ22</f>
        <v>0</v>
      </c>
      <c r="AP23" s="253">
        <f>+[1]I_C_Gestione!AR22</f>
        <v>0</v>
      </c>
      <c r="AQ23" s="253">
        <f>+[1]I_C_Gestione!AS22</f>
        <v>0</v>
      </c>
      <c r="AR23" s="253">
        <f>+[1]I_C_Gestione!AT22</f>
        <v>0</v>
      </c>
      <c r="AS23" s="253">
        <f>+[1]I_C_Gestione!AU22</f>
        <v>0</v>
      </c>
      <c r="AT23" s="253">
        <f>+[1]I_C_Gestione!AV22</f>
        <v>0</v>
      </c>
      <c r="AU23" s="253">
        <f>+[1]I_C_Gestione!AW22</f>
        <v>0</v>
      </c>
      <c r="AV23" s="253">
        <f>+[1]I_C_Gestione!AX22</f>
        <v>0</v>
      </c>
      <c r="AW23" s="253">
        <f>+[1]I_C_Gestione!AY22</f>
        <v>0</v>
      </c>
      <c r="AX23" s="253">
        <f>+[1]I_C_Gestione!AZ22</f>
        <v>0</v>
      </c>
      <c r="AY23" s="253">
        <f>+[1]I_C_Gestione!BA22</f>
        <v>0</v>
      </c>
      <c r="AZ23" s="253">
        <f>+[1]I_C_Gestione!BB22</f>
        <v>0</v>
      </c>
      <c r="BA23" s="253">
        <f>+[1]I_C_Gestione!BC22</f>
        <v>0</v>
      </c>
      <c r="BB23" s="253">
        <f>+[1]I_C_Gestione!BD22</f>
        <v>0</v>
      </c>
      <c r="BC23" s="253">
        <f>+[1]I_C_Gestione!BE22</f>
        <v>0</v>
      </c>
      <c r="BD23" s="253">
        <f>+[1]I_C_Gestione!BF22</f>
        <v>0</v>
      </c>
      <c r="BE23" s="253">
        <f>+[1]I_C_Gestione!BG22</f>
        <v>0</v>
      </c>
      <c r="BF23" s="253">
        <f>+[1]I_C_Gestione!BH22</f>
        <v>0</v>
      </c>
      <c r="BG23" s="253">
        <f>+[1]I_C_Gestione!BI22</f>
        <v>0</v>
      </c>
      <c r="BH23" s="253">
        <f>+[1]I_C_Gestione!BJ22</f>
        <v>0</v>
      </c>
      <c r="BI23" s="253">
        <f>+[1]I_C_Gestione!BK22</f>
        <v>0</v>
      </c>
      <c r="BJ23" s="253">
        <f>+[1]I_C_Gestione!BL22</f>
        <v>0</v>
      </c>
      <c r="BK23" s="253">
        <f>+[1]I_C_Gestione!BM22</f>
        <v>0</v>
      </c>
      <c r="BL23" s="253">
        <f>+[1]I_C_Gestione!BN22</f>
        <v>0</v>
      </c>
      <c r="BM23" s="253">
        <f>+[1]I_C_Gestione!BO22</f>
        <v>0</v>
      </c>
      <c r="BN23" s="253">
        <f>+[1]I_C_Gestione!BP22</f>
        <v>0</v>
      </c>
      <c r="BO23" s="253">
        <f>+[1]I_C_Gestione!BQ22</f>
        <v>0</v>
      </c>
      <c r="BP23" s="253">
        <f>+[1]I_C_Gestione!BR22</f>
        <v>0</v>
      </c>
      <c r="BQ23" s="253">
        <f>+[1]I_C_Gestione!BS22</f>
        <v>0</v>
      </c>
      <c r="BR23" s="253">
        <f>+[1]I_C_Gestione!BT22</f>
        <v>0</v>
      </c>
      <c r="BS23" s="253">
        <f>+[1]I_C_Gestione!BU22</f>
        <v>0</v>
      </c>
      <c r="BT23" s="253">
        <f>+[1]I_C_Gestione!BV22</f>
        <v>0</v>
      </c>
      <c r="BU23" s="253">
        <f>+[1]I_C_Gestione!BW22</f>
        <v>0</v>
      </c>
      <c r="BV23" s="253">
        <f>+[1]I_C_Gestione!BX22</f>
        <v>0</v>
      </c>
      <c r="BW23" s="253">
        <f>+[1]I_C_Gestione!BY22</f>
        <v>0</v>
      </c>
      <c r="BX23" s="253">
        <f>+[1]I_C_Gestione!BZ22</f>
        <v>0</v>
      </c>
      <c r="BY23" s="253">
        <f>+[1]I_C_Gestione!CA22</f>
        <v>0</v>
      </c>
      <c r="BZ23" s="253">
        <f>+[1]I_C_Gestione!CB22</f>
        <v>0</v>
      </c>
      <c r="CA23" s="253">
        <f>+[1]I_C_Gestione!CC22</f>
        <v>0</v>
      </c>
      <c r="CB23" s="253">
        <f>+[1]I_C_Gestione!CD22</f>
        <v>0</v>
      </c>
      <c r="CC23" s="253">
        <f>+[1]I_C_Gestione!CE22</f>
        <v>0</v>
      </c>
      <c r="CD23" s="253">
        <f>+[1]I_C_Gestione!CF22</f>
        <v>0</v>
      </c>
      <c r="CE23" s="253">
        <f>+[1]I_C_Gestione!CG22</f>
        <v>0</v>
      </c>
      <c r="CF23" s="253">
        <f>+[1]I_C_Gestione!CH22</f>
        <v>0</v>
      </c>
      <c r="CG23" s="253">
        <f>+[1]I_C_Gestione!CI22</f>
        <v>0</v>
      </c>
      <c r="CH23" s="253">
        <f>+[1]I_C_Gestione!CJ22</f>
        <v>0</v>
      </c>
      <c r="CI23" s="253">
        <f>+[1]I_C_Gestione!CK22</f>
        <v>0</v>
      </c>
      <c r="CJ23" s="253">
        <f>+[1]I_C_Gestione!CL22</f>
        <v>0</v>
      </c>
      <c r="CK23" s="253">
        <f>+[1]I_C_Gestione!CM22</f>
        <v>0</v>
      </c>
      <c r="CL23" s="253">
        <f>+[1]I_C_Gestione!CN22</f>
        <v>0</v>
      </c>
      <c r="CM23" s="253">
        <f>+[1]I_C_Gestione!CO22</f>
        <v>0</v>
      </c>
      <c r="CN23" s="253">
        <f>+[1]I_C_Gestione!CP22</f>
        <v>0</v>
      </c>
      <c r="CO23" s="253">
        <f>+[1]I_C_Gestione!CQ22</f>
        <v>0</v>
      </c>
      <c r="CP23" s="253">
        <f>+[1]I_C_Gestione!CR22</f>
        <v>0</v>
      </c>
      <c r="CQ23" s="253">
        <f>+[1]I_C_Gestione!CS22</f>
        <v>0</v>
      </c>
      <c r="CR23" s="253">
        <f>+[1]I_C_Gestione!CT22</f>
        <v>0</v>
      </c>
      <c r="CS23" s="253">
        <f>+[1]I_C_Gestione!CU22</f>
        <v>0</v>
      </c>
      <c r="CT23" s="253">
        <f>+[1]I_C_Gestione!CV22</f>
        <v>0</v>
      </c>
      <c r="CU23" s="253">
        <f>+[1]I_C_Gestione!CW22</f>
        <v>0</v>
      </c>
      <c r="CV23" s="253">
        <f>+[1]I_C_Gestione!CX22</f>
        <v>0</v>
      </c>
      <c r="CW23" s="253">
        <f>+[1]I_C_Gestione!CY22</f>
        <v>0</v>
      </c>
      <c r="CX23" s="253">
        <f>+[1]I_C_Gestione!CZ22</f>
        <v>0</v>
      </c>
      <c r="CY23" s="253">
        <f>+[1]I_C_Gestione!DA22</f>
        <v>0</v>
      </c>
      <c r="CZ23" s="253">
        <f>+[1]I_C_Gestione!DB22</f>
        <v>0</v>
      </c>
      <c r="DA23" s="253">
        <f>+[1]I_C_Gestione!DC22</f>
        <v>0</v>
      </c>
      <c r="DB23" s="253">
        <f>+[1]I_C_Gestione!DD22</f>
        <v>0</v>
      </c>
      <c r="DC23" s="253">
        <f>+[1]I_C_Gestione!DE22</f>
        <v>0</v>
      </c>
      <c r="DD23" s="253">
        <f>+[1]I_C_Gestione!DF22</f>
        <v>0</v>
      </c>
      <c r="DE23" s="253">
        <f>+[1]I_C_Gestione!DG22</f>
        <v>0</v>
      </c>
      <c r="DF23" s="253">
        <f>+[1]I_C_Gestione!DH22</f>
        <v>0</v>
      </c>
      <c r="DG23" s="253">
        <f>+[1]I_C_Gestione!DI22</f>
        <v>0</v>
      </c>
      <c r="DH23" s="253">
        <f>+[1]I_C_Gestione!DJ22</f>
        <v>0</v>
      </c>
      <c r="DI23" s="253">
        <f>+[1]I_C_Gestione!DK22</f>
        <v>0</v>
      </c>
      <c r="DJ23" s="253">
        <f>+[1]I_C_Gestione!DL22</f>
        <v>0</v>
      </c>
      <c r="DK23" s="253">
        <f>+[1]I_C_Gestione!DM22</f>
        <v>0</v>
      </c>
      <c r="DL23" s="253">
        <f>+[1]I_C_Gestione!DN22</f>
        <v>0</v>
      </c>
      <c r="DM23" s="253">
        <f>+[1]I_C_Gestione!DO22</f>
        <v>0</v>
      </c>
      <c r="DN23" s="253">
        <f>+[1]I_C_Gestione!DP22</f>
        <v>0</v>
      </c>
      <c r="DO23" s="253">
        <f>+[1]I_C_Gestione!DQ22</f>
        <v>0</v>
      </c>
      <c r="DP23" s="253">
        <f>+[1]I_C_Gestione!DR22</f>
        <v>0</v>
      </c>
      <c r="DQ23" s="253">
        <f>+[1]I_C_Gestione!DS22</f>
        <v>0</v>
      </c>
      <c r="DR23" s="253">
        <f>+[1]I_C_Gestione!DT22</f>
        <v>0</v>
      </c>
      <c r="DS23" s="253">
        <f>+[1]I_C_Gestione!DU22</f>
        <v>0</v>
      </c>
      <c r="DT23" s="253">
        <f>+[1]I_C_Gestione!DV22</f>
        <v>0</v>
      </c>
      <c r="DU23" s="253">
        <f>+[1]I_C_Gestione!DW22</f>
        <v>0</v>
      </c>
    </row>
    <row r="24" spans="2:125" ht="15.6" thickTop="1" thickBot="1">
      <c r="B24" s="339">
        <f>+[1]I_C_Gestione!D23</f>
        <v>0</v>
      </c>
      <c r="C24" s="294">
        <f>+[1]I_C_Gestione!E23</f>
        <v>0.22</v>
      </c>
      <c r="D24" s="335">
        <f>+[1]I_C_Gestione!F23</f>
        <v>60</v>
      </c>
      <c r="F24" s="253">
        <f>+[1]I_C_Gestione!H23</f>
        <v>0</v>
      </c>
      <c r="G24" s="253">
        <f>+[1]I_C_Gestione!I23</f>
        <v>0</v>
      </c>
      <c r="H24" s="253">
        <f>+[1]I_C_Gestione!J23</f>
        <v>0</v>
      </c>
      <c r="I24" s="253">
        <f>+[1]I_C_Gestione!K23</f>
        <v>0</v>
      </c>
      <c r="J24" s="253">
        <f>+[1]I_C_Gestione!L23</f>
        <v>0</v>
      </c>
      <c r="K24" s="253">
        <f>+[1]I_C_Gestione!M23</f>
        <v>0</v>
      </c>
      <c r="L24" s="253">
        <f>+[1]I_C_Gestione!N23</f>
        <v>0</v>
      </c>
      <c r="M24" s="253">
        <f>+[1]I_C_Gestione!O23</f>
        <v>0</v>
      </c>
      <c r="N24" s="253">
        <f>+[1]I_C_Gestione!P23</f>
        <v>0</v>
      </c>
      <c r="O24" s="253">
        <f>+[1]I_C_Gestione!Q23</f>
        <v>0</v>
      </c>
      <c r="P24" s="253">
        <f>+[1]I_C_Gestione!R23</f>
        <v>0</v>
      </c>
      <c r="Q24" s="253">
        <f>+[1]I_C_Gestione!S23</f>
        <v>0</v>
      </c>
      <c r="R24" s="253">
        <f>+[1]I_C_Gestione!T23</f>
        <v>0</v>
      </c>
      <c r="S24" s="253">
        <f>+[1]I_C_Gestione!U23</f>
        <v>0</v>
      </c>
      <c r="T24" s="253">
        <f>+[1]I_C_Gestione!V23</f>
        <v>0</v>
      </c>
      <c r="U24" s="253">
        <f>+[1]I_C_Gestione!W23</f>
        <v>0</v>
      </c>
      <c r="V24" s="253">
        <f>+[1]I_C_Gestione!X23</f>
        <v>0</v>
      </c>
      <c r="W24" s="253">
        <f>+[1]I_C_Gestione!Y23</f>
        <v>0</v>
      </c>
      <c r="X24" s="253">
        <f>+[1]I_C_Gestione!Z23</f>
        <v>0</v>
      </c>
      <c r="Y24" s="253">
        <f>+[1]I_C_Gestione!AA23</f>
        <v>0</v>
      </c>
      <c r="Z24" s="253">
        <f>+[1]I_C_Gestione!AB23</f>
        <v>0</v>
      </c>
      <c r="AA24" s="253">
        <f>+[1]I_C_Gestione!AC23</f>
        <v>0</v>
      </c>
      <c r="AB24" s="253">
        <f>+[1]I_C_Gestione!AD23</f>
        <v>0</v>
      </c>
      <c r="AC24" s="253">
        <f>+[1]I_C_Gestione!AE23</f>
        <v>0</v>
      </c>
      <c r="AD24" s="253">
        <f>+[1]I_C_Gestione!AF23</f>
        <v>0</v>
      </c>
      <c r="AE24" s="253">
        <f>+[1]I_C_Gestione!AG23</f>
        <v>0</v>
      </c>
      <c r="AF24" s="253">
        <f>+[1]I_C_Gestione!AH23</f>
        <v>0</v>
      </c>
      <c r="AG24" s="253">
        <f>+[1]I_C_Gestione!AI23</f>
        <v>0</v>
      </c>
      <c r="AH24" s="253">
        <f>+[1]I_C_Gestione!AJ23</f>
        <v>0</v>
      </c>
      <c r="AI24" s="253">
        <f>+[1]I_C_Gestione!AK23</f>
        <v>0</v>
      </c>
      <c r="AJ24" s="253">
        <f>+[1]I_C_Gestione!AL23</f>
        <v>0</v>
      </c>
      <c r="AK24" s="253">
        <f>+[1]I_C_Gestione!AM23</f>
        <v>0</v>
      </c>
      <c r="AL24" s="253">
        <f>+[1]I_C_Gestione!AN23</f>
        <v>0</v>
      </c>
      <c r="AM24" s="253">
        <f>+[1]I_C_Gestione!AO23</f>
        <v>0</v>
      </c>
      <c r="AN24" s="253">
        <f>+[1]I_C_Gestione!AP23</f>
        <v>0</v>
      </c>
      <c r="AO24" s="253">
        <f>+[1]I_C_Gestione!AQ23</f>
        <v>0</v>
      </c>
      <c r="AP24" s="253">
        <f>+[1]I_C_Gestione!AR23</f>
        <v>0</v>
      </c>
      <c r="AQ24" s="253">
        <f>+[1]I_C_Gestione!AS23</f>
        <v>0</v>
      </c>
      <c r="AR24" s="253">
        <f>+[1]I_C_Gestione!AT23</f>
        <v>0</v>
      </c>
      <c r="AS24" s="253">
        <f>+[1]I_C_Gestione!AU23</f>
        <v>0</v>
      </c>
      <c r="AT24" s="253">
        <f>+[1]I_C_Gestione!AV23</f>
        <v>0</v>
      </c>
      <c r="AU24" s="253">
        <f>+[1]I_C_Gestione!AW23</f>
        <v>0</v>
      </c>
      <c r="AV24" s="253">
        <f>+[1]I_C_Gestione!AX23</f>
        <v>0</v>
      </c>
      <c r="AW24" s="253">
        <f>+[1]I_C_Gestione!AY23</f>
        <v>0</v>
      </c>
      <c r="AX24" s="253">
        <f>+[1]I_C_Gestione!AZ23</f>
        <v>0</v>
      </c>
      <c r="AY24" s="253">
        <f>+[1]I_C_Gestione!BA23</f>
        <v>0</v>
      </c>
      <c r="AZ24" s="253">
        <f>+[1]I_C_Gestione!BB23</f>
        <v>0</v>
      </c>
      <c r="BA24" s="253">
        <f>+[1]I_C_Gestione!BC23</f>
        <v>0</v>
      </c>
      <c r="BB24" s="253">
        <f>+[1]I_C_Gestione!BD23</f>
        <v>0</v>
      </c>
      <c r="BC24" s="253">
        <f>+[1]I_C_Gestione!BE23</f>
        <v>0</v>
      </c>
      <c r="BD24" s="253">
        <f>+[1]I_C_Gestione!BF23</f>
        <v>0</v>
      </c>
      <c r="BE24" s="253">
        <f>+[1]I_C_Gestione!BG23</f>
        <v>0</v>
      </c>
      <c r="BF24" s="253">
        <f>+[1]I_C_Gestione!BH23</f>
        <v>0</v>
      </c>
      <c r="BG24" s="253">
        <f>+[1]I_C_Gestione!BI23</f>
        <v>0</v>
      </c>
      <c r="BH24" s="253">
        <f>+[1]I_C_Gestione!BJ23</f>
        <v>0</v>
      </c>
      <c r="BI24" s="253">
        <f>+[1]I_C_Gestione!BK23</f>
        <v>0</v>
      </c>
      <c r="BJ24" s="253">
        <f>+[1]I_C_Gestione!BL23</f>
        <v>0</v>
      </c>
      <c r="BK24" s="253">
        <f>+[1]I_C_Gestione!BM23</f>
        <v>0</v>
      </c>
      <c r="BL24" s="253">
        <f>+[1]I_C_Gestione!BN23</f>
        <v>0</v>
      </c>
      <c r="BM24" s="253">
        <f>+[1]I_C_Gestione!BO23</f>
        <v>0</v>
      </c>
      <c r="BN24" s="253">
        <f>+[1]I_C_Gestione!BP23</f>
        <v>0</v>
      </c>
      <c r="BO24" s="253">
        <f>+[1]I_C_Gestione!BQ23</f>
        <v>0</v>
      </c>
      <c r="BP24" s="253">
        <f>+[1]I_C_Gestione!BR23</f>
        <v>0</v>
      </c>
      <c r="BQ24" s="253">
        <f>+[1]I_C_Gestione!BS23</f>
        <v>0</v>
      </c>
      <c r="BR24" s="253">
        <f>+[1]I_C_Gestione!BT23</f>
        <v>0</v>
      </c>
      <c r="BS24" s="253">
        <f>+[1]I_C_Gestione!BU23</f>
        <v>0</v>
      </c>
      <c r="BT24" s="253">
        <f>+[1]I_C_Gestione!BV23</f>
        <v>0</v>
      </c>
      <c r="BU24" s="253">
        <f>+[1]I_C_Gestione!BW23</f>
        <v>0</v>
      </c>
      <c r="BV24" s="253">
        <f>+[1]I_C_Gestione!BX23</f>
        <v>0</v>
      </c>
      <c r="BW24" s="253">
        <f>+[1]I_C_Gestione!BY23</f>
        <v>0</v>
      </c>
      <c r="BX24" s="253">
        <f>+[1]I_C_Gestione!BZ23</f>
        <v>0</v>
      </c>
      <c r="BY24" s="253">
        <f>+[1]I_C_Gestione!CA23</f>
        <v>0</v>
      </c>
      <c r="BZ24" s="253">
        <f>+[1]I_C_Gestione!CB23</f>
        <v>0</v>
      </c>
      <c r="CA24" s="253">
        <f>+[1]I_C_Gestione!CC23</f>
        <v>0</v>
      </c>
      <c r="CB24" s="253">
        <f>+[1]I_C_Gestione!CD23</f>
        <v>0</v>
      </c>
      <c r="CC24" s="253">
        <f>+[1]I_C_Gestione!CE23</f>
        <v>0</v>
      </c>
      <c r="CD24" s="253">
        <f>+[1]I_C_Gestione!CF23</f>
        <v>0</v>
      </c>
      <c r="CE24" s="253">
        <f>+[1]I_C_Gestione!CG23</f>
        <v>0</v>
      </c>
      <c r="CF24" s="253">
        <f>+[1]I_C_Gestione!CH23</f>
        <v>0</v>
      </c>
      <c r="CG24" s="253">
        <f>+[1]I_C_Gestione!CI23</f>
        <v>0</v>
      </c>
      <c r="CH24" s="253">
        <f>+[1]I_C_Gestione!CJ23</f>
        <v>0</v>
      </c>
      <c r="CI24" s="253">
        <f>+[1]I_C_Gestione!CK23</f>
        <v>0</v>
      </c>
      <c r="CJ24" s="253">
        <f>+[1]I_C_Gestione!CL23</f>
        <v>0</v>
      </c>
      <c r="CK24" s="253">
        <f>+[1]I_C_Gestione!CM23</f>
        <v>0</v>
      </c>
      <c r="CL24" s="253">
        <f>+[1]I_C_Gestione!CN23</f>
        <v>0</v>
      </c>
      <c r="CM24" s="253">
        <f>+[1]I_C_Gestione!CO23</f>
        <v>0</v>
      </c>
      <c r="CN24" s="253">
        <f>+[1]I_C_Gestione!CP23</f>
        <v>0</v>
      </c>
      <c r="CO24" s="253">
        <f>+[1]I_C_Gestione!CQ23</f>
        <v>0</v>
      </c>
      <c r="CP24" s="253">
        <f>+[1]I_C_Gestione!CR23</f>
        <v>0</v>
      </c>
      <c r="CQ24" s="253">
        <f>+[1]I_C_Gestione!CS23</f>
        <v>0</v>
      </c>
      <c r="CR24" s="253">
        <f>+[1]I_C_Gestione!CT23</f>
        <v>0</v>
      </c>
      <c r="CS24" s="253">
        <f>+[1]I_C_Gestione!CU23</f>
        <v>0</v>
      </c>
      <c r="CT24" s="253">
        <f>+[1]I_C_Gestione!CV23</f>
        <v>0</v>
      </c>
      <c r="CU24" s="253">
        <f>+[1]I_C_Gestione!CW23</f>
        <v>0</v>
      </c>
      <c r="CV24" s="253">
        <f>+[1]I_C_Gestione!CX23</f>
        <v>0</v>
      </c>
      <c r="CW24" s="253">
        <f>+[1]I_C_Gestione!CY23</f>
        <v>0</v>
      </c>
      <c r="CX24" s="253">
        <f>+[1]I_C_Gestione!CZ23</f>
        <v>0</v>
      </c>
      <c r="CY24" s="253">
        <f>+[1]I_C_Gestione!DA23</f>
        <v>0</v>
      </c>
      <c r="CZ24" s="253">
        <f>+[1]I_C_Gestione!DB23</f>
        <v>0</v>
      </c>
      <c r="DA24" s="253">
        <f>+[1]I_C_Gestione!DC23</f>
        <v>0</v>
      </c>
      <c r="DB24" s="253">
        <f>+[1]I_C_Gestione!DD23</f>
        <v>0</v>
      </c>
      <c r="DC24" s="253">
        <f>+[1]I_C_Gestione!DE23</f>
        <v>0</v>
      </c>
      <c r="DD24" s="253">
        <f>+[1]I_C_Gestione!DF23</f>
        <v>0</v>
      </c>
      <c r="DE24" s="253">
        <f>+[1]I_C_Gestione!DG23</f>
        <v>0</v>
      </c>
      <c r="DF24" s="253">
        <f>+[1]I_C_Gestione!DH23</f>
        <v>0</v>
      </c>
      <c r="DG24" s="253">
        <f>+[1]I_C_Gestione!DI23</f>
        <v>0</v>
      </c>
      <c r="DH24" s="253">
        <f>+[1]I_C_Gestione!DJ23</f>
        <v>0</v>
      </c>
      <c r="DI24" s="253">
        <f>+[1]I_C_Gestione!DK23</f>
        <v>0</v>
      </c>
      <c r="DJ24" s="253">
        <f>+[1]I_C_Gestione!DL23</f>
        <v>0</v>
      </c>
      <c r="DK24" s="253">
        <f>+[1]I_C_Gestione!DM23</f>
        <v>0</v>
      </c>
      <c r="DL24" s="253">
        <f>+[1]I_C_Gestione!DN23</f>
        <v>0</v>
      </c>
      <c r="DM24" s="253">
        <f>+[1]I_C_Gestione!DO23</f>
        <v>0</v>
      </c>
      <c r="DN24" s="253">
        <f>+[1]I_C_Gestione!DP23</f>
        <v>0</v>
      </c>
      <c r="DO24" s="253">
        <f>+[1]I_C_Gestione!DQ23</f>
        <v>0</v>
      </c>
      <c r="DP24" s="253">
        <f>+[1]I_C_Gestione!DR23</f>
        <v>0</v>
      </c>
      <c r="DQ24" s="253">
        <f>+[1]I_C_Gestione!DS23</f>
        <v>0</v>
      </c>
      <c r="DR24" s="253">
        <f>+[1]I_C_Gestione!DT23</f>
        <v>0</v>
      </c>
      <c r="DS24" s="253">
        <f>+[1]I_C_Gestione!DU23</f>
        <v>0</v>
      </c>
      <c r="DT24" s="253">
        <f>+[1]I_C_Gestione!DV23</f>
        <v>0</v>
      </c>
      <c r="DU24" s="253">
        <f>+[1]I_C_Gestione!DW23</f>
        <v>0</v>
      </c>
    </row>
    <row r="25" spans="2:125" ht="15" thickTop="1">
      <c r="E25" s="14" t="s">
        <v>613</v>
      </c>
      <c r="F25" s="333">
        <f>SUM(F6:F24)</f>
        <v>1250</v>
      </c>
      <c r="G25" s="333">
        <f t="shared" ref="G25:BR25" si="0">SUM(G6:G24)</f>
        <v>1250</v>
      </c>
      <c r="H25" s="333">
        <f t="shared" si="0"/>
        <v>1250</v>
      </c>
      <c r="I25" s="333">
        <f t="shared" si="0"/>
        <v>1250</v>
      </c>
      <c r="J25" s="333">
        <f t="shared" si="0"/>
        <v>1250</v>
      </c>
      <c r="K25" s="333">
        <f t="shared" si="0"/>
        <v>1250</v>
      </c>
      <c r="L25" s="333">
        <f t="shared" si="0"/>
        <v>1250</v>
      </c>
      <c r="M25" s="333">
        <f t="shared" si="0"/>
        <v>1250</v>
      </c>
      <c r="N25" s="333">
        <f t="shared" si="0"/>
        <v>1250</v>
      </c>
      <c r="O25" s="333">
        <f t="shared" si="0"/>
        <v>1250</v>
      </c>
      <c r="P25" s="333">
        <f t="shared" si="0"/>
        <v>1250</v>
      </c>
      <c r="Q25" s="333">
        <f t="shared" si="0"/>
        <v>1250</v>
      </c>
      <c r="R25" s="333">
        <f t="shared" si="0"/>
        <v>1250</v>
      </c>
      <c r="S25" s="333">
        <f t="shared" si="0"/>
        <v>1250</v>
      </c>
      <c r="T25" s="333">
        <f t="shared" si="0"/>
        <v>1250</v>
      </c>
      <c r="U25" s="333">
        <f t="shared" si="0"/>
        <v>1250</v>
      </c>
      <c r="V25" s="333">
        <f t="shared" si="0"/>
        <v>1250</v>
      </c>
      <c r="W25" s="333">
        <f t="shared" si="0"/>
        <v>1250</v>
      </c>
      <c r="X25" s="333">
        <f t="shared" si="0"/>
        <v>1250</v>
      </c>
      <c r="Y25" s="333">
        <f t="shared" si="0"/>
        <v>1250</v>
      </c>
      <c r="Z25" s="333">
        <f t="shared" si="0"/>
        <v>1250</v>
      </c>
      <c r="AA25" s="333">
        <f t="shared" si="0"/>
        <v>1250</v>
      </c>
      <c r="AB25" s="333">
        <f t="shared" si="0"/>
        <v>1250</v>
      </c>
      <c r="AC25" s="333">
        <f t="shared" si="0"/>
        <v>1250</v>
      </c>
      <c r="AD25" s="333">
        <f t="shared" si="0"/>
        <v>1250</v>
      </c>
      <c r="AE25" s="333">
        <f t="shared" si="0"/>
        <v>1250</v>
      </c>
      <c r="AF25" s="333">
        <f t="shared" si="0"/>
        <v>1250</v>
      </c>
      <c r="AG25" s="333">
        <f t="shared" si="0"/>
        <v>1250</v>
      </c>
      <c r="AH25" s="333">
        <f t="shared" si="0"/>
        <v>1250</v>
      </c>
      <c r="AI25" s="333">
        <f t="shared" si="0"/>
        <v>1250</v>
      </c>
      <c r="AJ25" s="333">
        <f t="shared" si="0"/>
        <v>1250</v>
      </c>
      <c r="AK25" s="333">
        <f t="shared" si="0"/>
        <v>1250</v>
      </c>
      <c r="AL25" s="333">
        <f t="shared" si="0"/>
        <v>1250</v>
      </c>
      <c r="AM25" s="333">
        <f t="shared" si="0"/>
        <v>1250</v>
      </c>
      <c r="AN25" s="333">
        <f t="shared" si="0"/>
        <v>1250</v>
      </c>
      <c r="AO25" s="333">
        <f t="shared" si="0"/>
        <v>1250</v>
      </c>
      <c r="AP25" s="333">
        <f t="shared" si="0"/>
        <v>1250</v>
      </c>
      <c r="AQ25" s="333">
        <f t="shared" si="0"/>
        <v>1250</v>
      </c>
      <c r="AR25" s="333">
        <f t="shared" si="0"/>
        <v>1250</v>
      </c>
      <c r="AS25" s="333">
        <f t="shared" si="0"/>
        <v>1250</v>
      </c>
      <c r="AT25" s="333">
        <f t="shared" si="0"/>
        <v>1250</v>
      </c>
      <c r="AU25" s="333">
        <f t="shared" si="0"/>
        <v>1250</v>
      </c>
      <c r="AV25" s="333">
        <f t="shared" si="0"/>
        <v>1250</v>
      </c>
      <c r="AW25" s="333">
        <f t="shared" si="0"/>
        <v>1250</v>
      </c>
      <c r="AX25" s="333">
        <f t="shared" si="0"/>
        <v>1250</v>
      </c>
      <c r="AY25" s="333">
        <f t="shared" si="0"/>
        <v>1250</v>
      </c>
      <c r="AZ25" s="333">
        <f t="shared" si="0"/>
        <v>1250</v>
      </c>
      <c r="BA25" s="333">
        <f t="shared" si="0"/>
        <v>1250</v>
      </c>
      <c r="BB25" s="333">
        <f t="shared" si="0"/>
        <v>1250</v>
      </c>
      <c r="BC25" s="333">
        <f t="shared" si="0"/>
        <v>1250</v>
      </c>
      <c r="BD25" s="333">
        <f t="shared" si="0"/>
        <v>1250</v>
      </c>
      <c r="BE25" s="333">
        <f t="shared" si="0"/>
        <v>1250</v>
      </c>
      <c r="BF25" s="333">
        <f t="shared" si="0"/>
        <v>1250</v>
      </c>
      <c r="BG25" s="333">
        <f t="shared" si="0"/>
        <v>1250</v>
      </c>
      <c r="BH25" s="333">
        <f t="shared" si="0"/>
        <v>1250</v>
      </c>
      <c r="BI25" s="333">
        <f t="shared" si="0"/>
        <v>1250</v>
      </c>
      <c r="BJ25" s="333">
        <f t="shared" si="0"/>
        <v>1250</v>
      </c>
      <c r="BK25" s="333">
        <f t="shared" si="0"/>
        <v>1250</v>
      </c>
      <c r="BL25" s="333">
        <f t="shared" si="0"/>
        <v>1250</v>
      </c>
      <c r="BM25" s="333">
        <f t="shared" si="0"/>
        <v>1250</v>
      </c>
      <c r="BN25" s="333">
        <f t="shared" si="0"/>
        <v>1250</v>
      </c>
      <c r="BO25" s="333">
        <f t="shared" si="0"/>
        <v>1250</v>
      </c>
      <c r="BP25" s="333">
        <f t="shared" si="0"/>
        <v>1250</v>
      </c>
      <c r="BQ25" s="333">
        <f t="shared" si="0"/>
        <v>1250</v>
      </c>
      <c r="BR25" s="333">
        <f t="shared" si="0"/>
        <v>1250</v>
      </c>
      <c r="BS25" s="333">
        <f t="shared" ref="BS25:DU25" si="1">SUM(BS6:BS24)</f>
        <v>1250</v>
      </c>
      <c r="BT25" s="333">
        <f t="shared" si="1"/>
        <v>1250</v>
      </c>
      <c r="BU25" s="333">
        <f t="shared" si="1"/>
        <v>1250</v>
      </c>
      <c r="BV25" s="333">
        <f t="shared" si="1"/>
        <v>1250</v>
      </c>
      <c r="BW25" s="333">
        <f t="shared" si="1"/>
        <v>1250</v>
      </c>
      <c r="BX25" s="333">
        <f t="shared" si="1"/>
        <v>1250</v>
      </c>
      <c r="BY25" s="333">
        <f t="shared" si="1"/>
        <v>1250</v>
      </c>
      <c r="BZ25" s="333">
        <f t="shared" si="1"/>
        <v>1250</v>
      </c>
      <c r="CA25" s="333">
        <f t="shared" si="1"/>
        <v>1250</v>
      </c>
      <c r="CB25" s="333">
        <f t="shared" si="1"/>
        <v>1250</v>
      </c>
      <c r="CC25" s="333">
        <f t="shared" si="1"/>
        <v>1250</v>
      </c>
      <c r="CD25" s="333">
        <f t="shared" si="1"/>
        <v>1250</v>
      </c>
      <c r="CE25" s="333">
        <f t="shared" si="1"/>
        <v>1250</v>
      </c>
      <c r="CF25" s="333">
        <f t="shared" si="1"/>
        <v>1250</v>
      </c>
      <c r="CG25" s="333">
        <f t="shared" si="1"/>
        <v>1250</v>
      </c>
      <c r="CH25" s="333">
        <f t="shared" si="1"/>
        <v>1250</v>
      </c>
      <c r="CI25" s="333">
        <f t="shared" si="1"/>
        <v>1250</v>
      </c>
      <c r="CJ25" s="333">
        <f t="shared" si="1"/>
        <v>1250</v>
      </c>
      <c r="CK25" s="333">
        <f t="shared" si="1"/>
        <v>1250</v>
      </c>
      <c r="CL25" s="333">
        <f t="shared" si="1"/>
        <v>1250</v>
      </c>
      <c r="CM25" s="333">
        <f t="shared" si="1"/>
        <v>1250</v>
      </c>
      <c r="CN25" s="333">
        <f t="shared" si="1"/>
        <v>1250</v>
      </c>
      <c r="CO25" s="333">
        <f t="shared" si="1"/>
        <v>1250</v>
      </c>
      <c r="CP25" s="333">
        <f t="shared" si="1"/>
        <v>1250</v>
      </c>
      <c r="CQ25" s="333">
        <f t="shared" si="1"/>
        <v>1250</v>
      </c>
      <c r="CR25" s="333">
        <f t="shared" si="1"/>
        <v>1250</v>
      </c>
      <c r="CS25" s="333">
        <f t="shared" si="1"/>
        <v>1250</v>
      </c>
      <c r="CT25" s="333">
        <f t="shared" si="1"/>
        <v>1250</v>
      </c>
      <c r="CU25" s="333">
        <f t="shared" si="1"/>
        <v>1250</v>
      </c>
      <c r="CV25" s="333">
        <f t="shared" si="1"/>
        <v>1250</v>
      </c>
      <c r="CW25" s="333">
        <f t="shared" si="1"/>
        <v>1250</v>
      </c>
      <c r="CX25" s="333">
        <f t="shared" si="1"/>
        <v>1250</v>
      </c>
      <c r="CY25" s="333">
        <f t="shared" si="1"/>
        <v>1250</v>
      </c>
      <c r="CZ25" s="333">
        <f t="shared" si="1"/>
        <v>1250</v>
      </c>
      <c r="DA25" s="333">
        <f t="shared" si="1"/>
        <v>1250</v>
      </c>
      <c r="DB25" s="333">
        <f t="shared" si="1"/>
        <v>1250</v>
      </c>
      <c r="DC25" s="333">
        <f t="shared" si="1"/>
        <v>1250</v>
      </c>
      <c r="DD25" s="333">
        <f t="shared" si="1"/>
        <v>1250</v>
      </c>
      <c r="DE25" s="333">
        <f t="shared" si="1"/>
        <v>1250</v>
      </c>
      <c r="DF25" s="333">
        <f t="shared" si="1"/>
        <v>1250</v>
      </c>
      <c r="DG25" s="333">
        <f t="shared" si="1"/>
        <v>1250</v>
      </c>
      <c r="DH25" s="333">
        <f t="shared" si="1"/>
        <v>1250</v>
      </c>
      <c r="DI25" s="333">
        <f t="shared" si="1"/>
        <v>1250</v>
      </c>
      <c r="DJ25" s="333">
        <f t="shared" si="1"/>
        <v>1250</v>
      </c>
      <c r="DK25" s="333">
        <f t="shared" si="1"/>
        <v>1250</v>
      </c>
      <c r="DL25" s="333">
        <f t="shared" si="1"/>
        <v>1250</v>
      </c>
      <c r="DM25" s="333">
        <f t="shared" si="1"/>
        <v>1250</v>
      </c>
      <c r="DN25" s="333">
        <f t="shared" si="1"/>
        <v>1250</v>
      </c>
      <c r="DO25" s="333">
        <f t="shared" si="1"/>
        <v>1250</v>
      </c>
      <c r="DP25" s="333">
        <f t="shared" si="1"/>
        <v>1250</v>
      </c>
      <c r="DQ25" s="333">
        <f t="shared" si="1"/>
        <v>1250</v>
      </c>
      <c r="DR25" s="333">
        <f t="shared" si="1"/>
        <v>1250</v>
      </c>
      <c r="DS25" s="333">
        <f t="shared" si="1"/>
        <v>1250</v>
      </c>
      <c r="DT25" s="333">
        <f t="shared" si="1"/>
        <v>1250</v>
      </c>
      <c r="DU25" s="333">
        <f t="shared" si="1"/>
        <v>1250</v>
      </c>
    </row>
    <row r="27" spans="2:125" ht="18.600000000000001" thickBot="1">
      <c r="B27" s="21" t="s">
        <v>623</v>
      </c>
    </row>
    <row r="28" spans="2:125" ht="15.6" thickTop="1" thickBot="1">
      <c r="B28" s="339" t="str">
        <f>+B6</f>
        <v>Affitto</v>
      </c>
      <c r="C28" s="294">
        <f>+C6</f>
        <v>0.22</v>
      </c>
      <c r="F28" s="253">
        <f>+$C28*F6</f>
        <v>91.666666666666671</v>
      </c>
      <c r="G28" s="253">
        <f t="shared" ref="G28:BR43" si="2">+$C28*G6</f>
        <v>91.666666666666671</v>
      </c>
      <c r="H28" s="253">
        <f t="shared" si="2"/>
        <v>91.666666666666671</v>
      </c>
      <c r="I28" s="253">
        <f t="shared" si="2"/>
        <v>91.666666666666671</v>
      </c>
      <c r="J28" s="253">
        <f t="shared" si="2"/>
        <v>91.666666666666671</v>
      </c>
      <c r="K28" s="253">
        <f t="shared" si="2"/>
        <v>91.666666666666671</v>
      </c>
      <c r="L28" s="253">
        <f t="shared" si="2"/>
        <v>91.666666666666671</v>
      </c>
      <c r="M28" s="253">
        <f t="shared" si="2"/>
        <v>91.666666666666671</v>
      </c>
      <c r="N28" s="253">
        <f t="shared" si="2"/>
        <v>91.666666666666671</v>
      </c>
      <c r="O28" s="253">
        <f t="shared" si="2"/>
        <v>91.666666666666671</v>
      </c>
      <c r="P28" s="253">
        <f t="shared" si="2"/>
        <v>91.666666666666671</v>
      </c>
      <c r="Q28" s="253">
        <f t="shared" si="2"/>
        <v>91.666666666666671</v>
      </c>
      <c r="R28" s="253">
        <f t="shared" si="2"/>
        <v>91.666666666666671</v>
      </c>
      <c r="S28" s="253">
        <f t="shared" si="2"/>
        <v>91.666666666666671</v>
      </c>
      <c r="T28" s="253">
        <f t="shared" si="2"/>
        <v>91.666666666666671</v>
      </c>
      <c r="U28" s="253">
        <f t="shared" si="2"/>
        <v>91.666666666666671</v>
      </c>
      <c r="V28" s="253">
        <f t="shared" si="2"/>
        <v>91.666666666666671</v>
      </c>
      <c r="W28" s="253">
        <f t="shared" si="2"/>
        <v>91.666666666666671</v>
      </c>
      <c r="X28" s="253">
        <f t="shared" si="2"/>
        <v>91.666666666666671</v>
      </c>
      <c r="Y28" s="253">
        <f t="shared" si="2"/>
        <v>91.666666666666671</v>
      </c>
      <c r="Z28" s="253">
        <f t="shared" si="2"/>
        <v>91.666666666666671</v>
      </c>
      <c r="AA28" s="253">
        <f t="shared" si="2"/>
        <v>91.666666666666671</v>
      </c>
      <c r="AB28" s="253">
        <f t="shared" si="2"/>
        <v>91.666666666666671</v>
      </c>
      <c r="AC28" s="253">
        <f t="shared" si="2"/>
        <v>91.666666666666671</v>
      </c>
      <c r="AD28" s="253">
        <f t="shared" si="2"/>
        <v>91.666666666666671</v>
      </c>
      <c r="AE28" s="253">
        <f t="shared" si="2"/>
        <v>91.666666666666671</v>
      </c>
      <c r="AF28" s="253">
        <f t="shared" si="2"/>
        <v>91.666666666666671</v>
      </c>
      <c r="AG28" s="253">
        <f t="shared" si="2"/>
        <v>91.666666666666671</v>
      </c>
      <c r="AH28" s="253">
        <f t="shared" si="2"/>
        <v>91.666666666666671</v>
      </c>
      <c r="AI28" s="253">
        <f t="shared" si="2"/>
        <v>91.666666666666671</v>
      </c>
      <c r="AJ28" s="253">
        <f t="shared" si="2"/>
        <v>91.666666666666671</v>
      </c>
      <c r="AK28" s="253">
        <f t="shared" si="2"/>
        <v>91.666666666666671</v>
      </c>
      <c r="AL28" s="253">
        <f t="shared" si="2"/>
        <v>91.666666666666671</v>
      </c>
      <c r="AM28" s="253">
        <f t="shared" si="2"/>
        <v>91.666666666666671</v>
      </c>
      <c r="AN28" s="253">
        <f t="shared" si="2"/>
        <v>91.666666666666671</v>
      </c>
      <c r="AO28" s="253">
        <f t="shared" si="2"/>
        <v>91.666666666666671</v>
      </c>
      <c r="AP28" s="253">
        <f t="shared" si="2"/>
        <v>91.666666666666671</v>
      </c>
      <c r="AQ28" s="253">
        <f t="shared" si="2"/>
        <v>91.666666666666671</v>
      </c>
      <c r="AR28" s="253">
        <f t="shared" si="2"/>
        <v>91.666666666666671</v>
      </c>
      <c r="AS28" s="253">
        <f t="shared" si="2"/>
        <v>91.666666666666671</v>
      </c>
      <c r="AT28" s="253">
        <f t="shared" si="2"/>
        <v>91.666666666666671</v>
      </c>
      <c r="AU28" s="253">
        <f t="shared" si="2"/>
        <v>91.666666666666671</v>
      </c>
      <c r="AV28" s="253">
        <f t="shared" si="2"/>
        <v>91.666666666666671</v>
      </c>
      <c r="AW28" s="253">
        <f t="shared" si="2"/>
        <v>91.666666666666671</v>
      </c>
      <c r="AX28" s="253">
        <f t="shared" si="2"/>
        <v>91.666666666666671</v>
      </c>
      <c r="AY28" s="253">
        <f t="shared" si="2"/>
        <v>91.666666666666671</v>
      </c>
      <c r="AZ28" s="253">
        <f t="shared" si="2"/>
        <v>91.666666666666671</v>
      </c>
      <c r="BA28" s="253">
        <f t="shared" si="2"/>
        <v>91.666666666666671</v>
      </c>
      <c r="BB28" s="253">
        <f t="shared" si="2"/>
        <v>91.666666666666671</v>
      </c>
      <c r="BC28" s="253">
        <f t="shared" si="2"/>
        <v>91.666666666666671</v>
      </c>
      <c r="BD28" s="253">
        <f t="shared" si="2"/>
        <v>91.666666666666671</v>
      </c>
      <c r="BE28" s="253">
        <f t="shared" si="2"/>
        <v>91.666666666666671</v>
      </c>
      <c r="BF28" s="253">
        <f t="shared" si="2"/>
        <v>91.666666666666671</v>
      </c>
      <c r="BG28" s="253">
        <f t="shared" si="2"/>
        <v>91.666666666666671</v>
      </c>
      <c r="BH28" s="253">
        <f t="shared" si="2"/>
        <v>91.666666666666671</v>
      </c>
      <c r="BI28" s="253">
        <f t="shared" si="2"/>
        <v>91.666666666666671</v>
      </c>
      <c r="BJ28" s="253">
        <f t="shared" si="2"/>
        <v>91.666666666666671</v>
      </c>
      <c r="BK28" s="253">
        <f t="shared" si="2"/>
        <v>91.666666666666671</v>
      </c>
      <c r="BL28" s="253">
        <f t="shared" si="2"/>
        <v>91.666666666666671</v>
      </c>
      <c r="BM28" s="253">
        <f t="shared" si="2"/>
        <v>91.666666666666671</v>
      </c>
      <c r="BN28" s="253">
        <f t="shared" si="2"/>
        <v>91.666666666666671</v>
      </c>
      <c r="BO28" s="253">
        <f t="shared" si="2"/>
        <v>91.666666666666671</v>
      </c>
      <c r="BP28" s="253">
        <f t="shared" si="2"/>
        <v>91.666666666666671</v>
      </c>
      <c r="BQ28" s="253">
        <f t="shared" si="2"/>
        <v>91.666666666666671</v>
      </c>
      <c r="BR28" s="253">
        <f t="shared" si="2"/>
        <v>91.666666666666671</v>
      </c>
      <c r="BS28" s="253">
        <f t="shared" ref="BS28:DU32" si="3">+$C28*BS6</f>
        <v>91.666666666666671</v>
      </c>
      <c r="BT28" s="253">
        <f t="shared" si="3"/>
        <v>91.666666666666671</v>
      </c>
      <c r="BU28" s="253">
        <f t="shared" si="3"/>
        <v>91.666666666666671</v>
      </c>
      <c r="BV28" s="253">
        <f t="shared" si="3"/>
        <v>91.666666666666671</v>
      </c>
      <c r="BW28" s="253">
        <f t="shared" si="3"/>
        <v>91.666666666666671</v>
      </c>
      <c r="BX28" s="253">
        <f t="shared" si="3"/>
        <v>91.666666666666671</v>
      </c>
      <c r="BY28" s="253">
        <f t="shared" si="3"/>
        <v>91.666666666666671</v>
      </c>
      <c r="BZ28" s="253">
        <f t="shared" si="3"/>
        <v>91.666666666666671</v>
      </c>
      <c r="CA28" s="253">
        <f t="shared" si="3"/>
        <v>91.666666666666671</v>
      </c>
      <c r="CB28" s="253">
        <f t="shared" si="3"/>
        <v>91.666666666666671</v>
      </c>
      <c r="CC28" s="253">
        <f t="shared" si="3"/>
        <v>91.666666666666671</v>
      </c>
      <c r="CD28" s="253">
        <f t="shared" si="3"/>
        <v>91.666666666666671</v>
      </c>
      <c r="CE28" s="253">
        <f t="shared" si="3"/>
        <v>91.666666666666671</v>
      </c>
      <c r="CF28" s="253">
        <f t="shared" si="3"/>
        <v>91.666666666666671</v>
      </c>
      <c r="CG28" s="253">
        <f t="shared" si="3"/>
        <v>91.666666666666671</v>
      </c>
      <c r="CH28" s="253">
        <f t="shared" si="3"/>
        <v>91.666666666666671</v>
      </c>
      <c r="CI28" s="253">
        <f t="shared" si="3"/>
        <v>91.666666666666671</v>
      </c>
      <c r="CJ28" s="253">
        <f t="shared" si="3"/>
        <v>91.666666666666671</v>
      </c>
      <c r="CK28" s="253">
        <f t="shared" si="3"/>
        <v>91.666666666666671</v>
      </c>
      <c r="CL28" s="253">
        <f t="shared" si="3"/>
        <v>91.666666666666671</v>
      </c>
      <c r="CM28" s="253">
        <f t="shared" si="3"/>
        <v>91.666666666666671</v>
      </c>
      <c r="CN28" s="253">
        <f t="shared" si="3"/>
        <v>91.666666666666671</v>
      </c>
      <c r="CO28" s="253">
        <f t="shared" si="3"/>
        <v>91.666666666666671</v>
      </c>
      <c r="CP28" s="253">
        <f t="shared" si="3"/>
        <v>91.666666666666671</v>
      </c>
      <c r="CQ28" s="253">
        <f t="shared" si="3"/>
        <v>91.666666666666671</v>
      </c>
      <c r="CR28" s="253">
        <f t="shared" si="3"/>
        <v>91.666666666666671</v>
      </c>
      <c r="CS28" s="253">
        <f t="shared" si="3"/>
        <v>91.666666666666671</v>
      </c>
      <c r="CT28" s="253">
        <f t="shared" si="3"/>
        <v>91.666666666666671</v>
      </c>
      <c r="CU28" s="253">
        <f t="shared" si="3"/>
        <v>91.666666666666671</v>
      </c>
      <c r="CV28" s="253">
        <f t="shared" si="3"/>
        <v>91.666666666666671</v>
      </c>
      <c r="CW28" s="253">
        <f t="shared" si="3"/>
        <v>91.666666666666671</v>
      </c>
      <c r="CX28" s="253">
        <f t="shared" si="3"/>
        <v>91.666666666666671</v>
      </c>
      <c r="CY28" s="253">
        <f t="shared" si="3"/>
        <v>91.666666666666671</v>
      </c>
      <c r="CZ28" s="253">
        <f t="shared" si="3"/>
        <v>91.666666666666671</v>
      </c>
      <c r="DA28" s="253">
        <f t="shared" si="3"/>
        <v>91.666666666666671</v>
      </c>
      <c r="DB28" s="253">
        <f t="shared" si="3"/>
        <v>91.666666666666671</v>
      </c>
      <c r="DC28" s="253">
        <f t="shared" si="3"/>
        <v>91.666666666666671</v>
      </c>
      <c r="DD28" s="253">
        <f t="shared" si="3"/>
        <v>91.666666666666671</v>
      </c>
      <c r="DE28" s="253">
        <f t="shared" si="3"/>
        <v>91.666666666666671</v>
      </c>
      <c r="DF28" s="253">
        <f t="shared" si="3"/>
        <v>91.666666666666671</v>
      </c>
      <c r="DG28" s="253">
        <f t="shared" si="3"/>
        <v>91.666666666666671</v>
      </c>
      <c r="DH28" s="253">
        <f t="shared" si="3"/>
        <v>91.666666666666671</v>
      </c>
      <c r="DI28" s="253">
        <f t="shared" si="3"/>
        <v>91.666666666666671</v>
      </c>
      <c r="DJ28" s="253">
        <f t="shared" si="3"/>
        <v>91.666666666666671</v>
      </c>
      <c r="DK28" s="253">
        <f t="shared" si="3"/>
        <v>91.666666666666671</v>
      </c>
      <c r="DL28" s="253">
        <f t="shared" si="3"/>
        <v>91.666666666666671</v>
      </c>
      <c r="DM28" s="253">
        <f t="shared" si="3"/>
        <v>91.666666666666671</v>
      </c>
      <c r="DN28" s="253">
        <f t="shared" si="3"/>
        <v>91.666666666666671</v>
      </c>
      <c r="DO28" s="253">
        <f t="shared" si="3"/>
        <v>91.666666666666671</v>
      </c>
      <c r="DP28" s="253">
        <f t="shared" si="3"/>
        <v>91.666666666666671</v>
      </c>
      <c r="DQ28" s="253">
        <f t="shared" si="3"/>
        <v>91.666666666666671</v>
      </c>
      <c r="DR28" s="253">
        <f t="shared" si="3"/>
        <v>91.666666666666671</v>
      </c>
      <c r="DS28" s="253">
        <f t="shared" si="3"/>
        <v>91.666666666666671</v>
      </c>
      <c r="DT28" s="253">
        <f t="shared" si="3"/>
        <v>91.666666666666671</v>
      </c>
      <c r="DU28" s="253">
        <f t="shared" si="3"/>
        <v>91.666666666666671</v>
      </c>
    </row>
    <row r="29" spans="2:125" ht="15.6" thickTop="1" thickBot="1">
      <c r="B29" s="339" t="str">
        <f t="shared" ref="B29:C44" si="4">+B7</f>
        <v>Utenze</v>
      </c>
      <c r="C29" s="294">
        <f t="shared" si="4"/>
        <v>0.22</v>
      </c>
      <c r="F29" s="253">
        <f t="shared" ref="F29:BQ32" si="5">+$C29*F7</f>
        <v>18.333333333333332</v>
      </c>
      <c r="G29" s="253">
        <f t="shared" si="5"/>
        <v>18.333333333333332</v>
      </c>
      <c r="H29" s="253">
        <f t="shared" si="5"/>
        <v>18.333333333333332</v>
      </c>
      <c r="I29" s="253">
        <f t="shared" si="5"/>
        <v>18.333333333333332</v>
      </c>
      <c r="J29" s="253">
        <f t="shared" si="5"/>
        <v>18.333333333333332</v>
      </c>
      <c r="K29" s="253">
        <f t="shared" si="5"/>
        <v>18.333333333333332</v>
      </c>
      <c r="L29" s="253">
        <f t="shared" si="5"/>
        <v>18.333333333333332</v>
      </c>
      <c r="M29" s="253">
        <f t="shared" si="5"/>
        <v>18.333333333333332</v>
      </c>
      <c r="N29" s="253">
        <f t="shared" si="5"/>
        <v>18.333333333333332</v>
      </c>
      <c r="O29" s="253">
        <f t="shared" si="5"/>
        <v>18.333333333333332</v>
      </c>
      <c r="P29" s="253">
        <f t="shared" si="5"/>
        <v>18.333333333333332</v>
      </c>
      <c r="Q29" s="253">
        <f t="shared" si="5"/>
        <v>18.333333333333332</v>
      </c>
      <c r="R29" s="253">
        <f t="shared" si="5"/>
        <v>18.333333333333332</v>
      </c>
      <c r="S29" s="253">
        <f t="shared" si="5"/>
        <v>18.333333333333332</v>
      </c>
      <c r="T29" s="253">
        <f t="shared" si="5"/>
        <v>18.333333333333332</v>
      </c>
      <c r="U29" s="253">
        <f t="shared" si="5"/>
        <v>18.333333333333332</v>
      </c>
      <c r="V29" s="253">
        <f t="shared" si="5"/>
        <v>18.333333333333332</v>
      </c>
      <c r="W29" s="253">
        <f t="shared" si="5"/>
        <v>18.333333333333332</v>
      </c>
      <c r="X29" s="253">
        <f t="shared" si="5"/>
        <v>18.333333333333332</v>
      </c>
      <c r="Y29" s="253">
        <f t="shared" si="5"/>
        <v>18.333333333333332</v>
      </c>
      <c r="Z29" s="253">
        <f t="shared" si="5"/>
        <v>18.333333333333332</v>
      </c>
      <c r="AA29" s="253">
        <f t="shared" si="5"/>
        <v>18.333333333333332</v>
      </c>
      <c r="AB29" s="253">
        <f t="shared" si="5"/>
        <v>18.333333333333332</v>
      </c>
      <c r="AC29" s="253">
        <f t="shared" si="5"/>
        <v>18.333333333333332</v>
      </c>
      <c r="AD29" s="253">
        <f t="shared" si="5"/>
        <v>18.333333333333332</v>
      </c>
      <c r="AE29" s="253">
        <f t="shared" si="5"/>
        <v>18.333333333333332</v>
      </c>
      <c r="AF29" s="253">
        <f t="shared" si="5"/>
        <v>18.333333333333332</v>
      </c>
      <c r="AG29" s="253">
        <f t="shared" si="5"/>
        <v>18.333333333333332</v>
      </c>
      <c r="AH29" s="253">
        <f t="shared" si="5"/>
        <v>18.333333333333332</v>
      </c>
      <c r="AI29" s="253">
        <f t="shared" si="5"/>
        <v>18.333333333333332</v>
      </c>
      <c r="AJ29" s="253">
        <f t="shared" si="5"/>
        <v>18.333333333333332</v>
      </c>
      <c r="AK29" s="253">
        <f t="shared" si="5"/>
        <v>18.333333333333332</v>
      </c>
      <c r="AL29" s="253">
        <f t="shared" si="5"/>
        <v>18.333333333333332</v>
      </c>
      <c r="AM29" s="253">
        <f t="shared" si="5"/>
        <v>18.333333333333332</v>
      </c>
      <c r="AN29" s="253">
        <f t="shared" si="5"/>
        <v>18.333333333333332</v>
      </c>
      <c r="AO29" s="253">
        <f t="shared" si="5"/>
        <v>18.333333333333332</v>
      </c>
      <c r="AP29" s="253">
        <f t="shared" si="5"/>
        <v>18.333333333333332</v>
      </c>
      <c r="AQ29" s="253">
        <f t="shared" si="5"/>
        <v>18.333333333333332</v>
      </c>
      <c r="AR29" s="253">
        <f t="shared" si="5"/>
        <v>18.333333333333332</v>
      </c>
      <c r="AS29" s="253">
        <f t="shared" si="5"/>
        <v>18.333333333333332</v>
      </c>
      <c r="AT29" s="253">
        <f t="shared" si="5"/>
        <v>18.333333333333332</v>
      </c>
      <c r="AU29" s="253">
        <f t="shared" si="5"/>
        <v>18.333333333333332</v>
      </c>
      <c r="AV29" s="253">
        <f t="shared" si="5"/>
        <v>18.333333333333332</v>
      </c>
      <c r="AW29" s="253">
        <f t="shared" si="5"/>
        <v>18.333333333333332</v>
      </c>
      <c r="AX29" s="253">
        <f t="shared" si="5"/>
        <v>18.333333333333332</v>
      </c>
      <c r="AY29" s="253">
        <f t="shared" si="5"/>
        <v>18.333333333333332</v>
      </c>
      <c r="AZ29" s="253">
        <f t="shared" si="5"/>
        <v>18.333333333333332</v>
      </c>
      <c r="BA29" s="253">
        <f t="shared" si="5"/>
        <v>18.333333333333332</v>
      </c>
      <c r="BB29" s="253">
        <f t="shared" si="5"/>
        <v>18.333333333333332</v>
      </c>
      <c r="BC29" s="253">
        <f t="shared" si="5"/>
        <v>18.333333333333332</v>
      </c>
      <c r="BD29" s="253">
        <f t="shared" si="5"/>
        <v>18.333333333333332</v>
      </c>
      <c r="BE29" s="253">
        <f t="shared" si="5"/>
        <v>18.333333333333332</v>
      </c>
      <c r="BF29" s="253">
        <f t="shared" si="5"/>
        <v>18.333333333333332</v>
      </c>
      <c r="BG29" s="253">
        <f t="shared" si="5"/>
        <v>18.333333333333332</v>
      </c>
      <c r="BH29" s="253">
        <f t="shared" si="5"/>
        <v>18.333333333333332</v>
      </c>
      <c r="BI29" s="253">
        <f t="shared" si="5"/>
        <v>18.333333333333332</v>
      </c>
      <c r="BJ29" s="253">
        <f t="shared" si="5"/>
        <v>18.333333333333332</v>
      </c>
      <c r="BK29" s="253">
        <f t="shared" si="5"/>
        <v>18.333333333333332</v>
      </c>
      <c r="BL29" s="253">
        <f t="shared" si="5"/>
        <v>18.333333333333332</v>
      </c>
      <c r="BM29" s="253">
        <f t="shared" si="5"/>
        <v>18.333333333333332</v>
      </c>
      <c r="BN29" s="253">
        <f t="shared" si="5"/>
        <v>18.333333333333332</v>
      </c>
      <c r="BO29" s="253">
        <f t="shared" si="5"/>
        <v>18.333333333333332</v>
      </c>
      <c r="BP29" s="253">
        <f t="shared" si="5"/>
        <v>18.333333333333332</v>
      </c>
      <c r="BQ29" s="253">
        <f t="shared" si="5"/>
        <v>18.333333333333332</v>
      </c>
      <c r="BR29" s="253">
        <f t="shared" si="2"/>
        <v>18.333333333333332</v>
      </c>
      <c r="BS29" s="253">
        <f t="shared" si="3"/>
        <v>18.333333333333332</v>
      </c>
      <c r="BT29" s="253">
        <f t="shared" si="3"/>
        <v>18.333333333333332</v>
      </c>
      <c r="BU29" s="253">
        <f t="shared" si="3"/>
        <v>18.333333333333332</v>
      </c>
      <c r="BV29" s="253">
        <f t="shared" si="3"/>
        <v>18.333333333333332</v>
      </c>
      <c r="BW29" s="253">
        <f t="shared" si="3"/>
        <v>18.333333333333332</v>
      </c>
      <c r="BX29" s="253">
        <f t="shared" si="3"/>
        <v>18.333333333333332</v>
      </c>
      <c r="BY29" s="253">
        <f t="shared" si="3"/>
        <v>18.333333333333332</v>
      </c>
      <c r="BZ29" s="253">
        <f t="shared" si="3"/>
        <v>18.333333333333332</v>
      </c>
      <c r="CA29" s="253">
        <f t="shared" si="3"/>
        <v>18.333333333333332</v>
      </c>
      <c r="CB29" s="253">
        <f t="shared" si="3"/>
        <v>18.333333333333332</v>
      </c>
      <c r="CC29" s="253">
        <f t="shared" si="3"/>
        <v>18.333333333333332</v>
      </c>
      <c r="CD29" s="253">
        <f t="shared" si="3"/>
        <v>18.333333333333332</v>
      </c>
      <c r="CE29" s="253">
        <f t="shared" si="3"/>
        <v>18.333333333333332</v>
      </c>
      <c r="CF29" s="253">
        <f t="shared" si="3"/>
        <v>18.333333333333332</v>
      </c>
      <c r="CG29" s="253">
        <f t="shared" si="3"/>
        <v>18.333333333333332</v>
      </c>
      <c r="CH29" s="253">
        <f t="shared" si="3"/>
        <v>18.333333333333332</v>
      </c>
      <c r="CI29" s="253">
        <f t="shared" si="3"/>
        <v>18.333333333333332</v>
      </c>
      <c r="CJ29" s="253">
        <f t="shared" si="3"/>
        <v>18.333333333333332</v>
      </c>
      <c r="CK29" s="253">
        <f t="shared" si="3"/>
        <v>18.333333333333332</v>
      </c>
      <c r="CL29" s="253">
        <f t="shared" si="3"/>
        <v>18.333333333333332</v>
      </c>
      <c r="CM29" s="253">
        <f t="shared" si="3"/>
        <v>18.333333333333332</v>
      </c>
      <c r="CN29" s="253">
        <f t="shared" si="3"/>
        <v>18.333333333333332</v>
      </c>
      <c r="CO29" s="253">
        <f t="shared" si="3"/>
        <v>18.333333333333332</v>
      </c>
      <c r="CP29" s="253">
        <f t="shared" si="3"/>
        <v>18.333333333333332</v>
      </c>
      <c r="CQ29" s="253">
        <f t="shared" si="3"/>
        <v>18.333333333333332</v>
      </c>
      <c r="CR29" s="253">
        <f t="shared" si="3"/>
        <v>18.333333333333332</v>
      </c>
      <c r="CS29" s="253">
        <f t="shared" si="3"/>
        <v>18.333333333333332</v>
      </c>
      <c r="CT29" s="253">
        <f t="shared" si="3"/>
        <v>18.333333333333332</v>
      </c>
      <c r="CU29" s="253">
        <f t="shared" si="3"/>
        <v>18.333333333333332</v>
      </c>
      <c r="CV29" s="253">
        <f t="shared" si="3"/>
        <v>18.333333333333332</v>
      </c>
      <c r="CW29" s="253">
        <f t="shared" si="3"/>
        <v>18.333333333333332</v>
      </c>
      <c r="CX29" s="253">
        <f t="shared" si="3"/>
        <v>18.333333333333332</v>
      </c>
      <c r="CY29" s="253">
        <f t="shared" si="3"/>
        <v>18.333333333333332</v>
      </c>
      <c r="CZ29" s="253">
        <f t="shared" si="3"/>
        <v>18.333333333333332</v>
      </c>
      <c r="DA29" s="253">
        <f t="shared" si="3"/>
        <v>18.333333333333332</v>
      </c>
      <c r="DB29" s="253">
        <f t="shared" si="3"/>
        <v>18.333333333333332</v>
      </c>
      <c r="DC29" s="253">
        <f t="shared" si="3"/>
        <v>18.333333333333332</v>
      </c>
      <c r="DD29" s="253">
        <f t="shared" si="3"/>
        <v>18.333333333333332</v>
      </c>
      <c r="DE29" s="253">
        <f t="shared" si="3"/>
        <v>18.333333333333332</v>
      </c>
      <c r="DF29" s="253">
        <f t="shared" si="3"/>
        <v>18.333333333333332</v>
      </c>
      <c r="DG29" s="253">
        <f t="shared" si="3"/>
        <v>18.333333333333332</v>
      </c>
      <c r="DH29" s="253">
        <f t="shared" si="3"/>
        <v>18.333333333333332</v>
      </c>
      <c r="DI29" s="253">
        <f t="shared" si="3"/>
        <v>18.333333333333332</v>
      </c>
      <c r="DJ29" s="253">
        <f t="shared" si="3"/>
        <v>18.333333333333332</v>
      </c>
      <c r="DK29" s="253">
        <f t="shared" si="3"/>
        <v>18.333333333333332</v>
      </c>
      <c r="DL29" s="253">
        <f t="shared" si="3"/>
        <v>18.333333333333332</v>
      </c>
      <c r="DM29" s="253">
        <f t="shared" si="3"/>
        <v>18.333333333333332</v>
      </c>
      <c r="DN29" s="253">
        <f t="shared" si="3"/>
        <v>18.333333333333332</v>
      </c>
      <c r="DO29" s="253">
        <f t="shared" si="3"/>
        <v>18.333333333333332</v>
      </c>
      <c r="DP29" s="253">
        <f t="shared" si="3"/>
        <v>18.333333333333332</v>
      </c>
      <c r="DQ29" s="253">
        <f t="shared" si="3"/>
        <v>18.333333333333332</v>
      </c>
      <c r="DR29" s="253">
        <f t="shared" si="3"/>
        <v>18.333333333333332</v>
      </c>
      <c r="DS29" s="253">
        <f t="shared" si="3"/>
        <v>18.333333333333332</v>
      </c>
      <c r="DT29" s="253">
        <f t="shared" si="3"/>
        <v>18.333333333333332</v>
      </c>
      <c r="DU29" s="253">
        <f t="shared" si="3"/>
        <v>18.333333333333332</v>
      </c>
    </row>
    <row r="30" spans="2:125" ht="15.6" thickTop="1" thickBot="1">
      <c r="B30" s="339" t="str">
        <f t="shared" si="4"/>
        <v>Servizi Informatici</v>
      </c>
      <c r="C30" s="294">
        <f t="shared" si="4"/>
        <v>0.22</v>
      </c>
      <c r="F30" s="253">
        <f t="shared" si="5"/>
        <v>73.333333333333329</v>
      </c>
      <c r="G30" s="253">
        <f t="shared" si="5"/>
        <v>73.333333333333329</v>
      </c>
      <c r="H30" s="253">
        <f t="shared" si="5"/>
        <v>73.333333333333329</v>
      </c>
      <c r="I30" s="253">
        <f t="shared" si="5"/>
        <v>73.333333333333329</v>
      </c>
      <c r="J30" s="253">
        <f t="shared" si="5"/>
        <v>73.333333333333329</v>
      </c>
      <c r="K30" s="253">
        <f t="shared" si="5"/>
        <v>73.333333333333329</v>
      </c>
      <c r="L30" s="253">
        <f t="shared" si="5"/>
        <v>73.333333333333329</v>
      </c>
      <c r="M30" s="253">
        <f t="shared" si="5"/>
        <v>73.333333333333329</v>
      </c>
      <c r="N30" s="253">
        <f t="shared" si="5"/>
        <v>73.333333333333329</v>
      </c>
      <c r="O30" s="253">
        <f t="shared" si="5"/>
        <v>73.333333333333329</v>
      </c>
      <c r="P30" s="253">
        <f t="shared" si="5"/>
        <v>73.333333333333329</v>
      </c>
      <c r="Q30" s="253">
        <f t="shared" si="5"/>
        <v>73.333333333333329</v>
      </c>
      <c r="R30" s="253">
        <f t="shared" si="5"/>
        <v>73.333333333333329</v>
      </c>
      <c r="S30" s="253">
        <f t="shared" si="5"/>
        <v>73.333333333333329</v>
      </c>
      <c r="T30" s="253">
        <f t="shared" si="5"/>
        <v>73.333333333333329</v>
      </c>
      <c r="U30" s="253">
        <f t="shared" si="5"/>
        <v>73.333333333333329</v>
      </c>
      <c r="V30" s="253">
        <f t="shared" si="5"/>
        <v>73.333333333333329</v>
      </c>
      <c r="W30" s="253">
        <f t="shared" si="5"/>
        <v>73.333333333333329</v>
      </c>
      <c r="X30" s="253">
        <f t="shared" si="5"/>
        <v>73.333333333333329</v>
      </c>
      <c r="Y30" s="253">
        <f t="shared" si="5"/>
        <v>73.333333333333329</v>
      </c>
      <c r="Z30" s="253">
        <f t="shared" si="5"/>
        <v>73.333333333333329</v>
      </c>
      <c r="AA30" s="253">
        <f t="shared" si="5"/>
        <v>73.333333333333329</v>
      </c>
      <c r="AB30" s="253">
        <f t="shared" si="5"/>
        <v>73.333333333333329</v>
      </c>
      <c r="AC30" s="253">
        <f t="shared" si="5"/>
        <v>73.333333333333329</v>
      </c>
      <c r="AD30" s="253">
        <f t="shared" si="5"/>
        <v>73.333333333333329</v>
      </c>
      <c r="AE30" s="253">
        <f t="shared" si="5"/>
        <v>73.333333333333329</v>
      </c>
      <c r="AF30" s="253">
        <f t="shared" si="5"/>
        <v>73.333333333333329</v>
      </c>
      <c r="AG30" s="253">
        <f t="shared" si="5"/>
        <v>73.333333333333329</v>
      </c>
      <c r="AH30" s="253">
        <f t="shared" si="5"/>
        <v>73.333333333333329</v>
      </c>
      <c r="AI30" s="253">
        <f t="shared" si="5"/>
        <v>73.333333333333329</v>
      </c>
      <c r="AJ30" s="253">
        <f t="shared" si="5"/>
        <v>73.333333333333329</v>
      </c>
      <c r="AK30" s="253">
        <f t="shared" si="5"/>
        <v>73.333333333333329</v>
      </c>
      <c r="AL30" s="253">
        <f t="shared" si="5"/>
        <v>73.333333333333329</v>
      </c>
      <c r="AM30" s="253">
        <f t="shared" si="5"/>
        <v>73.333333333333329</v>
      </c>
      <c r="AN30" s="253">
        <f t="shared" si="5"/>
        <v>73.333333333333329</v>
      </c>
      <c r="AO30" s="253">
        <f t="shared" si="5"/>
        <v>73.333333333333329</v>
      </c>
      <c r="AP30" s="253">
        <f t="shared" si="5"/>
        <v>73.333333333333329</v>
      </c>
      <c r="AQ30" s="253">
        <f t="shared" si="5"/>
        <v>73.333333333333329</v>
      </c>
      <c r="AR30" s="253">
        <f t="shared" si="5"/>
        <v>73.333333333333329</v>
      </c>
      <c r="AS30" s="253">
        <f t="shared" si="5"/>
        <v>73.333333333333329</v>
      </c>
      <c r="AT30" s="253">
        <f t="shared" si="5"/>
        <v>73.333333333333329</v>
      </c>
      <c r="AU30" s="253">
        <f t="shared" si="5"/>
        <v>73.333333333333329</v>
      </c>
      <c r="AV30" s="253">
        <f t="shared" si="5"/>
        <v>73.333333333333329</v>
      </c>
      <c r="AW30" s="253">
        <f t="shared" si="5"/>
        <v>73.333333333333329</v>
      </c>
      <c r="AX30" s="253">
        <f t="shared" si="5"/>
        <v>73.333333333333329</v>
      </c>
      <c r="AY30" s="253">
        <f t="shared" si="5"/>
        <v>73.333333333333329</v>
      </c>
      <c r="AZ30" s="253">
        <f t="shared" si="5"/>
        <v>73.333333333333329</v>
      </c>
      <c r="BA30" s="253">
        <f t="shared" si="5"/>
        <v>73.333333333333329</v>
      </c>
      <c r="BB30" s="253">
        <f t="shared" si="5"/>
        <v>73.333333333333329</v>
      </c>
      <c r="BC30" s="253">
        <f t="shared" si="5"/>
        <v>73.333333333333329</v>
      </c>
      <c r="BD30" s="253">
        <f t="shared" si="5"/>
        <v>73.333333333333329</v>
      </c>
      <c r="BE30" s="253">
        <f t="shared" si="5"/>
        <v>73.333333333333329</v>
      </c>
      <c r="BF30" s="253">
        <f t="shared" si="5"/>
        <v>73.333333333333329</v>
      </c>
      <c r="BG30" s="253">
        <f t="shared" si="5"/>
        <v>73.333333333333329</v>
      </c>
      <c r="BH30" s="253">
        <f t="shared" si="5"/>
        <v>73.333333333333329</v>
      </c>
      <c r="BI30" s="253">
        <f t="shared" si="5"/>
        <v>73.333333333333329</v>
      </c>
      <c r="BJ30" s="253">
        <f t="shared" si="5"/>
        <v>73.333333333333329</v>
      </c>
      <c r="BK30" s="253">
        <f t="shared" si="5"/>
        <v>73.333333333333329</v>
      </c>
      <c r="BL30" s="253">
        <f t="shared" si="5"/>
        <v>73.333333333333329</v>
      </c>
      <c r="BM30" s="253">
        <f t="shared" si="5"/>
        <v>73.333333333333329</v>
      </c>
      <c r="BN30" s="253">
        <f t="shared" si="5"/>
        <v>73.333333333333329</v>
      </c>
      <c r="BO30" s="253">
        <f t="shared" si="5"/>
        <v>73.333333333333329</v>
      </c>
      <c r="BP30" s="253">
        <f t="shared" si="5"/>
        <v>73.333333333333329</v>
      </c>
      <c r="BQ30" s="253">
        <f t="shared" si="5"/>
        <v>73.333333333333329</v>
      </c>
      <c r="BR30" s="253">
        <f t="shared" si="2"/>
        <v>73.333333333333329</v>
      </c>
      <c r="BS30" s="253">
        <f t="shared" si="3"/>
        <v>73.333333333333329</v>
      </c>
      <c r="BT30" s="253">
        <f t="shared" si="3"/>
        <v>73.333333333333329</v>
      </c>
      <c r="BU30" s="253">
        <f t="shared" si="3"/>
        <v>73.333333333333329</v>
      </c>
      <c r="BV30" s="253">
        <f t="shared" si="3"/>
        <v>73.333333333333329</v>
      </c>
      <c r="BW30" s="253">
        <f t="shared" si="3"/>
        <v>73.333333333333329</v>
      </c>
      <c r="BX30" s="253">
        <f t="shared" si="3"/>
        <v>73.333333333333329</v>
      </c>
      <c r="BY30" s="253">
        <f t="shared" si="3"/>
        <v>73.333333333333329</v>
      </c>
      <c r="BZ30" s="253">
        <f t="shared" si="3"/>
        <v>73.333333333333329</v>
      </c>
      <c r="CA30" s="253">
        <f t="shared" si="3"/>
        <v>73.333333333333329</v>
      </c>
      <c r="CB30" s="253">
        <f t="shared" si="3"/>
        <v>73.333333333333329</v>
      </c>
      <c r="CC30" s="253">
        <f t="shared" si="3"/>
        <v>73.333333333333329</v>
      </c>
      <c r="CD30" s="253">
        <f t="shared" si="3"/>
        <v>73.333333333333329</v>
      </c>
      <c r="CE30" s="253">
        <f t="shared" si="3"/>
        <v>73.333333333333329</v>
      </c>
      <c r="CF30" s="253">
        <f t="shared" si="3"/>
        <v>73.333333333333329</v>
      </c>
      <c r="CG30" s="253">
        <f t="shared" si="3"/>
        <v>73.333333333333329</v>
      </c>
      <c r="CH30" s="253">
        <f t="shared" si="3"/>
        <v>73.333333333333329</v>
      </c>
      <c r="CI30" s="253">
        <f t="shared" si="3"/>
        <v>73.333333333333329</v>
      </c>
      <c r="CJ30" s="253">
        <f t="shared" si="3"/>
        <v>73.333333333333329</v>
      </c>
      <c r="CK30" s="253">
        <f t="shared" si="3"/>
        <v>73.333333333333329</v>
      </c>
      <c r="CL30" s="253">
        <f t="shared" si="3"/>
        <v>73.333333333333329</v>
      </c>
      <c r="CM30" s="253">
        <f t="shared" si="3"/>
        <v>73.333333333333329</v>
      </c>
      <c r="CN30" s="253">
        <f t="shared" si="3"/>
        <v>73.333333333333329</v>
      </c>
      <c r="CO30" s="253">
        <f t="shared" si="3"/>
        <v>73.333333333333329</v>
      </c>
      <c r="CP30" s="253">
        <f t="shared" si="3"/>
        <v>73.333333333333329</v>
      </c>
      <c r="CQ30" s="253">
        <f t="shared" si="3"/>
        <v>73.333333333333329</v>
      </c>
      <c r="CR30" s="253">
        <f t="shared" si="3"/>
        <v>73.333333333333329</v>
      </c>
      <c r="CS30" s="253">
        <f t="shared" si="3"/>
        <v>73.333333333333329</v>
      </c>
      <c r="CT30" s="253">
        <f t="shared" si="3"/>
        <v>73.333333333333329</v>
      </c>
      <c r="CU30" s="253">
        <f t="shared" si="3"/>
        <v>73.333333333333329</v>
      </c>
      <c r="CV30" s="253">
        <f t="shared" si="3"/>
        <v>73.333333333333329</v>
      </c>
      <c r="CW30" s="253">
        <f t="shared" si="3"/>
        <v>73.333333333333329</v>
      </c>
      <c r="CX30" s="253">
        <f t="shared" si="3"/>
        <v>73.333333333333329</v>
      </c>
      <c r="CY30" s="253">
        <f t="shared" si="3"/>
        <v>73.333333333333329</v>
      </c>
      <c r="CZ30" s="253">
        <f t="shared" si="3"/>
        <v>73.333333333333329</v>
      </c>
      <c r="DA30" s="253">
        <f t="shared" si="3"/>
        <v>73.333333333333329</v>
      </c>
      <c r="DB30" s="253">
        <f t="shared" si="3"/>
        <v>73.333333333333329</v>
      </c>
      <c r="DC30" s="253">
        <f t="shared" si="3"/>
        <v>73.333333333333329</v>
      </c>
      <c r="DD30" s="253">
        <f t="shared" si="3"/>
        <v>73.333333333333329</v>
      </c>
      <c r="DE30" s="253">
        <f t="shared" si="3"/>
        <v>73.333333333333329</v>
      </c>
      <c r="DF30" s="253">
        <f t="shared" si="3"/>
        <v>73.333333333333329</v>
      </c>
      <c r="DG30" s="253">
        <f t="shared" si="3"/>
        <v>73.333333333333329</v>
      </c>
      <c r="DH30" s="253">
        <f t="shared" si="3"/>
        <v>73.333333333333329</v>
      </c>
      <c r="DI30" s="253">
        <f t="shared" si="3"/>
        <v>73.333333333333329</v>
      </c>
      <c r="DJ30" s="253">
        <f t="shared" si="3"/>
        <v>73.333333333333329</v>
      </c>
      <c r="DK30" s="253">
        <f t="shared" si="3"/>
        <v>73.333333333333329</v>
      </c>
      <c r="DL30" s="253">
        <f t="shared" si="3"/>
        <v>73.333333333333329</v>
      </c>
      <c r="DM30" s="253">
        <f t="shared" si="3"/>
        <v>73.333333333333329</v>
      </c>
      <c r="DN30" s="253">
        <f t="shared" si="3"/>
        <v>73.333333333333329</v>
      </c>
      <c r="DO30" s="253">
        <f t="shared" si="3"/>
        <v>73.333333333333329</v>
      </c>
      <c r="DP30" s="253">
        <f t="shared" si="3"/>
        <v>73.333333333333329</v>
      </c>
      <c r="DQ30" s="253">
        <f t="shared" si="3"/>
        <v>73.333333333333329</v>
      </c>
      <c r="DR30" s="253">
        <f t="shared" si="3"/>
        <v>73.333333333333329</v>
      </c>
      <c r="DS30" s="253">
        <f t="shared" si="3"/>
        <v>73.333333333333329</v>
      </c>
      <c r="DT30" s="253">
        <f t="shared" si="3"/>
        <v>73.333333333333329</v>
      </c>
      <c r="DU30" s="253">
        <f t="shared" si="3"/>
        <v>73.333333333333329</v>
      </c>
    </row>
    <row r="31" spans="2:125" ht="15.6" thickTop="1" thickBot="1">
      <c r="B31" s="339" t="str">
        <f t="shared" si="4"/>
        <v>Costi Amministrativi</v>
      </c>
      <c r="C31" s="294">
        <f t="shared" si="4"/>
        <v>0.22</v>
      </c>
      <c r="F31" s="253">
        <f t="shared" si="5"/>
        <v>91.666666666666671</v>
      </c>
      <c r="G31" s="253">
        <f t="shared" si="5"/>
        <v>91.666666666666671</v>
      </c>
      <c r="H31" s="253">
        <f t="shared" si="5"/>
        <v>91.666666666666671</v>
      </c>
      <c r="I31" s="253">
        <f t="shared" si="5"/>
        <v>91.666666666666671</v>
      </c>
      <c r="J31" s="253">
        <f t="shared" si="5"/>
        <v>91.666666666666671</v>
      </c>
      <c r="K31" s="253">
        <f t="shared" si="5"/>
        <v>91.666666666666671</v>
      </c>
      <c r="L31" s="253">
        <f t="shared" si="5"/>
        <v>91.666666666666671</v>
      </c>
      <c r="M31" s="253">
        <f t="shared" si="5"/>
        <v>91.666666666666671</v>
      </c>
      <c r="N31" s="253">
        <f t="shared" si="5"/>
        <v>91.666666666666671</v>
      </c>
      <c r="O31" s="253">
        <f t="shared" si="5"/>
        <v>91.666666666666671</v>
      </c>
      <c r="P31" s="253">
        <f t="shared" si="5"/>
        <v>91.666666666666671</v>
      </c>
      <c r="Q31" s="253">
        <f t="shared" si="5"/>
        <v>91.666666666666671</v>
      </c>
      <c r="R31" s="253">
        <f t="shared" si="5"/>
        <v>91.666666666666671</v>
      </c>
      <c r="S31" s="253">
        <f t="shared" si="5"/>
        <v>91.666666666666671</v>
      </c>
      <c r="T31" s="253">
        <f t="shared" si="5"/>
        <v>91.666666666666671</v>
      </c>
      <c r="U31" s="253">
        <f t="shared" si="5"/>
        <v>91.666666666666671</v>
      </c>
      <c r="V31" s="253">
        <f t="shared" si="5"/>
        <v>91.666666666666671</v>
      </c>
      <c r="W31" s="253">
        <f t="shared" si="5"/>
        <v>91.666666666666671</v>
      </c>
      <c r="X31" s="253">
        <f t="shared" si="5"/>
        <v>91.666666666666671</v>
      </c>
      <c r="Y31" s="253">
        <f t="shared" si="5"/>
        <v>91.666666666666671</v>
      </c>
      <c r="Z31" s="253">
        <f t="shared" si="5"/>
        <v>91.666666666666671</v>
      </c>
      <c r="AA31" s="253">
        <f t="shared" si="5"/>
        <v>91.666666666666671</v>
      </c>
      <c r="AB31" s="253">
        <f t="shared" si="5"/>
        <v>91.666666666666671</v>
      </c>
      <c r="AC31" s="253">
        <f t="shared" si="5"/>
        <v>91.666666666666671</v>
      </c>
      <c r="AD31" s="253">
        <f t="shared" si="5"/>
        <v>91.666666666666671</v>
      </c>
      <c r="AE31" s="253">
        <f t="shared" si="5"/>
        <v>91.666666666666671</v>
      </c>
      <c r="AF31" s="253">
        <f t="shared" si="5"/>
        <v>91.666666666666671</v>
      </c>
      <c r="AG31" s="253">
        <f t="shared" si="5"/>
        <v>91.666666666666671</v>
      </c>
      <c r="AH31" s="253">
        <f t="shared" si="5"/>
        <v>91.666666666666671</v>
      </c>
      <c r="AI31" s="253">
        <f t="shared" si="5"/>
        <v>91.666666666666671</v>
      </c>
      <c r="AJ31" s="253">
        <f t="shared" si="5"/>
        <v>91.666666666666671</v>
      </c>
      <c r="AK31" s="253">
        <f t="shared" si="5"/>
        <v>91.666666666666671</v>
      </c>
      <c r="AL31" s="253">
        <f t="shared" si="5"/>
        <v>91.666666666666671</v>
      </c>
      <c r="AM31" s="253">
        <f t="shared" si="5"/>
        <v>91.666666666666671</v>
      </c>
      <c r="AN31" s="253">
        <f t="shared" si="5"/>
        <v>91.666666666666671</v>
      </c>
      <c r="AO31" s="253">
        <f t="shared" si="5"/>
        <v>91.666666666666671</v>
      </c>
      <c r="AP31" s="253">
        <f t="shared" si="5"/>
        <v>91.666666666666671</v>
      </c>
      <c r="AQ31" s="253">
        <f t="shared" si="5"/>
        <v>91.666666666666671</v>
      </c>
      <c r="AR31" s="253">
        <f t="shared" si="5"/>
        <v>91.666666666666671</v>
      </c>
      <c r="AS31" s="253">
        <f t="shared" si="5"/>
        <v>91.666666666666671</v>
      </c>
      <c r="AT31" s="253">
        <f t="shared" si="5"/>
        <v>91.666666666666671</v>
      </c>
      <c r="AU31" s="253">
        <f t="shared" si="5"/>
        <v>91.666666666666671</v>
      </c>
      <c r="AV31" s="253">
        <f t="shared" si="5"/>
        <v>91.666666666666671</v>
      </c>
      <c r="AW31" s="253">
        <f t="shared" si="5"/>
        <v>91.666666666666671</v>
      </c>
      <c r="AX31" s="253">
        <f t="shared" si="5"/>
        <v>91.666666666666671</v>
      </c>
      <c r="AY31" s="253">
        <f t="shared" si="5"/>
        <v>91.666666666666671</v>
      </c>
      <c r="AZ31" s="253">
        <f t="shared" si="5"/>
        <v>91.666666666666671</v>
      </c>
      <c r="BA31" s="253">
        <f t="shared" si="5"/>
        <v>91.666666666666671</v>
      </c>
      <c r="BB31" s="253">
        <f t="shared" si="5"/>
        <v>91.666666666666671</v>
      </c>
      <c r="BC31" s="253">
        <f t="shared" si="5"/>
        <v>91.666666666666671</v>
      </c>
      <c r="BD31" s="253">
        <f t="shared" si="5"/>
        <v>91.666666666666671</v>
      </c>
      <c r="BE31" s="253">
        <f t="shared" si="5"/>
        <v>91.666666666666671</v>
      </c>
      <c r="BF31" s="253">
        <f t="shared" si="5"/>
        <v>91.666666666666671</v>
      </c>
      <c r="BG31" s="253">
        <f t="shared" si="5"/>
        <v>91.666666666666671</v>
      </c>
      <c r="BH31" s="253">
        <f t="shared" si="5"/>
        <v>91.666666666666671</v>
      </c>
      <c r="BI31" s="253">
        <f t="shared" si="5"/>
        <v>91.666666666666671</v>
      </c>
      <c r="BJ31" s="253">
        <f t="shared" si="5"/>
        <v>91.666666666666671</v>
      </c>
      <c r="BK31" s="253">
        <f t="shared" si="5"/>
        <v>91.666666666666671</v>
      </c>
      <c r="BL31" s="253">
        <f t="shared" si="5"/>
        <v>91.666666666666671</v>
      </c>
      <c r="BM31" s="253">
        <f t="shared" si="5"/>
        <v>91.666666666666671</v>
      </c>
      <c r="BN31" s="253">
        <f t="shared" si="5"/>
        <v>91.666666666666671</v>
      </c>
      <c r="BO31" s="253">
        <f t="shared" si="5"/>
        <v>91.666666666666671</v>
      </c>
      <c r="BP31" s="253">
        <f t="shared" si="5"/>
        <v>91.666666666666671</v>
      </c>
      <c r="BQ31" s="253">
        <f t="shared" si="5"/>
        <v>91.666666666666671</v>
      </c>
      <c r="BR31" s="253">
        <f t="shared" si="2"/>
        <v>91.666666666666671</v>
      </c>
      <c r="BS31" s="253">
        <f t="shared" si="3"/>
        <v>91.666666666666671</v>
      </c>
      <c r="BT31" s="253">
        <f t="shared" si="3"/>
        <v>91.666666666666671</v>
      </c>
      <c r="BU31" s="253">
        <f t="shared" si="3"/>
        <v>91.666666666666671</v>
      </c>
      <c r="BV31" s="253">
        <f t="shared" si="3"/>
        <v>91.666666666666671</v>
      </c>
      <c r="BW31" s="253">
        <f t="shared" si="3"/>
        <v>91.666666666666671</v>
      </c>
      <c r="BX31" s="253">
        <f t="shared" si="3"/>
        <v>91.666666666666671</v>
      </c>
      <c r="BY31" s="253">
        <f t="shared" si="3"/>
        <v>91.666666666666671</v>
      </c>
      <c r="BZ31" s="253">
        <f t="shared" si="3"/>
        <v>91.666666666666671</v>
      </c>
      <c r="CA31" s="253">
        <f t="shared" si="3"/>
        <v>91.666666666666671</v>
      </c>
      <c r="CB31" s="253">
        <f t="shared" si="3"/>
        <v>91.666666666666671</v>
      </c>
      <c r="CC31" s="253">
        <f t="shared" si="3"/>
        <v>91.666666666666671</v>
      </c>
      <c r="CD31" s="253">
        <f t="shared" si="3"/>
        <v>91.666666666666671</v>
      </c>
      <c r="CE31" s="253">
        <f t="shared" si="3"/>
        <v>91.666666666666671</v>
      </c>
      <c r="CF31" s="253">
        <f t="shared" si="3"/>
        <v>91.666666666666671</v>
      </c>
      <c r="CG31" s="253">
        <f t="shared" si="3"/>
        <v>91.666666666666671</v>
      </c>
      <c r="CH31" s="253">
        <f t="shared" si="3"/>
        <v>91.666666666666671</v>
      </c>
      <c r="CI31" s="253">
        <f t="shared" si="3"/>
        <v>91.666666666666671</v>
      </c>
      <c r="CJ31" s="253">
        <f t="shared" si="3"/>
        <v>91.666666666666671</v>
      </c>
      <c r="CK31" s="253">
        <f t="shared" si="3"/>
        <v>91.666666666666671</v>
      </c>
      <c r="CL31" s="253">
        <f t="shared" si="3"/>
        <v>91.666666666666671</v>
      </c>
      <c r="CM31" s="253">
        <f t="shared" si="3"/>
        <v>91.666666666666671</v>
      </c>
      <c r="CN31" s="253">
        <f t="shared" si="3"/>
        <v>91.666666666666671</v>
      </c>
      <c r="CO31" s="253">
        <f t="shared" si="3"/>
        <v>91.666666666666671</v>
      </c>
      <c r="CP31" s="253">
        <f t="shared" si="3"/>
        <v>91.666666666666671</v>
      </c>
      <c r="CQ31" s="253">
        <f t="shared" si="3"/>
        <v>91.666666666666671</v>
      </c>
      <c r="CR31" s="253">
        <f t="shared" si="3"/>
        <v>91.666666666666671</v>
      </c>
      <c r="CS31" s="253">
        <f t="shared" si="3"/>
        <v>91.666666666666671</v>
      </c>
      <c r="CT31" s="253">
        <f t="shared" si="3"/>
        <v>91.666666666666671</v>
      </c>
      <c r="CU31" s="253">
        <f t="shared" si="3"/>
        <v>91.666666666666671</v>
      </c>
      <c r="CV31" s="253">
        <f t="shared" si="3"/>
        <v>91.666666666666671</v>
      </c>
      <c r="CW31" s="253">
        <f t="shared" si="3"/>
        <v>91.666666666666671</v>
      </c>
      <c r="CX31" s="253">
        <f t="shared" si="3"/>
        <v>91.666666666666671</v>
      </c>
      <c r="CY31" s="253">
        <f t="shared" si="3"/>
        <v>91.666666666666671</v>
      </c>
      <c r="CZ31" s="253">
        <f t="shared" si="3"/>
        <v>91.666666666666671</v>
      </c>
      <c r="DA31" s="253">
        <f t="shared" si="3"/>
        <v>91.666666666666671</v>
      </c>
      <c r="DB31" s="253">
        <f t="shared" si="3"/>
        <v>91.666666666666671</v>
      </c>
      <c r="DC31" s="253">
        <f t="shared" si="3"/>
        <v>91.666666666666671</v>
      </c>
      <c r="DD31" s="253">
        <f t="shared" si="3"/>
        <v>91.666666666666671</v>
      </c>
      <c r="DE31" s="253">
        <f t="shared" si="3"/>
        <v>91.666666666666671</v>
      </c>
      <c r="DF31" s="253">
        <f t="shared" si="3"/>
        <v>91.666666666666671</v>
      </c>
      <c r="DG31" s="253">
        <f t="shared" si="3"/>
        <v>91.666666666666671</v>
      </c>
      <c r="DH31" s="253">
        <f t="shared" si="3"/>
        <v>91.666666666666671</v>
      </c>
      <c r="DI31" s="253">
        <f t="shared" si="3"/>
        <v>91.666666666666671</v>
      </c>
      <c r="DJ31" s="253">
        <f t="shared" si="3"/>
        <v>91.666666666666671</v>
      </c>
      <c r="DK31" s="253">
        <f t="shared" si="3"/>
        <v>91.666666666666671</v>
      </c>
      <c r="DL31" s="253">
        <f t="shared" si="3"/>
        <v>91.666666666666671</v>
      </c>
      <c r="DM31" s="253">
        <f t="shared" si="3"/>
        <v>91.666666666666671</v>
      </c>
      <c r="DN31" s="253">
        <f t="shared" si="3"/>
        <v>91.666666666666671</v>
      </c>
      <c r="DO31" s="253">
        <f t="shared" si="3"/>
        <v>91.666666666666671</v>
      </c>
      <c r="DP31" s="253">
        <f t="shared" si="3"/>
        <v>91.666666666666671</v>
      </c>
      <c r="DQ31" s="253">
        <f t="shared" si="3"/>
        <v>91.666666666666671</v>
      </c>
      <c r="DR31" s="253">
        <f t="shared" si="3"/>
        <v>91.666666666666671</v>
      </c>
      <c r="DS31" s="253">
        <f t="shared" si="3"/>
        <v>91.666666666666671</v>
      </c>
      <c r="DT31" s="253">
        <f t="shared" si="3"/>
        <v>91.666666666666671</v>
      </c>
      <c r="DU31" s="253">
        <f t="shared" si="3"/>
        <v>91.666666666666671</v>
      </c>
    </row>
    <row r="32" spans="2:125" ht="15.6" thickTop="1" thickBot="1">
      <c r="B32" s="339">
        <f t="shared" si="4"/>
        <v>0</v>
      </c>
      <c r="C32" s="294">
        <f t="shared" si="4"/>
        <v>0.22</v>
      </c>
      <c r="F32" s="253">
        <f t="shared" si="5"/>
        <v>0</v>
      </c>
      <c r="G32" s="253">
        <f t="shared" si="5"/>
        <v>0</v>
      </c>
      <c r="H32" s="253">
        <f t="shared" si="5"/>
        <v>0</v>
      </c>
      <c r="I32" s="253">
        <f t="shared" si="5"/>
        <v>0</v>
      </c>
      <c r="J32" s="253">
        <f t="shared" si="5"/>
        <v>0</v>
      </c>
      <c r="K32" s="253">
        <f t="shared" si="5"/>
        <v>0</v>
      </c>
      <c r="L32" s="253">
        <f t="shared" si="5"/>
        <v>0</v>
      </c>
      <c r="M32" s="253">
        <f t="shared" si="5"/>
        <v>0</v>
      </c>
      <c r="N32" s="253">
        <f t="shared" si="5"/>
        <v>0</v>
      </c>
      <c r="O32" s="253">
        <f t="shared" si="5"/>
        <v>0</v>
      </c>
      <c r="P32" s="253">
        <f t="shared" si="5"/>
        <v>0</v>
      </c>
      <c r="Q32" s="253">
        <f t="shared" si="5"/>
        <v>0</v>
      </c>
      <c r="R32" s="253">
        <f t="shared" si="5"/>
        <v>0</v>
      </c>
      <c r="S32" s="253">
        <f t="shared" si="5"/>
        <v>0</v>
      </c>
      <c r="T32" s="253">
        <f t="shared" si="5"/>
        <v>0</v>
      </c>
      <c r="U32" s="253">
        <f t="shared" si="5"/>
        <v>0</v>
      </c>
      <c r="V32" s="253">
        <f t="shared" si="5"/>
        <v>0</v>
      </c>
      <c r="W32" s="253">
        <f t="shared" si="5"/>
        <v>0</v>
      </c>
      <c r="X32" s="253">
        <f t="shared" si="5"/>
        <v>0</v>
      </c>
      <c r="Y32" s="253">
        <f t="shared" si="5"/>
        <v>0</v>
      </c>
      <c r="Z32" s="253">
        <f t="shared" si="5"/>
        <v>0</v>
      </c>
      <c r="AA32" s="253">
        <f t="shared" si="5"/>
        <v>0</v>
      </c>
      <c r="AB32" s="253">
        <f t="shared" si="5"/>
        <v>0</v>
      </c>
      <c r="AC32" s="253">
        <f t="shared" si="5"/>
        <v>0</v>
      </c>
      <c r="AD32" s="253">
        <f t="shared" si="5"/>
        <v>0</v>
      </c>
      <c r="AE32" s="253">
        <f t="shared" si="5"/>
        <v>0</v>
      </c>
      <c r="AF32" s="253">
        <f t="shared" si="5"/>
        <v>0</v>
      </c>
      <c r="AG32" s="253">
        <f t="shared" si="5"/>
        <v>0</v>
      </c>
      <c r="AH32" s="253">
        <f t="shared" si="5"/>
        <v>0</v>
      </c>
      <c r="AI32" s="253">
        <f t="shared" si="5"/>
        <v>0</v>
      </c>
      <c r="AJ32" s="253">
        <f t="shared" si="5"/>
        <v>0</v>
      </c>
      <c r="AK32" s="253">
        <f t="shared" si="5"/>
        <v>0</v>
      </c>
      <c r="AL32" s="253">
        <f t="shared" si="5"/>
        <v>0</v>
      </c>
      <c r="AM32" s="253">
        <f t="shared" si="5"/>
        <v>0</v>
      </c>
      <c r="AN32" s="253">
        <f t="shared" si="5"/>
        <v>0</v>
      </c>
      <c r="AO32" s="253">
        <f t="shared" si="5"/>
        <v>0</v>
      </c>
      <c r="AP32" s="253">
        <f t="shared" si="5"/>
        <v>0</v>
      </c>
      <c r="AQ32" s="253">
        <f t="shared" si="5"/>
        <v>0</v>
      </c>
      <c r="AR32" s="253">
        <f t="shared" si="5"/>
        <v>0</v>
      </c>
      <c r="AS32" s="253">
        <f t="shared" si="5"/>
        <v>0</v>
      </c>
      <c r="AT32" s="253">
        <f t="shared" si="5"/>
        <v>0</v>
      </c>
      <c r="AU32" s="253">
        <f t="shared" si="5"/>
        <v>0</v>
      </c>
      <c r="AV32" s="253">
        <f t="shared" si="5"/>
        <v>0</v>
      </c>
      <c r="AW32" s="253">
        <f t="shared" si="5"/>
        <v>0</v>
      </c>
      <c r="AX32" s="253">
        <f t="shared" si="5"/>
        <v>0</v>
      </c>
      <c r="AY32" s="253">
        <f t="shared" si="5"/>
        <v>0</v>
      </c>
      <c r="AZ32" s="253">
        <f t="shared" si="5"/>
        <v>0</v>
      </c>
      <c r="BA32" s="253">
        <f t="shared" si="5"/>
        <v>0</v>
      </c>
      <c r="BB32" s="253">
        <f t="shared" si="5"/>
        <v>0</v>
      </c>
      <c r="BC32" s="253">
        <f t="shared" si="5"/>
        <v>0</v>
      </c>
      <c r="BD32" s="253">
        <f t="shared" si="5"/>
        <v>0</v>
      </c>
      <c r="BE32" s="253">
        <f t="shared" si="5"/>
        <v>0</v>
      </c>
      <c r="BF32" s="253">
        <f t="shared" si="5"/>
        <v>0</v>
      </c>
      <c r="BG32" s="253">
        <f t="shared" si="5"/>
        <v>0</v>
      </c>
      <c r="BH32" s="253">
        <f t="shared" si="5"/>
        <v>0</v>
      </c>
      <c r="BI32" s="253">
        <f t="shared" si="5"/>
        <v>0</v>
      </c>
      <c r="BJ32" s="253">
        <f t="shared" si="5"/>
        <v>0</v>
      </c>
      <c r="BK32" s="253">
        <f t="shared" si="5"/>
        <v>0</v>
      </c>
      <c r="BL32" s="253">
        <f t="shared" si="5"/>
        <v>0</v>
      </c>
      <c r="BM32" s="253">
        <f t="shared" si="5"/>
        <v>0</v>
      </c>
      <c r="BN32" s="253">
        <f t="shared" si="5"/>
        <v>0</v>
      </c>
      <c r="BO32" s="253">
        <f t="shared" si="5"/>
        <v>0</v>
      </c>
      <c r="BP32" s="253">
        <f t="shared" si="5"/>
        <v>0</v>
      </c>
      <c r="BQ32" s="253">
        <f t="shared" ref="BQ32" si="6">+$C32*BQ10</f>
        <v>0</v>
      </c>
      <c r="BR32" s="253">
        <f t="shared" si="2"/>
        <v>0</v>
      </c>
      <c r="BS32" s="253">
        <f t="shared" si="3"/>
        <v>0</v>
      </c>
      <c r="BT32" s="253">
        <f t="shared" si="3"/>
        <v>0</v>
      </c>
      <c r="BU32" s="253">
        <f t="shared" si="3"/>
        <v>0</v>
      </c>
      <c r="BV32" s="253">
        <f t="shared" si="3"/>
        <v>0</v>
      </c>
      <c r="BW32" s="253">
        <f t="shared" si="3"/>
        <v>0</v>
      </c>
      <c r="BX32" s="253">
        <f t="shared" si="3"/>
        <v>0</v>
      </c>
      <c r="BY32" s="253">
        <f t="shared" si="3"/>
        <v>0</v>
      </c>
      <c r="BZ32" s="253">
        <f t="shared" si="3"/>
        <v>0</v>
      </c>
      <c r="CA32" s="253">
        <f t="shared" si="3"/>
        <v>0</v>
      </c>
      <c r="CB32" s="253">
        <f t="shared" si="3"/>
        <v>0</v>
      </c>
      <c r="CC32" s="253">
        <f t="shared" si="3"/>
        <v>0</v>
      </c>
      <c r="CD32" s="253">
        <f t="shared" si="3"/>
        <v>0</v>
      </c>
      <c r="CE32" s="253">
        <f t="shared" si="3"/>
        <v>0</v>
      </c>
      <c r="CF32" s="253">
        <f t="shared" si="3"/>
        <v>0</v>
      </c>
      <c r="CG32" s="253">
        <f t="shared" si="3"/>
        <v>0</v>
      </c>
      <c r="CH32" s="253">
        <f t="shared" si="3"/>
        <v>0</v>
      </c>
      <c r="CI32" s="253">
        <f t="shared" si="3"/>
        <v>0</v>
      </c>
      <c r="CJ32" s="253">
        <f t="shared" si="3"/>
        <v>0</v>
      </c>
      <c r="CK32" s="253">
        <f t="shared" si="3"/>
        <v>0</v>
      </c>
      <c r="CL32" s="253">
        <f t="shared" si="3"/>
        <v>0</v>
      </c>
      <c r="CM32" s="253">
        <f t="shared" si="3"/>
        <v>0</v>
      </c>
      <c r="CN32" s="253">
        <f t="shared" si="3"/>
        <v>0</v>
      </c>
      <c r="CO32" s="253">
        <f t="shared" si="3"/>
        <v>0</v>
      </c>
      <c r="CP32" s="253">
        <f t="shared" si="3"/>
        <v>0</v>
      </c>
      <c r="CQ32" s="253">
        <f t="shared" si="3"/>
        <v>0</v>
      </c>
      <c r="CR32" s="253">
        <f t="shared" si="3"/>
        <v>0</v>
      </c>
      <c r="CS32" s="253">
        <f t="shared" si="3"/>
        <v>0</v>
      </c>
      <c r="CT32" s="253">
        <f t="shared" si="3"/>
        <v>0</v>
      </c>
      <c r="CU32" s="253">
        <f t="shared" si="3"/>
        <v>0</v>
      </c>
      <c r="CV32" s="253">
        <f t="shared" si="3"/>
        <v>0</v>
      </c>
      <c r="CW32" s="253">
        <f t="shared" si="3"/>
        <v>0</v>
      </c>
      <c r="CX32" s="253">
        <f t="shared" si="3"/>
        <v>0</v>
      </c>
      <c r="CY32" s="253">
        <f t="shared" si="3"/>
        <v>0</v>
      </c>
      <c r="CZ32" s="253">
        <f t="shared" si="3"/>
        <v>0</v>
      </c>
      <c r="DA32" s="253">
        <f t="shared" si="3"/>
        <v>0</v>
      </c>
      <c r="DB32" s="253">
        <f t="shared" ref="DB32:DU32" si="7">+$C32*DB10</f>
        <v>0</v>
      </c>
      <c r="DC32" s="253">
        <f t="shared" si="7"/>
        <v>0</v>
      </c>
      <c r="DD32" s="253">
        <f t="shared" si="7"/>
        <v>0</v>
      </c>
      <c r="DE32" s="253">
        <f t="shared" si="7"/>
        <v>0</v>
      </c>
      <c r="DF32" s="253">
        <f t="shared" si="7"/>
        <v>0</v>
      </c>
      <c r="DG32" s="253">
        <f t="shared" si="7"/>
        <v>0</v>
      </c>
      <c r="DH32" s="253">
        <f t="shared" si="7"/>
        <v>0</v>
      </c>
      <c r="DI32" s="253">
        <f t="shared" si="7"/>
        <v>0</v>
      </c>
      <c r="DJ32" s="253">
        <f t="shared" si="7"/>
        <v>0</v>
      </c>
      <c r="DK32" s="253">
        <f t="shared" si="7"/>
        <v>0</v>
      </c>
      <c r="DL32" s="253">
        <f t="shared" si="7"/>
        <v>0</v>
      </c>
      <c r="DM32" s="253">
        <f t="shared" si="7"/>
        <v>0</v>
      </c>
      <c r="DN32" s="253">
        <f t="shared" si="7"/>
        <v>0</v>
      </c>
      <c r="DO32" s="253">
        <f t="shared" si="7"/>
        <v>0</v>
      </c>
      <c r="DP32" s="253">
        <f t="shared" si="7"/>
        <v>0</v>
      </c>
      <c r="DQ32" s="253">
        <f t="shared" si="7"/>
        <v>0</v>
      </c>
      <c r="DR32" s="253">
        <f t="shared" si="7"/>
        <v>0</v>
      </c>
      <c r="DS32" s="253">
        <f t="shared" si="7"/>
        <v>0</v>
      </c>
      <c r="DT32" s="253">
        <f t="shared" si="7"/>
        <v>0</v>
      </c>
      <c r="DU32" s="253">
        <f t="shared" si="7"/>
        <v>0</v>
      </c>
    </row>
    <row r="33" spans="2:125" ht="15.6" thickTop="1" thickBot="1">
      <c r="B33" s="339">
        <f t="shared" si="4"/>
        <v>0</v>
      </c>
      <c r="C33" s="294">
        <f t="shared" si="4"/>
        <v>0.22</v>
      </c>
      <c r="F33" s="253">
        <f t="shared" ref="F33:BQ36" si="8">+$C33*F11</f>
        <v>0</v>
      </c>
      <c r="G33" s="253">
        <f t="shared" si="8"/>
        <v>0</v>
      </c>
      <c r="H33" s="253">
        <f t="shared" si="8"/>
        <v>0</v>
      </c>
      <c r="I33" s="253">
        <f t="shared" si="8"/>
        <v>0</v>
      </c>
      <c r="J33" s="253">
        <f t="shared" si="8"/>
        <v>0</v>
      </c>
      <c r="K33" s="253">
        <f t="shared" si="8"/>
        <v>0</v>
      </c>
      <c r="L33" s="253">
        <f t="shared" si="8"/>
        <v>0</v>
      </c>
      <c r="M33" s="253">
        <f t="shared" si="8"/>
        <v>0</v>
      </c>
      <c r="N33" s="253">
        <f t="shared" si="8"/>
        <v>0</v>
      </c>
      <c r="O33" s="253">
        <f t="shared" si="8"/>
        <v>0</v>
      </c>
      <c r="P33" s="253">
        <f t="shared" si="8"/>
        <v>0</v>
      </c>
      <c r="Q33" s="253">
        <f t="shared" si="8"/>
        <v>0</v>
      </c>
      <c r="R33" s="253">
        <f t="shared" si="8"/>
        <v>0</v>
      </c>
      <c r="S33" s="253">
        <f t="shared" si="8"/>
        <v>0</v>
      </c>
      <c r="T33" s="253">
        <f t="shared" si="8"/>
        <v>0</v>
      </c>
      <c r="U33" s="253">
        <f t="shared" si="8"/>
        <v>0</v>
      </c>
      <c r="V33" s="253">
        <f t="shared" si="8"/>
        <v>0</v>
      </c>
      <c r="W33" s="253">
        <f t="shared" si="8"/>
        <v>0</v>
      </c>
      <c r="X33" s="253">
        <f t="shared" si="8"/>
        <v>0</v>
      </c>
      <c r="Y33" s="253">
        <f t="shared" si="8"/>
        <v>0</v>
      </c>
      <c r="Z33" s="253">
        <f t="shared" si="8"/>
        <v>0</v>
      </c>
      <c r="AA33" s="253">
        <f t="shared" si="8"/>
        <v>0</v>
      </c>
      <c r="AB33" s="253">
        <f t="shared" si="8"/>
        <v>0</v>
      </c>
      <c r="AC33" s="253">
        <f t="shared" si="8"/>
        <v>0</v>
      </c>
      <c r="AD33" s="253">
        <f t="shared" si="8"/>
        <v>0</v>
      </c>
      <c r="AE33" s="253">
        <f t="shared" si="8"/>
        <v>0</v>
      </c>
      <c r="AF33" s="253">
        <f t="shared" si="8"/>
        <v>0</v>
      </c>
      <c r="AG33" s="253">
        <f t="shared" si="8"/>
        <v>0</v>
      </c>
      <c r="AH33" s="253">
        <f t="shared" si="8"/>
        <v>0</v>
      </c>
      <c r="AI33" s="253">
        <f t="shared" si="8"/>
        <v>0</v>
      </c>
      <c r="AJ33" s="253">
        <f t="shared" si="8"/>
        <v>0</v>
      </c>
      <c r="AK33" s="253">
        <f t="shared" si="8"/>
        <v>0</v>
      </c>
      <c r="AL33" s="253">
        <f t="shared" si="8"/>
        <v>0</v>
      </c>
      <c r="AM33" s="253">
        <f t="shared" si="8"/>
        <v>0</v>
      </c>
      <c r="AN33" s="253">
        <f t="shared" si="8"/>
        <v>0</v>
      </c>
      <c r="AO33" s="253">
        <f t="shared" si="8"/>
        <v>0</v>
      </c>
      <c r="AP33" s="253">
        <f t="shared" si="8"/>
        <v>0</v>
      </c>
      <c r="AQ33" s="253">
        <f t="shared" si="8"/>
        <v>0</v>
      </c>
      <c r="AR33" s="253">
        <f t="shared" si="8"/>
        <v>0</v>
      </c>
      <c r="AS33" s="253">
        <f t="shared" si="8"/>
        <v>0</v>
      </c>
      <c r="AT33" s="253">
        <f t="shared" si="8"/>
        <v>0</v>
      </c>
      <c r="AU33" s="253">
        <f t="shared" si="8"/>
        <v>0</v>
      </c>
      <c r="AV33" s="253">
        <f t="shared" si="8"/>
        <v>0</v>
      </c>
      <c r="AW33" s="253">
        <f t="shared" si="8"/>
        <v>0</v>
      </c>
      <c r="AX33" s="253">
        <f t="shared" si="8"/>
        <v>0</v>
      </c>
      <c r="AY33" s="253">
        <f t="shared" si="8"/>
        <v>0</v>
      </c>
      <c r="AZ33" s="253">
        <f t="shared" si="8"/>
        <v>0</v>
      </c>
      <c r="BA33" s="253">
        <f t="shared" si="8"/>
        <v>0</v>
      </c>
      <c r="BB33" s="253">
        <f t="shared" si="8"/>
        <v>0</v>
      </c>
      <c r="BC33" s="253">
        <f t="shared" si="8"/>
        <v>0</v>
      </c>
      <c r="BD33" s="253">
        <f t="shared" si="8"/>
        <v>0</v>
      </c>
      <c r="BE33" s="253">
        <f t="shared" si="8"/>
        <v>0</v>
      </c>
      <c r="BF33" s="253">
        <f t="shared" si="8"/>
        <v>0</v>
      </c>
      <c r="BG33" s="253">
        <f t="shared" si="8"/>
        <v>0</v>
      </c>
      <c r="BH33" s="253">
        <f t="shared" si="8"/>
        <v>0</v>
      </c>
      <c r="BI33" s="253">
        <f t="shared" si="8"/>
        <v>0</v>
      </c>
      <c r="BJ33" s="253">
        <f t="shared" si="8"/>
        <v>0</v>
      </c>
      <c r="BK33" s="253">
        <f t="shared" si="8"/>
        <v>0</v>
      </c>
      <c r="BL33" s="253">
        <f t="shared" si="8"/>
        <v>0</v>
      </c>
      <c r="BM33" s="253">
        <f t="shared" si="8"/>
        <v>0</v>
      </c>
      <c r="BN33" s="253">
        <f t="shared" si="8"/>
        <v>0</v>
      </c>
      <c r="BO33" s="253">
        <f t="shared" si="8"/>
        <v>0</v>
      </c>
      <c r="BP33" s="253">
        <f t="shared" si="8"/>
        <v>0</v>
      </c>
      <c r="BQ33" s="253">
        <f t="shared" si="8"/>
        <v>0</v>
      </c>
      <c r="BR33" s="253">
        <f t="shared" si="2"/>
        <v>0</v>
      </c>
      <c r="BS33" s="253">
        <f t="shared" ref="BS33:DU37" si="9">+$C33*BS11</f>
        <v>0</v>
      </c>
      <c r="BT33" s="253">
        <f t="shared" si="9"/>
        <v>0</v>
      </c>
      <c r="BU33" s="253">
        <f t="shared" si="9"/>
        <v>0</v>
      </c>
      <c r="BV33" s="253">
        <f t="shared" si="9"/>
        <v>0</v>
      </c>
      <c r="BW33" s="253">
        <f t="shared" si="9"/>
        <v>0</v>
      </c>
      <c r="BX33" s="253">
        <f t="shared" si="9"/>
        <v>0</v>
      </c>
      <c r="BY33" s="253">
        <f t="shared" si="9"/>
        <v>0</v>
      </c>
      <c r="BZ33" s="253">
        <f t="shared" si="9"/>
        <v>0</v>
      </c>
      <c r="CA33" s="253">
        <f t="shared" si="9"/>
        <v>0</v>
      </c>
      <c r="CB33" s="253">
        <f t="shared" si="9"/>
        <v>0</v>
      </c>
      <c r="CC33" s="253">
        <f t="shared" si="9"/>
        <v>0</v>
      </c>
      <c r="CD33" s="253">
        <f t="shared" si="9"/>
        <v>0</v>
      </c>
      <c r="CE33" s="253">
        <f t="shared" si="9"/>
        <v>0</v>
      </c>
      <c r="CF33" s="253">
        <f t="shared" si="9"/>
        <v>0</v>
      </c>
      <c r="CG33" s="253">
        <f t="shared" si="9"/>
        <v>0</v>
      </c>
      <c r="CH33" s="253">
        <f t="shared" si="9"/>
        <v>0</v>
      </c>
      <c r="CI33" s="253">
        <f t="shared" si="9"/>
        <v>0</v>
      </c>
      <c r="CJ33" s="253">
        <f t="shared" si="9"/>
        <v>0</v>
      </c>
      <c r="CK33" s="253">
        <f t="shared" si="9"/>
        <v>0</v>
      </c>
      <c r="CL33" s="253">
        <f t="shared" si="9"/>
        <v>0</v>
      </c>
      <c r="CM33" s="253">
        <f t="shared" si="9"/>
        <v>0</v>
      </c>
      <c r="CN33" s="253">
        <f t="shared" si="9"/>
        <v>0</v>
      </c>
      <c r="CO33" s="253">
        <f t="shared" si="9"/>
        <v>0</v>
      </c>
      <c r="CP33" s="253">
        <f t="shared" si="9"/>
        <v>0</v>
      </c>
      <c r="CQ33" s="253">
        <f t="shared" si="9"/>
        <v>0</v>
      </c>
      <c r="CR33" s="253">
        <f t="shared" si="9"/>
        <v>0</v>
      </c>
      <c r="CS33" s="253">
        <f t="shared" si="9"/>
        <v>0</v>
      </c>
      <c r="CT33" s="253">
        <f t="shared" si="9"/>
        <v>0</v>
      </c>
      <c r="CU33" s="253">
        <f t="shared" si="9"/>
        <v>0</v>
      </c>
      <c r="CV33" s="253">
        <f t="shared" si="9"/>
        <v>0</v>
      </c>
      <c r="CW33" s="253">
        <f t="shared" si="9"/>
        <v>0</v>
      </c>
      <c r="CX33" s="253">
        <f t="shared" si="9"/>
        <v>0</v>
      </c>
      <c r="CY33" s="253">
        <f t="shared" si="9"/>
        <v>0</v>
      </c>
      <c r="CZ33" s="253">
        <f t="shared" si="9"/>
        <v>0</v>
      </c>
      <c r="DA33" s="253">
        <f t="shared" si="9"/>
        <v>0</v>
      </c>
      <c r="DB33" s="253">
        <f t="shared" si="9"/>
        <v>0</v>
      </c>
      <c r="DC33" s="253">
        <f t="shared" si="9"/>
        <v>0</v>
      </c>
      <c r="DD33" s="253">
        <f t="shared" si="9"/>
        <v>0</v>
      </c>
      <c r="DE33" s="253">
        <f t="shared" si="9"/>
        <v>0</v>
      </c>
      <c r="DF33" s="253">
        <f t="shared" si="9"/>
        <v>0</v>
      </c>
      <c r="DG33" s="253">
        <f t="shared" si="9"/>
        <v>0</v>
      </c>
      <c r="DH33" s="253">
        <f t="shared" si="9"/>
        <v>0</v>
      </c>
      <c r="DI33" s="253">
        <f t="shared" si="9"/>
        <v>0</v>
      </c>
      <c r="DJ33" s="253">
        <f t="shared" si="9"/>
        <v>0</v>
      </c>
      <c r="DK33" s="253">
        <f t="shared" si="9"/>
        <v>0</v>
      </c>
      <c r="DL33" s="253">
        <f t="shared" si="9"/>
        <v>0</v>
      </c>
      <c r="DM33" s="253">
        <f t="shared" si="9"/>
        <v>0</v>
      </c>
      <c r="DN33" s="253">
        <f t="shared" si="9"/>
        <v>0</v>
      </c>
      <c r="DO33" s="253">
        <f t="shared" si="9"/>
        <v>0</v>
      </c>
      <c r="DP33" s="253">
        <f t="shared" si="9"/>
        <v>0</v>
      </c>
      <c r="DQ33" s="253">
        <f t="shared" si="9"/>
        <v>0</v>
      </c>
      <c r="DR33" s="253">
        <f t="shared" si="9"/>
        <v>0</v>
      </c>
      <c r="DS33" s="253">
        <f t="shared" si="9"/>
        <v>0</v>
      </c>
      <c r="DT33" s="253">
        <f t="shared" si="9"/>
        <v>0</v>
      </c>
      <c r="DU33" s="253">
        <f t="shared" si="9"/>
        <v>0</v>
      </c>
    </row>
    <row r="34" spans="2:125" ht="15.6" thickTop="1" thickBot="1">
      <c r="B34" s="339">
        <f t="shared" si="4"/>
        <v>0</v>
      </c>
      <c r="C34" s="294">
        <f t="shared" si="4"/>
        <v>0.22</v>
      </c>
      <c r="F34" s="253">
        <f t="shared" si="8"/>
        <v>0</v>
      </c>
      <c r="G34" s="253">
        <f t="shared" si="8"/>
        <v>0</v>
      </c>
      <c r="H34" s="253">
        <f t="shared" si="8"/>
        <v>0</v>
      </c>
      <c r="I34" s="253">
        <f t="shared" si="8"/>
        <v>0</v>
      </c>
      <c r="J34" s="253">
        <f t="shared" si="8"/>
        <v>0</v>
      </c>
      <c r="K34" s="253">
        <f t="shared" si="8"/>
        <v>0</v>
      </c>
      <c r="L34" s="253">
        <f t="shared" si="8"/>
        <v>0</v>
      </c>
      <c r="M34" s="253">
        <f t="shared" si="8"/>
        <v>0</v>
      </c>
      <c r="N34" s="253">
        <f t="shared" si="8"/>
        <v>0</v>
      </c>
      <c r="O34" s="253">
        <f t="shared" si="8"/>
        <v>0</v>
      </c>
      <c r="P34" s="253">
        <f t="shared" si="8"/>
        <v>0</v>
      </c>
      <c r="Q34" s="253">
        <f t="shared" si="8"/>
        <v>0</v>
      </c>
      <c r="R34" s="253">
        <f t="shared" si="8"/>
        <v>0</v>
      </c>
      <c r="S34" s="253">
        <f t="shared" si="8"/>
        <v>0</v>
      </c>
      <c r="T34" s="253">
        <f t="shared" si="8"/>
        <v>0</v>
      </c>
      <c r="U34" s="253">
        <f t="shared" si="8"/>
        <v>0</v>
      </c>
      <c r="V34" s="253">
        <f t="shared" si="8"/>
        <v>0</v>
      </c>
      <c r="W34" s="253">
        <f t="shared" si="8"/>
        <v>0</v>
      </c>
      <c r="X34" s="253">
        <f t="shared" si="8"/>
        <v>0</v>
      </c>
      <c r="Y34" s="253">
        <f t="shared" si="8"/>
        <v>0</v>
      </c>
      <c r="Z34" s="253">
        <f t="shared" si="8"/>
        <v>0</v>
      </c>
      <c r="AA34" s="253">
        <f t="shared" si="8"/>
        <v>0</v>
      </c>
      <c r="AB34" s="253">
        <f t="shared" si="8"/>
        <v>0</v>
      </c>
      <c r="AC34" s="253">
        <f t="shared" si="8"/>
        <v>0</v>
      </c>
      <c r="AD34" s="253">
        <f t="shared" si="8"/>
        <v>0</v>
      </c>
      <c r="AE34" s="253">
        <f t="shared" si="8"/>
        <v>0</v>
      </c>
      <c r="AF34" s="253">
        <f t="shared" si="8"/>
        <v>0</v>
      </c>
      <c r="AG34" s="253">
        <f t="shared" si="8"/>
        <v>0</v>
      </c>
      <c r="AH34" s="253">
        <f t="shared" si="8"/>
        <v>0</v>
      </c>
      <c r="AI34" s="253">
        <f t="shared" si="8"/>
        <v>0</v>
      </c>
      <c r="AJ34" s="253">
        <f t="shared" si="8"/>
        <v>0</v>
      </c>
      <c r="AK34" s="253">
        <f t="shared" si="8"/>
        <v>0</v>
      </c>
      <c r="AL34" s="253">
        <f t="shared" si="8"/>
        <v>0</v>
      </c>
      <c r="AM34" s="253">
        <f t="shared" si="8"/>
        <v>0</v>
      </c>
      <c r="AN34" s="253">
        <f t="shared" si="8"/>
        <v>0</v>
      </c>
      <c r="AO34" s="253">
        <f t="shared" si="8"/>
        <v>0</v>
      </c>
      <c r="AP34" s="253">
        <f t="shared" si="8"/>
        <v>0</v>
      </c>
      <c r="AQ34" s="253">
        <f t="shared" si="8"/>
        <v>0</v>
      </c>
      <c r="AR34" s="253">
        <f t="shared" si="8"/>
        <v>0</v>
      </c>
      <c r="AS34" s="253">
        <f t="shared" si="8"/>
        <v>0</v>
      </c>
      <c r="AT34" s="253">
        <f t="shared" si="8"/>
        <v>0</v>
      </c>
      <c r="AU34" s="253">
        <f t="shared" si="8"/>
        <v>0</v>
      </c>
      <c r="AV34" s="253">
        <f t="shared" si="8"/>
        <v>0</v>
      </c>
      <c r="AW34" s="253">
        <f t="shared" si="8"/>
        <v>0</v>
      </c>
      <c r="AX34" s="253">
        <f t="shared" si="8"/>
        <v>0</v>
      </c>
      <c r="AY34" s="253">
        <f t="shared" si="8"/>
        <v>0</v>
      </c>
      <c r="AZ34" s="253">
        <f t="shared" si="8"/>
        <v>0</v>
      </c>
      <c r="BA34" s="253">
        <f t="shared" si="8"/>
        <v>0</v>
      </c>
      <c r="BB34" s="253">
        <f t="shared" si="8"/>
        <v>0</v>
      </c>
      <c r="BC34" s="253">
        <f t="shared" si="8"/>
        <v>0</v>
      </c>
      <c r="BD34" s="253">
        <f t="shared" si="8"/>
        <v>0</v>
      </c>
      <c r="BE34" s="253">
        <f t="shared" si="8"/>
        <v>0</v>
      </c>
      <c r="BF34" s="253">
        <f t="shared" si="8"/>
        <v>0</v>
      </c>
      <c r="BG34" s="253">
        <f t="shared" si="8"/>
        <v>0</v>
      </c>
      <c r="BH34" s="253">
        <f t="shared" si="8"/>
        <v>0</v>
      </c>
      <c r="BI34" s="253">
        <f t="shared" si="8"/>
        <v>0</v>
      </c>
      <c r="BJ34" s="253">
        <f t="shared" si="8"/>
        <v>0</v>
      </c>
      <c r="BK34" s="253">
        <f t="shared" si="8"/>
        <v>0</v>
      </c>
      <c r="BL34" s="253">
        <f t="shared" si="8"/>
        <v>0</v>
      </c>
      <c r="BM34" s="253">
        <f t="shared" si="8"/>
        <v>0</v>
      </c>
      <c r="BN34" s="253">
        <f t="shared" si="8"/>
        <v>0</v>
      </c>
      <c r="BO34" s="253">
        <f t="shared" si="8"/>
        <v>0</v>
      </c>
      <c r="BP34" s="253">
        <f t="shared" si="8"/>
        <v>0</v>
      </c>
      <c r="BQ34" s="253">
        <f t="shared" si="8"/>
        <v>0</v>
      </c>
      <c r="BR34" s="253">
        <f t="shared" si="2"/>
        <v>0</v>
      </c>
      <c r="BS34" s="253">
        <f t="shared" si="9"/>
        <v>0</v>
      </c>
      <c r="BT34" s="253">
        <f t="shared" si="9"/>
        <v>0</v>
      </c>
      <c r="BU34" s="253">
        <f t="shared" si="9"/>
        <v>0</v>
      </c>
      <c r="BV34" s="253">
        <f t="shared" si="9"/>
        <v>0</v>
      </c>
      <c r="BW34" s="253">
        <f t="shared" si="9"/>
        <v>0</v>
      </c>
      <c r="BX34" s="253">
        <f t="shared" si="9"/>
        <v>0</v>
      </c>
      <c r="BY34" s="253">
        <f t="shared" si="9"/>
        <v>0</v>
      </c>
      <c r="BZ34" s="253">
        <f t="shared" si="9"/>
        <v>0</v>
      </c>
      <c r="CA34" s="253">
        <f t="shared" si="9"/>
        <v>0</v>
      </c>
      <c r="CB34" s="253">
        <f t="shared" si="9"/>
        <v>0</v>
      </c>
      <c r="CC34" s="253">
        <f t="shared" si="9"/>
        <v>0</v>
      </c>
      <c r="CD34" s="253">
        <f t="shared" si="9"/>
        <v>0</v>
      </c>
      <c r="CE34" s="253">
        <f t="shared" si="9"/>
        <v>0</v>
      </c>
      <c r="CF34" s="253">
        <f t="shared" si="9"/>
        <v>0</v>
      </c>
      <c r="CG34" s="253">
        <f t="shared" si="9"/>
        <v>0</v>
      </c>
      <c r="CH34" s="253">
        <f t="shared" si="9"/>
        <v>0</v>
      </c>
      <c r="CI34" s="253">
        <f t="shared" si="9"/>
        <v>0</v>
      </c>
      <c r="CJ34" s="253">
        <f t="shared" si="9"/>
        <v>0</v>
      </c>
      <c r="CK34" s="253">
        <f t="shared" si="9"/>
        <v>0</v>
      </c>
      <c r="CL34" s="253">
        <f t="shared" si="9"/>
        <v>0</v>
      </c>
      <c r="CM34" s="253">
        <f t="shared" si="9"/>
        <v>0</v>
      </c>
      <c r="CN34" s="253">
        <f t="shared" si="9"/>
        <v>0</v>
      </c>
      <c r="CO34" s="253">
        <f t="shared" si="9"/>
        <v>0</v>
      </c>
      <c r="CP34" s="253">
        <f t="shared" si="9"/>
        <v>0</v>
      </c>
      <c r="CQ34" s="253">
        <f t="shared" si="9"/>
        <v>0</v>
      </c>
      <c r="CR34" s="253">
        <f t="shared" si="9"/>
        <v>0</v>
      </c>
      <c r="CS34" s="253">
        <f t="shared" si="9"/>
        <v>0</v>
      </c>
      <c r="CT34" s="253">
        <f t="shared" si="9"/>
        <v>0</v>
      </c>
      <c r="CU34" s="253">
        <f t="shared" si="9"/>
        <v>0</v>
      </c>
      <c r="CV34" s="253">
        <f t="shared" si="9"/>
        <v>0</v>
      </c>
      <c r="CW34" s="253">
        <f t="shared" si="9"/>
        <v>0</v>
      </c>
      <c r="CX34" s="253">
        <f t="shared" si="9"/>
        <v>0</v>
      </c>
      <c r="CY34" s="253">
        <f t="shared" si="9"/>
        <v>0</v>
      </c>
      <c r="CZ34" s="253">
        <f t="shared" si="9"/>
        <v>0</v>
      </c>
      <c r="DA34" s="253">
        <f t="shared" si="9"/>
        <v>0</v>
      </c>
      <c r="DB34" s="253">
        <f t="shared" si="9"/>
        <v>0</v>
      </c>
      <c r="DC34" s="253">
        <f t="shared" si="9"/>
        <v>0</v>
      </c>
      <c r="DD34" s="253">
        <f t="shared" si="9"/>
        <v>0</v>
      </c>
      <c r="DE34" s="253">
        <f t="shared" si="9"/>
        <v>0</v>
      </c>
      <c r="DF34" s="253">
        <f t="shared" si="9"/>
        <v>0</v>
      </c>
      <c r="DG34" s="253">
        <f t="shared" si="9"/>
        <v>0</v>
      </c>
      <c r="DH34" s="253">
        <f t="shared" si="9"/>
        <v>0</v>
      </c>
      <c r="DI34" s="253">
        <f t="shared" si="9"/>
        <v>0</v>
      </c>
      <c r="DJ34" s="253">
        <f t="shared" si="9"/>
        <v>0</v>
      </c>
      <c r="DK34" s="253">
        <f t="shared" si="9"/>
        <v>0</v>
      </c>
      <c r="DL34" s="253">
        <f t="shared" si="9"/>
        <v>0</v>
      </c>
      <c r="DM34" s="253">
        <f t="shared" si="9"/>
        <v>0</v>
      </c>
      <c r="DN34" s="253">
        <f t="shared" si="9"/>
        <v>0</v>
      </c>
      <c r="DO34" s="253">
        <f t="shared" si="9"/>
        <v>0</v>
      </c>
      <c r="DP34" s="253">
        <f t="shared" si="9"/>
        <v>0</v>
      </c>
      <c r="DQ34" s="253">
        <f t="shared" si="9"/>
        <v>0</v>
      </c>
      <c r="DR34" s="253">
        <f t="shared" si="9"/>
        <v>0</v>
      </c>
      <c r="DS34" s="253">
        <f t="shared" si="9"/>
        <v>0</v>
      </c>
      <c r="DT34" s="253">
        <f t="shared" si="9"/>
        <v>0</v>
      </c>
      <c r="DU34" s="253">
        <f t="shared" si="9"/>
        <v>0</v>
      </c>
    </row>
    <row r="35" spans="2:125" ht="15.6" thickTop="1" thickBot="1">
      <c r="B35" s="339">
        <f t="shared" si="4"/>
        <v>0</v>
      </c>
      <c r="C35" s="294">
        <f t="shared" si="4"/>
        <v>0.22</v>
      </c>
      <c r="F35" s="253">
        <f t="shared" si="8"/>
        <v>0</v>
      </c>
      <c r="G35" s="253">
        <f t="shared" si="8"/>
        <v>0</v>
      </c>
      <c r="H35" s="253">
        <f t="shared" si="8"/>
        <v>0</v>
      </c>
      <c r="I35" s="253">
        <f t="shared" si="8"/>
        <v>0</v>
      </c>
      <c r="J35" s="253">
        <f t="shared" si="8"/>
        <v>0</v>
      </c>
      <c r="K35" s="253">
        <f t="shared" si="8"/>
        <v>0</v>
      </c>
      <c r="L35" s="253">
        <f t="shared" si="8"/>
        <v>0</v>
      </c>
      <c r="M35" s="253">
        <f t="shared" si="8"/>
        <v>0</v>
      </c>
      <c r="N35" s="253">
        <f t="shared" si="8"/>
        <v>0</v>
      </c>
      <c r="O35" s="253">
        <f t="shared" si="8"/>
        <v>0</v>
      </c>
      <c r="P35" s="253">
        <f t="shared" si="8"/>
        <v>0</v>
      </c>
      <c r="Q35" s="253">
        <f t="shared" si="8"/>
        <v>0</v>
      </c>
      <c r="R35" s="253">
        <f t="shared" si="8"/>
        <v>0</v>
      </c>
      <c r="S35" s="253">
        <f t="shared" si="8"/>
        <v>0</v>
      </c>
      <c r="T35" s="253">
        <f t="shared" si="8"/>
        <v>0</v>
      </c>
      <c r="U35" s="253">
        <f t="shared" si="8"/>
        <v>0</v>
      </c>
      <c r="V35" s="253">
        <f t="shared" si="8"/>
        <v>0</v>
      </c>
      <c r="W35" s="253">
        <f t="shared" si="8"/>
        <v>0</v>
      </c>
      <c r="X35" s="253">
        <f t="shared" si="8"/>
        <v>0</v>
      </c>
      <c r="Y35" s="253">
        <f t="shared" si="8"/>
        <v>0</v>
      </c>
      <c r="Z35" s="253">
        <f t="shared" si="8"/>
        <v>0</v>
      </c>
      <c r="AA35" s="253">
        <f t="shared" si="8"/>
        <v>0</v>
      </c>
      <c r="AB35" s="253">
        <f t="shared" si="8"/>
        <v>0</v>
      </c>
      <c r="AC35" s="253">
        <f t="shared" si="8"/>
        <v>0</v>
      </c>
      <c r="AD35" s="253">
        <f t="shared" si="8"/>
        <v>0</v>
      </c>
      <c r="AE35" s="253">
        <f t="shared" si="8"/>
        <v>0</v>
      </c>
      <c r="AF35" s="253">
        <f t="shared" si="8"/>
        <v>0</v>
      </c>
      <c r="AG35" s="253">
        <f t="shared" si="8"/>
        <v>0</v>
      </c>
      <c r="AH35" s="253">
        <f t="shared" si="8"/>
        <v>0</v>
      </c>
      <c r="AI35" s="253">
        <f t="shared" si="8"/>
        <v>0</v>
      </c>
      <c r="AJ35" s="253">
        <f t="shared" si="8"/>
        <v>0</v>
      </c>
      <c r="AK35" s="253">
        <f t="shared" si="8"/>
        <v>0</v>
      </c>
      <c r="AL35" s="253">
        <f t="shared" si="8"/>
        <v>0</v>
      </c>
      <c r="AM35" s="253">
        <f t="shared" si="8"/>
        <v>0</v>
      </c>
      <c r="AN35" s="253">
        <f t="shared" si="8"/>
        <v>0</v>
      </c>
      <c r="AO35" s="253">
        <f t="shared" si="8"/>
        <v>0</v>
      </c>
      <c r="AP35" s="253">
        <f t="shared" si="8"/>
        <v>0</v>
      </c>
      <c r="AQ35" s="253">
        <f t="shared" si="8"/>
        <v>0</v>
      </c>
      <c r="AR35" s="253">
        <f t="shared" si="8"/>
        <v>0</v>
      </c>
      <c r="AS35" s="253">
        <f t="shared" si="8"/>
        <v>0</v>
      </c>
      <c r="AT35" s="253">
        <f t="shared" si="8"/>
        <v>0</v>
      </c>
      <c r="AU35" s="253">
        <f t="shared" si="8"/>
        <v>0</v>
      </c>
      <c r="AV35" s="253">
        <f t="shared" si="8"/>
        <v>0</v>
      </c>
      <c r="AW35" s="253">
        <f t="shared" si="8"/>
        <v>0</v>
      </c>
      <c r="AX35" s="253">
        <f t="shared" si="8"/>
        <v>0</v>
      </c>
      <c r="AY35" s="253">
        <f t="shared" si="8"/>
        <v>0</v>
      </c>
      <c r="AZ35" s="253">
        <f t="shared" si="8"/>
        <v>0</v>
      </c>
      <c r="BA35" s="253">
        <f t="shared" si="8"/>
        <v>0</v>
      </c>
      <c r="BB35" s="253">
        <f t="shared" si="8"/>
        <v>0</v>
      </c>
      <c r="BC35" s="253">
        <f t="shared" si="8"/>
        <v>0</v>
      </c>
      <c r="BD35" s="253">
        <f t="shared" si="8"/>
        <v>0</v>
      </c>
      <c r="BE35" s="253">
        <f t="shared" si="8"/>
        <v>0</v>
      </c>
      <c r="BF35" s="253">
        <f t="shared" si="8"/>
        <v>0</v>
      </c>
      <c r="BG35" s="253">
        <f t="shared" si="8"/>
        <v>0</v>
      </c>
      <c r="BH35" s="253">
        <f t="shared" si="8"/>
        <v>0</v>
      </c>
      <c r="BI35" s="253">
        <f t="shared" si="8"/>
        <v>0</v>
      </c>
      <c r="BJ35" s="253">
        <f t="shared" si="8"/>
        <v>0</v>
      </c>
      <c r="BK35" s="253">
        <f t="shared" si="8"/>
        <v>0</v>
      </c>
      <c r="BL35" s="253">
        <f t="shared" si="8"/>
        <v>0</v>
      </c>
      <c r="BM35" s="253">
        <f t="shared" si="8"/>
        <v>0</v>
      </c>
      <c r="BN35" s="253">
        <f t="shared" si="8"/>
        <v>0</v>
      </c>
      <c r="BO35" s="253">
        <f t="shared" si="8"/>
        <v>0</v>
      </c>
      <c r="BP35" s="253">
        <f t="shared" si="8"/>
        <v>0</v>
      </c>
      <c r="BQ35" s="253">
        <f t="shared" si="8"/>
        <v>0</v>
      </c>
      <c r="BR35" s="253">
        <f t="shared" si="2"/>
        <v>0</v>
      </c>
      <c r="BS35" s="253">
        <f t="shared" si="9"/>
        <v>0</v>
      </c>
      <c r="BT35" s="253">
        <f t="shared" si="9"/>
        <v>0</v>
      </c>
      <c r="BU35" s="253">
        <f t="shared" si="9"/>
        <v>0</v>
      </c>
      <c r="BV35" s="253">
        <f t="shared" si="9"/>
        <v>0</v>
      </c>
      <c r="BW35" s="253">
        <f t="shared" si="9"/>
        <v>0</v>
      </c>
      <c r="BX35" s="253">
        <f t="shared" si="9"/>
        <v>0</v>
      </c>
      <c r="BY35" s="253">
        <f t="shared" si="9"/>
        <v>0</v>
      </c>
      <c r="BZ35" s="253">
        <f t="shared" si="9"/>
        <v>0</v>
      </c>
      <c r="CA35" s="253">
        <f t="shared" si="9"/>
        <v>0</v>
      </c>
      <c r="CB35" s="253">
        <f t="shared" si="9"/>
        <v>0</v>
      </c>
      <c r="CC35" s="253">
        <f t="shared" si="9"/>
        <v>0</v>
      </c>
      <c r="CD35" s="253">
        <f t="shared" si="9"/>
        <v>0</v>
      </c>
      <c r="CE35" s="253">
        <f t="shared" si="9"/>
        <v>0</v>
      </c>
      <c r="CF35" s="253">
        <f t="shared" si="9"/>
        <v>0</v>
      </c>
      <c r="CG35" s="253">
        <f t="shared" si="9"/>
        <v>0</v>
      </c>
      <c r="CH35" s="253">
        <f t="shared" si="9"/>
        <v>0</v>
      </c>
      <c r="CI35" s="253">
        <f t="shared" si="9"/>
        <v>0</v>
      </c>
      <c r="CJ35" s="253">
        <f t="shared" si="9"/>
        <v>0</v>
      </c>
      <c r="CK35" s="253">
        <f t="shared" si="9"/>
        <v>0</v>
      </c>
      <c r="CL35" s="253">
        <f t="shared" si="9"/>
        <v>0</v>
      </c>
      <c r="CM35" s="253">
        <f t="shared" si="9"/>
        <v>0</v>
      </c>
      <c r="CN35" s="253">
        <f t="shared" si="9"/>
        <v>0</v>
      </c>
      <c r="CO35" s="253">
        <f t="shared" si="9"/>
        <v>0</v>
      </c>
      <c r="CP35" s="253">
        <f t="shared" si="9"/>
        <v>0</v>
      </c>
      <c r="CQ35" s="253">
        <f t="shared" si="9"/>
        <v>0</v>
      </c>
      <c r="CR35" s="253">
        <f t="shared" si="9"/>
        <v>0</v>
      </c>
      <c r="CS35" s="253">
        <f t="shared" si="9"/>
        <v>0</v>
      </c>
      <c r="CT35" s="253">
        <f t="shared" si="9"/>
        <v>0</v>
      </c>
      <c r="CU35" s="253">
        <f t="shared" si="9"/>
        <v>0</v>
      </c>
      <c r="CV35" s="253">
        <f t="shared" si="9"/>
        <v>0</v>
      </c>
      <c r="CW35" s="253">
        <f t="shared" si="9"/>
        <v>0</v>
      </c>
      <c r="CX35" s="253">
        <f t="shared" si="9"/>
        <v>0</v>
      </c>
      <c r="CY35" s="253">
        <f t="shared" si="9"/>
        <v>0</v>
      </c>
      <c r="CZ35" s="253">
        <f t="shared" si="9"/>
        <v>0</v>
      </c>
      <c r="DA35" s="253">
        <f t="shared" si="9"/>
        <v>0</v>
      </c>
      <c r="DB35" s="253">
        <f t="shared" si="9"/>
        <v>0</v>
      </c>
      <c r="DC35" s="253">
        <f t="shared" si="9"/>
        <v>0</v>
      </c>
      <c r="DD35" s="253">
        <f t="shared" si="9"/>
        <v>0</v>
      </c>
      <c r="DE35" s="253">
        <f t="shared" si="9"/>
        <v>0</v>
      </c>
      <c r="DF35" s="253">
        <f t="shared" si="9"/>
        <v>0</v>
      </c>
      <c r="DG35" s="253">
        <f t="shared" si="9"/>
        <v>0</v>
      </c>
      <c r="DH35" s="253">
        <f t="shared" si="9"/>
        <v>0</v>
      </c>
      <c r="DI35" s="253">
        <f t="shared" si="9"/>
        <v>0</v>
      </c>
      <c r="DJ35" s="253">
        <f t="shared" si="9"/>
        <v>0</v>
      </c>
      <c r="DK35" s="253">
        <f t="shared" si="9"/>
        <v>0</v>
      </c>
      <c r="DL35" s="253">
        <f t="shared" si="9"/>
        <v>0</v>
      </c>
      <c r="DM35" s="253">
        <f t="shared" si="9"/>
        <v>0</v>
      </c>
      <c r="DN35" s="253">
        <f t="shared" si="9"/>
        <v>0</v>
      </c>
      <c r="DO35" s="253">
        <f t="shared" si="9"/>
        <v>0</v>
      </c>
      <c r="DP35" s="253">
        <f t="shared" si="9"/>
        <v>0</v>
      </c>
      <c r="DQ35" s="253">
        <f t="shared" si="9"/>
        <v>0</v>
      </c>
      <c r="DR35" s="253">
        <f t="shared" si="9"/>
        <v>0</v>
      </c>
      <c r="DS35" s="253">
        <f t="shared" si="9"/>
        <v>0</v>
      </c>
      <c r="DT35" s="253">
        <f t="shared" si="9"/>
        <v>0</v>
      </c>
      <c r="DU35" s="253">
        <f t="shared" si="9"/>
        <v>0</v>
      </c>
    </row>
    <row r="36" spans="2:125" ht="15.6" thickTop="1" thickBot="1">
      <c r="B36" s="339">
        <f t="shared" si="4"/>
        <v>0</v>
      </c>
      <c r="C36" s="294">
        <f t="shared" si="4"/>
        <v>0.22</v>
      </c>
      <c r="F36" s="253">
        <f t="shared" si="8"/>
        <v>0</v>
      </c>
      <c r="G36" s="253">
        <f t="shared" si="8"/>
        <v>0</v>
      </c>
      <c r="H36" s="253">
        <f t="shared" si="8"/>
        <v>0</v>
      </c>
      <c r="I36" s="253">
        <f t="shared" si="8"/>
        <v>0</v>
      </c>
      <c r="J36" s="253">
        <f t="shared" si="8"/>
        <v>0</v>
      </c>
      <c r="K36" s="253">
        <f t="shared" si="8"/>
        <v>0</v>
      </c>
      <c r="L36" s="253">
        <f t="shared" si="8"/>
        <v>0</v>
      </c>
      <c r="M36" s="253">
        <f t="shared" si="8"/>
        <v>0</v>
      </c>
      <c r="N36" s="253">
        <f t="shared" si="8"/>
        <v>0</v>
      </c>
      <c r="O36" s="253">
        <f t="shared" si="8"/>
        <v>0</v>
      </c>
      <c r="P36" s="253">
        <f t="shared" si="8"/>
        <v>0</v>
      </c>
      <c r="Q36" s="253">
        <f t="shared" si="8"/>
        <v>0</v>
      </c>
      <c r="R36" s="253">
        <f t="shared" si="8"/>
        <v>0</v>
      </c>
      <c r="S36" s="253">
        <f t="shared" si="8"/>
        <v>0</v>
      </c>
      <c r="T36" s="253">
        <f t="shared" si="8"/>
        <v>0</v>
      </c>
      <c r="U36" s="253">
        <f t="shared" si="8"/>
        <v>0</v>
      </c>
      <c r="V36" s="253">
        <f t="shared" si="8"/>
        <v>0</v>
      </c>
      <c r="W36" s="253">
        <f t="shared" si="8"/>
        <v>0</v>
      </c>
      <c r="X36" s="253">
        <f t="shared" si="8"/>
        <v>0</v>
      </c>
      <c r="Y36" s="253">
        <f t="shared" si="8"/>
        <v>0</v>
      </c>
      <c r="Z36" s="253">
        <f t="shared" si="8"/>
        <v>0</v>
      </c>
      <c r="AA36" s="253">
        <f t="shared" si="8"/>
        <v>0</v>
      </c>
      <c r="AB36" s="253">
        <f t="shared" si="8"/>
        <v>0</v>
      </c>
      <c r="AC36" s="253">
        <f t="shared" si="8"/>
        <v>0</v>
      </c>
      <c r="AD36" s="253">
        <f t="shared" si="8"/>
        <v>0</v>
      </c>
      <c r="AE36" s="253">
        <f t="shared" si="8"/>
        <v>0</v>
      </c>
      <c r="AF36" s="253">
        <f t="shared" si="8"/>
        <v>0</v>
      </c>
      <c r="AG36" s="253">
        <f t="shared" si="8"/>
        <v>0</v>
      </c>
      <c r="AH36" s="253">
        <f t="shared" si="8"/>
        <v>0</v>
      </c>
      <c r="AI36" s="253">
        <f t="shared" si="8"/>
        <v>0</v>
      </c>
      <c r="AJ36" s="253">
        <f t="shared" si="8"/>
        <v>0</v>
      </c>
      <c r="AK36" s="253">
        <f t="shared" si="8"/>
        <v>0</v>
      </c>
      <c r="AL36" s="253">
        <f t="shared" si="8"/>
        <v>0</v>
      </c>
      <c r="AM36" s="253">
        <f t="shared" si="8"/>
        <v>0</v>
      </c>
      <c r="AN36" s="253">
        <f t="shared" si="8"/>
        <v>0</v>
      </c>
      <c r="AO36" s="253">
        <f t="shared" si="8"/>
        <v>0</v>
      </c>
      <c r="AP36" s="253">
        <f t="shared" si="8"/>
        <v>0</v>
      </c>
      <c r="AQ36" s="253">
        <f t="shared" si="8"/>
        <v>0</v>
      </c>
      <c r="AR36" s="253">
        <f t="shared" si="8"/>
        <v>0</v>
      </c>
      <c r="AS36" s="253">
        <f t="shared" si="8"/>
        <v>0</v>
      </c>
      <c r="AT36" s="253">
        <f t="shared" si="8"/>
        <v>0</v>
      </c>
      <c r="AU36" s="253">
        <f t="shared" si="8"/>
        <v>0</v>
      </c>
      <c r="AV36" s="253">
        <f t="shared" si="8"/>
        <v>0</v>
      </c>
      <c r="AW36" s="253">
        <f t="shared" si="8"/>
        <v>0</v>
      </c>
      <c r="AX36" s="253">
        <f t="shared" si="8"/>
        <v>0</v>
      </c>
      <c r="AY36" s="253">
        <f t="shared" si="8"/>
        <v>0</v>
      </c>
      <c r="AZ36" s="253">
        <f t="shared" si="8"/>
        <v>0</v>
      </c>
      <c r="BA36" s="253">
        <f t="shared" si="8"/>
        <v>0</v>
      </c>
      <c r="BB36" s="253">
        <f t="shared" si="8"/>
        <v>0</v>
      </c>
      <c r="BC36" s="253">
        <f t="shared" si="8"/>
        <v>0</v>
      </c>
      <c r="BD36" s="253">
        <f t="shared" si="8"/>
        <v>0</v>
      </c>
      <c r="BE36" s="253">
        <f t="shared" si="8"/>
        <v>0</v>
      </c>
      <c r="BF36" s="253">
        <f t="shared" si="8"/>
        <v>0</v>
      </c>
      <c r="BG36" s="253">
        <f t="shared" si="8"/>
        <v>0</v>
      </c>
      <c r="BH36" s="253">
        <f t="shared" si="8"/>
        <v>0</v>
      </c>
      <c r="BI36" s="253">
        <f t="shared" si="8"/>
        <v>0</v>
      </c>
      <c r="BJ36" s="253">
        <f t="shared" si="8"/>
        <v>0</v>
      </c>
      <c r="BK36" s="253">
        <f t="shared" si="8"/>
        <v>0</v>
      </c>
      <c r="BL36" s="253">
        <f t="shared" si="8"/>
        <v>0</v>
      </c>
      <c r="BM36" s="253">
        <f t="shared" si="8"/>
        <v>0</v>
      </c>
      <c r="BN36" s="253">
        <f t="shared" si="8"/>
        <v>0</v>
      </c>
      <c r="BO36" s="253">
        <f t="shared" si="8"/>
        <v>0</v>
      </c>
      <c r="BP36" s="253">
        <f t="shared" si="8"/>
        <v>0</v>
      </c>
      <c r="BQ36" s="253">
        <f t="shared" ref="BQ36" si="10">+$C36*BQ14</f>
        <v>0</v>
      </c>
      <c r="BR36" s="253">
        <f t="shared" si="2"/>
        <v>0</v>
      </c>
      <c r="BS36" s="253">
        <f t="shared" si="9"/>
        <v>0</v>
      </c>
      <c r="BT36" s="253">
        <f t="shared" si="9"/>
        <v>0</v>
      </c>
      <c r="BU36" s="253">
        <f t="shared" si="9"/>
        <v>0</v>
      </c>
      <c r="BV36" s="253">
        <f t="shared" si="9"/>
        <v>0</v>
      </c>
      <c r="BW36" s="253">
        <f t="shared" si="9"/>
        <v>0</v>
      </c>
      <c r="BX36" s="253">
        <f t="shared" si="9"/>
        <v>0</v>
      </c>
      <c r="BY36" s="253">
        <f t="shared" si="9"/>
        <v>0</v>
      </c>
      <c r="BZ36" s="253">
        <f t="shared" si="9"/>
        <v>0</v>
      </c>
      <c r="CA36" s="253">
        <f t="shared" si="9"/>
        <v>0</v>
      </c>
      <c r="CB36" s="253">
        <f t="shared" si="9"/>
        <v>0</v>
      </c>
      <c r="CC36" s="253">
        <f t="shared" si="9"/>
        <v>0</v>
      </c>
      <c r="CD36" s="253">
        <f t="shared" si="9"/>
        <v>0</v>
      </c>
      <c r="CE36" s="253">
        <f t="shared" si="9"/>
        <v>0</v>
      </c>
      <c r="CF36" s="253">
        <f t="shared" si="9"/>
        <v>0</v>
      </c>
      <c r="CG36" s="253">
        <f t="shared" si="9"/>
        <v>0</v>
      </c>
      <c r="CH36" s="253">
        <f t="shared" si="9"/>
        <v>0</v>
      </c>
      <c r="CI36" s="253">
        <f t="shared" si="9"/>
        <v>0</v>
      </c>
      <c r="CJ36" s="253">
        <f t="shared" si="9"/>
        <v>0</v>
      </c>
      <c r="CK36" s="253">
        <f t="shared" si="9"/>
        <v>0</v>
      </c>
      <c r="CL36" s="253">
        <f t="shared" si="9"/>
        <v>0</v>
      </c>
      <c r="CM36" s="253">
        <f t="shared" si="9"/>
        <v>0</v>
      </c>
      <c r="CN36" s="253">
        <f t="shared" si="9"/>
        <v>0</v>
      </c>
      <c r="CO36" s="253">
        <f t="shared" si="9"/>
        <v>0</v>
      </c>
      <c r="CP36" s="253">
        <f t="shared" si="9"/>
        <v>0</v>
      </c>
      <c r="CQ36" s="253">
        <f t="shared" si="9"/>
        <v>0</v>
      </c>
      <c r="CR36" s="253">
        <f t="shared" si="9"/>
        <v>0</v>
      </c>
      <c r="CS36" s="253">
        <f t="shared" si="9"/>
        <v>0</v>
      </c>
      <c r="CT36" s="253">
        <f t="shared" si="9"/>
        <v>0</v>
      </c>
      <c r="CU36" s="253">
        <f t="shared" si="9"/>
        <v>0</v>
      </c>
      <c r="CV36" s="253">
        <f t="shared" si="9"/>
        <v>0</v>
      </c>
      <c r="CW36" s="253">
        <f t="shared" si="9"/>
        <v>0</v>
      </c>
      <c r="CX36" s="253">
        <f t="shared" si="9"/>
        <v>0</v>
      </c>
      <c r="CY36" s="253">
        <f t="shared" si="9"/>
        <v>0</v>
      </c>
      <c r="CZ36" s="253">
        <f t="shared" si="9"/>
        <v>0</v>
      </c>
      <c r="DA36" s="253">
        <f t="shared" si="9"/>
        <v>0</v>
      </c>
      <c r="DB36" s="253">
        <f t="shared" si="9"/>
        <v>0</v>
      </c>
      <c r="DC36" s="253">
        <f t="shared" si="9"/>
        <v>0</v>
      </c>
      <c r="DD36" s="253">
        <f t="shared" si="9"/>
        <v>0</v>
      </c>
      <c r="DE36" s="253">
        <f t="shared" si="9"/>
        <v>0</v>
      </c>
      <c r="DF36" s="253">
        <f t="shared" si="9"/>
        <v>0</v>
      </c>
      <c r="DG36" s="253">
        <f t="shared" si="9"/>
        <v>0</v>
      </c>
      <c r="DH36" s="253">
        <f t="shared" si="9"/>
        <v>0</v>
      </c>
      <c r="DI36" s="253">
        <f t="shared" si="9"/>
        <v>0</v>
      </c>
      <c r="DJ36" s="253">
        <f t="shared" si="9"/>
        <v>0</v>
      </c>
      <c r="DK36" s="253">
        <f t="shared" si="9"/>
        <v>0</v>
      </c>
      <c r="DL36" s="253">
        <f t="shared" si="9"/>
        <v>0</v>
      </c>
      <c r="DM36" s="253">
        <f t="shared" si="9"/>
        <v>0</v>
      </c>
      <c r="DN36" s="253">
        <f t="shared" si="9"/>
        <v>0</v>
      </c>
      <c r="DO36" s="253">
        <f t="shared" si="9"/>
        <v>0</v>
      </c>
      <c r="DP36" s="253">
        <f t="shared" si="9"/>
        <v>0</v>
      </c>
      <c r="DQ36" s="253">
        <f t="shared" si="9"/>
        <v>0</v>
      </c>
      <c r="DR36" s="253">
        <f t="shared" si="9"/>
        <v>0</v>
      </c>
      <c r="DS36" s="253">
        <f t="shared" si="9"/>
        <v>0</v>
      </c>
      <c r="DT36" s="253">
        <f t="shared" si="9"/>
        <v>0</v>
      </c>
      <c r="DU36" s="253">
        <f t="shared" si="9"/>
        <v>0</v>
      </c>
    </row>
    <row r="37" spans="2:125" ht="15.6" thickTop="1" thickBot="1">
      <c r="B37" s="339">
        <f t="shared" si="4"/>
        <v>0</v>
      </c>
      <c r="C37" s="294">
        <f t="shared" si="4"/>
        <v>0.22</v>
      </c>
      <c r="F37" s="253">
        <f t="shared" ref="F37:BQ40" si="11">+$C37*F15</f>
        <v>0</v>
      </c>
      <c r="G37" s="253">
        <f t="shared" si="11"/>
        <v>0</v>
      </c>
      <c r="H37" s="253">
        <f t="shared" si="11"/>
        <v>0</v>
      </c>
      <c r="I37" s="253">
        <f t="shared" si="11"/>
        <v>0</v>
      </c>
      <c r="J37" s="253">
        <f t="shared" si="11"/>
        <v>0</v>
      </c>
      <c r="K37" s="253">
        <f t="shared" si="11"/>
        <v>0</v>
      </c>
      <c r="L37" s="253">
        <f t="shared" si="11"/>
        <v>0</v>
      </c>
      <c r="M37" s="253">
        <f t="shared" si="11"/>
        <v>0</v>
      </c>
      <c r="N37" s="253">
        <f t="shared" si="11"/>
        <v>0</v>
      </c>
      <c r="O37" s="253">
        <f t="shared" si="11"/>
        <v>0</v>
      </c>
      <c r="P37" s="253">
        <f t="shared" si="11"/>
        <v>0</v>
      </c>
      <c r="Q37" s="253">
        <f t="shared" si="11"/>
        <v>0</v>
      </c>
      <c r="R37" s="253">
        <f t="shared" si="11"/>
        <v>0</v>
      </c>
      <c r="S37" s="253">
        <f t="shared" si="11"/>
        <v>0</v>
      </c>
      <c r="T37" s="253">
        <f t="shared" si="11"/>
        <v>0</v>
      </c>
      <c r="U37" s="253">
        <f t="shared" si="11"/>
        <v>0</v>
      </c>
      <c r="V37" s="253">
        <f t="shared" si="11"/>
        <v>0</v>
      </c>
      <c r="W37" s="253">
        <f t="shared" si="11"/>
        <v>0</v>
      </c>
      <c r="X37" s="253">
        <f t="shared" si="11"/>
        <v>0</v>
      </c>
      <c r="Y37" s="253">
        <f t="shared" si="11"/>
        <v>0</v>
      </c>
      <c r="Z37" s="253">
        <f t="shared" si="11"/>
        <v>0</v>
      </c>
      <c r="AA37" s="253">
        <f t="shared" si="11"/>
        <v>0</v>
      </c>
      <c r="AB37" s="253">
        <f t="shared" si="11"/>
        <v>0</v>
      </c>
      <c r="AC37" s="253">
        <f t="shared" si="11"/>
        <v>0</v>
      </c>
      <c r="AD37" s="253">
        <f t="shared" si="11"/>
        <v>0</v>
      </c>
      <c r="AE37" s="253">
        <f t="shared" si="11"/>
        <v>0</v>
      </c>
      <c r="AF37" s="253">
        <f t="shared" si="11"/>
        <v>0</v>
      </c>
      <c r="AG37" s="253">
        <f t="shared" si="11"/>
        <v>0</v>
      </c>
      <c r="AH37" s="253">
        <f t="shared" si="11"/>
        <v>0</v>
      </c>
      <c r="AI37" s="253">
        <f t="shared" si="11"/>
        <v>0</v>
      </c>
      <c r="AJ37" s="253">
        <f t="shared" si="11"/>
        <v>0</v>
      </c>
      <c r="AK37" s="253">
        <f t="shared" si="11"/>
        <v>0</v>
      </c>
      <c r="AL37" s="253">
        <f t="shared" si="11"/>
        <v>0</v>
      </c>
      <c r="AM37" s="253">
        <f t="shared" si="11"/>
        <v>0</v>
      </c>
      <c r="AN37" s="253">
        <f t="shared" si="11"/>
        <v>0</v>
      </c>
      <c r="AO37" s="253">
        <f t="shared" si="11"/>
        <v>0</v>
      </c>
      <c r="AP37" s="253">
        <f t="shared" si="11"/>
        <v>0</v>
      </c>
      <c r="AQ37" s="253">
        <f t="shared" si="11"/>
        <v>0</v>
      </c>
      <c r="AR37" s="253">
        <f t="shared" si="11"/>
        <v>0</v>
      </c>
      <c r="AS37" s="253">
        <f t="shared" si="11"/>
        <v>0</v>
      </c>
      <c r="AT37" s="253">
        <f t="shared" si="11"/>
        <v>0</v>
      </c>
      <c r="AU37" s="253">
        <f t="shared" si="11"/>
        <v>0</v>
      </c>
      <c r="AV37" s="253">
        <f t="shared" si="11"/>
        <v>0</v>
      </c>
      <c r="AW37" s="253">
        <f t="shared" si="11"/>
        <v>0</v>
      </c>
      <c r="AX37" s="253">
        <f t="shared" si="11"/>
        <v>0</v>
      </c>
      <c r="AY37" s="253">
        <f t="shared" si="11"/>
        <v>0</v>
      </c>
      <c r="AZ37" s="253">
        <f t="shared" si="11"/>
        <v>0</v>
      </c>
      <c r="BA37" s="253">
        <f t="shared" si="11"/>
        <v>0</v>
      </c>
      <c r="BB37" s="253">
        <f t="shared" si="11"/>
        <v>0</v>
      </c>
      <c r="BC37" s="253">
        <f t="shared" si="11"/>
        <v>0</v>
      </c>
      <c r="BD37" s="253">
        <f t="shared" si="11"/>
        <v>0</v>
      </c>
      <c r="BE37" s="253">
        <f t="shared" si="11"/>
        <v>0</v>
      </c>
      <c r="BF37" s="253">
        <f t="shared" si="11"/>
        <v>0</v>
      </c>
      <c r="BG37" s="253">
        <f t="shared" si="11"/>
        <v>0</v>
      </c>
      <c r="BH37" s="253">
        <f t="shared" si="11"/>
        <v>0</v>
      </c>
      <c r="BI37" s="253">
        <f t="shared" si="11"/>
        <v>0</v>
      </c>
      <c r="BJ37" s="253">
        <f t="shared" si="11"/>
        <v>0</v>
      </c>
      <c r="BK37" s="253">
        <f t="shared" si="11"/>
        <v>0</v>
      </c>
      <c r="BL37" s="253">
        <f t="shared" si="11"/>
        <v>0</v>
      </c>
      <c r="BM37" s="253">
        <f t="shared" si="11"/>
        <v>0</v>
      </c>
      <c r="BN37" s="253">
        <f t="shared" si="11"/>
        <v>0</v>
      </c>
      <c r="BO37" s="253">
        <f t="shared" si="11"/>
        <v>0</v>
      </c>
      <c r="BP37" s="253">
        <f t="shared" si="11"/>
        <v>0</v>
      </c>
      <c r="BQ37" s="253">
        <f t="shared" si="11"/>
        <v>0</v>
      </c>
      <c r="BR37" s="253">
        <f t="shared" si="2"/>
        <v>0</v>
      </c>
      <c r="BS37" s="253">
        <f t="shared" si="9"/>
        <v>0</v>
      </c>
      <c r="BT37" s="253">
        <f t="shared" si="9"/>
        <v>0</v>
      </c>
      <c r="BU37" s="253">
        <f t="shared" si="9"/>
        <v>0</v>
      </c>
      <c r="BV37" s="253">
        <f t="shared" si="9"/>
        <v>0</v>
      </c>
      <c r="BW37" s="253">
        <f t="shared" si="9"/>
        <v>0</v>
      </c>
      <c r="BX37" s="253">
        <f t="shared" si="9"/>
        <v>0</v>
      </c>
      <c r="BY37" s="253">
        <f t="shared" si="9"/>
        <v>0</v>
      </c>
      <c r="BZ37" s="253">
        <f t="shared" si="9"/>
        <v>0</v>
      </c>
      <c r="CA37" s="253">
        <f t="shared" si="9"/>
        <v>0</v>
      </c>
      <c r="CB37" s="253">
        <f t="shared" si="9"/>
        <v>0</v>
      </c>
      <c r="CC37" s="253">
        <f t="shared" si="9"/>
        <v>0</v>
      </c>
      <c r="CD37" s="253">
        <f t="shared" si="9"/>
        <v>0</v>
      </c>
      <c r="CE37" s="253">
        <f t="shared" si="9"/>
        <v>0</v>
      </c>
      <c r="CF37" s="253">
        <f t="shared" si="9"/>
        <v>0</v>
      </c>
      <c r="CG37" s="253">
        <f t="shared" si="9"/>
        <v>0</v>
      </c>
      <c r="CH37" s="253">
        <f t="shared" si="9"/>
        <v>0</v>
      </c>
      <c r="CI37" s="253">
        <f t="shared" si="9"/>
        <v>0</v>
      </c>
      <c r="CJ37" s="253">
        <f t="shared" si="9"/>
        <v>0</v>
      </c>
      <c r="CK37" s="253">
        <f t="shared" si="9"/>
        <v>0</v>
      </c>
      <c r="CL37" s="253">
        <f t="shared" si="9"/>
        <v>0</v>
      </c>
      <c r="CM37" s="253">
        <f t="shared" si="9"/>
        <v>0</v>
      </c>
      <c r="CN37" s="253">
        <f t="shared" si="9"/>
        <v>0</v>
      </c>
      <c r="CO37" s="253">
        <f t="shared" si="9"/>
        <v>0</v>
      </c>
      <c r="CP37" s="253">
        <f t="shared" si="9"/>
        <v>0</v>
      </c>
      <c r="CQ37" s="253">
        <f t="shared" si="9"/>
        <v>0</v>
      </c>
      <c r="CR37" s="253">
        <f t="shared" si="9"/>
        <v>0</v>
      </c>
      <c r="CS37" s="253">
        <f t="shared" si="9"/>
        <v>0</v>
      </c>
      <c r="CT37" s="253">
        <f t="shared" si="9"/>
        <v>0</v>
      </c>
      <c r="CU37" s="253">
        <f t="shared" si="9"/>
        <v>0</v>
      </c>
      <c r="CV37" s="253">
        <f t="shared" si="9"/>
        <v>0</v>
      </c>
      <c r="CW37" s="253">
        <f t="shared" si="9"/>
        <v>0</v>
      </c>
      <c r="CX37" s="253">
        <f t="shared" si="9"/>
        <v>0</v>
      </c>
      <c r="CY37" s="253">
        <f t="shared" si="9"/>
        <v>0</v>
      </c>
      <c r="CZ37" s="253">
        <f t="shared" si="9"/>
        <v>0</v>
      </c>
      <c r="DA37" s="253">
        <f t="shared" si="9"/>
        <v>0</v>
      </c>
      <c r="DB37" s="253">
        <f t="shared" ref="DB37:DU37" si="12">+$C37*DB15</f>
        <v>0</v>
      </c>
      <c r="DC37" s="253">
        <f t="shared" si="12"/>
        <v>0</v>
      </c>
      <c r="DD37" s="253">
        <f t="shared" si="12"/>
        <v>0</v>
      </c>
      <c r="DE37" s="253">
        <f t="shared" si="12"/>
        <v>0</v>
      </c>
      <c r="DF37" s="253">
        <f t="shared" si="12"/>
        <v>0</v>
      </c>
      <c r="DG37" s="253">
        <f t="shared" si="12"/>
        <v>0</v>
      </c>
      <c r="DH37" s="253">
        <f t="shared" si="12"/>
        <v>0</v>
      </c>
      <c r="DI37" s="253">
        <f t="shared" si="12"/>
        <v>0</v>
      </c>
      <c r="DJ37" s="253">
        <f t="shared" si="12"/>
        <v>0</v>
      </c>
      <c r="DK37" s="253">
        <f t="shared" si="12"/>
        <v>0</v>
      </c>
      <c r="DL37" s="253">
        <f t="shared" si="12"/>
        <v>0</v>
      </c>
      <c r="DM37" s="253">
        <f t="shared" si="12"/>
        <v>0</v>
      </c>
      <c r="DN37" s="253">
        <f t="shared" si="12"/>
        <v>0</v>
      </c>
      <c r="DO37" s="253">
        <f t="shared" si="12"/>
        <v>0</v>
      </c>
      <c r="DP37" s="253">
        <f t="shared" si="12"/>
        <v>0</v>
      </c>
      <c r="DQ37" s="253">
        <f t="shared" si="12"/>
        <v>0</v>
      </c>
      <c r="DR37" s="253">
        <f t="shared" si="12"/>
        <v>0</v>
      </c>
      <c r="DS37" s="253">
        <f t="shared" si="12"/>
        <v>0</v>
      </c>
      <c r="DT37" s="253">
        <f t="shared" si="12"/>
        <v>0</v>
      </c>
      <c r="DU37" s="253">
        <f t="shared" si="12"/>
        <v>0</v>
      </c>
    </row>
    <row r="38" spans="2:125" ht="15.6" thickTop="1" thickBot="1">
      <c r="B38" s="339">
        <f t="shared" si="4"/>
        <v>0</v>
      </c>
      <c r="C38" s="294">
        <f t="shared" si="4"/>
        <v>0.22</v>
      </c>
      <c r="F38" s="253">
        <f t="shared" si="11"/>
        <v>0</v>
      </c>
      <c r="G38" s="253">
        <f t="shared" si="11"/>
        <v>0</v>
      </c>
      <c r="H38" s="253">
        <f t="shared" si="11"/>
        <v>0</v>
      </c>
      <c r="I38" s="253">
        <f t="shared" si="11"/>
        <v>0</v>
      </c>
      <c r="J38" s="253">
        <f t="shared" si="11"/>
        <v>0</v>
      </c>
      <c r="K38" s="253">
        <f t="shared" si="11"/>
        <v>0</v>
      </c>
      <c r="L38" s="253">
        <f t="shared" si="11"/>
        <v>0</v>
      </c>
      <c r="M38" s="253">
        <f t="shared" si="11"/>
        <v>0</v>
      </c>
      <c r="N38" s="253">
        <f t="shared" si="11"/>
        <v>0</v>
      </c>
      <c r="O38" s="253">
        <f t="shared" si="11"/>
        <v>0</v>
      </c>
      <c r="P38" s="253">
        <f t="shared" si="11"/>
        <v>0</v>
      </c>
      <c r="Q38" s="253">
        <f t="shared" si="11"/>
        <v>0</v>
      </c>
      <c r="R38" s="253">
        <f t="shared" si="11"/>
        <v>0</v>
      </c>
      <c r="S38" s="253">
        <f t="shared" si="11"/>
        <v>0</v>
      </c>
      <c r="T38" s="253">
        <f t="shared" si="11"/>
        <v>0</v>
      </c>
      <c r="U38" s="253">
        <f t="shared" si="11"/>
        <v>0</v>
      </c>
      <c r="V38" s="253">
        <f t="shared" si="11"/>
        <v>0</v>
      </c>
      <c r="W38" s="253">
        <f t="shared" si="11"/>
        <v>0</v>
      </c>
      <c r="X38" s="253">
        <f t="shared" si="11"/>
        <v>0</v>
      </c>
      <c r="Y38" s="253">
        <f t="shared" si="11"/>
        <v>0</v>
      </c>
      <c r="Z38" s="253">
        <f t="shared" si="11"/>
        <v>0</v>
      </c>
      <c r="AA38" s="253">
        <f t="shared" si="11"/>
        <v>0</v>
      </c>
      <c r="AB38" s="253">
        <f t="shared" si="11"/>
        <v>0</v>
      </c>
      <c r="AC38" s="253">
        <f t="shared" si="11"/>
        <v>0</v>
      </c>
      <c r="AD38" s="253">
        <f t="shared" si="11"/>
        <v>0</v>
      </c>
      <c r="AE38" s="253">
        <f t="shared" si="11"/>
        <v>0</v>
      </c>
      <c r="AF38" s="253">
        <f t="shared" si="11"/>
        <v>0</v>
      </c>
      <c r="AG38" s="253">
        <f t="shared" si="11"/>
        <v>0</v>
      </c>
      <c r="AH38" s="253">
        <f t="shared" si="11"/>
        <v>0</v>
      </c>
      <c r="AI38" s="253">
        <f t="shared" si="11"/>
        <v>0</v>
      </c>
      <c r="AJ38" s="253">
        <f t="shared" si="11"/>
        <v>0</v>
      </c>
      <c r="AK38" s="253">
        <f t="shared" si="11"/>
        <v>0</v>
      </c>
      <c r="AL38" s="253">
        <f t="shared" si="11"/>
        <v>0</v>
      </c>
      <c r="AM38" s="253">
        <f t="shared" si="11"/>
        <v>0</v>
      </c>
      <c r="AN38" s="253">
        <f t="shared" si="11"/>
        <v>0</v>
      </c>
      <c r="AO38" s="253">
        <f t="shared" si="11"/>
        <v>0</v>
      </c>
      <c r="AP38" s="253">
        <f t="shared" si="11"/>
        <v>0</v>
      </c>
      <c r="AQ38" s="253">
        <f t="shared" si="11"/>
        <v>0</v>
      </c>
      <c r="AR38" s="253">
        <f t="shared" si="11"/>
        <v>0</v>
      </c>
      <c r="AS38" s="253">
        <f t="shared" si="11"/>
        <v>0</v>
      </c>
      <c r="AT38" s="253">
        <f t="shared" si="11"/>
        <v>0</v>
      </c>
      <c r="AU38" s="253">
        <f t="shared" si="11"/>
        <v>0</v>
      </c>
      <c r="AV38" s="253">
        <f t="shared" si="11"/>
        <v>0</v>
      </c>
      <c r="AW38" s="253">
        <f t="shared" si="11"/>
        <v>0</v>
      </c>
      <c r="AX38" s="253">
        <f t="shared" si="11"/>
        <v>0</v>
      </c>
      <c r="AY38" s="253">
        <f t="shared" si="11"/>
        <v>0</v>
      </c>
      <c r="AZ38" s="253">
        <f t="shared" si="11"/>
        <v>0</v>
      </c>
      <c r="BA38" s="253">
        <f t="shared" si="11"/>
        <v>0</v>
      </c>
      <c r="BB38" s="253">
        <f t="shared" si="11"/>
        <v>0</v>
      </c>
      <c r="BC38" s="253">
        <f t="shared" si="11"/>
        <v>0</v>
      </c>
      <c r="BD38" s="253">
        <f t="shared" si="11"/>
        <v>0</v>
      </c>
      <c r="BE38" s="253">
        <f t="shared" si="11"/>
        <v>0</v>
      </c>
      <c r="BF38" s="253">
        <f t="shared" si="11"/>
        <v>0</v>
      </c>
      <c r="BG38" s="253">
        <f t="shared" si="11"/>
        <v>0</v>
      </c>
      <c r="BH38" s="253">
        <f t="shared" si="11"/>
        <v>0</v>
      </c>
      <c r="BI38" s="253">
        <f t="shared" si="11"/>
        <v>0</v>
      </c>
      <c r="BJ38" s="253">
        <f t="shared" si="11"/>
        <v>0</v>
      </c>
      <c r="BK38" s="253">
        <f t="shared" si="11"/>
        <v>0</v>
      </c>
      <c r="BL38" s="253">
        <f t="shared" si="11"/>
        <v>0</v>
      </c>
      <c r="BM38" s="253">
        <f t="shared" si="11"/>
        <v>0</v>
      </c>
      <c r="BN38" s="253">
        <f t="shared" si="11"/>
        <v>0</v>
      </c>
      <c r="BO38" s="253">
        <f t="shared" si="11"/>
        <v>0</v>
      </c>
      <c r="BP38" s="253">
        <f t="shared" si="11"/>
        <v>0</v>
      </c>
      <c r="BQ38" s="253">
        <f t="shared" si="11"/>
        <v>0</v>
      </c>
      <c r="BR38" s="253">
        <f t="shared" si="2"/>
        <v>0</v>
      </c>
      <c r="BS38" s="253">
        <f t="shared" ref="BS38:DU42" si="13">+$C38*BS16</f>
        <v>0</v>
      </c>
      <c r="BT38" s="253">
        <f t="shared" si="13"/>
        <v>0</v>
      </c>
      <c r="BU38" s="253">
        <f t="shared" si="13"/>
        <v>0</v>
      </c>
      <c r="BV38" s="253">
        <f t="shared" si="13"/>
        <v>0</v>
      </c>
      <c r="BW38" s="253">
        <f t="shared" si="13"/>
        <v>0</v>
      </c>
      <c r="BX38" s="253">
        <f t="shared" si="13"/>
        <v>0</v>
      </c>
      <c r="BY38" s="253">
        <f t="shared" si="13"/>
        <v>0</v>
      </c>
      <c r="BZ38" s="253">
        <f t="shared" si="13"/>
        <v>0</v>
      </c>
      <c r="CA38" s="253">
        <f t="shared" si="13"/>
        <v>0</v>
      </c>
      <c r="CB38" s="253">
        <f t="shared" si="13"/>
        <v>0</v>
      </c>
      <c r="CC38" s="253">
        <f t="shared" si="13"/>
        <v>0</v>
      </c>
      <c r="CD38" s="253">
        <f t="shared" si="13"/>
        <v>0</v>
      </c>
      <c r="CE38" s="253">
        <f t="shared" si="13"/>
        <v>0</v>
      </c>
      <c r="CF38" s="253">
        <f t="shared" si="13"/>
        <v>0</v>
      </c>
      <c r="CG38" s="253">
        <f t="shared" si="13"/>
        <v>0</v>
      </c>
      <c r="CH38" s="253">
        <f t="shared" si="13"/>
        <v>0</v>
      </c>
      <c r="CI38" s="253">
        <f t="shared" si="13"/>
        <v>0</v>
      </c>
      <c r="CJ38" s="253">
        <f t="shared" si="13"/>
        <v>0</v>
      </c>
      <c r="CK38" s="253">
        <f t="shared" si="13"/>
        <v>0</v>
      </c>
      <c r="CL38" s="253">
        <f t="shared" si="13"/>
        <v>0</v>
      </c>
      <c r="CM38" s="253">
        <f t="shared" si="13"/>
        <v>0</v>
      </c>
      <c r="CN38" s="253">
        <f t="shared" si="13"/>
        <v>0</v>
      </c>
      <c r="CO38" s="253">
        <f t="shared" si="13"/>
        <v>0</v>
      </c>
      <c r="CP38" s="253">
        <f t="shared" si="13"/>
        <v>0</v>
      </c>
      <c r="CQ38" s="253">
        <f t="shared" si="13"/>
        <v>0</v>
      </c>
      <c r="CR38" s="253">
        <f t="shared" si="13"/>
        <v>0</v>
      </c>
      <c r="CS38" s="253">
        <f t="shared" si="13"/>
        <v>0</v>
      </c>
      <c r="CT38" s="253">
        <f t="shared" si="13"/>
        <v>0</v>
      </c>
      <c r="CU38" s="253">
        <f t="shared" si="13"/>
        <v>0</v>
      </c>
      <c r="CV38" s="253">
        <f t="shared" si="13"/>
        <v>0</v>
      </c>
      <c r="CW38" s="253">
        <f t="shared" si="13"/>
        <v>0</v>
      </c>
      <c r="CX38" s="253">
        <f t="shared" si="13"/>
        <v>0</v>
      </c>
      <c r="CY38" s="253">
        <f t="shared" si="13"/>
        <v>0</v>
      </c>
      <c r="CZ38" s="253">
        <f t="shared" si="13"/>
        <v>0</v>
      </c>
      <c r="DA38" s="253">
        <f t="shared" si="13"/>
        <v>0</v>
      </c>
      <c r="DB38" s="253">
        <f t="shared" si="13"/>
        <v>0</v>
      </c>
      <c r="DC38" s="253">
        <f t="shared" si="13"/>
        <v>0</v>
      </c>
      <c r="DD38" s="253">
        <f t="shared" si="13"/>
        <v>0</v>
      </c>
      <c r="DE38" s="253">
        <f t="shared" si="13"/>
        <v>0</v>
      </c>
      <c r="DF38" s="253">
        <f t="shared" si="13"/>
        <v>0</v>
      </c>
      <c r="DG38" s="253">
        <f t="shared" si="13"/>
        <v>0</v>
      </c>
      <c r="DH38" s="253">
        <f t="shared" si="13"/>
        <v>0</v>
      </c>
      <c r="DI38" s="253">
        <f t="shared" si="13"/>
        <v>0</v>
      </c>
      <c r="DJ38" s="253">
        <f t="shared" si="13"/>
        <v>0</v>
      </c>
      <c r="DK38" s="253">
        <f t="shared" si="13"/>
        <v>0</v>
      </c>
      <c r="DL38" s="253">
        <f t="shared" si="13"/>
        <v>0</v>
      </c>
      <c r="DM38" s="253">
        <f t="shared" si="13"/>
        <v>0</v>
      </c>
      <c r="DN38" s="253">
        <f t="shared" si="13"/>
        <v>0</v>
      </c>
      <c r="DO38" s="253">
        <f t="shared" si="13"/>
        <v>0</v>
      </c>
      <c r="DP38" s="253">
        <f t="shared" si="13"/>
        <v>0</v>
      </c>
      <c r="DQ38" s="253">
        <f t="shared" si="13"/>
        <v>0</v>
      </c>
      <c r="DR38" s="253">
        <f t="shared" si="13"/>
        <v>0</v>
      </c>
      <c r="DS38" s="253">
        <f t="shared" si="13"/>
        <v>0</v>
      </c>
      <c r="DT38" s="253">
        <f t="shared" si="13"/>
        <v>0</v>
      </c>
      <c r="DU38" s="253">
        <f t="shared" si="13"/>
        <v>0</v>
      </c>
    </row>
    <row r="39" spans="2:125" ht="15.6" thickTop="1" thickBot="1">
      <c r="B39" s="339">
        <f t="shared" si="4"/>
        <v>0</v>
      </c>
      <c r="C39" s="294">
        <f t="shared" si="4"/>
        <v>0.22</v>
      </c>
      <c r="F39" s="253">
        <f t="shared" si="11"/>
        <v>0</v>
      </c>
      <c r="G39" s="253">
        <f t="shared" si="11"/>
        <v>0</v>
      </c>
      <c r="H39" s="253">
        <f t="shared" si="11"/>
        <v>0</v>
      </c>
      <c r="I39" s="253">
        <f t="shared" si="11"/>
        <v>0</v>
      </c>
      <c r="J39" s="253">
        <f t="shared" si="11"/>
        <v>0</v>
      </c>
      <c r="K39" s="253">
        <f t="shared" si="11"/>
        <v>0</v>
      </c>
      <c r="L39" s="253">
        <f t="shared" si="11"/>
        <v>0</v>
      </c>
      <c r="M39" s="253">
        <f t="shared" si="11"/>
        <v>0</v>
      </c>
      <c r="N39" s="253">
        <f t="shared" si="11"/>
        <v>0</v>
      </c>
      <c r="O39" s="253">
        <f t="shared" si="11"/>
        <v>0</v>
      </c>
      <c r="P39" s="253">
        <f t="shared" si="11"/>
        <v>0</v>
      </c>
      <c r="Q39" s="253">
        <f t="shared" si="11"/>
        <v>0</v>
      </c>
      <c r="R39" s="253">
        <f t="shared" si="11"/>
        <v>0</v>
      </c>
      <c r="S39" s="253">
        <f t="shared" si="11"/>
        <v>0</v>
      </c>
      <c r="T39" s="253">
        <f t="shared" si="11"/>
        <v>0</v>
      </c>
      <c r="U39" s="253">
        <f t="shared" si="11"/>
        <v>0</v>
      </c>
      <c r="V39" s="253">
        <f t="shared" si="11"/>
        <v>0</v>
      </c>
      <c r="W39" s="253">
        <f t="shared" si="11"/>
        <v>0</v>
      </c>
      <c r="X39" s="253">
        <f t="shared" si="11"/>
        <v>0</v>
      </c>
      <c r="Y39" s="253">
        <f t="shared" si="11"/>
        <v>0</v>
      </c>
      <c r="Z39" s="253">
        <f t="shared" si="11"/>
        <v>0</v>
      </c>
      <c r="AA39" s="253">
        <f t="shared" si="11"/>
        <v>0</v>
      </c>
      <c r="AB39" s="253">
        <f t="shared" si="11"/>
        <v>0</v>
      </c>
      <c r="AC39" s="253">
        <f t="shared" si="11"/>
        <v>0</v>
      </c>
      <c r="AD39" s="253">
        <f t="shared" si="11"/>
        <v>0</v>
      </c>
      <c r="AE39" s="253">
        <f t="shared" si="11"/>
        <v>0</v>
      </c>
      <c r="AF39" s="253">
        <f t="shared" si="11"/>
        <v>0</v>
      </c>
      <c r="AG39" s="253">
        <f t="shared" si="11"/>
        <v>0</v>
      </c>
      <c r="AH39" s="253">
        <f t="shared" si="11"/>
        <v>0</v>
      </c>
      <c r="AI39" s="253">
        <f t="shared" si="11"/>
        <v>0</v>
      </c>
      <c r="AJ39" s="253">
        <f t="shared" si="11"/>
        <v>0</v>
      </c>
      <c r="AK39" s="253">
        <f t="shared" si="11"/>
        <v>0</v>
      </c>
      <c r="AL39" s="253">
        <f t="shared" si="11"/>
        <v>0</v>
      </c>
      <c r="AM39" s="253">
        <f t="shared" si="11"/>
        <v>0</v>
      </c>
      <c r="AN39" s="253">
        <f t="shared" si="11"/>
        <v>0</v>
      </c>
      <c r="AO39" s="253">
        <f t="shared" si="11"/>
        <v>0</v>
      </c>
      <c r="AP39" s="253">
        <f t="shared" si="11"/>
        <v>0</v>
      </c>
      <c r="AQ39" s="253">
        <f t="shared" si="11"/>
        <v>0</v>
      </c>
      <c r="AR39" s="253">
        <f t="shared" si="11"/>
        <v>0</v>
      </c>
      <c r="AS39" s="253">
        <f t="shared" si="11"/>
        <v>0</v>
      </c>
      <c r="AT39" s="253">
        <f t="shared" si="11"/>
        <v>0</v>
      </c>
      <c r="AU39" s="253">
        <f t="shared" si="11"/>
        <v>0</v>
      </c>
      <c r="AV39" s="253">
        <f t="shared" si="11"/>
        <v>0</v>
      </c>
      <c r="AW39" s="253">
        <f t="shared" si="11"/>
        <v>0</v>
      </c>
      <c r="AX39" s="253">
        <f t="shared" si="11"/>
        <v>0</v>
      </c>
      <c r="AY39" s="253">
        <f t="shared" si="11"/>
        <v>0</v>
      </c>
      <c r="AZ39" s="253">
        <f t="shared" si="11"/>
        <v>0</v>
      </c>
      <c r="BA39" s="253">
        <f t="shared" si="11"/>
        <v>0</v>
      </c>
      <c r="BB39" s="253">
        <f t="shared" si="11"/>
        <v>0</v>
      </c>
      <c r="BC39" s="253">
        <f t="shared" si="11"/>
        <v>0</v>
      </c>
      <c r="BD39" s="253">
        <f t="shared" si="11"/>
        <v>0</v>
      </c>
      <c r="BE39" s="253">
        <f t="shared" si="11"/>
        <v>0</v>
      </c>
      <c r="BF39" s="253">
        <f t="shared" si="11"/>
        <v>0</v>
      </c>
      <c r="BG39" s="253">
        <f t="shared" si="11"/>
        <v>0</v>
      </c>
      <c r="BH39" s="253">
        <f t="shared" si="11"/>
        <v>0</v>
      </c>
      <c r="BI39" s="253">
        <f t="shared" si="11"/>
        <v>0</v>
      </c>
      <c r="BJ39" s="253">
        <f t="shared" si="11"/>
        <v>0</v>
      </c>
      <c r="BK39" s="253">
        <f t="shared" si="11"/>
        <v>0</v>
      </c>
      <c r="BL39" s="253">
        <f t="shared" si="11"/>
        <v>0</v>
      </c>
      <c r="BM39" s="253">
        <f t="shared" si="11"/>
        <v>0</v>
      </c>
      <c r="BN39" s="253">
        <f t="shared" si="11"/>
        <v>0</v>
      </c>
      <c r="BO39" s="253">
        <f t="shared" si="11"/>
        <v>0</v>
      </c>
      <c r="BP39" s="253">
        <f t="shared" si="11"/>
        <v>0</v>
      </c>
      <c r="BQ39" s="253">
        <f t="shared" si="11"/>
        <v>0</v>
      </c>
      <c r="BR39" s="253">
        <f t="shared" si="2"/>
        <v>0</v>
      </c>
      <c r="BS39" s="253">
        <f t="shared" si="13"/>
        <v>0</v>
      </c>
      <c r="BT39" s="253">
        <f t="shared" si="13"/>
        <v>0</v>
      </c>
      <c r="BU39" s="253">
        <f t="shared" si="13"/>
        <v>0</v>
      </c>
      <c r="BV39" s="253">
        <f t="shared" si="13"/>
        <v>0</v>
      </c>
      <c r="BW39" s="253">
        <f t="shared" si="13"/>
        <v>0</v>
      </c>
      <c r="BX39" s="253">
        <f t="shared" si="13"/>
        <v>0</v>
      </c>
      <c r="BY39" s="253">
        <f t="shared" si="13"/>
        <v>0</v>
      </c>
      <c r="BZ39" s="253">
        <f t="shared" si="13"/>
        <v>0</v>
      </c>
      <c r="CA39" s="253">
        <f t="shared" si="13"/>
        <v>0</v>
      </c>
      <c r="CB39" s="253">
        <f t="shared" si="13"/>
        <v>0</v>
      </c>
      <c r="CC39" s="253">
        <f t="shared" si="13"/>
        <v>0</v>
      </c>
      <c r="CD39" s="253">
        <f t="shared" si="13"/>
        <v>0</v>
      </c>
      <c r="CE39" s="253">
        <f t="shared" si="13"/>
        <v>0</v>
      </c>
      <c r="CF39" s="253">
        <f t="shared" si="13"/>
        <v>0</v>
      </c>
      <c r="CG39" s="253">
        <f t="shared" si="13"/>
        <v>0</v>
      </c>
      <c r="CH39" s="253">
        <f t="shared" si="13"/>
        <v>0</v>
      </c>
      <c r="CI39" s="253">
        <f t="shared" si="13"/>
        <v>0</v>
      </c>
      <c r="CJ39" s="253">
        <f t="shared" si="13"/>
        <v>0</v>
      </c>
      <c r="CK39" s="253">
        <f t="shared" si="13"/>
        <v>0</v>
      </c>
      <c r="CL39" s="253">
        <f t="shared" si="13"/>
        <v>0</v>
      </c>
      <c r="CM39" s="253">
        <f t="shared" si="13"/>
        <v>0</v>
      </c>
      <c r="CN39" s="253">
        <f t="shared" si="13"/>
        <v>0</v>
      </c>
      <c r="CO39" s="253">
        <f t="shared" si="13"/>
        <v>0</v>
      </c>
      <c r="CP39" s="253">
        <f t="shared" si="13"/>
        <v>0</v>
      </c>
      <c r="CQ39" s="253">
        <f t="shared" si="13"/>
        <v>0</v>
      </c>
      <c r="CR39" s="253">
        <f t="shared" si="13"/>
        <v>0</v>
      </c>
      <c r="CS39" s="253">
        <f t="shared" si="13"/>
        <v>0</v>
      </c>
      <c r="CT39" s="253">
        <f t="shared" si="13"/>
        <v>0</v>
      </c>
      <c r="CU39" s="253">
        <f t="shared" si="13"/>
        <v>0</v>
      </c>
      <c r="CV39" s="253">
        <f t="shared" si="13"/>
        <v>0</v>
      </c>
      <c r="CW39" s="253">
        <f t="shared" si="13"/>
        <v>0</v>
      </c>
      <c r="CX39" s="253">
        <f t="shared" si="13"/>
        <v>0</v>
      </c>
      <c r="CY39" s="253">
        <f t="shared" si="13"/>
        <v>0</v>
      </c>
      <c r="CZ39" s="253">
        <f t="shared" si="13"/>
        <v>0</v>
      </c>
      <c r="DA39" s="253">
        <f t="shared" si="13"/>
        <v>0</v>
      </c>
      <c r="DB39" s="253">
        <f t="shared" si="13"/>
        <v>0</v>
      </c>
      <c r="DC39" s="253">
        <f t="shared" si="13"/>
        <v>0</v>
      </c>
      <c r="DD39" s="253">
        <f t="shared" si="13"/>
        <v>0</v>
      </c>
      <c r="DE39" s="253">
        <f t="shared" si="13"/>
        <v>0</v>
      </c>
      <c r="DF39" s="253">
        <f t="shared" si="13"/>
        <v>0</v>
      </c>
      <c r="DG39" s="253">
        <f t="shared" si="13"/>
        <v>0</v>
      </c>
      <c r="DH39" s="253">
        <f t="shared" si="13"/>
        <v>0</v>
      </c>
      <c r="DI39" s="253">
        <f t="shared" si="13"/>
        <v>0</v>
      </c>
      <c r="DJ39" s="253">
        <f t="shared" si="13"/>
        <v>0</v>
      </c>
      <c r="DK39" s="253">
        <f t="shared" si="13"/>
        <v>0</v>
      </c>
      <c r="DL39" s="253">
        <f t="shared" si="13"/>
        <v>0</v>
      </c>
      <c r="DM39" s="253">
        <f t="shared" si="13"/>
        <v>0</v>
      </c>
      <c r="DN39" s="253">
        <f t="shared" si="13"/>
        <v>0</v>
      </c>
      <c r="DO39" s="253">
        <f t="shared" si="13"/>
        <v>0</v>
      </c>
      <c r="DP39" s="253">
        <f t="shared" si="13"/>
        <v>0</v>
      </c>
      <c r="DQ39" s="253">
        <f t="shared" si="13"/>
        <v>0</v>
      </c>
      <c r="DR39" s="253">
        <f t="shared" si="13"/>
        <v>0</v>
      </c>
      <c r="DS39" s="253">
        <f t="shared" si="13"/>
        <v>0</v>
      </c>
      <c r="DT39" s="253">
        <f t="shared" si="13"/>
        <v>0</v>
      </c>
      <c r="DU39" s="253">
        <f t="shared" si="13"/>
        <v>0</v>
      </c>
    </row>
    <row r="40" spans="2:125" ht="15.6" thickTop="1" thickBot="1">
      <c r="B40" s="339">
        <f t="shared" si="4"/>
        <v>0</v>
      </c>
      <c r="C40" s="294">
        <f t="shared" si="4"/>
        <v>0.22</v>
      </c>
      <c r="F40" s="253">
        <f t="shared" si="11"/>
        <v>0</v>
      </c>
      <c r="G40" s="253">
        <f t="shared" si="11"/>
        <v>0</v>
      </c>
      <c r="H40" s="253">
        <f t="shared" si="11"/>
        <v>0</v>
      </c>
      <c r="I40" s="253">
        <f t="shared" si="11"/>
        <v>0</v>
      </c>
      <c r="J40" s="253">
        <f t="shared" si="11"/>
        <v>0</v>
      </c>
      <c r="K40" s="253">
        <f t="shared" si="11"/>
        <v>0</v>
      </c>
      <c r="L40" s="253">
        <f t="shared" si="11"/>
        <v>0</v>
      </c>
      <c r="M40" s="253">
        <f t="shared" si="11"/>
        <v>0</v>
      </c>
      <c r="N40" s="253">
        <f t="shared" si="11"/>
        <v>0</v>
      </c>
      <c r="O40" s="253">
        <f t="shared" si="11"/>
        <v>0</v>
      </c>
      <c r="P40" s="253">
        <f t="shared" si="11"/>
        <v>0</v>
      </c>
      <c r="Q40" s="253">
        <f t="shared" si="11"/>
        <v>0</v>
      </c>
      <c r="R40" s="253">
        <f t="shared" si="11"/>
        <v>0</v>
      </c>
      <c r="S40" s="253">
        <f t="shared" si="11"/>
        <v>0</v>
      </c>
      <c r="T40" s="253">
        <f t="shared" si="11"/>
        <v>0</v>
      </c>
      <c r="U40" s="253">
        <f t="shared" si="11"/>
        <v>0</v>
      </c>
      <c r="V40" s="253">
        <f t="shared" si="11"/>
        <v>0</v>
      </c>
      <c r="W40" s="253">
        <f t="shared" si="11"/>
        <v>0</v>
      </c>
      <c r="X40" s="253">
        <f t="shared" si="11"/>
        <v>0</v>
      </c>
      <c r="Y40" s="253">
        <f t="shared" si="11"/>
        <v>0</v>
      </c>
      <c r="Z40" s="253">
        <f t="shared" si="11"/>
        <v>0</v>
      </c>
      <c r="AA40" s="253">
        <f t="shared" si="11"/>
        <v>0</v>
      </c>
      <c r="AB40" s="253">
        <f t="shared" si="11"/>
        <v>0</v>
      </c>
      <c r="AC40" s="253">
        <f t="shared" si="11"/>
        <v>0</v>
      </c>
      <c r="AD40" s="253">
        <f t="shared" si="11"/>
        <v>0</v>
      </c>
      <c r="AE40" s="253">
        <f t="shared" si="11"/>
        <v>0</v>
      </c>
      <c r="AF40" s="253">
        <f t="shared" si="11"/>
        <v>0</v>
      </c>
      <c r="AG40" s="253">
        <f t="shared" si="11"/>
        <v>0</v>
      </c>
      <c r="AH40" s="253">
        <f t="shared" si="11"/>
        <v>0</v>
      </c>
      <c r="AI40" s="253">
        <f t="shared" si="11"/>
        <v>0</v>
      </c>
      <c r="AJ40" s="253">
        <f t="shared" si="11"/>
        <v>0</v>
      </c>
      <c r="AK40" s="253">
        <f t="shared" si="11"/>
        <v>0</v>
      </c>
      <c r="AL40" s="253">
        <f t="shared" si="11"/>
        <v>0</v>
      </c>
      <c r="AM40" s="253">
        <f t="shared" si="11"/>
        <v>0</v>
      </c>
      <c r="AN40" s="253">
        <f t="shared" si="11"/>
        <v>0</v>
      </c>
      <c r="AO40" s="253">
        <f t="shared" si="11"/>
        <v>0</v>
      </c>
      <c r="AP40" s="253">
        <f t="shared" si="11"/>
        <v>0</v>
      </c>
      <c r="AQ40" s="253">
        <f t="shared" si="11"/>
        <v>0</v>
      </c>
      <c r="AR40" s="253">
        <f t="shared" si="11"/>
        <v>0</v>
      </c>
      <c r="AS40" s="253">
        <f t="shared" si="11"/>
        <v>0</v>
      </c>
      <c r="AT40" s="253">
        <f t="shared" si="11"/>
        <v>0</v>
      </c>
      <c r="AU40" s="253">
        <f t="shared" si="11"/>
        <v>0</v>
      </c>
      <c r="AV40" s="253">
        <f t="shared" si="11"/>
        <v>0</v>
      </c>
      <c r="AW40" s="253">
        <f t="shared" si="11"/>
        <v>0</v>
      </c>
      <c r="AX40" s="253">
        <f t="shared" si="11"/>
        <v>0</v>
      </c>
      <c r="AY40" s="253">
        <f t="shared" si="11"/>
        <v>0</v>
      </c>
      <c r="AZ40" s="253">
        <f t="shared" si="11"/>
        <v>0</v>
      </c>
      <c r="BA40" s="253">
        <f t="shared" si="11"/>
        <v>0</v>
      </c>
      <c r="BB40" s="253">
        <f t="shared" si="11"/>
        <v>0</v>
      </c>
      <c r="BC40" s="253">
        <f t="shared" si="11"/>
        <v>0</v>
      </c>
      <c r="BD40" s="253">
        <f t="shared" si="11"/>
        <v>0</v>
      </c>
      <c r="BE40" s="253">
        <f t="shared" si="11"/>
        <v>0</v>
      </c>
      <c r="BF40" s="253">
        <f t="shared" si="11"/>
        <v>0</v>
      </c>
      <c r="BG40" s="253">
        <f t="shared" si="11"/>
        <v>0</v>
      </c>
      <c r="BH40" s="253">
        <f t="shared" si="11"/>
        <v>0</v>
      </c>
      <c r="BI40" s="253">
        <f t="shared" si="11"/>
        <v>0</v>
      </c>
      <c r="BJ40" s="253">
        <f t="shared" si="11"/>
        <v>0</v>
      </c>
      <c r="BK40" s="253">
        <f t="shared" si="11"/>
        <v>0</v>
      </c>
      <c r="BL40" s="253">
        <f t="shared" si="11"/>
        <v>0</v>
      </c>
      <c r="BM40" s="253">
        <f t="shared" si="11"/>
        <v>0</v>
      </c>
      <c r="BN40" s="253">
        <f t="shared" si="11"/>
        <v>0</v>
      </c>
      <c r="BO40" s="253">
        <f t="shared" si="11"/>
        <v>0</v>
      </c>
      <c r="BP40" s="253">
        <f t="shared" si="11"/>
        <v>0</v>
      </c>
      <c r="BQ40" s="253">
        <f t="shared" ref="BQ40" si="14">+$C40*BQ18</f>
        <v>0</v>
      </c>
      <c r="BR40" s="253">
        <f t="shared" si="2"/>
        <v>0</v>
      </c>
      <c r="BS40" s="253">
        <f t="shared" si="13"/>
        <v>0</v>
      </c>
      <c r="BT40" s="253">
        <f t="shared" si="13"/>
        <v>0</v>
      </c>
      <c r="BU40" s="253">
        <f t="shared" si="13"/>
        <v>0</v>
      </c>
      <c r="BV40" s="253">
        <f t="shared" si="13"/>
        <v>0</v>
      </c>
      <c r="BW40" s="253">
        <f t="shared" si="13"/>
        <v>0</v>
      </c>
      <c r="BX40" s="253">
        <f t="shared" si="13"/>
        <v>0</v>
      </c>
      <c r="BY40" s="253">
        <f t="shared" si="13"/>
        <v>0</v>
      </c>
      <c r="BZ40" s="253">
        <f t="shared" si="13"/>
        <v>0</v>
      </c>
      <c r="CA40" s="253">
        <f t="shared" si="13"/>
        <v>0</v>
      </c>
      <c r="CB40" s="253">
        <f t="shared" si="13"/>
        <v>0</v>
      </c>
      <c r="CC40" s="253">
        <f t="shared" si="13"/>
        <v>0</v>
      </c>
      <c r="CD40" s="253">
        <f t="shared" si="13"/>
        <v>0</v>
      </c>
      <c r="CE40" s="253">
        <f t="shared" si="13"/>
        <v>0</v>
      </c>
      <c r="CF40" s="253">
        <f t="shared" si="13"/>
        <v>0</v>
      </c>
      <c r="CG40" s="253">
        <f t="shared" si="13"/>
        <v>0</v>
      </c>
      <c r="CH40" s="253">
        <f t="shared" si="13"/>
        <v>0</v>
      </c>
      <c r="CI40" s="253">
        <f t="shared" si="13"/>
        <v>0</v>
      </c>
      <c r="CJ40" s="253">
        <f t="shared" si="13"/>
        <v>0</v>
      </c>
      <c r="CK40" s="253">
        <f t="shared" si="13"/>
        <v>0</v>
      </c>
      <c r="CL40" s="253">
        <f t="shared" si="13"/>
        <v>0</v>
      </c>
      <c r="CM40" s="253">
        <f t="shared" si="13"/>
        <v>0</v>
      </c>
      <c r="CN40" s="253">
        <f t="shared" si="13"/>
        <v>0</v>
      </c>
      <c r="CO40" s="253">
        <f t="shared" si="13"/>
        <v>0</v>
      </c>
      <c r="CP40" s="253">
        <f t="shared" si="13"/>
        <v>0</v>
      </c>
      <c r="CQ40" s="253">
        <f t="shared" si="13"/>
        <v>0</v>
      </c>
      <c r="CR40" s="253">
        <f t="shared" si="13"/>
        <v>0</v>
      </c>
      <c r="CS40" s="253">
        <f t="shared" si="13"/>
        <v>0</v>
      </c>
      <c r="CT40" s="253">
        <f t="shared" si="13"/>
        <v>0</v>
      </c>
      <c r="CU40" s="253">
        <f t="shared" si="13"/>
        <v>0</v>
      </c>
      <c r="CV40" s="253">
        <f t="shared" si="13"/>
        <v>0</v>
      </c>
      <c r="CW40" s="253">
        <f t="shared" si="13"/>
        <v>0</v>
      </c>
      <c r="CX40" s="253">
        <f t="shared" si="13"/>
        <v>0</v>
      </c>
      <c r="CY40" s="253">
        <f t="shared" si="13"/>
        <v>0</v>
      </c>
      <c r="CZ40" s="253">
        <f t="shared" si="13"/>
        <v>0</v>
      </c>
      <c r="DA40" s="253">
        <f t="shared" si="13"/>
        <v>0</v>
      </c>
      <c r="DB40" s="253">
        <f t="shared" si="13"/>
        <v>0</v>
      </c>
      <c r="DC40" s="253">
        <f t="shared" si="13"/>
        <v>0</v>
      </c>
      <c r="DD40" s="253">
        <f t="shared" si="13"/>
        <v>0</v>
      </c>
      <c r="DE40" s="253">
        <f t="shared" si="13"/>
        <v>0</v>
      </c>
      <c r="DF40" s="253">
        <f t="shared" si="13"/>
        <v>0</v>
      </c>
      <c r="DG40" s="253">
        <f t="shared" si="13"/>
        <v>0</v>
      </c>
      <c r="DH40" s="253">
        <f t="shared" si="13"/>
        <v>0</v>
      </c>
      <c r="DI40" s="253">
        <f t="shared" si="13"/>
        <v>0</v>
      </c>
      <c r="DJ40" s="253">
        <f t="shared" si="13"/>
        <v>0</v>
      </c>
      <c r="DK40" s="253">
        <f t="shared" si="13"/>
        <v>0</v>
      </c>
      <c r="DL40" s="253">
        <f t="shared" si="13"/>
        <v>0</v>
      </c>
      <c r="DM40" s="253">
        <f t="shared" si="13"/>
        <v>0</v>
      </c>
      <c r="DN40" s="253">
        <f t="shared" si="13"/>
        <v>0</v>
      </c>
      <c r="DO40" s="253">
        <f t="shared" si="13"/>
        <v>0</v>
      </c>
      <c r="DP40" s="253">
        <f t="shared" si="13"/>
        <v>0</v>
      </c>
      <c r="DQ40" s="253">
        <f t="shared" si="13"/>
        <v>0</v>
      </c>
      <c r="DR40" s="253">
        <f t="shared" si="13"/>
        <v>0</v>
      </c>
      <c r="DS40" s="253">
        <f t="shared" si="13"/>
        <v>0</v>
      </c>
      <c r="DT40" s="253">
        <f t="shared" si="13"/>
        <v>0</v>
      </c>
      <c r="DU40" s="253">
        <f t="shared" si="13"/>
        <v>0</v>
      </c>
    </row>
    <row r="41" spans="2:125" ht="15.6" thickTop="1" thickBot="1">
      <c r="B41" s="339">
        <f t="shared" si="4"/>
        <v>0</v>
      </c>
      <c r="C41" s="294">
        <f t="shared" si="4"/>
        <v>0.22</v>
      </c>
      <c r="F41" s="253">
        <f t="shared" ref="F41:BQ44" si="15">+$C41*F19</f>
        <v>0</v>
      </c>
      <c r="G41" s="253">
        <f t="shared" si="15"/>
        <v>0</v>
      </c>
      <c r="H41" s="253">
        <f t="shared" si="15"/>
        <v>0</v>
      </c>
      <c r="I41" s="253">
        <f t="shared" si="15"/>
        <v>0</v>
      </c>
      <c r="J41" s="253">
        <f t="shared" si="15"/>
        <v>0</v>
      </c>
      <c r="K41" s="253">
        <f t="shared" si="15"/>
        <v>0</v>
      </c>
      <c r="L41" s="253">
        <f t="shared" si="15"/>
        <v>0</v>
      </c>
      <c r="M41" s="253">
        <f t="shared" si="15"/>
        <v>0</v>
      </c>
      <c r="N41" s="253">
        <f t="shared" si="15"/>
        <v>0</v>
      </c>
      <c r="O41" s="253">
        <f t="shared" si="15"/>
        <v>0</v>
      </c>
      <c r="P41" s="253">
        <f t="shared" si="15"/>
        <v>0</v>
      </c>
      <c r="Q41" s="253">
        <f t="shared" si="15"/>
        <v>0</v>
      </c>
      <c r="R41" s="253">
        <f t="shared" si="15"/>
        <v>0</v>
      </c>
      <c r="S41" s="253">
        <f t="shared" si="15"/>
        <v>0</v>
      </c>
      <c r="T41" s="253">
        <f t="shared" si="15"/>
        <v>0</v>
      </c>
      <c r="U41" s="253">
        <f t="shared" si="15"/>
        <v>0</v>
      </c>
      <c r="V41" s="253">
        <f t="shared" si="15"/>
        <v>0</v>
      </c>
      <c r="W41" s="253">
        <f t="shared" si="15"/>
        <v>0</v>
      </c>
      <c r="X41" s="253">
        <f t="shared" si="15"/>
        <v>0</v>
      </c>
      <c r="Y41" s="253">
        <f t="shared" si="15"/>
        <v>0</v>
      </c>
      <c r="Z41" s="253">
        <f t="shared" si="15"/>
        <v>0</v>
      </c>
      <c r="AA41" s="253">
        <f t="shared" si="15"/>
        <v>0</v>
      </c>
      <c r="AB41" s="253">
        <f t="shared" si="15"/>
        <v>0</v>
      </c>
      <c r="AC41" s="253">
        <f t="shared" si="15"/>
        <v>0</v>
      </c>
      <c r="AD41" s="253">
        <f t="shared" si="15"/>
        <v>0</v>
      </c>
      <c r="AE41" s="253">
        <f t="shared" si="15"/>
        <v>0</v>
      </c>
      <c r="AF41" s="253">
        <f t="shared" si="15"/>
        <v>0</v>
      </c>
      <c r="AG41" s="253">
        <f t="shared" si="15"/>
        <v>0</v>
      </c>
      <c r="AH41" s="253">
        <f t="shared" si="15"/>
        <v>0</v>
      </c>
      <c r="AI41" s="253">
        <f t="shared" si="15"/>
        <v>0</v>
      </c>
      <c r="AJ41" s="253">
        <f t="shared" si="15"/>
        <v>0</v>
      </c>
      <c r="AK41" s="253">
        <f t="shared" si="15"/>
        <v>0</v>
      </c>
      <c r="AL41" s="253">
        <f t="shared" si="15"/>
        <v>0</v>
      </c>
      <c r="AM41" s="253">
        <f t="shared" si="15"/>
        <v>0</v>
      </c>
      <c r="AN41" s="253">
        <f t="shared" si="15"/>
        <v>0</v>
      </c>
      <c r="AO41" s="253">
        <f t="shared" si="15"/>
        <v>0</v>
      </c>
      <c r="AP41" s="253">
        <f t="shared" si="15"/>
        <v>0</v>
      </c>
      <c r="AQ41" s="253">
        <f t="shared" si="15"/>
        <v>0</v>
      </c>
      <c r="AR41" s="253">
        <f t="shared" si="15"/>
        <v>0</v>
      </c>
      <c r="AS41" s="253">
        <f t="shared" si="15"/>
        <v>0</v>
      </c>
      <c r="AT41" s="253">
        <f t="shared" si="15"/>
        <v>0</v>
      </c>
      <c r="AU41" s="253">
        <f t="shared" si="15"/>
        <v>0</v>
      </c>
      <c r="AV41" s="253">
        <f t="shared" si="15"/>
        <v>0</v>
      </c>
      <c r="AW41" s="253">
        <f t="shared" si="15"/>
        <v>0</v>
      </c>
      <c r="AX41" s="253">
        <f t="shared" si="15"/>
        <v>0</v>
      </c>
      <c r="AY41" s="253">
        <f t="shared" si="15"/>
        <v>0</v>
      </c>
      <c r="AZ41" s="253">
        <f t="shared" si="15"/>
        <v>0</v>
      </c>
      <c r="BA41" s="253">
        <f t="shared" si="15"/>
        <v>0</v>
      </c>
      <c r="BB41" s="253">
        <f t="shared" si="15"/>
        <v>0</v>
      </c>
      <c r="BC41" s="253">
        <f t="shared" si="15"/>
        <v>0</v>
      </c>
      <c r="BD41" s="253">
        <f t="shared" si="15"/>
        <v>0</v>
      </c>
      <c r="BE41" s="253">
        <f t="shared" si="15"/>
        <v>0</v>
      </c>
      <c r="BF41" s="253">
        <f t="shared" si="15"/>
        <v>0</v>
      </c>
      <c r="BG41" s="253">
        <f t="shared" si="15"/>
        <v>0</v>
      </c>
      <c r="BH41" s="253">
        <f t="shared" si="15"/>
        <v>0</v>
      </c>
      <c r="BI41" s="253">
        <f t="shared" si="15"/>
        <v>0</v>
      </c>
      <c r="BJ41" s="253">
        <f t="shared" si="15"/>
        <v>0</v>
      </c>
      <c r="BK41" s="253">
        <f t="shared" si="15"/>
        <v>0</v>
      </c>
      <c r="BL41" s="253">
        <f t="shared" si="15"/>
        <v>0</v>
      </c>
      <c r="BM41" s="253">
        <f t="shared" si="15"/>
        <v>0</v>
      </c>
      <c r="BN41" s="253">
        <f t="shared" si="15"/>
        <v>0</v>
      </c>
      <c r="BO41" s="253">
        <f t="shared" si="15"/>
        <v>0</v>
      </c>
      <c r="BP41" s="253">
        <f t="shared" si="15"/>
        <v>0</v>
      </c>
      <c r="BQ41" s="253">
        <f t="shared" si="15"/>
        <v>0</v>
      </c>
      <c r="BR41" s="253">
        <f t="shared" si="2"/>
        <v>0</v>
      </c>
      <c r="BS41" s="253">
        <f t="shared" si="13"/>
        <v>0</v>
      </c>
      <c r="BT41" s="253">
        <f t="shared" si="13"/>
        <v>0</v>
      </c>
      <c r="BU41" s="253">
        <f t="shared" si="13"/>
        <v>0</v>
      </c>
      <c r="BV41" s="253">
        <f t="shared" si="13"/>
        <v>0</v>
      </c>
      <c r="BW41" s="253">
        <f t="shared" si="13"/>
        <v>0</v>
      </c>
      <c r="BX41" s="253">
        <f t="shared" si="13"/>
        <v>0</v>
      </c>
      <c r="BY41" s="253">
        <f t="shared" si="13"/>
        <v>0</v>
      </c>
      <c r="BZ41" s="253">
        <f t="shared" si="13"/>
        <v>0</v>
      </c>
      <c r="CA41" s="253">
        <f t="shared" si="13"/>
        <v>0</v>
      </c>
      <c r="CB41" s="253">
        <f t="shared" si="13"/>
        <v>0</v>
      </c>
      <c r="CC41" s="253">
        <f t="shared" si="13"/>
        <v>0</v>
      </c>
      <c r="CD41" s="253">
        <f t="shared" si="13"/>
        <v>0</v>
      </c>
      <c r="CE41" s="253">
        <f t="shared" si="13"/>
        <v>0</v>
      </c>
      <c r="CF41" s="253">
        <f t="shared" si="13"/>
        <v>0</v>
      </c>
      <c r="CG41" s="253">
        <f t="shared" si="13"/>
        <v>0</v>
      </c>
      <c r="CH41" s="253">
        <f t="shared" si="13"/>
        <v>0</v>
      </c>
      <c r="CI41" s="253">
        <f t="shared" si="13"/>
        <v>0</v>
      </c>
      <c r="CJ41" s="253">
        <f t="shared" si="13"/>
        <v>0</v>
      </c>
      <c r="CK41" s="253">
        <f t="shared" si="13"/>
        <v>0</v>
      </c>
      <c r="CL41" s="253">
        <f t="shared" si="13"/>
        <v>0</v>
      </c>
      <c r="CM41" s="253">
        <f t="shared" si="13"/>
        <v>0</v>
      </c>
      <c r="CN41" s="253">
        <f t="shared" si="13"/>
        <v>0</v>
      </c>
      <c r="CO41" s="253">
        <f t="shared" si="13"/>
        <v>0</v>
      </c>
      <c r="CP41" s="253">
        <f t="shared" si="13"/>
        <v>0</v>
      </c>
      <c r="CQ41" s="253">
        <f t="shared" si="13"/>
        <v>0</v>
      </c>
      <c r="CR41" s="253">
        <f t="shared" si="13"/>
        <v>0</v>
      </c>
      <c r="CS41" s="253">
        <f t="shared" si="13"/>
        <v>0</v>
      </c>
      <c r="CT41" s="253">
        <f t="shared" si="13"/>
        <v>0</v>
      </c>
      <c r="CU41" s="253">
        <f t="shared" si="13"/>
        <v>0</v>
      </c>
      <c r="CV41" s="253">
        <f t="shared" si="13"/>
        <v>0</v>
      </c>
      <c r="CW41" s="253">
        <f t="shared" si="13"/>
        <v>0</v>
      </c>
      <c r="CX41" s="253">
        <f t="shared" si="13"/>
        <v>0</v>
      </c>
      <c r="CY41" s="253">
        <f t="shared" si="13"/>
        <v>0</v>
      </c>
      <c r="CZ41" s="253">
        <f t="shared" si="13"/>
        <v>0</v>
      </c>
      <c r="DA41" s="253">
        <f t="shared" si="13"/>
        <v>0</v>
      </c>
      <c r="DB41" s="253">
        <f t="shared" si="13"/>
        <v>0</v>
      </c>
      <c r="DC41" s="253">
        <f t="shared" si="13"/>
        <v>0</v>
      </c>
      <c r="DD41" s="253">
        <f t="shared" si="13"/>
        <v>0</v>
      </c>
      <c r="DE41" s="253">
        <f t="shared" si="13"/>
        <v>0</v>
      </c>
      <c r="DF41" s="253">
        <f t="shared" si="13"/>
        <v>0</v>
      </c>
      <c r="DG41" s="253">
        <f t="shared" si="13"/>
        <v>0</v>
      </c>
      <c r="DH41" s="253">
        <f t="shared" si="13"/>
        <v>0</v>
      </c>
      <c r="DI41" s="253">
        <f t="shared" si="13"/>
        <v>0</v>
      </c>
      <c r="DJ41" s="253">
        <f t="shared" si="13"/>
        <v>0</v>
      </c>
      <c r="DK41" s="253">
        <f t="shared" si="13"/>
        <v>0</v>
      </c>
      <c r="DL41" s="253">
        <f t="shared" si="13"/>
        <v>0</v>
      </c>
      <c r="DM41" s="253">
        <f t="shared" si="13"/>
        <v>0</v>
      </c>
      <c r="DN41" s="253">
        <f t="shared" si="13"/>
        <v>0</v>
      </c>
      <c r="DO41" s="253">
        <f t="shared" si="13"/>
        <v>0</v>
      </c>
      <c r="DP41" s="253">
        <f t="shared" si="13"/>
        <v>0</v>
      </c>
      <c r="DQ41" s="253">
        <f t="shared" si="13"/>
        <v>0</v>
      </c>
      <c r="DR41" s="253">
        <f t="shared" si="13"/>
        <v>0</v>
      </c>
      <c r="DS41" s="253">
        <f t="shared" si="13"/>
        <v>0</v>
      </c>
      <c r="DT41" s="253">
        <f t="shared" si="13"/>
        <v>0</v>
      </c>
      <c r="DU41" s="253">
        <f t="shared" si="13"/>
        <v>0</v>
      </c>
    </row>
    <row r="42" spans="2:125" ht="15.6" thickTop="1" thickBot="1">
      <c r="B42" s="339">
        <f t="shared" si="4"/>
        <v>0</v>
      </c>
      <c r="C42" s="294">
        <f t="shared" si="4"/>
        <v>0.22</v>
      </c>
      <c r="F42" s="253">
        <f t="shared" si="15"/>
        <v>0</v>
      </c>
      <c r="G42" s="253">
        <f t="shared" si="15"/>
        <v>0</v>
      </c>
      <c r="H42" s="253">
        <f t="shared" si="15"/>
        <v>0</v>
      </c>
      <c r="I42" s="253">
        <f t="shared" si="15"/>
        <v>0</v>
      </c>
      <c r="J42" s="253">
        <f t="shared" si="15"/>
        <v>0</v>
      </c>
      <c r="K42" s="253">
        <f t="shared" si="15"/>
        <v>0</v>
      </c>
      <c r="L42" s="253">
        <f t="shared" si="15"/>
        <v>0</v>
      </c>
      <c r="M42" s="253">
        <f t="shared" si="15"/>
        <v>0</v>
      </c>
      <c r="N42" s="253">
        <f t="shared" si="15"/>
        <v>0</v>
      </c>
      <c r="O42" s="253">
        <f t="shared" si="15"/>
        <v>0</v>
      </c>
      <c r="P42" s="253">
        <f t="shared" si="15"/>
        <v>0</v>
      </c>
      <c r="Q42" s="253">
        <f t="shared" si="15"/>
        <v>0</v>
      </c>
      <c r="R42" s="253">
        <f t="shared" si="15"/>
        <v>0</v>
      </c>
      <c r="S42" s="253">
        <f t="shared" si="15"/>
        <v>0</v>
      </c>
      <c r="T42" s="253">
        <f t="shared" si="15"/>
        <v>0</v>
      </c>
      <c r="U42" s="253">
        <f t="shared" si="15"/>
        <v>0</v>
      </c>
      <c r="V42" s="253">
        <f t="shared" si="15"/>
        <v>0</v>
      </c>
      <c r="W42" s="253">
        <f t="shared" si="15"/>
        <v>0</v>
      </c>
      <c r="X42" s="253">
        <f t="shared" si="15"/>
        <v>0</v>
      </c>
      <c r="Y42" s="253">
        <f t="shared" si="15"/>
        <v>0</v>
      </c>
      <c r="Z42" s="253">
        <f t="shared" si="15"/>
        <v>0</v>
      </c>
      <c r="AA42" s="253">
        <f t="shared" si="15"/>
        <v>0</v>
      </c>
      <c r="AB42" s="253">
        <f t="shared" si="15"/>
        <v>0</v>
      </c>
      <c r="AC42" s="253">
        <f t="shared" si="15"/>
        <v>0</v>
      </c>
      <c r="AD42" s="253">
        <f t="shared" si="15"/>
        <v>0</v>
      </c>
      <c r="AE42" s="253">
        <f t="shared" si="15"/>
        <v>0</v>
      </c>
      <c r="AF42" s="253">
        <f t="shared" si="15"/>
        <v>0</v>
      </c>
      <c r="AG42" s="253">
        <f t="shared" si="15"/>
        <v>0</v>
      </c>
      <c r="AH42" s="253">
        <f t="shared" si="15"/>
        <v>0</v>
      </c>
      <c r="AI42" s="253">
        <f t="shared" si="15"/>
        <v>0</v>
      </c>
      <c r="AJ42" s="253">
        <f t="shared" si="15"/>
        <v>0</v>
      </c>
      <c r="AK42" s="253">
        <f t="shared" si="15"/>
        <v>0</v>
      </c>
      <c r="AL42" s="253">
        <f t="shared" si="15"/>
        <v>0</v>
      </c>
      <c r="AM42" s="253">
        <f t="shared" si="15"/>
        <v>0</v>
      </c>
      <c r="AN42" s="253">
        <f t="shared" si="15"/>
        <v>0</v>
      </c>
      <c r="AO42" s="253">
        <f t="shared" si="15"/>
        <v>0</v>
      </c>
      <c r="AP42" s="253">
        <f t="shared" si="15"/>
        <v>0</v>
      </c>
      <c r="AQ42" s="253">
        <f t="shared" si="15"/>
        <v>0</v>
      </c>
      <c r="AR42" s="253">
        <f t="shared" si="15"/>
        <v>0</v>
      </c>
      <c r="AS42" s="253">
        <f t="shared" si="15"/>
        <v>0</v>
      </c>
      <c r="AT42" s="253">
        <f t="shared" si="15"/>
        <v>0</v>
      </c>
      <c r="AU42" s="253">
        <f t="shared" si="15"/>
        <v>0</v>
      </c>
      <c r="AV42" s="253">
        <f t="shared" si="15"/>
        <v>0</v>
      </c>
      <c r="AW42" s="253">
        <f t="shared" si="15"/>
        <v>0</v>
      </c>
      <c r="AX42" s="253">
        <f t="shared" si="15"/>
        <v>0</v>
      </c>
      <c r="AY42" s="253">
        <f t="shared" si="15"/>
        <v>0</v>
      </c>
      <c r="AZ42" s="253">
        <f t="shared" si="15"/>
        <v>0</v>
      </c>
      <c r="BA42" s="253">
        <f t="shared" si="15"/>
        <v>0</v>
      </c>
      <c r="BB42" s="253">
        <f t="shared" si="15"/>
        <v>0</v>
      </c>
      <c r="BC42" s="253">
        <f t="shared" si="15"/>
        <v>0</v>
      </c>
      <c r="BD42" s="253">
        <f t="shared" si="15"/>
        <v>0</v>
      </c>
      <c r="BE42" s="253">
        <f t="shared" si="15"/>
        <v>0</v>
      </c>
      <c r="BF42" s="253">
        <f t="shared" si="15"/>
        <v>0</v>
      </c>
      <c r="BG42" s="253">
        <f t="shared" si="15"/>
        <v>0</v>
      </c>
      <c r="BH42" s="253">
        <f t="shared" si="15"/>
        <v>0</v>
      </c>
      <c r="BI42" s="253">
        <f t="shared" si="15"/>
        <v>0</v>
      </c>
      <c r="BJ42" s="253">
        <f t="shared" si="15"/>
        <v>0</v>
      </c>
      <c r="BK42" s="253">
        <f t="shared" si="15"/>
        <v>0</v>
      </c>
      <c r="BL42" s="253">
        <f t="shared" si="15"/>
        <v>0</v>
      </c>
      <c r="BM42" s="253">
        <f t="shared" si="15"/>
        <v>0</v>
      </c>
      <c r="BN42" s="253">
        <f t="shared" si="15"/>
        <v>0</v>
      </c>
      <c r="BO42" s="253">
        <f t="shared" si="15"/>
        <v>0</v>
      </c>
      <c r="BP42" s="253">
        <f t="shared" si="15"/>
        <v>0</v>
      </c>
      <c r="BQ42" s="253">
        <f t="shared" si="15"/>
        <v>0</v>
      </c>
      <c r="BR42" s="253">
        <f t="shared" si="2"/>
        <v>0</v>
      </c>
      <c r="BS42" s="253">
        <f t="shared" si="13"/>
        <v>0</v>
      </c>
      <c r="BT42" s="253">
        <f t="shared" si="13"/>
        <v>0</v>
      </c>
      <c r="BU42" s="253">
        <f t="shared" si="13"/>
        <v>0</v>
      </c>
      <c r="BV42" s="253">
        <f t="shared" si="13"/>
        <v>0</v>
      </c>
      <c r="BW42" s="253">
        <f t="shared" si="13"/>
        <v>0</v>
      </c>
      <c r="BX42" s="253">
        <f t="shared" si="13"/>
        <v>0</v>
      </c>
      <c r="BY42" s="253">
        <f t="shared" si="13"/>
        <v>0</v>
      </c>
      <c r="BZ42" s="253">
        <f t="shared" si="13"/>
        <v>0</v>
      </c>
      <c r="CA42" s="253">
        <f t="shared" si="13"/>
        <v>0</v>
      </c>
      <c r="CB42" s="253">
        <f t="shared" si="13"/>
        <v>0</v>
      </c>
      <c r="CC42" s="253">
        <f t="shared" si="13"/>
        <v>0</v>
      </c>
      <c r="CD42" s="253">
        <f t="shared" si="13"/>
        <v>0</v>
      </c>
      <c r="CE42" s="253">
        <f t="shared" si="13"/>
        <v>0</v>
      </c>
      <c r="CF42" s="253">
        <f t="shared" si="13"/>
        <v>0</v>
      </c>
      <c r="CG42" s="253">
        <f t="shared" si="13"/>
        <v>0</v>
      </c>
      <c r="CH42" s="253">
        <f t="shared" si="13"/>
        <v>0</v>
      </c>
      <c r="CI42" s="253">
        <f t="shared" si="13"/>
        <v>0</v>
      </c>
      <c r="CJ42" s="253">
        <f t="shared" si="13"/>
        <v>0</v>
      </c>
      <c r="CK42" s="253">
        <f t="shared" si="13"/>
        <v>0</v>
      </c>
      <c r="CL42" s="253">
        <f t="shared" si="13"/>
        <v>0</v>
      </c>
      <c r="CM42" s="253">
        <f t="shared" si="13"/>
        <v>0</v>
      </c>
      <c r="CN42" s="253">
        <f t="shared" si="13"/>
        <v>0</v>
      </c>
      <c r="CO42" s="253">
        <f t="shared" si="13"/>
        <v>0</v>
      </c>
      <c r="CP42" s="253">
        <f t="shared" si="13"/>
        <v>0</v>
      </c>
      <c r="CQ42" s="253">
        <f t="shared" si="13"/>
        <v>0</v>
      </c>
      <c r="CR42" s="253">
        <f t="shared" si="13"/>
        <v>0</v>
      </c>
      <c r="CS42" s="253">
        <f t="shared" si="13"/>
        <v>0</v>
      </c>
      <c r="CT42" s="253">
        <f t="shared" si="13"/>
        <v>0</v>
      </c>
      <c r="CU42" s="253">
        <f t="shared" si="13"/>
        <v>0</v>
      </c>
      <c r="CV42" s="253">
        <f t="shared" si="13"/>
        <v>0</v>
      </c>
      <c r="CW42" s="253">
        <f t="shared" si="13"/>
        <v>0</v>
      </c>
      <c r="CX42" s="253">
        <f t="shared" si="13"/>
        <v>0</v>
      </c>
      <c r="CY42" s="253">
        <f t="shared" si="13"/>
        <v>0</v>
      </c>
      <c r="CZ42" s="253">
        <f t="shared" si="13"/>
        <v>0</v>
      </c>
      <c r="DA42" s="253">
        <f t="shared" si="13"/>
        <v>0</v>
      </c>
      <c r="DB42" s="253">
        <f t="shared" ref="DB42:DU42" si="16">+$C42*DB20</f>
        <v>0</v>
      </c>
      <c r="DC42" s="253">
        <f t="shared" si="16"/>
        <v>0</v>
      </c>
      <c r="DD42" s="253">
        <f t="shared" si="16"/>
        <v>0</v>
      </c>
      <c r="DE42" s="253">
        <f t="shared" si="16"/>
        <v>0</v>
      </c>
      <c r="DF42" s="253">
        <f t="shared" si="16"/>
        <v>0</v>
      </c>
      <c r="DG42" s="253">
        <f t="shared" si="16"/>
        <v>0</v>
      </c>
      <c r="DH42" s="253">
        <f t="shared" si="16"/>
        <v>0</v>
      </c>
      <c r="DI42" s="253">
        <f t="shared" si="16"/>
        <v>0</v>
      </c>
      <c r="DJ42" s="253">
        <f t="shared" si="16"/>
        <v>0</v>
      </c>
      <c r="DK42" s="253">
        <f t="shared" si="16"/>
        <v>0</v>
      </c>
      <c r="DL42" s="253">
        <f t="shared" si="16"/>
        <v>0</v>
      </c>
      <c r="DM42" s="253">
        <f t="shared" si="16"/>
        <v>0</v>
      </c>
      <c r="DN42" s="253">
        <f t="shared" si="16"/>
        <v>0</v>
      </c>
      <c r="DO42" s="253">
        <f t="shared" si="16"/>
        <v>0</v>
      </c>
      <c r="DP42" s="253">
        <f t="shared" si="16"/>
        <v>0</v>
      </c>
      <c r="DQ42" s="253">
        <f t="shared" si="16"/>
        <v>0</v>
      </c>
      <c r="DR42" s="253">
        <f t="shared" si="16"/>
        <v>0</v>
      </c>
      <c r="DS42" s="253">
        <f t="shared" si="16"/>
        <v>0</v>
      </c>
      <c r="DT42" s="253">
        <f t="shared" si="16"/>
        <v>0</v>
      </c>
      <c r="DU42" s="253">
        <f t="shared" si="16"/>
        <v>0</v>
      </c>
    </row>
    <row r="43" spans="2:125" ht="15.6" thickTop="1" thickBot="1">
      <c r="B43" s="339">
        <f t="shared" si="4"/>
        <v>0</v>
      </c>
      <c r="C43" s="294">
        <f t="shared" si="4"/>
        <v>0.22</v>
      </c>
      <c r="F43" s="253">
        <f t="shared" si="15"/>
        <v>0</v>
      </c>
      <c r="G43" s="253">
        <f t="shared" si="15"/>
        <v>0</v>
      </c>
      <c r="H43" s="253">
        <f t="shared" si="15"/>
        <v>0</v>
      </c>
      <c r="I43" s="253">
        <f t="shared" si="15"/>
        <v>0</v>
      </c>
      <c r="J43" s="253">
        <f t="shared" si="15"/>
        <v>0</v>
      </c>
      <c r="K43" s="253">
        <f t="shared" si="15"/>
        <v>0</v>
      </c>
      <c r="L43" s="253">
        <f t="shared" si="15"/>
        <v>0</v>
      </c>
      <c r="M43" s="253">
        <f t="shared" si="15"/>
        <v>0</v>
      </c>
      <c r="N43" s="253">
        <f t="shared" si="15"/>
        <v>0</v>
      </c>
      <c r="O43" s="253">
        <f t="shared" si="15"/>
        <v>0</v>
      </c>
      <c r="P43" s="253">
        <f t="shared" si="15"/>
        <v>0</v>
      </c>
      <c r="Q43" s="253">
        <f t="shared" si="15"/>
        <v>0</v>
      </c>
      <c r="R43" s="253">
        <f t="shared" si="15"/>
        <v>0</v>
      </c>
      <c r="S43" s="253">
        <f t="shared" si="15"/>
        <v>0</v>
      </c>
      <c r="T43" s="253">
        <f t="shared" si="15"/>
        <v>0</v>
      </c>
      <c r="U43" s="253">
        <f t="shared" si="15"/>
        <v>0</v>
      </c>
      <c r="V43" s="253">
        <f t="shared" si="15"/>
        <v>0</v>
      </c>
      <c r="W43" s="253">
        <f t="shared" si="15"/>
        <v>0</v>
      </c>
      <c r="X43" s="253">
        <f t="shared" si="15"/>
        <v>0</v>
      </c>
      <c r="Y43" s="253">
        <f t="shared" si="15"/>
        <v>0</v>
      </c>
      <c r="Z43" s="253">
        <f t="shared" si="15"/>
        <v>0</v>
      </c>
      <c r="AA43" s="253">
        <f t="shared" si="15"/>
        <v>0</v>
      </c>
      <c r="AB43" s="253">
        <f t="shared" si="15"/>
        <v>0</v>
      </c>
      <c r="AC43" s="253">
        <f t="shared" si="15"/>
        <v>0</v>
      </c>
      <c r="AD43" s="253">
        <f t="shared" si="15"/>
        <v>0</v>
      </c>
      <c r="AE43" s="253">
        <f t="shared" si="15"/>
        <v>0</v>
      </c>
      <c r="AF43" s="253">
        <f t="shared" si="15"/>
        <v>0</v>
      </c>
      <c r="AG43" s="253">
        <f t="shared" si="15"/>
        <v>0</v>
      </c>
      <c r="AH43" s="253">
        <f t="shared" si="15"/>
        <v>0</v>
      </c>
      <c r="AI43" s="253">
        <f t="shared" si="15"/>
        <v>0</v>
      </c>
      <c r="AJ43" s="253">
        <f t="shared" si="15"/>
        <v>0</v>
      </c>
      <c r="AK43" s="253">
        <f t="shared" si="15"/>
        <v>0</v>
      </c>
      <c r="AL43" s="253">
        <f t="shared" si="15"/>
        <v>0</v>
      </c>
      <c r="AM43" s="253">
        <f t="shared" si="15"/>
        <v>0</v>
      </c>
      <c r="AN43" s="253">
        <f t="shared" si="15"/>
        <v>0</v>
      </c>
      <c r="AO43" s="253">
        <f t="shared" si="15"/>
        <v>0</v>
      </c>
      <c r="AP43" s="253">
        <f t="shared" si="15"/>
        <v>0</v>
      </c>
      <c r="AQ43" s="253">
        <f t="shared" si="15"/>
        <v>0</v>
      </c>
      <c r="AR43" s="253">
        <f t="shared" si="15"/>
        <v>0</v>
      </c>
      <c r="AS43" s="253">
        <f t="shared" si="15"/>
        <v>0</v>
      </c>
      <c r="AT43" s="253">
        <f t="shared" si="15"/>
        <v>0</v>
      </c>
      <c r="AU43" s="253">
        <f t="shared" si="15"/>
        <v>0</v>
      </c>
      <c r="AV43" s="253">
        <f t="shared" si="15"/>
        <v>0</v>
      </c>
      <c r="AW43" s="253">
        <f t="shared" si="15"/>
        <v>0</v>
      </c>
      <c r="AX43" s="253">
        <f t="shared" si="15"/>
        <v>0</v>
      </c>
      <c r="AY43" s="253">
        <f t="shared" si="15"/>
        <v>0</v>
      </c>
      <c r="AZ43" s="253">
        <f t="shared" si="15"/>
        <v>0</v>
      </c>
      <c r="BA43" s="253">
        <f t="shared" si="15"/>
        <v>0</v>
      </c>
      <c r="BB43" s="253">
        <f t="shared" si="15"/>
        <v>0</v>
      </c>
      <c r="BC43" s="253">
        <f t="shared" si="15"/>
        <v>0</v>
      </c>
      <c r="BD43" s="253">
        <f t="shared" si="15"/>
        <v>0</v>
      </c>
      <c r="BE43" s="253">
        <f t="shared" si="15"/>
        <v>0</v>
      </c>
      <c r="BF43" s="253">
        <f t="shared" si="15"/>
        <v>0</v>
      </c>
      <c r="BG43" s="253">
        <f t="shared" si="15"/>
        <v>0</v>
      </c>
      <c r="BH43" s="253">
        <f t="shared" si="15"/>
        <v>0</v>
      </c>
      <c r="BI43" s="253">
        <f t="shared" si="15"/>
        <v>0</v>
      </c>
      <c r="BJ43" s="253">
        <f t="shared" si="15"/>
        <v>0</v>
      </c>
      <c r="BK43" s="253">
        <f t="shared" si="15"/>
        <v>0</v>
      </c>
      <c r="BL43" s="253">
        <f t="shared" si="15"/>
        <v>0</v>
      </c>
      <c r="BM43" s="253">
        <f t="shared" si="15"/>
        <v>0</v>
      </c>
      <c r="BN43" s="253">
        <f t="shared" si="15"/>
        <v>0</v>
      </c>
      <c r="BO43" s="253">
        <f t="shared" si="15"/>
        <v>0</v>
      </c>
      <c r="BP43" s="253">
        <f t="shared" si="15"/>
        <v>0</v>
      </c>
      <c r="BQ43" s="253">
        <f t="shared" si="15"/>
        <v>0</v>
      </c>
      <c r="BR43" s="253">
        <f t="shared" si="2"/>
        <v>0</v>
      </c>
      <c r="BS43" s="253">
        <f t="shared" ref="BS43:DU43" si="17">+$C43*BS21</f>
        <v>0</v>
      </c>
      <c r="BT43" s="253">
        <f t="shared" si="17"/>
        <v>0</v>
      </c>
      <c r="BU43" s="253">
        <f t="shared" si="17"/>
        <v>0</v>
      </c>
      <c r="BV43" s="253">
        <f t="shared" si="17"/>
        <v>0</v>
      </c>
      <c r="BW43" s="253">
        <f t="shared" si="17"/>
        <v>0</v>
      </c>
      <c r="BX43" s="253">
        <f t="shared" si="17"/>
        <v>0</v>
      </c>
      <c r="BY43" s="253">
        <f t="shared" si="17"/>
        <v>0</v>
      </c>
      <c r="BZ43" s="253">
        <f t="shared" si="17"/>
        <v>0</v>
      </c>
      <c r="CA43" s="253">
        <f t="shared" si="17"/>
        <v>0</v>
      </c>
      <c r="CB43" s="253">
        <f t="shared" si="17"/>
        <v>0</v>
      </c>
      <c r="CC43" s="253">
        <f t="shared" si="17"/>
        <v>0</v>
      </c>
      <c r="CD43" s="253">
        <f t="shared" si="17"/>
        <v>0</v>
      </c>
      <c r="CE43" s="253">
        <f t="shared" si="17"/>
        <v>0</v>
      </c>
      <c r="CF43" s="253">
        <f t="shared" si="17"/>
        <v>0</v>
      </c>
      <c r="CG43" s="253">
        <f t="shared" si="17"/>
        <v>0</v>
      </c>
      <c r="CH43" s="253">
        <f t="shared" si="17"/>
        <v>0</v>
      </c>
      <c r="CI43" s="253">
        <f t="shared" si="17"/>
        <v>0</v>
      </c>
      <c r="CJ43" s="253">
        <f t="shared" si="17"/>
        <v>0</v>
      </c>
      <c r="CK43" s="253">
        <f t="shared" si="17"/>
        <v>0</v>
      </c>
      <c r="CL43" s="253">
        <f t="shared" si="17"/>
        <v>0</v>
      </c>
      <c r="CM43" s="253">
        <f t="shared" si="17"/>
        <v>0</v>
      </c>
      <c r="CN43" s="253">
        <f t="shared" si="17"/>
        <v>0</v>
      </c>
      <c r="CO43" s="253">
        <f t="shared" si="17"/>
        <v>0</v>
      </c>
      <c r="CP43" s="253">
        <f t="shared" si="17"/>
        <v>0</v>
      </c>
      <c r="CQ43" s="253">
        <f t="shared" si="17"/>
        <v>0</v>
      </c>
      <c r="CR43" s="253">
        <f t="shared" si="17"/>
        <v>0</v>
      </c>
      <c r="CS43" s="253">
        <f t="shared" si="17"/>
        <v>0</v>
      </c>
      <c r="CT43" s="253">
        <f t="shared" si="17"/>
        <v>0</v>
      </c>
      <c r="CU43" s="253">
        <f t="shared" si="17"/>
        <v>0</v>
      </c>
      <c r="CV43" s="253">
        <f t="shared" si="17"/>
        <v>0</v>
      </c>
      <c r="CW43" s="253">
        <f t="shared" si="17"/>
        <v>0</v>
      </c>
      <c r="CX43" s="253">
        <f t="shared" si="17"/>
        <v>0</v>
      </c>
      <c r="CY43" s="253">
        <f t="shared" si="17"/>
        <v>0</v>
      </c>
      <c r="CZ43" s="253">
        <f t="shared" si="17"/>
        <v>0</v>
      </c>
      <c r="DA43" s="253">
        <f t="shared" si="17"/>
        <v>0</v>
      </c>
      <c r="DB43" s="253">
        <f t="shared" si="17"/>
        <v>0</v>
      </c>
      <c r="DC43" s="253">
        <f t="shared" si="17"/>
        <v>0</v>
      </c>
      <c r="DD43" s="253">
        <f t="shared" si="17"/>
        <v>0</v>
      </c>
      <c r="DE43" s="253">
        <f t="shared" si="17"/>
        <v>0</v>
      </c>
      <c r="DF43" s="253">
        <f t="shared" si="17"/>
        <v>0</v>
      </c>
      <c r="DG43" s="253">
        <f t="shared" si="17"/>
        <v>0</v>
      </c>
      <c r="DH43" s="253">
        <f t="shared" si="17"/>
        <v>0</v>
      </c>
      <c r="DI43" s="253">
        <f t="shared" si="17"/>
        <v>0</v>
      </c>
      <c r="DJ43" s="253">
        <f t="shared" si="17"/>
        <v>0</v>
      </c>
      <c r="DK43" s="253">
        <f t="shared" si="17"/>
        <v>0</v>
      </c>
      <c r="DL43" s="253">
        <f t="shared" si="17"/>
        <v>0</v>
      </c>
      <c r="DM43" s="253">
        <f t="shared" si="17"/>
        <v>0</v>
      </c>
      <c r="DN43" s="253">
        <f t="shared" si="17"/>
        <v>0</v>
      </c>
      <c r="DO43" s="253">
        <f t="shared" si="17"/>
        <v>0</v>
      </c>
      <c r="DP43" s="253">
        <f t="shared" si="17"/>
        <v>0</v>
      </c>
      <c r="DQ43" s="253">
        <f t="shared" si="17"/>
        <v>0</v>
      </c>
      <c r="DR43" s="253">
        <f t="shared" si="17"/>
        <v>0</v>
      </c>
      <c r="DS43" s="253">
        <f t="shared" si="17"/>
        <v>0</v>
      </c>
      <c r="DT43" s="253">
        <f t="shared" si="17"/>
        <v>0</v>
      </c>
      <c r="DU43" s="253">
        <f t="shared" si="17"/>
        <v>0</v>
      </c>
    </row>
    <row r="44" spans="2:125" ht="15.6" thickTop="1" thickBot="1">
      <c r="B44" s="339">
        <f t="shared" si="4"/>
        <v>0</v>
      </c>
      <c r="C44" s="294">
        <f t="shared" si="4"/>
        <v>0.22</v>
      </c>
      <c r="F44" s="253">
        <f t="shared" si="15"/>
        <v>0</v>
      </c>
      <c r="G44" s="253">
        <f t="shared" si="15"/>
        <v>0</v>
      </c>
      <c r="H44" s="253">
        <f t="shared" si="15"/>
        <v>0</v>
      </c>
      <c r="I44" s="253">
        <f t="shared" si="15"/>
        <v>0</v>
      </c>
      <c r="J44" s="253">
        <f t="shared" si="15"/>
        <v>0</v>
      </c>
      <c r="K44" s="253">
        <f t="shared" si="15"/>
        <v>0</v>
      </c>
      <c r="L44" s="253">
        <f t="shared" si="15"/>
        <v>0</v>
      </c>
      <c r="M44" s="253">
        <f t="shared" si="15"/>
        <v>0</v>
      </c>
      <c r="N44" s="253">
        <f t="shared" si="15"/>
        <v>0</v>
      </c>
      <c r="O44" s="253">
        <f t="shared" si="15"/>
        <v>0</v>
      </c>
      <c r="P44" s="253">
        <f t="shared" si="15"/>
        <v>0</v>
      </c>
      <c r="Q44" s="253">
        <f t="shared" si="15"/>
        <v>0</v>
      </c>
      <c r="R44" s="253">
        <f t="shared" si="15"/>
        <v>0</v>
      </c>
      <c r="S44" s="253">
        <f t="shared" si="15"/>
        <v>0</v>
      </c>
      <c r="T44" s="253">
        <f t="shared" si="15"/>
        <v>0</v>
      </c>
      <c r="U44" s="253">
        <f t="shared" si="15"/>
        <v>0</v>
      </c>
      <c r="V44" s="253">
        <f t="shared" si="15"/>
        <v>0</v>
      </c>
      <c r="W44" s="253">
        <f t="shared" si="15"/>
        <v>0</v>
      </c>
      <c r="X44" s="253">
        <f t="shared" si="15"/>
        <v>0</v>
      </c>
      <c r="Y44" s="253">
        <f t="shared" si="15"/>
        <v>0</v>
      </c>
      <c r="Z44" s="253">
        <f t="shared" si="15"/>
        <v>0</v>
      </c>
      <c r="AA44" s="253">
        <f t="shared" si="15"/>
        <v>0</v>
      </c>
      <c r="AB44" s="253">
        <f t="shared" si="15"/>
        <v>0</v>
      </c>
      <c r="AC44" s="253">
        <f t="shared" si="15"/>
        <v>0</v>
      </c>
      <c r="AD44" s="253">
        <f t="shared" si="15"/>
        <v>0</v>
      </c>
      <c r="AE44" s="253">
        <f t="shared" si="15"/>
        <v>0</v>
      </c>
      <c r="AF44" s="253">
        <f t="shared" si="15"/>
        <v>0</v>
      </c>
      <c r="AG44" s="253">
        <f t="shared" si="15"/>
        <v>0</v>
      </c>
      <c r="AH44" s="253">
        <f t="shared" si="15"/>
        <v>0</v>
      </c>
      <c r="AI44" s="253">
        <f t="shared" si="15"/>
        <v>0</v>
      </c>
      <c r="AJ44" s="253">
        <f t="shared" si="15"/>
        <v>0</v>
      </c>
      <c r="AK44" s="253">
        <f t="shared" si="15"/>
        <v>0</v>
      </c>
      <c r="AL44" s="253">
        <f t="shared" si="15"/>
        <v>0</v>
      </c>
      <c r="AM44" s="253">
        <f t="shared" si="15"/>
        <v>0</v>
      </c>
      <c r="AN44" s="253">
        <f t="shared" si="15"/>
        <v>0</v>
      </c>
      <c r="AO44" s="253">
        <f t="shared" si="15"/>
        <v>0</v>
      </c>
      <c r="AP44" s="253">
        <f t="shared" si="15"/>
        <v>0</v>
      </c>
      <c r="AQ44" s="253">
        <f t="shared" si="15"/>
        <v>0</v>
      </c>
      <c r="AR44" s="253">
        <f t="shared" si="15"/>
        <v>0</v>
      </c>
      <c r="AS44" s="253">
        <f t="shared" si="15"/>
        <v>0</v>
      </c>
      <c r="AT44" s="253">
        <f t="shared" si="15"/>
        <v>0</v>
      </c>
      <c r="AU44" s="253">
        <f t="shared" si="15"/>
        <v>0</v>
      </c>
      <c r="AV44" s="253">
        <f t="shared" si="15"/>
        <v>0</v>
      </c>
      <c r="AW44" s="253">
        <f t="shared" si="15"/>
        <v>0</v>
      </c>
      <c r="AX44" s="253">
        <f t="shared" si="15"/>
        <v>0</v>
      </c>
      <c r="AY44" s="253">
        <f t="shared" si="15"/>
        <v>0</v>
      </c>
      <c r="AZ44" s="253">
        <f t="shared" si="15"/>
        <v>0</v>
      </c>
      <c r="BA44" s="253">
        <f t="shared" si="15"/>
        <v>0</v>
      </c>
      <c r="BB44" s="253">
        <f t="shared" si="15"/>
        <v>0</v>
      </c>
      <c r="BC44" s="253">
        <f t="shared" si="15"/>
        <v>0</v>
      </c>
      <c r="BD44" s="253">
        <f t="shared" si="15"/>
        <v>0</v>
      </c>
      <c r="BE44" s="253">
        <f t="shared" si="15"/>
        <v>0</v>
      </c>
      <c r="BF44" s="253">
        <f t="shared" si="15"/>
        <v>0</v>
      </c>
      <c r="BG44" s="253">
        <f t="shared" si="15"/>
        <v>0</v>
      </c>
      <c r="BH44" s="253">
        <f t="shared" si="15"/>
        <v>0</v>
      </c>
      <c r="BI44" s="253">
        <f t="shared" si="15"/>
        <v>0</v>
      </c>
      <c r="BJ44" s="253">
        <f t="shared" si="15"/>
        <v>0</v>
      </c>
      <c r="BK44" s="253">
        <f t="shared" si="15"/>
        <v>0</v>
      </c>
      <c r="BL44" s="253">
        <f t="shared" si="15"/>
        <v>0</v>
      </c>
      <c r="BM44" s="253">
        <f t="shared" si="15"/>
        <v>0</v>
      </c>
      <c r="BN44" s="253">
        <f t="shared" si="15"/>
        <v>0</v>
      </c>
      <c r="BO44" s="253">
        <f t="shared" si="15"/>
        <v>0</v>
      </c>
      <c r="BP44" s="253">
        <f t="shared" si="15"/>
        <v>0</v>
      </c>
      <c r="BQ44" s="253">
        <f t="shared" ref="BQ44:DU46" si="18">+$C44*BQ22</f>
        <v>0</v>
      </c>
      <c r="BR44" s="253">
        <f t="shared" si="18"/>
        <v>0</v>
      </c>
      <c r="BS44" s="253">
        <f t="shared" si="18"/>
        <v>0</v>
      </c>
      <c r="BT44" s="253">
        <f t="shared" si="18"/>
        <v>0</v>
      </c>
      <c r="BU44" s="253">
        <f t="shared" si="18"/>
        <v>0</v>
      </c>
      <c r="BV44" s="253">
        <f t="shared" si="18"/>
        <v>0</v>
      </c>
      <c r="BW44" s="253">
        <f t="shared" si="18"/>
        <v>0</v>
      </c>
      <c r="BX44" s="253">
        <f t="shared" si="18"/>
        <v>0</v>
      </c>
      <c r="BY44" s="253">
        <f t="shared" si="18"/>
        <v>0</v>
      </c>
      <c r="BZ44" s="253">
        <f t="shared" si="18"/>
        <v>0</v>
      </c>
      <c r="CA44" s="253">
        <f t="shared" si="18"/>
        <v>0</v>
      </c>
      <c r="CB44" s="253">
        <f t="shared" si="18"/>
        <v>0</v>
      </c>
      <c r="CC44" s="253">
        <f t="shared" si="18"/>
        <v>0</v>
      </c>
      <c r="CD44" s="253">
        <f t="shared" si="18"/>
        <v>0</v>
      </c>
      <c r="CE44" s="253">
        <f t="shared" si="18"/>
        <v>0</v>
      </c>
      <c r="CF44" s="253">
        <f t="shared" si="18"/>
        <v>0</v>
      </c>
      <c r="CG44" s="253">
        <f t="shared" si="18"/>
        <v>0</v>
      </c>
      <c r="CH44" s="253">
        <f t="shared" si="18"/>
        <v>0</v>
      </c>
      <c r="CI44" s="253">
        <f t="shared" si="18"/>
        <v>0</v>
      </c>
      <c r="CJ44" s="253">
        <f t="shared" si="18"/>
        <v>0</v>
      </c>
      <c r="CK44" s="253">
        <f t="shared" si="18"/>
        <v>0</v>
      </c>
      <c r="CL44" s="253">
        <f t="shared" si="18"/>
        <v>0</v>
      </c>
      <c r="CM44" s="253">
        <f t="shared" si="18"/>
        <v>0</v>
      </c>
      <c r="CN44" s="253">
        <f t="shared" si="18"/>
        <v>0</v>
      </c>
      <c r="CO44" s="253">
        <f t="shared" si="18"/>
        <v>0</v>
      </c>
      <c r="CP44" s="253">
        <f t="shared" si="18"/>
        <v>0</v>
      </c>
      <c r="CQ44" s="253">
        <f t="shared" si="18"/>
        <v>0</v>
      </c>
      <c r="CR44" s="253">
        <f t="shared" si="18"/>
        <v>0</v>
      </c>
      <c r="CS44" s="253">
        <f t="shared" si="18"/>
        <v>0</v>
      </c>
      <c r="CT44" s="253">
        <f t="shared" si="18"/>
        <v>0</v>
      </c>
      <c r="CU44" s="253">
        <f t="shared" si="18"/>
        <v>0</v>
      </c>
      <c r="CV44" s="253">
        <f t="shared" si="18"/>
        <v>0</v>
      </c>
      <c r="CW44" s="253">
        <f t="shared" si="18"/>
        <v>0</v>
      </c>
      <c r="CX44" s="253">
        <f t="shared" si="18"/>
        <v>0</v>
      </c>
      <c r="CY44" s="253">
        <f t="shared" si="18"/>
        <v>0</v>
      </c>
      <c r="CZ44" s="253">
        <f t="shared" si="18"/>
        <v>0</v>
      </c>
      <c r="DA44" s="253">
        <f t="shared" si="18"/>
        <v>0</v>
      </c>
      <c r="DB44" s="253">
        <f t="shared" si="18"/>
        <v>0</v>
      </c>
      <c r="DC44" s="253">
        <f t="shared" si="18"/>
        <v>0</v>
      </c>
      <c r="DD44" s="253">
        <f t="shared" si="18"/>
        <v>0</v>
      </c>
      <c r="DE44" s="253">
        <f t="shared" si="18"/>
        <v>0</v>
      </c>
      <c r="DF44" s="253">
        <f t="shared" si="18"/>
        <v>0</v>
      </c>
      <c r="DG44" s="253">
        <f t="shared" si="18"/>
        <v>0</v>
      </c>
      <c r="DH44" s="253">
        <f t="shared" si="18"/>
        <v>0</v>
      </c>
      <c r="DI44" s="253">
        <f t="shared" si="18"/>
        <v>0</v>
      </c>
      <c r="DJ44" s="253">
        <f t="shared" si="18"/>
        <v>0</v>
      </c>
      <c r="DK44" s="253">
        <f t="shared" si="18"/>
        <v>0</v>
      </c>
      <c r="DL44" s="253">
        <f t="shared" si="18"/>
        <v>0</v>
      </c>
      <c r="DM44" s="253">
        <f t="shared" si="18"/>
        <v>0</v>
      </c>
      <c r="DN44" s="253">
        <f t="shared" si="18"/>
        <v>0</v>
      </c>
      <c r="DO44" s="253">
        <f t="shared" si="18"/>
        <v>0</v>
      </c>
      <c r="DP44" s="253">
        <f t="shared" si="18"/>
        <v>0</v>
      </c>
      <c r="DQ44" s="253">
        <f t="shared" si="18"/>
        <v>0</v>
      </c>
      <c r="DR44" s="253">
        <f t="shared" si="18"/>
        <v>0</v>
      </c>
      <c r="DS44" s="253">
        <f t="shared" si="18"/>
        <v>0</v>
      </c>
      <c r="DT44" s="253">
        <f t="shared" si="18"/>
        <v>0</v>
      </c>
      <c r="DU44" s="253">
        <f t="shared" si="18"/>
        <v>0</v>
      </c>
    </row>
    <row r="45" spans="2:125" ht="15.6" thickTop="1" thickBot="1">
      <c r="B45" s="339">
        <f t="shared" ref="B45:C46" si="19">+B23</f>
        <v>0</v>
      </c>
      <c r="C45" s="294">
        <f t="shared" si="19"/>
        <v>0.22</v>
      </c>
      <c r="F45" s="253">
        <f t="shared" ref="F45:BQ46" si="20">+$C45*F23</f>
        <v>0</v>
      </c>
      <c r="G45" s="253">
        <f t="shared" si="20"/>
        <v>0</v>
      </c>
      <c r="H45" s="253">
        <f t="shared" si="20"/>
        <v>0</v>
      </c>
      <c r="I45" s="253">
        <f t="shared" si="20"/>
        <v>0</v>
      </c>
      <c r="J45" s="253">
        <f t="shared" si="20"/>
        <v>0</v>
      </c>
      <c r="K45" s="253">
        <f t="shared" si="20"/>
        <v>0</v>
      </c>
      <c r="L45" s="253">
        <f t="shared" si="20"/>
        <v>0</v>
      </c>
      <c r="M45" s="253">
        <f t="shared" si="20"/>
        <v>0</v>
      </c>
      <c r="N45" s="253">
        <f t="shared" si="20"/>
        <v>0</v>
      </c>
      <c r="O45" s="253">
        <f t="shared" si="20"/>
        <v>0</v>
      </c>
      <c r="P45" s="253">
        <f t="shared" si="20"/>
        <v>0</v>
      </c>
      <c r="Q45" s="253">
        <f t="shared" si="20"/>
        <v>0</v>
      </c>
      <c r="R45" s="253">
        <f t="shared" si="20"/>
        <v>0</v>
      </c>
      <c r="S45" s="253">
        <f t="shared" si="20"/>
        <v>0</v>
      </c>
      <c r="T45" s="253">
        <f t="shared" si="20"/>
        <v>0</v>
      </c>
      <c r="U45" s="253">
        <f t="shared" si="20"/>
        <v>0</v>
      </c>
      <c r="V45" s="253">
        <f t="shared" si="20"/>
        <v>0</v>
      </c>
      <c r="W45" s="253">
        <f t="shared" si="20"/>
        <v>0</v>
      </c>
      <c r="X45" s="253">
        <f t="shared" si="20"/>
        <v>0</v>
      </c>
      <c r="Y45" s="253">
        <f t="shared" si="20"/>
        <v>0</v>
      </c>
      <c r="Z45" s="253">
        <f t="shared" si="20"/>
        <v>0</v>
      </c>
      <c r="AA45" s="253">
        <f t="shared" si="20"/>
        <v>0</v>
      </c>
      <c r="AB45" s="253">
        <f t="shared" si="20"/>
        <v>0</v>
      </c>
      <c r="AC45" s="253">
        <f t="shared" si="20"/>
        <v>0</v>
      </c>
      <c r="AD45" s="253">
        <f t="shared" si="20"/>
        <v>0</v>
      </c>
      <c r="AE45" s="253">
        <f t="shared" si="20"/>
        <v>0</v>
      </c>
      <c r="AF45" s="253">
        <f t="shared" si="20"/>
        <v>0</v>
      </c>
      <c r="AG45" s="253">
        <f t="shared" si="20"/>
        <v>0</v>
      </c>
      <c r="AH45" s="253">
        <f t="shared" si="20"/>
        <v>0</v>
      </c>
      <c r="AI45" s="253">
        <f t="shared" si="20"/>
        <v>0</v>
      </c>
      <c r="AJ45" s="253">
        <f t="shared" si="20"/>
        <v>0</v>
      </c>
      <c r="AK45" s="253">
        <f t="shared" si="20"/>
        <v>0</v>
      </c>
      <c r="AL45" s="253">
        <f t="shared" si="20"/>
        <v>0</v>
      </c>
      <c r="AM45" s="253">
        <f t="shared" si="20"/>
        <v>0</v>
      </c>
      <c r="AN45" s="253">
        <f t="shared" si="20"/>
        <v>0</v>
      </c>
      <c r="AO45" s="253">
        <f t="shared" si="20"/>
        <v>0</v>
      </c>
      <c r="AP45" s="253">
        <f t="shared" si="20"/>
        <v>0</v>
      </c>
      <c r="AQ45" s="253">
        <f t="shared" si="20"/>
        <v>0</v>
      </c>
      <c r="AR45" s="253">
        <f t="shared" si="20"/>
        <v>0</v>
      </c>
      <c r="AS45" s="253">
        <f t="shared" si="20"/>
        <v>0</v>
      </c>
      <c r="AT45" s="253">
        <f t="shared" si="20"/>
        <v>0</v>
      </c>
      <c r="AU45" s="253">
        <f t="shared" si="20"/>
        <v>0</v>
      </c>
      <c r="AV45" s="253">
        <f t="shared" si="20"/>
        <v>0</v>
      </c>
      <c r="AW45" s="253">
        <f t="shared" si="20"/>
        <v>0</v>
      </c>
      <c r="AX45" s="253">
        <f t="shared" si="20"/>
        <v>0</v>
      </c>
      <c r="AY45" s="253">
        <f t="shared" si="20"/>
        <v>0</v>
      </c>
      <c r="AZ45" s="253">
        <f t="shared" si="20"/>
        <v>0</v>
      </c>
      <c r="BA45" s="253">
        <f t="shared" si="20"/>
        <v>0</v>
      </c>
      <c r="BB45" s="253">
        <f t="shared" si="20"/>
        <v>0</v>
      </c>
      <c r="BC45" s="253">
        <f t="shared" si="20"/>
        <v>0</v>
      </c>
      <c r="BD45" s="253">
        <f t="shared" si="20"/>
        <v>0</v>
      </c>
      <c r="BE45" s="253">
        <f t="shared" si="20"/>
        <v>0</v>
      </c>
      <c r="BF45" s="253">
        <f t="shared" si="20"/>
        <v>0</v>
      </c>
      <c r="BG45" s="253">
        <f t="shared" si="20"/>
        <v>0</v>
      </c>
      <c r="BH45" s="253">
        <f t="shared" si="20"/>
        <v>0</v>
      </c>
      <c r="BI45" s="253">
        <f t="shared" si="20"/>
        <v>0</v>
      </c>
      <c r="BJ45" s="253">
        <f t="shared" si="20"/>
        <v>0</v>
      </c>
      <c r="BK45" s="253">
        <f t="shared" si="20"/>
        <v>0</v>
      </c>
      <c r="BL45" s="253">
        <f t="shared" si="20"/>
        <v>0</v>
      </c>
      <c r="BM45" s="253">
        <f t="shared" si="20"/>
        <v>0</v>
      </c>
      <c r="BN45" s="253">
        <f t="shared" si="20"/>
        <v>0</v>
      </c>
      <c r="BO45" s="253">
        <f t="shared" si="20"/>
        <v>0</v>
      </c>
      <c r="BP45" s="253">
        <f t="shared" si="20"/>
        <v>0</v>
      </c>
      <c r="BQ45" s="253">
        <f t="shared" si="20"/>
        <v>0</v>
      </c>
      <c r="BR45" s="253">
        <f t="shared" si="18"/>
        <v>0</v>
      </c>
      <c r="BS45" s="253">
        <f t="shared" si="18"/>
        <v>0</v>
      </c>
      <c r="BT45" s="253">
        <f t="shared" si="18"/>
        <v>0</v>
      </c>
      <c r="BU45" s="253">
        <f t="shared" si="18"/>
        <v>0</v>
      </c>
      <c r="BV45" s="253">
        <f t="shared" si="18"/>
        <v>0</v>
      </c>
      <c r="BW45" s="253">
        <f t="shared" si="18"/>
        <v>0</v>
      </c>
      <c r="BX45" s="253">
        <f t="shared" si="18"/>
        <v>0</v>
      </c>
      <c r="BY45" s="253">
        <f t="shared" si="18"/>
        <v>0</v>
      </c>
      <c r="BZ45" s="253">
        <f t="shared" si="18"/>
        <v>0</v>
      </c>
      <c r="CA45" s="253">
        <f t="shared" si="18"/>
        <v>0</v>
      </c>
      <c r="CB45" s="253">
        <f t="shared" si="18"/>
        <v>0</v>
      </c>
      <c r="CC45" s="253">
        <f t="shared" si="18"/>
        <v>0</v>
      </c>
      <c r="CD45" s="253">
        <f t="shared" si="18"/>
        <v>0</v>
      </c>
      <c r="CE45" s="253">
        <f t="shared" si="18"/>
        <v>0</v>
      </c>
      <c r="CF45" s="253">
        <f t="shared" si="18"/>
        <v>0</v>
      </c>
      <c r="CG45" s="253">
        <f t="shared" si="18"/>
        <v>0</v>
      </c>
      <c r="CH45" s="253">
        <f t="shared" si="18"/>
        <v>0</v>
      </c>
      <c r="CI45" s="253">
        <f t="shared" si="18"/>
        <v>0</v>
      </c>
      <c r="CJ45" s="253">
        <f t="shared" si="18"/>
        <v>0</v>
      </c>
      <c r="CK45" s="253">
        <f t="shared" si="18"/>
        <v>0</v>
      </c>
      <c r="CL45" s="253">
        <f t="shared" si="18"/>
        <v>0</v>
      </c>
      <c r="CM45" s="253">
        <f t="shared" si="18"/>
        <v>0</v>
      </c>
      <c r="CN45" s="253">
        <f t="shared" si="18"/>
        <v>0</v>
      </c>
      <c r="CO45" s="253">
        <f t="shared" si="18"/>
        <v>0</v>
      </c>
      <c r="CP45" s="253">
        <f t="shared" si="18"/>
        <v>0</v>
      </c>
      <c r="CQ45" s="253">
        <f t="shared" si="18"/>
        <v>0</v>
      </c>
      <c r="CR45" s="253">
        <f t="shared" si="18"/>
        <v>0</v>
      </c>
      <c r="CS45" s="253">
        <f t="shared" si="18"/>
        <v>0</v>
      </c>
      <c r="CT45" s="253">
        <f t="shared" si="18"/>
        <v>0</v>
      </c>
      <c r="CU45" s="253">
        <f t="shared" si="18"/>
        <v>0</v>
      </c>
      <c r="CV45" s="253">
        <f t="shared" si="18"/>
        <v>0</v>
      </c>
      <c r="CW45" s="253">
        <f t="shared" si="18"/>
        <v>0</v>
      </c>
      <c r="CX45" s="253">
        <f t="shared" si="18"/>
        <v>0</v>
      </c>
      <c r="CY45" s="253">
        <f t="shared" si="18"/>
        <v>0</v>
      </c>
      <c r="CZ45" s="253">
        <f t="shared" si="18"/>
        <v>0</v>
      </c>
      <c r="DA45" s="253">
        <f t="shared" si="18"/>
        <v>0</v>
      </c>
      <c r="DB45" s="253">
        <f t="shared" si="18"/>
        <v>0</v>
      </c>
      <c r="DC45" s="253">
        <f t="shared" si="18"/>
        <v>0</v>
      </c>
      <c r="DD45" s="253">
        <f t="shared" si="18"/>
        <v>0</v>
      </c>
      <c r="DE45" s="253">
        <f t="shared" si="18"/>
        <v>0</v>
      </c>
      <c r="DF45" s="253">
        <f t="shared" si="18"/>
        <v>0</v>
      </c>
      <c r="DG45" s="253">
        <f t="shared" si="18"/>
        <v>0</v>
      </c>
      <c r="DH45" s="253">
        <f t="shared" si="18"/>
        <v>0</v>
      </c>
      <c r="DI45" s="253">
        <f t="shared" si="18"/>
        <v>0</v>
      </c>
      <c r="DJ45" s="253">
        <f t="shared" si="18"/>
        <v>0</v>
      </c>
      <c r="DK45" s="253">
        <f t="shared" si="18"/>
        <v>0</v>
      </c>
      <c r="DL45" s="253">
        <f t="shared" si="18"/>
        <v>0</v>
      </c>
      <c r="DM45" s="253">
        <f t="shared" si="18"/>
        <v>0</v>
      </c>
      <c r="DN45" s="253">
        <f t="shared" si="18"/>
        <v>0</v>
      </c>
      <c r="DO45" s="253">
        <f t="shared" si="18"/>
        <v>0</v>
      </c>
      <c r="DP45" s="253">
        <f t="shared" si="18"/>
        <v>0</v>
      </c>
      <c r="DQ45" s="253">
        <f t="shared" si="18"/>
        <v>0</v>
      </c>
      <c r="DR45" s="253">
        <f t="shared" si="18"/>
        <v>0</v>
      </c>
      <c r="DS45" s="253">
        <f t="shared" si="18"/>
        <v>0</v>
      </c>
      <c r="DT45" s="253">
        <f t="shared" si="18"/>
        <v>0</v>
      </c>
      <c r="DU45" s="253">
        <f t="shared" si="18"/>
        <v>0</v>
      </c>
    </row>
    <row r="46" spans="2:125" ht="15.6" thickTop="1" thickBot="1">
      <c r="B46" s="339">
        <f t="shared" si="19"/>
        <v>0</v>
      </c>
      <c r="C46" s="294">
        <f t="shared" si="19"/>
        <v>0.22</v>
      </c>
      <c r="F46" s="253">
        <f t="shared" si="20"/>
        <v>0</v>
      </c>
      <c r="G46" s="253">
        <f t="shared" si="20"/>
        <v>0</v>
      </c>
      <c r="H46" s="253">
        <f t="shared" si="20"/>
        <v>0</v>
      </c>
      <c r="I46" s="253">
        <f t="shared" si="20"/>
        <v>0</v>
      </c>
      <c r="J46" s="253">
        <f t="shared" si="20"/>
        <v>0</v>
      </c>
      <c r="K46" s="253">
        <f t="shared" si="20"/>
        <v>0</v>
      </c>
      <c r="L46" s="253">
        <f t="shared" si="20"/>
        <v>0</v>
      </c>
      <c r="M46" s="253">
        <f t="shared" si="20"/>
        <v>0</v>
      </c>
      <c r="N46" s="253">
        <f t="shared" si="20"/>
        <v>0</v>
      </c>
      <c r="O46" s="253">
        <f t="shared" si="20"/>
        <v>0</v>
      </c>
      <c r="P46" s="253">
        <f t="shared" si="20"/>
        <v>0</v>
      </c>
      <c r="Q46" s="253">
        <f t="shared" si="20"/>
        <v>0</v>
      </c>
      <c r="R46" s="253">
        <f t="shared" si="20"/>
        <v>0</v>
      </c>
      <c r="S46" s="253">
        <f t="shared" si="20"/>
        <v>0</v>
      </c>
      <c r="T46" s="253">
        <f t="shared" si="20"/>
        <v>0</v>
      </c>
      <c r="U46" s="253">
        <f t="shared" si="20"/>
        <v>0</v>
      </c>
      <c r="V46" s="253">
        <f t="shared" si="20"/>
        <v>0</v>
      </c>
      <c r="W46" s="253">
        <f t="shared" si="20"/>
        <v>0</v>
      </c>
      <c r="X46" s="253">
        <f t="shared" si="20"/>
        <v>0</v>
      </c>
      <c r="Y46" s="253">
        <f t="shared" si="20"/>
        <v>0</v>
      </c>
      <c r="Z46" s="253">
        <f t="shared" si="20"/>
        <v>0</v>
      </c>
      <c r="AA46" s="253">
        <f t="shared" si="20"/>
        <v>0</v>
      </c>
      <c r="AB46" s="253">
        <f t="shared" si="20"/>
        <v>0</v>
      </c>
      <c r="AC46" s="253">
        <f t="shared" si="20"/>
        <v>0</v>
      </c>
      <c r="AD46" s="253">
        <f t="shared" si="20"/>
        <v>0</v>
      </c>
      <c r="AE46" s="253">
        <f t="shared" si="20"/>
        <v>0</v>
      </c>
      <c r="AF46" s="253">
        <f t="shared" si="20"/>
        <v>0</v>
      </c>
      <c r="AG46" s="253">
        <f t="shared" si="20"/>
        <v>0</v>
      </c>
      <c r="AH46" s="253">
        <f t="shared" si="20"/>
        <v>0</v>
      </c>
      <c r="AI46" s="253">
        <f t="shared" si="20"/>
        <v>0</v>
      </c>
      <c r="AJ46" s="253">
        <f t="shared" si="20"/>
        <v>0</v>
      </c>
      <c r="AK46" s="253">
        <f t="shared" si="20"/>
        <v>0</v>
      </c>
      <c r="AL46" s="253">
        <f t="shared" si="20"/>
        <v>0</v>
      </c>
      <c r="AM46" s="253">
        <f t="shared" si="20"/>
        <v>0</v>
      </c>
      <c r="AN46" s="253">
        <f t="shared" si="20"/>
        <v>0</v>
      </c>
      <c r="AO46" s="253">
        <f t="shared" si="20"/>
        <v>0</v>
      </c>
      <c r="AP46" s="253">
        <f t="shared" si="20"/>
        <v>0</v>
      </c>
      <c r="AQ46" s="253">
        <f t="shared" si="20"/>
        <v>0</v>
      </c>
      <c r="AR46" s="253">
        <f t="shared" si="20"/>
        <v>0</v>
      </c>
      <c r="AS46" s="253">
        <f t="shared" si="20"/>
        <v>0</v>
      </c>
      <c r="AT46" s="253">
        <f t="shared" si="20"/>
        <v>0</v>
      </c>
      <c r="AU46" s="253">
        <f t="shared" si="20"/>
        <v>0</v>
      </c>
      <c r="AV46" s="253">
        <f t="shared" si="20"/>
        <v>0</v>
      </c>
      <c r="AW46" s="253">
        <f t="shared" si="20"/>
        <v>0</v>
      </c>
      <c r="AX46" s="253">
        <f t="shared" si="20"/>
        <v>0</v>
      </c>
      <c r="AY46" s="253">
        <f t="shared" si="20"/>
        <v>0</v>
      </c>
      <c r="AZ46" s="253">
        <f t="shared" si="20"/>
        <v>0</v>
      </c>
      <c r="BA46" s="253">
        <f t="shared" si="20"/>
        <v>0</v>
      </c>
      <c r="BB46" s="253">
        <f t="shared" si="20"/>
        <v>0</v>
      </c>
      <c r="BC46" s="253">
        <f t="shared" si="20"/>
        <v>0</v>
      </c>
      <c r="BD46" s="253">
        <f t="shared" si="20"/>
        <v>0</v>
      </c>
      <c r="BE46" s="253">
        <f t="shared" si="20"/>
        <v>0</v>
      </c>
      <c r="BF46" s="253">
        <f t="shared" si="20"/>
        <v>0</v>
      </c>
      <c r="BG46" s="253">
        <f t="shared" si="20"/>
        <v>0</v>
      </c>
      <c r="BH46" s="253">
        <f t="shared" si="20"/>
        <v>0</v>
      </c>
      <c r="BI46" s="253">
        <f t="shared" si="20"/>
        <v>0</v>
      </c>
      <c r="BJ46" s="253">
        <f t="shared" si="20"/>
        <v>0</v>
      </c>
      <c r="BK46" s="253">
        <f t="shared" si="20"/>
        <v>0</v>
      </c>
      <c r="BL46" s="253">
        <f t="shared" si="20"/>
        <v>0</v>
      </c>
      <c r="BM46" s="253">
        <f t="shared" si="20"/>
        <v>0</v>
      </c>
      <c r="BN46" s="253">
        <f t="shared" si="20"/>
        <v>0</v>
      </c>
      <c r="BO46" s="253">
        <f t="shared" si="20"/>
        <v>0</v>
      </c>
      <c r="BP46" s="253">
        <f t="shared" si="20"/>
        <v>0</v>
      </c>
      <c r="BQ46" s="253">
        <f t="shared" si="20"/>
        <v>0</v>
      </c>
      <c r="BR46" s="253">
        <f t="shared" si="18"/>
        <v>0</v>
      </c>
      <c r="BS46" s="253">
        <f t="shared" si="18"/>
        <v>0</v>
      </c>
      <c r="BT46" s="253">
        <f t="shared" si="18"/>
        <v>0</v>
      </c>
      <c r="BU46" s="253">
        <f t="shared" si="18"/>
        <v>0</v>
      </c>
      <c r="BV46" s="253">
        <f t="shared" si="18"/>
        <v>0</v>
      </c>
      <c r="BW46" s="253">
        <f t="shared" si="18"/>
        <v>0</v>
      </c>
      <c r="BX46" s="253">
        <f t="shared" si="18"/>
        <v>0</v>
      </c>
      <c r="BY46" s="253">
        <f t="shared" si="18"/>
        <v>0</v>
      </c>
      <c r="BZ46" s="253">
        <f t="shared" si="18"/>
        <v>0</v>
      </c>
      <c r="CA46" s="253">
        <f t="shared" si="18"/>
        <v>0</v>
      </c>
      <c r="CB46" s="253">
        <f t="shared" si="18"/>
        <v>0</v>
      </c>
      <c r="CC46" s="253">
        <f t="shared" si="18"/>
        <v>0</v>
      </c>
      <c r="CD46" s="253">
        <f t="shared" si="18"/>
        <v>0</v>
      </c>
      <c r="CE46" s="253">
        <f t="shared" si="18"/>
        <v>0</v>
      </c>
      <c r="CF46" s="253">
        <f t="shared" si="18"/>
        <v>0</v>
      </c>
      <c r="CG46" s="253">
        <f t="shared" si="18"/>
        <v>0</v>
      </c>
      <c r="CH46" s="253">
        <f t="shared" si="18"/>
        <v>0</v>
      </c>
      <c r="CI46" s="253">
        <f t="shared" si="18"/>
        <v>0</v>
      </c>
      <c r="CJ46" s="253">
        <f t="shared" si="18"/>
        <v>0</v>
      </c>
      <c r="CK46" s="253">
        <f t="shared" si="18"/>
        <v>0</v>
      </c>
      <c r="CL46" s="253">
        <f t="shared" si="18"/>
        <v>0</v>
      </c>
      <c r="CM46" s="253">
        <f t="shared" si="18"/>
        <v>0</v>
      </c>
      <c r="CN46" s="253">
        <f t="shared" si="18"/>
        <v>0</v>
      </c>
      <c r="CO46" s="253">
        <f t="shared" si="18"/>
        <v>0</v>
      </c>
      <c r="CP46" s="253">
        <f t="shared" si="18"/>
        <v>0</v>
      </c>
      <c r="CQ46" s="253">
        <f t="shared" si="18"/>
        <v>0</v>
      </c>
      <c r="CR46" s="253">
        <f t="shared" si="18"/>
        <v>0</v>
      </c>
      <c r="CS46" s="253">
        <f t="shared" si="18"/>
        <v>0</v>
      </c>
      <c r="CT46" s="253">
        <f t="shared" si="18"/>
        <v>0</v>
      </c>
      <c r="CU46" s="253">
        <f t="shared" si="18"/>
        <v>0</v>
      </c>
      <c r="CV46" s="253">
        <f t="shared" si="18"/>
        <v>0</v>
      </c>
      <c r="CW46" s="253">
        <f t="shared" si="18"/>
        <v>0</v>
      </c>
      <c r="CX46" s="253">
        <f t="shared" si="18"/>
        <v>0</v>
      </c>
      <c r="CY46" s="253">
        <f t="shared" si="18"/>
        <v>0</v>
      </c>
      <c r="CZ46" s="253">
        <f t="shared" si="18"/>
        <v>0</v>
      </c>
      <c r="DA46" s="253">
        <f t="shared" si="18"/>
        <v>0</v>
      </c>
      <c r="DB46" s="253">
        <f t="shared" si="18"/>
        <v>0</v>
      </c>
      <c r="DC46" s="253">
        <f t="shared" si="18"/>
        <v>0</v>
      </c>
      <c r="DD46" s="253">
        <f t="shared" si="18"/>
        <v>0</v>
      </c>
      <c r="DE46" s="253">
        <f t="shared" si="18"/>
        <v>0</v>
      </c>
      <c r="DF46" s="253">
        <f t="shared" si="18"/>
        <v>0</v>
      </c>
      <c r="DG46" s="253">
        <f t="shared" si="18"/>
        <v>0</v>
      </c>
      <c r="DH46" s="253">
        <f t="shared" si="18"/>
        <v>0</v>
      </c>
      <c r="DI46" s="253">
        <f t="shared" si="18"/>
        <v>0</v>
      </c>
      <c r="DJ46" s="253">
        <f t="shared" si="18"/>
        <v>0</v>
      </c>
      <c r="DK46" s="253">
        <f t="shared" si="18"/>
        <v>0</v>
      </c>
      <c r="DL46" s="253">
        <f t="shared" si="18"/>
        <v>0</v>
      </c>
      <c r="DM46" s="253">
        <f t="shared" si="18"/>
        <v>0</v>
      </c>
      <c r="DN46" s="253">
        <f t="shared" si="18"/>
        <v>0</v>
      </c>
      <c r="DO46" s="253">
        <f t="shared" si="18"/>
        <v>0</v>
      </c>
      <c r="DP46" s="253">
        <f t="shared" si="18"/>
        <v>0</v>
      </c>
      <c r="DQ46" s="253">
        <f t="shared" si="18"/>
        <v>0</v>
      </c>
      <c r="DR46" s="253">
        <f t="shared" si="18"/>
        <v>0</v>
      </c>
      <c r="DS46" s="253">
        <f t="shared" si="18"/>
        <v>0</v>
      </c>
      <c r="DT46" s="253">
        <f t="shared" si="18"/>
        <v>0</v>
      </c>
      <c r="DU46" s="253">
        <f t="shared" si="18"/>
        <v>0</v>
      </c>
    </row>
    <row r="47" spans="2:125" ht="15" thickTop="1">
      <c r="E47" s="14" t="s">
        <v>613</v>
      </c>
      <c r="F47" s="333">
        <f>SUM(F28:F46)</f>
        <v>275</v>
      </c>
      <c r="G47" s="333">
        <f t="shared" ref="G47:BR47" si="21">SUM(G28:G46)</f>
        <v>275</v>
      </c>
      <c r="H47" s="333">
        <f t="shared" si="21"/>
        <v>275</v>
      </c>
      <c r="I47" s="333">
        <f t="shared" si="21"/>
        <v>275</v>
      </c>
      <c r="J47" s="333">
        <f t="shared" si="21"/>
        <v>275</v>
      </c>
      <c r="K47" s="333">
        <f t="shared" si="21"/>
        <v>275</v>
      </c>
      <c r="L47" s="333">
        <f t="shared" si="21"/>
        <v>275</v>
      </c>
      <c r="M47" s="333">
        <f t="shared" si="21"/>
        <v>275</v>
      </c>
      <c r="N47" s="333">
        <f t="shared" si="21"/>
        <v>275</v>
      </c>
      <c r="O47" s="333">
        <f t="shared" si="21"/>
        <v>275</v>
      </c>
      <c r="P47" s="333">
        <f t="shared" si="21"/>
        <v>275</v>
      </c>
      <c r="Q47" s="333">
        <f t="shared" si="21"/>
        <v>275</v>
      </c>
      <c r="R47" s="333">
        <f t="shared" si="21"/>
        <v>275</v>
      </c>
      <c r="S47" s="333">
        <f t="shared" si="21"/>
        <v>275</v>
      </c>
      <c r="T47" s="333">
        <f t="shared" si="21"/>
        <v>275</v>
      </c>
      <c r="U47" s="333">
        <f t="shared" si="21"/>
        <v>275</v>
      </c>
      <c r="V47" s="333">
        <f t="shared" si="21"/>
        <v>275</v>
      </c>
      <c r="W47" s="333">
        <f t="shared" si="21"/>
        <v>275</v>
      </c>
      <c r="X47" s="333">
        <f t="shared" si="21"/>
        <v>275</v>
      </c>
      <c r="Y47" s="333">
        <f t="shared" si="21"/>
        <v>275</v>
      </c>
      <c r="Z47" s="333">
        <f t="shared" si="21"/>
        <v>275</v>
      </c>
      <c r="AA47" s="333">
        <f t="shared" si="21"/>
        <v>275</v>
      </c>
      <c r="AB47" s="333">
        <f t="shared" si="21"/>
        <v>275</v>
      </c>
      <c r="AC47" s="333">
        <f t="shared" si="21"/>
        <v>275</v>
      </c>
      <c r="AD47" s="333">
        <f t="shared" si="21"/>
        <v>275</v>
      </c>
      <c r="AE47" s="333">
        <f t="shared" si="21"/>
        <v>275</v>
      </c>
      <c r="AF47" s="333">
        <f t="shared" si="21"/>
        <v>275</v>
      </c>
      <c r="AG47" s="333">
        <f t="shared" si="21"/>
        <v>275</v>
      </c>
      <c r="AH47" s="333">
        <f t="shared" si="21"/>
        <v>275</v>
      </c>
      <c r="AI47" s="333">
        <f t="shared" si="21"/>
        <v>275</v>
      </c>
      <c r="AJ47" s="333">
        <f t="shared" si="21"/>
        <v>275</v>
      </c>
      <c r="AK47" s="333">
        <f t="shared" si="21"/>
        <v>275</v>
      </c>
      <c r="AL47" s="333">
        <f t="shared" si="21"/>
        <v>275</v>
      </c>
      <c r="AM47" s="333">
        <f t="shared" si="21"/>
        <v>275</v>
      </c>
      <c r="AN47" s="333">
        <f t="shared" si="21"/>
        <v>275</v>
      </c>
      <c r="AO47" s="333">
        <f t="shared" si="21"/>
        <v>275</v>
      </c>
      <c r="AP47" s="333">
        <f t="shared" si="21"/>
        <v>275</v>
      </c>
      <c r="AQ47" s="333">
        <f t="shared" si="21"/>
        <v>275</v>
      </c>
      <c r="AR47" s="333">
        <f t="shared" si="21"/>
        <v>275</v>
      </c>
      <c r="AS47" s="333">
        <f t="shared" si="21"/>
        <v>275</v>
      </c>
      <c r="AT47" s="333">
        <f t="shared" si="21"/>
        <v>275</v>
      </c>
      <c r="AU47" s="333">
        <f t="shared" si="21"/>
        <v>275</v>
      </c>
      <c r="AV47" s="333">
        <f t="shared" si="21"/>
        <v>275</v>
      </c>
      <c r="AW47" s="333">
        <f t="shared" si="21"/>
        <v>275</v>
      </c>
      <c r="AX47" s="333">
        <f t="shared" si="21"/>
        <v>275</v>
      </c>
      <c r="AY47" s="333">
        <f t="shared" si="21"/>
        <v>275</v>
      </c>
      <c r="AZ47" s="333">
        <f t="shared" si="21"/>
        <v>275</v>
      </c>
      <c r="BA47" s="333">
        <f t="shared" si="21"/>
        <v>275</v>
      </c>
      <c r="BB47" s="333">
        <f t="shared" si="21"/>
        <v>275</v>
      </c>
      <c r="BC47" s="333">
        <f t="shared" si="21"/>
        <v>275</v>
      </c>
      <c r="BD47" s="333">
        <f t="shared" si="21"/>
        <v>275</v>
      </c>
      <c r="BE47" s="333">
        <f t="shared" si="21"/>
        <v>275</v>
      </c>
      <c r="BF47" s="333">
        <f t="shared" si="21"/>
        <v>275</v>
      </c>
      <c r="BG47" s="333">
        <f t="shared" si="21"/>
        <v>275</v>
      </c>
      <c r="BH47" s="333">
        <f t="shared" si="21"/>
        <v>275</v>
      </c>
      <c r="BI47" s="333">
        <f t="shared" si="21"/>
        <v>275</v>
      </c>
      <c r="BJ47" s="333">
        <f t="shared" si="21"/>
        <v>275</v>
      </c>
      <c r="BK47" s="333">
        <f t="shared" si="21"/>
        <v>275</v>
      </c>
      <c r="BL47" s="333">
        <f t="shared" si="21"/>
        <v>275</v>
      </c>
      <c r="BM47" s="333">
        <f t="shared" si="21"/>
        <v>275</v>
      </c>
      <c r="BN47" s="333">
        <f t="shared" si="21"/>
        <v>275</v>
      </c>
      <c r="BO47" s="333">
        <f t="shared" si="21"/>
        <v>275</v>
      </c>
      <c r="BP47" s="333">
        <f t="shared" si="21"/>
        <v>275</v>
      </c>
      <c r="BQ47" s="333">
        <f t="shared" si="21"/>
        <v>275</v>
      </c>
      <c r="BR47" s="333">
        <f t="shared" si="21"/>
        <v>275</v>
      </c>
      <c r="BS47" s="333">
        <f t="shared" ref="BS47:DU47" si="22">SUM(BS28:BS46)</f>
        <v>275</v>
      </c>
      <c r="BT47" s="333">
        <f t="shared" si="22"/>
        <v>275</v>
      </c>
      <c r="BU47" s="333">
        <f t="shared" si="22"/>
        <v>275</v>
      </c>
      <c r="BV47" s="333">
        <f t="shared" si="22"/>
        <v>275</v>
      </c>
      <c r="BW47" s="333">
        <f t="shared" si="22"/>
        <v>275</v>
      </c>
      <c r="BX47" s="333">
        <f t="shared" si="22"/>
        <v>275</v>
      </c>
      <c r="BY47" s="333">
        <f t="shared" si="22"/>
        <v>275</v>
      </c>
      <c r="BZ47" s="333">
        <f t="shared" si="22"/>
        <v>275</v>
      </c>
      <c r="CA47" s="333">
        <f t="shared" si="22"/>
        <v>275</v>
      </c>
      <c r="CB47" s="333">
        <f t="shared" si="22"/>
        <v>275</v>
      </c>
      <c r="CC47" s="333">
        <f t="shared" si="22"/>
        <v>275</v>
      </c>
      <c r="CD47" s="333">
        <f t="shared" si="22"/>
        <v>275</v>
      </c>
      <c r="CE47" s="333">
        <f t="shared" si="22"/>
        <v>275</v>
      </c>
      <c r="CF47" s="333">
        <f t="shared" si="22"/>
        <v>275</v>
      </c>
      <c r="CG47" s="333">
        <f t="shared" si="22"/>
        <v>275</v>
      </c>
      <c r="CH47" s="333">
        <f t="shared" si="22"/>
        <v>275</v>
      </c>
      <c r="CI47" s="333">
        <f t="shared" si="22"/>
        <v>275</v>
      </c>
      <c r="CJ47" s="333">
        <f t="shared" si="22"/>
        <v>275</v>
      </c>
      <c r="CK47" s="333">
        <f t="shared" si="22"/>
        <v>275</v>
      </c>
      <c r="CL47" s="333">
        <f t="shared" si="22"/>
        <v>275</v>
      </c>
      <c r="CM47" s="333">
        <f t="shared" si="22"/>
        <v>275</v>
      </c>
      <c r="CN47" s="333">
        <f t="shared" si="22"/>
        <v>275</v>
      </c>
      <c r="CO47" s="333">
        <f t="shared" si="22"/>
        <v>275</v>
      </c>
      <c r="CP47" s="333">
        <f t="shared" si="22"/>
        <v>275</v>
      </c>
      <c r="CQ47" s="333">
        <f t="shared" si="22"/>
        <v>275</v>
      </c>
      <c r="CR47" s="333">
        <f t="shared" si="22"/>
        <v>275</v>
      </c>
      <c r="CS47" s="333">
        <f t="shared" si="22"/>
        <v>275</v>
      </c>
      <c r="CT47" s="333">
        <f t="shared" si="22"/>
        <v>275</v>
      </c>
      <c r="CU47" s="333">
        <f t="shared" si="22"/>
        <v>275</v>
      </c>
      <c r="CV47" s="333">
        <f t="shared" si="22"/>
        <v>275</v>
      </c>
      <c r="CW47" s="333">
        <f t="shared" si="22"/>
        <v>275</v>
      </c>
      <c r="CX47" s="333">
        <f t="shared" si="22"/>
        <v>275</v>
      </c>
      <c r="CY47" s="333">
        <f t="shared" si="22"/>
        <v>275</v>
      </c>
      <c r="CZ47" s="333">
        <f t="shared" si="22"/>
        <v>275</v>
      </c>
      <c r="DA47" s="333">
        <f t="shared" si="22"/>
        <v>275</v>
      </c>
      <c r="DB47" s="333">
        <f t="shared" si="22"/>
        <v>275</v>
      </c>
      <c r="DC47" s="333">
        <f t="shared" si="22"/>
        <v>275</v>
      </c>
      <c r="DD47" s="333">
        <f t="shared" si="22"/>
        <v>275</v>
      </c>
      <c r="DE47" s="333">
        <f t="shared" si="22"/>
        <v>275</v>
      </c>
      <c r="DF47" s="333">
        <f t="shared" si="22"/>
        <v>275</v>
      </c>
      <c r="DG47" s="333">
        <f t="shared" si="22"/>
        <v>275</v>
      </c>
      <c r="DH47" s="333">
        <f t="shared" si="22"/>
        <v>275</v>
      </c>
      <c r="DI47" s="333">
        <f t="shared" si="22"/>
        <v>275</v>
      </c>
      <c r="DJ47" s="333">
        <f t="shared" si="22"/>
        <v>275</v>
      </c>
      <c r="DK47" s="333">
        <f t="shared" si="22"/>
        <v>275</v>
      </c>
      <c r="DL47" s="333">
        <f t="shared" si="22"/>
        <v>275</v>
      </c>
      <c r="DM47" s="333">
        <f t="shared" si="22"/>
        <v>275</v>
      </c>
      <c r="DN47" s="333">
        <f t="shared" si="22"/>
        <v>275</v>
      </c>
      <c r="DO47" s="333">
        <f t="shared" si="22"/>
        <v>275</v>
      </c>
      <c r="DP47" s="333">
        <f t="shared" si="22"/>
        <v>275</v>
      </c>
      <c r="DQ47" s="333">
        <f t="shared" si="22"/>
        <v>275</v>
      </c>
      <c r="DR47" s="333">
        <f t="shared" si="22"/>
        <v>275</v>
      </c>
      <c r="DS47" s="333">
        <f t="shared" si="22"/>
        <v>275</v>
      </c>
      <c r="DT47" s="333">
        <f t="shared" si="22"/>
        <v>275</v>
      </c>
      <c r="DU47" s="333">
        <f t="shared" si="22"/>
        <v>275</v>
      </c>
    </row>
    <row r="49" spans="2:125" ht="18.600000000000001" thickBot="1">
      <c r="B49" s="21" t="s">
        <v>624</v>
      </c>
    </row>
    <row r="50" spans="2:125" ht="15.6" thickTop="1" thickBot="1">
      <c r="B50" s="339" t="str">
        <f>+B6</f>
        <v>Affitto</v>
      </c>
      <c r="D50" s="335">
        <f>+D6</f>
        <v>0</v>
      </c>
      <c r="F50" s="253">
        <f>+IF($D50=0,F6+F28,0)</f>
        <v>508.33333333333337</v>
      </c>
      <c r="G50" s="253">
        <f>+IF($D50=0,G6+G28,IF($D50=30,F6+F28,0))</f>
        <v>508.33333333333337</v>
      </c>
      <c r="H50" s="253">
        <f>+IF($D50=0,H6+H28,IF($D50=30,G6+G28,IF($D50=60,F6+F28,0)))</f>
        <v>508.33333333333337</v>
      </c>
      <c r="I50" s="253">
        <f>+IF($D50=0,I6+I28,IF($D50=30,H6+H28,IF($D50=60,G6+G28,F6+F28)))</f>
        <v>508.33333333333337</v>
      </c>
      <c r="J50" s="253">
        <f t="shared" ref="J50:BU53" si="23">+IF($D50=0,J6+J28,IF($D50=30,I6+I28,IF($D50=60,H6+H28,G6+G28)))</f>
        <v>508.33333333333337</v>
      </c>
      <c r="K50" s="253">
        <f t="shared" si="23"/>
        <v>508.33333333333337</v>
      </c>
      <c r="L50" s="253">
        <f t="shared" si="23"/>
        <v>508.33333333333337</v>
      </c>
      <c r="M50" s="253">
        <f t="shared" si="23"/>
        <v>508.33333333333337</v>
      </c>
      <c r="N50" s="253">
        <f t="shared" si="23"/>
        <v>508.33333333333337</v>
      </c>
      <c r="O50" s="253">
        <f t="shared" si="23"/>
        <v>508.33333333333337</v>
      </c>
      <c r="P50" s="253">
        <f t="shared" si="23"/>
        <v>508.33333333333337</v>
      </c>
      <c r="Q50" s="253">
        <f t="shared" si="23"/>
        <v>508.33333333333337</v>
      </c>
      <c r="R50" s="253">
        <f t="shared" si="23"/>
        <v>508.33333333333337</v>
      </c>
      <c r="S50" s="253">
        <f t="shared" si="23"/>
        <v>508.33333333333337</v>
      </c>
      <c r="T50" s="253">
        <f t="shared" si="23"/>
        <v>508.33333333333337</v>
      </c>
      <c r="U50" s="253">
        <f t="shared" si="23"/>
        <v>508.33333333333337</v>
      </c>
      <c r="V50" s="253">
        <f t="shared" si="23"/>
        <v>508.33333333333337</v>
      </c>
      <c r="W50" s="253">
        <f t="shared" si="23"/>
        <v>508.33333333333337</v>
      </c>
      <c r="X50" s="253">
        <f t="shared" si="23"/>
        <v>508.33333333333337</v>
      </c>
      <c r="Y50" s="253">
        <f t="shared" si="23"/>
        <v>508.33333333333337</v>
      </c>
      <c r="Z50" s="253">
        <f t="shared" si="23"/>
        <v>508.33333333333337</v>
      </c>
      <c r="AA50" s="253">
        <f t="shared" si="23"/>
        <v>508.33333333333337</v>
      </c>
      <c r="AB50" s="253">
        <f t="shared" si="23"/>
        <v>508.33333333333337</v>
      </c>
      <c r="AC50" s="253">
        <f t="shared" si="23"/>
        <v>508.33333333333337</v>
      </c>
      <c r="AD50" s="253">
        <f t="shared" si="23"/>
        <v>508.33333333333337</v>
      </c>
      <c r="AE50" s="253">
        <f t="shared" si="23"/>
        <v>508.33333333333337</v>
      </c>
      <c r="AF50" s="253">
        <f t="shared" si="23"/>
        <v>508.33333333333337</v>
      </c>
      <c r="AG50" s="253">
        <f t="shared" si="23"/>
        <v>508.33333333333337</v>
      </c>
      <c r="AH50" s="253">
        <f t="shared" si="23"/>
        <v>508.33333333333337</v>
      </c>
      <c r="AI50" s="253">
        <f t="shared" si="23"/>
        <v>508.33333333333337</v>
      </c>
      <c r="AJ50" s="253">
        <f t="shared" si="23"/>
        <v>508.33333333333337</v>
      </c>
      <c r="AK50" s="253">
        <f t="shared" si="23"/>
        <v>508.33333333333337</v>
      </c>
      <c r="AL50" s="253">
        <f t="shared" si="23"/>
        <v>508.33333333333337</v>
      </c>
      <c r="AM50" s="253">
        <f t="shared" si="23"/>
        <v>508.33333333333337</v>
      </c>
      <c r="AN50" s="253">
        <f t="shared" si="23"/>
        <v>508.33333333333337</v>
      </c>
      <c r="AO50" s="253">
        <f t="shared" si="23"/>
        <v>508.33333333333337</v>
      </c>
      <c r="AP50" s="253">
        <f t="shared" si="23"/>
        <v>508.33333333333337</v>
      </c>
      <c r="AQ50" s="253">
        <f t="shared" si="23"/>
        <v>508.33333333333337</v>
      </c>
      <c r="AR50" s="253">
        <f t="shared" si="23"/>
        <v>508.33333333333337</v>
      </c>
      <c r="AS50" s="253">
        <f t="shared" si="23"/>
        <v>508.33333333333337</v>
      </c>
      <c r="AT50" s="253">
        <f t="shared" si="23"/>
        <v>508.33333333333337</v>
      </c>
      <c r="AU50" s="253">
        <f t="shared" si="23"/>
        <v>508.33333333333337</v>
      </c>
      <c r="AV50" s="253">
        <f t="shared" si="23"/>
        <v>508.33333333333337</v>
      </c>
      <c r="AW50" s="253">
        <f t="shared" si="23"/>
        <v>508.33333333333337</v>
      </c>
      <c r="AX50" s="253">
        <f t="shared" si="23"/>
        <v>508.33333333333337</v>
      </c>
      <c r="AY50" s="253">
        <f t="shared" si="23"/>
        <v>508.33333333333337</v>
      </c>
      <c r="AZ50" s="253">
        <f t="shared" si="23"/>
        <v>508.33333333333337</v>
      </c>
      <c r="BA50" s="253">
        <f t="shared" si="23"/>
        <v>508.33333333333337</v>
      </c>
      <c r="BB50" s="253">
        <f t="shared" si="23"/>
        <v>508.33333333333337</v>
      </c>
      <c r="BC50" s="253">
        <f t="shared" si="23"/>
        <v>508.33333333333337</v>
      </c>
      <c r="BD50" s="253">
        <f t="shared" si="23"/>
        <v>508.33333333333337</v>
      </c>
      <c r="BE50" s="253">
        <f t="shared" si="23"/>
        <v>508.33333333333337</v>
      </c>
      <c r="BF50" s="253">
        <f t="shared" si="23"/>
        <v>508.33333333333337</v>
      </c>
      <c r="BG50" s="253">
        <f t="shared" si="23"/>
        <v>508.33333333333337</v>
      </c>
      <c r="BH50" s="253">
        <f t="shared" si="23"/>
        <v>508.33333333333337</v>
      </c>
      <c r="BI50" s="253">
        <f t="shared" si="23"/>
        <v>508.33333333333337</v>
      </c>
      <c r="BJ50" s="253">
        <f t="shared" si="23"/>
        <v>508.33333333333337</v>
      </c>
      <c r="BK50" s="253">
        <f t="shared" si="23"/>
        <v>508.33333333333337</v>
      </c>
      <c r="BL50" s="253">
        <f t="shared" si="23"/>
        <v>508.33333333333337</v>
      </c>
      <c r="BM50" s="253">
        <f t="shared" si="23"/>
        <v>508.33333333333337</v>
      </c>
      <c r="BN50" s="253">
        <f t="shared" si="23"/>
        <v>508.33333333333337</v>
      </c>
      <c r="BO50" s="253">
        <f t="shared" si="23"/>
        <v>508.33333333333337</v>
      </c>
      <c r="BP50" s="253">
        <f t="shared" si="23"/>
        <v>508.33333333333337</v>
      </c>
      <c r="BQ50" s="253">
        <f t="shared" si="23"/>
        <v>508.33333333333337</v>
      </c>
      <c r="BR50" s="253">
        <f t="shared" si="23"/>
        <v>508.33333333333337</v>
      </c>
      <c r="BS50" s="253">
        <f t="shared" si="23"/>
        <v>508.33333333333337</v>
      </c>
      <c r="BT50" s="253">
        <f t="shared" si="23"/>
        <v>508.33333333333337</v>
      </c>
      <c r="BU50" s="253">
        <f t="shared" si="23"/>
        <v>508.33333333333337</v>
      </c>
      <c r="BV50" s="253">
        <f t="shared" ref="BV50:DU54" si="24">+IF($D50=0,BV6+BV28,IF($D50=30,BU6+BU28,IF($D50=60,BT6+BT28,BS6+BS28)))</f>
        <v>508.33333333333337</v>
      </c>
      <c r="BW50" s="253">
        <f t="shared" si="24"/>
        <v>508.33333333333337</v>
      </c>
      <c r="BX50" s="253">
        <f t="shared" si="24"/>
        <v>508.33333333333337</v>
      </c>
      <c r="BY50" s="253">
        <f t="shared" si="24"/>
        <v>508.33333333333337</v>
      </c>
      <c r="BZ50" s="253">
        <f t="shared" si="24"/>
        <v>508.33333333333337</v>
      </c>
      <c r="CA50" s="253">
        <f t="shared" si="24"/>
        <v>508.33333333333337</v>
      </c>
      <c r="CB50" s="253">
        <f t="shared" si="24"/>
        <v>508.33333333333337</v>
      </c>
      <c r="CC50" s="253">
        <f t="shared" si="24"/>
        <v>508.33333333333337</v>
      </c>
      <c r="CD50" s="253">
        <f t="shared" si="24"/>
        <v>508.33333333333337</v>
      </c>
      <c r="CE50" s="253">
        <f t="shared" si="24"/>
        <v>508.33333333333337</v>
      </c>
      <c r="CF50" s="253">
        <f t="shared" si="24"/>
        <v>508.33333333333337</v>
      </c>
      <c r="CG50" s="253">
        <f t="shared" si="24"/>
        <v>508.33333333333337</v>
      </c>
      <c r="CH50" s="253">
        <f t="shared" si="24"/>
        <v>508.33333333333337</v>
      </c>
      <c r="CI50" s="253">
        <f t="shared" si="24"/>
        <v>508.33333333333337</v>
      </c>
      <c r="CJ50" s="253">
        <f t="shared" si="24"/>
        <v>508.33333333333337</v>
      </c>
      <c r="CK50" s="253">
        <f t="shared" si="24"/>
        <v>508.33333333333337</v>
      </c>
      <c r="CL50" s="253">
        <f t="shared" si="24"/>
        <v>508.33333333333337</v>
      </c>
      <c r="CM50" s="253">
        <f t="shared" si="24"/>
        <v>508.33333333333337</v>
      </c>
      <c r="CN50" s="253">
        <f t="shared" si="24"/>
        <v>508.33333333333337</v>
      </c>
      <c r="CO50" s="253">
        <f t="shared" si="24"/>
        <v>508.33333333333337</v>
      </c>
      <c r="CP50" s="253">
        <f t="shared" si="24"/>
        <v>508.33333333333337</v>
      </c>
      <c r="CQ50" s="253">
        <f t="shared" si="24"/>
        <v>508.33333333333337</v>
      </c>
      <c r="CR50" s="253">
        <f t="shared" si="24"/>
        <v>508.33333333333337</v>
      </c>
      <c r="CS50" s="253">
        <f t="shared" si="24"/>
        <v>508.33333333333337</v>
      </c>
      <c r="CT50" s="253">
        <f t="shared" si="24"/>
        <v>508.33333333333337</v>
      </c>
      <c r="CU50" s="253">
        <f t="shared" si="24"/>
        <v>508.33333333333337</v>
      </c>
      <c r="CV50" s="253">
        <f t="shared" si="24"/>
        <v>508.33333333333337</v>
      </c>
      <c r="CW50" s="253">
        <f t="shared" si="24"/>
        <v>508.33333333333337</v>
      </c>
      <c r="CX50" s="253">
        <f t="shared" si="24"/>
        <v>508.33333333333337</v>
      </c>
      <c r="CY50" s="253">
        <f t="shared" si="24"/>
        <v>508.33333333333337</v>
      </c>
      <c r="CZ50" s="253">
        <f t="shared" si="24"/>
        <v>508.33333333333337</v>
      </c>
      <c r="DA50" s="253">
        <f t="shared" si="24"/>
        <v>508.33333333333337</v>
      </c>
      <c r="DB50" s="253">
        <f t="shared" si="24"/>
        <v>508.33333333333337</v>
      </c>
      <c r="DC50" s="253">
        <f t="shared" si="24"/>
        <v>508.33333333333337</v>
      </c>
      <c r="DD50" s="253">
        <f t="shared" si="24"/>
        <v>508.33333333333337</v>
      </c>
      <c r="DE50" s="253">
        <f t="shared" si="24"/>
        <v>508.33333333333337</v>
      </c>
      <c r="DF50" s="253">
        <f t="shared" si="24"/>
        <v>508.33333333333337</v>
      </c>
      <c r="DG50" s="253">
        <f t="shared" si="24"/>
        <v>508.33333333333337</v>
      </c>
      <c r="DH50" s="253">
        <f t="shared" si="24"/>
        <v>508.33333333333337</v>
      </c>
      <c r="DI50" s="253">
        <f t="shared" si="24"/>
        <v>508.33333333333337</v>
      </c>
      <c r="DJ50" s="253">
        <f t="shared" si="24"/>
        <v>508.33333333333337</v>
      </c>
      <c r="DK50" s="253">
        <f t="shared" si="24"/>
        <v>508.33333333333337</v>
      </c>
      <c r="DL50" s="253">
        <f t="shared" si="24"/>
        <v>508.33333333333337</v>
      </c>
      <c r="DM50" s="253">
        <f t="shared" si="24"/>
        <v>508.33333333333337</v>
      </c>
      <c r="DN50" s="253">
        <f t="shared" si="24"/>
        <v>508.33333333333337</v>
      </c>
      <c r="DO50" s="253">
        <f t="shared" si="24"/>
        <v>508.33333333333337</v>
      </c>
      <c r="DP50" s="253">
        <f t="shared" si="24"/>
        <v>508.33333333333337</v>
      </c>
      <c r="DQ50" s="253">
        <f t="shared" si="24"/>
        <v>508.33333333333337</v>
      </c>
      <c r="DR50" s="253">
        <f t="shared" si="24"/>
        <v>508.33333333333337</v>
      </c>
      <c r="DS50" s="253">
        <f t="shared" si="24"/>
        <v>508.33333333333337</v>
      </c>
      <c r="DT50" s="253">
        <f t="shared" si="24"/>
        <v>508.33333333333337</v>
      </c>
      <c r="DU50" s="253">
        <f t="shared" si="24"/>
        <v>508.33333333333337</v>
      </c>
    </row>
    <row r="51" spans="2:125" ht="15.6" thickTop="1" thickBot="1">
      <c r="B51" s="339" t="str">
        <f t="shared" ref="B51:B68" si="25">+B7</f>
        <v>Utenze</v>
      </c>
      <c r="D51" s="335">
        <f t="shared" ref="D51:D68" si="26">+D7</f>
        <v>30</v>
      </c>
      <c r="F51" s="253">
        <f t="shared" ref="F51:F68" si="27">+IF($D51=0,F7+F29,0)</f>
        <v>0</v>
      </c>
      <c r="G51" s="253">
        <f>+IF($D51=0,G7+G29,IF($D51=30,F7+F29,0))</f>
        <v>101.66666666666666</v>
      </c>
      <c r="H51" s="253">
        <f t="shared" ref="H51:H68" si="28">+IF($D51=0,H7+H29,IF($D51=30,G7+G29,IF($D51=60,F7+F29,0)))</f>
        <v>101.66666666666666</v>
      </c>
      <c r="I51" s="253">
        <f t="shared" ref="I51:X66" si="29">+IF($D51=0,I7+I29,IF($D51=30,H7+H29,IF($D51=60,G7+G29,F7+F29)))</f>
        <v>101.66666666666666</v>
      </c>
      <c r="J51" s="253">
        <f t="shared" si="23"/>
        <v>101.66666666666666</v>
      </c>
      <c r="K51" s="253">
        <f t="shared" si="23"/>
        <v>101.66666666666666</v>
      </c>
      <c r="L51" s="253">
        <f t="shared" si="23"/>
        <v>101.66666666666666</v>
      </c>
      <c r="M51" s="253">
        <f t="shared" si="23"/>
        <v>101.66666666666666</v>
      </c>
      <c r="N51" s="253">
        <f t="shared" si="23"/>
        <v>101.66666666666666</v>
      </c>
      <c r="O51" s="253">
        <f t="shared" si="23"/>
        <v>101.66666666666666</v>
      </c>
      <c r="P51" s="253">
        <f t="shared" si="23"/>
        <v>101.66666666666666</v>
      </c>
      <c r="Q51" s="253">
        <f t="shared" si="23"/>
        <v>101.66666666666666</v>
      </c>
      <c r="R51" s="253">
        <f t="shared" si="23"/>
        <v>101.66666666666666</v>
      </c>
      <c r="S51" s="253">
        <f t="shared" si="23"/>
        <v>101.66666666666666</v>
      </c>
      <c r="T51" s="253">
        <f t="shared" si="23"/>
        <v>101.66666666666666</v>
      </c>
      <c r="U51" s="253">
        <f t="shared" si="23"/>
        <v>101.66666666666666</v>
      </c>
      <c r="V51" s="253">
        <f t="shared" si="23"/>
        <v>101.66666666666666</v>
      </c>
      <c r="W51" s="253">
        <f t="shared" si="23"/>
        <v>101.66666666666666</v>
      </c>
      <c r="X51" s="253">
        <f t="shared" si="23"/>
        <v>101.66666666666666</v>
      </c>
      <c r="Y51" s="253">
        <f t="shared" si="23"/>
        <v>101.66666666666666</v>
      </c>
      <c r="Z51" s="253">
        <f t="shared" si="23"/>
        <v>101.66666666666666</v>
      </c>
      <c r="AA51" s="253">
        <f t="shared" si="23"/>
        <v>101.66666666666666</v>
      </c>
      <c r="AB51" s="253">
        <f t="shared" si="23"/>
        <v>101.66666666666666</v>
      </c>
      <c r="AC51" s="253">
        <f t="shared" si="23"/>
        <v>101.66666666666666</v>
      </c>
      <c r="AD51" s="253">
        <f t="shared" si="23"/>
        <v>101.66666666666666</v>
      </c>
      <c r="AE51" s="253">
        <f t="shared" si="23"/>
        <v>101.66666666666666</v>
      </c>
      <c r="AF51" s="253">
        <f t="shared" si="23"/>
        <v>101.66666666666666</v>
      </c>
      <c r="AG51" s="253">
        <f t="shared" si="23"/>
        <v>101.66666666666666</v>
      </c>
      <c r="AH51" s="253">
        <f t="shared" si="23"/>
        <v>101.66666666666666</v>
      </c>
      <c r="AI51" s="253">
        <f t="shared" si="23"/>
        <v>101.66666666666666</v>
      </c>
      <c r="AJ51" s="253">
        <f t="shared" si="23"/>
        <v>101.66666666666666</v>
      </c>
      <c r="AK51" s="253">
        <f t="shared" si="23"/>
        <v>101.66666666666666</v>
      </c>
      <c r="AL51" s="253">
        <f t="shared" si="23"/>
        <v>101.66666666666666</v>
      </c>
      <c r="AM51" s="253">
        <f t="shared" si="23"/>
        <v>101.66666666666666</v>
      </c>
      <c r="AN51" s="253">
        <f t="shared" si="23"/>
        <v>101.66666666666666</v>
      </c>
      <c r="AO51" s="253">
        <f t="shared" si="23"/>
        <v>101.66666666666666</v>
      </c>
      <c r="AP51" s="253">
        <f t="shared" si="23"/>
        <v>101.66666666666666</v>
      </c>
      <c r="AQ51" s="253">
        <f t="shared" si="23"/>
        <v>101.66666666666666</v>
      </c>
      <c r="AR51" s="253">
        <f t="shared" si="23"/>
        <v>101.66666666666666</v>
      </c>
      <c r="AS51" s="253">
        <f t="shared" si="23"/>
        <v>101.66666666666666</v>
      </c>
      <c r="AT51" s="253">
        <f t="shared" si="23"/>
        <v>101.66666666666666</v>
      </c>
      <c r="AU51" s="253">
        <f t="shared" si="23"/>
        <v>101.66666666666666</v>
      </c>
      <c r="AV51" s="253">
        <f t="shared" si="23"/>
        <v>101.66666666666666</v>
      </c>
      <c r="AW51" s="253">
        <f t="shared" si="23"/>
        <v>101.66666666666666</v>
      </c>
      <c r="AX51" s="253">
        <f t="shared" si="23"/>
        <v>101.66666666666666</v>
      </c>
      <c r="AY51" s="253">
        <f t="shared" si="23"/>
        <v>101.66666666666666</v>
      </c>
      <c r="AZ51" s="253">
        <f t="shared" si="23"/>
        <v>101.66666666666666</v>
      </c>
      <c r="BA51" s="253">
        <f t="shared" si="23"/>
        <v>101.66666666666666</v>
      </c>
      <c r="BB51" s="253">
        <f t="shared" si="23"/>
        <v>101.66666666666666</v>
      </c>
      <c r="BC51" s="253">
        <f t="shared" si="23"/>
        <v>101.66666666666666</v>
      </c>
      <c r="BD51" s="253">
        <f t="shared" si="23"/>
        <v>101.66666666666666</v>
      </c>
      <c r="BE51" s="253">
        <f t="shared" si="23"/>
        <v>101.66666666666666</v>
      </c>
      <c r="BF51" s="253">
        <f t="shared" si="23"/>
        <v>101.66666666666666</v>
      </c>
      <c r="BG51" s="253">
        <f t="shared" si="23"/>
        <v>101.66666666666666</v>
      </c>
      <c r="BH51" s="253">
        <f t="shared" si="23"/>
        <v>101.66666666666666</v>
      </c>
      <c r="BI51" s="253">
        <f t="shared" si="23"/>
        <v>101.66666666666666</v>
      </c>
      <c r="BJ51" s="253">
        <f t="shared" si="23"/>
        <v>101.66666666666666</v>
      </c>
      <c r="BK51" s="253">
        <f t="shared" si="23"/>
        <v>101.66666666666666</v>
      </c>
      <c r="BL51" s="253">
        <f t="shared" si="23"/>
        <v>101.66666666666666</v>
      </c>
      <c r="BM51" s="253">
        <f t="shared" si="23"/>
        <v>101.66666666666666</v>
      </c>
      <c r="BN51" s="253">
        <f t="shared" si="23"/>
        <v>101.66666666666666</v>
      </c>
      <c r="BO51" s="253">
        <f t="shared" si="23"/>
        <v>101.66666666666666</v>
      </c>
      <c r="BP51" s="253">
        <f t="shared" si="23"/>
        <v>101.66666666666666</v>
      </c>
      <c r="BQ51" s="253">
        <f t="shared" si="23"/>
        <v>101.66666666666666</v>
      </c>
      <c r="BR51" s="253">
        <f t="shared" si="23"/>
        <v>101.66666666666666</v>
      </c>
      <c r="BS51" s="253">
        <f t="shared" si="23"/>
        <v>101.66666666666666</v>
      </c>
      <c r="BT51" s="253">
        <f t="shared" si="23"/>
        <v>101.66666666666666</v>
      </c>
      <c r="BU51" s="253">
        <f t="shared" si="23"/>
        <v>101.66666666666666</v>
      </c>
      <c r="BV51" s="253">
        <f t="shared" si="24"/>
        <v>101.66666666666666</v>
      </c>
      <c r="BW51" s="253">
        <f t="shared" si="24"/>
        <v>101.66666666666666</v>
      </c>
      <c r="BX51" s="253">
        <f t="shared" si="24"/>
        <v>101.66666666666666</v>
      </c>
      <c r="BY51" s="253">
        <f t="shared" si="24"/>
        <v>101.66666666666666</v>
      </c>
      <c r="BZ51" s="253">
        <f t="shared" si="24"/>
        <v>101.66666666666666</v>
      </c>
      <c r="CA51" s="253">
        <f t="shared" si="24"/>
        <v>101.66666666666666</v>
      </c>
      <c r="CB51" s="253">
        <f t="shared" si="24"/>
        <v>101.66666666666666</v>
      </c>
      <c r="CC51" s="253">
        <f t="shared" si="24"/>
        <v>101.66666666666666</v>
      </c>
      <c r="CD51" s="253">
        <f t="shared" si="24"/>
        <v>101.66666666666666</v>
      </c>
      <c r="CE51" s="253">
        <f t="shared" si="24"/>
        <v>101.66666666666666</v>
      </c>
      <c r="CF51" s="253">
        <f t="shared" si="24"/>
        <v>101.66666666666666</v>
      </c>
      <c r="CG51" s="253">
        <f t="shared" si="24"/>
        <v>101.66666666666666</v>
      </c>
      <c r="CH51" s="253">
        <f t="shared" si="24"/>
        <v>101.66666666666666</v>
      </c>
      <c r="CI51" s="253">
        <f t="shared" si="24"/>
        <v>101.66666666666666</v>
      </c>
      <c r="CJ51" s="253">
        <f t="shared" si="24"/>
        <v>101.66666666666666</v>
      </c>
      <c r="CK51" s="253">
        <f t="shared" si="24"/>
        <v>101.66666666666666</v>
      </c>
      <c r="CL51" s="253">
        <f t="shared" si="24"/>
        <v>101.66666666666666</v>
      </c>
      <c r="CM51" s="253">
        <f t="shared" si="24"/>
        <v>101.66666666666666</v>
      </c>
      <c r="CN51" s="253">
        <f t="shared" si="24"/>
        <v>101.66666666666666</v>
      </c>
      <c r="CO51" s="253">
        <f t="shared" si="24"/>
        <v>101.66666666666666</v>
      </c>
      <c r="CP51" s="253">
        <f t="shared" si="24"/>
        <v>101.66666666666666</v>
      </c>
      <c r="CQ51" s="253">
        <f t="shared" si="24"/>
        <v>101.66666666666666</v>
      </c>
      <c r="CR51" s="253">
        <f t="shared" si="24"/>
        <v>101.66666666666666</v>
      </c>
      <c r="CS51" s="253">
        <f t="shared" si="24"/>
        <v>101.66666666666666</v>
      </c>
      <c r="CT51" s="253">
        <f t="shared" si="24"/>
        <v>101.66666666666666</v>
      </c>
      <c r="CU51" s="253">
        <f t="shared" si="24"/>
        <v>101.66666666666666</v>
      </c>
      <c r="CV51" s="253">
        <f t="shared" si="24"/>
        <v>101.66666666666666</v>
      </c>
      <c r="CW51" s="253">
        <f t="shared" si="24"/>
        <v>101.66666666666666</v>
      </c>
      <c r="CX51" s="253">
        <f t="shared" si="24"/>
        <v>101.66666666666666</v>
      </c>
      <c r="CY51" s="253">
        <f t="shared" si="24"/>
        <v>101.66666666666666</v>
      </c>
      <c r="CZ51" s="253">
        <f t="shared" si="24"/>
        <v>101.66666666666666</v>
      </c>
      <c r="DA51" s="253">
        <f t="shared" si="24"/>
        <v>101.66666666666666</v>
      </c>
      <c r="DB51" s="253">
        <f t="shared" si="24"/>
        <v>101.66666666666666</v>
      </c>
      <c r="DC51" s="253">
        <f t="shared" si="24"/>
        <v>101.66666666666666</v>
      </c>
      <c r="DD51" s="253">
        <f t="shared" si="24"/>
        <v>101.66666666666666</v>
      </c>
      <c r="DE51" s="253">
        <f t="shared" si="24"/>
        <v>101.66666666666666</v>
      </c>
      <c r="DF51" s="253">
        <f t="shared" si="24"/>
        <v>101.66666666666666</v>
      </c>
      <c r="DG51" s="253">
        <f t="shared" si="24"/>
        <v>101.66666666666666</v>
      </c>
      <c r="DH51" s="253">
        <f t="shared" si="24"/>
        <v>101.66666666666666</v>
      </c>
      <c r="DI51" s="253">
        <f t="shared" si="24"/>
        <v>101.66666666666666</v>
      </c>
      <c r="DJ51" s="253">
        <f t="shared" si="24"/>
        <v>101.66666666666666</v>
      </c>
      <c r="DK51" s="253">
        <f t="shared" si="24"/>
        <v>101.66666666666666</v>
      </c>
      <c r="DL51" s="253">
        <f t="shared" si="24"/>
        <v>101.66666666666666</v>
      </c>
      <c r="DM51" s="253">
        <f t="shared" si="24"/>
        <v>101.66666666666666</v>
      </c>
      <c r="DN51" s="253">
        <f t="shared" si="24"/>
        <v>101.66666666666666</v>
      </c>
      <c r="DO51" s="253">
        <f t="shared" si="24"/>
        <v>101.66666666666666</v>
      </c>
      <c r="DP51" s="253">
        <f t="shared" si="24"/>
        <v>101.66666666666666</v>
      </c>
      <c r="DQ51" s="253">
        <f t="shared" si="24"/>
        <v>101.66666666666666</v>
      </c>
      <c r="DR51" s="253">
        <f t="shared" si="24"/>
        <v>101.66666666666666</v>
      </c>
      <c r="DS51" s="253">
        <f t="shared" si="24"/>
        <v>101.66666666666666</v>
      </c>
      <c r="DT51" s="253">
        <f t="shared" si="24"/>
        <v>101.66666666666666</v>
      </c>
      <c r="DU51" s="253">
        <f t="shared" si="24"/>
        <v>101.66666666666666</v>
      </c>
    </row>
    <row r="52" spans="2:125" ht="15.6" thickTop="1" thickBot="1">
      <c r="B52" s="339" t="str">
        <f t="shared" si="25"/>
        <v>Servizi Informatici</v>
      </c>
      <c r="D52" s="335">
        <f t="shared" si="26"/>
        <v>60</v>
      </c>
      <c r="F52" s="253">
        <f t="shared" si="27"/>
        <v>0</v>
      </c>
      <c r="G52" s="253">
        <f>+IF($D52=0,G8+G30,IF($D52=30,F8+F30,0))</f>
        <v>0</v>
      </c>
      <c r="H52" s="253">
        <f t="shared" si="28"/>
        <v>406.66666666666663</v>
      </c>
      <c r="I52" s="253">
        <f t="shared" si="29"/>
        <v>406.66666666666663</v>
      </c>
      <c r="J52" s="253">
        <f t="shared" si="23"/>
        <v>406.66666666666663</v>
      </c>
      <c r="K52" s="253">
        <f t="shared" si="23"/>
        <v>406.66666666666663</v>
      </c>
      <c r="L52" s="253">
        <f t="shared" si="23"/>
        <v>406.66666666666663</v>
      </c>
      <c r="M52" s="253">
        <f t="shared" si="23"/>
        <v>406.66666666666663</v>
      </c>
      <c r="N52" s="253">
        <f t="shared" si="23"/>
        <v>406.66666666666663</v>
      </c>
      <c r="O52" s="253">
        <f t="shared" si="23"/>
        <v>406.66666666666663</v>
      </c>
      <c r="P52" s="253">
        <f t="shared" si="23"/>
        <v>406.66666666666663</v>
      </c>
      <c r="Q52" s="253">
        <f t="shared" si="23"/>
        <v>406.66666666666663</v>
      </c>
      <c r="R52" s="253">
        <f t="shared" si="23"/>
        <v>406.66666666666663</v>
      </c>
      <c r="S52" s="253">
        <f t="shared" si="23"/>
        <v>406.66666666666663</v>
      </c>
      <c r="T52" s="253">
        <f t="shared" si="23"/>
        <v>406.66666666666663</v>
      </c>
      <c r="U52" s="253">
        <f t="shared" si="23"/>
        <v>406.66666666666663</v>
      </c>
      <c r="V52" s="253">
        <f t="shared" si="23"/>
        <v>406.66666666666663</v>
      </c>
      <c r="W52" s="253">
        <f t="shared" si="23"/>
        <v>406.66666666666663</v>
      </c>
      <c r="X52" s="253">
        <f t="shared" si="23"/>
        <v>406.66666666666663</v>
      </c>
      <c r="Y52" s="253">
        <f t="shared" si="23"/>
        <v>406.66666666666663</v>
      </c>
      <c r="Z52" s="253">
        <f t="shared" si="23"/>
        <v>406.66666666666663</v>
      </c>
      <c r="AA52" s="253">
        <f t="shared" si="23"/>
        <v>406.66666666666663</v>
      </c>
      <c r="AB52" s="253">
        <f t="shared" si="23"/>
        <v>406.66666666666663</v>
      </c>
      <c r="AC52" s="253">
        <f t="shared" si="23"/>
        <v>406.66666666666663</v>
      </c>
      <c r="AD52" s="253">
        <f t="shared" si="23"/>
        <v>406.66666666666663</v>
      </c>
      <c r="AE52" s="253">
        <f t="shared" si="23"/>
        <v>406.66666666666663</v>
      </c>
      <c r="AF52" s="253">
        <f t="shared" si="23"/>
        <v>406.66666666666663</v>
      </c>
      <c r="AG52" s="253">
        <f t="shared" si="23"/>
        <v>406.66666666666663</v>
      </c>
      <c r="AH52" s="253">
        <f t="shared" si="23"/>
        <v>406.66666666666663</v>
      </c>
      <c r="AI52" s="253">
        <f t="shared" si="23"/>
        <v>406.66666666666663</v>
      </c>
      <c r="AJ52" s="253">
        <f t="shared" si="23"/>
        <v>406.66666666666663</v>
      </c>
      <c r="AK52" s="253">
        <f t="shared" si="23"/>
        <v>406.66666666666663</v>
      </c>
      <c r="AL52" s="253">
        <f t="shared" si="23"/>
        <v>406.66666666666663</v>
      </c>
      <c r="AM52" s="253">
        <f t="shared" si="23"/>
        <v>406.66666666666663</v>
      </c>
      <c r="AN52" s="253">
        <f t="shared" si="23"/>
        <v>406.66666666666663</v>
      </c>
      <c r="AO52" s="253">
        <f t="shared" si="23"/>
        <v>406.66666666666663</v>
      </c>
      <c r="AP52" s="253">
        <f t="shared" si="23"/>
        <v>406.66666666666663</v>
      </c>
      <c r="AQ52" s="253">
        <f t="shared" si="23"/>
        <v>406.66666666666663</v>
      </c>
      <c r="AR52" s="253">
        <f t="shared" si="23"/>
        <v>406.66666666666663</v>
      </c>
      <c r="AS52" s="253">
        <f t="shared" si="23"/>
        <v>406.66666666666663</v>
      </c>
      <c r="AT52" s="253">
        <f t="shared" si="23"/>
        <v>406.66666666666663</v>
      </c>
      <c r="AU52" s="253">
        <f t="shared" si="23"/>
        <v>406.66666666666663</v>
      </c>
      <c r="AV52" s="253">
        <f t="shared" si="23"/>
        <v>406.66666666666663</v>
      </c>
      <c r="AW52" s="253">
        <f t="shared" si="23"/>
        <v>406.66666666666663</v>
      </c>
      <c r="AX52" s="253">
        <f t="shared" si="23"/>
        <v>406.66666666666663</v>
      </c>
      <c r="AY52" s="253">
        <f t="shared" si="23"/>
        <v>406.66666666666663</v>
      </c>
      <c r="AZ52" s="253">
        <f t="shared" si="23"/>
        <v>406.66666666666663</v>
      </c>
      <c r="BA52" s="253">
        <f t="shared" si="23"/>
        <v>406.66666666666663</v>
      </c>
      <c r="BB52" s="253">
        <f t="shared" si="23"/>
        <v>406.66666666666663</v>
      </c>
      <c r="BC52" s="253">
        <f t="shared" si="23"/>
        <v>406.66666666666663</v>
      </c>
      <c r="BD52" s="253">
        <f t="shared" si="23"/>
        <v>406.66666666666663</v>
      </c>
      <c r="BE52" s="253">
        <f t="shared" si="23"/>
        <v>406.66666666666663</v>
      </c>
      <c r="BF52" s="253">
        <f t="shared" si="23"/>
        <v>406.66666666666663</v>
      </c>
      <c r="BG52" s="253">
        <f t="shared" si="23"/>
        <v>406.66666666666663</v>
      </c>
      <c r="BH52" s="253">
        <f t="shared" si="23"/>
        <v>406.66666666666663</v>
      </c>
      <c r="BI52" s="253">
        <f t="shared" si="23"/>
        <v>406.66666666666663</v>
      </c>
      <c r="BJ52" s="253">
        <f t="shared" si="23"/>
        <v>406.66666666666663</v>
      </c>
      <c r="BK52" s="253">
        <f t="shared" si="23"/>
        <v>406.66666666666663</v>
      </c>
      <c r="BL52" s="253">
        <f t="shared" si="23"/>
        <v>406.66666666666663</v>
      </c>
      <c r="BM52" s="253">
        <f t="shared" si="23"/>
        <v>406.66666666666663</v>
      </c>
      <c r="BN52" s="253">
        <f t="shared" si="23"/>
        <v>406.66666666666663</v>
      </c>
      <c r="BO52" s="253">
        <f t="shared" si="23"/>
        <v>406.66666666666663</v>
      </c>
      <c r="BP52" s="253">
        <f t="shared" si="23"/>
        <v>406.66666666666663</v>
      </c>
      <c r="BQ52" s="253">
        <f t="shared" si="23"/>
        <v>406.66666666666663</v>
      </c>
      <c r="BR52" s="253">
        <f t="shared" si="23"/>
        <v>406.66666666666663</v>
      </c>
      <c r="BS52" s="253">
        <f t="shared" si="23"/>
        <v>406.66666666666663</v>
      </c>
      <c r="BT52" s="253">
        <f t="shared" si="23"/>
        <v>406.66666666666663</v>
      </c>
      <c r="BU52" s="253">
        <f t="shared" si="23"/>
        <v>406.66666666666663</v>
      </c>
      <c r="BV52" s="253">
        <f t="shared" si="24"/>
        <v>406.66666666666663</v>
      </c>
      <c r="BW52" s="253">
        <f t="shared" si="24"/>
        <v>406.66666666666663</v>
      </c>
      <c r="BX52" s="253">
        <f t="shared" si="24"/>
        <v>406.66666666666663</v>
      </c>
      <c r="BY52" s="253">
        <f t="shared" si="24"/>
        <v>406.66666666666663</v>
      </c>
      <c r="BZ52" s="253">
        <f t="shared" si="24"/>
        <v>406.66666666666663</v>
      </c>
      <c r="CA52" s="253">
        <f t="shared" si="24"/>
        <v>406.66666666666663</v>
      </c>
      <c r="CB52" s="253">
        <f t="shared" si="24"/>
        <v>406.66666666666663</v>
      </c>
      <c r="CC52" s="253">
        <f t="shared" si="24"/>
        <v>406.66666666666663</v>
      </c>
      <c r="CD52" s="253">
        <f t="shared" si="24"/>
        <v>406.66666666666663</v>
      </c>
      <c r="CE52" s="253">
        <f t="shared" si="24"/>
        <v>406.66666666666663</v>
      </c>
      <c r="CF52" s="253">
        <f t="shared" si="24"/>
        <v>406.66666666666663</v>
      </c>
      <c r="CG52" s="253">
        <f t="shared" si="24"/>
        <v>406.66666666666663</v>
      </c>
      <c r="CH52" s="253">
        <f t="shared" si="24"/>
        <v>406.66666666666663</v>
      </c>
      <c r="CI52" s="253">
        <f t="shared" si="24"/>
        <v>406.66666666666663</v>
      </c>
      <c r="CJ52" s="253">
        <f t="shared" si="24"/>
        <v>406.66666666666663</v>
      </c>
      <c r="CK52" s="253">
        <f t="shared" si="24"/>
        <v>406.66666666666663</v>
      </c>
      <c r="CL52" s="253">
        <f t="shared" si="24"/>
        <v>406.66666666666663</v>
      </c>
      <c r="CM52" s="253">
        <f t="shared" si="24"/>
        <v>406.66666666666663</v>
      </c>
      <c r="CN52" s="253">
        <f t="shared" si="24"/>
        <v>406.66666666666663</v>
      </c>
      <c r="CO52" s="253">
        <f t="shared" si="24"/>
        <v>406.66666666666663</v>
      </c>
      <c r="CP52" s="253">
        <f t="shared" si="24"/>
        <v>406.66666666666663</v>
      </c>
      <c r="CQ52" s="253">
        <f t="shared" si="24"/>
        <v>406.66666666666663</v>
      </c>
      <c r="CR52" s="253">
        <f t="shared" si="24"/>
        <v>406.66666666666663</v>
      </c>
      <c r="CS52" s="253">
        <f t="shared" si="24"/>
        <v>406.66666666666663</v>
      </c>
      <c r="CT52" s="253">
        <f t="shared" si="24"/>
        <v>406.66666666666663</v>
      </c>
      <c r="CU52" s="253">
        <f t="shared" si="24"/>
        <v>406.66666666666663</v>
      </c>
      <c r="CV52" s="253">
        <f t="shared" si="24"/>
        <v>406.66666666666663</v>
      </c>
      <c r="CW52" s="253">
        <f t="shared" si="24"/>
        <v>406.66666666666663</v>
      </c>
      <c r="CX52" s="253">
        <f t="shared" si="24"/>
        <v>406.66666666666663</v>
      </c>
      <c r="CY52" s="253">
        <f t="shared" si="24"/>
        <v>406.66666666666663</v>
      </c>
      <c r="CZ52" s="253">
        <f t="shared" si="24"/>
        <v>406.66666666666663</v>
      </c>
      <c r="DA52" s="253">
        <f t="shared" si="24"/>
        <v>406.66666666666663</v>
      </c>
      <c r="DB52" s="253">
        <f t="shared" si="24"/>
        <v>406.66666666666663</v>
      </c>
      <c r="DC52" s="253">
        <f t="shared" si="24"/>
        <v>406.66666666666663</v>
      </c>
      <c r="DD52" s="253">
        <f t="shared" si="24"/>
        <v>406.66666666666663</v>
      </c>
      <c r="DE52" s="253">
        <f t="shared" si="24"/>
        <v>406.66666666666663</v>
      </c>
      <c r="DF52" s="253">
        <f t="shared" si="24"/>
        <v>406.66666666666663</v>
      </c>
      <c r="DG52" s="253">
        <f t="shared" si="24"/>
        <v>406.66666666666663</v>
      </c>
      <c r="DH52" s="253">
        <f t="shared" si="24"/>
        <v>406.66666666666663</v>
      </c>
      <c r="DI52" s="253">
        <f t="shared" si="24"/>
        <v>406.66666666666663</v>
      </c>
      <c r="DJ52" s="253">
        <f t="shared" si="24"/>
        <v>406.66666666666663</v>
      </c>
      <c r="DK52" s="253">
        <f t="shared" si="24"/>
        <v>406.66666666666663</v>
      </c>
      <c r="DL52" s="253">
        <f t="shared" si="24"/>
        <v>406.66666666666663</v>
      </c>
      <c r="DM52" s="253">
        <f t="shared" si="24"/>
        <v>406.66666666666663</v>
      </c>
      <c r="DN52" s="253">
        <f t="shared" si="24"/>
        <v>406.66666666666663</v>
      </c>
      <c r="DO52" s="253">
        <f t="shared" si="24"/>
        <v>406.66666666666663</v>
      </c>
      <c r="DP52" s="253">
        <f t="shared" si="24"/>
        <v>406.66666666666663</v>
      </c>
      <c r="DQ52" s="253">
        <f t="shared" si="24"/>
        <v>406.66666666666663</v>
      </c>
      <c r="DR52" s="253">
        <f t="shared" si="24"/>
        <v>406.66666666666663</v>
      </c>
      <c r="DS52" s="253">
        <f t="shared" si="24"/>
        <v>406.66666666666663</v>
      </c>
      <c r="DT52" s="253">
        <f t="shared" si="24"/>
        <v>406.66666666666663</v>
      </c>
      <c r="DU52" s="253">
        <f t="shared" si="24"/>
        <v>406.66666666666663</v>
      </c>
    </row>
    <row r="53" spans="2:125" ht="15.6" thickTop="1" thickBot="1">
      <c r="B53" s="339" t="str">
        <f t="shared" si="25"/>
        <v>Costi Amministrativi</v>
      </c>
      <c r="D53" s="335">
        <f t="shared" si="26"/>
        <v>90</v>
      </c>
      <c r="F53" s="253">
        <f t="shared" si="27"/>
        <v>0</v>
      </c>
      <c r="G53" s="253">
        <f t="shared" ref="G53:G68" si="30">+IF($D53=0,G9+G31,IF($D53=30,F9+F31,0))</f>
        <v>0</v>
      </c>
      <c r="H53" s="253">
        <f t="shared" si="28"/>
        <v>0</v>
      </c>
      <c r="I53" s="253">
        <f t="shared" si="29"/>
        <v>508.33333333333337</v>
      </c>
      <c r="J53" s="253">
        <f t="shared" si="23"/>
        <v>508.33333333333337</v>
      </c>
      <c r="K53" s="253">
        <f t="shared" si="23"/>
        <v>508.33333333333337</v>
      </c>
      <c r="L53" s="253">
        <f t="shared" si="23"/>
        <v>508.33333333333337</v>
      </c>
      <c r="M53" s="253">
        <f t="shared" si="23"/>
        <v>508.33333333333337</v>
      </c>
      <c r="N53" s="253">
        <f t="shared" si="23"/>
        <v>508.33333333333337</v>
      </c>
      <c r="O53" s="253">
        <f t="shared" si="23"/>
        <v>508.33333333333337</v>
      </c>
      <c r="P53" s="253">
        <f t="shared" si="23"/>
        <v>508.33333333333337</v>
      </c>
      <c r="Q53" s="253">
        <f t="shared" si="23"/>
        <v>508.33333333333337</v>
      </c>
      <c r="R53" s="253">
        <f t="shared" si="23"/>
        <v>508.33333333333337</v>
      </c>
      <c r="S53" s="253">
        <f t="shared" si="23"/>
        <v>508.33333333333337</v>
      </c>
      <c r="T53" s="253">
        <f t="shared" si="23"/>
        <v>508.33333333333337</v>
      </c>
      <c r="U53" s="253">
        <f t="shared" si="23"/>
        <v>508.33333333333337</v>
      </c>
      <c r="V53" s="253">
        <f t="shared" si="23"/>
        <v>508.33333333333337</v>
      </c>
      <c r="W53" s="253">
        <f t="shared" si="23"/>
        <v>508.33333333333337</v>
      </c>
      <c r="X53" s="253">
        <f t="shared" si="23"/>
        <v>508.33333333333337</v>
      </c>
      <c r="Y53" s="253">
        <f t="shared" si="23"/>
        <v>508.33333333333337</v>
      </c>
      <c r="Z53" s="253">
        <f t="shared" si="23"/>
        <v>508.33333333333337</v>
      </c>
      <c r="AA53" s="253">
        <f t="shared" si="23"/>
        <v>508.33333333333337</v>
      </c>
      <c r="AB53" s="253">
        <f t="shared" si="23"/>
        <v>508.33333333333337</v>
      </c>
      <c r="AC53" s="253">
        <f t="shared" si="23"/>
        <v>508.33333333333337</v>
      </c>
      <c r="AD53" s="253">
        <f t="shared" si="23"/>
        <v>508.33333333333337</v>
      </c>
      <c r="AE53" s="253">
        <f t="shared" si="23"/>
        <v>508.33333333333337</v>
      </c>
      <c r="AF53" s="253">
        <f t="shared" si="23"/>
        <v>508.33333333333337</v>
      </c>
      <c r="AG53" s="253">
        <f t="shared" si="23"/>
        <v>508.33333333333337</v>
      </c>
      <c r="AH53" s="253">
        <f t="shared" si="23"/>
        <v>508.33333333333337</v>
      </c>
      <c r="AI53" s="253">
        <f t="shared" si="23"/>
        <v>508.33333333333337</v>
      </c>
      <c r="AJ53" s="253">
        <f t="shared" si="23"/>
        <v>508.33333333333337</v>
      </c>
      <c r="AK53" s="253">
        <f t="shared" si="23"/>
        <v>508.33333333333337</v>
      </c>
      <c r="AL53" s="253">
        <f t="shared" si="23"/>
        <v>508.33333333333337</v>
      </c>
      <c r="AM53" s="253">
        <f t="shared" si="23"/>
        <v>508.33333333333337</v>
      </c>
      <c r="AN53" s="253">
        <f t="shared" si="23"/>
        <v>508.33333333333337</v>
      </c>
      <c r="AO53" s="253">
        <f t="shared" si="23"/>
        <v>508.33333333333337</v>
      </c>
      <c r="AP53" s="253">
        <f t="shared" si="23"/>
        <v>508.33333333333337</v>
      </c>
      <c r="AQ53" s="253">
        <f t="shared" si="23"/>
        <v>508.33333333333337</v>
      </c>
      <c r="AR53" s="253">
        <f t="shared" si="23"/>
        <v>508.33333333333337</v>
      </c>
      <c r="AS53" s="253">
        <f t="shared" si="23"/>
        <v>508.33333333333337</v>
      </c>
      <c r="AT53" s="253">
        <f t="shared" si="23"/>
        <v>508.33333333333337</v>
      </c>
      <c r="AU53" s="253">
        <f t="shared" si="23"/>
        <v>508.33333333333337</v>
      </c>
      <c r="AV53" s="253">
        <f t="shared" si="23"/>
        <v>508.33333333333337</v>
      </c>
      <c r="AW53" s="253">
        <f t="shared" si="23"/>
        <v>508.33333333333337</v>
      </c>
      <c r="AX53" s="253">
        <f t="shared" si="23"/>
        <v>508.33333333333337</v>
      </c>
      <c r="AY53" s="253">
        <f t="shared" si="23"/>
        <v>508.33333333333337</v>
      </c>
      <c r="AZ53" s="253">
        <f t="shared" si="23"/>
        <v>508.33333333333337</v>
      </c>
      <c r="BA53" s="253">
        <f t="shared" si="23"/>
        <v>508.33333333333337</v>
      </c>
      <c r="BB53" s="253">
        <f t="shared" si="23"/>
        <v>508.33333333333337</v>
      </c>
      <c r="BC53" s="253">
        <f t="shared" si="23"/>
        <v>508.33333333333337</v>
      </c>
      <c r="BD53" s="253">
        <f t="shared" si="23"/>
        <v>508.33333333333337</v>
      </c>
      <c r="BE53" s="253">
        <f t="shared" si="23"/>
        <v>508.33333333333337</v>
      </c>
      <c r="BF53" s="253">
        <f t="shared" si="23"/>
        <v>508.33333333333337</v>
      </c>
      <c r="BG53" s="253">
        <f t="shared" si="23"/>
        <v>508.33333333333337</v>
      </c>
      <c r="BH53" s="253">
        <f t="shared" si="23"/>
        <v>508.33333333333337</v>
      </c>
      <c r="BI53" s="253">
        <f t="shared" si="23"/>
        <v>508.33333333333337</v>
      </c>
      <c r="BJ53" s="253">
        <f t="shared" si="23"/>
        <v>508.33333333333337</v>
      </c>
      <c r="BK53" s="253">
        <f t="shared" si="23"/>
        <v>508.33333333333337</v>
      </c>
      <c r="BL53" s="253">
        <f t="shared" si="23"/>
        <v>508.33333333333337</v>
      </c>
      <c r="BM53" s="253">
        <f t="shared" si="23"/>
        <v>508.33333333333337</v>
      </c>
      <c r="BN53" s="253">
        <f t="shared" si="23"/>
        <v>508.33333333333337</v>
      </c>
      <c r="BO53" s="253">
        <f t="shared" si="23"/>
        <v>508.33333333333337</v>
      </c>
      <c r="BP53" s="253">
        <f t="shared" si="23"/>
        <v>508.33333333333337</v>
      </c>
      <c r="BQ53" s="253">
        <f t="shared" si="23"/>
        <v>508.33333333333337</v>
      </c>
      <c r="BR53" s="253">
        <f t="shared" si="23"/>
        <v>508.33333333333337</v>
      </c>
      <c r="BS53" s="253">
        <f t="shared" si="23"/>
        <v>508.33333333333337</v>
      </c>
      <c r="BT53" s="253">
        <f t="shared" si="23"/>
        <v>508.33333333333337</v>
      </c>
      <c r="BU53" s="253">
        <f t="shared" ref="BU53:CJ68" si="31">+IF($D53=0,BU9+BU31,IF($D53=30,BT9+BT31,IF($D53=60,BS9+BS31,BR9+BR31)))</f>
        <v>508.33333333333337</v>
      </c>
      <c r="BV53" s="253">
        <f t="shared" si="24"/>
        <v>508.33333333333337</v>
      </c>
      <c r="BW53" s="253">
        <f t="shared" si="24"/>
        <v>508.33333333333337</v>
      </c>
      <c r="BX53" s="253">
        <f t="shared" si="24"/>
        <v>508.33333333333337</v>
      </c>
      <c r="BY53" s="253">
        <f t="shared" si="24"/>
        <v>508.33333333333337</v>
      </c>
      <c r="BZ53" s="253">
        <f t="shared" si="24"/>
        <v>508.33333333333337</v>
      </c>
      <c r="CA53" s="253">
        <f t="shared" si="24"/>
        <v>508.33333333333337</v>
      </c>
      <c r="CB53" s="253">
        <f t="shared" si="24"/>
        <v>508.33333333333337</v>
      </c>
      <c r="CC53" s="253">
        <f t="shared" si="24"/>
        <v>508.33333333333337</v>
      </c>
      <c r="CD53" s="253">
        <f t="shared" si="24"/>
        <v>508.33333333333337</v>
      </c>
      <c r="CE53" s="253">
        <f t="shared" si="24"/>
        <v>508.33333333333337</v>
      </c>
      <c r="CF53" s="253">
        <f t="shared" si="24"/>
        <v>508.33333333333337</v>
      </c>
      <c r="CG53" s="253">
        <f t="shared" si="24"/>
        <v>508.33333333333337</v>
      </c>
      <c r="CH53" s="253">
        <f t="shared" si="24"/>
        <v>508.33333333333337</v>
      </c>
      <c r="CI53" s="253">
        <f t="shared" si="24"/>
        <v>508.33333333333337</v>
      </c>
      <c r="CJ53" s="253">
        <f t="shared" si="24"/>
        <v>508.33333333333337</v>
      </c>
      <c r="CK53" s="253">
        <f t="shared" si="24"/>
        <v>508.33333333333337</v>
      </c>
      <c r="CL53" s="253">
        <f t="shared" si="24"/>
        <v>508.33333333333337</v>
      </c>
      <c r="CM53" s="253">
        <f t="shared" si="24"/>
        <v>508.33333333333337</v>
      </c>
      <c r="CN53" s="253">
        <f t="shared" si="24"/>
        <v>508.33333333333337</v>
      </c>
      <c r="CO53" s="253">
        <f t="shared" si="24"/>
        <v>508.33333333333337</v>
      </c>
      <c r="CP53" s="253">
        <f t="shared" si="24"/>
        <v>508.33333333333337</v>
      </c>
      <c r="CQ53" s="253">
        <f t="shared" si="24"/>
        <v>508.33333333333337</v>
      </c>
      <c r="CR53" s="253">
        <f t="shared" si="24"/>
        <v>508.33333333333337</v>
      </c>
      <c r="CS53" s="253">
        <f t="shared" si="24"/>
        <v>508.33333333333337</v>
      </c>
      <c r="CT53" s="253">
        <f t="shared" si="24"/>
        <v>508.33333333333337</v>
      </c>
      <c r="CU53" s="253">
        <f t="shared" si="24"/>
        <v>508.33333333333337</v>
      </c>
      <c r="CV53" s="253">
        <f t="shared" si="24"/>
        <v>508.33333333333337</v>
      </c>
      <c r="CW53" s="253">
        <f t="shared" si="24"/>
        <v>508.33333333333337</v>
      </c>
      <c r="CX53" s="253">
        <f t="shared" si="24"/>
        <v>508.33333333333337</v>
      </c>
      <c r="CY53" s="253">
        <f t="shared" si="24"/>
        <v>508.33333333333337</v>
      </c>
      <c r="CZ53" s="253">
        <f t="shared" si="24"/>
        <v>508.33333333333337</v>
      </c>
      <c r="DA53" s="253">
        <f t="shared" si="24"/>
        <v>508.33333333333337</v>
      </c>
      <c r="DB53" s="253">
        <f t="shared" si="24"/>
        <v>508.33333333333337</v>
      </c>
      <c r="DC53" s="253">
        <f t="shared" si="24"/>
        <v>508.33333333333337</v>
      </c>
      <c r="DD53" s="253">
        <f t="shared" si="24"/>
        <v>508.33333333333337</v>
      </c>
      <c r="DE53" s="253">
        <f t="shared" si="24"/>
        <v>508.33333333333337</v>
      </c>
      <c r="DF53" s="253">
        <f t="shared" si="24"/>
        <v>508.33333333333337</v>
      </c>
      <c r="DG53" s="253">
        <f t="shared" si="24"/>
        <v>508.33333333333337</v>
      </c>
      <c r="DH53" s="253">
        <f t="shared" si="24"/>
        <v>508.33333333333337</v>
      </c>
      <c r="DI53" s="253">
        <f t="shared" si="24"/>
        <v>508.33333333333337</v>
      </c>
      <c r="DJ53" s="253">
        <f t="shared" si="24"/>
        <v>508.33333333333337</v>
      </c>
      <c r="DK53" s="253">
        <f t="shared" si="24"/>
        <v>508.33333333333337</v>
      </c>
      <c r="DL53" s="253">
        <f t="shared" si="24"/>
        <v>508.33333333333337</v>
      </c>
      <c r="DM53" s="253">
        <f t="shared" si="24"/>
        <v>508.33333333333337</v>
      </c>
      <c r="DN53" s="253">
        <f t="shared" si="24"/>
        <v>508.33333333333337</v>
      </c>
      <c r="DO53" s="253">
        <f t="shared" si="24"/>
        <v>508.33333333333337</v>
      </c>
      <c r="DP53" s="253">
        <f t="shared" si="24"/>
        <v>508.33333333333337</v>
      </c>
      <c r="DQ53" s="253">
        <f t="shared" si="24"/>
        <v>508.33333333333337</v>
      </c>
      <c r="DR53" s="253">
        <f t="shared" si="24"/>
        <v>508.33333333333337</v>
      </c>
      <c r="DS53" s="253">
        <f t="shared" si="24"/>
        <v>508.33333333333337</v>
      </c>
      <c r="DT53" s="253">
        <f t="shared" si="24"/>
        <v>508.33333333333337</v>
      </c>
      <c r="DU53" s="253">
        <f t="shared" si="24"/>
        <v>508.33333333333337</v>
      </c>
    </row>
    <row r="54" spans="2:125" ht="15.6" thickTop="1" thickBot="1">
      <c r="B54" s="339">
        <f t="shared" si="25"/>
        <v>0</v>
      </c>
      <c r="D54" s="335">
        <f t="shared" si="26"/>
        <v>30</v>
      </c>
      <c r="F54" s="253">
        <f t="shared" si="27"/>
        <v>0</v>
      </c>
      <c r="G54" s="253">
        <f t="shared" si="30"/>
        <v>0</v>
      </c>
      <c r="H54" s="253">
        <f t="shared" si="28"/>
        <v>0</v>
      </c>
      <c r="I54" s="253">
        <f t="shared" si="29"/>
        <v>0</v>
      </c>
      <c r="J54" s="253">
        <f t="shared" si="29"/>
        <v>0</v>
      </c>
      <c r="K54" s="253">
        <f t="shared" si="29"/>
        <v>0</v>
      </c>
      <c r="L54" s="253">
        <f t="shared" si="29"/>
        <v>0</v>
      </c>
      <c r="M54" s="253">
        <f t="shared" si="29"/>
        <v>0</v>
      </c>
      <c r="N54" s="253">
        <f t="shared" si="29"/>
        <v>0</v>
      </c>
      <c r="O54" s="253">
        <f t="shared" si="29"/>
        <v>0</v>
      </c>
      <c r="P54" s="253">
        <f t="shared" si="29"/>
        <v>0</v>
      </c>
      <c r="Q54" s="253">
        <f t="shared" si="29"/>
        <v>0</v>
      </c>
      <c r="R54" s="253">
        <f t="shared" si="29"/>
        <v>0</v>
      </c>
      <c r="S54" s="253">
        <f t="shared" si="29"/>
        <v>0</v>
      </c>
      <c r="T54" s="253">
        <f t="shared" si="29"/>
        <v>0</v>
      </c>
      <c r="U54" s="253">
        <f t="shared" si="29"/>
        <v>0</v>
      </c>
      <c r="V54" s="253">
        <f t="shared" si="29"/>
        <v>0</v>
      </c>
      <c r="W54" s="253">
        <f t="shared" si="29"/>
        <v>0</v>
      </c>
      <c r="X54" s="253">
        <f t="shared" si="29"/>
        <v>0</v>
      </c>
      <c r="Y54" s="253">
        <f t="shared" ref="Y54:BT59" si="32">+IF($D54=0,Y10+Y32,IF($D54=30,X10+X32,IF($D54=60,W10+W32,V10+V32)))</f>
        <v>0</v>
      </c>
      <c r="Z54" s="253">
        <f t="shared" si="32"/>
        <v>0</v>
      </c>
      <c r="AA54" s="253">
        <f t="shared" si="32"/>
        <v>0</v>
      </c>
      <c r="AB54" s="253">
        <f t="shared" si="32"/>
        <v>0</v>
      </c>
      <c r="AC54" s="253">
        <f t="shared" si="32"/>
        <v>0</v>
      </c>
      <c r="AD54" s="253">
        <f t="shared" si="32"/>
        <v>0</v>
      </c>
      <c r="AE54" s="253">
        <f t="shared" si="32"/>
        <v>0</v>
      </c>
      <c r="AF54" s="253">
        <f t="shared" si="32"/>
        <v>0</v>
      </c>
      <c r="AG54" s="253">
        <f t="shared" si="32"/>
        <v>0</v>
      </c>
      <c r="AH54" s="253">
        <f t="shared" si="32"/>
        <v>0</v>
      </c>
      <c r="AI54" s="253">
        <f t="shared" si="32"/>
        <v>0</v>
      </c>
      <c r="AJ54" s="253">
        <f t="shared" si="32"/>
        <v>0</v>
      </c>
      <c r="AK54" s="253">
        <f t="shared" si="32"/>
        <v>0</v>
      </c>
      <c r="AL54" s="253">
        <f t="shared" si="32"/>
        <v>0</v>
      </c>
      <c r="AM54" s="253">
        <f t="shared" si="32"/>
        <v>0</v>
      </c>
      <c r="AN54" s="253">
        <f t="shared" si="32"/>
        <v>0</v>
      </c>
      <c r="AO54" s="253">
        <f t="shared" si="32"/>
        <v>0</v>
      </c>
      <c r="AP54" s="253">
        <f t="shared" si="32"/>
        <v>0</v>
      </c>
      <c r="AQ54" s="253">
        <f t="shared" si="32"/>
        <v>0</v>
      </c>
      <c r="AR54" s="253">
        <f t="shared" si="32"/>
        <v>0</v>
      </c>
      <c r="AS54" s="253">
        <f t="shared" si="32"/>
        <v>0</v>
      </c>
      <c r="AT54" s="253">
        <f t="shared" si="32"/>
        <v>0</v>
      </c>
      <c r="AU54" s="253">
        <f t="shared" si="32"/>
        <v>0</v>
      </c>
      <c r="AV54" s="253">
        <f t="shared" si="32"/>
        <v>0</v>
      </c>
      <c r="AW54" s="253">
        <f t="shared" si="32"/>
        <v>0</v>
      </c>
      <c r="AX54" s="253">
        <f t="shared" si="32"/>
        <v>0</v>
      </c>
      <c r="AY54" s="253">
        <f t="shared" si="32"/>
        <v>0</v>
      </c>
      <c r="AZ54" s="253">
        <f t="shared" si="32"/>
        <v>0</v>
      </c>
      <c r="BA54" s="253">
        <f t="shared" si="32"/>
        <v>0</v>
      </c>
      <c r="BB54" s="253">
        <f t="shared" si="32"/>
        <v>0</v>
      </c>
      <c r="BC54" s="253">
        <f t="shared" si="32"/>
        <v>0</v>
      </c>
      <c r="BD54" s="253">
        <f t="shared" si="32"/>
        <v>0</v>
      </c>
      <c r="BE54" s="253">
        <f t="shared" si="32"/>
        <v>0</v>
      </c>
      <c r="BF54" s="253">
        <f t="shared" si="32"/>
        <v>0</v>
      </c>
      <c r="BG54" s="253">
        <f t="shared" si="32"/>
        <v>0</v>
      </c>
      <c r="BH54" s="253">
        <f t="shared" si="32"/>
        <v>0</v>
      </c>
      <c r="BI54" s="253">
        <f t="shared" si="32"/>
        <v>0</v>
      </c>
      <c r="BJ54" s="253">
        <f t="shared" si="32"/>
        <v>0</v>
      </c>
      <c r="BK54" s="253">
        <f t="shared" si="32"/>
        <v>0</v>
      </c>
      <c r="BL54" s="253">
        <f t="shared" si="32"/>
        <v>0</v>
      </c>
      <c r="BM54" s="253">
        <f t="shared" si="32"/>
        <v>0</v>
      </c>
      <c r="BN54" s="253">
        <f t="shared" si="32"/>
        <v>0</v>
      </c>
      <c r="BO54" s="253">
        <f t="shared" si="32"/>
        <v>0</v>
      </c>
      <c r="BP54" s="253">
        <f t="shared" si="32"/>
        <v>0</v>
      </c>
      <c r="BQ54" s="253">
        <f t="shared" si="32"/>
        <v>0</v>
      </c>
      <c r="BR54" s="253">
        <f t="shared" si="32"/>
        <v>0</v>
      </c>
      <c r="BS54" s="253">
        <f t="shared" si="32"/>
        <v>0</v>
      </c>
      <c r="BT54" s="253">
        <f t="shared" si="32"/>
        <v>0</v>
      </c>
      <c r="BU54" s="253">
        <f t="shared" si="31"/>
        <v>0</v>
      </c>
      <c r="BV54" s="253">
        <f t="shared" si="24"/>
        <v>0</v>
      </c>
      <c r="BW54" s="253">
        <f t="shared" si="24"/>
        <v>0</v>
      </c>
      <c r="BX54" s="253">
        <f t="shared" si="24"/>
        <v>0</v>
      </c>
      <c r="BY54" s="253">
        <f t="shared" si="24"/>
        <v>0</v>
      </c>
      <c r="BZ54" s="253">
        <f t="shared" si="24"/>
        <v>0</v>
      </c>
      <c r="CA54" s="253">
        <f t="shared" si="24"/>
        <v>0</v>
      </c>
      <c r="CB54" s="253">
        <f t="shared" si="24"/>
        <v>0</v>
      </c>
      <c r="CC54" s="253">
        <f t="shared" si="24"/>
        <v>0</v>
      </c>
      <c r="CD54" s="253">
        <f t="shared" si="24"/>
        <v>0</v>
      </c>
      <c r="CE54" s="253">
        <f t="shared" si="24"/>
        <v>0</v>
      </c>
      <c r="CF54" s="253">
        <f t="shared" si="24"/>
        <v>0</v>
      </c>
      <c r="CG54" s="253">
        <f t="shared" si="24"/>
        <v>0</v>
      </c>
      <c r="CH54" s="253">
        <f t="shared" si="24"/>
        <v>0</v>
      </c>
      <c r="CI54" s="253">
        <f t="shared" si="24"/>
        <v>0</v>
      </c>
      <c r="CJ54" s="253">
        <f t="shared" si="24"/>
        <v>0</v>
      </c>
      <c r="CK54" s="253">
        <f t="shared" si="24"/>
        <v>0</v>
      </c>
      <c r="CL54" s="253">
        <f t="shared" si="24"/>
        <v>0</v>
      </c>
      <c r="CM54" s="253">
        <f t="shared" si="24"/>
        <v>0</v>
      </c>
      <c r="CN54" s="253">
        <f t="shared" si="24"/>
        <v>0</v>
      </c>
      <c r="CO54" s="253">
        <f t="shared" si="24"/>
        <v>0</v>
      </c>
      <c r="CP54" s="253">
        <f t="shared" si="24"/>
        <v>0</v>
      </c>
      <c r="CQ54" s="253">
        <f t="shared" si="24"/>
        <v>0</v>
      </c>
      <c r="CR54" s="253">
        <f t="shared" si="24"/>
        <v>0</v>
      </c>
      <c r="CS54" s="253">
        <f t="shared" si="24"/>
        <v>0</v>
      </c>
      <c r="CT54" s="253">
        <f t="shared" si="24"/>
        <v>0</v>
      </c>
      <c r="CU54" s="253">
        <f t="shared" si="24"/>
        <v>0</v>
      </c>
      <c r="CV54" s="253">
        <f t="shared" si="24"/>
        <v>0</v>
      </c>
      <c r="CW54" s="253">
        <f t="shared" si="24"/>
        <v>0</v>
      </c>
      <c r="CX54" s="253">
        <f t="shared" si="24"/>
        <v>0</v>
      </c>
      <c r="CY54" s="253">
        <f t="shared" si="24"/>
        <v>0</v>
      </c>
      <c r="CZ54" s="253">
        <f t="shared" si="24"/>
        <v>0</v>
      </c>
      <c r="DA54" s="253">
        <f t="shared" si="24"/>
        <v>0</v>
      </c>
      <c r="DB54" s="253">
        <f t="shared" si="24"/>
        <v>0</v>
      </c>
      <c r="DC54" s="253">
        <f t="shared" si="24"/>
        <v>0</v>
      </c>
      <c r="DD54" s="253">
        <f t="shared" si="24"/>
        <v>0</v>
      </c>
      <c r="DE54" s="253">
        <f t="shared" si="24"/>
        <v>0</v>
      </c>
      <c r="DF54" s="253">
        <f t="shared" si="24"/>
        <v>0</v>
      </c>
      <c r="DG54" s="253">
        <f t="shared" si="24"/>
        <v>0</v>
      </c>
      <c r="DH54" s="253">
        <f t="shared" si="24"/>
        <v>0</v>
      </c>
      <c r="DI54" s="253">
        <f t="shared" si="24"/>
        <v>0</v>
      </c>
      <c r="DJ54" s="253">
        <f t="shared" si="24"/>
        <v>0</v>
      </c>
      <c r="DK54" s="253">
        <f t="shared" si="24"/>
        <v>0</v>
      </c>
      <c r="DL54" s="253">
        <f t="shared" si="24"/>
        <v>0</v>
      </c>
      <c r="DM54" s="253">
        <f t="shared" si="24"/>
        <v>0</v>
      </c>
      <c r="DN54" s="253">
        <f t="shared" si="24"/>
        <v>0</v>
      </c>
      <c r="DO54" s="253">
        <f t="shared" si="24"/>
        <v>0</v>
      </c>
      <c r="DP54" s="253">
        <f t="shared" si="24"/>
        <v>0</v>
      </c>
      <c r="DQ54" s="253">
        <f t="shared" ref="DQ54:DU68" si="33">+IF($D54=0,DQ10+DQ32,IF($D54=30,DP10+DP32,IF($D54=60,DO10+DO32,DN10+DN32)))</f>
        <v>0</v>
      </c>
      <c r="DR54" s="253">
        <f t="shared" si="33"/>
        <v>0</v>
      </c>
      <c r="DS54" s="253">
        <f t="shared" si="33"/>
        <v>0</v>
      </c>
      <c r="DT54" s="253">
        <f t="shared" si="33"/>
        <v>0</v>
      </c>
      <c r="DU54" s="253">
        <f t="shared" si="33"/>
        <v>0</v>
      </c>
    </row>
    <row r="55" spans="2:125" ht="15.6" thickTop="1" thickBot="1">
      <c r="B55" s="339">
        <f t="shared" si="25"/>
        <v>0</v>
      </c>
      <c r="D55" s="335">
        <f t="shared" si="26"/>
        <v>60</v>
      </c>
      <c r="F55" s="253">
        <f t="shared" si="27"/>
        <v>0</v>
      </c>
      <c r="G55" s="253">
        <f t="shared" si="30"/>
        <v>0</v>
      </c>
      <c r="H55" s="253">
        <f t="shared" si="28"/>
        <v>0</v>
      </c>
      <c r="I55" s="253">
        <f t="shared" si="29"/>
        <v>0</v>
      </c>
      <c r="J55" s="253">
        <f t="shared" si="29"/>
        <v>0</v>
      </c>
      <c r="K55" s="253">
        <f t="shared" si="29"/>
        <v>0</v>
      </c>
      <c r="L55" s="253">
        <f t="shared" si="29"/>
        <v>0</v>
      </c>
      <c r="M55" s="253">
        <f t="shared" si="29"/>
        <v>0</v>
      </c>
      <c r="N55" s="253">
        <f t="shared" si="29"/>
        <v>0</v>
      </c>
      <c r="O55" s="253">
        <f t="shared" si="29"/>
        <v>0</v>
      </c>
      <c r="P55" s="253">
        <f t="shared" si="29"/>
        <v>0</v>
      </c>
      <c r="Q55" s="253">
        <f t="shared" si="29"/>
        <v>0</v>
      </c>
      <c r="R55" s="253">
        <f t="shared" si="29"/>
        <v>0</v>
      </c>
      <c r="S55" s="253">
        <f t="shared" si="29"/>
        <v>0</v>
      </c>
      <c r="T55" s="253">
        <f t="shared" si="29"/>
        <v>0</v>
      </c>
      <c r="U55" s="253">
        <f t="shared" si="29"/>
        <v>0</v>
      </c>
      <c r="V55" s="253">
        <f t="shared" si="29"/>
        <v>0</v>
      </c>
      <c r="W55" s="253">
        <f t="shared" si="29"/>
        <v>0</v>
      </c>
      <c r="X55" s="253">
        <f t="shared" si="29"/>
        <v>0</v>
      </c>
      <c r="Y55" s="253">
        <f t="shared" si="32"/>
        <v>0</v>
      </c>
      <c r="Z55" s="253">
        <f t="shared" si="32"/>
        <v>0</v>
      </c>
      <c r="AA55" s="253">
        <f t="shared" si="32"/>
        <v>0</v>
      </c>
      <c r="AB55" s="253">
        <f t="shared" si="32"/>
        <v>0</v>
      </c>
      <c r="AC55" s="253">
        <f t="shared" si="32"/>
        <v>0</v>
      </c>
      <c r="AD55" s="253">
        <f t="shared" si="32"/>
        <v>0</v>
      </c>
      <c r="AE55" s="253">
        <f t="shared" si="32"/>
        <v>0</v>
      </c>
      <c r="AF55" s="253">
        <f t="shared" si="32"/>
        <v>0</v>
      </c>
      <c r="AG55" s="253">
        <f t="shared" si="32"/>
        <v>0</v>
      </c>
      <c r="AH55" s="253">
        <f t="shared" si="32"/>
        <v>0</v>
      </c>
      <c r="AI55" s="253">
        <f t="shared" si="32"/>
        <v>0</v>
      </c>
      <c r="AJ55" s="253">
        <f t="shared" si="32"/>
        <v>0</v>
      </c>
      <c r="AK55" s="253">
        <f t="shared" si="32"/>
        <v>0</v>
      </c>
      <c r="AL55" s="253">
        <f t="shared" si="32"/>
        <v>0</v>
      </c>
      <c r="AM55" s="253">
        <f t="shared" si="32"/>
        <v>0</v>
      </c>
      <c r="AN55" s="253">
        <f t="shared" si="32"/>
        <v>0</v>
      </c>
      <c r="AO55" s="253">
        <f t="shared" si="32"/>
        <v>0</v>
      </c>
      <c r="AP55" s="253">
        <f t="shared" si="32"/>
        <v>0</v>
      </c>
      <c r="AQ55" s="253">
        <f t="shared" si="32"/>
        <v>0</v>
      </c>
      <c r="AR55" s="253">
        <f t="shared" si="32"/>
        <v>0</v>
      </c>
      <c r="AS55" s="253">
        <f t="shared" si="32"/>
        <v>0</v>
      </c>
      <c r="AT55" s="253">
        <f t="shared" si="32"/>
        <v>0</v>
      </c>
      <c r="AU55" s="253">
        <f t="shared" si="32"/>
        <v>0</v>
      </c>
      <c r="AV55" s="253">
        <f t="shared" si="32"/>
        <v>0</v>
      </c>
      <c r="AW55" s="253">
        <f t="shared" si="32"/>
        <v>0</v>
      </c>
      <c r="AX55" s="253">
        <f t="shared" si="32"/>
        <v>0</v>
      </c>
      <c r="AY55" s="253">
        <f t="shared" si="32"/>
        <v>0</v>
      </c>
      <c r="AZ55" s="253">
        <f t="shared" si="32"/>
        <v>0</v>
      </c>
      <c r="BA55" s="253">
        <f t="shared" si="32"/>
        <v>0</v>
      </c>
      <c r="BB55" s="253">
        <f t="shared" si="32"/>
        <v>0</v>
      </c>
      <c r="BC55" s="253">
        <f t="shared" si="32"/>
        <v>0</v>
      </c>
      <c r="BD55" s="253">
        <f t="shared" si="32"/>
        <v>0</v>
      </c>
      <c r="BE55" s="253">
        <f t="shared" si="32"/>
        <v>0</v>
      </c>
      <c r="BF55" s="253">
        <f t="shared" si="32"/>
        <v>0</v>
      </c>
      <c r="BG55" s="253">
        <f t="shared" si="32"/>
        <v>0</v>
      </c>
      <c r="BH55" s="253">
        <f t="shared" si="32"/>
        <v>0</v>
      </c>
      <c r="BI55" s="253">
        <f t="shared" si="32"/>
        <v>0</v>
      </c>
      <c r="BJ55" s="253">
        <f t="shared" si="32"/>
        <v>0</v>
      </c>
      <c r="BK55" s="253">
        <f t="shared" si="32"/>
        <v>0</v>
      </c>
      <c r="BL55" s="253">
        <f t="shared" si="32"/>
        <v>0</v>
      </c>
      <c r="BM55" s="253">
        <f t="shared" si="32"/>
        <v>0</v>
      </c>
      <c r="BN55" s="253">
        <f t="shared" si="32"/>
        <v>0</v>
      </c>
      <c r="BO55" s="253">
        <f t="shared" si="32"/>
        <v>0</v>
      </c>
      <c r="BP55" s="253">
        <f t="shared" si="32"/>
        <v>0</v>
      </c>
      <c r="BQ55" s="253">
        <f t="shared" si="32"/>
        <v>0</v>
      </c>
      <c r="BR55" s="253">
        <f t="shared" si="32"/>
        <v>0</v>
      </c>
      <c r="BS55" s="253">
        <f t="shared" si="32"/>
        <v>0</v>
      </c>
      <c r="BT55" s="253">
        <f t="shared" si="32"/>
        <v>0</v>
      </c>
      <c r="BU55" s="253">
        <f t="shared" si="31"/>
        <v>0</v>
      </c>
      <c r="BV55" s="253">
        <f t="shared" si="31"/>
        <v>0</v>
      </c>
      <c r="BW55" s="253">
        <f t="shared" si="31"/>
        <v>0</v>
      </c>
      <c r="BX55" s="253">
        <f t="shared" si="31"/>
        <v>0</v>
      </c>
      <c r="BY55" s="253">
        <f t="shared" si="31"/>
        <v>0</v>
      </c>
      <c r="BZ55" s="253">
        <f t="shared" si="31"/>
        <v>0</v>
      </c>
      <c r="CA55" s="253">
        <f t="shared" si="31"/>
        <v>0</v>
      </c>
      <c r="CB55" s="253">
        <f t="shared" si="31"/>
        <v>0</v>
      </c>
      <c r="CC55" s="253">
        <f t="shared" si="31"/>
        <v>0</v>
      </c>
      <c r="CD55" s="253">
        <f t="shared" si="31"/>
        <v>0</v>
      </c>
      <c r="CE55" s="253">
        <f t="shared" si="31"/>
        <v>0</v>
      </c>
      <c r="CF55" s="253">
        <f t="shared" si="31"/>
        <v>0</v>
      </c>
      <c r="CG55" s="253">
        <f t="shared" si="31"/>
        <v>0</v>
      </c>
      <c r="CH55" s="253">
        <f t="shared" si="31"/>
        <v>0</v>
      </c>
      <c r="CI55" s="253">
        <f t="shared" si="31"/>
        <v>0</v>
      </c>
      <c r="CJ55" s="253">
        <f t="shared" si="31"/>
        <v>0</v>
      </c>
      <c r="CK55" s="253">
        <f t="shared" ref="CK55:DP62" si="34">+IF($D55=0,CK11+CK33,IF($D55=30,CJ11+CJ33,IF($D55=60,CI11+CI33,CH11+CH33)))</f>
        <v>0</v>
      </c>
      <c r="CL55" s="253">
        <f t="shared" si="34"/>
        <v>0</v>
      </c>
      <c r="CM55" s="253">
        <f t="shared" si="34"/>
        <v>0</v>
      </c>
      <c r="CN55" s="253">
        <f t="shared" si="34"/>
        <v>0</v>
      </c>
      <c r="CO55" s="253">
        <f t="shared" si="34"/>
        <v>0</v>
      </c>
      <c r="CP55" s="253">
        <f t="shared" si="34"/>
        <v>0</v>
      </c>
      <c r="CQ55" s="253">
        <f t="shared" si="34"/>
        <v>0</v>
      </c>
      <c r="CR55" s="253">
        <f t="shared" si="34"/>
        <v>0</v>
      </c>
      <c r="CS55" s="253">
        <f t="shared" si="34"/>
        <v>0</v>
      </c>
      <c r="CT55" s="253">
        <f t="shared" si="34"/>
        <v>0</v>
      </c>
      <c r="CU55" s="253">
        <f t="shared" si="34"/>
        <v>0</v>
      </c>
      <c r="CV55" s="253">
        <f t="shared" si="34"/>
        <v>0</v>
      </c>
      <c r="CW55" s="253">
        <f t="shared" si="34"/>
        <v>0</v>
      </c>
      <c r="CX55" s="253">
        <f t="shared" si="34"/>
        <v>0</v>
      </c>
      <c r="CY55" s="253">
        <f t="shared" si="34"/>
        <v>0</v>
      </c>
      <c r="CZ55" s="253">
        <f t="shared" si="34"/>
        <v>0</v>
      </c>
      <c r="DA55" s="253">
        <f t="shared" si="34"/>
        <v>0</v>
      </c>
      <c r="DB55" s="253">
        <f t="shared" si="34"/>
        <v>0</v>
      </c>
      <c r="DC55" s="253">
        <f t="shared" si="34"/>
        <v>0</v>
      </c>
      <c r="DD55" s="253">
        <f t="shared" si="34"/>
        <v>0</v>
      </c>
      <c r="DE55" s="253">
        <f t="shared" si="34"/>
        <v>0</v>
      </c>
      <c r="DF55" s="253">
        <f t="shared" si="34"/>
        <v>0</v>
      </c>
      <c r="DG55" s="253">
        <f t="shared" si="34"/>
        <v>0</v>
      </c>
      <c r="DH55" s="253">
        <f t="shared" si="34"/>
        <v>0</v>
      </c>
      <c r="DI55" s="253">
        <f t="shared" si="34"/>
        <v>0</v>
      </c>
      <c r="DJ55" s="253">
        <f t="shared" si="34"/>
        <v>0</v>
      </c>
      <c r="DK55" s="253">
        <f t="shared" si="34"/>
        <v>0</v>
      </c>
      <c r="DL55" s="253">
        <f t="shared" si="34"/>
        <v>0</v>
      </c>
      <c r="DM55" s="253">
        <f t="shared" si="34"/>
        <v>0</v>
      </c>
      <c r="DN55" s="253">
        <f t="shared" si="34"/>
        <v>0</v>
      </c>
      <c r="DO55" s="253">
        <f t="shared" si="34"/>
        <v>0</v>
      </c>
      <c r="DP55" s="253">
        <f t="shared" si="34"/>
        <v>0</v>
      </c>
      <c r="DQ55" s="253">
        <f t="shared" si="33"/>
        <v>0</v>
      </c>
      <c r="DR55" s="253">
        <f t="shared" si="33"/>
        <v>0</v>
      </c>
      <c r="DS55" s="253">
        <f t="shared" si="33"/>
        <v>0</v>
      </c>
      <c r="DT55" s="253">
        <f t="shared" si="33"/>
        <v>0</v>
      </c>
      <c r="DU55" s="253">
        <f t="shared" si="33"/>
        <v>0</v>
      </c>
    </row>
    <row r="56" spans="2:125" ht="15.6" thickTop="1" thickBot="1">
      <c r="B56" s="339">
        <f t="shared" si="25"/>
        <v>0</v>
      </c>
      <c r="D56" s="335">
        <f t="shared" si="26"/>
        <v>60</v>
      </c>
      <c r="F56" s="253">
        <f t="shared" si="27"/>
        <v>0</v>
      </c>
      <c r="G56" s="253">
        <f t="shared" si="30"/>
        <v>0</v>
      </c>
      <c r="H56" s="253">
        <f t="shared" si="28"/>
        <v>0</v>
      </c>
      <c r="I56" s="253">
        <f t="shared" si="29"/>
        <v>0</v>
      </c>
      <c r="J56" s="253">
        <f t="shared" si="29"/>
        <v>0</v>
      </c>
      <c r="K56" s="253">
        <f t="shared" si="29"/>
        <v>0</v>
      </c>
      <c r="L56" s="253">
        <f t="shared" si="29"/>
        <v>0</v>
      </c>
      <c r="M56" s="253">
        <f t="shared" si="29"/>
        <v>0</v>
      </c>
      <c r="N56" s="253">
        <f t="shared" si="29"/>
        <v>0</v>
      </c>
      <c r="O56" s="253">
        <f t="shared" si="29"/>
        <v>0</v>
      </c>
      <c r="P56" s="253">
        <f t="shared" si="29"/>
        <v>0</v>
      </c>
      <c r="Q56" s="253">
        <f t="shared" si="29"/>
        <v>0</v>
      </c>
      <c r="R56" s="253">
        <f t="shared" si="29"/>
        <v>0</v>
      </c>
      <c r="S56" s="253">
        <f t="shared" si="29"/>
        <v>0</v>
      </c>
      <c r="T56" s="253">
        <f t="shared" si="29"/>
        <v>0</v>
      </c>
      <c r="U56" s="253">
        <f t="shared" si="29"/>
        <v>0</v>
      </c>
      <c r="V56" s="253">
        <f t="shared" si="29"/>
        <v>0</v>
      </c>
      <c r="W56" s="253">
        <f t="shared" si="29"/>
        <v>0</v>
      </c>
      <c r="X56" s="253">
        <f t="shared" si="29"/>
        <v>0</v>
      </c>
      <c r="Y56" s="253">
        <f t="shared" si="32"/>
        <v>0</v>
      </c>
      <c r="Z56" s="253">
        <f t="shared" si="32"/>
        <v>0</v>
      </c>
      <c r="AA56" s="253">
        <f t="shared" si="32"/>
        <v>0</v>
      </c>
      <c r="AB56" s="253">
        <f t="shared" si="32"/>
        <v>0</v>
      </c>
      <c r="AC56" s="253">
        <f t="shared" si="32"/>
        <v>0</v>
      </c>
      <c r="AD56" s="253">
        <f t="shared" si="32"/>
        <v>0</v>
      </c>
      <c r="AE56" s="253">
        <f t="shared" si="32"/>
        <v>0</v>
      </c>
      <c r="AF56" s="253">
        <f t="shared" si="32"/>
        <v>0</v>
      </c>
      <c r="AG56" s="253">
        <f t="shared" si="32"/>
        <v>0</v>
      </c>
      <c r="AH56" s="253">
        <f t="shared" si="32"/>
        <v>0</v>
      </c>
      <c r="AI56" s="253">
        <f t="shared" si="32"/>
        <v>0</v>
      </c>
      <c r="AJ56" s="253">
        <f t="shared" si="32"/>
        <v>0</v>
      </c>
      <c r="AK56" s="253">
        <f t="shared" si="32"/>
        <v>0</v>
      </c>
      <c r="AL56" s="253">
        <f t="shared" si="32"/>
        <v>0</v>
      </c>
      <c r="AM56" s="253">
        <f t="shared" si="32"/>
        <v>0</v>
      </c>
      <c r="AN56" s="253">
        <f t="shared" si="32"/>
        <v>0</v>
      </c>
      <c r="AO56" s="253">
        <f t="shared" si="32"/>
        <v>0</v>
      </c>
      <c r="AP56" s="253">
        <f t="shared" si="32"/>
        <v>0</v>
      </c>
      <c r="AQ56" s="253">
        <f t="shared" si="32"/>
        <v>0</v>
      </c>
      <c r="AR56" s="253">
        <f t="shared" si="32"/>
        <v>0</v>
      </c>
      <c r="AS56" s="253">
        <f t="shared" si="32"/>
        <v>0</v>
      </c>
      <c r="AT56" s="253">
        <f t="shared" si="32"/>
        <v>0</v>
      </c>
      <c r="AU56" s="253">
        <f t="shared" si="32"/>
        <v>0</v>
      </c>
      <c r="AV56" s="253">
        <f t="shared" si="32"/>
        <v>0</v>
      </c>
      <c r="AW56" s="253">
        <f t="shared" si="32"/>
        <v>0</v>
      </c>
      <c r="AX56" s="253">
        <f t="shared" si="32"/>
        <v>0</v>
      </c>
      <c r="AY56" s="253">
        <f t="shared" si="32"/>
        <v>0</v>
      </c>
      <c r="AZ56" s="253">
        <f t="shared" si="32"/>
        <v>0</v>
      </c>
      <c r="BA56" s="253">
        <f t="shared" si="32"/>
        <v>0</v>
      </c>
      <c r="BB56" s="253">
        <f t="shared" si="32"/>
        <v>0</v>
      </c>
      <c r="BC56" s="253">
        <f t="shared" si="32"/>
        <v>0</v>
      </c>
      <c r="BD56" s="253">
        <f t="shared" si="32"/>
        <v>0</v>
      </c>
      <c r="BE56" s="253">
        <f t="shared" si="32"/>
        <v>0</v>
      </c>
      <c r="BF56" s="253">
        <f t="shared" si="32"/>
        <v>0</v>
      </c>
      <c r="BG56" s="253">
        <f t="shared" si="32"/>
        <v>0</v>
      </c>
      <c r="BH56" s="253">
        <f t="shared" si="32"/>
        <v>0</v>
      </c>
      <c r="BI56" s="253">
        <f t="shared" si="32"/>
        <v>0</v>
      </c>
      <c r="BJ56" s="253">
        <f t="shared" si="32"/>
        <v>0</v>
      </c>
      <c r="BK56" s="253">
        <f t="shared" si="32"/>
        <v>0</v>
      </c>
      <c r="BL56" s="253">
        <f t="shared" si="32"/>
        <v>0</v>
      </c>
      <c r="BM56" s="253">
        <f t="shared" si="32"/>
        <v>0</v>
      </c>
      <c r="BN56" s="253">
        <f t="shared" si="32"/>
        <v>0</v>
      </c>
      <c r="BO56" s="253">
        <f t="shared" si="32"/>
        <v>0</v>
      </c>
      <c r="BP56" s="253">
        <f t="shared" si="32"/>
        <v>0</v>
      </c>
      <c r="BQ56" s="253">
        <f t="shared" si="32"/>
        <v>0</v>
      </c>
      <c r="BR56" s="253">
        <f t="shared" si="32"/>
        <v>0</v>
      </c>
      <c r="BS56" s="253">
        <f t="shared" si="32"/>
        <v>0</v>
      </c>
      <c r="BT56" s="253">
        <f t="shared" si="32"/>
        <v>0</v>
      </c>
      <c r="BU56" s="253">
        <f t="shared" si="31"/>
        <v>0</v>
      </c>
      <c r="BV56" s="253">
        <f t="shared" si="31"/>
        <v>0</v>
      </c>
      <c r="BW56" s="253">
        <f t="shared" si="31"/>
        <v>0</v>
      </c>
      <c r="BX56" s="253">
        <f t="shared" si="31"/>
        <v>0</v>
      </c>
      <c r="BY56" s="253">
        <f t="shared" si="31"/>
        <v>0</v>
      </c>
      <c r="BZ56" s="253">
        <f t="shared" si="31"/>
        <v>0</v>
      </c>
      <c r="CA56" s="253">
        <f t="shared" si="31"/>
        <v>0</v>
      </c>
      <c r="CB56" s="253">
        <f t="shared" si="31"/>
        <v>0</v>
      </c>
      <c r="CC56" s="253">
        <f t="shared" si="31"/>
        <v>0</v>
      </c>
      <c r="CD56" s="253">
        <f t="shared" si="31"/>
        <v>0</v>
      </c>
      <c r="CE56" s="253">
        <f t="shared" si="31"/>
        <v>0</v>
      </c>
      <c r="CF56" s="253">
        <f t="shared" si="31"/>
        <v>0</v>
      </c>
      <c r="CG56" s="253">
        <f t="shared" si="31"/>
        <v>0</v>
      </c>
      <c r="CH56" s="253">
        <f t="shared" si="31"/>
        <v>0</v>
      </c>
      <c r="CI56" s="253">
        <f t="shared" si="31"/>
        <v>0</v>
      </c>
      <c r="CJ56" s="253">
        <f t="shared" si="31"/>
        <v>0</v>
      </c>
      <c r="CK56" s="253">
        <f t="shared" si="34"/>
        <v>0</v>
      </c>
      <c r="CL56" s="253">
        <f t="shared" si="34"/>
        <v>0</v>
      </c>
      <c r="CM56" s="253">
        <f t="shared" si="34"/>
        <v>0</v>
      </c>
      <c r="CN56" s="253">
        <f t="shared" si="34"/>
        <v>0</v>
      </c>
      <c r="CO56" s="253">
        <f t="shared" si="34"/>
        <v>0</v>
      </c>
      <c r="CP56" s="253">
        <f t="shared" si="34"/>
        <v>0</v>
      </c>
      <c r="CQ56" s="253">
        <f t="shared" si="34"/>
        <v>0</v>
      </c>
      <c r="CR56" s="253">
        <f t="shared" si="34"/>
        <v>0</v>
      </c>
      <c r="CS56" s="253">
        <f t="shared" si="34"/>
        <v>0</v>
      </c>
      <c r="CT56" s="253">
        <f t="shared" si="34"/>
        <v>0</v>
      </c>
      <c r="CU56" s="253">
        <f t="shared" si="34"/>
        <v>0</v>
      </c>
      <c r="CV56" s="253">
        <f t="shared" si="34"/>
        <v>0</v>
      </c>
      <c r="CW56" s="253">
        <f t="shared" si="34"/>
        <v>0</v>
      </c>
      <c r="CX56" s="253">
        <f t="shared" si="34"/>
        <v>0</v>
      </c>
      <c r="CY56" s="253">
        <f t="shared" si="34"/>
        <v>0</v>
      </c>
      <c r="CZ56" s="253">
        <f t="shared" si="34"/>
        <v>0</v>
      </c>
      <c r="DA56" s="253">
        <f t="shared" si="34"/>
        <v>0</v>
      </c>
      <c r="DB56" s="253">
        <f t="shared" si="34"/>
        <v>0</v>
      </c>
      <c r="DC56" s="253">
        <f t="shared" si="34"/>
        <v>0</v>
      </c>
      <c r="DD56" s="253">
        <f t="shared" si="34"/>
        <v>0</v>
      </c>
      <c r="DE56" s="253">
        <f t="shared" si="34"/>
        <v>0</v>
      </c>
      <c r="DF56" s="253">
        <f t="shared" si="34"/>
        <v>0</v>
      </c>
      <c r="DG56" s="253">
        <f t="shared" si="34"/>
        <v>0</v>
      </c>
      <c r="DH56" s="253">
        <f t="shared" si="34"/>
        <v>0</v>
      </c>
      <c r="DI56" s="253">
        <f t="shared" si="34"/>
        <v>0</v>
      </c>
      <c r="DJ56" s="253">
        <f t="shared" si="34"/>
        <v>0</v>
      </c>
      <c r="DK56" s="253">
        <f t="shared" si="34"/>
        <v>0</v>
      </c>
      <c r="DL56" s="253">
        <f t="shared" si="34"/>
        <v>0</v>
      </c>
      <c r="DM56" s="253">
        <f t="shared" si="34"/>
        <v>0</v>
      </c>
      <c r="DN56" s="253">
        <f t="shared" si="34"/>
        <v>0</v>
      </c>
      <c r="DO56" s="253">
        <f t="shared" si="34"/>
        <v>0</v>
      </c>
      <c r="DP56" s="253">
        <f t="shared" si="34"/>
        <v>0</v>
      </c>
      <c r="DQ56" s="253">
        <f t="shared" si="33"/>
        <v>0</v>
      </c>
      <c r="DR56" s="253">
        <f t="shared" si="33"/>
        <v>0</v>
      </c>
      <c r="DS56" s="253">
        <f t="shared" si="33"/>
        <v>0</v>
      </c>
      <c r="DT56" s="253">
        <f t="shared" si="33"/>
        <v>0</v>
      </c>
      <c r="DU56" s="253">
        <f t="shared" si="33"/>
        <v>0</v>
      </c>
    </row>
    <row r="57" spans="2:125" ht="15.6" thickTop="1" thickBot="1">
      <c r="B57" s="339">
        <f t="shared" si="25"/>
        <v>0</v>
      </c>
      <c r="D57" s="335">
        <f t="shared" si="26"/>
        <v>60</v>
      </c>
      <c r="F57" s="253">
        <f t="shared" si="27"/>
        <v>0</v>
      </c>
      <c r="G57" s="253">
        <f t="shared" si="30"/>
        <v>0</v>
      </c>
      <c r="H57" s="253">
        <f t="shared" si="28"/>
        <v>0</v>
      </c>
      <c r="I57" s="253">
        <f t="shared" si="29"/>
        <v>0</v>
      </c>
      <c r="J57" s="253">
        <f t="shared" si="29"/>
        <v>0</v>
      </c>
      <c r="K57" s="253">
        <f t="shared" si="29"/>
        <v>0</v>
      </c>
      <c r="L57" s="253">
        <f t="shared" si="29"/>
        <v>0</v>
      </c>
      <c r="M57" s="253">
        <f t="shared" si="29"/>
        <v>0</v>
      </c>
      <c r="N57" s="253">
        <f t="shared" si="29"/>
        <v>0</v>
      </c>
      <c r="O57" s="253">
        <f t="shared" si="29"/>
        <v>0</v>
      </c>
      <c r="P57" s="253">
        <f t="shared" si="29"/>
        <v>0</v>
      </c>
      <c r="Q57" s="253">
        <f t="shared" si="29"/>
        <v>0</v>
      </c>
      <c r="R57" s="253">
        <f t="shared" si="29"/>
        <v>0</v>
      </c>
      <c r="S57" s="253">
        <f t="shared" si="29"/>
        <v>0</v>
      </c>
      <c r="T57" s="253">
        <f t="shared" si="29"/>
        <v>0</v>
      </c>
      <c r="U57" s="253">
        <f t="shared" si="29"/>
        <v>0</v>
      </c>
      <c r="V57" s="253">
        <f t="shared" si="29"/>
        <v>0</v>
      </c>
      <c r="W57" s="253">
        <f t="shared" si="29"/>
        <v>0</v>
      </c>
      <c r="X57" s="253">
        <f t="shared" si="29"/>
        <v>0</v>
      </c>
      <c r="Y57" s="253">
        <f t="shared" si="32"/>
        <v>0</v>
      </c>
      <c r="Z57" s="253">
        <f t="shared" si="32"/>
        <v>0</v>
      </c>
      <c r="AA57" s="253">
        <f t="shared" si="32"/>
        <v>0</v>
      </c>
      <c r="AB57" s="253">
        <f t="shared" si="32"/>
        <v>0</v>
      </c>
      <c r="AC57" s="253">
        <f t="shared" si="32"/>
        <v>0</v>
      </c>
      <c r="AD57" s="253">
        <f t="shared" si="32"/>
        <v>0</v>
      </c>
      <c r="AE57" s="253">
        <f t="shared" si="32"/>
        <v>0</v>
      </c>
      <c r="AF57" s="253">
        <f t="shared" si="32"/>
        <v>0</v>
      </c>
      <c r="AG57" s="253">
        <f t="shared" si="32"/>
        <v>0</v>
      </c>
      <c r="AH57" s="253">
        <f t="shared" si="32"/>
        <v>0</v>
      </c>
      <c r="AI57" s="253">
        <f t="shared" si="32"/>
        <v>0</v>
      </c>
      <c r="AJ57" s="253">
        <f t="shared" si="32"/>
        <v>0</v>
      </c>
      <c r="AK57" s="253">
        <f t="shared" si="32"/>
        <v>0</v>
      </c>
      <c r="AL57" s="253">
        <f t="shared" si="32"/>
        <v>0</v>
      </c>
      <c r="AM57" s="253">
        <f t="shared" si="32"/>
        <v>0</v>
      </c>
      <c r="AN57" s="253">
        <f t="shared" si="32"/>
        <v>0</v>
      </c>
      <c r="AO57" s="253">
        <f t="shared" si="32"/>
        <v>0</v>
      </c>
      <c r="AP57" s="253">
        <f t="shared" si="32"/>
        <v>0</v>
      </c>
      <c r="AQ57" s="253">
        <f t="shared" si="32"/>
        <v>0</v>
      </c>
      <c r="AR57" s="253">
        <f t="shared" si="32"/>
        <v>0</v>
      </c>
      <c r="AS57" s="253">
        <f t="shared" si="32"/>
        <v>0</v>
      </c>
      <c r="AT57" s="253">
        <f t="shared" si="32"/>
        <v>0</v>
      </c>
      <c r="AU57" s="253">
        <f t="shared" si="32"/>
        <v>0</v>
      </c>
      <c r="AV57" s="253">
        <f t="shared" si="32"/>
        <v>0</v>
      </c>
      <c r="AW57" s="253">
        <f t="shared" si="32"/>
        <v>0</v>
      </c>
      <c r="AX57" s="253">
        <f t="shared" si="32"/>
        <v>0</v>
      </c>
      <c r="AY57" s="253">
        <f t="shared" si="32"/>
        <v>0</v>
      </c>
      <c r="AZ57" s="253">
        <f t="shared" si="32"/>
        <v>0</v>
      </c>
      <c r="BA57" s="253">
        <f t="shared" si="32"/>
        <v>0</v>
      </c>
      <c r="BB57" s="253">
        <f t="shared" si="32"/>
        <v>0</v>
      </c>
      <c r="BC57" s="253">
        <f t="shared" si="32"/>
        <v>0</v>
      </c>
      <c r="BD57" s="253">
        <f t="shared" si="32"/>
        <v>0</v>
      </c>
      <c r="BE57" s="253">
        <f t="shared" si="32"/>
        <v>0</v>
      </c>
      <c r="BF57" s="253">
        <f t="shared" si="32"/>
        <v>0</v>
      </c>
      <c r="BG57" s="253">
        <f t="shared" si="32"/>
        <v>0</v>
      </c>
      <c r="BH57" s="253">
        <f t="shared" si="32"/>
        <v>0</v>
      </c>
      <c r="BI57" s="253">
        <f t="shared" si="32"/>
        <v>0</v>
      </c>
      <c r="BJ57" s="253">
        <f t="shared" si="32"/>
        <v>0</v>
      </c>
      <c r="BK57" s="253">
        <f t="shared" si="32"/>
        <v>0</v>
      </c>
      <c r="BL57" s="253">
        <f t="shared" si="32"/>
        <v>0</v>
      </c>
      <c r="BM57" s="253">
        <f t="shared" si="32"/>
        <v>0</v>
      </c>
      <c r="BN57" s="253">
        <f t="shared" si="32"/>
        <v>0</v>
      </c>
      <c r="BO57" s="253">
        <f t="shared" si="32"/>
        <v>0</v>
      </c>
      <c r="BP57" s="253">
        <f t="shared" si="32"/>
        <v>0</v>
      </c>
      <c r="BQ57" s="253">
        <f t="shared" si="32"/>
        <v>0</v>
      </c>
      <c r="BR57" s="253">
        <f t="shared" si="32"/>
        <v>0</v>
      </c>
      <c r="BS57" s="253">
        <f t="shared" si="32"/>
        <v>0</v>
      </c>
      <c r="BT57" s="253">
        <f t="shared" si="32"/>
        <v>0</v>
      </c>
      <c r="BU57" s="253">
        <f t="shared" si="31"/>
        <v>0</v>
      </c>
      <c r="BV57" s="253">
        <f t="shared" si="31"/>
        <v>0</v>
      </c>
      <c r="BW57" s="253">
        <f t="shared" si="31"/>
        <v>0</v>
      </c>
      <c r="BX57" s="253">
        <f t="shared" si="31"/>
        <v>0</v>
      </c>
      <c r="BY57" s="253">
        <f t="shared" si="31"/>
        <v>0</v>
      </c>
      <c r="BZ57" s="253">
        <f t="shared" si="31"/>
        <v>0</v>
      </c>
      <c r="CA57" s="253">
        <f t="shared" si="31"/>
        <v>0</v>
      </c>
      <c r="CB57" s="253">
        <f t="shared" si="31"/>
        <v>0</v>
      </c>
      <c r="CC57" s="253">
        <f t="shared" si="31"/>
        <v>0</v>
      </c>
      <c r="CD57" s="253">
        <f t="shared" si="31"/>
        <v>0</v>
      </c>
      <c r="CE57" s="253">
        <f t="shared" si="31"/>
        <v>0</v>
      </c>
      <c r="CF57" s="253">
        <f t="shared" si="31"/>
        <v>0</v>
      </c>
      <c r="CG57" s="253">
        <f t="shared" si="31"/>
        <v>0</v>
      </c>
      <c r="CH57" s="253">
        <f t="shared" si="31"/>
        <v>0</v>
      </c>
      <c r="CI57" s="253">
        <f t="shared" si="31"/>
        <v>0</v>
      </c>
      <c r="CJ57" s="253">
        <f t="shared" si="31"/>
        <v>0</v>
      </c>
      <c r="CK57" s="253">
        <f t="shared" si="34"/>
        <v>0</v>
      </c>
      <c r="CL57" s="253">
        <f t="shared" si="34"/>
        <v>0</v>
      </c>
      <c r="CM57" s="253">
        <f t="shared" si="34"/>
        <v>0</v>
      </c>
      <c r="CN57" s="253">
        <f t="shared" si="34"/>
        <v>0</v>
      </c>
      <c r="CO57" s="253">
        <f t="shared" si="34"/>
        <v>0</v>
      </c>
      <c r="CP57" s="253">
        <f t="shared" si="34"/>
        <v>0</v>
      </c>
      <c r="CQ57" s="253">
        <f t="shared" si="34"/>
        <v>0</v>
      </c>
      <c r="CR57" s="253">
        <f t="shared" si="34"/>
        <v>0</v>
      </c>
      <c r="CS57" s="253">
        <f t="shared" si="34"/>
        <v>0</v>
      </c>
      <c r="CT57" s="253">
        <f t="shared" si="34"/>
        <v>0</v>
      </c>
      <c r="CU57" s="253">
        <f t="shared" si="34"/>
        <v>0</v>
      </c>
      <c r="CV57" s="253">
        <f t="shared" si="34"/>
        <v>0</v>
      </c>
      <c r="CW57" s="253">
        <f t="shared" si="34"/>
        <v>0</v>
      </c>
      <c r="CX57" s="253">
        <f t="shared" si="34"/>
        <v>0</v>
      </c>
      <c r="CY57" s="253">
        <f t="shared" si="34"/>
        <v>0</v>
      </c>
      <c r="CZ57" s="253">
        <f t="shared" si="34"/>
        <v>0</v>
      </c>
      <c r="DA57" s="253">
        <f t="shared" si="34"/>
        <v>0</v>
      </c>
      <c r="DB57" s="253">
        <f t="shared" si="34"/>
        <v>0</v>
      </c>
      <c r="DC57" s="253">
        <f t="shared" si="34"/>
        <v>0</v>
      </c>
      <c r="DD57" s="253">
        <f t="shared" si="34"/>
        <v>0</v>
      </c>
      <c r="DE57" s="253">
        <f t="shared" si="34"/>
        <v>0</v>
      </c>
      <c r="DF57" s="253">
        <f t="shared" si="34"/>
        <v>0</v>
      </c>
      <c r="DG57" s="253">
        <f t="shared" si="34"/>
        <v>0</v>
      </c>
      <c r="DH57" s="253">
        <f t="shared" si="34"/>
        <v>0</v>
      </c>
      <c r="DI57" s="253">
        <f t="shared" si="34"/>
        <v>0</v>
      </c>
      <c r="DJ57" s="253">
        <f t="shared" si="34"/>
        <v>0</v>
      </c>
      <c r="DK57" s="253">
        <f t="shared" si="34"/>
        <v>0</v>
      </c>
      <c r="DL57" s="253">
        <f t="shared" si="34"/>
        <v>0</v>
      </c>
      <c r="DM57" s="253">
        <f t="shared" si="34"/>
        <v>0</v>
      </c>
      <c r="DN57" s="253">
        <f t="shared" si="34"/>
        <v>0</v>
      </c>
      <c r="DO57" s="253">
        <f t="shared" si="34"/>
        <v>0</v>
      </c>
      <c r="DP57" s="253">
        <f t="shared" si="34"/>
        <v>0</v>
      </c>
      <c r="DQ57" s="253">
        <f t="shared" si="33"/>
        <v>0</v>
      </c>
      <c r="DR57" s="253">
        <f t="shared" si="33"/>
        <v>0</v>
      </c>
      <c r="DS57" s="253">
        <f t="shared" si="33"/>
        <v>0</v>
      </c>
      <c r="DT57" s="253">
        <f t="shared" si="33"/>
        <v>0</v>
      </c>
      <c r="DU57" s="253">
        <f t="shared" si="33"/>
        <v>0</v>
      </c>
    </row>
    <row r="58" spans="2:125" ht="15.6" thickTop="1" thickBot="1">
      <c r="B58" s="339">
        <f t="shared" si="25"/>
        <v>0</v>
      </c>
      <c r="D58" s="335">
        <f t="shared" si="26"/>
        <v>60</v>
      </c>
      <c r="F58" s="253">
        <f t="shared" si="27"/>
        <v>0</v>
      </c>
      <c r="G58" s="253">
        <f t="shared" si="30"/>
        <v>0</v>
      </c>
      <c r="H58" s="253">
        <f t="shared" si="28"/>
        <v>0</v>
      </c>
      <c r="I58" s="253">
        <f t="shared" si="29"/>
        <v>0</v>
      </c>
      <c r="J58" s="253">
        <f t="shared" si="29"/>
        <v>0</v>
      </c>
      <c r="K58" s="253">
        <f t="shared" si="29"/>
        <v>0</v>
      </c>
      <c r="L58" s="253">
        <f t="shared" si="29"/>
        <v>0</v>
      </c>
      <c r="M58" s="253">
        <f t="shared" si="29"/>
        <v>0</v>
      </c>
      <c r="N58" s="253">
        <f t="shared" si="29"/>
        <v>0</v>
      </c>
      <c r="O58" s="253">
        <f t="shared" si="29"/>
        <v>0</v>
      </c>
      <c r="P58" s="253">
        <f t="shared" si="29"/>
        <v>0</v>
      </c>
      <c r="Q58" s="253">
        <f t="shared" si="29"/>
        <v>0</v>
      </c>
      <c r="R58" s="253">
        <f t="shared" si="29"/>
        <v>0</v>
      </c>
      <c r="S58" s="253">
        <f t="shared" si="29"/>
        <v>0</v>
      </c>
      <c r="T58" s="253">
        <f t="shared" si="29"/>
        <v>0</v>
      </c>
      <c r="U58" s="253">
        <f t="shared" si="29"/>
        <v>0</v>
      </c>
      <c r="V58" s="253">
        <f t="shared" si="29"/>
        <v>0</v>
      </c>
      <c r="W58" s="253">
        <f t="shared" si="29"/>
        <v>0</v>
      </c>
      <c r="X58" s="253">
        <f t="shared" si="29"/>
        <v>0</v>
      </c>
      <c r="Y58" s="253">
        <f t="shared" si="32"/>
        <v>0</v>
      </c>
      <c r="Z58" s="253">
        <f t="shared" si="32"/>
        <v>0</v>
      </c>
      <c r="AA58" s="253">
        <f t="shared" si="32"/>
        <v>0</v>
      </c>
      <c r="AB58" s="253">
        <f t="shared" si="32"/>
        <v>0</v>
      </c>
      <c r="AC58" s="253">
        <f t="shared" si="32"/>
        <v>0</v>
      </c>
      <c r="AD58" s="253">
        <f t="shared" si="32"/>
        <v>0</v>
      </c>
      <c r="AE58" s="253">
        <f t="shared" si="32"/>
        <v>0</v>
      </c>
      <c r="AF58" s="253">
        <f t="shared" si="32"/>
        <v>0</v>
      </c>
      <c r="AG58" s="253">
        <f t="shared" si="32"/>
        <v>0</v>
      </c>
      <c r="AH58" s="253">
        <f t="shared" si="32"/>
        <v>0</v>
      </c>
      <c r="AI58" s="253">
        <f t="shared" si="32"/>
        <v>0</v>
      </c>
      <c r="AJ58" s="253">
        <f t="shared" si="32"/>
        <v>0</v>
      </c>
      <c r="AK58" s="253">
        <f t="shared" si="32"/>
        <v>0</v>
      </c>
      <c r="AL58" s="253">
        <f t="shared" si="32"/>
        <v>0</v>
      </c>
      <c r="AM58" s="253">
        <f t="shared" si="32"/>
        <v>0</v>
      </c>
      <c r="AN58" s="253">
        <f t="shared" si="32"/>
        <v>0</v>
      </c>
      <c r="AO58" s="253">
        <f t="shared" si="32"/>
        <v>0</v>
      </c>
      <c r="AP58" s="253">
        <f t="shared" si="32"/>
        <v>0</v>
      </c>
      <c r="AQ58" s="253">
        <f t="shared" si="32"/>
        <v>0</v>
      </c>
      <c r="AR58" s="253">
        <f t="shared" si="32"/>
        <v>0</v>
      </c>
      <c r="AS58" s="253">
        <f t="shared" si="32"/>
        <v>0</v>
      </c>
      <c r="AT58" s="253">
        <f t="shared" si="32"/>
        <v>0</v>
      </c>
      <c r="AU58" s="253">
        <f t="shared" si="32"/>
        <v>0</v>
      </c>
      <c r="AV58" s="253">
        <f t="shared" si="32"/>
        <v>0</v>
      </c>
      <c r="AW58" s="253">
        <f t="shared" si="32"/>
        <v>0</v>
      </c>
      <c r="AX58" s="253">
        <f t="shared" si="32"/>
        <v>0</v>
      </c>
      <c r="AY58" s="253">
        <f t="shared" si="32"/>
        <v>0</v>
      </c>
      <c r="AZ58" s="253">
        <f t="shared" si="32"/>
        <v>0</v>
      </c>
      <c r="BA58" s="253">
        <f t="shared" si="32"/>
        <v>0</v>
      </c>
      <c r="BB58" s="253">
        <f t="shared" si="32"/>
        <v>0</v>
      </c>
      <c r="BC58" s="253">
        <f t="shared" si="32"/>
        <v>0</v>
      </c>
      <c r="BD58" s="253">
        <f t="shared" si="32"/>
        <v>0</v>
      </c>
      <c r="BE58" s="253">
        <f t="shared" si="32"/>
        <v>0</v>
      </c>
      <c r="BF58" s="253">
        <f t="shared" si="32"/>
        <v>0</v>
      </c>
      <c r="BG58" s="253">
        <f t="shared" si="32"/>
        <v>0</v>
      </c>
      <c r="BH58" s="253">
        <f t="shared" si="32"/>
        <v>0</v>
      </c>
      <c r="BI58" s="253">
        <f t="shared" si="32"/>
        <v>0</v>
      </c>
      <c r="BJ58" s="253">
        <f t="shared" si="32"/>
        <v>0</v>
      </c>
      <c r="BK58" s="253">
        <f t="shared" si="32"/>
        <v>0</v>
      </c>
      <c r="BL58" s="253">
        <f t="shared" si="32"/>
        <v>0</v>
      </c>
      <c r="BM58" s="253">
        <f t="shared" si="32"/>
        <v>0</v>
      </c>
      <c r="BN58" s="253">
        <f t="shared" si="32"/>
        <v>0</v>
      </c>
      <c r="BO58" s="253">
        <f t="shared" si="32"/>
        <v>0</v>
      </c>
      <c r="BP58" s="253">
        <f t="shared" si="32"/>
        <v>0</v>
      </c>
      <c r="BQ58" s="253">
        <f t="shared" si="32"/>
        <v>0</v>
      </c>
      <c r="BR58" s="253">
        <f t="shared" si="32"/>
        <v>0</v>
      </c>
      <c r="BS58" s="253">
        <f t="shared" si="32"/>
        <v>0</v>
      </c>
      <c r="BT58" s="253">
        <f t="shared" si="32"/>
        <v>0</v>
      </c>
      <c r="BU58" s="253">
        <f t="shared" si="31"/>
        <v>0</v>
      </c>
      <c r="BV58" s="253">
        <f t="shared" si="31"/>
        <v>0</v>
      </c>
      <c r="BW58" s="253">
        <f t="shared" si="31"/>
        <v>0</v>
      </c>
      <c r="BX58" s="253">
        <f t="shared" si="31"/>
        <v>0</v>
      </c>
      <c r="BY58" s="253">
        <f t="shared" si="31"/>
        <v>0</v>
      </c>
      <c r="BZ58" s="253">
        <f t="shared" si="31"/>
        <v>0</v>
      </c>
      <c r="CA58" s="253">
        <f t="shared" si="31"/>
        <v>0</v>
      </c>
      <c r="CB58" s="253">
        <f t="shared" si="31"/>
        <v>0</v>
      </c>
      <c r="CC58" s="253">
        <f t="shared" si="31"/>
        <v>0</v>
      </c>
      <c r="CD58" s="253">
        <f t="shared" si="31"/>
        <v>0</v>
      </c>
      <c r="CE58" s="253">
        <f t="shared" si="31"/>
        <v>0</v>
      </c>
      <c r="CF58" s="253">
        <f t="shared" si="31"/>
        <v>0</v>
      </c>
      <c r="CG58" s="253">
        <f t="shared" si="31"/>
        <v>0</v>
      </c>
      <c r="CH58" s="253">
        <f t="shared" si="31"/>
        <v>0</v>
      </c>
      <c r="CI58" s="253">
        <f t="shared" si="31"/>
        <v>0</v>
      </c>
      <c r="CJ58" s="253">
        <f t="shared" si="31"/>
        <v>0</v>
      </c>
      <c r="CK58" s="253">
        <f t="shared" si="34"/>
        <v>0</v>
      </c>
      <c r="CL58" s="253">
        <f t="shared" si="34"/>
        <v>0</v>
      </c>
      <c r="CM58" s="253">
        <f t="shared" si="34"/>
        <v>0</v>
      </c>
      <c r="CN58" s="253">
        <f t="shared" si="34"/>
        <v>0</v>
      </c>
      <c r="CO58" s="253">
        <f t="shared" si="34"/>
        <v>0</v>
      </c>
      <c r="CP58" s="253">
        <f t="shared" si="34"/>
        <v>0</v>
      </c>
      <c r="CQ58" s="253">
        <f t="shared" si="34"/>
        <v>0</v>
      </c>
      <c r="CR58" s="253">
        <f t="shared" si="34"/>
        <v>0</v>
      </c>
      <c r="CS58" s="253">
        <f t="shared" si="34"/>
        <v>0</v>
      </c>
      <c r="CT58" s="253">
        <f t="shared" si="34"/>
        <v>0</v>
      </c>
      <c r="CU58" s="253">
        <f t="shared" si="34"/>
        <v>0</v>
      </c>
      <c r="CV58" s="253">
        <f t="shared" si="34"/>
        <v>0</v>
      </c>
      <c r="CW58" s="253">
        <f t="shared" si="34"/>
        <v>0</v>
      </c>
      <c r="CX58" s="253">
        <f t="shared" si="34"/>
        <v>0</v>
      </c>
      <c r="CY58" s="253">
        <f t="shared" si="34"/>
        <v>0</v>
      </c>
      <c r="CZ58" s="253">
        <f t="shared" si="34"/>
        <v>0</v>
      </c>
      <c r="DA58" s="253">
        <f t="shared" si="34"/>
        <v>0</v>
      </c>
      <c r="DB58" s="253">
        <f t="shared" si="34"/>
        <v>0</v>
      </c>
      <c r="DC58" s="253">
        <f t="shared" si="34"/>
        <v>0</v>
      </c>
      <c r="DD58" s="253">
        <f t="shared" si="34"/>
        <v>0</v>
      </c>
      <c r="DE58" s="253">
        <f t="shared" si="34"/>
        <v>0</v>
      </c>
      <c r="DF58" s="253">
        <f t="shared" si="34"/>
        <v>0</v>
      </c>
      <c r="DG58" s="253">
        <f t="shared" si="34"/>
        <v>0</v>
      </c>
      <c r="DH58" s="253">
        <f t="shared" si="34"/>
        <v>0</v>
      </c>
      <c r="DI58" s="253">
        <f t="shared" si="34"/>
        <v>0</v>
      </c>
      <c r="DJ58" s="253">
        <f t="shared" si="34"/>
        <v>0</v>
      </c>
      <c r="DK58" s="253">
        <f t="shared" si="34"/>
        <v>0</v>
      </c>
      <c r="DL58" s="253">
        <f t="shared" si="34"/>
        <v>0</v>
      </c>
      <c r="DM58" s="253">
        <f t="shared" si="34"/>
        <v>0</v>
      </c>
      <c r="DN58" s="253">
        <f t="shared" si="34"/>
        <v>0</v>
      </c>
      <c r="DO58" s="253">
        <f t="shared" si="34"/>
        <v>0</v>
      </c>
      <c r="DP58" s="253">
        <f t="shared" si="34"/>
        <v>0</v>
      </c>
      <c r="DQ58" s="253">
        <f t="shared" si="33"/>
        <v>0</v>
      </c>
      <c r="DR58" s="253">
        <f t="shared" si="33"/>
        <v>0</v>
      </c>
      <c r="DS58" s="253">
        <f t="shared" si="33"/>
        <v>0</v>
      </c>
      <c r="DT58" s="253">
        <f t="shared" si="33"/>
        <v>0</v>
      </c>
      <c r="DU58" s="253">
        <f t="shared" si="33"/>
        <v>0</v>
      </c>
    </row>
    <row r="59" spans="2:125" ht="15.6" thickTop="1" thickBot="1">
      <c r="B59" s="339">
        <f t="shared" si="25"/>
        <v>0</v>
      </c>
      <c r="D59" s="335">
        <f t="shared" si="26"/>
        <v>60</v>
      </c>
      <c r="F59" s="253">
        <f t="shared" si="27"/>
        <v>0</v>
      </c>
      <c r="G59" s="253">
        <f t="shared" si="30"/>
        <v>0</v>
      </c>
      <c r="H59" s="253">
        <f t="shared" si="28"/>
        <v>0</v>
      </c>
      <c r="I59" s="253">
        <f t="shared" si="29"/>
        <v>0</v>
      </c>
      <c r="J59" s="253">
        <f t="shared" si="29"/>
        <v>0</v>
      </c>
      <c r="K59" s="253">
        <f t="shared" si="29"/>
        <v>0</v>
      </c>
      <c r="L59" s="253">
        <f t="shared" si="29"/>
        <v>0</v>
      </c>
      <c r="M59" s="253">
        <f t="shared" si="29"/>
        <v>0</v>
      </c>
      <c r="N59" s="253">
        <f t="shared" si="29"/>
        <v>0</v>
      </c>
      <c r="O59" s="253">
        <f t="shared" si="29"/>
        <v>0</v>
      </c>
      <c r="P59" s="253">
        <f t="shared" si="29"/>
        <v>0</v>
      </c>
      <c r="Q59" s="253">
        <f t="shared" si="29"/>
        <v>0</v>
      </c>
      <c r="R59" s="253">
        <f t="shared" si="29"/>
        <v>0</v>
      </c>
      <c r="S59" s="253">
        <f t="shared" si="29"/>
        <v>0</v>
      </c>
      <c r="T59" s="253">
        <f t="shared" si="29"/>
        <v>0</v>
      </c>
      <c r="U59" s="253">
        <f t="shared" si="29"/>
        <v>0</v>
      </c>
      <c r="V59" s="253">
        <f t="shared" si="29"/>
        <v>0</v>
      </c>
      <c r="W59" s="253">
        <f t="shared" si="29"/>
        <v>0</v>
      </c>
      <c r="X59" s="253">
        <f t="shared" si="29"/>
        <v>0</v>
      </c>
      <c r="Y59" s="253">
        <f t="shared" si="32"/>
        <v>0</v>
      </c>
      <c r="Z59" s="253">
        <f t="shared" si="32"/>
        <v>0</v>
      </c>
      <c r="AA59" s="253">
        <f t="shared" si="32"/>
        <v>0</v>
      </c>
      <c r="AB59" s="253">
        <f t="shared" si="32"/>
        <v>0</v>
      </c>
      <c r="AC59" s="253">
        <f t="shared" si="32"/>
        <v>0</v>
      </c>
      <c r="AD59" s="253">
        <f t="shared" si="32"/>
        <v>0</v>
      </c>
      <c r="AE59" s="253">
        <f t="shared" si="32"/>
        <v>0</v>
      </c>
      <c r="AF59" s="253">
        <f t="shared" si="32"/>
        <v>0</v>
      </c>
      <c r="AG59" s="253">
        <f t="shared" si="32"/>
        <v>0</v>
      </c>
      <c r="AH59" s="253">
        <f t="shared" si="32"/>
        <v>0</v>
      </c>
      <c r="AI59" s="253">
        <f t="shared" si="32"/>
        <v>0</v>
      </c>
      <c r="AJ59" s="253">
        <f t="shared" si="32"/>
        <v>0</v>
      </c>
      <c r="AK59" s="253">
        <f t="shared" si="32"/>
        <v>0</v>
      </c>
      <c r="AL59" s="253">
        <f t="shared" si="32"/>
        <v>0</v>
      </c>
      <c r="AM59" s="253">
        <f t="shared" si="32"/>
        <v>0</v>
      </c>
      <c r="AN59" s="253">
        <f t="shared" ref="AN59:BT66" si="35">+IF($D59=0,AN15+AN37,IF($D59=30,AM15+AM37,IF($D59=60,AL15+AL37,AK15+AK37)))</f>
        <v>0</v>
      </c>
      <c r="AO59" s="253">
        <f t="shared" si="35"/>
        <v>0</v>
      </c>
      <c r="AP59" s="253">
        <f t="shared" si="35"/>
        <v>0</v>
      </c>
      <c r="AQ59" s="253">
        <f t="shared" si="35"/>
        <v>0</v>
      </c>
      <c r="AR59" s="253">
        <f t="shared" si="35"/>
        <v>0</v>
      </c>
      <c r="AS59" s="253">
        <f t="shared" si="35"/>
        <v>0</v>
      </c>
      <c r="AT59" s="253">
        <f t="shared" si="35"/>
        <v>0</v>
      </c>
      <c r="AU59" s="253">
        <f t="shared" si="35"/>
        <v>0</v>
      </c>
      <c r="AV59" s="253">
        <f t="shared" si="35"/>
        <v>0</v>
      </c>
      <c r="AW59" s="253">
        <f t="shared" si="35"/>
        <v>0</v>
      </c>
      <c r="AX59" s="253">
        <f t="shared" si="35"/>
        <v>0</v>
      </c>
      <c r="AY59" s="253">
        <f t="shared" si="35"/>
        <v>0</v>
      </c>
      <c r="AZ59" s="253">
        <f t="shared" si="35"/>
        <v>0</v>
      </c>
      <c r="BA59" s="253">
        <f t="shared" si="35"/>
        <v>0</v>
      </c>
      <c r="BB59" s="253">
        <f t="shared" si="35"/>
        <v>0</v>
      </c>
      <c r="BC59" s="253">
        <f t="shared" si="35"/>
        <v>0</v>
      </c>
      <c r="BD59" s="253">
        <f t="shared" si="35"/>
        <v>0</v>
      </c>
      <c r="BE59" s="253">
        <f t="shared" si="35"/>
        <v>0</v>
      </c>
      <c r="BF59" s="253">
        <f t="shared" si="35"/>
        <v>0</v>
      </c>
      <c r="BG59" s="253">
        <f t="shared" si="35"/>
        <v>0</v>
      </c>
      <c r="BH59" s="253">
        <f t="shared" si="35"/>
        <v>0</v>
      </c>
      <c r="BI59" s="253">
        <f t="shared" si="35"/>
        <v>0</v>
      </c>
      <c r="BJ59" s="253">
        <f t="shared" si="35"/>
        <v>0</v>
      </c>
      <c r="BK59" s="253">
        <f t="shared" si="35"/>
        <v>0</v>
      </c>
      <c r="BL59" s="253">
        <f t="shared" si="35"/>
        <v>0</v>
      </c>
      <c r="BM59" s="253">
        <f t="shared" si="35"/>
        <v>0</v>
      </c>
      <c r="BN59" s="253">
        <f t="shared" si="35"/>
        <v>0</v>
      </c>
      <c r="BO59" s="253">
        <f t="shared" si="35"/>
        <v>0</v>
      </c>
      <c r="BP59" s="253">
        <f t="shared" si="35"/>
        <v>0</v>
      </c>
      <c r="BQ59" s="253">
        <f t="shared" si="35"/>
        <v>0</v>
      </c>
      <c r="BR59" s="253">
        <f t="shared" si="35"/>
        <v>0</v>
      </c>
      <c r="BS59" s="253">
        <f t="shared" si="35"/>
        <v>0</v>
      </c>
      <c r="BT59" s="253">
        <f t="shared" si="35"/>
        <v>0</v>
      </c>
      <c r="BU59" s="253">
        <f t="shared" si="31"/>
        <v>0</v>
      </c>
      <c r="BV59" s="253">
        <f t="shared" si="31"/>
        <v>0</v>
      </c>
      <c r="BW59" s="253">
        <f t="shared" si="31"/>
        <v>0</v>
      </c>
      <c r="BX59" s="253">
        <f t="shared" si="31"/>
        <v>0</v>
      </c>
      <c r="BY59" s="253">
        <f t="shared" si="31"/>
        <v>0</v>
      </c>
      <c r="BZ59" s="253">
        <f t="shared" si="31"/>
        <v>0</v>
      </c>
      <c r="CA59" s="253">
        <f t="shared" si="31"/>
        <v>0</v>
      </c>
      <c r="CB59" s="253">
        <f t="shared" si="31"/>
        <v>0</v>
      </c>
      <c r="CC59" s="253">
        <f t="shared" si="31"/>
        <v>0</v>
      </c>
      <c r="CD59" s="253">
        <f t="shared" si="31"/>
        <v>0</v>
      </c>
      <c r="CE59" s="253">
        <f t="shared" si="31"/>
        <v>0</v>
      </c>
      <c r="CF59" s="253">
        <f t="shared" si="31"/>
        <v>0</v>
      </c>
      <c r="CG59" s="253">
        <f t="shared" si="31"/>
        <v>0</v>
      </c>
      <c r="CH59" s="253">
        <f t="shared" si="31"/>
        <v>0</v>
      </c>
      <c r="CI59" s="253">
        <f t="shared" si="31"/>
        <v>0</v>
      </c>
      <c r="CJ59" s="253">
        <f t="shared" si="31"/>
        <v>0</v>
      </c>
      <c r="CK59" s="253">
        <f t="shared" si="34"/>
        <v>0</v>
      </c>
      <c r="CL59" s="253">
        <f t="shared" si="34"/>
        <v>0</v>
      </c>
      <c r="CM59" s="253">
        <f t="shared" si="34"/>
        <v>0</v>
      </c>
      <c r="CN59" s="253">
        <f t="shared" si="34"/>
        <v>0</v>
      </c>
      <c r="CO59" s="253">
        <f t="shared" si="34"/>
        <v>0</v>
      </c>
      <c r="CP59" s="253">
        <f t="shared" si="34"/>
        <v>0</v>
      </c>
      <c r="CQ59" s="253">
        <f t="shared" si="34"/>
        <v>0</v>
      </c>
      <c r="CR59" s="253">
        <f t="shared" si="34"/>
        <v>0</v>
      </c>
      <c r="CS59" s="253">
        <f t="shared" si="34"/>
        <v>0</v>
      </c>
      <c r="CT59" s="253">
        <f t="shared" si="34"/>
        <v>0</v>
      </c>
      <c r="CU59" s="253">
        <f t="shared" si="34"/>
        <v>0</v>
      </c>
      <c r="CV59" s="253">
        <f t="shared" si="34"/>
        <v>0</v>
      </c>
      <c r="CW59" s="253">
        <f t="shared" si="34"/>
        <v>0</v>
      </c>
      <c r="CX59" s="253">
        <f t="shared" si="34"/>
        <v>0</v>
      </c>
      <c r="CY59" s="253">
        <f t="shared" si="34"/>
        <v>0</v>
      </c>
      <c r="CZ59" s="253">
        <f t="shared" si="34"/>
        <v>0</v>
      </c>
      <c r="DA59" s="253">
        <f t="shared" si="34"/>
        <v>0</v>
      </c>
      <c r="DB59" s="253">
        <f t="shared" si="34"/>
        <v>0</v>
      </c>
      <c r="DC59" s="253">
        <f t="shared" si="34"/>
        <v>0</v>
      </c>
      <c r="DD59" s="253">
        <f t="shared" si="34"/>
        <v>0</v>
      </c>
      <c r="DE59" s="253">
        <f t="shared" si="34"/>
        <v>0</v>
      </c>
      <c r="DF59" s="253">
        <f t="shared" si="34"/>
        <v>0</v>
      </c>
      <c r="DG59" s="253">
        <f t="shared" si="34"/>
        <v>0</v>
      </c>
      <c r="DH59" s="253">
        <f t="shared" si="34"/>
        <v>0</v>
      </c>
      <c r="DI59" s="253">
        <f t="shared" si="34"/>
        <v>0</v>
      </c>
      <c r="DJ59" s="253">
        <f t="shared" si="34"/>
        <v>0</v>
      </c>
      <c r="DK59" s="253">
        <f t="shared" si="34"/>
        <v>0</v>
      </c>
      <c r="DL59" s="253">
        <f t="shared" si="34"/>
        <v>0</v>
      </c>
      <c r="DM59" s="253">
        <f t="shared" si="34"/>
        <v>0</v>
      </c>
      <c r="DN59" s="253">
        <f t="shared" si="34"/>
        <v>0</v>
      </c>
      <c r="DO59" s="253">
        <f t="shared" si="34"/>
        <v>0</v>
      </c>
      <c r="DP59" s="253">
        <f t="shared" si="34"/>
        <v>0</v>
      </c>
      <c r="DQ59" s="253">
        <f t="shared" si="33"/>
        <v>0</v>
      </c>
      <c r="DR59" s="253">
        <f t="shared" si="33"/>
        <v>0</v>
      </c>
      <c r="DS59" s="253">
        <f t="shared" si="33"/>
        <v>0</v>
      </c>
      <c r="DT59" s="253">
        <f t="shared" si="33"/>
        <v>0</v>
      </c>
      <c r="DU59" s="253">
        <f t="shared" si="33"/>
        <v>0</v>
      </c>
    </row>
    <row r="60" spans="2:125" ht="15.6" thickTop="1" thickBot="1">
      <c r="B60" s="339">
        <f t="shared" si="25"/>
        <v>0</v>
      </c>
      <c r="D60" s="335">
        <f t="shared" si="26"/>
        <v>60</v>
      </c>
      <c r="F60" s="253">
        <f t="shared" si="27"/>
        <v>0</v>
      </c>
      <c r="G60" s="253">
        <f t="shared" si="30"/>
        <v>0</v>
      </c>
      <c r="H60" s="253">
        <f t="shared" si="28"/>
        <v>0</v>
      </c>
      <c r="I60" s="253">
        <f t="shared" si="29"/>
        <v>0</v>
      </c>
      <c r="J60" s="253">
        <f t="shared" si="29"/>
        <v>0</v>
      </c>
      <c r="K60" s="253">
        <f t="shared" si="29"/>
        <v>0</v>
      </c>
      <c r="L60" s="253">
        <f t="shared" si="29"/>
        <v>0</v>
      </c>
      <c r="M60" s="253">
        <f t="shared" si="29"/>
        <v>0</v>
      </c>
      <c r="N60" s="253">
        <f t="shared" si="29"/>
        <v>0</v>
      </c>
      <c r="O60" s="253">
        <f t="shared" si="29"/>
        <v>0</v>
      </c>
      <c r="P60" s="253">
        <f t="shared" si="29"/>
        <v>0</v>
      </c>
      <c r="Q60" s="253">
        <f t="shared" si="29"/>
        <v>0</v>
      </c>
      <c r="R60" s="253">
        <f t="shared" si="29"/>
        <v>0</v>
      </c>
      <c r="S60" s="253">
        <f t="shared" si="29"/>
        <v>0</v>
      </c>
      <c r="T60" s="253">
        <f t="shared" si="29"/>
        <v>0</v>
      </c>
      <c r="U60" s="253">
        <f t="shared" si="29"/>
        <v>0</v>
      </c>
      <c r="V60" s="253">
        <f t="shared" si="29"/>
        <v>0</v>
      </c>
      <c r="W60" s="253">
        <f t="shared" si="29"/>
        <v>0</v>
      </c>
      <c r="X60" s="253">
        <f t="shared" si="29"/>
        <v>0</v>
      </c>
      <c r="Y60" s="253">
        <f t="shared" ref="Y60:AN68" si="36">+IF($D60=0,Y16+Y38,IF($D60=30,X16+X38,IF($D60=60,W16+W38,V16+V38)))</f>
        <v>0</v>
      </c>
      <c r="Z60" s="253">
        <f t="shared" si="36"/>
        <v>0</v>
      </c>
      <c r="AA60" s="253">
        <f t="shared" si="36"/>
        <v>0</v>
      </c>
      <c r="AB60" s="253">
        <f t="shared" si="36"/>
        <v>0</v>
      </c>
      <c r="AC60" s="253">
        <f t="shared" si="36"/>
        <v>0</v>
      </c>
      <c r="AD60" s="253">
        <f t="shared" si="36"/>
        <v>0</v>
      </c>
      <c r="AE60" s="253">
        <f t="shared" si="36"/>
        <v>0</v>
      </c>
      <c r="AF60" s="253">
        <f t="shared" si="36"/>
        <v>0</v>
      </c>
      <c r="AG60" s="253">
        <f t="shared" si="36"/>
        <v>0</v>
      </c>
      <c r="AH60" s="253">
        <f t="shared" si="36"/>
        <v>0</v>
      </c>
      <c r="AI60" s="253">
        <f t="shared" si="36"/>
        <v>0</v>
      </c>
      <c r="AJ60" s="253">
        <f t="shared" si="36"/>
        <v>0</v>
      </c>
      <c r="AK60" s="253">
        <f t="shared" si="36"/>
        <v>0</v>
      </c>
      <c r="AL60" s="253">
        <f t="shared" si="36"/>
        <v>0</v>
      </c>
      <c r="AM60" s="253">
        <f t="shared" si="36"/>
        <v>0</v>
      </c>
      <c r="AN60" s="253">
        <f t="shared" si="35"/>
        <v>0</v>
      </c>
      <c r="AO60" s="253">
        <f t="shared" si="35"/>
        <v>0</v>
      </c>
      <c r="AP60" s="253">
        <f t="shared" si="35"/>
        <v>0</v>
      </c>
      <c r="AQ60" s="253">
        <f t="shared" si="35"/>
        <v>0</v>
      </c>
      <c r="AR60" s="253">
        <f t="shared" si="35"/>
        <v>0</v>
      </c>
      <c r="AS60" s="253">
        <f t="shared" si="35"/>
        <v>0</v>
      </c>
      <c r="AT60" s="253">
        <f t="shared" si="35"/>
        <v>0</v>
      </c>
      <c r="AU60" s="253">
        <f t="shared" si="35"/>
        <v>0</v>
      </c>
      <c r="AV60" s="253">
        <f t="shared" si="35"/>
        <v>0</v>
      </c>
      <c r="AW60" s="253">
        <f t="shared" si="35"/>
        <v>0</v>
      </c>
      <c r="AX60" s="253">
        <f t="shared" si="35"/>
        <v>0</v>
      </c>
      <c r="AY60" s="253">
        <f t="shared" si="35"/>
        <v>0</v>
      </c>
      <c r="AZ60" s="253">
        <f t="shared" si="35"/>
        <v>0</v>
      </c>
      <c r="BA60" s="253">
        <f t="shared" si="35"/>
        <v>0</v>
      </c>
      <c r="BB60" s="253">
        <f t="shared" si="35"/>
        <v>0</v>
      </c>
      <c r="BC60" s="253">
        <f t="shared" si="35"/>
        <v>0</v>
      </c>
      <c r="BD60" s="253">
        <f t="shared" si="35"/>
        <v>0</v>
      </c>
      <c r="BE60" s="253">
        <f t="shared" si="35"/>
        <v>0</v>
      </c>
      <c r="BF60" s="253">
        <f t="shared" si="35"/>
        <v>0</v>
      </c>
      <c r="BG60" s="253">
        <f t="shared" si="35"/>
        <v>0</v>
      </c>
      <c r="BH60" s="253">
        <f t="shared" si="35"/>
        <v>0</v>
      </c>
      <c r="BI60" s="253">
        <f t="shared" si="35"/>
        <v>0</v>
      </c>
      <c r="BJ60" s="253">
        <f t="shared" si="35"/>
        <v>0</v>
      </c>
      <c r="BK60" s="253">
        <f t="shared" si="35"/>
        <v>0</v>
      </c>
      <c r="BL60" s="253">
        <f t="shared" si="35"/>
        <v>0</v>
      </c>
      <c r="BM60" s="253">
        <f t="shared" si="35"/>
        <v>0</v>
      </c>
      <c r="BN60" s="253">
        <f t="shared" si="35"/>
        <v>0</v>
      </c>
      <c r="BO60" s="253">
        <f t="shared" si="35"/>
        <v>0</v>
      </c>
      <c r="BP60" s="253">
        <f t="shared" si="35"/>
        <v>0</v>
      </c>
      <c r="BQ60" s="253">
        <f t="shared" si="35"/>
        <v>0</v>
      </c>
      <c r="BR60" s="253">
        <f t="shared" si="35"/>
        <v>0</v>
      </c>
      <c r="BS60" s="253">
        <f t="shared" si="35"/>
        <v>0</v>
      </c>
      <c r="BT60" s="253">
        <f t="shared" si="35"/>
        <v>0</v>
      </c>
      <c r="BU60" s="253">
        <f t="shared" si="31"/>
        <v>0</v>
      </c>
      <c r="BV60" s="253">
        <f t="shared" si="31"/>
        <v>0</v>
      </c>
      <c r="BW60" s="253">
        <f t="shared" si="31"/>
        <v>0</v>
      </c>
      <c r="BX60" s="253">
        <f t="shared" si="31"/>
        <v>0</v>
      </c>
      <c r="BY60" s="253">
        <f t="shared" si="31"/>
        <v>0</v>
      </c>
      <c r="BZ60" s="253">
        <f t="shared" si="31"/>
        <v>0</v>
      </c>
      <c r="CA60" s="253">
        <f t="shared" si="31"/>
        <v>0</v>
      </c>
      <c r="CB60" s="253">
        <f t="shared" si="31"/>
        <v>0</v>
      </c>
      <c r="CC60" s="253">
        <f t="shared" si="31"/>
        <v>0</v>
      </c>
      <c r="CD60" s="253">
        <f t="shared" si="31"/>
        <v>0</v>
      </c>
      <c r="CE60" s="253">
        <f t="shared" si="31"/>
        <v>0</v>
      </c>
      <c r="CF60" s="253">
        <f t="shared" si="31"/>
        <v>0</v>
      </c>
      <c r="CG60" s="253">
        <f t="shared" si="31"/>
        <v>0</v>
      </c>
      <c r="CH60" s="253">
        <f t="shared" si="31"/>
        <v>0</v>
      </c>
      <c r="CI60" s="253">
        <f t="shared" si="31"/>
        <v>0</v>
      </c>
      <c r="CJ60" s="253">
        <f t="shared" si="31"/>
        <v>0</v>
      </c>
      <c r="CK60" s="253">
        <f t="shared" si="34"/>
        <v>0</v>
      </c>
      <c r="CL60" s="253">
        <f t="shared" si="34"/>
        <v>0</v>
      </c>
      <c r="CM60" s="253">
        <f t="shared" si="34"/>
        <v>0</v>
      </c>
      <c r="CN60" s="253">
        <f t="shared" si="34"/>
        <v>0</v>
      </c>
      <c r="CO60" s="253">
        <f t="shared" si="34"/>
        <v>0</v>
      </c>
      <c r="CP60" s="253">
        <f t="shared" si="34"/>
        <v>0</v>
      </c>
      <c r="CQ60" s="253">
        <f t="shared" si="34"/>
        <v>0</v>
      </c>
      <c r="CR60" s="253">
        <f t="shared" si="34"/>
        <v>0</v>
      </c>
      <c r="CS60" s="253">
        <f t="shared" si="34"/>
        <v>0</v>
      </c>
      <c r="CT60" s="253">
        <f t="shared" si="34"/>
        <v>0</v>
      </c>
      <c r="CU60" s="253">
        <f t="shared" si="34"/>
        <v>0</v>
      </c>
      <c r="CV60" s="253">
        <f t="shared" si="34"/>
        <v>0</v>
      </c>
      <c r="CW60" s="253">
        <f t="shared" si="34"/>
        <v>0</v>
      </c>
      <c r="CX60" s="253">
        <f t="shared" si="34"/>
        <v>0</v>
      </c>
      <c r="CY60" s="253">
        <f t="shared" si="34"/>
        <v>0</v>
      </c>
      <c r="CZ60" s="253">
        <f t="shared" si="34"/>
        <v>0</v>
      </c>
      <c r="DA60" s="253">
        <f t="shared" si="34"/>
        <v>0</v>
      </c>
      <c r="DB60" s="253">
        <f t="shared" si="34"/>
        <v>0</v>
      </c>
      <c r="DC60" s="253">
        <f t="shared" si="34"/>
        <v>0</v>
      </c>
      <c r="DD60" s="253">
        <f t="shared" si="34"/>
        <v>0</v>
      </c>
      <c r="DE60" s="253">
        <f t="shared" si="34"/>
        <v>0</v>
      </c>
      <c r="DF60" s="253">
        <f t="shared" si="34"/>
        <v>0</v>
      </c>
      <c r="DG60" s="253">
        <f t="shared" si="34"/>
        <v>0</v>
      </c>
      <c r="DH60" s="253">
        <f t="shared" si="34"/>
        <v>0</v>
      </c>
      <c r="DI60" s="253">
        <f t="shared" si="34"/>
        <v>0</v>
      </c>
      <c r="DJ60" s="253">
        <f t="shared" si="34"/>
        <v>0</v>
      </c>
      <c r="DK60" s="253">
        <f t="shared" si="34"/>
        <v>0</v>
      </c>
      <c r="DL60" s="253">
        <f t="shared" si="34"/>
        <v>0</v>
      </c>
      <c r="DM60" s="253">
        <f t="shared" si="34"/>
        <v>0</v>
      </c>
      <c r="DN60" s="253">
        <f t="shared" si="34"/>
        <v>0</v>
      </c>
      <c r="DO60" s="253">
        <f t="shared" si="34"/>
        <v>0</v>
      </c>
      <c r="DP60" s="253">
        <f t="shared" si="34"/>
        <v>0</v>
      </c>
      <c r="DQ60" s="253">
        <f t="shared" si="33"/>
        <v>0</v>
      </c>
      <c r="DR60" s="253">
        <f t="shared" si="33"/>
        <v>0</v>
      </c>
      <c r="DS60" s="253">
        <f t="shared" si="33"/>
        <v>0</v>
      </c>
      <c r="DT60" s="253">
        <f t="shared" si="33"/>
        <v>0</v>
      </c>
      <c r="DU60" s="253">
        <f t="shared" si="33"/>
        <v>0</v>
      </c>
    </row>
    <row r="61" spans="2:125" ht="15.6" thickTop="1" thickBot="1">
      <c r="B61" s="339">
        <f t="shared" si="25"/>
        <v>0</v>
      </c>
      <c r="D61" s="335">
        <f t="shared" si="26"/>
        <v>60</v>
      </c>
      <c r="F61" s="253">
        <f t="shared" si="27"/>
        <v>0</v>
      </c>
      <c r="G61" s="253">
        <f t="shared" si="30"/>
        <v>0</v>
      </c>
      <c r="H61" s="253">
        <f t="shared" si="28"/>
        <v>0</v>
      </c>
      <c r="I61" s="253">
        <f t="shared" si="29"/>
        <v>0</v>
      </c>
      <c r="J61" s="253">
        <f t="shared" si="29"/>
        <v>0</v>
      </c>
      <c r="K61" s="253">
        <f t="shared" si="29"/>
        <v>0</v>
      </c>
      <c r="L61" s="253">
        <f t="shared" si="29"/>
        <v>0</v>
      </c>
      <c r="M61" s="253">
        <f t="shared" si="29"/>
        <v>0</v>
      </c>
      <c r="N61" s="253">
        <f t="shared" si="29"/>
        <v>0</v>
      </c>
      <c r="O61" s="253">
        <f t="shared" si="29"/>
        <v>0</v>
      </c>
      <c r="P61" s="253">
        <f t="shared" si="29"/>
        <v>0</v>
      </c>
      <c r="Q61" s="253">
        <f t="shared" si="29"/>
        <v>0</v>
      </c>
      <c r="R61" s="253">
        <f t="shared" si="29"/>
        <v>0</v>
      </c>
      <c r="S61" s="253">
        <f t="shared" si="29"/>
        <v>0</v>
      </c>
      <c r="T61" s="253">
        <f t="shared" si="29"/>
        <v>0</v>
      </c>
      <c r="U61" s="253">
        <f t="shared" si="29"/>
        <v>0</v>
      </c>
      <c r="V61" s="253">
        <f t="shared" si="29"/>
        <v>0</v>
      </c>
      <c r="W61" s="253">
        <f t="shared" si="29"/>
        <v>0</v>
      </c>
      <c r="X61" s="253">
        <f t="shared" si="29"/>
        <v>0</v>
      </c>
      <c r="Y61" s="253">
        <f t="shared" si="36"/>
        <v>0</v>
      </c>
      <c r="Z61" s="253">
        <f t="shared" si="36"/>
        <v>0</v>
      </c>
      <c r="AA61" s="253">
        <f t="shared" si="36"/>
        <v>0</v>
      </c>
      <c r="AB61" s="253">
        <f t="shared" si="36"/>
        <v>0</v>
      </c>
      <c r="AC61" s="253">
        <f t="shared" si="36"/>
        <v>0</v>
      </c>
      <c r="AD61" s="253">
        <f t="shared" si="36"/>
        <v>0</v>
      </c>
      <c r="AE61" s="253">
        <f t="shared" si="36"/>
        <v>0</v>
      </c>
      <c r="AF61" s="253">
        <f t="shared" si="36"/>
        <v>0</v>
      </c>
      <c r="AG61" s="253">
        <f t="shared" si="36"/>
        <v>0</v>
      </c>
      <c r="AH61" s="253">
        <f t="shared" si="36"/>
        <v>0</v>
      </c>
      <c r="AI61" s="253">
        <f t="shared" si="36"/>
        <v>0</v>
      </c>
      <c r="AJ61" s="253">
        <f t="shared" si="36"/>
        <v>0</v>
      </c>
      <c r="AK61" s="253">
        <f t="shared" si="36"/>
        <v>0</v>
      </c>
      <c r="AL61" s="253">
        <f t="shared" si="36"/>
        <v>0</v>
      </c>
      <c r="AM61" s="253">
        <f t="shared" si="36"/>
        <v>0</v>
      </c>
      <c r="AN61" s="253">
        <f t="shared" si="35"/>
        <v>0</v>
      </c>
      <c r="AO61" s="253">
        <f t="shared" si="35"/>
        <v>0</v>
      </c>
      <c r="AP61" s="253">
        <f t="shared" si="35"/>
        <v>0</v>
      </c>
      <c r="AQ61" s="253">
        <f t="shared" si="35"/>
        <v>0</v>
      </c>
      <c r="AR61" s="253">
        <f t="shared" si="35"/>
        <v>0</v>
      </c>
      <c r="AS61" s="253">
        <f t="shared" si="35"/>
        <v>0</v>
      </c>
      <c r="AT61" s="253">
        <f t="shared" si="35"/>
        <v>0</v>
      </c>
      <c r="AU61" s="253">
        <f t="shared" si="35"/>
        <v>0</v>
      </c>
      <c r="AV61" s="253">
        <f t="shared" si="35"/>
        <v>0</v>
      </c>
      <c r="AW61" s="253">
        <f t="shared" si="35"/>
        <v>0</v>
      </c>
      <c r="AX61" s="253">
        <f t="shared" si="35"/>
        <v>0</v>
      </c>
      <c r="AY61" s="253">
        <f t="shared" si="35"/>
        <v>0</v>
      </c>
      <c r="AZ61" s="253">
        <f t="shared" si="35"/>
        <v>0</v>
      </c>
      <c r="BA61" s="253">
        <f t="shared" si="35"/>
        <v>0</v>
      </c>
      <c r="BB61" s="253">
        <f t="shared" si="35"/>
        <v>0</v>
      </c>
      <c r="BC61" s="253">
        <f t="shared" si="35"/>
        <v>0</v>
      </c>
      <c r="BD61" s="253">
        <f t="shared" si="35"/>
        <v>0</v>
      </c>
      <c r="BE61" s="253">
        <f t="shared" si="35"/>
        <v>0</v>
      </c>
      <c r="BF61" s="253">
        <f t="shared" si="35"/>
        <v>0</v>
      </c>
      <c r="BG61" s="253">
        <f t="shared" si="35"/>
        <v>0</v>
      </c>
      <c r="BH61" s="253">
        <f t="shared" si="35"/>
        <v>0</v>
      </c>
      <c r="BI61" s="253">
        <f t="shared" si="35"/>
        <v>0</v>
      </c>
      <c r="BJ61" s="253">
        <f t="shared" si="35"/>
        <v>0</v>
      </c>
      <c r="BK61" s="253">
        <f t="shared" si="35"/>
        <v>0</v>
      </c>
      <c r="BL61" s="253">
        <f t="shared" si="35"/>
        <v>0</v>
      </c>
      <c r="BM61" s="253">
        <f t="shared" si="35"/>
        <v>0</v>
      </c>
      <c r="BN61" s="253">
        <f t="shared" si="35"/>
        <v>0</v>
      </c>
      <c r="BO61" s="253">
        <f t="shared" si="35"/>
        <v>0</v>
      </c>
      <c r="BP61" s="253">
        <f t="shared" si="35"/>
        <v>0</v>
      </c>
      <c r="BQ61" s="253">
        <f t="shared" si="35"/>
        <v>0</v>
      </c>
      <c r="BR61" s="253">
        <f t="shared" si="35"/>
        <v>0</v>
      </c>
      <c r="BS61" s="253">
        <f t="shared" si="35"/>
        <v>0</v>
      </c>
      <c r="BT61" s="253">
        <f t="shared" si="35"/>
        <v>0</v>
      </c>
      <c r="BU61" s="253">
        <f t="shared" si="31"/>
        <v>0</v>
      </c>
      <c r="BV61" s="253">
        <f t="shared" si="31"/>
        <v>0</v>
      </c>
      <c r="BW61" s="253">
        <f t="shared" si="31"/>
        <v>0</v>
      </c>
      <c r="BX61" s="253">
        <f t="shared" si="31"/>
        <v>0</v>
      </c>
      <c r="BY61" s="253">
        <f t="shared" si="31"/>
        <v>0</v>
      </c>
      <c r="BZ61" s="253">
        <f t="shared" si="31"/>
        <v>0</v>
      </c>
      <c r="CA61" s="253">
        <f t="shared" si="31"/>
        <v>0</v>
      </c>
      <c r="CB61" s="253">
        <f t="shared" si="31"/>
        <v>0</v>
      </c>
      <c r="CC61" s="253">
        <f t="shared" si="31"/>
        <v>0</v>
      </c>
      <c r="CD61" s="253">
        <f t="shared" si="31"/>
        <v>0</v>
      </c>
      <c r="CE61" s="253">
        <f t="shared" si="31"/>
        <v>0</v>
      </c>
      <c r="CF61" s="253">
        <f t="shared" si="31"/>
        <v>0</v>
      </c>
      <c r="CG61" s="253">
        <f t="shared" si="31"/>
        <v>0</v>
      </c>
      <c r="CH61" s="253">
        <f t="shared" si="31"/>
        <v>0</v>
      </c>
      <c r="CI61" s="253">
        <f t="shared" si="31"/>
        <v>0</v>
      </c>
      <c r="CJ61" s="253">
        <f t="shared" si="31"/>
        <v>0</v>
      </c>
      <c r="CK61" s="253">
        <f t="shared" si="34"/>
        <v>0</v>
      </c>
      <c r="CL61" s="253">
        <f t="shared" si="34"/>
        <v>0</v>
      </c>
      <c r="CM61" s="253">
        <f t="shared" si="34"/>
        <v>0</v>
      </c>
      <c r="CN61" s="253">
        <f t="shared" si="34"/>
        <v>0</v>
      </c>
      <c r="CO61" s="253">
        <f t="shared" si="34"/>
        <v>0</v>
      </c>
      <c r="CP61" s="253">
        <f t="shared" si="34"/>
        <v>0</v>
      </c>
      <c r="CQ61" s="253">
        <f t="shared" si="34"/>
        <v>0</v>
      </c>
      <c r="CR61" s="253">
        <f t="shared" si="34"/>
        <v>0</v>
      </c>
      <c r="CS61" s="253">
        <f t="shared" si="34"/>
        <v>0</v>
      </c>
      <c r="CT61" s="253">
        <f t="shared" si="34"/>
        <v>0</v>
      </c>
      <c r="CU61" s="253">
        <f t="shared" si="34"/>
        <v>0</v>
      </c>
      <c r="CV61" s="253">
        <f t="shared" si="34"/>
        <v>0</v>
      </c>
      <c r="CW61" s="253">
        <f t="shared" si="34"/>
        <v>0</v>
      </c>
      <c r="CX61" s="253">
        <f t="shared" si="34"/>
        <v>0</v>
      </c>
      <c r="CY61" s="253">
        <f t="shared" si="34"/>
        <v>0</v>
      </c>
      <c r="CZ61" s="253">
        <f t="shared" si="34"/>
        <v>0</v>
      </c>
      <c r="DA61" s="253">
        <f t="shared" si="34"/>
        <v>0</v>
      </c>
      <c r="DB61" s="253">
        <f t="shared" si="34"/>
        <v>0</v>
      </c>
      <c r="DC61" s="253">
        <f t="shared" si="34"/>
        <v>0</v>
      </c>
      <c r="DD61" s="253">
        <f t="shared" si="34"/>
        <v>0</v>
      </c>
      <c r="DE61" s="253">
        <f t="shared" si="34"/>
        <v>0</v>
      </c>
      <c r="DF61" s="253">
        <f t="shared" si="34"/>
        <v>0</v>
      </c>
      <c r="DG61" s="253">
        <f t="shared" si="34"/>
        <v>0</v>
      </c>
      <c r="DH61" s="253">
        <f t="shared" si="34"/>
        <v>0</v>
      </c>
      <c r="DI61" s="253">
        <f t="shared" si="34"/>
        <v>0</v>
      </c>
      <c r="DJ61" s="253">
        <f t="shared" si="34"/>
        <v>0</v>
      </c>
      <c r="DK61" s="253">
        <f t="shared" si="34"/>
        <v>0</v>
      </c>
      <c r="DL61" s="253">
        <f t="shared" si="34"/>
        <v>0</v>
      </c>
      <c r="DM61" s="253">
        <f t="shared" si="34"/>
        <v>0</v>
      </c>
      <c r="DN61" s="253">
        <f t="shared" si="34"/>
        <v>0</v>
      </c>
      <c r="DO61" s="253">
        <f t="shared" si="34"/>
        <v>0</v>
      </c>
      <c r="DP61" s="253">
        <f t="shared" si="34"/>
        <v>0</v>
      </c>
      <c r="DQ61" s="253">
        <f t="shared" si="33"/>
        <v>0</v>
      </c>
      <c r="DR61" s="253">
        <f t="shared" si="33"/>
        <v>0</v>
      </c>
      <c r="DS61" s="253">
        <f t="shared" si="33"/>
        <v>0</v>
      </c>
      <c r="DT61" s="253">
        <f t="shared" si="33"/>
        <v>0</v>
      </c>
      <c r="DU61" s="253">
        <f t="shared" si="33"/>
        <v>0</v>
      </c>
    </row>
    <row r="62" spans="2:125" ht="15.6" thickTop="1" thickBot="1">
      <c r="B62" s="339">
        <f t="shared" si="25"/>
        <v>0</v>
      </c>
      <c r="D62" s="335">
        <f t="shared" si="26"/>
        <v>60</v>
      </c>
      <c r="F62" s="253">
        <f t="shared" si="27"/>
        <v>0</v>
      </c>
      <c r="G62" s="253">
        <f t="shared" si="30"/>
        <v>0</v>
      </c>
      <c r="H62" s="253">
        <f t="shared" si="28"/>
        <v>0</v>
      </c>
      <c r="I62" s="253">
        <f t="shared" si="29"/>
        <v>0</v>
      </c>
      <c r="J62" s="253">
        <f t="shared" si="29"/>
        <v>0</v>
      </c>
      <c r="K62" s="253">
        <f t="shared" si="29"/>
        <v>0</v>
      </c>
      <c r="L62" s="253">
        <f t="shared" si="29"/>
        <v>0</v>
      </c>
      <c r="M62" s="253">
        <f t="shared" si="29"/>
        <v>0</v>
      </c>
      <c r="N62" s="253">
        <f t="shared" si="29"/>
        <v>0</v>
      </c>
      <c r="O62" s="253">
        <f t="shared" si="29"/>
        <v>0</v>
      </c>
      <c r="P62" s="253">
        <f t="shared" si="29"/>
        <v>0</v>
      </c>
      <c r="Q62" s="253">
        <f t="shared" si="29"/>
        <v>0</v>
      </c>
      <c r="R62" s="253">
        <f t="shared" si="29"/>
        <v>0</v>
      </c>
      <c r="S62" s="253">
        <f t="shared" si="29"/>
        <v>0</v>
      </c>
      <c r="T62" s="253">
        <f t="shared" si="29"/>
        <v>0</v>
      </c>
      <c r="U62" s="253">
        <f t="shared" si="29"/>
        <v>0</v>
      </c>
      <c r="V62" s="253">
        <f t="shared" si="29"/>
        <v>0</v>
      </c>
      <c r="W62" s="253">
        <f t="shared" si="29"/>
        <v>0</v>
      </c>
      <c r="X62" s="253">
        <f t="shared" si="29"/>
        <v>0</v>
      </c>
      <c r="Y62" s="253">
        <f t="shared" si="36"/>
        <v>0</v>
      </c>
      <c r="Z62" s="253">
        <f t="shared" si="36"/>
        <v>0</v>
      </c>
      <c r="AA62" s="253">
        <f t="shared" si="36"/>
        <v>0</v>
      </c>
      <c r="AB62" s="253">
        <f t="shared" si="36"/>
        <v>0</v>
      </c>
      <c r="AC62" s="253">
        <f t="shared" si="36"/>
        <v>0</v>
      </c>
      <c r="AD62" s="253">
        <f t="shared" si="36"/>
        <v>0</v>
      </c>
      <c r="AE62" s="253">
        <f t="shared" si="36"/>
        <v>0</v>
      </c>
      <c r="AF62" s="253">
        <f t="shared" si="36"/>
        <v>0</v>
      </c>
      <c r="AG62" s="253">
        <f t="shared" si="36"/>
        <v>0</v>
      </c>
      <c r="AH62" s="253">
        <f t="shared" si="36"/>
        <v>0</v>
      </c>
      <c r="AI62" s="253">
        <f t="shared" si="36"/>
        <v>0</v>
      </c>
      <c r="AJ62" s="253">
        <f t="shared" si="36"/>
        <v>0</v>
      </c>
      <c r="AK62" s="253">
        <f t="shared" si="36"/>
        <v>0</v>
      </c>
      <c r="AL62" s="253">
        <f t="shared" si="36"/>
        <v>0</v>
      </c>
      <c r="AM62" s="253">
        <f t="shared" si="36"/>
        <v>0</v>
      </c>
      <c r="AN62" s="253">
        <f t="shared" si="35"/>
        <v>0</v>
      </c>
      <c r="AO62" s="253">
        <f t="shared" si="35"/>
        <v>0</v>
      </c>
      <c r="AP62" s="253">
        <f t="shared" si="35"/>
        <v>0</v>
      </c>
      <c r="AQ62" s="253">
        <f t="shared" si="35"/>
        <v>0</v>
      </c>
      <c r="AR62" s="253">
        <f t="shared" si="35"/>
        <v>0</v>
      </c>
      <c r="AS62" s="253">
        <f t="shared" si="35"/>
        <v>0</v>
      </c>
      <c r="AT62" s="253">
        <f t="shared" si="35"/>
        <v>0</v>
      </c>
      <c r="AU62" s="253">
        <f t="shared" si="35"/>
        <v>0</v>
      </c>
      <c r="AV62" s="253">
        <f t="shared" si="35"/>
        <v>0</v>
      </c>
      <c r="AW62" s="253">
        <f t="shared" si="35"/>
        <v>0</v>
      </c>
      <c r="AX62" s="253">
        <f t="shared" si="35"/>
        <v>0</v>
      </c>
      <c r="AY62" s="253">
        <f t="shared" si="35"/>
        <v>0</v>
      </c>
      <c r="AZ62" s="253">
        <f t="shared" si="35"/>
        <v>0</v>
      </c>
      <c r="BA62" s="253">
        <f t="shared" si="35"/>
        <v>0</v>
      </c>
      <c r="BB62" s="253">
        <f t="shared" si="35"/>
        <v>0</v>
      </c>
      <c r="BC62" s="253">
        <f t="shared" si="35"/>
        <v>0</v>
      </c>
      <c r="BD62" s="253">
        <f t="shared" si="35"/>
        <v>0</v>
      </c>
      <c r="BE62" s="253">
        <f t="shared" si="35"/>
        <v>0</v>
      </c>
      <c r="BF62" s="253">
        <f t="shared" si="35"/>
        <v>0</v>
      </c>
      <c r="BG62" s="253">
        <f t="shared" si="35"/>
        <v>0</v>
      </c>
      <c r="BH62" s="253">
        <f t="shared" si="35"/>
        <v>0</v>
      </c>
      <c r="BI62" s="253">
        <f t="shared" si="35"/>
        <v>0</v>
      </c>
      <c r="BJ62" s="253">
        <f t="shared" si="35"/>
        <v>0</v>
      </c>
      <c r="BK62" s="253">
        <f t="shared" si="35"/>
        <v>0</v>
      </c>
      <c r="BL62" s="253">
        <f t="shared" si="35"/>
        <v>0</v>
      </c>
      <c r="BM62" s="253">
        <f t="shared" si="35"/>
        <v>0</v>
      </c>
      <c r="BN62" s="253">
        <f t="shared" si="35"/>
        <v>0</v>
      </c>
      <c r="BO62" s="253">
        <f t="shared" si="35"/>
        <v>0</v>
      </c>
      <c r="BP62" s="253">
        <f t="shared" si="35"/>
        <v>0</v>
      </c>
      <c r="BQ62" s="253">
        <f t="shared" si="35"/>
        <v>0</v>
      </c>
      <c r="BR62" s="253">
        <f t="shared" si="35"/>
        <v>0</v>
      </c>
      <c r="BS62" s="253">
        <f t="shared" si="35"/>
        <v>0</v>
      </c>
      <c r="BT62" s="253">
        <f t="shared" si="35"/>
        <v>0</v>
      </c>
      <c r="BU62" s="253">
        <f t="shared" si="31"/>
        <v>0</v>
      </c>
      <c r="BV62" s="253">
        <f t="shared" si="31"/>
        <v>0</v>
      </c>
      <c r="BW62" s="253">
        <f t="shared" si="31"/>
        <v>0</v>
      </c>
      <c r="BX62" s="253">
        <f t="shared" si="31"/>
        <v>0</v>
      </c>
      <c r="BY62" s="253">
        <f t="shared" si="31"/>
        <v>0</v>
      </c>
      <c r="BZ62" s="253">
        <f t="shared" si="31"/>
        <v>0</v>
      </c>
      <c r="CA62" s="253">
        <f t="shared" si="31"/>
        <v>0</v>
      </c>
      <c r="CB62" s="253">
        <f t="shared" si="31"/>
        <v>0</v>
      </c>
      <c r="CC62" s="253">
        <f t="shared" si="31"/>
        <v>0</v>
      </c>
      <c r="CD62" s="253">
        <f t="shared" si="31"/>
        <v>0</v>
      </c>
      <c r="CE62" s="253">
        <f t="shared" si="31"/>
        <v>0</v>
      </c>
      <c r="CF62" s="253">
        <f t="shared" si="31"/>
        <v>0</v>
      </c>
      <c r="CG62" s="253">
        <f t="shared" si="31"/>
        <v>0</v>
      </c>
      <c r="CH62" s="253">
        <f t="shared" si="31"/>
        <v>0</v>
      </c>
      <c r="CI62" s="253">
        <f t="shared" si="31"/>
        <v>0</v>
      </c>
      <c r="CJ62" s="253">
        <f t="shared" si="31"/>
        <v>0</v>
      </c>
      <c r="CK62" s="253">
        <f t="shared" si="34"/>
        <v>0</v>
      </c>
      <c r="CL62" s="253">
        <f t="shared" si="34"/>
        <v>0</v>
      </c>
      <c r="CM62" s="253">
        <f t="shared" si="34"/>
        <v>0</v>
      </c>
      <c r="CN62" s="253">
        <f t="shared" si="34"/>
        <v>0</v>
      </c>
      <c r="CO62" s="253">
        <f t="shared" si="34"/>
        <v>0</v>
      </c>
      <c r="CP62" s="253">
        <f t="shared" si="34"/>
        <v>0</v>
      </c>
      <c r="CQ62" s="253">
        <f t="shared" si="34"/>
        <v>0</v>
      </c>
      <c r="CR62" s="253">
        <f t="shared" si="34"/>
        <v>0</v>
      </c>
      <c r="CS62" s="253">
        <f t="shared" si="34"/>
        <v>0</v>
      </c>
      <c r="CT62" s="253">
        <f t="shared" si="34"/>
        <v>0</v>
      </c>
      <c r="CU62" s="253">
        <f t="shared" si="34"/>
        <v>0</v>
      </c>
      <c r="CV62" s="253">
        <f t="shared" si="34"/>
        <v>0</v>
      </c>
      <c r="CW62" s="253">
        <f t="shared" si="34"/>
        <v>0</v>
      </c>
      <c r="CX62" s="253">
        <f t="shared" si="34"/>
        <v>0</v>
      </c>
      <c r="CY62" s="253">
        <f t="shared" si="34"/>
        <v>0</v>
      </c>
      <c r="CZ62" s="253">
        <f t="shared" si="34"/>
        <v>0</v>
      </c>
      <c r="DA62" s="253">
        <f t="shared" si="34"/>
        <v>0</v>
      </c>
      <c r="DB62" s="253">
        <f t="shared" si="34"/>
        <v>0</v>
      </c>
      <c r="DC62" s="253">
        <f t="shared" si="34"/>
        <v>0</v>
      </c>
      <c r="DD62" s="253">
        <f t="shared" si="34"/>
        <v>0</v>
      </c>
      <c r="DE62" s="253">
        <f t="shared" si="34"/>
        <v>0</v>
      </c>
      <c r="DF62" s="253">
        <f t="shared" si="34"/>
        <v>0</v>
      </c>
      <c r="DG62" s="253">
        <f t="shared" si="34"/>
        <v>0</v>
      </c>
      <c r="DH62" s="253">
        <f t="shared" si="34"/>
        <v>0</v>
      </c>
      <c r="DI62" s="253">
        <f t="shared" si="34"/>
        <v>0</v>
      </c>
      <c r="DJ62" s="253">
        <f t="shared" si="34"/>
        <v>0</v>
      </c>
      <c r="DK62" s="253">
        <f t="shared" si="34"/>
        <v>0</v>
      </c>
      <c r="DL62" s="253">
        <f t="shared" si="34"/>
        <v>0</v>
      </c>
      <c r="DM62" s="253">
        <f t="shared" si="34"/>
        <v>0</v>
      </c>
      <c r="DN62" s="253">
        <f t="shared" si="34"/>
        <v>0</v>
      </c>
      <c r="DO62" s="253">
        <f t="shared" si="34"/>
        <v>0</v>
      </c>
      <c r="DP62" s="253">
        <f t="shared" ref="DP62:DP68" si="37">+IF($D62=0,DP18+DP40,IF($D62=30,DO18+DO40,IF($D62=60,DN18+DN40,DM18+DM40)))</f>
        <v>0</v>
      </c>
      <c r="DQ62" s="253">
        <f t="shared" si="33"/>
        <v>0</v>
      </c>
      <c r="DR62" s="253">
        <f t="shared" si="33"/>
        <v>0</v>
      </c>
      <c r="DS62" s="253">
        <f t="shared" si="33"/>
        <v>0</v>
      </c>
      <c r="DT62" s="253">
        <f t="shared" si="33"/>
        <v>0</v>
      </c>
      <c r="DU62" s="253">
        <f t="shared" si="33"/>
        <v>0</v>
      </c>
    </row>
    <row r="63" spans="2:125" ht="15.6" thickTop="1" thickBot="1">
      <c r="B63" s="339">
        <f t="shared" si="25"/>
        <v>0</v>
      </c>
      <c r="D63" s="335">
        <f t="shared" si="26"/>
        <v>60</v>
      </c>
      <c r="F63" s="253">
        <f t="shared" si="27"/>
        <v>0</v>
      </c>
      <c r="G63" s="253">
        <f t="shared" si="30"/>
        <v>0</v>
      </c>
      <c r="H63" s="253">
        <f t="shared" si="28"/>
        <v>0</v>
      </c>
      <c r="I63" s="253">
        <f t="shared" si="29"/>
        <v>0</v>
      </c>
      <c r="J63" s="253">
        <f t="shared" si="29"/>
        <v>0</v>
      </c>
      <c r="K63" s="253">
        <f t="shared" si="29"/>
        <v>0</v>
      </c>
      <c r="L63" s="253">
        <f t="shared" si="29"/>
        <v>0</v>
      </c>
      <c r="M63" s="253">
        <f t="shared" si="29"/>
        <v>0</v>
      </c>
      <c r="N63" s="253">
        <f t="shared" si="29"/>
        <v>0</v>
      </c>
      <c r="O63" s="253">
        <f t="shared" si="29"/>
        <v>0</v>
      </c>
      <c r="P63" s="253">
        <f t="shared" si="29"/>
        <v>0</v>
      </c>
      <c r="Q63" s="253">
        <f t="shared" si="29"/>
        <v>0</v>
      </c>
      <c r="R63" s="253">
        <f t="shared" si="29"/>
        <v>0</v>
      </c>
      <c r="S63" s="253">
        <f t="shared" si="29"/>
        <v>0</v>
      </c>
      <c r="T63" s="253">
        <f t="shared" si="29"/>
        <v>0</v>
      </c>
      <c r="U63" s="253">
        <f t="shared" si="29"/>
        <v>0</v>
      </c>
      <c r="V63" s="253">
        <f t="shared" si="29"/>
        <v>0</v>
      </c>
      <c r="W63" s="253">
        <f t="shared" si="29"/>
        <v>0</v>
      </c>
      <c r="X63" s="253">
        <f t="shared" si="29"/>
        <v>0</v>
      </c>
      <c r="Y63" s="253">
        <f t="shared" si="36"/>
        <v>0</v>
      </c>
      <c r="Z63" s="253">
        <f t="shared" si="36"/>
        <v>0</v>
      </c>
      <c r="AA63" s="253">
        <f t="shared" si="36"/>
        <v>0</v>
      </c>
      <c r="AB63" s="253">
        <f t="shared" si="36"/>
        <v>0</v>
      </c>
      <c r="AC63" s="253">
        <f t="shared" si="36"/>
        <v>0</v>
      </c>
      <c r="AD63" s="253">
        <f t="shared" si="36"/>
        <v>0</v>
      </c>
      <c r="AE63" s="253">
        <f t="shared" si="36"/>
        <v>0</v>
      </c>
      <c r="AF63" s="253">
        <f t="shared" si="36"/>
        <v>0</v>
      </c>
      <c r="AG63" s="253">
        <f t="shared" si="36"/>
        <v>0</v>
      </c>
      <c r="AH63" s="253">
        <f t="shared" si="36"/>
        <v>0</v>
      </c>
      <c r="AI63" s="253">
        <f t="shared" si="36"/>
        <v>0</v>
      </c>
      <c r="AJ63" s="253">
        <f t="shared" si="36"/>
        <v>0</v>
      </c>
      <c r="AK63" s="253">
        <f t="shared" si="36"/>
        <v>0</v>
      </c>
      <c r="AL63" s="253">
        <f t="shared" si="36"/>
        <v>0</v>
      </c>
      <c r="AM63" s="253">
        <f t="shared" si="36"/>
        <v>0</v>
      </c>
      <c r="AN63" s="253">
        <f t="shared" si="35"/>
        <v>0</v>
      </c>
      <c r="AO63" s="253">
        <f t="shared" si="35"/>
        <v>0</v>
      </c>
      <c r="AP63" s="253">
        <f t="shared" si="35"/>
        <v>0</v>
      </c>
      <c r="AQ63" s="253">
        <f t="shared" si="35"/>
        <v>0</v>
      </c>
      <c r="AR63" s="253">
        <f t="shared" si="35"/>
        <v>0</v>
      </c>
      <c r="AS63" s="253">
        <f t="shared" si="35"/>
        <v>0</v>
      </c>
      <c r="AT63" s="253">
        <f t="shared" si="35"/>
        <v>0</v>
      </c>
      <c r="AU63" s="253">
        <f t="shared" si="35"/>
        <v>0</v>
      </c>
      <c r="AV63" s="253">
        <f t="shared" si="35"/>
        <v>0</v>
      </c>
      <c r="AW63" s="253">
        <f t="shared" si="35"/>
        <v>0</v>
      </c>
      <c r="AX63" s="253">
        <f t="shared" si="35"/>
        <v>0</v>
      </c>
      <c r="AY63" s="253">
        <f t="shared" si="35"/>
        <v>0</v>
      </c>
      <c r="AZ63" s="253">
        <f t="shared" si="35"/>
        <v>0</v>
      </c>
      <c r="BA63" s="253">
        <f t="shared" si="35"/>
        <v>0</v>
      </c>
      <c r="BB63" s="253">
        <f t="shared" si="35"/>
        <v>0</v>
      </c>
      <c r="BC63" s="253">
        <f t="shared" si="35"/>
        <v>0</v>
      </c>
      <c r="BD63" s="253">
        <f t="shared" si="35"/>
        <v>0</v>
      </c>
      <c r="BE63" s="253">
        <f t="shared" si="35"/>
        <v>0</v>
      </c>
      <c r="BF63" s="253">
        <f t="shared" si="35"/>
        <v>0</v>
      </c>
      <c r="BG63" s="253">
        <f t="shared" si="35"/>
        <v>0</v>
      </c>
      <c r="BH63" s="253">
        <f t="shared" si="35"/>
        <v>0</v>
      </c>
      <c r="BI63" s="253">
        <f t="shared" si="35"/>
        <v>0</v>
      </c>
      <c r="BJ63" s="253">
        <f t="shared" si="35"/>
        <v>0</v>
      </c>
      <c r="BK63" s="253">
        <f t="shared" si="35"/>
        <v>0</v>
      </c>
      <c r="BL63" s="253">
        <f t="shared" si="35"/>
        <v>0</v>
      </c>
      <c r="BM63" s="253">
        <f t="shared" si="35"/>
        <v>0</v>
      </c>
      <c r="BN63" s="253">
        <f t="shared" si="35"/>
        <v>0</v>
      </c>
      <c r="BO63" s="253">
        <f t="shared" si="35"/>
        <v>0</v>
      </c>
      <c r="BP63" s="253">
        <f t="shared" si="35"/>
        <v>0</v>
      </c>
      <c r="BQ63" s="253">
        <f t="shared" si="35"/>
        <v>0</v>
      </c>
      <c r="BR63" s="253">
        <f t="shared" si="35"/>
        <v>0</v>
      </c>
      <c r="BS63" s="253">
        <f t="shared" si="35"/>
        <v>0</v>
      </c>
      <c r="BT63" s="253">
        <f t="shared" si="35"/>
        <v>0</v>
      </c>
      <c r="BU63" s="253">
        <f t="shared" si="31"/>
        <v>0</v>
      </c>
      <c r="BV63" s="253">
        <f t="shared" si="31"/>
        <v>0</v>
      </c>
      <c r="BW63" s="253">
        <f t="shared" si="31"/>
        <v>0</v>
      </c>
      <c r="BX63" s="253">
        <f t="shared" si="31"/>
        <v>0</v>
      </c>
      <c r="BY63" s="253">
        <f t="shared" si="31"/>
        <v>0</v>
      </c>
      <c r="BZ63" s="253">
        <f t="shared" si="31"/>
        <v>0</v>
      </c>
      <c r="CA63" s="253">
        <f t="shared" si="31"/>
        <v>0</v>
      </c>
      <c r="CB63" s="253">
        <f t="shared" si="31"/>
        <v>0</v>
      </c>
      <c r="CC63" s="253">
        <f t="shared" si="31"/>
        <v>0</v>
      </c>
      <c r="CD63" s="253">
        <f t="shared" si="31"/>
        <v>0</v>
      </c>
      <c r="CE63" s="253">
        <f t="shared" si="31"/>
        <v>0</v>
      </c>
      <c r="CF63" s="253">
        <f t="shared" si="31"/>
        <v>0</v>
      </c>
      <c r="CG63" s="253">
        <f t="shared" si="31"/>
        <v>0</v>
      </c>
      <c r="CH63" s="253">
        <f t="shared" si="31"/>
        <v>0</v>
      </c>
      <c r="CI63" s="253">
        <f t="shared" si="31"/>
        <v>0</v>
      </c>
      <c r="CJ63" s="253">
        <f t="shared" si="31"/>
        <v>0</v>
      </c>
      <c r="CK63" s="253">
        <f t="shared" ref="CK63:DO68" si="38">+IF($D63=0,CK19+CK41,IF($D63=30,CJ19+CJ41,IF($D63=60,CI19+CI41,CH19+CH41)))</f>
        <v>0</v>
      </c>
      <c r="CL63" s="253">
        <f t="shared" si="38"/>
        <v>0</v>
      </c>
      <c r="CM63" s="253">
        <f t="shared" si="38"/>
        <v>0</v>
      </c>
      <c r="CN63" s="253">
        <f t="shared" si="38"/>
        <v>0</v>
      </c>
      <c r="CO63" s="253">
        <f t="shared" si="38"/>
        <v>0</v>
      </c>
      <c r="CP63" s="253">
        <f t="shared" si="38"/>
        <v>0</v>
      </c>
      <c r="CQ63" s="253">
        <f t="shared" si="38"/>
        <v>0</v>
      </c>
      <c r="CR63" s="253">
        <f t="shared" si="38"/>
        <v>0</v>
      </c>
      <c r="CS63" s="253">
        <f t="shared" si="38"/>
        <v>0</v>
      </c>
      <c r="CT63" s="253">
        <f t="shared" si="38"/>
        <v>0</v>
      </c>
      <c r="CU63" s="253">
        <f t="shared" si="38"/>
        <v>0</v>
      </c>
      <c r="CV63" s="253">
        <f t="shared" si="38"/>
        <v>0</v>
      </c>
      <c r="CW63" s="253">
        <f t="shared" si="38"/>
        <v>0</v>
      </c>
      <c r="CX63" s="253">
        <f t="shared" si="38"/>
        <v>0</v>
      </c>
      <c r="CY63" s="253">
        <f t="shared" si="38"/>
        <v>0</v>
      </c>
      <c r="CZ63" s="253">
        <f t="shared" si="38"/>
        <v>0</v>
      </c>
      <c r="DA63" s="253">
        <f t="shared" si="38"/>
        <v>0</v>
      </c>
      <c r="DB63" s="253">
        <f t="shared" si="38"/>
        <v>0</v>
      </c>
      <c r="DC63" s="253">
        <f t="shared" si="38"/>
        <v>0</v>
      </c>
      <c r="DD63" s="253">
        <f t="shared" si="38"/>
        <v>0</v>
      </c>
      <c r="DE63" s="253">
        <f t="shared" si="38"/>
        <v>0</v>
      </c>
      <c r="DF63" s="253">
        <f t="shared" si="38"/>
        <v>0</v>
      </c>
      <c r="DG63" s="253">
        <f t="shared" si="38"/>
        <v>0</v>
      </c>
      <c r="DH63" s="253">
        <f t="shared" si="38"/>
        <v>0</v>
      </c>
      <c r="DI63" s="253">
        <f t="shared" si="38"/>
        <v>0</v>
      </c>
      <c r="DJ63" s="253">
        <f t="shared" si="38"/>
        <v>0</v>
      </c>
      <c r="DK63" s="253">
        <f t="shared" si="38"/>
        <v>0</v>
      </c>
      <c r="DL63" s="253">
        <f t="shared" si="38"/>
        <v>0</v>
      </c>
      <c r="DM63" s="253">
        <f t="shared" si="38"/>
        <v>0</v>
      </c>
      <c r="DN63" s="253">
        <f t="shared" si="38"/>
        <v>0</v>
      </c>
      <c r="DO63" s="253">
        <f t="shared" si="38"/>
        <v>0</v>
      </c>
      <c r="DP63" s="253">
        <f t="shared" si="37"/>
        <v>0</v>
      </c>
      <c r="DQ63" s="253">
        <f t="shared" si="33"/>
        <v>0</v>
      </c>
      <c r="DR63" s="253">
        <f t="shared" si="33"/>
        <v>0</v>
      </c>
      <c r="DS63" s="253">
        <f t="shared" si="33"/>
        <v>0</v>
      </c>
      <c r="DT63" s="253">
        <f t="shared" si="33"/>
        <v>0</v>
      </c>
      <c r="DU63" s="253">
        <f t="shared" si="33"/>
        <v>0</v>
      </c>
    </row>
    <row r="64" spans="2:125" ht="15.6" thickTop="1" thickBot="1">
      <c r="B64" s="339">
        <f t="shared" si="25"/>
        <v>0</v>
      </c>
      <c r="D64" s="335">
        <f t="shared" si="26"/>
        <v>60</v>
      </c>
      <c r="F64" s="253">
        <f t="shared" si="27"/>
        <v>0</v>
      </c>
      <c r="G64" s="253">
        <f t="shared" si="30"/>
        <v>0</v>
      </c>
      <c r="H64" s="253">
        <f t="shared" si="28"/>
        <v>0</v>
      </c>
      <c r="I64" s="253">
        <f t="shared" si="29"/>
        <v>0</v>
      </c>
      <c r="J64" s="253">
        <f t="shared" si="29"/>
        <v>0</v>
      </c>
      <c r="K64" s="253">
        <f t="shared" si="29"/>
        <v>0</v>
      </c>
      <c r="L64" s="253">
        <f t="shared" si="29"/>
        <v>0</v>
      </c>
      <c r="M64" s="253">
        <f t="shared" si="29"/>
        <v>0</v>
      </c>
      <c r="N64" s="253">
        <f t="shared" si="29"/>
        <v>0</v>
      </c>
      <c r="O64" s="253">
        <f t="shared" si="29"/>
        <v>0</v>
      </c>
      <c r="P64" s="253">
        <f t="shared" si="29"/>
        <v>0</v>
      </c>
      <c r="Q64" s="253">
        <f t="shared" si="29"/>
        <v>0</v>
      </c>
      <c r="R64" s="253">
        <f t="shared" si="29"/>
        <v>0</v>
      </c>
      <c r="S64" s="253">
        <f t="shared" si="29"/>
        <v>0</v>
      </c>
      <c r="T64" s="253">
        <f t="shared" si="29"/>
        <v>0</v>
      </c>
      <c r="U64" s="253">
        <f t="shared" si="29"/>
        <v>0</v>
      </c>
      <c r="V64" s="253">
        <f t="shared" si="29"/>
        <v>0</v>
      </c>
      <c r="W64" s="253">
        <f t="shared" si="29"/>
        <v>0</v>
      </c>
      <c r="X64" s="253">
        <f t="shared" si="29"/>
        <v>0</v>
      </c>
      <c r="Y64" s="253">
        <f t="shared" si="36"/>
        <v>0</v>
      </c>
      <c r="Z64" s="253">
        <f t="shared" si="36"/>
        <v>0</v>
      </c>
      <c r="AA64" s="253">
        <f t="shared" si="36"/>
        <v>0</v>
      </c>
      <c r="AB64" s="253">
        <f t="shared" si="36"/>
        <v>0</v>
      </c>
      <c r="AC64" s="253">
        <f t="shared" si="36"/>
        <v>0</v>
      </c>
      <c r="AD64" s="253">
        <f t="shared" si="36"/>
        <v>0</v>
      </c>
      <c r="AE64" s="253">
        <f t="shared" si="36"/>
        <v>0</v>
      </c>
      <c r="AF64" s="253">
        <f t="shared" si="36"/>
        <v>0</v>
      </c>
      <c r="AG64" s="253">
        <f t="shared" si="36"/>
        <v>0</v>
      </c>
      <c r="AH64" s="253">
        <f t="shared" si="36"/>
        <v>0</v>
      </c>
      <c r="AI64" s="253">
        <f t="shared" si="36"/>
        <v>0</v>
      </c>
      <c r="AJ64" s="253">
        <f t="shared" si="36"/>
        <v>0</v>
      </c>
      <c r="AK64" s="253">
        <f t="shared" si="36"/>
        <v>0</v>
      </c>
      <c r="AL64" s="253">
        <f t="shared" si="36"/>
        <v>0</v>
      </c>
      <c r="AM64" s="253">
        <f t="shared" si="36"/>
        <v>0</v>
      </c>
      <c r="AN64" s="253">
        <f t="shared" si="35"/>
        <v>0</v>
      </c>
      <c r="AO64" s="253">
        <f t="shared" si="35"/>
        <v>0</v>
      </c>
      <c r="AP64" s="253">
        <f t="shared" si="35"/>
        <v>0</v>
      </c>
      <c r="AQ64" s="253">
        <f t="shared" si="35"/>
        <v>0</v>
      </c>
      <c r="AR64" s="253">
        <f t="shared" si="35"/>
        <v>0</v>
      </c>
      <c r="AS64" s="253">
        <f t="shared" si="35"/>
        <v>0</v>
      </c>
      <c r="AT64" s="253">
        <f t="shared" si="35"/>
        <v>0</v>
      </c>
      <c r="AU64" s="253">
        <f t="shared" si="35"/>
        <v>0</v>
      </c>
      <c r="AV64" s="253">
        <f t="shared" si="35"/>
        <v>0</v>
      </c>
      <c r="AW64" s="253">
        <f t="shared" si="35"/>
        <v>0</v>
      </c>
      <c r="AX64" s="253">
        <f t="shared" si="35"/>
        <v>0</v>
      </c>
      <c r="AY64" s="253">
        <f t="shared" si="35"/>
        <v>0</v>
      </c>
      <c r="AZ64" s="253">
        <f t="shared" si="35"/>
        <v>0</v>
      </c>
      <c r="BA64" s="253">
        <f t="shared" si="35"/>
        <v>0</v>
      </c>
      <c r="BB64" s="253">
        <f t="shared" si="35"/>
        <v>0</v>
      </c>
      <c r="BC64" s="253">
        <f t="shared" si="35"/>
        <v>0</v>
      </c>
      <c r="BD64" s="253">
        <f t="shared" si="35"/>
        <v>0</v>
      </c>
      <c r="BE64" s="253">
        <f t="shared" si="35"/>
        <v>0</v>
      </c>
      <c r="BF64" s="253">
        <f t="shared" si="35"/>
        <v>0</v>
      </c>
      <c r="BG64" s="253">
        <f t="shared" si="35"/>
        <v>0</v>
      </c>
      <c r="BH64" s="253">
        <f t="shared" si="35"/>
        <v>0</v>
      </c>
      <c r="BI64" s="253">
        <f t="shared" si="35"/>
        <v>0</v>
      </c>
      <c r="BJ64" s="253">
        <f t="shared" si="35"/>
        <v>0</v>
      </c>
      <c r="BK64" s="253">
        <f t="shared" si="35"/>
        <v>0</v>
      </c>
      <c r="BL64" s="253">
        <f t="shared" si="35"/>
        <v>0</v>
      </c>
      <c r="BM64" s="253">
        <f t="shared" si="35"/>
        <v>0</v>
      </c>
      <c r="BN64" s="253">
        <f t="shared" si="35"/>
        <v>0</v>
      </c>
      <c r="BO64" s="253">
        <f t="shared" si="35"/>
        <v>0</v>
      </c>
      <c r="BP64" s="253">
        <f t="shared" si="35"/>
        <v>0</v>
      </c>
      <c r="BQ64" s="253">
        <f t="shared" si="35"/>
        <v>0</v>
      </c>
      <c r="BR64" s="253">
        <f t="shared" si="35"/>
        <v>0</v>
      </c>
      <c r="BS64" s="253">
        <f t="shared" si="35"/>
        <v>0</v>
      </c>
      <c r="BT64" s="253">
        <f t="shared" si="35"/>
        <v>0</v>
      </c>
      <c r="BU64" s="253">
        <f t="shared" si="31"/>
        <v>0</v>
      </c>
      <c r="BV64" s="253">
        <f t="shared" si="31"/>
        <v>0</v>
      </c>
      <c r="BW64" s="253">
        <f t="shared" si="31"/>
        <v>0</v>
      </c>
      <c r="BX64" s="253">
        <f t="shared" si="31"/>
        <v>0</v>
      </c>
      <c r="BY64" s="253">
        <f t="shared" si="31"/>
        <v>0</v>
      </c>
      <c r="BZ64" s="253">
        <f t="shared" si="31"/>
        <v>0</v>
      </c>
      <c r="CA64" s="253">
        <f t="shared" si="31"/>
        <v>0</v>
      </c>
      <c r="CB64" s="253">
        <f t="shared" si="31"/>
        <v>0</v>
      </c>
      <c r="CC64" s="253">
        <f t="shared" si="31"/>
        <v>0</v>
      </c>
      <c r="CD64" s="253">
        <f t="shared" si="31"/>
        <v>0</v>
      </c>
      <c r="CE64" s="253">
        <f t="shared" si="31"/>
        <v>0</v>
      </c>
      <c r="CF64" s="253">
        <f t="shared" si="31"/>
        <v>0</v>
      </c>
      <c r="CG64" s="253">
        <f t="shared" si="31"/>
        <v>0</v>
      </c>
      <c r="CH64" s="253">
        <f t="shared" si="31"/>
        <v>0</v>
      </c>
      <c r="CI64" s="253">
        <f t="shared" si="31"/>
        <v>0</v>
      </c>
      <c r="CJ64" s="253">
        <f t="shared" si="31"/>
        <v>0</v>
      </c>
      <c r="CK64" s="253">
        <f t="shared" si="38"/>
        <v>0</v>
      </c>
      <c r="CL64" s="253">
        <f t="shared" si="38"/>
        <v>0</v>
      </c>
      <c r="CM64" s="253">
        <f t="shared" si="38"/>
        <v>0</v>
      </c>
      <c r="CN64" s="253">
        <f t="shared" si="38"/>
        <v>0</v>
      </c>
      <c r="CO64" s="253">
        <f t="shared" si="38"/>
        <v>0</v>
      </c>
      <c r="CP64" s="253">
        <f t="shared" si="38"/>
        <v>0</v>
      </c>
      <c r="CQ64" s="253">
        <f t="shared" si="38"/>
        <v>0</v>
      </c>
      <c r="CR64" s="253">
        <f t="shared" si="38"/>
        <v>0</v>
      </c>
      <c r="CS64" s="253">
        <f t="shared" si="38"/>
        <v>0</v>
      </c>
      <c r="CT64" s="253">
        <f t="shared" si="38"/>
        <v>0</v>
      </c>
      <c r="CU64" s="253">
        <f t="shared" si="38"/>
        <v>0</v>
      </c>
      <c r="CV64" s="253">
        <f t="shared" si="38"/>
        <v>0</v>
      </c>
      <c r="CW64" s="253">
        <f t="shared" si="38"/>
        <v>0</v>
      </c>
      <c r="CX64" s="253">
        <f t="shared" si="38"/>
        <v>0</v>
      </c>
      <c r="CY64" s="253">
        <f t="shared" si="38"/>
        <v>0</v>
      </c>
      <c r="CZ64" s="253">
        <f t="shared" si="38"/>
        <v>0</v>
      </c>
      <c r="DA64" s="253">
        <f t="shared" si="38"/>
        <v>0</v>
      </c>
      <c r="DB64" s="253">
        <f t="shared" si="38"/>
        <v>0</v>
      </c>
      <c r="DC64" s="253">
        <f t="shared" si="38"/>
        <v>0</v>
      </c>
      <c r="DD64" s="253">
        <f t="shared" si="38"/>
        <v>0</v>
      </c>
      <c r="DE64" s="253">
        <f t="shared" si="38"/>
        <v>0</v>
      </c>
      <c r="DF64" s="253">
        <f t="shared" si="38"/>
        <v>0</v>
      </c>
      <c r="DG64" s="253">
        <f t="shared" si="38"/>
        <v>0</v>
      </c>
      <c r="DH64" s="253">
        <f t="shared" si="38"/>
        <v>0</v>
      </c>
      <c r="DI64" s="253">
        <f t="shared" si="38"/>
        <v>0</v>
      </c>
      <c r="DJ64" s="253">
        <f t="shared" si="38"/>
        <v>0</v>
      </c>
      <c r="DK64" s="253">
        <f t="shared" si="38"/>
        <v>0</v>
      </c>
      <c r="DL64" s="253">
        <f t="shared" si="38"/>
        <v>0</v>
      </c>
      <c r="DM64" s="253">
        <f t="shared" si="38"/>
        <v>0</v>
      </c>
      <c r="DN64" s="253">
        <f t="shared" si="38"/>
        <v>0</v>
      </c>
      <c r="DO64" s="253">
        <f t="shared" si="38"/>
        <v>0</v>
      </c>
      <c r="DP64" s="253">
        <f t="shared" si="37"/>
        <v>0</v>
      </c>
      <c r="DQ64" s="253">
        <f t="shared" si="33"/>
        <v>0</v>
      </c>
      <c r="DR64" s="253">
        <f t="shared" si="33"/>
        <v>0</v>
      </c>
      <c r="DS64" s="253">
        <f t="shared" si="33"/>
        <v>0</v>
      </c>
      <c r="DT64" s="253">
        <f t="shared" si="33"/>
        <v>0</v>
      </c>
      <c r="DU64" s="253">
        <f t="shared" si="33"/>
        <v>0</v>
      </c>
    </row>
    <row r="65" spans="2:125" ht="15.6" thickTop="1" thickBot="1">
      <c r="B65" s="339">
        <f t="shared" si="25"/>
        <v>0</v>
      </c>
      <c r="D65" s="335">
        <f t="shared" si="26"/>
        <v>60</v>
      </c>
      <c r="F65" s="253">
        <f t="shared" si="27"/>
        <v>0</v>
      </c>
      <c r="G65" s="253">
        <f t="shared" si="30"/>
        <v>0</v>
      </c>
      <c r="H65" s="253">
        <f t="shared" si="28"/>
        <v>0</v>
      </c>
      <c r="I65" s="253">
        <f t="shared" si="29"/>
        <v>0</v>
      </c>
      <c r="J65" s="253">
        <f t="shared" si="29"/>
        <v>0</v>
      </c>
      <c r="K65" s="253">
        <f t="shared" si="29"/>
        <v>0</v>
      </c>
      <c r="L65" s="253">
        <f t="shared" si="29"/>
        <v>0</v>
      </c>
      <c r="M65" s="253">
        <f t="shared" si="29"/>
        <v>0</v>
      </c>
      <c r="N65" s="253">
        <f t="shared" si="29"/>
        <v>0</v>
      </c>
      <c r="O65" s="253">
        <f t="shared" si="29"/>
        <v>0</v>
      </c>
      <c r="P65" s="253">
        <f t="shared" si="29"/>
        <v>0</v>
      </c>
      <c r="Q65" s="253">
        <f t="shared" si="29"/>
        <v>0</v>
      </c>
      <c r="R65" s="253">
        <f t="shared" si="29"/>
        <v>0</v>
      </c>
      <c r="S65" s="253">
        <f t="shared" si="29"/>
        <v>0</v>
      </c>
      <c r="T65" s="253">
        <f t="shared" si="29"/>
        <v>0</v>
      </c>
      <c r="U65" s="253">
        <f t="shared" si="29"/>
        <v>0</v>
      </c>
      <c r="V65" s="253">
        <f t="shared" si="29"/>
        <v>0</v>
      </c>
      <c r="W65" s="253">
        <f t="shared" si="29"/>
        <v>0</v>
      </c>
      <c r="X65" s="253">
        <f t="shared" si="29"/>
        <v>0</v>
      </c>
      <c r="Y65" s="253">
        <f t="shared" si="36"/>
        <v>0</v>
      </c>
      <c r="Z65" s="253">
        <f t="shared" si="36"/>
        <v>0</v>
      </c>
      <c r="AA65" s="253">
        <f t="shared" si="36"/>
        <v>0</v>
      </c>
      <c r="AB65" s="253">
        <f t="shared" si="36"/>
        <v>0</v>
      </c>
      <c r="AC65" s="253">
        <f t="shared" si="36"/>
        <v>0</v>
      </c>
      <c r="AD65" s="253">
        <f t="shared" si="36"/>
        <v>0</v>
      </c>
      <c r="AE65" s="253">
        <f t="shared" si="36"/>
        <v>0</v>
      </c>
      <c r="AF65" s="253">
        <f t="shared" si="36"/>
        <v>0</v>
      </c>
      <c r="AG65" s="253">
        <f t="shared" si="36"/>
        <v>0</v>
      </c>
      <c r="AH65" s="253">
        <f t="shared" si="36"/>
        <v>0</v>
      </c>
      <c r="AI65" s="253">
        <f t="shared" si="36"/>
        <v>0</v>
      </c>
      <c r="AJ65" s="253">
        <f t="shared" si="36"/>
        <v>0</v>
      </c>
      <c r="AK65" s="253">
        <f t="shared" si="36"/>
        <v>0</v>
      </c>
      <c r="AL65" s="253">
        <f t="shared" si="36"/>
        <v>0</v>
      </c>
      <c r="AM65" s="253">
        <f t="shared" si="36"/>
        <v>0</v>
      </c>
      <c r="AN65" s="253">
        <f t="shared" si="35"/>
        <v>0</v>
      </c>
      <c r="AO65" s="253">
        <f t="shared" si="35"/>
        <v>0</v>
      </c>
      <c r="AP65" s="253">
        <f t="shared" si="35"/>
        <v>0</v>
      </c>
      <c r="AQ65" s="253">
        <f t="shared" si="35"/>
        <v>0</v>
      </c>
      <c r="AR65" s="253">
        <f t="shared" si="35"/>
        <v>0</v>
      </c>
      <c r="AS65" s="253">
        <f t="shared" si="35"/>
        <v>0</v>
      </c>
      <c r="AT65" s="253">
        <f t="shared" si="35"/>
        <v>0</v>
      </c>
      <c r="AU65" s="253">
        <f t="shared" si="35"/>
        <v>0</v>
      </c>
      <c r="AV65" s="253">
        <f t="shared" si="35"/>
        <v>0</v>
      </c>
      <c r="AW65" s="253">
        <f t="shared" si="35"/>
        <v>0</v>
      </c>
      <c r="AX65" s="253">
        <f t="shared" si="35"/>
        <v>0</v>
      </c>
      <c r="AY65" s="253">
        <f t="shared" si="35"/>
        <v>0</v>
      </c>
      <c r="AZ65" s="253">
        <f t="shared" si="35"/>
        <v>0</v>
      </c>
      <c r="BA65" s="253">
        <f t="shared" si="35"/>
        <v>0</v>
      </c>
      <c r="BB65" s="253">
        <f t="shared" si="35"/>
        <v>0</v>
      </c>
      <c r="BC65" s="253">
        <f t="shared" si="35"/>
        <v>0</v>
      </c>
      <c r="BD65" s="253">
        <f t="shared" si="35"/>
        <v>0</v>
      </c>
      <c r="BE65" s="253">
        <f t="shared" si="35"/>
        <v>0</v>
      </c>
      <c r="BF65" s="253">
        <f t="shared" si="35"/>
        <v>0</v>
      </c>
      <c r="BG65" s="253">
        <f t="shared" si="35"/>
        <v>0</v>
      </c>
      <c r="BH65" s="253">
        <f t="shared" si="35"/>
        <v>0</v>
      </c>
      <c r="BI65" s="253">
        <f t="shared" si="35"/>
        <v>0</v>
      </c>
      <c r="BJ65" s="253">
        <f t="shared" si="35"/>
        <v>0</v>
      </c>
      <c r="BK65" s="253">
        <f t="shared" si="35"/>
        <v>0</v>
      </c>
      <c r="BL65" s="253">
        <f t="shared" si="35"/>
        <v>0</v>
      </c>
      <c r="BM65" s="253">
        <f t="shared" si="35"/>
        <v>0</v>
      </c>
      <c r="BN65" s="253">
        <f t="shared" si="35"/>
        <v>0</v>
      </c>
      <c r="BO65" s="253">
        <f t="shared" si="35"/>
        <v>0</v>
      </c>
      <c r="BP65" s="253">
        <f t="shared" si="35"/>
        <v>0</v>
      </c>
      <c r="BQ65" s="253">
        <f t="shared" si="35"/>
        <v>0</v>
      </c>
      <c r="BR65" s="253">
        <f t="shared" si="35"/>
        <v>0</v>
      </c>
      <c r="BS65" s="253">
        <f t="shared" si="35"/>
        <v>0</v>
      </c>
      <c r="BT65" s="253">
        <f t="shared" si="35"/>
        <v>0</v>
      </c>
      <c r="BU65" s="253">
        <f t="shared" si="31"/>
        <v>0</v>
      </c>
      <c r="BV65" s="253">
        <f t="shared" si="31"/>
        <v>0</v>
      </c>
      <c r="BW65" s="253">
        <f t="shared" si="31"/>
        <v>0</v>
      </c>
      <c r="BX65" s="253">
        <f t="shared" si="31"/>
        <v>0</v>
      </c>
      <c r="BY65" s="253">
        <f t="shared" si="31"/>
        <v>0</v>
      </c>
      <c r="BZ65" s="253">
        <f t="shared" si="31"/>
        <v>0</v>
      </c>
      <c r="CA65" s="253">
        <f t="shared" si="31"/>
        <v>0</v>
      </c>
      <c r="CB65" s="253">
        <f t="shared" si="31"/>
        <v>0</v>
      </c>
      <c r="CC65" s="253">
        <f t="shared" si="31"/>
        <v>0</v>
      </c>
      <c r="CD65" s="253">
        <f t="shared" si="31"/>
        <v>0</v>
      </c>
      <c r="CE65" s="253">
        <f t="shared" si="31"/>
        <v>0</v>
      </c>
      <c r="CF65" s="253">
        <f t="shared" si="31"/>
        <v>0</v>
      </c>
      <c r="CG65" s="253">
        <f t="shared" si="31"/>
        <v>0</v>
      </c>
      <c r="CH65" s="253">
        <f t="shared" si="31"/>
        <v>0</v>
      </c>
      <c r="CI65" s="253">
        <f t="shared" si="31"/>
        <v>0</v>
      </c>
      <c r="CJ65" s="253">
        <f t="shared" si="31"/>
        <v>0</v>
      </c>
      <c r="CK65" s="253">
        <f t="shared" si="38"/>
        <v>0</v>
      </c>
      <c r="CL65" s="253">
        <f t="shared" si="38"/>
        <v>0</v>
      </c>
      <c r="CM65" s="253">
        <f t="shared" si="38"/>
        <v>0</v>
      </c>
      <c r="CN65" s="253">
        <f t="shared" si="38"/>
        <v>0</v>
      </c>
      <c r="CO65" s="253">
        <f t="shared" si="38"/>
        <v>0</v>
      </c>
      <c r="CP65" s="253">
        <f t="shared" si="38"/>
        <v>0</v>
      </c>
      <c r="CQ65" s="253">
        <f t="shared" si="38"/>
        <v>0</v>
      </c>
      <c r="CR65" s="253">
        <f t="shared" si="38"/>
        <v>0</v>
      </c>
      <c r="CS65" s="253">
        <f t="shared" si="38"/>
        <v>0</v>
      </c>
      <c r="CT65" s="253">
        <f t="shared" si="38"/>
        <v>0</v>
      </c>
      <c r="CU65" s="253">
        <f t="shared" si="38"/>
        <v>0</v>
      </c>
      <c r="CV65" s="253">
        <f t="shared" si="38"/>
        <v>0</v>
      </c>
      <c r="CW65" s="253">
        <f t="shared" si="38"/>
        <v>0</v>
      </c>
      <c r="CX65" s="253">
        <f t="shared" si="38"/>
        <v>0</v>
      </c>
      <c r="CY65" s="253">
        <f t="shared" si="38"/>
        <v>0</v>
      </c>
      <c r="CZ65" s="253">
        <f t="shared" si="38"/>
        <v>0</v>
      </c>
      <c r="DA65" s="253">
        <f t="shared" si="38"/>
        <v>0</v>
      </c>
      <c r="DB65" s="253">
        <f t="shared" si="38"/>
        <v>0</v>
      </c>
      <c r="DC65" s="253">
        <f t="shared" si="38"/>
        <v>0</v>
      </c>
      <c r="DD65" s="253">
        <f t="shared" si="38"/>
        <v>0</v>
      </c>
      <c r="DE65" s="253">
        <f t="shared" si="38"/>
        <v>0</v>
      </c>
      <c r="DF65" s="253">
        <f t="shared" si="38"/>
        <v>0</v>
      </c>
      <c r="DG65" s="253">
        <f t="shared" si="38"/>
        <v>0</v>
      </c>
      <c r="DH65" s="253">
        <f t="shared" si="38"/>
        <v>0</v>
      </c>
      <c r="DI65" s="253">
        <f t="shared" si="38"/>
        <v>0</v>
      </c>
      <c r="DJ65" s="253">
        <f t="shared" si="38"/>
        <v>0</v>
      </c>
      <c r="DK65" s="253">
        <f t="shared" si="38"/>
        <v>0</v>
      </c>
      <c r="DL65" s="253">
        <f t="shared" si="38"/>
        <v>0</v>
      </c>
      <c r="DM65" s="253">
        <f t="shared" si="38"/>
        <v>0</v>
      </c>
      <c r="DN65" s="253">
        <f t="shared" si="38"/>
        <v>0</v>
      </c>
      <c r="DO65" s="253">
        <f t="shared" si="38"/>
        <v>0</v>
      </c>
      <c r="DP65" s="253">
        <f t="shared" si="37"/>
        <v>0</v>
      </c>
      <c r="DQ65" s="253">
        <f t="shared" si="33"/>
        <v>0</v>
      </c>
      <c r="DR65" s="253">
        <f t="shared" si="33"/>
        <v>0</v>
      </c>
      <c r="DS65" s="253">
        <f t="shared" si="33"/>
        <v>0</v>
      </c>
      <c r="DT65" s="253">
        <f t="shared" si="33"/>
        <v>0</v>
      </c>
      <c r="DU65" s="253">
        <f t="shared" si="33"/>
        <v>0</v>
      </c>
    </row>
    <row r="66" spans="2:125" ht="15.6" thickTop="1" thickBot="1">
      <c r="B66" s="339">
        <f t="shared" si="25"/>
        <v>0</v>
      </c>
      <c r="D66" s="335">
        <f t="shared" si="26"/>
        <v>60</v>
      </c>
      <c r="F66" s="253">
        <f t="shared" si="27"/>
        <v>0</v>
      </c>
      <c r="G66" s="253">
        <f t="shared" si="30"/>
        <v>0</v>
      </c>
      <c r="H66" s="253">
        <f t="shared" si="28"/>
        <v>0</v>
      </c>
      <c r="I66" s="253">
        <f t="shared" si="29"/>
        <v>0</v>
      </c>
      <c r="J66" s="253">
        <f t="shared" si="29"/>
        <v>0</v>
      </c>
      <c r="K66" s="253">
        <f t="shared" si="29"/>
        <v>0</v>
      </c>
      <c r="L66" s="253">
        <f t="shared" si="29"/>
        <v>0</v>
      </c>
      <c r="M66" s="253">
        <f t="shared" si="29"/>
        <v>0</v>
      </c>
      <c r="N66" s="253">
        <f t="shared" si="29"/>
        <v>0</v>
      </c>
      <c r="O66" s="253">
        <f t="shared" si="29"/>
        <v>0</v>
      </c>
      <c r="P66" s="253">
        <f t="shared" si="29"/>
        <v>0</v>
      </c>
      <c r="Q66" s="253">
        <f t="shared" si="29"/>
        <v>0</v>
      </c>
      <c r="R66" s="253">
        <f t="shared" si="29"/>
        <v>0</v>
      </c>
      <c r="S66" s="253">
        <f t="shared" si="29"/>
        <v>0</v>
      </c>
      <c r="T66" s="253">
        <f t="shared" si="29"/>
        <v>0</v>
      </c>
      <c r="U66" s="253">
        <f t="shared" si="29"/>
        <v>0</v>
      </c>
      <c r="V66" s="253">
        <f t="shared" si="29"/>
        <v>0</v>
      </c>
      <c r="W66" s="253">
        <f t="shared" si="29"/>
        <v>0</v>
      </c>
      <c r="X66" s="253">
        <f t="shared" si="29"/>
        <v>0</v>
      </c>
      <c r="Y66" s="253">
        <f t="shared" si="36"/>
        <v>0</v>
      </c>
      <c r="Z66" s="253">
        <f t="shared" si="36"/>
        <v>0</v>
      </c>
      <c r="AA66" s="253">
        <f t="shared" si="36"/>
        <v>0</v>
      </c>
      <c r="AB66" s="253">
        <f t="shared" si="36"/>
        <v>0</v>
      </c>
      <c r="AC66" s="253">
        <f t="shared" si="36"/>
        <v>0</v>
      </c>
      <c r="AD66" s="253">
        <f t="shared" si="36"/>
        <v>0</v>
      </c>
      <c r="AE66" s="253">
        <f t="shared" si="36"/>
        <v>0</v>
      </c>
      <c r="AF66" s="253">
        <f t="shared" si="36"/>
        <v>0</v>
      </c>
      <c r="AG66" s="253">
        <f t="shared" si="36"/>
        <v>0</v>
      </c>
      <c r="AH66" s="253">
        <f t="shared" si="36"/>
        <v>0</v>
      </c>
      <c r="AI66" s="253">
        <f t="shared" si="36"/>
        <v>0</v>
      </c>
      <c r="AJ66" s="253">
        <f t="shared" si="36"/>
        <v>0</v>
      </c>
      <c r="AK66" s="253">
        <f t="shared" si="36"/>
        <v>0</v>
      </c>
      <c r="AL66" s="253">
        <f t="shared" si="36"/>
        <v>0</v>
      </c>
      <c r="AM66" s="253">
        <f t="shared" si="36"/>
        <v>0</v>
      </c>
      <c r="AN66" s="253">
        <f t="shared" si="35"/>
        <v>0</v>
      </c>
      <c r="AO66" s="253">
        <f t="shared" si="35"/>
        <v>0</v>
      </c>
      <c r="AP66" s="253">
        <f t="shared" si="35"/>
        <v>0</v>
      </c>
      <c r="AQ66" s="253">
        <f t="shared" si="35"/>
        <v>0</v>
      </c>
      <c r="AR66" s="253">
        <f t="shared" si="35"/>
        <v>0</v>
      </c>
      <c r="AS66" s="253">
        <f t="shared" si="35"/>
        <v>0</v>
      </c>
      <c r="AT66" s="253">
        <f t="shared" si="35"/>
        <v>0</v>
      </c>
      <c r="AU66" s="253">
        <f t="shared" si="35"/>
        <v>0</v>
      </c>
      <c r="AV66" s="253">
        <f t="shared" si="35"/>
        <v>0</v>
      </c>
      <c r="AW66" s="253">
        <f t="shared" si="35"/>
        <v>0</v>
      </c>
      <c r="AX66" s="253">
        <f t="shared" si="35"/>
        <v>0</v>
      </c>
      <c r="AY66" s="253">
        <f t="shared" si="35"/>
        <v>0</v>
      </c>
      <c r="AZ66" s="253">
        <f t="shared" si="35"/>
        <v>0</v>
      </c>
      <c r="BA66" s="253">
        <f t="shared" si="35"/>
        <v>0</v>
      </c>
      <c r="BB66" s="253">
        <f t="shared" si="35"/>
        <v>0</v>
      </c>
      <c r="BC66" s="253">
        <f t="shared" si="35"/>
        <v>0</v>
      </c>
      <c r="BD66" s="253">
        <f t="shared" si="35"/>
        <v>0</v>
      </c>
      <c r="BE66" s="253">
        <f t="shared" si="35"/>
        <v>0</v>
      </c>
      <c r="BF66" s="253">
        <f t="shared" si="35"/>
        <v>0</v>
      </c>
      <c r="BG66" s="253">
        <f t="shared" si="35"/>
        <v>0</v>
      </c>
      <c r="BH66" s="253">
        <f t="shared" si="35"/>
        <v>0</v>
      </c>
      <c r="BI66" s="253">
        <f t="shared" si="35"/>
        <v>0</v>
      </c>
      <c r="BJ66" s="253">
        <f t="shared" si="35"/>
        <v>0</v>
      </c>
      <c r="BK66" s="253">
        <f t="shared" si="35"/>
        <v>0</v>
      </c>
      <c r="BL66" s="253">
        <f t="shared" ref="BL66:BT68" si="39">+IF($D66=0,BL22+BL44,IF($D66=30,BK22+BK44,IF($D66=60,BJ22+BJ44,BI22+BI44)))</f>
        <v>0</v>
      </c>
      <c r="BM66" s="253">
        <f t="shared" si="39"/>
        <v>0</v>
      </c>
      <c r="BN66" s="253">
        <f t="shared" si="39"/>
        <v>0</v>
      </c>
      <c r="BO66" s="253">
        <f t="shared" si="39"/>
        <v>0</v>
      </c>
      <c r="BP66" s="253">
        <f t="shared" si="39"/>
        <v>0</v>
      </c>
      <c r="BQ66" s="253">
        <f t="shared" si="39"/>
        <v>0</v>
      </c>
      <c r="BR66" s="253">
        <f t="shared" si="39"/>
        <v>0</v>
      </c>
      <c r="BS66" s="253">
        <f t="shared" si="39"/>
        <v>0</v>
      </c>
      <c r="BT66" s="253">
        <f t="shared" si="39"/>
        <v>0</v>
      </c>
      <c r="BU66" s="253">
        <f t="shared" si="31"/>
        <v>0</v>
      </c>
      <c r="BV66" s="253">
        <f t="shared" si="31"/>
        <v>0</v>
      </c>
      <c r="BW66" s="253">
        <f t="shared" si="31"/>
        <v>0</v>
      </c>
      <c r="BX66" s="253">
        <f t="shared" si="31"/>
        <v>0</v>
      </c>
      <c r="BY66" s="253">
        <f t="shared" si="31"/>
        <v>0</v>
      </c>
      <c r="BZ66" s="253">
        <f t="shared" si="31"/>
        <v>0</v>
      </c>
      <c r="CA66" s="253">
        <f t="shared" si="31"/>
        <v>0</v>
      </c>
      <c r="CB66" s="253">
        <f t="shared" si="31"/>
        <v>0</v>
      </c>
      <c r="CC66" s="253">
        <f t="shared" si="31"/>
        <v>0</v>
      </c>
      <c r="CD66" s="253">
        <f t="shared" si="31"/>
        <v>0</v>
      </c>
      <c r="CE66" s="253">
        <f t="shared" si="31"/>
        <v>0</v>
      </c>
      <c r="CF66" s="253">
        <f t="shared" si="31"/>
        <v>0</v>
      </c>
      <c r="CG66" s="253">
        <f t="shared" si="31"/>
        <v>0</v>
      </c>
      <c r="CH66" s="253">
        <f t="shared" si="31"/>
        <v>0</v>
      </c>
      <c r="CI66" s="253">
        <f t="shared" si="31"/>
        <v>0</v>
      </c>
      <c r="CJ66" s="253">
        <f t="shared" si="31"/>
        <v>0</v>
      </c>
      <c r="CK66" s="253">
        <f t="shared" si="38"/>
        <v>0</v>
      </c>
      <c r="CL66" s="253">
        <f t="shared" si="38"/>
        <v>0</v>
      </c>
      <c r="CM66" s="253">
        <f t="shared" si="38"/>
        <v>0</v>
      </c>
      <c r="CN66" s="253">
        <f t="shared" si="38"/>
        <v>0</v>
      </c>
      <c r="CO66" s="253">
        <f t="shared" si="38"/>
        <v>0</v>
      </c>
      <c r="CP66" s="253">
        <f t="shared" si="38"/>
        <v>0</v>
      </c>
      <c r="CQ66" s="253">
        <f t="shared" si="38"/>
        <v>0</v>
      </c>
      <c r="CR66" s="253">
        <f t="shared" si="38"/>
        <v>0</v>
      </c>
      <c r="CS66" s="253">
        <f t="shared" si="38"/>
        <v>0</v>
      </c>
      <c r="CT66" s="253">
        <f t="shared" si="38"/>
        <v>0</v>
      </c>
      <c r="CU66" s="253">
        <f t="shared" si="38"/>
        <v>0</v>
      </c>
      <c r="CV66" s="253">
        <f t="shared" si="38"/>
        <v>0</v>
      </c>
      <c r="CW66" s="253">
        <f t="shared" si="38"/>
        <v>0</v>
      </c>
      <c r="CX66" s="253">
        <f t="shared" si="38"/>
        <v>0</v>
      </c>
      <c r="CY66" s="253">
        <f t="shared" si="38"/>
        <v>0</v>
      </c>
      <c r="CZ66" s="253">
        <f t="shared" si="38"/>
        <v>0</v>
      </c>
      <c r="DA66" s="253">
        <f t="shared" si="38"/>
        <v>0</v>
      </c>
      <c r="DB66" s="253">
        <f t="shared" si="38"/>
        <v>0</v>
      </c>
      <c r="DC66" s="253">
        <f t="shared" si="38"/>
        <v>0</v>
      </c>
      <c r="DD66" s="253">
        <f t="shared" si="38"/>
        <v>0</v>
      </c>
      <c r="DE66" s="253">
        <f t="shared" si="38"/>
        <v>0</v>
      </c>
      <c r="DF66" s="253">
        <f t="shared" si="38"/>
        <v>0</v>
      </c>
      <c r="DG66" s="253">
        <f t="shared" si="38"/>
        <v>0</v>
      </c>
      <c r="DH66" s="253">
        <f t="shared" si="38"/>
        <v>0</v>
      </c>
      <c r="DI66" s="253">
        <f t="shared" si="38"/>
        <v>0</v>
      </c>
      <c r="DJ66" s="253">
        <f t="shared" si="38"/>
        <v>0</v>
      </c>
      <c r="DK66" s="253">
        <f t="shared" si="38"/>
        <v>0</v>
      </c>
      <c r="DL66" s="253">
        <f t="shared" si="38"/>
        <v>0</v>
      </c>
      <c r="DM66" s="253">
        <f t="shared" si="38"/>
        <v>0</v>
      </c>
      <c r="DN66" s="253">
        <f t="shared" si="38"/>
        <v>0</v>
      </c>
      <c r="DO66" s="253">
        <f t="shared" si="38"/>
        <v>0</v>
      </c>
      <c r="DP66" s="253">
        <f t="shared" si="37"/>
        <v>0</v>
      </c>
      <c r="DQ66" s="253">
        <f t="shared" si="33"/>
        <v>0</v>
      </c>
      <c r="DR66" s="253">
        <f t="shared" si="33"/>
        <v>0</v>
      </c>
      <c r="DS66" s="253">
        <f t="shared" si="33"/>
        <v>0</v>
      </c>
      <c r="DT66" s="253">
        <f t="shared" si="33"/>
        <v>0</v>
      </c>
      <c r="DU66" s="253">
        <f t="shared" si="33"/>
        <v>0</v>
      </c>
    </row>
    <row r="67" spans="2:125" ht="15.6" thickTop="1" thickBot="1">
      <c r="B67" s="339">
        <f t="shared" si="25"/>
        <v>0</v>
      </c>
      <c r="D67" s="335">
        <f t="shared" si="26"/>
        <v>60</v>
      </c>
      <c r="F67" s="253">
        <f t="shared" si="27"/>
        <v>0</v>
      </c>
      <c r="G67" s="253">
        <f t="shared" si="30"/>
        <v>0</v>
      </c>
      <c r="H67" s="253">
        <f t="shared" si="28"/>
        <v>0</v>
      </c>
      <c r="I67" s="253">
        <f t="shared" ref="I67:X68" si="40">+IF($D67=0,I23+I45,IF($D67=30,H23+H45,IF($D67=60,G23+G45,F23+F45)))</f>
        <v>0</v>
      </c>
      <c r="J67" s="253">
        <f t="shared" si="40"/>
        <v>0</v>
      </c>
      <c r="K67" s="253">
        <f t="shared" si="40"/>
        <v>0</v>
      </c>
      <c r="L67" s="253">
        <f t="shared" si="40"/>
        <v>0</v>
      </c>
      <c r="M67" s="253">
        <f t="shared" si="40"/>
        <v>0</v>
      </c>
      <c r="N67" s="253">
        <f t="shared" si="40"/>
        <v>0</v>
      </c>
      <c r="O67" s="253">
        <f t="shared" si="40"/>
        <v>0</v>
      </c>
      <c r="P67" s="253">
        <f t="shared" si="40"/>
        <v>0</v>
      </c>
      <c r="Q67" s="253">
        <f t="shared" si="40"/>
        <v>0</v>
      </c>
      <c r="R67" s="253">
        <f t="shared" si="40"/>
        <v>0</v>
      </c>
      <c r="S67" s="253">
        <f t="shared" si="40"/>
        <v>0</v>
      </c>
      <c r="T67" s="253">
        <f t="shared" si="40"/>
        <v>0</v>
      </c>
      <c r="U67" s="253">
        <f t="shared" si="40"/>
        <v>0</v>
      </c>
      <c r="V67" s="253">
        <f t="shared" si="40"/>
        <v>0</v>
      </c>
      <c r="W67" s="253">
        <f t="shared" si="40"/>
        <v>0</v>
      </c>
      <c r="X67" s="253">
        <f t="shared" si="40"/>
        <v>0</v>
      </c>
      <c r="Y67" s="253">
        <f t="shared" si="36"/>
        <v>0</v>
      </c>
      <c r="Z67" s="253">
        <f t="shared" si="36"/>
        <v>0</v>
      </c>
      <c r="AA67" s="253">
        <f t="shared" si="36"/>
        <v>0</v>
      </c>
      <c r="AB67" s="253">
        <f t="shared" si="36"/>
        <v>0</v>
      </c>
      <c r="AC67" s="253">
        <f t="shared" si="36"/>
        <v>0</v>
      </c>
      <c r="AD67" s="253">
        <f t="shared" si="36"/>
        <v>0</v>
      </c>
      <c r="AE67" s="253">
        <f t="shared" si="36"/>
        <v>0</v>
      </c>
      <c r="AF67" s="253">
        <f t="shared" si="36"/>
        <v>0</v>
      </c>
      <c r="AG67" s="253">
        <f t="shared" si="36"/>
        <v>0</v>
      </c>
      <c r="AH67" s="253">
        <f t="shared" si="36"/>
        <v>0</v>
      </c>
      <c r="AI67" s="253">
        <f t="shared" si="36"/>
        <v>0</v>
      </c>
      <c r="AJ67" s="253">
        <f t="shared" si="36"/>
        <v>0</v>
      </c>
      <c r="AK67" s="253">
        <f t="shared" si="36"/>
        <v>0</v>
      </c>
      <c r="AL67" s="253">
        <f t="shared" si="36"/>
        <v>0</v>
      </c>
      <c r="AM67" s="253">
        <f t="shared" si="36"/>
        <v>0</v>
      </c>
      <c r="AN67" s="253">
        <f t="shared" si="36"/>
        <v>0</v>
      </c>
      <c r="AO67" s="253">
        <f t="shared" ref="AO67:BK68" si="41">+IF($D67=0,AO23+AO45,IF($D67=30,AN23+AN45,IF($D67=60,AM23+AM45,AL23+AL45)))</f>
        <v>0</v>
      </c>
      <c r="AP67" s="253">
        <f t="shared" si="41"/>
        <v>0</v>
      </c>
      <c r="AQ67" s="253">
        <f t="shared" si="41"/>
        <v>0</v>
      </c>
      <c r="AR67" s="253">
        <f t="shared" si="41"/>
        <v>0</v>
      </c>
      <c r="AS67" s="253">
        <f t="shared" si="41"/>
        <v>0</v>
      </c>
      <c r="AT67" s="253">
        <f t="shared" si="41"/>
        <v>0</v>
      </c>
      <c r="AU67" s="253">
        <f t="shared" si="41"/>
        <v>0</v>
      </c>
      <c r="AV67" s="253">
        <f t="shared" si="41"/>
        <v>0</v>
      </c>
      <c r="AW67" s="253">
        <f t="shared" si="41"/>
        <v>0</v>
      </c>
      <c r="AX67" s="253">
        <f t="shared" si="41"/>
        <v>0</v>
      </c>
      <c r="AY67" s="253">
        <f t="shared" si="41"/>
        <v>0</v>
      </c>
      <c r="AZ67" s="253">
        <f t="shared" si="41"/>
        <v>0</v>
      </c>
      <c r="BA67" s="253">
        <f t="shared" si="41"/>
        <v>0</v>
      </c>
      <c r="BB67" s="253">
        <f t="shared" si="41"/>
        <v>0</v>
      </c>
      <c r="BC67" s="253">
        <f t="shared" si="41"/>
        <v>0</v>
      </c>
      <c r="BD67" s="253">
        <f t="shared" si="41"/>
        <v>0</v>
      </c>
      <c r="BE67" s="253">
        <f t="shared" si="41"/>
        <v>0</v>
      </c>
      <c r="BF67" s="253">
        <f t="shared" si="41"/>
        <v>0</v>
      </c>
      <c r="BG67" s="253">
        <f t="shared" si="41"/>
        <v>0</v>
      </c>
      <c r="BH67" s="253">
        <f t="shared" si="41"/>
        <v>0</v>
      </c>
      <c r="BI67" s="253">
        <f t="shared" si="41"/>
        <v>0</v>
      </c>
      <c r="BJ67" s="253">
        <f t="shared" si="41"/>
        <v>0</v>
      </c>
      <c r="BK67" s="253">
        <f t="shared" si="41"/>
        <v>0</v>
      </c>
      <c r="BL67" s="253">
        <f t="shared" si="39"/>
        <v>0</v>
      </c>
      <c r="BM67" s="253">
        <f t="shared" si="39"/>
        <v>0</v>
      </c>
      <c r="BN67" s="253">
        <f t="shared" si="39"/>
        <v>0</v>
      </c>
      <c r="BO67" s="253">
        <f t="shared" si="39"/>
        <v>0</v>
      </c>
      <c r="BP67" s="253">
        <f t="shared" si="39"/>
        <v>0</v>
      </c>
      <c r="BQ67" s="253">
        <f t="shared" si="39"/>
        <v>0</v>
      </c>
      <c r="BR67" s="253">
        <f t="shared" si="39"/>
        <v>0</v>
      </c>
      <c r="BS67" s="253">
        <f t="shared" si="39"/>
        <v>0</v>
      </c>
      <c r="BT67" s="253">
        <f t="shared" si="39"/>
        <v>0</v>
      </c>
      <c r="BU67" s="253">
        <f t="shared" si="31"/>
        <v>0</v>
      </c>
      <c r="BV67" s="253">
        <f t="shared" si="31"/>
        <v>0</v>
      </c>
      <c r="BW67" s="253">
        <f t="shared" si="31"/>
        <v>0</v>
      </c>
      <c r="BX67" s="253">
        <f t="shared" si="31"/>
        <v>0</v>
      </c>
      <c r="BY67" s="253">
        <f t="shared" si="31"/>
        <v>0</v>
      </c>
      <c r="BZ67" s="253">
        <f t="shared" si="31"/>
        <v>0</v>
      </c>
      <c r="CA67" s="253">
        <f t="shared" si="31"/>
        <v>0</v>
      </c>
      <c r="CB67" s="253">
        <f t="shared" si="31"/>
        <v>0</v>
      </c>
      <c r="CC67" s="253">
        <f t="shared" si="31"/>
        <v>0</v>
      </c>
      <c r="CD67" s="253">
        <f t="shared" si="31"/>
        <v>0</v>
      </c>
      <c r="CE67" s="253">
        <f t="shared" si="31"/>
        <v>0</v>
      </c>
      <c r="CF67" s="253">
        <f t="shared" si="31"/>
        <v>0</v>
      </c>
      <c r="CG67" s="253">
        <f t="shared" si="31"/>
        <v>0</v>
      </c>
      <c r="CH67" s="253">
        <f t="shared" si="31"/>
        <v>0</v>
      </c>
      <c r="CI67" s="253">
        <f t="shared" si="31"/>
        <v>0</v>
      </c>
      <c r="CJ67" s="253">
        <f t="shared" si="31"/>
        <v>0</v>
      </c>
      <c r="CK67" s="253">
        <f t="shared" si="38"/>
        <v>0</v>
      </c>
      <c r="CL67" s="253">
        <f t="shared" si="38"/>
        <v>0</v>
      </c>
      <c r="CM67" s="253">
        <f t="shared" si="38"/>
        <v>0</v>
      </c>
      <c r="CN67" s="253">
        <f t="shared" si="38"/>
        <v>0</v>
      </c>
      <c r="CO67" s="253">
        <f t="shared" si="38"/>
        <v>0</v>
      </c>
      <c r="CP67" s="253">
        <f t="shared" si="38"/>
        <v>0</v>
      </c>
      <c r="CQ67" s="253">
        <f t="shared" si="38"/>
        <v>0</v>
      </c>
      <c r="CR67" s="253">
        <f t="shared" si="38"/>
        <v>0</v>
      </c>
      <c r="CS67" s="253">
        <f t="shared" si="38"/>
        <v>0</v>
      </c>
      <c r="CT67" s="253">
        <f t="shared" si="38"/>
        <v>0</v>
      </c>
      <c r="CU67" s="253">
        <f t="shared" si="38"/>
        <v>0</v>
      </c>
      <c r="CV67" s="253">
        <f t="shared" si="38"/>
        <v>0</v>
      </c>
      <c r="CW67" s="253">
        <f t="shared" si="38"/>
        <v>0</v>
      </c>
      <c r="CX67" s="253">
        <f t="shared" si="38"/>
        <v>0</v>
      </c>
      <c r="CY67" s="253">
        <f t="shared" si="38"/>
        <v>0</v>
      </c>
      <c r="CZ67" s="253">
        <f t="shared" si="38"/>
        <v>0</v>
      </c>
      <c r="DA67" s="253">
        <f t="shared" si="38"/>
        <v>0</v>
      </c>
      <c r="DB67" s="253">
        <f t="shared" si="38"/>
        <v>0</v>
      </c>
      <c r="DC67" s="253">
        <f t="shared" si="38"/>
        <v>0</v>
      </c>
      <c r="DD67" s="253">
        <f t="shared" si="38"/>
        <v>0</v>
      </c>
      <c r="DE67" s="253">
        <f t="shared" si="38"/>
        <v>0</v>
      </c>
      <c r="DF67" s="253">
        <f t="shared" si="38"/>
        <v>0</v>
      </c>
      <c r="DG67" s="253">
        <f t="shared" si="38"/>
        <v>0</v>
      </c>
      <c r="DH67" s="253">
        <f t="shared" si="38"/>
        <v>0</v>
      </c>
      <c r="DI67" s="253">
        <f t="shared" si="38"/>
        <v>0</v>
      </c>
      <c r="DJ67" s="253">
        <f t="shared" si="38"/>
        <v>0</v>
      </c>
      <c r="DK67" s="253">
        <f t="shared" si="38"/>
        <v>0</v>
      </c>
      <c r="DL67" s="253">
        <f t="shared" si="38"/>
        <v>0</v>
      </c>
      <c r="DM67" s="253">
        <f t="shared" si="38"/>
        <v>0</v>
      </c>
      <c r="DN67" s="253">
        <f t="shared" si="38"/>
        <v>0</v>
      </c>
      <c r="DO67" s="253">
        <f t="shared" si="38"/>
        <v>0</v>
      </c>
      <c r="DP67" s="253">
        <f t="shared" si="37"/>
        <v>0</v>
      </c>
      <c r="DQ67" s="253">
        <f t="shared" si="33"/>
        <v>0</v>
      </c>
      <c r="DR67" s="253">
        <f t="shared" si="33"/>
        <v>0</v>
      </c>
      <c r="DS67" s="253">
        <f t="shared" si="33"/>
        <v>0</v>
      </c>
      <c r="DT67" s="253">
        <f t="shared" si="33"/>
        <v>0</v>
      </c>
      <c r="DU67" s="253">
        <f t="shared" si="33"/>
        <v>0</v>
      </c>
    </row>
    <row r="68" spans="2:125" ht="15.6" thickTop="1" thickBot="1">
      <c r="B68" s="339">
        <f t="shared" si="25"/>
        <v>0</v>
      </c>
      <c r="D68" s="335">
        <f t="shared" si="26"/>
        <v>60</v>
      </c>
      <c r="F68" s="253">
        <f t="shared" si="27"/>
        <v>0</v>
      </c>
      <c r="G68" s="253">
        <f t="shared" si="30"/>
        <v>0</v>
      </c>
      <c r="H68" s="253">
        <f t="shared" si="28"/>
        <v>0</v>
      </c>
      <c r="I68" s="253">
        <f t="shared" si="40"/>
        <v>0</v>
      </c>
      <c r="J68" s="253">
        <f t="shared" si="40"/>
        <v>0</v>
      </c>
      <c r="K68" s="253">
        <f t="shared" si="40"/>
        <v>0</v>
      </c>
      <c r="L68" s="253">
        <f t="shared" si="40"/>
        <v>0</v>
      </c>
      <c r="M68" s="253">
        <f t="shared" si="40"/>
        <v>0</v>
      </c>
      <c r="N68" s="253">
        <f t="shared" si="40"/>
        <v>0</v>
      </c>
      <c r="O68" s="253">
        <f t="shared" si="40"/>
        <v>0</v>
      </c>
      <c r="P68" s="253">
        <f t="shared" si="40"/>
        <v>0</v>
      </c>
      <c r="Q68" s="253">
        <f t="shared" si="40"/>
        <v>0</v>
      </c>
      <c r="R68" s="253">
        <f t="shared" si="40"/>
        <v>0</v>
      </c>
      <c r="S68" s="253">
        <f t="shared" si="40"/>
        <v>0</v>
      </c>
      <c r="T68" s="253">
        <f t="shared" si="40"/>
        <v>0</v>
      </c>
      <c r="U68" s="253">
        <f t="shared" si="40"/>
        <v>0</v>
      </c>
      <c r="V68" s="253">
        <f t="shared" si="40"/>
        <v>0</v>
      </c>
      <c r="W68" s="253">
        <f t="shared" si="40"/>
        <v>0</v>
      </c>
      <c r="X68" s="253">
        <f t="shared" si="40"/>
        <v>0</v>
      </c>
      <c r="Y68" s="253">
        <f t="shared" si="36"/>
        <v>0</v>
      </c>
      <c r="Z68" s="253">
        <f t="shared" si="36"/>
        <v>0</v>
      </c>
      <c r="AA68" s="253">
        <f t="shared" si="36"/>
        <v>0</v>
      </c>
      <c r="AB68" s="253">
        <f t="shared" si="36"/>
        <v>0</v>
      </c>
      <c r="AC68" s="253">
        <f t="shared" si="36"/>
        <v>0</v>
      </c>
      <c r="AD68" s="253">
        <f t="shared" si="36"/>
        <v>0</v>
      </c>
      <c r="AE68" s="253">
        <f t="shared" si="36"/>
        <v>0</v>
      </c>
      <c r="AF68" s="253">
        <f t="shared" si="36"/>
        <v>0</v>
      </c>
      <c r="AG68" s="253">
        <f t="shared" si="36"/>
        <v>0</v>
      </c>
      <c r="AH68" s="253">
        <f t="shared" si="36"/>
        <v>0</v>
      </c>
      <c r="AI68" s="253">
        <f t="shared" si="36"/>
        <v>0</v>
      </c>
      <c r="AJ68" s="253">
        <f t="shared" si="36"/>
        <v>0</v>
      </c>
      <c r="AK68" s="253">
        <f t="shared" si="36"/>
        <v>0</v>
      </c>
      <c r="AL68" s="253">
        <f t="shared" si="36"/>
        <v>0</v>
      </c>
      <c r="AM68" s="253">
        <f t="shared" si="36"/>
        <v>0</v>
      </c>
      <c r="AN68" s="253">
        <f t="shared" si="36"/>
        <v>0</v>
      </c>
      <c r="AO68" s="253">
        <f t="shared" si="41"/>
        <v>0</v>
      </c>
      <c r="AP68" s="253">
        <f t="shared" si="41"/>
        <v>0</v>
      </c>
      <c r="AQ68" s="253">
        <f t="shared" si="41"/>
        <v>0</v>
      </c>
      <c r="AR68" s="253">
        <f t="shared" si="41"/>
        <v>0</v>
      </c>
      <c r="AS68" s="253">
        <f t="shared" si="41"/>
        <v>0</v>
      </c>
      <c r="AT68" s="253">
        <f t="shared" si="41"/>
        <v>0</v>
      </c>
      <c r="AU68" s="253">
        <f t="shared" si="41"/>
        <v>0</v>
      </c>
      <c r="AV68" s="253">
        <f t="shared" si="41"/>
        <v>0</v>
      </c>
      <c r="AW68" s="253">
        <f t="shared" si="41"/>
        <v>0</v>
      </c>
      <c r="AX68" s="253">
        <f t="shared" si="41"/>
        <v>0</v>
      </c>
      <c r="AY68" s="253">
        <f t="shared" si="41"/>
        <v>0</v>
      </c>
      <c r="AZ68" s="253">
        <f t="shared" si="41"/>
        <v>0</v>
      </c>
      <c r="BA68" s="253">
        <f t="shared" si="41"/>
        <v>0</v>
      </c>
      <c r="BB68" s="253">
        <f t="shared" si="41"/>
        <v>0</v>
      </c>
      <c r="BC68" s="253">
        <f t="shared" si="41"/>
        <v>0</v>
      </c>
      <c r="BD68" s="253">
        <f t="shared" si="41"/>
        <v>0</v>
      </c>
      <c r="BE68" s="253">
        <f t="shared" si="41"/>
        <v>0</v>
      </c>
      <c r="BF68" s="253">
        <f t="shared" si="41"/>
        <v>0</v>
      </c>
      <c r="BG68" s="253">
        <f t="shared" si="41"/>
        <v>0</v>
      </c>
      <c r="BH68" s="253">
        <f t="shared" si="41"/>
        <v>0</v>
      </c>
      <c r="BI68" s="253">
        <f t="shared" si="41"/>
        <v>0</v>
      </c>
      <c r="BJ68" s="253">
        <f t="shared" si="41"/>
        <v>0</v>
      </c>
      <c r="BK68" s="253">
        <f t="shared" si="41"/>
        <v>0</v>
      </c>
      <c r="BL68" s="253">
        <f t="shared" si="39"/>
        <v>0</v>
      </c>
      <c r="BM68" s="253">
        <f t="shared" si="39"/>
        <v>0</v>
      </c>
      <c r="BN68" s="253">
        <f t="shared" si="39"/>
        <v>0</v>
      </c>
      <c r="BO68" s="253">
        <f t="shared" si="39"/>
        <v>0</v>
      </c>
      <c r="BP68" s="253">
        <f t="shared" si="39"/>
        <v>0</v>
      </c>
      <c r="BQ68" s="253">
        <f t="shared" si="39"/>
        <v>0</v>
      </c>
      <c r="BR68" s="253">
        <f t="shared" si="39"/>
        <v>0</v>
      </c>
      <c r="BS68" s="253">
        <f t="shared" si="39"/>
        <v>0</v>
      </c>
      <c r="BT68" s="253">
        <f t="shared" si="39"/>
        <v>0</v>
      </c>
      <c r="BU68" s="253">
        <f t="shared" si="31"/>
        <v>0</v>
      </c>
      <c r="BV68" s="253">
        <f t="shared" si="31"/>
        <v>0</v>
      </c>
      <c r="BW68" s="253">
        <f t="shared" si="31"/>
        <v>0</v>
      </c>
      <c r="BX68" s="253">
        <f t="shared" si="31"/>
        <v>0</v>
      </c>
      <c r="BY68" s="253">
        <f t="shared" si="31"/>
        <v>0</v>
      </c>
      <c r="BZ68" s="253">
        <f t="shared" si="31"/>
        <v>0</v>
      </c>
      <c r="CA68" s="253">
        <f t="shared" si="31"/>
        <v>0</v>
      </c>
      <c r="CB68" s="253">
        <f t="shared" si="31"/>
        <v>0</v>
      </c>
      <c r="CC68" s="253">
        <f t="shared" si="31"/>
        <v>0</v>
      </c>
      <c r="CD68" s="253">
        <f t="shared" si="31"/>
        <v>0</v>
      </c>
      <c r="CE68" s="253">
        <f t="shared" si="31"/>
        <v>0</v>
      </c>
      <c r="CF68" s="253">
        <f t="shared" si="31"/>
        <v>0</v>
      </c>
      <c r="CG68" s="253">
        <f t="shared" si="31"/>
        <v>0</v>
      </c>
      <c r="CH68" s="253">
        <f t="shared" si="31"/>
        <v>0</v>
      </c>
      <c r="CI68" s="253">
        <f t="shared" si="31"/>
        <v>0</v>
      </c>
      <c r="CJ68" s="253">
        <f t="shared" si="31"/>
        <v>0</v>
      </c>
      <c r="CK68" s="253">
        <f t="shared" si="38"/>
        <v>0</v>
      </c>
      <c r="CL68" s="253">
        <f t="shared" si="38"/>
        <v>0</v>
      </c>
      <c r="CM68" s="253">
        <f t="shared" si="38"/>
        <v>0</v>
      </c>
      <c r="CN68" s="253">
        <f t="shared" si="38"/>
        <v>0</v>
      </c>
      <c r="CO68" s="253">
        <f t="shared" si="38"/>
        <v>0</v>
      </c>
      <c r="CP68" s="253">
        <f t="shared" si="38"/>
        <v>0</v>
      </c>
      <c r="CQ68" s="253">
        <f t="shared" si="38"/>
        <v>0</v>
      </c>
      <c r="CR68" s="253">
        <f t="shared" si="38"/>
        <v>0</v>
      </c>
      <c r="CS68" s="253">
        <f t="shared" si="38"/>
        <v>0</v>
      </c>
      <c r="CT68" s="253">
        <f t="shared" si="38"/>
        <v>0</v>
      </c>
      <c r="CU68" s="253">
        <f t="shared" si="38"/>
        <v>0</v>
      </c>
      <c r="CV68" s="253">
        <f t="shared" si="38"/>
        <v>0</v>
      </c>
      <c r="CW68" s="253">
        <f t="shared" si="38"/>
        <v>0</v>
      </c>
      <c r="CX68" s="253">
        <f t="shared" si="38"/>
        <v>0</v>
      </c>
      <c r="CY68" s="253">
        <f t="shared" si="38"/>
        <v>0</v>
      </c>
      <c r="CZ68" s="253">
        <f t="shared" si="38"/>
        <v>0</v>
      </c>
      <c r="DA68" s="253">
        <f t="shared" si="38"/>
        <v>0</v>
      </c>
      <c r="DB68" s="253">
        <f t="shared" si="38"/>
        <v>0</v>
      </c>
      <c r="DC68" s="253">
        <f t="shared" si="38"/>
        <v>0</v>
      </c>
      <c r="DD68" s="253">
        <f t="shared" si="38"/>
        <v>0</v>
      </c>
      <c r="DE68" s="253">
        <f t="shared" si="38"/>
        <v>0</v>
      </c>
      <c r="DF68" s="253">
        <f t="shared" si="38"/>
        <v>0</v>
      </c>
      <c r="DG68" s="253">
        <f t="shared" si="38"/>
        <v>0</v>
      </c>
      <c r="DH68" s="253">
        <f t="shared" si="38"/>
        <v>0</v>
      </c>
      <c r="DI68" s="253">
        <f t="shared" si="38"/>
        <v>0</v>
      </c>
      <c r="DJ68" s="253">
        <f t="shared" si="38"/>
        <v>0</v>
      </c>
      <c r="DK68" s="253">
        <f t="shared" si="38"/>
        <v>0</v>
      </c>
      <c r="DL68" s="253">
        <f t="shared" si="38"/>
        <v>0</v>
      </c>
      <c r="DM68" s="253">
        <f t="shared" si="38"/>
        <v>0</v>
      </c>
      <c r="DN68" s="253">
        <f t="shared" si="38"/>
        <v>0</v>
      </c>
      <c r="DO68" s="253">
        <f t="shared" si="38"/>
        <v>0</v>
      </c>
      <c r="DP68" s="253">
        <f t="shared" si="37"/>
        <v>0</v>
      </c>
      <c r="DQ68" s="253">
        <f t="shared" si="33"/>
        <v>0</v>
      </c>
      <c r="DR68" s="253">
        <f t="shared" si="33"/>
        <v>0</v>
      </c>
      <c r="DS68" s="253">
        <f t="shared" si="33"/>
        <v>0</v>
      </c>
      <c r="DT68" s="253">
        <f t="shared" si="33"/>
        <v>0</v>
      </c>
      <c r="DU68" s="253">
        <f t="shared" si="33"/>
        <v>0</v>
      </c>
    </row>
    <row r="69" spans="2:125" ht="15" thickTop="1">
      <c r="E69" s="14" t="s">
        <v>613</v>
      </c>
      <c r="F69" s="333">
        <f>SUM(F50:F68)</f>
        <v>508.33333333333337</v>
      </c>
      <c r="G69" s="333">
        <f t="shared" ref="G69:BR69" si="42">SUM(G50:G68)</f>
        <v>610</v>
      </c>
      <c r="H69" s="333">
        <f t="shared" si="42"/>
        <v>1016.6666666666666</v>
      </c>
      <c r="I69" s="333">
        <f t="shared" si="42"/>
        <v>1525</v>
      </c>
      <c r="J69" s="333">
        <f t="shared" si="42"/>
        <v>1525</v>
      </c>
      <c r="K69" s="333">
        <f t="shared" si="42"/>
        <v>1525</v>
      </c>
      <c r="L69" s="333">
        <f t="shared" si="42"/>
        <v>1525</v>
      </c>
      <c r="M69" s="333">
        <f t="shared" si="42"/>
        <v>1525</v>
      </c>
      <c r="N69" s="333">
        <f t="shared" si="42"/>
        <v>1525</v>
      </c>
      <c r="O69" s="333">
        <f t="shared" si="42"/>
        <v>1525</v>
      </c>
      <c r="P69" s="333">
        <f t="shared" si="42"/>
        <v>1525</v>
      </c>
      <c r="Q69" s="333">
        <f t="shared" si="42"/>
        <v>1525</v>
      </c>
      <c r="R69" s="333">
        <f t="shared" si="42"/>
        <v>1525</v>
      </c>
      <c r="S69" s="333">
        <f t="shared" si="42"/>
        <v>1525</v>
      </c>
      <c r="T69" s="333">
        <f t="shared" si="42"/>
        <v>1525</v>
      </c>
      <c r="U69" s="333">
        <f t="shared" si="42"/>
        <v>1525</v>
      </c>
      <c r="V69" s="333">
        <f t="shared" si="42"/>
        <v>1525</v>
      </c>
      <c r="W69" s="333">
        <f t="shared" si="42"/>
        <v>1525</v>
      </c>
      <c r="X69" s="333">
        <f t="shared" si="42"/>
        <v>1525</v>
      </c>
      <c r="Y69" s="333">
        <f t="shared" si="42"/>
        <v>1525</v>
      </c>
      <c r="Z69" s="333">
        <f t="shared" si="42"/>
        <v>1525</v>
      </c>
      <c r="AA69" s="333">
        <f t="shared" si="42"/>
        <v>1525</v>
      </c>
      <c r="AB69" s="333">
        <f t="shared" si="42"/>
        <v>1525</v>
      </c>
      <c r="AC69" s="333">
        <f t="shared" si="42"/>
        <v>1525</v>
      </c>
      <c r="AD69" s="333">
        <f t="shared" si="42"/>
        <v>1525</v>
      </c>
      <c r="AE69" s="333">
        <f t="shared" si="42"/>
        <v>1525</v>
      </c>
      <c r="AF69" s="333">
        <f t="shared" si="42"/>
        <v>1525</v>
      </c>
      <c r="AG69" s="333">
        <f t="shared" si="42"/>
        <v>1525</v>
      </c>
      <c r="AH69" s="333">
        <f t="shared" si="42"/>
        <v>1525</v>
      </c>
      <c r="AI69" s="333">
        <f t="shared" si="42"/>
        <v>1525</v>
      </c>
      <c r="AJ69" s="333">
        <f t="shared" si="42"/>
        <v>1525</v>
      </c>
      <c r="AK69" s="333">
        <f t="shared" si="42"/>
        <v>1525</v>
      </c>
      <c r="AL69" s="333">
        <f t="shared" si="42"/>
        <v>1525</v>
      </c>
      <c r="AM69" s="333">
        <f t="shared" si="42"/>
        <v>1525</v>
      </c>
      <c r="AN69" s="333">
        <f t="shared" si="42"/>
        <v>1525</v>
      </c>
      <c r="AO69" s="333">
        <f t="shared" si="42"/>
        <v>1525</v>
      </c>
      <c r="AP69" s="333">
        <f t="shared" si="42"/>
        <v>1525</v>
      </c>
      <c r="AQ69" s="333">
        <f t="shared" si="42"/>
        <v>1525</v>
      </c>
      <c r="AR69" s="333">
        <f t="shared" si="42"/>
        <v>1525</v>
      </c>
      <c r="AS69" s="333">
        <f t="shared" si="42"/>
        <v>1525</v>
      </c>
      <c r="AT69" s="333">
        <f t="shared" si="42"/>
        <v>1525</v>
      </c>
      <c r="AU69" s="333">
        <f t="shared" si="42"/>
        <v>1525</v>
      </c>
      <c r="AV69" s="333">
        <f t="shared" si="42"/>
        <v>1525</v>
      </c>
      <c r="AW69" s="333">
        <f t="shared" si="42"/>
        <v>1525</v>
      </c>
      <c r="AX69" s="333">
        <f t="shared" si="42"/>
        <v>1525</v>
      </c>
      <c r="AY69" s="333">
        <f t="shared" si="42"/>
        <v>1525</v>
      </c>
      <c r="AZ69" s="333">
        <f t="shared" si="42"/>
        <v>1525</v>
      </c>
      <c r="BA69" s="333">
        <f t="shared" si="42"/>
        <v>1525</v>
      </c>
      <c r="BB69" s="333">
        <f t="shared" si="42"/>
        <v>1525</v>
      </c>
      <c r="BC69" s="333">
        <f t="shared" si="42"/>
        <v>1525</v>
      </c>
      <c r="BD69" s="333">
        <f t="shared" si="42"/>
        <v>1525</v>
      </c>
      <c r="BE69" s="333">
        <f t="shared" si="42"/>
        <v>1525</v>
      </c>
      <c r="BF69" s="333">
        <f t="shared" si="42"/>
        <v>1525</v>
      </c>
      <c r="BG69" s="333">
        <f t="shared" si="42"/>
        <v>1525</v>
      </c>
      <c r="BH69" s="333">
        <f t="shared" si="42"/>
        <v>1525</v>
      </c>
      <c r="BI69" s="333">
        <f t="shared" si="42"/>
        <v>1525</v>
      </c>
      <c r="BJ69" s="333">
        <f t="shared" si="42"/>
        <v>1525</v>
      </c>
      <c r="BK69" s="333">
        <f t="shared" si="42"/>
        <v>1525</v>
      </c>
      <c r="BL69" s="333">
        <f t="shared" si="42"/>
        <v>1525</v>
      </c>
      <c r="BM69" s="333">
        <f t="shared" si="42"/>
        <v>1525</v>
      </c>
      <c r="BN69" s="333">
        <f t="shared" si="42"/>
        <v>1525</v>
      </c>
      <c r="BO69" s="333">
        <f t="shared" si="42"/>
        <v>1525</v>
      </c>
      <c r="BP69" s="333">
        <f t="shared" si="42"/>
        <v>1525</v>
      </c>
      <c r="BQ69" s="333">
        <f t="shared" si="42"/>
        <v>1525</v>
      </c>
      <c r="BR69" s="333">
        <f t="shared" si="42"/>
        <v>1525</v>
      </c>
      <c r="BS69" s="333">
        <f t="shared" ref="BS69:DU69" si="43">SUM(BS50:BS68)</f>
        <v>1525</v>
      </c>
      <c r="BT69" s="333">
        <f t="shared" si="43"/>
        <v>1525</v>
      </c>
      <c r="BU69" s="333">
        <f t="shared" si="43"/>
        <v>1525</v>
      </c>
      <c r="BV69" s="333">
        <f t="shared" si="43"/>
        <v>1525</v>
      </c>
      <c r="BW69" s="333">
        <f t="shared" si="43"/>
        <v>1525</v>
      </c>
      <c r="BX69" s="333">
        <f t="shared" si="43"/>
        <v>1525</v>
      </c>
      <c r="BY69" s="333">
        <f t="shared" si="43"/>
        <v>1525</v>
      </c>
      <c r="BZ69" s="333">
        <f t="shared" si="43"/>
        <v>1525</v>
      </c>
      <c r="CA69" s="333">
        <f t="shared" si="43"/>
        <v>1525</v>
      </c>
      <c r="CB69" s="333">
        <f t="shared" si="43"/>
        <v>1525</v>
      </c>
      <c r="CC69" s="333">
        <f t="shared" si="43"/>
        <v>1525</v>
      </c>
      <c r="CD69" s="333">
        <f t="shared" si="43"/>
        <v>1525</v>
      </c>
      <c r="CE69" s="333">
        <f t="shared" si="43"/>
        <v>1525</v>
      </c>
      <c r="CF69" s="333">
        <f t="shared" si="43"/>
        <v>1525</v>
      </c>
      <c r="CG69" s="333">
        <f t="shared" si="43"/>
        <v>1525</v>
      </c>
      <c r="CH69" s="333">
        <f t="shared" si="43"/>
        <v>1525</v>
      </c>
      <c r="CI69" s="333">
        <f t="shared" si="43"/>
        <v>1525</v>
      </c>
      <c r="CJ69" s="333">
        <f t="shared" si="43"/>
        <v>1525</v>
      </c>
      <c r="CK69" s="333">
        <f t="shared" si="43"/>
        <v>1525</v>
      </c>
      <c r="CL69" s="333">
        <f t="shared" si="43"/>
        <v>1525</v>
      </c>
      <c r="CM69" s="333">
        <f t="shared" si="43"/>
        <v>1525</v>
      </c>
      <c r="CN69" s="333">
        <f t="shared" si="43"/>
        <v>1525</v>
      </c>
      <c r="CO69" s="333">
        <f t="shared" si="43"/>
        <v>1525</v>
      </c>
      <c r="CP69" s="333">
        <f t="shared" si="43"/>
        <v>1525</v>
      </c>
      <c r="CQ69" s="333">
        <f t="shared" si="43"/>
        <v>1525</v>
      </c>
      <c r="CR69" s="333">
        <f t="shared" si="43"/>
        <v>1525</v>
      </c>
      <c r="CS69" s="333">
        <f t="shared" si="43"/>
        <v>1525</v>
      </c>
      <c r="CT69" s="333">
        <f t="shared" si="43"/>
        <v>1525</v>
      </c>
      <c r="CU69" s="333">
        <f t="shared" si="43"/>
        <v>1525</v>
      </c>
      <c r="CV69" s="333">
        <f t="shared" si="43"/>
        <v>1525</v>
      </c>
      <c r="CW69" s="333">
        <f t="shared" si="43"/>
        <v>1525</v>
      </c>
      <c r="CX69" s="333">
        <f t="shared" si="43"/>
        <v>1525</v>
      </c>
      <c r="CY69" s="333">
        <f t="shared" si="43"/>
        <v>1525</v>
      </c>
      <c r="CZ69" s="333">
        <f t="shared" si="43"/>
        <v>1525</v>
      </c>
      <c r="DA69" s="333">
        <f t="shared" si="43"/>
        <v>1525</v>
      </c>
      <c r="DB69" s="333">
        <f t="shared" si="43"/>
        <v>1525</v>
      </c>
      <c r="DC69" s="333">
        <f t="shared" si="43"/>
        <v>1525</v>
      </c>
      <c r="DD69" s="333">
        <f t="shared" si="43"/>
        <v>1525</v>
      </c>
      <c r="DE69" s="333">
        <f t="shared" si="43"/>
        <v>1525</v>
      </c>
      <c r="DF69" s="333">
        <f t="shared" si="43"/>
        <v>1525</v>
      </c>
      <c r="DG69" s="333">
        <f t="shared" si="43"/>
        <v>1525</v>
      </c>
      <c r="DH69" s="333">
        <f t="shared" si="43"/>
        <v>1525</v>
      </c>
      <c r="DI69" s="333">
        <f t="shared" si="43"/>
        <v>1525</v>
      </c>
      <c r="DJ69" s="333">
        <f t="shared" si="43"/>
        <v>1525</v>
      </c>
      <c r="DK69" s="333">
        <f t="shared" si="43"/>
        <v>1525</v>
      </c>
      <c r="DL69" s="333">
        <f t="shared" si="43"/>
        <v>1525</v>
      </c>
      <c r="DM69" s="333">
        <f t="shared" si="43"/>
        <v>1525</v>
      </c>
      <c r="DN69" s="333">
        <f t="shared" si="43"/>
        <v>1525</v>
      </c>
      <c r="DO69" s="333">
        <f t="shared" si="43"/>
        <v>1525</v>
      </c>
      <c r="DP69" s="333">
        <f t="shared" si="43"/>
        <v>1525</v>
      </c>
      <c r="DQ69" s="333">
        <f t="shared" si="43"/>
        <v>1525</v>
      </c>
      <c r="DR69" s="333">
        <f t="shared" si="43"/>
        <v>1525</v>
      </c>
      <c r="DS69" s="333">
        <f t="shared" si="43"/>
        <v>1525</v>
      </c>
      <c r="DT69" s="333">
        <f t="shared" si="43"/>
        <v>1525</v>
      </c>
      <c r="DU69" s="333">
        <f t="shared" si="43"/>
        <v>1525</v>
      </c>
    </row>
    <row r="71" spans="2:125" ht="18.600000000000001" thickBot="1">
      <c r="B71" s="21" t="s">
        <v>625</v>
      </c>
    </row>
    <row r="72" spans="2:125" ht="15.6" thickTop="1" thickBot="1">
      <c r="B72" s="339" t="str">
        <f>+B6</f>
        <v>Affitto</v>
      </c>
      <c r="F72" s="253">
        <f>+F6+F28-F50</f>
        <v>0</v>
      </c>
      <c r="G72" s="253">
        <f t="shared" ref="G72:BR76" si="44">+G6+G28-G50</f>
        <v>0</v>
      </c>
      <c r="H72" s="253">
        <f t="shared" si="44"/>
        <v>0</v>
      </c>
      <c r="I72" s="253">
        <f t="shared" si="44"/>
        <v>0</v>
      </c>
      <c r="J72" s="253">
        <f t="shared" si="44"/>
        <v>0</v>
      </c>
      <c r="K72" s="253">
        <f t="shared" si="44"/>
        <v>0</v>
      </c>
      <c r="L72" s="253">
        <f t="shared" si="44"/>
        <v>0</v>
      </c>
      <c r="M72" s="253">
        <f t="shared" si="44"/>
        <v>0</v>
      </c>
      <c r="N72" s="253">
        <f t="shared" si="44"/>
        <v>0</v>
      </c>
      <c r="O72" s="253">
        <f t="shared" si="44"/>
        <v>0</v>
      </c>
      <c r="P72" s="253">
        <f t="shared" si="44"/>
        <v>0</v>
      </c>
      <c r="Q72" s="253">
        <f t="shared" si="44"/>
        <v>0</v>
      </c>
      <c r="R72" s="253">
        <f t="shared" si="44"/>
        <v>0</v>
      </c>
      <c r="S72" s="253">
        <f t="shared" si="44"/>
        <v>0</v>
      </c>
      <c r="T72" s="253">
        <f t="shared" si="44"/>
        <v>0</v>
      </c>
      <c r="U72" s="253">
        <f t="shared" si="44"/>
        <v>0</v>
      </c>
      <c r="V72" s="253">
        <f t="shared" si="44"/>
        <v>0</v>
      </c>
      <c r="W72" s="253">
        <f t="shared" si="44"/>
        <v>0</v>
      </c>
      <c r="X72" s="253">
        <f t="shared" si="44"/>
        <v>0</v>
      </c>
      <c r="Y72" s="253">
        <f t="shared" si="44"/>
        <v>0</v>
      </c>
      <c r="Z72" s="253">
        <f t="shared" si="44"/>
        <v>0</v>
      </c>
      <c r="AA72" s="253">
        <f t="shared" si="44"/>
        <v>0</v>
      </c>
      <c r="AB72" s="253">
        <f t="shared" si="44"/>
        <v>0</v>
      </c>
      <c r="AC72" s="253">
        <f t="shared" si="44"/>
        <v>0</v>
      </c>
      <c r="AD72" s="253">
        <f t="shared" si="44"/>
        <v>0</v>
      </c>
      <c r="AE72" s="253">
        <f t="shared" si="44"/>
        <v>0</v>
      </c>
      <c r="AF72" s="253">
        <f t="shared" si="44"/>
        <v>0</v>
      </c>
      <c r="AG72" s="253">
        <f t="shared" si="44"/>
        <v>0</v>
      </c>
      <c r="AH72" s="253">
        <f t="shared" si="44"/>
        <v>0</v>
      </c>
      <c r="AI72" s="253">
        <f t="shared" si="44"/>
        <v>0</v>
      </c>
      <c r="AJ72" s="253">
        <f t="shared" si="44"/>
        <v>0</v>
      </c>
      <c r="AK72" s="253">
        <f t="shared" si="44"/>
        <v>0</v>
      </c>
      <c r="AL72" s="253">
        <f t="shared" si="44"/>
        <v>0</v>
      </c>
      <c r="AM72" s="253">
        <f t="shared" si="44"/>
        <v>0</v>
      </c>
      <c r="AN72" s="253">
        <f t="shared" si="44"/>
        <v>0</v>
      </c>
      <c r="AO72" s="253">
        <f t="shared" si="44"/>
        <v>0</v>
      </c>
      <c r="AP72" s="253">
        <f t="shared" si="44"/>
        <v>0</v>
      </c>
      <c r="AQ72" s="253">
        <f t="shared" si="44"/>
        <v>0</v>
      </c>
      <c r="AR72" s="253">
        <f t="shared" si="44"/>
        <v>0</v>
      </c>
      <c r="AS72" s="253">
        <f t="shared" si="44"/>
        <v>0</v>
      </c>
      <c r="AT72" s="253">
        <f t="shared" si="44"/>
        <v>0</v>
      </c>
      <c r="AU72" s="253">
        <f t="shared" si="44"/>
        <v>0</v>
      </c>
      <c r="AV72" s="253">
        <f t="shared" si="44"/>
        <v>0</v>
      </c>
      <c r="AW72" s="253">
        <f t="shared" si="44"/>
        <v>0</v>
      </c>
      <c r="AX72" s="253">
        <f t="shared" si="44"/>
        <v>0</v>
      </c>
      <c r="AY72" s="253">
        <f t="shared" si="44"/>
        <v>0</v>
      </c>
      <c r="AZ72" s="253">
        <f t="shared" si="44"/>
        <v>0</v>
      </c>
      <c r="BA72" s="253">
        <f t="shared" si="44"/>
        <v>0</v>
      </c>
      <c r="BB72" s="253">
        <f t="shared" si="44"/>
        <v>0</v>
      </c>
      <c r="BC72" s="253">
        <f t="shared" si="44"/>
        <v>0</v>
      </c>
      <c r="BD72" s="253">
        <f t="shared" si="44"/>
        <v>0</v>
      </c>
      <c r="BE72" s="253">
        <f t="shared" si="44"/>
        <v>0</v>
      </c>
      <c r="BF72" s="253">
        <f t="shared" si="44"/>
        <v>0</v>
      </c>
      <c r="BG72" s="253">
        <f t="shared" si="44"/>
        <v>0</v>
      </c>
      <c r="BH72" s="253">
        <f t="shared" si="44"/>
        <v>0</v>
      </c>
      <c r="BI72" s="253">
        <f t="shared" si="44"/>
        <v>0</v>
      </c>
      <c r="BJ72" s="253">
        <f t="shared" si="44"/>
        <v>0</v>
      </c>
      <c r="BK72" s="253">
        <f t="shared" si="44"/>
        <v>0</v>
      </c>
      <c r="BL72" s="253">
        <f t="shared" si="44"/>
        <v>0</v>
      </c>
      <c r="BM72" s="253">
        <f t="shared" si="44"/>
        <v>0</v>
      </c>
      <c r="BN72" s="253">
        <f t="shared" si="44"/>
        <v>0</v>
      </c>
      <c r="BO72" s="253">
        <f t="shared" si="44"/>
        <v>0</v>
      </c>
      <c r="BP72" s="253">
        <f t="shared" si="44"/>
        <v>0</v>
      </c>
      <c r="BQ72" s="253">
        <f t="shared" si="44"/>
        <v>0</v>
      </c>
      <c r="BR72" s="253">
        <f t="shared" si="44"/>
        <v>0</v>
      </c>
      <c r="BS72" s="253">
        <f t="shared" ref="BS72:DU76" si="45">+BS6+BS28-BS50</f>
        <v>0</v>
      </c>
      <c r="BT72" s="253">
        <f t="shared" si="45"/>
        <v>0</v>
      </c>
      <c r="BU72" s="253">
        <f t="shared" si="45"/>
        <v>0</v>
      </c>
      <c r="BV72" s="253">
        <f t="shared" si="45"/>
        <v>0</v>
      </c>
      <c r="BW72" s="253">
        <f t="shared" si="45"/>
        <v>0</v>
      </c>
      <c r="BX72" s="253">
        <f t="shared" si="45"/>
        <v>0</v>
      </c>
      <c r="BY72" s="253">
        <f t="shared" si="45"/>
        <v>0</v>
      </c>
      <c r="BZ72" s="253">
        <f t="shared" si="45"/>
        <v>0</v>
      </c>
      <c r="CA72" s="253">
        <f t="shared" si="45"/>
        <v>0</v>
      </c>
      <c r="CB72" s="253">
        <f t="shared" si="45"/>
        <v>0</v>
      </c>
      <c r="CC72" s="253">
        <f t="shared" si="45"/>
        <v>0</v>
      </c>
      <c r="CD72" s="253">
        <f t="shared" si="45"/>
        <v>0</v>
      </c>
      <c r="CE72" s="253">
        <f t="shared" si="45"/>
        <v>0</v>
      </c>
      <c r="CF72" s="253">
        <f t="shared" si="45"/>
        <v>0</v>
      </c>
      <c r="CG72" s="253">
        <f t="shared" si="45"/>
        <v>0</v>
      </c>
      <c r="CH72" s="253">
        <f t="shared" si="45"/>
        <v>0</v>
      </c>
      <c r="CI72" s="253">
        <f t="shared" si="45"/>
        <v>0</v>
      </c>
      <c r="CJ72" s="253">
        <f t="shared" si="45"/>
        <v>0</v>
      </c>
      <c r="CK72" s="253">
        <f t="shared" si="45"/>
        <v>0</v>
      </c>
      <c r="CL72" s="253">
        <f t="shared" si="45"/>
        <v>0</v>
      </c>
      <c r="CM72" s="253">
        <f t="shared" si="45"/>
        <v>0</v>
      </c>
      <c r="CN72" s="253">
        <f t="shared" si="45"/>
        <v>0</v>
      </c>
      <c r="CO72" s="253">
        <f t="shared" si="45"/>
        <v>0</v>
      </c>
      <c r="CP72" s="253">
        <f t="shared" si="45"/>
        <v>0</v>
      </c>
      <c r="CQ72" s="253">
        <f t="shared" si="45"/>
        <v>0</v>
      </c>
      <c r="CR72" s="253">
        <f t="shared" si="45"/>
        <v>0</v>
      </c>
      <c r="CS72" s="253">
        <f t="shared" si="45"/>
        <v>0</v>
      </c>
      <c r="CT72" s="253">
        <f t="shared" si="45"/>
        <v>0</v>
      </c>
      <c r="CU72" s="253">
        <f t="shared" si="45"/>
        <v>0</v>
      </c>
      <c r="CV72" s="253">
        <f t="shared" si="45"/>
        <v>0</v>
      </c>
      <c r="CW72" s="253">
        <f t="shared" si="45"/>
        <v>0</v>
      </c>
      <c r="CX72" s="253">
        <f t="shared" si="45"/>
        <v>0</v>
      </c>
      <c r="CY72" s="253">
        <f t="shared" si="45"/>
        <v>0</v>
      </c>
      <c r="CZ72" s="253">
        <f t="shared" si="45"/>
        <v>0</v>
      </c>
      <c r="DA72" s="253">
        <f t="shared" si="45"/>
        <v>0</v>
      </c>
      <c r="DB72" s="253">
        <f t="shared" si="45"/>
        <v>0</v>
      </c>
      <c r="DC72" s="253">
        <f t="shared" si="45"/>
        <v>0</v>
      </c>
      <c r="DD72" s="253">
        <f t="shared" si="45"/>
        <v>0</v>
      </c>
      <c r="DE72" s="253">
        <f t="shared" si="45"/>
        <v>0</v>
      </c>
      <c r="DF72" s="253">
        <f t="shared" si="45"/>
        <v>0</v>
      </c>
      <c r="DG72" s="253">
        <f t="shared" si="45"/>
        <v>0</v>
      </c>
      <c r="DH72" s="253">
        <f t="shared" si="45"/>
        <v>0</v>
      </c>
      <c r="DI72" s="253">
        <f t="shared" si="45"/>
        <v>0</v>
      </c>
      <c r="DJ72" s="253">
        <f t="shared" si="45"/>
        <v>0</v>
      </c>
      <c r="DK72" s="253">
        <f t="shared" si="45"/>
        <v>0</v>
      </c>
      <c r="DL72" s="253">
        <f t="shared" si="45"/>
        <v>0</v>
      </c>
      <c r="DM72" s="253">
        <f t="shared" si="45"/>
        <v>0</v>
      </c>
      <c r="DN72" s="253">
        <f t="shared" si="45"/>
        <v>0</v>
      </c>
      <c r="DO72" s="253">
        <f t="shared" si="45"/>
        <v>0</v>
      </c>
      <c r="DP72" s="253">
        <f t="shared" si="45"/>
        <v>0</v>
      </c>
      <c r="DQ72" s="253">
        <f t="shared" si="45"/>
        <v>0</v>
      </c>
      <c r="DR72" s="253">
        <f t="shared" si="45"/>
        <v>0</v>
      </c>
      <c r="DS72" s="253">
        <f t="shared" si="45"/>
        <v>0</v>
      </c>
      <c r="DT72" s="253">
        <f t="shared" si="45"/>
        <v>0</v>
      </c>
      <c r="DU72" s="253">
        <f t="shared" si="45"/>
        <v>0</v>
      </c>
    </row>
    <row r="73" spans="2:125" ht="15.6" thickTop="1" thickBot="1">
      <c r="B73" s="339" t="str">
        <f t="shared" ref="B73:B90" si="46">+B7</f>
        <v>Utenze</v>
      </c>
      <c r="F73" s="253">
        <f t="shared" ref="F73:U88" si="47">+F7+F29-F51</f>
        <v>101.66666666666666</v>
      </c>
      <c r="G73" s="253">
        <f t="shared" si="47"/>
        <v>0</v>
      </c>
      <c r="H73" s="253">
        <f t="shared" si="47"/>
        <v>0</v>
      </c>
      <c r="I73" s="253">
        <f t="shared" si="47"/>
        <v>0</v>
      </c>
      <c r="J73" s="253">
        <f t="shared" si="47"/>
        <v>0</v>
      </c>
      <c r="K73" s="253">
        <f t="shared" si="47"/>
        <v>0</v>
      </c>
      <c r="L73" s="253">
        <f t="shared" si="47"/>
        <v>0</v>
      </c>
      <c r="M73" s="253">
        <f t="shared" si="47"/>
        <v>0</v>
      </c>
      <c r="N73" s="253">
        <f t="shared" si="47"/>
        <v>0</v>
      </c>
      <c r="O73" s="253">
        <f t="shared" si="47"/>
        <v>0</v>
      </c>
      <c r="P73" s="253">
        <f t="shared" si="47"/>
        <v>0</v>
      </c>
      <c r="Q73" s="253">
        <f t="shared" si="47"/>
        <v>0</v>
      </c>
      <c r="R73" s="253">
        <f t="shared" si="47"/>
        <v>0</v>
      </c>
      <c r="S73" s="253">
        <f t="shared" si="47"/>
        <v>0</v>
      </c>
      <c r="T73" s="253">
        <f t="shared" si="47"/>
        <v>0</v>
      </c>
      <c r="U73" s="253">
        <f t="shared" si="47"/>
        <v>0</v>
      </c>
      <c r="V73" s="253">
        <f t="shared" si="44"/>
        <v>0</v>
      </c>
      <c r="W73" s="253">
        <f t="shared" si="44"/>
        <v>0</v>
      </c>
      <c r="X73" s="253">
        <f t="shared" si="44"/>
        <v>0</v>
      </c>
      <c r="Y73" s="253">
        <f t="shared" si="44"/>
        <v>0</v>
      </c>
      <c r="Z73" s="253">
        <f t="shared" si="44"/>
        <v>0</v>
      </c>
      <c r="AA73" s="253">
        <f t="shared" si="44"/>
        <v>0</v>
      </c>
      <c r="AB73" s="253">
        <f t="shared" si="44"/>
        <v>0</v>
      </c>
      <c r="AC73" s="253">
        <f t="shared" si="44"/>
        <v>0</v>
      </c>
      <c r="AD73" s="253">
        <f t="shared" si="44"/>
        <v>0</v>
      </c>
      <c r="AE73" s="253">
        <f t="shared" si="44"/>
        <v>0</v>
      </c>
      <c r="AF73" s="253">
        <f t="shared" si="44"/>
        <v>0</v>
      </c>
      <c r="AG73" s="253">
        <f t="shared" si="44"/>
        <v>0</v>
      </c>
      <c r="AH73" s="253">
        <f t="shared" si="44"/>
        <v>0</v>
      </c>
      <c r="AI73" s="253">
        <f t="shared" si="44"/>
        <v>0</v>
      </c>
      <c r="AJ73" s="253">
        <f t="shared" si="44"/>
        <v>0</v>
      </c>
      <c r="AK73" s="253">
        <f t="shared" si="44"/>
        <v>0</v>
      </c>
      <c r="AL73" s="253">
        <f t="shared" si="44"/>
        <v>0</v>
      </c>
      <c r="AM73" s="253">
        <f t="shared" si="44"/>
        <v>0</v>
      </c>
      <c r="AN73" s="253">
        <f t="shared" si="44"/>
        <v>0</v>
      </c>
      <c r="AO73" s="253">
        <f t="shared" si="44"/>
        <v>0</v>
      </c>
      <c r="AP73" s="253">
        <f t="shared" si="44"/>
        <v>0</v>
      </c>
      <c r="AQ73" s="253">
        <f t="shared" si="44"/>
        <v>0</v>
      </c>
      <c r="AR73" s="253">
        <f t="shared" si="44"/>
        <v>0</v>
      </c>
      <c r="AS73" s="253">
        <f t="shared" si="44"/>
        <v>0</v>
      </c>
      <c r="AT73" s="253">
        <f t="shared" si="44"/>
        <v>0</v>
      </c>
      <c r="AU73" s="253">
        <f t="shared" si="44"/>
        <v>0</v>
      </c>
      <c r="AV73" s="253">
        <f t="shared" si="44"/>
        <v>0</v>
      </c>
      <c r="AW73" s="253">
        <f t="shared" si="44"/>
        <v>0</v>
      </c>
      <c r="AX73" s="253">
        <f t="shared" si="44"/>
        <v>0</v>
      </c>
      <c r="AY73" s="253">
        <f t="shared" si="44"/>
        <v>0</v>
      </c>
      <c r="AZ73" s="253">
        <f t="shared" si="44"/>
        <v>0</v>
      </c>
      <c r="BA73" s="253">
        <f t="shared" si="44"/>
        <v>0</v>
      </c>
      <c r="BB73" s="253">
        <f t="shared" si="44"/>
        <v>0</v>
      </c>
      <c r="BC73" s="253">
        <f t="shared" si="44"/>
        <v>0</v>
      </c>
      <c r="BD73" s="253">
        <f t="shared" si="44"/>
        <v>0</v>
      </c>
      <c r="BE73" s="253">
        <f t="shared" si="44"/>
        <v>0</v>
      </c>
      <c r="BF73" s="253">
        <f t="shared" si="44"/>
        <v>0</v>
      </c>
      <c r="BG73" s="253">
        <f t="shared" si="44"/>
        <v>0</v>
      </c>
      <c r="BH73" s="253">
        <f t="shared" si="44"/>
        <v>0</v>
      </c>
      <c r="BI73" s="253">
        <f t="shared" si="44"/>
        <v>0</v>
      </c>
      <c r="BJ73" s="253">
        <f t="shared" si="44"/>
        <v>0</v>
      </c>
      <c r="BK73" s="253">
        <f t="shared" si="44"/>
        <v>0</v>
      </c>
      <c r="BL73" s="253">
        <f t="shared" si="44"/>
        <v>0</v>
      </c>
      <c r="BM73" s="253">
        <f t="shared" si="44"/>
        <v>0</v>
      </c>
      <c r="BN73" s="253">
        <f t="shared" si="44"/>
        <v>0</v>
      </c>
      <c r="BO73" s="253">
        <f t="shared" si="44"/>
        <v>0</v>
      </c>
      <c r="BP73" s="253">
        <f t="shared" si="44"/>
        <v>0</v>
      </c>
      <c r="BQ73" s="253">
        <f t="shared" si="44"/>
        <v>0</v>
      </c>
      <c r="BR73" s="253">
        <f t="shared" si="44"/>
        <v>0</v>
      </c>
      <c r="BS73" s="253">
        <f t="shared" si="45"/>
        <v>0</v>
      </c>
      <c r="BT73" s="253">
        <f t="shared" si="45"/>
        <v>0</v>
      </c>
      <c r="BU73" s="253">
        <f t="shared" si="45"/>
        <v>0</v>
      </c>
      <c r="BV73" s="253">
        <f t="shared" si="45"/>
        <v>0</v>
      </c>
      <c r="BW73" s="253">
        <f t="shared" si="45"/>
        <v>0</v>
      </c>
      <c r="BX73" s="253">
        <f t="shared" si="45"/>
        <v>0</v>
      </c>
      <c r="BY73" s="253">
        <f t="shared" si="45"/>
        <v>0</v>
      </c>
      <c r="BZ73" s="253">
        <f t="shared" si="45"/>
        <v>0</v>
      </c>
      <c r="CA73" s="253">
        <f t="shared" si="45"/>
        <v>0</v>
      </c>
      <c r="CB73" s="253">
        <f t="shared" si="45"/>
        <v>0</v>
      </c>
      <c r="CC73" s="253">
        <f t="shared" si="45"/>
        <v>0</v>
      </c>
      <c r="CD73" s="253">
        <f t="shared" si="45"/>
        <v>0</v>
      </c>
      <c r="CE73" s="253">
        <f t="shared" si="45"/>
        <v>0</v>
      </c>
      <c r="CF73" s="253">
        <f t="shared" si="45"/>
        <v>0</v>
      </c>
      <c r="CG73" s="253">
        <f t="shared" si="45"/>
        <v>0</v>
      </c>
      <c r="CH73" s="253">
        <f t="shared" si="45"/>
        <v>0</v>
      </c>
      <c r="CI73" s="253">
        <f t="shared" si="45"/>
        <v>0</v>
      </c>
      <c r="CJ73" s="253">
        <f t="shared" si="45"/>
        <v>0</v>
      </c>
      <c r="CK73" s="253">
        <f t="shared" si="45"/>
        <v>0</v>
      </c>
      <c r="CL73" s="253">
        <f t="shared" si="45"/>
        <v>0</v>
      </c>
      <c r="CM73" s="253">
        <f t="shared" si="45"/>
        <v>0</v>
      </c>
      <c r="CN73" s="253">
        <f t="shared" si="45"/>
        <v>0</v>
      </c>
      <c r="CO73" s="253">
        <f t="shared" si="45"/>
        <v>0</v>
      </c>
      <c r="CP73" s="253">
        <f t="shared" si="45"/>
        <v>0</v>
      </c>
      <c r="CQ73" s="253">
        <f t="shared" si="45"/>
        <v>0</v>
      </c>
      <c r="CR73" s="253">
        <f t="shared" si="45"/>
        <v>0</v>
      </c>
      <c r="CS73" s="253">
        <f t="shared" si="45"/>
        <v>0</v>
      </c>
      <c r="CT73" s="253">
        <f t="shared" si="45"/>
        <v>0</v>
      </c>
      <c r="CU73" s="253">
        <f t="shared" si="45"/>
        <v>0</v>
      </c>
      <c r="CV73" s="253">
        <f t="shared" si="45"/>
        <v>0</v>
      </c>
      <c r="CW73" s="253">
        <f t="shared" si="45"/>
        <v>0</v>
      </c>
      <c r="CX73" s="253">
        <f t="shared" si="45"/>
        <v>0</v>
      </c>
      <c r="CY73" s="253">
        <f t="shared" si="45"/>
        <v>0</v>
      </c>
      <c r="CZ73" s="253">
        <f t="shared" si="45"/>
        <v>0</v>
      </c>
      <c r="DA73" s="253">
        <f t="shared" si="45"/>
        <v>0</v>
      </c>
      <c r="DB73" s="253">
        <f t="shared" si="45"/>
        <v>0</v>
      </c>
      <c r="DC73" s="253">
        <f t="shared" si="45"/>
        <v>0</v>
      </c>
      <c r="DD73" s="253">
        <f t="shared" si="45"/>
        <v>0</v>
      </c>
      <c r="DE73" s="253">
        <f t="shared" si="45"/>
        <v>0</v>
      </c>
      <c r="DF73" s="253">
        <f t="shared" si="45"/>
        <v>0</v>
      </c>
      <c r="DG73" s="253">
        <f t="shared" si="45"/>
        <v>0</v>
      </c>
      <c r="DH73" s="253">
        <f t="shared" si="45"/>
        <v>0</v>
      </c>
      <c r="DI73" s="253">
        <f t="shared" si="45"/>
        <v>0</v>
      </c>
      <c r="DJ73" s="253">
        <f t="shared" si="45"/>
        <v>0</v>
      </c>
      <c r="DK73" s="253">
        <f t="shared" si="45"/>
        <v>0</v>
      </c>
      <c r="DL73" s="253">
        <f t="shared" si="45"/>
        <v>0</v>
      </c>
      <c r="DM73" s="253">
        <f t="shared" si="45"/>
        <v>0</v>
      </c>
      <c r="DN73" s="253">
        <f t="shared" si="45"/>
        <v>0</v>
      </c>
      <c r="DO73" s="253">
        <f t="shared" si="45"/>
        <v>0</v>
      </c>
      <c r="DP73" s="253">
        <f t="shared" si="45"/>
        <v>0</v>
      </c>
      <c r="DQ73" s="253">
        <f t="shared" si="45"/>
        <v>0</v>
      </c>
      <c r="DR73" s="253">
        <f t="shared" si="45"/>
        <v>0</v>
      </c>
      <c r="DS73" s="253">
        <f t="shared" si="45"/>
        <v>0</v>
      </c>
      <c r="DT73" s="253">
        <f t="shared" si="45"/>
        <v>0</v>
      </c>
      <c r="DU73" s="253">
        <f t="shared" si="45"/>
        <v>0</v>
      </c>
    </row>
    <row r="74" spans="2:125" ht="15.6" thickTop="1" thickBot="1">
      <c r="B74" s="339" t="str">
        <f t="shared" si="46"/>
        <v>Servizi Informatici</v>
      </c>
      <c r="F74" s="253">
        <f t="shared" si="47"/>
        <v>406.66666666666663</v>
      </c>
      <c r="G74" s="253">
        <f t="shared" si="47"/>
        <v>406.66666666666663</v>
      </c>
      <c r="H74" s="253">
        <f t="shared" si="47"/>
        <v>0</v>
      </c>
      <c r="I74" s="253">
        <f t="shared" si="47"/>
        <v>0</v>
      </c>
      <c r="J74" s="253">
        <f t="shared" si="47"/>
        <v>0</v>
      </c>
      <c r="K74" s="253">
        <f t="shared" si="47"/>
        <v>0</v>
      </c>
      <c r="L74" s="253">
        <f t="shared" si="47"/>
        <v>0</v>
      </c>
      <c r="M74" s="253">
        <f t="shared" si="47"/>
        <v>0</v>
      </c>
      <c r="N74" s="253">
        <f t="shared" si="47"/>
        <v>0</v>
      </c>
      <c r="O74" s="253">
        <f t="shared" si="47"/>
        <v>0</v>
      </c>
      <c r="P74" s="253">
        <f t="shared" si="47"/>
        <v>0</v>
      </c>
      <c r="Q74" s="253">
        <f t="shared" si="47"/>
        <v>0</v>
      </c>
      <c r="R74" s="253">
        <f t="shared" si="47"/>
        <v>0</v>
      </c>
      <c r="S74" s="253">
        <f t="shared" si="47"/>
        <v>0</v>
      </c>
      <c r="T74" s="253">
        <f t="shared" si="47"/>
        <v>0</v>
      </c>
      <c r="U74" s="253">
        <f t="shared" si="47"/>
        <v>0</v>
      </c>
      <c r="V74" s="253">
        <f t="shared" si="44"/>
        <v>0</v>
      </c>
      <c r="W74" s="253">
        <f t="shared" si="44"/>
        <v>0</v>
      </c>
      <c r="X74" s="253">
        <f t="shared" si="44"/>
        <v>0</v>
      </c>
      <c r="Y74" s="253">
        <f t="shared" si="44"/>
        <v>0</v>
      </c>
      <c r="Z74" s="253">
        <f t="shared" si="44"/>
        <v>0</v>
      </c>
      <c r="AA74" s="253">
        <f t="shared" si="44"/>
        <v>0</v>
      </c>
      <c r="AB74" s="253">
        <f t="shared" si="44"/>
        <v>0</v>
      </c>
      <c r="AC74" s="253">
        <f t="shared" si="44"/>
        <v>0</v>
      </c>
      <c r="AD74" s="253">
        <f t="shared" si="44"/>
        <v>0</v>
      </c>
      <c r="AE74" s="253">
        <f t="shared" si="44"/>
        <v>0</v>
      </c>
      <c r="AF74" s="253">
        <f t="shared" si="44"/>
        <v>0</v>
      </c>
      <c r="AG74" s="253">
        <f t="shared" si="44"/>
        <v>0</v>
      </c>
      <c r="AH74" s="253">
        <f t="shared" si="44"/>
        <v>0</v>
      </c>
      <c r="AI74" s="253">
        <f t="shared" si="44"/>
        <v>0</v>
      </c>
      <c r="AJ74" s="253">
        <f t="shared" si="44"/>
        <v>0</v>
      </c>
      <c r="AK74" s="253">
        <f t="shared" si="44"/>
        <v>0</v>
      </c>
      <c r="AL74" s="253">
        <f t="shared" si="44"/>
        <v>0</v>
      </c>
      <c r="AM74" s="253">
        <f t="shared" si="44"/>
        <v>0</v>
      </c>
      <c r="AN74" s="253">
        <f t="shared" si="44"/>
        <v>0</v>
      </c>
      <c r="AO74" s="253">
        <f t="shared" si="44"/>
        <v>0</v>
      </c>
      <c r="AP74" s="253">
        <f t="shared" si="44"/>
        <v>0</v>
      </c>
      <c r="AQ74" s="253">
        <f t="shared" si="44"/>
        <v>0</v>
      </c>
      <c r="AR74" s="253">
        <f t="shared" si="44"/>
        <v>0</v>
      </c>
      <c r="AS74" s="253">
        <f t="shared" si="44"/>
        <v>0</v>
      </c>
      <c r="AT74" s="253">
        <f t="shared" si="44"/>
        <v>0</v>
      </c>
      <c r="AU74" s="253">
        <f t="shared" si="44"/>
        <v>0</v>
      </c>
      <c r="AV74" s="253">
        <f t="shared" si="44"/>
        <v>0</v>
      </c>
      <c r="AW74" s="253">
        <f t="shared" si="44"/>
        <v>0</v>
      </c>
      <c r="AX74" s="253">
        <f t="shared" si="44"/>
        <v>0</v>
      </c>
      <c r="AY74" s="253">
        <f t="shared" si="44"/>
        <v>0</v>
      </c>
      <c r="AZ74" s="253">
        <f t="shared" si="44"/>
        <v>0</v>
      </c>
      <c r="BA74" s="253">
        <f t="shared" si="44"/>
        <v>0</v>
      </c>
      <c r="BB74" s="253">
        <f t="shared" si="44"/>
        <v>0</v>
      </c>
      <c r="BC74" s="253">
        <f t="shared" si="44"/>
        <v>0</v>
      </c>
      <c r="BD74" s="253">
        <f t="shared" si="44"/>
        <v>0</v>
      </c>
      <c r="BE74" s="253">
        <f t="shared" si="44"/>
        <v>0</v>
      </c>
      <c r="BF74" s="253">
        <f t="shared" si="44"/>
        <v>0</v>
      </c>
      <c r="BG74" s="253">
        <f t="shared" si="44"/>
        <v>0</v>
      </c>
      <c r="BH74" s="253">
        <f t="shared" si="44"/>
        <v>0</v>
      </c>
      <c r="BI74" s="253">
        <f t="shared" si="44"/>
        <v>0</v>
      </c>
      <c r="BJ74" s="253">
        <f t="shared" si="44"/>
        <v>0</v>
      </c>
      <c r="BK74" s="253">
        <f t="shared" si="44"/>
        <v>0</v>
      </c>
      <c r="BL74" s="253">
        <f t="shared" si="44"/>
        <v>0</v>
      </c>
      <c r="BM74" s="253">
        <f t="shared" si="44"/>
        <v>0</v>
      </c>
      <c r="BN74" s="253">
        <f t="shared" si="44"/>
        <v>0</v>
      </c>
      <c r="BO74" s="253">
        <f t="shared" si="44"/>
        <v>0</v>
      </c>
      <c r="BP74" s="253">
        <f t="shared" si="44"/>
        <v>0</v>
      </c>
      <c r="BQ74" s="253">
        <f t="shared" si="44"/>
        <v>0</v>
      </c>
      <c r="BR74" s="253">
        <f t="shared" si="44"/>
        <v>0</v>
      </c>
      <c r="BS74" s="253">
        <f t="shared" si="45"/>
        <v>0</v>
      </c>
      <c r="BT74" s="253">
        <f t="shared" si="45"/>
        <v>0</v>
      </c>
      <c r="BU74" s="253">
        <f t="shared" si="45"/>
        <v>0</v>
      </c>
      <c r="BV74" s="253">
        <f t="shared" si="45"/>
        <v>0</v>
      </c>
      <c r="BW74" s="253">
        <f t="shared" si="45"/>
        <v>0</v>
      </c>
      <c r="BX74" s="253">
        <f t="shared" si="45"/>
        <v>0</v>
      </c>
      <c r="BY74" s="253">
        <f t="shared" si="45"/>
        <v>0</v>
      </c>
      <c r="BZ74" s="253">
        <f t="shared" si="45"/>
        <v>0</v>
      </c>
      <c r="CA74" s="253">
        <f t="shared" si="45"/>
        <v>0</v>
      </c>
      <c r="CB74" s="253">
        <f t="shared" si="45"/>
        <v>0</v>
      </c>
      <c r="CC74" s="253">
        <f t="shared" si="45"/>
        <v>0</v>
      </c>
      <c r="CD74" s="253">
        <f t="shared" si="45"/>
        <v>0</v>
      </c>
      <c r="CE74" s="253">
        <f t="shared" si="45"/>
        <v>0</v>
      </c>
      <c r="CF74" s="253">
        <f t="shared" si="45"/>
        <v>0</v>
      </c>
      <c r="CG74" s="253">
        <f t="shared" si="45"/>
        <v>0</v>
      </c>
      <c r="CH74" s="253">
        <f t="shared" si="45"/>
        <v>0</v>
      </c>
      <c r="CI74" s="253">
        <f t="shared" si="45"/>
        <v>0</v>
      </c>
      <c r="CJ74" s="253">
        <f t="shared" si="45"/>
        <v>0</v>
      </c>
      <c r="CK74" s="253">
        <f t="shared" si="45"/>
        <v>0</v>
      </c>
      <c r="CL74" s="253">
        <f t="shared" si="45"/>
        <v>0</v>
      </c>
      <c r="CM74" s="253">
        <f t="shared" si="45"/>
        <v>0</v>
      </c>
      <c r="CN74" s="253">
        <f t="shared" si="45"/>
        <v>0</v>
      </c>
      <c r="CO74" s="253">
        <f t="shared" si="45"/>
        <v>0</v>
      </c>
      <c r="CP74" s="253">
        <f t="shared" si="45"/>
        <v>0</v>
      </c>
      <c r="CQ74" s="253">
        <f t="shared" si="45"/>
        <v>0</v>
      </c>
      <c r="CR74" s="253">
        <f t="shared" si="45"/>
        <v>0</v>
      </c>
      <c r="CS74" s="253">
        <f t="shared" si="45"/>
        <v>0</v>
      </c>
      <c r="CT74" s="253">
        <f t="shared" si="45"/>
        <v>0</v>
      </c>
      <c r="CU74" s="253">
        <f t="shared" si="45"/>
        <v>0</v>
      </c>
      <c r="CV74" s="253">
        <f t="shared" si="45"/>
        <v>0</v>
      </c>
      <c r="CW74" s="253">
        <f t="shared" si="45"/>
        <v>0</v>
      </c>
      <c r="CX74" s="253">
        <f t="shared" si="45"/>
        <v>0</v>
      </c>
      <c r="CY74" s="253">
        <f t="shared" si="45"/>
        <v>0</v>
      </c>
      <c r="CZ74" s="253">
        <f t="shared" si="45"/>
        <v>0</v>
      </c>
      <c r="DA74" s="253">
        <f t="shared" si="45"/>
        <v>0</v>
      </c>
      <c r="DB74" s="253">
        <f t="shared" si="45"/>
        <v>0</v>
      </c>
      <c r="DC74" s="253">
        <f t="shared" si="45"/>
        <v>0</v>
      </c>
      <c r="DD74" s="253">
        <f t="shared" si="45"/>
        <v>0</v>
      </c>
      <c r="DE74" s="253">
        <f t="shared" si="45"/>
        <v>0</v>
      </c>
      <c r="DF74" s="253">
        <f t="shared" si="45"/>
        <v>0</v>
      </c>
      <c r="DG74" s="253">
        <f t="shared" si="45"/>
        <v>0</v>
      </c>
      <c r="DH74" s="253">
        <f t="shared" si="45"/>
        <v>0</v>
      </c>
      <c r="DI74" s="253">
        <f t="shared" si="45"/>
        <v>0</v>
      </c>
      <c r="DJ74" s="253">
        <f t="shared" si="45"/>
        <v>0</v>
      </c>
      <c r="DK74" s="253">
        <f t="shared" si="45"/>
        <v>0</v>
      </c>
      <c r="DL74" s="253">
        <f t="shared" si="45"/>
        <v>0</v>
      </c>
      <c r="DM74" s="253">
        <f t="shared" si="45"/>
        <v>0</v>
      </c>
      <c r="DN74" s="253">
        <f t="shared" si="45"/>
        <v>0</v>
      </c>
      <c r="DO74" s="253">
        <f t="shared" si="45"/>
        <v>0</v>
      </c>
      <c r="DP74" s="253">
        <f t="shared" si="45"/>
        <v>0</v>
      </c>
      <c r="DQ74" s="253">
        <f t="shared" si="45"/>
        <v>0</v>
      </c>
      <c r="DR74" s="253">
        <f t="shared" si="45"/>
        <v>0</v>
      </c>
      <c r="DS74" s="253">
        <f t="shared" si="45"/>
        <v>0</v>
      </c>
      <c r="DT74" s="253">
        <f t="shared" si="45"/>
        <v>0</v>
      </c>
      <c r="DU74" s="253">
        <f t="shared" si="45"/>
        <v>0</v>
      </c>
    </row>
    <row r="75" spans="2:125" ht="15.6" thickTop="1" thickBot="1">
      <c r="B75" s="339" t="str">
        <f t="shared" si="46"/>
        <v>Costi Amministrativi</v>
      </c>
      <c r="F75" s="253">
        <f t="shared" si="47"/>
        <v>508.33333333333337</v>
      </c>
      <c r="G75" s="253">
        <f t="shared" si="44"/>
        <v>508.33333333333337</v>
      </c>
      <c r="H75" s="253">
        <f t="shared" si="44"/>
        <v>508.33333333333337</v>
      </c>
      <c r="I75" s="253">
        <f t="shared" si="44"/>
        <v>0</v>
      </c>
      <c r="J75" s="253">
        <f t="shared" si="44"/>
        <v>0</v>
      </c>
      <c r="K75" s="253">
        <f t="shared" si="44"/>
        <v>0</v>
      </c>
      <c r="L75" s="253">
        <f t="shared" si="44"/>
        <v>0</v>
      </c>
      <c r="M75" s="253">
        <f t="shared" si="44"/>
        <v>0</v>
      </c>
      <c r="N75" s="253">
        <f t="shared" si="44"/>
        <v>0</v>
      </c>
      <c r="O75" s="253">
        <f t="shared" si="44"/>
        <v>0</v>
      </c>
      <c r="P75" s="253">
        <f t="shared" si="44"/>
        <v>0</v>
      </c>
      <c r="Q75" s="253">
        <f t="shared" si="44"/>
        <v>0</v>
      </c>
      <c r="R75" s="253">
        <f t="shared" si="44"/>
        <v>0</v>
      </c>
      <c r="S75" s="253">
        <f t="shared" si="44"/>
        <v>0</v>
      </c>
      <c r="T75" s="253">
        <f t="shared" si="44"/>
        <v>0</v>
      </c>
      <c r="U75" s="253">
        <f t="shared" si="44"/>
        <v>0</v>
      </c>
      <c r="V75" s="253">
        <f t="shared" si="44"/>
        <v>0</v>
      </c>
      <c r="W75" s="253">
        <f t="shared" si="44"/>
        <v>0</v>
      </c>
      <c r="X75" s="253">
        <f t="shared" si="44"/>
        <v>0</v>
      </c>
      <c r="Y75" s="253">
        <f t="shared" si="44"/>
        <v>0</v>
      </c>
      <c r="Z75" s="253">
        <f t="shared" si="44"/>
        <v>0</v>
      </c>
      <c r="AA75" s="253">
        <f t="shared" si="44"/>
        <v>0</v>
      </c>
      <c r="AB75" s="253">
        <f t="shared" si="44"/>
        <v>0</v>
      </c>
      <c r="AC75" s="253">
        <f t="shared" si="44"/>
        <v>0</v>
      </c>
      <c r="AD75" s="253">
        <f t="shared" si="44"/>
        <v>0</v>
      </c>
      <c r="AE75" s="253">
        <f t="shared" si="44"/>
        <v>0</v>
      </c>
      <c r="AF75" s="253">
        <f t="shared" si="44"/>
        <v>0</v>
      </c>
      <c r="AG75" s="253">
        <f t="shared" si="44"/>
        <v>0</v>
      </c>
      <c r="AH75" s="253">
        <f t="shared" si="44"/>
        <v>0</v>
      </c>
      <c r="AI75" s="253">
        <f t="shared" si="44"/>
        <v>0</v>
      </c>
      <c r="AJ75" s="253">
        <f t="shared" si="44"/>
        <v>0</v>
      </c>
      <c r="AK75" s="253">
        <f t="shared" si="44"/>
        <v>0</v>
      </c>
      <c r="AL75" s="253">
        <f t="shared" si="44"/>
        <v>0</v>
      </c>
      <c r="AM75" s="253">
        <f t="shared" si="44"/>
        <v>0</v>
      </c>
      <c r="AN75" s="253">
        <f t="shared" si="44"/>
        <v>0</v>
      </c>
      <c r="AO75" s="253">
        <f t="shared" si="44"/>
        <v>0</v>
      </c>
      <c r="AP75" s="253">
        <f t="shared" si="44"/>
        <v>0</v>
      </c>
      <c r="AQ75" s="253">
        <f t="shared" si="44"/>
        <v>0</v>
      </c>
      <c r="AR75" s="253">
        <f t="shared" si="44"/>
        <v>0</v>
      </c>
      <c r="AS75" s="253">
        <f t="shared" si="44"/>
        <v>0</v>
      </c>
      <c r="AT75" s="253">
        <f t="shared" si="44"/>
        <v>0</v>
      </c>
      <c r="AU75" s="253">
        <f t="shared" si="44"/>
        <v>0</v>
      </c>
      <c r="AV75" s="253">
        <f t="shared" si="44"/>
        <v>0</v>
      </c>
      <c r="AW75" s="253">
        <f t="shared" si="44"/>
        <v>0</v>
      </c>
      <c r="AX75" s="253">
        <f t="shared" si="44"/>
        <v>0</v>
      </c>
      <c r="AY75" s="253">
        <f t="shared" si="44"/>
        <v>0</v>
      </c>
      <c r="AZ75" s="253">
        <f t="shared" si="44"/>
        <v>0</v>
      </c>
      <c r="BA75" s="253">
        <f t="shared" si="44"/>
        <v>0</v>
      </c>
      <c r="BB75" s="253">
        <f t="shared" si="44"/>
        <v>0</v>
      </c>
      <c r="BC75" s="253">
        <f t="shared" si="44"/>
        <v>0</v>
      </c>
      <c r="BD75" s="253">
        <f t="shared" si="44"/>
        <v>0</v>
      </c>
      <c r="BE75" s="253">
        <f t="shared" si="44"/>
        <v>0</v>
      </c>
      <c r="BF75" s="253">
        <f t="shared" si="44"/>
        <v>0</v>
      </c>
      <c r="BG75" s="253">
        <f t="shared" si="44"/>
        <v>0</v>
      </c>
      <c r="BH75" s="253">
        <f t="shared" si="44"/>
        <v>0</v>
      </c>
      <c r="BI75" s="253">
        <f t="shared" si="44"/>
        <v>0</v>
      </c>
      <c r="BJ75" s="253">
        <f t="shared" si="44"/>
        <v>0</v>
      </c>
      <c r="BK75" s="253">
        <f t="shared" si="44"/>
        <v>0</v>
      </c>
      <c r="BL75" s="253">
        <f t="shared" si="44"/>
        <v>0</v>
      </c>
      <c r="BM75" s="253">
        <f t="shared" si="44"/>
        <v>0</v>
      </c>
      <c r="BN75" s="253">
        <f t="shared" si="44"/>
        <v>0</v>
      </c>
      <c r="BO75" s="253">
        <f t="shared" si="44"/>
        <v>0</v>
      </c>
      <c r="BP75" s="253">
        <f t="shared" si="44"/>
        <v>0</v>
      </c>
      <c r="BQ75" s="253">
        <f t="shared" si="44"/>
        <v>0</v>
      </c>
      <c r="BR75" s="253">
        <f t="shared" si="44"/>
        <v>0</v>
      </c>
      <c r="BS75" s="253">
        <f t="shared" si="45"/>
        <v>0</v>
      </c>
      <c r="BT75" s="253">
        <f t="shared" si="45"/>
        <v>0</v>
      </c>
      <c r="BU75" s="253">
        <f t="shared" si="45"/>
        <v>0</v>
      </c>
      <c r="BV75" s="253">
        <f t="shared" si="45"/>
        <v>0</v>
      </c>
      <c r="BW75" s="253">
        <f t="shared" si="45"/>
        <v>0</v>
      </c>
      <c r="BX75" s="253">
        <f t="shared" si="45"/>
        <v>0</v>
      </c>
      <c r="BY75" s="253">
        <f t="shared" si="45"/>
        <v>0</v>
      </c>
      <c r="BZ75" s="253">
        <f t="shared" si="45"/>
        <v>0</v>
      </c>
      <c r="CA75" s="253">
        <f t="shared" si="45"/>
        <v>0</v>
      </c>
      <c r="CB75" s="253">
        <f t="shared" si="45"/>
        <v>0</v>
      </c>
      <c r="CC75" s="253">
        <f t="shared" si="45"/>
        <v>0</v>
      </c>
      <c r="CD75" s="253">
        <f t="shared" si="45"/>
        <v>0</v>
      </c>
      <c r="CE75" s="253">
        <f t="shared" si="45"/>
        <v>0</v>
      </c>
      <c r="CF75" s="253">
        <f t="shared" si="45"/>
        <v>0</v>
      </c>
      <c r="CG75" s="253">
        <f t="shared" si="45"/>
        <v>0</v>
      </c>
      <c r="CH75" s="253">
        <f t="shared" si="45"/>
        <v>0</v>
      </c>
      <c r="CI75" s="253">
        <f t="shared" si="45"/>
        <v>0</v>
      </c>
      <c r="CJ75" s="253">
        <f t="shared" si="45"/>
        <v>0</v>
      </c>
      <c r="CK75" s="253">
        <f t="shared" si="45"/>
        <v>0</v>
      </c>
      <c r="CL75" s="253">
        <f t="shared" si="45"/>
        <v>0</v>
      </c>
      <c r="CM75" s="253">
        <f t="shared" si="45"/>
        <v>0</v>
      </c>
      <c r="CN75" s="253">
        <f t="shared" si="45"/>
        <v>0</v>
      </c>
      <c r="CO75" s="253">
        <f t="shared" si="45"/>
        <v>0</v>
      </c>
      <c r="CP75" s="253">
        <f t="shared" si="45"/>
        <v>0</v>
      </c>
      <c r="CQ75" s="253">
        <f t="shared" si="45"/>
        <v>0</v>
      </c>
      <c r="CR75" s="253">
        <f t="shared" si="45"/>
        <v>0</v>
      </c>
      <c r="CS75" s="253">
        <f t="shared" si="45"/>
        <v>0</v>
      </c>
      <c r="CT75" s="253">
        <f t="shared" si="45"/>
        <v>0</v>
      </c>
      <c r="CU75" s="253">
        <f t="shared" si="45"/>
        <v>0</v>
      </c>
      <c r="CV75" s="253">
        <f t="shared" si="45"/>
        <v>0</v>
      </c>
      <c r="CW75" s="253">
        <f t="shared" si="45"/>
        <v>0</v>
      </c>
      <c r="CX75" s="253">
        <f t="shared" si="45"/>
        <v>0</v>
      </c>
      <c r="CY75" s="253">
        <f t="shared" si="45"/>
        <v>0</v>
      </c>
      <c r="CZ75" s="253">
        <f t="shared" si="45"/>
        <v>0</v>
      </c>
      <c r="DA75" s="253">
        <f t="shared" si="45"/>
        <v>0</v>
      </c>
      <c r="DB75" s="253">
        <f t="shared" si="45"/>
        <v>0</v>
      </c>
      <c r="DC75" s="253">
        <f t="shared" si="45"/>
        <v>0</v>
      </c>
      <c r="DD75" s="253">
        <f t="shared" si="45"/>
        <v>0</v>
      </c>
      <c r="DE75" s="253">
        <f t="shared" si="45"/>
        <v>0</v>
      </c>
      <c r="DF75" s="253">
        <f t="shared" si="45"/>
        <v>0</v>
      </c>
      <c r="DG75" s="253">
        <f t="shared" si="45"/>
        <v>0</v>
      </c>
      <c r="DH75" s="253">
        <f t="shared" si="45"/>
        <v>0</v>
      </c>
      <c r="DI75" s="253">
        <f t="shared" si="45"/>
        <v>0</v>
      </c>
      <c r="DJ75" s="253">
        <f t="shared" si="45"/>
        <v>0</v>
      </c>
      <c r="DK75" s="253">
        <f t="shared" si="45"/>
        <v>0</v>
      </c>
      <c r="DL75" s="253">
        <f t="shared" si="45"/>
        <v>0</v>
      </c>
      <c r="DM75" s="253">
        <f t="shared" si="45"/>
        <v>0</v>
      </c>
      <c r="DN75" s="253">
        <f t="shared" si="45"/>
        <v>0</v>
      </c>
      <c r="DO75" s="253">
        <f t="shared" si="45"/>
        <v>0</v>
      </c>
      <c r="DP75" s="253">
        <f t="shared" si="45"/>
        <v>0</v>
      </c>
      <c r="DQ75" s="253">
        <f t="shared" si="45"/>
        <v>0</v>
      </c>
      <c r="DR75" s="253">
        <f t="shared" si="45"/>
        <v>0</v>
      </c>
      <c r="DS75" s="253">
        <f t="shared" si="45"/>
        <v>0</v>
      </c>
      <c r="DT75" s="253">
        <f t="shared" si="45"/>
        <v>0</v>
      </c>
      <c r="DU75" s="253">
        <f t="shared" si="45"/>
        <v>0</v>
      </c>
    </row>
    <row r="76" spans="2:125" ht="15.6" thickTop="1" thickBot="1">
      <c r="B76" s="339">
        <f t="shared" si="46"/>
        <v>0</v>
      </c>
      <c r="F76" s="253">
        <f t="shared" si="47"/>
        <v>0</v>
      </c>
      <c r="G76" s="253">
        <f t="shared" si="44"/>
        <v>0</v>
      </c>
      <c r="H76" s="253">
        <f t="shared" si="44"/>
        <v>0</v>
      </c>
      <c r="I76" s="253">
        <f t="shared" si="44"/>
        <v>0</v>
      </c>
      <c r="J76" s="253">
        <f t="shared" si="44"/>
        <v>0</v>
      </c>
      <c r="K76" s="253">
        <f t="shared" si="44"/>
        <v>0</v>
      </c>
      <c r="L76" s="253">
        <f t="shared" si="44"/>
        <v>0</v>
      </c>
      <c r="M76" s="253">
        <f t="shared" si="44"/>
        <v>0</v>
      </c>
      <c r="N76" s="253">
        <f t="shared" si="44"/>
        <v>0</v>
      </c>
      <c r="O76" s="253">
        <f t="shared" si="44"/>
        <v>0</v>
      </c>
      <c r="P76" s="253">
        <f t="shared" si="44"/>
        <v>0</v>
      </c>
      <c r="Q76" s="253">
        <f t="shared" si="44"/>
        <v>0</v>
      </c>
      <c r="R76" s="253">
        <f t="shared" si="44"/>
        <v>0</v>
      </c>
      <c r="S76" s="253">
        <f t="shared" si="44"/>
        <v>0</v>
      </c>
      <c r="T76" s="253">
        <f t="shared" si="44"/>
        <v>0</v>
      </c>
      <c r="U76" s="253">
        <f t="shared" si="44"/>
        <v>0</v>
      </c>
      <c r="V76" s="253">
        <f t="shared" si="44"/>
        <v>0</v>
      </c>
      <c r="W76" s="253">
        <f t="shared" si="44"/>
        <v>0</v>
      </c>
      <c r="X76" s="253">
        <f t="shared" si="44"/>
        <v>0</v>
      </c>
      <c r="Y76" s="253">
        <f t="shared" si="44"/>
        <v>0</v>
      </c>
      <c r="Z76" s="253">
        <f t="shared" si="44"/>
        <v>0</v>
      </c>
      <c r="AA76" s="253">
        <f t="shared" si="44"/>
        <v>0</v>
      </c>
      <c r="AB76" s="253">
        <f t="shared" si="44"/>
        <v>0</v>
      </c>
      <c r="AC76" s="253">
        <f t="shared" si="44"/>
        <v>0</v>
      </c>
      <c r="AD76" s="253">
        <f t="shared" si="44"/>
        <v>0</v>
      </c>
      <c r="AE76" s="253">
        <f t="shared" si="44"/>
        <v>0</v>
      </c>
      <c r="AF76" s="253">
        <f t="shared" si="44"/>
        <v>0</v>
      </c>
      <c r="AG76" s="253">
        <f t="shared" si="44"/>
        <v>0</v>
      </c>
      <c r="AH76" s="253">
        <f t="shared" si="44"/>
        <v>0</v>
      </c>
      <c r="AI76" s="253">
        <f t="shared" si="44"/>
        <v>0</v>
      </c>
      <c r="AJ76" s="253">
        <f t="shared" ref="AJ76:CU84" si="48">+AJ10+AJ32-AJ54</f>
        <v>0</v>
      </c>
      <c r="AK76" s="253">
        <f t="shared" si="48"/>
        <v>0</v>
      </c>
      <c r="AL76" s="253">
        <f t="shared" si="48"/>
        <v>0</v>
      </c>
      <c r="AM76" s="253">
        <f t="shared" si="48"/>
        <v>0</v>
      </c>
      <c r="AN76" s="253">
        <f t="shared" si="48"/>
        <v>0</v>
      </c>
      <c r="AO76" s="253">
        <f t="shared" si="48"/>
        <v>0</v>
      </c>
      <c r="AP76" s="253">
        <f t="shared" si="48"/>
        <v>0</v>
      </c>
      <c r="AQ76" s="253">
        <f t="shared" si="48"/>
        <v>0</v>
      </c>
      <c r="AR76" s="253">
        <f t="shared" si="48"/>
        <v>0</v>
      </c>
      <c r="AS76" s="253">
        <f t="shared" si="48"/>
        <v>0</v>
      </c>
      <c r="AT76" s="253">
        <f t="shared" si="48"/>
        <v>0</v>
      </c>
      <c r="AU76" s="253">
        <f t="shared" si="48"/>
        <v>0</v>
      </c>
      <c r="AV76" s="253">
        <f t="shared" si="48"/>
        <v>0</v>
      </c>
      <c r="AW76" s="253">
        <f t="shared" si="48"/>
        <v>0</v>
      </c>
      <c r="AX76" s="253">
        <f t="shared" si="48"/>
        <v>0</v>
      </c>
      <c r="AY76" s="253">
        <f t="shared" si="48"/>
        <v>0</v>
      </c>
      <c r="AZ76" s="253">
        <f t="shared" si="48"/>
        <v>0</v>
      </c>
      <c r="BA76" s="253">
        <f t="shared" si="48"/>
        <v>0</v>
      </c>
      <c r="BB76" s="253">
        <f t="shared" si="48"/>
        <v>0</v>
      </c>
      <c r="BC76" s="253">
        <f t="shared" si="48"/>
        <v>0</v>
      </c>
      <c r="BD76" s="253">
        <f t="shared" si="48"/>
        <v>0</v>
      </c>
      <c r="BE76" s="253">
        <f t="shared" si="48"/>
        <v>0</v>
      </c>
      <c r="BF76" s="253">
        <f t="shared" si="48"/>
        <v>0</v>
      </c>
      <c r="BG76" s="253">
        <f t="shared" si="48"/>
        <v>0</v>
      </c>
      <c r="BH76" s="253">
        <f t="shared" si="48"/>
        <v>0</v>
      </c>
      <c r="BI76" s="253">
        <f t="shared" si="48"/>
        <v>0</v>
      </c>
      <c r="BJ76" s="253">
        <f t="shared" si="48"/>
        <v>0</v>
      </c>
      <c r="BK76" s="253">
        <f t="shared" si="48"/>
        <v>0</v>
      </c>
      <c r="BL76" s="253">
        <f t="shared" si="48"/>
        <v>0</v>
      </c>
      <c r="BM76" s="253">
        <f t="shared" si="48"/>
        <v>0</v>
      </c>
      <c r="BN76" s="253">
        <f t="shared" si="48"/>
        <v>0</v>
      </c>
      <c r="BO76" s="253">
        <f t="shared" si="48"/>
        <v>0</v>
      </c>
      <c r="BP76" s="253">
        <f t="shared" si="48"/>
        <v>0</v>
      </c>
      <c r="BQ76" s="253">
        <f t="shared" si="48"/>
        <v>0</v>
      </c>
      <c r="BR76" s="253">
        <f t="shared" si="48"/>
        <v>0</v>
      </c>
      <c r="BS76" s="253">
        <f t="shared" si="45"/>
        <v>0</v>
      </c>
      <c r="BT76" s="253">
        <f t="shared" si="45"/>
        <v>0</v>
      </c>
      <c r="BU76" s="253">
        <f t="shared" si="45"/>
        <v>0</v>
      </c>
      <c r="BV76" s="253">
        <f t="shared" si="45"/>
        <v>0</v>
      </c>
      <c r="BW76" s="253">
        <f t="shared" si="45"/>
        <v>0</v>
      </c>
      <c r="BX76" s="253">
        <f t="shared" si="45"/>
        <v>0</v>
      </c>
      <c r="BY76" s="253">
        <f t="shared" si="45"/>
        <v>0</v>
      </c>
      <c r="BZ76" s="253">
        <f t="shared" si="45"/>
        <v>0</v>
      </c>
      <c r="CA76" s="253">
        <f t="shared" si="45"/>
        <v>0</v>
      </c>
      <c r="CB76" s="253">
        <f t="shared" si="45"/>
        <v>0</v>
      </c>
      <c r="CC76" s="253">
        <f t="shared" si="45"/>
        <v>0</v>
      </c>
      <c r="CD76" s="253">
        <f t="shared" si="45"/>
        <v>0</v>
      </c>
      <c r="CE76" s="253">
        <f t="shared" si="45"/>
        <v>0</v>
      </c>
      <c r="CF76" s="253">
        <f t="shared" si="45"/>
        <v>0</v>
      </c>
      <c r="CG76" s="253">
        <f t="shared" si="45"/>
        <v>0</v>
      </c>
      <c r="CH76" s="253">
        <f t="shared" si="45"/>
        <v>0</v>
      </c>
      <c r="CI76" s="253">
        <f t="shared" si="45"/>
        <v>0</v>
      </c>
      <c r="CJ76" s="253">
        <f t="shared" si="45"/>
        <v>0</v>
      </c>
      <c r="CK76" s="253">
        <f t="shared" si="45"/>
        <v>0</v>
      </c>
      <c r="CL76" s="253">
        <f t="shared" si="45"/>
        <v>0</v>
      </c>
      <c r="CM76" s="253">
        <f t="shared" si="45"/>
        <v>0</v>
      </c>
      <c r="CN76" s="253">
        <f t="shared" si="45"/>
        <v>0</v>
      </c>
      <c r="CO76" s="253">
        <f t="shared" si="45"/>
        <v>0</v>
      </c>
      <c r="CP76" s="253">
        <f t="shared" si="45"/>
        <v>0</v>
      </c>
      <c r="CQ76" s="253">
        <f t="shared" si="45"/>
        <v>0</v>
      </c>
      <c r="CR76" s="253">
        <f t="shared" si="45"/>
        <v>0</v>
      </c>
      <c r="CS76" s="253">
        <f t="shared" si="45"/>
        <v>0</v>
      </c>
      <c r="CT76" s="253">
        <f t="shared" si="45"/>
        <v>0</v>
      </c>
      <c r="CU76" s="253">
        <f t="shared" si="45"/>
        <v>0</v>
      </c>
      <c r="CV76" s="253">
        <f t="shared" si="45"/>
        <v>0</v>
      </c>
      <c r="CW76" s="253">
        <f t="shared" si="45"/>
        <v>0</v>
      </c>
      <c r="CX76" s="253">
        <f t="shared" si="45"/>
        <v>0</v>
      </c>
      <c r="CY76" s="253">
        <f t="shared" si="45"/>
        <v>0</v>
      </c>
      <c r="CZ76" s="253">
        <f t="shared" si="45"/>
        <v>0</v>
      </c>
      <c r="DA76" s="253">
        <f t="shared" si="45"/>
        <v>0</v>
      </c>
      <c r="DB76" s="253">
        <f t="shared" ref="DB76:DU76" si="49">+DB10+DB32-DB54</f>
        <v>0</v>
      </c>
      <c r="DC76" s="253">
        <f t="shared" si="49"/>
        <v>0</v>
      </c>
      <c r="DD76" s="253">
        <f t="shared" si="49"/>
        <v>0</v>
      </c>
      <c r="DE76" s="253">
        <f t="shared" si="49"/>
        <v>0</v>
      </c>
      <c r="DF76" s="253">
        <f t="shared" si="49"/>
        <v>0</v>
      </c>
      <c r="DG76" s="253">
        <f t="shared" si="49"/>
        <v>0</v>
      </c>
      <c r="DH76" s="253">
        <f t="shared" si="49"/>
        <v>0</v>
      </c>
      <c r="DI76" s="253">
        <f t="shared" si="49"/>
        <v>0</v>
      </c>
      <c r="DJ76" s="253">
        <f t="shared" si="49"/>
        <v>0</v>
      </c>
      <c r="DK76" s="253">
        <f t="shared" si="49"/>
        <v>0</v>
      </c>
      <c r="DL76" s="253">
        <f t="shared" si="49"/>
        <v>0</v>
      </c>
      <c r="DM76" s="253">
        <f t="shared" si="49"/>
        <v>0</v>
      </c>
      <c r="DN76" s="253">
        <f t="shared" si="49"/>
        <v>0</v>
      </c>
      <c r="DO76" s="253">
        <f t="shared" si="49"/>
        <v>0</v>
      </c>
      <c r="DP76" s="253">
        <f t="shared" si="49"/>
        <v>0</v>
      </c>
      <c r="DQ76" s="253">
        <f t="shared" si="49"/>
        <v>0</v>
      </c>
      <c r="DR76" s="253">
        <f t="shared" si="49"/>
        <v>0</v>
      </c>
      <c r="DS76" s="253">
        <f t="shared" si="49"/>
        <v>0</v>
      </c>
      <c r="DT76" s="253">
        <f t="shared" si="49"/>
        <v>0</v>
      </c>
      <c r="DU76" s="253">
        <f t="shared" si="49"/>
        <v>0</v>
      </c>
    </row>
    <row r="77" spans="2:125" ht="15.6" thickTop="1" thickBot="1">
      <c r="B77" s="339">
        <f t="shared" si="46"/>
        <v>0</v>
      </c>
      <c r="F77" s="253">
        <f t="shared" si="47"/>
        <v>0</v>
      </c>
      <c r="G77" s="253">
        <f t="shared" si="47"/>
        <v>0</v>
      </c>
      <c r="H77" s="253">
        <f t="shared" si="47"/>
        <v>0</v>
      </c>
      <c r="I77" s="253">
        <f t="shared" si="47"/>
        <v>0</v>
      </c>
      <c r="J77" s="253">
        <f t="shared" si="47"/>
        <v>0</v>
      </c>
      <c r="K77" s="253">
        <f t="shared" si="47"/>
        <v>0</v>
      </c>
      <c r="L77" s="253">
        <f t="shared" si="47"/>
        <v>0</v>
      </c>
      <c r="M77" s="253">
        <f t="shared" si="47"/>
        <v>0</v>
      </c>
      <c r="N77" s="253">
        <f t="shared" si="47"/>
        <v>0</v>
      </c>
      <c r="O77" s="253">
        <f t="shared" si="47"/>
        <v>0</v>
      </c>
      <c r="P77" s="253">
        <f t="shared" si="47"/>
        <v>0</v>
      </c>
      <c r="Q77" s="253">
        <f t="shared" si="47"/>
        <v>0</v>
      </c>
      <c r="R77" s="253">
        <f t="shared" si="47"/>
        <v>0</v>
      </c>
      <c r="S77" s="253">
        <f t="shared" si="47"/>
        <v>0</v>
      </c>
      <c r="T77" s="253">
        <f t="shared" si="47"/>
        <v>0</v>
      </c>
      <c r="U77" s="253">
        <f t="shared" si="47"/>
        <v>0</v>
      </c>
      <c r="V77" s="253">
        <f t="shared" ref="V77:CC81" si="50">+V11+V33-V55</f>
        <v>0</v>
      </c>
      <c r="W77" s="253">
        <f t="shared" si="50"/>
        <v>0</v>
      </c>
      <c r="X77" s="253">
        <f t="shared" si="50"/>
        <v>0</v>
      </c>
      <c r="Y77" s="253">
        <f t="shared" si="50"/>
        <v>0</v>
      </c>
      <c r="Z77" s="253">
        <f t="shared" si="50"/>
        <v>0</v>
      </c>
      <c r="AA77" s="253">
        <f t="shared" si="50"/>
        <v>0</v>
      </c>
      <c r="AB77" s="253">
        <f t="shared" si="50"/>
        <v>0</v>
      </c>
      <c r="AC77" s="253">
        <f t="shared" si="50"/>
        <v>0</v>
      </c>
      <c r="AD77" s="253">
        <f t="shared" si="50"/>
        <v>0</v>
      </c>
      <c r="AE77" s="253">
        <f t="shared" si="50"/>
        <v>0</v>
      </c>
      <c r="AF77" s="253">
        <f t="shared" si="50"/>
        <v>0</v>
      </c>
      <c r="AG77" s="253">
        <f t="shared" si="50"/>
        <v>0</v>
      </c>
      <c r="AH77" s="253">
        <f t="shared" si="50"/>
        <v>0</v>
      </c>
      <c r="AI77" s="253">
        <f t="shared" si="50"/>
        <v>0</v>
      </c>
      <c r="AJ77" s="253">
        <f t="shared" si="50"/>
        <v>0</v>
      </c>
      <c r="AK77" s="253">
        <f t="shared" si="50"/>
        <v>0</v>
      </c>
      <c r="AL77" s="253">
        <f t="shared" si="50"/>
        <v>0</v>
      </c>
      <c r="AM77" s="253">
        <f t="shared" si="50"/>
        <v>0</v>
      </c>
      <c r="AN77" s="253">
        <f t="shared" si="50"/>
        <v>0</v>
      </c>
      <c r="AO77" s="253">
        <f t="shared" si="50"/>
        <v>0</v>
      </c>
      <c r="AP77" s="253">
        <f t="shared" si="50"/>
        <v>0</v>
      </c>
      <c r="AQ77" s="253">
        <f t="shared" si="50"/>
        <v>0</v>
      </c>
      <c r="AR77" s="253">
        <f t="shared" si="50"/>
        <v>0</v>
      </c>
      <c r="AS77" s="253">
        <f t="shared" si="50"/>
        <v>0</v>
      </c>
      <c r="AT77" s="253">
        <f t="shared" si="50"/>
        <v>0</v>
      </c>
      <c r="AU77" s="253">
        <f t="shared" si="50"/>
        <v>0</v>
      </c>
      <c r="AV77" s="253">
        <f t="shared" si="50"/>
        <v>0</v>
      </c>
      <c r="AW77" s="253">
        <f t="shared" si="50"/>
        <v>0</v>
      </c>
      <c r="AX77" s="253">
        <f t="shared" si="50"/>
        <v>0</v>
      </c>
      <c r="AY77" s="253">
        <f t="shared" si="50"/>
        <v>0</v>
      </c>
      <c r="AZ77" s="253">
        <f t="shared" si="50"/>
        <v>0</v>
      </c>
      <c r="BA77" s="253">
        <f t="shared" si="50"/>
        <v>0</v>
      </c>
      <c r="BB77" s="253">
        <f t="shared" si="50"/>
        <v>0</v>
      </c>
      <c r="BC77" s="253">
        <f t="shared" si="50"/>
        <v>0</v>
      </c>
      <c r="BD77" s="253">
        <f t="shared" si="50"/>
        <v>0</v>
      </c>
      <c r="BE77" s="253">
        <f t="shared" si="50"/>
        <v>0</v>
      </c>
      <c r="BF77" s="253">
        <f t="shared" si="50"/>
        <v>0</v>
      </c>
      <c r="BG77" s="253">
        <f t="shared" si="50"/>
        <v>0</v>
      </c>
      <c r="BH77" s="253">
        <f t="shared" si="50"/>
        <v>0</v>
      </c>
      <c r="BI77" s="253">
        <f t="shared" si="50"/>
        <v>0</v>
      </c>
      <c r="BJ77" s="253">
        <f t="shared" si="50"/>
        <v>0</v>
      </c>
      <c r="BK77" s="253">
        <f t="shared" si="50"/>
        <v>0</v>
      </c>
      <c r="BL77" s="253">
        <f t="shared" si="50"/>
        <v>0</v>
      </c>
      <c r="BM77" s="253">
        <f t="shared" si="50"/>
        <v>0</v>
      </c>
      <c r="BN77" s="253">
        <f t="shared" si="50"/>
        <v>0</v>
      </c>
      <c r="BO77" s="253">
        <f t="shared" si="50"/>
        <v>0</v>
      </c>
      <c r="BP77" s="253">
        <f t="shared" si="50"/>
        <v>0</v>
      </c>
      <c r="BQ77" s="253">
        <f t="shared" si="50"/>
        <v>0</v>
      </c>
      <c r="BR77" s="253">
        <f t="shared" si="48"/>
        <v>0</v>
      </c>
      <c r="BS77" s="253">
        <f t="shared" si="48"/>
        <v>0</v>
      </c>
      <c r="BT77" s="253">
        <f t="shared" si="48"/>
        <v>0</v>
      </c>
      <c r="BU77" s="253">
        <f t="shared" si="48"/>
        <v>0</v>
      </c>
      <c r="BV77" s="253">
        <f t="shared" si="48"/>
        <v>0</v>
      </c>
      <c r="BW77" s="253">
        <f t="shared" si="48"/>
        <v>0</v>
      </c>
      <c r="BX77" s="253">
        <f t="shared" si="48"/>
        <v>0</v>
      </c>
      <c r="BY77" s="253">
        <f t="shared" si="48"/>
        <v>0</v>
      </c>
      <c r="BZ77" s="253">
        <f t="shared" si="48"/>
        <v>0</v>
      </c>
      <c r="CA77" s="253">
        <f t="shared" si="48"/>
        <v>0</v>
      </c>
      <c r="CB77" s="253">
        <f t="shared" si="48"/>
        <v>0</v>
      </c>
      <c r="CC77" s="253">
        <f t="shared" si="48"/>
        <v>0</v>
      </c>
      <c r="CD77" s="253">
        <f t="shared" si="48"/>
        <v>0</v>
      </c>
      <c r="CE77" s="253">
        <f t="shared" si="48"/>
        <v>0</v>
      </c>
      <c r="CF77" s="253">
        <f t="shared" si="48"/>
        <v>0</v>
      </c>
      <c r="CG77" s="253">
        <f t="shared" si="48"/>
        <v>0</v>
      </c>
      <c r="CH77" s="253">
        <f t="shared" si="48"/>
        <v>0</v>
      </c>
      <c r="CI77" s="253">
        <f t="shared" si="48"/>
        <v>0</v>
      </c>
      <c r="CJ77" s="253">
        <f t="shared" si="48"/>
        <v>0</v>
      </c>
      <c r="CK77" s="253">
        <f t="shared" si="48"/>
        <v>0</v>
      </c>
      <c r="CL77" s="253">
        <f t="shared" si="48"/>
        <v>0</v>
      </c>
      <c r="CM77" s="253">
        <f t="shared" si="48"/>
        <v>0</v>
      </c>
      <c r="CN77" s="253">
        <f t="shared" si="48"/>
        <v>0</v>
      </c>
      <c r="CO77" s="253">
        <f t="shared" si="48"/>
        <v>0</v>
      </c>
      <c r="CP77" s="253">
        <f t="shared" si="48"/>
        <v>0</v>
      </c>
      <c r="CQ77" s="253">
        <f t="shared" si="48"/>
        <v>0</v>
      </c>
      <c r="CR77" s="253">
        <f t="shared" si="48"/>
        <v>0</v>
      </c>
      <c r="CS77" s="253">
        <f t="shared" si="48"/>
        <v>0</v>
      </c>
      <c r="CT77" s="253">
        <f t="shared" si="48"/>
        <v>0</v>
      </c>
      <c r="CU77" s="253">
        <f t="shared" si="48"/>
        <v>0</v>
      </c>
      <c r="CV77" s="253">
        <f t="shared" ref="CV77:DU84" si="51">+CV11+CV33-CV55</f>
        <v>0</v>
      </c>
      <c r="CW77" s="253">
        <f t="shared" si="51"/>
        <v>0</v>
      </c>
      <c r="CX77" s="253">
        <f t="shared" si="51"/>
        <v>0</v>
      </c>
      <c r="CY77" s="253">
        <f t="shared" si="51"/>
        <v>0</v>
      </c>
      <c r="CZ77" s="253">
        <f t="shared" si="51"/>
        <v>0</v>
      </c>
      <c r="DA77" s="253">
        <f t="shared" si="51"/>
        <v>0</v>
      </c>
      <c r="DB77" s="253">
        <f t="shared" si="51"/>
        <v>0</v>
      </c>
      <c r="DC77" s="253">
        <f t="shared" si="51"/>
        <v>0</v>
      </c>
      <c r="DD77" s="253">
        <f t="shared" si="51"/>
        <v>0</v>
      </c>
      <c r="DE77" s="253">
        <f t="shared" si="51"/>
        <v>0</v>
      </c>
      <c r="DF77" s="253">
        <f t="shared" si="51"/>
        <v>0</v>
      </c>
      <c r="DG77" s="253">
        <f t="shared" si="51"/>
        <v>0</v>
      </c>
      <c r="DH77" s="253">
        <f t="shared" si="51"/>
        <v>0</v>
      </c>
      <c r="DI77" s="253">
        <f t="shared" si="51"/>
        <v>0</v>
      </c>
      <c r="DJ77" s="253">
        <f t="shared" si="51"/>
        <v>0</v>
      </c>
      <c r="DK77" s="253">
        <f t="shared" si="51"/>
        <v>0</v>
      </c>
      <c r="DL77" s="253">
        <f t="shared" si="51"/>
        <v>0</v>
      </c>
      <c r="DM77" s="253">
        <f t="shared" si="51"/>
        <v>0</v>
      </c>
      <c r="DN77" s="253">
        <f t="shared" si="51"/>
        <v>0</v>
      </c>
      <c r="DO77" s="253">
        <f t="shared" si="51"/>
        <v>0</v>
      </c>
      <c r="DP77" s="253">
        <f t="shared" si="51"/>
        <v>0</v>
      </c>
      <c r="DQ77" s="253">
        <f t="shared" si="51"/>
        <v>0</v>
      </c>
      <c r="DR77" s="253">
        <f t="shared" si="51"/>
        <v>0</v>
      </c>
      <c r="DS77" s="253">
        <f t="shared" si="51"/>
        <v>0</v>
      </c>
      <c r="DT77" s="253">
        <f t="shared" si="51"/>
        <v>0</v>
      </c>
      <c r="DU77" s="253">
        <f t="shared" si="51"/>
        <v>0</v>
      </c>
    </row>
    <row r="78" spans="2:125" ht="15.6" thickTop="1" thickBot="1">
      <c r="B78" s="339">
        <f t="shared" si="46"/>
        <v>0</v>
      </c>
      <c r="F78" s="253">
        <f t="shared" si="47"/>
        <v>0</v>
      </c>
      <c r="G78" s="253">
        <f t="shared" si="47"/>
        <v>0</v>
      </c>
      <c r="H78" s="253">
        <f t="shared" si="47"/>
        <v>0</v>
      </c>
      <c r="I78" s="253">
        <f t="shared" si="47"/>
        <v>0</v>
      </c>
      <c r="J78" s="253">
        <f t="shared" si="47"/>
        <v>0</v>
      </c>
      <c r="K78" s="253">
        <f t="shared" si="47"/>
        <v>0</v>
      </c>
      <c r="L78" s="253">
        <f t="shared" si="47"/>
        <v>0</v>
      </c>
      <c r="M78" s="253">
        <f t="shared" si="47"/>
        <v>0</v>
      </c>
      <c r="N78" s="253">
        <f t="shared" si="47"/>
        <v>0</v>
      </c>
      <c r="O78" s="253">
        <f t="shared" si="47"/>
        <v>0</v>
      </c>
      <c r="P78" s="253">
        <f t="shared" si="47"/>
        <v>0</v>
      </c>
      <c r="Q78" s="253">
        <f t="shared" si="47"/>
        <v>0</v>
      </c>
      <c r="R78" s="253">
        <f t="shared" si="47"/>
        <v>0</v>
      </c>
      <c r="S78" s="253">
        <f t="shared" si="47"/>
        <v>0</v>
      </c>
      <c r="T78" s="253">
        <f t="shared" si="47"/>
        <v>0</v>
      </c>
      <c r="U78" s="253">
        <f t="shared" si="47"/>
        <v>0</v>
      </c>
      <c r="V78" s="253">
        <f t="shared" si="50"/>
        <v>0</v>
      </c>
      <c r="W78" s="253">
        <f t="shared" si="50"/>
        <v>0</v>
      </c>
      <c r="X78" s="253">
        <f t="shared" si="50"/>
        <v>0</v>
      </c>
      <c r="Y78" s="253">
        <f t="shared" si="50"/>
        <v>0</v>
      </c>
      <c r="Z78" s="253">
        <f t="shared" si="50"/>
        <v>0</v>
      </c>
      <c r="AA78" s="253">
        <f t="shared" si="50"/>
        <v>0</v>
      </c>
      <c r="AB78" s="253">
        <f t="shared" si="50"/>
        <v>0</v>
      </c>
      <c r="AC78" s="253">
        <f t="shared" si="50"/>
        <v>0</v>
      </c>
      <c r="AD78" s="253">
        <f t="shared" si="50"/>
        <v>0</v>
      </c>
      <c r="AE78" s="253">
        <f t="shared" si="50"/>
        <v>0</v>
      </c>
      <c r="AF78" s="253">
        <f t="shared" si="50"/>
        <v>0</v>
      </c>
      <c r="AG78" s="253">
        <f t="shared" si="50"/>
        <v>0</v>
      </c>
      <c r="AH78" s="253">
        <f t="shared" si="50"/>
        <v>0</v>
      </c>
      <c r="AI78" s="253">
        <f t="shared" si="50"/>
        <v>0</v>
      </c>
      <c r="AJ78" s="253">
        <f t="shared" si="50"/>
        <v>0</v>
      </c>
      <c r="AK78" s="253">
        <f t="shared" si="50"/>
        <v>0</v>
      </c>
      <c r="AL78" s="253">
        <f t="shared" si="50"/>
        <v>0</v>
      </c>
      <c r="AM78" s="253">
        <f t="shared" si="50"/>
        <v>0</v>
      </c>
      <c r="AN78" s="253">
        <f t="shared" si="50"/>
        <v>0</v>
      </c>
      <c r="AO78" s="253">
        <f t="shared" si="50"/>
        <v>0</v>
      </c>
      <c r="AP78" s="253">
        <f t="shared" si="50"/>
        <v>0</v>
      </c>
      <c r="AQ78" s="253">
        <f t="shared" si="50"/>
        <v>0</v>
      </c>
      <c r="AR78" s="253">
        <f t="shared" si="50"/>
        <v>0</v>
      </c>
      <c r="AS78" s="253">
        <f t="shared" si="50"/>
        <v>0</v>
      </c>
      <c r="AT78" s="253">
        <f t="shared" si="50"/>
        <v>0</v>
      </c>
      <c r="AU78" s="253">
        <f t="shared" si="50"/>
        <v>0</v>
      </c>
      <c r="AV78" s="253">
        <f t="shared" si="50"/>
        <v>0</v>
      </c>
      <c r="AW78" s="253">
        <f t="shared" si="50"/>
        <v>0</v>
      </c>
      <c r="AX78" s="253">
        <f t="shared" si="50"/>
        <v>0</v>
      </c>
      <c r="AY78" s="253">
        <f t="shared" si="50"/>
        <v>0</v>
      </c>
      <c r="AZ78" s="253">
        <f t="shared" si="50"/>
        <v>0</v>
      </c>
      <c r="BA78" s="253">
        <f t="shared" si="50"/>
        <v>0</v>
      </c>
      <c r="BB78" s="253">
        <f t="shared" si="50"/>
        <v>0</v>
      </c>
      <c r="BC78" s="253">
        <f t="shared" si="50"/>
        <v>0</v>
      </c>
      <c r="BD78" s="253">
        <f t="shared" si="50"/>
        <v>0</v>
      </c>
      <c r="BE78" s="253">
        <f t="shared" si="50"/>
        <v>0</v>
      </c>
      <c r="BF78" s="253">
        <f t="shared" si="50"/>
        <v>0</v>
      </c>
      <c r="BG78" s="253">
        <f t="shared" si="50"/>
        <v>0</v>
      </c>
      <c r="BH78" s="253">
        <f t="shared" si="50"/>
        <v>0</v>
      </c>
      <c r="BI78" s="253">
        <f t="shared" si="50"/>
        <v>0</v>
      </c>
      <c r="BJ78" s="253">
        <f t="shared" si="50"/>
        <v>0</v>
      </c>
      <c r="BK78" s="253">
        <f t="shared" si="50"/>
        <v>0</v>
      </c>
      <c r="BL78" s="253">
        <f t="shared" si="50"/>
        <v>0</v>
      </c>
      <c r="BM78" s="253">
        <f t="shared" si="50"/>
        <v>0</v>
      </c>
      <c r="BN78" s="253">
        <f t="shared" si="50"/>
        <v>0</v>
      </c>
      <c r="BO78" s="253">
        <f t="shared" si="50"/>
        <v>0</v>
      </c>
      <c r="BP78" s="253">
        <f t="shared" si="50"/>
        <v>0</v>
      </c>
      <c r="BQ78" s="253">
        <f t="shared" si="50"/>
        <v>0</v>
      </c>
      <c r="BR78" s="253">
        <f t="shared" si="50"/>
        <v>0</v>
      </c>
      <c r="BS78" s="253">
        <f t="shared" si="48"/>
        <v>0</v>
      </c>
      <c r="BT78" s="253">
        <f t="shared" si="48"/>
        <v>0</v>
      </c>
      <c r="BU78" s="253">
        <f t="shared" si="48"/>
        <v>0</v>
      </c>
      <c r="BV78" s="253">
        <f t="shared" si="48"/>
        <v>0</v>
      </c>
      <c r="BW78" s="253">
        <f t="shared" si="48"/>
        <v>0</v>
      </c>
      <c r="BX78" s="253">
        <f t="shared" si="48"/>
        <v>0</v>
      </c>
      <c r="BY78" s="253">
        <f t="shared" si="48"/>
        <v>0</v>
      </c>
      <c r="BZ78" s="253">
        <f t="shared" si="48"/>
        <v>0</v>
      </c>
      <c r="CA78" s="253">
        <f t="shared" si="48"/>
        <v>0</v>
      </c>
      <c r="CB78" s="253">
        <f t="shared" si="48"/>
        <v>0</v>
      </c>
      <c r="CC78" s="253">
        <f t="shared" si="48"/>
        <v>0</v>
      </c>
      <c r="CD78" s="253">
        <f t="shared" si="48"/>
        <v>0</v>
      </c>
      <c r="CE78" s="253">
        <f t="shared" si="48"/>
        <v>0</v>
      </c>
      <c r="CF78" s="253">
        <f t="shared" si="48"/>
        <v>0</v>
      </c>
      <c r="CG78" s="253">
        <f t="shared" si="48"/>
        <v>0</v>
      </c>
      <c r="CH78" s="253">
        <f t="shared" si="48"/>
        <v>0</v>
      </c>
      <c r="CI78" s="253">
        <f t="shared" si="48"/>
        <v>0</v>
      </c>
      <c r="CJ78" s="253">
        <f t="shared" si="48"/>
        <v>0</v>
      </c>
      <c r="CK78" s="253">
        <f t="shared" si="48"/>
        <v>0</v>
      </c>
      <c r="CL78" s="253">
        <f t="shared" si="48"/>
        <v>0</v>
      </c>
      <c r="CM78" s="253">
        <f t="shared" si="48"/>
        <v>0</v>
      </c>
      <c r="CN78" s="253">
        <f t="shared" si="48"/>
        <v>0</v>
      </c>
      <c r="CO78" s="253">
        <f t="shared" si="48"/>
        <v>0</v>
      </c>
      <c r="CP78" s="253">
        <f t="shared" si="48"/>
        <v>0</v>
      </c>
      <c r="CQ78" s="253">
        <f t="shared" si="48"/>
        <v>0</v>
      </c>
      <c r="CR78" s="253">
        <f t="shared" si="48"/>
        <v>0</v>
      </c>
      <c r="CS78" s="253">
        <f t="shared" si="48"/>
        <v>0</v>
      </c>
      <c r="CT78" s="253">
        <f t="shared" si="48"/>
        <v>0</v>
      </c>
      <c r="CU78" s="253">
        <f t="shared" si="48"/>
        <v>0</v>
      </c>
      <c r="CV78" s="253">
        <f t="shared" si="51"/>
        <v>0</v>
      </c>
      <c r="CW78" s="253">
        <f t="shared" si="51"/>
        <v>0</v>
      </c>
      <c r="CX78" s="253">
        <f t="shared" si="51"/>
        <v>0</v>
      </c>
      <c r="CY78" s="253">
        <f t="shared" si="51"/>
        <v>0</v>
      </c>
      <c r="CZ78" s="253">
        <f t="shared" si="51"/>
        <v>0</v>
      </c>
      <c r="DA78" s="253">
        <f t="shared" si="51"/>
        <v>0</v>
      </c>
      <c r="DB78" s="253">
        <f t="shared" si="51"/>
        <v>0</v>
      </c>
      <c r="DC78" s="253">
        <f t="shared" si="51"/>
        <v>0</v>
      </c>
      <c r="DD78" s="253">
        <f t="shared" si="51"/>
        <v>0</v>
      </c>
      <c r="DE78" s="253">
        <f t="shared" si="51"/>
        <v>0</v>
      </c>
      <c r="DF78" s="253">
        <f t="shared" si="51"/>
        <v>0</v>
      </c>
      <c r="DG78" s="253">
        <f t="shared" si="51"/>
        <v>0</v>
      </c>
      <c r="DH78" s="253">
        <f t="shared" si="51"/>
        <v>0</v>
      </c>
      <c r="DI78" s="253">
        <f t="shared" si="51"/>
        <v>0</v>
      </c>
      <c r="DJ78" s="253">
        <f t="shared" si="51"/>
        <v>0</v>
      </c>
      <c r="DK78" s="253">
        <f t="shared" si="51"/>
        <v>0</v>
      </c>
      <c r="DL78" s="253">
        <f t="shared" si="51"/>
        <v>0</v>
      </c>
      <c r="DM78" s="253">
        <f t="shared" si="51"/>
        <v>0</v>
      </c>
      <c r="DN78" s="253">
        <f t="shared" si="51"/>
        <v>0</v>
      </c>
      <c r="DO78" s="253">
        <f t="shared" si="51"/>
        <v>0</v>
      </c>
      <c r="DP78" s="253">
        <f t="shared" si="51"/>
        <v>0</v>
      </c>
      <c r="DQ78" s="253">
        <f t="shared" si="51"/>
        <v>0</v>
      </c>
      <c r="DR78" s="253">
        <f t="shared" si="51"/>
        <v>0</v>
      </c>
      <c r="DS78" s="253">
        <f t="shared" si="51"/>
        <v>0</v>
      </c>
      <c r="DT78" s="253">
        <f t="shared" si="51"/>
        <v>0</v>
      </c>
      <c r="DU78" s="253">
        <f t="shared" si="51"/>
        <v>0</v>
      </c>
    </row>
    <row r="79" spans="2:125" ht="15.6" thickTop="1" thickBot="1">
      <c r="B79" s="339">
        <f t="shared" si="46"/>
        <v>0</v>
      </c>
      <c r="F79" s="253">
        <f t="shared" si="47"/>
        <v>0</v>
      </c>
      <c r="G79" s="253">
        <f t="shared" si="47"/>
        <v>0</v>
      </c>
      <c r="H79" s="253">
        <f t="shared" si="47"/>
        <v>0</v>
      </c>
      <c r="I79" s="253">
        <f t="shared" si="47"/>
        <v>0</v>
      </c>
      <c r="J79" s="253">
        <f t="shared" si="47"/>
        <v>0</v>
      </c>
      <c r="K79" s="253">
        <f t="shared" si="47"/>
        <v>0</v>
      </c>
      <c r="L79" s="253">
        <f t="shared" si="47"/>
        <v>0</v>
      </c>
      <c r="M79" s="253">
        <f t="shared" si="47"/>
        <v>0</v>
      </c>
      <c r="N79" s="253">
        <f t="shared" si="47"/>
        <v>0</v>
      </c>
      <c r="O79" s="253">
        <f t="shared" si="47"/>
        <v>0</v>
      </c>
      <c r="P79" s="253">
        <f t="shared" si="47"/>
        <v>0</v>
      </c>
      <c r="Q79" s="253">
        <f t="shared" si="47"/>
        <v>0</v>
      </c>
      <c r="R79" s="253">
        <f t="shared" si="47"/>
        <v>0</v>
      </c>
      <c r="S79" s="253">
        <f t="shared" si="47"/>
        <v>0</v>
      </c>
      <c r="T79" s="253">
        <f t="shared" si="47"/>
        <v>0</v>
      </c>
      <c r="U79" s="253">
        <f t="shared" si="47"/>
        <v>0</v>
      </c>
      <c r="V79" s="253">
        <f t="shared" si="50"/>
        <v>0</v>
      </c>
      <c r="W79" s="253">
        <f t="shared" si="50"/>
        <v>0</v>
      </c>
      <c r="X79" s="253">
        <f t="shared" si="50"/>
        <v>0</v>
      </c>
      <c r="Y79" s="253">
        <f t="shared" si="50"/>
        <v>0</v>
      </c>
      <c r="Z79" s="253">
        <f t="shared" si="50"/>
        <v>0</v>
      </c>
      <c r="AA79" s="253">
        <f t="shared" si="50"/>
        <v>0</v>
      </c>
      <c r="AB79" s="253">
        <f t="shared" si="50"/>
        <v>0</v>
      </c>
      <c r="AC79" s="253">
        <f t="shared" si="50"/>
        <v>0</v>
      </c>
      <c r="AD79" s="253">
        <f t="shared" si="50"/>
        <v>0</v>
      </c>
      <c r="AE79" s="253">
        <f t="shared" si="50"/>
        <v>0</v>
      </c>
      <c r="AF79" s="253">
        <f t="shared" si="50"/>
        <v>0</v>
      </c>
      <c r="AG79" s="253">
        <f t="shared" si="50"/>
        <v>0</v>
      </c>
      <c r="AH79" s="253">
        <f t="shared" si="50"/>
        <v>0</v>
      </c>
      <c r="AI79" s="253">
        <f t="shared" si="50"/>
        <v>0</v>
      </c>
      <c r="AJ79" s="253">
        <f t="shared" si="50"/>
        <v>0</v>
      </c>
      <c r="AK79" s="253">
        <f t="shared" si="50"/>
        <v>0</v>
      </c>
      <c r="AL79" s="253">
        <f t="shared" si="50"/>
        <v>0</v>
      </c>
      <c r="AM79" s="253">
        <f t="shared" si="50"/>
        <v>0</v>
      </c>
      <c r="AN79" s="253">
        <f t="shared" si="50"/>
        <v>0</v>
      </c>
      <c r="AO79" s="253">
        <f t="shared" si="50"/>
        <v>0</v>
      </c>
      <c r="AP79" s="253">
        <f t="shared" si="50"/>
        <v>0</v>
      </c>
      <c r="AQ79" s="253">
        <f t="shared" si="50"/>
        <v>0</v>
      </c>
      <c r="AR79" s="253">
        <f t="shared" si="50"/>
        <v>0</v>
      </c>
      <c r="AS79" s="253">
        <f t="shared" si="50"/>
        <v>0</v>
      </c>
      <c r="AT79" s="253">
        <f t="shared" si="50"/>
        <v>0</v>
      </c>
      <c r="AU79" s="253">
        <f t="shared" si="50"/>
        <v>0</v>
      </c>
      <c r="AV79" s="253">
        <f t="shared" si="50"/>
        <v>0</v>
      </c>
      <c r="AW79" s="253">
        <f t="shared" si="50"/>
        <v>0</v>
      </c>
      <c r="AX79" s="253">
        <f t="shared" si="50"/>
        <v>0</v>
      </c>
      <c r="AY79" s="253">
        <f t="shared" si="50"/>
        <v>0</v>
      </c>
      <c r="AZ79" s="253">
        <f t="shared" si="50"/>
        <v>0</v>
      </c>
      <c r="BA79" s="253">
        <f t="shared" si="50"/>
        <v>0</v>
      </c>
      <c r="BB79" s="253">
        <f t="shared" si="50"/>
        <v>0</v>
      </c>
      <c r="BC79" s="253">
        <f t="shared" si="50"/>
        <v>0</v>
      </c>
      <c r="BD79" s="253">
        <f t="shared" si="50"/>
        <v>0</v>
      </c>
      <c r="BE79" s="253">
        <f t="shared" si="50"/>
        <v>0</v>
      </c>
      <c r="BF79" s="253">
        <f t="shared" si="50"/>
        <v>0</v>
      </c>
      <c r="BG79" s="253">
        <f t="shared" si="50"/>
        <v>0</v>
      </c>
      <c r="BH79" s="253">
        <f t="shared" si="50"/>
        <v>0</v>
      </c>
      <c r="BI79" s="253">
        <f t="shared" si="50"/>
        <v>0</v>
      </c>
      <c r="BJ79" s="253">
        <f t="shared" si="50"/>
        <v>0</v>
      </c>
      <c r="BK79" s="253">
        <f t="shared" si="50"/>
        <v>0</v>
      </c>
      <c r="BL79" s="253">
        <f t="shared" si="50"/>
        <v>0</v>
      </c>
      <c r="BM79" s="253">
        <f t="shared" si="50"/>
        <v>0</v>
      </c>
      <c r="BN79" s="253">
        <f t="shared" si="50"/>
        <v>0</v>
      </c>
      <c r="BO79" s="253">
        <f t="shared" si="50"/>
        <v>0</v>
      </c>
      <c r="BP79" s="253">
        <f t="shared" si="50"/>
        <v>0</v>
      </c>
      <c r="BQ79" s="253">
        <f t="shared" si="50"/>
        <v>0</v>
      </c>
      <c r="BR79" s="253">
        <f t="shared" si="50"/>
        <v>0</v>
      </c>
      <c r="BS79" s="253">
        <f t="shared" si="48"/>
        <v>0</v>
      </c>
      <c r="BT79" s="253">
        <f t="shared" si="48"/>
        <v>0</v>
      </c>
      <c r="BU79" s="253">
        <f t="shared" si="48"/>
        <v>0</v>
      </c>
      <c r="BV79" s="253">
        <f t="shared" si="48"/>
        <v>0</v>
      </c>
      <c r="BW79" s="253">
        <f t="shared" si="48"/>
        <v>0</v>
      </c>
      <c r="BX79" s="253">
        <f t="shared" si="48"/>
        <v>0</v>
      </c>
      <c r="BY79" s="253">
        <f t="shared" si="48"/>
        <v>0</v>
      </c>
      <c r="BZ79" s="253">
        <f t="shared" si="48"/>
        <v>0</v>
      </c>
      <c r="CA79" s="253">
        <f t="shared" si="48"/>
        <v>0</v>
      </c>
      <c r="CB79" s="253">
        <f t="shared" si="48"/>
        <v>0</v>
      </c>
      <c r="CC79" s="253">
        <f t="shared" si="48"/>
        <v>0</v>
      </c>
      <c r="CD79" s="253">
        <f t="shared" si="48"/>
        <v>0</v>
      </c>
      <c r="CE79" s="253">
        <f t="shared" si="48"/>
        <v>0</v>
      </c>
      <c r="CF79" s="253">
        <f t="shared" si="48"/>
        <v>0</v>
      </c>
      <c r="CG79" s="253">
        <f t="shared" si="48"/>
        <v>0</v>
      </c>
      <c r="CH79" s="253">
        <f t="shared" si="48"/>
        <v>0</v>
      </c>
      <c r="CI79" s="253">
        <f t="shared" si="48"/>
        <v>0</v>
      </c>
      <c r="CJ79" s="253">
        <f t="shared" si="48"/>
        <v>0</v>
      </c>
      <c r="CK79" s="253">
        <f t="shared" si="48"/>
        <v>0</v>
      </c>
      <c r="CL79" s="253">
        <f t="shared" si="48"/>
        <v>0</v>
      </c>
      <c r="CM79" s="253">
        <f t="shared" si="48"/>
        <v>0</v>
      </c>
      <c r="CN79" s="253">
        <f t="shared" si="48"/>
        <v>0</v>
      </c>
      <c r="CO79" s="253">
        <f t="shared" si="48"/>
        <v>0</v>
      </c>
      <c r="CP79" s="253">
        <f t="shared" si="48"/>
        <v>0</v>
      </c>
      <c r="CQ79" s="253">
        <f t="shared" si="48"/>
        <v>0</v>
      </c>
      <c r="CR79" s="253">
        <f t="shared" si="48"/>
        <v>0</v>
      </c>
      <c r="CS79" s="253">
        <f t="shared" si="48"/>
        <v>0</v>
      </c>
      <c r="CT79" s="253">
        <f t="shared" si="48"/>
        <v>0</v>
      </c>
      <c r="CU79" s="253">
        <f t="shared" si="48"/>
        <v>0</v>
      </c>
      <c r="CV79" s="253">
        <f t="shared" si="51"/>
        <v>0</v>
      </c>
      <c r="CW79" s="253">
        <f t="shared" si="51"/>
        <v>0</v>
      </c>
      <c r="CX79" s="253">
        <f t="shared" si="51"/>
        <v>0</v>
      </c>
      <c r="CY79" s="253">
        <f t="shared" si="51"/>
        <v>0</v>
      </c>
      <c r="CZ79" s="253">
        <f t="shared" si="51"/>
        <v>0</v>
      </c>
      <c r="DA79" s="253">
        <f t="shared" si="51"/>
        <v>0</v>
      </c>
      <c r="DB79" s="253">
        <f t="shared" si="51"/>
        <v>0</v>
      </c>
      <c r="DC79" s="253">
        <f t="shared" si="51"/>
        <v>0</v>
      </c>
      <c r="DD79" s="253">
        <f t="shared" si="51"/>
        <v>0</v>
      </c>
      <c r="DE79" s="253">
        <f t="shared" si="51"/>
        <v>0</v>
      </c>
      <c r="DF79" s="253">
        <f t="shared" si="51"/>
        <v>0</v>
      </c>
      <c r="DG79" s="253">
        <f t="shared" si="51"/>
        <v>0</v>
      </c>
      <c r="DH79" s="253">
        <f t="shared" si="51"/>
        <v>0</v>
      </c>
      <c r="DI79" s="253">
        <f t="shared" si="51"/>
        <v>0</v>
      </c>
      <c r="DJ79" s="253">
        <f t="shared" si="51"/>
        <v>0</v>
      </c>
      <c r="DK79" s="253">
        <f t="shared" si="51"/>
        <v>0</v>
      </c>
      <c r="DL79" s="253">
        <f t="shared" si="51"/>
        <v>0</v>
      </c>
      <c r="DM79" s="253">
        <f t="shared" si="51"/>
        <v>0</v>
      </c>
      <c r="DN79" s="253">
        <f t="shared" si="51"/>
        <v>0</v>
      </c>
      <c r="DO79" s="253">
        <f t="shared" si="51"/>
        <v>0</v>
      </c>
      <c r="DP79" s="253">
        <f t="shared" si="51"/>
        <v>0</v>
      </c>
      <c r="DQ79" s="253">
        <f t="shared" si="51"/>
        <v>0</v>
      </c>
      <c r="DR79" s="253">
        <f t="shared" si="51"/>
        <v>0</v>
      </c>
      <c r="DS79" s="253">
        <f t="shared" si="51"/>
        <v>0</v>
      </c>
      <c r="DT79" s="253">
        <f t="shared" si="51"/>
        <v>0</v>
      </c>
      <c r="DU79" s="253">
        <f t="shared" si="51"/>
        <v>0</v>
      </c>
    </row>
    <row r="80" spans="2:125" ht="15.6" thickTop="1" thickBot="1">
      <c r="B80" s="339">
        <f t="shared" si="46"/>
        <v>0</v>
      </c>
      <c r="F80" s="253">
        <f t="shared" si="47"/>
        <v>0</v>
      </c>
      <c r="G80" s="253">
        <f t="shared" si="47"/>
        <v>0</v>
      </c>
      <c r="H80" s="253">
        <f t="shared" si="47"/>
        <v>0</v>
      </c>
      <c r="I80" s="253">
        <f t="shared" si="47"/>
        <v>0</v>
      </c>
      <c r="J80" s="253">
        <f t="shared" si="47"/>
        <v>0</v>
      </c>
      <c r="K80" s="253">
        <f t="shared" si="47"/>
        <v>0</v>
      </c>
      <c r="L80" s="253">
        <f t="shared" si="47"/>
        <v>0</v>
      </c>
      <c r="M80" s="253">
        <f t="shared" si="47"/>
        <v>0</v>
      </c>
      <c r="N80" s="253">
        <f t="shared" si="47"/>
        <v>0</v>
      </c>
      <c r="O80" s="253">
        <f t="shared" si="47"/>
        <v>0</v>
      </c>
      <c r="P80" s="253">
        <f t="shared" si="47"/>
        <v>0</v>
      </c>
      <c r="Q80" s="253">
        <f t="shared" si="47"/>
        <v>0</v>
      </c>
      <c r="R80" s="253">
        <f t="shared" si="47"/>
        <v>0</v>
      </c>
      <c r="S80" s="253">
        <f t="shared" si="47"/>
        <v>0</v>
      </c>
      <c r="T80" s="253">
        <f t="shared" si="47"/>
        <v>0</v>
      </c>
      <c r="U80" s="253">
        <f t="shared" si="47"/>
        <v>0</v>
      </c>
      <c r="V80" s="253">
        <f t="shared" si="50"/>
        <v>0</v>
      </c>
      <c r="W80" s="253">
        <f t="shared" si="50"/>
        <v>0</v>
      </c>
      <c r="X80" s="253">
        <f t="shared" si="50"/>
        <v>0</v>
      </c>
      <c r="Y80" s="253">
        <f t="shared" si="50"/>
        <v>0</v>
      </c>
      <c r="Z80" s="253">
        <f t="shared" si="50"/>
        <v>0</v>
      </c>
      <c r="AA80" s="253">
        <f t="shared" si="50"/>
        <v>0</v>
      </c>
      <c r="AB80" s="253">
        <f t="shared" si="50"/>
        <v>0</v>
      </c>
      <c r="AC80" s="253">
        <f t="shared" si="50"/>
        <v>0</v>
      </c>
      <c r="AD80" s="253">
        <f t="shared" si="50"/>
        <v>0</v>
      </c>
      <c r="AE80" s="253">
        <f t="shared" si="50"/>
        <v>0</v>
      </c>
      <c r="AF80" s="253">
        <f t="shared" si="50"/>
        <v>0</v>
      </c>
      <c r="AG80" s="253">
        <f t="shared" si="50"/>
        <v>0</v>
      </c>
      <c r="AH80" s="253">
        <f t="shared" si="50"/>
        <v>0</v>
      </c>
      <c r="AI80" s="253">
        <f t="shared" si="50"/>
        <v>0</v>
      </c>
      <c r="AJ80" s="253">
        <f t="shared" si="50"/>
        <v>0</v>
      </c>
      <c r="AK80" s="253">
        <f t="shared" si="50"/>
        <v>0</v>
      </c>
      <c r="AL80" s="253">
        <f t="shared" si="50"/>
        <v>0</v>
      </c>
      <c r="AM80" s="253">
        <f t="shared" si="50"/>
        <v>0</v>
      </c>
      <c r="AN80" s="253">
        <f t="shared" si="50"/>
        <v>0</v>
      </c>
      <c r="AO80" s="253">
        <f t="shared" si="50"/>
        <v>0</v>
      </c>
      <c r="AP80" s="253">
        <f t="shared" si="50"/>
        <v>0</v>
      </c>
      <c r="AQ80" s="253">
        <f t="shared" si="50"/>
        <v>0</v>
      </c>
      <c r="AR80" s="253">
        <f t="shared" si="50"/>
        <v>0</v>
      </c>
      <c r="AS80" s="253">
        <f t="shared" si="50"/>
        <v>0</v>
      </c>
      <c r="AT80" s="253">
        <f t="shared" si="50"/>
        <v>0</v>
      </c>
      <c r="AU80" s="253">
        <f t="shared" si="50"/>
        <v>0</v>
      </c>
      <c r="AV80" s="253">
        <f t="shared" si="50"/>
        <v>0</v>
      </c>
      <c r="AW80" s="253">
        <f t="shared" si="50"/>
        <v>0</v>
      </c>
      <c r="AX80" s="253">
        <f t="shared" si="50"/>
        <v>0</v>
      </c>
      <c r="AY80" s="253">
        <f t="shared" si="50"/>
        <v>0</v>
      </c>
      <c r="AZ80" s="253">
        <f t="shared" si="50"/>
        <v>0</v>
      </c>
      <c r="BA80" s="253">
        <f t="shared" si="50"/>
        <v>0</v>
      </c>
      <c r="BB80" s="253">
        <f t="shared" si="50"/>
        <v>0</v>
      </c>
      <c r="BC80" s="253">
        <f t="shared" si="50"/>
        <v>0</v>
      </c>
      <c r="BD80" s="253">
        <f t="shared" si="50"/>
        <v>0</v>
      </c>
      <c r="BE80" s="253">
        <f t="shared" si="50"/>
        <v>0</v>
      </c>
      <c r="BF80" s="253">
        <f t="shared" si="50"/>
        <v>0</v>
      </c>
      <c r="BG80" s="253">
        <f t="shared" si="50"/>
        <v>0</v>
      </c>
      <c r="BH80" s="253">
        <f t="shared" si="50"/>
        <v>0</v>
      </c>
      <c r="BI80" s="253">
        <f t="shared" si="50"/>
        <v>0</v>
      </c>
      <c r="BJ80" s="253">
        <f t="shared" si="50"/>
        <v>0</v>
      </c>
      <c r="BK80" s="253">
        <f t="shared" si="50"/>
        <v>0</v>
      </c>
      <c r="BL80" s="253">
        <f t="shared" si="50"/>
        <v>0</v>
      </c>
      <c r="BM80" s="253">
        <f t="shared" si="50"/>
        <v>0</v>
      </c>
      <c r="BN80" s="253">
        <f t="shared" si="50"/>
        <v>0</v>
      </c>
      <c r="BO80" s="253">
        <f t="shared" si="50"/>
        <v>0</v>
      </c>
      <c r="BP80" s="253">
        <f t="shared" si="50"/>
        <v>0</v>
      </c>
      <c r="BQ80" s="253">
        <f t="shared" si="50"/>
        <v>0</v>
      </c>
      <c r="BR80" s="253">
        <f t="shared" si="50"/>
        <v>0</v>
      </c>
      <c r="BS80" s="253">
        <f t="shared" si="48"/>
        <v>0</v>
      </c>
      <c r="BT80" s="253">
        <f t="shared" si="48"/>
        <v>0</v>
      </c>
      <c r="BU80" s="253">
        <f t="shared" si="48"/>
        <v>0</v>
      </c>
      <c r="BV80" s="253">
        <f t="shared" si="48"/>
        <v>0</v>
      </c>
      <c r="BW80" s="253">
        <f t="shared" si="48"/>
        <v>0</v>
      </c>
      <c r="BX80" s="253">
        <f t="shared" si="48"/>
        <v>0</v>
      </c>
      <c r="BY80" s="253">
        <f t="shared" si="48"/>
        <v>0</v>
      </c>
      <c r="BZ80" s="253">
        <f t="shared" si="48"/>
        <v>0</v>
      </c>
      <c r="CA80" s="253">
        <f t="shared" si="48"/>
        <v>0</v>
      </c>
      <c r="CB80" s="253">
        <f t="shared" si="48"/>
        <v>0</v>
      </c>
      <c r="CC80" s="253">
        <f t="shared" si="48"/>
        <v>0</v>
      </c>
      <c r="CD80" s="253">
        <f t="shared" si="48"/>
        <v>0</v>
      </c>
      <c r="CE80" s="253">
        <f t="shared" si="48"/>
        <v>0</v>
      </c>
      <c r="CF80" s="253">
        <f t="shared" si="48"/>
        <v>0</v>
      </c>
      <c r="CG80" s="253">
        <f t="shared" si="48"/>
        <v>0</v>
      </c>
      <c r="CH80" s="253">
        <f t="shared" si="48"/>
        <v>0</v>
      </c>
      <c r="CI80" s="253">
        <f t="shared" si="48"/>
        <v>0</v>
      </c>
      <c r="CJ80" s="253">
        <f t="shared" si="48"/>
        <v>0</v>
      </c>
      <c r="CK80" s="253">
        <f t="shared" si="48"/>
        <v>0</v>
      </c>
      <c r="CL80" s="253">
        <f t="shared" si="48"/>
        <v>0</v>
      </c>
      <c r="CM80" s="253">
        <f t="shared" si="48"/>
        <v>0</v>
      </c>
      <c r="CN80" s="253">
        <f t="shared" si="48"/>
        <v>0</v>
      </c>
      <c r="CO80" s="253">
        <f t="shared" si="48"/>
        <v>0</v>
      </c>
      <c r="CP80" s="253">
        <f t="shared" si="48"/>
        <v>0</v>
      </c>
      <c r="CQ80" s="253">
        <f t="shared" si="48"/>
        <v>0</v>
      </c>
      <c r="CR80" s="253">
        <f t="shared" si="48"/>
        <v>0</v>
      </c>
      <c r="CS80" s="253">
        <f t="shared" si="48"/>
        <v>0</v>
      </c>
      <c r="CT80" s="253">
        <f t="shared" si="48"/>
        <v>0</v>
      </c>
      <c r="CU80" s="253">
        <f t="shared" si="48"/>
        <v>0</v>
      </c>
      <c r="CV80" s="253">
        <f t="shared" si="51"/>
        <v>0</v>
      </c>
      <c r="CW80" s="253">
        <f t="shared" si="51"/>
        <v>0</v>
      </c>
      <c r="CX80" s="253">
        <f t="shared" si="51"/>
        <v>0</v>
      </c>
      <c r="CY80" s="253">
        <f t="shared" si="51"/>
        <v>0</v>
      </c>
      <c r="CZ80" s="253">
        <f t="shared" si="51"/>
        <v>0</v>
      </c>
      <c r="DA80" s="253">
        <f t="shared" si="51"/>
        <v>0</v>
      </c>
      <c r="DB80" s="253">
        <f t="shared" si="51"/>
        <v>0</v>
      </c>
      <c r="DC80" s="253">
        <f t="shared" si="51"/>
        <v>0</v>
      </c>
      <c r="DD80" s="253">
        <f t="shared" si="51"/>
        <v>0</v>
      </c>
      <c r="DE80" s="253">
        <f t="shared" si="51"/>
        <v>0</v>
      </c>
      <c r="DF80" s="253">
        <f t="shared" si="51"/>
        <v>0</v>
      </c>
      <c r="DG80" s="253">
        <f t="shared" si="51"/>
        <v>0</v>
      </c>
      <c r="DH80" s="253">
        <f t="shared" si="51"/>
        <v>0</v>
      </c>
      <c r="DI80" s="253">
        <f t="shared" si="51"/>
        <v>0</v>
      </c>
      <c r="DJ80" s="253">
        <f t="shared" si="51"/>
        <v>0</v>
      </c>
      <c r="DK80" s="253">
        <f t="shared" si="51"/>
        <v>0</v>
      </c>
      <c r="DL80" s="253">
        <f t="shared" si="51"/>
        <v>0</v>
      </c>
      <c r="DM80" s="253">
        <f t="shared" si="51"/>
        <v>0</v>
      </c>
      <c r="DN80" s="253">
        <f t="shared" si="51"/>
        <v>0</v>
      </c>
      <c r="DO80" s="253">
        <f t="shared" si="51"/>
        <v>0</v>
      </c>
      <c r="DP80" s="253">
        <f t="shared" si="51"/>
        <v>0</v>
      </c>
      <c r="DQ80" s="253">
        <f t="shared" si="51"/>
        <v>0</v>
      </c>
      <c r="DR80" s="253">
        <f t="shared" si="51"/>
        <v>0</v>
      </c>
      <c r="DS80" s="253">
        <f t="shared" si="51"/>
        <v>0</v>
      </c>
      <c r="DT80" s="253">
        <f t="shared" si="51"/>
        <v>0</v>
      </c>
      <c r="DU80" s="253">
        <f t="shared" si="51"/>
        <v>0</v>
      </c>
    </row>
    <row r="81" spans="2:125" ht="15.6" thickTop="1" thickBot="1">
      <c r="B81" s="339">
        <f t="shared" si="46"/>
        <v>0</v>
      </c>
      <c r="F81" s="253">
        <f t="shared" si="47"/>
        <v>0</v>
      </c>
      <c r="G81" s="253">
        <f t="shared" si="47"/>
        <v>0</v>
      </c>
      <c r="H81" s="253">
        <f t="shared" si="47"/>
        <v>0</v>
      </c>
      <c r="I81" s="253">
        <f t="shared" si="47"/>
        <v>0</v>
      </c>
      <c r="J81" s="253">
        <f t="shared" si="47"/>
        <v>0</v>
      </c>
      <c r="K81" s="253">
        <f t="shared" si="47"/>
        <v>0</v>
      </c>
      <c r="L81" s="253">
        <f t="shared" si="47"/>
        <v>0</v>
      </c>
      <c r="M81" s="253">
        <f t="shared" si="47"/>
        <v>0</v>
      </c>
      <c r="N81" s="253">
        <f t="shared" si="47"/>
        <v>0</v>
      </c>
      <c r="O81" s="253">
        <f t="shared" si="47"/>
        <v>0</v>
      </c>
      <c r="P81" s="253">
        <f t="shared" si="47"/>
        <v>0</v>
      </c>
      <c r="Q81" s="253">
        <f t="shared" si="47"/>
        <v>0</v>
      </c>
      <c r="R81" s="253">
        <f t="shared" si="47"/>
        <v>0</v>
      </c>
      <c r="S81" s="253">
        <f t="shared" si="47"/>
        <v>0</v>
      </c>
      <c r="T81" s="253">
        <f t="shared" si="47"/>
        <v>0</v>
      </c>
      <c r="U81" s="253">
        <f t="shared" si="47"/>
        <v>0</v>
      </c>
      <c r="V81" s="253">
        <f t="shared" si="50"/>
        <v>0</v>
      </c>
      <c r="W81" s="253">
        <f t="shared" si="50"/>
        <v>0</v>
      </c>
      <c r="X81" s="253">
        <f t="shared" si="50"/>
        <v>0</v>
      </c>
      <c r="Y81" s="253">
        <f t="shared" si="50"/>
        <v>0</v>
      </c>
      <c r="Z81" s="253">
        <f t="shared" si="50"/>
        <v>0</v>
      </c>
      <c r="AA81" s="253">
        <f t="shared" si="50"/>
        <v>0</v>
      </c>
      <c r="AB81" s="253">
        <f t="shared" si="50"/>
        <v>0</v>
      </c>
      <c r="AC81" s="253">
        <f t="shared" si="50"/>
        <v>0</v>
      </c>
      <c r="AD81" s="253">
        <f t="shared" si="50"/>
        <v>0</v>
      </c>
      <c r="AE81" s="253">
        <f t="shared" si="50"/>
        <v>0</v>
      </c>
      <c r="AF81" s="253">
        <f t="shared" si="50"/>
        <v>0</v>
      </c>
      <c r="AG81" s="253">
        <f t="shared" si="50"/>
        <v>0</v>
      </c>
      <c r="AH81" s="253">
        <f t="shared" si="50"/>
        <v>0</v>
      </c>
      <c r="AI81" s="253">
        <f t="shared" si="50"/>
        <v>0</v>
      </c>
      <c r="AJ81" s="253">
        <f t="shared" si="50"/>
        <v>0</v>
      </c>
      <c r="AK81" s="253">
        <f t="shared" si="50"/>
        <v>0</v>
      </c>
      <c r="AL81" s="253">
        <f t="shared" si="50"/>
        <v>0</v>
      </c>
      <c r="AM81" s="253">
        <f t="shared" si="50"/>
        <v>0</v>
      </c>
      <c r="AN81" s="253">
        <f t="shared" si="50"/>
        <v>0</v>
      </c>
      <c r="AO81" s="253">
        <f t="shared" si="50"/>
        <v>0</v>
      </c>
      <c r="AP81" s="253">
        <f t="shared" si="50"/>
        <v>0</v>
      </c>
      <c r="AQ81" s="253">
        <f t="shared" si="50"/>
        <v>0</v>
      </c>
      <c r="AR81" s="253">
        <f t="shared" si="50"/>
        <v>0</v>
      </c>
      <c r="AS81" s="253">
        <f t="shared" si="50"/>
        <v>0</v>
      </c>
      <c r="AT81" s="253">
        <f t="shared" si="50"/>
        <v>0</v>
      </c>
      <c r="AU81" s="253">
        <f t="shared" si="50"/>
        <v>0</v>
      </c>
      <c r="AV81" s="253">
        <f t="shared" si="50"/>
        <v>0</v>
      </c>
      <c r="AW81" s="253">
        <f t="shared" si="50"/>
        <v>0</v>
      </c>
      <c r="AX81" s="253">
        <f t="shared" si="50"/>
        <v>0</v>
      </c>
      <c r="AY81" s="253">
        <f t="shared" si="50"/>
        <v>0</v>
      </c>
      <c r="AZ81" s="253">
        <f t="shared" si="50"/>
        <v>0</v>
      </c>
      <c r="BA81" s="253">
        <f t="shared" si="50"/>
        <v>0</v>
      </c>
      <c r="BB81" s="253">
        <f t="shared" si="50"/>
        <v>0</v>
      </c>
      <c r="BC81" s="253">
        <f t="shared" si="50"/>
        <v>0</v>
      </c>
      <c r="BD81" s="253">
        <f t="shared" si="50"/>
        <v>0</v>
      </c>
      <c r="BE81" s="253">
        <f t="shared" si="50"/>
        <v>0</v>
      </c>
      <c r="BF81" s="253">
        <f t="shared" si="50"/>
        <v>0</v>
      </c>
      <c r="BG81" s="253">
        <f t="shared" si="50"/>
        <v>0</v>
      </c>
      <c r="BH81" s="253">
        <f t="shared" si="50"/>
        <v>0</v>
      </c>
      <c r="BI81" s="253">
        <f t="shared" si="50"/>
        <v>0</v>
      </c>
      <c r="BJ81" s="253">
        <f t="shared" si="50"/>
        <v>0</v>
      </c>
      <c r="BK81" s="253">
        <f t="shared" si="50"/>
        <v>0</v>
      </c>
      <c r="BL81" s="253">
        <f t="shared" si="50"/>
        <v>0</v>
      </c>
      <c r="BM81" s="253">
        <f t="shared" si="50"/>
        <v>0</v>
      </c>
      <c r="BN81" s="253">
        <f t="shared" si="50"/>
        <v>0</v>
      </c>
      <c r="BO81" s="253">
        <f t="shared" si="50"/>
        <v>0</v>
      </c>
      <c r="BP81" s="253">
        <f t="shared" si="50"/>
        <v>0</v>
      </c>
      <c r="BQ81" s="253">
        <f t="shared" si="50"/>
        <v>0</v>
      </c>
      <c r="BR81" s="253">
        <f t="shared" si="50"/>
        <v>0</v>
      </c>
      <c r="BS81" s="253">
        <f t="shared" si="50"/>
        <v>0</v>
      </c>
      <c r="BT81" s="253">
        <f t="shared" si="50"/>
        <v>0</v>
      </c>
      <c r="BU81" s="253">
        <f t="shared" si="50"/>
        <v>0</v>
      </c>
      <c r="BV81" s="253">
        <f t="shared" si="50"/>
        <v>0</v>
      </c>
      <c r="BW81" s="253">
        <f t="shared" si="50"/>
        <v>0</v>
      </c>
      <c r="BX81" s="253">
        <f t="shared" si="50"/>
        <v>0</v>
      </c>
      <c r="BY81" s="253">
        <f t="shared" si="50"/>
        <v>0</v>
      </c>
      <c r="BZ81" s="253">
        <f t="shared" si="50"/>
        <v>0</v>
      </c>
      <c r="CA81" s="253">
        <f t="shared" si="50"/>
        <v>0</v>
      </c>
      <c r="CB81" s="253">
        <f t="shared" si="50"/>
        <v>0</v>
      </c>
      <c r="CC81" s="253">
        <f t="shared" si="50"/>
        <v>0</v>
      </c>
      <c r="CD81" s="253">
        <f t="shared" si="48"/>
        <v>0</v>
      </c>
      <c r="CE81" s="253">
        <f t="shared" si="48"/>
        <v>0</v>
      </c>
      <c r="CF81" s="253">
        <f t="shared" si="48"/>
        <v>0</v>
      </c>
      <c r="CG81" s="253">
        <f t="shared" si="48"/>
        <v>0</v>
      </c>
      <c r="CH81" s="253">
        <f t="shared" si="48"/>
        <v>0</v>
      </c>
      <c r="CI81" s="253">
        <f t="shared" si="48"/>
        <v>0</v>
      </c>
      <c r="CJ81" s="253">
        <f t="shared" si="48"/>
        <v>0</v>
      </c>
      <c r="CK81" s="253">
        <f t="shared" si="48"/>
        <v>0</v>
      </c>
      <c r="CL81" s="253">
        <f t="shared" si="48"/>
        <v>0</v>
      </c>
      <c r="CM81" s="253">
        <f t="shared" si="48"/>
        <v>0</v>
      </c>
      <c r="CN81" s="253">
        <f t="shared" si="48"/>
        <v>0</v>
      </c>
      <c r="CO81" s="253">
        <f t="shared" si="48"/>
        <v>0</v>
      </c>
      <c r="CP81" s="253">
        <f t="shared" si="48"/>
        <v>0</v>
      </c>
      <c r="CQ81" s="253">
        <f t="shared" si="48"/>
        <v>0</v>
      </c>
      <c r="CR81" s="253">
        <f t="shared" si="48"/>
        <v>0</v>
      </c>
      <c r="CS81" s="253">
        <f t="shared" si="48"/>
        <v>0</v>
      </c>
      <c r="CT81" s="253">
        <f t="shared" si="48"/>
        <v>0</v>
      </c>
      <c r="CU81" s="253">
        <f t="shared" si="48"/>
        <v>0</v>
      </c>
      <c r="CV81" s="253">
        <f t="shared" si="51"/>
        <v>0</v>
      </c>
      <c r="CW81" s="253">
        <f t="shared" si="51"/>
        <v>0</v>
      </c>
      <c r="CX81" s="253">
        <f t="shared" si="51"/>
        <v>0</v>
      </c>
      <c r="CY81" s="253">
        <f t="shared" si="51"/>
        <v>0</v>
      </c>
      <c r="CZ81" s="253">
        <f t="shared" si="51"/>
        <v>0</v>
      </c>
      <c r="DA81" s="253">
        <f t="shared" si="51"/>
        <v>0</v>
      </c>
      <c r="DB81" s="253">
        <f t="shared" si="51"/>
        <v>0</v>
      </c>
      <c r="DC81" s="253">
        <f t="shared" si="51"/>
        <v>0</v>
      </c>
      <c r="DD81" s="253">
        <f t="shared" si="51"/>
        <v>0</v>
      </c>
      <c r="DE81" s="253">
        <f t="shared" si="51"/>
        <v>0</v>
      </c>
      <c r="DF81" s="253">
        <f t="shared" si="51"/>
        <v>0</v>
      </c>
      <c r="DG81" s="253">
        <f t="shared" si="51"/>
        <v>0</v>
      </c>
      <c r="DH81" s="253">
        <f t="shared" si="51"/>
        <v>0</v>
      </c>
      <c r="DI81" s="253">
        <f t="shared" si="51"/>
        <v>0</v>
      </c>
      <c r="DJ81" s="253">
        <f t="shared" si="51"/>
        <v>0</v>
      </c>
      <c r="DK81" s="253">
        <f t="shared" si="51"/>
        <v>0</v>
      </c>
      <c r="DL81" s="253">
        <f t="shared" si="51"/>
        <v>0</v>
      </c>
      <c r="DM81" s="253">
        <f t="shared" si="51"/>
        <v>0</v>
      </c>
      <c r="DN81" s="253">
        <f t="shared" si="51"/>
        <v>0</v>
      </c>
      <c r="DO81" s="253">
        <f t="shared" si="51"/>
        <v>0</v>
      </c>
      <c r="DP81" s="253">
        <f t="shared" si="51"/>
        <v>0</v>
      </c>
      <c r="DQ81" s="253">
        <f t="shared" si="51"/>
        <v>0</v>
      </c>
      <c r="DR81" s="253">
        <f t="shared" si="51"/>
        <v>0</v>
      </c>
      <c r="DS81" s="253">
        <f t="shared" si="51"/>
        <v>0</v>
      </c>
      <c r="DT81" s="253">
        <f t="shared" si="51"/>
        <v>0</v>
      </c>
      <c r="DU81" s="253">
        <f t="shared" si="51"/>
        <v>0</v>
      </c>
    </row>
    <row r="82" spans="2:125" ht="15.6" thickTop="1" thickBot="1">
      <c r="B82" s="339">
        <f t="shared" si="46"/>
        <v>0</v>
      </c>
      <c r="F82" s="253">
        <f t="shared" si="47"/>
        <v>0</v>
      </c>
      <c r="G82" s="253">
        <f t="shared" si="47"/>
        <v>0</v>
      </c>
      <c r="H82" s="253">
        <f t="shared" si="47"/>
        <v>0</v>
      </c>
      <c r="I82" s="253">
        <f t="shared" si="47"/>
        <v>0</v>
      </c>
      <c r="J82" s="253">
        <f t="shared" si="47"/>
        <v>0</v>
      </c>
      <c r="K82" s="253">
        <f t="shared" si="47"/>
        <v>0</v>
      </c>
      <c r="L82" s="253">
        <f t="shared" si="47"/>
        <v>0</v>
      </c>
      <c r="M82" s="253">
        <f t="shared" si="47"/>
        <v>0</v>
      </c>
      <c r="N82" s="253">
        <f t="shared" si="47"/>
        <v>0</v>
      </c>
      <c r="O82" s="253">
        <f t="shared" si="47"/>
        <v>0</v>
      </c>
      <c r="P82" s="253">
        <f t="shared" si="47"/>
        <v>0</v>
      </c>
      <c r="Q82" s="253">
        <f t="shared" si="47"/>
        <v>0</v>
      </c>
      <c r="R82" s="253">
        <f t="shared" si="47"/>
        <v>0</v>
      </c>
      <c r="S82" s="253">
        <f t="shared" si="47"/>
        <v>0</v>
      </c>
      <c r="T82" s="253">
        <f t="shared" si="47"/>
        <v>0</v>
      </c>
      <c r="U82" s="253">
        <f t="shared" si="47"/>
        <v>0</v>
      </c>
      <c r="V82" s="253">
        <f t="shared" ref="V82:CG85" si="52">+V16+V38-V60</f>
        <v>0</v>
      </c>
      <c r="W82" s="253">
        <f t="shared" si="52"/>
        <v>0</v>
      </c>
      <c r="X82" s="253">
        <f t="shared" si="52"/>
        <v>0</v>
      </c>
      <c r="Y82" s="253">
        <f t="shared" si="52"/>
        <v>0</v>
      </c>
      <c r="Z82" s="253">
        <f t="shared" si="52"/>
        <v>0</v>
      </c>
      <c r="AA82" s="253">
        <f t="shared" si="52"/>
        <v>0</v>
      </c>
      <c r="AB82" s="253">
        <f t="shared" si="52"/>
        <v>0</v>
      </c>
      <c r="AC82" s="253">
        <f t="shared" si="52"/>
        <v>0</v>
      </c>
      <c r="AD82" s="253">
        <f t="shared" si="52"/>
        <v>0</v>
      </c>
      <c r="AE82" s="253">
        <f t="shared" si="52"/>
        <v>0</v>
      </c>
      <c r="AF82" s="253">
        <f t="shared" si="52"/>
        <v>0</v>
      </c>
      <c r="AG82" s="253">
        <f t="shared" si="52"/>
        <v>0</v>
      </c>
      <c r="AH82" s="253">
        <f t="shared" si="52"/>
        <v>0</v>
      </c>
      <c r="AI82" s="253">
        <f t="shared" si="52"/>
        <v>0</v>
      </c>
      <c r="AJ82" s="253">
        <f t="shared" si="52"/>
        <v>0</v>
      </c>
      <c r="AK82" s="253">
        <f t="shared" si="52"/>
        <v>0</v>
      </c>
      <c r="AL82" s="253">
        <f t="shared" si="52"/>
        <v>0</v>
      </c>
      <c r="AM82" s="253">
        <f t="shared" si="52"/>
        <v>0</v>
      </c>
      <c r="AN82" s="253">
        <f t="shared" si="52"/>
        <v>0</v>
      </c>
      <c r="AO82" s="253">
        <f t="shared" si="52"/>
        <v>0</v>
      </c>
      <c r="AP82" s="253">
        <f t="shared" si="52"/>
        <v>0</v>
      </c>
      <c r="AQ82" s="253">
        <f t="shared" si="52"/>
        <v>0</v>
      </c>
      <c r="AR82" s="253">
        <f t="shared" si="52"/>
        <v>0</v>
      </c>
      <c r="AS82" s="253">
        <f t="shared" si="52"/>
        <v>0</v>
      </c>
      <c r="AT82" s="253">
        <f t="shared" si="52"/>
        <v>0</v>
      </c>
      <c r="AU82" s="253">
        <f t="shared" si="52"/>
        <v>0</v>
      </c>
      <c r="AV82" s="253">
        <f t="shared" si="52"/>
        <v>0</v>
      </c>
      <c r="AW82" s="253">
        <f t="shared" si="52"/>
        <v>0</v>
      </c>
      <c r="AX82" s="253">
        <f t="shared" si="52"/>
        <v>0</v>
      </c>
      <c r="AY82" s="253">
        <f t="shared" si="52"/>
        <v>0</v>
      </c>
      <c r="AZ82" s="253">
        <f t="shared" si="52"/>
        <v>0</v>
      </c>
      <c r="BA82" s="253">
        <f t="shared" si="52"/>
        <v>0</v>
      </c>
      <c r="BB82" s="253">
        <f t="shared" si="52"/>
        <v>0</v>
      </c>
      <c r="BC82" s="253">
        <f t="shared" si="52"/>
        <v>0</v>
      </c>
      <c r="BD82" s="253">
        <f t="shared" si="52"/>
        <v>0</v>
      </c>
      <c r="BE82" s="253">
        <f t="shared" si="52"/>
        <v>0</v>
      </c>
      <c r="BF82" s="253">
        <f t="shared" si="52"/>
        <v>0</v>
      </c>
      <c r="BG82" s="253">
        <f t="shared" si="52"/>
        <v>0</v>
      </c>
      <c r="BH82" s="253">
        <f t="shared" si="52"/>
        <v>0</v>
      </c>
      <c r="BI82" s="253">
        <f t="shared" si="52"/>
        <v>0</v>
      </c>
      <c r="BJ82" s="253">
        <f t="shared" si="52"/>
        <v>0</v>
      </c>
      <c r="BK82" s="253">
        <f t="shared" si="52"/>
        <v>0</v>
      </c>
      <c r="BL82" s="253">
        <f t="shared" si="52"/>
        <v>0</v>
      </c>
      <c r="BM82" s="253">
        <f t="shared" si="52"/>
        <v>0</v>
      </c>
      <c r="BN82" s="253">
        <f t="shared" si="52"/>
        <v>0</v>
      </c>
      <c r="BO82" s="253">
        <f t="shared" si="52"/>
        <v>0</v>
      </c>
      <c r="BP82" s="253">
        <f t="shared" si="52"/>
        <v>0</v>
      </c>
      <c r="BQ82" s="253">
        <f t="shared" si="52"/>
        <v>0</v>
      </c>
      <c r="BR82" s="253">
        <f t="shared" si="52"/>
        <v>0</v>
      </c>
      <c r="BS82" s="253">
        <f t="shared" si="52"/>
        <v>0</v>
      </c>
      <c r="BT82" s="253">
        <f t="shared" si="52"/>
        <v>0</v>
      </c>
      <c r="BU82" s="253">
        <f t="shared" si="52"/>
        <v>0</v>
      </c>
      <c r="BV82" s="253">
        <f t="shared" si="52"/>
        <v>0</v>
      </c>
      <c r="BW82" s="253">
        <f t="shared" si="52"/>
        <v>0</v>
      </c>
      <c r="BX82" s="253">
        <f t="shared" si="52"/>
        <v>0</v>
      </c>
      <c r="BY82" s="253">
        <f t="shared" si="52"/>
        <v>0</v>
      </c>
      <c r="BZ82" s="253">
        <f t="shared" si="52"/>
        <v>0</v>
      </c>
      <c r="CA82" s="253">
        <f t="shared" si="52"/>
        <v>0</v>
      </c>
      <c r="CB82" s="253">
        <f t="shared" si="52"/>
        <v>0</v>
      </c>
      <c r="CC82" s="253">
        <f t="shared" si="52"/>
        <v>0</v>
      </c>
      <c r="CD82" s="253">
        <f t="shared" si="52"/>
        <v>0</v>
      </c>
      <c r="CE82" s="253">
        <f t="shared" si="52"/>
        <v>0</v>
      </c>
      <c r="CF82" s="253">
        <f t="shared" si="52"/>
        <v>0</v>
      </c>
      <c r="CG82" s="253">
        <f t="shared" si="52"/>
        <v>0</v>
      </c>
      <c r="CH82" s="253">
        <f t="shared" si="48"/>
        <v>0</v>
      </c>
      <c r="CI82" s="253">
        <f t="shared" si="48"/>
        <v>0</v>
      </c>
      <c r="CJ82" s="253">
        <f t="shared" si="48"/>
        <v>0</v>
      </c>
      <c r="CK82" s="253">
        <f t="shared" si="48"/>
        <v>0</v>
      </c>
      <c r="CL82" s="253">
        <f t="shared" si="48"/>
        <v>0</v>
      </c>
      <c r="CM82" s="253">
        <f t="shared" si="48"/>
        <v>0</v>
      </c>
      <c r="CN82" s="253">
        <f t="shared" si="48"/>
        <v>0</v>
      </c>
      <c r="CO82" s="253">
        <f t="shared" si="48"/>
        <v>0</v>
      </c>
      <c r="CP82" s="253">
        <f t="shared" si="48"/>
        <v>0</v>
      </c>
      <c r="CQ82" s="253">
        <f t="shared" si="48"/>
        <v>0</v>
      </c>
      <c r="CR82" s="253">
        <f t="shared" si="48"/>
        <v>0</v>
      </c>
      <c r="CS82" s="253">
        <f t="shared" si="48"/>
        <v>0</v>
      </c>
      <c r="CT82" s="253">
        <f t="shared" si="48"/>
        <v>0</v>
      </c>
      <c r="CU82" s="253">
        <f t="shared" si="48"/>
        <v>0</v>
      </c>
      <c r="CV82" s="253">
        <f t="shared" si="51"/>
        <v>0</v>
      </c>
      <c r="CW82" s="253">
        <f t="shared" si="51"/>
        <v>0</v>
      </c>
      <c r="CX82" s="253">
        <f t="shared" si="51"/>
        <v>0</v>
      </c>
      <c r="CY82" s="253">
        <f t="shared" si="51"/>
        <v>0</v>
      </c>
      <c r="CZ82" s="253">
        <f t="shared" si="51"/>
        <v>0</v>
      </c>
      <c r="DA82" s="253">
        <f t="shared" si="51"/>
        <v>0</v>
      </c>
      <c r="DB82" s="253">
        <f t="shared" si="51"/>
        <v>0</v>
      </c>
      <c r="DC82" s="253">
        <f t="shared" si="51"/>
        <v>0</v>
      </c>
      <c r="DD82" s="253">
        <f t="shared" si="51"/>
        <v>0</v>
      </c>
      <c r="DE82" s="253">
        <f t="shared" si="51"/>
        <v>0</v>
      </c>
      <c r="DF82" s="253">
        <f t="shared" si="51"/>
        <v>0</v>
      </c>
      <c r="DG82" s="253">
        <f t="shared" si="51"/>
        <v>0</v>
      </c>
      <c r="DH82" s="253">
        <f t="shared" si="51"/>
        <v>0</v>
      </c>
      <c r="DI82" s="253">
        <f t="shared" si="51"/>
        <v>0</v>
      </c>
      <c r="DJ82" s="253">
        <f t="shared" si="51"/>
        <v>0</v>
      </c>
      <c r="DK82" s="253">
        <f t="shared" si="51"/>
        <v>0</v>
      </c>
      <c r="DL82" s="253">
        <f t="shared" si="51"/>
        <v>0</v>
      </c>
      <c r="DM82" s="253">
        <f t="shared" si="51"/>
        <v>0</v>
      </c>
      <c r="DN82" s="253">
        <f t="shared" si="51"/>
        <v>0</v>
      </c>
      <c r="DO82" s="253">
        <f t="shared" si="51"/>
        <v>0</v>
      </c>
      <c r="DP82" s="253">
        <f t="shared" si="51"/>
        <v>0</v>
      </c>
      <c r="DQ82" s="253">
        <f t="shared" si="51"/>
        <v>0</v>
      </c>
      <c r="DR82" s="253">
        <f t="shared" si="51"/>
        <v>0</v>
      </c>
      <c r="DS82" s="253">
        <f t="shared" si="51"/>
        <v>0</v>
      </c>
      <c r="DT82" s="253">
        <f t="shared" si="51"/>
        <v>0</v>
      </c>
      <c r="DU82" s="253">
        <f t="shared" si="51"/>
        <v>0</v>
      </c>
    </row>
    <row r="83" spans="2:125" ht="15.6" thickTop="1" thickBot="1">
      <c r="B83" s="339">
        <f t="shared" si="46"/>
        <v>0</v>
      </c>
      <c r="F83" s="253">
        <f t="shared" si="47"/>
        <v>0</v>
      </c>
      <c r="G83" s="253">
        <f t="shared" si="47"/>
        <v>0</v>
      </c>
      <c r="H83" s="253">
        <f t="shared" si="47"/>
        <v>0</v>
      </c>
      <c r="I83" s="253">
        <f t="shared" si="47"/>
        <v>0</v>
      </c>
      <c r="J83" s="253">
        <f t="shared" si="47"/>
        <v>0</v>
      </c>
      <c r="K83" s="253">
        <f t="shared" si="47"/>
        <v>0</v>
      </c>
      <c r="L83" s="253">
        <f t="shared" si="47"/>
        <v>0</v>
      </c>
      <c r="M83" s="253">
        <f t="shared" si="47"/>
        <v>0</v>
      </c>
      <c r="N83" s="253">
        <f t="shared" si="47"/>
        <v>0</v>
      </c>
      <c r="O83" s="253">
        <f t="shared" si="47"/>
        <v>0</v>
      </c>
      <c r="P83" s="253">
        <f t="shared" si="47"/>
        <v>0</v>
      </c>
      <c r="Q83" s="253">
        <f t="shared" si="47"/>
        <v>0</v>
      </c>
      <c r="R83" s="253">
        <f t="shared" si="47"/>
        <v>0</v>
      </c>
      <c r="S83" s="253">
        <f t="shared" si="47"/>
        <v>0</v>
      </c>
      <c r="T83" s="253">
        <f t="shared" si="47"/>
        <v>0</v>
      </c>
      <c r="U83" s="253">
        <f t="shared" si="47"/>
        <v>0</v>
      </c>
      <c r="V83" s="253">
        <f t="shared" si="52"/>
        <v>0</v>
      </c>
      <c r="W83" s="253">
        <f t="shared" si="52"/>
        <v>0</v>
      </c>
      <c r="X83" s="253">
        <f t="shared" si="52"/>
        <v>0</v>
      </c>
      <c r="Y83" s="253">
        <f t="shared" si="52"/>
        <v>0</v>
      </c>
      <c r="Z83" s="253">
        <f t="shared" si="52"/>
        <v>0</v>
      </c>
      <c r="AA83" s="253">
        <f t="shared" si="52"/>
        <v>0</v>
      </c>
      <c r="AB83" s="253">
        <f t="shared" si="52"/>
        <v>0</v>
      </c>
      <c r="AC83" s="253">
        <f t="shared" si="52"/>
        <v>0</v>
      </c>
      <c r="AD83" s="253">
        <f t="shared" si="52"/>
        <v>0</v>
      </c>
      <c r="AE83" s="253">
        <f t="shared" si="52"/>
        <v>0</v>
      </c>
      <c r="AF83" s="253">
        <f t="shared" si="52"/>
        <v>0</v>
      </c>
      <c r="AG83" s="253">
        <f t="shared" si="52"/>
        <v>0</v>
      </c>
      <c r="AH83" s="253">
        <f t="shared" si="52"/>
        <v>0</v>
      </c>
      <c r="AI83" s="253">
        <f t="shared" si="52"/>
        <v>0</v>
      </c>
      <c r="AJ83" s="253">
        <f t="shared" si="52"/>
        <v>0</v>
      </c>
      <c r="AK83" s="253">
        <f t="shared" si="52"/>
        <v>0</v>
      </c>
      <c r="AL83" s="253">
        <f t="shared" si="52"/>
        <v>0</v>
      </c>
      <c r="AM83" s="253">
        <f t="shared" si="52"/>
        <v>0</v>
      </c>
      <c r="AN83" s="253">
        <f t="shared" si="52"/>
        <v>0</v>
      </c>
      <c r="AO83" s="253">
        <f t="shared" si="52"/>
        <v>0</v>
      </c>
      <c r="AP83" s="253">
        <f t="shared" si="52"/>
        <v>0</v>
      </c>
      <c r="AQ83" s="253">
        <f t="shared" si="52"/>
        <v>0</v>
      </c>
      <c r="AR83" s="253">
        <f t="shared" si="52"/>
        <v>0</v>
      </c>
      <c r="AS83" s="253">
        <f t="shared" si="52"/>
        <v>0</v>
      </c>
      <c r="AT83" s="253">
        <f t="shared" si="52"/>
        <v>0</v>
      </c>
      <c r="AU83" s="253">
        <f t="shared" si="52"/>
        <v>0</v>
      </c>
      <c r="AV83" s="253">
        <f t="shared" si="52"/>
        <v>0</v>
      </c>
      <c r="AW83" s="253">
        <f t="shared" si="52"/>
        <v>0</v>
      </c>
      <c r="AX83" s="253">
        <f t="shared" si="52"/>
        <v>0</v>
      </c>
      <c r="AY83" s="253">
        <f t="shared" si="52"/>
        <v>0</v>
      </c>
      <c r="AZ83" s="253">
        <f t="shared" si="52"/>
        <v>0</v>
      </c>
      <c r="BA83" s="253">
        <f t="shared" si="52"/>
        <v>0</v>
      </c>
      <c r="BB83" s="253">
        <f t="shared" si="52"/>
        <v>0</v>
      </c>
      <c r="BC83" s="253">
        <f t="shared" si="52"/>
        <v>0</v>
      </c>
      <c r="BD83" s="253">
        <f t="shared" si="52"/>
        <v>0</v>
      </c>
      <c r="BE83" s="253">
        <f t="shared" si="52"/>
        <v>0</v>
      </c>
      <c r="BF83" s="253">
        <f t="shared" si="52"/>
        <v>0</v>
      </c>
      <c r="BG83" s="253">
        <f t="shared" si="52"/>
        <v>0</v>
      </c>
      <c r="BH83" s="253">
        <f t="shared" si="52"/>
        <v>0</v>
      </c>
      <c r="BI83" s="253">
        <f t="shared" si="52"/>
        <v>0</v>
      </c>
      <c r="BJ83" s="253">
        <f t="shared" si="52"/>
        <v>0</v>
      </c>
      <c r="BK83" s="253">
        <f t="shared" si="52"/>
        <v>0</v>
      </c>
      <c r="BL83" s="253">
        <f t="shared" si="52"/>
        <v>0</v>
      </c>
      <c r="BM83" s="253">
        <f t="shared" si="52"/>
        <v>0</v>
      </c>
      <c r="BN83" s="253">
        <f t="shared" si="52"/>
        <v>0</v>
      </c>
      <c r="BO83" s="253">
        <f t="shared" si="52"/>
        <v>0</v>
      </c>
      <c r="BP83" s="253">
        <f t="shared" si="52"/>
        <v>0</v>
      </c>
      <c r="BQ83" s="253">
        <f t="shared" si="52"/>
        <v>0</v>
      </c>
      <c r="BR83" s="253">
        <f t="shared" si="52"/>
        <v>0</v>
      </c>
      <c r="BS83" s="253">
        <f t="shared" si="52"/>
        <v>0</v>
      </c>
      <c r="BT83" s="253">
        <f t="shared" si="52"/>
        <v>0</v>
      </c>
      <c r="BU83" s="253">
        <f t="shared" si="52"/>
        <v>0</v>
      </c>
      <c r="BV83" s="253">
        <f t="shared" si="52"/>
        <v>0</v>
      </c>
      <c r="BW83" s="253">
        <f t="shared" si="52"/>
        <v>0</v>
      </c>
      <c r="BX83" s="253">
        <f t="shared" si="52"/>
        <v>0</v>
      </c>
      <c r="BY83" s="253">
        <f t="shared" si="52"/>
        <v>0</v>
      </c>
      <c r="BZ83" s="253">
        <f t="shared" si="52"/>
        <v>0</v>
      </c>
      <c r="CA83" s="253">
        <f t="shared" si="52"/>
        <v>0</v>
      </c>
      <c r="CB83" s="253">
        <f t="shared" si="52"/>
        <v>0</v>
      </c>
      <c r="CC83" s="253">
        <f t="shared" si="52"/>
        <v>0</v>
      </c>
      <c r="CD83" s="253">
        <f t="shared" si="52"/>
        <v>0</v>
      </c>
      <c r="CE83" s="253">
        <f t="shared" si="52"/>
        <v>0</v>
      </c>
      <c r="CF83" s="253">
        <f t="shared" si="52"/>
        <v>0</v>
      </c>
      <c r="CG83" s="253">
        <f t="shared" si="52"/>
        <v>0</v>
      </c>
      <c r="CH83" s="253">
        <f t="shared" si="48"/>
        <v>0</v>
      </c>
      <c r="CI83" s="253">
        <f t="shared" si="48"/>
        <v>0</v>
      </c>
      <c r="CJ83" s="253">
        <f t="shared" si="48"/>
        <v>0</v>
      </c>
      <c r="CK83" s="253">
        <f t="shared" si="48"/>
        <v>0</v>
      </c>
      <c r="CL83" s="253">
        <f t="shared" si="48"/>
        <v>0</v>
      </c>
      <c r="CM83" s="253">
        <f t="shared" si="48"/>
        <v>0</v>
      </c>
      <c r="CN83" s="253">
        <f t="shared" si="48"/>
        <v>0</v>
      </c>
      <c r="CO83" s="253">
        <f t="shared" si="48"/>
        <v>0</v>
      </c>
      <c r="CP83" s="253">
        <f t="shared" si="48"/>
        <v>0</v>
      </c>
      <c r="CQ83" s="253">
        <f t="shared" si="48"/>
        <v>0</v>
      </c>
      <c r="CR83" s="253">
        <f t="shared" si="48"/>
        <v>0</v>
      </c>
      <c r="CS83" s="253">
        <f t="shared" si="48"/>
        <v>0</v>
      </c>
      <c r="CT83" s="253">
        <f t="shared" si="48"/>
        <v>0</v>
      </c>
      <c r="CU83" s="253">
        <f t="shared" si="48"/>
        <v>0</v>
      </c>
      <c r="CV83" s="253">
        <f t="shared" si="51"/>
        <v>0</v>
      </c>
      <c r="CW83" s="253">
        <f t="shared" si="51"/>
        <v>0</v>
      </c>
      <c r="CX83" s="253">
        <f t="shared" si="51"/>
        <v>0</v>
      </c>
      <c r="CY83" s="253">
        <f t="shared" si="51"/>
        <v>0</v>
      </c>
      <c r="CZ83" s="253">
        <f t="shared" si="51"/>
        <v>0</v>
      </c>
      <c r="DA83" s="253">
        <f t="shared" si="51"/>
        <v>0</v>
      </c>
      <c r="DB83" s="253">
        <f t="shared" si="51"/>
        <v>0</v>
      </c>
      <c r="DC83" s="253">
        <f t="shared" si="51"/>
        <v>0</v>
      </c>
      <c r="DD83" s="253">
        <f t="shared" si="51"/>
        <v>0</v>
      </c>
      <c r="DE83" s="253">
        <f t="shared" si="51"/>
        <v>0</v>
      </c>
      <c r="DF83" s="253">
        <f t="shared" si="51"/>
        <v>0</v>
      </c>
      <c r="DG83" s="253">
        <f t="shared" si="51"/>
        <v>0</v>
      </c>
      <c r="DH83" s="253">
        <f t="shared" si="51"/>
        <v>0</v>
      </c>
      <c r="DI83" s="253">
        <f t="shared" si="51"/>
        <v>0</v>
      </c>
      <c r="DJ83" s="253">
        <f t="shared" si="51"/>
        <v>0</v>
      </c>
      <c r="DK83" s="253">
        <f t="shared" si="51"/>
        <v>0</v>
      </c>
      <c r="DL83" s="253">
        <f t="shared" si="51"/>
        <v>0</v>
      </c>
      <c r="DM83" s="253">
        <f t="shared" si="51"/>
        <v>0</v>
      </c>
      <c r="DN83" s="253">
        <f t="shared" si="51"/>
        <v>0</v>
      </c>
      <c r="DO83" s="253">
        <f t="shared" si="51"/>
        <v>0</v>
      </c>
      <c r="DP83" s="253">
        <f t="shared" si="51"/>
        <v>0</v>
      </c>
      <c r="DQ83" s="253">
        <f t="shared" si="51"/>
        <v>0</v>
      </c>
      <c r="DR83" s="253">
        <f t="shared" si="51"/>
        <v>0</v>
      </c>
      <c r="DS83" s="253">
        <f t="shared" si="51"/>
        <v>0</v>
      </c>
      <c r="DT83" s="253">
        <f t="shared" si="51"/>
        <v>0</v>
      </c>
      <c r="DU83" s="253">
        <f t="shared" si="51"/>
        <v>0</v>
      </c>
    </row>
    <row r="84" spans="2:125" ht="15.6" thickTop="1" thickBot="1">
      <c r="B84" s="339">
        <f t="shared" si="46"/>
        <v>0</v>
      </c>
      <c r="F84" s="253">
        <f t="shared" si="47"/>
        <v>0</v>
      </c>
      <c r="G84" s="253">
        <f t="shared" si="47"/>
        <v>0</v>
      </c>
      <c r="H84" s="253">
        <f t="shared" si="47"/>
        <v>0</v>
      </c>
      <c r="I84" s="253">
        <f t="shared" si="47"/>
        <v>0</v>
      </c>
      <c r="J84" s="253">
        <f t="shared" si="47"/>
        <v>0</v>
      </c>
      <c r="K84" s="253">
        <f t="shared" si="47"/>
        <v>0</v>
      </c>
      <c r="L84" s="253">
        <f t="shared" si="47"/>
        <v>0</v>
      </c>
      <c r="M84" s="253">
        <f t="shared" si="47"/>
        <v>0</v>
      </c>
      <c r="N84" s="253">
        <f t="shared" si="47"/>
        <v>0</v>
      </c>
      <c r="O84" s="253">
        <f t="shared" si="47"/>
        <v>0</v>
      </c>
      <c r="P84" s="253">
        <f t="shared" si="47"/>
        <v>0</v>
      </c>
      <c r="Q84" s="253">
        <f t="shared" si="47"/>
        <v>0</v>
      </c>
      <c r="R84" s="253">
        <f t="shared" si="47"/>
        <v>0</v>
      </c>
      <c r="S84" s="253">
        <f t="shared" si="47"/>
        <v>0</v>
      </c>
      <c r="T84" s="253">
        <f t="shared" si="47"/>
        <v>0</v>
      </c>
      <c r="U84" s="253">
        <f t="shared" si="47"/>
        <v>0</v>
      </c>
      <c r="V84" s="253">
        <f t="shared" si="52"/>
        <v>0</v>
      </c>
      <c r="W84" s="253">
        <f t="shared" si="52"/>
        <v>0</v>
      </c>
      <c r="X84" s="253">
        <f t="shared" si="52"/>
        <v>0</v>
      </c>
      <c r="Y84" s="253">
        <f t="shared" si="52"/>
        <v>0</v>
      </c>
      <c r="Z84" s="253">
        <f t="shared" si="52"/>
        <v>0</v>
      </c>
      <c r="AA84" s="253">
        <f t="shared" si="52"/>
        <v>0</v>
      </c>
      <c r="AB84" s="253">
        <f t="shared" si="52"/>
        <v>0</v>
      </c>
      <c r="AC84" s="253">
        <f t="shared" si="52"/>
        <v>0</v>
      </c>
      <c r="AD84" s="253">
        <f t="shared" si="52"/>
        <v>0</v>
      </c>
      <c r="AE84" s="253">
        <f t="shared" si="52"/>
        <v>0</v>
      </c>
      <c r="AF84" s="253">
        <f t="shared" si="52"/>
        <v>0</v>
      </c>
      <c r="AG84" s="253">
        <f t="shared" si="52"/>
        <v>0</v>
      </c>
      <c r="AH84" s="253">
        <f t="shared" si="52"/>
        <v>0</v>
      </c>
      <c r="AI84" s="253">
        <f t="shared" si="52"/>
        <v>0</v>
      </c>
      <c r="AJ84" s="253">
        <f t="shared" si="52"/>
        <v>0</v>
      </c>
      <c r="AK84" s="253">
        <f t="shared" si="52"/>
        <v>0</v>
      </c>
      <c r="AL84" s="253">
        <f t="shared" si="52"/>
        <v>0</v>
      </c>
      <c r="AM84" s="253">
        <f t="shared" si="52"/>
        <v>0</v>
      </c>
      <c r="AN84" s="253">
        <f t="shared" si="52"/>
        <v>0</v>
      </c>
      <c r="AO84" s="253">
        <f t="shared" si="52"/>
        <v>0</v>
      </c>
      <c r="AP84" s="253">
        <f t="shared" si="52"/>
        <v>0</v>
      </c>
      <c r="AQ84" s="253">
        <f t="shared" si="52"/>
        <v>0</v>
      </c>
      <c r="AR84" s="253">
        <f t="shared" si="52"/>
        <v>0</v>
      </c>
      <c r="AS84" s="253">
        <f t="shared" si="52"/>
        <v>0</v>
      </c>
      <c r="AT84" s="253">
        <f t="shared" si="52"/>
        <v>0</v>
      </c>
      <c r="AU84" s="253">
        <f t="shared" si="52"/>
        <v>0</v>
      </c>
      <c r="AV84" s="253">
        <f t="shared" si="52"/>
        <v>0</v>
      </c>
      <c r="AW84" s="253">
        <f t="shared" si="52"/>
        <v>0</v>
      </c>
      <c r="AX84" s="253">
        <f t="shared" si="52"/>
        <v>0</v>
      </c>
      <c r="AY84" s="253">
        <f t="shared" si="52"/>
        <v>0</v>
      </c>
      <c r="AZ84" s="253">
        <f t="shared" si="52"/>
        <v>0</v>
      </c>
      <c r="BA84" s="253">
        <f t="shared" si="52"/>
        <v>0</v>
      </c>
      <c r="BB84" s="253">
        <f t="shared" si="52"/>
        <v>0</v>
      </c>
      <c r="BC84" s="253">
        <f t="shared" si="52"/>
        <v>0</v>
      </c>
      <c r="BD84" s="253">
        <f t="shared" si="52"/>
        <v>0</v>
      </c>
      <c r="BE84" s="253">
        <f t="shared" si="52"/>
        <v>0</v>
      </c>
      <c r="BF84" s="253">
        <f t="shared" si="52"/>
        <v>0</v>
      </c>
      <c r="BG84" s="253">
        <f t="shared" si="52"/>
        <v>0</v>
      </c>
      <c r="BH84" s="253">
        <f t="shared" si="52"/>
        <v>0</v>
      </c>
      <c r="BI84" s="253">
        <f t="shared" si="52"/>
        <v>0</v>
      </c>
      <c r="BJ84" s="253">
        <f t="shared" si="52"/>
        <v>0</v>
      </c>
      <c r="BK84" s="253">
        <f t="shared" si="52"/>
        <v>0</v>
      </c>
      <c r="BL84" s="253">
        <f t="shared" si="52"/>
        <v>0</v>
      </c>
      <c r="BM84" s="253">
        <f t="shared" si="52"/>
        <v>0</v>
      </c>
      <c r="BN84" s="253">
        <f t="shared" si="52"/>
        <v>0</v>
      </c>
      <c r="BO84" s="253">
        <f t="shared" si="52"/>
        <v>0</v>
      </c>
      <c r="BP84" s="253">
        <f t="shared" si="52"/>
        <v>0</v>
      </c>
      <c r="BQ84" s="253">
        <f t="shared" si="52"/>
        <v>0</v>
      </c>
      <c r="BR84" s="253">
        <f t="shared" si="52"/>
        <v>0</v>
      </c>
      <c r="BS84" s="253">
        <f t="shared" si="52"/>
        <v>0</v>
      </c>
      <c r="BT84" s="253">
        <f t="shared" si="52"/>
        <v>0</v>
      </c>
      <c r="BU84" s="253">
        <f t="shared" si="52"/>
        <v>0</v>
      </c>
      <c r="BV84" s="253">
        <f t="shared" si="52"/>
        <v>0</v>
      </c>
      <c r="BW84" s="253">
        <f t="shared" si="52"/>
        <v>0</v>
      </c>
      <c r="BX84" s="253">
        <f t="shared" si="52"/>
        <v>0</v>
      </c>
      <c r="BY84" s="253">
        <f t="shared" si="52"/>
        <v>0</v>
      </c>
      <c r="BZ84" s="253">
        <f t="shared" si="52"/>
        <v>0</v>
      </c>
      <c r="CA84" s="253">
        <f t="shared" si="52"/>
        <v>0</v>
      </c>
      <c r="CB84" s="253">
        <f t="shared" si="52"/>
        <v>0</v>
      </c>
      <c r="CC84" s="253">
        <f t="shared" si="52"/>
        <v>0</v>
      </c>
      <c r="CD84" s="253">
        <f t="shared" si="52"/>
        <v>0</v>
      </c>
      <c r="CE84" s="253">
        <f t="shared" si="52"/>
        <v>0</v>
      </c>
      <c r="CF84" s="253">
        <f t="shared" si="52"/>
        <v>0</v>
      </c>
      <c r="CG84" s="253">
        <f t="shared" si="52"/>
        <v>0</v>
      </c>
      <c r="CH84" s="253">
        <f t="shared" si="48"/>
        <v>0</v>
      </c>
      <c r="CI84" s="253">
        <f t="shared" si="48"/>
        <v>0</v>
      </c>
      <c r="CJ84" s="253">
        <f t="shared" si="48"/>
        <v>0</v>
      </c>
      <c r="CK84" s="253">
        <f t="shared" si="48"/>
        <v>0</v>
      </c>
      <c r="CL84" s="253">
        <f t="shared" si="48"/>
        <v>0</v>
      </c>
      <c r="CM84" s="253">
        <f t="shared" si="48"/>
        <v>0</v>
      </c>
      <c r="CN84" s="253">
        <f t="shared" si="48"/>
        <v>0</v>
      </c>
      <c r="CO84" s="253">
        <f t="shared" si="48"/>
        <v>0</v>
      </c>
      <c r="CP84" s="253">
        <f t="shared" si="48"/>
        <v>0</v>
      </c>
      <c r="CQ84" s="253">
        <f t="shared" si="48"/>
        <v>0</v>
      </c>
      <c r="CR84" s="253">
        <f t="shared" si="48"/>
        <v>0</v>
      </c>
      <c r="CS84" s="253">
        <f t="shared" si="48"/>
        <v>0</v>
      </c>
      <c r="CT84" s="253">
        <f t="shared" si="48"/>
        <v>0</v>
      </c>
      <c r="CU84" s="253">
        <f t="shared" si="48"/>
        <v>0</v>
      </c>
      <c r="CV84" s="253">
        <f t="shared" si="51"/>
        <v>0</v>
      </c>
      <c r="CW84" s="253">
        <f t="shared" si="51"/>
        <v>0</v>
      </c>
      <c r="CX84" s="253">
        <f t="shared" si="51"/>
        <v>0</v>
      </c>
      <c r="CY84" s="253">
        <f t="shared" si="51"/>
        <v>0</v>
      </c>
      <c r="CZ84" s="253">
        <f t="shared" si="51"/>
        <v>0</v>
      </c>
      <c r="DA84" s="253">
        <f t="shared" si="51"/>
        <v>0</v>
      </c>
      <c r="DB84" s="253">
        <f t="shared" si="51"/>
        <v>0</v>
      </c>
      <c r="DC84" s="253">
        <f t="shared" si="51"/>
        <v>0</v>
      </c>
      <c r="DD84" s="253">
        <f t="shared" si="51"/>
        <v>0</v>
      </c>
      <c r="DE84" s="253">
        <f t="shared" si="51"/>
        <v>0</v>
      </c>
      <c r="DF84" s="253">
        <f t="shared" si="51"/>
        <v>0</v>
      </c>
      <c r="DG84" s="253">
        <f t="shared" si="51"/>
        <v>0</v>
      </c>
      <c r="DH84" s="253">
        <f t="shared" si="51"/>
        <v>0</v>
      </c>
      <c r="DI84" s="253">
        <f t="shared" si="51"/>
        <v>0</v>
      </c>
      <c r="DJ84" s="253">
        <f t="shared" si="51"/>
        <v>0</v>
      </c>
      <c r="DK84" s="253">
        <f t="shared" si="51"/>
        <v>0</v>
      </c>
      <c r="DL84" s="253">
        <f t="shared" si="51"/>
        <v>0</v>
      </c>
      <c r="DM84" s="253">
        <f t="shared" si="51"/>
        <v>0</v>
      </c>
      <c r="DN84" s="253">
        <f t="shared" si="51"/>
        <v>0</v>
      </c>
      <c r="DO84" s="253">
        <f t="shared" si="51"/>
        <v>0</v>
      </c>
      <c r="DP84" s="253">
        <f t="shared" si="51"/>
        <v>0</v>
      </c>
      <c r="DQ84" s="253">
        <f t="shared" si="51"/>
        <v>0</v>
      </c>
      <c r="DR84" s="253">
        <f t="shared" si="51"/>
        <v>0</v>
      </c>
      <c r="DS84" s="253">
        <f t="shared" si="51"/>
        <v>0</v>
      </c>
      <c r="DT84" s="253">
        <f t="shared" si="51"/>
        <v>0</v>
      </c>
      <c r="DU84" s="253">
        <f t="shared" si="51"/>
        <v>0</v>
      </c>
    </row>
    <row r="85" spans="2:125" ht="15.6" thickTop="1" thickBot="1">
      <c r="B85" s="339">
        <f t="shared" si="46"/>
        <v>0</v>
      </c>
      <c r="F85" s="253">
        <f t="shared" si="47"/>
        <v>0</v>
      </c>
      <c r="G85" s="253">
        <f t="shared" si="47"/>
        <v>0</v>
      </c>
      <c r="H85" s="253">
        <f t="shared" si="47"/>
        <v>0</v>
      </c>
      <c r="I85" s="253">
        <f t="shared" si="47"/>
        <v>0</v>
      </c>
      <c r="J85" s="253">
        <f t="shared" si="47"/>
        <v>0</v>
      </c>
      <c r="K85" s="253">
        <f t="shared" si="47"/>
        <v>0</v>
      </c>
      <c r="L85" s="253">
        <f t="shared" si="47"/>
        <v>0</v>
      </c>
      <c r="M85" s="253">
        <f t="shared" si="47"/>
        <v>0</v>
      </c>
      <c r="N85" s="253">
        <f t="shared" si="47"/>
        <v>0</v>
      </c>
      <c r="O85" s="253">
        <f t="shared" si="47"/>
        <v>0</v>
      </c>
      <c r="P85" s="253">
        <f t="shared" si="47"/>
        <v>0</v>
      </c>
      <c r="Q85" s="253">
        <f t="shared" si="47"/>
        <v>0</v>
      </c>
      <c r="R85" s="253">
        <f t="shared" si="47"/>
        <v>0</v>
      </c>
      <c r="S85" s="253">
        <f t="shared" si="47"/>
        <v>0</v>
      </c>
      <c r="T85" s="253">
        <f t="shared" si="47"/>
        <v>0</v>
      </c>
      <c r="U85" s="253">
        <f t="shared" si="47"/>
        <v>0</v>
      </c>
      <c r="V85" s="253">
        <f t="shared" si="52"/>
        <v>0</v>
      </c>
      <c r="W85" s="253">
        <f t="shared" si="52"/>
        <v>0</v>
      </c>
      <c r="X85" s="253">
        <f t="shared" si="52"/>
        <v>0</v>
      </c>
      <c r="Y85" s="253">
        <f t="shared" si="52"/>
        <v>0</v>
      </c>
      <c r="Z85" s="253">
        <f t="shared" si="52"/>
        <v>0</v>
      </c>
      <c r="AA85" s="253">
        <f t="shared" si="52"/>
        <v>0</v>
      </c>
      <c r="AB85" s="253">
        <f t="shared" si="52"/>
        <v>0</v>
      </c>
      <c r="AC85" s="253">
        <f t="shared" si="52"/>
        <v>0</v>
      </c>
      <c r="AD85" s="253">
        <f t="shared" si="52"/>
        <v>0</v>
      </c>
      <c r="AE85" s="253">
        <f t="shared" si="52"/>
        <v>0</v>
      </c>
      <c r="AF85" s="253">
        <f t="shared" si="52"/>
        <v>0</v>
      </c>
      <c r="AG85" s="253">
        <f t="shared" si="52"/>
        <v>0</v>
      </c>
      <c r="AH85" s="253">
        <f t="shared" si="52"/>
        <v>0</v>
      </c>
      <c r="AI85" s="253">
        <f t="shared" si="52"/>
        <v>0</v>
      </c>
      <c r="AJ85" s="253">
        <f t="shared" si="52"/>
        <v>0</v>
      </c>
      <c r="AK85" s="253">
        <f t="shared" si="52"/>
        <v>0</v>
      </c>
      <c r="AL85" s="253">
        <f t="shared" si="52"/>
        <v>0</v>
      </c>
      <c r="AM85" s="253">
        <f t="shared" si="52"/>
        <v>0</v>
      </c>
      <c r="AN85" s="253">
        <f t="shared" si="52"/>
        <v>0</v>
      </c>
      <c r="AO85" s="253">
        <f t="shared" si="52"/>
        <v>0</v>
      </c>
      <c r="AP85" s="253">
        <f t="shared" si="52"/>
        <v>0</v>
      </c>
      <c r="AQ85" s="253">
        <f t="shared" si="52"/>
        <v>0</v>
      </c>
      <c r="AR85" s="253">
        <f t="shared" si="52"/>
        <v>0</v>
      </c>
      <c r="AS85" s="253">
        <f t="shared" si="52"/>
        <v>0</v>
      </c>
      <c r="AT85" s="253">
        <f t="shared" si="52"/>
        <v>0</v>
      </c>
      <c r="AU85" s="253">
        <f t="shared" si="52"/>
        <v>0</v>
      </c>
      <c r="AV85" s="253">
        <f t="shared" si="52"/>
        <v>0</v>
      </c>
      <c r="AW85" s="253">
        <f t="shared" si="52"/>
        <v>0</v>
      </c>
      <c r="AX85" s="253">
        <f t="shared" si="52"/>
        <v>0</v>
      </c>
      <c r="AY85" s="253">
        <f t="shared" si="52"/>
        <v>0</v>
      </c>
      <c r="AZ85" s="253">
        <f t="shared" si="52"/>
        <v>0</v>
      </c>
      <c r="BA85" s="253">
        <f t="shared" si="52"/>
        <v>0</v>
      </c>
      <c r="BB85" s="253">
        <f t="shared" si="52"/>
        <v>0</v>
      </c>
      <c r="BC85" s="253">
        <f t="shared" si="52"/>
        <v>0</v>
      </c>
      <c r="BD85" s="253">
        <f t="shared" si="52"/>
        <v>0</v>
      </c>
      <c r="BE85" s="253">
        <f t="shared" si="52"/>
        <v>0</v>
      </c>
      <c r="BF85" s="253">
        <f t="shared" si="52"/>
        <v>0</v>
      </c>
      <c r="BG85" s="253">
        <f t="shared" si="52"/>
        <v>0</v>
      </c>
      <c r="BH85" s="253">
        <f t="shared" si="52"/>
        <v>0</v>
      </c>
      <c r="BI85" s="253">
        <f t="shared" si="52"/>
        <v>0</v>
      </c>
      <c r="BJ85" s="253">
        <f t="shared" si="52"/>
        <v>0</v>
      </c>
      <c r="BK85" s="253">
        <f t="shared" si="52"/>
        <v>0</v>
      </c>
      <c r="BL85" s="253">
        <f t="shared" si="52"/>
        <v>0</v>
      </c>
      <c r="BM85" s="253">
        <f t="shared" si="52"/>
        <v>0</v>
      </c>
      <c r="BN85" s="253">
        <f t="shared" si="52"/>
        <v>0</v>
      </c>
      <c r="BO85" s="253">
        <f t="shared" si="52"/>
        <v>0</v>
      </c>
      <c r="BP85" s="253">
        <f t="shared" si="52"/>
        <v>0</v>
      </c>
      <c r="BQ85" s="253">
        <f t="shared" si="52"/>
        <v>0</v>
      </c>
      <c r="BR85" s="253">
        <f t="shared" si="52"/>
        <v>0</v>
      </c>
      <c r="BS85" s="253">
        <f t="shared" si="52"/>
        <v>0</v>
      </c>
      <c r="BT85" s="253">
        <f t="shared" si="52"/>
        <v>0</v>
      </c>
      <c r="BU85" s="253">
        <f t="shared" si="52"/>
        <v>0</v>
      </c>
      <c r="BV85" s="253">
        <f t="shared" si="52"/>
        <v>0</v>
      </c>
      <c r="BW85" s="253">
        <f t="shared" si="52"/>
        <v>0</v>
      </c>
      <c r="BX85" s="253">
        <f t="shared" si="52"/>
        <v>0</v>
      </c>
      <c r="BY85" s="253">
        <f t="shared" si="52"/>
        <v>0</v>
      </c>
      <c r="BZ85" s="253">
        <f t="shared" si="52"/>
        <v>0</v>
      </c>
      <c r="CA85" s="253">
        <f t="shared" si="52"/>
        <v>0</v>
      </c>
      <c r="CB85" s="253">
        <f t="shared" si="52"/>
        <v>0</v>
      </c>
      <c r="CC85" s="253">
        <f t="shared" si="52"/>
        <v>0</v>
      </c>
      <c r="CD85" s="253">
        <f t="shared" si="52"/>
        <v>0</v>
      </c>
      <c r="CE85" s="253">
        <f t="shared" si="52"/>
        <v>0</v>
      </c>
      <c r="CF85" s="253">
        <f t="shared" si="52"/>
        <v>0</v>
      </c>
      <c r="CG85" s="253">
        <f t="shared" ref="CG85:DU90" si="53">+CG19+CG41-CG63</f>
        <v>0</v>
      </c>
      <c r="CH85" s="253">
        <f t="shared" si="53"/>
        <v>0</v>
      </c>
      <c r="CI85" s="253">
        <f t="shared" si="53"/>
        <v>0</v>
      </c>
      <c r="CJ85" s="253">
        <f t="shared" si="53"/>
        <v>0</v>
      </c>
      <c r="CK85" s="253">
        <f t="shared" si="53"/>
        <v>0</v>
      </c>
      <c r="CL85" s="253">
        <f t="shared" si="53"/>
        <v>0</v>
      </c>
      <c r="CM85" s="253">
        <f t="shared" si="53"/>
        <v>0</v>
      </c>
      <c r="CN85" s="253">
        <f t="shared" si="53"/>
        <v>0</v>
      </c>
      <c r="CO85" s="253">
        <f t="shared" si="53"/>
        <v>0</v>
      </c>
      <c r="CP85" s="253">
        <f t="shared" si="53"/>
        <v>0</v>
      </c>
      <c r="CQ85" s="253">
        <f t="shared" si="53"/>
        <v>0</v>
      </c>
      <c r="CR85" s="253">
        <f t="shared" si="53"/>
        <v>0</v>
      </c>
      <c r="CS85" s="253">
        <f t="shared" si="53"/>
        <v>0</v>
      </c>
      <c r="CT85" s="253">
        <f t="shared" si="53"/>
        <v>0</v>
      </c>
      <c r="CU85" s="253">
        <f t="shared" si="53"/>
        <v>0</v>
      </c>
      <c r="CV85" s="253">
        <f t="shared" si="53"/>
        <v>0</v>
      </c>
      <c r="CW85" s="253">
        <f t="shared" si="53"/>
        <v>0</v>
      </c>
      <c r="CX85" s="253">
        <f t="shared" si="53"/>
        <v>0</v>
      </c>
      <c r="CY85" s="253">
        <f t="shared" si="53"/>
        <v>0</v>
      </c>
      <c r="CZ85" s="253">
        <f t="shared" si="53"/>
        <v>0</v>
      </c>
      <c r="DA85" s="253">
        <f t="shared" si="53"/>
        <v>0</v>
      </c>
      <c r="DB85" s="253">
        <f t="shared" si="53"/>
        <v>0</v>
      </c>
      <c r="DC85" s="253">
        <f t="shared" si="53"/>
        <v>0</v>
      </c>
      <c r="DD85" s="253">
        <f t="shared" si="53"/>
        <v>0</v>
      </c>
      <c r="DE85" s="253">
        <f t="shared" si="53"/>
        <v>0</v>
      </c>
      <c r="DF85" s="253">
        <f t="shared" si="53"/>
        <v>0</v>
      </c>
      <c r="DG85" s="253">
        <f t="shared" si="53"/>
        <v>0</v>
      </c>
      <c r="DH85" s="253">
        <f t="shared" si="53"/>
        <v>0</v>
      </c>
      <c r="DI85" s="253">
        <f t="shared" si="53"/>
        <v>0</v>
      </c>
      <c r="DJ85" s="253">
        <f t="shared" si="53"/>
        <v>0</v>
      </c>
      <c r="DK85" s="253">
        <f t="shared" si="53"/>
        <v>0</v>
      </c>
      <c r="DL85" s="253">
        <f t="shared" si="53"/>
        <v>0</v>
      </c>
      <c r="DM85" s="253">
        <f t="shared" si="53"/>
        <v>0</v>
      </c>
      <c r="DN85" s="253">
        <f t="shared" si="53"/>
        <v>0</v>
      </c>
      <c r="DO85" s="253">
        <f t="shared" si="53"/>
        <v>0</v>
      </c>
      <c r="DP85" s="253">
        <f t="shared" si="53"/>
        <v>0</v>
      </c>
      <c r="DQ85" s="253">
        <f t="shared" si="53"/>
        <v>0</v>
      </c>
      <c r="DR85" s="253">
        <f t="shared" si="53"/>
        <v>0</v>
      </c>
      <c r="DS85" s="253">
        <f t="shared" si="53"/>
        <v>0</v>
      </c>
      <c r="DT85" s="253">
        <f t="shared" si="53"/>
        <v>0</v>
      </c>
      <c r="DU85" s="253">
        <f t="shared" si="53"/>
        <v>0</v>
      </c>
    </row>
    <row r="86" spans="2:125" ht="15.6" thickTop="1" thickBot="1">
      <c r="B86" s="339">
        <f t="shared" si="46"/>
        <v>0</v>
      </c>
      <c r="F86" s="253">
        <f t="shared" si="47"/>
        <v>0</v>
      </c>
      <c r="G86" s="253">
        <f t="shared" si="47"/>
        <v>0</v>
      </c>
      <c r="H86" s="253">
        <f t="shared" si="47"/>
        <v>0</v>
      </c>
      <c r="I86" s="253">
        <f t="shared" si="47"/>
        <v>0</v>
      </c>
      <c r="J86" s="253">
        <f t="shared" si="47"/>
        <v>0</v>
      </c>
      <c r="K86" s="253">
        <f t="shared" si="47"/>
        <v>0</v>
      </c>
      <c r="L86" s="253">
        <f t="shared" si="47"/>
        <v>0</v>
      </c>
      <c r="M86" s="253">
        <f t="shared" si="47"/>
        <v>0</v>
      </c>
      <c r="N86" s="253">
        <f t="shared" si="47"/>
        <v>0</v>
      </c>
      <c r="O86" s="253">
        <f t="shared" si="47"/>
        <v>0</v>
      </c>
      <c r="P86" s="253">
        <f t="shared" si="47"/>
        <v>0</v>
      </c>
      <c r="Q86" s="253">
        <f t="shared" si="47"/>
        <v>0</v>
      </c>
      <c r="R86" s="253">
        <f t="shared" si="47"/>
        <v>0</v>
      </c>
      <c r="S86" s="253">
        <f t="shared" si="47"/>
        <v>0</v>
      </c>
      <c r="T86" s="253">
        <f t="shared" si="47"/>
        <v>0</v>
      </c>
      <c r="U86" s="253">
        <f t="shared" si="47"/>
        <v>0</v>
      </c>
      <c r="V86" s="253">
        <f t="shared" ref="V86:CG90" si="54">+V20+V42-V64</f>
        <v>0</v>
      </c>
      <c r="W86" s="253">
        <f t="shared" si="54"/>
        <v>0</v>
      </c>
      <c r="X86" s="253">
        <f t="shared" si="54"/>
        <v>0</v>
      </c>
      <c r="Y86" s="253">
        <f t="shared" si="54"/>
        <v>0</v>
      </c>
      <c r="Z86" s="253">
        <f t="shared" si="54"/>
        <v>0</v>
      </c>
      <c r="AA86" s="253">
        <f t="shared" si="54"/>
        <v>0</v>
      </c>
      <c r="AB86" s="253">
        <f t="shared" si="54"/>
        <v>0</v>
      </c>
      <c r="AC86" s="253">
        <f t="shared" si="54"/>
        <v>0</v>
      </c>
      <c r="AD86" s="253">
        <f t="shared" si="54"/>
        <v>0</v>
      </c>
      <c r="AE86" s="253">
        <f t="shared" si="54"/>
        <v>0</v>
      </c>
      <c r="AF86" s="253">
        <f t="shared" si="54"/>
        <v>0</v>
      </c>
      <c r="AG86" s="253">
        <f t="shared" si="54"/>
        <v>0</v>
      </c>
      <c r="AH86" s="253">
        <f t="shared" si="54"/>
        <v>0</v>
      </c>
      <c r="AI86" s="253">
        <f t="shared" si="54"/>
        <v>0</v>
      </c>
      <c r="AJ86" s="253">
        <f t="shared" si="54"/>
        <v>0</v>
      </c>
      <c r="AK86" s="253">
        <f t="shared" si="54"/>
        <v>0</v>
      </c>
      <c r="AL86" s="253">
        <f t="shared" si="54"/>
        <v>0</v>
      </c>
      <c r="AM86" s="253">
        <f t="shared" si="54"/>
        <v>0</v>
      </c>
      <c r="AN86" s="253">
        <f t="shared" si="54"/>
        <v>0</v>
      </c>
      <c r="AO86" s="253">
        <f t="shared" si="54"/>
        <v>0</v>
      </c>
      <c r="AP86" s="253">
        <f t="shared" si="54"/>
        <v>0</v>
      </c>
      <c r="AQ86" s="253">
        <f t="shared" si="54"/>
        <v>0</v>
      </c>
      <c r="AR86" s="253">
        <f t="shared" si="54"/>
        <v>0</v>
      </c>
      <c r="AS86" s="253">
        <f t="shared" si="54"/>
        <v>0</v>
      </c>
      <c r="AT86" s="253">
        <f t="shared" si="54"/>
        <v>0</v>
      </c>
      <c r="AU86" s="253">
        <f t="shared" si="54"/>
        <v>0</v>
      </c>
      <c r="AV86" s="253">
        <f t="shared" si="54"/>
        <v>0</v>
      </c>
      <c r="AW86" s="253">
        <f t="shared" si="54"/>
        <v>0</v>
      </c>
      <c r="AX86" s="253">
        <f t="shared" si="54"/>
        <v>0</v>
      </c>
      <c r="AY86" s="253">
        <f t="shared" si="54"/>
        <v>0</v>
      </c>
      <c r="AZ86" s="253">
        <f t="shared" si="54"/>
        <v>0</v>
      </c>
      <c r="BA86" s="253">
        <f t="shared" si="54"/>
        <v>0</v>
      </c>
      <c r="BB86" s="253">
        <f t="shared" si="54"/>
        <v>0</v>
      </c>
      <c r="BC86" s="253">
        <f t="shared" si="54"/>
        <v>0</v>
      </c>
      <c r="BD86" s="253">
        <f t="shared" si="54"/>
        <v>0</v>
      </c>
      <c r="BE86" s="253">
        <f t="shared" si="54"/>
        <v>0</v>
      </c>
      <c r="BF86" s="253">
        <f t="shared" si="54"/>
        <v>0</v>
      </c>
      <c r="BG86" s="253">
        <f t="shared" si="54"/>
        <v>0</v>
      </c>
      <c r="BH86" s="253">
        <f t="shared" si="54"/>
        <v>0</v>
      </c>
      <c r="BI86" s="253">
        <f t="shared" si="54"/>
        <v>0</v>
      </c>
      <c r="BJ86" s="253">
        <f t="shared" si="54"/>
        <v>0</v>
      </c>
      <c r="BK86" s="253">
        <f t="shared" si="54"/>
        <v>0</v>
      </c>
      <c r="BL86" s="253">
        <f t="shared" si="54"/>
        <v>0</v>
      </c>
      <c r="BM86" s="253">
        <f t="shared" si="54"/>
        <v>0</v>
      </c>
      <c r="BN86" s="253">
        <f t="shared" si="54"/>
        <v>0</v>
      </c>
      <c r="BO86" s="253">
        <f t="shared" si="54"/>
        <v>0</v>
      </c>
      <c r="BP86" s="253">
        <f t="shared" si="54"/>
        <v>0</v>
      </c>
      <c r="BQ86" s="253">
        <f t="shared" si="54"/>
        <v>0</v>
      </c>
      <c r="BR86" s="253">
        <f t="shared" si="54"/>
        <v>0</v>
      </c>
      <c r="BS86" s="253">
        <f t="shared" si="54"/>
        <v>0</v>
      </c>
      <c r="BT86" s="253">
        <f t="shared" si="54"/>
        <v>0</v>
      </c>
      <c r="BU86" s="253">
        <f t="shared" si="54"/>
        <v>0</v>
      </c>
      <c r="BV86" s="253">
        <f t="shared" si="54"/>
        <v>0</v>
      </c>
      <c r="BW86" s="253">
        <f t="shared" si="54"/>
        <v>0</v>
      </c>
      <c r="BX86" s="253">
        <f t="shared" si="54"/>
        <v>0</v>
      </c>
      <c r="BY86" s="253">
        <f t="shared" si="54"/>
        <v>0</v>
      </c>
      <c r="BZ86" s="253">
        <f t="shared" si="54"/>
        <v>0</v>
      </c>
      <c r="CA86" s="253">
        <f t="shared" si="54"/>
        <v>0</v>
      </c>
      <c r="CB86" s="253">
        <f t="shared" si="54"/>
        <v>0</v>
      </c>
      <c r="CC86" s="253">
        <f t="shared" si="54"/>
        <v>0</v>
      </c>
      <c r="CD86" s="253">
        <f t="shared" si="54"/>
        <v>0</v>
      </c>
      <c r="CE86" s="253">
        <f t="shared" si="54"/>
        <v>0</v>
      </c>
      <c r="CF86" s="253">
        <f t="shared" si="54"/>
        <v>0</v>
      </c>
      <c r="CG86" s="253">
        <f t="shared" si="54"/>
        <v>0</v>
      </c>
      <c r="CH86" s="253">
        <f t="shared" si="53"/>
        <v>0</v>
      </c>
      <c r="CI86" s="253">
        <f t="shared" si="53"/>
        <v>0</v>
      </c>
      <c r="CJ86" s="253">
        <f t="shared" si="53"/>
        <v>0</v>
      </c>
      <c r="CK86" s="253">
        <f t="shared" si="53"/>
        <v>0</v>
      </c>
      <c r="CL86" s="253">
        <f t="shared" si="53"/>
        <v>0</v>
      </c>
      <c r="CM86" s="253">
        <f t="shared" si="53"/>
        <v>0</v>
      </c>
      <c r="CN86" s="253">
        <f t="shared" si="53"/>
        <v>0</v>
      </c>
      <c r="CO86" s="253">
        <f t="shared" si="53"/>
        <v>0</v>
      </c>
      <c r="CP86" s="253">
        <f t="shared" si="53"/>
        <v>0</v>
      </c>
      <c r="CQ86" s="253">
        <f t="shared" si="53"/>
        <v>0</v>
      </c>
      <c r="CR86" s="253">
        <f t="shared" si="53"/>
        <v>0</v>
      </c>
      <c r="CS86" s="253">
        <f t="shared" si="53"/>
        <v>0</v>
      </c>
      <c r="CT86" s="253">
        <f t="shared" si="53"/>
        <v>0</v>
      </c>
      <c r="CU86" s="253">
        <f t="shared" si="53"/>
        <v>0</v>
      </c>
      <c r="CV86" s="253">
        <f t="shared" si="53"/>
        <v>0</v>
      </c>
      <c r="CW86" s="253">
        <f t="shared" si="53"/>
        <v>0</v>
      </c>
      <c r="CX86" s="253">
        <f t="shared" si="53"/>
        <v>0</v>
      </c>
      <c r="CY86" s="253">
        <f t="shared" si="53"/>
        <v>0</v>
      </c>
      <c r="CZ86" s="253">
        <f t="shared" si="53"/>
        <v>0</v>
      </c>
      <c r="DA86" s="253">
        <f t="shared" si="53"/>
        <v>0</v>
      </c>
      <c r="DB86" s="253">
        <f t="shared" si="53"/>
        <v>0</v>
      </c>
      <c r="DC86" s="253">
        <f t="shared" si="53"/>
        <v>0</v>
      </c>
      <c r="DD86" s="253">
        <f t="shared" si="53"/>
        <v>0</v>
      </c>
      <c r="DE86" s="253">
        <f t="shared" si="53"/>
        <v>0</v>
      </c>
      <c r="DF86" s="253">
        <f t="shared" si="53"/>
        <v>0</v>
      </c>
      <c r="DG86" s="253">
        <f t="shared" si="53"/>
        <v>0</v>
      </c>
      <c r="DH86" s="253">
        <f t="shared" si="53"/>
        <v>0</v>
      </c>
      <c r="DI86" s="253">
        <f t="shared" si="53"/>
        <v>0</v>
      </c>
      <c r="DJ86" s="253">
        <f t="shared" si="53"/>
        <v>0</v>
      </c>
      <c r="DK86" s="253">
        <f t="shared" si="53"/>
        <v>0</v>
      </c>
      <c r="DL86" s="253">
        <f t="shared" si="53"/>
        <v>0</v>
      </c>
      <c r="DM86" s="253">
        <f t="shared" si="53"/>
        <v>0</v>
      </c>
      <c r="DN86" s="253">
        <f t="shared" si="53"/>
        <v>0</v>
      </c>
      <c r="DO86" s="253">
        <f t="shared" si="53"/>
        <v>0</v>
      </c>
      <c r="DP86" s="253">
        <f t="shared" si="53"/>
        <v>0</v>
      </c>
      <c r="DQ86" s="253">
        <f t="shared" si="53"/>
        <v>0</v>
      </c>
      <c r="DR86" s="253">
        <f t="shared" si="53"/>
        <v>0</v>
      </c>
      <c r="DS86" s="253">
        <f t="shared" si="53"/>
        <v>0</v>
      </c>
      <c r="DT86" s="253">
        <f t="shared" si="53"/>
        <v>0</v>
      </c>
      <c r="DU86" s="253">
        <f t="shared" si="53"/>
        <v>0</v>
      </c>
    </row>
    <row r="87" spans="2:125" ht="15.6" thickTop="1" thickBot="1">
      <c r="B87" s="339">
        <f t="shared" si="46"/>
        <v>0</v>
      </c>
      <c r="F87" s="253">
        <f t="shared" si="47"/>
        <v>0</v>
      </c>
      <c r="G87" s="253">
        <f t="shared" si="47"/>
        <v>0</v>
      </c>
      <c r="H87" s="253">
        <f t="shared" si="47"/>
        <v>0</v>
      </c>
      <c r="I87" s="253">
        <f t="shared" si="47"/>
        <v>0</v>
      </c>
      <c r="J87" s="253">
        <f t="shared" si="47"/>
        <v>0</v>
      </c>
      <c r="K87" s="253">
        <f t="shared" si="47"/>
        <v>0</v>
      </c>
      <c r="L87" s="253">
        <f t="shared" si="47"/>
        <v>0</v>
      </c>
      <c r="M87" s="253">
        <f t="shared" si="47"/>
        <v>0</v>
      </c>
      <c r="N87" s="253">
        <f t="shared" si="47"/>
        <v>0</v>
      </c>
      <c r="O87" s="253">
        <f t="shared" si="47"/>
        <v>0</v>
      </c>
      <c r="P87" s="253">
        <f t="shared" si="47"/>
        <v>0</v>
      </c>
      <c r="Q87" s="253">
        <f t="shared" si="47"/>
        <v>0</v>
      </c>
      <c r="R87" s="253">
        <f t="shared" si="47"/>
        <v>0</v>
      </c>
      <c r="S87" s="253">
        <f t="shared" si="47"/>
        <v>0</v>
      </c>
      <c r="T87" s="253">
        <f t="shared" si="47"/>
        <v>0</v>
      </c>
      <c r="U87" s="253">
        <f t="shared" si="47"/>
        <v>0</v>
      </c>
      <c r="V87" s="253">
        <f t="shared" si="54"/>
        <v>0</v>
      </c>
      <c r="W87" s="253">
        <f t="shared" si="54"/>
        <v>0</v>
      </c>
      <c r="X87" s="253">
        <f t="shared" si="54"/>
        <v>0</v>
      </c>
      <c r="Y87" s="253">
        <f t="shared" si="54"/>
        <v>0</v>
      </c>
      <c r="Z87" s="253">
        <f t="shared" si="54"/>
        <v>0</v>
      </c>
      <c r="AA87" s="253">
        <f t="shared" si="54"/>
        <v>0</v>
      </c>
      <c r="AB87" s="253">
        <f t="shared" si="54"/>
        <v>0</v>
      </c>
      <c r="AC87" s="253">
        <f t="shared" si="54"/>
        <v>0</v>
      </c>
      <c r="AD87" s="253">
        <f t="shared" si="54"/>
        <v>0</v>
      </c>
      <c r="AE87" s="253">
        <f t="shared" si="54"/>
        <v>0</v>
      </c>
      <c r="AF87" s="253">
        <f t="shared" si="54"/>
        <v>0</v>
      </c>
      <c r="AG87" s="253">
        <f t="shared" si="54"/>
        <v>0</v>
      </c>
      <c r="AH87" s="253">
        <f t="shared" si="54"/>
        <v>0</v>
      </c>
      <c r="AI87" s="253">
        <f t="shared" si="54"/>
        <v>0</v>
      </c>
      <c r="AJ87" s="253">
        <f t="shared" si="54"/>
        <v>0</v>
      </c>
      <c r="AK87" s="253">
        <f t="shared" si="54"/>
        <v>0</v>
      </c>
      <c r="AL87" s="253">
        <f t="shared" si="54"/>
        <v>0</v>
      </c>
      <c r="AM87" s="253">
        <f t="shared" si="54"/>
        <v>0</v>
      </c>
      <c r="AN87" s="253">
        <f t="shared" si="54"/>
        <v>0</v>
      </c>
      <c r="AO87" s="253">
        <f t="shared" si="54"/>
        <v>0</v>
      </c>
      <c r="AP87" s="253">
        <f t="shared" si="54"/>
        <v>0</v>
      </c>
      <c r="AQ87" s="253">
        <f t="shared" si="54"/>
        <v>0</v>
      </c>
      <c r="AR87" s="253">
        <f t="shared" si="54"/>
        <v>0</v>
      </c>
      <c r="AS87" s="253">
        <f t="shared" si="54"/>
        <v>0</v>
      </c>
      <c r="AT87" s="253">
        <f t="shared" si="54"/>
        <v>0</v>
      </c>
      <c r="AU87" s="253">
        <f t="shared" si="54"/>
        <v>0</v>
      </c>
      <c r="AV87" s="253">
        <f t="shared" si="54"/>
        <v>0</v>
      </c>
      <c r="AW87" s="253">
        <f t="shared" si="54"/>
        <v>0</v>
      </c>
      <c r="AX87" s="253">
        <f t="shared" si="54"/>
        <v>0</v>
      </c>
      <c r="AY87" s="253">
        <f t="shared" si="54"/>
        <v>0</v>
      </c>
      <c r="AZ87" s="253">
        <f t="shared" si="54"/>
        <v>0</v>
      </c>
      <c r="BA87" s="253">
        <f t="shared" si="54"/>
        <v>0</v>
      </c>
      <c r="BB87" s="253">
        <f t="shared" si="54"/>
        <v>0</v>
      </c>
      <c r="BC87" s="253">
        <f t="shared" si="54"/>
        <v>0</v>
      </c>
      <c r="BD87" s="253">
        <f t="shared" si="54"/>
        <v>0</v>
      </c>
      <c r="BE87" s="253">
        <f t="shared" si="54"/>
        <v>0</v>
      </c>
      <c r="BF87" s="253">
        <f t="shared" si="54"/>
        <v>0</v>
      </c>
      <c r="BG87" s="253">
        <f t="shared" si="54"/>
        <v>0</v>
      </c>
      <c r="BH87" s="253">
        <f t="shared" si="54"/>
        <v>0</v>
      </c>
      <c r="BI87" s="253">
        <f t="shared" si="54"/>
        <v>0</v>
      </c>
      <c r="BJ87" s="253">
        <f t="shared" si="54"/>
        <v>0</v>
      </c>
      <c r="BK87" s="253">
        <f t="shared" si="54"/>
        <v>0</v>
      </c>
      <c r="BL87" s="253">
        <f t="shared" si="54"/>
        <v>0</v>
      </c>
      <c r="BM87" s="253">
        <f t="shared" si="54"/>
        <v>0</v>
      </c>
      <c r="BN87" s="253">
        <f t="shared" si="54"/>
        <v>0</v>
      </c>
      <c r="BO87" s="253">
        <f t="shared" si="54"/>
        <v>0</v>
      </c>
      <c r="BP87" s="253">
        <f t="shared" si="54"/>
        <v>0</v>
      </c>
      <c r="BQ87" s="253">
        <f t="shared" si="54"/>
        <v>0</v>
      </c>
      <c r="BR87" s="253">
        <f t="shared" si="54"/>
        <v>0</v>
      </c>
      <c r="BS87" s="253">
        <f t="shared" si="54"/>
        <v>0</v>
      </c>
      <c r="BT87" s="253">
        <f t="shared" si="54"/>
        <v>0</v>
      </c>
      <c r="BU87" s="253">
        <f t="shared" si="54"/>
        <v>0</v>
      </c>
      <c r="BV87" s="253">
        <f t="shared" si="54"/>
        <v>0</v>
      </c>
      <c r="BW87" s="253">
        <f t="shared" si="54"/>
        <v>0</v>
      </c>
      <c r="BX87" s="253">
        <f t="shared" si="54"/>
        <v>0</v>
      </c>
      <c r="BY87" s="253">
        <f t="shared" si="54"/>
        <v>0</v>
      </c>
      <c r="BZ87" s="253">
        <f t="shared" si="54"/>
        <v>0</v>
      </c>
      <c r="CA87" s="253">
        <f t="shared" si="54"/>
        <v>0</v>
      </c>
      <c r="CB87" s="253">
        <f t="shared" si="54"/>
        <v>0</v>
      </c>
      <c r="CC87" s="253">
        <f t="shared" si="54"/>
        <v>0</v>
      </c>
      <c r="CD87" s="253">
        <f t="shared" si="54"/>
        <v>0</v>
      </c>
      <c r="CE87" s="253">
        <f t="shared" si="54"/>
        <v>0</v>
      </c>
      <c r="CF87" s="253">
        <f t="shared" si="54"/>
        <v>0</v>
      </c>
      <c r="CG87" s="253">
        <f t="shared" si="54"/>
        <v>0</v>
      </c>
      <c r="CH87" s="253">
        <f t="shared" si="53"/>
        <v>0</v>
      </c>
      <c r="CI87" s="253">
        <f t="shared" si="53"/>
        <v>0</v>
      </c>
      <c r="CJ87" s="253">
        <f t="shared" si="53"/>
        <v>0</v>
      </c>
      <c r="CK87" s="253">
        <f t="shared" si="53"/>
        <v>0</v>
      </c>
      <c r="CL87" s="253">
        <f t="shared" si="53"/>
        <v>0</v>
      </c>
      <c r="CM87" s="253">
        <f t="shared" si="53"/>
        <v>0</v>
      </c>
      <c r="CN87" s="253">
        <f t="shared" si="53"/>
        <v>0</v>
      </c>
      <c r="CO87" s="253">
        <f t="shared" si="53"/>
        <v>0</v>
      </c>
      <c r="CP87" s="253">
        <f t="shared" si="53"/>
        <v>0</v>
      </c>
      <c r="CQ87" s="253">
        <f t="shared" si="53"/>
        <v>0</v>
      </c>
      <c r="CR87" s="253">
        <f t="shared" si="53"/>
        <v>0</v>
      </c>
      <c r="CS87" s="253">
        <f t="shared" si="53"/>
        <v>0</v>
      </c>
      <c r="CT87" s="253">
        <f t="shared" si="53"/>
        <v>0</v>
      </c>
      <c r="CU87" s="253">
        <f t="shared" si="53"/>
        <v>0</v>
      </c>
      <c r="CV87" s="253">
        <f t="shared" si="53"/>
        <v>0</v>
      </c>
      <c r="CW87" s="253">
        <f t="shared" si="53"/>
        <v>0</v>
      </c>
      <c r="CX87" s="253">
        <f t="shared" si="53"/>
        <v>0</v>
      </c>
      <c r="CY87" s="253">
        <f t="shared" si="53"/>
        <v>0</v>
      </c>
      <c r="CZ87" s="253">
        <f t="shared" si="53"/>
        <v>0</v>
      </c>
      <c r="DA87" s="253">
        <f t="shared" si="53"/>
        <v>0</v>
      </c>
      <c r="DB87" s="253">
        <f t="shared" si="53"/>
        <v>0</v>
      </c>
      <c r="DC87" s="253">
        <f t="shared" si="53"/>
        <v>0</v>
      </c>
      <c r="DD87" s="253">
        <f t="shared" si="53"/>
        <v>0</v>
      </c>
      <c r="DE87" s="253">
        <f t="shared" si="53"/>
        <v>0</v>
      </c>
      <c r="DF87" s="253">
        <f t="shared" si="53"/>
        <v>0</v>
      </c>
      <c r="DG87" s="253">
        <f t="shared" si="53"/>
        <v>0</v>
      </c>
      <c r="DH87" s="253">
        <f t="shared" si="53"/>
        <v>0</v>
      </c>
      <c r="DI87" s="253">
        <f t="shared" si="53"/>
        <v>0</v>
      </c>
      <c r="DJ87" s="253">
        <f t="shared" si="53"/>
        <v>0</v>
      </c>
      <c r="DK87" s="253">
        <f t="shared" si="53"/>
        <v>0</v>
      </c>
      <c r="DL87" s="253">
        <f t="shared" si="53"/>
        <v>0</v>
      </c>
      <c r="DM87" s="253">
        <f t="shared" si="53"/>
        <v>0</v>
      </c>
      <c r="DN87" s="253">
        <f t="shared" si="53"/>
        <v>0</v>
      </c>
      <c r="DO87" s="253">
        <f t="shared" si="53"/>
        <v>0</v>
      </c>
      <c r="DP87" s="253">
        <f t="shared" si="53"/>
        <v>0</v>
      </c>
      <c r="DQ87" s="253">
        <f t="shared" si="53"/>
        <v>0</v>
      </c>
      <c r="DR87" s="253">
        <f t="shared" si="53"/>
        <v>0</v>
      </c>
      <c r="DS87" s="253">
        <f t="shared" si="53"/>
        <v>0</v>
      </c>
      <c r="DT87" s="253">
        <f t="shared" si="53"/>
        <v>0</v>
      </c>
      <c r="DU87" s="253">
        <f t="shared" si="53"/>
        <v>0</v>
      </c>
    </row>
    <row r="88" spans="2:125" ht="15.6" thickTop="1" thickBot="1">
      <c r="B88" s="339">
        <f t="shared" si="46"/>
        <v>0</v>
      </c>
      <c r="F88" s="253">
        <f t="shared" si="47"/>
        <v>0</v>
      </c>
      <c r="G88" s="253">
        <f t="shared" si="47"/>
        <v>0</v>
      </c>
      <c r="H88" s="253">
        <f t="shared" si="47"/>
        <v>0</v>
      </c>
      <c r="I88" s="253">
        <f t="shared" si="47"/>
        <v>0</v>
      </c>
      <c r="J88" s="253">
        <f t="shared" si="47"/>
        <v>0</v>
      </c>
      <c r="K88" s="253">
        <f t="shared" si="47"/>
        <v>0</v>
      </c>
      <c r="L88" s="253">
        <f t="shared" si="47"/>
        <v>0</v>
      </c>
      <c r="M88" s="253">
        <f t="shared" si="47"/>
        <v>0</v>
      </c>
      <c r="N88" s="253">
        <f t="shared" si="47"/>
        <v>0</v>
      </c>
      <c r="O88" s="253">
        <f t="shared" si="47"/>
        <v>0</v>
      </c>
      <c r="P88" s="253">
        <f t="shared" si="47"/>
        <v>0</v>
      </c>
      <c r="Q88" s="253">
        <f t="shared" si="47"/>
        <v>0</v>
      </c>
      <c r="R88" s="253">
        <f t="shared" si="47"/>
        <v>0</v>
      </c>
      <c r="S88" s="253">
        <f t="shared" si="47"/>
        <v>0</v>
      </c>
      <c r="T88" s="253">
        <f t="shared" si="47"/>
        <v>0</v>
      </c>
      <c r="U88" s="253">
        <f t="shared" si="47"/>
        <v>0</v>
      </c>
      <c r="V88" s="253">
        <f t="shared" si="54"/>
        <v>0</v>
      </c>
      <c r="W88" s="253">
        <f t="shared" si="54"/>
        <v>0</v>
      </c>
      <c r="X88" s="253">
        <f t="shared" si="54"/>
        <v>0</v>
      </c>
      <c r="Y88" s="253">
        <f t="shared" si="54"/>
        <v>0</v>
      </c>
      <c r="Z88" s="253">
        <f t="shared" si="54"/>
        <v>0</v>
      </c>
      <c r="AA88" s="253">
        <f t="shared" si="54"/>
        <v>0</v>
      </c>
      <c r="AB88" s="253">
        <f t="shared" si="54"/>
        <v>0</v>
      </c>
      <c r="AC88" s="253">
        <f t="shared" si="54"/>
        <v>0</v>
      </c>
      <c r="AD88" s="253">
        <f t="shared" si="54"/>
        <v>0</v>
      </c>
      <c r="AE88" s="253">
        <f t="shared" si="54"/>
        <v>0</v>
      </c>
      <c r="AF88" s="253">
        <f t="shared" si="54"/>
        <v>0</v>
      </c>
      <c r="AG88" s="253">
        <f t="shared" si="54"/>
        <v>0</v>
      </c>
      <c r="AH88" s="253">
        <f t="shared" si="54"/>
        <v>0</v>
      </c>
      <c r="AI88" s="253">
        <f t="shared" si="54"/>
        <v>0</v>
      </c>
      <c r="AJ88" s="253">
        <f t="shared" si="54"/>
        <v>0</v>
      </c>
      <c r="AK88" s="253">
        <f t="shared" si="54"/>
        <v>0</v>
      </c>
      <c r="AL88" s="253">
        <f t="shared" si="54"/>
        <v>0</v>
      </c>
      <c r="AM88" s="253">
        <f t="shared" si="54"/>
        <v>0</v>
      </c>
      <c r="AN88" s="253">
        <f t="shared" si="54"/>
        <v>0</v>
      </c>
      <c r="AO88" s="253">
        <f t="shared" si="54"/>
        <v>0</v>
      </c>
      <c r="AP88" s="253">
        <f t="shared" si="54"/>
        <v>0</v>
      </c>
      <c r="AQ88" s="253">
        <f t="shared" si="54"/>
        <v>0</v>
      </c>
      <c r="AR88" s="253">
        <f t="shared" si="54"/>
        <v>0</v>
      </c>
      <c r="AS88" s="253">
        <f t="shared" si="54"/>
        <v>0</v>
      </c>
      <c r="AT88" s="253">
        <f t="shared" si="54"/>
        <v>0</v>
      </c>
      <c r="AU88" s="253">
        <f t="shared" si="54"/>
        <v>0</v>
      </c>
      <c r="AV88" s="253">
        <f t="shared" si="54"/>
        <v>0</v>
      </c>
      <c r="AW88" s="253">
        <f t="shared" si="54"/>
        <v>0</v>
      </c>
      <c r="AX88" s="253">
        <f t="shared" si="54"/>
        <v>0</v>
      </c>
      <c r="AY88" s="253">
        <f t="shared" si="54"/>
        <v>0</v>
      </c>
      <c r="AZ88" s="253">
        <f t="shared" si="54"/>
        <v>0</v>
      </c>
      <c r="BA88" s="253">
        <f t="shared" si="54"/>
        <v>0</v>
      </c>
      <c r="BB88" s="253">
        <f t="shared" si="54"/>
        <v>0</v>
      </c>
      <c r="BC88" s="253">
        <f t="shared" si="54"/>
        <v>0</v>
      </c>
      <c r="BD88" s="253">
        <f t="shared" si="54"/>
        <v>0</v>
      </c>
      <c r="BE88" s="253">
        <f t="shared" si="54"/>
        <v>0</v>
      </c>
      <c r="BF88" s="253">
        <f t="shared" si="54"/>
        <v>0</v>
      </c>
      <c r="BG88" s="253">
        <f t="shared" si="54"/>
        <v>0</v>
      </c>
      <c r="BH88" s="253">
        <f t="shared" si="54"/>
        <v>0</v>
      </c>
      <c r="BI88" s="253">
        <f t="shared" si="54"/>
        <v>0</v>
      </c>
      <c r="BJ88" s="253">
        <f t="shared" si="54"/>
        <v>0</v>
      </c>
      <c r="BK88" s="253">
        <f t="shared" si="54"/>
        <v>0</v>
      </c>
      <c r="BL88" s="253">
        <f t="shared" si="54"/>
        <v>0</v>
      </c>
      <c r="BM88" s="253">
        <f t="shared" si="54"/>
        <v>0</v>
      </c>
      <c r="BN88" s="253">
        <f t="shared" si="54"/>
        <v>0</v>
      </c>
      <c r="BO88" s="253">
        <f t="shared" si="54"/>
        <v>0</v>
      </c>
      <c r="BP88" s="253">
        <f t="shared" si="54"/>
        <v>0</v>
      </c>
      <c r="BQ88" s="253">
        <f t="shared" si="54"/>
        <v>0</v>
      </c>
      <c r="BR88" s="253">
        <f t="shared" si="54"/>
        <v>0</v>
      </c>
      <c r="BS88" s="253">
        <f t="shared" si="54"/>
        <v>0</v>
      </c>
      <c r="BT88" s="253">
        <f t="shared" si="54"/>
        <v>0</v>
      </c>
      <c r="BU88" s="253">
        <f t="shared" si="54"/>
        <v>0</v>
      </c>
      <c r="BV88" s="253">
        <f t="shared" si="54"/>
        <v>0</v>
      </c>
      <c r="BW88" s="253">
        <f t="shared" si="54"/>
        <v>0</v>
      </c>
      <c r="BX88" s="253">
        <f t="shared" si="54"/>
        <v>0</v>
      </c>
      <c r="BY88" s="253">
        <f t="shared" si="54"/>
        <v>0</v>
      </c>
      <c r="BZ88" s="253">
        <f t="shared" si="54"/>
        <v>0</v>
      </c>
      <c r="CA88" s="253">
        <f t="shared" si="54"/>
        <v>0</v>
      </c>
      <c r="CB88" s="253">
        <f t="shared" si="54"/>
        <v>0</v>
      </c>
      <c r="CC88" s="253">
        <f t="shared" si="54"/>
        <v>0</v>
      </c>
      <c r="CD88" s="253">
        <f t="shared" si="54"/>
        <v>0</v>
      </c>
      <c r="CE88" s="253">
        <f t="shared" si="54"/>
        <v>0</v>
      </c>
      <c r="CF88" s="253">
        <f t="shared" si="54"/>
        <v>0</v>
      </c>
      <c r="CG88" s="253">
        <f t="shared" si="54"/>
        <v>0</v>
      </c>
      <c r="CH88" s="253">
        <f t="shared" si="53"/>
        <v>0</v>
      </c>
      <c r="CI88" s="253">
        <f t="shared" si="53"/>
        <v>0</v>
      </c>
      <c r="CJ88" s="253">
        <f t="shared" si="53"/>
        <v>0</v>
      </c>
      <c r="CK88" s="253">
        <f t="shared" si="53"/>
        <v>0</v>
      </c>
      <c r="CL88" s="253">
        <f t="shared" si="53"/>
        <v>0</v>
      </c>
      <c r="CM88" s="253">
        <f t="shared" si="53"/>
        <v>0</v>
      </c>
      <c r="CN88" s="253">
        <f t="shared" si="53"/>
        <v>0</v>
      </c>
      <c r="CO88" s="253">
        <f t="shared" si="53"/>
        <v>0</v>
      </c>
      <c r="CP88" s="253">
        <f t="shared" si="53"/>
        <v>0</v>
      </c>
      <c r="CQ88" s="253">
        <f t="shared" si="53"/>
        <v>0</v>
      </c>
      <c r="CR88" s="253">
        <f t="shared" si="53"/>
        <v>0</v>
      </c>
      <c r="CS88" s="253">
        <f t="shared" si="53"/>
        <v>0</v>
      </c>
      <c r="CT88" s="253">
        <f t="shared" si="53"/>
        <v>0</v>
      </c>
      <c r="CU88" s="253">
        <f t="shared" si="53"/>
        <v>0</v>
      </c>
      <c r="CV88" s="253">
        <f t="shared" si="53"/>
        <v>0</v>
      </c>
      <c r="CW88" s="253">
        <f t="shared" si="53"/>
        <v>0</v>
      </c>
      <c r="CX88" s="253">
        <f t="shared" si="53"/>
        <v>0</v>
      </c>
      <c r="CY88" s="253">
        <f t="shared" si="53"/>
        <v>0</v>
      </c>
      <c r="CZ88" s="253">
        <f t="shared" si="53"/>
        <v>0</v>
      </c>
      <c r="DA88" s="253">
        <f t="shared" si="53"/>
        <v>0</v>
      </c>
      <c r="DB88" s="253">
        <f t="shared" si="53"/>
        <v>0</v>
      </c>
      <c r="DC88" s="253">
        <f t="shared" si="53"/>
        <v>0</v>
      </c>
      <c r="DD88" s="253">
        <f t="shared" si="53"/>
        <v>0</v>
      </c>
      <c r="DE88" s="253">
        <f t="shared" si="53"/>
        <v>0</v>
      </c>
      <c r="DF88" s="253">
        <f t="shared" si="53"/>
        <v>0</v>
      </c>
      <c r="DG88" s="253">
        <f t="shared" si="53"/>
        <v>0</v>
      </c>
      <c r="DH88" s="253">
        <f t="shared" si="53"/>
        <v>0</v>
      </c>
      <c r="DI88" s="253">
        <f t="shared" si="53"/>
        <v>0</v>
      </c>
      <c r="DJ88" s="253">
        <f t="shared" si="53"/>
        <v>0</v>
      </c>
      <c r="DK88" s="253">
        <f t="shared" si="53"/>
        <v>0</v>
      </c>
      <c r="DL88" s="253">
        <f t="shared" si="53"/>
        <v>0</v>
      </c>
      <c r="DM88" s="253">
        <f t="shared" si="53"/>
        <v>0</v>
      </c>
      <c r="DN88" s="253">
        <f t="shared" si="53"/>
        <v>0</v>
      </c>
      <c r="DO88" s="253">
        <f t="shared" si="53"/>
        <v>0</v>
      </c>
      <c r="DP88" s="253">
        <f t="shared" si="53"/>
        <v>0</v>
      </c>
      <c r="DQ88" s="253">
        <f t="shared" si="53"/>
        <v>0</v>
      </c>
      <c r="DR88" s="253">
        <f t="shared" si="53"/>
        <v>0</v>
      </c>
      <c r="DS88" s="253">
        <f t="shared" si="53"/>
        <v>0</v>
      </c>
      <c r="DT88" s="253">
        <f t="shared" si="53"/>
        <v>0</v>
      </c>
      <c r="DU88" s="253">
        <f t="shared" si="53"/>
        <v>0</v>
      </c>
    </row>
    <row r="89" spans="2:125" ht="15.6" thickTop="1" thickBot="1">
      <c r="B89" s="339">
        <f>+B23</f>
        <v>0</v>
      </c>
      <c r="F89" s="253">
        <f t="shared" ref="F89:BQ90" si="55">+F23+F45-F67</f>
        <v>0</v>
      </c>
      <c r="G89" s="253">
        <f t="shared" si="55"/>
        <v>0</v>
      </c>
      <c r="H89" s="253">
        <f t="shared" si="55"/>
        <v>0</v>
      </c>
      <c r="I89" s="253">
        <f t="shared" si="55"/>
        <v>0</v>
      </c>
      <c r="J89" s="253">
        <f t="shared" si="55"/>
        <v>0</v>
      </c>
      <c r="K89" s="253">
        <f t="shared" si="55"/>
        <v>0</v>
      </c>
      <c r="L89" s="253">
        <f t="shared" si="55"/>
        <v>0</v>
      </c>
      <c r="M89" s="253">
        <f t="shared" si="55"/>
        <v>0</v>
      </c>
      <c r="N89" s="253">
        <f t="shared" si="55"/>
        <v>0</v>
      </c>
      <c r="O89" s="253">
        <f t="shared" si="55"/>
        <v>0</v>
      </c>
      <c r="P89" s="253">
        <f t="shared" si="55"/>
        <v>0</v>
      </c>
      <c r="Q89" s="253">
        <f t="shared" si="55"/>
        <v>0</v>
      </c>
      <c r="R89" s="253">
        <f t="shared" si="55"/>
        <v>0</v>
      </c>
      <c r="S89" s="253">
        <f t="shared" si="55"/>
        <v>0</v>
      </c>
      <c r="T89" s="253">
        <f t="shared" si="55"/>
        <v>0</v>
      </c>
      <c r="U89" s="253">
        <f t="shared" si="55"/>
        <v>0</v>
      </c>
      <c r="V89" s="253">
        <f t="shared" si="55"/>
        <v>0</v>
      </c>
      <c r="W89" s="253">
        <f t="shared" si="55"/>
        <v>0</v>
      </c>
      <c r="X89" s="253">
        <f t="shared" si="55"/>
        <v>0</v>
      </c>
      <c r="Y89" s="253">
        <f t="shared" si="55"/>
        <v>0</v>
      </c>
      <c r="Z89" s="253">
        <f t="shared" si="55"/>
        <v>0</v>
      </c>
      <c r="AA89" s="253">
        <f t="shared" si="55"/>
        <v>0</v>
      </c>
      <c r="AB89" s="253">
        <f t="shared" si="55"/>
        <v>0</v>
      </c>
      <c r="AC89" s="253">
        <f t="shared" si="55"/>
        <v>0</v>
      </c>
      <c r="AD89" s="253">
        <f t="shared" si="55"/>
        <v>0</v>
      </c>
      <c r="AE89" s="253">
        <f t="shared" si="55"/>
        <v>0</v>
      </c>
      <c r="AF89" s="253">
        <f t="shared" si="55"/>
        <v>0</v>
      </c>
      <c r="AG89" s="253">
        <f t="shared" si="55"/>
        <v>0</v>
      </c>
      <c r="AH89" s="253">
        <f t="shared" si="55"/>
        <v>0</v>
      </c>
      <c r="AI89" s="253">
        <f t="shared" si="55"/>
        <v>0</v>
      </c>
      <c r="AJ89" s="253">
        <f t="shared" si="55"/>
        <v>0</v>
      </c>
      <c r="AK89" s="253">
        <f t="shared" si="55"/>
        <v>0</v>
      </c>
      <c r="AL89" s="253">
        <f t="shared" si="55"/>
        <v>0</v>
      </c>
      <c r="AM89" s="253">
        <f t="shared" si="55"/>
        <v>0</v>
      </c>
      <c r="AN89" s="253">
        <f t="shared" si="55"/>
        <v>0</v>
      </c>
      <c r="AO89" s="253">
        <f t="shared" si="55"/>
        <v>0</v>
      </c>
      <c r="AP89" s="253">
        <f t="shared" si="55"/>
        <v>0</v>
      </c>
      <c r="AQ89" s="253">
        <f t="shared" si="55"/>
        <v>0</v>
      </c>
      <c r="AR89" s="253">
        <f t="shared" si="55"/>
        <v>0</v>
      </c>
      <c r="AS89" s="253">
        <f t="shared" si="55"/>
        <v>0</v>
      </c>
      <c r="AT89" s="253">
        <f t="shared" si="55"/>
        <v>0</v>
      </c>
      <c r="AU89" s="253">
        <f t="shared" si="55"/>
        <v>0</v>
      </c>
      <c r="AV89" s="253">
        <f t="shared" si="55"/>
        <v>0</v>
      </c>
      <c r="AW89" s="253">
        <f t="shared" si="55"/>
        <v>0</v>
      </c>
      <c r="AX89" s="253">
        <f t="shared" si="55"/>
        <v>0</v>
      </c>
      <c r="AY89" s="253">
        <f t="shared" si="55"/>
        <v>0</v>
      </c>
      <c r="AZ89" s="253">
        <f t="shared" si="55"/>
        <v>0</v>
      </c>
      <c r="BA89" s="253">
        <f t="shared" si="55"/>
        <v>0</v>
      </c>
      <c r="BB89" s="253">
        <f t="shared" si="55"/>
        <v>0</v>
      </c>
      <c r="BC89" s="253">
        <f t="shared" si="55"/>
        <v>0</v>
      </c>
      <c r="BD89" s="253">
        <f t="shared" si="55"/>
        <v>0</v>
      </c>
      <c r="BE89" s="253">
        <f t="shared" si="55"/>
        <v>0</v>
      </c>
      <c r="BF89" s="253">
        <f t="shared" si="55"/>
        <v>0</v>
      </c>
      <c r="BG89" s="253">
        <f t="shared" si="55"/>
        <v>0</v>
      </c>
      <c r="BH89" s="253">
        <f t="shared" si="55"/>
        <v>0</v>
      </c>
      <c r="BI89" s="253">
        <f t="shared" si="55"/>
        <v>0</v>
      </c>
      <c r="BJ89" s="253">
        <f t="shared" si="55"/>
        <v>0</v>
      </c>
      <c r="BK89" s="253">
        <f t="shared" si="55"/>
        <v>0</v>
      </c>
      <c r="BL89" s="253">
        <f t="shared" si="55"/>
        <v>0</v>
      </c>
      <c r="BM89" s="253">
        <f t="shared" si="55"/>
        <v>0</v>
      </c>
      <c r="BN89" s="253">
        <f t="shared" si="55"/>
        <v>0</v>
      </c>
      <c r="BO89" s="253">
        <f t="shared" si="55"/>
        <v>0</v>
      </c>
      <c r="BP89" s="253">
        <f t="shared" si="55"/>
        <v>0</v>
      </c>
      <c r="BQ89" s="253">
        <f t="shared" si="55"/>
        <v>0</v>
      </c>
      <c r="BR89" s="253">
        <f t="shared" si="54"/>
        <v>0</v>
      </c>
      <c r="BS89" s="253">
        <f t="shared" si="54"/>
        <v>0</v>
      </c>
      <c r="BT89" s="253">
        <f t="shared" si="54"/>
        <v>0</v>
      </c>
      <c r="BU89" s="253">
        <f t="shared" si="54"/>
        <v>0</v>
      </c>
      <c r="BV89" s="253">
        <f t="shared" si="54"/>
        <v>0</v>
      </c>
      <c r="BW89" s="253">
        <f t="shared" si="54"/>
        <v>0</v>
      </c>
      <c r="BX89" s="253">
        <f t="shared" si="54"/>
        <v>0</v>
      </c>
      <c r="BY89" s="253">
        <f t="shared" si="54"/>
        <v>0</v>
      </c>
      <c r="BZ89" s="253">
        <f t="shared" si="54"/>
        <v>0</v>
      </c>
      <c r="CA89" s="253">
        <f t="shared" si="54"/>
        <v>0</v>
      </c>
      <c r="CB89" s="253">
        <f t="shared" si="54"/>
        <v>0</v>
      </c>
      <c r="CC89" s="253">
        <f t="shared" si="54"/>
        <v>0</v>
      </c>
      <c r="CD89" s="253">
        <f t="shared" si="54"/>
        <v>0</v>
      </c>
      <c r="CE89" s="253">
        <f t="shared" si="54"/>
        <v>0</v>
      </c>
      <c r="CF89" s="253">
        <f t="shared" si="54"/>
        <v>0</v>
      </c>
      <c r="CG89" s="253">
        <f t="shared" si="54"/>
        <v>0</v>
      </c>
      <c r="CH89" s="253">
        <f t="shared" si="53"/>
        <v>0</v>
      </c>
      <c r="CI89" s="253">
        <f t="shared" si="53"/>
        <v>0</v>
      </c>
      <c r="CJ89" s="253">
        <f t="shared" si="53"/>
        <v>0</v>
      </c>
      <c r="CK89" s="253">
        <f t="shared" si="53"/>
        <v>0</v>
      </c>
      <c r="CL89" s="253">
        <f t="shared" si="53"/>
        <v>0</v>
      </c>
      <c r="CM89" s="253">
        <f t="shared" si="53"/>
        <v>0</v>
      </c>
      <c r="CN89" s="253">
        <f t="shared" si="53"/>
        <v>0</v>
      </c>
      <c r="CO89" s="253">
        <f t="shared" si="53"/>
        <v>0</v>
      </c>
      <c r="CP89" s="253">
        <f t="shared" si="53"/>
        <v>0</v>
      </c>
      <c r="CQ89" s="253">
        <f t="shared" si="53"/>
        <v>0</v>
      </c>
      <c r="CR89" s="253">
        <f t="shared" si="53"/>
        <v>0</v>
      </c>
      <c r="CS89" s="253">
        <f t="shared" si="53"/>
        <v>0</v>
      </c>
      <c r="CT89" s="253">
        <f t="shared" si="53"/>
        <v>0</v>
      </c>
      <c r="CU89" s="253">
        <f t="shared" si="53"/>
        <v>0</v>
      </c>
      <c r="CV89" s="253">
        <f t="shared" si="53"/>
        <v>0</v>
      </c>
      <c r="CW89" s="253">
        <f t="shared" si="53"/>
        <v>0</v>
      </c>
      <c r="CX89" s="253">
        <f t="shared" si="53"/>
        <v>0</v>
      </c>
      <c r="CY89" s="253">
        <f t="shared" si="53"/>
        <v>0</v>
      </c>
      <c r="CZ89" s="253">
        <f t="shared" si="53"/>
        <v>0</v>
      </c>
      <c r="DA89" s="253">
        <f t="shared" si="53"/>
        <v>0</v>
      </c>
      <c r="DB89" s="253">
        <f t="shared" si="53"/>
        <v>0</v>
      </c>
      <c r="DC89" s="253">
        <f t="shared" si="53"/>
        <v>0</v>
      </c>
      <c r="DD89" s="253">
        <f t="shared" si="53"/>
        <v>0</v>
      </c>
      <c r="DE89" s="253">
        <f t="shared" si="53"/>
        <v>0</v>
      </c>
      <c r="DF89" s="253">
        <f t="shared" si="53"/>
        <v>0</v>
      </c>
      <c r="DG89" s="253">
        <f t="shared" si="53"/>
        <v>0</v>
      </c>
      <c r="DH89" s="253">
        <f t="shared" si="53"/>
        <v>0</v>
      </c>
      <c r="DI89" s="253">
        <f t="shared" si="53"/>
        <v>0</v>
      </c>
      <c r="DJ89" s="253">
        <f t="shared" si="53"/>
        <v>0</v>
      </c>
      <c r="DK89" s="253">
        <f t="shared" si="53"/>
        <v>0</v>
      </c>
      <c r="DL89" s="253">
        <f t="shared" si="53"/>
        <v>0</v>
      </c>
      <c r="DM89" s="253">
        <f t="shared" si="53"/>
        <v>0</v>
      </c>
      <c r="DN89" s="253">
        <f t="shared" si="53"/>
        <v>0</v>
      </c>
      <c r="DO89" s="253">
        <f t="shared" si="53"/>
        <v>0</v>
      </c>
      <c r="DP89" s="253">
        <f t="shared" si="53"/>
        <v>0</v>
      </c>
      <c r="DQ89" s="253">
        <f t="shared" si="53"/>
        <v>0</v>
      </c>
      <c r="DR89" s="253">
        <f t="shared" si="53"/>
        <v>0</v>
      </c>
      <c r="DS89" s="253">
        <f t="shared" si="53"/>
        <v>0</v>
      </c>
      <c r="DT89" s="253">
        <f t="shared" si="53"/>
        <v>0</v>
      </c>
      <c r="DU89" s="253">
        <f t="shared" si="53"/>
        <v>0</v>
      </c>
    </row>
    <row r="90" spans="2:125" ht="15.6" thickTop="1" thickBot="1">
      <c r="B90" s="339">
        <f t="shared" si="46"/>
        <v>0</v>
      </c>
      <c r="F90" s="253">
        <f t="shared" si="55"/>
        <v>0</v>
      </c>
      <c r="G90" s="253">
        <f t="shared" si="55"/>
        <v>0</v>
      </c>
      <c r="H90" s="253">
        <f t="shared" si="55"/>
        <v>0</v>
      </c>
      <c r="I90" s="253">
        <f t="shared" si="55"/>
        <v>0</v>
      </c>
      <c r="J90" s="253">
        <f t="shared" si="55"/>
        <v>0</v>
      </c>
      <c r="K90" s="253">
        <f t="shared" si="55"/>
        <v>0</v>
      </c>
      <c r="L90" s="253">
        <f t="shared" si="55"/>
        <v>0</v>
      </c>
      <c r="M90" s="253">
        <f t="shared" si="55"/>
        <v>0</v>
      </c>
      <c r="N90" s="253">
        <f t="shared" si="55"/>
        <v>0</v>
      </c>
      <c r="O90" s="253">
        <f t="shared" si="55"/>
        <v>0</v>
      </c>
      <c r="P90" s="253">
        <f t="shared" si="55"/>
        <v>0</v>
      </c>
      <c r="Q90" s="253">
        <f t="shared" si="55"/>
        <v>0</v>
      </c>
      <c r="R90" s="253">
        <f t="shared" si="55"/>
        <v>0</v>
      </c>
      <c r="S90" s="253">
        <f t="shared" si="55"/>
        <v>0</v>
      </c>
      <c r="T90" s="253">
        <f t="shared" si="55"/>
        <v>0</v>
      </c>
      <c r="U90" s="253">
        <f t="shared" si="55"/>
        <v>0</v>
      </c>
      <c r="V90" s="253">
        <f t="shared" si="55"/>
        <v>0</v>
      </c>
      <c r="W90" s="253">
        <f t="shared" si="55"/>
        <v>0</v>
      </c>
      <c r="X90" s="253">
        <f t="shared" si="55"/>
        <v>0</v>
      </c>
      <c r="Y90" s="253">
        <f t="shared" si="55"/>
        <v>0</v>
      </c>
      <c r="Z90" s="253">
        <f t="shared" si="55"/>
        <v>0</v>
      </c>
      <c r="AA90" s="253">
        <f t="shared" si="55"/>
        <v>0</v>
      </c>
      <c r="AB90" s="253">
        <f t="shared" si="55"/>
        <v>0</v>
      </c>
      <c r="AC90" s="253">
        <f t="shared" si="55"/>
        <v>0</v>
      </c>
      <c r="AD90" s="253">
        <f t="shared" si="55"/>
        <v>0</v>
      </c>
      <c r="AE90" s="253">
        <f t="shared" si="55"/>
        <v>0</v>
      </c>
      <c r="AF90" s="253">
        <f t="shared" si="55"/>
        <v>0</v>
      </c>
      <c r="AG90" s="253">
        <f t="shared" si="55"/>
        <v>0</v>
      </c>
      <c r="AH90" s="253">
        <f t="shared" si="55"/>
        <v>0</v>
      </c>
      <c r="AI90" s="253">
        <f t="shared" si="55"/>
        <v>0</v>
      </c>
      <c r="AJ90" s="253">
        <f t="shared" si="55"/>
        <v>0</v>
      </c>
      <c r="AK90" s="253">
        <f t="shared" si="55"/>
        <v>0</v>
      </c>
      <c r="AL90" s="253">
        <f t="shared" si="55"/>
        <v>0</v>
      </c>
      <c r="AM90" s="253">
        <f t="shared" si="55"/>
        <v>0</v>
      </c>
      <c r="AN90" s="253">
        <f t="shared" si="55"/>
        <v>0</v>
      </c>
      <c r="AO90" s="253">
        <f t="shared" si="55"/>
        <v>0</v>
      </c>
      <c r="AP90" s="253">
        <f t="shared" si="55"/>
        <v>0</v>
      </c>
      <c r="AQ90" s="253">
        <f t="shared" si="55"/>
        <v>0</v>
      </c>
      <c r="AR90" s="253">
        <f t="shared" si="55"/>
        <v>0</v>
      </c>
      <c r="AS90" s="253">
        <f t="shared" si="55"/>
        <v>0</v>
      </c>
      <c r="AT90" s="253">
        <f t="shared" si="55"/>
        <v>0</v>
      </c>
      <c r="AU90" s="253">
        <f t="shared" si="55"/>
        <v>0</v>
      </c>
      <c r="AV90" s="253">
        <f t="shared" si="55"/>
        <v>0</v>
      </c>
      <c r="AW90" s="253">
        <f t="shared" si="55"/>
        <v>0</v>
      </c>
      <c r="AX90" s="253">
        <f t="shared" si="55"/>
        <v>0</v>
      </c>
      <c r="AY90" s="253">
        <f t="shared" si="55"/>
        <v>0</v>
      </c>
      <c r="AZ90" s="253">
        <f t="shared" si="55"/>
        <v>0</v>
      </c>
      <c r="BA90" s="253">
        <f t="shared" si="55"/>
        <v>0</v>
      </c>
      <c r="BB90" s="253">
        <f t="shared" si="55"/>
        <v>0</v>
      </c>
      <c r="BC90" s="253">
        <f t="shared" si="55"/>
        <v>0</v>
      </c>
      <c r="BD90" s="253">
        <f t="shared" si="55"/>
        <v>0</v>
      </c>
      <c r="BE90" s="253">
        <f t="shared" si="55"/>
        <v>0</v>
      </c>
      <c r="BF90" s="253">
        <f t="shared" si="55"/>
        <v>0</v>
      </c>
      <c r="BG90" s="253">
        <f t="shared" si="55"/>
        <v>0</v>
      </c>
      <c r="BH90" s="253">
        <f t="shared" si="55"/>
        <v>0</v>
      </c>
      <c r="BI90" s="253">
        <f t="shared" si="55"/>
        <v>0</v>
      </c>
      <c r="BJ90" s="253">
        <f t="shared" si="55"/>
        <v>0</v>
      </c>
      <c r="BK90" s="253">
        <f t="shared" si="55"/>
        <v>0</v>
      </c>
      <c r="BL90" s="253">
        <f t="shared" si="55"/>
        <v>0</v>
      </c>
      <c r="BM90" s="253">
        <f t="shared" si="55"/>
        <v>0</v>
      </c>
      <c r="BN90" s="253">
        <f t="shared" si="55"/>
        <v>0</v>
      </c>
      <c r="BO90" s="253">
        <f t="shared" si="55"/>
        <v>0</v>
      </c>
      <c r="BP90" s="253">
        <f t="shared" si="55"/>
        <v>0</v>
      </c>
      <c r="BQ90" s="253">
        <f t="shared" si="55"/>
        <v>0</v>
      </c>
      <c r="BR90" s="253">
        <f t="shared" si="54"/>
        <v>0</v>
      </c>
      <c r="BS90" s="253">
        <f t="shared" si="54"/>
        <v>0</v>
      </c>
      <c r="BT90" s="253">
        <f t="shared" si="54"/>
        <v>0</v>
      </c>
      <c r="BU90" s="253">
        <f t="shared" si="54"/>
        <v>0</v>
      </c>
      <c r="BV90" s="253">
        <f t="shared" si="54"/>
        <v>0</v>
      </c>
      <c r="BW90" s="253">
        <f t="shared" si="54"/>
        <v>0</v>
      </c>
      <c r="BX90" s="253">
        <f t="shared" si="54"/>
        <v>0</v>
      </c>
      <c r="BY90" s="253">
        <f t="shared" si="54"/>
        <v>0</v>
      </c>
      <c r="BZ90" s="253">
        <f t="shared" si="54"/>
        <v>0</v>
      </c>
      <c r="CA90" s="253">
        <f t="shared" si="54"/>
        <v>0</v>
      </c>
      <c r="CB90" s="253">
        <f t="shared" si="54"/>
        <v>0</v>
      </c>
      <c r="CC90" s="253">
        <f t="shared" si="54"/>
        <v>0</v>
      </c>
      <c r="CD90" s="253">
        <f t="shared" si="54"/>
        <v>0</v>
      </c>
      <c r="CE90" s="253">
        <f t="shared" si="54"/>
        <v>0</v>
      </c>
      <c r="CF90" s="253">
        <f t="shared" si="54"/>
        <v>0</v>
      </c>
      <c r="CG90" s="253">
        <f t="shared" si="54"/>
        <v>0</v>
      </c>
      <c r="CH90" s="253">
        <f t="shared" si="53"/>
        <v>0</v>
      </c>
      <c r="CI90" s="253">
        <f t="shared" si="53"/>
        <v>0</v>
      </c>
      <c r="CJ90" s="253">
        <f t="shared" si="53"/>
        <v>0</v>
      </c>
      <c r="CK90" s="253">
        <f t="shared" si="53"/>
        <v>0</v>
      </c>
      <c r="CL90" s="253">
        <f t="shared" si="53"/>
        <v>0</v>
      </c>
      <c r="CM90" s="253">
        <f t="shared" si="53"/>
        <v>0</v>
      </c>
      <c r="CN90" s="253">
        <f t="shared" si="53"/>
        <v>0</v>
      </c>
      <c r="CO90" s="253">
        <f t="shared" si="53"/>
        <v>0</v>
      </c>
      <c r="CP90" s="253">
        <f t="shared" si="53"/>
        <v>0</v>
      </c>
      <c r="CQ90" s="253">
        <f t="shared" si="53"/>
        <v>0</v>
      </c>
      <c r="CR90" s="253">
        <f t="shared" si="53"/>
        <v>0</v>
      </c>
      <c r="CS90" s="253">
        <f t="shared" si="53"/>
        <v>0</v>
      </c>
      <c r="CT90" s="253">
        <f t="shared" si="53"/>
        <v>0</v>
      </c>
      <c r="CU90" s="253">
        <f t="shared" si="53"/>
        <v>0</v>
      </c>
      <c r="CV90" s="253">
        <f t="shared" si="53"/>
        <v>0</v>
      </c>
      <c r="CW90" s="253">
        <f t="shared" si="53"/>
        <v>0</v>
      </c>
      <c r="CX90" s="253">
        <f t="shared" si="53"/>
        <v>0</v>
      </c>
      <c r="CY90" s="253">
        <f t="shared" si="53"/>
        <v>0</v>
      </c>
      <c r="CZ90" s="253">
        <f t="shared" si="53"/>
        <v>0</v>
      </c>
      <c r="DA90" s="253">
        <f t="shared" si="53"/>
        <v>0</v>
      </c>
      <c r="DB90" s="253">
        <f t="shared" si="53"/>
        <v>0</v>
      </c>
      <c r="DC90" s="253">
        <f t="shared" si="53"/>
        <v>0</v>
      </c>
      <c r="DD90" s="253">
        <f t="shared" si="53"/>
        <v>0</v>
      </c>
      <c r="DE90" s="253">
        <f t="shared" si="53"/>
        <v>0</v>
      </c>
      <c r="DF90" s="253">
        <f t="shared" si="53"/>
        <v>0</v>
      </c>
      <c r="DG90" s="253">
        <f t="shared" si="53"/>
        <v>0</v>
      </c>
      <c r="DH90" s="253">
        <f t="shared" si="53"/>
        <v>0</v>
      </c>
      <c r="DI90" s="253">
        <f t="shared" si="53"/>
        <v>0</v>
      </c>
      <c r="DJ90" s="253">
        <f t="shared" si="53"/>
        <v>0</v>
      </c>
      <c r="DK90" s="253">
        <f t="shared" si="53"/>
        <v>0</v>
      </c>
      <c r="DL90" s="253">
        <f t="shared" si="53"/>
        <v>0</v>
      </c>
      <c r="DM90" s="253">
        <f t="shared" si="53"/>
        <v>0</v>
      </c>
      <c r="DN90" s="253">
        <f t="shared" si="53"/>
        <v>0</v>
      </c>
      <c r="DO90" s="253">
        <f t="shared" si="53"/>
        <v>0</v>
      </c>
      <c r="DP90" s="253">
        <f t="shared" si="53"/>
        <v>0</v>
      </c>
      <c r="DQ90" s="253">
        <f t="shared" si="53"/>
        <v>0</v>
      </c>
      <c r="DR90" s="253">
        <f t="shared" si="53"/>
        <v>0</v>
      </c>
      <c r="DS90" s="253">
        <f t="shared" si="53"/>
        <v>0</v>
      </c>
      <c r="DT90" s="253">
        <f t="shared" si="53"/>
        <v>0</v>
      </c>
      <c r="DU90" s="253">
        <f t="shared" si="53"/>
        <v>0</v>
      </c>
    </row>
    <row r="91" spans="2:125" ht="15" thickTop="1">
      <c r="E91" s="14" t="s">
        <v>613</v>
      </c>
      <c r="F91" s="333">
        <f>SUM(F72:F90)</f>
        <v>1016.6666666666666</v>
      </c>
      <c r="G91" s="333">
        <f t="shared" ref="G91:BR91" si="56">SUM(G72:G90)</f>
        <v>915</v>
      </c>
      <c r="H91" s="333">
        <f t="shared" si="56"/>
        <v>508.33333333333337</v>
      </c>
      <c r="I91" s="333">
        <f t="shared" si="56"/>
        <v>0</v>
      </c>
      <c r="J91" s="333">
        <f t="shared" si="56"/>
        <v>0</v>
      </c>
      <c r="K91" s="333">
        <f t="shared" si="56"/>
        <v>0</v>
      </c>
      <c r="L91" s="333">
        <f t="shared" si="56"/>
        <v>0</v>
      </c>
      <c r="M91" s="333">
        <f t="shared" si="56"/>
        <v>0</v>
      </c>
      <c r="N91" s="333">
        <f t="shared" si="56"/>
        <v>0</v>
      </c>
      <c r="O91" s="333">
        <f t="shared" si="56"/>
        <v>0</v>
      </c>
      <c r="P91" s="333">
        <f t="shared" si="56"/>
        <v>0</v>
      </c>
      <c r="Q91" s="333">
        <f t="shared" si="56"/>
        <v>0</v>
      </c>
      <c r="R91" s="333">
        <f t="shared" si="56"/>
        <v>0</v>
      </c>
      <c r="S91" s="333">
        <f t="shared" si="56"/>
        <v>0</v>
      </c>
      <c r="T91" s="333">
        <f t="shared" si="56"/>
        <v>0</v>
      </c>
      <c r="U91" s="333">
        <f t="shared" si="56"/>
        <v>0</v>
      </c>
      <c r="V91" s="333">
        <f t="shared" si="56"/>
        <v>0</v>
      </c>
      <c r="W91" s="333">
        <f t="shared" si="56"/>
        <v>0</v>
      </c>
      <c r="X91" s="333">
        <f t="shared" si="56"/>
        <v>0</v>
      </c>
      <c r="Y91" s="333">
        <f t="shared" si="56"/>
        <v>0</v>
      </c>
      <c r="Z91" s="333">
        <f t="shared" si="56"/>
        <v>0</v>
      </c>
      <c r="AA91" s="333">
        <f t="shared" si="56"/>
        <v>0</v>
      </c>
      <c r="AB91" s="333">
        <f t="shared" si="56"/>
        <v>0</v>
      </c>
      <c r="AC91" s="333">
        <f t="shared" si="56"/>
        <v>0</v>
      </c>
      <c r="AD91" s="333">
        <f t="shared" si="56"/>
        <v>0</v>
      </c>
      <c r="AE91" s="333">
        <f t="shared" si="56"/>
        <v>0</v>
      </c>
      <c r="AF91" s="333">
        <f t="shared" si="56"/>
        <v>0</v>
      </c>
      <c r="AG91" s="333">
        <f t="shared" si="56"/>
        <v>0</v>
      </c>
      <c r="AH91" s="333">
        <f t="shared" si="56"/>
        <v>0</v>
      </c>
      <c r="AI91" s="333">
        <f t="shared" si="56"/>
        <v>0</v>
      </c>
      <c r="AJ91" s="333">
        <f t="shared" si="56"/>
        <v>0</v>
      </c>
      <c r="AK91" s="333">
        <f t="shared" si="56"/>
        <v>0</v>
      </c>
      <c r="AL91" s="333">
        <f t="shared" si="56"/>
        <v>0</v>
      </c>
      <c r="AM91" s="333">
        <f t="shared" si="56"/>
        <v>0</v>
      </c>
      <c r="AN91" s="333">
        <f t="shared" si="56"/>
        <v>0</v>
      </c>
      <c r="AO91" s="333">
        <f t="shared" si="56"/>
        <v>0</v>
      </c>
      <c r="AP91" s="333">
        <f t="shared" si="56"/>
        <v>0</v>
      </c>
      <c r="AQ91" s="333">
        <f t="shared" si="56"/>
        <v>0</v>
      </c>
      <c r="AR91" s="333">
        <f t="shared" si="56"/>
        <v>0</v>
      </c>
      <c r="AS91" s="333">
        <f t="shared" si="56"/>
        <v>0</v>
      </c>
      <c r="AT91" s="333">
        <f t="shared" si="56"/>
        <v>0</v>
      </c>
      <c r="AU91" s="333">
        <f t="shared" si="56"/>
        <v>0</v>
      </c>
      <c r="AV91" s="333">
        <f t="shared" si="56"/>
        <v>0</v>
      </c>
      <c r="AW91" s="333">
        <f t="shared" si="56"/>
        <v>0</v>
      </c>
      <c r="AX91" s="333">
        <f t="shared" si="56"/>
        <v>0</v>
      </c>
      <c r="AY91" s="333">
        <f t="shared" si="56"/>
        <v>0</v>
      </c>
      <c r="AZ91" s="333">
        <f t="shared" si="56"/>
        <v>0</v>
      </c>
      <c r="BA91" s="333">
        <f t="shared" si="56"/>
        <v>0</v>
      </c>
      <c r="BB91" s="333">
        <f t="shared" si="56"/>
        <v>0</v>
      </c>
      <c r="BC91" s="333">
        <f t="shared" si="56"/>
        <v>0</v>
      </c>
      <c r="BD91" s="333">
        <f t="shared" si="56"/>
        <v>0</v>
      </c>
      <c r="BE91" s="333">
        <f t="shared" si="56"/>
        <v>0</v>
      </c>
      <c r="BF91" s="333">
        <f t="shared" si="56"/>
        <v>0</v>
      </c>
      <c r="BG91" s="333">
        <f t="shared" si="56"/>
        <v>0</v>
      </c>
      <c r="BH91" s="333">
        <f t="shared" si="56"/>
        <v>0</v>
      </c>
      <c r="BI91" s="333">
        <f t="shared" si="56"/>
        <v>0</v>
      </c>
      <c r="BJ91" s="333">
        <f t="shared" si="56"/>
        <v>0</v>
      </c>
      <c r="BK91" s="333">
        <f t="shared" si="56"/>
        <v>0</v>
      </c>
      <c r="BL91" s="333">
        <f t="shared" si="56"/>
        <v>0</v>
      </c>
      <c r="BM91" s="333">
        <f t="shared" si="56"/>
        <v>0</v>
      </c>
      <c r="BN91" s="333">
        <f t="shared" si="56"/>
        <v>0</v>
      </c>
      <c r="BO91" s="333">
        <f t="shared" si="56"/>
        <v>0</v>
      </c>
      <c r="BP91" s="333">
        <f t="shared" si="56"/>
        <v>0</v>
      </c>
      <c r="BQ91" s="333">
        <f t="shared" si="56"/>
        <v>0</v>
      </c>
      <c r="BR91" s="333">
        <f t="shared" si="56"/>
        <v>0</v>
      </c>
      <c r="BS91" s="333">
        <f t="shared" ref="BS91:DU91" si="57">SUM(BS72:BS90)</f>
        <v>0</v>
      </c>
      <c r="BT91" s="333">
        <f t="shared" si="57"/>
        <v>0</v>
      </c>
      <c r="BU91" s="333">
        <f t="shared" si="57"/>
        <v>0</v>
      </c>
      <c r="BV91" s="333">
        <f t="shared" si="57"/>
        <v>0</v>
      </c>
      <c r="BW91" s="333">
        <f t="shared" si="57"/>
        <v>0</v>
      </c>
      <c r="BX91" s="333">
        <f t="shared" si="57"/>
        <v>0</v>
      </c>
      <c r="BY91" s="333">
        <f t="shared" si="57"/>
        <v>0</v>
      </c>
      <c r="BZ91" s="333">
        <f t="shared" si="57"/>
        <v>0</v>
      </c>
      <c r="CA91" s="333">
        <f t="shared" si="57"/>
        <v>0</v>
      </c>
      <c r="CB91" s="333">
        <f t="shared" si="57"/>
        <v>0</v>
      </c>
      <c r="CC91" s="333">
        <f t="shared" si="57"/>
        <v>0</v>
      </c>
      <c r="CD91" s="333">
        <f t="shared" si="57"/>
        <v>0</v>
      </c>
      <c r="CE91" s="333">
        <f t="shared" si="57"/>
        <v>0</v>
      </c>
      <c r="CF91" s="333">
        <f t="shared" si="57"/>
        <v>0</v>
      </c>
      <c r="CG91" s="333">
        <f t="shared" si="57"/>
        <v>0</v>
      </c>
      <c r="CH91" s="333">
        <f t="shared" si="57"/>
        <v>0</v>
      </c>
      <c r="CI91" s="333">
        <f t="shared" si="57"/>
        <v>0</v>
      </c>
      <c r="CJ91" s="333">
        <f t="shared" si="57"/>
        <v>0</v>
      </c>
      <c r="CK91" s="333">
        <f t="shared" si="57"/>
        <v>0</v>
      </c>
      <c r="CL91" s="333">
        <f t="shared" si="57"/>
        <v>0</v>
      </c>
      <c r="CM91" s="333">
        <f t="shared" si="57"/>
        <v>0</v>
      </c>
      <c r="CN91" s="333">
        <f t="shared" si="57"/>
        <v>0</v>
      </c>
      <c r="CO91" s="333">
        <f t="shared" si="57"/>
        <v>0</v>
      </c>
      <c r="CP91" s="333">
        <f t="shared" si="57"/>
        <v>0</v>
      </c>
      <c r="CQ91" s="333">
        <f t="shared" si="57"/>
        <v>0</v>
      </c>
      <c r="CR91" s="333">
        <f t="shared" si="57"/>
        <v>0</v>
      </c>
      <c r="CS91" s="333">
        <f t="shared" si="57"/>
        <v>0</v>
      </c>
      <c r="CT91" s="333">
        <f t="shared" si="57"/>
        <v>0</v>
      </c>
      <c r="CU91" s="333">
        <f t="shared" si="57"/>
        <v>0</v>
      </c>
      <c r="CV91" s="333">
        <f t="shared" si="57"/>
        <v>0</v>
      </c>
      <c r="CW91" s="333">
        <f t="shared" si="57"/>
        <v>0</v>
      </c>
      <c r="CX91" s="333">
        <f t="shared" si="57"/>
        <v>0</v>
      </c>
      <c r="CY91" s="333">
        <f t="shared" si="57"/>
        <v>0</v>
      </c>
      <c r="CZ91" s="333">
        <f t="shared" si="57"/>
        <v>0</v>
      </c>
      <c r="DA91" s="333">
        <f t="shared" si="57"/>
        <v>0</v>
      </c>
      <c r="DB91" s="333">
        <f t="shared" si="57"/>
        <v>0</v>
      </c>
      <c r="DC91" s="333">
        <f t="shared" si="57"/>
        <v>0</v>
      </c>
      <c r="DD91" s="333">
        <f t="shared" si="57"/>
        <v>0</v>
      </c>
      <c r="DE91" s="333">
        <f t="shared" si="57"/>
        <v>0</v>
      </c>
      <c r="DF91" s="333">
        <f t="shared" si="57"/>
        <v>0</v>
      </c>
      <c r="DG91" s="333">
        <f t="shared" si="57"/>
        <v>0</v>
      </c>
      <c r="DH91" s="333">
        <f t="shared" si="57"/>
        <v>0</v>
      </c>
      <c r="DI91" s="333">
        <f t="shared" si="57"/>
        <v>0</v>
      </c>
      <c r="DJ91" s="333">
        <f t="shared" si="57"/>
        <v>0</v>
      </c>
      <c r="DK91" s="333">
        <f t="shared" si="57"/>
        <v>0</v>
      </c>
      <c r="DL91" s="333">
        <f t="shared" si="57"/>
        <v>0</v>
      </c>
      <c r="DM91" s="333">
        <f t="shared" si="57"/>
        <v>0</v>
      </c>
      <c r="DN91" s="333">
        <f t="shared" si="57"/>
        <v>0</v>
      </c>
      <c r="DO91" s="333">
        <f t="shared" si="57"/>
        <v>0</v>
      </c>
      <c r="DP91" s="333">
        <f t="shared" si="57"/>
        <v>0</v>
      </c>
      <c r="DQ91" s="333">
        <f t="shared" si="57"/>
        <v>0</v>
      </c>
      <c r="DR91" s="333">
        <f t="shared" si="57"/>
        <v>0</v>
      </c>
      <c r="DS91" s="333">
        <f t="shared" si="57"/>
        <v>0</v>
      </c>
      <c r="DT91" s="333">
        <f t="shared" si="57"/>
        <v>0</v>
      </c>
      <c r="DU91" s="333">
        <f t="shared" si="57"/>
        <v>0</v>
      </c>
    </row>
  </sheetData>
  <hyperlinks>
    <hyperlink ref="C1" location="Input!A1" display="MENU" xr:uid="{AC4D51FD-9AF4-4DCF-A561-6B1E4F015699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2B3BF-C20C-4911-8E81-1BA627DBD5D8}">
  <dimension ref="A1:DT189"/>
  <sheetViews>
    <sheetView view="pageLayout" zoomScaleNormal="100" workbookViewId="0">
      <selection activeCell="A2" sqref="A2"/>
    </sheetView>
  </sheetViews>
  <sheetFormatPr defaultRowHeight="14.4" outlineLevelRow="1"/>
  <cols>
    <col min="3" max="3" width="21.21875" customWidth="1"/>
    <col min="17" max="17" width="9.21875" bestFit="1" customWidth="1"/>
  </cols>
  <sheetData>
    <row r="1" spans="1:124" ht="29.4" customHeight="1">
      <c r="A1" s="21" t="s">
        <v>631</v>
      </c>
      <c r="D1" s="12" t="s">
        <v>40</v>
      </c>
    </row>
    <row r="5" spans="1:124">
      <c r="C5" s="340" t="str">
        <f>+[1]I_Personale!D3</f>
        <v>Nome/Qualifica</v>
      </c>
    </row>
    <row r="6" spans="1:124" hidden="1" outlineLevel="1">
      <c r="C6" s="341"/>
      <c r="D6" s="14" t="s">
        <v>113</v>
      </c>
      <c r="E6" s="199">
        <f>+[1]I_Personale!F15</f>
        <v>2019</v>
      </c>
      <c r="F6" s="199">
        <f>+[1]I_Personale!G15</f>
        <v>2019</v>
      </c>
      <c r="G6" s="199">
        <f>+[1]I_Personale!H15</f>
        <v>2019</v>
      </c>
      <c r="H6" s="199">
        <f>+[1]I_Personale!I15</f>
        <v>2019</v>
      </c>
      <c r="I6" s="199">
        <f>+[1]I_Personale!J15</f>
        <v>2019</v>
      </c>
      <c r="J6" s="199">
        <f>+[1]I_Personale!K15</f>
        <v>2019</v>
      </c>
      <c r="K6" s="199">
        <f>+[1]I_Personale!L15</f>
        <v>2019</v>
      </c>
      <c r="L6" s="199">
        <f>+[1]I_Personale!M15</f>
        <v>2019</v>
      </c>
      <c r="M6" s="199">
        <f>+[1]I_Personale!N15</f>
        <v>2019</v>
      </c>
      <c r="N6" s="199">
        <f>+[1]I_Personale!O15</f>
        <v>2019</v>
      </c>
      <c r="O6" s="199">
        <f>+[1]I_Personale!P15</f>
        <v>2019</v>
      </c>
      <c r="P6" s="199">
        <f>+[1]I_Personale!Q15</f>
        <v>2019</v>
      </c>
      <c r="Q6" s="199">
        <f>+[1]I_Personale!R15</f>
        <v>2020</v>
      </c>
      <c r="R6" s="199">
        <f>+[1]I_Personale!S15</f>
        <v>2020</v>
      </c>
      <c r="S6" s="199">
        <f>+[1]I_Personale!T15</f>
        <v>2020</v>
      </c>
      <c r="T6" s="199">
        <f>+[1]I_Personale!U15</f>
        <v>2020</v>
      </c>
      <c r="U6" s="199">
        <f>+[1]I_Personale!V15</f>
        <v>2020</v>
      </c>
      <c r="V6" s="199">
        <f>+[1]I_Personale!W15</f>
        <v>2020</v>
      </c>
      <c r="W6" s="199">
        <f>+[1]I_Personale!X15</f>
        <v>2020</v>
      </c>
      <c r="X6" s="199">
        <f>+[1]I_Personale!Y15</f>
        <v>2020</v>
      </c>
      <c r="Y6" s="199">
        <f>+[1]I_Personale!Z15</f>
        <v>2020</v>
      </c>
      <c r="Z6" s="199">
        <f>+[1]I_Personale!AA15</f>
        <v>2020</v>
      </c>
      <c r="AA6" s="199">
        <f>+[1]I_Personale!AB15</f>
        <v>2020</v>
      </c>
      <c r="AB6" s="199">
        <f>+[1]I_Personale!AC15</f>
        <v>2020</v>
      </c>
      <c r="AC6" s="199">
        <f>+[1]I_Personale!AD15</f>
        <v>2021</v>
      </c>
      <c r="AD6" s="199">
        <f>+[1]I_Personale!AE15</f>
        <v>2021</v>
      </c>
      <c r="AE6" s="199">
        <f>+[1]I_Personale!AF15</f>
        <v>2021</v>
      </c>
      <c r="AF6" s="199">
        <f>+[1]I_Personale!AG15</f>
        <v>2021</v>
      </c>
      <c r="AG6" s="199">
        <f>+[1]I_Personale!AH15</f>
        <v>2021</v>
      </c>
      <c r="AH6" s="199">
        <f>+[1]I_Personale!AI15</f>
        <v>2021</v>
      </c>
      <c r="AI6" s="199">
        <f>+[1]I_Personale!AJ15</f>
        <v>2021</v>
      </c>
      <c r="AJ6" s="199">
        <f>+[1]I_Personale!AK15</f>
        <v>2021</v>
      </c>
      <c r="AK6" s="199">
        <f>+[1]I_Personale!AL15</f>
        <v>2021</v>
      </c>
      <c r="AL6" s="199">
        <f>+[1]I_Personale!AM15</f>
        <v>2021</v>
      </c>
      <c r="AM6" s="199">
        <f>+[1]I_Personale!AN15</f>
        <v>2021</v>
      </c>
      <c r="AN6" s="199">
        <f>+[1]I_Personale!AO15</f>
        <v>2021</v>
      </c>
      <c r="AO6" s="199">
        <f>+[1]I_Personale!AP15</f>
        <v>2022</v>
      </c>
      <c r="AP6" s="199">
        <f>+[1]I_Personale!AQ15</f>
        <v>2022</v>
      </c>
      <c r="AQ6" s="199">
        <f>+[1]I_Personale!AR15</f>
        <v>2022</v>
      </c>
      <c r="AR6" s="199">
        <f>+[1]I_Personale!AS15</f>
        <v>2022</v>
      </c>
      <c r="AS6" s="199">
        <f>+[1]I_Personale!AT15</f>
        <v>2022</v>
      </c>
      <c r="AT6" s="199">
        <f>+[1]I_Personale!AU15</f>
        <v>2022</v>
      </c>
      <c r="AU6" s="199">
        <f>+[1]I_Personale!AV15</f>
        <v>2022</v>
      </c>
      <c r="AV6" s="199">
        <f>+[1]I_Personale!AW15</f>
        <v>2022</v>
      </c>
      <c r="AW6" s="199">
        <f>+[1]I_Personale!AX15</f>
        <v>2022</v>
      </c>
      <c r="AX6" s="199">
        <f>+[1]I_Personale!AY15</f>
        <v>2022</v>
      </c>
      <c r="AY6" s="199">
        <f>+[1]I_Personale!AZ15</f>
        <v>2022</v>
      </c>
      <c r="AZ6" s="199">
        <f>+[1]I_Personale!BA15</f>
        <v>2022</v>
      </c>
      <c r="BA6" s="199">
        <f>+[1]I_Personale!BB15</f>
        <v>2023</v>
      </c>
      <c r="BB6" s="199">
        <f>+[1]I_Personale!BC15</f>
        <v>2023</v>
      </c>
      <c r="BC6" s="199">
        <f>+[1]I_Personale!BD15</f>
        <v>2023</v>
      </c>
      <c r="BD6" s="199">
        <f>+[1]I_Personale!BE15</f>
        <v>2023</v>
      </c>
      <c r="BE6" s="199">
        <f>+[1]I_Personale!BF15</f>
        <v>2023</v>
      </c>
      <c r="BF6" s="199">
        <f>+[1]I_Personale!BG15</f>
        <v>2023</v>
      </c>
      <c r="BG6" s="199">
        <f>+[1]I_Personale!BH15</f>
        <v>2023</v>
      </c>
      <c r="BH6" s="199">
        <f>+[1]I_Personale!BI15</f>
        <v>2023</v>
      </c>
      <c r="BI6" s="199">
        <f>+[1]I_Personale!BJ15</f>
        <v>2023</v>
      </c>
      <c r="BJ6" s="199">
        <f>+[1]I_Personale!BK15</f>
        <v>2023</v>
      </c>
      <c r="BK6" s="199">
        <f>+[1]I_Personale!BL15</f>
        <v>2023</v>
      </c>
      <c r="BL6" s="199">
        <f>+[1]I_Personale!BM15</f>
        <v>2023</v>
      </c>
      <c r="BM6" s="199">
        <f>+[1]I_Personale!BN15</f>
        <v>2024</v>
      </c>
      <c r="BN6" s="199">
        <f>+[1]I_Personale!BO15</f>
        <v>2024</v>
      </c>
      <c r="BO6" s="199">
        <f>+[1]I_Personale!BP15</f>
        <v>2024</v>
      </c>
      <c r="BP6" s="199">
        <f>+[1]I_Personale!BQ15</f>
        <v>2024</v>
      </c>
      <c r="BQ6" s="199">
        <f>+[1]I_Personale!BR15</f>
        <v>2024</v>
      </c>
      <c r="BR6" s="199">
        <f>+[1]I_Personale!BS15</f>
        <v>2024</v>
      </c>
      <c r="BS6" s="199">
        <f>+[1]I_Personale!BT15</f>
        <v>2024</v>
      </c>
      <c r="BT6" s="199">
        <f>+[1]I_Personale!BU15</f>
        <v>2024</v>
      </c>
      <c r="BU6" s="199">
        <f>+[1]I_Personale!BV15</f>
        <v>2024</v>
      </c>
      <c r="BV6" s="199">
        <f>+[1]I_Personale!BW15</f>
        <v>2024</v>
      </c>
      <c r="BW6" s="199">
        <f>+[1]I_Personale!BX15</f>
        <v>2024</v>
      </c>
      <c r="BX6" s="199">
        <f>+[1]I_Personale!BY15</f>
        <v>2024</v>
      </c>
      <c r="BY6" s="199">
        <f>+[1]I_Personale!BZ15</f>
        <v>2025</v>
      </c>
      <c r="BZ6" s="199">
        <f>+[1]I_Personale!CA15</f>
        <v>2025</v>
      </c>
      <c r="CA6" s="199">
        <f>+[1]I_Personale!CB15</f>
        <v>2025</v>
      </c>
      <c r="CB6" s="199">
        <f>+[1]I_Personale!CC15</f>
        <v>2025</v>
      </c>
      <c r="CC6" s="199">
        <f>+[1]I_Personale!CD15</f>
        <v>2025</v>
      </c>
      <c r="CD6" s="199">
        <f>+[1]I_Personale!CE15</f>
        <v>2025</v>
      </c>
      <c r="CE6" s="199">
        <f>+[1]I_Personale!CF15</f>
        <v>2025</v>
      </c>
      <c r="CF6" s="199">
        <f>+[1]I_Personale!CG15</f>
        <v>2025</v>
      </c>
      <c r="CG6" s="199">
        <f>+[1]I_Personale!CH15</f>
        <v>2025</v>
      </c>
      <c r="CH6" s="199">
        <f>+[1]I_Personale!CI15</f>
        <v>2025</v>
      </c>
      <c r="CI6" s="199">
        <f>+[1]I_Personale!CJ15</f>
        <v>2025</v>
      </c>
      <c r="CJ6" s="199">
        <f>+[1]I_Personale!CK15</f>
        <v>2025</v>
      </c>
      <c r="CK6" s="199">
        <f>+[1]I_Personale!CL15</f>
        <v>2026</v>
      </c>
      <c r="CL6" s="199">
        <f>+[1]I_Personale!CM15</f>
        <v>2026</v>
      </c>
      <c r="CM6" s="199">
        <f>+[1]I_Personale!CN15</f>
        <v>2026</v>
      </c>
      <c r="CN6" s="199">
        <f>+[1]I_Personale!CO15</f>
        <v>2026</v>
      </c>
      <c r="CO6" s="199">
        <f>+[1]I_Personale!CP15</f>
        <v>2026</v>
      </c>
      <c r="CP6" s="199">
        <f>+[1]I_Personale!CQ15</f>
        <v>2026</v>
      </c>
      <c r="CQ6" s="199">
        <f>+[1]I_Personale!CR15</f>
        <v>2026</v>
      </c>
      <c r="CR6" s="199">
        <f>+[1]I_Personale!CS15</f>
        <v>2026</v>
      </c>
      <c r="CS6" s="199">
        <f>+[1]I_Personale!CT15</f>
        <v>2026</v>
      </c>
      <c r="CT6" s="199">
        <f>+[1]I_Personale!CU15</f>
        <v>2026</v>
      </c>
      <c r="CU6" s="199">
        <f>+[1]I_Personale!CV15</f>
        <v>2026</v>
      </c>
      <c r="CV6" s="199">
        <f>+[1]I_Personale!CW15</f>
        <v>2026</v>
      </c>
      <c r="CW6" s="199">
        <f>+[1]I_Personale!CX15</f>
        <v>2027</v>
      </c>
      <c r="CX6" s="199">
        <f>+[1]I_Personale!CY15</f>
        <v>2027</v>
      </c>
      <c r="CY6" s="199">
        <f>+[1]I_Personale!CZ15</f>
        <v>2027</v>
      </c>
      <c r="CZ6" s="199">
        <f>+[1]I_Personale!DA15</f>
        <v>2027</v>
      </c>
      <c r="DA6" s="199">
        <f>+[1]I_Personale!DB15</f>
        <v>2027</v>
      </c>
      <c r="DB6" s="199">
        <f>+[1]I_Personale!DC15</f>
        <v>2027</v>
      </c>
      <c r="DC6" s="199">
        <f>+[1]I_Personale!DD15</f>
        <v>2027</v>
      </c>
      <c r="DD6" s="199">
        <f>+[1]I_Personale!DE15</f>
        <v>2027</v>
      </c>
      <c r="DE6" s="199">
        <f>+[1]I_Personale!DF15</f>
        <v>2027</v>
      </c>
      <c r="DF6" s="199">
        <f>+[1]I_Personale!DG15</f>
        <v>2027</v>
      </c>
      <c r="DG6" s="199">
        <f>+[1]I_Personale!DH15</f>
        <v>2027</v>
      </c>
      <c r="DH6" s="199">
        <f>+[1]I_Personale!DI15</f>
        <v>2027</v>
      </c>
      <c r="DI6" s="199">
        <f>+[1]I_Personale!DJ15</f>
        <v>2028</v>
      </c>
      <c r="DJ6" s="199">
        <f>+[1]I_Personale!DK15</f>
        <v>2028</v>
      </c>
      <c r="DK6" s="199">
        <f>+[1]I_Personale!DL15</f>
        <v>2028</v>
      </c>
      <c r="DL6" s="199">
        <f>+[1]I_Personale!DM15</f>
        <v>2028</v>
      </c>
      <c r="DM6" s="199">
        <f>+[1]I_Personale!DN15</f>
        <v>2028</v>
      </c>
      <c r="DN6" s="199">
        <f>+[1]I_Personale!DO15</f>
        <v>2028</v>
      </c>
      <c r="DO6" s="199">
        <f>+[1]I_Personale!DP15</f>
        <v>2028</v>
      </c>
      <c r="DP6" s="199">
        <f>+[1]I_Personale!DQ15</f>
        <v>2028</v>
      </c>
      <c r="DQ6" s="199">
        <f>+[1]I_Personale!DR15</f>
        <v>2028</v>
      </c>
      <c r="DR6" s="199">
        <f>+[1]I_Personale!DS15</f>
        <v>2028</v>
      </c>
      <c r="DS6" s="199">
        <f>+[1]I_Personale!DT15</f>
        <v>2028</v>
      </c>
      <c r="DT6" s="199">
        <f>+[1]I_Personale!DU15</f>
        <v>2028</v>
      </c>
    </row>
    <row r="7" spans="1:124" hidden="1" outlineLevel="1">
      <c r="D7" s="14" t="s">
        <v>282</v>
      </c>
      <c r="E7" s="199" t="str">
        <f>+[1]I_Personale!F16</f>
        <v>gen</v>
      </c>
      <c r="F7" s="199" t="str">
        <f>+[1]I_Personale!G16</f>
        <v>feb</v>
      </c>
      <c r="G7" s="199" t="str">
        <f>+[1]I_Personale!H16</f>
        <v>mar</v>
      </c>
      <c r="H7" s="199" t="str">
        <f>+[1]I_Personale!I16</f>
        <v>apr</v>
      </c>
      <c r="I7" s="199" t="str">
        <f>+[1]I_Personale!J16</f>
        <v>mag</v>
      </c>
      <c r="J7" s="199" t="str">
        <f>+[1]I_Personale!K16</f>
        <v>giu</v>
      </c>
      <c r="K7" s="199" t="str">
        <f>+[1]I_Personale!L16</f>
        <v>lug</v>
      </c>
      <c r="L7" s="199" t="str">
        <f>+[1]I_Personale!M16</f>
        <v>ago</v>
      </c>
      <c r="M7" s="199" t="str">
        <f>+[1]I_Personale!N16</f>
        <v>set</v>
      </c>
      <c r="N7" s="199" t="str">
        <f>+[1]I_Personale!O16</f>
        <v>ott</v>
      </c>
      <c r="O7" s="199" t="str">
        <f>+[1]I_Personale!P16</f>
        <v>nov</v>
      </c>
      <c r="P7" s="199" t="str">
        <f>+[1]I_Personale!Q16</f>
        <v>dic</v>
      </c>
      <c r="Q7" s="199" t="str">
        <f>+[1]I_Personale!R16</f>
        <v>gen</v>
      </c>
      <c r="R7" s="199" t="str">
        <f>+[1]I_Personale!S16</f>
        <v>feb</v>
      </c>
      <c r="S7" s="199" t="str">
        <f>+[1]I_Personale!T16</f>
        <v>mar</v>
      </c>
      <c r="T7" s="199" t="str">
        <f>+[1]I_Personale!U16</f>
        <v>apr</v>
      </c>
      <c r="U7" s="199" t="str">
        <f>+[1]I_Personale!V16</f>
        <v>mag</v>
      </c>
      <c r="V7" s="199" t="str">
        <f>+[1]I_Personale!W16</f>
        <v>giu</v>
      </c>
      <c r="W7" s="199" t="str">
        <f>+[1]I_Personale!X16</f>
        <v>lug</v>
      </c>
      <c r="X7" s="199" t="str">
        <f>+[1]I_Personale!Y16</f>
        <v>ago</v>
      </c>
      <c r="Y7" s="199" t="str">
        <f>+[1]I_Personale!Z16</f>
        <v>set</v>
      </c>
      <c r="Z7" s="199" t="str">
        <f>+[1]I_Personale!AA16</f>
        <v>ott</v>
      </c>
      <c r="AA7" s="199" t="str">
        <f>+[1]I_Personale!AB16</f>
        <v>nov</v>
      </c>
      <c r="AB7" s="199" t="str">
        <f>+[1]I_Personale!AC16</f>
        <v>dic</v>
      </c>
      <c r="AC7" s="199" t="str">
        <f>+[1]I_Personale!AD16</f>
        <v>gen</v>
      </c>
      <c r="AD7" s="199" t="str">
        <f>+[1]I_Personale!AE16</f>
        <v>feb</v>
      </c>
      <c r="AE7" s="199" t="str">
        <f>+[1]I_Personale!AF16</f>
        <v>mar</v>
      </c>
      <c r="AF7" s="199" t="str">
        <f>+[1]I_Personale!AG16</f>
        <v>apr</v>
      </c>
      <c r="AG7" s="199" t="str">
        <f>+[1]I_Personale!AH16</f>
        <v>mag</v>
      </c>
      <c r="AH7" s="199" t="str">
        <f>+[1]I_Personale!AI16</f>
        <v>giu</v>
      </c>
      <c r="AI7" s="199" t="str">
        <f>+[1]I_Personale!AJ16</f>
        <v>lug</v>
      </c>
      <c r="AJ7" s="199" t="str">
        <f>+[1]I_Personale!AK16</f>
        <v>ago</v>
      </c>
      <c r="AK7" s="199" t="str">
        <f>+[1]I_Personale!AL16</f>
        <v>set</v>
      </c>
      <c r="AL7" s="199" t="str">
        <f>+[1]I_Personale!AM16</f>
        <v>ott</v>
      </c>
      <c r="AM7" s="199" t="str">
        <f>+[1]I_Personale!AN16</f>
        <v>nov</v>
      </c>
      <c r="AN7" s="199" t="str">
        <f>+[1]I_Personale!AO16</f>
        <v>dic</v>
      </c>
      <c r="AO7" s="199" t="str">
        <f>+[1]I_Personale!AP16</f>
        <v>gen</v>
      </c>
      <c r="AP7" s="199" t="str">
        <f>+[1]I_Personale!AQ16</f>
        <v>feb</v>
      </c>
      <c r="AQ7" s="199" t="str">
        <f>+[1]I_Personale!AR16</f>
        <v>mar</v>
      </c>
      <c r="AR7" s="199" t="str">
        <f>+[1]I_Personale!AS16</f>
        <v>apr</v>
      </c>
      <c r="AS7" s="199" t="str">
        <f>+[1]I_Personale!AT16</f>
        <v>mag</v>
      </c>
      <c r="AT7" s="199" t="str">
        <f>+[1]I_Personale!AU16</f>
        <v>giu</v>
      </c>
      <c r="AU7" s="199" t="str">
        <f>+[1]I_Personale!AV16</f>
        <v>lug</v>
      </c>
      <c r="AV7" s="199" t="str">
        <f>+[1]I_Personale!AW16</f>
        <v>ago</v>
      </c>
      <c r="AW7" s="199" t="str">
        <f>+[1]I_Personale!AX16</f>
        <v>set</v>
      </c>
      <c r="AX7" s="199" t="str">
        <f>+[1]I_Personale!AY16</f>
        <v>ott</v>
      </c>
      <c r="AY7" s="199" t="str">
        <f>+[1]I_Personale!AZ16</f>
        <v>nov</v>
      </c>
      <c r="AZ7" s="199" t="str">
        <f>+[1]I_Personale!BA16</f>
        <v>dic</v>
      </c>
      <c r="BA7" s="199" t="str">
        <f>+[1]I_Personale!BB16</f>
        <v>gen</v>
      </c>
      <c r="BB7" s="199" t="str">
        <f>+[1]I_Personale!BC16</f>
        <v>feb</v>
      </c>
      <c r="BC7" s="199" t="str">
        <f>+[1]I_Personale!BD16</f>
        <v>mar</v>
      </c>
      <c r="BD7" s="199" t="str">
        <f>+[1]I_Personale!BE16</f>
        <v>apr</v>
      </c>
      <c r="BE7" s="199" t="str">
        <f>+[1]I_Personale!BF16</f>
        <v>mag</v>
      </c>
      <c r="BF7" s="199" t="str">
        <f>+[1]I_Personale!BG16</f>
        <v>giu</v>
      </c>
      <c r="BG7" s="199" t="str">
        <f>+[1]I_Personale!BH16</f>
        <v>lug</v>
      </c>
      <c r="BH7" s="199" t="str">
        <f>+[1]I_Personale!BI16</f>
        <v>ago</v>
      </c>
      <c r="BI7" s="199" t="str">
        <f>+[1]I_Personale!BJ16</f>
        <v>set</v>
      </c>
      <c r="BJ7" s="199" t="str">
        <f>+[1]I_Personale!BK16</f>
        <v>ott</v>
      </c>
      <c r="BK7" s="199" t="str">
        <f>+[1]I_Personale!BL16</f>
        <v>nov</v>
      </c>
      <c r="BL7" s="199" t="str">
        <f>+[1]I_Personale!BM16</f>
        <v>dic</v>
      </c>
      <c r="BM7" s="199" t="str">
        <f>+[1]I_Personale!BN16</f>
        <v>gen</v>
      </c>
      <c r="BN7" s="199" t="str">
        <f>+[1]I_Personale!BO16</f>
        <v>feb</v>
      </c>
      <c r="BO7" s="199" t="str">
        <f>+[1]I_Personale!BP16</f>
        <v>mar</v>
      </c>
      <c r="BP7" s="199" t="str">
        <f>+[1]I_Personale!BQ16</f>
        <v>apr</v>
      </c>
      <c r="BQ7" s="199" t="str">
        <f>+[1]I_Personale!BR16</f>
        <v>mag</v>
      </c>
      <c r="BR7" s="199" t="str">
        <f>+[1]I_Personale!BS16</f>
        <v>giu</v>
      </c>
      <c r="BS7" s="199" t="str">
        <f>+[1]I_Personale!BT16</f>
        <v>lug</v>
      </c>
      <c r="BT7" s="199" t="str">
        <f>+[1]I_Personale!BU16</f>
        <v>ago</v>
      </c>
      <c r="BU7" s="199" t="str">
        <f>+[1]I_Personale!BV16</f>
        <v>set</v>
      </c>
      <c r="BV7" s="199" t="str">
        <f>+[1]I_Personale!BW16</f>
        <v>ott</v>
      </c>
      <c r="BW7" s="199" t="str">
        <f>+[1]I_Personale!BX16</f>
        <v>nov</v>
      </c>
      <c r="BX7" s="199" t="str">
        <f>+[1]I_Personale!BY16</f>
        <v>dic</v>
      </c>
      <c r="BY7" s="199" t="str">
        <f>+[1]I_Personale!BZ16</f>
        <v>gen</v>
      </c>
      <c r="BZ7" s="199" t="str">
        <f>+[1]I_Personale!CA16</f>
        <v>feb</v>
      </c>
      <c r="CA7" s="199" t="str">
        <f>+[1]I_Personale!CB16</f>
        <v>mar</v>
      </c>
      <c r="CB7" s="199" t="str">
        <f>+[1]I_Personale!CC16</f>
        <v>apr</v>
      </c>
      <c r="CC7" s="199" t="str">
        <f>+[1]I_Personale!CD16</f>
        <v>mag</v>
      </c>
      <c r="CD7" s="199" t="str">
        <f>+[1]I_Personale!CE16</f>
        <v>giu</v>
      </c>
      <c r="CE7" s="199" t="str">
        <f>+[1]I_Personale!CF16</f>
        <v>lug</v>
      </c>
      <c r="CF7" s="199" t="str">
        <f>+[1]I_Personale!CG16</f>
        <v>ago</v>
      </c>
      <c r="CG7" s="199" t="str">
        <f>+[1]I_Personale!CH16</f>
        <v>set</v>
      </c>
      <c r="CH7" s="199" t="str">
        <f>+[1]I_Personale!CI16</f>
        <v>ott</v>
      </c>
      <c r="CI7" s="199" t="str">
        <f>+[1]I_Personale!CJ16</f>
        <v>nov</v>
      </c>
      <c r="CJ7" s="199" t="str">
        <f>+[1]I_Personale!CK16</f>
        <v>dic</v>
      </c>
      <c r="CK7" s="199" t="str">
        <f>+[1]I_Personale!CL16</f>
        <v>gen</v>
      </c>
      <c r="CL7" s="199" t="str">
        <f>+[1]I_Personale!CM16</f>
        <v>feb</v>
      </c>
      <c r="CM7" s="199" t="str">
        <f>+[1]I_Personale!CN16</f>
        <v>mar</v>
      </c>
      <c r="CN7" s="199" t="str">
        <f>+[1]I_Personale!CO16</f>
        <v>apr</v>
      </c>
      <c r="CO7" s="199" t="str">
        <f>+[1]I_Personale!CP16</f>
        <v>mag</v>
      </c>
      <c r="CP7" s="199" t="str">
        <f>+[1]I_Personale!CQ16</f>
        <v>giu</v>
      </c>
      <c r="CQ7" s="199" t="str">
        <f>+[1]I_Personale!CR16</f>
        <v>lug</v>
      </c>
      <c r="CR7" s="199" t="str">
        <f>+[1]I_Personale!CS16</f>
        <v>ago</v>
      </c>
      <c r="CS7" s="199" t="str">
        <f>+[1]I_Personale!CT16</f>
        <v>set</v>
      </c>
      <c r="CT7" s="199" t="str">
        <f>+[1]I_Personale!CU16</f>
        <v>ott</v>
      </c>
      <c r="CU7" s="199" t="str">
        <f>+[1]I_Personale!CV16</f>
        <v>nov</v>
      </c>
      <c r="CV7" s="199" t="str">
        <f>+[1]I_Personale!CW16</f>
        <v>dic</v>
      </c>
      <c r="CW7" s="199" t="str">
        <f>+[1]I_Personale!CX16</f>
        <v>gen</v>
      </c>
      <c r="CX7" s="199" t="str">
        <f>+[1]I_Personale!CY16</f>
        <v>feb</v>
      </c>
      <c r="CY7" s="199" t="str">
        <f>+[1]I_Personale!CZ16</f>
        <v>mar</v>
      </c>
      <c r="CZ7" s="199" t="str">
        <f>+[1]I_Personale!DA16</f>
        <v>apr</v>
      </c>
      <c r="DA7" s="199" t="str">
        <f>+[1]I_Personale!DB16</f>
        <v>mag</v>
      </c>
      <c r="DB7" s="199" t="str">
        <f>+[1]I_Personale!DC16</f>
        <v>giu</v>
      </c>
      <c r="DC7" s="199" t="str">
        <f>+[1]I_Personale!DD16</f>
        <v>lug</v>
      </c>
      <c r="DD7" s="199" t="str">
        <f>+[1]I_Personale!DE16</f>
        <v>ago</v>
      </c>
      <c r="DE7" s="199" t="str">
        <f>+[1]I_Personale!DF16</f>
        <v>set</v>
      </c>
      <c r="DF7" s="199" t="str">
        <f>+[1]I_Personale!DG16</f>
        <v>ott</v>
      </c>
      <c r="DG7" s="199" t="str">
        <f>+[1]I_Personale!DH16</f>
        <v>nov</v>
      </c>
      <c r="DH7" s="199" t="str">
        <f>+[1]I_Personale!DI16</f>
        <v>dic</v>
      </c>
      <c r="DI7" s="199" t="str">
        <f>+[1]I_Personale!DJ16</f>
        <v>gen</v>
      </c>
      <c r="DJ7" s="199" t="str">
        <f>+[1]I_Personale!DK16</f>
        <v>feb</v>
      </c>
      <c r="DK7" s="199" t="str">
        <f>+[1]I_Personale!DL16</f>
        <v>mar</v>
      </c>
      <c r="DL7" s="199" t="str">
        <f>+[1]I_Personale!DM16</f>
        <v>apr</v>
      </c>
      <c r="DM7" s="199" t="str">
        <f>+[1]I_Personale!DN16</f>
        <v>mag</v>
      </c>
      <c r="DN7" s="199" t="str">
        <f>+[1]I_Personale!DO16</f>
        <v>giu</v>
      </c>
      <c r="DO7" s="199" t="str">
        <f>+[1]I_Personale!DP16</f>
        <v>lug</v>
      </c>
      <c r="DP7" s="199" t="str">
        <f>+[1]I_Personale!DQ16</f>
        <v>ago</v>
      </c>
      <c r="DQ7" s="199" t="str">
        <f>+[1]I_Personale!DR16</f>
        <v>set</v>
      </c>
      <c r="DR7" s="199" t="str">
        <f>+[1]I_Personale!DS16</f>
        <v>ott</v>
      </c>
      <c r="DS7" s="199" t="str">
        <f>+[1]I_Personale!DT16</f>
        <v>nov</v>
      </c>
      <c r="DT7" s="199" t="str">
        <f>+[1]I_Personale!DU16</f>
        <v>dic</v>
      </c>
    </row>
    <row r="8" spans="1:124" ht="15.6" hidden="1" outlineLevel="1" thickTop="1" thickBot="1">
      <c r="C8" s="342" t="s">
        <v>632</v>
      </c>
      <c r="E8" s="343">
        <f>+[1]I_Personale!F17</f>
        <v>0.25</v>
      </c>
      <c r="F8" s="343">
        <f>+[1]I_Personale!G17</f>
        <v>0.25</v>
      </c>
      <c r="G8" s="343">
        <f>+[1]I_Personale!H17</f>
        <v>0.25</v>
      </c>
      <c r="H8" s="343">
        <f>+[1]I_Personale!I17</f>
        <v>0.25</v>
      </c>
      <c r="I8" s="343">
        <f>+[1]I_Personale!J17</f>
        <v>0.25</v>
      </c>
      <c r="J8" s="343">
        <f>+[1]I_Personale!K17</f>
        <v>0.25</v>
      </c>
      <c r="K8" s="343">
        <f>+[1]I_Personale!L17</f>
        <v>0.25</v>
      </c>
      <c r="L8" s="343">
        <f>+[1]I_Personale!M17</f>
        <v>0.25</v>
      </c>
      <c r="M8" s="343">
        <f>+[1]I_Personale!N17</f>
        <v>0.25</v>
      </c>
      <c r="N8" s="343">
        <f>+[1]I_Personale!O17</f>
        <v>0.25</v>
      </c>
      <c r="O8" s="343">
        <f>+[1]I_Personale!P17</f>
        <v>0.25</v>
      </c>
      <c r="P8" s="343">
        <f>+[1]I_Personale!Q17</f>
        <v>0.25</v>
      </c>
      <c r="Q8" s="343">
        <f>+[1]I_Personale!R17</f>
        <v>0.25</v>
      </c>
      <c r="R8" s="343">
        <f>+[1]I_Personale!S17</f>
        <v>0.25</v>
      </c>
      <c r="S8" s="343">
        <f>+[1]I_Personale!T17</f>
        <v>0.25</v>
      </c>
      <c r="T8" s="343">
        <f>+[1]I_Personale!U17</f>
        <v>0.25</v>
      </c>
      <c r="U8" s="343">
        <f>+[1]I_Personale!V17</f>
        <v>0.25</v>
      </c>
      <c r="V8" s="343">
        <f>+[1]I_Personale!W17</f>
        <v>0.25</v>
      </c>
      <c r="W8" s="343">
        <f>+[1]I_Personale!X17</f>
        <v>0.25</v>
      </c>
      <c r="X8" s="343">
        <f>+[1]I_Personale!Y17</f>
        <v>0.25</v>
      </c>
      <c r="Y8" s="343">
        <f>+[1]I_Personale!Z17</f>
        <v>0.25</v>
      </c>
      <c r="Z8" s="343">
        <f>+[1]I_Personale!AA17</f>
        <v>0.25</v>
      </c>
      <c r="AA8" s="343">
        <f>+[1]I_Personale!AB17</f>
        <v>0.25</v>
      </c>
      <c r="AB8" s="343">
        <f>+[1]I_Personale!AC17</f>
        <v>0.25</v>
      </c>
      <c r="AC8" s="343">
        <f>+[1]I_Personale!AD17</f>
        <v>0.25</v>
      </c>
      <c r="AD8" s="343">
        <f>+[1]I_Personale!AE17</f>
        <v>0.25</v>
      </c>
      <c r="AE8" s="343">
        <f>+[1]I_Personale!AF17</f>
        <v>0.25</v>
      </c>
      <c r="AF8" s="343">
        <f>+[1]I_Personale!AG17</f>
        <v>0.25</v>
      </c>
      <c r="AG8" s="343">
        <f>+[1]I_Personale!AH17</f>
        <v>0.25</v>
      </c>
      <c r="AH8" s="343">
        <f>+[1]I_Personale!AI17</f>
        <v>0.25</v>
      </c>
      <c r="AI8" s="343">
        <f>+[1]I_Personale!AJ17</f>
        <v>0.25</v>
      </c>
      <c r="AJ8" s="343">
        <f>+[1]I_Personale!AK17</f>
        <v>0.25</v>
      </c>
      <c r="AK8" s="343">
        <f>+[1]I_Personale!AL17</f>
        <v>0.25</v>
      </c>
      <c r="AL8" s="343">
        <f>+[1]I_Personale!AM17</f>
        <v>0.25</v>
      </c>
      <c r="AM8" s="343">
        <f>+[1]I_Personale!AN17</f>
        <v>0.25</v>
      </c>
      <c r="AN8" s="343">
        <f>+[1]I_Personale!AO17</f>
        <v>0.25</v>
      </c>
      <c r="AO8" s="343">
        <f>+[1]I_Personale!AP17</f>
        <v>0.25</v>
      </c>
      <c r="AP8" s="343">
        <f>+[1]I_Personale!AQ17</f>
        <v>0.25</v>
      </c>
      <c r="AQ8" s="343">
        <f>+[1]I_Personale!AR17</f>
        <v>0.25</v>
      </c>
      <c r="AR8" s="343">
        <f>+[1]I_Personale!AS17</f>
        <v>0.25</v>
      </c>
      <c r="AS8" s="343">
        <f>+[1]I_Personale!AT17</f>
        <v>0.25</v>
      </c>
      <c r="AT8" s="343">
        <f>+[1]I_Personale!AU17</f>
        <v>0.25</v>
      </c>
      <c r="AU8" s="343">
        <f>+[1]I_Personale!AV17</f>
        <v>0.25</v>
      </c>
      <c r="AV8" s="343">
        <f>+[1]I_Personale!AW17</f>
        <v>0.25</v>
      </c>
      <c r="AW8" s="343">
        <f>+[1]I_Personale!AX17</f>
        <v>0.25</v>
      </c>
      <c r="AX8" s="343">
        <f>+[1]I_Personale!AY17</f>
        <v>0.25</v>
      </c>
      <c r="AY8" s="343">
        <f>+[1]I_Personale!AZ17</f>
        <v>0.25</v>
      </c>
      <c r="AZ8" s="343">
        <f>+[1]I_Personale!BA17</f>
        <v>0.25</v>
      </c>
      <c r="BA8" s="343">
        <f>+[1]I_Personale!BB17</f>
        <v>0.25</v>
      </c>
      <c r="BB8" s="343">
        <f>+[1]I_Personale!BC17</f>
        <v>0.25</v>
      </c>
      <c r="BC8" s="343">
        <f>+[1]I_Personale!BD17</f>
        <v>0.25</v>
      </c>
      <c r="BD8" s="343">
        <f>+[1]I_Personale!BE17</f>
        <v>0.25</v>
      </c>
      <c r="BE8" s="343">
        <f>+[1]I_Personale!BF17</f>
        <v>0.25</v>
      </c>
      <c r="BF8" s="343">
        <f>+[1]I_Personale!BG17</f>
        <v>0.25</v>
      </c>
      <c r="BG8" s="343">
        <f>+[1]I_Personale!BH17</f>
        <v>0.25</v>
      </c>
      <c r="BH8" s="343">
        <f>+[1]I_Personale!BI17</f>
        <v>0.25</v>
      </c>
      <c r="BI8" s="343">
        <f>+[1]I_Personale!BJ17</f>
        <v>0.25</v>
      </c>
      <c r="BJ8" s="343">
        <f>+[1]I_Personale!BK17</f>
        <v>0.25</v>
      </c>
      <c r="BK8" s="343">
        <f>+[1]I_Personale!BL17</f>
        <v>0.25</v>
      </c>
      <c r="BL8" s="343">
        <f>+[1]I_Personale!BM17</f>
        <v>0.25</v>
      </c>
      <c r="BM8" s="343">
        <f>+[1]I_Personale!BN17</f>
        <v>0.25</v>
      </c>
      <c r="BN8" s="343">
        <f>+[1]I_Personale!BO17</f>
        <v>0.25</v>
      </c>
      <c r="BO8" s="343">
        <f>+[1]I_Personale!BP17</f>
        <v>0.25</v>
      </c>
      <c r="BP8" s="343">
        <f>+[1]I_Personale!BQ17</f>
        <v>0.25</v>
      </c>
      <c r="BQ8" s="343">
        <f>+[1]I_Personale!BR17</f>
        <v>0.25</v>
      </c>
      <c r="BR8" s="343">
        <f>+[1]I_Personale!BS17</f>
        <v>0.25</v>
      </c>
      <c r="BS8" s="343">
        <f>+[1]I_Personale!BT17</f>
        <v>0.25</v>
      </c>
      <c r="BT8" s="343">
        <f>+[1]I_Personale!BU17</f>
        <v>0.25</v>
      </c>
      <c r="BU8" s="343">
        <f>+[1]I_Personale!BV17</f>
        <v>0.25</v>
      </c>
      <c r="BV8" s="343">
        <f>+[1]I_Personale!BW17</f>
        <v>0.25</v>
      </c>
      <c r="BW8" s="343">
        <f>+[1]I_Personale!BX17</f>
        <v>0.25</v>
      </c>
      <c r="BX8" s="343">
        <f>+[1]I_Personale!BY17</f>
        <v>0.25</v>
      </c>
      <c r="BY8" s="343">
        <f>+[1]I_Personale!BZ17</f>
        <v>0.25</v>
      </c>
      <c r="BZ8" s="343">
        <f>+[1]I_Personale!CA17</f>
        <v>0.25</v>
      </c>
      <c r="CA8" s="343">
        <f>+[1]I_Personale!CB17</f>
        <v>0.25</v>
      </c>
      <c r="CB8" s="343">
        <f>+[1]I_Personale!CC17</f>
        <v>0.25</v>
      </c>
      <c r="CC8" s="343">
        <f>+[1]I_Personale!CD17</f>
        <v>0.25</v>
      </c>
      <c r="CD8" s="343">
        <f>+[1]I_Personale!CE17</f>
        <v>0.25</v>
      </c>
      <c r="CE8" s="343">
        <f>+[1]I_Personale!CF17</f>
        <v>0.25</v>
      </c>
      <c r="CF8" s="343">
        <f>+[1]I_Personale!CG17</f>
        <v>0.25</v>
      </c>
      <c r="CG8" s="343">
        <f>+[1]I_Personale!CH17</f>
        <v>0.25</v>
      </c>
      <c r="CH8" s="343">
        <f>+[1]I_Personale!CI17</f>
        <v>0.25</v>
      </c>
      <c r="CI8" s="343">
        <f>+[1]I_Personale!CJ17</f>
        <v>0.25</v>
      </c>
      <c r="CJ8" s="343">
        <f>+[1]I_Personale!CK17</f>
        <v>0.25</v>
      </c>
      <c r="CK8" s="343">
        <f>+[1]I_Personale!CL17</f>
        <v>0.25</v>
      </c>
      <c r="CL8" s="343">
        <f>+[1]I_Personale!CM17</f>
        <v>0.25</v>
      </c>
      <c r="CM8" s="343">
        <f>+[1]I_Personale!CN17</f>
        <v>0.25</v>
      </c>
      <c r="CN8" s="343">
        <f>+[1]I_Personale!CO17</f>
        <v>0.25</v>
      </c>
      <c r="CO8" s="343">
        <f>+[1]I_Personale!CP17</f>
        <v>0.25</v>
      </c>
      <c r="CP8" s="343">
        <f>+[1]I_Personale!CQ17</f>
        <v>0.25</v>
      </c>
      <c r="CQ8" s="343">
        <f>+[1]I_Personale!CR17</f>
        <v>0.25</v>
      </c>
      <c r="CR8" s="343">
        <f>+[1]I_Personale!CS17</f>
        <v>0.25</v>
      </c>
      <c r="CS8" s="343">
        <f>+[1]I_Personale!CT17</f>
        <v>0.25</v>
      </c>
      <c r="CT8" s="343">
        <f>+[1]I_Personale!CU17</f>
        <v>0.25</v>
      </c>
      <c r="CU8" s="343">
        <f>+[1]I_Personale!CV17</f>
        <v>0.25</v>
      </c>
      <c r="CV8" s="343">
        <f>+[1]I_Personale!CW17</f>
        <v>0.25</v>
      </c>
      <c r="CW8" s="343">
        <f>+[1]I_Personale!CX17</f>
        <v>0.25</v>
      </c>
      <c r="CX8" s="343">
        <f>+[1]I_Personale!CY17</f>
        <v>0.25</v>
      </c>
      <c r="CY8" s="343">
        <f>+[1]I_Personale!CZ17</f>
        <v>0.25</v>
      </c>
      <c r="CZ8" s="343">
        <f>+[1]I_Personale!DA17</f>
        <v>0.25</v>
      </c>
      <c r="DA8" s="343">
        <f>+[1]I_Personale!DB17</f>
        <v>0.25</v>
      </c>
      <c r="DB8" s="343">
        <f>+[1]I_Personale!DC17</f>
        <v>0.25</v>
      </c>
      <c r="DC8" s="343">
        <f>+[1]I_Personale!DD17</f>
        <v>0.25</v>
      </c>
      <c r="DD8" s="343">
        <f>+[1]I_Personale!DE17</f>
        <v>0.25</v>
      </c>
      <c r="DE8" s="343">
        <f>+[1]I_Personale!DF17</f>
        <v>0.25</v>
      </c>
      <c r="DF8" s="343">
        <f>+[1]I_Personale!DG17</f>
        <v>0.25</v>
      </c>
      <c r="DG8" s="343">
        <f>+[1]I_Personale!DH17</f>
        <v>0.25</v>
      </c>
      <c r="DH8" s="343">
        <f>+[1]I_Personale!DI17</f>
        <v>0.25</v>
      </c>
      <c r="DI8" s="343">
        <f>+[1]I_Personale!DJ17</f>
        <v>0.25</v>
      </c>
      <c r="DJ8" s="343">
        <f>+[1]I_Personale!DK17</f>
        <v>0.25</v>
      </c>
      <c r="DK8" s="343">
        <f>+[1]I_Personale!DL17</f>
        <v>0.25</v>
      </c>
      <c r="DL8" s="343">
        <f>+[1]I_Personale!DM17</f>
        <v>0.25</v>
      </c>
      <c r="DM8" s="343">
        <f>+[1]I_Personale!DN17</f>
        <v>0.25</v>
      </c>
      <c r="DN8" s="343">
        <f>+[1]I_Personale!DO17</f>
        <v>0.25</v>
      </c>
      <c r="DO8" s="343">
        <f>+[1]I_Personale!DP17</f>
        <v>0.25</v>
      </c>
      <c r="DP8" s="343">
        <f>+[1]I_Personale!DQ17</f>
        <v>0.25</v>
      </c>
      <c r="DQ8" s="343">
        <f>+[1]I_Personale!DR17</f>
        <v>0.25</v>
      </c>
      <c r="DR8" s="343">
        <f>+[1]I_Personale!DS17</f>
        <v>0.25</v>
      </c>
      <c r="DS8" s="343">
        <f>+[1]I_Personale!DT17</f>
        <v>0.25</v>
      </c>
      <c r="DT8" s="343">
        <f>+[1]I_Personale!DU17</f>
        <v>0.25</v>
      </c>
    </row>
    <row r="9" spans="1:124" hidden="1" outlineLevel="1">
      <c r="C9" s="342" t="s">
        <v>633</v>
      </c>
      <c r="E9" t="str">
        <f>+IF(OR([1]I_Personale!$E10=[1]C_Personale!E7,[1]I_Personale!$E11=[1]C_Personale!E7),"SI","")</f>
        <v/>
      </c>
      <c r="F9" t="str">
        <f>+IF(OR([1]I_Personale!$E10=[1]C_Personale!F7,[1]I_Personale!$E11=[1]C_Personale!F7),"SI","")</f>
        <v/>
      </c>
      <c r="G9" t="str">
        <f>+IF(OR([1]I_Personale!$E10=[1]C_Personale!G7,[1]I_Personale!$E11=[1]C_Personale!G7),"SI","")</f>
        <v/>
      </c>
      <c r="H9" t="str">
        <f>+IF(OR([1]I_Personale!$E10=[1]C_Personale!H7,[1]I_Personale!$E11=[1]C_Personale!H7),"SI","")</f>
        <v/>
      </c>
      <c r="I9" t="str">
        <f>+IF(OR([1]I_Personale!$E10=[1]C_Personale!I7,[1]I_Personale!$E11=[1]C_Personale!I7),"SI","")</f>
        <v/>
      </c>
      <c r="J9" t="str">
        <f>+IF(OR([1]I_Personale!$E10=[1]C_Personale!J7,[1]I_Personale!$E11=[1]C_Personale!J7),"SI","")</f>
        <v/>
      </c>
      <c r="K9" t="str">
        <f>+IF(OR([1]I_Personale!$E10=[1]C_Personale!K7,[1]I_Personale!$E11=[1]C_Personale!K7),"SI","")</f>
        <v/>
      </c>
      <c r="L9" t="str">
        <f>+IF(OR([1]I_Personale!$E10=[1]C_Personale!L7,[1]I_Personale!$E11=[1]C_Personale!L7),"SI","")</f>
        <v/>
      </c>
      <c r="M9" t="str">
        <f>+IF(OR([1]I_Personale!$E10=[1]C_Personale!M7,[1]I_Personale!$E11=[1]C_Personale!M7),"SI","")</f>
        <v/>
      </c>
      <c r="N9" t="str">
        <f>+IF(OR([1]I_Personale!$E10=[1]C_Personale!N7,[1]I_Personale!$E11=[1]C_Personale!N7),"SI","")</f>
        <v/>
      </c>
      <c r="O9" t="str">
        <f>+IF(OR([1]I_Personale!$E10=[1]C_Personale!O7,[1]I_Personale!$E11=[1]C_Personale!O7),"SI","")</f>
        <v/>
      </c>
      <c r="P9" t="str">
        <f>+IF(OR([1]I_Personale!$E10=[1]C_Personale!P7,[1]I_Personale!$E11=[1]C_Personale!P7),"SI","")</f>
        <v/>
      </c>
      <c r="Q9" t="str">
        <f>+IF(OR([1]I_Personale!$E10=[1]C_Personale!Q7,[1]I_Personale!$E11=[1]C_Personale!Q7),"SI","")</f>
        <v/>
      </c>
      <c r="R9" t="str">
        <f>+IF(OR([1]I_Personale!$E10=[1]C_Personale!R7,[1]I_Personale!$E11=[1]C_Personale!R7),"SI","")</f>
        <v/>
      </c>
      <c r="S9" t="str">
        <f>+IF(OR([1]I_Personale!$E10=[1]C_Personale!S7,[1]I_Personale!$E11=[1]C_Personale!S7),"SI","")</f>
        <v/>
      </c>
      <c r="T9" t="str">
        <f>+IF(OR([1]I_Personale!$E10=[1]C_Personale!T7,[1]I_Personale!$E11=[1]C_Personale!T7),"SI","")</f>
        <v/>
      </c>
      <c r="U9" t="str">
        <f>+IF(OR([1]I_Personale!$E10=[1]C_Personale!U7,[1]I_Personale!$E11=[1]C_Personale!U7),"SI","")</f>
        <v/>
      </c>
      <c r="V9" t="str">
        <f>+IF(OR([1]I_Personale!$E10=[1]C_Personale!V7,[1]I_Personale!$E11=[1]C_Personale!V7),"SI","")</f>
        <v/>
      </c>
      <c r="W9" t="str">
        <f>+IF(OR([1]I_Personale!$E10=[1]C_Personale!W7,[1]I_Personale!$E11=[1]C_Personale!W7),"SI","")</f>
        <v/>
      </c>
      <c r="X9" t="str">
        <f>+IF(OR([1]I_Personale!$E10=[1]C_Personale!X7,[1]I_Personale!$E11=[1]C_Personale!X7),"SI","")</f>
        <v/>
      </c>
      <c r="Y9" t="str">
        <f>+IF(OR([1]I_Personale!$E10=[1]C_Personale!Y7,[1]I_Personale!$E11=[1]C_Personale!Y7),"SI","")</f>
        <v/>
      </c>
      <c r="Z9" t="str">
        <f>+IF(OR([1]I_Personale!$E10=[1]C_Personale!Z7,[1]I_Personale!$E11=[1]C_Personale!Z7),"SI","")</f>
        <v/>
      </c>
      <c r="AA9" t="str">
        <f>+IF(OR([1]I_Personale!$E10=[1]C_Personale!AA7,[1]I_Personale!$E11=[1]C_Personale!AA7),"SI","")</f>
        <v/>
      </c>
      <c r="AB9" t="str">
        <f>+IF(OR([1]I_Personale!$E10=[1]C_Personale!AB7,[1]I_Personale!$E11=[1]C_Personale!AB7),"SI","")</f>
        <v/>
      </c>
      <c r="AC9" t="str">
        <f>+IF(OR([1]I_Personale!$E10=[1]C_Personale!AC7,[1]I_Personale!$E11=[1]C_Personale!AC7),"SI","")</f>
        <v/>
      </c>
      <c r="AD9" t="str">
        <f>+IF(OR([1]I_Personale!$E10=[1]C_Personale!AD7,[1]I_Personale!$E11=[1]C_Personale!AD7),"SI","")</f>
        <v/>
      </c>
      <c r="AE9" t="str">
        <f>+IF(OR([1]I_Personale!$E10=[1]C_Personale!AE7,[1]I_Personale!$E11=[1]C_Personale!AE7),"SI","")</f>
        <v/>
      </c>
      <c r="AF9" t="str">
        <f>+IF(OR([1]I_Personale!$E10=[1]C_Personale!AF7,[1]I_Personale!$E11=[1]C_Personale!AF7),"SI","")</f>
        <v/>
      </c>
      <c r="AG9" t="str">
        <f>+IF(OR([1]I_Personale!$E10=[1]C_Personale!AG7,[1]I_Personale!$E11=[1]C_Personale!AG7),"SI","")</f>
        <v/>
      </c>
      <c r="AH9" t="str">
        <f>+IF(OR([1]I_Personale!$E10=[1]C_Personale!AH7,[1]I_Personale!$E11=[1]C_Personale!AH7),"SI","")</f>
        <v/>
      </c>
      <c r="AI9" t="str">
        <f>+IF(OR([1]I_Personale!$E10=[1]C_Personale!AI7,[1]I_Personale!$E11=[1]C_Personale!AI7),"SI","")</f>
        <v/>
      </c>
      <c r="AJ9" t="str">
        <f>+IF(OR([1]I_Personale!$E10=[1]C_Personale!AJ7,[1]I_Personale!$E11=[1]C_Personale!AJ7),"SI","")</f>
        <v/>
      </c>
      <c r="AK9" t="str">
        <f>+IF(OR([1]I_Personale!$E10=[1]C_Personale!AK7,[1]I_Personale!$E11=[1]C_Personale!AK7),"SI","")</f>
        <v/>
      </c>
      <c r="AL9" t="str">
        <f>+IF(OR([1]I_Personale!$E10=[1]C_Personale!AL7,[1]I_Personale!$E11=[1]C_Personale!AL7),"SI","")</f>
        <v/>
      </c>
      <c r="AM9" t="str">
        <f>+IF(OR([1]I_Personale!$E10=[1]C_Personale!AM7,[1]I_Personale!$E11=[1]C_Personale!AM7),"SI","")</f>
        <v/>
      </c>
      <c r="AN9" t="str">
        <f>+IF(OR([1]I_Personale!$E10=[1]C_Personale!AN7,[1]I_Personale!$E11=[1]C_Personale!AN7),"SI","")</f>
        <v/>
      </c>
      <c r="AO9" t="str">
        <f>+IF(OR([1]I_Personale!$E10=[1]C_Personale!AO7,[1]I_Personale!$E11=[1]C_Personale!AO7),"SI","")</f>
        <v/>
      </c>
      <c r="AP9" t="str">
        <f>+IF(OR([1]I_Personale!$E10=[1]C_Personale!AP7,[1]I_Personale!$E11=[1]C_Personale!AP7),"SI","")</f>
        <v/>
      </c>
      <c r="AQ9" t="str">
        <f>+IF(OR([1]I_Personale!$E10=[1]C_Personale!AQ7,[1]I_Personale!$E11=[1]C_Personale!AQ7),"SI","")</f>
        <v/>
      </c>
      <c r="AR9" t="str">
        <f>+IF(OR([1]I_Personale!$E10=[1]C_Personale!AR7,[1]I_Personale!$E11=[1]C_Personale!AR7),"SI","")</f>
        <v/>
      </c>
      <c r="AS9" t="str">
        <f>+IF(OR([1]I_Personale!$E10=[1]C_Personale!AS7,[1]I_Personale!$E11=[1]C_Personale!AS7),"SI","")</f>
        <v/>
      </c>
      <c r="AT9" t="str">
        <f>+IF(OR([1]I_Personale!$E10=[1]C_Personale!AT7,[1]I_Personale!$E11=[1]C_Personale!AT7),"SI","")</f>
        <v/>
      </c>
      <c r="AU9" t="str">
        <f>+IF(OR([1]I_Personale!$E10=[1]C_Personale!AU7,[1]I_Personale!$E11=[1]C_Personale!AU7),"SI","")</f>
        <v/>
      </c>
      <c r="AV9" t="str">
        <f>+IF(OR([1]I_Personale!$E10=[1]C_Personale!AV7,[1]I_Personale!$E11=[1]C_Personale!AV7),"SI","")</f>
        <v/>
      </c>
      <c r="AW9" t="str">
        <f>+IF(OR([1]I_Personale!$E10=[1]C_Personale!AW7,[1]I_Personale!$E11=[1]C_Personale!AW7),"SI","")</f>
        <v/>
      </c>
      <c r="AX9" t="str">
        <f>+IF(OR([1]I_Personale!$E10=[1]C_Personale!AX7,[1]I_Personale!$E11=[1]C_Personale!AX7),"SI","")</f>
        <v/>
      </c>
      <c r="AY9" t="str">
        <f>+IF(OR([1]I_Personale!$E10=[1]C_Personale!AY7,[1]I_Personale!$E11=[1]C_Personale!AY7),"SI","")</f>
        <v/>
      </c>
      <c r="AZ9" t="str">
        <f>+IF(OR([1]I_Personale!$E10=[1]C_Personale!AZ7,[1]I_Personale!$E11=[1]C_Personale!AZ7),"SI","")</f>
        <v/>
      </c>
      <c r="BA9" t="str">
        <f>+IF(OR([1]I_Personale!$E10=[1]C_Personale!BA7,[1]I_Personale!$E11=[1]C_Personale!BA7),"SI","")</f>
        <v/>
      </c>
      <c r="BB9" t="str">
        <f>+IF(OR([1]I_Personale!$E10=[1]C_Personale!BB7,[1]I_Personale!$E11=[1]C_Personale!BB7),"SI","")</f>
        <v/>
      </c>
      <c r="BC9" t="str">
        <f>+IF(OR([1]I_Personale!$E10=[1]C_Personale!BC7,[1]I_Personale!$E11=[1]C_Personale!BC7),"SI","")</f>
        <v/>
      </c>
      <c r="BD9" t="str">
        <f>+IF(OR([1]I_Personale!$E10=[1]C_Personale!BD7,[1]I_Personale!$E11=[1]C_Personale!BD7),"SI","")</f>
        <v/>
      </c>
      <c r="BE9" t="str">
        <f>+IF(OR([1]I_Personale!$E10=[1]C_Personale!BE7,[1]I_Personale!$E11=[1]C_Personale!BE7),"SI","")</f>
        <v/>
      </c>
      <c r="BF9" t="str">
        <f>+IF(OR([1]I_Personale!$E10=[1]C_Personale!BF7,[1]I_Personale!$E11=[1]C_Personale!BF7),"SI","")</f>
        <v/>
      </c>
      <c r="BG9" t="str">
        <f>+IF(OR([1]I_Personale!$E10=[1]C_Personale!BG7,[1]I_Personale!$E11=[1]C_Personale!BG7),"SI","")</f>
        <v/>
      </c>
      <c r="BH9" t="str">
        <f>+IF(OR([1]I_Personale!$E10=[1]C_Personale!BH7,[1]I_Personale!$E11=[1]C_Personale!BH7),"SI","")</f>
        <v/>
      </c>
      <c r="BI9" t="str">
        <f>+IF(OR([1]I_Personale!$E10=[1]C_Personale!BI7,[1]I_Personale!$E11=[1]C_Personale!BI7),"SI","")</f>
        <v/>
      </c>
      <c r="BJ9" t="str">
        <f>+IF(OR([1]I_Personale!$E10=[1]C_Personale!BJ7,[1]I_Personale!$E11=[1]C_Personale!BJ7),"SI","")</f>
        <v/>
      </c>
      <c r="BK9" t="str">
        <f>+IF(OR([1]I_Personale!$E10=[1]C_Personale!BK7,[1]I_Personale!$E11=[1]C_Personale!BK7),"SI","")</f>
        <v/>
      </c>
      <c r="BL9" t="str">
        <f>+IF(OR([1]I_Personale!$E10=[1]C_Personale!BL7,[1]I_Personale!$E11=[1]C_Personale!BL7),"SI","")</f>
        <v/>
      </c>
      <c r="BM9" t="str">
        <f>+IF(OR([1]I_Personale!$E10=[1]C_Personale!BM7,[1]I_Personale!$E11=[1]C_Personale!BM7),"SI","")</f>
        <v/>
      </c>
      <c r="BN9" t="str">
        <f>+IF(OR([1]I_Personale!$E10=[1]C_Personale!BN7,[1]I_Personale!$E11=[1]C_Personale!BN7),"SI","")</f>
        <v/>
      </c>
      <c r="BO9" t="str">
        <f>+IF(OR([1]I_Personale!$E10=[1]C_Personale!BO7,[1]I_Personale!$E11=[1]C_Personale!BO7),"SI","")</f>
        <v/>
      </c>
      <c r="BP9" t="str">
        <f>+IF(OR([1]I_Personale!$E10=[1]C_Personale!BP7,[1]I_Personale!$E11=[1]C_Personale!BP7),"SI","")</f>
        <v/>
      </c>
      <c r="BQ9" t="str">
        <f>+IF(OR([1]I_Personale!$E10=[1]C_Personale!BQ7,[1]I_Personale!$E11=[1]C_Personale!BQ7),"SI","")</f>
        <v/>
      </c>
      <c r="BR9" t="str">
        <f>+IF(OR([1]I_Personale!$E10=[1]C_Personale!BR7,[1]I_Personale!$E11=[1]C_Personale!BR7),"SI","")</f>
        <v/>
      </c>
      <c r="BS9" t="str">
        <f>+IF(OR([1]I_Personale!$E10=[1]C_Personale!BS7,[1]I_Personale!$E11=[1]C_Personale!BS7),"SI","")</f>
        <v/>
      </c>
      <c r="BT9" t="str">
        <f>+IF(OR([1]I_Personale!$E10=[1]C_Personale!BT7,[1]I_Personale!$E11=[1]C_Personale!BT7),"SI","")</f>
        <v/>
      </c>
      <c r="BU9" t="str">
        <f>+IF(OR([1]I_Personale!$E10=[1]C_Personale!BU7,[1]I_Personale!$E11=[1]C_Personale!BU7),"SI","")</f>
        <v/>
      </c>
      <c r="BV9" t="str">
        <f>+IF(OR([1]I_Personale!$E10=[1]C_Personale!BV7,[1]I_Personale!$E11=[1]C_Personale!BV7),"SI","")</f>
        <v/>
      </c>
      <c r="BW9" t="str">
        <f>+IF(OR([1]I_Personale!$E10=[1]C_Personale!BW7,[1]I_Personale!$E11=[1]C_Personale!BW7),"SI","")</f>
        <v/>
      </c>
      <c r="BX9" t="str">
        <f>+IF(OR([1]I_Personale!$E10=[1]C_Personale!BX7,[1]I_Personale!$E11=[1]C_Personale!BX7),"SI","")</f>
        <v/>
      </c>
      <c r="BY9" t="str">
        <f>+IF(OR([1]I_Personale!$E10=[1]C_Personale!BY7,[1]I_Personale!$E11=[1]C_Personale!BY7),"SI","")</f>
        <v/>
      </c>
      <c r="BZ9" t="str">
        <f>+IF(OR([1]I_Personale!$E10=[1]C_Personale!BZ7,[1]I_Personale!$E11=[1]C_Personale!BZ7),"SI","")</f>
        <v/>
      </c>
      <c r="CA9" t="str">
        <f>+IF(OR([1]I_Personale!$E10=[1]C_Personale!CA7,[1]I_Personale!$E11=[1]C_Personale!CA7),"SI","")</f>
        <v/>
      </c>
      <c r="CB9" t="str">
        <f>+IF(OR([1]I_Personale!$E10=[1]C_Personale!CB7,[1]I_Personale!$E11=[1]C_Personale!CB7),"SI","")</f>
        <v/>
      </c>
      <c r="CC9" t="str">
        <f>+IF(OR([1]I_Personale!$E10=[1]C_Personale!CC7,[1]I_Personale!$E11=[1]C_Personale!CC7),"SI","")</f>
        <v/>
      </c>
      <c r="CD9" t="str">
        <f>+IF(OR([1]I_Personale!$E10=[1]C_Personale!CD7,[1]I_Personale!$E11=[1]C_Personale!CD7),"SI","")</f>
        <v/>
      </c>
      <c r="CE9" t="str">
        <f>+IF(OR([1]I_Personale!$E10=[1]C_Personale!CE7,[1]I_Personale!$E11=[1]C_Personale!CE7),"SI","")</f>
        <v/>
      </c>
      <c r="CF9" t="str">
        <f>+IF(OR([1]I_Personale!$E10=[1]C_Personale!CF7,[1]I_Personale!$E11=[1]C_Personale!CF7),"SI","")</f>
        <v/>
      </c>
      <c r="CG9" t="str">
        <f>+IF(OR([1]I_Personale!$E10=[1]C_Personale!CG7,[1]I_Personale!$E11=[1]C_Personale!CG7),"SI","")</f>
        <v/>
      </c>
      <c r="CH9" t="str">
        <f>+IF(OR([1]I_Personale!$E10=[1]C_Personale!CH7,[1]I_Personale!$E11=[1]C_Personale!CH7),"SI","")</f>
        <v/>
      </c>
      <c r="CI9" t="str">
        <f>+IF(OR([1]I_Personale!$E10=[1]C_Personale!CI7,[1]I_Personale!$E11=[1]C_Personale!CI7),"SI","")</f>
        <v/>
      </c>
      <c r="CJ9" t="str">
        <f>+IF(OR([1]I_Personale!$E10=[1]C_Personale!CJ7,[1]I_Personale!$E11=[1]C_Personale!CJ7),"SI","")</f>
        <v/>
      </c>
      <c r="CK9" t="str">
        <f>+IF(OR([1]I_Personale!$E10=[1]C_Personale!CK7,[1]I_Personale!$E11=[1]C_Personale!CK7),"SI","")</f>
        <v/>
      </c>
      <c r="CL9" t="str">
        <f>+IF(OR([1]I_Personale!$E10=[1]C_Personale!CL7,[1]I_Personale!$E11=[1]C_Personale!CL7),"SI","")</f>
        <v/>
      </c>
      <c r="CM9" t="str">
        <f>+IF(OR([1]I_Personale!$E10=[1]C_Personale!CM7,[1]I_Personale!$E11=[1]C_Personale!CM7),"SI","")</f>
        <v/>
      </c>
      <c r="CN9" t="str">
        <f>+IF(OR([1]I_Personale!$E10=[1]C_Personale!CN7,[1]I_Personale!$E11=[1]C_Personale!CN7),"SI","")</f>
        <v/>
      </c>
      <c r="CO9" t="str">
        <f>+IF(OR([1]I_Personale!$E10=[1]C_Personale!CO7,[1]I_Personale!$E11=[1]C_Personale!CO7),"SI","")</f>
        <v/>
      </c>
      <c r="CP9" t="str">
        <f>+IF(OR([1]I_Personale!$E10=[1]C_Personale!CP7,[1]I_Personale!$E11=[1]C_Personale!CP7),"SI","")</f>
        <v/>
      </c>
      <c r="CQ9" t="str">
        <f>+IF(OR([1]I_Personale!$E10=[1]C_Personale!CQ7,[1]I_Personale!$E11=[1]C_Personale!CQ7),"SI","")</f>
        <v/>
      </c>
      <c r="CR9" t="str">
        <f>+IF(OR([1]I_Personale!$E10=[1]C_Personale!CR7,[1]I_Personale!$E11=[1]C_Personale!CR7),"SI","")</f>
        <v/>
      </c>
      <c r="CS9" t="str">
        <f>+IF(OR([1]I_Personale!$E10=[1]C_Personale!CS7,[1]I_Personale!$E11=[1]C_Personale!CS7),"SI","")</f>
        <v/>
      </c>
      <c r="CT9" t="str">
        <f>+IF(OR([1]I_Personale!$E10=[1]C_Personale!CT7,[1]I_Personale!$E11=[1]C_Personale!CT7),"SI","")</f>
        <v/>
      </c>
      <c r="CU9" t="str">
        <f>+IF(OR([1]I_Personale!$E10=[1]C_Personale!CU7,[1]I_Personale!$E11=[1]C_Personale!CU7),"SI","")</f>
        <v/>
      </c>
      <c r="CV9" t="str">
        <f>+IF(OR([1]I_Personale!$E10=[1]C_Personale!CV7,[1]I_Personale!$E11=[1]C_Personale!CV7),"SI","")</f>
        <v/>
      </c>
      <c r="CW9" t="str">
        <f>+IF(OR([1]I_Personale!$E10=[1]C_Personale!CW7,[1]I_Personale!$E11=[1]C_Personale!CW7),"SI","")</f>
        <v/>
      </c>
      <c r="CX9" t="str">
        <f>+IF(OR([1]I_Personale!$E10=[1]C_Personale!CX7,[1]I_Personale!$E11=[1]C_Personale!CX7),"SI","")</f>
        <v/>
      </c>
      <c r="CY9" t="str">
        <f>+IF(OR([1]I_Personale!$E10=[1]C_Personale!CY7,[1]I_Personale!$E11=[1]C_Personale!CY7),"SI","")</f>
        <v/>
      </c>
      <c r="CZ9" t="str">
        <f>+IF(OR([1]I_Personale!$E10=[1]C_Personale!CZ7,[1]I_Personale!$E11=[1]C_Personale!CZ7),"SI","")</f>
        <v/>
      </c>
      <c r="DA9" t="str">
        <f>+IF(OR([1]I_Personale!$E10=[1]C_Personale!DA7,[1]I_Personale!$E11=[1]C_Personale!DA7),"SI","")</f>
        <v/>
      </c>
      <c r="DB9" t="str">
        <f>+IF(OR([1]I_Personale!$E10=[1]C_Personale!DB7,[1]I_Personale!$E11=[1]C_Personale!DB7),"SI","")</f>
        <v/>
      </c>
      <c r="DC9" t="str">
        <f>+IF(OR([1]I_Personale!$E10=[1]C_Personale!DC7,[1]I_Personale!$E11=[1]C_Personale!DC7),"SI","")</f>
        <v/>
      </c>
      <c r="DD9" t="str">
        <f>+IF(OR([1]I_Personale!$E10=[1]C_Personale!DD7,[1]I_Personale!$E11=[1]C_Personale!DD7),"SI","")</f>
        <v/>
      </c>
      <c r="DE9" t="str">
        <f>+IF(OR([1]I_Personale!$E10=[1]C_Personale!DE7,[1]I_Personale!$E11=[1]C_Personale!DE7),"SI","")</f>
        <v/>
      </c>
      <c r="DF9" t="str">
        <f>+IF(OR([1]I_Personale!$E10=[1]C_Personale!DF7,[1]I_Personale!$E11=[1]C_Personale!DF7),"SI","")</f>
        <v/>
      </c>
      <c r="DG9" t="str">
        <f>+IF(OR([1]I_Personale!$E10=[1]C_Personale!DG7,[1]I_Personale!$E11=[1]C_Personale!DG7),"SI","")</f>
        <v/>
      </c>
      <c r="DH9" t="str">
        <f>+IF(OR([1]I_Personale!$E10=[1]C_Personale!DH7,[1]I_Personale!$E11=[1]C_Personale!DH7),"SI","")</f>
        <v/>
      </c>
      <c r="DI9" t="str">
        <f>+IF(OR([1]I_Personale!$E10=[1]C_Personale!DI7,[1]I_Personale!$E11=[1]C_Personale!DI7),"SI","")</f>
        <v/>
      </c>
      <c r="DJ9" t="str">
        <f>+IF(OR([1]I_Personale!$E10=[1]C_Personale!DJ7,[1]I_Personale!$E11=[1]C_Personale!DJ7),"SI","")</f>
        <v/>
      </c>
      <c r="DK9" t="str">
        <f>+IF(OR([1]I_Personale!$E10=[1]C_Personale!DK7,[1]I_Personale!$E11=[1]C_Personale!DK7),"SI","")</f>
        <v/>
      </c>
      <c r="DL9" t="str">
        <f>+IF(OR([1]I_Personale!$E10=[1]C_Personale!DL7,[1]I_Personale!$E11=[1]C_Personale!DL7),"SI","")</f>
        <v/>
      </c>
      <c r="DM9" t="str">
        <f>+IF(OR([1]I_Personale!$E10=[1]C_Personale!DM7,[1]I_Personale!$E11=[1]C_Personale!DM7),"SI","")</f>
        <v/>
      </c>
      <c r="DN9" t="str">
        <f>+IF(OR([1]I_Personale!$E10=[1]C_Personale!DN7,[1]I_Personale!$E11=[1]C_Personale!DN7),"SI","")</f>
        <v/>
      </c>
      <c r="DO9" t="str">
        <f>+IF(OR([1]I_Personale!$E10=[1]C_Personale!DO7,[1]I_Personale!$E11=[1]C_Personale!DO7),"SI","")</f>
        <v/>
      </c>
      <c r="DP9" t="str">
        <f>+IF(OR([1]I_Personale!$E10=[1]C_Personale!DP7,[1]I_Personale!$E11=[1]C_Personale!DP7),"SI","")</f>
        <v/>
      </c>
      <c r="DQ9" t="str">
        <f>+IF(OR([1]I_Personale!$E10=[1]C_Personale!DQ7,[1]I_Personale!$E11=[1]C_Personale!DQ7),"SI","")</f>
        <v/>
      </c>
      <c r="DR9" t="str">
        <f>+IF(OR([1]I_Personale!$E10=[1]C_Personale!DR7,[1]I_Personale!$E11=[1]C_Personale!DR7),"SI","")</f>
        <v/>
      </c>
      <c r="DS9" t="str">
        <f>+IF(OR([1]I_Personale!$E10=[1]C_Personale!DS7,[1]I_Personale!$E11=[1]C_Personale!DS7),"SI","")</f>
        <v/>
      </c>
      <c r="DT9" t="str">
        <f>+IF(OR([1]I_Personale!$E10=[1]C_Personale!DT7,[1]I_Personale!$E11=[1]C_Personale!DT7),"SI","")</f>
        <v/>
      </c>
    </row>
    <row r="10" spans="1:124" hidden="1" outlineLevel="1">
      <c r="C10" s="344"/>
    </row>
    <row r="11" spans="1:124" ht="15.6" hidden="1" outlineLevel="1" thickTop="1" thickBot="1">
      <c r="C11" s="345" t="s">
        <v>634</v>
      </c>
      <c r="E11" s="253">
        <f>+[1]I_Personale!$E5*E8</f>
        <v>375</v>
      </c>
      <c r="F11" s="253">
        <f>+[1]I_Personale!$E5*F8</f>
        <v>375</v>
      </c>
      <c r="G11" s="253">
        <f>+[1]I_Personale!$E5*G8</f>
        <v>375</v>
      </c>
      <c r="H11" s="253">
        <f>+[1]I_Personale!$E5*H8</f>
        <v>375</v>
      </c>
      <c r="I11" s="253">
        <f>+[1]I_Personale!$E5*I8</f>
        <v>375</v>
      </c>
      <c r="J11" s="253">
        <f>+[1]I_Personale!$E5*J8</f>
        <v>375</v>
      </c>
      <c r="K11" s="253">
        <f>+[1]I_Personale!$E5*K8</f>
        <v>375</v>
      </c>
      <c r="L11" s="253">
        <f>+[1]I_Personale!$E5*L8</f>
        <v>375</v>
      </c>
      <c r="M11" s="253">
        <f>+[1]I_Personale!$E5*M8</f>
        <v>375</v>
      </c>
      <c r="N11" s="253">
        <f>+[1]I_Personale!$E5*N8</f>
        <v>375</v>
      </c>
      <c r="O11" s="253">
        <f>+[1]I_Personale!$E5*O8</f>
        <v>375</v>
      </c>
      <c r="P11" s="253">
        <f>+[1]I_Personale!$E5*P8</f>
        <v>375</v>
      </c>
      <c r="Q11" s="253">
        <f>+[1]I_Personale!$E5*Q8</f>
        <v>375</v>
      </c>
      <c r="R11" s="253">
        <f>+[1]I_Personale!$E5*R8</f>
        <v>375</v>
      </c>
      <c r="S11" s="253">
        <f>+[1]I_Personale!$E5*S8</f>
        <v>375</v>
      </c>
      <c r="T11" s="253">
        <f>+[1]I_Personale!$E5*T8</f>
        <v>375</v>
      </c>
      <c r="U11" s="253">
        <f>+[1]I_Personale!$E5*U8</f>
        <v>375</v>
      </c>
      <c r="V11" s="253">
        <f>+[1]I_Personale!$E5*V8</f>
        <v>375</v>
      </c>
      <c r="W11" s="253">
        <f>+[1]I_Personale!$E5*W8</f>
        <v>375</v>
      </c>
      <c r="X11" s="253">
        <f>+[1]I_Personale!$E5*X8</f>
        <v>375</v>
      </c>
      <c r="Y11" s="253">
        <f>+[1]I_Personale!$E5*Y8</f>
        <v>375</v>
      </c>
      <c r="Z11" s="253">
        <f>+[1]I_Personale!$E5*Z8</f>
        <v>375</v>
      </c>
      <c r="AA11" s="253">
        <f>+[1]I_Personale!$E5*AA8</f>
        <v>375</v>
      </c>
      <c r="AB11" s="253">
        <f>+[1]I_Personale!$E5*AB8</f>
        <v>375</v>
      </c>
      <c r="AC11" s="253">
        <f>+[1]I_Personale!$E5*AC8</f>
        <v>375</v>
      </c>
      <c r="AD11" s="253">
        <f>+[1]I_Personale!$E5*AD8</f>
        <v>375</v>
      </c>
      <c r="AE11" s="253">
        <f>+[1]I_Personale!$E5*AE8</f>
        <v>375</v>
      </c>
      <c r="AF11" s="253">
        <f>+[1]I_Personale!$E5*AF8</f>
        <v>375</v>
      </c>
      <c r="AG11" s="253">
        <f>+[1]I_Personale!$E5*AG8</f>
        <v>375</v>
      </c>
      <c r="AH11" s="253">
        <f>+[1]I_Personale!$E5*AH8</f>
        <v>375</v>
      </c>
      <c r="AI11" s="253">
        <f>+[1]I_Personale!$E5*AI8</f>
        <v>375</v>
      </c>
      <c r="AJ11" s="253">
        <f>+[1]I_Personale!$E5*AJ8</f>
        <v>375</v>
      </c>
      <c r="AK11" s="253">
        <f>+[1]I_Personale!$E5*AK8</f>
        <v>375</v>
      </c>
      <c r="AL11" s="253">
        <f>+[1]I_Personale!$E5*AL8</f>
        <v>375</v>
      </c>
      <c r="AM11" s="253">
        <f>+[1]I_Personale!$E5*AM8</f>
        <v>375</v>
      </c>
      <c r="AN11" s="253">
        <f>+[1]I_Personale!$E5*AN8</f>
        <v>375</v>
      </c>
      <c r="AO11" s="253">
        <f>+[1]I_Personale!$E5*AO8</f>
        <v>375</v>
      </c>
      <c r="AP11" s="253">
        <f>+[1]I_Personale!$E5*AP8</f>
        <v>375</v>
      </c>
      <c r="AQ11" s="253">
        <f>+[1]I_Personale!$E5*AQ8</f>
        <v>375</v>
      </c>
      <c r="AR11" s="253">
        <f>+[1]I_Personale!$E5*AR8</f>
        <v>375</v>
      </c>
      <c r="AS11" s="253">
        <f>+[1]I_Personale!$E5*AS8</f>
        <v>375</v>
      </c>
      <c r="AT11" s="253">
        <f>+[1]I_Personale!$E5*AT8</f>
        <v>375</v>
      </c>
      <c r="AU11" s="253">
        <f>+[1]I_Personale!$E5*AU8</f>
        <v>375</v>
      </c>
      <c r="AV11" s="253">
        <f>+[1]I_Personale!$E5*AV8</f>
        <v>375</v>
      </c>
      <c r="AW11" s="253">
        <f>+[1]I_Personale!$E5*AW8</f>
        <v>375</v>
      </c>
      <c r="AX11" s="253">
        <f>+[1]I_Personale!$E5*AX8</f>
        <v>375</v>
      </c>
      <c r="AY11" s="253">
        <f>+[1]I_Personale!$E5*AY8</f>
        <v>375</v>
      </c>
      <c r="AZ11" s="253">
        <f>+[1]I_Personale!$E5*AZ8</f>
        <v>375</v>
      </c>
      <c r="BA11" s="253">
        <f>+[1]I_Personale!$E5*BA8</f>
        <v>375</v>
      </c>
      <c r="BB11" s="253">
        <f>+[1]I_Personale!$E5*BB8</f>
        <v>375</v>
      </c>
      <c r="BC11" s="253">
        <f>+[1]I_Personale!$E5*BC8</f>
        <v>375</v>
      </c>
      <c r="BD11" s="253">
        <f>+[1]I_Personale!$E5*BD8</f>
        <v>375</v>
      </c>
      <c r="BE11" s="253">
        <f>+[1]I_Personale!$E5*BE8</f>
        <v>375</v>
      </c>
      <c r="BF11" s="253">
        <f>+[1]I_Personale!$E5*BF8</f>
        <v>375</v>
      </c>
      <c r="BG11" s="253">
        <f>+[1]I_Personale!$E5*BG8</f>
        <v>375</v>
      </c>
      <c r="BH11" s="253">
        <f>+[1]I_Personale!$E5*BH8</f>
        <v>375</v>
      </c>
      <c r="BI11" s="253">
        <f>+[1]I_Personale!$E5*BI8</f>
        <v>375</v>
      </c>
      <c r="BJ11" s="253">
        <f>+[1]I_Personale!$E5*BJ8</f>
        <v>375</v>
      </c>
      <c r="BK11" s="253">
        <f>+[1]I_Personale!$E5*BK8</f>
        <v>375</v>
      </c>
      <c r="BL11" s="253">
        <f>+[1]I_Personale!$E5*BL8</f>
        <v>375</v>
      </c>
      <c r="BM11" s="253">
        <f>+[1]I_Personale!$E5*BM8</f>
        <v>375</v>
      </c>
      <c r="BN11" s="253">
        <f>+[1]I_Personale!$E5*BN8</f>
        <v>375</v>
      </c>
      <c r="BO11" s="253">
        <f>+[1]I_Personale!$E5*BO8</f>
        <v>375</v>
      </c>
      <c r="BP11" s="253">
        <f>+[1]I_Personale!$E5*BP8</f>
        <v>375</v>
      </c>
      <c r="BQ11" s="253">
        <f>+[1]I_Personale!$E5*BQ8</f>
        <v>375</v>
      </c>
      <c r="BR11" s="253">
        <f>+[1]I_Personale!$E5*BR8</f>
        <v>375</v>
      </c>
      <c r="BS11" s="253">
        <f>+[1]I_Personale!$E5*BS8</f>
        <v>375</v>
      </c>
      <c r="BT11" s="253">
        <f>+[1]I_Personale!$E5*BT8</f>
        <v>375</v>
      </c>
      <c r="BU11" s="253">
        <f>+[1]I_Personale!$E5*BU8</f>
        <v>375</v>
      </c>
      <c r="BV11" s="253">
        <f>+[1]I_Personale!$E5*BV8</f>
        <v>375</v>
      </c>
      <c r="BW11" s="253">
        <f>+[1]I_Personale!$E5*BW8</f>
        <v>375</v>
      </c>
      <c r="BX11" s="253">
        <f>+[1]I_Personale!$E5*BX8</f>
        <v>375</v>
      </c>
      <c r="BY11" s="253">
        <f>+[1]I_Personale!$E5*BY8</f>
        <v>375</v>
      </c>
      <c r="BZ11" s="253">
        <f>+[1]I_Personale!$E5*BZ8</f>
        <v>375</v>
      </c>
      <c r="CA11" s="253">
        <f>+[1]I_Personale!$E5*CA8</f>
        <v>375</v>
      </c>
      <c r="CB11" s="253">
        <f>+[1]I_Personale!$E5*CB8</f>
        <v>375</v>
      </c>
      <c r="CC11" s="253">
        <f>+[1]I_Personale!$E5*CC8</f>
        <v>375</v>
      </c>
      <c r="CD11" s="253">
        <f>+[1]I_Personale!$E5*CD8</f>
        <v>375</v>
      </c>
      <c r="CE11" s="253">
        <f>+[1]I_Personale!$E5*CE8</f>
        <v>375</v>
      </c>
      <c r="CF11" s="253">
        <f>+[1]I_Personale!$E5*CF8</f>
        <v>375</v>
      </c>
      <c r="CG11" s="253">
        <f>+[1]I_Personale!$E5*CG8</f>
        <v>375</v>
      </c>
      <c r="CH11" s="253">
        <f>+[1]I_Personale!$E5*CH8</f>
        <v>375</v>
      </c>
      <c r="CI11" s="253">
        <f>+[1]I_Personale!$E5*CI8</f>
        <v>375</v>
      </c>
      <c r="CJ11" s="253">
        <f>+[1]I_Personale!$E5*CJ8</f>
        <v>375</v>
      </c>
      <c r="CK11" s="253">
        <f>+[1]I_Personale!$E5*CK8</f>
        <v>375</v>
      </c>
      <c r="CL11" s="253">
        <f>+[1]I_Personale!$E5*CL8</f>
        <v>375</v>
      </c>
      <c r="CM11" s="253">
        <f>+[1]I_Personale!$E5*CM8</f>
        <v>375</v>
      </c>
      <c r="CN11" s="253">
        <f>+[1]I_Personale!$E5*CN8</f>
        <v>375</v>
      </c>
      <c r="CO11" s="253">
        <f>+[1]I_Personale!$E5*CO8</f>
        <v>375</v>
      </c>
      <c r="CP11" s="253">
        <f>+[1]I_Personale!$E5*CP8</f>
        <v>375</v>
      </c>
      <c r="CQ11" s="253">
        <f>+[1]I_Personale!$E5*CQ8</f>
        <v>375</v>
      </c>
      <c r="CR11" s="253">
        <f>+[1]I_Personale!$E5*CR8</f>
        <v>375</v>
      </c>
      <c r="CS11" s="253">
        <f>+[1]I_Personale!$E5*CS8</f>
        <v>375</v>
      </c>
      <c r="CT11" s="253">
        <f>+[1]I_Personale!$E5*CT8</f>
        <v>375</v>
      </c>
      <c r="CU11" s="253">
        <f>+[1]I_Personale!$E5*CU8</f>
        <v>375</v>
      </c>
      <c r="CV11" s="253">
        <f>+[1]I_Personale!$E5*CV8</f>
        <v>375</v>
      </c>
      <c r="CW11" s="253">
        <f>+[1]I_Personale!$E5*CW8</f>
        <v>375</v>
      </c>
      <c r="CX11" s="253">
        <f>+[1]I_Personale!$E5*CX8</f>
        <v>375</v>
      </c>
      <c r="CY11" s="253">
        <f>+[1]I_Personale!$E5*CY8</f>
        <v>375</v>
      </c>
      <c r="CZ11" s="253">
        <f>+[1]I_Personale!$E5*CZ8</f>
        <v>375</v>
      </c>
      <c r="DA11" s="253">
        <f>+[1]I_Personale!$E5*DA8</f>
        <v>375</v>
      </c>
      <c r="DB11" s="253">
        <f>+[1]I_Personale!$E5*DB8</f>
        <v>375</v>
      </c>
      <c r="DC11" s="253">
        <f>+[1]I_Personale!$E5*DC8</f>
        <v>375</v>
      </c>
      <c r="DD11" s="253">
        <f>+[1]I_Personale!$E5*DD8</f>
        <v>375</v>
      </c>
      <c r="DE11" s="253">
        <f>+[1]I_Personale!$E5*DE8</f>
        <v>375</v>
      </c>
      <c r="DF11" s="253">
        <f>+[1]I_Personale!$E5*DF8</f>
        <v>375</v>
      </c>
      <c r="DG11" s="253">
        <f>+[1]I_Personale!$E5*DG8</f>
        <v>375</v>
      </c>
      <c r="DH11" s="253">
        <f>+[1]I_Personale!$E5*DH8</f>
        <v>375</v>
      </c>
      <c r="DI11" s="253">
        <f>+[1]I_Personale!$E5*DI8</f>
        <v>375</v>
      </c>
      <c r="DJ11" s="253">
        <f>+[1]I_Personale!$E5*DJ8</f>
        <v>375</v>
      </c>
      <c r="DK11" s="253">
        <f>+[1]I_Personale!$E5*DK8</f>
        <v>375</v>
      </c>
      <c r="DL11" s="253">
        <f>+[1]I_Personale!$E5*DL8</f>
        <v>375</v>
      </c>
      <c r="DM11" s="253">
        <f>+[1]I_Personale!$E5*DM8</f>
        <v>375</v>
      </c>
      <c r="DN11" s="253">
        <f>+[1]I_Personale!$E5*DN8</f>
        <v>375</v>
      </c>
      <c r="DO11" s="253">
        <f>+[1]I_Personale!$E5*DO8</f>
        <v>375</v>
      </c>
      <c r="DP11" s="253">
        <f>+[1]I_Personale!$E5*DP8</f>
        <v>375</v>
      </c>
      <c r="DQ11" s="253">
        <f>+[1]I_Personale!$E5*DQ8</f>
        <v>375</v>
      </c>
      <c r="DR11" s="253">
        <f>+[1]I_Personale!$E5*DR8</f>
        <v>375</v>
      </c>
      <c r="DS11" s="253">
        <f>+[1]I_Personale!$E5*DS8</f>
        <v>375</v>
      </c>
      <c r="DT11" s="253">
        <f>+[1]I_Personale!$E5*DT8</f>
        <v>375</v>
      </c>
    </row>
    <row r="12" spans="1:124" ht="15.6" hidden="1" outlineLevel="1" thickTop="1" thickBot="1">
      <c r="C12" s="345" t="s">
        <v>635</v>
      </c>
      <c r="E12" s="253">
        <f>+E11*[1]I_Personale!$E6</f>
        <v>116.25</v>
      </c>
      <c r="F12" s="253">
        <f>+F11*[1]I_Personale!$E6</f>
        <v>116.25</v>
      </c>
      <c r="G12" s="253">
        <f>+G11*[1]I_Personale!$E6</f>
        <v>116.25</v>
      </c>
      <c r="H12" s="253">
        <f>+H11*[1]I_Personale!$E6</f>
        <v>116.25</v>
      </c>
      <c r="I12" s="253">
        <f>+I11*[1]I_Personale!$E6</f>
        <v>116.25</v>
      </c>
      <c r="J12" s="253">
        <f>+J11*[1]I_Personale!$E6</f>
        <v>116.25</v>
      </c>
      <c r="K12" s="253">
        <f>+K11*[1]I_Personale!$E6</f>
        <v>116.25</v>
      </c>
      <c r="L12" s="253">
        <f>+L11*[1]I_Personale!$E6</f>
        <v>116.25</v>
      </c>
      <c r="M12" s="253">
        <f>+M11*[1]I_Personale!$E6</f>
        <v>116.25</v>
      </c>
      <c r="N12" s="253">
        <f>+N11*[1]I_Personale!$E6</f>
        <v>116.25</v>
      </c>
      <c r="O12" s="253">
        <f>+O11*[1]I_Personale!$E6</f>
        <v>116.25</v>
      </c>
      <c r="P12" s="253">
        <f>+P11*[1]I_Personale!$E6</f>
        <v>116.25</v>
      </c>
      <c r="Q12" s="253">
        <f>+Q11*[1]I_Personale!$E6</f>
        <v>116.25</v>
      </c>
      <c r="R12" s="253">
        <f>+R11*[1]I_Personale!$E6</f>
        <v>116.25</v>
      </c>
      <c r="S12" s="253">
        <f>+S11*[1]I_Personale!$E6</f>
        <v>116.25</v>
      </c>
      <c r="T12" s="253">
        <f>+T11*[1]I_Personale!$E6</f>
        <v>116.25</v>
      </c>
      <c r="U12" s="253">
        <f>+U11*[1]I_Personale!$E6</f>
        <v>116.25</v>
      </c>
      <c r="V12" s="253">
        <f>+V11*[1]I_Personale!$E6</f>
        <v>116.25</v>
      </c>
      <c r="W12" s="253">
        <f>+W11*[1]I_Personale!$E6</f>
        <v>116.25</v>
      </c>
      <c r="X12" s="253">
        <f>+X11*[1]I_Personale!$E6</f>
        <v>116.25</v>
      </c>
      <c r="Y12" s="253">
        <f>+Y11*[1]I_Personale!$E6</f>
        <v>116.25</v>
      </c>
      <c r="Z12" s="253">
        <f>+Z11*[1]I_Personale!$E6</f>
        <v>116.25</v>
      </c>
      <c r="AA12" s="253">
        <f>+AA11*[1]I_Personale!$E6</f>
        <v>116.25</v>
      </c>
      <c r="AB12" s="253">
        <f>+AB11*[1]I_Personale!$E6</f>
        <v>116.25</v>
      </c>
      <c r="AC12" s="253">
        <f>+AC11*[1]I_Personale!$E6</f>
        <v>116.25</v>
      </c>
      <c r="AD12" s="253">
        <f>+AD11*[1]I_Personale!$E6</f>
        <v>116.25</v>
      </c>
      <c r="AE12" s="253">
        <f>+AE11*[1]I_Personale!$E6</f>
        <v>116.25</v>
      </c>
      <c r="AF12" s="253">
        <f>+AF11*[1]I_Personale!$E6</f>
        <v>116.25</v>
      </c>
      <c r="AG12" s="253">
        <f>+AG11*[1]I_Personale!$E6</f>
        <v>116.25</v>
      </c>
      <c r="AH12" s="253">
        <f>+AH11*[1]I_Personale!$E6</f>
        <v>116.25</v>
      </c>
      <c r="AI12" s="253">
        <f>+AI11*[1]I_Personale!$E6</f>
        <v>116.25</v>
      </c>
      <c r="AJ12" s="253">
        <f>+AJ11*[1]I_Personale!$E6</f>
        <v>116.25</v>
      </c>
      <c r="AK12" s="253">
        <f>+AK11*[1]I_Personale!$E6</f>
        <v>116.25</v>
      </c>
      <c r="AL12" s="253">
        <f>+AL11*[1]I_Personale!$E6</f>
        <v>116.25</v>
      </c>
      <c r="AM12" s="253">
        <f>+AM11*[1]I_Personale!$E6</f>
        <v>116.25</v>
      </c>
      <c r="AN12" s="253">
        <f>+AN11*[1]I_Personale!$E6</f>
        <v>116.25</v>
      </c>
      <c r="AO12" s="253">
        <f>+AO11*[1]I_Personale!$E6</f>
        <v>116.25</v>
      </c>
      <c r="AP12" s="253">
        <f>+AP11*[1]I_Personale!$E6</f>
        <v>116.25</v>
      </c>
      <c r="AQ12" s="253">
        <f>+AQ11*[1]I_Personale!$E6</f>
        <v>116.25</v>
      </c>
      <c r="AR12" s="253">
        <f>+AR11*[1]I_Personale!$E6</f>
        <v>116.25</v>
      </c>
      <c r="AS12" s="253">
        <f>+AS11*[1]I_Personale!$E6</f>
        <v>116.25</v>
      </c>
      <c r="AT12" s="253">
        <f>+AT11*[1]I_Personale!$E6</f>
        <v>116.25</v>
      </c>
      <c r="AU12" s="253">
        <f>+AU11*[1]I_Personale!$E6</f>
        <v>116.25</v>
      </c>
      <c r="AV12" s="253">
        <f>+AV11*[1]I_Personale!$E6</f>
        <v>116.25</v>
      </c>
      <c r="AW12" s="253">
        <f>+AW11*[1]I_Personale!$E6</f>
        <v>116.25</v>
      </c>
      <c r="AX12" s="253">
        <f>+AX11*[1]I_Personale!$E6</f>
        <v>116.25</v>
      </c>
      <c r="AY12" s="253">
        <f>+AY11*[1]I_Personale!$E6</f>
        <v>116.25</v>
      </c>
      <c r="AZ12" s="253">
        <f>+AZ11*[1]I_Personale!$E6</f>
        <v>116.25</v>
      </c>
      <c r="BA12" s="253">
        <f>+BA11*[1]I_Personale!$E6</f>
        <v>116.25</v>
      </c>
      <c r="BB12" s="253">
        <f>+BB11*[1]I_Personale!$E6</f>
        <v>116.25</v>
      </c>
      <c r="BC12" s="253">
        <f>+BC11*[1]I_Personale!$E6</f>
        <v>116.25</v>
      </c>
      <c r="BD12" s="253">
        <f>+BD11*[1]I_Personale!$E6</f>
        <v>116.25</v>
      </c>
      <c r="BE12" s="253">
        <f>+BE11*[1]I_Personale!$E6</f>
        <v>116.25</v>
      </c>
      <c r="BF12" s="253">
        <f>+BF11*[1]I_Personale!$E6</f>
        <v>116.25</v>
      </c>
      <c r="BG12" s="253">
        <f>+BG11*[1]I_Personale!$E6</f>
        <v>116.25</v>
      </c>
      <c r="BH12" s="253">
        <f>+BH11*[1]I_Personale!$E6</f>
        <v>116.25</v>
      </c>
      <c r="BI12" s="253">
        <f>+BI11*[1]I_Personale!$E6</f>
        <v>116.25</v>
      </c>
      <c r="BJ12" s="253">
        <f>+BJ11*[1]I_Personale!$E6</f>
        <v>116.25</v>
      </c>
      <c r="BK12" s="253">
        <f>+BK11*[1]I_Personale!$E6</f>
        <v>116.25</v>
      </c>
      <c r="BL12" s="253">
        <f>+BL11*[1]I_Personale!$E6</f>
        <v>116.25</v>
      </c>
      <c r="BM12" s="253">
        <f>+BM11*[1]I_Personale!$E6</f>
        <v>116.25</v>
      </c>
      <c r="BN12" s="253">
        <f>+BN11*[1]I_Personale!$E6</f>
        <v>116.25</v>
      </c>
      <c r="BO12" s="253">
        <f>+BO11*[1]I_Personale!$E6</f>
        <v>116.25</v>
      </c>
      <c r="BP12" s="253">
        <f>+BP11*[1]I_Personale!$E6</f>
        <v>116.25</v>
      </c>
      <c r="BQ12" s="253">
        <f>+BQ11*[1]I_Personale!$E6</f>
        <v>116.25</v>
      </c>
      <c r="BR12" s="253">
        <f>+BR11*[1]I_Personale!$E6</f>
        <v>116.25</v>
      </c>
      <c r="BS12" s="253">
        <f>+BS11*[1]I_Personale!$E6</f>
        <v>116.25</v>
      </c>
      <c r="BT12" s="253">
        <f>+BT11*[1]I_Personale!$E6</f>
        <v>116.25</v>
      </c>
      <c r="BU12" s="253">
        <f>+BU11*[1]I_Personale!$E6</f>
        <v>116.25</v>
      </c>
      <c r="BV12" s="253">
        <f>+BV11*[1]I_Personale!$E6</f>
        <v>116.25</v>
      </c>
      <c r="BW12" s="253">
        <f>+BW11*[1]I_Personale!$E6</f>
        <v>116.25</v>
      </c>
      <c r="BX12" s="253">
        <f>+BX11*[1]I_Personale!$E6</f>
        <v>116.25</v>
      </c>
      <c r="BY12" s="253">
        <f>+BY11*[1]I_Personale!$E6</f>
        <v>116.25</v>
      </c>
      <c r="BZ12" s="253">
        <f>+BZ11*[1]I_Personale!$E6</f>
        <v>116.25</v>
      </c>
      <c r="CA12" s="253">
        <f>+CA11*[1]I_Personale!$E6</f>
        <v>116.25</v>
      </c>
      <c r="CB12" s="253">
        <f>+CB11*[1]I_Personale!$E6</f>
        <v>116.25</v>
      </c>
      <c r="CC12" s="253">
        <f>+CC11*[1]I_Personale!$E6</f>
        <v>116.25</v>
      </c>
      <c r="CD12" s="253">
        <f>+CD11*[1]I_Personale!$E6</f>
        <v>116.25</v>
      </c>
      <c r="CE12" s="253">
        <f>+CE11*[1]I_Personale!$E6</f>
        <v>116.25</v>
      </c>
      <c r="CF12" s="253">
        <f>+CF11*[1]I_Personale!$E6</f>
        <v>116.25</v>
      </c>
      <c r="CG12" s="253">
        <f>+CG11*[1]I_Personale!$E6</f>
        <v>116.25</v>
      </c>
      <c r="CH12" s="253">
        <f>+CH11*[1]I_Personale!$E6</f>
        <v>116.25</v>
      </c>
      <c r="CI12" s="253">
        <f>+CI11*[1]I_Personale!$E6</f>
        <v>116.25</v>
      </c>
      <c r="CJ12" s="253">
        <f>+CJ11*[1]I_Personale!$E6</f>
        <v>116.25</v>
      </c>
      <c r="CK12" s="253">
        <f>+CK11*[1]I_Personale!$E6</f>
        <v>116.25</v>
      </c>
      <c r="CL12" s="253">
        <f>+CL11*[1]I_Personale!$E6</f>
        <v>116.25</v>
      </c>
      <c r="CM12" s="253">
        <f>+CM11*[1]I_Personale!$E6</f>
        <v>116.25</v>
      </c>
      <c r="CN12" s="253">
        <f>+CN11*[1]I_Personale!$E6</f>
        <v>116.25</v>
      </c>
      <c r="CO12" s="253">
        <f>+CO11*[1]I_Personale!$E6</f>
        <v>116.25</v>
      </c>
      <c r="CP12" s="253">
        <f>+CP11*[1]I_Personale!$E6</f>
        <v>116.25</v>
      </c>
      <c r="CQ12" s="253">
        <f>+CQ11*[1]I_Personale!$E6</f>
        <v>116.25</v>
      </c>
      <c r="CR12" s="253">
        <f>+CR11*[1]I_Personale!$E6</f>
        <v>116.25</v>
      </c>
      <c r="CS12" s="253">
        <f>+CS11*[1]I_Personale!$E6</f>
        <v>116.25</v>
      </c>
      <c r="CT12" s="253">
        <f>+CT11*[1]I_Personale!$E6</f>
        <v>116.25</v>
      </c>
      <c r="CU12" s="253">
        <f>+CU11*[1]I_Personale!$E6</f>
        <v>116.25</v>
      </c>
      <c r="CV12" s="253">
        <f>+CV11*[1]I_Personale!$E6</f>
        <v>116.25</v>
      </c>
      <c r="CW12" s="253">
        <f>+CW11*[1]I_Personale!$E6</f>
        <v>116.25</v>
      </c>
      <c r="CX12" s="253">
        <f>+CX11*[1]I_Personale!$E6</f>
        <v>116.25</v>
      </c>
      <c r="CY12" s="253">
        <f>+CY11*[1]I_Personale!$E6</f>
        <v>116.25</v>
      </c>
      <c r="CZ12" s="253">
        <f>+CZ11*[1]I_Personale!$E6</f>
        <v>116.25</v>
      </c>
      <c r="DA12" s="253">
        <f>+DA11*[1]I_Personale!$E6</f>
        <v>116.25</v>
      </c>
      <c r="DB12" s="253">
        <f>+DB11*[1]I_Personale!$E6</f>
        <v>116.25</v>
      </c>
      <c r="DC12" s="253">
        <f>+DC11*[1]I_Personale!$E6</f>
        <v>116.25</v>
      </c>
      <c r="DD12" s="253">
        <f>+DD11*[1]I_Personale!$E6</f>
        <v>116.25</v>
      </c>
      <c r="DE12" s="253">
        <f>+DE11*[1]I_Personale!$E6</f>
        <v>116.25</v>
      </c>
      <c r="DF12" s="253">
        <f>+DF11*[1]I_Personale!$E6</f>
        <v>116.25</v>
      </c>
      <c r="DG12" s="253">
        <f>+DG11*[1]I_Personale!$E6</f>
        <v>116.25</v>
      </c>
      <c r="DH12" s="253">
        <f>+DH11*[1]I_Personale!$E6</f>
        <v>116.25</v>
      </c>
      <c r="DI12" s="253">
        <f>+DI11*[1]I_Personale!$E6</f>
        <v>116.25</v>
      </c>
      <c r="DJ12" s="253">
        <f>+DJ11*[1]I_Personale!$E6</f>
        <v>116.25</v>
      </c>
      <c r="DK12" s="253">
        <f>+DK11*[1]I_Personale!$E6</f>
        <v>116.25</v>
      </c>
      <c r="DL12" s="253">
        <f>+DL11*[1]I_Personale!$E6</f>
        <v>116.25</v>
      </c>
      <c r="DM12" s="253">
        <f>+DM11*[1]I_Personale!$E6</f>
        <v>116.25</v>
      </c>
      <c r="DN12" s="253">
        <f>+DN11*[1]I_Personale!$E6</f>
        <v>116.25</v>
      </c>
      <c r="DO12" s="253">
        <f>+DO11*[1]I_Personale!$E6</f>
        <v>116.25</v>
      </c>
      <c r="DP12" s="253">
        <f>+DP11*[1]I_Personale!$E6</f>
        <v>116.25</v>
      </c>
      <c r="DQ12" s="253">
        <f>+DQ11*[1]I_Personale!$E6</f>
        <v>116.25</v>
      </c>
      <c r="DR12" s="253">
        <f>+DR11*[1]I_Personale!$E6</f>
        <v>116.25</v>
      </c>
      <c r="DS12" s="253">
        <f>+DS11*[1]I_Personale!$E6</f>
        <v>116.25</v>
      </c>
      <c r="DT12" s="253">
        <f>+DT11*[1]I_Personale!$E6</f>
        <v>116.25</v>
      </c>
    </row>
    <row r="13" spans="1:124" ht="15.6" hidden="1" outlineLevel="1" thickTop="1" thickBot="1">
      <c r="C13" s="345" t="s">
        <v>636</v>
      </c>
      <c r="E13" s="253">
        <f>+E11*[1]I_Personale!$E7</f>
        <v>3.75</v>
      </c>
      <c r="F13" s="253">
        <f>+F11*[1]I_Personale!$E7</f>
        <v>3.75</v>
      </c>
      <c r="G13" s="253">
        <f>+G11*[1]I_Personale!$E7</f>
        <v>3.75</v>
      </c>
      <c r="H13" s="253">
        <f>+H11*[1]I_Personale!$E7</f>
        <v>3.75</v>
      </c>
      <c r="I13" s="253">
        <f>+I11*[1]I_Personale!$E7</f>
        <v>3.75</v>
      </c>
      <c r="J13" s="253">
        <f>+J11*[1]I_Personale!$E7</f>
        <v>3.75</v>
      </c>
      <c r="K13" s="253">
        <f>+K11*[1]I_Personale!$E7</f>
        <v>3.75</v>
      </c>
      <c r="L13" s="253">
        <f>+L11*[1]I_Personale!$E7</f>
        <v>3.75</v>
      </c>
      <c r="M13" s="253">
        <f>+M11*[1]I_Personale!$E7</f>
        <v>3.75</v>
      </c>
      <c r="N13" s="253">
        <f>+N11*[1]I_Personale!$E7</f>
        <v>3.75</v>
      </c>
      <c r="O13" s="253">
        <f>+O11*[1]I_Personale!$E7</f>
        <v>3.75</v>
      </c>
      <c r="P13" s="253">
        <f>+P11*[1]I_Personale!$E7</f>
        <v>3.75</v>
      </c>
      <c r="Q13" s="253">
        <f>+Q11*[1]I_Personale!$E7</f>
        <v>3.75</v>
      </c>
      <c r="R13" s="253">
        <f>+R11*[1]I_Personale!$E7</f>
        <v>3.75</v>
      </c>
      <c r="S13" s="253">
        <f>+S11*[1]I_Personale!$E7</f>
        <v>3.75</v>
      </c>
      <c r="T13" s="253">
        <f>+T11*[1]I_Personale!$E7</f>
        <v>3.75</v>
      </c>
      <c r="U13" s="253">
        <f>+U11*[1]I_Personale!$E7</f>
        <v>3.75</v>
      </c>
      <c r="V13" s="253">
        <f>+V11*[1]I_Personale!$E7</f>
        <v>3.75</v>
      </c>
      <c r="W13" s="253">
        <f>+W11*[1]I_Personale!$E7</f>
        <v>3.75</v>
      </c>
      <c r="X13" s="253">
        <f>+X11*[1]I_Personale!$E7</f>
        <v>3.75</v>
      </c>
      <c r="Y13" s="253">
        <f>+Y11*[1]I_Personale!$E7</f>
        <v>3.75</v>
      </c>
      <c r="Z13" s="253">
        <f>+Z11*[1]I_Personale!$E7</f>
        <v>3.75</v>
      </c>
      <c r="AA13" s="253">
        <f>+AA11*[1]I_Personale!$E7</f>
        <v>3.75</v>
      </c>
      <c r="AB13" s="253">
        <f>+AB11*[1]I_Personale!$E7</f>
        <v>3.75</v>
      </c>
      <c r="AC13" s="253">
        <f>+AC11*[1]I_Personale!$E7</f>
        <v>3.75</v>
      </c>
      <c r="AD13" s="253">
        <f>+AD11*[1]I_Personale!$E7</f>
        <v>3.75</v>
      </c>
      <c r="AE13" s="253">
        <f>+AE11*[1]I_Personale!$E7</f>
        <v>3.75</v>
      </c>
      <c r="AF13" s="253">
        <f>+AF11*[1]I_Personale!$E7</f>
        <v>3.75</v>
      </c>
      <c r="AG13" s="253">
        <f>+AG11*[1]I_Personale!$E7</f>
        <v>3.75</v>
      </c>
      <c r="AH13" s="253">
        <f>+AH11*[1]I_Personale!$E7</f>
        <v>3.75</v>
      </c>
      <c r="AI13" s="253">
        <f>+AI11*[1]I_Personale!$E7</f>
        <v>3.75</v>
      </c>
      <c r="AJ13" s="253">
        <f>+AJ11*[1]I_Personale!$E7</f>
        <v>3.75</v>
      </c>
      <c r="AK13" s="253">
        <f>+AK11*[1]I_Personale!$E7</f>
        <v>3.75</v>
      </c>
      <c r="AL13" s="253">
        <f>+AL11*[1]I_Personale!$E7</f>
        <v>3.75</v>
      </c>
      <c r="AM13" s="253">
        <f>+AM11*[1]I_Personale!$E7</f>
        <v>3.75</v>
      </c>
      <c r="AN13" s="253">
        <f>+AN11*[1]I_Personale!$E7</f>
        <v>3.75</v>
      </c>
      <c r="AO13" s="253">
        <f>+AO11*[1]I_Personale!$E7</f>
        <v>3.75</v>
      </c>
      <c r="AP13" s="253">
        <f>+AP11*[1]I_Personale!$E7</f>
        <v>3.75</v>
      </c>
      <c r="AQ13" s="253">
        <f>+AQ11*[1]I_Personale!$E7</f>
        <v>3.75</v>
      </c>
      <c r="AR13" s="253">
        <f>+AR11*[1]I_Personale!$E7</f>
        <v>3.75</v>
      </c>
      <c r="AS13" s="253">
        <f>+AS11*[1]I_Personale!$E7</f>
        <v>3.75</v>
      </c>
      <c r="AT13" s="253">
        <f>+AT11*[1]I_Personale!$E7</f>
        <v>3.75</v>
      </c>
      <c r="AU13" s="253">
        <f>+AU11*[1]I_Personale!$E7</f>
        <v>3.75</v>
      </c>
      <c r="AV13" s="253">
        <f>+AV11*[1]I_Personale!$E7</f>
        <v>3.75</v>
      </c>
      <c r="AW13" s="253">
        <f>+AW11*[1]I_Personale!$E7</f>
        <v>3.75</v>
      </c>
      <c r="AX13" s="253">
        <f>+AX11*[1]I_Personale!$E7</f>
        <v>3.75</v>
      </c>
      <c r="AY13" s="253">
        <f>+AY11*[1]I_Personale!$E7</f>
        <v>3.75</v>
      </c>
      <c r="AZ13" s="253">
        <f>+AZ11*[1]I_Personale!$E7</f>
        <v>3.75</v>
      </c>
      <c r="BA13" s="253">
        <f>+BA11*[1]I_Personale!$E7</f>
        <v>3.75</v>
      </c>
      <c r="BB13" s="253">
        <f>+BB11*[1]I_Personale!$E7</f>
        <v>3.75</v>
      </c>
      <c r="BC13" s="253">
        <f>+BC11*[1]I_Personale!$E7</f>
        <v>3.75</v>
      </c>
      <c r="BD13" s="253">
        <f>+BD11*[1]I_Personale!$E7</f>
        <v>3.75</v>
      </c>
      <c r="BE13" s="253">
        <f>+BE11*[1]I_Personale!$E7</f>
        <v>3.75</v>
      </c>
      <c r="BF13" s="253">
        <f>+BF11*[1]I_Personale!$E7</f>
        <v>3.75</v>
      </c>
      <c r="BG13" s="253">
        <f>+BG11*[1]I_Personale!$E7</f>
        <v>3.75</v>
      </c>
      <c r="BH13" s="253">
        <f>+BH11*[1]I_Personale!$E7</f>
        <v>3.75</v>
      </c>
      <c r="BI13" s="253">
        <f>+BI11*[1]I_Personale!$E7</f>
        <v>3.75</v>
      </c>
      <c r="BJ13" s="253">
        <f>+BJ11*[1]I_Personale!$E7</f>
        <v>3.75</v>
      </c>
      <c r="BK13" s="253">
        <f>+BK11*[1]I_Personale!$E7</f>
        <v>3.75</v>
      </c>
      <c r="BL13" s="253">
        <f>+BL11*[1]I_Personale!$E7</f>
        <v>3.75</v>
      </c>
      <c r="BM13" s="253">
        <f>+BM11*[1]I_Personale!$E7</f>
        <v>3.75</v>
      </c>
      <c r="BN13" s="253">
        <f>+BN11*[1]I_Personale!$E7</f>
        <v>3.75</v>
      </c>
      <c r="BO13" s="253">
        <f>+BO11*[1]I_Personale!$E7</f>
        <v>3.75</v>
      </c>
      <c r="BP13" s="253">
        <f>+BP11*[1]I_Personale!$E7</f>
        <v>3.75</v>
      </c>
      <c r="BQ13" s="253">
        <f>+BQ11*[1]I_Personale!$E7</f>
        <v>3.75</v>
      </c>
      <c r="BR13" s="253">
        <f>+BR11*[1]I_Personale!$E7</f>
        <v>3.75</v>
      </c>
      <c r="BS13" s="253">
        <f>+BS11*[1]I_Personale!$E7</f>
        <v>3.75</v>
      </c>
      <c r="BT13" s="253">
        <f>+BT11*[1]I_Personale!$E7</f>
        <v>3.75</v>
      </c>
      <c r="BU13" s="253">
        <f>+BU11*[1]I_Personale!$E7</f>
        <v>3.75</v>
      </c>
      <c r="BV13" s="253">
        <f>+BV11*[1]I_Personale!$E7</f>
        <v>3.75</v>
      </c>
      <c r="BW13" s="253">
        <f>+BW11*[1]I_Personale!$E7</f>
        <v>3.75</v>
      </c>
      <c r="BX13" s="253">
        <f>+BX11*[1]I_Personale!$E7</f>
        <v>3.75</v>
      </c>
      <c r="BY13" s="253">
        <f>+BY11*[1]I_Personale!$E7</f>
        <v>3.75</v>
      </c>
      <c r="BZ13" s="253">
        <f>+BZ11*[1]I_Personale!$E7</f>
        <v>3.75</v>
      </c>
      <c r="CA13" s="253">
        <f>+CA11*[1]I_Personale!$E7</f>
        <v>3.75</v>
      </c>
      <c r="CB13" s="253">
        <f>+CB11*[1]I_Personale!$E7</f>
        <v>3.75</v>
      </c>
      <c r="CC13" s="253">
        <f>+CC11*[1]I_Personale!$E7</f>
        <v>3.75</v>
      </c>
      <c r="CD13" s="253">
        <f>+CD11*[1]I_Personale!$E7</f>
        <v>3.75</v>
      </c>
      <c r="CE13" s="253">
        <f>+CE11*[1]I_Personale!$E7</f>
        <v>3.75</v>
      </c>
      <c r="CF13" s="253">
        <f>+CF11*[1]I_Personale!$E7</f>
        <v>3.75</v>
      </c>
      <c r="CG13" s="253">
        <f>+CG11*[1]I_Personale!$E7</f>
        <v>3.75</v>
      </c>
      <c r="CH13" s="253">
        <f>+CH11*[1]I_Personale!$E7</f>
        <v>3.75</v>
      </c>
      <c r="CI13" s="253">
        <f>+CI11*[1]I_Personale!$E7</f>
        <v>3.75</v>
      </c>
      <c r="CJ13" s="253">
        <f>+CJ11*[1]I_Personale!$E7</f>
        <v>3.75</v>
      </c>
      <c r="CK13" s="253">
        <f>+CK11*[1]I_Personale!$E7</f>
        <v>3.75</v>
      </c>
      <c r="CL13" s="253">
        <f>+CL11*[1]I_Personale!$E7</f>
        <v>3.75</v>
      </c>
      <c r="CM13" s="253">
        <f>+CM11*[1]I_Personale!$E7</f>
        <v>3.75</v>
      </c>
      <c r="CN13" s="253">
        <f>+CN11*[1]I_Personale!$E7</f>
        <v>3.75</v>
      </c>
      <c r="CO13" s="253">
        <f>+CO11*[1]I_Personale!$E7</f>
        <v>3.75</v>
      </c>
      <c r="CP13" s="253">
        <f>+CP11*[1]I_Personale!$E7</f>
        <v>3.75</v>
      </c>
      <c r="CQ13" s="253">
        <f>+CQ11*[1]I_Personale!$E7</f>
        <v>3.75</v>
      </c>
      <c r="CR13" s="253">
        <f>+CR11*[1]I_Personale!$E7</f>
        <v>3.75</v>
      </c>
      <c r="CS13" s="253">
        <f>+CS11*[1]I_Personale!$E7</f>
        <v>3.75</v>
      </c>
      <c r="CT13" s="253">
        <f>+CT11*[1]I_Personale!$E7</f>
        <v>3.75</v>
      </c>
      <c r="CU13" s="253">
        <f>+CU11*[1]I_Personale!$E7</f>
        <v>3.75</v>
      </c>
      <c r="CV13" s="253">
        <f>+CV11*[1]I_Personale!$E7</f>
        <v>3.75</v>
      </c>
      <c r="CW13" s="253">
        <f>+CW11*[1]I_Personale!$E7</f>
        <v>3.75</v>
      </c>
      <c r="CX13" s="253">
        <f>+CX11*[1]I_Personale!$E7</f>
        <v>3.75</v>
      </c>
      <c r="CY13" s="253">
        <f>+CY11*[1]I_Personale!$E7</f>
        <v>3.75</v>
      </c>
      <c r="CZ13" s="253">
        <f>+CZ11*[1]I_Personale!$E7</f>
        <v>3.75</v>
      </c>
      <c r="DA13" s="253">
        <f>+DA11*[1]I_Personale!$E7</f>
        <v>3.75</v>
      </c>
      <c r="DB13" s="253">
        <f>+DB11*[1]I_Personale!$E7</f>
        <v>3.75</v>
      </c>
      <c r="DC13" s="253">
        <f>+DC11*[1]I_Personale!$E7</f>
        <v>3.75</v>
      </c>
      <c r="DD13" s="253">
        <f>+DD11*[1]I_Personale!$E7</f>
        <v>3.75</v>
      </c>
      <c r="DE13" s="253">
        <f>+DE11*[1]I_Personale!$E7</f>
        <v>3.75</v>
      </c>
      <c r="DF13" s="253">
        <f>+DF11*[1]I_Personale!$E7</f>
        <v>3.75</v>
      </c>
      <c r="DG13" s="253">
        <f>+DG11*[1]I_Personale!$E7</f>
        <v>3.75</v>
      </c>
      <c r="DH13" s="253">
        <f>+DH11*[1]I_Personale!$E7</f>
        <v>3.75</v>
      </c>
      <c r="DI13" s="253">
        <f>+DI11*[1]I_Personale!$E7</f>
        <v>3.75</v>
      </c>
      <c r="DJ13" s="253">
        <f>+DJ11*[1]I_Personale!$E7</f>
        <v>3.75</v>
      </c>
      <c r="DK13" s="253">
        <f>+DK11*[1]I_Personale!$E7</f>
        <v>3.75</v>
      </c>
      <c r="DL13" s="253">
        <f>+DL11*[1]I_Personale!$E7</f>
        <v>3.75</v>
      </c>
      <c r="DM13" s="253">
        <f>+DM11*[1]I_Personale!$E7</f>
        <v>3.75</v>
      </c>
      <c r="DN13" s="253">
        <f>+DN11*[1]I_Personale!$E7</f>
        <v>3.75</v>
      </c>
      <c r="DO13" s="253">
        <f>+DO11*[1]I_Personale!$E7</f>
        <v>3.75</v>
      </c>
      <c r="DP13" s="253">
        <f>+DP11*[1]I_Personale!$E7</f>
        <v>3.75</v>
      </c>
      <c r="DQ13" s="253">
        <f>+DQ11*[1]I_Personale!$E7</f>
        <v>3.75</v>
      </c>
      <c r="DR13" s="253">
        <f>+DR11*[1]I_Personale!$E7</f>
        <v>3.75</v>
      </c>
      <c r="DS13" s="253">
        <f>+DS11*[1]I_Personale!$E7</f>
        <v>3.75</v>
      </c>
      <c r="DT13" s="253">
        <f>+DT11*[1]I_Personale!$E7</f>
        <v>3.75</v>
      </c>
    </row>
    <row r="14" spans="1:124" ht="15.6" hidden="1" outlineLevel="1" thickTop="1" thickBot="1">
      <c r="C14" s="345" t="s">
        <v>637</v>
      </c>
      <c r="E14" s="253">
        <f>+E11*[1]I_Personale!$E8</f>
        <v>28.125</v>
      </c>
      <c r="F14" s="253">
        <f>+F11*[1]I_Personale!$E8</f>
        <v>28.125</v>
      </c>
      <c r="G14" s="253">
        <f>+G11*[1]I_Personale!$E8</f>
        <v>28.125</v>
      </c>
      <c r="H14" s="253">
        <f>+H11*[1]I_Personale!$E8</f>
        <v>28.125</v>
      </c>
      <c r="I14" s="253">
        <f>+I11*[1]I_Personale!$E8</f>
        <v>28.125</v>
      </c>
      <c r="J14" s="253">
        <f>+J11*[1]I_Personale!$E8</f>
        <v>28.125</v>
      </c>
      <c r="K14" s="253">
        <f>+K11*[1]I_Personale!$E8</f>
        <v>28.125</v>
      </c>
      <c r="L14" s="253">
        <f>+L11*[1]I_Personale!$E8</f>
        <v>28.125</v>
      </c>
      <c r="M14" s="253">
        <f>+M11*[1]I_Personale!$E8</f>
        <v>28.125</v>
      </c>
      <c r="N14" s="253">
        <f>+N11*[1]I_Personale!$E8</f>
        <v>28.125</v>
      </c>
      <c r="O14" s="253">
        <f>+O11*[1]I_Personale!$E8</f>
        <v>28.125</v>
      </c>
      <c r="P14" s="253">
        <f>+P11*[1]I_Personale!$E8</f>
        <v>28.125</v>
      </c>
      <c r="Q14" s="253">
        <f>+Q11*[1]I_Personale!$E8</f>
        <v>28.125</v>
      </c>
      <c r="R14" s="253">
        <f>+R11*[1]I_Personale!$E8</f>
        <v>28.125</v>
      </c>
      <c r="S14" s="253">
        <f>+S11*[1]I_Personale!$E8</f>
        <v>28.125</v>
      </c>
      <c r="T14" s="253">
        <f>+T11*[1]I_Personale!$E8</f>
        <v>28.125</v>
      </c>
      <c r="U14" s="253">
        <f>+U11*[1]I_Personale!$E8</f>
        <v>28.125</v>
      </c>
      <c r="V14" s="253">
        <f>+V11*[1]I_Personale!$E8</f>
        <v>28.125</v>
      </c>
      <c r="W14" s="253">
        <f>+W11*[1]I_Personale!$E8</f>
        <v>28.125</v>
      </c>
      <c r="X14" s="253">
        <f>+X11*[1]I_Personale!$E8</f>
        <v>28.125</v>
      </c>
      <c r="Y14" s="253">
        <f>+Y11*[1]I_Personale!$E8</f>
        <v>28.125</v>
      </c>
      <c r="Z14" s="253">
        <f>+Z11*[1]I_Personale!$E8</f>
        <v>28.125</v>
      </c>
      <c r="AA14" s="253">
        <f>+AA11*[1]I_Personale!$E8</f>
        <v>28.125</v>
      </c>
      <c r="AB14" s="253">
        <f>+AB11*[1]I_Personale!$E8</f>
        <v>28.125</v>
      </c>
      <c r="AC14" s="253">
        <f>+AC11*[1]I_Personale!$E8</f>
        <v>28.125</v>
      </c>
      <c r="AD14" s="253">
        <f>+AD11*[1]I_Personale!$E8</f>
        <v>28.125</v>
      </c>
      <c r="AE14" s="253">
        <f>+AE11*[1]I_Personale!$E8</f>
        <v>28.125</v>
      </c>
      <c r="AF14" s="253">
        <f>+AF11*[1]I_Personale!$E8</f>
        <v>28.125</v>
      </c>
      <c r="AG14" s="253">
        <f>+AG11*[1]I_Personale!$E8</f>
        <v>28.125</v>
      </c>
      <c r="AH14" s="253">
        <f>+AH11*[1]I_Personale!$E8</f>
        <v>28.125</v>
      </c>
      <c r="AI14" s="253">
        <f>+AI11*[1]I_Personale!$E8</f>
        <v>28.125</v>
      </c>
      <c r="AJ14" s="253">
        <f>+AJ11*[1]I_Personale!$E8</f>
        <v>28.125</v>
      </c>
      <c r="AK14" s="253">
        <f>+AK11*[1]I_Personale!$E8</f>
        <v>28.125</v>
      </c>
      <c r="AL14" s="253">
        <f>+AL11*[1]I_Personale!$E8</f>
        <v>28.125</v>
      </c>
      <c r="AM14" s="253">
        <f>+AM11*[1]I_Personale!$E8</f>
        <v>28.125</v>
      </c>
      <c r="AN14" s="253">
        <f>+AN11*[1]I_Personale!$E8</f>
        <v>28.125</v>
      </c>
      <c r="AO14" s="253">
        <f>+AO11*[1]I_Personale!$E8</f>
        <v>28.125</v>
      </c>
      <c r="AP14" s="253">
        <f>+AP11*[1]I_Personale!$E8</f>
        <v>28.125</v>
      </c>
      <c r="AQ14" s="253">
        <f>+AQ11*[1]I_Personale!$E8</f>
        <v>28.125</v>
      </c>
      <c r="AR14" s="253">
        <f>+AR11*[1]I_Personale!$E8</f>
        <v>28.125</v>
      </c>
      <c r="AS14" s="253">
        <f>+AS11*[1]I_Personale!$E8</f>
        <v>28.125</v>
      </c>
      <c r="AT14" s="253">
        <f>+AT11*[1]I_Personale!$E8</f>
        <v>28.125</v>
      </c>
      <c r="AU14" s="253">
        <f>+AU11*[1]I_Personale!$E8</f>
        <v>28.125</v>
      </c>
      <c r="AV14" s="253">
        <f>+AV11*[1]I_Personale!$E8</f>
        <v>28.125</v>
      </c>
      <c r="AW14" s="253">
        <f>+AW11*[1]I_Personale!$E8</f>
        <v>28.125</v>
      </c>
      <c r="AX14" s="253">
        <f>+AX11*[1]I_Personale!$E8</f>
        <v>28.125</v>
      </c>
      <c r="AY14" s="253">
        <f>+AY11*[1]I_Personale!$E8</f>
        <v>28.125</v>
      </c>
      <c r="AZ14" s="253">
        <f>+AZ11*[1]I_Personale!$E8</f>
        <v>28.125</v>
      </c>
      <c r="BA14" s="253">
        <f>+BA11*[1]I_Personale!$E8</f>
        <v>28.125</v>
      </c>
      <c r="BB14" s="253">
        <f>+BB11*[1]I_Personale!$E8</f>
        <v>28.125</v>
      </c>
      <c r="BC14" s="253">
        <f>+BC11*[1]I_Personale!$E8</f>
        <v>28.125</v>
      </c>
      <c r="BD14" s="253">
        <f>+BD11*[1]I_Personale!$E8</f>
        <v>28.125</v>
      </c>
      <c r="BE14" s="253">
        <f>+BE11*[1]I_Personale!$E8</f>
        <v>28.125</v>
      </c>
      <c r="BF14" s="253">
        <f>+BF11*[1]I_Personale!$E8</f>
        <v>28.125</v>
      </c>
      <c r="BG14" s="253">
        <f>+BG11*[1]I_Personale!$E8</f>
        <v>28.125</v>
      </c>
      <c r="BH14" s="253">
        <f>+BH11*[1]I_Personale!$E8</f>
        <v>28.125</v>
      </c>
      <c r="BI14" s="253">
        <f>+BI11*[1]I_Personale!$E8</f>
        <v>28.125</v>
      </c>
      <c r="BJ14" s="253">
        <f>+BJ11*[1]I_Personale!$E8</f>
        <v>28.125</v>
      </c>
      <c r="BK14" s="253">
        <f>+BK11*[1]I_Personale!$E8</f>
        <v>28.125</v>
      </c>
      <c r="BL14" s="253">
        <f>+BL11*[1]I_Personale!$E8</f>
        <v>28.125</v>
      </c>
      <c r="BM14" s="253">
        <f>+BM11*[1]I_Personale!$E8</f>
        <v>28.125</v>
      </c>
      <c r="BN14" s="253">
        <f>+BN11*[1]I_Personale!$E8</f>
        <v>28.125</v>
      </c>
      <c r="BO14" s="253">
        <f>+BO11*[1]I_Personale!$E8</f>
        <v>28.125</v>
      </c>
      <c r="BP14" s="253">
        <f>+BP11*[1]I_Personale!$E8</f>
        <v>28.125</v>
      </c>
      <c r="BQ14" s="253">
        <f>+BQ11*[1]I_Personale!$E8</f>
        <v>28.125</v>
      </c>
      <c r="BR14" s="253">
        <f>+BR11*[1]I_Personale!$E8</f>
        <v>28.125</v>
      </c>
      <c r="BS14" s="253">
        <f>+BS11*[1]I_Personale!$E8</f>
        <v>28.125</v>
      </c>
      <c r="BT14" s="253">
        <f>+BT11*[1]I_Personale!$E8</f>
        <v>28.125</v>
      </c>
      <c r="BU14" s="253">
        <f>+BU11*[1]I_Personale!$E8</f>
        <v>28.125</v>
      </c>
      <c r="BV14" s="253">
        <f>+BV11*[1]I_Personale!$E8</f>
        <v>28.125</v>
      </c>
      <c r="BW14" s="253">
        <f>+BW11*[1]I_Personale!$E8</f>
        <v>28.125</v>
      </c>
      <c r="BX14" s="253">
        <f>+BX11*[1]I_Personale!$E8</f>
        <v>28.125</v>
      </c>
      <c r="BY14" s="253">
        <f>+BY11*[1]I_Personale!$E8</f>
        <v>28.125</v>
      </c>
      <c r="BZ14" s="253">
        <f>+BZ11*[1]I_Personale!$E8</f>
        <v>28.125</v>
      </c>
      <c r="CA14" s="253">
        <f>+CA11*[1]I_Personale!$E8</f>
        <v>28.125</v>
      </c>
      <c r="CB14" s="253">
        <f>+CB11*[1]I_Personale!$E8</f>
        <v>28.125</v>
      </c>
      <c r="CC14" s="253">
        <f>+CC11*[1]I_Personale!$E8</f>
        <v>28.125</v>
      </c>
      <c r="CD14" s="253">
        <f>+CD11*[1]I_Personale!$E8</f>
        <v>28.125</v>
      </c>
      <c r="CE14" s="253">
        <f>+CE11*[1]I_Personale!$E8</f>
        <v>28.125</v>
      </c>
      <c r="CF14" s="253">
        <f>+CF11*[1]I_Personale!$E8</f>
        <v>28.125</v>
      </c>
      <c r="CG14" s="253">
        <f>+CG11*[1]I_Personale!$E8</f>
        <v>28.125</v>
      </c>
      <c r="CH14" s="253">
        <f>+CH11*[1]I_Personale!$E8</f>
        <v>28.125</v>
      </c>
      <c r="CI14" s="253">
        <f>+CI11*[1]I_Personale!$E8</f>
        <v>28.125</v>
      </c>
      <c r="CJ14" s="253">
        <f>+CJ11*[1]I_Personale!$E8</f>
        <v>28.125</v>
      </c>
      <c r="CK14" s="253">
        <f>+CK11*[1]I_Personale!$E8</f>
        <v>28.125</v>
      </c>
      <c r="CL14" s="253">
        <f>+CL11*[1]I_Personale!$E8</f>
        <v>28.125</v>
      </c>
      <c r="CM14" s="253">
        <f>+CM11*[1]I_Personale!$E8</f>
        <v>28.125</v>
      </c>
      <c r="CN14" s="253">
        <f>+CN11*[1]I_Personale!$E8</f>
        <v>28.125</v>
      </c>
      <c r="CO14" s="253">
        <f>+CO11*[1]I_Personale!$E8</f>
        <v>28.125</v>
      </c>
      <c r="CP14" s="253">
        <f>+CP11*[1]I_Personale!$E8</f>
        <v>28.125</v>
      </c>
      <c r="CQ14" s="253">
        <f>+CQ11*[1]I_Personale!$E8</f>
        <v>28.125</v>
      </c>
      <c r="CR14" s="253">
        <f>+CR11*[1]I_Personale!$E8</f>
        <v>28.125</v>
      </c>
      <c r="CS14" s="253">
        <f>+CS11*[1]I_Personale!$E8</f>
        <v>28.125</v>
      </c>
      <c r="CT14" s="253">
        <f>+CT11*[1]I_Personale!$E8</f>
        <v>28.125</v>
      </c>
      <c r="CU14" s="253">
        <f>+CU11*[1]I_Personale!$E8</f>
        <v>28.125</v>
      </c>
      <c r="CV14" s="253">
        <f>+CV11*[1]I_Personale!$E8</f>
        <v>28.125</v>
      </c>
      <c r="CW14" s="253">
        <f>+CW11*[1]I_Personale!$E8</f>
        <v>28.125</v>
      </c>
      <c r="CX14" s="253">
        <f>+CX11*[1]I_Personale!$E8</f>
        <v>28.125</v>
      </c>
      <c r="CY14" s="253">
        <f>+CY11*[1]I_Personale!$E8</f>
        <v>28.125</v>
      </c>
      <c r="CZ14" s="253">
        <f>+CZ11*[1]I_Personale!$E8</f>
        <v>28.125</v>
      </c>
      <c r="DA14" s="253">
        <f>+DA11*[1]I_Personale!$E8</f>
        <v>28.125</v>
      </c>
      <c r="DB14" s="253">
        <f>+DB11*[1]I_Personale!$E8</f>
        <v>28.125</v>
      </c>
      <c r="DC14" s="253">
        <f>+DC11*[1]I_Personale!$E8</f>
        <v>28.125</v>
      </c>
      <c r="DD14" s="253">
        <f>+DD11*[1]I_Personale!$E8</f>
        <v>28.125</v>
      </c>
      <c r="DE14" s="253">
        <f>+DE11*[1]I_Personale!$E8</f>
        <v>28.125</v>
      </c>
      <c r="DF14" s="253">
        <f>+DF11*[1]I_Personale!$E8</f>
        <v>28.125</v>
      </c>
      <c r="DG14" s="253">
        <f>+DG11*[1]I_Personale!$E8</f>
        <v>28.125</v>
      </c>
      <c r="DH14" s="253">
        <f>+DH11*[1]I_Personale!$E8</f>
        <v>28.125</v>
      </c>
      <c r="DI14" s="253">
        <f>+DI11*[1]I_Personale!$E8</f>
        <v>28.125</v>
      </c>
      <c r="DJ14" s="253">
        <f>+DJ11*[1]I_Personale!$E8</f>
        <v>28.125</v>
      </c>
      <c r="DK14" s="253">
        <f>+DK11*[1]I_Personale!$E8</f>
        <v>28.125</v>
      </c>
      <c r="DL14" s="253">
        <f>+DL11*[1]I_Personale!$E8</f>
        <v>28.125</v>
      </c>
      <c r="DM14" s="253">
        <f>+DM11*[1]I_Personale!$E8</f>
        <v>28.125</v>
      </c>
      <c r="DN14" s="253">
        <f>+DN11*[1]I_Personale!$E8</f>
        <v>28.125</v>
      </c>
      <c r="DO14" s="253">
        <f>+DO11*[1]I_Personale!$E8</f>
        <v>28.125</v>
      </c>
      <c r="DP14" s="253">
        <f>+DP11*[1]I_Personale!$E8</f>
        <v>28.125</v>
      </c>
      <c r="DQ14" s="253">
        <f>+DQ11*[1]I_Personale!$E8</f>
        <v>28.125</v>
      </c>
      <c r="DR14" s="253">
        <f>+DR11*[1]I_Personale!$E8</f>
        <v>28.125</v>
      </c>
      <c r="DS14" s="253">
        <f>+DS11*[1]I_Personale!$E8</f>
        <v>28.125</v>
      </c>
      <c r="DT14" s="253">
        <f>+DT11*[1]I_Personale!$E8</f>
        <v>28.125</v>
      </c>
    </row>
    <row r="15" spans="1:124" hidden="1" outlineLevel="1">
      <c r="C15" s="342" t="s">
        <v>638</v>
      </c>
      <c r="E15" s="333">
        <f t="shared" ref="E15:BP15" si="0">SUM(E11:E14)</f>
        <v>523.125</v>
      </c>
      <c r="F15" s="333">
        <f t="shared" si="0"/>
        <v>523.125</v>
      </c>
      <c r="G15" s="333">
        <f t="shared" si="0"/>
        <v>523.125</v>
      </c>
      <c r="H15" s="333">
        <f t="shared" si="0"/>
        <v>523.125</v>
      </c>
      <c r="I15" s="333">
        <f t="shared" si="0"/>
        <v>523.125</v>
      </c>
      <c r="J15" s="333">
        <f t="shared" si="0"/>
        <v>523.125</v>
      </c>
      <c r="K15" s="333">
        <f t="shared" si="0"/>
        <v>523.125</v>
      </c>
      <c r="L15" s="333">
        <f t="shared" si="0"/>
        <v>523.125</v>
      </c>
      <c r="M15" s="333">
        <f t="shared" si="0"/>
        <v>523.125</v>
      </c>
      <c r="N15" s="333">
        <f t="shared" si="0"/>
        <v>523.125</v>
      </c>
      <c r="O15" s="333">
        <f t="shared" si="0"/>
        <v>523.125</v>
      </c>
      <c r="P15" s="333">
        <f t="shared" si="0"/>
        <v>523.125</v>
      </c>
      <c r="Q15" s="333">
        <f t="shared" si="0"/>
        <v>523.125</v>
      </c>
      <c r="R15" s="333">
        <f t="shared" si="0"/>
        <v>523.125</v>
      </c>
      <c r="S15" s="333">
        <f t="shared" si="0"/>
        <v>523.125</v>
      </c>
      <c r="T15" s="333">
        <f t="shared" si="0"/>
        <v>523.125</v>
      </c>
      <c r="U15" s="333">
        <f t="shared" si="0"/>
        <v>523.125</v>
      </c>
      <c r="V15" s="333">
        <f t="shared" si="0"/>
        <v>523.125</v>
      </c>
      <c r="W15" s="333">
        <f t="shared" si="0"/>
        <v>523.125</v>
      </c>
      <c r="X15" s="333">
        <f t="shared" si="0"/>
        <v>523.125</v>
      </c>
      <c r="Y15" s="333">
        <f t="shared" si="0"/>
        <v>523.125</v>
      </c>
      <c r="Z15" s="333">
        <f t="shared" si="0"/>
        <v>523.125</v>
      </c>
      <c r="AA15" s="333">
        <f t="shared" si="0"/>
        <v>523.125</v>
      </c>
      <c r="AB15" s="333">
        <f t="shared" si="0"/>
        <v>523.125</v>
      </c>
      <c r="AC15" s="333">
        <f t="shared" si="0"/>
        <v>523.125</v>
      </c>
      <c r="AD15" s="333">
        <f t="shared" si="0"/>
        <v>523.125</v>
      </c>
      <c r="AE15" s="333">
        <f t="shared" si="0"/>
        <v>523.125</v>
      </c>
      <c r="AF15" s="333">
        <f t="shared" si="0"/>
        <v>523.125</v>
      </c>
      <c r="AG15" s="333">
        <f t="shared" si="0"/>
        <v>523.125</v>
      </c>
      <c r="AH15" s="333">
        <f t="shared" si="0"/>
        <v>523.125</v>
      </c>
      <c r="AI15" s="333">
        <f t="shared" si="0"/>
        <v>523.125</v>
      </c>
      <c r="AJ15" s="333">
        <f t="shared" si="0"/>
        <v>523.125</v>
      </c>
      <c r="AK15" s="333">
        <f t="shared" si="0"/>
        <v>523.125</v>
      </c>
      <c r="AL15" s="333">
        <f t="shared" si="0"/>
        <v>523.125</v>
      </c>
      <c r="AM15" s="333">
        <f t="shared" si="0"/>
        <v>523.125</v>
      </c>
      <c r="AN15" s="333">
        <f t="shared" si="0"/>
        <v>523.125</v>
      </c>
      <c r="AO15" s="333">
        <f t="shared" si="0"/>
        <v>523.125</v>
      </c>
      <c r="AP15" s="333">
        <f t="shared" si="0"/>
        <v>523.125</v>
      </c>
      <c r="AQ15" s="333">
        <f t="shared" si="0"/>
        <v>523.125</v>
      </c>
      <c r="AR15" s="333">
        <f t="shared" si="0"/>
        <v>523.125</v>
      </c>
      <c r="AS15" s="333">
        <f t="shared" si="0"/>
        <v>523.125</v>
      </c>
      <c r="AT15" s="333">
        <f t="shared" si="0"/>
        <v>523.125</v>
      </c>
      <c r="AU15" s="333">
        <f t="shared" si="0"/>
        <v>523.125</v>
      </c>
      <c r="AV15" s="333">
        <f t="shared" si="0"/>
        <v>523.125</v>
      </c>
      <c r="AW15" s="333">
        <f t="shared" si="0"/>
        <v>523.125</v>
      </c>
      <c r="AX15" s="333">
        <f t="shared" si="0"/>
        <v>523.125</v>
      </c>
      <c r="AY15" s="333">
        <f t="shared" si="0"/>
        <v>523.125</v>
      </c>
      <c r="AZ15" s="333">
        <f t="shared" si="0"/>
        <v>523.125</v>
      </c>
      <c r="BA15" s="333">
        <f t="shared" si="0"/>
        <v>523.125</v>
      </c>
      <c r="BB15" s="333">
        <f t="shared" si="0"/>
        <v>523.125</v>
      </c>
      <c r="BC15" s="333">
        <f t="shared" si="0"/>
        <v>523.125</v>
      </c>
      <c r="BD15" s="333">
        <f t="shared" si="0"/>
        <v>523.125</v>
      </c>
      <c r="BE15" s="333">
        <f t="shared" si="0"/>
        <v>523.125</v>
      </c>
      <c r="BF15" s="333">
        <f t="shared" si="0"/>
        <v>523.125</v>
      </c>
      <c r="BG15" s="333">
        <f t="shared" si="0"/>
        <v>523.125</v>
      </c>
      <c r="BH15" s="333">
        <f t="shared" si="0"/>
        <v>523.125</v>
      </c>
      <c r="BI15" s="333">
        <f t="shared" si="0"/>
        <v>523.125</v>
      </c>
      <c r="BJ15" s="333">
        <f t="shared" si="0"/>
        <v>523.125</v>
      </c>
      <c r="BK15" s="333">
        <f t="shared" si="0"/>
        <v>523.125</v>
      </c>
      <c r="BL15" s="333">
        <f t="shared" si="0"/>
        <v>523.125</v>
      </c>
      <c r="BM15" s="333">
        <f t="shared" si="0"/>
        <v>523.125</v>
      </c>
      <c r="BN15" s="333">
        <f t="shared" si="0"/>
        <v>523.125</v>
      </c>
      <c r="BO15" s="333">
        <f t="shared" si="0"/>
        <v>523.125</v>
      </c>
      <c r="BP15" s="333">
        <f t="shared" si="0"/>
        <v>523.125</v>
      </c>
      <c r="BQ15" s="333">
        <f t="shared" ref="BQ15:DT15" si="1">SUM(BQ11:BQ14)</f>
        <v>523.125</v>
      </c>
      <c r="BR15" s="333">
        <f t="shared" si="1"/>
        <v>523.125</v>
      </c>
      <c r="BS15" s="333">
        <f t="shared" si="1"/>
        <v>523.125</v>
      </c>
      <c r="BT15" s="333">
        <f t="shared" si="1"/>
        <v>523.125</v>
      </c>
      <c r="BU15" s="333">
        <f t="shared" si="1"/>
        <v>523.125</v>
      </c>
      <c r="BV15" s="333">
        <f t="shared" si="1"/>
        <v>523.125</v>
      </c>
      <c r="BW15" s="333">
        <f t="shared" si="1"/>
        <v>523.125</v>
      </c>
      <c r="BX15" s="333">
        <f t="shared" si="1"/>
        <v>523.125</v>
      </c>
      <c r="BY15" s="333">
        <f t="shared" si="1"/>
        <v>523.125</v>
      </c>
      <c r="BZ15" s="333">
        <f t="shared" si="1"/>
        <v>523.125</v>
      </c>
      <c r="CA15" s="333">
        <f t="shared" si="1"/>
        <v>523.125</v>
      </c>
      <c r="CB15" s="333">
        <f t="shared" si="1"/>
        <v>523.125</v>
      </c>
      <c r="CC15" s="333">
        <f t="shared" si="1"/>
        <v>523.125</v>
      </c>
      <c r="CD15" s="333">
        <f t="shared" si="1"/>
        <v>523.125</v>
      </c>
      <c r="CE15" s="333">
        <f t="shared" si="1"/>
        <v>523.125</v>
      </c>
      <c r="CF15" s="333">
        <f t="shared" si="1"/>
        <v>523.125</v>
      </c>
      <c r="CG15" s="333">
        <f t="shared" si="1"/>
        <v>523.125</v>
      </c>
      <c r="CH15" s="333">
        <f t="shared" si="1"/>
        <v>523.125</v>
      </c>
      <c r="CI15" s="333">
        <f t="shared" si="1"/>
        <v>523.125</v>
      </c>
      <c r="CJ15" s="333">
        <f t="shared" si="1"/>
        <v>523.125</v>
      </c>
      <c r="CK15" s="333">
        <f t="shared" si="1"/>
        <v>523.125</v>
      </c>
      <c r="CL15" s="333">
        <f t="shared" si="1"/>
        <v>523.125</v>
      </c>
      <c r="CM15" s="333">
        <f t="shared" si="1"/>
        <v>523.125</v>
      </c>
      <c r="CN15" s="333">
        <f t="shared" si="1"/>
        <v>523.125</v>
      </c>
      <c r="CO15" s="333">
        <f t="shared" si="1"/>
        <v>523.125</v>
      </c>
      <c r="CP15" s="333">
        <f t="shared" si="1"/>
        <v>523.125</v>
      </c>
      <c r="CQ15" s="333">
        <f t="shared" si="1"/>
        <v>523.125</v>
      </c>
      <c r="CR15" s="333">
        <f t="shared" si="1"/>
        <v>523.125</v>
      </c>
      <c r="CS15" s="333">
        <f t="shared" si="1"/>
        <v>523.125</v>
      </c>
      <c r="CT15" s="333">
        <f t="shared" si="1"/>
        <v>523.125</v>
      </c>
      <c r="CU15" s="333">
        <f t="shared" si="1"/>
        <v>523.125</v>
      </c>
      <c r="CV15" s="333">
        <f t="shared" si="1"/>
        <v>523.125</v>
      </c>
      <c r="CW15" s="333">
        <f t="shared" si="1"/>
        <v>523.125</v>
      </c>
      <c r="CX15" s="333">
        <f t="shared" si="1"/>
        <v>523.125</v>
      </c>
      <c r="CY15" s="333">
        <f t="shared" si="1"/>
        <v>523.125</v>
      </c>
      <c r="CZ15" s="333">
        <f t="shared" si="1"/>
        <v>523.125</v>
      </c>
      <c r="DA15" s="333">
        <f t="shared" si="1"/>
        <v>523.125</v>
      </c>
      <c r="DB15" s="333">
        <f t="shared" si="1"/>
        <v>523.125</v>
      </c>
      <c r="DC15" s="333">
        <f t="shared" si="1"/>
        <v>523.125</v>
      </c>
      <c r="DD15" s="333">
        <f t="shared" si="1"/>
        <v>523.125</v>
      </c>
      <c r="DE15" s="333">
        <f t="shared" si="1"/>
        <v>523.125</v>
      </c>
      <c r="DF15" s="333">
        <f t="shared" si="1"/>
        <v>523.125</v>
      </c>
      <c r="DG15" s="333">
        <f t="shared" si="1"/>
        <v>523.125</v>
      </c>
      <c r="DH15" s="333">
        <f t="shared" si="1"/>
        <v>523.125</v>
      </c>
      <c r="DI15" s="333">
        <f t="shared" si="1"/>
        <v>523.125</v>
      </c>
      <c r="DJ15" s="333">
        <f t="shared" si="1"/>
        <v>523.125</v>
      </c>
      <c r="DK15" s="333">
        <f t="shared" si="1"/>
        <v>523.125</v>
      </c>
      <c r="DL15" s="333">
        <f t="shared" si="1"/>
        <v>523.125</v>
      </c>
      <c r="DM15" s="333">
        <f t="shared" si="1"/>
        <v>523.125</v>
      </c>
      <c r="DN15" s="333">
        <f t="shared" si="1"/>
        <v>523.125</v>
      </c>
      <c r="DO15" s="333">
        <f t="shared" si="1"/>
        <v>523.125</v>
      </c>
      <c r="DP15" s="333">
        <f t="shared" si="1"/>
        <v>523.125</v>
      </c>
      <c r="DQ15" s="333">
        <f t="shared" si="1"/>
        <v>523.125</v>
      </c>
      <c r="DR15" s="333">
        <f t="shared" si="1"/>
        <v>523.125</v>
      </c>
      <c r="DS15" s="333">
        <f t="shared" si="1"/>
        <v>523.125</v>
      </c>
      <c r="DT15" s="333">
        <f t="shared" si="1"/>
        <v>523.125</v>
      </c>
    </row>
    <row r="16" spans="1:124" hidden="1" outlineLevel="1">
      <c r="C16" s="341"/>
    </row>
    <row r="17" spans="3:124" hidden="1" outlineLevel="1">
      <c r="C17" s="341"/>
    </row>
    <row r="18" spans="3:124" ht="15.6" hidden="1" outlineLevel="1" thickTop="1" thickBot="1">
      <c r="C18" s="345" t="s">
        <v>634</v>
      </c>
      <c r="E18" s="253">
        <f>+(E11/[1]I_Personale!$E9)*12</f>
        <v>375</v>
      </c>
      <c r="F18" s="253">
        <f>+(F11/[1]I_Personale!$E9)*12</f>
        <v>375</v>
      </c>
      <c r="G18" s="253">
        <f>+(G11/[1]I_Personale!$E9)*12</f>
        <v>375</v>
      </c>
      <c r="H18" s="253">
        <f>+(H11/[1]I_Personale!$E9)*12</f>
        <v>375</v>
      </c>
      <c r="I18" s="253">
        <f>+(I11/[1]I_Personale!$E9)*12</f>
        <v>375</v>
      </c>
      <c r="J18" s="253">
        <f>+(J11/[1]I_Personale!$E9)*12</f>
        <v>375</v>
      </c>
      <c r="K18" s="253">
        <f>+(K11/[1]I_Personale!$E9)*12</f>
        <v>375</v>
      </c>
      <c r="L18" s="253">
        <f>+(L11/[1]I_Personale!$E9)*12</f>
        <v>375</v>
      </c>
      <c r="M18" s="253">
        <f>+(M11/[1]I_Personale!$E9)*12</f>
        <v>375</v>
      </c>
      <c r="N18" s="253">
        <f>+(N11/[1]I_Personale!$E9)*12</f>
        <v>375</v>
      </c>
      <c r="O18" s="253">
        <f>+(O11/[1]I_Personale!$E9)*12</f>
        <v>375</v>
      </c>
      <c r="P18" s="253">
        <f>+(P11/[1]I_Personale!$E9)*12</f>
        <v>375</v>
      </c>
      <c r="Q18" s="253">
        <f>+(Q11/[1]I_Personale!$E9)*12</f>
        <v>375</v>
      </c>
      <c r="R18" s="253">
        <f>+(R11/[1]I_Personale!$E9)*12</f>
        <v>375</v>
      </c>
      <c r="S18" s="253">
        <f>+(S11/[1]I_Personale!$E9)*12</f>
        <v>375</v>
      </c>
      <c r="T18" s="253">
        <f>+(T11/[1]I_Personale!$E9)*12</f>
        <v>375</v>
      </c>
      <c r="U18" s="253">
        <f>+(U11/[1]I_Personale!$E9)*12</f>
        <v>375</v>
      </c>
      <c r="V18" s="253">
        <f>+(V11/[1]I_Personale!$E9)*12</f>
        <v>375</v>
      </c>
      <c r="W18" s="253">
        <f>+(W11/[1]I_Personale!$E9)*12</f>
        <v>375</v>
      </c>
      <c r="X18" s="253">
        <f>+(X11/[1]I_Personale!$E9)*12</f>
        <v>375</v>
      </c>
      <c r="Y18" s="253">
        <f>+(Y11/[1]I_Personale!$E9)*12</f>
        <v>375</v>
      </c>
      <c r="Z18" s="253">
        <f>+(Z11/[1]I_Personale!$E9)*12</f>
        <v>375</v>
      </c>
      <c r="AA18" s="253">
        <f>+(AA11/[1]I_Personale!$E9)*12</f>
        <v>375</v>
      </c>
      <c r="AB18" s="253">
        <f>+(AB11/[1]I_Personale!$E9)*12</f>
        <v>375</v>
      </c>
      <c r="AC18" s="253">
        <f>+(AC11/[1]I_Personale!$E9)*12</f>
        <v>375</v>
      </c>
      <c r="AD18" s="253">
        <f>+(AD11/[1]I_Personale!$E9)*12</f>
        <v>375</v>
      </c>
      <c r="AE18" s="253">
        <f>+(AE11/[1]I_Personale!$E9)*12</f>
        <v>375</v>
      </c>
      <c r="AF18" s="253">
        <f>+(AF11/[1]I_Personale!$E9)*12</f>
        <v>375</v>
      </c>
      <c r="AG18" s="253">
        <f>+(AG11/[1]I_Personale!$E9)*12</f>
        <v>375</v>
      </c>
      <c r="AH18" s="253">
        <f>+(AH11/[1]I_Personale!$E9)*12</f>
        <v>375</v>
      </c>
      <c r="AI18" s="253">
        <f>+(AI11/[1]I_Personale!$E9)*12</f>
        <v>375</v>
      </c>
      <c r="AJ18" s="253">
        <f>+(AJ11/[1]I_Personale!$E9)*12</f>
        <v>375</v>
      </c>
      <c r="AK18" s="253">
        <f>+(AK11/[1]I_Personale!$E9)*12</f>
        <v>375</v>
      </c>
      <c r="AL18" s="253">
        <f>+(AL11/[1]I_Personale!$E9)*12</f>
        <v>375</v>
      </c>
      <c r="AM18" s="253">
        <f>+(AM11/[1]I_Personale!$E9)*12</f>
        <v>375</v>
      </c>
      <c r="AN18" s="253">
        <f>+(AN11/[1]I_Personale!$E9)*12</f>
        <v>375</v>
      </c>
      <c r="AO18" s="253">
        <f>+(AO11/[1]I_Personale!$E9)*12</f>
        <v>375</v>
      </c>
      <c r="AP18" s="253">
        <f>+(AP11/[1]I_Personale!$E9)*12</f>
        <v>375</v>
      </c>
      <c r="AQ18" s="253">
        <f>+(AQ11/[1]I_Personale!$E9)*12</f>
        <v>375</v>
      </c>
      <c r="AR18" s="253">
        <f>+(AR11/[1]I_Personale!$E9)*12</f>
        <v>375</v>
      </c>
      <c r="AS18" s="253">
        <f>+(AS11/[1]I_Personale!$E9)*12</f>
        <v>375</v>
      </c>
      <c r="AT18" s="253">
        <f>+(AT11/[1]I_Personale!$E9)*12</f>
        <v>375</v>
      </c>
      <c r="AU18" s="253">
        <f>+(AU11/[1]I_Personale!$E9)*12</f>
        <v>375</v>
      </c>
      <c r="AV18" s="253">
        <f>+(AV11/[1]I_Personale!$E9)*12</f>
        <v>375</v>
      </c>
      <c r="AW18" s="253">
        <f>+(AW11/[1]I_Personale!$E9)*12</f>
        <v>375</v>
      </c>
      <c r="AX18" s="253">
        <f>+(AX11/[1]I_Personale!$E9)*12</f>
        <v>375</v>
      </c>
      <c r="AY18" s="253">
        <f>+(AY11/[1]I_Personale!$E9)*12</f>
        <v>375</v>
      </c>
      <c r="AZ18" s="253">
        <f>+(AZ11/[1]I_Personale!$E9)*12</f>
        <v>375</v>
      </c>
      <c r="BA18" s="253">
        <f>+(BA11/[1]I_Personale!$E9)*12</f>
        <v>375</v>
      </c>
      <c r="BB18" s="253">
        <f>+(BB11/[1]I_Personale!$E9)*12</f>
        <v>375</v>
      </c>
      <c r="BC18" s="253">
        <f>+(BC11/[1]I_Personale!$E9)*12</f>
        <v>375</v>
      </c>
      <c r="BD18" s="253">
        <f>+(BD11/[1]I_Personale!$E9)*12</f>
        <v>375</v>
      </c>
      <c r="BE18" s="253">
        <f>+(BE11/[1]I_Personale!$E9)*12</f>
        <v>375</v>
      </c>
      <c r="BF18" s="253">
        <f>+(BF11/[1]I_Personale!$E9)*12</f>
        <v>375</v>
      </c>
      <c r="BG18" s="253">
        <f>+(BG11/[1]I_Personale!$E9)*12</f>
        <v>375</v>
      </c>
      <c r="BH18" s="253">
        <f>+(BH11/[1]I_Personale!$E9)*12</f>
        <v>375</v>
      </c>
      <c r="BI18" s="253">
        <f>+(BI11/[1]I_Personale!$E9)*12</f>
        <v>375</v>
      </c>
      <c r="BJ18" s="253">
        <f>+(BJ11/[1]I_Personale!$E9)*12</f>
        <v>375</v>
      </c>
      <c r="BK18" s="253">
        <f>+(BK11/[1]I_Personale!$E9)*12</f>
        <v>375</v>
      </c>
      <c r="BL18" s="253">
        <f>+(BL11/[1]I_Personale!$E9)*12</f>
        <v>375</v>
      </c>
      <c r="BM18" s="253">
        <f>+(BM11/[1]I_Personale!$E9)*12</f>
        <v>375</v>
      </c>
      <c r="BN18" s="253">
        <f>+(BN11/[1]I_Personale!$E9)*12</f>
        <v>375</v>
      </c>
      <c r="BO18" s="253">
        <f>+(BO11/[1]I_Personale!$E9)*12</f>
        <v>375</v>
      </c>
      <c r="BP18" s="253">
        <f>+(BP11/[1]I_Personale!$E9)*12</f>
        <v>375</v>
      </c>
      <c r="BQ18" s="253">
        <f>+(BQ11/[1]I_Personale!$E9)*12</f>
        <v>375</v>
      </c>
      <c r="BR18" s="253">
        <f>+(BR11/[1]I_Personale!$E9)*12</f>
        <v>375</v>
      </c>
      <c r="BS18" s="253">
        <f>+(BS11/[1]I_Personale!$E9)*12</f>
        <v>375</v>
      </c>
      <c r="BT18" s="253">
        <f>+(BT11/[1]I_Personale!$E9)*12</f>
        <v>375</v>
      </c>
      <c r="BU18" s="253">
        <f>+(BU11/[1]I_Personale!$E9)*12</f>
        <v>375</v>
      </c>
      <c r="BV18" s="253">
        <f>+(BV11/[1]I_Personale!$E9)*12</f>
        <v>375</v>
      </c>
      <c r="BW18" s="253">
        <f>+(BW11/[1]I_Personale!$E9)*12</f>
        <v>375</v>
      </c>
      <c r="BX18" s="253">
        <f>+(BX11/[1]I_Personale!$E9)*12</f>
        <v>375</v>
      </c>
      <c r="BY18" s="253">
        <f>+(BY11/[1]I_Personale!$E9)*12</f>
        <v>375</v>
      </c>
      <c r="BZ18" s="253">
        <f>+(BZ11/[1]I_Personale!$E9)*12</f>
        <v>375</v>
      </c>
      <c r="CA18" s="253">
        <f>+(CA11/[1]I_Personale!$E9)*12</f>
        <v>375</v>
      </c>
      <c r="CB18" s="253">
        <f>+(CB11/[1]I_Personale!$E9)*12</f>
        <v>375</v>
      </c>
      <c r="CC18" s="253">
        <f>+(CC11/[1]I_Personale!$E9)*12</f>
        <v>375</v>
      </c>
      <c r="CD18" s="253">
        <f>+(CD11/[1]I_Personale!$E9)*12</f>
        <v>375</v>
      </c>
      <c r="CE18" s="253">
        <f>+(CE11/[1]I_Personale!$E9)*12</f>
        <v>375</v>
      </c>
      <c r="CF18" s="253">
        <f>+(CF11/[1]I_Personale!$E9)*12</f>
        <v>375</v>
      </c>
      <c r="CG18" s="253">
        <f>+(CG11/[1]I_Personale!$E9)*12</f>
        <v>375</v>
      </c>
      <c r="CH18" s="253">
        <f>+(CH11/[1]I_Personale!$E9)*12</f>
        <v>375</v>
      </c>
      <c r="CI18" s="253">
        <f>+(CI11/[1]I_Personale!$E9)*12</f>
        <v>375</v>
      </c>
      <c r="CJ18" s="253">
        <f>+(CJ11/[1]I_Personale!$E9)*12</f>
        <v>375</v>
      </c>
      <c r="CK18" s="253">
        <f>+(CK11/[1]I_Personale!$E9)*12</f>
        <v>375</v>
      </c>
      <c r="CL18" s="253">
        <f>+(CL11/[1]I_Personale!$E9)*12</f>
        <v>375</v>
      </c>
      <c r="CM18" s="253">
        <f>+(CM11/[1]I_Personale!$E9)*12</f>
        <v>375</v>
      </c>
      <c r="CN18" s="253">
        <f>+(CN11/[1]I_Personale!$E9)*12</f>
        <v>375</v>
      </c>
      <c r="CO18" s="253">
        <f>+(CO11/[1]I_Personale!$E9)*12</f>
        <v>375</v>
      </c>
      <c r="CP18" s="253">
        <f>+(CP11/[1]I_Personale!$E9)*12</f>
        <v>375</v>
      </c>
      <c r="CQ18" s="253">
        <f>+(CQ11/[1]I_Personale!$E9)*12</f>
        <v>375</v>
      </c>
      <c r="CR18" s="253">
        <f>+(CR11/[1]I_Personale!$E9)*12</f>
        <v>375</v>
      </c>
      <c r="CS18" s="253">
        <f>+(CS11/[1]I_Personale!$E9)*12</f>
        <v>375</v>
      </c>
      <c r="CT18" s="253">
        <f>+(CT11/[1]I_Personale!$E9)*12</f>
        <v>375</v>
      </c>
      <c r="CU18" s="253">
        <f>+(CU11/[1]I_Personale!$E9)*12</f>
        <v>375</v>
      </c>
      <c r="CV18" s="253">
        <f>+(CV11/[1]I_Personale!$E9)*12</f>
        <v>375</v>
      </c>
      <c r="CW18" s="253">
        <f>+(CW11/[1]I_Personale!$E9)*12</f>
        <v>375</v>
      </c>
      <c r="CX18" s="253">
        <f>+(CX11/[1]I_Personale!$E9)*12</f>
        <v>375</v>
      </c>
      <c r="CY18" s="253">
        <f>+(CY11/[1]I_Personale!$E9)*12</f>
        <v>375</v>
      </c>
      <c r="CZ18" s="253">
        <f>+(CZ11/[1]I_Personale!$E9)*12</f>
        <v>375</v>
      </c>
      <c r="DA18" s="253">
        <f>+(DA11/[1]I_Personale!$E9)*12</f>
        <v>375</v>
      </c>
      <c r="DB18" s="253">
        <f>+(DB11/[1]I_Personale!$E9)*12</f>
        <v>375</v>
      </c>
      <c r="DC18" s="253">
        <f>+(DC11/[1]I_Personale!$E9)*12</f>
        <v>375</v>
      </c>
      <c r="DD18" s="253">
        <f>+(DD11/[1]I_Personale!$E9)*12</f>
        <v>375</v>
      </c>
      <c r="DE18" s="253">
        <f>+(DE11/[1]I_Personale!$E9)*12</f>
        <v>375</v>
      </c>
      <c r="DF18" s="253">
        <f>+(DF11/[1]I_Personale!$E9)*12</f>
        <v>375</v>
      </c>
      <c r="DG18" s="253">
        <f>+(DG11/[1]I_Personale!$E9)*12</f>
        <v>375</v>
      </c>
      <c r="DH18" s="253">
        <f>+(DH11/[1]I_Personale!$E9)*12</f>
        <v>375</v>
      </c>
      <c r="DI18" s="253">
        <f>+(DI11/[1]I_Personale!$E9)*12</f>
        <v>375</v>
      </c>
      <c r="DJ18" s="253">
        <f>+(DJ11/[1]I_Personale!$E9)*12</f>
        <v>375</v>
      </c>
      <c r="DK18" s="253">
        <f>+(DK11/[1]I_Personale!$E9)*12</f>
        <v>375</v>
      </c>
      <c r="DL18" s="253">
        <f>+(DL11/[1]I_Personale!$E9)*12</f>
        <v>375</v>
      </c>
      <c r="DM18" s="253">
        <f>+(DM11/[1]I_Personale!$E9)*12</f>
        <v>375</v>
      </c>
      <c r="DN18" s="253">
        <f>+(DN11/[1]I_Personale!$E9)*12</f>
        <v>375</v>
      </c>
      <c r="DO18" s="253">
        <f>+(DO11/[1]I_Personale!$E9)*12</f>
        <v>375</v>
      </c>
      <c r="DP18" s="253">
        <f>+(DP11/[1]I_Personale!$E9)*12</f>
        <v>375</v>
      </c>
      <c r="DQ18" s="253">
        <f>+(DQ11/[1]I_Personale!$E9)*12</f>
        <v>375</v>
      </c>
      <c r="DR18" s="253">
        <f>+(DR11/[1]I_Personale!$E9)*12</f>
        <v>375</v>
      </c>
      <c r="DS18" s="253">
        <f>+(DS11/[1]I_Personale!$E9)*12</f>
        <v>375</v>
      </c>
      <c r="DT18" s="253">
        <f>+(DT11/[1]I_Personale!$E9)*12</f>
        <v>375</v>
      </c>
    </row>
    <row r="19" spans="3:124" ht="15.6" hidden="1" outlineLevel="1" thickTop="1" thickBot="1">
      <c r="C19" s="345" t="s">
        <v>639</v>
      </c>
      <c r="E19" s="253"/>
      <c r="F19" s="253">
        <f t="shared" ref="F19:BQ19" si="2">+IF(F9="SI",E26,0)</f>
        <v>0</v>
      </c>
      <c r="G19" s="253">
        <f t="shared" si="2"/>
        <v>0</v>
      </c>
      <c r="H19" s="253">
        <f t="shared" si="2"/>
        <v>0</v>
      </c>
      <c r="I19" s="253">
        <f t="shared" si="2"/>
        <v>0</v>
      </c>
      <c r="J19" s="253">
        <f t="shared" si="2"/>
        <v>0</v>
      </c>
      <c r="K19" s="253">
        <f t="shared" si="2"/>
        <v>0</v>
      </c>
      <c r="L19" s="253">
        <f t="shared" si="2"/>
        <v>0</v>
      </c>
      <c r="M19" s="253">
        <f t="shared" si="2"/>
        <v>0</v>
      </c>
      <c r="N19" s="253">
        <f t="shared" si="2"/>
        <v>0</v>
      </c>
      <c r="O19" s="253">
        <f t="shared" si="2"/>
        <v>0</v>
      </c>
      <c r="P19" s="253">
        <f t="shared" si="2"/>
        <v>0</v>
      </c>
      <c r="Q19" s="253">
        <f t="shared" si="2"/>
        <v>0</v>
      </c>
      <c r="R19" s="253">
        <f t="shared" si="2"/>
        <v>0</v>
      </c>
      <c r="S19" s="253">
        <f t="shared" si="2"/>
        <v>0</v>
      </c>
      <c r="T19" s="253">
        <f t="shared" si="2"/>
        <v>0</v>
      </c>
      <c r="U19" s="253">
        <f t="shared" si="2"/>
        <v>0</v>
      </c>
      <c r="V19" s="253">
        <f t="shared" si="2"/>
        <v>0</v>
      </c>
      <c r="W19" s="253">
        <f t="shared" si="2"/>
        <v>0</v>
      </c>
      <c r="X19" s="253">
        <f t="shared" si="2"/>
        <v>0</v>
      </c>
      <c r="Y19" s="253">
        <f t="shared" si="2"/>
        <v>0</v>
      </c>
      <c r="Z19" s="253">
        <f t="shared" si="2"/>
        <v>0</v>
      </c>
      <c r="AA19" s="253">
        <f t="shared" si="2"/>
        <v>0</v>
      </c>
      <c r="AB19" s="253">
        <f t="shared" si="2"/>
        <v>0</v>
      </c>
      <c r="AC19" s="253">
        <f t="shared" si="2"/>
        <v>0</v>
      </c>
      <c r="AD19" s="253">
        <f t="shared" si="2"/>
        <v>0</v>
      </c>
      <c r="AE19" s="253">
        <f t="shared" si="2"/>
        <v>0</v>
      </c>
      <c r="AF19" s="253">
        <f t="shared" si="2"/>
        <v>0</v>
      </c>
      <c r="AG19" s="253">
        <f t="shared" si="2"/>
        <v>0</v>
      </c>
      <c r="AH19" s="253">
        <f t="shared" si="2"/>
        <v>0</v>
      </c>
      <c r="AI19" s="253">
        <f t="shared" si="2"/>
        <v>0</v>
      </c>
      <c r="AJ19" s="253">
        <f t="shared" si="2"/>
        <v>0</v>
      </c>
      <c r="AK19" s="253">
        <f t="shared" si="2"/>
        <v>0</v>
      </c>
      <c r="AL19" s="253">
        <f t="shared" si="2"/>
        <v>0</v>
      </c>
      <c r="AM19" s="253">
        <f t="shared" si="2"/>
        <v>0</v>
      </c>
      <c r="AN19" s="253">
        <f t="shared" si="2"/>
        <v>0</v>
      </c>
      <c r="AO19" s="253">
        <f t="shared" si="2"/>
        <v>0</v>
      </c>
      <c r="AP19" s="253">
        <f t="shared" si="2"/>
        <v>0</v>
      </c>
      <c r="AQ19" s="253">
        <f t="shared" si="2"/>
        <v>0</v>
      </c>
      <c r="AR19" s="253">
        <f t="shared" si="2"/>
        <v>0</v>
      </c>
      <c r="AS19" s="253">
        <f t="shared" si="2"/>
        <v>0</v>
      </c>
      <c r="AT19" s="253">
        <f t="shared" si="2"/>
        <v>0</v>
      </c>
      <c r="AU19" s="253">
        <f t="shared" si="2"/>
        <v>0</v>
      </c>
      <c r="AV19" s="253">
        <f t="shared" si="2"/>
        <v>0</v>
      </c>
      <c r="AW19" s="253">
        <f t="shared" si="2"/>
        <v>0</v>
      </c>
      <c r="AX19" s="253">
        <f t="shared" si="2"/>
        <v>0</v>
      </c>
      <c r="AY19" s="253">
        <f t="shared" si="2"/>
        <v>0</v>
      </c>
      <c r="AZ19" s="253">
        <f t="shared" si="2"/>
        <v>0</v>
      </c>
      <c r="BA19" s="253">
        <f t="shared" si="2"/>
        <v>0</v>
      </c>
      <c r="BB19" s="253">
        <f t="shared" si="2"/>
        <v>0</v>
      </c>
      <c r="BC19" s="253">
        <f t="shared" si="2"/>
        <v>0</v>
      </c>
      <c r="BD19" s="253">
        <f t="shared" si="2"/>
        <v>0</v>
      </c>
      <c r="BE19" s="253">
        <f t="shared" si="2"/>
        <v>0</v>
      </c>
      <c r="BF19" s="253">
        <f t="shared" si="2"/>
        <v>0</v>
      </c>
      <c r="BG19" s="253">
        <f t="shared" si="2"/>
        <v>0</v>
      </c>
      <c r="BH19" s="253">
        <f t="shared" si="2"/>
        <v>0</v>
      </c>
      <c r="BI19" s="253">
        <f t="shared" si="2"/>
        <v>0</v>
      </c>
      <c r="BJ19" s="253">
        <f t="shared" si="2"/>
        <v>0</v>
      </c>
      <c r="BK19" s="253">
        <f t="shared" si="2"/>
        <v>0</v>
      </c>
      <c r="BL19" s="253">
        <f t="shared" si="2"/>
        <v>0</v>
      </c>
      <c r="BM19" s="253">
        <f t="shared" si="2"/>
        <v>0</v>
      </c>
      <c r="BN19" s="253">
        <f t="shared" si="2"/>
        <v>0</v>
      </c>
      <c r="BO19" s="253">
        <f t="shared" si="2"/>
        <v>0</v>
      </c>
      <c r="BP19" s="253">
        <f t="shared" si="2"/>
        <v>0</v>
      </c>
      <c r="BQ19" s="253">
        <f t="shared" si="2"/>
        <v>0</v>
      </c>
      <c r="BR19" s="253">
        <f t="shared" ref="BR19:DT19" si="3">+IF(BR9="SI",BQ26,0)</f>
        <v>0</v>
      </c>
      <c r="BS19" s="253">
        <f t="shared" si="3"/>
        <v>0</v>
      </c>
      <c r="BT19" s="253">
        <f t="shared" si="3"/>
        <v>0</v>
      </c>
      <c r="BU19" s="253">
        <f t="shared" si="3"/>
        <v>0</v>
      </c>
      <c r="BV19" s="253">
        <f t="shared" si="3"/>
        <v>0</v>
      </c>
      <c r="BW19" s="253">
        <f t="shared" si="3"/>
        <v>0</v>
      </c>
      <c r="BX19" s="253">
        <f t="shared" si="3"/>
        <v>0</v>
      </c>
      <c r="BY19" s="253">
        <f t="shared" si="3"/>
        <v>0</v>
      </c>
      <c r="BZ19" s="253">
        <f t="shared" si="3"/>
        <v>0</v>
      </c>
      <c r="CA19" s="253">
        <f t="shared" si="3"/>
        <v>0</v>
      </c>
      <c r="CB19" s="253">
        <f t="shared" si="3"/>
        <v>0</v>
      </c>
      <c r="CC19" s="253">
        <f t="shared" si="3"/>
        <v>0</v>
      </c>
      <c r="CD19" s="253">
        <f t="shared" si="3"/>
        <v>0</v>
      </c>
      <c r="CE19" s="253">
        <f t="shared" si="3"/>
        <v>0</v>
      </c>
      <c r="CF19" s="253">
        <f t="shared" si="3"/>
        <v>0</v>
      </c>
      <c r="CG19" s="253">
        <f t="shared" si="3"/>
        <v>0</v>
      </c>
      <c r="CH19" s="253">
        <f t="shared" si="3"/>
        <v>0</v>
      </c>
      <c r="CI19" s="253">
        <f t="shared" si="3"/>
        <v>0</v>
      </c>
      <c r="CJ19" s="253">
        <f t="shared" si="3"/>
        <v>0</v>
      </c>
      <c r="CK19" s="253">
        <f t="shared" si="3"/>
        <v>0</v>
      </c>
      <c r="CL19" s="253">
        <f t="shared" si="3"/>
        <v>0</v>
      </c>
      <c r="CM19" s="253">
        <f t="shared" si="3"/>
        <v>0</v>
      </c>
      <c r="CN19" s="253">
        <f t="shared" si="3"/>
        <v>0</v>
      </c>
      <c r="CO19" s="253">
        <f t="shared" si="3"/>
        <v>0</v>
      </c>
      <c r="CP19" s="253">
        <f t="shared" si="3"/>
        <v>0</v>
      </c>
      <c r="CQ19" s="253">
        <f t="shared" si="3"/>
        <v>0</v>
      </c>
      <c r="CR19" s="253">
        <f t="shared" si="3"/>
        <v>0</v>
      </c>
      <c r="CS19" s="253">
        <f t="shared" si="3"/>
        <v>0</v>
      </c>
      <c r="CT19" s="253">
        <f t="shared" si="3"/>
        <v>0</v>
      </c>
      <c r="CU19" s="253">
        <f t="shared" si="3"/>
        <v>0</v>
      </c>
      <c r="CV19" s="253">
        <f t="shared" si="3"/>
        <v>0</v>
      </c>
      <c r="CW19" s="253">
        <f t="shared" si="3"/>
        <v>0</v>
      </c>
      <c r="CX19" s="253">
        <f t="shared" si="3"/>
        <v>0</v>
      </c>
      <c r="CY19" s="253">
        <f t="shared" si="3"/>
        <v>0</v>
      </c>
      <c r="CZ19" s="253">
        <f t="shared" si="3"/>
        <v>0</v>
      </c>
      <c r="DA19" s="253">
        <f t="shared" si="3"/>
        <v>0</v>
      </c>
      <c r="DB19" s="253">
        <f t="shared" si="3"/>
        <v>0</v>
      </c>
      <c r="DC19" s="253">
        <f t="shared" si="3"/>
        <v>0</v>
      </c>
      <c r="DD19" s="253">
        <f t="shared" si="3"/>
        <v>0</v>
      </c>
      <c r="DE19" s="253">
        <f t="shared" si="3"/>
        <v>0</v>
      </c>
      <c r="DF19" s="253">
        <f t="shared" si="3"/>
        <v>0</v>
      </c>
      <c r="DG19" s="253">
        <f t="shared" si="3"/>
        <v>0</v>
      </c>
      <c r="DH19" s="253">
        <f t="shared" si="3"/>
        <v>0</v>
      </c>
      <c r="DI19" s="253">
        <f t="shared" si="3"/>
        <v>0</v>
      </c>
      <c r="DJ19" s="253">
        <f t="shared" si="3"/>
        <v>0</v>
      </c>
      <c r="DK19" s="253">
        <f t="shared" si="3"/>
        <v>0</v>
      </c>
      <c r="DL19" s="253">
        <f t="shared" si="3"/>
        <v>0</v>
      </c>
      <c r="DM19" s="253">
        <f t="shared" si="3"/>
        <v>0</v>
      </c>
      <c r="DN19" s="253">
        <f t="shared" si="3"/>
        <v>0</v>
      </c>
      <c r="DO19" s="253">
        <f t="shared" si="3"/>
        <v>0</v>
      </c>
      <c r="DP19" s="253">
        <f t="shared" si="3"/>
        <v>0</v>
      </c>
      <c r="DQ19" s="253">
        <f t="shared" si="3"/>
        <v>0</v>
      </c>
      <c r="DR19" s="253">
        <f t="shared" si="3"/>
        <v>0</v>
      </c>
      <c r="DS19" s="253">
        <f t="shared" si="3"/>
        <v>0</v>
      </c>
      <c r="DT19" s="253">
        <f t="shared" si="3"/>
        <v>0</v>
      </c>
    </row>
    <row r="20" spans="3:124" ht="15.6" hidden="1" outlineLevel="1" thickTop="1" thickBot="1">
      <c r="C20" s="345" t="s">
        <v>635</v>
      </c>
      <c r="E20" s="253"/>
      <c r="F20" s="253">
        <f>+E12</f>
        <v>116.25</v>
      </c>
      <c r="G20" s="253">
        <f t="shared" ref="G20:BR21" si="4">+F12</f>
        <v>116.25</v>
      </c>
      <c r="H20" s="253">
        <f t="shared" si="4"/>
        <v>116.25</v>
      </c>
      <c r="I20" s="253">
        <f t="shared" si="4"/>
        <v>116.25</v>
      </c>
      <c r="J20" s="253">
        <f t="shared" si="4"/>
        <v>116.25</v>
      </c>
      <c r="K20" s="253">
        <f t="shared" si="4"/>
        <v>116.25</v>
      </c>
      <c r="L20" s="253">
        <f t="shared" si="4"/>
        <v>116.25</v>
      </c>
      <c r="M20" s="253">
        <f t="shared" si="4"/>
        <v>116.25</v>
      </c>
      <c r="N20" s="253">
        <f t="shared" si="4"/>
        <v>116.25</v>
      </c>
      <c r="O20" s="253">
        <f t="shared" si="4"/>
        <v>116.25</v>
      </c>
      <c r="P20" s="253">
        <f t="shared" si="4"/>
        <v>116.25</v>
      </c>
      <c r="Q20" s="253">
        <f t="shared" si="4"/>
        <v>116.25</v>
      </c>
      <c r="R20" s="253">
        <f t="shared" si="4"/>
        <v>116.25</v>
      </c>
      <c r="S20" s="253">
        <f t="shared" si="4"/>
        <v>116.25</v>
      </c>
      <c r="T20" s="253">
        <f t="shared" si="4"/>
        <v>116.25</v>
      </c>
      <c r="U20" s="253">
        <f t="shared" si="4"/>
        <v>116.25</v>
      </c>
      <c r="V20" s="253">
        <f t="shared" si="4"/>
        <v>116.25</v>
      </c>
      <c r="W20" s="253">
        <f t="shared" si="4"/>
        <v>116.25</v>
      </c>
      <c r="X20" s="253">
        <f t="shared" si="4"/>
        <v>116.25</v>
      </c>
      <c r="Y20" s="253">
        <f t="shared" si="4"/>
        <v>116.25</v>
      </c>
      <c r="Z20" s="253">
        <f t="shared" si="4"/>
        <v>116.25</v>
      </c>
      <c r="AA20" s="253">
        <f t="shared" si="4"/>
        <v>116.25</v>
      </c>
      <c r="AB20" s="253">
        <f t="shared" si="4"/>
        <v>116.25</v>
      </c>
      <c r="AC20" s="253">
        <f t="shared" si="4"/>
        <v>116.25</v>
      </c>
      <c r="AD20" s="253">
        <f t="shared" si="4"/>
        <v>116.25</v>
      </c>
      <c r="AE20" s="253">
        <f t="shared" si="4"/>
        <v>116.25</v>
      </c>
      <c r="AF20" s="253">
        <f t="shared" si="4"/>
        <v>116.25</v>
      </c>
      <c r="AG20" s="253">
        <f t="shared" si="4"/>
        <v>116.25</v>
      </c>
      <c r="AH20" s="253">
        <f t="shared" si="4"/>
        <v>116.25</v>
      </c>
      <c r="AI20" s="253">
        <f t="shared" si="4"/>
        <v>116.25</v>
      </c>
      <c r="AJ20" s="253">
        <f t="shared" si="4"/>
        <v>116.25</v>
      </c>
      <c r="AK20" s="253">
        <f t="shared" si="4"/>
        <v>116.25</v>
      </c>
      <c r="AL20" s="253">
        <f t="shared" si="4"/>
        <v>116.25</v>
      </c>
      <c r="AM20" s="253">
        <f t="shared" si="4"/>
        <v>116.25</v>
      </c>
      <c r="AN20" s="253">
        <f t="shared" si="4"/>
        <v>116.25</v>
      </c>
      <c r="AO20" s="253">
        <f t="shared" si="4"/>
        <v>116.25</v>
      </c>
      <c r="AP20" s="253">
        <f t="shared" si="4"/>
        <v>116.25</v>
      </c>
      <c r="AQ20" s="253">
        <f t="shared" si="4"/>
        <v>116.25</v>
      </c>
      <c r="AR20" s="253">
        <f t="shared" si="4"/>
        <v>116.25</v>
      </c>
      <c r="AS20" s="253">
        <f t="shared" si="4"/>
        <v>116.25</v>
      </c>
      <c r="AT20" s="253">
        <f t="shared" si="4"/>
        <v>116.25</v>
      </c>
      <c r="AU20" s="253">
        <f t="shared" si="4"/>
        <v>116.25</v>
      </c>
      <c r="AV20" s="253">
        <f t="shared" si="4"/>
        <v>116.25</v>
      </c>
      <c r="AW20" s="253">
        <f t="shared" si="4"/>
        <v>116.25</v>
      </c>
      <c r="AX20" s="253">
        <f t="shared" si="4"/>
        <v>116.25</v>
      </c>
      <c r="AY20" s="253">
        <f t="shared" si="4"/>
        <v>116.25</v>
      </c>
      <c r="AZ20" s="253">
        <f t="shared" si="4"/>
        <v>116.25</v>
      </c>
      <c r="BA20" s="253">
        <f t="shared" si="4"/>
        <v>116.25</v>
      </c>
      <c r="BB20" s="253">
        <f t="shared" si="4"/>
        <v>116.25</v>
      </c>
      <c r="BC20" s="253">
        <f t="shared" si="4"/>
        <v>116.25</v>
      </c>
      <c r="BD20" s="253">
        <f t="shared" si="4"/>
        <v>116.25</v>
      </c>
      <c r="BE20" s="253">
        <f t="shared" si="4"/>
        <v>116.25</v>
      </c>
      <c r="BF20" s="253">
        <f t="shared" si="4"/>
        <v>116.25</v>
      </c>
      <c r="BG20" s="253">
        <f t="shared" si="4"/>
        <v>116.25</v>
      </c>
      <c r="BH20" s="253">
        <f t="shared" si="4"/>
        <v>116.25</v>
      </c>
      <c r="BI20" s="253">
        <f t="shared" si="4"/>
        <v>116.25</v>
      </c>
      <c r="BJ20" s="253">
        <f t="shared" si="4"/>
        <v>116.25</v>
      </c>
      <c r="BK20" s="253">
        <f t="shared" si="4"/>
        <v>116.25</v>
      </c>
      <c r="BL20" s="253">
        <f t="shared" si="4"/>
        <v>116.25</v>
      </c>
      <c r="BM20" s="253">
        <f t="shared" si="4"/>
        <v>116.25</v>
      </c>
      <c r="BN20" s="253">
        <f t="shared" si="4"/>
        <v>116.25</v>
      </c>
      <c r="BO20" s="253">
        <f t="shared" si="4"/>
        <v>116.25</v>
      </c>
      <c r="BP20" s="253">
        <f t="shared" si="4"/>
        <v>116.25</v>
      </c>
      <c r="BQ20" s="253">
        <f t="shared" si="4"/>
        <v>116.25</v>
      </c>
      <c r="BR20" s="253">
        <f t="shared" si="4"/>
        <v>116.25</v>
      </c>
      <c r="BS20" s="253">
        <f t="shared" ref="BS20:DT21" si="5">+BR12</f>
        <v>116.25</v>
      </c>
      <c r="BT20" s="253">
        <f t="shared" si="5"/>
        <v>116.25</v>
      </c>
      <c r="BU20" s="253">
        <f t="shared" si="5"/>
        <v>116.25</v>
      </c>
      <c r="BV20" s="253">
        <f t="shared" si="5"/>
        <v>116.25</v>
      </c>
      <c r="BW20" s="253">
        <f t="shared" si="5"/>
        <v>116.25</v>
      </c>
      <c r="BX20" s="253">
        <f t="shared" si="5"/>
        <v>116.25</v>
      </c>
      <c r="BY20" s="253">
        <f t="shared" si="5"/>
        <v>116.25</v>
      </c>
      <c r="BZ20" s="253">
        <f t="shared" si="5"/>
        <v>116.25</v>
      </c>
      <c r="CA20" s="253">
        <f t="shared" si="5"/>
        <v>116.25</v>
      </c>
      <c r="CB20" s="253">
        <f t="shared" si="5"/>
        <v>116.25</v>
      </c>
      <c r="CC20" s="253">
        <f t="shared" si="5"/>
        <v>116.25</v>
      </c>
      <c r="CD20" s="253">
        <f t="shared" si="5"/>
        <v>116.25</v>
      </c>
      <c r="CE20" s="253">
        <f t="shared" si="5"/>
        <v>116.25</v>
      </c>
      <c r="CF20" s="253">
        <f t="shared" si="5"/>
        <v>116.25</v>
      </c>
      <c r="CG20" s="253">
        <f t="shared" si="5"/>
        <v>116.25</v>
      </c>
      <c r="CH20" s="253">
        <f t="shared" si="5"/>
        <v>116.25</v>
      </c>
      <c r="CI20" s="253">
        <f t="shared" si="5"/>
        <v>116.25</v>
      </c>
      <c r="CJ20" s="253">
        <f t="shared" si="5"/>
        <v>116.25</v>
      </c>
      <c r="CK20" s="253">
        <f t="shared" si="5"/>
        <v>116.25</v>
      </c>
      <c r="CL20" s="253">
        <f t="shared" si="5"/>
        <v>116.25</v>
      </c>
      <c r="CM20" s="253">
        <f t="shared" si="5"/>
        <v>116.25</v>
      </c>
      <c r="CN20" s="253">
        <f t="shared" si="5"/>
        <v>116.25</v>
      </c>
      <c r="CO20" s="253">
        <f t="shared" si="5"/>
        <v>116.25</v>
      </c>
      <c r="CP20" s="253">
        <f t="shared" si="5"/>
        <v>116.25</v>
      </c>
      <c r="CQ20" s="253">
        <f t="shared" si="5"/>
        <v>116.25</v>
      </c>
      <c r="CR20" s="253">
        <f t="shared" si="5"/>
        <v>116.25</v>
      </c>
      <c r="CS20" s="253">
        <f t="shared" si="5"/>
        <v>116.25</v>
      </c>
      <c r="CT20" s="253">
        <f t="shared" si="5"/>
        <v>116.25</v>
      </c>
      <c r="CU20" s="253">
        <f t="shared" si="5"/>
        <v>116.25</v>
      </c>
      <c r="CV20" s="253">
        <f t="shared" si="5"/>
        <v>116.25</v>
      </c>
      <c r="CW20" s="253">
        <f t="shared" si="5"/>
        <v>116.25</v>
      </c>
      <c r="CX20" s="253">
        <f t="shared" si="5"/>
        <v>116.25</v>
      </c>
      <c r="CY20" s="253">
        <f t="shared" si="5"/>
        <v>116.25</v>
      </c>
      <c r="CZ20" s="253">
        <f t="shared" si="5"/>
        <v>116.25</v>
      </c>
      <c r="DA20" s="253">
        <f t="shared" si="5"/>
        <v>116.25</v>
      </c>
      <c r="DB20" s="253">
        <f t="shared" si="5"/>
        <v>116.25</v>
      </c>
      <c r="DC20" s="253">
        <f t="shared" si="5"/>
        <v>116.25</v>
      </c>
      <c r="DD20" s="253">
        <f t="shared" si="5"/>
        <v>116.25</v>
      </c>
      <c r="DE20" s="253">
        <f t="shared" si="5"/>
        <v>116.25</v>
      </c>
      <c r="DF20" s="253">
        <f t="shared" si="5"/>
        <v>116.25</v>
      </c>
      <c r="DG20" s="253">
        <f t="shared" si="5"/>
        <v>116.25</v>
      </c>
      <c r="DH20" s="253">
        <f t="shared" si="5"/>
        <v>116.25</v>
      </c>
      <c r="DI20" s="253">
        <f t="shared" si="5"/>
        <v>116.25</v>
      </c>
      <c r="DJ20" s="253">
        <f t="shared" si="5"/>
        <v>116.25</v>
      </c>
      <c r="DK20" s="253">
        <f t="shared" si="5"/>
        <v>116.25</v>
      </c>
      <c r="DL20" s="253">
        <f t="shared" si="5"/>
        <v>116.25</v>
      </c>
      <c r="DM20" s="253">
        <f t="shared" si="5"/>
        <v>116.25</v>
      </c>
      <c r="DN20" s="253">
        <f t="shared" si="5"/>
        <v>116.25</v>
      </c>
      <c r="DO20" s="253">
        <f t="shared" si="5"/>
        <v>116.25</v>
      </c>
      <c r="DP20" s="253">
        <f t="shared" si="5"/>
        <v>116.25</v>
      </c>
      <c r="DQ20" s="253">
        <f t="shared" si="5"/>
        <v>116.25</v>
      </c>
      <c r="DR20" s="253">
        <f t="shared" si="5"/>
        <v>116.25</v>
      </c>
      <c r="DS20" s="253">
        <f t="shared" si="5"/>
        <v>116.25</v>
      </c>
      <c r="DT20" s="253">
        <f t="shared" si="5"/>
        <v>116.25</v>
      </c>
    </row>
    <row r="21" spans="3:124" ht="15.6" hidden="1" outlineLevel="1" thickTop="1" thickBot="1">
      <c r="C21" s="345" t="s">
        <v>636</v>
      </c>
      <c r="E21" s="253"/>
      <c r="F21" s="253">
        <f>+E13</f>
        <v>3.75</v>
      </c>
      <c r="G21" s="253">
        <f t="shared" si="4"/>
        <v>3.75</v>
      </c>
      <c r="H21" s="253">
        <f t="shared" si="4"/>
        <v>3.75</v>
      </c>
      <c r="I21" s="253">
        <f t="shared" si="4"/>
        <v>3.75</v>
      </c>
      <c r="J21" s="253">
        <f t="shared" si="4"/>
        <v>3.75</v>
      </c>
      <c r="K21" s="253">
        <f t="shared" si="4"/>
        <v>3.75</v>
      </c>
      <c r="L21" s="253">
        <f t="shared" si="4"/>
        <v>3.75</v>
      </c>
      <c r="M21" s="253">
        <f t="shared" si="4"/>
        <v>3.75</v>
      </c>
      <c r="N21" s="253">
        <f t="shared" si="4"/>
        <v>3.75</v>
      </c>
      <c r="O21" s="253">
        <f t="shared" si="4"/>
        <v>3.75</v>
      </c>
      <c r="P21" s="253">
        <f t="shared" si="4"/>
        <v>3.75</v>
      </c>
      <c r="Q21" s="253">
        <f t="shared" si="4"/>
        <v>3.75</v>
      </c>
      <c r="R21" s="253">
        <f t="shared" si="4"/>
        <v>3.75</v>
      </c>
      <c r="S21" s="253">
        <f t="shared" si="4"/>
        <v>3.75</v>
      </c>
      <c r="T21" s="253">
        <f t="shared" si="4"/>
        <v>3.75</v>
      </c>
      <c r="U21" s="253">
        <f t="shared" si="4"/>
        <v>3.75</v>
      </c>
      <c r="V21" s="253">
        <f t="shared" si="4"/>
        <v>3.75</v>
      </c>
      <c r="W21" s="253">
        <f t="shared" si="4"/>
        <v>3.75</v>
      </c>
      <c r="X21" s="253">
        <f t="shared" si="4"/>
        <v>3.75</v>
      </c>
      <c r="Y21" s="253">
        <f t="shared" si="4"/>
        <v>3.75</v>
      </c>
      <c r="Z21" s="253">
        <f t="shared" si="4"/>
        <v>3.75</v>
      </c>
      <c r="AA21" s="253">
        <f t="shared" si="4"/>
        <v>3.75</v>
      </c>
      <c r="AB21" s="253">
        <f t="shared" si="4"/>
        <v>3.75</v>
      </c>
      <c r="AC21" s="253">
        <f t="shared" si="4"/>
        <v>3.75</v>
      </c>
      <c r="AD21" s="253">
        <f t="shared" si="4"/>
        <v>3.75</v>
      </c>
      <c r="AE21" s="253">
        <f t="shared" si="4"/>
        <v>3.75</v>
      </c>
      <c r="AF21" s="253">
        <f t="shared" si="4"/>
        <v>3.75</v>
      </c>
      <c r="AG21" s="253">
        <f t="shared" si="4"/>
        <v>3.75</v>
      </c>
      <c r="AH21" s="253">
        <f t="shared" si="4"/>
        <v>3.75</v>
      </c>
      <c r="AI21" s="253">
        <f t="shared" si="4"/>
        <v>3.75</v>
      </c>
      <c r="AJ21" s="253">
        <f t="shared" si="4"/>
        <v>3.75</v>
      </c>
      <c r="AK21" s="253">
        <f t="shared" si="4"/>
        <v>3.75</v>
      </c>
      <c r="AL21" s="253">
        <f t="shared" si="4"/>
        <v>3.75</v>
      </c>
      <c r="AM21" s="253">
        <f t="shared" si="4"/>
        <v>3.75</v>
      </c>
      <c r="AN21" s="253">
        <f t="shared" si="4"/>
        <v>3.75</v>
      </c>
      <c r="AO21" s="253">
        <f t="shared" si="4"/>
        <v>3.75</v>
      </c>
      <c r="AP21" s="253">
        <f t="shared" si="4"/>
        <v>3.75</v>
      </c>
      <c r="AQ21" s="253">
        <f t="shared" si="4"/>
        <v>3.75</v>
      </c>
      <c r="AR21" s="253">
        <f t="shared" si="4"/>
        <v>3.75</v>
      </c>
      <c r="AS21" s="253">
        <f t="shared" si="4"/>
        <v>3.75</v>
      </c>
      <c r="AT21" s="253">
        <f t="shared" si="4"/>
        <v>3.75</v>
      </c>
      <c r="AU21" s="253">
        <f t="shared" si="4"/>
        <v>3.75</v>
      </c>
      <c r="AV21" s="253">
        <f t="shared" si="4"/>
        <v>3.75</v>
      </c>
      <c r="AW21" s="253">
        <f t="shared" si="4"/>
        <v>3.75</v>
      </c>
      <c r="AX21" s="253">
        <f t="shared" si="4"/>
        <v>3.75</v>
      </c>
      <c r="AY21" s="253">
        <f t="shared" si="4"/>
        <v>3.75</v>
      </c>
      <c r="AZ21" s="253">
        <f t="shared" si="4"/>
        <v>3.75</v>
      </c>
      <c r="BA21" s="253">
        <f t="shared" si="4"/>
        <v>3.75</v>
      </c>
      <c r="BB21" s="253">
        <f t="shared" si="4"/>
        <v>3.75</v>
      </c>
      <c r="BC21" s="253">
        <f t="shared" si="4"/>
        <v>3.75</v>
      </c>
      <c r="BD21" s="253">
        <f t="shared" si="4"/>
        <v>3.75</v>
      </c>
      <c r="BE21" s="253">
        <f t="shared" si="4"/>
        <v>3.75</v>
      </c>
      <c r="BF21" s="253">
        <f t="shared" si="4"/>
        <v>3.75</v>
      </c>
      <c r="BG21" s="253">
        <f t="shared" si="4"/>
        <v>3.75</v>
      </c>
      <c r="BH21" s="253">
        <f t="shared" si="4"/>
        <v>3.75</v>
      </c>
      <c r="BI21" s="253">
        <f t="shared" si="4"/>
        <v>3.75</v>
      </c>
      <c r="BJ21" s="253">
        <f t="shared" si="4"/>
        <v>3.75</v>
      </c>
      <c r="BK21" s="253">
        <f t="shared" si="4"/>
        <v>3.75</v>
      </c>
      <c r="BL21" s="253">
        <f t="shared" si="4"/>
        <v>3.75</v>
      </c>
      <c r="BM21" s="253">
        <f t="shared" si="4"/>
        <v>3.75</v>
      </c>
      <c r="BN21" s="253">
        <f t="shared" si="4"/>
        <v>3.75</v>
      </c>
      <c r="BO21" s="253">
        <f t="shared" si="4"/>
        <v>3.75</v>
      </c>
      <c r="BP21" s="253">
        <f t="shared" si="4"/>
        <v>3.75</v>
      </c>
      <c r="BQ21" s="253">
        <f t="shared" si="4"/>
        <v>3.75</v>
      </c>
      <c r="BR21" s="253">
        <f t="shared" si="4"/>
        <v>3.75</v>
      </c>
      <c r="BS21" s="253">
        <f t="shared" si="5"/>
        <v>3.75</v>
      </c>
      <c r="BT21" s="253">
        <f t="shared" si="5"/>
        <v>3.75</v>
      </c>
      <c r="BU21" s="253">
        <f t="shared" si="5"/>
        <v>3.75</v>
      </c>
      <c r="BV21" s="253">
        <f t="shared" si="5"/>
        <v>3.75</v>
      </c>
      <c r="BW21" s="253">
        <f t="shared" si="5"/>
        <v>3.75</v>
      </c>
      <c r="BX21" s="253">
        <f t="shared" si="5"/>
        <v>3.75</v>
      </c>
      <c r="BY21" s="253">
        <f t="shared" si="5"/>
        <v>3.75</v>
      </c>
      <c r="BZ21" s="253">
        <f t="shared" si="5"/>
        <v>3.75</v>
      </c>
      <c r="CA21" s="253">
        <f t="shared" si="5"/>
        <v>3.75</v>
      </c>
      <c r="CB21" s="253">
        <f t="shared" si="5"/>
        <v>3.75</v>
      </c>
      <c r="CC21" s="253">
        <f t="shared" si="5"/>
        <v>3.75</v>
      </c>
      <c r="CD21" s="253">
        <f t="shared" si="5"/>
        <v>3.75</v>
      </c>
      <c r="CE21" s="253">
        <f t="shared" si="5"/>
        <v>3.75</v>
      </c>
      <c r="CF21" s="253">
        <f t="shared" si="5"/>
        <v>3.75</v>
      </c>
      <c r="CG21" s="253">
        <f t="shared" si="5"/>
        <v>3.75</v>
      </c>
      <c r="CH21" s="253">
        <f t="shared" si="5"/>
        <v>3.75</v>
      </c>
      <c r="CI21" s="253">
        <f t="shared" si="5"/>
        <v>3.75</v>
      </c>
      <c r="CJ21" s="253">
        <f t="shared" si="5"/>
        <v>3.75</v>
      </c>
      <c r="CK21" s="253">
        <f t="shared" si="5"/>
        <v>3.75</v>
      </c>
      <c r="CL21" s="253">
        <f t="shared" si="5"/>
        <v>3.75</v>
      </c>
      <c r="CM21" s="253">
        <f t="shared" si="5"/>
        <v>3.75</v>
      </c>
      <c r="CN21" s="253">
        <f t="shared" si="5"/>
        <v>3.75</v>
      </c>
      <c r="CO21" s="253">
        <f t="shared" si="5"/>
        <v>3.75</v>
      </c>
      <c r="CP21" s="253">
        <f t="shared" si="5"/>
        <v>3.75</v>
      </c>
      <c r="CQ21" s="253">
        <f t="shared" si="5"/>
        <v>3.75</v>
      </c>
      <c r="CR21" s="253">
        <f t="shared" si="5"/>
        <v>3.75</v>
      </c>
      <c r="CS21" s="253">
        <f t="shared" si="5"/>
        <v>3.75</v>
      </c>
      <c r="CT21" s="253">
        <f t="shared" si="5"/>
        <v>3.75</v>
      </c>
      <c r="CU21" s="253">
        <f t="shared" si="5"/>
        <v>3.75</v>
      </c>
      <c r="CV21" s="253">
        <f t="shared" si="5"/>
        <v>3.75</v>
      </c>
      <c r="CW21" s="253">
        <f t="shared" si="5"/>
        <v>3.75</v>
      </c>
      <c r="CX21" s="253">
        <f t="shared" si="5"/>
        <v>3.75</v>
      </c>
      <c r="CY21" s="253">
        <f t="shared" si="5"/>
        <v>3.75</v>
      </c>
      <c r="CZ21" s="253">
        <f t="shared" si="5"/>
        <v>3.75</v>
      </c>
      <c r="DA21" s="253">
        <f t="shared" si="5"/>
        <v>3.75</v>
      </c>
      <c r="DB21" s="253">
        <f t="shared" si="5"/>
        <v>3.75</v>
      </c>
      <c r="DC21" s="253">
        <f t="shared" si="5"/>
        <v>3.75</v>
      </c>
      <c r="DD21" s="253">
        <f t="shared" si="5"/>
        <v>3.75</v>
      </c>
      <c r="DE21" s="253">
        <f t="shared" si="5"/>
        <v>3.75</v>
      </c>
      <c r="DF21" s="253">
        <f t="shared" si="5"/>
        <v>3.75</v>
      </c>
      <c r="DG21" s="253">
        <f t="shared" si="5"/>
        <v>3.75</v>
      </c>
      <c r="DH21" s="253">
        <f t="shared" si="5"/>
        <v>3.75</v>
      </c>
      <c r="DI21" s="253">
        <f t="shared" si="5"/>
        <v>3.75</v>
      </c>
      <c r="DJ21" s="253">
        <f t="shared" si="5"/>
        <v>3.75</v>
      </c>
      <c r="DK21" s="253">
        <f t="shared" si="5"/>
        <v>3.75</v>
      </c>
      <c r="DL21" s="253">
        <f t="shared" si="5"/>
        <v>3.75</v>
      </c>
      <c r="DM21" s="253">
        <f t="shared" si="5"/>
        <v>3.75</v>
      </c>
      <c r="DN21" s="253">
        <f t="shared" si="5"/>
        <v>3.75</v>
      </c>
      <c r="DO21" s="253">
        <f t="shared" si="5"/>
        <v>3.75</v>
      </c>
      <c r="DP21" s="253">
        <f t="shared" si="5"/>
        <v>3.75</v>
      </c>
      <c r="DQ21" s="253">
        <f t="shared" si="5"/>
        <v>3.75</v>
      </c>
      <c r="DR21" s="253">
        <f t="shared" si="5"/>
        <v>3.75</v>
      </c>
      <c r="DS21" s="253">
        <f t="shared" si="5"/>
        <v>3.75</v>
      </c>
      <c r="DT21" s="253">
        <f t="shared" si="5"/>
        <v>3.75</v>
      </c>
    </row>
    <row r="22" spans="3:124" ht="15.6" hidden="1" outlineLevel="1" thickTop="1" thickBot="1">
      <c r="C22" s="345" t="s">
        <v>640</v>
      </c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298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</row>
    <row r="23" spans="3:124" hidden="1" outlineLevel="1">
      <c r="C23" s="346"/>
    </row>
    <row r="24" spans="3:124" hidden="1" outlineLevel="1">
      <c r="C24" s="346"/>
    </row>
    <row r="25" spans="3:124" ht="15.6" hidden="1" outlineLevel="1" thickTop="1" thickBot="1">
      <c r="C25" s="345" t="s">
        <v>641</v>
      </c>
      <c r="E25" s="253">
        <f t="shared" ref="E25:BP25" si="6">+E11-E18-E19</f>
        <v>0</v>
      </c>
      <c r="F25" s="253">
        <f t="shared" si="6"/>
        <v>0</v>
      </c>
      <c r="G25" s="253">
        <f t="shared" si="6"/>
        <v>0</v>
      </c>
      <c r="H25" s="253">
        <f t="shared" si="6"/>
        <v>0</v>
      </c>
      <c r="I25" s="253">
        <f t="shared" si="6"/>
        <v>0</v>
      </c>
      <c r="J25" s="253">
        <f t="shared" si="6"/>
        <v>0</v>
      </c>
      <c r="K25" s="253">
        <f t="shared" si="6"/>
        <v>0</v>
      </c>
      <c r="L25" s="253">
        <f t="shared" si="6"/>
        <v>0</v>
      </c>
      <c r="M25" s="253">
        <f t="shared" si="6"/>
        <v>0</v>
      </c>
      <c r="N25" s="253">
        <f t="shared" si="6"/>
        <v>0</v>
      </c>
      <c r="O25" s="253">
        <f t="shared" si="6"/>
        <v>0</v>
      </c>
      <c r="P25" s="253">
        <f t="shared" si="6"/>
        <v>0</v>
      </c>
      <c r="Q25" s="253">
        <f t="shared" si="6"/>
        <v>0</v>
      </c>
      <c r="R25" s="253">
        <f t="shared" si="6"/>
        <v>0</v>
      </c>
      <c r="S25" s="253">
        <f t="shared" si="6"/>
        <v>0</v>
      </c>
      <c r="T25" s="253">
        <f t="shared" si="6"/>
        <v>0</v>
      </c>
      <c r="U25" s="253">
        <f t="shared" si="6"/>
        <v>0</v>
      </c>
      <c r="V25" s="253">
        <f t="shared" si="6"/>
        <v>0</v>
      </c>
      <c r="W25" s="253">
        <f t="shared" si="6"/>
        <v>0</v>
      </c>
      <c r="X25" s="253">
        <f t="shared" si="6"/>
        <v>0</v>
      </c>
      <c r="Y25" s="253">
        <f t="shared" si="6"/>
        <v>0</v>
      </c>
      <c r="Z25" s="253">
        <f t="shared" si="6"/>
        <v>0</v>
      </c>
      <c r="AA25" s="253">
        <f t="shared" si="6"/>
        <v>0</v>
      </c>
      <c r="AB25" s="253">
        <f t="shared" si="6"/>
        <v>0</v>
      </c>
      <c r="AC25" s="253">
        <f t="shared" si="6"/>
        <v>0</v>
      </c>
      <c r="AD25" s="253">
        <f t="shared" si="6"/>
        <v>0</v>
      </c>
      <c r="AE25" s="253">
        <f t="shared" si="6"/>
        <v>0</v>
      </c>
      <c r="AF25" s="253">
        <f t="shared" si="6"/>
        <v>0</v>
      </c>
      <c r="AG25" s="253">
        <f t="shared" si="6"/>
        <v>0</v>
      </c>
      <c r="AH25" s="253">
        <f t="shared" si="6"/>
        <v>0</v>
      </c>
      <c r="AI25" s="253">
        <f t="shared" si="6"/>
        <v>0</v>
      </c>
      <c r="AJ25" s="253">
        <f t="shared" si="6"/>
        <v>0</v>
      </c>
      <c r="AK25" s="253">
        <f t="shared" si="6"/>
        <v>0</v>
      </c>
      <c r="AL25" s="253">
        <f t="shared" si="6"/>
        <v>0</v>
      </c>
      <c r="AM25" s="253">
        <f t="shared" si="6"/>
        <v>0</v>
      </c>
      <c r="AN25" s="253">
        <f t="shared" si="6"/>
        <v>0</v>
      </c>
      <c r="AO25" s="253">
        <f t="shared" si="6"/>
        <v>0</v>
      </c>
      <c r="AP25" s="253">
        <f t="shared" si="6"/>
        <v>0</v>
      </c>
      <c r="AQ25" s="253">
        <f t="shared" si="6"/>
        <v>0</v>
      </c>
      <c r="AR25" s="253">
        <f t="shared" si="6"/>
        <v>0</v>
      </c>
      <c r="AS25" s="253">
        <f t="shared" si="6"/>
        <v>0</v>
      </c>
      <c r="AT25" s="253">
        <f t="shared" si="6"/>
        <v>0</v>
      </c>
      <c r="AU25" s="253">
        <f t="shared" si="6"/>
        <v>0</v>
      </c>
      <c r="AV25" s="253">
        <f t="shared" si="6"/>
        <v>0</v>
      </c>
      <c r="AW25" s="253">
        <f t="shared" si="6"/>
        <v>0</v>
      </c>
      <c r="AX25" s="253">
        <f t="shared" si="6"/>
        <v>0</v>
      </c>
      <c r="AY25" s="253">
        <f t="shared" si="6"/>
        <v>0</v>
      </c>
      <c r="AZ25" s="253">
        <f t="shared" si="6"/>
        <v>0</v>
      </c>
      <c r="BA25" s="253">
        <f t="shared" si="6"/>
        <v>0</v>
      </c>
      <c r="BB25" s="253">
        <f t="shared" si="6"/>
        <v>0</v>
      </c>
      <c r="BC25" s="253">
        <f t="shared" si="6"/>
        <v>0</v>
      </c>
      <c r="BD25" s="253">
        <f t="shared" si="6"/>
        <v>0</v>
      </c>
      <c r="BE25" s="253">
        <f t="shared" si="6"/>
        <v>0</v>
      </c>
      <c r="BF25" s="253">
        <f t="shared" si="6"/>
        <v>0</v>
      </c>
      <c r="BG25" s="253">
        <f t="shared" si="6"/>
        <v>0</v>
      </c>
      <c r="BH25" s="253">
        <f t="shared" si="6"/>
        <v>0</v>
      </c>
      <c r="BI25" s="253">
        <f t="shared" si="6"/>
        <v>0</v>
      </c>
      <c r="BJ25" s="253">
        <f t="shared" si="6"/>
        <v>0</v>
      </c>
      <c r="BK25" s="253">
        <f t="shared" si="6"/>
        <v>0</v>
      </c>
      <c r="BL25" s="253">
        <f t="shared" si="6"/>
        <v>0</v>
      </c>
      <c r="BM25" s="253">
        <f t="shared" si="6"/>
        <v>0</v>
      </c>
      <c r="BN25" s="253">
        <f t="shared" si="6"/>
        <v>0</v>
      </c>
      <c r="BO25" s="253">
        <f t="shared" si="6"/>
        <v>0</v>
      </c>
      <c r="BP25" s="253">
        <f t="shared" si="6"/>
        <v>0</v>
      </c>
      <c r="BQ25" s="253">
        <f t="shared" ref="BQ25:DT25" si="7">+BQ11-BQ18-BQ19</f>
        <v>0</v>
      </c>
      <c r="BR25" s="253">
        <f t="shared" si="7"/>
        <v>0</v>
      </c>
      <c r="BS25" s="253">
        <f t="shared" si="7"/>
        <v>0</v>
      </c>
      <c r="BT25" s="253">
        <f t="shared" si="7"/>
        <v>0</v>
      </c>
      <c r="BU25" s="253">
        <f t="shared" si="7"/>
        <v>0</v>
      </c>
      <c r="BV25" s="253">
        <f t="shared" si="7"/>
        <v>0</v>
      </c>
      <c r="BW25" s="253">
        <f t="shared" si="7"/>
        <v>0</v>
      </c>
      <c r="BX25" s="253">
        <f t="shared" si="7"/>
        <v>0</v>
      </c>
      <c r="BY25" s="253">
        <f t="shared" si="7"/>
        <v>0</v>
      </c>
      <c r="BZ25" s="253">
        <f t="shared" si="7"/>
        <v>0</v>
      </c>
      <c r="CA25" s="253">
        <f t="shared" si="7"/>
        <v>0</v>
      </c>
      <c r="CB25" s="253">
        <f t="shared" si="7"/>
        <v>0</v>
      </c>
      <c r="CC25" s="253">
        <f t="shared" si="7"/>
        <v>0</v>
      </c>
      <c r="CD25" s="253">
        <f t="shared" si="7"/>
        <v>0</v>
      </c>
      <c r="CE25" s="253">
        <f t="shared" si="7"/>
        <v>0</v>
      </c>
      <c r="CF25" s="253">
        <f t="shared" si="7"/>
        <v>0</v>
      </c>
      <c r="CG25" s="253">
        <f t="shared" si="7"/>
        <v>0</v>
      </c>
      <c r="CH25" s="253">
        <f t="shared" si="7"/>
        <v>0</v>
      </c>
      <c r="CI25" s="253">
        <f t="shared" si="7"/>
        <v>0</v>
      </c>
      <c r="CJ25" s="253">
        <f t="shared" si="7"/>
        <v>0</v>
      </c>
      <c r="CK25" s="253">
        <f t="shared" si="7"/>
        <v>0</v>
      </c>
      <c r="CL25" s="253">
        <f t="shared" si="7"/>
        <v>0</v>
      </c>
      <c r="CM25" s="253">
        <f t="shared" si="7"/>
        <v>0</v>
      </c>
      <c r="CN25" s="253">
        <f t="shared" si="7"/>
        <v>0</v>
      </c>
      <c r="CO25" s="253">
        <f t="shared" si="7"/>
        <v>0</v>
      </c>
      <c r="CP25" s="253">
        <f t="shared" si="7"/>
        <v>0</v>
      </c>
      <c r="CQ25" s="253">
        <f t="shared" si="7"/>
        <v>0</v>
      </c>
      <c r="CR25" s="253">
        <f t="shared" si="7"/>
        <v>0</v>
      </c>
      <c r="CS25" s="253">
        <f t="shared" si="7"/>
        <v>0</v>
      </c>
      <c r="CT25" s="253">
        <f t="shared" si="7"/>
        <v>0</v>
      </c>
      <c r="CU25" s="253">
        <f t="shared" si="7"/>
        <v>0</v>
      </c>
      <c r="CV25" s="253">
        <f t="shared" si="7"/>
        <v>0</v>
      </c>
      <c r="CW25" s="253">
        <f t="shared" si="7"/>
        <v>0</v>
      </c>
      <c r="CX25" s="253">
        <f t="shared" si="7"/>
        <v>0</v>
      </c>
      <c r="CY25" s="253">
        <f t="shared" si="7"/>
        <v>0</v>
      </c>
      <c r="CZ25" s="253">
        <f t="shared" si="7"/>
        <v>0</v>
      </c>
      <c r="DA25" s="253">
        <f t="shared" si="7"/>
        <v>0</v>
      </c>
      <c r="DB25" s="253">
        <f t="shared" si="7"/>
        <v>0</v>
      </c>
      <c r="DC25" s="253">
        <f t="shared" si="7"/>
        <v>0</v>
      </c>
      <c r="DD25" s="253">
        <f t="shared" si="7"/>
        <v>0</v>
      </c>
      <c r="DE25" s="253">
        <f t="shared" si="7"/>
        <v>0</v>
      </c>
      <c r="DF25" s="253">
        <f t="shared" si="7"/>
        <v>0</v>
      </c>
      <c r="DG25" s="253">
        <f t="shared" si="7"/>
        <v>0</v>
      </c>
      <c r="DH25" s="253">
        <f t="shared" si="7"/>
        <v>0</v>
      </c>
      <c r="DI25" s="253">
        <f t="shared" si="7"/>
        <v>0</v>
      </c>
      <c r="DJ25" s="253">
        <f t="shared" si="7"/>
        <v>0</v>
      </c>
      <c r="DK25" s="253">
        <f t="shared" si="7"/>
        <v>0</v>
      </c>
      <c r="DL25" s="253">
        <f t="shared" si="7"/>
        <v>0</v>
      </c>
      <c r="DM25" s="253">
        <f t="shared" si="7"/>
        <v>0</v>
      </c>
      <c r="DN25" s="253">
        <f t="shared" si="7"/>
        <v>0</v>
      </c>
      <c r="DO25" s="253">
        <f t="shared" si="7"/>
        <v>0</v>
      </c>
      <c r="DP25" s="253">
        <f t="shared" si="7"/>
        <v>0</v>
      </c>
      <c r="DQ25" s="253">
        <f t="shared" si="7"/>
        <v>0</v>
      </c>
      <c r="DR25" s="253">
        <f t="shared" si="7"/>
        <v>0</v>
      </c>
      <c r="DS25" s="253">
        <f t="shared" si="7"/>
        <v>0</v>
      </c>
      <c r="DT25" s="253">
        <f t="shared" si="7"/>
        <v>0</v>
      </c>
    </row>
    <row r="26" spans="3:124" ht="15.6" hidden="1" outlineLevel="1" thickTop="1" thickBot="1">
      <c r="C26" s="345" t="s">
        <v>642</v>
      </c>
      <c r="E26" s="253">
        <f>+E25</f>
        <v>0</v>
      </c>
      <c r="F26" s="253">
        <f>+E26+F25</f>
        <v>0</v>
      </c>
      <c r="G26" s="253">
        <f t="shared" ref="G26:BR26" si="8">+F26+G25</f>
        <v>0</v>
      </c>
      <c r="H26" s="253">
        <f t="shared" si="8"/>
        <v>0</v>
      </c>
      <c r="I26" s="253">
        <f t="shared" si="8"/>
        <v>0</v>
      </c>
      <c r="J26" s="253">
        <f t="shared" si="8"/>
        <v>0</v>
      </c>
      <c r="K26" s="253">
        <f t="shared" si="8"/>
        <v>0</v>
      </c>
      <c r="L26" s="253">
        <f t="shared" si="8"/>
        <v>0</v>
      </c>
      <c r="M26" s="253">
        <f t="shared" si="8"/>
        <v>0</v>
      </c>
      <c r="N26" s="253">
        <f t="shared" si="8"/>
        <v>0</v>
      </c>
      <c r="O26" s="253">
        <f t="shared" si="8"/>
        <v>0</v>
      </c>
      <c r="P26" s="253">
        <f t="shared" si="8"/>
        <v>0</v>
      </c>
      <c r="Q26" s="253">
        <f t="shared" si="8"/>
        <v>0</v>
      </c>
      <c r="R26" s="253">
        <f t="shared" si="8"/>
        <v>0</v>
      </c>
      <c r="S26" s="253">
        <f t="shared" si="8"/>
        <v>0</v>
      </c>
      <c r="T26" s="253">
        <f t="shared" si="8"/>
        <v>0</v>
      </c>
      <c r="U26" s="253">
        <f t="shared" si="8"/>
        <v>0</v>
      </c>
      <c r="V26" s="253">
        <f t="shared" si="8"/>
        <v>0</v>
      </c>
      <c r="W26" s="253">
        <f t="shared" si="8"/>
        <v>0</v>
      </c>
      <c r="X26" s="253">
        <f t="shared" si="8"/>
        <v>0</v>
      </c>
      <c r="Y26" s="253">
        <f t="shared" si="8"/>
        <v>0</v>
      </c>
      <c r="Z26" s="253">
        <f t="shared" si="8"/>
        <v>0</v>
      </c>
      <c r="AA26" s="253">
        <f t="shared" si="8"/>
        <v>0</v>
      </c>
      <c r="AB26" s="253">
        <f t="shared" si="8"/>
        <v>0</v>
      </c>
      <c r="AC26" s="253">
        <f t="shared" si="8"/>
        <v>0</v>
      </c>
      <c r="AD26" s="253">
        <f t="shared" si="8"/>
        <v>0</v>
      </c>
      <c r="AE26" s="253">
        <f t="shared" si="8"/>
        <v>0</v>
      </c>
      <c r="AF26" s="253">
        <f t="shared" si="8"/>
        <v>0</v>
      </c>
      <c r="AG26" s="253">
        <f t="shared" si="8"/>
        <v>0</v>
      </c>
      <c r="AH26" s="253">
        <f t="shared" si="8"/>
        <v>0</v>
      </c>
      <c r="AI26" s="253">
        <f t="shared" si="8"/>
        <v>0</v>
      </c>
      <c r="AJ26" s="253">
        <f t="shared" si="8"/>
        <v>0</v>
      </c>
      <c r="AK26" s="253">
        <f t="shared" si="8"/>
        <v>0</v>
      </c>
      <c r="AL26" s="253">
        <f t="shared" si="8"/>
        <v>0</v>
      </c>
      <c r="AM26" s="253">
        <f t="shared" si="8"/>
        <v>0</v>
      </c>
      <c r="AN26" s="253">
        <f t="shared" si="8"/>
        <v>0</v>
      </c>
      <c r="AO26" s="253">
        <f t="shared" si="8"/>
        <v>0</v>
      </c>
      <c r="AP26" s="253">
        <f t="shared" si="8"/>
        <v>0</v>
      </c>
      <c r="AQ26" s="253">
        <f t="shared" si="8"/>
        <v>0</v>
      </c>
      <c r="AR26" s="253">
        <f t="shared" si="8"/>
        <v>0</v>
      </c>
      <c r="AS26" s="253">
        <f t="shared" si="8"/>
        <v>0</v>
      </c>
      <c r="AT26" s="253">
        <f t="shared" si="8"/>
        <v>0</v>
      </c>
      <c r="AU26" s="253">
        <f t="shared" si="8"/>
        <v>0</v>
      </c>
      <c r="AV26" s="253">
        <f t="shared" si="8"/>
        <v>0</v>
      </c>
      <c r="AW26" s="253">
        <f t="shared" si="8"/>
        <v>0</v>
      </c>
      <c r="AX26" s="253">
        <f t="shared" si="8"/>
        <v>0</v>
      </c>
      <c r="AY26" s="253">
        <f t="shared" si="8"/>
        <v>0</v>
      </c>
      <c r="AZ26" s="253">
        <f t="shared" si="8"/>
        <v>0</v>
      </c>
      <c r="BA26" s="253">
        <f t="shared" si="8"/>
        <v>0</v>
      </c>
      <c r="BB26" s="253">
        <f t="shared" si="8"/>
        <v>0</v>
      </c>
      <c r="BC26" s="253">
        <f t="shared" si="8"/>
        <v>0</v>
      </c>
      <c r="BD26" s="253">
        <f t="shared" si="8"/>
        <v>0</v>
      </c>
      <c r="BE26" s="253">
        <f t="shared" si="8"/>
        <v>0</v>
      </c>
      <c r="BF26" s="253">
        <f t="shared" si="8"/>
        <v>0</v>
      </c>
      <c r="BG26" s="253">
        <f t="shared" si="8"/>
        <v>0</v>
      </c>
      <c r="BH26" s="253">
        <f t="shared" si="8"/>
        <v>0</v>
      </c>
      <c r="BI26" s="253">
        <f t="shared" si="8"/>
        <v>0</v>
      </c>
      <c r="BJ26" s="253">
        <f t="shared" si="8"/>
        <v>0</v>
      </c>
      <c r="BK26" s="253">
        <f t="shared" si="8"/>
        <v>0</v>
      </c>
      <c r="BL26" s="253">
        <f t="shared" si="8"/>
        <v>0</v>
      </c>
      <c r="BM26" s="253">
        <f t="shared" si="8"/>
        <v>0</v>
      </c>
      <c r="BN26" s="253">
        <f t="shared" si="8"/>
        <v>0</v>
      </c>
      <c r="BO26" s="253">
        <f t="shared" si="8"/>
        <v>0</v>
      </c>
      <c r="BP26" s="253">
        <f t="shared" si="8"/>
        <v>0</v>
      </c>
      <c r="BQ26" s="253">
        <f t="shared" si="8"/>
        <v>0</v>
      </c>
      <c r="BR26" s="253">
        <f t="shared" si="8"/>
        <v>0</v>
      </c>
      <c r="BS26" s="253">
        <f t="shared" ref="BS26:DT26" si="9">+BR26+BS25</f>
        <v>0</v>
      </c>
      <c r="BT26" s="253">
        <f t="shared" si="9"/>
        <v>0</v>
      </c>
      <c r="BU26" s="253">
        <f t="shared" si="9"/>
        <v>0</v>
      </c>
      <c r="BV26" s="253">
        <f t="shared" si="9"/>
        <v>0</v>
      </c>
      <c r="BW26" s="253">
        <f t="shared" si="9"/>
        <v>0</v>
      </c>
      <c r="BX26" s="253">
        <f t="shared" si="9"/>
        <v>0</v>
      </c>
      <c r="BY26" s="253">
        <f t="shared" si="9"/>
        <v>0</v>
      </c>
      <c r="BZ26" s="253">
        <f t="shared" si="9"/>
        <v>0</v>
      </c>
      <c r="CA26" s="253">
        <f t="shared" si="9"/>
        <v>0</v>
      </c>
      <c r="CB26" s="253">
        <f t="shared" si="9"/>
        <v>0</v>
      </c>
      <c r="CC26" s="253">
        <f t="shared" si="9"/>
        <v>0</v>
      </c>
      <c r="CD26" s="253">
        <f t="shared" si="9"/>
        <v>0</v>
      </c>
      <c r="CE26" s="253">
        <f t="shared" si="9"/>
        <v>0</v>
      </c>
      <c r="CF26" s="253">
        <f t="shared" si="9"/>
        <v>0</v>
      </c>
      <c r="CG26" s="253">
        <f t="shared" si="9"/>
        <v>0</v>
      </c>
      <c r="CH26" s="253">
        <f t="shared" si="9"/>
        <v>0</v>
      </c>
      <c r="CI26" s="253">
        <f t="shared" si="9"/>
        <v>0</v>
      </c>
      <c r="CJ26" s="253">
        <f t="shared" si="9"/>
        <v>0</v>
      </c>
      <c r="CK26" s="253">
        <f t="shared" si="9"/>
        <v>0</v>
      </c>
      <c r="CL26" s="253">
        <f t="shared" si="9"/>
        <v>0</v>
      </c>
      <c r="CM26" s="253">
        <f t="shared" si="9"/>
        <v>0</v>
      </c>
      <c r="CN26" s="253">
        <f t="shared" si="9"/>
        <v>0</v>
      </c>
      <c r="CO26" s="253">
        <f t="shared" si="9"/>
        <v>0</v>
      </c>
      <c r="CP26" s="253">
        <f t="shared" si="9"/>
        <v>0</v>
      </c>
      <c r="CQ26" s="253">
        <f t="shared" si="9"/>
        <v>0</v>
      </c>
      <c r="CR26" s="253">
        <f t="shared" si="9"/>
        <v>0</v>
      </c>
      <c r="CS26" s="253">
        <f t="shared" si="9"/>
        <v>0</v>
      </c>
      <c r="CT26" s="253">
        <f t="shared" si="9"/>
        <v>0</v>
      </c>
      <c r="CU26" s="253">
        <f t="shared" si="9"/>
        <v>0</v>
      </c>
      <c r="CV26" s="253">
        <f t="shared" si="9"/>
        <v>0</v>
      </c>
      <c r="CW26" s="253">
        <f t="shared" si="9"/>
        <v>0</v>
      </c>
      <c r="CX26" s="253">
        <f t="shared" si="9"/>
        <v>0</v>
      </c>
      <c r="CY26" s="253">
        <f t="shared" si="9"/>
        <v>0</v>
      </c>
      <c r="CZ26" s="253">
        <f t="shared" si="9"/>
        <v>0</v>
      </c>
      <c r="DA26" s="253">
        <f t="shared" si="9"/>
        <v>0</v>
      </c>
      <c r="DB26" s="253">
        <f t="shared" si="9"/>
        <v>0</v>
      </c>
      <c r="DC26" s="253">
        <f t="shared" si="9"/>
        <v>0</v>
      </c>
      <c r="DD26" s="253">
        <f t="shared" si="9"/>
        <v>0</v>
      </c>
      <c r="DE26" s="253">
        <f t="shared" si="9"/>
        <v>0</v>
      </c>
      <c r="DF26" s="253">
        <f t="shared" si="9"/>
        <v>0</v>
      </c>
      <c r="DG26" s="253">
        <f t="shared" si="9"/>
        <v>0</v>
      </c>
      <c r="DH26" s="253">
        <f t="shared" si="9"/>
        <v>0</v>
      </c>
      <c r="DI26" s="253">
        <f t="shared" si="9"/>
        <v>0</v>
      </c>
      <c r="DJ26" s="253">
        <f t="shared" si="9"/>
        <v>0</v>
      </c>
      <c r="DK26" s="253">
        <f t="shared" si="9"/>
        <v>0</v>
      </c>
      <c r="DL26" s="253">
        <f t="shared" si="9"/>
        <v>0</v>
      </c>
      <c r="DM26" s="253">
        <f t="shared" si="9"/>
        <v>0</v>
      </c>
      <c r="DN26" s="253">
        <f t="shared" si="9"/>
        <v>0</v>
      </c>
      <c r="DO26" s="253">
        <f t="shared" si="9"/>
        <v>0</v>
      </c>
      <c r="DP26" s="253">
        <f t="shared" si="9"/>
        <v>0</v>
      </c>
      <c r="DQ26" s="253">
        <f t="shared" si="9"/>
        <v>0</v>
      </c>
      <c r="DR26" s="253">
        <f t="shared" si="9"/>
        <v>0</v>
      </c>
      <c r="DS26" s="253">
        <f t="shared" si="9"/>
        <v>0</v>
      </c>
      <c r="DT26" s="253">
        <f t="shared" si="9"/>
        <v>0</v>
      </c>
    </row>
    <row r="27" spans="3:124" ht="15.6" hidden="1" outlineLevel="1" thickTop="1" thickBot="1">
      <c r="C27" s="345" t="s">
        <v>643</v>
      </c>
      <c r="E27" s="253">
        <f>+E12-E20</f>
        <v>116.25</v>
      </c>
      <c r="F27" s="253">
        <f>+F12-F20</f>
        <v>0</v>
      </c>
      <c r="G27" s="253">
        <f t="shared" ref="G27:BR29" si="10">+G12-G20</f>
        <v>0</v>
      </c>
      <c r="H27" s="253">
        <f t="shared" si="10"/>
        <v>0</v>
      </c>
      <c r="I27" s="253">
        <f t="shared" si="10"/>
        <v>0</v>
      </c>
      <c r="J27" s="253">
        <f t="shared" si="10"/>
        <v>0</v>
      </c>
      <c r="K27" s="253">
        <f t="shared" si="10"/>
        <v>0</v>
      </c>
      <c r="L27" s="253">
        <f t="shared" si="10"/>
        <v>0</v>
      </c>
      <c r="M27" s="253">
        <f t="shared" si="10"/>
        <v>0</v>
      </c>
      <c r="N27" s="253">
        <f t="shared" si="10"/>
        <v>0</v>
      </c>
      <c r="O27" s="253">
        <f t="shared" si="10"/>
        <v>0</v>
      </c>
      <c r="P27" s="253">
        <f t="shared" si="10"/>
        <v>0</v>
      </c>
      <c r="Q27" s="253">
        <f t="shared" si="10"/>
        <v>0</v>
      </c>
      <c r="R27" s="253">
        <f t="shared" si="10"/>
        <v>0</v>
      </c>
      <c r="S27" s="253">
        <f t="shared" si="10"/>
        <v>0</v>
      </c>
      <c r="T27" s="253">
        <f t="shared" si="10"/>
        <v>0</v>
      </c>
      <c r="U27" s="253">
        <f t="shared" si="10"/>
        <v>0</v>
      </c>
      <c r="V27" s="253">
        <f t="shared" si="10"/>
        <v>0</v>
      </c>
      <c r="W27" s="253">
        <f t="shared" si="10"/>
        <v>0</v>
      </c>
      <c r="X27" s="253">
        <f t="shared" si="10"/>
        <v>0</v>
      </c>
      <c r="Y27" s="253">
        <f t="shared" si="10"/>
        <v>0</v>
      </c>
      <c r="Z27" s="253">
        <f t="shared" si="10"/>
        <v>0</v>
      </c>
      <c r="AA27" s="253">
        <f t="shared" si="10"/>
        <v>0</v>
      </c>
      <c r="AB27" s="253">
        <f t="shared" si="10"/>
        <v>0</v>
      </c>
      <c r="AC27" s="253">
        <f t="shared" si="10"/>
        <v>0</v>
      </c>
      <c r="AD27" s="253">
        <f t="shared" si="10"/>
        <v>0</v>
      </c>
      <c r="AE27" s="253">
        <f t="shared" si="10"/>
        <v>0</v>
      </c>
      <c r="AF27" s="253">
        <f t="shared" si="10"/>
        <v>0</v>
      </c>
      <c r="AG27" s="253">
        <f t="shared" si="10"/>
        <v>0</v>
      </c>
      <c r="AH27" s="253">
        <f t="shared" si="10"/>
        <v>0</v>
      </c>
      <c r="AI27" s="253">
        <f t="shared" si="10"/>
        <v>0</v>
      </c>
      <c r="AJ27" s="253">
        <f t="shared" si="10"/>
        <v>0</v>
      </c>
      <c r="AK27" s="253">
        <f t="shared" si="10"/>
        <v>0</v>
      </c>
      <c r="AL27" s="253">
        <f t="shared" si="10"/>
        <v>0</v>
      </c>
      <c r="AM27" s="253">
        <f t="shared" si="10"/>
        <v>0</v>
      </c>
      <c r="AN27" s="253">
        <f t="shared" si="10"/>
        <v>0</v>
      </c>
      <c r="AO27" s="253">
        <f t="shared" si="10"/>
        <v>0</v>
      </c>
      <c r="AP27" s="253">
        <f t="shared" si="10"/>
        <v>0</v>
      </c>
      <c r="AQ27" s="253">
        <f t="shared" si="10"/>
        <v>0</v>
      </c>
      <c r="AR27" s="253">
        <f t="shared" si="10"/>
        <v>0</v>
      </c>
      <c r="AS27" s="253">
        <f t="shared" si="10"/>
        <v>0</v>
      </c>
      <c r="AT27" s="253">
        <f t="shared" si="10"/>
        <v>0</v>
      </c>
      <c r="AU27" s="253">
        <f t="shared" si="10"/>
        <v>0</v>
      </c>
      <c r="AV27" s="253">
        <f t="shared" si="10"/>
        <v>0</v>
      </c>
      <c r="AW27" s="253">
        <f t="shared" si="10"/>
        <v>0</v>
      </c>
      <c r="AX27" s="253">
        <f t="shared" si="10"/>
        <v>0</v>
      </c>
      <c r="AY27" s="253">
        <f t="shared" si="10"/>
        <v>0</v>
      </c>
      <c r="AZ27" s="253">
        <f t="shared" si="10"/>
        <v>0</v>
      </c>
      <c r="BA27" s="253">
        <f t="shared" si="10"/>
        <v>0</v>
      </c>
      <c r="BB27" s="253">
        <f t="shared" si="10"/>
        <v>0</v>
      </c>
      <c r="BC27" s="253">
        <f t="shared" si="10"/>
        <v>0</v>
      </c>
      <c r="BD27" s="253">
        <f t="shared" si="10"/>
        <v>0</v>
      </c>
      <c r="BE27" s="253">
        <f t="shared" si="10"/>
        <v>0</v>
      </c>
      <c r="BF27" s="253">
        <f t="shared" si="10"/>
        <v>0</v>
      </c>
      <c r="BG27" s="253">
        <f t="shared" si="10"/>
        <v>0</v>
      </c>
      <c r="BH27" s="253">
        <f t="shared" si="10"/>
        <v>0</v>
      </c>
      <c r="BI27" s="253">
        <f t="shared" si="10"/>
        <v>0</v>
      </c>
      <c r="BJ27" s="253">
        <f t="shared" si="10"/>
        <v>0</v>
      </c>
      <c r="BK27" s="253">
        <f t="shared" si="10"/>
        <v>0</v>
      </c>
      <c r="BL27" s="253">
        <f t="shared" si="10"/>
        <v>0</v>
      </c>
      <c r="BM27" s="253">
        <f t="shared" si="10"/>
        <v>0</v>
      </c>
      <c r="BN27" s="253">
        <f t="shared" si="10"/>
        <v>0</v>
      </c>
      <c r="BO27" s="253">
        <f t="shared" si="10"/>
        <v>0</v>
      </c>
      <c r="BP27" s="253">
        <f t="shared" si="10"/>
        <v>0</v>
      </c>
      <c r="BQ27" s="253">
        <f t="shared" si="10"/>
        <v>0</v>
      </c>
      <c r="BR27" s="253">
        <f t="shared" si="10"/>
        <v>0</v>
      </c>
      <c r="BS27" s="253">
        <f t="shared" ref="BS27:DT29" si="11">+BS12-BS20</f>
        <v>0</v>
      </c>
      <c r="BT27" s="253">
        <f t="shared" si="11"/>
        <v>0</v>
      </c>
      <c r="BU27" s="253">
        <f t="shared" si="11"/>
        <v>0</v>
      </c>
      <c r="BV27" s="253">
        <f t="shared" si="11"/>
        <v>0</v>
      </c>
      <c r="BW27" s="253">
        <f t="shared" si="11"/>
        <v>0</v>
      </c>
      <c r="BX27" s="253">
        <f t="shared" si="11"/>
        <v>0</v>
      </c>
      <c r="BY27" s="253">
        <f t="shared" si="11"/>
        <v>0</v>
      </c>
      <c r="BZ27" s="253">
        <f t="shared" si="11"/>
        <v>0</v>
      </c>
      <c r="CA27" s="253">
        <f t="shared" si="11"/>
        <v>0</v>
      </c>
      <c r="CB27" s="253">
        <f t="shared" si="11"/>
        <v>0</v>
      </c>
      <c r="CC27" s="253">
        <f t="shared" si="11"/>
        <v>0</v>
      </c>
      <c r="CD27" s="253">
        <f t="shared" si="11"/>
        <v>0</v>
      </c>
      <c r="CE27" s="253">
        <f t="shared" si="11"/>
        <v>0</v>
      </c>
      <c r="CF27" s="253">
        <f t="shared" si="11"/>
        <v>0</v>
      </c>
      <c r="CG27" s="253">
        <f t="shared" si="11"/>
        <v>0</v>
      </c>
      <c r="CH27" s="253">
        <f t="shared" si="11"/>
        <v>0</v>
      </c>
      <c r="CI27" s="253">
        <f t="shared" si="11"/>
        <v>0</v>
      </c>
      <c r="CJ27" s="253">
        <f t="shared" si="11"/>
        <v>0</v>
      </c>
      <c r="CK27" s="253">
        <f t="shared" si="11"/>
        <v>0</v>
      </c>
      <c r="CL27" s="253">
        <f t="shared" si="11"/>
        <v>0</v>
      </c>
      <c r="CM27" s="253">
        <f t="shared" si="11"/>
        <v>0</v>
      </c>
      <c r="CN27" s="253">
        <f t="shared" si="11"/>
        <v>0</v>
      </c>
      <c r="CO27" s="253">
        <f t="shared" si="11"/>
        <v>0</v>
      </c>
      <c r="CP27" s="253">
        <f t="shared" si="11"/>
        <v>0</v>
      </c>
      <c r="CQ27" s="253">
        <f t="shared" si="11"/>
        <v>0</v>
      </c>
      <c r="CR27" s="253">
        <f t="shared" si="11"/>
        <v>0</v>
      </c>
      <c r="CS27" s="253">
        <f t="shared" si="11"/>
        <v>0</v>
      </c>
      <c r="CT27" s="253">
        <f t="shared" si="11"/>
        <v>0</v>
      </c>
      <c r="CU27" s="253">
        <f t="shared" si="11"/>
        <v>0</v>
      </c>
      <c r="CV27" s="253">
        <f t="shared" si="11"/>
        <v>0</v>
      </c>
      <c r="CW27" s="253">
        <f t="shared" si="11"/>
        <v>0</v>
      </c>
      <c r="CX27" s="253">
        <f t="shared" si="11"/>
        <v>0</v>
      </c>
      <c r="CY27" s="253">
        <f t="shared" si="11"/>
        <v>0</v>
      </c>
      <c r="CZ27" s="253">
        <f t="shared" si="11"/>
        <v>0</v>
      </c>
      <c r="DA27" s="253">
        <f t="shared" si="11"/>
        <v>0</v>
      </c>
      <c r="DB27" s="253">
        <f t="shared" si="11"/>
        <v>0</v>
      </c>
      <c r="DC27" s="253">
        <f t="shared" si="11"/>
        <v>0</v>
      </c>
      <c r="DD27" s="253">
        <f t="shared" si="11"/>
        <v>0</v>
      </c>
      <c r="DE27" s="253">
        <f t="shared" si="11"/>
        <v>0</v>
      </c>
      <c r="DF27" s="253">
        <f t="shared" si="11"/>
        <v>0</v>
      </c>
      <c r="DG27" s="253">
        <f t="shared" si="11"/>
        <v>0</v>
      </c>
      <c r="DH27" s="253">
        <f t="shared" si="11"/>
        <v>0</v>
      </c>
      <c r="DI27" s="253">
        <f t="shared" si="11"/>
        <v>0</v>
      </c>
      <c r="DJ27" s="253">
        <f t="shared" si="11"/>
        <v>0</v>
      </c>
      <c r="DK27" s="253">
        <f t="shared" si="11"/>
        <v>0</v>
      </c>
      <c r="DL27" s="253">
        <f t="shared" si="11"/>
        <v>0</v>
      </c>
      <c r="DM27" s="253">
        <f t="shared" si="11"/>
        <v>0</v>
      </c>
      <c r="DN27" s="253">
        <f t="shared" si="11"/>
        <v>0</v>
      </c>
      <c r="DO27" s="253">
        <f t="shared" si="11"/>
        <v>0</v>
      </c>
      <c r="DP27" s="253">
        <f t="shared" si="11"/>
        <v>0</v>
      </c>
      <c r="DQ27" s="253">
        <f t="shared" si="11"/>
        <v>0</v>
      </c>
      <c r="DR27" s="253">
        <f t="shared" si="11"/>
        <v>0</v>
      </c>
      <c r="DS27" s="253">
        <f t="shared" si="11"/>
        <v>0</v>
      </c>
      <c r="DT27" s="253">
        <f t="shared" si="11"/>
        <v>0</v>
      </c>
    </row>
    <row r="28" spans="3:124" ht="15.6" hidden="1" outlineLevel="1" thickTop="1" thickBot="1">
      <c r="C28" s="345" t="s">
        <v>644</v>
      </c>
      <c r="E28" s="253">
        <f>+E13-E21</f>
        <v>3.75</v>
      </c>
      <c r="F28" s="253">
        <f t="shared" ref="F28:BQ29" si="12">+F13-F21</f>
        <v>0</v>
      </c>
      <c r="G28" s="253">
        <f t="shared" si="12"/>
        <v>0</v>
      </c>
      <c r="H28" s="253">
        <f t="shared" si="12"/>
        <v>0</v>
      </c>
      <c r="I28" s="253">
        <f t="shared" si="12"/>
        <v>0</v>
      </c>
      <c r="J28" s="253">
        <f t="shared" si="12"/>
        <v>0</v>
      </c>
      <c r="K28" s="253">
        <f t="shared" si="12"/>
        <v>0</v>
      </c>
      <c r="L28" s="253">
        <f t="shared" si="12"/>
        <v>0</v>
      </c>
      <c r="M28" s="253">
        <f t="shared" si="12"/>
        <v>0</v>
      </c>
      <c r="N28" s="253">
        <f t="shared" si="12"/>
        <v>0</v>
      </c>
      <c r="O28" s="253">
        <f t="shared" si="12"/>
        <v>0</v>
      </c>
      <c r="P28" s="253">
        <f t="shared" si="12"/>
        <v>0</v>
      </c>
      <c r="Q28" s="253">
        <f t="shared" si="12"/>
        <v>0</v>
      </c>
      <c r="R28" s="253">
        <f t="shared" si="12"/>
        <v>0</v>
      </c>
      <c r="S28" s="253">
        <f t="shared" si="12"/>
        <v>0</v>
      </c>
      <c r="T28" s="253">
        <f t="shared" si="12"/>
        <v>0</v>
      </c>
      <c r="U28" s="253">
        <f t="shared" si="12"/>
        <v>0</v>
      </c>
      <c r="V28" s="253">
        <f t="shared" si="12"/>
        <v>0</v>
      </c>
      <c r="W28" s="253">
        <f t="shared" si="12"/>
        <v>0</v>
      </c>
      <c r="X28" s="253">
        <f t="shared" si="12"/>
        <v>0</v>
      </c>
      <c r="Y28" s="253">
        <f t="shared" si="12"/>
        <v>0</v>
      </c>
      <c r="Z28" s="253">
        <f t="shared" si="12"/>
        <v>0</v>
      </c>
      <c r="AA28" s="253">
        <f t="shared" si="12"/>
        <v>0</v>
      </c>
      <c r="AB28" s="253">
        <f t="shared" si="12"/>
        <v>0</v>
      </c>
      <c r="AC28" s="253">
        <f t="shared" si="12"/>
        <v>0</v>
      </c>
      <c r="AD28" s="253">
        <f t="shared" si="12"/>
        <v>0</v>
      </c>
      <c r="AE28" s="253">
        <f t="shared" si="12"/>
        <v>0</v>
      </c>
      <c r="AF28" s="253">
        <f t="shared" si="12"/>
        <v>0</v>
      </c>
      <c r="AG28" s="253">
        <f t="shared" si="12"/>
        <v>0</v>
      </c>
      <c r="AH28" s="253">
        <f t="shared" si="12"/>
        <v>0</v>
      </c>
      <c r="AI28" s="253">
        <f t="shared" si="12"/>
        <v>0</v>
      </c>
      <c r="AJ28" s="253">
        <f t="shared" si="12"/>
        <v>0</v>
      </c>
      <c r="AK28" s="253">
        <f t="shared" si="12"/>
        <v>0</v>
      </c>
      <c r="AL28" s="253">
        <f t="shared" si="12"/>
        <v>0</v>
      </c>
      <c r="AM28" s="253">
        <f t="shared" si="12"/>
        <v>0</v>
      </c>
      <c r="AN28" s="253">
        <f t="shared" si="12"/>
        <v>0</v>
      </c>
      <c r="AO28" s="253">
        <f t="shared" si="12"/>
        <v>0</v>
      </c>
      <c r="AP28" s="253">
        <f t="shared" si="12"/>
        <v>0</v>
      </c>
      <c r="AQ28" s="253">
        <f t="shared" si="12"/>
        <v>0</v>
      </c>
      <c r="AR28" s="253">
        <f t="shared" si="12"/>
        <v>0</v>
      </c>
      <c r="AS28" s="253">
        <f t="shared" si="12"/>
        <v>0</v>
      </c>
      <c r="AT28" s="253">
        <f t="shared" si="12"/>
        <v>0</v>
      </c>
      <c r="AU28" s="253">
        <f t="shared" si="12"/>
        <v>0</v>
      </c>
      <c r="AV28" s="253">
        <f t="shared" si="12"/>
        <v>0</v>
      </c>
      <c r="AW28" s="253">
        <f t="shared" si="12"/>
        <v>0</v>
      </c>
      <c r="AX28" s="253">
        <f t="shared" si="12"/>
        <v>0</v>
      </c>
      <c r="AY28" s="253">
        <f t="shared" si="12"/>
        <v>0</v>
      </c>
      <c r="AZ28" s="253">
        <f t="shared" si="12"/>
        <v>0</v>
      </c>
      <c r="BA28" s="253">
        <f t="shared" si="12"/>
        <v>0</v>
      </c>
      <c r="BB28" s="253">
        <f t="shared" si="12"/>
        <v>0</v>
      </c>
      <c r="BC28" s="253">
        <f t="shared" si="12"/>
        <v>0</v>
      </c>
      <c r="BD28" s="253">
        <f t="shared" si="12"/>
        <v>0</v>
      </c>
      <c r="BE28" s="253">
        <f t="shared" si="12"/>
        <v>0</v>
      </c>
      <c r="BF28" s="253">
        <f t="shared" si="12"/>
        <v>0</v>
      </c>
      <c r="BG28" s="253">
        <f t="shared" si="12"/>
        <v>0</v>
      </c>
      <c r="BH28" s="253">
        <f t="shared" si="12"/>
        <v>0</v>
      </c>
      <c r="BI28" s="253">
        <f t="shared" si="12"/>
        <v>0</v>
      </c>
      <c r="BJ28" s="253">
        <f t="shared" si="12"/>
        <v>0</v>
      </c>
      <c r="BK28" s="253">
        <f t="shared" si="12"/>
        <v>0</v>
      </c>
      <c r="BL28" s="253">
        <f t="shared" si="12"/>
        <v>0</v>
      </c>
      <c r="BM28" s="253">
        <f t="shared" si="12"/>
        <v>0</v>
      </c>
      <c r="BN28" s="253">
        <f t="shared" si="12"/>
        <v>0</v>
      </c>
      <c r="BO28" s="253">
        <f t="shared" si="12"/>
        <v>0</v>
      </c>
      <c r="BP28" s="253">
        <f t="shared" si="12"/>
        <v>0</v>
      </c>
      <c r="BQ28" s="253">
        <f t="shared" si="12"/>
        <v>0</v>
      </c>
      <c r="BR28" s="253">
        <f t="shared" si="10"/>
        <v>0</v>
      </c>
      <c r="BS28" s="253">
        <f t="shared" si="11"/>
        <v>0</v>
      </c>
      <c r="BT28" s="253">
        <f t="shared" si="11"/>
        <v>0</v>
      </c>
      <c r="BU28" s="253">
        <f t="shared" si="11"/>
        <v>0</v>
      </c>
      <c r="BV28" s="253">
        <f t="shared" si="11"/>
        <v>0</v>
      </c>
      <c r="BW28" s="253">
        <f t="shared" si="11"/>
        <v>0</v>
      </c>
      <c r="BX28" s="253">
        <f t="shared" si="11"/>
        <v>0</v>
      </c>
      <c r="BY28" s="253">
        <f t="shared" si="11"/>
        <v>0</v>
      </c>
      <c r="BZ28" s="253">
        <f t="shared" si="11"/>
        <v>0</v>
      </c>
      <c r="CA28" s="253">
        <f t="shared" si="11"/>
        <v>0</v>
      </c>
      <c r="CB28" s="253">
        <f t="shared" si="11"/>
        <v>0</v>
      </c>
      <c r="CC28" s="253">
        <f t="shared" si="11"/>
        <v>0</v>
      </c>
      <c r="CD28" s="253">
        <f t="shared" si="11"/>
        <v>0</v>
      </c>
      <c r="CE28" s="253">
        <f t="shared" si="11"/>
        <v>0</v>
      </c>
      <c r="CF28" s="253">
        <f t="shared" si="11"/>
        <v>0</v>
      </c>
      <c r="CG28" s="253">
        <f t="shared" si="11"/>
        <v>0</v>
      </c>
      <c r="CH28" s="253">
        <f t="shared" si="11"/>
        <v>0</v>
      </c>
      <c r="CI28" s="253">
        <f t="shared" si="11"/>
        <v>0</v>
      </c>
      <c r="CJ28" s="253">
        <f t="shared" si="11"/>
        <v>0</v>
      </c>
      <c r="CK28" s="253">
        <f t="shared" si="11"/>
        <v>0</v>
      </c>
      <c r="CL28" s="253">
        <f t="shared" si="11"/>
        <v>0</v>
      </c>
      <c r="CM28" s="253">
        <f t="shared" si="11"/>
        <v>0</v>
      </c>
      <c r="CN28" s="253">
        <f t="shared" si="11"/>
        <v>0</v>
      </c>
      <c r="CO28" s="253">
        <f t="shared" si="11"/>
        <v>0</v>
      </c>
      <c r="CP28" s="253">
        <f t="shared" si="11"/>
        <v>0</v>
      </c>
      <c r="CQ28" s="253">
        <f t="shared" si="11"/>
        <v>0</v>
      </c>
      <c r="CR28" s="253">
        <f t="shared" si="11"/>
        <v>0</v>
      </c>
      <c r="CS28" s="253">
        <f t="shared" si="11"/>
        <v>0</v>
      </c>
      <c r="CT28" s="253">
        <f t="shared" si="11"/>
        <v>0</v>
      </c>
      <c r="CU28" s="253">
        <f t="shared" si="11"/>
        <v>0</v>
      </c>
      <c r="CV28" s="253">
        <f t="shared" si="11"/>
        <v>0</v>
      </c>
      <c r="CW28" s="253">
        <f t="shared" si="11"/>
        <v>0</v>
      </c>
      <c r="CX28" s="253">
        <f t="shared" si="11"/>
        <v>0</v>
      </c>
      <c r="CY28" s="253">
        <f t="shared" si="11"/>
        <v>0</v>
      </c>
      <c r="CZ28" s="253">
        <f t="shared" si="11"/>
        <v>0</v>
      </c>
      <c r="DA28" s="253">
        <f t="shared" si="11"/>
        <v>0</v>
      </c>
      <c r="DB28" s="253">
        <f t="shared" si="11"/>
        <v>0</v>
      </c>
      <c r="DC28" s="253">
        <f t="shared" si="11"/>
        <v>0</v>
      </c>
      <c r="DD28" s="253">
        <f t="shared" si="11"/>
        <v>0</v>
      </c>
      <c r="DE28" s="253">
        <f t="shared" si="11"/>
        <v>0</v>
      </c>
      <c r="DF28" s="253">
        <f t="shared" si="11"/>
        <v>0</v>
      </c>
      <c r="DG28" s="253">
        <f t="shared" si="11"/>
        <v>0</v>
      </c>
      <c r="DH28" s="253">
        <f t="shared" si="11"/>
        <v>0</v>
      </c>
      <c r="DI28" s="253">
        <f t="shared" si="11"/>
        <v>0</v>
      </c>
      <c r="DJ28" s="253">
        <f t="shared" si="11"/>
        <v>0</v>
      </c>
      <c r="DK28" s="253">
        <f t="shared" si="11"/>
        <v>0</v>
      </c>
      <c r="DL28" s="253">
        <f t="shared" si="11"/>
        <v>0</v>
      </c>
      <c r="DM28" s="253">
        <f t="shared" si="11"/>
        <v>0</v>
      </c>
      <c r="DN28" s="253">
        <f t="shared" si="11"/>
        <v>0</v>
      </c>
      <c r="DO28" s="253">
        <f t="shared" si="11"/>
        <v>0</v>
      </c>
      <c r="DP28" s="253">
        <f t="shared" si="11"/>
        <v>0</v>
      </c>
      <c r="DQ28" s="253">
        <f t="shared" si="11"/>
        <v>0</v>
      </c>
      <c r="DR28" s="253">
        <f t="shared" si="11"/>
        <v>0</v>
      </c>
      <c r="DS28" s="253">
        <f t="shared" si="11"/>
        <v>0</v>
      </c>
      <c r="DT28" s="253">
        <f t="shared" si="11"/>
        <v>0</v>
      </c>
    </row>
    <row r="29" spans="3:124" ht="15.6" hidden="1" outlineLevel="1" thickTop="1" thickBot="1">
      <c r="C29" s="345" t="s">
        <v>92</v>
      </c>
      <c r="E29" s="253">
        <f>+E14-E22</f>
        <v>28.125</v>
      </c>
      <c r="F29" s="253">
        <f t="shared" si="12"/>
        <v>28.125</v>
      </c>
      <c r="G29" s="253">
        <f t="shared" si="12"/>
        <v>28.125</v>
      </c>
      <c r="H29" s="253">
        <f t="shared" si="12"/>
        <v>28.125</v>
      </c>
      <c r="I29" s="253">
        <f t="shared" si="12"/>
        <v>28.125</v>
      </c>
      <c r="J29" s="253">
        <f t="shared" si="12"/>
        <v>28.125</v>
      </c>
      <c r="K29" s="253">
        <f t="shared" si="12"/>
        <v>28.125</v>
      </c>
      <c r="L29" s="253">
        <f t="shared" si="12"/>
        <v>28.125</v>
      </c>
      <c r="M29" s="253">
        <f t="shared" si="12"/>
        <v>28.125</v>
      </c>
      <c r="N29" s="253">
        <f t="shared" si="12"/>
        <v>28.125</v>
      </c>
      <c r="O29" s="253">
        <f t="shared" si="12"/>
        <v>28.125</v>
      </c>
      <c r="P29" s="253">
        <f t="shared" si="12"/>
        <v>28.125</v>
      </c>
      <c r="Q29" s="253">
        <f t="shared" si="12"/>
        <v>28.125</v>
      </c>
      <c r="R29" s="253">
        <f t="shared" si="12"/>
        <v>28.125</v>
      </c>
      <c r="S29" s="253">
        <f t="shared" si="12"/>
        <v>28.125</v>
      </c>
      <c r="T29" s="253">
        <f t="shared" si="12"/>
        <v>28.125</v>
      </c>
      <c r="U29" s="253">
        <f t="shared" si="12"/>
        <v>28.125</v>
      </c>
      <c r="V29" s="253">
        <f t="shared" si="12"/>
        <v>28.125</v>
      </c>
      <c r="W29" s="253">
        <f t="shared" si="12"/>
        <v>28.125</v>
      </c>
      <c r="X29" s="253">
        <f t="shared" si="12"/>
        <v>28.125</v>
      </c>
      <c r="Y29" s="253">
        <f t="shared" si="12"/>
        <v>28.125</v>
      </c>
      <c r="Z29" s="253">
        <f t="shared" si="12"/>
        <v>28.125</v>
      </c>
      <c r="AA29" s="253">
        <f t="shared" si="12"/>
        <v>28.125</v>
      </c>
      <c r="AB29" s="253">
        <f t="shared" si="12"/>
        <v>28.125</v>
      </c>
      <c r="AC29" s="253">
        <f t="shared" si="12"/>
        <v>28.125</v>
      </c>
      <c r="AD29" s="253">
        <f t="shared" si="12"/>
        <v>28.125</v>
      </c>
      <c r="AE29" s="253">
        <f t="shared" si="12"/>
        <v>28.125</v>
      </c>
      <c r="AF29" s="253">
        <f t="shared" si="12"/>
        <v>28.125</v>
      </c>
      <c r="AG29" s="253">
        <f t="shared" si="12"/>
        <v>28.125</v>
      </c>
      <c r="AH29" s="253">
        <f t="shared" si="12"/>
        <v>28.125</v>
      </c>
      <c r="AI29" s="253">
        <f t="shared" si="12"/>
        <v>28.125</v>
      </c>
      <c r="AJ29" s="253">
        <f t="shared" si="12"/>
        <v>28.125</v>
      </c>
      <c r="AK29" s="253">
        <f t="shared" si="12"/>
        <v>28.125</v>
      </c>
      <c r="AL29" s="253">
        <f t="shared" si="12"/>
        <v>28.125</v>
      </c>
      <c r="AM29" s="253">
        <f t="shared" si="12"/>
        <v>28.125</v>
      </c>
      <c r="AN29" s="253">
        <f t="shared" si="12"/>
        <v>28.125</v>
      </c>
      <c r="AO29" s="253">
        <f t="shared" si="12"/>
        <v>28.125</v>
      </c>
      <c r="AP29" s="253">
        <f t="shared" si="12"/>
        <v>28.125</v>
      </c>
      <c r="AQ29" s="253">
        <f t="shared" si="12"/>
        <v>28.125</v>
      </c>
      <c r="AR29" s="253">
        <f t="shared" si="12"/>
        <v>28.125</v>
      </c>
      <c r="AS29" s="253">
        <f t="shared" si="12"/>
        <v>28.125</v>
      </c>
      <c r="AT29" s="253">
        <f t="shared" si="12"/>
        <v>28.125</v>
      </c>
      <c r="AU29" s="253">
        <f t="shared" si="12"/>
        <v>28.125</v>
      </c>
      <c r="AV29" s="253">
        <f t="shared" si="12"/>
        <v>28.125</v>
      </c>
      <c r="AW29" s="253">
        <f t="shared" si="12"/>
        <v>28.125</v>
      </c>
      <c r="AX29" s="253">
        <f t="shared" si="12"/>
        <v>28.125</v>
      </c>
      <c r="AY29" s="253">
        <f t="shared" si="12"/>
        <v>28.125</v>
      </c>
      <c r="AZ29" s="253">
        <f t="shared" si="12"/>
        <v>28.125</v>
      </c>
      <c r="BA29" s="253">
        <f t="shared" si="12"/>
        <v>28.125</v>
      </c>
      <c r="BB29" s="253">
        <f t="shared" si="12"/>
        <v>28.125</v>
      </c>
      <c r="BC29" s="253">
        <f t="shared" si="12"/>
        <v>28.125</v>
      </c>
      <c r="BD29" s="253">
        <f t="shared" si="12"/>
        <v>28.125</v>
      </c>
      <c r="BE29" s="253">
        <f t="shared" si="12"/>
        <v>28.125</v>
      </c>
      <c r="BF29" s="253">
        <f t="shared" si="12"/>
        <v>28.125</v>
      </c>
      <c r="BG29" s="253">
        <f t="shared" si="12"/>
        <v>28.125</v>
      </c>
      <c r="BH29" s="253">
        <f t="shared" si="12"/>
        <v>28.125</v>
      </c>
      <c r="BI29" s="253">
        <f t="shared" si="12"/>
        <v>28.125</v>
      </c>
      <c r="BJ29" s="253">
        <f t="shared" si="12"/>
        <v>28.125</v>
      </c>
      <c r="BK29" s="253">
        <f t="shared" si="12"/>
        <v>28.125</v>
      </c>
      <c r="BL29" s="253">
        <f t="shared" si="12"/>
        <v>28.125</v>
      </c>
      <c r="BM29" s="253">
        <f t="shared" si="12"/>
        <v>28.125</v>
      </c>
      <c r="BN29" s="253">
        <f t="shared" si="12"/>
        <v>28.125</v>
      </c>
      <c r="BO29" s="253">
        <f t="shared" si="12"/>
        <v>28.125</v>
      </c>
      <c r="BP29" s="253">
        <f t="shared" si="12"/>
        <v>28.125</v>
      </c>
      <c r="BQ29" s="253">
        <f t="shared" si="12"/>
        <v>28.125</v>
      </c>
      <c r="BR29" s="253">
        <f t="shared" si="10"/>
        <v>28.125</v>
      </c>
      <c r="BS29" s="253">
        <f t="shared" si="11"/>
        <v>28.125</v>
      </c>
      <c r="BT29" s="253">
        <f t="shared" si="11"/>
        <v>28.125</v>
      </c>
      <c r="BU29" s="253">
        <f t="shared" si="11"/>
        <v>28.125</v>
      </c>
      <c r="BV29" s="253">
        <f t="shared" si="11"/>
        <v>28.125</v>
      </c>
      <c r="BW29" s="253">
        <f t="shared" si="11"/>
        <v>28.125</v>
      </c>
      <c r="BX29" s="253">
        <f t="shared" si="11"/>
        <v>28.125</v>
      </c>
      <c r="BY29" s="253">
        <f t="shared" si="11"/>
        <v>28.125</v>
      </c>
      <c r="BZ29" s="253">
        <f t="shared" si="11"/>
        <v>28.125</v>
      </c>
      <c r="CA29" s="253">
        <f t="shared" si="11"/>
        <v>28.125</v>
      </c>
      <c r="CB29" s="253">
        <f t="shared" si="11"/>
        <v>28.125</v>
      </c>
      <c r="CC29" s="253">
        <f t="shared" si="11"/>
        <v>28.125</v>
      </c>
      <c r="CD29" s="253">
        <f t="shared" si="11"/>
        <v>28.125</v>
      </c>
      <c r="CE29" s="253">
        <f t="shared" si="11"/>
        <v>28.125</v>
      </c>
      <c r="CF29" s="253">
        <f t="shared" si="11"/>
        <v>28.125</v>
      </c>
      <c r="CG29" s="253">
        <f t="shared" si="11"/>
        <v>28.125</v>
      </c>
      <c r="CH29" s="253">
        <f t="shared" si="11"/>
        <v>28.125</v>
      </c>
      <c r="CI29" s="253">
        <f t="shared" si="11"/>
        <v>28.125</v>
      </c>
      <c r="CJ29" s="253">
        <f t="shared" si="11"/>
        <v>28.125</v>
      </c>
      <c r="CK29" s="253">
        <f t="shared" si="11"/>
        <v>28.125</v>
      </c>
      <c r="CL29" s="253">
        <f t="shared" si="11"/>
        <v>28.125</v>
      </c>
      <c r="CM29" s="253">
        <f t="shared" si="11"/>
        <v>28.125</v>
      </c>
      <c r="CN29" s="253">
        <f t="shared" si="11"/>
        <v>28.125</v>
      </c>
      <c r="CO29" s="253">
        <f t="shared" si="11"/>
        <v>28.125</v>
      </c>
      <c r="CP29" s="253">
        <f t="shared" si="11"/>
        <v>28.125</v>
      </c>
      <c r="CQ29" s="253">
        <f t="shared" si="11"/>
        <v>28.125</v>
      </c>
      <c r="CR29" s="253">
        <f t="shared" si="11"/>
        <v>28.125</v>
      </c>
      <c r="CS29" s="253">
        <f t="shared" si="11"/>
        <v>28.125</v>
      </c>
      <c r="CT29" s="253">
        <f t="shared" si="11"/>
        <v>28.125</v>
      </c>
      <c r="CU29" s="253">
        <f t="shared" si="11"/>
        <v>28.125</v>
      </c>
      <c r="CV29" s="253">
        <f t="shared" si="11"/>
        <v>28.125</v>
      </c>
      <c r="CW29" s="253">
        <f t="shared" si="11"/>
        <v>28.125</v>
      </c>
      <c r="CX29" s="253">
        <f t="shared" si="11"/>
        <v>28.125</v>
      </c>
      <c r="CY29" s="253">
        <f t="shared" si="11"/>
        <v>28.125</v>
      </c>
      <c r="CZ29" s="253">
        <f t="shared" si="11"/>
        <v>28.125</v>
      </c>
      <c r="DA29" s="253">
        <f t="shared" si="11"/>
        <v>28.125</v>
      </c>
      <c r="DB29" s="253">
        <f t="shared" si="11"/>
        <v>28.125</v>
      </c>
      <c r="DC29" s="253">
        <f t="shared" si="11"/>
        <v>28.125</v>
      </c>
      <c r="DD29" s="253">
        <f t="shared" si="11"/>
        <v>28.125</v>
      </c>
      <c r="DE29" s="253">
        <f t="shared" si="11"/>
        <v>28.125</v>
      </c>
      <c r="DF29" s="253">
        <f t="shared" si="11"/>
        <v>28.125</v>
      </c>
      <c r="DG29" s="253">
        <f t="shared" si="11"/>
        <v>28.125</v>
      </c>
      <c r="DH29" s="253">
        <f t="shared" si="11"/>
        <v>28.125</v>
      </c>
      <c r="DI29" s="253">
        <f t="shared" si="11"/>
        <v>28.125</v>
      </c>
      <c r="DJ29" s="253">
        <f t="shared" si="11"/>
        <v>28.125</v>
      </c>
      <c r="DK29" s="253">
        <f t="shared" si="11"/>
        <v>28.125</v>
      </c>
      <c r="DL29" s="253">
        <f t="shared" si="11"/>
        <v>28.125</v>
      </c>
      <c r="DM29" s="253">
        <f t="shared" si="11"/>
        <v>28.125</v>
      </c>
      <c r="DN29" s="253">
        <f t="shared" si="11"/>
        <v>28.125</v>
      </c>
      <c r="DO29" s="253">
        <f t="shared" si="11"/>
        <v>28.125</v>
      </c>
      <c r="DP29" s="253">
        <f t="shared" si="11"/>
        <v>28.125</v>
      </c>
      <c r="DQ29" s="253">
        <f t="shared" si="11"/>
        <v>28.125</v>
      </c>
      <c r="DR29" s="253">
        <f t="shared" si="11"/>
        <v>28.125</v>
      </c>
      <c r="DS29" s="253">
        <f t="shared" si="11"/>
        <v>28.125</v>
      </c>
      <c r="DT29" s="253">
        <f t="shared" si="11"/>
        <v>28.125</v>
      </c>
    </row>
    <row r="30" spans="3:124" hidden="1" outlineLevel="1">
      <c r="C30" s="341"/>
    </row>
    <row r="31" spans="3:124" collapsed="1">
      <c r="C31" s="347"/>
    </row>
    <row r="32" spans="3:124">
      <c r="C32" s="340" t="str">
        <f>+[1]I_Personale!D21</f>
        <v>Nome/Qualifica</v>
      </c>
    </row>
    <row r="33" spans="3:124" hidden="1" outlineLevel="1">
      <c r="C33" s="341"/>
      <c r="D33" s="14" t="s">
        <v>113</v>
      </c>
      <c r="E33" s="199">
        <f>+[1]I_Personale!F33</f>
        <v>2019</v>
      </c>
      <c r="F33" s="199">
        <f>+[1]I_Personale!G33</f>
        <v>2019</v>
      </c>
      <c r="G33" s="199">
        <f>+[1]I_Personale!H33</f>
        <v>2019</v>
      </c>
      <c r="H33" s="199">
        <f>+[1]I_Personale!I33</f>
        <v>2019</v>
      </c>
      <c r="I33" s="199">
        <f>+[1]I_Personale!J33</f>
        <v>2019</v>
      </c>
      <c r="J33" s="199">
        <f>+[1]I_Personale!K33</f>
        <v>2019</v>
      </c>
      <c r="K33" s="199">
        <f>+[1]I_Personale!L33</f>
        <v>2019</v>
      </c>
      <c r="L33" s="199">
        <f>+[1]I_Personale!M33</f>
        <v>2019</v>
      </c>
      <c r="M33" s="199">
        <f>+[1]I_Personale!N33</f>
        <v>2019</v>
      </c>
      <c r="N33" s="199">
        <f>+[1]I_Personale!O33</f>
        <v>2019</v>
      </c>
      <c r="O33" s="199">
        <f>+[1]I_Personale!P33</f>
        <v>2019</v>
      </c>
      <c r="P33" s="199">
        <f>+[1]I_Personale!Q33</f>
        <v>2019</v>
      </c>
      <c r="Q33" s="199">
        <f>+[1]I_Personale!R33</f>
        <v>2020</v>
      </c>
      <c r="R33" s="199">
        <f>+[1]I_Personale!S33</f>
        <v>2020</v>
      </c>
      <c r="S33" s="199">
        <f>+[1]I_Personale!T33</f>
        <v>2020</v>
      </c>
      <c r="T33" s="199">
        <f>+[1]I_Personale!U33</f>
        <v>2020</v>
      </c>
      <c r="U33" s="199">
        <f>+[1]I_Personale!V33</f>
        <v>2020</v>
      </c>
      <c r="V33" s="199">
        <f>+[1]I_Personale!W33</f>
        <v>2020</v>
      </c>
      <c r="W33" s="199">
        <f>+[1]I_Personale!X33</f>
        <v>2020</v>
      </c>
      <c r="X33" s="199">
        <f>+[1]I_Personale!Y33</f>
        <v>2020</v>
      </c>
      <c r="Y33" s="199">
        <f>+[1]I_Personale!Z33</f>
        <v>2020</v>
      </c>
      <c r="Z33" s="199">
        <f>+[1]I_Personale!AA33</f>
        <v>2020</v>
      </c>
      <c r="AA33" s="199">
        <f>+[1]I_Personale!AB33</f>
        <v>2020</v>
      </c>
      <c r="AB33" s="199">
        <f>+[1]I_Personale!AC33</f>
        <v>2020</v>
      </c>
      <c r="AC33" s="199">
        <f>+[1]I_Personale!AD33</f>
        <v>2021</v>
      </c>
      <c r="AD33" s="199">
        <f>+[1]I_Personale!AE33</f>
        <v>2021</v>
      </c>
      <c r="AE33" s="199">
        <f>+[1]I_Personale!AF33</f>
        <v>2021</v>
      </c>
      <c r="AF33" s="199">
        <f>+[1]I_Personale!AG33</f>
        <v>2021</v>
      </c>
      <c r="AG33" s="199">
        <f>+[1]I_Personale!AH33</f>
        <v>2021</v>
      </c>
      <c r="AH33" s="199">
        <f>+[1]I_Personale!AI33</f>
        <v>2021</v>
      </c>
      <c r="AI33" s="199">
        <f>+[1]I_Personale!AJ33</f>
        <v>2021</v>
      </c>
      <c r="AJ33" s="199">
        <f>+[1]I_Personale!AK33</f>
        <v>2021</v>
      </c>
      <c r="AK33" s="199">
        <f>+[1]I_Personale!AL33</f>
        <v>2021</v>
      </c>
      <c r="AL33" s="199">
        <f>+[1]I_Personale!AM33</f>
        <v>2021</v>
      </c>
      <c r="AM33" s="199">
        <f>+[1]I_Personale!AN33</f>
        <v>2021</v>
      </c>
      <c r="AN33" s="199">
        <f>+[1]I_Personale!AO33</f>
        <v>2021</v>
      </c>
      <c r="AO33" s="199">
        <f>+[1]I_Personale!AP33</f>
        <v>2022</v>
      </c>
      <c r="AP33" s="199">
        <f>+[1]I_Personale!AQ33</f>
        <v>2022</v>
      </c>
      <c r="AQ33" s="199">
        <f>+[1]I_Personale!AR33</f>
        <v>2022</v>
      </c>
      <c r="AR33" s="199">
        <f>+[1]I_Personale!AS33</f>
        <v>2022</v>
      </c>
      <c r="AS33" s="199">
        <f>+[1]I_Personale!AT33</f>
        <v>2022</v>
      </c>
      <c r="AT33" s="199">
        <f>+[1]I_Personale!AU33</f>
        <v>2022</v>
      </c>
      <c r="AU33" s="199">
        <f>+[1]I_Personale!AV33</f>
        <v>2022</v>
      </c>
      <c r="AV33" s="199">
        <f>+[1]I_Personale!AW33</f>
        <v>2022</v>
      </c>
      <c r="AW33" s="199">
        <f>+[1]I_Personale!AX33</f>
        <v>2022</v>
      </c>
      <c r="AX33" s="199">
        <f>+[1]I_Personale!AY33</f>
        <v>2022</v>
      </c>
      <c r="AY33" s="199">
        <f>+[1]I_Personale!AZ33</f>
        <v>2022</v>
      </c>
      <c r="AZ33" s="199">
        <f>+[1]I_Personale!BA33</f>
        <v>2022</v>
      </c>
      <c r="BA33" s="199">
        <f>+[1]I_Personale!BB33</f>
        <v>2023</v>
      </c>
      <c r="BB33" s="199">
        <f>+[1]I_Personale!BC33</f>
        <v>2023</v>
      </c>
      <c r="BC33" s="199">
        <f>+[1]I_Personale!BD33</f>
        <v>2023</v>
      </c>
      <c r="BD33" s="199">
        <f>+[1]I_Personale!BE33</f>
        <v>2023</v>
      </c>
      <c r="BE33" s="199">
        <f>+[1]I_Personale!BF33</f>
        <v>2023</v>
      </c>
      <c r="BF33" s="199">
        <f>+[1]I_Personale!BG33</f>
        <v>2023</v>
      </c>
      <c r="BG33" s="199">
        <f>+[1]I_Personale!BH33</f>
        <v>2023</v>
      </c>
      <c r="BH33" s="199">
        <f>+[1]I_Personale!BI33</f>
        <v>2023</v>
      </c>
      <c r="BI33" s="199">
        <f>+[1]I_Personale!BJ33</f>
        <v>2023</v>
      </c>
      <c r="BJ33" s="199">
        <f>+[1]I_Personale!BK33</f>
        <v>2023</v>
      </c>
      <c r="BK33" s="199">
        <f>+[1]I_Personale!BL33</f>
        <v>2023</v>
      </c>
      <c r="BL33" s="199">
        <f>+[1]I_Personale!BM33</f>
        <v>2023</v>
      </c>
      <c r="BM33" s="199">
        <f>+[1]I_Personale!BN33</f>
        <v>2024</v>
      </c>
      <c r="BN33" s="199">
        <f>+[1]I_Personale!BO33</f>
        <v>2024</v>
      </c>
      <c r="BO33" s="199">
        <f>+[1]I_Personale!BP33</f>
        <v>2024</v>
      </c>
      <c r="BP33" s="199">
        <f>+[1]I_Personale!BQ33</f>
        <v>2024</v>
      </c>
      <c r="BQ33" s="199">
        <f>+[1]I_Personale!BR33</f>
        <v>2024</v>
      </c>
      <c r="BR33" s="199">
        <f>+[1]I_Personale!BS33</f>
        <v>2024</v>
      </c>
      <c r="BS33" s="199">
        <f>+[1]I_Personale!BT33</f>
        <v>2024</v>
      </c>
      <c r="BT33" s="199">
        <f>+[1]I_Personale!BU33</f>
        <v>2024</v>
      </c>
      <c r="BU33" s="199">
        <f>+[1]I_Personale!BV33</f>
        <v>2024</v>
      </c>
      <c r="BV33" s="199">
        <f>+[1]I_Personale!BW33</f>
        <v>2024</v>
      </c>
      <c r="BW33" s="199">
        <f>+[1]I_Personale!BX33</f>
        <v>2024</v>
      </c>
      <c r="BX33" s="199">
        <f>+[1]I_Personale!BY33</f>
        <v>2024</v>
      </c>
      <c r="BY33" s="199">
        <f>+[1]I_Personale!BZ33</f>
        <v>2025</v>
      </c>
      <c r="BZ33" s="199">
        <f>+[1]I_Personale!CA33</f>
        <v>2025</v>
      </c>
      <c r="CA33" s="199">
        <f>+[1]I_Personale!CB33</f>
        <v>2025</v>
      </c>
      <c r="CB33" s="199">
        <f>+[1]I_Personale!CC33</f>
        <v>2025</v>
      </c>
      <c r="CC33" s="199">
        <f>+[1]I_Personale!CD33</f>
        <v>2025</v>
      </c>
      <c r="CD33" s="199">
        <f>+[1]I_Personale!CE33</f>
        <v>2025</v>
      </c>
      <c r="CE33" s="199">
        <f>+[1]I_Personale!CF33</f>
        <v>2025</v>
      </c>
      <c r="CF33" s="199">
        <f>+[1]I_Personale!CG33</f>
        <v>2025</v>
      </c>
      <c r="CG33" s="199">
        <f>+[1]I_Personale!CH33</f>
        <v>2025</v>
      </c>
      <c r="CH33" s="199">
        <f>+[1]I_Personale!CI33</f>
        <v>2025</v>
      </c>
      <c r="CI33" s="199">
        <f>+[1]I_Personale!CJ33</f>
        <v>2025</v>
      </c>
      <c r="CJ33" s="199">
        <f>+[1]I_Personale!CK33</f>
        <v>2025</v>
      </c>
      <c r="CK33" s="199">
        <f>+[1]I_Personale!CL33</f>
        <v>2026</v>
      </c>
      <c r="CL33" s="199">
        <f>+[1]I_Personale!CM33</f>
        <v>2026</v>
      </c>
      <c r="CM33" s="199">
        <f>+[1]I_Personale!CN33</f>
        <v>2026</v>
      </c>
      <c r="CN33" s="199">
        <f>+[1]I_Personale!CO33</f>
        <v>2026</v>
      </c>
      <c r="CO33" s="199">
        <f>+[1]I_Personale!CP33</f>
        <v>2026</v>
      </c>
      <c r="CP33" s="199">
        <f>+[1]I_Personale!CQ33</f>
        <v>2026</v>
      </c>
      <c r="CQ33" s="199">
        <f>+[1]I_Personale!CR33</f>
        <v>2026</v>
      </c>
      <c r="CR33" s="199">
        <f>+[1]I_Personale!CS33</f>
        <v>2026</v>
      </c>
      <c r="CS33" s="199">
        <f>+[1]I_Personale!CT33</f>
        <v>2026</v>
      </c>
      <c r="CT33" s="199">
        <f>+[1]I_Personale!CU33</f>
        <v>2026</v>
      </c>
      <c r="CU33" s="199">
        <f>+[1]I_Personale!CV33</f>
        <v>2026</v>
      </c>
      <c r="CV33" s="199">
        <f>+[1]I_Personale!CW33</f>
        <v>2026</v>
      </c>
      <c r="CW33" s="199">
        <f>+[1]I_Personale!CX33</f>
        <v>2027</v>
      </c>
      <c r="CX33" s="199">
        <f>+[1]I_Personale!CY33</f>
        <v>2027</v>
      </c>
      <c r="CY33" s="199">
        <f>+[1]I_Personale!CZ33</f>
        <v>2027</v>
      </c>
      <c r="CZ33" s="199">
        <f>+[1]I_Personale!DA33</f>
        <v>2027</v>
      </c>
      <c r="DA33" s="199">
        <f>+[1]I_Personale!DB33</f>
        <v>2027</v>
      </c>
      <c r="DB33" s="199">
        <f>+[1]I_Personale!DC33</f>
        <v>2027</v>
      </c>
      <c r="DC33" s="199">
        <f>+[1]I_Personale!DD33</f>
        <v>2027</v>
      </c>
      <c r="DD33" s="199">
        <f>+[1]I_Personale!DE33</f>
        <v>2027</v>
      </c>
      <c r="DE33" s="199">
        <f>+[1]I_Personale!DF33</f>
        <v>2027</v>
      </c>
      <c r="DF33" s="199">
        <f>+[1]I_Personale!DG33</f>
        <v>2027</v>
      </c>
      <c r="DG33" s="199">
        <f>+[1]I_Personale!DH33</f>
        <v>2027</v>
      </c>
      <c r="DH33" s="199">
        <f>+[1]I_Personale!DI33</f>
        <v>2027</v>
      </c>
      <c r="DI33" s="199">
        <f>+[1]I_Personale!DJ33</f>
        <v>2028</v>
      </c>
      <c r="DJ33" s="199">
        <f>+[1]I_Personale!DK33</f>
        <v>2028</v>
      </c>
      <c r="DK33" s="199">
        <f>+[1]I_Personale!DL33</f>
        <v>2028</v>
      </c>
      <c r="DL33" s="199">
        <f>+[1]I_Personale!DM33</f>
        <v>2028</v>
      </c>
      <c r="DM33" s="199">
        <f>+[1]I_Personale!DN33</f>
        <v>2028</v>
      </c>
      <c r="DN33" s="199">
        <f>+[1]I_Personale!DO33</f>
        <v>2028</v>
      </c>
      <c r="DO33" s="199">
        <f>+[1]I_Personale!DP33</f>
        <v>2028</v>
      </c>
      <c r="DP33" s="199">
        <f>+[1]I_Personale!DQ33</f>
        <v>2028</v>
      </c>
      <c r="DQ33" s="199">
        <f>+[1]I_Personale!DR33</f>
        <v>2028</v>
      </c>
      <c r="DR33" s="199">
        <f>+[1]I_Personale!DS33</f>
        <v>2028</v>
      </c>
      <c r="DS33" s="199">
        <f>+[1]I_Personale!DT33</f>
        <v>2028</v>
      </c>
      <c r="DT33" s="199">
        <f>+[1]I_Personale!DU33</f>
        <v>2028</v>
      </c>
    </row>
    <row r="34" spans="3:124" hidden="1" outlineLevel="1">
      <c r="D34" s="14" t="s">
        <v>282</v>
      </c>
      <c r="E34" s="199" t="str">
        <f>+[1]I_Personale!F34</f>
        <v>gen</v>
      </c>
      <c r="F34" s="199" t="str">
        <f>+[1]I_Personale!G34</f>
        <v>feb</v>
      </c>
      <c r="G34" s="199" t="str">
        <f>+[1]I_Personale!H34</f>
        <v>mar</v>
      </c>
      <c r="H34" s="199" t="str">
        <f>+[1]I_Personale!I34</f>
        <v>apr</v>
      </c>
      <c r="I34" s="199" t="str">
        <f>+[1]I_Personale!J34</f>
        <v>mag</v>
      </c>
      <c r="J34" s="199" t="str">
        <f>+[1]I_Personale!K34</f>
        <v>giu</v>
      </c>
      <c r="K34" s="199" t="str">
        <f>+[1]I_Personale!L34</f>
        <v>lug</v>
      </c>
      <c r="L34" s="199" t="str">
        <f>+[1]I_Personale!M34</f>
        <v>ago</v>
      </c>
      <c r="M34" s="199" t="str">
        <f>+[1]I_Personale!N34</f>
        <v>set</v>
      </c>
      <c r="N34" s="199" t="str">
        <f>+[1]I_Personale!O34</f>
        <v>ott</v>
      </c>
      <c r="O34" s="199" t="str">
        <f>+[1]I_Personale!P34</f>
        <v>nov</v>
      </c>
      <c r="P34" s="199" t="str">
        <f>+[1]I_Personale!Q34</f>
        <v>dic</v>
      </c>
      <c r="Q34" s="199" t="str">
        <f>+[1]I_Personale!R34</f>
        <v>gen</v>
      </c>
      <c r="R34" s="199" t="str">
        <f>+[1]I_Personale!S34</f>
        <v>feb</v>
      </c>
      <c r="S34" s="199" t="str">
        <f>+[1]I_Personale!T34</f>
        <v>mar</v>
      </c>
      <c r="T34" s="199" t="str">
        <f>+[1]I_Personale!U34</f>
        <v>apr</v>
      </c>
      <c r="U34" s="199" t="str">
        <f>+[1]I_Personale!V34</f>
        <v>mag</v>
      </c>
      <c r="V34" s="199" t="str">
        <f>+[1]I_Personale!W34</f>
        <v>giu</v>
      </c>
      <c r="W34" s="199" t="str">
        <f>+[1]I_Personale!X34</f>
        <v>lug</v>
      </c>
      <c r="X34" s="199" t="str">
        <f>+[1]I_Personale!Y34</f>
        <v>ago</v>
      </c>
      <c r="Y34" s="199" t="str">
        <f>+[1]I_Personale!Z34</f>
        <v>set</v>
      </c>
      <c r="Z34" s="199" t="str">
        <f>+[1]I_Personale!AA34</f>
        <v>ott</v>
      </c>
      <c r="AA34" s="199" t="str">
        <f>+[1]I_Personale!AB34</f>
        <v>nov</v>
      </c>
      <c r="AB34" s="199" t="str">
        <f>+[1]I_Personale!AC34</f>
        <v>dic</v>
      </c>
      <c r="AC34" s="199" t="str">
        <f>+[1]I_Personale!AD34</f>
        <v>gen</v>
      </c>
      <c r="AD34" s="199" t="str">
        <f>+[1]I_Personale!AE34</f>
        <v>feb</v>
      </c>
      <c r="AE34" s="199" t="str">
        <f>+[1]I_Personale!AF34</f>
        <v>mar</v>
      </c>
      <c r="AF34" s="199" t="str">
        <f>+[1]I_Personale!AG34</f>
        <v>apr</v>
      </c>
      <c r="AG34" s="199" t="str">
        <f>+[1]I_Personale!AH34</f>
        <v>mag</v>
      </c>
      <c r="AH34" s="199" t="str">
        <f>+[1]I_Personale!AI34</f>
        <v>giu</v>
      </c>
      <c r="AI34" s="199" t="str">
        <f>+[1]I_Personale!AJ34</f>
        <v>lug</v>
      </c>
      <c r="AJ34" s="199" t="str">
        <f>+[1]I_Personale!AK34</f>
        <v>ago</v>
      </c>
      <c r="AK34" s="199" t="str">
        <f>+[1]I_Personale!AL34</f>
        <v>set</v>
      </c>
      <c r="AL34" s="199" t="str">
        <f>+[1]I_Personale!AM34</f>
        <v>ott</v>
      </c>
      <c r="AM34" s="199" t="str">
        <f>+[1]I_Personale!AN34</f>
        <v>nov</v>
      </c>
      <c r="AN34" s="199" t="str">
        <f>+[1]I_Personale!AO34</f>
        <v>dic</v>
      </c>
      <c r="AO34" s="199" t="str">
        <f>+[1]I_Personale!AP34</f>
        <v>gen</v>
      </c>
      <c r="AP34" s="199" t="str">
        <f>+[1]I_Personale!AQ34</f>
        <v>feb</v>
      </c>
      <c r="AQ34" s="199" t="str">
        <f>+[1]I_Personale!AR34</f>
        <v>mar</v>
      </c>
      <c r="AR34" s="199" t="str">
        <f>+[1]I_Personale!AS34</f>
        <v>apr</v>
      </c>
      <c r="AS34" s="199" t="str">
        <f>+[1]I_Personale!AT34</f>
        <v>mag</v>
      </c>
      <c r="AT34" s="199" t="str">
        <f>+[1]I_Personale!AU34</f>
        <v>giu</v>
      </c>
      <c r="AU34" s="199" t="str">
        <f>+[1]I_Personale!AV34</f>
        <v>lug</v>
      </c>
      <c r="AV34" s="199" t="str">
        <f>+[1]I_Personale!AW34</f>
        <v>ago</v>
      </c>
      <c r="AW34" s="199" t="str">
        <f>+[1]I_Personale!AX34</f>
        <v>set</v>
      </c>
      <c r="AX34" s="199" t="str">
        <f>+[1]I_Personale!AY34</f>
        <v>ott</v>
      </c>
      <c r="AY34" s="199" t="str">
        <f>+[1]I_Personale!AZ34</f>
        <v>nov</v>
      </c>
      <c r="AZ34" s="199" t="str">
        <f>+[1]I_Personale!BA34</f>
        <v>dic</v>
      </c>
      <c r="BA34" s="199" t="str">
        <f>+[1]I_Personale!BB34</f>
        <v>gen</v>
      </c>
      <c r="BB34" s="199" t="str">
        <f>+[1]I_Personale!BC34</f>
        <v>feb</v>
      </c>
      <c r="BC34" s="199" t="str">
        <f>+[1]I_Personale!BD34</f>
        <v>mar</v>
      </c>
      <c r="BD34" s="199" t="str">
        <f>+[1]I_Personale!BE34</f>
        <v>apr</v>
      </c>
      <c r="BE34" s="199" t="str">
        <f>+[1]I_Personale!BF34</f>
        <v>mag</v>
      </c>
      <c r="BF34" s="199" t="str">
        <f>+[1]I_Personale!BG34</f>
        <v>giu</v>
      </c>
      <c r="BG34" s="199" t="str">
        <f>+[1]I_Personale!BH34</f>
        <v>lug</v>
      </c>
      <c r="BH34" s="199" t="str">
        <f>+[1]I_Personale!BI34</f>
        <v>ago</v>
      </c>
      <c r="BI34" s="199" t="str">
        <f>+[1]I_Personale!BJ34</f>
        <v>set</v>
      </c>
      <c r="BJ34" s="199" t="str">
        <f>+[1]I_Personale!BK34</f>
        <v>ott</v>
      </c>
      <c r="BK34" s="199" t="str">
        <f>+[1]I_Personale!BL34</f>
        <v>nov</v>
      </c>
      <c r="BL34" s="199" t="str">
        <f>+[1]I_Personale!BM34</f>
        <v>dic</v>
      </c>
      <c r="BM34" s="199" t="str">
        <f>+[1]I_Personale!BN34</f>
        <v>gen</v>
      </c>
      <c r="BN34" s="199" t="str">
        <f>+[1]I_Personale!BO34</f>
        <v>feb</v>
      </c>
      <c r="BO34" s="199" t="str">
        <f>+[1]I_Personale!BP34</f>
        <v>mar</v>
      </c>
      <c r="BP34" s="199" t="str">
        <f>+[1]I_Personale!BQ34</f>
        <v>apr</v>
      </c>
      <c r="BQ34" s="199" t="str">
        <f>+[1]I_Personale!BR34</f>
        <v>mag</v>
      </c>
      <c r="BR34" s="199" t="str">
        <f>+[1]I_Personale!BS34</f>
        <v>giu</v>
      </c>
      <c r="BS34" s="199" t="str">
        <f>+[1]I_Personale!BT34</f>
        <v>lug</v>
      </c>
      <c r="BT34" s="199" t="str">
        <f>+[1]I_Personale!BU34</f>
        <v>ago</v>
      </c>
      <c r="BU34" s="199" t="str">
        <f>+[1]I_Personale!BV34</f>
        <v>set</v>
      </c>
      <c r="BV34" s="199" t="str">
        <f>+[1]I_Personale!BW34</f>
        <v>ott</v>
      </c>
      <c r="BW34" s="199" t="str">
        <f>+[1]I_Personale!BX34</f>
        <v>nov</v>
      </c>
      <c r="BX34" s="199" t="str">
        <f>+[1]I_Personale!BY34</f>
        <v>dic</v>
      </c>
      <c r="BY34" s="199" t="str">
        <f>+[1]I_Personale!BZ34</f>
        <v>gen</v>
      </c>
      <c r="BZ34" s="199" t="str">
        <f>+[1]I_Personale!CA34</f>
        <v>feb</v>
      </c>
      <c r="CA34" s="199" t="str">
        <f>+[1]I_Personale!CB34</f>
        <v>mar</v>
      </c>
      <c r="CB34" s="199" t="str">
        <f>+[1]I_Personale!CC34</f>
        <v>apr</v>
      </c>
      <c r="CC34" s="199" t="str">
        <f>+[1]I_Personale!CD34</f>
        <v>mag</v>
      </c>
      <c r="CD34" s="199" t="str">
        <f>+[1]I_Personale!CE34</f>
        <v>giu</v>
      </c>
      <c r="CE34" s="199" t="str">
        <f>+[1]I_Personale!CF34</f>
        <v>lug</v>
      </c>
      <c r="CF34" s="199" t="str">
        <f>+[1]I_Personale!CG34</f>
        <v>ago</v>
      </c>
      <c r="CG34" s="199" t="str">
        <f>+[1]I_Personale!CH34</f>
        <v>set</v>
      </c>
      <c r="CH34" s="199" t="str">
        <f>+[1]I_Personale!CI34</f>
        <v>ott</v>
      </c>
      <c r="CI34" s="199" t="str">
        <f>+[1]I_Personale!CJ34</f>
        <v>nov</v>
      </c>
      <c r="CJ34" s="199" t="str">
        <f>+[1]I_Personale!CK34</f>
        <v>dic</v>
      </c>
      <c r="CK34" s="199" t="str">
        <f>+[1]I_Personale!CL34</f>
        <v>gen</v>
      </c>
      <c r="CL34" s="199" t="str">
        <f>+[1]I_Personale!CM34</f>
        <v>feb</v>
      </c>
      <c r="CM34" s="199" t="str">
        <f>+[1]I_Personale!CN34</f>
        <v>mar</v>
      </c>
      <c r="CN34" s="199" t="str">
        <f>+[1]I_Personale!CO34</f>
        <v>apr</v>
      </c>
      <c r="CO34" s="199" t="str">
        <f>+[1]I_Personale!CP34</f>
        <v>mag</v>
      </c>
      <c r="CP34" s="199" t="str">
        <f>+[1]I_Personale!CQ34</f>
        <v>giu</v>
      </c>
      <c r="CQ34" s="199" t="str">
        <f>+[1]I_Personale!CR34</f>
        <v>lug</v>
      </c>
      <c r="CR34" s="199" t="str">
        <f>+[1]I_Personale!CS34</f>
        <v>ago</v>
      </c>
      <c r="CS34" s="199" t="str">
        <f>+[1]I_Personale!CT34</f>
        <v>set</v>
      </c>
      <c r="CT34" s="199" t="str">
        <f>+[1]I_Personale!CU34</f>
        <v>ott</v>
      </c>
      <c r="CU34" s="199" t="str">
        <f>+[1]I_Personale!CV34</f>
        <v>nov</v>
      </c>
      <c r="CV34" s="199" t="str">
        <f>+[1]I_Personale!CW34</f>
        <v>dic</v>
      </c>
      <c r="CW34" s="199" t="str">
        <f>+[1]I_Personale!CX34</f>
        <v>gen</v>
      </c>
      <c r="CX34" s="199" t="str">
        <f>+[1]I_Personale!CY34</f>
        <v>feb</v>
      </c>
      <c r="CY34" s="199" t="str">
        <f>+[1]I_Personale!CZ34</f>
        <v>mar</v>
      </c>
      <c r="CZ34" s="199" t="str">
        <f>+[1]I_Personale!DA34</f>
        <v>apr</v>
      </c>
      <c r="DA34" s="199" t="str">
        <f>+[1]I_Personale!DB34</f>
        <v>mag</v>
      </c>
      <c r="DB34" s="199" t="str">
        <f>+[1]I_Personale!DC34</f>
        <v>giu</v>
      </c>
      <c r="DC34" s="199" t="str">
        <f>+[1]I_Personale!DD34</f>
        <v>lug</v>
      </c>
      <c r="DD34" s="199" t="str">
        <f>+[1]I_Personale!DE34</f>
        <v>ago</v>
      </c>
      <c r="DE34" s="199" t="str">
        <f>+[1]I_Personale!DF34</f>
        <v>set</v>
      </c>
      <c r="DF34" s="199" t="str">
        <f>+[1]I_Personale!DG34</f>
        <v>ott</v>
      </c>
      <c r="DG34" s="199" t="str">
        <f>+[1]I_Personale!DH34</f>
        <v>nov</v>
      </c>
      <c r="DH34" s="199" t="str">
        <f>+[1]I_Personale!DI34</f>
        <v>dic</v>
      </c>
      <c r="DI34" s="199" t="str">
        <f>+[1]I_Personale!DJ34</f>
        <v>gen</v>
      </c>
      <c r="DJ34" s="199" t="str">
        <f>+[1]I_Personale!DK34</f>
        <v>feb</v>
      </c>
      <c r="DK34" s="199" t="str">
        <f>+[1]I_Personale!DL34</f>
        <v>mar</v>
      </c>
      <c r="DL34" s="199" t="str">
        <f>+[1]I_Personale!DM34</f>
        <v>apr</v>
      </c>
      <c r="DM34" s="199" t="str">
        <f>+[1]I_Personale!DN34</f>
        <v>mag</v>
      </c>
      <c r="DN34" s="199" t="str">
        <f>+[1]I_Personale!DO34</f>
        <v>giu</v>
      </c>
      <c r="DO34" s="199" t="str">
        <f>+[1]I_Personale!DP34</f>
        <v>lug</v>
      </c>
      <c r="DP34" s="199" t="str">
        <f>+[1]I_Personale!DQ34</f>
        <v>ago</v>
      </c>
      <c r="DQ34" s="199" t="str">
        <f>+[1]I_Personale!DR34</f>
        <v>set</v>
      </c>
      <c r="DR34" s="199" t="str">
        <f>+[1]I_Personale!DS34</f>
        <v>ott</v>
      </c>
      <c r="DS34" s="199" t="str">
        <f>+[1]I_Personale!DT34</f>
        <v>nov</v>
      </c>
      <c r="DT34" s="199" t="str">
        <f>+[1]I_Personale!DU34</f>
        <v>dic</v>
      </c>
    </row>
    <row r="35" spans="3:124" ht="15.6" hidden="1" outlineLevel="1" thickTop="1" thickBot="1">
      <c r="C35" s="342" t="s">
        <v>632</v>
      </c>
      <c r="E35" s="343">
        <f>+[1]I_Personale!F35</f>
        <v>2</v>
      </c>
      <c r="F35" s="343">
        <f>+[1]I_Personale!G35</f>
        <v>2</v>
      </c>
      <c r="G35" s="343">
        <f>+[1]I_Personale!H35</f>
        <v>2</v>
      </c>
      <c r="H35" s="343">
        <f>+[1]I_Personale!I35</f>
        <v>2</v>
      </c>
      <c r="I35" s="343">
        <f>+[1]I_Personale!J35</f>
        <v>2</v>
      </c>
      <c r="J35" s="343">
        <f>+[1]I_Personale!K35</f>
        <v>2</v>
      </c>
      <c r="K35" s="343">
        <f>+[1]I_Personale!L35</f>
        <v>2</v>
      </c>
      <c r="L35" s="343">
        <f>+[1]I_Personale!M35</f>
        <v>2</v>
      </c>
      <c r="M35" s="343">
        <f>+[1]I_Personale!N35</f>
        <v>2</v>
      </c>
      <c r="N35" s="343">
        <f>+[1]I_Personale!O35</f>
        <v>2</v>
      </c>
      <c r="O35" s="343">
        <f>+[1]I_Personale!P35</f>
        <v>2</v>
      </c>
      <c r="P35" s="343">
        <f>+[1]I_Personale!Q35</f>
        <v>2</v>
      </c>
      <c r="Q35" s="343">
        <f>+[1]I_Personale!R35</f>
        <v>2</v>
      </c>
      <c r="R35" s="343">
        <f>+[1]I_Personale!S35</f>
        <v>2</v>
      </c>
      <c r="S35" s="343">
        <f>+[1]I_Personale!T35</f>
        <v>2</v>
      </c>
      <c r="T35" s="343">
        <f>+[1]I_Personale!U35</f>
        <v>2</v>
      </c>
      <c r="U35" s="343">
        <f>+[1]I_Personale!V35</f>
        <v>2</v>
      </c>
      <c r="V35" s="343">
        <f>+[1]I_Personale!W35</f>
        <v>2</v>
      </c>
      <c r="W35" s="343">
        <f>+[1]I_Personale!X35</f>
        <v>2</v>
      </c>
      <c r="X35" s="343">
        <f>+[1]I_Personale!Y35</f>
        <v>2</v>
      </c>
      <c r="Y35" s="343">
        <f>+[1]I_Personale!Z35</f>
        <v>2</v>
      </c>
      <c r="Z35" s="343">
        <f>+[1]I_Personale!AA35</f>
        <v>2</v>
      </c>
      <c r="AA35" s="343">
        <f>+[1]I_Personale!AB35</f>
        <v>2</v>
      </c>
      <c r="AB35" s="343">
        <f>+[1]I_Personale!AC35</f>
        <v>2</v>
      </c>
      <c r="AC35" s="343">
        <f>+[1]I_Personale!AD35</f>
        <v>2</v>
      </c>
      <c r="AD35" s="343">
        <f>+[1]I_Personale!AE35</f>
        <v>2</v>
      </c>
      <c r="AE35" s="343">
        <f>+[1]I_Personale!AF35</f>
        <v>2</v>
      </c>
      <c r="AF35" s="343">
        <f>+[1]I_Personale!AG35</f>
        <v>2</v>
      </c>
      <c r="AG35" s="343">
        <f>+[1]I_Personale!AH35</f>
        <v>2</v>
      </c>
      <c r="AH35" s="343">
        <f>+[1]I_Personale!AI35</f>
        <v>2</v>
      </c>
      <c r="AI35" s="343">
        <f>+[1]I_Personale!AJ35</f>
        <v>2</v>
      </c>
      <c r="AJ35" s="343">
        <f>+[1]I_Personale!AK35</f>
        <v>2</v>
      </c>
      <c r="AK35" s="343">
        <f>+[1]I_Personale!AL35</f>
        <v>2</v>
      </c>
      <c r="AL35" s="343">
        <f>+[1]I_Personale!AM35</f>
        <v>2</v>
      </c>
      <c r="AM35" s="343">
        <f>+[1]I_Personale!AN35</f>
        <v>2</v>
      </c>
      <c r="AN35" s="343">
        <f>+[1]I_Personale!AO35</f>
        <v>2</v>
      </c>
      <c r="AO35" s="343">
        <f>+[1]I_Personale!AP35</f>
        <v>2</v>
      </c>
      <c r="AP35" s="343">
        <f>+[1]I_Personale!AQ35</f>
        <v>2</v>
      </c>
      <c r="AQ35" s="343">
        <f>+[1]I_Personale!AR35</f>
        <v>2</v>
      </c>
      <c r="AR35" s="343">
        <f>+[1]I_Personale!AS35</f>
        <v>2</v>
      </c>
      <c r="AS35" s="343">
        <f>+[1]I_Personale!AT35</f>
        <v>2</v>
      </c>
      <c r="AT35" s="343">
        <f>+[1]I_Personale!AU35</f>
        <v>2</v>
      </c>
      <c r="AU35" s="343">
        <f>+[1]I_Personale!AV35</f>
        <v>2</v>
      </c>
      <c r="AV35" s="343">
        <f>+[1]I_Personale!AW35</f>
        <v>2</v>
      </c>
      <c r="AW35" s="343">
        <f>+[1]I_Personale!AX35</f>
        <v>2</v>
      </c>
      <c r="AX35" s="343">
        <f>+[1]I_Personale!AY35</f>
        <v>2</v>
      </c>
      <c r="AY35" s="343">
        <f>+[1]I_Personale!AZ35</f>
        <v>2</v>
      </c>
      <c r="AZ35" s="343">
        <f>+[1]I_Personale!BA35</f>
        <v>2</v>
      </c>
      <c r="BA35" s="343">
        <f>+[1]I_Personale!BB35</f>
        <v>2</v>
      </c>
      <c r="BB35" s="343">
        <f>+[1]I_Personale!BC35</f>
        <v>2</v>
      </c>
      <c r="BC35" s="343">
        <f>+[1]I_Personale!BD35</f>
        <v>2</v>
      </c>
      <c r="BD35" s="343">
        <f>+[1]I_Personale!BE35</f>
        <v>2</v>
      </c>
      <c r="BE35" s="343">
        <f>+[1]I_Personale!BF35</f>
        <v>2</v>
      </c>
      <c r="BF35" s="343">
        <f>+[1]I_Personale!BG35</f>
        <v>2</v>
      </c>
      <c r="BG35" s="343">
        <f>+[1]I_Personale!BH35</f>
        <v>2</v>
      </c>
      <c r="BH35" s="343">
        <f>+[1]I_Personale!BI35</f>
        <v>2</v>
      </c>
      <c r="BI35" s="343">
        <f>+[1]I_Personale!BJ35</f>
        <v>2</v>
      </c>
      <c r="BJ35" s="343">
        <f>+[1]I_Personale!BK35</f>
        <v>2</v>
      </c>
      <c r="BK35" s="343">
        <f>+[1]I_Personale!BL35</f>
        <v>2</v>
      </c>
      <c r="BL35" s="343">
        <f>+[1]I_Personale!BM35</f>
        <v>2</v>
      </c>
      <c r="BM35" s="343">
        <f>+[1]I_Personale!BN35</f>
        <v>2</v>
      </c>
      <c r="BN35" s="343">
        <f>+[1]I_Personale!BO35</f>
        <v>2</v>
      </c>
      <c r="BO35" s="343">
        <f>+[1]I_Personale!BP35</f>
        <v>2</v>
      </c>
      <c r="BP35" s="343">
        <f>+[1]I_Personale!BQ35</f>
        <v>2</v>
      </c>
      <c r="BQ35" s="343">
        <f>+[1]I_Personale!BR35</f>
        <v>2</v>
      </c>
      <c r="BR35" s="343">
        <f>+[1]I_Personale!BS35</f>
        <v>2</v>
      </c>
      <c r="BS35" s="343">
        <f>+[1]I_Personale!BT35</f>
        <v>2</v>
      </c>
      <c r="BT35" s="343">
        <f>+[1]I_Personale!BU35</f>
        <v>2</v>
      </c>
      <c r="BU35" s="343">
        <f>+[1]I_Personale!BV35</f>
        <v>2</v>
      </c>
      <c r="BV35" s="343">
        <f>+[1]I_Personale!BW35</f>
        <v>2</v>
      </c>
      <c r="BW35" s="343">
        <f>+[1]I_Personale!BX35</f>
        <v>2</v>
      </c>
      <c r="BX35" s="343">
        <f>+[1]I_Personale!BY35</f>
        <v>2</v>
      </c>
      <c r="BY35" s="343">
        <f>+[1]I_Personale!BZ35</f>
        <v>2</v>
      </c>
      <c r="BZ35" s="343">
        <f>+[1]I_Personale!CA35</f>
        <v>2</v>
      </c>
      <c r="CA35" s="343">
        <f>+[1]I_Personale!CB35</f>
        <v>2</v>
      </c>
      <c r="CB35" s="343">
        <f>+[1]I_Personale!CC35</f>
        <v>2</v>
      </c>
      <c r="CC35" s="343">
        <f>+[1]I_Personale!CD35</f>
        <v>2</v>
      </c>
      <c r="CD35" s="343">
        <f>+[1]I_Personale!CE35</f>
        <v>2</v>
      </c>
      <c r="CE35" s="343">
        <f>+[1]I_Personale!CF35</f>
        <v>2</v>
      </c>
      <c r="CF35" s="343">
        <f>+[1]I_Personale!CG35</f>
        <v>2</v>
      </c>
      <c r="CG35" s="343">
        <f>+[1]I_Personale!CH35</f>
        <v>2</v>
      </c>
      <c r="CH35" s="343">
        <f>+[1]I_Personale!CI35</f>
        <v>2</v>
      </c>
      <c r="CI35" s="343">
        <f>+[1]I_Personale!CJ35</f>
        <v>2</v>
      </c>
      <c r="CJ35" s="343">
        <f>+[1]I_Personale!CK35</f>
        <v>2</v>
      </c>
      <c r="CK35" s="343">
        <f>+[1]I_Personale!CL35</f>
        <v>2</v>
      </c>
      <c r="CL35" s="343">
        <f>+[1]I_Personale!CM35</f>
        <v>2</v>
      </c>
      <c r="CM35" s="343">
        <f>+[1]I_Personale!CN35</f>
        <v>2</v>
      </c>
      <c r="CN35" s="343">
        <f>+[1]I_Personale!CO35</f>
        <v>2</v>
      </c>
      <c r="CO35" s="343">
        <f>+[1]I_Personale!CP35</f>
        <v>2</v>
      </c>
      <c r="CP35" s="343">
        <f>+[1]I_Personale!CQ35</f>
        <v>2</v>
      </c>
      <c r="CQ35" s="343">
        <f>+[1]I_Personale!CR35</f>
        <v>2</v>
      </c>
      <c r="CR35" s="343">
        <f>+[1]I_Personale!CS35</f>
        <v>2</v>
      </c>
      <c r="CS35" s="343">
        <f>+[1]I_Personale!CT35</f>
        <v>2</v>
      </c>
      <c r="CT35" s="343">
        <f>+[1]I_Personale!CU35</f>
        <v>2</v>
      </c>
      <c r="CU35" s="343">
        <f>+[1]I_Personale!CV35</f>
        <v>2</v>
      </c>
      <c r="CV35" s="343">
        <f>+[1]I_Personale!CW35</f>
        <v>2</v>
      </c>
      <c r="CW35" s="343">
        <f>+[1]I_Personale!CX35</f>
        <v>2</v>
      </c>
      <c r="CX35" s="343">
        <f>+[1]I_Personale!CY35</f>
        <v>2</v>
      </c>
      <c r="CY35" s="343">
        <f>+[1]I_Personale!CZ35</f>
        <v>2</v>
      </c>
      <c r="CZ35" s="343">
        <f>+[1]I_Personale!DA35</f>
        <v>2</v>
      </c>
      <c r="DA35" s="343">
        <f>+[1]I_Personale!DB35</f>
        <v>2</v>
      </c>
      <c r="DB35" s="343">
        <f>+[1]I_Personale!DC35</f>
        <v>2</v>
      </c>
      <c r="DC35" s="343">
        <f>+[1]I_Personale!DD35</f>
        <v>2</v>
      </c>
      <c r="DD35" s="343">
        <f>+[1]I_Personale!DE35</f>
        <v>2</v>
      </c>
      <c r="DE35" s="343">
        <f>+[1]I_Personale!DF35</f>
        <v>2</v>
      </c>
      <c r="DF35" s="343">
        <f>+[1]I_Personale!DG35</f>
        <v>2</v>
      </c>
      <c r="DG35" s="343">
        <f>+[1]I_Personale!DH35</f>
        <v>2</v>
      </c>
      <c r="DH35" s="343">
        <f>+[1]I_Personale!DI35</f>
        <v>2</v>
      </c>
      <c r="DI35" s="343">
        <f>+[1]I_Personale!DJ35</f>
        <v>2</v>
      </c>
      <c r="DJ35" s="343">
        <f>+[1]I_Personale!DK35</f>
        <v>2</v>
      </c>
      <c r="DK35" s="343">
        <f>+[1]I_Personale!DL35</f>
        <v>2</v>
      </c>
      <c r="DL35" s="343">
        <f>+[1]I_Personale!DM35</f>
        <v>2</v>
      </c>
      <c r="DM35" s="343">
        <f>+[1]I_Personale!DN35</f>
        <v>2</v>
      </c>
      <c r="DN35" s="343">
        <f>+[1]I_Personale!DO35</f>
        <v>2</v>
      </c>
      <c r="DO35" s="343">
        <f>+[1]I_Personale!DP35</f>
        <v>2</v>
      </c>
      <c r="DP35" s="343">
        <f>+[1]I_Personale!DQ35</f>
        <v>2</v>
      </c>
      <c r="DQ35" s="343">
        <f>+[1]I_Personale!DR35</f>
        <v>2</v>
      </c>
      <c r="DR35" s="343">
        <f>+[1]I_Personale!DS35</f>
        <v>2</v>
      </c>
      <c r="DS35" s="343">
        <f>+[1]I_Personale!DT35</f>
        <v>2</v>
      </c>
      <c r="DT35" s="343">
        <f>+[1]I_Personale!DU35</f>
        <v>2</v>
      </c>
    </row>
    <row r="36" spans="3:124" hidden="1" outlineLevel="1">
      <c r="C36" s="342" t="s">
        <v>633</v>
      </c>
      <c r="E36" t="str">
        <f>+IF(OR([1]I_Personale!$E28=[1]C_Personale!E34,[1]I_Personale!$E29=[1]C_Personale!E34),"SI","")</f>
        <v/>
      </c>
      <c r="F36" t="str">
        <f>+IF(OR([1]I_Personale!$E28=[1]C_Personale!F34,[1]I_Personale!$E29=[1]C_Personale!F34),"SI","")</f>
        <v/>
      </c>
      <c r="G36" t="str">
        <f>+IF(OR([1]I_Personale!$E28=[1]C_Personale!G34,[1]I_Personale!$E29=[1]C_Personale!G34),"SI","")</f>
        <v/>
      </c>
      <c r="H36" t="str">
        <f>+IF(OR([1]I_Personale!$E28=[1]C_Personale!H34,[1]I_Personale!$E29=[1]C_Personale!H34),"SI","")</f>
        <v/>
      </c>
      <c r="I36" t="str">
        <f>+IF(OR([1]I_Personale!$E28=[1]C_Personale!I34,[1]I_Personale!$E29=[1]C_Personale!I34),"SI","")</f>
        <v/>
      </c>
      <c r="J36" t="str">
        <f>+IF(OR([1]I_Personale!$E28=[1]C_Personale!J34,[1]I_Personale!$E29=[1]C_Personale!J34),"SI","")</f>
        <v>SI</v>
      </c>
      <c r="K36" t="str">
        <f>+IF(OR([1]I_Personale!$E28=[1]C_Personale!K34,[1]I_Personale!$E29=[1]C_Personale!K34),"SI","")</f>
        <v/>
      </c>
      <c r="L36" t="str">
        <f>+IF(OR([1]I_Personale!$E28=[1]C_Personale!L34,[1]I_Personale!$E29=[1]C_Personale!L34),"SI","")</f>
        <v/>
      </c>
      <c r="M36" t="str">
        <f>+IF(OR([1]I_Personale!$E28=[1]C_Personale!M34,[1]I_Personale!$E29=[1]C_Personale!M34),"SI","")</f>
        <v/>
      </c>
      <c r="N36" t="str">
        <f>+IF(OR([1]I_Personale!$E28=[1]C_Personale!N34,[1]I_Personale!$E29=[1]C_Personale!N34),"SI","")</f>
        <v/>
      </c>
      <c r="O36" t="str">
        <f>+IF(OR([1]I_Personale!$E28=[1]C_Personale!O34,[1]I_Personale!$E29=[1]C_Personale!O34),"SI","")</f>
        <v/>
      </c>
      <c r="P36" t="str">
        <f>+IF(OR([1]I_Personale!$E28=[1]C_Personale!P34,[1]I_Personale!$E29=[1]C_Personale!P34),"SI","")</f>
        <v>SI</v>
      </c>
      <c r="Q36" t="str">
        <f>+IF(OR([1]I_Personale!$E28=[1]C_Personale!Q34,[1]I_Personale!$E29=[1]C_Personale!Q34),"SI","")</f>
        <v/>
      </c>
      <c r="R36" t="str">
        <f>+IF(OR([1]I_Personale!$E28=[1]C_Personale!R34,[1]I_Personale!$E29=[1]C_Personale!R34),"SI","")</f>
        <v/>
      </c>
      <c r="S36" t="str">
        <f>+IF(OR([1]I_Personale!$E28=[1]C_Personale!S34,[1]I_Personale!$E29=[1]C_Personale!S34),"SI","")</f>
        <v/>
      </c>
      <c r="T36" t="str">
        <f>+IF(OR([1]I_Personale!$E28=[1]C_Personale!T34,[1]I_Personale!$E29=[1]C_Personale!T34),"SI","")</f>
        <v/>
      </c>
      <c r="U36" t="str">
        <f>+IF(OR([1]I_Personale!$E28=[1]C_Personale!U34,[1]I_Personale!$E29=[1]C_Personale!U34),"SI","")</f>
        <v/>
      </c>
      <c r="V36" t="str">
        <f>+IF(OR([1]I_Personale!$E28=[1]C_Personale!V34,[1]I_Personale!$E29=[1]C_Personale!V34),"SI","")</f>
        <v>SI</v>
      </c>
      <c r="W36" t="str">
        <f>+IF(OR([1]I_Personale!$E28=[1]C_Personale!W34,[1]I_Personale!$E29=[1]C_Personale!W34),"SI","")</f>
        <v/>
      </c>
      <c r="X36" t="str">
        <f>+IF(OR([1]I_Personale!$E28=[1]C_Personale!X34,[1]I_Personale!$E29=[1]C_Personale!X34),"SI","")</f>
        <v/>
      </c>
      <c r="Y36" t="str">
        <f>+IF(OR([1]I_Personale!$E28=[1]C_Personale!Y34,[1]I_Personale!$E29=[1]C_Personale!Y34),"SI","")</f>
        <v/>
      </c>
      <c r="Z36" t="str">
        <f>+IF(OR([1]I_Personale!$E28=[1]C_Personale!Z34,[1]I_Personale!$E29=[1]C_Personale!Z34),"SI","")</f>
        <v/>
      </c>
      <c r="AA36" t="str">
        <f>+IF(OR([1]I_Personale!$E28=[1]C_Personale!AA34,[1]I_Personale!$E29=[1]C_Personale!AA34),"SI","")</f>
        <v/>
      </c>
      <c r="AB36" t="str">
        <f>+IF(OR([1]I_Personale!$E28=[1]C_Personale!AB34,[1]I_Personale!$E29=[1]C_Personale!AB34),"SI","")</f>
        <v>SI</v>
      </c>
      <c r="AC36" t="str">
        <f>+IF(OR([1]I_Personale!$E28=[1]C_Personale!AC34,[1]I_Personale!$E29=[1]C_Personale!AC34),"SI","")</f>
        <v/>
      </c>
      <c r="AD36" t="str">
        <f>+IF(OR([1]I_Personale!$E28=[1]C_Personale!AD34,[1]I_Personale!$E29=[1]C_Personale!AD34),"SI","")</f>
        <v/>
      </c>
      <c r="AE36" t="str">
        <f>+IF(OR([1]I_Personale!$E28=[1]C_Personale!AE34,[1]I_Personale!$E29=[1]C_Personale!AE34),"SI","")</f>
        <v/>
      </c>
      <c r="AF36" t="str">
        <f>+IF(OR([1]I_Personale!$E28=[1]C_Personale!AF34,[1]I_Personale!$E29=[1]C_Personale!AF34),"SI","")</f>
        <v/>
      </c>
      <c r="AG36" t="str">
        <f>+IF(OR([1]I_Personale!$E28=[1]C_Personale!AG34,[1]I_Personale!$E29=[1]C_Personale!AG34),"SI","")</f>
        <v/>
      </c>
      <c r="AH36" t="str">
        <f>+IF(OR([1]I_Personale!$E28=[1]C_Personale!AH34,[1]I_Personale!$E29=[1]C_Personale!AH34),"SI","")</f>
        <v>SI</v>
      </c>
      <c r="AI36" t="str">
        <f>+IF(OR([1]I_Personale!$E28=[1]C_Personale!AI34,[1]I_Personale!$E29=[1]C_Personale!AI34),"SI","")</f>
        <v/>
      </c>
      <c r="AJ36" t="str">
        <f>+IF(OR([1]I_Personale!$E28=[1]C_Personale!AJ34,[1]I_Personale!$E29=[1]C_Personale!AJ34),"SI","")</f>
        <v/>
      </c>
      <c r="AK36" t="str">
        <f>+IF(OR([1]I_Personale!$E28=[1]C_Personale!AK34,[1]I_Personale!$E29=[1]C_Personale!AK34),"SI","")</f>
        <v/>
      </c>
      <c r="AL36" t="str">
        <f>+IF(OR([1]I_Personale!$E28=[1]C_Personale!AL34,[1]I_Personale!$E29=[1]C_Personale!AL34),"SI","")</f>
        <v/>
      </c>
      <c r="AM36" t="str">
        <f>+IF(OR([1]I_Personale!$E28=[1]C_Personale!AM34,[1]I_Personale!$E29=[1]C_Personale!AM34),"SI","")</f>
        <v/>
      </c>
      <c r="AN36" t="str">
        <f>+IF(OR([1]I_Personale!$E28=[1]C_Personale!AN34,[1]I_Personale!$E29=[1]C_Personale!AN34),"SI","")</f>
        <v>SI</v>
      </c>
      <c r="AO36" t="str">
        <f>+IF(OR([1]I_Personale!$E28=[1]C_Personale!AO34,[1]I_Personale!$E29=[1]C_Personale!AO34),"SI","")</f>
        <v/>
      </c>
      <c r="AP36" t="str">
        <f>+IF(OR([1]I_Personale!$E28=[1]C_Personale!AP34,[1]I_Personale!$E29=[1]C_Personale!AP34),"SI","")</f>
        <v/>
      </c>
      <c r="AQ36" t="str">
        <f>+IF(OR([1]I_Personale!$E28=[1]C_Personale!AQ34,[1]I_Personale!$E29=[1]C_Personale!AQ34),"SI","")</f>
        <v/>
      </c>
      <c r="AR36" t="str">
        <f>+IF(OR([1]I_Personale!$E28=[1]C_Personale!AR34,[1]I_Personale!$E29=[1]C_Personale!AR34),"SI","")</f>
        <v/>
      </c>
      <c r="AS36" t="str">
        <f>+IF(OR([1]I_Personale!$E28=[1]C_Personale!AS34,[1]I_Personale!$E29=[1]C_Personale!AS34),"SI","")</f>
        <v/>
      </c>
      <c r="AT36" t="str">
        <f>+IF(OR([1]I_Personale!$E28=[1]C_Personale!AT34,[1]I_Personale!$E29=[1]C_Personale!AT34),"SI","")</f>
        <v>SI</v>
      </c>
      <c r="AU36" t="str">
        <f>+IF(OR([1]I_Personale!$E28=[1]C_Personale!AU34,[1]I_Personale!$E29=[1]C_Personale!AU34),"SI","")</f>
        <v/>
      </c>
      <c r="AV36" t="str">
        <f>+IF(OR([1]I_Personale!$E28=[1]C_Personale!AV34,[1]I_Personale!$E29=[1]C_Personale!AV34),"SI","")</f>
        <v/>
      </c>
      <c r="AW36" t="str">
        <f>+IF(OR([1]I_Personale!$E28=[1]C_Personale!AW34,[1]I_Personale!$E29=[1]C_Personale!AW34),"SI","")</f>
        <v/>
      </c>
      <c r="AX36" t="str">
        <f>+IF(OR([1]I_Personale!$E28=[1]C_Personale!AX34,[1]I_Personale!$E29=[1]C_Personale!AX34),"SI","")</f>
        <v/>
      </c>
      <c r="AY36" t="str">
        <f>+IF(OR([1]I_Personale!$E28=[1]C_Personale!AY34,[1]I_Personale!$E29=[1]C_Personale!AY34),"SI","")</f>
        <v/>
      </c>
      <c r="AZ36" t="str">
        <f>+IF(OR([1]I_Personale!$E28=[1]C_Personale!AZ34,[1]I_Personale!$E29=[1]C_Personale!AZ34),"SI","")</f>
        <v>SI</v>
      </c>
      <c r="BA36" t="str">
        <f>+IF(OR([1]I_Personale!$E28=[1]C_Personale!BA34,[1]I_Personale!$E29=[1]C_Personale!BA34),"SI","")</f>
        <v/>
      </c>
      <c r="BB36" t="str">
        <f>+IF(OR([1]I_Personale!$E28=[1]C_Personale!BB34,[1]I_Personale!$E29=[1]C_Personale!BB34),"SI","")</f>
        <v/>
      </c>
      <c r="BC36" t="str">
        <f>+IF(OR([1]I_Personale!$E28=[1]C_Personale!BC34,[1]I_Personale!$E29=[1]C_Personale!BC34),"SI","")</f>
        <v/>
      </c>
      <c r="BD36" t="str">
        <f>+IF(OR([1]I_Personale!$E28=[1]C_Personale!BD34,[1]I_Personale!$E29=[1]C_Personale!BD34),"SI","")</f>
        <v/>
      </c>
      <c r="BE36" t="str">
        <f>+IF(OR([1]I_Personale!$E28=[1]C_Personale!BE34,[1]I_Personale!$E29=[1]C_Personale!BE34),"SI","")</f>
        <v/>
      </c>
      <c r="BF36" t="str">
        <f>+IF(OR([1]I_Personale!$E28=[1]C_Personale!BF34,[1]I_Personale!$E29=[1]C_Personale!BF34),"SI","")</f>
        <v>SI</v>
      </c>
      <c r="BG36" t="str">
        <f>+IF(OR([1]I_Personale!$E28=[1]C_Personale!BG34,[1]I_Personale!$E29=[1]C_Personale!BG34),"SI","")</f>
        <v/>
      </c>
      <c r="BH36" t="str">
        <f>+IF(OR([1]I_Personale!$E28=[1]C_Personale!BH34,[1]I_Personale!$E29=[1]C_Personale!BH34),"SI","")</f>
        <v/>
      </c>
      <c r="BI36" t="str">
        <f>+IF(OR([1]I_Personale!$E28=[1]C_Personale!BI34,[1]I_Personale!$E29=[1]C_Personale!BI34),"SI","")</f>
        <v/>
      </c>
      <c r="BJ36" t="str">
        <f>+IF(OR([1]I_Personale!$E28=[1]C_Personale!BJ34,[1]I_Personale!$E29=[1]C_Personale!BJ34),"SI","")</f>
        <v/>
      </c>
      <c r="BK36" t="str">
        <f>+IF(OR([1]I_Personale!$E28=[1]C_Personale!BK34,[1]I_Personale!$E29=[1]C_Personale!BK34),"SI","")</f>
        <v/>
      </c>
      <c r="BL36" t="str">
        <f>+IF(OR([1]I_Personale!$E28=[1]C_Personale!BL34,[1]I_Personale!$E29=[1]C_Personale!BL34),"SI","")</f>
        <v>SI</v>
      </c>
      <c r="BM36" t="str">
        <f>+IF(OR([1]I_Personale!$E28=[1]C_Personale!BM34,[1]I_Personale!$E29=[1]C_Personale!BM34),"SI","")</f>
        <v/>
      </c>
      <c r="BN36" t="str">
        <f>+IF(OR([1]I_Personale!$E28=[1]C_Personale!BN34,[1]I_Personale!$E29=[1]C_Personale!BN34),"SI","")</f>
        <v/>
      </c>
      <c r="BO36" t="str">
        <f>+IF(OR([1]I_Personale!$E28=[1]C_Personale!BO34,[1]I_Personale!$E29=[1]C_Personale!BO34),"SI","")</f>
        <v/>
      </c>
      <c r="BP36" t="str">
        <f>+IF(OR([1]I_Personale!$E28=[1]C_Personale!BP34,[1]I_Personale!$E29=[1]C_Personale!BP34),"SI","")</f>
        <v/>
      </c>
      <c r="BQ36" t="str">
        <f>+IF(OR([1]I_Personale!$E28=[1]C_Personale!BQ34,[1]I_Personale!$E29=[1]C_Personale!BQ34),"SI","")</f>
        <v/>
      </c>
      <c r="BR36" t="str">
        <f>+IF(OR([1]I_Personale!$E28=[1]C_Personale!BR34,[1]I_Personale!$E29=[1]C_Personale!BR34),"SI","")</f>
        <v>SI</v>
      </c>
      <c r="BS36" t="str">
        <f>+IF(OR([1]I_Personale!$E28=[1]C_Personale!BS34,[1]I_Personale!$E29=[1]C_Personale!BS34),"SI","")</f>
        <v/>
      </c>
      <c r="BT36" t="str">
        <f>+IF(OR([1]I_Personale!$E28=[1]C_Personale!BT34,[1]I_Personale!$E29=[1]C_Personale!BT34),"SI","")</f>
        <v/>
      </c>
      <c r="BU36" t="str">
        <f>+IF(OR([1]I_Personale!$E28=[1]C_Personale!BU34,[1]I_Personale!$E29=[1]C_Personale!BU34),"SI","")</f>
        <v/>
      </c>
      <c r="BV36" t="str">
        <f>+IF(OR([1]I_Personale!$E28=[1]C_Personale!BV34,[1]I_Personale!$E29=[1]C_Personale!BV34),"SI","")</f>
        <v/>
      </c>
      <c r="BW36" t="str">
        <f>+IF(OR([1]I_Personale!$E28=[1]C_Personale!BW34,[1]I_Personale!$E29=[1]C_Personale!BW34),"SI","")</f>
        <v/>
      </c>
      <c r="BX36" t="str">
        <f>+IF(OR([1]I_Personale!$E28=[1]C_Personale!BX34,[1]I_Personale!$E29=[1]C_Personale!BX34),"SI","")</f>
        <v>SI</v>
      </c>
      <c r="BY36" t="str">
        <f>+IF(OR([1]I_Personale!$E28=[1]C_Personale!BY34,[1]I_Personale!$E29=[1]C_Personale!BY34),"SI","")</f>
        <v/>
      </c>
      <c r="BZ36" t="str">
        <f>+IF(OR([1]I_Personale!$E28=[1]C_Personale!BZ34,[1]I_Personale!$E29=[1]C_Personale!BZ34),"SI","")</f>
        <v/>
      </c>
      <c r="CA36" t="str">
        <f>+IF(OR([1]I_Personale!$E28=[1]C_Personale!CA34,[1]I_Personale!$E29=[1]C_Personale!CA34),"SI","")</f>
        <v/>
      </c>
      <c r="CB36" t="str">
        <f>+IF(OR([1]I_Personale!$E28=[1]C_Personale!CB34,[1]I_Personale!$E29=[1]C_Personale!CB34),"SI","")</f>
        <v/>
      </c>
      <c r="CC36" t="str">
        <f>+IF(OR([1]I_Personale!$E28=[1]C_Personale!CC34,[1]I_Personale!$E29=[1]C_Personale!CC34),"SI","")</f>
        <v/>
      </c>
      <c r="CD36" t="str">
        <f>+IF(OR([1]I_Personale!$E28=[1]C_Personale!CD34,[1]I_Personale!$E29=[1]C_Personale!CD34),"SI","")</f>
        <v>SI</v>
      </c>
      <c r="CE36" t="str">
        <f>+IF(OR([1]I_Personale!$E28=[1]C_Personale!CE34,[1]I_Personale!$E29=[1]C_Personale!CE34),"SI","")</f>
        <v/>
      </c>
      <c r="CF36" t="str">
        <f>+IF(OR([1]I_Personale!$E28=[1]C_Personale!CF34,[1]I_Personale!$E29=[1]C_Personale!CF34),"SI","")</f>
        <v/>
      </c>
      <c r="CG36" t="str">
        <f>+IF(OR([1]I_Personale!$E28=[1]C_Personale!CG34,[1]I_Personale!$E29=[1]C_Personale!CG34),"SI","")</f>
        <v/>
      </c>
      <c r="CH36" t="str">
        <f>+IF(OR([1]I_Personale!$E28=[1]C_Personale!CH34,[1]I_Personale!$E29=[1]C_Personale!CH34),"SI","")</f>
        <v/>
      </c>
      <c r="CI36" t="str">
        <f>+IF(OR([1]I_Personale!$E28=[1]C_Personale!CI34,[1]I_Personale!$E29=[1]C_Personale!CI34),"SI","")</f>
        <v/>
      </c>
      <c r="CJ36" t="str">
        <f>+IF(OR([1]I_Personale!$E28=[1]C_Personale!CJ34,[1]I_Personale!$E29=[1]C_Personale!CJ34),"SI","")</f>
        <v>SI</v>
      </c>
      <c r="CK36" t="str">
        <f>+IF(OR([1]I_Personale!$E28=[1]C_Personale!CK34,[1]I_Personale!$E29=[1]C_Personale!CK34),"SI","")</f>
        <v/>
      </c>
      <c r="CL36" t="str">
        <f>+IF(OR([1]I_Personale!$E28=[1]C_Personale!CL34,[1]I_Personale!$E29=[1]C_Personale!CL34),"SI","")</f>
        <v/>
      </c>
      <c r="CM36" t="str">
        <f>+IF(OR([1]I_Personale!$E28=[1]C_Personale!CM34,[1]I_Personale!$E29=[1]C_Personale!CM34),"SI","")</f>
        <v/>
      </c>
      <c r="CN36" t="str">
        <f>+IF(OR([1]I_Personale!$E28=[1]C_Personale!CN34,[1]I_Personale!$E29=[1]C_Personale!CN34),"SI","")</f>
        <v/>
      </c>
      <c r="CO36" t="str">
        <f>+IF(OR([1]I_Personale!$E28=[1]C_Personale!CO34,[1]I_Personale!$E29=[1]C_Personale!CO34),"SI","")</f>
        <v/>
      </c>
      <c r="CP36" t="str">
        <f>+IF(OR([1]I_Personale!$E28=[1]C_Personale!CP34,[1]I_Personale!$E29=[1]C_Personale!CP34),"SI","")</f>
        <v>SI</v>
      </c>
      <c r="CQ36" t="str">
        <f>+IF(OR([1]I_Personale!$E28=[1]C_Personale!CQ34,[1]I_Personale!$E29=[1]C_Personale!CQ34),"SI","")</f>
        <v/>
      </c>
      <c r="CR36" t="str">
        <f>+IF(OR([1]I_Personale!$E28=[1]C_Personale!CR34,[1]I_Personale!$E29=[1]C_Personale!CR34),"SI","")</f>
        <v/>
      </c>
      <c r="CS36" t="str">
        <f>+IF(OR([1]I_Personale!$E28=[1]C_Personale!CS34,[1]I_Personale!$E29=[1]C_Personale!CS34),"SI","")</f>
        <v/>
      </c>
      <c r="CT36" t="str">
        <f>+IF(OR([1]I_Personale!$E28=[1]C_Personale!CT34,[1]I_Personale!$E29=[1]C_Personale!CT34),"SI","")</f>
        <v/>
      </c>
      <c r="CU36" t="str">
        <f>+IF(OR([1]I_Personale!$E28=[1]C_Personale!CU34,[1]I_Personale!$E29=[1]C_Personale!CU34),"SI","")</f>
        <v/>
      </c>
      <c r="CV36" t="str">
        <f>+IF(OR([1]I_Personale!$E28=[1]C_Personale!CV34,[1]I_Personale!$E29=[1]C_Personale!CV34),"SI","")</f>
        <v>SI</v>
      </c>
      <c r="CW36" t="str">
        <f>+IF(OR([1]I_Personale!$E28=[1]C_Personale!CW34,[1]I_Personale!$E29=[1]C_Personale!CW34),"SI","")</f>
        <v/>
      </c>
      <c r="CX36" t="str">
        <f>+IF(OR([1]I_Personale!$E28=[1]C_Personale!CX34,[1]I_Personale!$E29=[1]C_Personale!CX34),"SI","")</f>
        <v/>
      </c>
      <c r="CY36" t="str">
        <f>+IF(OR([1]I_Personale!$E28=[1]C_Personale!CY34,[1]I_Personale!$E29=[1]C_Personale!CY34),"SI","")</f>
        <v/>
      </c>
      <c r="CZ36" t="str">
        <f>+IF(OR([1]I_Personale!$E28=[1]C_Personale!CZ34,[1]I_Personale!$E29=[1]C_Personale!CZ34),"SI","")</f>
        <v/>
      </c>
      <c r="DA36" t="str">
        <f>+IF(OR([1]I_Personale!$E28=[1]C_Personale!DA34,[1]I_Personale!$E29=[1]C_Personale!DA34),"SI","")</f>
        <v/>
      </c>
      <c r="DB36" t="str">
        <f>+IF(OR([1]I_Personale!$E28=[1]C_Personale!DB34,[1]I_Personale!$E29=[1]C_Personale!DB34),"SI","")</f>
        <v>SI</v>
      </c>
      <c r="DC36" t="str">
        <f>+IF(OR([1]I_Personale!$E28=[1]C_Personale!DC34,[1]I_Personale!$E29=[1]C_Personale!DC34),"SI","")</f>
        <v/>
      </c>
      <c r="DD36" t="str">
        <f>+IF(OR([1]I_Personale!$E28=[1]C_Personale!DD34,[1]I_Personale!$E29=[1]C_Personale!DD34),"SI","")</f>
        <v/>
      </c>
      <c r="DE36" t="str">
        <f>+IF(OR([1]I_Personale!$E28=[1]C_Personale!DE34,[1]I_Personale!$E29=[1]C_Personale!DE34),"SI","")</f>
        <v/>
      </c>
      <c r="DF36" t="str">
        <f>+IF(OR([1]I_Personale!$E28=[1]C_Personale!DF34,[1]I_Personale!$E29=[1]C_Personale!DF34),"SI","")</f>
        <v/>
      </c>
      <c r="DG36" t="str">
        <f>+IF(OR([1]I_Personale!$E28=[1]C_Personale!DG34,[1]I_Personale!$E29=[1]C_Personale!DG34),"SI","")</f>
        <v/>
      </c>
      <c r="DH36" t="str">
        <f>+IF(OR([1]I_Personale!$E28=[1]C_Personale!DH34,[1]I_Personale!$E29=[1]C_Personale!DH34),"SI","")</f>
        <v>SI</v>
      </c>
      <c r="DI36" t="str">
        <f>+IF(OR([1]I_Personale!$E28=[1]C_Personale!DI34,[1]I_Personale!$E29=[1]C_Personale!DI34),"SI","")</f>
        <v/>
      </c>
      <c r="DJ36" t="str">
        <f>+IF(OR([1]I_Personale!$E28=[1]C_Personale!DJ34,[1]I_Personale!$E29=[1]C_Personale!DJ34),"SI","")</f>
        <v/>
      </c>
      <c r="DK36" t="str">
        <f>+IF(OR([1]I_Personale!$E28=[1]C_Personale!DK34,[1]I_Personale!$E29=[1]C_Personale!DK34),"SI","")</f>
        <v/>
      </c>
      <c r="DL36" t="str">
        <f>+IF(OR([1]I_Personale!$E28=[1]C_Personale!DL34,[1]I_Personale!$E29=[1]C_Personale!DL34),"SI","")</f>
        <v/>
      </c>
      <c r="DM36" t="str">
        <f>+IF(OR([1]I_Personale!$E28=[1]C_Personale!DM34,[1]I_Personale!$E29=[1]C_Personale!DM34),"SI","")</f>
        <v/>
      </c>
      <c r="DN36" t="str">
        <f>+IF(OR([1]I_Personale!$E28=[1]C_Personale!DN34,[1]I_Personale!$E29=[1]C_Personale!DN34),"SI","")</f>
        <v>SI</v>
      </c>
      <c r="DO36" t="str">
        <f>+IF(OR([1]I_Personale!$E28=[1]C_Personale!DO34,[1]I_Personale!$E29=[1]C_Personale!DO34),"SI","")</f>
        <v/>
      </c>
      <c r="DP36" t="str">
        <f>+IF(OR([1]I_Personale!$E28=[1]C_Personale!DP34,[1]I_Personale!$E29=[1]C_Personale!DP34),"SI","")</f>
        <v/>
      </c>
      <c r="DQ36" t="str">
        <f>+IF(OR([1]I_Personale!$E28=[1]C_Personale!DQ34,[1]I_Personale!$E29=[1]C_Personale!DQ34),"SI","")</f>
        <v/>
      </c>
      <c r="DR36" t="str">
        <f>+IF(OR([1]I_Personale!$E28=[1]C_Personale!DR34,[1]I_Personale!$E29=[1]C_Personale!DR34),"SI","")</f>
        <v/>
      </c>
      <c r="DS36" t="str">
        <f>+IF(OR([1]I_Personale!$E28=[1]C_Personale!DS34,[1]I_Personale!$E29=[1]C_Personale!DS34),"SI","")</f>
        <v/>
      </c>
      <c r="DT36" t="str">
        <f>+IF(OR([1]I_Personale!$E28=[1]C_Personale!DT34,[1]I_Personale!$E29=[1]C_Personale!DT34),"SI","")</f>
        <v>SI</v>
      </c>
    </row>
    <row r="37" spans="3:124" hidden="1" outlineLevel="1">
      <c r="C37" s="344"/>
    </row>
    <row r="38" spans="3:124" ht="15.6" hidden="1" outlineLevel="1" thickTop="1" thickBot="1">
      <c r="C38" s="345" t="s">
        <v>634</v>
      </c>
      <c r="E38" s="253">
        <f>+[1]I_Personale!$E23*E35</f>
        <v>0</v>
      </c>
      <c r="F38" s="253">
        <f>+[1]I_Personale!$E23*F35</f>
        <v>0</v>
      </c>
      <c r="G38" s="253">
        <f>+[1]I_Personale!$E23*G35</f>
        <v>0</v>
      </c>
      <c r="H38" s="253">
        <f>+[1]I_Personale!$E23*H35</f>
        <v>0</v>
      </c>
      <c r="I38" s="253">
        <f>+[1]I_Personale!$E23*I35</f>
        <v>0</v>
      </c>
      <c r="J38" s="253">
        <f>+[1]I_Personale!$E23*J35</f>
        <v>0</v>
      </c>
      <c r="K38" s="253">
        <f>+[1]I_Personale!$E23*K35</f>
        <v>0</v>
      </c>
      <c r="L38" s="253">
        <f>+[1]I_Personale!$E23*L35</f>
        <v>0</v>
      </c>
      <c r="M38" s="253">
        <f>+[1]I_Personale!$E23*M35</f>
        <v>0</v>
      </c>
      <c r="N38" s="253">
        <f>+[1]I_Personale!$E23*N35</f>
        <v>0</v>
      </c>
      <c r="O38" s="253">
        <f>+[1]I_Personale!$E23*O35</f>
        <v>0</v>
      </c>
      <c r="P38" s="253">
        <f>+[1]I_Personale!$E23*P35</f>
        <v>0</v>
      </c>
      <c r="Q38" s="253">
        <f>+[1]I_Personale!$E23*Q35</f>
        <v>0</v>
      </c>
      <c r="R38" s="253">
        <f>+[1]I_Personale!$E23*R35</f>
        <v>0</v>
      </c>
      <c r="S38" s="253">
        <f>+[1]I_Personale!$E23*S35</f>
        <v>0</v>
      </c>
      <c r="T38" s="253">
        <f>+[1]I_Personale!$E23*T35</f>
        <v>0</v>
      </c>
      <c r="U38" s="253">
        <f>+[1]I_Personale!$E23*U35</f>
        <v>0</v>
      </c>
      <c r="V38" s="253">
        <f>+[1]I_Personale!$E23*V35</f>
        <v>0</v>
      </c>
      <c r="W38" s="253">
        <f>+[1]I_Personale!$E23*W35</f>
        <v>0</v>
      </c>
      <c r="X38" s="253">
        <f>+[1]I_Personale!$E23*X35</f>
        <v>0</v>
      </c>
      <c r="Y38" s="253">
        <f>+[1]I_Personale!$E23*Y35</f>
        <v>0</v>
      </c>
      <c r="Z38" s="253">
        <f>+[1]I_Personale!$E23*Z35</f>
        <v>0</v>
      </c>
      <c r="AA38" s="253">
        <f>+[1]I_Personale!$E23*AA35</f>
        <v>0</v>
      </c>
      <c r="AB38" s="253">
        <f>+[1]I_Personale!$E23*AB35</f>
        <v>0</v>
      </c>
      <c r="AC38" s="253">
        <f>+[1]I_Personale!$E23*AC35</f>
        <v>0</v>
      </c>
      <c r="AD38" s="253">
        <f>+[1]I_Personale!$E23*AD35</f>
        <v>0</v>
      </c>
      <c r="AE38" s="253">
        <f>+[1]I_Personale!$E23*AE35</f>
        <v>0</v>
      </c>
      <c r="AF38" s="253">
        <f>+[1]I_Personale!$E23*AF35</f>
        <v>0</v>
      </c>
      <c r="AG38" s="253">
        <f>+[1]I_Personale!$E23*AG35</f>
        <v>0</v>
      </c>
      <c r="AH38" s="253">
        <f>+[1]I_Personale!$E23*AH35</f>
        <v>0</v>
      </c>
      <c r="AI38" s="253">
        <f>+[1]I_Personale!$E23*AI35</f>
        <v>0</v>
      </c>
      <c r="AJ38" s="253">
        <f>+[1]I_Personale!$E23*AJ35</f>
        <v>0</v>
      </c>
      <c r="AK38" s="253">
        <f>+[1]I_Personale!$E23*AK35</f>
        <v>0</v>
      </c>
      <c r="AL38" s="253">
        <f>+[1]I_Personale!$E23*AL35</f>
        <v>0</v>
      </c>
      <c r="AM38" s="253">
        <f>+[1]I_Personale!$E23*AM35</f>
        <v>0</v>
      </c>
      <c r="AN38" s="253">
        <f>+[1]I_Personale!$E23*AN35</f>
        <v>0</v>
      </c>
      <c r="AO38" s="253">
        <f>+[1]I_Personale!$E23*AO35</f>
        <v>0</v>
      </c>
      <c r="AP38" s="253">
        <f>+[1]I_Personale!$E23*AP35</f>
        <v>0</v>
      </c>
      <c r="AQ38" s="253">
        <f>+[1]I_Personale!$E23*AQ35</f>
        <v>0</v>
      </c>
      <c r="AR38" s="253">
        <f>+[1]I_Personale!$E23*AR35</f>
        <v>0</v>
      </c>
      <c r="AS38" s="253">
        <f>+[1]I_Personale!$E23*AS35</f>
        <v>0</v>
      </c>
      <c r="AT38" s="253">
        <f>+[1]I_Personale!$E23*AT35</f>
        <v>0</v>
      </c>
      <c r="AU38" s="253">
        <f>+[1]I_Personale!$E23*AU35</f>
        <v>0</v>
      </c>
      <c r="AV38" s="253">
        <f>+[1]I_Personale!$E23*AV35</f>
        <v>0</v>
      </c>
      <c r="AW38" s="253">
        <f>+[1]I_Personale!$E23*AW35</f>
        <v>0</v>
      </c>
      <c r="AX38" s="253">
        <f>+[1]I_Personale!$E23*AX35</f>
        <v>0</v>
      </c>
      <c r="AY38" s="253">
        <f>+[1]I_Personale!$E23*AY35</f>
        <v>0</v>
      </c>
      <c r="AZ38" s="253">
        <f>+[1]I_Personale!$E23*AZ35</f>
        <v>0</v>
      </c>
      <c r="BA38" s="253">
        <f>+[1]I_Personale!$E23*BA35</f>
        <v>0</v>
      </c>
      <c r="BB38" s="253">
        <f>+[1]I_Personale!$E23*BB35</f>
        <v>0</v>
      </c>
      <c r="BC38" s="253">
        <f>+[1]I_Personale!$E23*BC35</f>
        <v>0</v>
      </c>
      <c r="BD38" s="253">
        <f>+[1]I_Personale!$E23*BD35</f>
        <v>0</v>
      </c>
      <c r="BE38" s="253">
        <f>+[1]I_Personale!$E23*BE35</f>
        <v>0</v>
      </c>
      <c r="BF38" s="253">
        <f>+[1]I_Personale!$E23*BF35</f>
        <v>0</v>
      </c>
      <c r="BG38" s="253">
        <f>+[1]I_Personale!$E23*BG35</f>
        <v>0</v>
      </c>
      <c r="BH38" s="253">
        <f>+[1]I_Personale!$E23*BH35</f>
        <v>0</v>
      </c>
      <c r="BI38" s="253">
        <f>+[1]I_Personale!$E23*BI35</f>
        <v>0</v>
      </c>
      <c r="BJ38" s="253">
        <f>+[1]I_Personale!$E23*BJ35</f>
        <v>0</v>
      </c>
      <c r="BK38" s="253">
        <f>+[1]I_Personale!$E23*BK35</f>
        <v>0</v>
      </c>
      <c r="BL38" s="253">
        <f>+[1]I_Personale!$E23*BL35</f>
        <v>0</v>
      </c>
      <c r="BM38" s="253">
        <f>+[1]I_Personale!$E23*BM35</f>
        <v>0</v>
      </c>
      <c r="BN38" s="253">
        <f>+[1]I_Personale!$E23*BN35</f>
        <v>0</v>
      </c>
      <c r="BO38" s="253">
        <f>+[1]I_Personale!$E23*BO35</f>
        <v>0</v>
      </c>
      <c r="BP38" s="253">
        <f>+[1]I_Personale!$E23*BP35</f>
        <v>0</v>
      </c>
      <c r="BQ38" s="253">
        <f>+[1]I_Personale!$E23*BQ35</f>
        <v>0</v>
      </c>
      <c r="BR38" s="253">
        <f>+[1]I_Personale!$E23*BR35</f>
        <v>0</v>
      </c>
      <c r="BS38" s="253">
        <f>+[1]I_Personale!$E23*BS35</f>
        <v>0</v>
      </c>
      <c r="BT38" s="253">
        <f>+[1]I_Personale!$E23*BT35</f>
        <v>0</v>
      </c>
      <c r="BU38" s="253">
        <f>+[1]I_Personale!$E23*BU35</f>
        <v>0</v>
      </c>
      <c r="BV38" s="253">
        <f>+[1]I_Personale!$E23*BV35</f>
        <v>0</v>
      </c>
      <c r="BW38" s="253">
        <f>+[1]I_Personale!$E23*BW35</f>
        <v>0</v>
      </c>
      <c r="BX38" s="253">
        <f>+[1]I_Personale!$E23*BX35</f>
        <v>0</v>
      </c>
      <c r="BY38" s="253">
        <f>+[1]I_Personale!$E23*BY35</f>
        <v>0</v>
      </c>
      <c r="BZ38" s="253">
        <f>+[1]I_Personale!$E23*BZ35</f>
        <v>0</v>
      </c>
      <c r="CA38" s="253">
        <f>+[1]I_Personale!$E23*CA35</f>
        <v>0</v>
      </c>
      <c r="CB38" s="253">
        <f>+[1]I_Personale!$E23*CB35</f>
        <v>0</v>
      </c>
      <c r="CC38" s="253">
        <f>+[1]I_Personale!$E23*CC35</f>
        <v>0</v>
      </c>
      <c r="CD38" s="253">
        <f>+[1]I_Personale!$E23*CD35</f>
        <v>0</v>
      </c>
      <c r="CE38" s="253">
        <f>+[1]I_Personale!$E23*CE35</f>
        <v>0</v>
      </c>
      <c r="CF38" s="253">
        <f>+[1]I_Personale!$E23*CF35</f>
        <v>0</v>
      </c>
      <c r="CG38" s="253">
        <f>+[1]I_Personale!$E23*CG35</f>
        <v>0</v>
      </c>
      <c r="CH38" s="253">
        <f>+[1]I_Personale!$E23*CH35</f>
        <v>0</v>
      </c>
      <c r="CI38" s="253">
        <f>+[1]I_Personale!$E23*CI35</f>
        <v>0</v>
      </c>
      <c r="CJ38" s="253">
        <f>+[1]I_Personale!$E23*CJ35</f>
        <v>0</v>
      </c>
      <c r="CK38" s="253">
        <f>+[1]I_Personale!$E23*CK35</f>
        <v>0</v>
      </c>
      <c r="CL38" s="253">
        <f>+[1]I_Personale!$E23*CL35</f>
        <v>0</v>
      </c>
      <c r="CM38" s="253">
        <f>+[1]I_Personale!$E23*CM35</f>
        <v>0</v>
      </c>
      <c r="CN38" s="253">
        <f>+[1]I_Personale!$E23*CN35</f>
        <v>0</v>
      </c>
      <c r="CO38" s="253">
        <f>+[1]I_Personale!$E23*CO35</f>
        <v>0</v>
      </c>
      <c r="CP38" s="253">
        <f>+[1]I_Personale!$E23*CP35</f>
        <v>0</v>
      </c>
      <c r="CQ38" s="253">
        <f>+[1]I_Personale!$E23*CQ35</f>
        <v>0</v>
      </c>
      <c r="CR38" s="253">
        <f>+[1]I_Personale!$E23*CR35</f>
        <v>0</v>
      </c>
      <c r="CS38" s="253">
        <f>+[1]I_Personale!$E23*CS35</f>
        <v>0</v>
      </c>
      <c r="CT38" s="253">
        <f>+[1]I_Personale!$E23*CT35</f>
        <v>0</v>
      </c>
      <c r="CU38" s="253">
        <f>+[1]I_Personale!$E23*CU35</f>
        <v>0</v>
      </c>
      <c r="CV38" s="253">
        <f>+[1]I_Personale!$E23*CV35</f>
        <v>0</v>
      </c>
      <c r="CW38" s="253">
        <f>+[1]I_Personale!$E23*CW35</f>
        <v>0</v>
      </c>
      <c r="CX38" s="253">
        <f>+[1]I_Personale!$E23*CX35</f>
        <v>0</v>
      </c>
      <c r="CY38" s="253">
        <f>+[1]I_Personale!$E23*CY35</f>
        <v>0</v>
      </c>
      <c r="CZ38" s="253">
        <f>+[1]I_Personale!$E23*CZ35</f>
        <v>0</v>
      </c>
      <c r="DA38" s="253">
        <f>+[1]I_Personale!$E23*DA35</f>
        <v>0</v>
      </c>
      <c r="DB38" s="253">
        <f>+[1]I_Personale!$E23*DB35</f>
        <v>0</v>
      </c>
      <c r="DC38" s="253">
        <f>+[1]I_Personale!$E23*DC35</f>
        <v>0</v>
      </c>
      <c r="DD38" s="253">
        <f>+[1]I_Personale!$E23*DD35</f>
        <v>0</v>
      </c>
      <c r="DE38" s="253">
        <f>+[1]I_Personale!$E23*DE35</f>
        <v>0</v>
      </c>
      <c r="DF38" s="253">
        <f>+[1]I_Personale!$E23*DF35</f>
        <v>0</v>
      </c>
      <c r="DG38" s="253">
        <f>+[1]I_Personale!$E23*DG35</f>
        <v>0</v>
      </c>
      <c r="DH38" s="253">
        <f>+[1]I_Personale!$E23*DH35</f>
        <v>0</v>
      </c>
      <c r="DI38" s="253">
        <f>+[1]I_Personale!$E23*DI35</f>
        <v>0</v>
      </c>
      <c r="DJ38" s="253">
        <f>+[1]I_Personale!$E23*DJ35</f>
        <v>0</v>
      </c>
      <c r="DK38" s="253">
        <f>+[1]I_Personale!$E23*DK35</f>
        <v>0</v>
      </c>
      <c r="DL38" s="253">
        <f>+[1]I_Personale!$E23*DL35</f>
        <v>0</v>
      </c>
      <c r="DM38" s="253">
        <f>+[1]I_Personale!$E23*DM35</f>
        <v>0</v>
      </c>
      <c r="DN38" s="253">
        <f>+[1]I_Personale!$E23*DN35</f>
        <v>0</v>
      </c>
      <c r="DO38" s="253">
        <f>+[1]I_Personale!$E23*DO35</f>
        <v>0</v>
      </c>
      <c r="DP38" s="253">
        <f>+[1]I_Personale!$E23*DP35</f>
        <v>0</v>
      </c>
      <c r="DQ38" s="253">
        <f>+[1]I_Personale!$E23*DQ35</f>
        <v>0</v>
      </c>
      <c r="DR38" s="253">
        <f>+[1]I_Personale!$E23*DR35</f>
        <v>0</v>
      </c>
      <c r="DS38" s="253">
        <f>+[1]I_Personale!$E23*DS35</f>
        <v>0</v>
      </c>
      <c r="DT38" s="253">
        <f>+[1]I_Personale!$E23*DT35</f>
        <v>0</v>
      </c>
    </row>
    <row r="39" spans="3:124" ht="15.6" hidden="1" outlineLevel="1" thickTop="1" thickBot="1">
      <c r="C39" s="345" t="s">
        <v>635</v>
      </c>
      <c r="E39" s="253">
        <f>+E38*[1]I_Personale!$E24</f>
        <v>0</v>
      </c>
      <c r="F39" s="253">
        <f>+F38*[1]I_Personale!$E24</f>
        <v>0</v>
      </c>
      <c r="G39" s="253">
        <f>+G38*[1]I_Personale!$E24</f>
        <v>0</v>
      </c>
      <c r="H39" s="253">
        <f>+H38*[1]I_Personale!$E24</f>
        <v>0</v>
      </c>
      <c r="I39" s="253">
        <f>+I38*[1]I_Personale!$E24</f>
        <v>0</v>
      </c>
      <c r="J39" s="253">
        <f>+J38*[1]I_Personale!$E24</f>
        <v>0</v>
      </c>
      <c r="K39" s="253">
        <f>+K38*[1]I_Personale!$E24</f>
        <v>0</v>
      </c>
      <c r="L39" s="253">
        <f>+L38*[1]I_Personale!$E24</f>
        <v>0</v>
      </c>
      <c r="M39" s="253">
        <f>+M38*[1]I_Personale!$E24</f>
        <v>0</v>
      </c>
      <c r="N39" s="253">
        <f>+N38*[1]I_Personale!$E24</f>
        <v>0</v>
      </c>
      <c r="O39" s="253">
        <f>+O38*[1]I_Personale!$E24</f>
        <v>0</v>
      </c>
      <c r="P39" s="253">
        <f>+P38*[1]I_Personale!$E24</f>
        <v>0</v>
      </c>
      <c r="Q39" s="253">
        <f>+Q38*[1]I_Personale!$E24</f>
        <v>0</v>
      </c>
      <c r="R39" s="253">
        <f>+R38*[1]I_Personale!$E24</f>
        <v>0</v>
      </c>
      <c r="S39" s="253">
        <f>+S38*[1]I_Personale!$E24</f>
        <v>0</v>
      </c>
      <c r="T39" s="253">
        <f>+T38*[1]I_Personale!$E24</f>
        <v>0</v>
      </c>
      <c r="U39" s="253">
        <f>+U38*[1]I_Personale!$E24</f>
        <v>0</v>
      </c>
      <c r="V39" s="253">
        <f>+V38*[1]I_Personale!$E24</f>
        <v>0</v>
      </c>
      <c r="W39" s="253">
        <f>+W38*[1]I_Personale!$E24</f>
        <v>0</v>
      </c>
      <c r="X39" s="253">
        <f>+X38*[1]I_Personale!$E24</f>
        <v>0</v>
      </c>
      <c r="Y39" s="253">
        <f>+Y38*[1]I_Personale!$E24</f>
        <v>0</v>
      </c>
      <c r="Z39" s="253">
        <f>+Z38*[1]I_Personale!$E24</f>
        <v>0</v>
      </c>
      <c r="AA39" s="253">
        <f>+AA38*[1]I_Personale!$E24</f>
        <v>0</v>
      </c>
      <c r="AB39" s="253">
        <f>+AB38*[1]I_Personale!$E24</f>
        <v>0</v>
      </c>
      <c r="AC39" s="253">
        <f>+AC38*[1]I_Personale!$E24</f>
        <v>0</v>
      </c>
      <c r="AD39" s="253">
        <f>+AD38*[1]I_Personale!$E24</f>
        <v>0</v>
      </c>
      <c r="AE39" s="253">
        <f>+AE38*[1]I_Personale!$E24</f>
        <v>0</v>
      </c>
      <c r="AF39" s="253">
        <f>+AF38*[1]I_Personale!$E24</f>
        <v>0</v>
      </c>
      <c r="AG39" s="253">
        <f>+AG38*[1]I_Personale!$E24</f>
        <v>0</v>
      </c>
      <c r="AH39" s="253">
        <f>+AH38*[1]I_Personale!$E24</f>
        <v>0</v>
      </c>
      <c r="AI39" s="253">
        <f>+AI38*[1]I_Personale!$E24</f>
        <v>0</v>
      </c>
      <c r="AJ39" s="253">
        <f>+AJ38*[1]I_Personale!$E24</f>
        <v>0</v>
      </c>
      <c r="AK39" s="253">
        <f>+AK38*[1]I_Personale!$E24</f>
        <v>0</v>
      </c>
      <c r="AL39" s="253">
        <f>+AL38*[1]I_Personale!$E24</f>
        <v>0</v>
      </c>
      <c r="AM39" s="253">
        <f>+AM38*[1]I_Personale!$E24</f>
        <v>0</v>
      </c>
      <c r="AN39" s="253">
        <f>+AN38*[1]I_Personale!$E24</f>
        <v>0</v>
      </c>
      <c r="AO39" s="253">
        <f>+AO38*[1]I_Personale!$E24</f>
        <v>0</v>
      </c>
      <c r="AP39" s="253">
        <f>+AP38*[1]I_Personale!$E24</f>
        <v>0</v>
      </c>
      <c r="AQ39" s="253">
        <f>+AQ38*[1]I_Personale!$E24</f>
        <v>0</v>
      </c>
      <c r="AR39" s="253">
        <f>+AR38*[1]I_Personale!$E24</f>
        <v>0</v>
      </c>
      <c r="AS39" s="253">
        <f>+AS38*[1]I_Personale!$E24</f>
        <v>0</v>
      </c>
      <c r="AT39" s="253">
        <f>+AT38*[1]I_Personale!$E24</f>
        <v>0</v>
      </c>
      <c r="AU39" s="253">
        <f>+AU38*[1]I_Personale!$E24</f>
        <v>0</v>
      </c>
      <c r="AV39" s="253">
        <f>+AV38*[1]I_Personale!$E24</f>
        <v>0</v>
      </c>
      <c r="AW39" s="253">
        <f>+AW38*[1]I_Personale!$E24</f>
        <v>0</v>
      </c>
      <c r="AX39" s="253">
        <f>+AX38*[1]I_Personale!$E24</f>
        <v>0</v>
      </c>
      <c r="AY39" s="253">
        <f>+AY38*[1]I_Personale!$E24</f>
        <v>0</v>
      </c>
      <c r="AZ39" s="253">
        <f>+AZ38*[1]I_Personale!$E24</f>
        <v>0</v>
      </c>
      <c r="BA39" s="253">
        <f>+BA38*[1]I_Personale!$E24</f>
        <v>0</v>
      </c>
      <c r="BB39" s="253">
        <f>+BB38*[1]I_Personale!$E24</f>
        <v>0</v>
      </c>
      <c r="BC39" s="253">
        <f>+BC38*[1]I_Personale!$E24</f>
        <v>0</v>
      </c>
      <c r="BD39" s="253">
        <f>+BD38*[1]I_Personale!$E24</f>
        <v>0</v>
      </c>
      <c r="BE39" s="253">
        <f>+BE38*[1]I_Personale!$E24</f>
        <v>0</v>
      </c>
      <c r="BF39" s="253">
        <f>+BF38*[1]I_Personale!$E24</f>
        <v>0</v>
      </c>
      <c r="BG39" s="253">
        <f>+BG38*[1]I_Personale!$E24</f>
        <v>0</v>
      </c>
      <c r="BH39" s="253">
        <f>+BH38*[1]I_Personale!$E24</f>
        <v>0</v>
      </c>
      <c r="BI39" s="253">
        <f>+BI38*[1]I_Personale!$E24</f>
        <v>0</v>
      </c>
      <c r="BJ39" s="253">
        <f>+BJ38*[1]I_Personale!$E24</f>
        <v>0</v>
      </c>
      <c r="BK39" s="253">
        <f>+BK38*[1]I_Personale!$E24</f>
        <v>0</v>
      </c>
      <c r="BL39" s="253">
        <f>+BL38*[1]I_Personale!$E24</f>
        <v>0</v>
      </c>
      <c r="BM39" s="253">
        <f>+BM38*[1]I_Personale!$E24</f>
        <v>0</v>
      </c>
      <c r="BN39" s="253">
        <f>+BN38*[1]I_Personale!$E24</f>
        <v>0</v>
      </c>
      <c r="BO39" s="253">
        <f>+BO38*[1]I_Personale!$E24</f>
        <v>0</v>
      </c>
      <c r="BP39" s="253">
        <f>+BP38*[1]I_Personale!$E24</f>
        <v>0</v>
      </c>
      <c r="BQ39" s="253">
        <f>+BQ38*[1]I_Personale!$E24</f>
        <v>0</v>
      </c>
      <c r="BR39" s="253">
        <f>+BR38*[1]I_Personale!$E24</f>
        <v>0</v>
      </c>
      <c r="BS39" s="253">
        <f>+BS38*[1]I_Personale!$E24</f>
        <v>0</v>
      </c>
      <c r="BT39" s="253">
        <f>+BT38*[1]I_Personale!$E24</f>
        <v>0</v>
      </c>
      <c r="BU39" s="253">
        <f>+BU38*[1]I_Personale!$E24</f>
        <v>0</v>
      </c>
      <c r="BV39" s="253">
        <f>+BV38*[1]I_Personale!$E24</f>
        <v>0</v>
      </c>
      <c r="BW39" s="253">
        <f>+BW38*[1]I_Personale!$E24</f>
        <v>0</v>
      </c>
      <c r="BX39" s="253">
        <f>+BX38*[1]I_Personale!$E24</f>
        <v>0</v>
      </c>
      <c r="BY39" s="253">
        <f>+BY38*[1]I_Personale!$E24</f>
        <v>0</v>
      </c>
      <c r="BZ39" s="253">
        <f>+BZ38*[1]I_Personale!$E24</f>
        <v>0</v>
      </c>
      <c r="CA39" s="253">
        <f>+CA38*[1]I_Personale!$E24</f>
        <v>0</v>
      </c>
      <c r="CB39" s="253">
        <f>+CB38*[1]I_Personale!$E24</f>
        <v>0</v>
      </c>
      <c r="CC39" s="253">
        <f>+CC38*[1]I_Personale!$E24</f>
        <v>0</v>
      </c>
      <c r="CD39" s="253">
        <f>+CD38*[1]I_Personale!$E24</f>
        <v>0</v>
      </c>
      <c r="CE39" s="253">
        <f>+CE38*[1]I_Personale!$E24</f>
        <v>0</v>
      </c>
      <c r="CF39" s="253">
        <f>+CF38*[1]I_Personale!$E24</f>
        <v>0</v>
      </c>
      <c r="CG39" s="253">
        <f>+CG38*[1]I_Personale!$E24</f>
        <v>0</v>
      </c>
      <c r="CH39" s="253">
        <f>+CH38*[1]I_Personale!$E24</f>
        <v>0</v>
      </c>
      <c r="CI39" s="253">
        <f>+CI38*[1]I_Personale!$E24</f>
        <v>0</v>
      </c>
      <c r="CJ39" s="253">
        <f>+CJ38*[1]I_Personale!$E24</f>
        <v>0</v>
      </c>
      <c r="CK39" s="253">
        <f>+CK38*[1]I_Personale!$E24</f>
        <v>0</v>
      </c>
      <c r="CL39" s="253">
        <f>+CL38*[1]I_Personale!$E24</f>
        <v>0</v>
      </c>
      <c r="CM39" s="253">
        <f>+CM38*[1]I_Personale!$E24</f>
        <v>0</v>
      </c>
      <c r="CN39" s="253">
        <f>+CN38*[1]I_Personale!$E24</f>
        <v>0</v>
      </c>
      <c r="CO39" s="253">
        <f>+CO38*[1]I_Personale!$E24</f>
        <v>0</v>
      </c>
      <c r="CP39" s="253">
        <f>+CP38*[1]I_Personale!$E24</f>
        <v>0</v>
      </c>
      <c r="CQ39" s="253">
        <f>+CQ38*[1]I_Personale!$E24</f>
        <v>0</v>
      </c>
      <c r="CR39" s="253">
        <f>+CR38*[1]I_Personale!$E24</f>
        <v>0</v>
      </c>
      <c r="CS39" s="253">
        <f>+CS38*[1]I_Personale!$E24</f>
        <v>0</v>
      </c>
      <c r="CT39" s="253">
        <f>+CT38*[1]I_Personale!$E24</f>
        <v>0</v>
      </c>
      <c r="CU39" s="253">
        <f>+CU38*[1]I_Personale!$E24</f>
        <v>0</v>
      </c>
      <c r="CV39" s="253">
        <f>+CV38*[1]I_Personale!$E24</f>
        <v>0</v>
      </c>
      <c r="CW39" s="253">
        <f>+CW38*[1]I_Personale!$E24</f>
        <v>0</v>
      </c>
      <c r="CX39" s="253">
        <f>+CX38*[1]I_Personale!$E24</f>
        <v>0</v>
      </c>
      <c r="CY39" s="253">
        <f>+CY38*[1]I_Personale!$E24</f>
        <v>0</v>
      </c>
      <c r="CZ39" s="253">
        <f>+CZ38*[1]I_Personale!$E24</f>
        <v>0</v>
      </c>
      <c r="DA39" s="253">
        <f>+DA38*[1]I_Personale!$E24</f>
        <v>0</v>
      </c>
      <c r="DB39" s="253">
        <f>+DB38*[1]I_Personale!$E24</f>
        <v>0</v>
      </c>
      <c r="DC39" s="253">
        <f>+DC38*[1]I_Personale!$E24</f>
        <v>0</v>
      </c>
      <c r="DD39" s="253">
        <f>+DD38*[1]I_Personale!$E24</f>
        <v>0</v>
      </c>
      <c r="DE39" s="253">
        <f>+DE38*[1]I_Personale!$E24</f>
        <v>0</v>
      </c>
      <c r="DF39" s="253">
        <f>+DF38*[1]I_Personale!$E24</f>
        <v>0</v>
      </c>
      <c r="DG39" s="253">
        <f>+DG38*[1]I_Personale!$E24</f>
        <v>0</v>
      </c>
      <c r="DH39" s="253">
        <f>+DH38*[1]I_Personale!$E24</f>
        <v>0</v>
      </c>
      <c r="DI39" s="253">
        <f>+DI38*[1]I_Personale!$E24</f>
        <v>0</v>
      </c>
      <c r="DJ39" s="253">
        <f>+DJ38*[1]I_Personale!$E24</f>
        <v>0</v>
      </c>
      <c r="DK39" s="253">
        <f>+DK38*[1]I_Personale!$E24</f>
        <v>0</v>
      </c>
      <c r="DL39" s="253">
        <f>+DL38*[1]I_Personale!$E24</f>
        <v>0</v>
      </c>
      <c r="DM39" s="253">
        <f>+DM38*[1]I_Personale!$E24</f>
        <v>0</v>
      </c>
      <c r="DN39" s="253">
        <f>+DN38*[1]I_Personale!$E24</f>
        <v>0</v>
      </c>
      <c r="DO39" s="253">
        <f>+DO38*[1]I_Personale!$E24</f>
        <v>0</v>
      </c>
      <c r="DP39" s="253">
        <f>+DP38*[1]I_Personale!$E24</f>
        <v>0</v>
      </c>
      <c r="DQ39" s="253">
        <f>+DQ38*[1]I_Personale!$E24</f>
        <v>0</v>
      </c>
      <c r="DR39" s="253">
        <f>+DR38*[1]I_Personale!$E24</f>
        <v>0</v>
      </c>
      <c r="DS39" s="253">
        <f>+DS38*[1]I_Personale!$E24</f>
        <v>0</v>
      </c>
      <c r="DT39" s="253">
        <f>+DT38*[1]I_Personale!$E24</f>
        <v>0</v>
      </c>
    </row>
    <row r="40" spans="3:124" ht="15.6" hidden="1" outlineLevel="1" thickTop="1" thickBot="1">
      <c r="C40" s="345" t="s">
        <v>636</v>
      </c>
      <c r="E40" s="253">
        <f>+E38*[1]I_Personale!$E25</f>
        <v>0</v>
      </c>
      <c r="F40" s="253">
        <f>+F38*[1]I_Personale!$E25</f>
        <v>0</v>
      </c>
      <c r="G40" s="253">
        <f>+G38*[1]I_Personale!$E25</f>
        <v>0</v>
      </c>
      <c r="H40" s="253">
        <f>+H38*[1]I_Personale!$E25</f>
        <v>0</v>
      </c>
      <c r="I40" s="253">
        <f>+I38*[1]I_Personale!$E25</f>
        <v>0</v>
      </c>
      <c r="J40" s="253">
        <f>+J38*[1]I_Personale!$E25</f>
        <v>0</v>
      </c>
      <c r="K40" s="253">
        <f>+K38*[1]I_Personale!$E25</f>
        <v>0</v>
      </c>
      <c r="L40" s="253">
        <f>+L38*[1]I_Personale!$E25</f>
        <v>0</v>
      </c>
      <c r="M40" s="253">
        <f>+M38*[1]I_Personale!$E25</f>
        <v>0</v>
      </c>
      <c r="N40" s="253">
        <f>+N38*[1]I_Personale!$E25</f>
        <v>0</v>
      </c>
      <c r="O40" s="253">
        <f>+O38*[1]I_Personale!$E25</f>
        <v>0</v>
      </c>
      <c r="P40" s="253">
        <f>+P38*[1]I_Personale!$E25</f>
        <v>0</v>
      </c>
      <c r="Q40" s="253">
        <f>+Q38*[1]I_Personale!$E25</f>
        <v>0</v>
      </c>
      <c r="R40" s="253">
        <f>+R38*[1]I_Personale!$E25</f>
        <v>0</v>
      </c>
      <c r="S40" s="253">
        <f>+S38*[1]I_Personale!$E25</f>
        <v>0</v>
      </c>
      <c r="T40" s="253">
        <f>+T38*[1]I_Personale!$E25</f>
        <v>0</v>
      </c>
      <c r="U40" s="253">
        <f>+U38*[1]I_Personale!$E25</f>
        <v>0</v>
      </c>
      <c r="V40" s="253">
        <f>+V38*[1]I_Personale!$E25</f>
        <v>0</v>
      </c>
      <c r="W40" s="253">
        <f>+W38*[1]I_Personale!$E25</f>
        <v>0</v>
      </c>
      <c r="X40" s="253">
        <f>+X38*[1]I_Personale!$E25</f>
        <v>0</v>
      </c>
      <c r="Y40" s="253">
        <f>+Y38*[1]I_Personale!$E25</f>
        <v>0</v>
      </c>
      <c r="Z40" s="253">
        <f>+Z38*[1]I_Personale!$E25</f>
        <v>0</v>
      </c>
      <c r="AA40" s="253">
        <f>+AA38*[1]I_Personale!$E25</f>
        <v>0</v>
      </c>
      <c r="AB40" s="253">
        <f>+AB38*[1]I_Personale!$E25</f>
        <v>0</v>
      </c>
      <c r="AC40" s="253">
        <f>+AC38*[1]I_Personale!$E25</f>
        <v>0</v>
      </c>
      <c r="AD40" s="253">
        <f>+AD38*[1]I_Personale!$E25</f>
        <v>0</v>
      </c>
      <c r="AE40" s="253">
        <f>+AE38*[1]I_Personale!$E25</f>
        <v>0</v>
      </c>
      <c r="AF40" s="253">
        <f>+AF38*[1]I_Personale!$E25</f>
        <v>0</v>
      </c>
      <c r="AG40" s="253">
        <f>+AG38*[1]I_Personale!$E25</f>
        <v>0</v>
      </c>
      <c r="AH40" s="253">
        <f>+AH38*[1]I_Personale!$E25</f>
        <v>0</v>
      </c>
      <c r="AI40" s="253">
        <f>+AI38*[1]I_Personale!$E25</f>
        <v>0</v>
      </c>
      <c r="AJ40" s="253">
        <f>+AJ38*[1]I_Personale!$E25</f>
        <v>0</v>
      </c>
      <c r="AK40" s="253">
        <f>+AK38*[1]I_Personale!$E25</f>
        <v>0</v>
      </c>
      <c r="AL40" s="253">
        <f>+AL38*[1]I_Personale!$E25</f>
        <v>0</v>
      </c>
      <c r="AM40" s="253">
        <f>+AM38*[1]I_Personale!$E25</f>
        <v>0</v>
      </c>
      <c r="AN40" s="253">
        <f>+AN38*[1]I_Personale!$E25</f>
        <v>0</v>
      </c>
      <c r="AO40" s="253">
        <f>+AO38*[1]I_Personale!$E25</f>
        <v>0</v>
      </c>
      <c r="AP40" s="253">
        <f>+AP38*[1]I_Personale!$E25</f>
        <v>0</v>
      </c>
      <c r="AQ40" s="253">
        <f>+AQ38*[1]I_Personale!$E25</f>
        <v>0</v>
      </c>
      <c r="AR40" s="253">
        <f>+AR38*[1]I_Personale!$E25</f>
        <v>0</v>
      </c>
      <c r="AS40" s="253">
        <f>+AS38*[1]I_Personale!$E25</f>
        <v>0</v>
      </c>
      <c r="AT40" s="253">
        <f>+AT38*[1]I_Personale!$E25</f>
        <v>0</v>
      </c>
      <c r="AU40" s="253">
        <f>+AU38*[1]I_Personale!$E25</f>
        <v>0</v>
      </c>
      <c r="AV40" s="253">
        <f>+AV38*[1]I_Personale!$E25</f>
        <v>0</v>
      </c>
      <c r="AW40" s="253">
        <f>+AW38*[1]I_Personale!$E25</f>
        <v>0</v>
      </c>
      <c r="AX40" s="253">
        <f>+AX38*[1]I_Personale!$E25</f>
        <v>0</v>
      </c>
      <c r="AY40" s="253">
        <f>+AY38*[1]I_Personale!$E25</f>
        <v>0</v>
      </c>
      <c r="AZ40" s="253">
        <f>+AZ38*[1]I_Personale!$E25</f>
        <v>0</v>
      </c>
      <c r="BA40" s="253">
        <f>+BA38*[1]I_Personale!$E25</f>
        <v>0</v>
      </c>
      <c r="BB40" s="253">
        <f>+BB38*[1]I_Personale!$E25</f>
        <v>0</v>
      </c>
      <c r="BC40" s="253">
        <f>+BC38*[1]I_Personale!$E25</f>
        <v>0</v>
      </c>
      <c r="BD40" s="253">
        <f>+BD38*[1]I_Personale!$E25</f>
        <v>0</v>
      </c>
      <c r="BE40" s="253">
        <f>+BE38*[1]I_Personale!$E25</f>
        <v>0</v>
      </c>
      <c r="BF40" s="253">
        <f>+BF38*[1]I_Personale!$E25</f>
        <v>0</v>
      </c>
      <c r="BG40" s="253">
        <f>+BG38*[1]I_Personale!$E25</f>
        <v>0</v>
      </c>
      <c r="BH40" s="253">
        <f>+BH38*[1]I_Personale!$E25</f>
        <v>0</v>
      </c>
      <c r="BI40" s="253">
        <f>+BI38*[1]I_Personale!$E25</f>
        <v>0</v>
      </c>
      <c r="BJ40" s="253">
        <f>+BJ38*[1]I_Personale!$E25</f>
        <v>0</v>
      </c>
      <c r="BK40" s="253">
        <f>+BK38*[1]I_Personale!$E25</f>
        <v>0</v>
      </c>
      <c r="BL40" s="253">
        <f>+BL38*[1]I_Personale!$E25</f>
        <v>0</v>
      </c>
      <c r="BM40" s="253">
        <f>+BM38*[1]I_Personale!$E25</f>
        <v>0</v>
      </c>
      <c r="BN40" s="253">
        <f>+BN38*[1]I_Personale!$E25</f>
        <v>0</v>
      </c>
      <c r="BO40" s="253">
        <f>+BO38*[1]I_Personale!$E25</f>
        <v>0</v>
      </c>
      <c r="BP40" s="253">
        <f>+BP38*[1]I_Personale!$E25</f>
        <v>0</v>
      </c>
      <c r="BQ40" s="253">
        <f>+BQ38*[1]I_Personale!$E25</f>
        <v>0</v>
      </c>
      <c r="BR40" s="253">
        <f>+BR38*[1]I_Personale!$E25</f>
        <v>0</v>
      </c>
      <c r="BS40" s="253">
        <f>+BS38*[1]I_Personale!$E25</f>
        <v>0</v>
      </c>
      <c r="BT40" s="253">
        <f>+BT38*[1]I_Personale!$E25</f>
        <v>0</v>
      </c>
      <c r="BU40" s="253">
        <f>+BU38*[1]I_Personale!$E25</f>
        <v>0</v>
      </c>
      <c r="BV40" s="253">
        <f>+BV38*[1]I_Personale!$E25</f>
        <v>0</v>
      </c>
      <c r="BW40" s="253">
        <f>+BW38*[1]I_Personale!$E25</f>
        <v>0</v>
      </c>
      <c r="BX40" s="253">
        <f>+BX38*[1]I_Personale!$E25</f>
        <v>0</v>
      </c>
      <c r="BY40" s="253">
        <f>+BY38*[1]I_Personale!$E25</f>
        <v>0</v>
      </c>
      <c r="BZ40" s="253">
        <f>+BZ38*[1]I_Personale!$E25</f>
        <v>0</v>
      </c>
      <c r="CA40" s="253">
        <f>+CA38*[1]I_Personale!$E25</f>
        <v>0</v>
      </c>
      <c r="CB40" s="253">
        <f>+CB38*[1]I_Personale!$E25</f>
        <v>0</v>
      </c>
      <c r="CC40" s="253">
        <f>+CC38*[1]I_Personale!$E25</f>
        <v>0</v>
      </c>
      <c r="CD40" s="253">
        <f>+CD38*[1]I_Personale!$E25</f>
        <v>0</v>
      </c>
      <c r="CE40" s="253">
        <f>+CE38*[1]I_Personale!$E25</f>
        <v>0</v>
      </c>
      <c r="CF40" s="253">
        <f>+CF38*[1]I_Personale!$E25</f>
        <v>0</v>
      </c>
      <c r="CG40" s="253">
        <f>+CG38*[1]I_Personale!$E25</f>
        <v>0</v>
      </c>
      <c r="CH40" s="253">
        <f>+CH38*[1]I_Personale!$E25</f>
        <v>0</v>
      </c>
      <c r="CI40" s="253">
        <f>+CI38*[1]I_Personale!$E25</f>
        <v>0</v>
      </c>
      <c r="CJ40" s="253">
        <f>+CJ38*[1]I_Personale!$E25</f>
        <v>0</v>
      </c>
      <c r="CK40" s="253">
        <f>+CK38*[1]I_Personale!$E25</f>
        <v>0</v>
      </c>
      <c r="CL40" s="253">
        <f>+CL38*[1]I_Personale!$E25</f>
        <v>0</v>
      </c>
      <c r="CM40" s="253">
        <f>+CM38*[1]I_Personale!$E25</f>
        <v>0</v>
      </c>
      <c r="CN40" s="253">
        <f>+CN38*[1]I_Personale!$E25</f>
        <v>0</v>
      </c>
      <c r="CO40" s="253">
        <f>+CO38*[1]I_Personale!$E25</f>
        <v>0</v>
      </c>
      <c r="CP40" s="253">
        <f>+CP38*[1]I_Personale!$E25</f>
        <v>0</v>
      </c>
      <c r="CQ40" s="253">
        <f>+CQ38*[1]I_Personale!$E25</f>
        <v>0</v>
      </c>
      <c r="CR40" s="253">
        <f>+CR38*[1]I_Personale!$E25</f>
        <v>0</v>
      </c>
      <c r="CS40" s="253">
        <f>+CS38*[1]I_Personale!$E25</f>
        <v>0</v>
      </c>
      <c r="CT40" s="253">
        <f>+CT38*[1]I_Personale!$E25</f>
        <v>0</v>
      </c>
      <c r="CU40" s="253">
        <f>+CU38*[1]I_Personale!$E25</f>
        <v>0</v>
      </c>
      <c r="CV40" s="253">
        <f>+CV38*[1]I_Personale!$E25</f>
        <v>0</v>
      </c>
      <c r="CW40" s="253">
        <f>+CW38*[1]I_Personale!$E25</f>
        <v>0</v>
      </c>
      <c r="CX40" s="253">
        <f>+CX38*[1]I_Personale!$E25</f>
        <v>0</v>
      </c>
      <c r="CY40" s="253">
        <f>+CY38*[1]I_Personale!$E25</f>
        <v>0</v>
      </c>
      <c r="CZ40" s="253">
        <f>+CZ38*[1]I_Personale!$E25</f>
        <v>0</v>
      </c>
      <c r="DA40" s="253">
        <f>+DA38*[1]I_Personale!$E25</f>
        <v>0</v>
      </c>
      <c r="DB40" s="253">
        <f>+DB38*[1]I_Personale!$E25</f>
        <v>0</v>
      </c>
      <c r="DC40" s="253">
        <f>+DC38*[1]I_Personale!$E25</f>
        <v>0</v>
      </c>
      <c r="DD40" s="253">
        <f>+DD38*[1]I_Personale!$E25</f>
        <v>0</v>
      </c>
      <c r="DE40" s="253">
        <f>+DE38*[1]I_Personale!$E25</f>
        <v>0</v>
      </c>
      <c r="DF40" s="253">
        <f>+DF38*[1]I_Personale!$E25</f>
        <v>0</v>
      </c>
      <c r="DG40" s="253">
        <f>+DG38*[1]I_Personale!$E25</f>
        <v>0</v>
      </c>
      <c r="DH40" s="253">
        <f>+DH38*[1]I_Personale!$E25</f>
        <v>0</v>
      </c>
      <c r="DI40" s="253">
        <f>+DI38*[1]I_Personale!$E25</f>
        <v>0</v>
      </c>
      <c r="DJ40" s="253">
        <f>+DJ38*[1]I_Personale!$E25</f>
        <v>0</v>
      </c>
      <c r="DK40" s="253">
        <f>+DK38*[1]I_Personale!$E25</f>
        <v>0</v>
      </c>
      <c r="DL40" s="253">
        <f>+DL38*[1]I_Personale!$E25</f>
        <v>0</v>
      </c>
      <c r="DM40" s="253">
        <f>+DM38*[1]I_Personale!$E25</f>
        <v>0</v>
      </c>
      <c r="DN40" s="253">
        <f>+DN38*[1]I_Personale!$E25</f>
        <v>0</v>
      </c>
      <c r="DO40" s="253">
        <f>+DO38*[1]I_Personale!$E25</f>
        <v>0</v>
      </c>
      <c r="DP40" s="253">
        <f>+DP38*[1]I_Personale!$E25</f>
        <v>0</v>
      </c>
      <c r="DQ40" s="253">
        <f>+DQ38*[1]I_Personale!$E25</f>
        <v>0</v>
      </c>
      <c r="DR40" s="253">
        <f>+DR38*[1]I_Personale!$E25</f>
        <v>0</v>
      </c>
      <c r="DS40" s="253">
        <f>+DS38*[1]I_Personale!$E25</f>
        <v>0</v>
      </c>
      <c r="DT40" s="253">
        <f>+DT38*[1]I_Personale!$E25</f>
        <v>0</v>
      </c>
    </row>
    <row r="41" spans="3:124" ht="15.6" hidden="1" outlineLevel="1" thickTop="1" thickBot="1">
      <c r="C41" s="345" t="s">
        <v>637</v>
      </c>
      <c r="E41" s="253">
        <f>+E38*[1]I_Personale!$E26</f>
        <v>0</v>
      </c>
      <c r="F41" s="253">
        <f>+F38*[1]I_Personale!$E26</f>
        <v>0</v>
      </c>
      <c r="G41" s="253">
        <f>+G38*[1]I_Personale!$E26</f>
        <v>0</v>
      </c>
      <c r="H41" s="253">
        <f>+H38*[1]I_Personale!$E26</f>
        <v>0</v>
      </c>
      <c r="I41" s="253">
        <f>+I38*[1]I_Personale!$E26</f>
        <v>0</v>
      </c>
      <c r="J41" s="253">
        <f>+J38*[1]I_Personale!$E26</f>
        <v>0</v>
      </c>
      <c r="K41" s="253">
        <f>+K38*[1]I_Personale!$E26</f>
        <v>0</v>
      </c>
      <c r="L41" s="253">
        <f>+L38*[1]I_Personale!$E26</f>
        <v>0</v>
      </c>
      <c r="M41" s="253">
        <f>+M38*[1]I_Personale!$E26</f>
        <v>0</v>
      </c>
      <c r="N41" s="253">
        <f>+N38*[1]I_Personale!$E26</f>
        <v>0</v>
      </c>
      <c r="O41" s="253">
        <f>+O38*[1]I_Personale!$E26</f>
        <v>0</v>
      </c>
      <c r="P41" s="253">
        <f>+P38*[1]I_Personale!$E26</f>
        <v>0</v>
      </c>
      <c r="Q41" s="253">
        <f>+Q38*[1]I_Personale!$E26</f>
        <v>0</v>
      </c>
      <c r="R41" s="253">
        <f>+R38*[1]I_Personale!$E26</f>
        <v>0</v>
      </c>
      <c r="S41" s="253">
        <f>+S38*[1]I_Personale!$E26</f>
        <v>0</v>
      </c>
      <c r="T41" s="253">
        <f>+T38*[1]I_Personale!$E26</f>
        <v>0</v>
      </c>
      <c r="U41" s="253">
        <f>+U38*[1]I_Personale!$E26</f>
        <v>0</v>
      </c>
      <c r="V41" s="253">
        <f>+V38*[1]I_Personale!$E26</f>
        <v>0</v>
      </c>
      <c r="W41" s="253">
        <f>+W38*[1]I_Personale!$E26</f>
        <v>0</v>
      </c>
      <c r="X41" s="253">
        <f>+X38*[1]I_Personale!$E26</f>
        <v>0</v>
      </c>
      <c r="Y41" s="253">
        <f>+Y38*[1]I_Personale!$E26</f>
        <v>0</v>
      </c>
      <c r="Z41" s="253">
        <f>+Z38*[1]I_Personale!$E26</f>
        <v>0</v>
      </c>
      <c r="AA41" s="253">
        <f>+AA38*[1]I_Personale!$E26</f>
        <v>0</v>
      </c>
      <c r="AB41" s="253">
        <f>+AB38*[1]I_Personale!$E26</f>
        <v>0</v>
      </c>
      <c r="AC41" s="253">
        <f>+AC38*[1]I_Personale!$E26</f>
        <v>0</v>
      </c>
      <c r="AD41" s="253">
        <f>+AD38*[1]I_Personale!$E26</f>
        <v>0</v>
      </c>
      <c r="AE41" s="253">
        <f>+AE38*[1]I_Personale!$E26</f>
        <v>0</v>
      </c>
      <c r="AF41" s="253">
        <f>+AF38*[1]I_Personale!$E26</f>
        <v>0</v>
      </c>
      <c r="AG41" s="253">
        <f>+AG38*[1]I_Personale!$E26</f>
        <v>0</v>
      </c>
      <c r="AH41" s="253">
        <f>+AH38*[1]I_Personale!$E26</f>
        <v>0</v>
      </c>
      <c r="AI41" s="253">
        <f>+AI38*[1]I_Personale!$E26</f>
        <v>0</v>
      </c>
      <c r="AJ41" s="253">
        <f>+AJ38*[1]I_Personale!$E26</f>
        <v>0</v>
      </c>
      <c r="AK41" s="253">
        <f>+AK38*[1]I_Personale!$E26</f>
        <v>0</v>
      </c>
      <c r="AL41" s="253">
        <f>+AL38*[1]I_Personale!$E26</f>
        <v>0</v>
      </c>
      <c r="AM41" s="253">
        <f>+AM38*[1]I_Personale!$E26</f>
        <v>0</v>
      </c>
      <c r="AN41" s="253">
        <f>+AN38*[1]I_Personale!$E26</f>
        <v>0</v>
      </c>
      <c r="AO41" s="253">
        <f>+AO38*[1]I_Personale!$E26</f>
        <v>0</v>
      </c>
      <c r="AP41" s="253">
        <f>+AP38*[1]I_Personale!$E26</f>
        <v>0</v>
      </c>
      <c r="AQ41" s="253">
        <f>+AQ38*[1]I_Personale!$E26</f>
        <v>0</v>
      </c>
      <c r="AR41" s="253">
        <f>+AR38*[1]I_Personale!$E26</f>
        <v>0</v>
      </c>
      <c r="AS41" s="253">
        <f>+AS38*[1]I_Personale!$E26</f>
        <v>0</v>
      </c>
      <c r="AT41" s="253">
        <f>+AT38*[1]I_Personale!$E26</f>
        <v>0</v>
      </c>
      <c r="AU41" s="253">
        <f>+AU38*[1]I_Personale!$E26</f>
        <v>0</v>
      </c>
      <c r="AV41" s="253">
        <f>+AV38*[1]I_Personale!$E26</f>
        <v>0</v>
      </c>
      <c r="AW41" s="253">
        <f>+AW38*[1]I_Personale!$E26</f>
        <v>0</v>
      </c>
      <c r="AX41" s="253">
        <f>+AX38*[1]I_Personale!$E26</f>
        <v>0</v>
      </c>
      <c r="AY41" s="253">
        <f>+AY38*[1]I_Personale!$E26</f>
        <v>0</v>
      </c>
      <c r="AZ41" s="253">
        <f>+AZ38*[1]I_Personale!$E26</f>
        <v>0</v>
      </c>
      <c r="BA41" s="253">
        <f>+BA38*[1]I_Personale!$E26</f>
        <v>0</v>
      </c>
      <c r="BB41" s="253">
        <f>+BB38*[1]I_Personale!$E26</f>
        <v>0</v>
      </c>
      <c r="BC41" s="253">
        <f>+BC38*[1]I_Personale!$E26</f>
        <v>0</v>
      </c>
      <c r="BD41" s="253">
        <f>+BD38*[1]I_Personale!$E26</f>
        <v>0</v>
      </c>
      <c r="BE41" s="253">
        <f>+BE38*[1]I_Personale!$E26</f>
        <v>0</v>
      </c>
      <c r="BF41" s="253">
        <f>+BF38*[1]I_Personale!$E26</f>
        <v>0</v>
      </c>
      <c r="BG41" s="253">
        <f>+BG38*[1]I_Personale!$E26</f>
        <v>0</v>
      </c>
      <c r="BH41" s="253">
        <f>+BH38*[1]I_Personale!$E26</f>
        <v>0</v>
      </c>
      <c r="BI41" s="253">
        <f>+BI38*[1]I_Personale!$E26</f>
        <v>0</v>
      </c>
      <c r="BJ41" s="253">
        <f>+BJ38*[1]I_Personale!$E26</f>
        <v>0</v>
      </c>
      <c r="BK41" s="253">
        <f>+BK38*[1]I_Personale!$E26</f>
        <v>0</v>
      </c>
      <c r="BL41" s="253">
        <f>+BL38*[1]I_Personale!$E26</f>
        <v>0</v>
      </c>
      <c r="BM41" s="253">
        <f>+BM38*[1]I_Personale!$E26</f>
        <v>0</v>
      </c>
      <c r="BN41" s="253">
        <f>+BN38*[1]I_Personale!$E26</f>
        <v>0</v>
      </c>
      <c r="BO41" s="253">
        <f>+BO38*[1]I_Personale!$E26</f>
        <v>0</v>
      </c>
      <c r="BP41" s="253">
        <f>+BP38*[1]I_Personale!$E26</f>
        <v>0</v>
      </c>
      <c r="BQ41" s="253">
        <f>+BQ38*[1]I_Personale!$E26</f>
        <v>0</v>
      </c>
      <c r="BR41" s="253">
        <f>+BR38*[1]I_Personale!$E26</f>
        <v>0</v>
      </c>
      <c r="BS41" s="253">
        <f>+BS38*[1]I_Personale!$E26</f>
        <v>0</v>
      </c>
      <c r="BT41" s="253">
        <f>+BT38*[1]I_Personale!$E26</f>
        <v>0</v>
      </c>
      <c r="BU41" s="253">
        <f>+BU38*[1]I_Personale!$E26</f>
        <v>0</v>
      </c>
      <c r="BV41" s="253">
        <f>+BV38*[1]I_Personale!$E26</f>
        <v>0</v>
      </c>
      <c r="BW41" s="253">
        <f>+BW38*[1]I_Personale!$E26</f>
        <v>0</v>
      </c>
      <c r="BX41" s="253">
        <f>+BX38*[1]I_Personale!$E26</f>
        <v>0</v>
      </c>
      <c r="BY41" s="253">
        <f>+BY38*[1]I_Personale!$E26</f>
        <v>0</v>
      </c>
      <c r="BZ41" s="253">
        <f>+BZ38*[1]I_Personale!$E26</f>
        <v>0</v>
      </c>
      <c r="CA41" s="253">
        <f>+CA38*[1]I_Personale!$E26</f>
        <v>0</v>
      </c>
      <c r="CB41" s="253">
        <f>+CB38*[1]I_Personale!$E26</f>
        <v>0</v>
      </c>
      <c r="CC41" s="253">
        <f>+CC38*[1]I_Personale!$E26</f>
        <v>0</v>
      </c>
      <c r="CD41" s="253">
        <f>+CD38*[1]I_Personale!$E26</f>
        <v>0</v>
      </c>
      <c r="CE41" s="253">
        <f>+CE38*[1]I_Personale!$E26</f>
        <v>0</v>
      </c>
      <c r="CF41" s="253">
        <f>+CF38*[1]I_Personale!$E26</f>
        <v>0</v>
      </c>
      <c r="CG41" s="253">
        <f>+CG38*[1]I_Personale!$E26</f>
        <v>0</v>
      </c>
      <c r="CH41" s="253">
        <f>+CH38*[1]I_Personale!$E26</f>
        <v>0</v>
      </c>
      <c r="CI41" s="253">
        <f>+CI38*[1]I_Personale!$E26</f>
        <v>0</v>
      </c>
      <c r="CJ41" s="253">
        <f>+CJ38*[1]I_Personale!$E26</f>
        <v>0</v>
      </c>
      <c r="CK41" s="253">
        <f>+CK38*[1]I_Personale!$E26</f>
        <v>0</v>
      </c>
      <c r="CL41" s="253">
        <f>+CL38*[1]I_Personale!$E26</f>
        <v>0</v>
      </c>
      <c r="CM41" s="253">
        <f>+CM38*[1]I_Personale!$E26</f>
        <v>0</v>
      </c>
      <c r="CN41" s="253">
        <f>+CN38*[1]I_Personale!$E26</f>
        <v>0</v>
      </c>
      <c r="CO41" s="253">
        <f>+CO38*[1]I_Personale!$E26</f>
        <v>0</v>
      </c>
      <c r="CP41" s="253">
        <f>+CP38*[1]I_Personale!$E26</f>
        <v>0</v>
      </c>
      <c r="CQ41" s="253">
        <f>+CQ38*[1]I_Personale!$E26</f>
        <v>0</v>
      </c>
      <c r="CR41" s="253">
        <f>+CR38*[1]I_Personale!$E26</f>
        <v>0</v>
      </c>
      <c r="CS41" s="253">
        <f>+CS38*[1]I_Personale!$E26</f>
        <v>0</v>
      </c>
      <c r="CT41" s="253">
        <f>+CT38*[1]I_Personale!$E26</f>
        <v>0</v>
      </c>
      <c r="CU41" s="253">
        <f>+CU38*[1]I_Personale!$E26</f>
        <v>0</v>
      </c>
      <c r="CV41" s="253">
        <f>+CV38*[1]I_Personale!$E26</f>
        <v>0</v>
      </c>
      <c r="CW41" s="253">
        <f>+CW38*[1]I_Personale!$E26</f>
        <v>0</v>
      </c>
      <c r="CX41" s="253">
        <f>+CX38*[1]I_Personale!$E26</f>
        <v>0</v>
      </c>
      <c r="CY41" s="253">
        <f>+CY38*[1]I_Personale!$E26</f>
        <v>0</v>
      </c>
      <c r="CZ41" s="253">
        <f>+CZ38*[1]I_Personale!$E26</f>
        <v>0</v>
      </c>
      <c r="DA41" s="253">
        <f>+DA38*[1]I_Personale!$E26</f>
        <v>0</v>
      </c>
      <c r="DB41" s="253">
        <f>+DB38*[1]I_Personale!$E26</f>
        <v>0</v>
      </c>
      <c r="DC41" s="253">
        <f>+DC38*[1]I_Personale!$E26</f>
        <v>0</v>
      </c>
      <c r="DD41" s="253">
        <f>+DD38*[1]I_Personale!$E26</f>
        <v>0</v>
      </c>
      <c r="DE41" s="253">
        <f>+DE38*[1]I_Personale!$E26</f>
        <v>0</v>
      </c>
      <c r="DF41" s="253">
        <f>+DF38*[1]I_Personale!$E26</f>
        <v>0</v>
      </c>
      <c r="DG41" s="253">
        <f>+DG38*[1]I_Personale!$E26</f>
        <v>0</v>
      </c>
      <c r="DH41" s="253">
        <f>+DH38*[1]I_Personale!$E26</f>
        <v>0</v>
      </c>
      <c r="DI41" s="253">
        <f>+DI38*[1]I_Personale!$E26</f>
        <v>0</v>
      </c>
      <c r="DJ41" s="253">
        <f>+DJ38*[1]I_Personale!$E26</f>
        <v>0</v>
      </c>
      <c r="DK41" s="253">
        <f>+DK38*[1]I_Personale!$E26</f>
        <v>0</v>
      </c>
      <c r="DL41" s="253">
        <f>+DL38*[1]I_Personale!$E26</f>
        <v>0</v>
      </c>
      <c r="DM41" s="253">
        <f>+DM38*[1]I_Personale!$E26</f>
        <v>0</v>
      </c>
      <c r="DN41" s="253">
        <f>+DN38*[1]I_Personale!$E26</f>
        <v>0</v>
      </c>
      <c r="DO41" s="253">
        <f>+DO38*[1]I_Personale!$E26</f>
        <v>0</v>
      </c>
      <c r="DP41" s="253">
        <f>+DP38*[1]I_Personale!$E26</f>
        <v>0</v>
      </c>
      <c r="DQ41" s="253">
        <f>+DQ38*[1]I_Personale!$E26</f>
        <v>0</v>
      </c>
      <c r="DR41" s="253">
        <f>+DR38*[1]I_Personale!$E26</f>
        <v>0</v>
      </c>
      <c r="DS41" s="253">
        <f>+DS38*[1]I_Personale!$E26</f>
        <v>0</v>
      </c>
      <c r="DT41" s="253">
        <f>+DT38*[1]I_Personale!$E26</f>
        <v>0</v>
      </c>
    </row>
    <row r="42" spans="3:124" hidden="1" outlineLevel="1">
      <c r="C42" s="342" t="s">
        <v>638</v>
      </c>
      <c r="E42" s="333">
        <f t="shared" ref="E42" si="13">SUM(E38:E41)</f>
        <v>0</v>
      </c>
      <c r="F42" s="333">
        <f t="shared" ref="F42:BQ42" si="14">SUM(F38:F41)</f>
        <v>0</v>
      </c>
      <c r="G42" s="333">
        <f t="shared" si="14"/>
        <v>0</v>
      </c>
      <c r="H42" s="333">
        <f t="shared" si="14"/>
        <v>0</v>
      </c>
      <c r="I42" s="333">
        <f t="shared" si="14"/>
        <v>0</v>
      </c>
      <c r="J42" s="333">
        <f t="shared" si="14"/>
        <v>0</v>
      </c>
      <c r="K42" s="333">
        <f t="shared" si="14"/>
        <v>0</v>
      </c>
      <c r="L42" s="333">
        <f t="shared" si="14"/>
        <v>0</v>
      </c>
      <c r="M42" s="333">
        <f t="shared" si="14"/>
        <v>0</v>
      </c>
      <c r="N42" s="333">
        <f t="shared" si="14"/>
        <v>0</v>
      </c>
      <c r="O42" s="333">
        <f t="shared" si="14"/>
        <v>0</v>
      </c>
      <c r="P42" s="333">
        <f t="shared" si="14"/>
        <v>0</v>
      </c>
      <c r="Q42" s="333">
        <f t="shared" si="14"/>
        <v>0</v>
      </c>
      <c r="R42" s="333">
        <f t="shared" si="14"/>
        <v>0</v>
      </c>
      <c r="S42" s="333">
        <f t="shared" si="14"/>
        <v>0</v>
      </c>
      <c r="T42" s="333">
        <f t="shared" si="14"/>
        <v>0</v>
      </c>
      <c r="U42" s="333">
        <f t="shared" si="14"/>
        <v>0</v>
      </c>
      <c r="V42" s="333">
        <f t="shared" si="14"/>
        <v>0</v>
      </c>
      <c r="W42" s="333">
        <f t="shared" si="14"/>
        <v>0</v>
      </c>
      <c r="X42" s="333">
        <f t="shared" si="14"/>
        <v>0</v>
      </c>
      <c r="Y42" s="333">
        <f t="shared" si="14"/>
        <v>0</v>
      </c>
      <c r="Z42" s="333">
        <f t="shared" si="14"/>
        <v>0</v>
      </c>
      <c r="AA42" s="333">
        <f t="shared" si="14"/>
        <v>0</v>
      </c>
      <c r="AB42" s="333">
        <f t="shared" si="14"/>
        <v>0</v>
      </c>
      <c r="AC42" s="333">
        <f t="shared" si="14"/>
        <v>0</v>
      </c>
      <c r="AD42" s="333">
        <f t="shared" si="14"/>
        <v>0</v>
      </c>
      <c r="AE42" s="333">
        <f t="shared" si="14"/>
        <v>0</v>
      </c>
      <c r="AF42" s="333">
        <f t="shared" si="14"/>
        <v>0</v>
      </c>
      <c r="AG42" s="333">
        <f t="shared" si="14"/>
        <v>0</v>
      </c>
      <c r="AH42" s="333">
        <f t="shared" si="14"/>
        <v>0</v>
      </c>
      <c r="AI42" s="333">
        <f t="shared" si="14"/>
        <v>0</v>
      </c>
      <c r="AJ42" s="333">
        <f t="shared" si="14"/>
        <v>0</v>
      </c>
      <c r="AK42" s="333">
        <f t="shared" si="14"/>
        <v>0</v>
      </c>
      <c r="AL42" s="333">
        <f t="shared" si="14"/>
        <v>0</v>
      </c>
      <c r="AM42" s="333">
        <f t="shared" si="14"/>
        <v>0</v>
      </c>
      <c r="AN42" s="333">
        <f t="shared" si="14"/>
        <v>0</v>
      </c>
      <c r="AO42" s="333">
        <f t="shared" si="14"/>
        <v>0</v>
      </c>
      <c r="AP42" s="333">
        <f t="shared" si="14"/>
        <v>0</v>
      </c>
      <c r="AQ42" s="333">
        <f t="shared" si="14"/>
        <v>0</v>
      </c>
      <c r="AR42" s="333">
        <f t="shared" si="14"/>
        <v>0</v>
      </c>
      <c r="AS42" s="333">
        <f t="shared" si="14"/>
        <v>0</v>
      </c>
      <c r="AT42" s="333">
        <f t="shared" si="14"/>
        <v>0</v>
      </c>
      <c r="AU42" s="333">
        <f t="shared" si="14"/>
        <v>0</v>
      </c>
      <c r="AV42" s="333">
        <f t="shared" si="14"/>
        <v>0</v>
      </c>
      <c r="AW42" s="333">
        <f t="shared" si="14"/>
        <v>0</v>
      </c>
      <c r="AX42" s="333">
        <f t="shared" si="14"/>
        <v>0</v>
      </c>
      <c r="AY42" s="333">
        <f t="shared" si="14"/>
        <v>0</v>
      </c>
      <c r="AZ42" s="333">
        <f t="shared" si="14"/>
        <v>0</v>
      </c>
      <c r="BA42" s="333">
        <f t="shared" si="14"/>
        <v>0</v>
      </c>
      <c r="BB42" s="333">
        <f t="shared" si="14"/>
        <v>0</v>
      </c>
      <c r="BC42" s="333">
        <f t="shared" si="14"/>
        <v>0</v>
      </c>
      <c r="BD42" s="333">
        <f t="shared" si="14"/>
        <v>0</v>
      </c>
      <c r="BE42" s="333">
        <f t="shared" si="14"/>
        <v>0</v>
      </c>
      <c r="BF42" s="333">
        <f t="shared" si="14"/>
        <v>0</v>
      </c>
      <c r="BG42" s="333">
        <f t="shared" si="14"/>
        <v>0</v>
      </c>
      <c r="BH42" s="333">
        <f t="shared" si="14"/>
        <v>0</v>
      </c>
      <c r="BI42" s="333">
        <f t="shared" si="14"/>
        <v>0</v>
      </c>
      <c r="BJ42" s="333">
        <f t="shared" si="14"/>
        <v>0</v>
      </c>
      <c r="BK42" s="333">
        <f t="shared" si="14"/>
        <v>0</v>
      </c>
      <c r="BL42" s="333">
        <f t="shared" si="14"/>
        <v>0</v>
      </c>
      <c r="BM42" s="333">
        <f t="shared" si="14"/>
        <v>0</v>
      </c>
      <c r="BN42" s="333">
        <f t="shared" si="14"/>
        <v>0</v>
      </c>
      <c r="BO42" s="333">
        <f t="shared" si="14"/>
        <v>0</v>
      </c>
      <c r="BP42" s="333">
        <f t="shared" si="14"/>
        <v>0</v>
      </c>
      <c r="BQ42" s="333">
        <f t="shared" si="14"/>
        <v>0</v>
      </c>
      <c r="BR42" s="333">
        <f t="shared" ref="BR42:DT42" si="15">SUM(BR38:BR41)</f>
        <v>0</v>
      </c>
      <c r="BS42" s="333">
        <f t="shared" si="15"/>
        <v>0</v>
      </c>
      <c r="BT42" s="333">
        <f t="shared" si="15"/>
        <v>0</v>
      </c>
      <c r="BU42" s="333">
        <f t="shared" si="15"/>
        <v>0</v>
      </c>
      <c r="BV42" s="333">
        <f t="shared" si="15"/>
        <v>0</v>
      </c>
      <c r="BW42" s="333">
        <f t="shared" si="15"/>
        <v>0</v>
      </c>
      <c r="BX42" s="333">
        <f t="shared" si="15"/>
        <v>0</v>
      </c>
      <c r="BY42" s="333">
        <f t="shared" si="15"/>
        <v>0</v>
      </c>
      <c r="BZ42" s="333">
        <f t="shared" si="15"/>
        <v>0</v>
      </c>
      <c r="CA42" s="333">
        <f t="shared" si="15"/>
        <v>0</v>
      </c>
      <c r="CB42" s="333">
        <f t="shared" si="15"/>
        <v>0</v>
      </c>
      <c r="CC42" s="333">
        <f t="shared" si="15"/>
        <v>0</v>
      </c>
      <c r="CD42" s="333">
        <f t="shared" si="15"/>
        <v>0</v>
      </c>
      <c r="CE42" s="333">
        <f t="shared" si="15"/>
        <v>0</v>
      </c>
      <c r="CF42" s="333">
        <f t="shared" si="15"/>
        <v>0</v>
      </c>
      <c r="CG42" s="333">
        <f t="shared" si="15"/>
        <v>0</v>
      </c>
      <c r="CH42" s="333">
        <f t="shared" si="15"/>
        <v>0</v>
      </c>
      <c r="CI42" s="333">
        <f t="shared" si="15"/>
        <v>0</v>
      </c>
      <c r="CJ42" s="333">
        <f t="shared" si="15"/>
        <v>0</v>
      </c>
      <c r="CK42" s="333">
        <f t="shared" si="15"/>
        <v>0</v>
      </c>
      <c r="CL42" s="333">
        <f t="shared" si="15"/>
        <v>0</v>
      </c>
      <c r="CM42" s="333">
        <f t="shared" si="15"/>
        <v>0</v>
      </c>
      <c r="CN42" s="333">
        <f t="shared" si="15"/>
        <v>0</v>
      </c>
      <c r="CO42" s="333">
        <f t="shared" si="15"/>
        <v>0</v>
      </c>
      <c r="CP42" s="333">
        <f t="shared" si="15"/>
        <v>0</v>
      </c>
      <c r="CQ42" s="333">
        <f t="shared" si="15"/>
        <v>0</v>
      </c>
      <c r="CR42" s="333">
        <f t="shared" si="15"/>
        <v>0</v>
      </c>
      <c r="CS42" s="333">
        <f t="shared" si="15"/>
        <v>0</v>
      </c>
      <c r="CT42" s="333">
        <f t="shared" si="15"/>
        <v>0</v>
      </c>
      <c r="CU42" s="333">
        <f t="shared" si="15"/>
        <v>0</v>
      </c>
      <c r="CV42" s="333">
        <f t="shared" si="15"/>
        <v>0</v>
      </c>
      <c r="CW42" s="333">
        <f t="shared" si="15"/>
        <v>0</v>
      </c>
      <c r="CX42" s="333">
        <f t="shared" si="15"/>
        <v>0</v>
      </c>
      <c r="CY42" s="333">
        <f t="shared" si="15"/>
        <v>0</v>
      </c>
      <c r="CZ42" s="333">
        <f t="shared" si="15"/>
        <v>0</v>
      </c>
      <c r="DA42" s="333">
        <f t="shared" si="15"/>
        <v>0</v>
      </c>
      <c r="DB42" s="333">
        <f t="shared" si="15"/>
        <v>0</v>
      </c>
      <c r="DC42" s="333">
        <f t="shared" si="15"/>
        <v>0</v>
      </c>
      <c r="DD42" s="333">
        <f t="shared" si="15"/>
        <v>0</v>
      </c>
      <c r="DE42" s="333">
        <f t="shared" si="15"/>
        <v>0</v>
      </c>
      <c r="DF42" s="333">
        <f t="shared" si="15"/>
        <v>0</v>
      </c>
      <c r="DG42" s="333">
        <f t="shared" si="15"/>
        <v>0</v>
      </c>
      <c r="DH42" s="333">
        <f t="shared" si="15"/>
        <v>0</v>
      </c>
      <c r="DI42" s="333">
        <f t="shared" si="15"/>
        <v>0</v>
      </c>
      <c r="DJ42" s="333">
        <f t="shared" si="15"/>
        <v>0</v>
      </c>
      <c r="DK42" s="333">
        <f t="shared" si="15"/>
        <v>0</v>
      </c>
      <c r="DL42" s="333">
        <f t="shared" si="15"/>
        <v>0</v>
      </c>
      <c r="DM42" s="333">
        <f t="shared" si="15"/>
        <v>0</v>
      </c>
      <c r="DN42" s="333">
        <f t="shared" si="15"/>
        <v>0</v>
      </c>
      <c r="DO42" s="333">
        <f t="shared" si="15"/>
        <v>0</v>
      </c>
      <c r="DP42" s="333">
        <f t="shared" si="15"/>
        <v>0</v>
      </c>
      <c r="DQ42" s="333">
        <f t="shared" si="15"/>
        <v>0</v>
      </c>
      <c r="DR42" s="333">
        <f t="shared" si="15"/>
        <v>0</v>
      </c>
      <c r="DS42" s="333">
        <f t="shared" si="15"/>
        <v>0</v>
      </c>
      <c r="DT42" s="333">
        <f t="shared" si="15"/>
        <v>0</v>
      </c>
    </row>
    <row r="43" spans="3:124" hidden="1" outlineLevel="1">
      <c r="C43" s="341"/>
    </row>
    <row r="44" spans="3:124" hidden="1" outlineLevel="1">
      <c r="C44" s="341"/>
    </row>
    <row r="45" spans="3:124" ht="15.6" hidden="1" outlineLevel="1" thickTop="1" thickBot="1">
      <c r="C45" s="345" t="s">
        <v>634</v>
      </c>
      <c r="E45" s="253">
        <f>+(E38/[1]I_Personale!$E27)*12</f>
        <v>0</v>
      </c>
      <c r="F45" s="253">
        <f>+(F38/[1]I_Personale!$E27)*12</f>
        <v>0</v>
      </c>
      <c r="G45" s="253">
        <f>+(G38/[1]I_Personale!$E27)*12</f>
        <v>0</v>
      </c>
      <c r="H45" s="253">
        <f>+(H38/[1]I_Personale!$E27)*12</f>
        <v>0</v>
      </c>
      <c r="I45" s="253">
        <f>+(I38/[1]I_Personale!$E27)*12</f>
        <v>0</v>
      </c>
      <c r="J45" s="253">
        <f>+(J38/[1]I_Personale!$E27)*12</f>
        <v>0</v>
      </c>
      <c r="K45" s="253">
        <f>+(K38/[1]I_Personale!$E27)*12</f>
        <v>0</v>
      </c>
      <c r="L45" s="253">
        <f>+(L38/[1]I_Personale!$E27)*12</f>
        <v>0</v>
      </c>
      <c r="M45" s="253">
        <f>+(M38/[1]I_Personale!$E27)*12</f>
        <v>0</v>
      </c>
      <c r="N45" s="253">
        <f>+(N38/[1]I_Personale!$E27)*12</f>
        <v>0</v>
      </c>
      <c r="O45" s="253">
        <f>+(O38/[1]I_Personale!$E27)*12</f>
        <v>0</v>
      </c>
      <c r="P45" s="253">
        <f>+(P38/[1]I_Personale!$E27)*12</f>
        <v>0</v>
      </c>
      <c r="Q45" s="253">
        <f>+(Q38/[1]I_Personale!$E27)*12</f>
        <v>0</v>
      </c>
      <c r="R45" s="253">
        <f>+(R38/[1]I_Personale!$E27)*12</f>
        <v>0</v>
      </c>
      <c r="S45" s="253">
        <f>+(S38/[1]I_Personale!$E27)*12</f>
        <v>0</v>
      </c>
      <c r="T45" s="253">
        <f>+(T38/[1]I_Personale!$E27)*12</f>
        <v>0</v>
      </c>
      <c r="U45" s="253">
        <f>+(U38/[1]I_Personale!$E27)*12</f>
        <v>0</v>
      </c>
      <c r="V45" s="253">
        <f>+(V38/[1]I_Personale!$E27)*12</f>
        <v>0</v>
      </c>
      <c r="W45" s="253">
        <f>+(W38/[1]I_Personale!$E27)*12</f>
        <v>0</v>
      </c>
      <c r="X45" s="253">
        <f>+(X38/[1]I_Personale!$E27)*12</f>
        <v>0</v>
      </c>
      <c r="Y45" s="253">
        <f>+(Y38/[1]I_Personale!$E27)*12</f>
        <v>0</v>
      </c>
      <c r="Z45" s="253">
        <f>+(Z38/[1]I_Personale!$E27)*12</f>
        <v>0</v>
      </c>
      <c r="AA45" s="253">
        <f>+(AA38/[1]I_Personale!$E27)*12</f>
        <v>0</v>
      </c>
      <c r="AB45" s="253">
        <f>+(AB38/[1]I_Personale!$E27)*12</f>
        <v>0</v>
      </c>
      <c r="AC45" s="253">
        <f>+(AC38/[1]I_Personale!$E27)*12</f>
        <v>0</v>
      </c>
      <c r="AD45" s="253">
        <f>+(AD38/[1]I_Personale!$E27)*12</f>
        <v>0</v>
      </c>
      <c r="AE45" s="253">
        <f>+(AE38/[1]I_Personale!$E27)*12</f>
        <v>0</v>
      </c>
      <c r="AF45" s="253">
        <f>+(AF38/[1]I_Personale!$E27)*12</f>
        <v>0</v>
      </c>
      <c r="AG45" s="253">
        <f>+(AG38/[1]I_Personale!$E27)*12</f>
        <v>0</v>
      </c>
      <c r="AH45" s="253">
        <f>+(AH38/[1]I_Personale!$E27)*12</f>
        <v>0</v>
      </c>
      <c r="AI45" s="253">
        <f>+(AI38/[1]I_Personale!$E27)*12</f>
        <v>0</v>
      </c>
      <c r="AJ45" s="253">
        <f>+(AJ38/[1]I_Personale!$E27)*12</f>
        <v>0</v>
      </c>
      <c r="AK45" s="253">
        <f>+(AK38/[1]I_Personale!$E27)*12</f>
        <v>0</v>
      </c>
      <c r="AL45" s="253">
        <f>+(AL38/[1]I_Personale!$E27)*12</f>
        <v>0</v>
      </c>
      <c r="AM45" s="253">
        <f>+(AM38/[1]I_Personale!$E27)*12</f>
        <v>0</v>
      </c>
      <c r="AN45" s="253">
        <f>+(AN38/[1]I_Personale!$E27)*12</f>
        <v>0</v>
      </c>
      <c r="AO45" s="253">
        <f>+(AO38/[1]I_Personale!$E27)*12</f>
        <v>0</v>
      </c>
      <c r="AP45" s="253">
        <f>+(AP38/[1]I_Personale!$E27)*12</f>
        <v>0</v>
      </c>
      <c r="AQ45" s="253">
        <f>+(AQ38/[1]I_Personale!$E27)*12</f>
        <v>0</v>
      </c>
      <c r="AR45" s="253">
        <f>+(AR38/[1]I_Personale!$E27)*12</f>
        <v>0</v>
      </c>
      <c r="AS45" s="253">
        <f>+(AS38/[1]I_Personale!$E27)*12</f>
        <v>0</v>
      </c>
      <c r="AT45" s="253">
        <f>+(AT38/[1]I_Personale!$E27)*12</f>
        <v>0</v>
      </c>
      <c r="AU45" s="253">
        <f>+(AU38/[1]I_Personale!$E27)*12</f>
        <v>0</v>
      </c>
      <c r="AV45" s="253">
        <f>+(AV38/[1]I_Personale!$E27)*12</f>
        <v>0</v>
      </c>
      <c r="AW45" s="253">
        <f>+(AW38/[1]I_Personale!$E27)*12</f>
        <v>0</v>
      </c>
      <c r="AX45" s="253">
        <f>+(AX38/[1]I_Personale!$E27)*12</f>
        <v>0</v>
      </c>
      <c r="AY45" s="253">
        <f>+(AY38/[1]I_Personale!$E27)*12</f>
        <v>0</v>
      </c>
      <c r="AZ45" s="253">
        <f>+(AZ38/[1]I_Personale!$E27)*12</f>
        <v>0</v>
      </c>
      <c r="BA45" s="253">
        <f>+(BA38/[1]I_Personale!$E27)*12</f>
        <v>0</v>
      </c>
      <c r="BB45" s="253">
        <f>+(BB38/[1]I_Personale!$E27)*12</f>
        <v>0</v>
      </c>
      <c r="BC45" s="253">
        <f>+(BC38/[1]I_Personale!$E27)*12</f>
        <v>0</v>
      </c>
      <c r="BD45" s="253">
        <f>+(BD38/[1]I_Personale!$E27)*12</f>
        <v>0</v>
      </c>
      <c r="BE45" s="253">
        <f>+(BE38/[1]I_Personale!$E27)*12</f>
        <v>0</v>
      </c>
      <c r="BF45" s="253">
        <f>+(BF38/[1]I_Personale!$E27)*12</f>
        <v>0</v>
      </c>
      <c r="BG45" s="253">
        <f>+(BG38/[1]I_Personale!$E27)*12</f>
        <v>0</v>
      </c>
      <c r="BH45" s="253">
        <f>+(BH38/[1]I_Personale!$E27)*12</f>
        <v>0</v>
      </c>
      <c r="BI45" s="253">
        <f>+(BI38/[1]I_Personale!$E27)*12</f>
        <v>0</v>
      </c>
      <c r="BJ45" s="253">
        <f>+(BJ38/[1]I_Personale!$E27)*12</f>
        <v>0</v>
      </c>
      <c r="BK45" s="253">
        <f>+(BK38/[1]I_Personale!$E27)*12</f>
        <v>0</v>
      </c>
      <c r="BL45" s="253">
        <f>+(BL38/[1]I_Personale!$E27)*12</f>
        <v>0</v>
      </c>
      <c r="BM45" s="253">
        <f>+(BM38/[1]I_Personale!$E27)*12</f>
        <v>0</v>
      </c>
      <c r="BN45" s="253">
        <f>+(BN38/[1]I_Personale!$E27)*12</f>
        <v>0</v>
      </c>
      <c r="BO45" s="253">
        <f>+(BO38/[1]I_Personale!$E27)*12</f>
        <v>0</v>
      </c>
      <c r="BP45" s="253">
        <f>+(BP38/[1]I_Personale!$E27)*12</f>
        <v>0</v>
      </c>
      <c r="BQ45" s="253">
        <f>+(BQ38/[1]I_Personale!$E27)*12</f>
        <v>0</v>
      </c>
      <c r="BR45" s="253">
        <f>+(BR38/[1]I_Personale!$E27)*12</f>
        <v>0</v>
      </c>
      <c r="BS45" s="253">
        <f>+(BS38/[1]I_Personale!$E27)*12</f>
        <v>0</v>
      </c>
      <c r="BT45" s="253">
        <f>+(BT38/[1]I_Personale!$E27)*12</f>
        <v>0</v>
      </c>
      <c r="BU45" s="253">
        <f>+(BU38/[1]I_Personale!$E27)*12</f>
        <v>0</v>
      </c>
      <c r="BV45" s="253">
        <f>+(BV38/[1]I_Personale!$E27)*12</f>
        <v>0</v>
      </c>
      <c r="BW45" s="253">
        <f>+(BW38/[1]I_Personale!$E27)*12</f>
        <v>0</v>
      </c>
      <c r="BX45" s="253">
        <f>+(BX38/[1]I_Personale!$E27)*12</f>
        <v>0</v>
      </c>
      <c r="BY45" s="253">
        <f>+(BY38/[1]I_Personale!$E27)*12</f>
        <v>0</v>
      </c>
      <c r="BZ45" s="253">
        <f>+(BZ38/[1]I_Personale!$E27)*12</f>
        <v>0</v>
      </c>
      <c r="CA45" s="253">
        <f>+(CA38/[1]I_Personale!$E27)*12</f>
        <v>0</v>
      </c>
      <c r="CB45" s="253">
        <f>+(CB38/[1]I_Personale!$E27)*12</f>
        <v>0</v>
      </c>
      <c r="CC45" s="253">
        <f>+(CC38/[1]I_Personale!$E27)*12</f>
        <v>0</v>
      </c>
      <c r="CD45" s="253">
        <f>+(CD38/[1]I_Personale!$E27)*12</f>
        <v>0</v>
      </c>
      <c r="CE45" s="253">
        <f>+(CE38/[1]I_Personale!$E27)*12</f>
        <v>0</v>
      </c>
      <c r="CF45" s="253">
        <f>+(CF38/[1]I_Personale!$E27)*12</f>
        <v>0</v>
      </c>
      <c r="CG45" s="253">
        <f>+(CG38/[1]I_Personale!$E27)*12</f>
        <v>0</v>
      </c>
      <c r="CH45" s="253">
        <f>+(CH38/[1]I_Personale!$E27)*12</f>
        <v>0</v>
      </c>
      <c r="CI45" s="253">
        <f>+(CI38/[1]I_Personale!$E27)*12</f>
        <v>0</v>
      </c>
      <c r="CJ45" s="253">
        <f>+(CJ38/[1]I_Personale!$E27)*12</f>
        <v>0</v>
      </c>
      <c r="CK45" s="253">
        <f>+(CK38/[1]I_Personale!$E27)*12</f>
        <v>0</v>
      </c>
      <c r="CL45" s="253">
        <f>+(CL38/[1]I_Personale!$E27)*12</f>
        <v>0</v>
      </c>
      <c r="CM45" s="253">
        <f>+(CM38/[1]I_Personale!$E27)*12</f>
        <v>0</v>
      </c>
      <c r="CN45" s="253">
        <f>+(CN38/[1]I_Personale!$E27)*12</f>
        <v>0</v>
      </c>
      <c r="CO45" s="253">
        <f>+(CO38/[1]I_Personale!$E27)*12</f>
        <v>0</v>
      </c>
      <c r="CP45" s="253">
        <f>+(CP38/[1]I_Personale!$E27)*12</f>
        <v>0</v>
      </c>
      <c r="CQ45" s="253">
        <f>+(CQ38/[1]I_Personale!$E27)*12</f>
        <v>0</v>
      </c>
      <c r="CR45" s="253">
        <f>+(CR38/[1]I_Personale!$E27)*12</f>
        <v>0</v>
      </c>
      <c r="CS45" s="253">
        <f>+(CS38/[1]I_Personale!$E27)*12</f>
        <v>0</v>
      </c>
      <c r="CT45" s="253">
        <f>+(CT38/[1]I_Personale!$E27)*12</f>
        <v>0</v>
      </c>
      <c r="CU45" s="253">
        <f>+(CU38/[1]I_Personale!$E27)*12</f>
        <v>0</v>
      </c>
      <c r="CV45" s="253">
        <f>+(CV38/[1]I_Personale!$E27)*12</f>
        <v>0</v>
      </c>
      <c r="CW45" s="253">
        <f>+(CW38/[1]I_Personale!$E27)*12</f>
        <v>0</v>
      </c>
      <c r="CX45" s="253">
        <f>+(CX38/[1]I_Personale!$E27)*12</f>
        <v>0</v>
      </c>
      <c r="CY45" s="253">
        <f>+(CY38/[1]I_Personale!$E27)*12</f>
        <v>0</v>
      </c>
      <c r="CZ45" s="253">
        <f>+(CZ38/[1]I_Personale!$E27)*12</f>
        <v>0</v>
      </c>
      <c r="DA45" s="253">
        <f>+(DA38/[1]I_Personale!$E27)*12</f>
        <v>0</v>
      </c>
      <c r="DB45" s="253">
        <f>+(DB38/[1]I_Personale!$E27)*12</f>
        <v>0</v>
      </c>
      <c r="DC45" s="253">
        <f>+(DC38/[1]I_Personale!$E27)*12</f>
        <v>0</v>
      </c>
      <c r="DD45" s="253">
        <f>+(DD38/[1]I_Personale!$E27)*12</f>
        <v>0</v>
      </c>
      <c r="DE45" s="253">
        <f>+(DE38/[1]I_Personale!$E27)*12</f>
        <v>0</v>
      </c>
      <c r="DF45" s="253">
        <f>+(DF38/[1]I_Personale!$E27)*12</f>
        <v>0</v>
      </c>
      <c r="DG45" s="253">
        <f>+(DG38/[1]I_Personale!$E27)*12</f>
        <v>0</v>
      </c>
      <c r="DH45" s="253">
        <f>+(DH38/[1]I_Personale!$E27)*12</f>
        <v>0</v>
      </c>
      <c r="DI45" s="253">
        <f>+(DI38/[1]I_Personale!$E27)*12</f>
        <v>0</v>
      </c>
      <c r="DJ45" s="253">
        <f>+(DJ38/[1]I_Personale!$E27)*12</f>
        <v>0</v>
      </c>
      <c r="DK45" s="253">
        <f>+(DK38/[1]I_Personale!$E27)*12</f>
        <v>0</v>
      </c>
      <c r="DL45" s="253">
        <f>+(DL38/[1]I_Personale!$E27)*12</f>
        <v>0</v>
      </c>
      <c r="DM45" s="253">
        <f>+(DM38/[1]I_Personale!$E27)*12</f>
        <v>0</v>
      </c>
      <c r="DN45" s="253">
        <f>+(DN38/[1]I_Personale!$E27)*12</f>
        <v>0</v>
      </c>
      <c r="DO45" s="253">
        <f>+(DO38/[1]I_Personale!$E27)*12</f>
        <v>0</v>
      </c>
      <c r="DP45" s="253">
        <f>+(DP38/[1]I_Personale!$E27)*12</f>
        <v>0</v>
      </c>
      <c r="DQ45" s="253">
        <f>+(DQ38/[1]I_Personale!$E27)*12</f>
        <v>0</v>
      </c>
      <c r="DR45" s="253">
        <f>+(DR38/[1]I_Personale!$E27)*12</f>
        <v>0</v>
      </c>
      <c r="DS45" s="253">
        <f>+(DS38/[1]I_Personale!$E27)*12</f>
        <v>0</v>
      </c>
      <c r="DT45" s="253">
        <f>+(DT38/[1]I_Personale!$E27)*12</f>
        <v>0</v>
      </c>
    </row>
    <row r="46" spans="3:124" ht="15.6" hidden="1" outlineLevel="1" thickTop="1" thickBot="1">
      <c r="C46" s="345" t="s">
        <v>639</v>
      </c>
      <c r="E46" s="253"/>
      <c r="F46" s="253">
        <f>+IF(F36="SI",E53,0)</f>
        <v>0</v>
      </c>
      <c r="G46" s="253">
        <f t="shared" ref="G46:BR46" si="16">+IF(G36="SI",F53,0)</f>
        <v>0</v>
      </c>
      <c r="H46" s="253">
        <f t="shared" si="16"/>
        <v>0</v>
      </c>
      <c r="I46" s="253">
        <f t="shared" si="16"/>
        <v>0</v>
      </c>
      <c r="J46" s="253">
        <f t="shared" si="16"/>
        <v>0</v>
      </c>
      <c r="K46" s="253">
        <f t="shared" si="16"/>
        <v>0</v>
      </c>
      <c r="L46" s="253">
        <f t="shared" si="16"/>
        <v>0</v>
      </c>
      <c r="M46" s="253">
        <f t="shared" si="16"/>
        <v>0</v>
      </c>
      <c r="N46" s="253">
        <f t="shared" si="16"/>
        <v>0</v>
      </c>
      <c r="O46" s="253">
        <f t="shared" si="16"/>
        <v>0</v>
      </c>
      <c r="P46" s="253">
        <f t="shared" si="16"/>
        <v>0</v>
      </c>
      <c r="Q46" s="253">
        <f t="shared" si="16"/>
        <v>0</v>
      </c>
      <c r="R46" s="253">
        <f t="shared" si="16"/>
        <v>0</v>
      </c>
      <c r="S46" s="253">
        <f t="shared" si="16"/>
        <v>0</v>
      </c>
      <c r="T46" s="253">
        <f t="shared" si="16"/>
        <v>0</v>
      </c>
      <c r="U46" s="253">
        <f t="shared" si="16"/>
        <v>0</v>
      </c>
      <c r="V46" s="253">
        <f t="shared" si="16"/>
        <v>0</v>
      </c>
      <c r="W46" s="253">
        <f t="shared" si="16"/>
        <v>0</v>
      </c>
      <c r="X46" s="253">
        <f t="shared" si="16"/>
        <v>0</v>
      </c>
      <c r="Y46" s="253">
        <f t="shared" si="16"/>
        <v>0</v>
      </c>
      <c r="Z46" s="253">
        <f t="shared" si="16"/>
        <v>0</v>
      </c>
      <c r="AA46" s="253">
        <f t="shared" si="16"/>
        <v>0</v>
      </c>
      <c r="AB46" s="253">
        <f t="shared" si="16"/>
        <v>0</v>
      </c>
      <c r="AC46" s="253">
        <f t="shared" si="16"/>
        <v>0</v>
      </c>
      <c r="AD46" s="253">
        <f t="shared" si="16"/>
        <v>0</v>
      </c>
      <c r="AE46" s="253">
        <f t="shared" si="16"/>
        <v>0</v>
      </c>
      <c r="AF46" s="253">
        <f t="shared" si="16"/>
        <v>0</v>
      </c>
      <c r="AG46" s="253">
        <f t="shared" si="16"/>
        <v>0</v>
      </c>
      <c r="AH46" s="253">
        <f t="shared" si="16"/>
        <v>0</v>
      </c>
      <c r="AI46" s="253">
        <f t="shared" si="16"/>
        <v>0</v>
      </c>
      <c r="AJ46" s="253">
        <f t="shared" si="16"/>
        <v>0</v>
      </c>
      <c r="AK46" s="253">
        <f t="shared" si="16"/>
        <v>0</v>
      </c>
      <c r="AL46" s="253">
        <f t="shared" si="16"/>
        <v>0</v>
      </c>
      <c r="AM46" s="253">
        <f t="shared" si="16"/>
        <v>0</v>
      </c>
      <c r="AN46" s="253">
        <f t="shared" si="16"/>
        <v>0</v>
      </c>
      <c r="AO46" s="253">
        <f t="shared" si="16"/>
        <v>0</v>
      </c>
      <c r="AP46" s="253">
        <f t="shared" si="16"/>
        <v>0</v>
      </c>
      <c r="AQ46" s="253">
        <f t="shared" si="16"/>
        <v>0</v>
      </c>
      <c r="AR46" s="253">
        <f t="shared" si="16"/>
        <v>0</v>
      </c>
      <c r="AS46" s="253">
        <f t="shared" si="16"/>
        <v>0</v>
      </c>
      <c r="AT46" s="253">
        <f t="shared" si="16"/>
        <v>0</v>
      </c>
      <c r="AU46" s="253">
        <f t="shared" si="16"/>
        <v>0</v>
      </c>
      <c r="AV46" s="253">
        <f t="shared" si="16"/>
        <v>0</v>
      </c>
      <c r="AW46" s="253">
        <f t="shared" si="16"/>
        <v>0</v>
      </c>
      <c r="AX46" s="253">
        <f t="shared" si="16"/>
        <v>0</v>
      </c>
      <c r="AY46" s="253">
        <f t="shared" si="16"/>
        <v>0</v>
      </c>
      <c r="AZ46" s="253">
        <f t="shared" si="16"/>
        <v>0</v>
      </c>
      <c r="BA46" s="253">
        <f t="shared" si="16"/>
        <v>0</v>
      </c>
      <c r="BB46" s="253">
        <f t="shared" si="16"/>
        <v>0</v>
      </c>
      <c r="BC46" s="253">
        <f t="shared" si="16"/>
        <v>0</v>
      </c>
      <c r="BD46" s="253">
        <f t="shared" si="16"/>
        <v>0</v>
      </c>
      <c r="BE46" s="253">
        <f t="shared" si="16"/>
        <v>0</v>
      </c>
      <c r="BF46" s="253">
        <f t="shared" si="16"/>
        <v>0</v>
      </c>
      <c r="BG46" s="253">
        <f t="shared" si="16"/>
        <v>0</v>
      </c>
      <c r="BH46" s="253">
        <f t="shared" si="16"/>
        <v>0</v>
      </c>
      <c r="BI46" s="253">
        <f t="shared" si="16"/>
        <v>0</v>
      </c>
      <c r="BJ46" s="253">
        <f t="shared" si="16"/>
        <v>0</v>
      </c>
      <c r="BK46" s="253">
        <f t="shared" si="16"/>
        <v>0</v>
      </c>
      <c r="BL46" s="253">
        <f t="shared" si="16"/>
        <v>0</v>
      </c>
      <c r="BM46" s="253">
        <f t="shared" si="16"/>
        <v>0</v>
      </c>
      <c r="BN46" s="253">
        <f t="shared" si="16"/>
        <v>0</v>
      </c>
      <c r="BO46" s="253">
        <f t="shared" si="16"/>
        <v>0</v>
      </c>
      <c r="BP46" s="253">
        <f t="shared" si="16"/>
        <v>0</v>
      </c>
      <c r="BQ46" s="253">
        <f t="shared" si="16"/>
        <v>0</v>
      </c>
      <c r="BR46" s="253">
        <f t="shared" si="16"/>
        <v>0</v>
      </c>
      <c r="BS46" s="253">
        <f t="shared" ref="BS46:DT46" si="17">+IF(BS36="SI",BR53,0)</f>
        <v>0</v>
      </c>
      <c r="BT46" s="253">
        <f t="shared" si="17"/>
        <v>0</v>
      </c>
      <c r="BU46" s="253">
        <f t="shared" si="17"/>
        <v>0</v>
      </c>
      <c r="BV46" s="253">
        <f t="shared" si="17"/>
        <v>0</v>
      </c>
      <c r="BW46" s="253">
        <f t="shared" si="17"/>
        <v>0</v>
      </c>
      <c r="BX46" s="253">
        <f t="shared" si="17"/>
        <v>0</v>
      </c>
      <c r="BY46" s="253">
        <f t="shared" si="17"/>
        <v>0</v>
      </c>
      <c r="BZ46" s="253">
        <f t="shared" si="17"/>
        <v>0</v>
      </c>
      <c r="CA46" s="253">
        <f t="shared" si="17"/>
        <v>0</v>
      </c>
      <c r="CB46" s="253">
        <f t="shared" si="17"/>
        <v>0</v>
      </c>
      <c r="CC46" s="253">
        <f t="shared" si="17"/>
        <v>0</v>
      </c>
      <c r="CD46" s="253">
        <f t="shared" si="17"/>
        <v>0</v>
      </c>
      <c r="CE46" s="253">
        <f t="shared" si="17"/>
        <v>0</v>
      </c>
      <c r="CF46" s="253">
        <f t="shared" si="17"/>
        <v>0</v>
      </c>
      <c r="CG46" s="253">
        <f t="shared" si="17"/>
        <v>0</v>
      </c>
      <c r="CH46" s="253">
        <f t="shared" si="17"/>
        <v>0</v>
      </c>
      <c r="CI46" s="253">
        <f t="shared" si="17"/>
        <v>0</v>
      </c>
      <c r="CJ46" s="253">
        <f t="shared" si="17"/>
        <v>0</v>
      </c>
      <c r="CK46" s="253">
        <f t="shared" si="17"/>
        <v>0</v>
      </c>
      <c r="CL46" s="253">
        <f t="shared" si="17"/>
        <v>0</v>
      </c>
      <c r="CM46" s="253">
        <f t="shared" si="17"/>
        <v>0</v>
      </c>
      <c r="CN46" s="253">
        <f t="shared" si="17"/>
        <v>0</v>
      </c>
      <c r="CO46" s="253">
        <f t="shared" si="17"/>
        <v>0</v>
      </c>
      <c r="CP46" s="253">
        <f t="shared" si="17"/>
        <v>0</v>
      </c>
      <c r="CQ46" s="253">
        <f t="shared" si="17"/>
        <v>0</v>
      </c>
      <c r="CR46" s="253">
        <f t="shared" si="17"/>
        <v>0</v>
      </c>
      <c r="CS46" s="253">
        <f t="shared" si="17"/>
        <v>0</v>
      </c>
      <c r="CT46" s="253">
        <f t="shared" si="17"/>
        <v>0</v>
      </c>
      <c r="CU46" s="253">
        <f t="shared" si="17"/>
        <v>0</v>
      </c>
      <c r="CV46" s="253">
        <f t="shared" si="17"/>
        <v>0</v>
      </c>
      <c r="CW46" s="253">
        <f t="shared" si="17"/>
        <v>0</v>
      </c>
      <c r="CX46" s="253">
        <f t="shared" si="17"/>
        <v>0</v>
      </c>
      <c r="CY46" s="253">
        <f t="shared" si="17"/>
        <v>0</v>
      </c>
      <c r="CZ46" s="253">
        <f t="shared" si="17"/>
        <v>0</v>
      </c>
      <c r="DA46" s="253">
        <f t="shared" si="17"/>
        <v>0</v>
      </c>
      <c r="DB46" s="253">
        <f t="shared" si="17"/>
        <v>0</v>
      </c>
      <c r="DC46" s="253">
        <f t="shared" si="17"/>
        <v>0</v>
      </c>
      <c r="DD46" s="253">
        <f t="shared" si="17"/>
        <v>0</v>
      </c>
      <c r="DE46" s="253">
        <f t="shared" si="17"/>
        <v>0</v>
      </c>
      <c r="DF46" s="253">
        <f t="shared" si="17"/>
        <v>0</v>
      </c>
      <c r="DG46" s="253">
        <f t="shared" si="17"/>
        <v>0</v>
      </c>
      <c r="DH46" s="253">
        <f t="shared" si="17"/>
        <v>0</v>
      </c>
      <c r="DI46" s="253">
        <f t="shared" si="17"/>
        <v>0</v>
      </c>
      <c r="DJ46" s="253">
        <f t="shared" si="17"/>
        <v>0</v>
      </c>
      <c r="DK46" s="253">
        <f t="shared" si="17"/>
        <v>0</v>
      </c>
      <c r="DL46" s="253">
        <f t="shared" si="17"/>
        <v>0</v>
      </c>
      <c r="DM46" s="253">
        <f t="shared" si="17"/>
        <v>0</v>
      </c>
      <c r="DN46" s="253">
        <f t="shared" si="17"/>
        <v>0</v>
      </c>
      <c r="DO46" s="253">
        <f t="shared" si="17"/>
        <v>0</v>
      </c>
      <c r="DP46" s="253">
        <f t="shared" si="17"/>
        <v>0</v>
      </c>
      <c r="DQ46" s="253">
        <f t="shared" si="17"/>
        <v>0</v>
      </c>
      <c r="DR46" s="253">
        <f t="shared" si="17"/>
        <v>0</v>
      </c>
      <c r="DS46" s="253">
        <f t="shared" si="17"/>
        <v>0</v>
      </c>
      <c r="DT46" s="253">
        <f t="shared" si="17"/>
        <v>0</v>
      </c>
    </row>
    <row r="47" spans="3:124" ht="15.6" hidden="1" outlineLevel="1" thickTop="1" thickBot="1">
      <c r="C47" s="345" t="s">
        <v>635</v>
      </c>
      <c r="E47" s="253"/>
      <c r="F47" s="253">
        <f>+E39</f>
        <v>0</v>
      </c>
      <c r="G47" s="253">
        <f t="shared" ref="G47:BR48" si="18">+F39</f>
        <v>0</v>
      </c>
      <c r="H47" s="253">
        <f t="shared" si="18"/>
        <v>0</v>
      </c>
      <c r="I47" s="253">
        <f t="shared" si="18"/>
        <v>0</v>
      </c>
      <c r="J47" s="253">
        <f t="shared" si="18"/>
        <v>0</v>
      </c>
      <c r="K47" s="253">
        <f t="shared" si="18"/>
        <v>0</v>
      </c>
      <c r="L47" s="253">
        <f t="shared" si="18"/>
        <v>0</v>
      </c>
      <c r="M47" s="253">
        <f t="shared" si="18"/>
        <v>0</v>
      </c>
      <c r="N47" s="253">
        <f t="shared" si="18"/>
        <v>0</v>
      </c>
      <c r="O47" s="253">
        <f t="shared" si="18"/>
        <v>0</v>
      </c>
      <c r="P47" s="253">
        <f t="shared" si="18"/>
        <v>0</v>
      </c>
      <c r="Q47" s="253">
        <f t="shared" si="18"/>
        <v>0</v>
      </c>
      <c r="R47" s="253">
        <f t="shared" si="18"/>
        <v>0</v>
      </c>
      <c r="S47" s="253">
        <f t="shared" si="18"/>
        <v>0</v>
      </c>
      <c r="T47" s="253">
        <f t="shared" si="18"/>
        <v>0</v>
      </c>
      <c r="U47" s="253">
        <f t="shared" si="18"/>
        <v>0</v>
      </c>
      <c r="V47" s="253">
        <f t="shared" si="18"/>
        <v>0</v>
      </c>
      <c r="W47" s="253">
        <f t="shared" si="18"/>
        <v>0</v>
      </c>
      <c r="X47" s="253">
        <f t="shared" si="18"/>
        <v>0</v>
      </c>
      <c r="Y47" s="253">
        <f t="shared" si="18"/>
        <v>0</v>
      </c>
      <c r="Z47" s="253">
        <f t="shared" si="18"/>
        <v>0</v>
      </c>
      <c r="AA47" s="253">
        <f t="shared" si="18"/>
        <v>0</v>
      </c>
      <c r="AB47" s="253">
        <f t="shared" si="18"/>
        <v>0</v>
      </c>
      <c r="AC47" s="253">
        <f t="shared" si="18"/>
        <v>0</v>
      </c>
      <c r="AD47" s="253">
        <f t="shared" si="18"/>
        <v>0</v>
      </c>
      <c r="AE47" s="253">
        <f t="shared" si="18"/>
        <v>0</v>
      </c>
      <c r="AF47" s="253">
        <f t="shared" si="18"/>
        <v>0</v>
      </c>
      <c r="AG47" s="253">
        <f t="shared" si="18"/>
        <v>0</v>
      </c>
      <c r="AH47" s="253">
        <f t="shared" si="18"/>
        <v>0</v>
      </c>
      <c r="AI47" s="253">
        <f t="shared" si="18"/>
        <v>0</v>
      </c>
      <c r="AJ47" s="253">
        <f t="shared" si="18"/>
        <v>0</v>
      </c>
      <c r="AK47" s="253">
        <f t="shared" si="18"/>
        <v>0</v>
      </c>
      <c r="AL47" s="253">
        <f t="shared" si="18"/>
        <v>0</v>
      </c>
      <c r="AM47" s="253">
        <f t="shared" si="18"/>
        <v>0</v>
      </c>
      <c r="AN47" s="253">
        <f t="shared" si="18"/>
        <v>0</v>
      </c>
      <c r="AO47" s="253">
        <f t="shared" si="18"/>
        <v>0</v>
      </c>
      <c r="AP47" s="253">
        <f t="shared" si="18"/>
        <v>0</v>
      </c>
      <c r="AQ47" s="253">
        <f t="shared" si="18"/>
        <v>0</v>
      </c>
      <c r="AR47" s="253">
        <f t="shared" si="18"/>
        <v>0</v>
      </c>
      <c r="AS47" s="253">
        <f t="shared" si="18"/>
        <v>0</v>
      </c>
      <c r="AT47" s="253">
        <f t="shared" si="18"/>
        <v>0</v>
      </c>
      <c r="AU47" s="253">
        <f t="shared" si="18"/>
        <v>0</v>
      </c>
      <c r="AV47" s="253">
        <f t="shared" si="18"/>
        <v>0</v>
      </c>
      <c r="AW47" s="253">
        <f t="shared" si="18"/>
        <v>0</v>
      </c>
      <c r="AX47" s="253">
        <f t="shared" si="18"/>
        <v>0</v>
      </c>
      <c r="AY47" s="253">
        <f t="shared" si="18"/>
        <v>0</v>
      </c>
      <c r="AZ47" s="253">
        <f t="shared" si="18"/>
        <v>0</v>
      </c>
      <c r="BA47" s="253">
        <f t="shared" si="18"/>
        <v>0</v>
      </c>
      <c r="BB47" s="253">
        <f t="shared" si="18"/>
        <v>0</v>
      </c>
      <c r="BC47" s="253">
        <f t="shared" si="18"/>
        <v>0</v>
      </c>
      <c r="BD47" s="253">
        <f t="shared" si="18"/>
        <v>0</v>
      </c>
      <c r="BE47" s="253">
        <f t="shared" si="18"/>
        <v>0</v>
      </c>
      <c r="BF47" s="253">
        <f t="shared" si="18"/>
        <v>0</v>
      </c>
      <c r="BG47" s="253">
        <f t="shared" si="18"/>
        <v>0</v>
      </c>
      <c r="BH47" s="253">
        <f t="shared" si="18"/>
        <v>0</v>
      </c>
      <c r="BI47" s="253">
        <f t="shared" si="18"/>
        <v>0</v>
      </c>
      <c r="BJ47" s="253">
        <f t="shared" si="18"/>
        <v>0</v>
      </c>
      <c r="BK47" s="253">
        <f t="shared" si="18"/>
        <v>0</v>
      </c>
      <c r="BL47" s="253">
        <f t="shared" si="18"/>
        <v>0</v>
      </c>
      <c r="BM47" s="253">
        <f t="shared" si="18"/>
        <v>0</v>
      </c>
      <c r="BN47" s="253">
        <f t="shared" si="18"/>
        <v>0</v>
      </c>
      <c r="BO47" s="253">
        <f t="shared" si="18"/>
        <v>0</v>
      </c>
      <c r="BP47" s="253">
        <f t="shared" si="18"/>
        <v>0</v>
      </c>
      <c r="BQ47" s="253">
        <f t="shared" si="18"/>
        <v>0</v>
      </c>
      <c r="BR47" s="253">
        <f t="shared" si="18"/>
        <v>0</v>
      </c>
      <c r="BS47" s="253">
        <f t="shared" ref="BS47:DT48" si="19">+BR39</f>
        <v>0</v>
      </c>
      <c r="BT47" s="253">
        <f t="shared" si="19"/>
        <v>0</v>
      </c>
      <c r="BU47" s="253">
        <f t="shared" si="19"/>
        <v>0</v>
      </c>
      <c r="BV47" s="253">
        <f t="shared" si="19"/>
        <v>0</v>
      </c>
      <c r="BW47" s="253">
        <f t="shared" si="19"/>
        <v>0</v>
      </c>
      <c r="BX47" s="253">
        <f t="shared" si="19"/>
        <v>0</v>
      </c>
      <c r="BY47" s="253">
        <f t="shared" si="19"/>
        <v>0</v>
      </c>
      <c r="BZ47" s="253">
        <f t="shared" si="19"/>
        <v>0</v>
      </c>
      <c r="CA47" s="253">
        <f t="shared" si="19"/>
        <v>0</v>
      </c>
      <c r="CB47" s="253">
        <f t="shared" si="19"/>
        <v>0</v>
      </c>
      <c r="CC47" s="253">
        <f t="shared" si="19"/>
        <v>0</v>
      </c>
      <c r="CD47" s="253">
        <f t="shared" si="19"/>
        <v>0</v>
      </c>
      <c r="CE47" s="253">
        <f t="shared" si="19"/>
        <v>0</v>
      </c>
      <c r="CF47" s="253">
        <f t="shared" si="19"/>
        <v>0</v>
      </c>
      <c r="CG47" s="253">
        <f t="shared" si="19"/>
        <v>0</v>
      </c>
      <c r="CH47" s="253">
        <f t="shared" si="19"/>
        <v>0</v>
      </c>
      <c r="CI47" s="253">
        <f t="shared" si="19"/>
        <v>0</v>
      </c>
      <c r="CJ47" s="253">
        <f t="shared" si="19"/>
        <v>0</v>
      </c>
      <c r="CK47" s="253">
        <f t="shared" si="19"/>
        <v>0</v>
      </c>
      <c r="CL47" s="253">
        <f t="shared" si="19"/>
        <v>0</v>
      </c>
      <c r="CM47" s="253">
        <f t="shared" si="19"/>
        <v>0</v>
      </c>
      <c r="CN47" s="253">
        <f t="shared" si="19"/>
        <v>0</v>
      </c>
      <c r="CO47" s="253">
        <f t="shared" si="19"/>
        <v>0</v>
      </c>
      <c r="CP47" s="253">
        <f t="shared" si="19"/>
        <v>0</v>
      </c>
      <c r="CQ47" s="253">
        <f t="shared" si="19"/>
        <v>0</v>
      </c>
      <c r="CR47" s="253">
        <f t="shared" si="19"/>
        <v>0</v>
      </c>
      <c r="CS47" s="253">
        <f t="shared" si="19"/>
        <v>0</v>
      </c>
      <c r="CT47" s="253">
        <f t="shared" si="19"/>
        <v>0</v>
      </c>
      <c r="CU47" s="253">
        <f t="shared" si="19"/>
        <v>0</v>
      </c>
      <c r="CV47" s="253">
        <f t="shared" si="19"/>
        <v>0</v>
      </c>
      <c r="CW47" s="253">
        <f t="shared" si="19"/>
        <v>0</v>
      </c>
      <c r="CX47" s="253">
        <f t="shared" si="19"/>
        <v>0</v>
      </c>
      <c r="CY47" s="253">
        <f t="shared" si="19"/>
        <v>0</v>
      </c>
      <c r="CZ47" s="253">
        <f t="shared" si="19"/>
        <v>0</v>
      </c>
      <c r="DA47" s="253">
        <f t="shared" si="19"/>
        <v>0</v>
      </c>
      <c r="DB47" s="253">
        <f t="shared" si="19"/>
        <v>0</v>
      </c>
      <c r="DC47" s="253">
        <f t="shared" si="19"/>
        <v>0</v>
      </c>
      <c r="DD47" s="253">
        <f t="shared" si="19"/>
        <v>0</v>
      </c>
      <c r="DE47" s="253">
        <f t="shared" si="19"/>
        <v>0</v>
      </c>
      <c r="DF47" s="253">
        <f t="shared" si="19"/>
        <v>0</v>
      </c>
      <c r="DG47" s="253">
        <f t="shared" si="19"/>
        <v>0</v>
      </c>
      <c r="DH47" s="253">
        <f t="shared" si="19"/>
        <v>0</v>
      </c>
      <c r="DI47" s="253">
        <f t="shared" si="19"/>
        <v>0</v>
      </c>
      <c r="DJ47" s="253">
        <f t="shared" si="19"/>
        <v>0</v>
      </c>
      <c r="DK47" s="253">
        <f t="shared" si="19"/>
        <v>0</v>
      </c>
      <c r="DL47" s="253">
        <f t="shared" si="19"/>
        <v>0</v>
      </c>
      <c r="DM47" s="253">
        <f t="shared" si="19"/>
        <v>0</v>
      </c>
      <c r="DN47" s="253">
        <f t="shared" si="19"/>
        <v>0</v>
      </c>
      <c r="DO47" s="253">
        <f t="shared" si="19"/>
        <v>0</v>
      </c>
      <c r="DP47" s="253">
        <f t="shared" si="19"/>
        <v>0</v>
      </c>
      <c r="DQ47" s="253">
        <f t="shared" si="19"/>
        <v>0</v>
      </c>
      <c r="DR47" s="253">
        <f t="shared" si="19"/>
        <v>0</v>
      </c>
      <c r="DS47" s="253">
        <f t="shared" si="19"/>
        <v>0</v>
      </c>
      <c r="DT47" s="253">
        <f t="shared" si="19"/>
        <v>0</v>
      </c>
    </row>
    <row r="48" spans="3:124" ht="15.6" hidden="1" outlineLevel="1" thickTop="1" thickBot="1">
      <c r="C48" s="345" t="s">
        <v>636</v>
      </c>
      <c r="E48" s="253"/>
      <c r="F48" s="253">
        <f>+E40</f>
        <v>0</v>
      </c>
      <c r="G48" s="253">
        <f t="shared" si="18"/>
        <v>0</v>
      </c>
      <c r="H48" s="253">
        <f t="shared" si="18"/>
        <v>0</v>
      </c>
      <c r="I48" s="253">
        <f t="shared" si="18"/>
        <v>0</v>
      </c>
      <c r="J48" s="253">
        <f t="shared" si="18"/>
        <v>0</v>
      </c>
      <c r="K48" s="253">
        <f t="shared" si="18"/>
        <v>0</v>
      </c>
      <c r="L48" s="253">
        <f t="shared" si="18"/>
        <v>0</v>
      </c>
      <c r="M48" s="253">
        <f t="shared" si="18"/>
        <v>0</v>
      </c>
      <c r="N48" s="253">
        <f t="shared" si="18"/>
        <v>0</v>
      </c>
      <c r="O48" s="253">
        <f t="shared" si="18"/>
        <v>0</v>
      </c>
      <c r="P48" s="253">
        <f t="shared" si="18"/>
        <v>0</v>
      </c>
      <c r="Q48" s="253">
        <f t="shared" si="18"/>
        <v>0</v>
      </c>
      <c r="R48" s="253">
        <f t="shared" si="18"/>
        <v>0</v>
      </c>
      <c r="S48" s="253">
        <f t="shared" si="18"/>
        <v>0</v>
      </c>
      <c r="T48" s="253">
        <f t="shared" si="18"/>
        <v>0</v>
      </c>
      <c r="U48" s="253">
        <f t="shared" si="18"/>
        <v>0</v>
      </c>
      <c r="V48" s="253">
        <f t="shared" si="18"/>
        <v>0</v>
      </c>
      <c r="W48" s="253">
        <f t="shared" si="18"/>
        <v>0</v>
      </c>
      <c r="X48" s="253">
        <f t="shared" si="18"/>
        <v>0</v>
      </c>
      <c r="Y48" s="253">
        <f t="shared" si="18"/>
        <v>0</v>
      </c>
      <c r="Z48" s="253">
        <f t="shared" si="18"/>
        <v>0</v>
      </c>
      <c r="AA48" s="253">
        <f t="shared" si="18"/>
        <v>0</v>
      </c>
      <c r="AB48" s="253">
        <f t="shared" si="18"/>
        <v>0</v>
      </c>
      <c r="AC48" s="253">
        <f t="shared" si="18"/>
        <v>0</v>
      </c>
      <c r="AD48" s="253">
        <f t="shared" si="18"/>
        <v>0</v>
      </c>
      <c r="AE48" s="253">
        <f t="shared" si="18"/>
        <v>0</v>
      </c>
      <c r="AF48" s="253">
        <f t="shared" si="18"/>
        <v>0</v>
      </c>
      <c r="AG48" s="253">
        <f t="shared" si="18"/>
        <v>0</v>
      </c>
      <c r="AH48" s="253">
        <f t="shared" si="18"/>
        <v>0</v>
      </c>
      <c r="AI48" s="253">
        <f t="shared" si="18"/>
        <v>0</v>
      </c>
      <c r="AJ48" s="253">
        <f t="shared" si="18"/>
        <v>0</v>
      </c>
      <c r="AK48" s="253">
        <f t="shared" si="18"/>
        <v>0</v>
      </c>
      <c r="AL48" s="253">
        <f t="shared" si="18"/>
        <v>0</v>
      </c>
      <c r="AM48" s="253">
        <f t="shared" si="18"/>
        <v>0</v>
      </c>
      <c r="AN48" s="253">
        <f t="shared" si="18"/>
        <v>0</v>
      </c>
      <c r="AO48" s="253">
        <f t="shared" si="18"/>
        <v>0</v>
      </c>
      <c r="AP48" s="253">
        <f t="shared" si="18"/>
        <v>0</v>
      </c>
      <c r="AQ48" s="253">
        <f t="shared" si="18"/>
        <v>0</v>
      </c>
      <c r="AR48" s="253">
        <f t="shared" si="18"/>
        <v>0</v>
      </c>
      <c r="AS48" s="253">
        <f t="shared" si="18"/>
        <v>0</v>
      </c>
      <c r="AT48" s="253">
        <f t="shared" si="18"/>
        <v>0</v>
      </c>
      <c r="AU48" s="253">
        <f t="shared" si="18"/>
        <v>0</v>
      </c>
      <c r="AV48" s="253">
        <f t="shared" si="18"/>
        <v>0</v>
      </c>
      <c r="AW48" s="253">
        <f t="shared" si="18"/>
        <v>0</v>
      </c>
      <c r="AX48" s="253">
        <f t="shared" si="18"/>
        <v>0</v>
      </c>
      <c r="AY48" s="253">
        <f t="shared" si="18"/>
        <v>0</v>
      </c>
      <c r="AZ48" s="253">
        <f t="shared" si="18"/>
        <v>0</v>
      </c>
      <c r="BA48" s="253">
        <f t="shared" si="18"/>
        <v>0</v>
      </c>
      <c r="BB48" s="253">
        <f t="shared" si="18"/>
        <v>0</v>
      </c>
      <c r="BC48" s="253">
        <f t="shared" si="18"/>
        <v>0</v>
      </c>
      <c r="BD48" s="253">
        <f t="shared" si="18"/>
        <v>0</v>
      </c>
      <c r="BE48" s="253">
        <f t="shared" si="18"/>
        <v>0</v>
      </c>
      <c r="BF48" s="253">
        <f t="shared" si="18"/>
        <v>0</v>
      </c>
      <c r="BG48" s="253">
        <f t="shared" si="18"/>
        <v>0</v>
      </c>
      <c r="BH48" s="253">
        <f t="shared" si="18"/>
        <v>0</v>
      </c>
      <c r="BI48" s="253">
        <f t="shared" si="18"/>
        <v>0</v>
      </c>
      <c r="BJ48" s="253">
        <f t="shared" si="18"/>
        <v>0</v>
      </c>
      <c r="BK48" s="253">
        <f t="shared" si="18"/>
        <v>0</v>
      </c>
      <c r="BL48" s="253">
        <f t="shared" si="18"/>
        <v>0</v>
      </c>
      <c r="BM48" s="253">
        <f t="shared" si="18"/>
        <v>0</v>
      </c>
      <c r="BN48" s="253">
        <f t="shared" si="18"/>
        <v>0</v>
      </c>
      <c r="BO48" s="253">
        <f t="shared" si="18"/>
        <v>0</v>
      </c>
      <c r="BP48" s="253">
        <f t="shared" si="18"/>
        <v>0</v>
      </c>
      <c r="BQ48" s="253">
        <f t="shared" si="18"/>
        <v>0</v>
      </c>
      <c r="BR48" s="253">
        <f t="shared" si="18"/>
        <v>0</v>
      </c>
      <c r="BS48" s="253">
        <f t="shared" si="19"/>
        <v>0</v>
      </c>
      <c r="BT48" s="253">
        <f t="shared" si="19"/>
        <v>0</v>
      </c>
      <c r="BU48" s="253">
        <f t="shared" si="19"/>
        <v>0</v>
      </c>
      <c r="BV48" s="253">
        <f t="shared" si="19"/>
        <v>0</v>
      </c>
      <c r="BW48" s="253">
        <f t="shared" si="19"/>
        <v>0</v>
      </c>
      <c r="BX48" s="253">
        <f t="shared" si="19"/>
        <v>0</v>
      </c>
      <c r="BY48" s="253">
        <f t="shared" si="19"/>
        <v>0</v>
      </c>
      <c r="BZ48" s="253">
        <f t="shared" si="19"/>
        <v>0</v>
      </c>
      <c r="CA48" s="253">
        <f t="shared" si="19"/>
        <v>0</v>
      </c>
      <c r="CB48" s="253">
        <f t="shared" si="19"/>
        <v>0</v>
      </c>
      <c r="CC48" s="253">
        <f t="shared" si="19"/>
        <v>0</v>
      </c>
      <c r="CD48" s="253">
        <f t="shared" si="19"/>
        <v>0</v>
      </c>
      <c r="CE48" s="253">
        <f t="shared" si="19"/>
        <v>0</v>
      </c>
      <c r="CF48" s="253">
        <f t="shared" si="19"/>
        <v>0</v>
      </c>
      <c r="CG48" s="253">
        <f t="shared" si="19"/>
        <v>0</v>
      </c>
      <c r="CH48" s="253">
        <f t="shared" si="19"/>
        <v>0</v>
      </c>
      <c r="CI48" s="253">
        <f t="shared" si="19"/>
        <v>0</v>
      </c>
      <c r="CJ48" s="253">
        <f t="shared" si="19"/>
        <v>0</v>
      </c>
      <c r="CK48" s="253">
        <f t="shared" si="19"/>
        <v>0</v>
      </c>
      <c r="CL48" s="253">
        <f t="shared" si="19"/>
        <v>0</v>
      </c>
      <c r="CM48" s="253">
        <f t="shared" si="19"/>
        <v>0</v>
      </c>
      <c r="CN48" s="253">
        <f t="shared" si="19"/>
        <v>0</v>
      </c>
      <c r="CO48" s="253">
        <f t="shared" si="19"/>
        <v>0</v>
      </c>
      <c r="CP48" s="253">
        <f t="shared" si="19"/>
        <v>0</v>
      </c>
      <c r="CQ48" s="253">
        <f t="shared" si="19"/>
        <v>0</v>
      </c>
      <c r="CR48" s="253">
        <f t="shared" si="19"/>
        <v>0</v>
      </c>
      <c r="CS48" s="253">
        <f t="shared" si="19"/>
        <v>0</v>
      </c>
      <c r="CT48" s="253">
        <f t="shared" si="19"/>
        <v>0</v>
      </c>
      <c r="CU48" s="253">
        <f t="shared" si="19"/>
        <v>0</v>
      </c>
      <c r="CV48" s="253">
        <f t="shared" si="19"/>
        <v>0</v>
      </c>
      <c r="CW48" s="253">
        <f t="shared" si="19"/>
        <v>0</v>
      </c>
      <c r="CX48" s="253">
        <f t="shared" si="19"/>
        <v>0</v>
      </c>
      <c r="CY48" s="253">
        <f t="shared" si="19"/>
        <v>0</v>
      </c>
      <c r="CZ48" s="253">
        <f t="shared" si="19"/>
        <v>0</v>
      </c>
      <c r="DA48" s="253">
        <f t="shared" si="19"/>
        <v>0</v>
      </c>
      <c r="DB48" s="253">
        <f t="shared" si="19"/>
        <v>0</v>
      </c>
      <c r="DC48" s="253">
        <f t="shared" si="19"/>
        <v>0</v>
      </c>
      <c r="DD48" s="253">
        <f t="shared" si="19"/>
        <v>0</v>
      </c>
      <c r="DE48" s="253">
        <f t="shared" si="19"/>
        <v>0</v>
      </c>
      <c r="DF48" s="253">
        <f t="shared" si="19"/>
        <v>0</v>
      </c>
      <c r="DG48" s="253">
        <f t="shared" si="19"/>
        <v>0</v>
      </c>
      <c r="DH48" s="253">
        <f t="shared" si="19"/>
        <v>0</v>
      </c>
      <c r="DI48" s="253">
        <f t="shared" si="19"/>
        <v>0</v>
      </c>
      <c r="DJ48" s="253">
        <f t="shared" si="19"/>
        <v>0</v>
      </c>
      <c r="DK48" s="253">
        <f t="shared" si="19"/>
        <v>0</v>
      </c>
      <c r="DL48" s="253">
        <f t="shared" si="19"/>
        <v>0</v>
      </c>
      <c r="DM48" s="253">
        <f t="shared" si="19"/>
        <v>0</v>
      </c>
      <c r="DN48" s="253">
        <f t="shared" si="19"/>
        <v>0</v>
      </c>
      <c r="DO48" s="253">
        <f t="shared" si="19"/>
        <v>0</v>
      </c>
      <c r="DP48" s="253">
        <f t="shared" si="19"/>
        <v>0</v>
      </c>
      <c r="DQ48" s="253">
        <f t="shared" si="19"/>
        <v>0</v>
      </c>
      <c r="DR48" s="253">
        <f t="shared" si="19"/>
        <v>0</v>
      </c>
      <c r="DS48" s="253">
        <f t="shared" si="19"/>
        <v>0</v>
      </c>
      <c r="DT48" s="253">
        <f t="shared" si="19"/>
        <v>0</v>
      </c>
    </row>
    <row r="49" spans="3:124" ht="15.6" hidden="1" outlineLevel="1" thickTop="1" thickBot="1">
      <c r="C49" s="345" t="s">
        <v>640</v>
      </c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298"/>
      <c r="CE49" s="298"/>
      <c r="CF49" s="298"/>
      <c r="CG49" s="298"/>
      <c r="CH49" s="298"/>
      <c r="CI49" s="298"/>
      <c r="CJ49" s="298"/>
      <c r="CK49" s="298"/>
      <c r="CL49" s="298"/>
      <c r="CM49" s="298"/>
      <c r="CN49" s="298"/>
      <c r="CO49" s="298"/>
      <c r="CP49" s="298"/>
      <c r="CQ49" s="298"/>
      <c r="CR49" s="298"/>
      <c r="CS49" s="298"/>
      <c r="CT49" s="298"/>
      <c r="CU49" s="298"/>
      <c r="CV49" s="298"/>
      <c r="CW49" s="298"/>
      <c r="CX49" s="298"/>
      <c r="CY49" s="298"/>
      <c r="CZ49" s="298"/>
      <c r="DA49" s="298"/>
      <c r="DB49" s="298"/>
      <c r="DC49" s="298"/>
      <c r="DD49" s="298"/>
      <c r="DE49" s="298"/>
      <c r="DF49" s="298"/>
      <c r="DG49" s="298"/>
      <c r="DH49" s="298"/>
      <c r="DI49" s="298"/>
      <c r="DJ49" s="298"/>
      <c r="DK49" s="298"/>
      <c r="DL49" s="298"/>
      <c r="DM49" s="298"/>
      <c r="DN49" s="298"/>
      <c r="DO49" s="298"/>
      <c r="DP49" s="298"/>
      <c r="DQ49" s="298"/>
      <c r="DR49" s="298"/>
      <c r="DS49" s="298"/>
      <c r="DT49" s="298"/>
    </row>
    <row r="50" spans="3:124" hidden="1" outlineLevel="1">
      <c r="C50" s="346"/>
    </row>
    <row r="51" spans="3:124" hidden="1" outlineLevel="1">
      <c r="C51" s="346"/>
    </row>
    <row r="52" spans="3:124" ht="15.6" hidden="1" outlineLevel="1" thickTop="1" thickBot="1">
      <c r="C52" s="345" t="s">
        <v>641</v>
      </c>
      <c r="E52" s="253">
        <f t="shared" ref="E52:BP52" si="20">+E38-E45-E46</f>
        <v>0</v>
      </c>
      <c r="F52" s="253">
        <f t="shared" si="20"/>
        <v>0</v>
      </c>
      <c r="G52" s="253">
        <f t="shared" si="20"/>
        <v>0</v>
      </c>
      <c r="H52" s="253">
        <f t="shared" si="20"/>
        <v>0</v>
      </c>
      <c r="I52" s="253">
        <f t="shared" si="20"/>
        <v>0</v>
      </c>
      <c r="J52" s="253">
        <f t="shared" si="20"/>
        <v>0</v>
      </c>
      <c r="K52" s="253">
        <f t="shared" si="20"/>
        <v>0</v>
      </c>
      <c r="L52" s="253">
        <f t="shared" si="20"/>
        <v>0</v>
      </c>
      <c r="M52" s="253">
        <f t="shared" si="20"/>
        <v>0</v>
      </c>
      <c r="N52" s="253">
        <f t="shared" si="20"/>
        <v>0</v>
      </c>
      <c r="O52" s="253">
        <f t="shared" si="20"/>
        <v>0</v>
      </c>
      <c r="P52" s="253">
        <f t="shared" si="20"/>
        <v>0</v>
      </c>
      <c r="Q52" s="253">
        <f t="shared" si="20"/>
        <v>0</v>
      </c>
      <c r="R52" s="253">
        <f t="shared" si="20"/>
        <v>0</v>
      </c>
      <c r="S52" s="253">
        <f t="shared" si="20"/>
        <v>0</v>
      </c>
      <c r="T52" s="253">
        <f t="shared" si="20"/>
        <v>0</v>
      </c>
      <c r="U52" s="253">
        <f t="shared" si="20"/>
        <v>0</v>
      </c>
      <c r="V52" s="253">
        <f t="shared" si="20"/>
        <v>0</v>
      </c>
      <c r="W52" s="253">
        <f t="shared" si="20"/>
        <v>0</v>
      </c>
      <c r="X52" s="253">
        <f t="shared" si="20"/>
        <v>0</v>
      </c>
      <c r="Y52" s="253">
        <f t="shared" si="20"/>
        <v>0</v>
      </c>
      <c r="Z52" s="253">
        <f t="shared" si="20"/>
        <v>0</v>
      </c>
      <c r="AA52" s="253">
        <f t="shared" si="20"/>
        <v>0</v>
      </c>
      <c r="AB52" s="253">
        <f t="shared" si="20"/>
        <v>0</v>
      </c>
      <c r="AC52" s="253">
        <f t="shared" si="20"/>
        <v>0</v>
      </c>
      <c r="AD52" s="253">
        <f t="shared" si="20"/>
        <v>0</v>
      </c>
      <c r="AE52" s="253">
        <f t="shared" si="20"/>
        <v>0</v>
      </c>
      <c r="AF52" s="253">
        <f t="shared" si="20"/>
        <v>0</v>
      </c>
      <c r="AG52" s="253">
        <f t="shared" si="20"/>
        <v>0</v>
      </c>
      <c r="AH52" s="253">
        <f t="shared" si="20"/>
        <v>0</v>
      </c>
      <c r="AI52" s="253">
        <f t="shared" si="20"/>
        <v>0</v>
      </c>
      <c r="AJ52" s="253">
        <f t="shared" si="20"/>
        <v>0</v>
      </c>
      <c r="AK52" s="253">
        <f t="shared" si="20"/>
        <v>0</v>
      </c>
      <c r="AL52" s="253">
        <f t="shared" si="20"/>
        <v>0</v>
      </c>
      <c r="AM52" s="253">
        <f t="shared" si="20"/>
        <v>0</v>
      </c>
      <c r="AN52" s="253">
        <f t="shared" si="20"/>
        <v>0</v>
      </c>
      <c r="AO52" s="253">
        <f t="shared" si="20"/>
        <v>0</v>
      </c>
      <c r="AP52" s="253">
        <f t="shared" si="20"/>
        <v>0</v>
      </c>
      <c r="AQ52" s="253">
        <f t="shared" si="20"/>
        <v>0</v>
      </c>
      <c r="AR52" s="253">
        <f t="shared" si="20"/>
        <v>0</v>
      </c>
      <c r="AS52" s="253">
        <f t="shared" si="20"/>
        <v>0</v>
      </c>
      <c r="AT52" s="253">
        <f t="shared" si="20"/>
        <v>0</v>
      </c>
      <c r="AU52" s="253">
        <f t="shared" si="20"/>
        <v>0</v>
      </c>
      <c r="AV52" s="253">
        <f t="shared" si="20"/>
        <v>0</v>
      </c>
      <c r="AW52" s="253">
        <f t="shared" si="20"/>
        <v>0</v>
      </c>
      <c r="AX52" s="253">
        <f t="shared" si="20"/>
        <v>0</v>
      </c>
      <c r="AY52" s="253">
        <f t="shared" si="20"/>
        <v>0</v>
      </c>
      <c r="AZ52" s="253">
        <f t="shared" si="20"/>
        <v>0</v>
      </c>
      <c r="BA52" s="253">
        <f t="shared" si="20"/>
        <v>0</v>
      </c>
      <c r="BB52" s="253">
        <f t="shared" si="20"/>
        <v>0</v>
      </c>
      <c r="BC52" s="253">
        <f t="shared" si="20"/>
        <v>0</v>
      </c>
      <c r="BD52" s="253">
        <f t="shared" si="20"/>
        <v>0</v>
      </c>
      <c r="BE52" s="253">
        <f t="shared" si="20"/>
        <v>0</v>
      </c>
      <c r="BF52" s="253">
        <f t="shared" si="20"/>
        <v>0</v>
      </c>
      <c r="BG52" s="253">
        <f t="shared" si="20"/>
        <v>0</v>
      </c>
      <c r="BH52" s="253">
        <f t="shared" si="20"/>
        <v>0</v>
      </c>
      <c r="BI52" s="253">
        <f t="shared" si="20"/>
        <v>0</v>
      </c>
      <c r="BJ52" s="253">
        <f t="shared" si="20"/>
        <v>0</v>
      </c>
      <c r="BK52" s="253">
        <f t="shared" si="20"/>
        <v>0</v>
      </c>
      <c r="BL52" s="253">
        <f t="shared" si="20"/>
        <v>0</v>
      </c>
      <c r="BM52" s="253">
        <f t="shared" si="20"/>
        <v>0</v>
      </c>
      <c r="BN52" s="253">
        <f t="shared" si="20"/>
        <v>0</v>
      </c>
      <c r="BO52" s="253">
        <f t="shared" si="20"/>
        <v>0</v>
      </c>
      <c r="BP52" s="253">
        <f t="shared" si="20"/>
        <v>0</v>
      </c>
      <c r="BQ52" s="253">
        <f t="shared" ref="BQ52:DT52" si="21">+BQ38-BQ45-BQ46</f>
        <v>0</v>
      </c>
      <c r="BR52" s="253">
        <f t="shared" si="21"/>
        <v>0</v>
      </c>
      <c r="BS52" s="253">
        <f t="shared" si="21"/>
        <v>0</v>
      </c>
      <c r="BT52" s="253">
        <f t="shared" si="21"/>
        <v>0</v>
      </c>
      <c r="BU52" s="253">
        <f t="shared" si="21"/>
        <v>0</v>
      </c>
      <c r="BV52" s="253">
        <f t="shared" si="21"/>
        <v>0</v>
      </c>
      <c r="BW52" s="253">
        <f t="shared" si="21"/>
        <v>0</v>
      </c>
      <c r="BX52" s="253">
        <f t="shared" si="21"/>
        <v>0</v>
      </c>
      <c r="BY52" s="253">
        <f t="shared" si="21"/>
        <v>0</v>
      </c>
      <c r="BZ52" s="253">
        <f t="shared" si="21"/>
        <v>0</v>
      </c>
      <c r="CA52" s="253">
        <f t="shared" si="21"/>
        <v>0</v>
      </c>
      <c r="CB52" s="253">
        <f t="shared" si="21"/>
        <v>0</v>
      </c>
      <c r="CC52" s="253">
        <f t="shared" si="21"/>
        <v>0</v>
      </c>
      <c r="CD52" s="253">
        <f t="shared" si="21"/>
        <v>0</v>
      </c>
      <c r="CE52" s="253">
        <f t="shared" si="21"/>
        <v>0</v>
      </c>
      <c r="CF52" s="253">
        <f t="shared" si="21"/>
        <v>0</v>
      </c>
      <c r="CG52" s="253">
        <f t="shared" si="21"/>
        <v>0</v>
      </c>
      <c r="CH52" s="253">
        <f t="shared" si="21"/>
        <v>0</v>
      </c>
      <c r="CI52" s="253">
        <f t="shared" si="21"/>
        <v>0</v>
      </c>
      <c r="CJ52" s="253">
        <f t="shared" si="21"/>
        <v>0</v>
      </c>
      <c r="CK52" s="253">
        <f t="shared" si="21"/>
        <v>0</v>
      </c>
      <c r="CL52" s="253">
        <f t="shared" si="21"/>
        <v>0</v>
      </c>
      <c r="CM52" s="253">
        <f t="shared" si="21"/>
        <v>0</v>
      </c>
      <c r="CN52" s="253">
        <f t="shared" si="21"/>
        <v>0</v>
      </c>
      <c r="CO52" s="253">
        <f t="shared" si="21"/>
        <v>0</v>
      </c>
      <c r="CP52" s="253">
        <f t="shared" si="21"/>
        <v>0</v>
      </c>
      <c r="CQ52" s="253">
        <f t="shared" si="21"/>
        <v>0</v>
      </c>
      <c r="CR52" s="253">
        <f t="shared" si="21"/>
        <v>0</v>
      </c>
      <c r="CS52" s="253">
        <f t="shared" si="21"/>
        <v>0</v>
      </c>
      <c r="CT52" s="253">
        <f t="shared" si="21"/>
        <v>0</v>
      </c>
      <c r="CU52" s="253">
        <f t="shared" si="21"/>
        <v>0</v>
      </c>
      <c r="CV52" s="253">
        <f t="shared" si="21"/>
        <v>0</v>
      </c>
      <c r="CW52" s="253">
        <f t="shared" si="21"/>
        <v>0</v>
      </c>
      <c r="CX52" s="253">
        <f t="shared" si="21"/>
        <v>0</v>
      </c>
      <c r="CY52" s="253">
        <f t="shared" si="21"/>
        <v>0</v>
      </c>
      <c r="CZ52" s="253">
        <f t="shared" si="21"/>
        <v>0</v>
      </c>
      <c r="DA52" s="253">
        <f t="shared" si="21"/>
        <v>0</v>
      </c>
      <c r="DB52" s="253">
        <f t="shared" si="21"/>
        <v>0</v>
      </c>
      <c r="DC52" s="253">
        <f t="shared" si="21"/>
        <v>0</v>
      </c>
      <c r="DD52" s="253">
        <f t="shared" si="21"/>
        <v>0</v>
      </c>
      <c r="DE52" s="253">
        <f t="shared" si="21"/>
        <v>0</v>
      </c>
      <c r="DF52" s="253">
        <f t="shared" si="21"/>
        <v>0</v>
      </c>
      <c r="DG52" s="253">
        <f t="shared" si="21"/>
        <v>0</v>
      </c>
      <c r="DH52" s="253">
        <f t="shared" si="21"/>
        <v>0</v>
      </c>
      <c r="DI52" s="253">
        <f t="shared" si="21"/>
        <v>0</v>
      </c>
      <c r="DJ52" s="253">
        <f t="shared" si="21"/>
        <v>0</v>
      </c>
      <c r="DK52" s="253">
        <f t="shared" si="21"/>
        <v>0</v>
      </c>
      <c r="DL52" s="253">
        <f t="shared" si="21"/>
        <v>0</v>
      </c>
      <c r="DM52" s="253">
        <f t="shared" si="21"/>
        <v>0</v>
      </c>
      <c r="DN52" s="253">
        <f t="shared" si="21"/>
        <v>0</v>
      </c>
      <c r="DO52" s="253">
        <f t="shared" si="21"/>
        <v>0</v>
      </c>
      <c r="DP52" s="253">
        <f t="shared" si="21"/>
        <v>0</v>
      </c>
      <c r="DQ52" s="253">
        <f t="shared" si="21"/>
        <v>0</v>
      </c>
      <c r="DR52" s="253">
        <f t="shared" si="21"/>
        <v>0</v>
      </c>
      <c r="DS52" s="253">
        <f t="shared" si="21"/>
        <v>0</v>
      </c>
      <c r="DT52" s="253">
        <f t="shared" si="21"/>
        <v>0</v>
      </c>
    </row>
    <row r="53" spans="3:124" ht="15.6" hidden="1" outlineLevel="1" thickTop="1" thickBot="1">
      <c r="C53" s="345" t="s">
        <v>642</v>
      </c>
      <c r="E53" s="253">
        <f>+E52</f>
        <v>0</v>
      </c>
      <c r="F53" s="253">
        <f>+E53+F52</f>
        <v>0</v>
      </c>
      <c r="G53" s="253">
        <f t="shared" ref="G53:BR53" si="22">+F53+G52</f>
        <v>0</v>
      </c>
      <c r="H53" s="253">
        <f t="shared" si="22"/>
        <v>0</v>
      </c>
      <c r="I53" s="253">
        <f t="shared" si="22"/>
        <v>0</v>
      </c>
      <c r="J53" s="253">
        <f t="shared" si="22"/>
        <v>0</v>
      </c>
      <c r="K53" s="253">
        <f t="shared" si="22"/>
        <v>0</v>
      </c>
      <c r="L53" s="253">
        <f t="shared" si="22"/>
        <v>0</v>
      </c>
      <c r="M53" s="253">
        <f t="shared" si="22"/>
        <v>0</v>
      </c>
      <c r="N53" s="253">
        <f t="shared" si="22"/>
        <v>0</v>
      </c>
      <c r="O53" s="253">
        <f t="shared" si="22"/>
        <v>0</v>
      </c>
      <c r="P53" s="253">
        <f t="shared" si="22"/>
        <v>0</v>
      </c>
      <c r="Q53" s="253">
        <f t="shared" si="22"/>
        <v>0</v>
      </c>
      <c r="R53" s="253">
        <f t="shared" si="22"/>
        <v>0</v>
      </c>
      <c r="S53" s="253">
        <f t="shared" si="22"/>
        <v>0</v>
      </c>
      <c r="T53" s="253">
        <f t="shared" si="22"/>
        <v>0</v>
      </c>
      <c r="U53" s="253">
        <f t="shared" si="22"/>
        <v>0</v>
      </c>
      <c r="V53" s="253">
        <f t="shared" si="22"/>
        <v>0</v>
      </c>
      <c r="W53" s="253">
        <f t="shared" si="22"/>
        <v>0</v>
      </c>
      <c r="X53" s="253">
        <f t="shared" si="22"/>
        <v>0</v>
      </c>
      <c r="Y53" s="253">
        <f t="shared" si="22"/>
        <v>0</v>
      </c>
      <c r="Z53" s="253">
        <f t="shared" si="22"/>
        <v>0</v>
      </c>
      <c r="AA53" s="253">
        <f t="shared" si="22"/>
        <v>0</v>
      </c>
      <c r="AB53" s="253">
        <f t="shared" si="22"/>
        <v>0</v>
      </c>
      <c r="AC53" s="253">
        <f t="shared" si="22"/>
        <v>0</v>
      </c>
      <c r="AD53" s="253">
        <f t="shared" si="22"/>
        <v>0</v>
      </c>
      <c r="AE53" s="253">
        <f t="shared" si="22"/>
        <v>0</v>
      </c>
      <c r="AF53" s="253">
        <f t="shared" si="22"/>
        <v>0</v>
      </c>
      <c r="AG53" s="253">
        <f t="shared" si="22"/>
        <v>0</v>
      </c>
      <c r="AH53" s="253">
        <f t="shared" si="22"/>
        <v>0</v>
      </c>
      <c r="AI53" s="253">
        <f t="shared" si="22"/>
        <v>0</v>
      </c>
      <c r="AJ53" s="253">
        <f t="shared" si="22"/>
        <v>0</v>
      </c>
      <c r="AK53" s="253">
        <f t="shared" si="22"/>
        <v>0</v>
      </c>
      <c r="AL53" s="253">
        <f t="shared" si="22"/>
        <v>0</v>
      </c>
      <c r="AM53" s="253">
        <f t="shared" si="22"/>
        <v>0</v>
      </c>
      <c r="AN53" s="253">
        <f t="shared" si="22"/>
        <v>0</v>
      </c>
      <c r="AO53" s="253">
        <f t="shared" si="22"/>
        <v>0</v>
      </c>
      <c r="AP53" s="253">
        <f t="shared" si="22"/>
        <v>0</v>
      </c>
      <c r="AQ53" s="253">
        <f t="shared" si="22"/>
        <v>0</v>
      </c>
      <c r="AR53" s="253">
        <f t="shared" si="22"/>
        <v>0</v>
      </c>
      <c r="AS53" s="253">
        <f t="shared" si="22"/>
        <v>0</v>
      </c>
      <c r="AT53" s="253">
        <f t="shared" si="22"/>
        <v>0</v>
      </c>
      <c r="AU53" s="253">
        <f t="shared" si="22"/>
        <v>0</v>
      </c>
      <c r="AV53" s="253">
        <f t="shared" si="22"/>
        <v>0</v>
      </c>
      <c r="AW53" s="253">
        <f t="shared" si="22"/>
        <v>0</v>
      </c>
      <c r="AX53" s="253">
        <f t="shared" si="22"/>
        <v>0</v>
      </c>
      <c r="AY53" s="253">
        <f t="shared" si="22"/>
        <v>0</v>
      </c>
      <c r="AZ53" s="253">
        <f t="shared" si="22"/>
        <v>0</v>
      </c>
      <c r="BA53" s="253">
        <f t="shared" si="22"/>
        <v>0</v>
      </c>
      <c r="BB53" s="253">
        <f t="shared" si="22"/>
        <v>0</v>
      </c>
      <c r="BC53" s="253">
        <f t="shared" si="22"/>
        <v>0</v>
      </c>
      <c r="BD53" s="253">
        <f t="shared" si="22"/>
        <v>0</v>
      </c>
      <c r="BE53" s="253">
        <f t="shared" si="22"/>
        <v>0</v>
      </c>
      <c r="BF53" s="253">
        <f t="shared" si="22"/>
        <v>0</v>
      </c>
      <c r="BG53" s="253">
        <f t="shared" si="22"/>
        <v>0</v>
      </c>
      <c r="BH53" s="253">
        <f t="shared" si="22"/>
        <v>0</v>
      </c>
      <c r="BI53" s="253">
        <f t="shared" si="22"/>
        <v>0</v>
      </c>
      <c r="BJ53" s="253">
        <f t="shared" si="22"/>
        <v>0</v>
      </c>
      <c r="BK53" s="253">
        <f t="shared" si="22"/>
        <v>0</v>
      </c>
      <c r="BL53" s="253">
        <f t="shared" si="22"/>
        <v>0</v>
      </c>
      <c r="BM53" s="253">
        <f t="shared" si="22"/>
        <v>0</v>
      </c>
      <c r="BN53" s="253">
        <f t="shared" si="22"/>
        <v>0</v>
      </c>
      <c r="BO53" s="253">
        <f t="shared" si="22"/>
        <v>0</v>
      </c>
      <c r="BP53" s="253">
        <f t="shared" si="22"/>
        <v>0</v>
      </c>
      <c r="BQ53" s="253">
        <f t="shared" si="22"/>
        <v>0</v>
      </c>
      <c r="BR53" s="253">
        <f t="shared" si="22"/>
        <v>0</v>
      </c>
      <c r="BS53" s="253">
        <f t="shared" ref="BS53:DT53" si="23">+BR53+BS52</f>
        <v>0</v>
      </c>
      <c r="BT53" s="253">
        <f t="shared" si="23"/>
        <v>0</v>
      </c>
      <c r="BU53" s="253">
        <f t="shared" si="23"/>
        <v>0</v>
      </c>
      <c r="BV53" s="253">
        <f t="shared" si="23"/>
        <v>0</v>
      </c>
      <c r="BW53" s="253">
        <f t="shared" si="23"/>
        <v>0</v>
      </c>
      <c r="BX53" s="253">
        <f t="shared" si="23"/>
        <v>0</v>
      </c>
      <c r="BY53" s="253">
        <f t="shared" si="23"/>
        <v>0</v>
      </c>
      <c r="BZ53" s="253">
        <f t="shared" si="23"/>
        <v>0</v>
      </c>
      <c r="CA53" s="253">
        <f t="shared" si="23"/>
        <v>0</v>
      </c>
      <c r="CB53" s="253">
        <f t="shared" si="23"/>
        <v>0</v>
      </c>
      <c r="CC53" s="253">
        <f t="shared" si="23"/>
        <v>0</v>
      </c>
      <c r="CD53" s="253">
        <f t="shared" si="23"/>
        <v>0</v>
      </c>
      <c r="CE53" s="253">
        <f t="shared" si="23"/>
        <v>0</v>
      </c>
      <c r="CF53" s="253">
        <f t="shared" si="23"/>
        <v>0</v>
      </c>
      <c r="CG53" s="253">
        <f t="shared" si="23"/>
        <v>0</v>
      </c>
      <c r="CH53" s="253">
        <f t="shared" si="23"/>
        <v>0</v>
      </c>
      <c r="CI53" s="253">
        <f t="shared" si="23"/>
        <v>0</v>
      </c>
      <c r="CJ53" s="253">
        <f t="shared" si="23"/>
        <v>0</v>
      </c>
      <c r="CK53" s="253">
        <f t="shared" si="23"/>
        <v>0</v>
      </c>
      <c r="CL53" s="253">
        <f t="shared" si="23"/>
        <v>0</v>
      </c>
      <c r="CM53" s="253">
        <f t="shared" si="23"/>
        <v>0</v>
      </c>
      <c r="CN53" s="253">
        <f t="shared" si="23"/>
        <v>0</v>
      </c>
      <c r="CO53" s="253">
        <f t="shared" si="23"/>
        <v>0</v>
      </c>
      <c r="CP53" s="253">
        <f t="shared" si="23"/>
        <v>0</v>
      </c>
      <c r="CQ53" s="253">
        <f t="shared" si="23"/>
        <v>0</v>
      </c>
      <c r="CR53" s="253">
        <f t="shared" si="23"/>
        <v>0</v>
      </c>
      <c r="CS53" s="253">
        <f t="shared" si="23"/>
        <v>0</v>
      </c>
      <c r="CT53" s="253">
        <f t="shared" si="23"/>
        <v>0</v>
      </c>
      <c r="CU53" s="253">
        <f t="shared" si="23"/>
        <v>0</v>
      </c>
      <c r="CV53" s="253">
        <f t="shared" si="23"/>
        <v>0</v>
      </c>
      <c r="CW53" s="253">
        <f t="shared" si="23"/>
        <v>0</v>
      </c>
      <c r="CX53" s="253">
        <f t="shared" si="23"/>
        <v>0</v>
      </c>
      <c r="CY53" s="253">
        <f t="shared" si="23"/>
        <v>0</v>
      </c>
      <c r="CZ53" s="253">
        <f t="shared" si="23"/>
        <v>0</v>
      </c>
      <c r="DA53" s="253">
        <f t="shared" si="23"/>
        <v>0</v>
      </c>
      <c r="DB53" s="253">
        <f t="shared" si="23"/>
        <v>0</v>
      </c>
      <c r="DC53" s="253">
        <f t="shared" si="23"/>
        <v>0</v>
      </c>
      <c r="DD53" s="253">
        <f t="shared" si="23"/>
        <v>0</v>
      </c>
      <c r="DE53" s="253">
        <f t="shared" si="23"/>
        <v>0</v>
      </c>
      <c r="DF53" s="253">
        <f t="shared" si="23"/>
        <v>0</v>
      </c>
      <c r="DG53" s="253">
        <f t="shared" si="23"/>
        <v>0</v>
      </c>
      <c r="DH53" s="253">
        <f t="shared" si="23"/>
        <v>0</v>
      </c>
      <c r="DI53" s="253">
        <f t="shared" si="23"/>
        <v>0</v>
      </c>
      <c r="DJ53" s="253">
        <f t="shared" si="23"/>
        <v>0</v>
      </c>
      <c r="DK53" s="253">
        <f t="shared" si="23"/>
        <v>0</v>
      </c>
      <c r="DL53" s="253">
        <f t="shared" si="23"/>
        <v>0</v>
      </c>
      <c r="DM53" s="253">
        <f t="shared" si="23"/>
        <v>0</v>
      </c>
      <c r="DN53" s="253">
        <f t="shared" si="23"/>
        <v>0</v>
      </c>
      <c r="DO53" s="253">
        <f t="shared" si="23"/>
        <v>0</v>
      </c>
      <c r="DP53" s="253">
        <f t="shared" si="23"/>
        <v>0</v>
      </c>
      <c r="DQ53" s="253">
        <f t="shared" si="23"/>
        <v>0</v>
      </c>
      <c r="DR53" s="253">
        <f t="shared" si="23"/>
        <v>0</v>
      </c>
      <c r="DS53" s="253">
        <f t="shared" si="23"/>
        <v>0</v>
      </c>
      <c r="DT53" s="253">
        <f t="shared" si="23"/>
        <v>0</v>
      </c>
    </row>
    <row r="54" spans="3:124" ht="15.6" hidden="1" outlineLevel="1" thickTop="1" thickBot="1">
      <c r="C54" s="345" t="s">
        <v>643</v>
      </c>
      <c r="E54" s="253">
        <f>+E39-E47</f>
        <v>0</v>
      </c>
      <c r="F54" s="253">
        <f>+F39-F47</f>
        <v>0</v>
      </c>
      <c r="G54" s="253">
        <f t="shared" ref="G54:BR56" si="24">+G39-G47</f>
        <v>0</v>
      </c>
      <c r="H54" s="253">
        <f t="shared" si="24"/>
        <v>0</v>
      </c>
      <c r="I54" s="253">
        <f t="shared" si="24"/>
        <v>0</v>
      </c>
      <c r="J54" s="253">
        <f t="shared" si="24"/>
        <v>0</v>
      </c>
      <c r="K54" s="253">
        <f t="shared" si="24"/>
        <v>0</v>
      </c>
      <c r="L54" s="253">
        <f t="shared" si="24"/>
        <v>0</v>
      </c>
      <c r="M54" s="253">
        <f t="shared" si="24"/>
        <v>0</v>
      </c>
      <c r="N54" s="253">
        <f t="shared" si="24"/>
        <v>0</v>
      </c>
      <c r="O54" s="253">
        <f t="shared" si="24"/>
        <v>0</v>
      </c>
      <c r="P54" s="253">
        <f t="shared" si="24"/>
        <v>0</v>
      </c>
      <c r="Q54" s="253">
        <f t="shared" si="24"/>
        <v>0</v>
      </c>
      <c r="R54" s="253">
        <f t="shared" si="24"/>
        <v>0</v>
      </c>
      <c r="S54" s="253">
        <f t="shared" si="24"/>
        <v>0</v>
      </c>
      <c r="T54" s="253">
        <f t="shared" si="24"/>
        <v>0</v>
      </c>
      <c r="U54" s="253">
        <f t="shared" si="24"/>
        <v>0</v>
      </c>
      <c r="V54" s="253">
        <f t="shared" si="24"/>
        <v>0</v>
      </c>
      <c r="W54" s="253">
        <f t="shared" si="24"/>
        <v>0</v>
      </c>
      <c r="X54" s="253">
        <f t="shared" si="24"/>
        <v>0</v>
      </c>
      <c r="Y54" s="253">
        <f t="shared" si="24"/>
        <v>0</v>
      </c>
      <c r="Z54" s="253">
        <f t="shared" si="24"/>
        <v>0</v>
      </c>
      <c r="AA54" s="253">
        <f t="shared" si="24"/>
        <v>0</v>
      </c>
      <c r="AB54" s="253">
        <f t="shared" si="24"/>
        <v>0</v>
      </c>
      <c r="AC54" s="253">
        <f t="shared" si="24"/>
        <v>0</v>
      </c>
      <c r="AD54" s="253">
        <f t="shared" si="24"/>
        <v>0</v>
      </c>
      <c r="AE54" s="253">
        <f t="shared" si="24"/>
        <v>0</v>
      </c>
      <c r="AF54" s="253">
        <f t="shared" si="24"/>
        <v>0</v>
      </c>
      <c r="AG54" s="253">
        <f t="shared" si="24"/>
        <v>0</v>
      </c>
      <c r="AH54" s="253">
        <f t="shared" si="24"/>
        <v>0</v>
      </c>
      <c r="AI54" s="253">
        <f t="shared" si="24"/>
        <v>0</v>
      </c>
      <c r="AJ54" s="253">
        <f t="shared" si="24"/>
        <v>0</v>
      </c>
      <c r="AK54" s="253">
        <f t="shared" si="24"/>
        <v>0</v>
      </c>
      <c r="AL54" s="253">
        <f t="shared" si="24"/>
        <v>0</v>
      </c>
      <c r="AM54" s="253">
        <f t="shared" si="24"/>
        <v>0</v>
      </c>
      <c r="AN54" s="253">
        <f t="shared" si="24"/>
        <v>0</v>
      </c>
      <c r="AO54" s="253">
        <f t="shared" si="24"/>
        <v>0</v>
      </c>
      <c r="AP54" s="253">
        <f t="shared" si="24"/>
        <v>0</v>
      </c>
      <c r="AQ54" s="253">
        <f t="shared" si="24"/>
        <v>0</v>
      </c>
      <c r="AR54" s="253">
        <f t="shared" si="24"/>
        <v>0</v>
      </c>
      <c r="AS54" s="253">
        <f t="shared" si="24"/>
        <v>0</v>
      </c>
      <c r="AT54" s="253">
        <f t="shared" si="24"/>
        <v>0</v>
      </c>
      <c r="AU54" s="253">
        <f t="shared" si="24"/>
        <v>0</v>
      </c>
      <c r="AV54" s="253">
        <f t="shared" si="24"/>
        <v>0</v>
      </c>
      <c r="AW54" s="253">
        <f t="shared" si="24"/>
        <v>0</v>
      </c>
      <c r="AX54" s="253">
        <f t="shared" si="24"/>
        <v>0</v>
      </c>
      <c r="AY54" s="253">
        <f t="shared" si="24"/>
        <v>0</v>
      </c>
      <c r="AZ54" s="253">
        <f t="shared" si="24"/>
        <v>0</v>
      </c>
      <c r="BA54" s="253">
        <f t="shared" si="24"/>
        <v>0</v>
      </c>
      <c r="BB54" s="253">
        <f t="shared" si="24"/>
        <v>0</v>
      </c>
      <c r="BC54" s="253">
        <f t="shared" si="24"/>
        <v>0</v>
      </c>
      <c r="BD54" s="253">
        <f t="shared" si="24"/>
        <v>0</v>
      </c>
      <c r="BE54" s="253">
        <f t="shared" si="24"/>
        <v>0</v>
      </c>
      <c r="BF54" s="253">
        <f t="shared" si="24"/>
        <v>0</v>
      </c>
      <c r="BG54" s="253">
        <f t="shared" si="24"/>
        <v>0</v>
      </c>
      <c r="BH54" s="253">
        <f t="shared" si="24"/>
        <v>0</v>
      </c>
      <c r="BI54" s="253">
        <f t="shared" si="24"/>
        <v>0</v>
      </c>
      <c r="BJ54" s="253">
        <f t="shared" si="24"/>
        <v>0</v>
      </c>
      <c r="BK54" s="253">
        <f t="shared" si="24"/>
        <v>0</v>
      </c>
      <c r="BL54" s="253">
        <f t="shared" si="24"/>
        <v>0</v>
      </c>
      <c r="BM54" s="253">
        <f t="shared" si="24"/>
        <v>0</v>
      </c>
      <c r="BN54" s="253">
        <f t="shared" si="24"/>
        <v>0</v>
      </c>
      <c r="BO54" s="253">
        <f t="shared" si="24"/>
        <v>0</v>
      </c>
      <c r="BP54" s="253">
        <f t="shared" si="24"/>
        <v>0</v>
      </c>
      <c r="BQ54" s="253">
        <f t="shared" si="24"/>
        <v>0</v>
      </c>
      <c r="BR54" s="253">
        <f t="shared" si="24"/>
        <v>0</v>
      </c>
      <c r="BS54" s="253">
        <f t="shared" ref="BS54:DT56" si="25">+BS39-BS47</f>
        <v>0</v>
      </c>
      <c r="BT54" s="253">
        <f t="shared" si="25"/>
        <v>0</v>
      </c>
      <c r="BU54" s="253">
        <f t="shared" si="25"/>
        <v>0</v>
      </c>
      <c r="BV54" s="253">
        <f t="shared" si="25"/>
        <v>0</v>
      </c>
      <c r="BW54" s="253">
        <f t="shared" si="25"/>
        <v>0</v>
      </c>
      <c r="BX54" s="253">
        <f t="shared" si="25"/>
        <v>0</v>
      </c>
      <c r="BY54" s="253">
        <f t="shared" si="25"/>
        <v>0</v>
      </c>
      <c r="BZ54" s="253">
        <f t="shared" si="25"/>
        <v>0</v>
      </c>
      <c r="CA54" s="253">
        <f t="shared" si="25"/>
        <v>0</v>
      </c>
      <c r="CB54" s="253">
        <f t="shared" si="25"/>
        <v>0</v>
      </c>
      <c r="CC54" s="253">
        <f t="shared" si="25"/>
        <v>0</v>
      </c>
      <c r="CD54" s="253">
        <f t="shared" si="25"/>
        <v>0</v>
      </c>
      <c r="CE54" s="253">
        <f t="shared" si="25"/>
        <v>0</v>
      </c>
      <c r="CF54" s="253">
        <f t="shared" si="25"/>
        <v>0</v>
      </c>
      <c r="CG54" s="253">
        <f t="shared" si="25"/>
        <v>0</v>
      </c>
      <c r="CH54" s="253">
        <f t="shared" si="25"/>
        <v>0</v>
      </c>
      <c r="CI54" s="253">
        <f t="shared" si="25"/>
        <v>0</v>
      </c>
      <c r="CJ54" s="253">
        <f t="shared" si="25"/>
        <v>0</v>
      </c>
      <c r="CK54" s="253">
        <f t="shared" si="25"/>
        <v>0</v>
      </c>
      <c r="CL54" s="253">
        <f t="shared" si="25"/>
        <v>0</v>
      </c>
      <c r="CM54" s="253">
        <f t="shared" si="25"/>
        <v>0</v>
      </c>
      <c r="CN54" s="253">
        <f t="shared" si="25"/>
        <v>0</v>
      </c>
      <c r="CO54" s="253">
        <f t="shared" si="25"/>
        <v>0</v>
      </c>
      <c r="CP54" s="253">
        <f t="shared" si="25"/>
        <v>0</v>
      </c>
      <c r="CQ54" s="253">
        <f t="shared" si="25"/>
        <v>0</v>
      </c>
      <c r="CR54" s="253">
        <f t="shared" si="25"/>
        <v>0</v>
      </c>
      <c r="CS54" s="253">
        <f t="shared" si="25"/>
        <v>0</v>
      </c>
      <c r="CT54" s="253">
        <f t="shared" si="25"/>
        <v>0</v>
      </c>
      <c r="CU54" s="253">
        <f t="shared" si="25"/>
        <v>0</v>
      </c>
      <c r="CV54" s="253">
        <f t="shared" si="25"/>
        <v>0</v>
      </c>
      <c r="CW54" s="253">
        <f t="shared" si="25"/>
        <v>0</v>
      </c>
      <c r="CX54" s="253">
        <f t="shared" si="25"/>
        <v>0</v>
      </c>
      <c r="CY54" s="253">
        <f t="shared" si="25"/>
        <v>0</v>
      </c>
      <c r="CZ54" s="253">
        <f t="shared" si="25"/>
        <v>0</v>
      </c>
      <c r="DA54" s="253">
        <f t="shared" si="25"/>
        <v>0</v>
      </c>
      <c r="DB54" s="253">
        <f t="shared" si="25"/>
        <v>0</v>
      </c>
      <c r="DC54" s="253">
        <f t="shared" si="25"/>
        <v>0</v>
      </c>
      <c r="DD54" s="253">
        <f t="shared" si="25"/>
        <v>0</v>
      </c>
      <c r="DE54" s="253">
        <f t="shared" si="25"/>
        <v>0</v>
      </c>
      <c r="DF54" s="253">
        <f t="shared" si="25"/>
        <v>0</v>
      </c>
      <c r="DG54" s="253">
        <f t="shared" si="25"/>
        <v>0</v>
      </c>
      <c r="DH54" s="253">
        <f t="shared" si="25"/>
        <v>0</v>
      </c>
      <c r="DI54" s="253">
        <f t="shared" si="25"/>
        <v>0</v>
      </c>
      <c r="DJ54" s="253">
        <f t="shared" si="25"/>
        <v>0</v>
      </c>
      <c r="DK54" s="253">
        <f t="shared" si="25"/>
        <v>0</v>
      </c>
      <c r="DL54" s="253">
        <f t="shared" si="25"/>
        <v>0</v>
      </c>
      <c r="DM54" s="253">
        <f t="shared" si="25"/>
        <v>0</v>
      </c>
      <c r="DN54" s="253">
        <f t="shared" si="25"/>
        <v>0</v>
      </c>
      <c r="DO54" s="253">
        <f t="shared" si="25"/>
        <v>0</v>
      </c>
      <c r="DP54" s="253">
        <f t="shared" si="25"/>
        <v>0</v>
      </c>
      <c r="DQ54" s="253">
        <f t="shared" si="25"/>
        <v>0</v>
      </c>
      <c r="DR54" s="253">
        <f t="shared" si="25"/>
        <v>0</v>
      </c>
      <c r="DS54" s="253">
        <f t="shared" si="25"/>
        <v>0</v>
      </c>
      <c r="DT54" s="253">
        <f t="shared" si="25"/>
        <v>0</v>
      </c>
    </row>
    <row r="55" spans="3:124" ht="15.6" hidden="1" outlineLevel="1" thickTop="1" thickBot="1">
      <c r="C55" s="345" t="s">
        <v>644</v>
      </c>
      <c r="E55" s="253">
        <f>+E40-E48</f>
        <v>0</v>
      </c>
      <c r="F55" s="253">
        <f t="shared" ref="F55:BQ56" si="26">+F40-F48</f>
        <v>0</v>
      </c>
      <c r="G55" s="253">
        <f t="shared" si="26"/>
        <v>0</v>
      </c>
      <c r="H55" s="253">
        <f t="shared" si="26"/>
        <v>0</v>
      </c>
      <c r="I55" s="253">
        <f t="shared" si="26"/>
        <v>0</v>
      </c>
      <c r="J55" s="253">
        <f t="shared" si="26"/>
        <v>0</v>
      </c>
      <c r="K55" s="253">
        <f t="shared" si="26"/>
        <v>0</v>
      </c>
      <c r="L55" s="253">
        <f t="shared" si="26"/>
        <v>0</v>
      </c>
      <c r="M55" s="253">
        <f t="shared" si="26"/>
        <v>0</v>
      </c>
      <c r="N55" s="253">
        <f t="shared" si="26"/>
        <v>0</v>
      </c>
      <c r="O55" s="253">
        <f t="shared" si="26"/>
        <v>0</v>
      </c>
      <c r="P55" s="253">
        <f t="shared" si="26"/>
        <v>0</v>
      </c>
      <c r="Q55" s="253">
        <f t="shared" si="26"/>
        <v>0</v>
      </c>
      <c r="R55" s="253">
        <f t="shared" si="26"/>
        <v>0</v>
      </c>
      <c r="S55" s="253">
        <f t="shared" si="26"/>
        <v>0</v>
      </c>
      <c r="T55" s="253">
        <f t="shared" si="26"/>
        <v>0</v>
      </c>
      <c r="U55" s="253">
        <f t="shared" si="26"/>
        <v>0</v>
      </c>
      <c r="V55" s="253">
        <f t="shared" si="26"/>
        <v>0</v>
      </c>
      <c r="W55" s="253">
        <f t="shared" si="26"/>
        <v>0</v>
      </c>
      <c r="X55" s="253">
        <f t="shared" si="26"/>
        <v>0</v>
      </c>
      <c r="Y55" s="253">
        <f t="shared" si="26"/>
        <v>0</v>
      </c>
      <c r="Z55" s="253">
        <f t="shared" si="26"/>
        <v>0</v>
      </c>
      <c r="AA55" s="253">
        <f t="shared" si="26"/>
        <v>0</v>
      </c>
      <c r="AB55" s="253">
        <f t="shared" si="26"/>
        <v>0</v>
      </c>
      <c r="AC55" s="253">
        <f t="shared" si="26"/>
        <v>0</v>
      </c>
      <c r="AD55" s="253">
        <f t="shared" si="26"/>
        <v>0</v>
      </c>
      <c r="AE55" s="253">
        <f t="shared" si="26"/>
        <v>0</v>
      </c>
      <c r="AF55" s="253">
        <f t="shared" si="26"/>
        <v>0</v>
      </c>
      <c r="AG55" s="253">
        <f t="shared" si="26"/>
        <v>0</v>
      </c>
      <c r="AH55" s="253">
        <f t="shared" si="26"/>
        <v>0</v>
      </c>
      <c r="AI55" s="253">
        <f t="shared" si="26"/>
        <v>0</v>
      </c>
      <c r="AJ55" s="253">
        <f t="shared" si="26"/>
        <v>0</v>
      </c>
      <c r="AK55" s="253">
        <f t="shared" si="26"/>
        <v>0</v>
      </c>
      <c r="AL55" s="253">
        <f t="shared" si="26"/>
        <v>0</v>
      </c>
      <c r="AM55" s="253">
        <f t="shared" si="26"/>
        <v>0</v>
      </c>
      <c r="AN55" s="253">
        <f t="shared" si="26"/>
        <v>0</v>
      </c>
      <c r="AO55" s="253">
        <f t="shared" si="26"/>
        <v>0</v>
      </c>
      <c r="AP55" s="253">
        <f t="shared" si="26"/>
        <v>0</v>
      </c>
      <c r="AQ55" s="253">
        <f t="shared" si="26"/>
        <v>0</v>
      </c>
      <c r="AR55" s="253">
        <f t="shared" si="26"/>
        <v>0</v>
      </c>
      <c r="AS55" s="253">
        <f t="shared" si="26"/>
        <v>0</v>
      </c>
      <c r="AT55" s="253">
        <f t="shared" si="26"/>
        <v>0</v>
      </c>
      <c r="AU55" s="253">
        <f t="shared" si="26"/>
        <v>0</v>
      </c>
      <c r="AV55" s="253">
        <f t="shared" si="26"/>
        <v>0</v>
      </c>
      <c r="AW55" s="253">
        <f t="shared" si="26"/>
        <v>0</v>
      </c>
      <c r="AX55" s="253">
        <f t="shared" si="26"/>
        <v>0</v>
      </c>
      <c r="AY55" s="253">
        <f t="shared" si="26"/>
        <v>0</v>
      </c>
      <c r="AZ55" s="253">
        <f t="shared" si="26"/>
        <v>0</v>
      </c>
      <c r="BA55" s="253">
        <f t="shared" si="26"/>
        <v>0</v>
      </c>
      <c r="BB55" s="253">
        <f t="shared" si="26"/>
        <v>0</v>
      </c>
      <c r="BC55" s="253">
        <f t="shared" si="26"/>
        <v>0</v>
      </c>
      <c r="BD55" s="253">
        <f t="shared" si="26"/>
        <v>0</v>
      </c>
      <c r="BE55" s="253">
        <f t="shared" si="26"/>
        <v>0</v>
      </c>
      <c r="BF55" s="253">
        <f t="shared" si="26"/>
        <v>0</v>
      </c>
      <c r="BG55" s="253">
        <f t="shared" si="26"/>
        <v>0</v>
      </c>
      <c r="BH55" s="253">
        <f t="shared" si="26"/>
        <v>0</v>
      </c>
      <c r="BI55" s="253">
        <f t="shared" si="26"/>
        <v>0</v>
      </c>
      <c r="BJ55" s="253">
        <f t="shared" si="26"/>
        <v>0</v>
      </c>
      <c r="BK55" s="253">
        <f t="shared" si="26"/>
        <v>0</v>
      </c>
      <c r="BL55" s="253">
        <f t="shared" si="26"/>
        <v>0</v>
      </c>
      <c r="BM55" s="253">
        <f t="shared" si="26"/>
        <v>0</v>
      </c>
      <c r="BN55" s="253">
        <f t="shared" si="26"/>
        <v>0</v>
      </c>
      <c r="BO55" s="253">
        <f t="shared" si="26"/>
        <v>0</v>
      </c>
      <c r="BP55" s="253">
        <f t="shared" si="26"/>
        <v>0</v>
      </c>
      <c r="BQ55" s="253">
        <f t="shared" si="26"/>
        <v>0</v>
      </c>
      <c r="BR55" s="253">
        <f t="shared" si="24"/>
        <v>0</v>
      </c>
      <c r="BS55" s="253">
        <f t="shared" si="25"/>
        <v>0</v>
      </c>
      <c r="BT55" s="253">
        <f t="shared" si="25"/>
        <v>0</v>
      </c>
      <c r="BU55" s="253">
        <f t="shared" si="25"/>
        <v>0</v>
      </c>
      <c r="BV55" s="253">
        <f t="shared" si="25"/>
        <v>0</v>
      </c>
      <c r="BW55" s="253">
        <f t="shared" si="25"/>
        <v>0</v>
      </c>
      <c r="BX55" s="253">
        <f t="shared" si="25"/>
        <v>0</v>
      </c>
      <c r="BY55" s="253">
        <f t="shared" si="25"/>
        <v>0</v>
      </c>
      <c r="BZ55" s="253">
        <f t="shared" si="25"/>
        <v>0</v>
      </c>
      <c r="CA55" s="253">
        <f t="shared" si="25"/>
        <v>0</v>
      </c>
      <c r="CB55" s="253">
        <f t="shared" si="25"/>
        <v>0</v>
      </c>
      <c r="CC55" s="253">
        <f t="shared" si="25"/>
        <v>0</v>
      </c>
      <c r="CD55" s="253">
        <f t="shared" si="25"/>
        <v>0</v>
      </c>
      <c r="CE55" s="253">
        <f t="shared" si="25"/>
        <v>0</v>
      </c>
      <c r="CF55" s="253">
        <f t="shared" si="25"/>
        <v>0</v>
      </c>
      <c r="CG55" s="253">
        <f t="shared" si="25"/>
        <v>0</v>
      </c>
      <c r="CH55" s="253">
        <f t="shared" si="25"/>
        <v>0</v>
      </c>
      <c r="CI55" s="253">
        <f t="shared" si="25"/>
        <v>0</v>
      </c>
      <c r="CJ55" s="253">
        <f t="shared" si="25"/>
        <v>0</v>
      </c>
      <c r="CK55" s="253">
        <f t="shared" si="25"/>
        <v>0</v>
      </c>
      <c r="CL55" s="253">
        <f t="shared" si="25"/>
        <v>0</v>
      </c>
      <c r="CM55" s="253">
        <f t="shared" si="25"/>
        <v>0</v>
      </c>
      <c r="CN55" s="253">
        <f t="shared" si="25"/>
        <v>0</v>
      </c>
      <c r="CO55" s="253">
        <f t="shared" si="25"/>
        <v>0</v>
      </c>
      <c r="CP55" s="253">
        <f t="shared" si="25"/>
        <v>0</v>
      </c>
      <c r="CQ55" s="253">
        <f t="shared" si="25"/>
        <v>0</v>
      </c>
      <c r="CR55" s="253">
        <f t="shared" si="25"/>
        <v>0</v>
      </c>
      <c r="CS55" s="253">
        <f t="shared" si="25"/>
        <v>0</v>
      </c>
      <c r="CT55" s="253">
        <f t="shared" si="25"/>
        <v>0</v>
      </c>
      <c r="CU55" s="253">
        <f t="shared" si="25"/>
        <v>0</v>
      </c>
      <c r="CV55" s="253">
        <f t="shared" si="25"/>
        <v>0</v>
      </c>
      <c r="CW55" s="253">
        <f t="shared" si="25"/>
        <v>0</v>
      </c>
      <c r="CX55" s="253">
        <f t="shared" si="25"/>
        <v>0</v>
      </c>
      <c r="CY55" s="253">
        <f t="shared" si="25"/>
        <v>0</v>
      </c>
      <c r="CZ55" s="253">
        <f t="shared" si="25"/>
        <v>0</v>
      </c>
      <c r="DA55" s="253">
        <f t="shared" si="25"/>
        <v>0</v>
      </c>
      <c r="DB55" s="253">
        <f t="shared" si="25"/>
        <v>0</v>
      </c>
      <c r="DC55" s="253">
        <f t="shared" si="25"/>
        <v>0</v>
      </c>
      <c r="DD55" s="253">
        <f t="shared" si="25"/>
        <v>0</v>
      </c>
      <c r="DE55" s="253">
        <f t="shared" si="25"/>
        <v>0</v>
      </c>
      <c r="DF55" s="253">
        <f t="shared" si="25"/>
        <v>0</v>
      </c>
      <c r="DG55" s="253">
        <f t="shared" si="25"/>
        <v>0</v>
      </c>
      <c r="DH55" s="253">
        <f t="shared" si="25"/>
        <v>0</v>
      </c>
      <c r="DI55" s="253">
        <f t="shared" si="25"/>
        <v>0</v>
      </c>
      <c r="DJ55" s="253">
        <f t="shared" si="25"/>
        <v>0</v>
      </c>
      <c r="DK55" s="253">
        <f t="shared" si="25"/>
        <v>0</v>
      </c>
      <c r="DL55" s="253">
        <f t="shared" si="25"/>
        <v>0</v>
      </c>
      <c r="DM55" s="253">
        <f t="shared" si="25"/>
        <v>0</v>
      </c>
      <c r="DN55" s="253">
        <f t="shared" si="25"/>
        <v>0</v>
      </c>
      <c r="DO55" s="253">
        <f t="shared" si="25"/>
        <v>0</v>
      </c>
      <c r="DP55" s="253">
        <f t="shared" si="25"/>
        <v>0</v>
      </c>
      <c r="DQ55" s="253">
        <f t="shared" si="25"/>
        <v>0</v>
      </c>
      <c r="DR55" s="253">
        <f t="shared" si="25"/>
        <v>0</v>
      </c>
      <c r="DS55" s="253">
        <f t="shared" si="25"/>
        <v>0</v>
      </c>
      <c r="DT55" s="253">
        <f t="shared" si="25"/>
        <v>0</v>
      </c>
    </row>
    <row r="56" spans="3:124" ht="15.6" hidden="1" outlineLevel="1" thickTop="1" thickBot="1">
      <c r="C56" s="345" t="s">
        <v>92</v>
      </c>
      <c r="E56" s="253">
        <f>+E41-E49</f>
        <v>0</v>
      </c>
      <c r="F56" s="253">
        <f t="shared" si="26"/>
        <v>0</v>
      </c>
      <c r="G56" s="253">
        <f t="shared" si="26"/>
        <v>0</v>
      </c>
      <c r="H56" s="253">
        <f t="shared" si="26"/>
        <v>0</v>
      </c>
      <c r="I56" s="253">
        <f t="shared" si="26"/>
        <v>0</v>
      </c>
      <c r="J56" s="253">
        <f t="shared" si="26"/>
        <v>0</v>
      </c>
      <c r="K56" s="253">
        <f t="shared" si="26"/>
        <v>0</v>
      </c>
      <c r="L56" s="253">
        <f t="shared" si="26"/>
        <v>0</v>
      </c>
      <c r="M56" s="253">
        <f t="shared" si="26"/>
        <v>0</v>
      </c>
      <c r="N56" s="253">
        <f t="shared" si="26"/>
        <v>0</v>
      </c>
      <c r="O56" s="253">
        <f t="shared" si="26"/>
        <v>0</v>
      </c>
      <c r="P56" s="253">
        <f t="shared" si="26"/>
        <v>0</v>
      </c>
      <c r="Q56" s="253">
        <f t="shared" si="26"/>
        <v>0</v>
      </c>
      <c r="R56" s="253">
        <f t="shared" si="26"/>
        <v>0</v>
      </c>
      <c r="S56" s="253">
        <f t="shared" si="26"/>
        <v>0</v>
      </c>
      <c r="T56" s="253">
        <f t="shared" si="26"/>
        <v>0</v>
      </c>
      <c r="U56" s="253">
        <f t="shared" si="26"/>
        <v>0</v>
      </c>
      <c r="V56" s="253">
        <f t="shared" si="26"/>
        <v>0</v>
      </c>
      <c r="W56" s="253">
        <f t="shared" si="26"/>
        <v>0</v>
      </c>
      <c r="X56" s="253">
        <f t="shared" si="26"/>
        <v>0</v>
      </c>
      <c r="Y56" s="253">
        <f t="shared" si="26"/>
        <v>0</v>
      </c>
      <c r="Z56" s="253">
        <f t="shared" si="26"/>
        <v>0</v>
      </c>
      <c r="AA56" s="253">
        <f t="shared" si="26"/>
        <v>0</v>
      </c>
      <c r="AB56" s="253">
        <f t="shared" si="26"/>
        <v>0</v>
      </c>
      <c r="AC56" s="253">
        <f t="shared" si="26"/>
        <v>0</v>
      </c>
      <c r="AD56" s="253">
        <f t="shared" si="26"/>
        <v>0</v>
      </c>
      <c r="AE56" s="253">
        <f t="shared" si="26"/>
        <v>0</v>
      </c>
      <c r="AF56" s="253">
        <f t="shared" si="26"/>
        <v>0</v>
      </c>
      <c r="AG56" s="253">
        <f t="shared" si="26"/>
        <v>0</v>
      </c>
      <c r="AH56" s="253">
        <f t="shared" si="26"/>
        <v>0</v>
      </c>
      <c r="AI56" s="253">
        <f t="shared" si="26"/>
        <v>0</v>
      </c>
      <c r="AJ56" s="253">
        <f t="shared" si="26"/>
        <v>0</v>
      </c>
      <c r="AK56" s="253">
        <f t="shared" si="26"/>
        <v>0</v>
      </c>
      <c r="AL56" s="253">
        <f t="shared" si="26"/>
        <v>0</v>
      </c>
      <c r="AM56" s="253">
        <f t="shared" si="26"/>
        <v>0</v>
      </c>
      <c r="AN56" s="253">
        <f t="shared" si="26"/>
        <v>0</v>
      </c>
      <c r="AO56" s="253">
        <f t="shared" si="26"/>
        <v>0</v>
      </c>
      <c r="AP56" s="253">
        <f t="shared" si="26"/>
        <v>0</v>
      </c>
      <c r="AQ56" s="253">
        <f t="shared" si="26"/>
        <v>0</v>
      </c>
      <c r="AR56" s="253">
        <f t="shared" si="26"/>
        <v>0</v>
      </c>
      <c r="AS56" s="253">
        <f t="shared" si="26"/>
        <v>0</v>
      </c>
      <c r="AT56" s="253">
        <f t="shared" si="26"/>
        <v>0</v>
      </c>
      <c r="AU56" s="253">
        <f t="shared" si="26"/>
        <v>0</v>
      </c>
      <c r="AV56" s="253">
        <f t="shared" si="26"/>
        <v>0</v>
      </c>
      <c r="AW56" s="253">
        <f t="shared" si="26"/>
        <v>0</v>
      </c>
      <c r="AX56" s="253">
        <f t="shared" si="26"/>
        <v>0</v>
      </c>
      <c r="AY56" s="253">
        <f t="shared" si="26"/>
        <v>0</v>
      </c>
      <c r="AZ56" s="253">
        <f t="shared" si="26"/>
        <v>0</v>
      </c>
      <c r="BA56" s="253">
        <f t="shared" si="26"/>
        <v>0</v>
      </c>
      <c r="BB56" s="253">
        <f t="shared" si="26"/>
        <v>0</v>
      </c>
      <c r="BC56" s="253">
        <f t="shared" si="26"/>
        <v>0</v>
      </c>
      <c r="BD56" s="253">
        <f t="shared" si="26"/>
        <v>0</v>
      </c>
      <c r="BE56" s="253">
        <f t="shared" si="26"/>
        <v>0</v>
      </c>
      <c r="BF56" s="253">
        <f t="shared" si="26"/>
        <v>0</v>
      </c>
      <c r="BG56" s="253">
        <f t="shared" si="26"/>
        <v>0</v>
      </c>
      <c r="BH56" s="253">
        <f t="shared" si="26"/>
        <v>0</v>
      </c>
      <c r="BI56" s="253">
        <f t="shared" si="26"/>
        <v>0</v>
      </c>
      <c r="BJ56" s="253">
        <f t="shared" si="26"/>
        <v>0</v>
      </c>
      <c r="BK56" s="253">
        <f t="shared" si="26"/>
        <v>0</v>
      </c>
      <c r="BL56" s="253">
        <f t="shared" si="26"/>
        <v>0</v>
      </c>
      <c r="BM56" s="253">
        <f t="shared" si="26"/>
        <v>0</v>
      </c>
      <c r="BN56" s="253">
        <f t="shared" si="26"/>
        <v>0</v>
      </c>
      <c r="BO56" s="253">
        <f t="shared" si="26"/>
        <v>0</v>
      </c>
      <c r="BP56" s="253">
        <f t="shared" si="26"/>
        <v>0</v>
      </c>
      <c r="BQ56" s="253">
        <f t="shared" si="26"/>
        <v>0</v>
      </c>
      <c r="BR56" s="253">
        <f t="shared" si="24"/>
        <v>0</v>
      </c>
      <c r="BS56" s="253">
        <f t="shared" si="25"/>
        <v>0</v>
      </c>
      <c r="BT56" s="253">
        <f t="shared" si="25"/>
        <v>0</v>
      </c>
      <c r="BU56" s="253">
        <f t="shared" si="25"/>
        <v>0</v>
      </c>
      <c r="BV56" s="253">
        <f t="shared" si="25"/>
        <v>0</v>
      </c>
      <c r="BW56" s="253">
        <f t="shared" si="25"/>
        <v>0</v>
      </c>
      <c r="BX56" s="253">
        <f t="shared" si="25"/>
        <v>0</v>
      </c>
      <c r="BY56" s="253">
        <f t="shared" si="25"/>
        <v>0</v>
      </c>
      <c r="BZ56" s="253">
        <f t="shared" si="25"/>
        <v>0</v>
      </c>
      <c r="CA56" s="253">
        <f t="shared" si="25"/>
        <v>0</v>
      </c>
      <c r="CB56" s="253">
        <f t="shared" si="25"/>
        <v>0</v>
      </c>
      <c r="CC56" s="253">
        <f t="shared" si="25"/>
        <v>0</v>
      </c>
      <c r="CD56" s="253">
        <f t="shared" si="25"/>
        <v>0</v>
      </c>
      <c r="CE56" s="253">
        <f t="shared" si="25"/>
        <v>0</v>
      </c>
      <c r="CF56" s="253">
        <f t="shared" si="25"/>
        <v>0</v>
      </c>
      <c r="CG56" s="253">
        <f t="shared" si="25"/>
        <v>0</v>
      </c>
      <c r="CH56" s="253">
        <f t="shared" si="25"/>
        <v>0</v>
      </c>
      <c r="CI56" s="253">
        <f t="shared" si="25"/>
        <v>0</v>
      </c>
      <c r="CJ56" s="253">
        <f t="shared" si="25"/>
        <v>0</v>
      </c>
      <c r="CK56" s="253">
        <f t="shared" si="25"/>
        <v>0</v>
      </c>
      <c r="CL56" s="253">
        <f t="shared" si="25"/>
        <v>0</v>
      </c>
      <c r="CM56" s="253">
        <f t="shared" si="25"/>
        <v>0</v>
      </c>
      <c r="CN56" s="253">
        <f t="shared" si="25"/>
        <v>0</v>
      </c>
      <c r="CO56" s="253">
        <f t="shared" si="25"/>
        <v>0</v>
      </c>
      <c r="CP56" s="253">
        <f t="shared" si="25"/>
        <v>0</v>
      </c>
      <c r="CQ56" s="253">
        <f t="shared" si="25"/>
        <v>0</v>
      </c>
      <c r="CR56" s="253">
        <f t="shared" si="25"/>
        <v>0</v>
      </c>
      <c r="CS56" s="253">
        <f t="shared" si="25"/>
        <v>0</v>
      </c>
      <c r="CT56" s="253">
        <f t="shared" si="25"/>
        <v>0</v>
      </c>
      <c r="CU56" s="253">
        <f t="shared" si="25"/>
        <v>0</v>
      </c>
      <c r="CV56" s="253">
        <f t="shared" si="25"/>
        <v>0</v>
      </c>
      <c r="CW56" s="253">
        <f t="shared" si="25"/>
        <v>0</v>
      </c>
      <c r="CX56" s="253">
        <f t="shared" si="25"/>
        <v>0</v>
      </c>
      <c r="CY56" s="253">
        <f t="shared" si="25"/>
        <v>0</v>
      </c>
      <c r="CZ56" s="253">
        <f t="shared" si="25"/>
        <v>0</v>
      </c>
      <c r="DA56" s="253">
        <f t="shared" si="25"/>
        <v>0</v>
      </c>
      <c r="DB56" s="253">
        <f t="shared" si="25"/>
        <v>0</v>
      </c>
      <c r="DC56" s="253">
        <f t="shared" si="25"/>
        <v>0</v>
      </c>
      <c r="DD56" s="253">
        <f t="shared" si="25"/>
        <v>0</v>
      </c>
      <c r="DE56" s="253">
        <f t="shared" si="25"/>
        <v>0</v>
      </c>
      <c r="DF56" s="253">
        <f t="shared" si="25"/>
        <v>0</v>
      </c>
      <c r="DG56" s="253">
        <f t="shared" si="25"/>
        <v>0</v>
      </c>
      <c r="DH56" s="253">
        <f t="shared" si="25"/>
        <v>0</v>
      </c>
      <c r="DI56" s="253">
        <f t="shared" si="25"/>
        <v>0</v>
      </c>
      <c r="DJ56" s="253">
        <f t="shared" si="25"/>
        <v>0</v>
      </c>
      <c r="DK56" s="253">
        <f t="shared" si="25"/>
        <v>0</v>
      </c>
      <c r="DL56" s="253">
        <f t="shared" si="25"/>
        <v>0</v>
      </c>
      <c r="DM56" s="253">
        <f t="shared" si="25"/>
        <v>0</v>
      </c>
      <c r="DN56" s="253">
        <f t="shared" si="25"/>
        <v>0</v>
      </c>
      <c r="DO56" s="253">
        <f t="shared" si="25"/>
        <v>0</v>
      </c>
      <c r="DP56" s="253">
        <f t="shared" si="25"/>
        <v>0</v>
      </c>
      <c r="DQ56" s="253">
        <f t="shared" si="25"/>
        <v>0</v>
      </c>
      <c r="DR56" s="253">
        <f t="shared" si="25"/>
        <v>0</v>
      </c>
      <c r="DS56" s="253">
        <f t="shared" si="25"/>
        <v>0</v>
      </c>
      <c r="DT56" s="253">
        <f t="shared" si="25"/>
        <v>0</v>
      </c>
    </row>
    <row r="57" spans="3:124" hidden="1" outlineLevel="1"/>
    <row r="58" spans="3:124" collapsed="1"/>
    <row r="59" spans="3:124">
      <c r="C59" s="340" t="str">
        <f>+[1]I_Personale!D39</f>
        <v>Nome/Qualifica</v>
      </c>
    </row>
    <row r="60" spans="3:124" hidden="1" outlineLevel="1">
      <c r="C60" s="341"/>
      <c r="D60" s="14" t="s">
        <v>113</v>
      </c>
      <c r="E60" s="199">
        <f>+[1]I_Personale!F51</f>
        <v>2019</v>
      </c>
      <c r="F60" s="199">
        <f>+[1]I_Personale!G51</f>
        <v>2019</v>
      </c>
      <c r="G60" s="199">
        <f>+[1]I_Personale!H51</f>
        <v>2019</v>
      </c>
      <c r="H60" s="199">
        <f>+[1]I_Personale!I51</f>
        <v>2019</v>
      </c>
      <c r="I60" s="199">
        <f>+[1]I_Personale!J51</f>
        <v>2019</v>
      </c>
      <c r="J60" s="199">
        <f>+[1]I_Personale!K51</f>
        <v>2019</v>
      </c>
      <c r="K60" s="199">
        <f>+[1]I_Personale!L51</f>
        <v>2019</v>
      </c>
      <c r="L60" s="199">
        <f>+[1]I_Personale!M51</f>
        <v>2019</v>
      </c>
      <c r="M60" s="199">
        <f>+[1]I_Personale!N51</f>
        <v>2019</v>
      </c>
      <c r="N60" s="199">
        <f>+[1]I_Personale!O51</f>
        <v>2019</v>
      </c>
      <c r="O60" s="199">
        <f>+[1]I_Personale!P51</f>
        <v>2019</v>
      </c>
      <c r="P60" s="199">
        <f>+[1]I_Personale!Q51</f>
        <v>2019</v>
      </c>
      <c r="Q60" s="199">
        <f>+[1]I_Personale!R51</f>
        <v>2020</v>
      </c>
      <c r="R60" s="199">
        <f>+[1]I_Personale!S51</f>
        <v>2020</v>
      </c>
      <c r="S60" s="199">
        <f>+[1]I_Personale!T51</f>
        <v>2020</v>
      </c>
      <c r="T60" s="199">
        <f>+[1]I_Personale!U51</f>
        <v>2020</v>
      </c>
      <c r="U60" s="199">
        <f>+[1]I_Personale!V51</f>
        <v>2020</v>
      </c>
      <c r="V60" s="199">
        <f>+[1]I_Personale!W51</f>
        <v>2020</v>
      </c>
      <c r="W60" s="199">
        <f>+[1]I_Personale!X51</f>
        <v>2020</v>
      </c>
      <c r="X60" s="199">
        <f>+[1]I_Personale!Y51</f>
        <v>2020</v>
      </c>
      <c r="Y60" s="199">
        <f>+[1]I_Personale!Z51</f>
        <v>2020</v>
      </c>
      <c r="Z60" s="199">
        <f>+[1]I_Personale!AA51</f>
        <v>2020</v>
      </c>
      <c r="AA60" s="199">
        <f>+[1]I_Personale!AB51</f>
        <v>2020</v>
      </c>
      <c r="AB60" s="199">
        <f>+[1]I_Personale!AC51</f>
        <v>2020</v>
      </c>
      <c r="AC60" s="199">
        <f>+[1]I_Personale!AD51</f>
        <v>2021</v>
      </c>
      <c r="AD60" s="199">
        <f>+[1]I_Personale!AE51</f>
        <v>2021</v>
      </c>
      <c r="AE60" s="199">
        <f>+[1]I_Personale!AF51</f>
        <v>2021</v>
      </c>
      <c r="AF60" s="199">
        <f>+[1]I_Personale!AG51</f>
        <v>2021</v>
      </c>
      <c r="AG60" s="199">
        <f>+[1]I_Personale!AH51</f>
        <v>2021</v>
      </c>
      <c r="AH60" s="199">
        <f>+[1]I_Personale!AI51</f>
        <v>2021</v>
      </c>
      <c r="AI60" s="199">
        <f>+[1]I_Personale!AJ51</f>
        <v>2021</v>
      </c>
      <c r="AJ60" s="199">
        <f>+[1]I_Personale!AK51</f>
        <v>2021</v>
      </c>
      <c r="AK60" s="199">
        <f>+[1]I_Personale!AL51</f>
        <v>2021</v>
      </c>
      <c r="AL60" s="199">
        <f>+[1]I_Personale!AM51</f>
        <v>2021</v>
      </c>
      <c r="AM60" s="199">
        <f>+[1]I_Personale!AN51</f>
        <v>2021</v>
      </c>
      <c r="AN60" s="199">
        <f>+[1]I_Personale!AO51</f>
        <v>2021</v>
      </c>
      <c r="AO60" s="199">
        <f>+[1]I_Personale!AP51</f>
        <v>2022</v>
      </c>
      <c r="AP60" s="199">
        <f>+[1]I_Personale!AQ51</f>
        <v>2022</v>
      </c>
      <c r="AQ60" s="199">
        <f>+[1]I_Personale!AR51</f>
        <v>2022</v>
      </c>
      <c r="AR60" s="199">
        <f>+[1]I_Personale!AS51</f>
        <v>2022</v>
      </c>
      <c r="AS60" s="199">
        <f>+[1]I_Personale!AT51</f>
        <v>2022</v>
      </c>
      <c r="AT60" s="199">
        <f>+[1]I_Personale!AU51</f>
        <v>2022</v>
      </c>
      <c r="AU60" s="199">
        <f>+[1]I_Personale!AV51</f>
        <v>2022</v>
      </c>
      <c r="AV60" s="199">
        <f>+[1]I_Personale!AW51</f>
        <v>2022</v>
      </c>
      <c r="AW60" s="199">
        <f>+[1]I_Personale!AX51</f>
        <v>2022</v>
      </c>
      <c r="AX60" s="199">
        <f>+[1]I_Personale!AY51</f>
        <v>2022</v>
      </c>
      <c r="AY60" s="199">
        <f>+[1]I_Personale!AZ51</f>
        <v>2022</v>
      </c>
      <c r="AZ60" s="199">
        <f>+[1]I_Personale!BA51</f>
        <v>2022</v>
      </c>
      <c r="BA60" s="199">
        <f>+[1]I_Personale!BB51</f>
        <v>2023</v>
      </c>
      <c r="BB60" s="199">
        <f>+[1]I_Personale!BC51</f>
        <v>2023</v>
      </c>
      <c r="BC60" s="199">
        <f>+[1]I_Personale!BD51</f>
        <v>2023</v>
      </c>
      <c r="BD60" s="199">
        <f>+[1]I_Personale!BE51</f>
        <v>2023</v>
      </c>
      <c r="BE60" s="199">
        <f>+[1]I_Personale!BF51</f>
        <v>2023</v>
      </c>
      <c r="BF60" s="199">
        <f>+[1]I_Personale!BG51</f>
        <v>2023</v>
      </c>
      <c r="BG60" s="199">
        <f>+[1]I_Personale!BH51</f>
        <v>2023</v>
      </c>
      <c r="BH60" s="199">
        <f>+[1]I_Personale!BI51</f>
        <v>2023</v>
      </c>
      <c r="BI60" s="199">
        <f>+[1]I_Personale!BJ51</f>
        <v>2023</v>
      </c>
      <c r="BJ60" s="199">
        <f>+[1]I_Personale!BK51</f>
        <v>2023</v>
      </c>
      <c r="BK60" s="199">
        <f>+[1]I_Personale!BL51</f>
        <v>2023</v>
      </c>
      <c r="BL60" s="199">
        <f>+[1]I_Personale!BM51</f>
        <v>2023</v>
      </c>
      <c r="BM60" s="199">
        <f>+[1]I_Personale!BN51</f>
        <v>2024</v>
      </c>
      <c r="BN60" s="199">
        <f>+[1]I_Personale!BO51</f>
        <v>2024</v>
      </c>
      <c r="BO60" s="199">
        <f>+[1]I_Personale!BP51</f>
        <v>2024</v>
      </c>
      <c r="BP60" s="199">
        <f>+[1]I_Personale!BQ51</f>
        <v>2024</v>
      </c>
      <c r="BQ60" s="199">
        <f>+[1]I_Personale!BR51</f>
        <v>2024</v>
      </c>
      <c r="BR60" s="199">
        <f>+[1]I_Personale!BS51</f>
        <v>2024</v>
      </c>
      <c r="BS60" s="199">
        <f>+[1]I_Personale!BT51</f>
        <v>2024</v>
      </c>
      <c r="BT60" s="199">
        <f>+[1]I_Personale!BU51</f>
        <v>2024</v>
      </c>
      <c r="BU60" s="199">
        <f>+[1]I_Personale!BV51</f>
        <v>2024</v>
      </c>
      <c r="BV60" s="199">
        <f>+[1]I_Personale!BW51</f>
        <v>2024</v>
      </c>
      <c r="BW60" s="199">
        <f>+[1]I_Personale!BX51</f>
        <v>2024</v>
      </c>
      <c r="BX60" s="199">
        <f>+[1]I_Personale!BY51</f>
        <v>2024</v>
      </c>
      <c r="BY60" s="199">
        <f>+[1]I_Personale!BZ51</f>
        <v>2025</v>
      </c>
      <c r="BZ60" s="199">
        <f>+[1]I_Personale!CA51</f>
        <v>2025</v>
      </c>
      <c r="CA60" s="199">
        <f>+[1]I_Personale!CB51</f>
        <v>2025</v>
      </c>
      <c r="CB60" s="199">
        <f>+[1]I_Personale!CC51</f>
        <v>2025</v>
      </c>
      <c r="CC60" s="199">
        <f>+[1]I_Personale!CD51</f>
        <v>2025</v>
      </c>
      <c r="CD60" s="199">
        <f>+[1]I_Personale!CE51</f>
        <v>2025</v>
      </c>
      <c r="CE60" s="199">
        <f>+[1]I_Personale!CF51</f>
        <v>2025</v>
      </c>
      <c r="CF60" s="199">
        <f>+[1]I_Personale!CG51</f>
        <v>2025</v>
      </c>
      <c r="CG60" s="199">
        <f>+[1]I_Personale!CH51</f>
        <v>2025</v>
      </c>
      <c r="CH60" s="199">
        <f>+[1]I_Personale!CI51</f>
        <v>2025</v>
      </c>
      <c r="CI60" s="199">
        <f>+[1]I_Personale!CJ51</f>
        <v>2025</v>
      </c>
      <c r="CJ60" s="199">
        <f>+[1]I_Personale!CK51</f>
        <v>2025</v>
      </c>
      <c r="CK60" s="199">
        <f>+[1]I_Personale!CL51</f>
        <v>2026</v>
      </c>
      <c r="CL60" s="199">
        <f>+[1]I_Personale!CM51</f>
        <v>2026</v>
      </c>
      <c r="CM60" s="199">
        <f>+[1]I_Personale!CN51</f>
        <v>2026</v>
      </c>
      <c r="CN60" s="199">
        <f>+[1]I_Personale!CO51</f>
        <v>2026</v>
      </c>
      <c r="CO60" s="199">
        <f>+[1]I_Personale!CP51</f>
        <v>2026</v>
      </c>
      <c r="CP60" s="199">
        <f>+[1]I_Personale!CQ51</f>
        <v>2026</v>
      </c>
      <c r="CQ60" s="199">
        <f>+[1]I_Personale!CR51</f>
        <v>2026</v>
      </c>
      <c r="CR60" s="199">
        <f>+[1]I_Personale!CS51</f>
        <v>2026</v>
      </c>
      <c r="CS60" s="199">
        <f>+[1]I_Personale!CT51</f>
        <v>2026</v>
      </c>
      <c r="CT60" s="199">
        <f>+[1]I_Personale!CU51</f>
        <v>2026</v>
      </c>
      <c r="CU60" s="199">
        <f>+[1]I_Personale!CV51</f>
        <v>2026</v>
      </c>
      <c r="CV60" s="199">
        <f>+[1]I_Personale!CW51</f>
        <v>2026</v>
      </c>
      <c r="CW60" s="199">
        <f>+[1]I_Personale!CX51</f>
        <v>2027</v>
      </c>
      <c r="CX60" s="199">
        <f>+[1]I_Personale!CY51</f>
        <v>2027</v>
      </c>
      <c r="CY60" s="199">
        <f>+[1]I_Personale!CZ51</f>
        <v>2027</v>
      </c>
      <c r="CZ60" s="199">
        <f>+[1]I_Personale!DA51</f>
        <v>2027</v>
      </c>
      <c r="DA60" s="199">
        <f>+[1]I_Personale!DB51</f>
        <v>2027</v>
      </c>
      <c r="DB60" s="199">
        <f>+[1]I_Personale!DC51</f>
        <v>2027</v>
      </c>
      <c r="DC60" s="199">
        <f>+[1]I_Personale!DD51</f>
        <v>2027</v>
      </c>
      <c r="DD60" s="199">
        <f>+[1]I_Personale!DE51</f>
        <v>2027</v>
      </c>
      <c r="DE60" s="199">
        <f>+[1]I_Personale!DF51</f>
        <v>2027</v>
      </c>
      <c r="DF60" s="199">
        <f>+[1]I_Personale!DG51</f>
        <v>2027</v>
      </c>
      <c r="DG60" s="199">
        <f>+[1]I_Personale!DH51</f>
        <v>2027</v>
      </c>
      <c r="DH60" s="199">
        <f>+[1]I_Personale!DI51</f>
        <v>2027</v>
      </c>
      <c r="DI60" s="199">
        <f>+[1]I_Personale!DJ51</f>
        <v>2028</v>
      </c>
      <c r="DJ60" s="199">
        <f>+[1]I_Personale!DK51</f>
        <v>2028</v>
      </c>
      <c r="DK60" s="199">
        <f>+[1]I_Personale!DL51</f>
        <v>2028</v>
      </c>
      <c r="DL60" s="199">
        <f>+[1]I_Personale!DM51</f>
        <v>2028</v>
      </c>
      <c r="DM60" s="199">
        <f>+[1]I_Personale!DN51</f>
        <v>2028</v>
      </c>
      <c r="DN60" s="199">
        <f>+[1]I_Personale!DO51</f>
        <v>2028</v>
      </c>
      <c r="DO60" s="199">
        <f>+[1]I_Personale!DP51</f>
        <v>2028</v>
      </c>
      <c r="DP60" s="199">
        <f>+[1]I_Personale!DQ51</f>
        <v>2028</v>
      </c>
      <c r="DQ60" s="199">
        <f>+[1]I_Personale!DR51</f>
        <v>2028</v>
      </c>
      <c r="DR60" s="199">
        <f>+[1]I_Personale!DS51</f>
        <v>2028</v>
      </c>
      <c r="DS60" s="199">
        <f>+[1]I_Personale!DT51</f>
        <v>2028</v>
      </c>
      <c r="DT60" s="199">
        <f>+[1]I_Personale!DU51</f>
        <v>2028</v>
      </c>
    </row>
    <row r="61" spans="3:124" hidden="1" outlineLevel="1">
      <c r="D61" s="14" t="s">
        <v>282</v>
      </c>
      <c r="E61" s="199" t="str">
        <f>+[1]I_Personale!F52</f>
        <v>gen</v>
      </c>
      <c r="F61" s="199" t="str">
        <f>+[1]I_Personale!G52</f>
        <v>feb</v>
      </c>
      <c r="G61" s="199" t="str">
        <f>+[1]I_Personale!H52</f>
        <v>mar</v>
      </c>
      <c r="H61" s="199" t="str">
        <f>+[1]I_Personale!I52</f>
        <v>apr</v>
      </c>
      <c r="I61" s="199" t="str">
        <f>+[1]I_Personale!J52</f>
        <v>mag</v>
      </c>
      <c r="J61" s="199" t="str">
        <f>+[1]I_Personale!K52</f>
        <v>giu</v>
      </c>
      <c r="K61" s="199" t="str">
        <f>+[1]I_Personale!L52</f>
        <v>lug</v>
      </c>
      <c r="L61" s="199" t="str">
        <f>+[1]I_Personale!M52</f>
        <v>ago</v>
      </c>
      <c r="M61" s="199" t="str">
        <f>+[1]I_Personale!N52</f>
        <v>set</v>
      </c>
      <c r="N61" s="199" t="str">
        <f>+[1]I_Personale!O52</f>
        <v>ott</v>
      </c>
      <c r="O61" s="199" t="str">
        <f>+[1]I_Personale!P52</f>
        <v>nov</v>
      </c>
      <c r="P61" s="199" t="str">
        <f>+[1]I_Personale!Q52</f>
        <v>dic</v>
      </c>
      <c r="Q61" s="199" t="str">
        <f>+[1]I_Personale!R52</f>
        <v>gen</v>
      </c>
      <c r="R61" s="199" t="str">
        <f>+[1]I_Personale!S52</f>
        <v>feb</v>
      </c>
      <c r="S61" s="199" t="str">
        <f>+[1]I_Personale!T52</f>
        <v>mar</v>
      </c>
      <c r="T61" s="199" t="str">
        <f>+[1]I_Personale!U52</f>
        <v>apr</v>
      </c>
      <c r="U61" s="199" t="str">
        <f>+[1]I_Personale!V52</f>
        <v>mag</v>
      </c>
      <c r="V61" s="199" t="str">
        <f>+[1]I_Personale!W52</f>
        <v>giu</v>
      </c>
      <c r="W61" s="199" t="str">
        <f>+[1]I_Personale!X52</f>
        <v>lug</v>
      </c>
      <c r="X61" s="199" t="str">
        <f>+[1]I_Personale!Y52</f>
        <v>ago</v>
      </c>
      <c r="Y61" s="199" t="str">
        <f>+[1]I_Personale!Z52</f>
        <v>set</v>
      </c>
      <c r="Z61" s="199" t="str">
        <f>+[1]I_Personale!AA52</f>
        <v>ott</v>
      </c>
      <c r="AA61" s="199" t="str">
        <f>+[1]I_Personale!AB52</f>
        <v>nov</v>
      </c>
      <c r="AB61" s="199" t="str">
        <f>+[1]I_Personale!AC52</f>
        <v>dic</v>
      </c>
      <c r="AC61" s="199" t="str">
        <f>+[1]I_Personale!AD52</f>
        <v>gen</v>
      </c>
      <c r="AD61" s="199" t="str">
        <f>+[1]I_Personale!AE52</f>
        <v>feb</v>
      </c>
      <c r="AE61" s="199" t="str">
        <f>+[1]I_Personale!AF52</f>
        <v>mar</v>
      </c>
      <c r="AF61" s="199" t="str">
        <f>+[1]I_Personale!AG52</f>
        <v>apr</v>
      </c>
      <c r="AG61" s="199" t="str">
        <f>+[1]I_Personale!AH52</f>
        <v>mag</v>
      </c>
      <c r="AH61" s="199" t="str">
        <f>+[1]I_Personale!AI52</f>
        <v>giu</v>
      </c>
      <c r="AI61" s="199" t="str">
        <f>+[1]I_Personale!AJ52</f>
        <v>lug</v>
      </c>
      <c r="AJ61" s="199" t="str">
        <f>+[1]I_Personale!AK52</f>
        <v>ago</v>
      </c>
      <c r="AK61" s="199" t="str">
        <f>+[1]I_Personale!AL52</f>
        <v>set</v>
      </c>
      <c r="AL61" s="199" t="str">
        <f>+[1]I_Personale!AM52</f>
        <v>ott</v>
      </c>
      <c r="AM61" s="199" t="str">
        <f>+[1]I_Personale!AN52</f>
        <v>nov</v>
      </c>
      <c r="AN61" s="199" t="str">
        <f>+[1]I_Personale!AO52</f>
        <v>dic</v>
      </c>
      <c r="AO61" s="199" t="str">
        <f>+[1]I_Personale!AP52</f>
        <v>gen</v>
      </c>
      <c r="AP61" s="199" t="str">
        <f>+[1]I_Personale!AQ52</f>
        <v>feb</v>
      </c>
      <c r="AQ61" s="199" t="str">
        <f>+[1]I_Personale!AR52</f>
        <v>mar</v>
      </c>
      <c r="AR61" s="199" t="str">
        <f>+[1]I_Personale!AS52</f>
        <v>apr</v>
      </c>
      <c r="AS61" s="199" t="str">
        <f>+[1]I_Personale!AT52</f>
        <v>mag</v>
      </c>
      <c r="AT61" s="199" t="str">
        <f>+[1]I_Personale!AU52</f>
        <v>giu</v>
      </c>
      <c r="AU61" s="199" t="str">
        <f>+[1]I_Personale!AV52</f>
        <v>lug</v>
      </c>
      <c r="AV61" s="199" t="str">
        <f>+[1]I_Personale!AW52</f>
        <v>ago</v>
      </c>
      <c r="AW61" s="199" t="str">
        <f>+[1]I_Personale!AX52</f>
        <v>set</v>
      </c>
      <c r="AX61" s="199" t="str">
        <f>+[1]I_Personale!AY52</f>
        <v>ott</v>
      </c>
      <c r="AY61" s="199" t="str">
        <f>+[1]I_Personale!AZ52</f>
        <v>nov</v>
      </c>
      <c r="AZ61" s="199" t="str">
        <f>+[1]I_Personale!BA52</f>
        <v>dic</v>
      </c>
      <c r="BA61" s="199" t="str">
        <f>+[1]I_Personale!BB52</f>
        <v>gen</v>
      </c>
      <c r="BB61" s="199" t="str">
        <f>+[1]I_Personale!BC52</f>
        <v>feb</v>
      </c>
      <c r="BC61" s="199" t="str">
        <f>+[1]I_Personale!BD52</f>
        <v>mar</v>
      </c>
      <c r="BD61" s="199" t="str">
        <f>+[1]I_Personale!BE52</f>
        <v>apr</v>
      </c>
      <c r="BE61" s="199" t="str">
        <f>+[1]I_Personale!BF52</f>
        <v>mag</v>
      </c>
      <c r="BF61" s="199" t="str">
        <f>+[1]I_Personale!BG52</f>
        <v>giu</v>
      </c>
      <c r="BG61" s="199" t="str">
        <f>+[1]I_Personale!BH52</f>
        <v>lug</v>
      </c>
      <c r="BH61" s="199" t="str">
        <f>+[1]I_Personale!BI52</f>
        <v>ago</v>
      </c>
      <c r="BI61" s="199" t="str">
        <f>+[1]I_Personale!BJ52</f>
        <v>set</v>
      </c>
      <c r="BJ61" s="199" t="str">
        <f>+[1]I_Personale!BK52</f>
        <v>ott</v>
      </c>
      <c r="BK61" s="199" t="str">
        <f>+[1]I_Personale!BL52</f>
        <v>nov</v>
      </c>
      <c r="BL61" s="199" t="str">
        <f>+[1]I_Personale!BM52</f>
        <v>dic</v>
      </c>
      <c r="BM61" s="199" t="str">
        <f>+[1]I_Personale!BN52</f>
        <v>gen</v>
      </c>
      <c r="BN61" s="199" t="str">
        <f>+[1]I_Personale!BO52</f>
        <v>feb</v>
      </c>
      <c r="BO61" s="199" t="str">
        <f>+[1]I_Personale!BP52</f>
        <v>mar</v>
      </c>
      <c r="BP61" s="199" t="str">
        <f>+[1]I_Personale!BQ52</f>
        <v>apr</v>
      </c>
      <c r="BQ61" s="199" t="str">
        <f>+[1]I_Personale!BR52</f>
        <v>mag</v>
      </c>
      <c r="BR61" s="199" t="str">
        <f>+[1]I_Personale!BS52</f>
        <v>giu</v>
      </c>
      <c r="BS61" s="199" t="str">
        <f>+[1]I_Personale!BT52</f>
        <v>lug</v>
      </c>
      <c r="BT61" s="199" t="str">
        <f>+[1]I_Personale!BU52</f>
        <v>ago</v>
      </c>
      <c r="BU61" s="199" t="str">
        <f>+[1]I_Personale!BV52</f>
        <v>set</v>
      </c>
      <c r="BV61" s="199" t="str">
        <f>+[1]I_Personale!BW52</f>
        <v>ott</v>
      </c>
      <c r="BW61" s="199" t="str">
        <f>+[1]I_Personale!BX52</f>
        <v>nov</v>
      </c>
      <c r="BX61" s="199" t="str">
        <f>+[1]I_Personale!BY52</f>
        <v>dic</v>
      </c>
      <c r="BY61" s="199" t="str">
        <f>+[1]I_Personale!BZ52</f>
        <v>gen</v>
      </c>
      <c r="BZ61" s="199" t="str">
        <f>+[1]I_Personale!CA52</f>
        <v>feb</v>
      </c>
      <c r="CA61" s="199" t="str">
        <f>+[1]I_Personale!CB52</f>
        <v>mar</v>
      </c>
      <c r="CB61" s="199" t="str">
        <f>+[1]I_Personale!CC52</f>
        <v>apr</v>
      </c>
      <c r="CC61" s="199" t="str">
        <f>+[1]I_Personale!CD52</f>
        <v>mag</v>
      </c>
      <c r="CD61" s="199" t="str">
        <f>+[1]I_Personale!CE52</f>
        <v>giu</v>
      </c>
      <c r="CE61" s="199" t="str">
        <f>+[1]I_Personale!CF52</f>
        <v>lug</v>
      </c>
      <c r="CF61" s="199" t="str">
        <f>+[1]I_Personale!CG52</f>
        <v>ago</v>
      </c>
      <c r="CG61" s="199" t="str">
        <f>+[1]I_Personale!CH52</f>
        <v>set</v>
      </c>
      <c r="CH61" s="199" t="str">
        <f>+[1]I_Personale!CI52</f>
        <v>ott</v>
      </c>
      <c r="CI61" s="199" t="str">
        <f>+[1]I_Personale!CJ52</f>
        <v>nov</v>
      </c>
      <c r="CJ61" s="199" t="str">
        <f>+[1]I_Personale!CK52</f>
        <v>dic</v>
      </c>
      <c r="CK61" s="199" t="str">
        <f>+[1]I_Personale!CL52</f>
        <v>gen</v>
      </c>
      <c r="CL61" s="199" t="str">
        <f>+[1]I_Personale!CM52</f>
        <v>feb</v>
      </c>
      <c r="CM61" s="199" t="str">
        <f>+[1]I_Personale!CN52</f>
        <v>mar</v>
      </c>
      <c r="CN61" s="199" t="str">
        <f>+[1]I_Personale!CO52</f>
        <v>apr</v>
      </c>
      <c r="CO61" s="199" t="str">
        <f>+[1]I_Personale!CP52</f>
        <v>mag</v>
      </c>
      <c r="CP61" s="199" t="str">
        <f>+[1]I_Personale!CQ52</f>
        <v>giu</v>
      </c>
      <c r="CQ61" s="199" t="str">
        <f>+[1]I_Personale!CR52</f>
        <v>lug</v>
      </c>
      <c r="CR61" s="199" t="str">
        <f>+[1]I_Personale!CS52</f>
        <v>ago</v>
      </c>
      <c r="CS61" s="199" t="str">
        <f>+[1]I_Personale!CT52</f>
        <v>set</v>
      </c>
      <c r="CT61" s="199" t="str">
        <f>+[1]I_Personale!CU52</f>
        <v>ott</v>
      </c>
      <c r="CU61" s="199" t="str">
        <f>+[1]I_Personale!CV52</f>
        <v>nov</v>
      </c>
      <c r="CV61" s="199" t="str">
        <f>+[1]I_Personale!CW52</f>
        <v>dic</v>
      </c>
      <c r="CW61" s="199" t="str">
        <f>+[1]I_Personale!CX52</f>
        <v>gen</v>
      </c>
      <c r="CX61" s="199" t="str">
        <f>+[1]I_Personale!CY52</f>
        <v>feb</v>
      </c>
      <c r="CY61" s="199" t="str">
        <f>+[1]I_Personale!CZ52</f>
        <v>mar</v>
      </c>
      <c r="CZ61" s="199" t="str">
        <f>+[1]I_Personale!DA52</f>
        <v>apr</v>
      </c>
      <c r="DA61" s="199" t="str">
        <f>+[1]I_Personale!DB52</f>
        <v>mag</v>
      </c>
      <c r="DB61" s="199" t="str">
        <f>+[1]I_Personale!DC52</f>
        <v>giu</v>
      </c>
      <c r="DC61" s="199" t="str">
        <f>+[1]I_Personale!DD52</f>
        <v>lug</v>
      </c>
      <c r="DD61" s="199" t="str">
        <f>+[1]I_Personale!DE52</f>
        <v>ago</v>
      </c>
      <c r="DE61" s="199" t="str">
        <f>+[1]I_Personale!DF52</f>
        <v>set</v>
      </c>
      <c r="DF61" s="199" t="str">
        <f>+[1]I_Personale!DG52</f>
        <v>ott</v>
      </c>
      <c r="DG61" s="199" t="str">
        <f>+[1]I_Personale!DH52</f>
        <v>nov</v>
      </c>
      <c r="DH61" s="199" t="str">
        <f>+[1]I_Personale!DI52</f>
        <v>dic</v>
      </c>
      <c r="DI61" s="199" t="str">
        <f>+[1]I_Personale!DJ52</f>
        <v>gen</v>
      </c>
      <c r="DJ61" s="199" t="str">
        <f>+[1]I_Personale!DK52</f>
        <v>feb</v>
      </c>
      <c r="DK61" s="199" t="str">
        <f>+[1]I_Personale!DL52</f>
        <v>mar</v>
      </c>
      <c r="DL61" s="199" t="str">
        <f>+[1]I_Personale!DM52</f>
        <v>apr</v>
      </c>
      <c r="DM61" s="199" t="str">
        <f>+[1]I_Personale!DN52</f>
        <v>mag</v>
      </c>
      <c r="DN61" s="199" t="str">
        <f>+[1]I_Personale!DO52</f>
        <v>giu</v>
      </c>
      <c r="DO61" s="199" t="str">
        <f>+[1]I_Personale!DP52</f>
        <v>lug</v>
      </c>
      <c r="DP61" s="199" t="str">
        <f>+[1]I_Personale!DQ52</f>
        <v>ago</v>
      </c>
      <c r="DQ61" s="199" t="str">
        <f>+[1]I_Personale!DR52</f>
        <v>set</v>
      </c>
      <c r="DR61" s="199" t="str">
        <f>+[1]I_Personale!DS52</f>
        <v>ott</v>
      </c>
      <c r="DS61" s="199" t="str">
        <f>+[1]I_Personale!DT52</f>
        <v>nov</v>
      </c>
      <c r="DT61" s="199" t="str">
        <f>+[1]I_Personale!DU52</f>
        <v>dic</v>
      </c>
    </row>
    <row r="62" spans="3:124" ht="15.6" hidden="1" outlineLevel="1" thickTop="1" thickBot="1">
      <c r="C62" s="342" t="s">
        <v>632</v>
      </c>
      <c r="E62" s="343">
        <f>+[1]I_Personale!F53</f>
        <v>2</v>
      </c>
      <c r="F62" s="343">
        <f>+[1]I_Personale!G53</f>
        <v>2</v>
      </c>
      <c r="G62" s="343">
        <f>+[1]I_Personale!H53</f>
        <v>2</v>
      </c>
      <c r="H62" s="343">
        <f>+[1]I_Personale!I53</f>
        <v>2</v>
      </c>
      <c r="I62" s="343">
        <f>+[1]I_Personale!J53</f>
        <v>2</v>
      </c>
      <c r="J62" s="343">
        <f>+[1]I_Personale!K53</f>
        <v>2</v>
      </c>
      <c r="K62" s="343">
        <f>+[1]I_Personale!L53</f>
        <v>2</v>
      </c>
      <c r="L62" s="343">
        <f>+[1]I_Personale!M53</f>
        <v>2</v>
      </c>
      <c r="M62" s="343">
        <f>+[1]I_Personale!N53</f>
        <v>2</v>
      </c>
      <c r="N62" s="343">
        <f>+[1]I_Personale!O53</f>
        <v>2</v>
      </c>
      <c r="O62" s="343">
        <f>+[1]I_Personale!P53</f>
        <v>2</v>
      </c>
      <c r="P62" s="343">
        <f>+[1]I_Personale!Q53</f>
        <v>2</v>
      </c>
      <c r="Q62" s="343">
        <f>+[1]I_Personale!R53</f>
        <v>2</v>
      </c>
      <c r="R62" s="343">
        <f>+[1]I_Personale!S53</f>
        <v>2</v>
      </c>
      <c r="S62" s="343">
        <f>+[1]I_Personale!T53</f>
        <v>2</v>
      </c>
      <c r="T62" s="343">
        <f>+[1]I_Personale!U53</f>
        <v>2</v>
      </c>
      <c r="U62" s="343">
        <f>+[1]I_Personale!V53</f>
        <v>2</v>
      </c>
      <c r="V62" s="343">
        <f>+[1]I_Personale!W53</f>
        <v>2</v>
      </c>
      <c r="W62" s="343">
        <f>+[1]I_Personale!X53</f>
        <v>2</v>
      </c>
      <c r="X62" s="343">
        <f>+[1]I_Personale!Y53</f>
        <v>2</v>
      </c>
      <c r="Y62" s="343">
        <f>+[1]I_Personale!Z53</f>
        <v>2</v>
      </c>
      <c r="Z62" s="343">
        <f>+[1]I_Personale!AA53</f>
        <v>2</v>
      </c>
      <c r="AA62" s="343">
        <f>+[1]I_Personale!AB53</f>
        <v>2</v>
      </c>
      <c r="AB62" s="343">
        <f>+[1]I_Personale!AC53</f>
        <v>2</v>
      </c>
      <c r="AC62" s="343">
        <f>+[1]I_Personale!AD53</f>
        <v>2</v>
      </c>
      <c r="AD62" s="343">
        <f>+[1]I_Personale!AE53</f>
        <v>2</v>
      </c>
      <c r="AE62" s="343">
        <f>+[1]I_Personale!AF53</f>
        <v>2</v>
      </c>
      <c r="AF62" s="343">
        <f>+[1]I_Personale!AG53</f>
        <v>2</v>
      </c>
      <c r="AG62" s="343">
        <f>+[1]I_Personale!AH53</f>
        <v>2</v>
      </c>
      <c r="AH62" s="343">
        <f>+[1]I_Personale!AI53</f>
        <v>2</v>
      </c>
      <c r="AI62" s="343">
        <f>+[1]I_Personale!AJ53</f>
        <v>2</v>
      </c>
      <c r="AJ62" s="343">
        <f>+[1]I_Personale!AK53</f>
        <v>2</v>
      </c>
      <c r="AK62" s="343">
        <f>+[1]I_Personale!AL53</f>
        <v>2</v>
      </c>
      <c r="AL62" s="343">
        <f>+[1]I_Personale!AM53</f>
        <v>2</v>
      </c>
      <c r="AM62" s="343">
        <f>+[1]I_Personale!AN53</f>
        <v>2</v>
      </c>
      <c r="AN62" s="343">
        <f>+[1]I_Personale!AO53</f>
        <v>2</v>
      </c>
      <c r="AO62" s="343">
        <f>+[1]I_Personale!AP53</f>
        <v>2</v>
      </c>
      <c r="AP62" s="343">
        <f>+[1]I_Personale!AQ53</f>
        <v>2</v>
      </c>
      <c r="AQ62" s="343">
        <f>+[1]I_Personale!AR53</f>
        <v>2</v>
      </c>
      <c r="AR62" s="343">
        <f>+[1]I_Personale!AS53</f>
        <v>2</v>
      </c>
      <c r="AS62" s="343">
        <f>+[1]I_Personale!AT53</f>
        <v>2</v>
      </c>
      <c r="AT62" s="343">
        <f>+[1]I_Personale!AU53</f>
        <v>2</v>
      </c>
      <c r="AU62" s="343">
        <f>+[1]I_Personale!AV53</f>
        <v>2</v>
      </c>
      <c r="AV62" s="343">
        <f>+[1]I_Personale!AW53</f>
        <v>2</v>
      </c>
      <c r="AW62" s="343">
        <f>+[1]I_Personale!AX53</f>
        <v>2</v>
      </c>
      <c r="AX62" s="343">
        <f>+[1]I_Personale!AY53</f>
        <v>2</v>
      </c>
      <c r="AY62" s="343">
        <f>+[1]I_Personale!AZ53</f>
        <v>2</v>
      </c>
      <c r="AZ62" s="343">
        <f>+[1]I_Personale!BA53</f>
        <v>2</v>
      </c>
      <c r="BA62" s="343">
        <f>+[1]I_Personale!BB53</f>
        <v>2</v>
      </c>
      <c r="BB62" s="343">
        <f>+[1]I_Personale!BC53</f>
        <v>2</v>
      </c>
      <c r="BC62" s="343">
        <f>+[1]I_Personale!BD53</f>
        <v>2</v>
      </c>
      <c r="BD62" s="343">
        <f>+[1]I_Personale!BE53</f>
        <v>2</v>
      </c>
      <c r="BE62" s="343">
        <f>+[1]I_Personale!BF53</f>
        <v>2</v>
      </c>
      <c r="BF62" s="343">
        <f>+[1]I_Personale!BG53</f>
        <v>2</v>
      </c>
      <c r="BG62" s="343">
        <f>+[1]I_Personale!BH53</f>
        <v>2</v>
      </c>
      <c r="BH62" s="343">
        <f>+[1]I_Personale!BI53</f>
        <v>2</v>
      </c>
      <c r="BI62" s="343">
        <f>+[1]I_Personale!BJ53</f>
        <v>2</v>
      </c>
      <c r="BJ62" s="343">
        <f>+[1]I_Personale!BK53</f>
        <v>2</v>
      </c>
      <c r="BK62" s="343">
        <f>+[1]I_Personale!BL53</f>
        <v>2</v>
      </c>
      <c r="BL62" s="343">
        <f>+[1]I_Personale!BM53</f>
        <v>2</v>
      </c>
      <c r="BM62" s="343">
        <f>+[1]I_Personale!BN53</f>
        <v>2</v>
      </c>
      <c r="BN62" s="343">
        <f>+[1]I_Personale!BO53</f>
        <v>2</v>
      </c>
      <c r="BO62" s="343">
        <f>+[1]I_Personale!BP53</f>
        <v>2</v>
      </c>
      <c r="BP62" s="343">
        <f>+[1]I_Personale!BQ53</f>
        <v>2</v>
      </c>
      <c r="BQ62" s="343">
        <f>+[1]I_Personale!BR53</f>
        <v>2</v>
      </c>
      <c r="BR62" s="343">
        <f>+[1]I_Personale!BS53</f>
        <v>2</v>
      </c>
      <c r="BS62" s="343">
        <f>+[1]I_Personale!BT53</f>
        <v>2</v>
      </c>
      <c r="BT62" s="343">
        <f>+[1]I_Personale!BU53</f>
        <v>2</v>
      </c>
      <c r="BU62" s="343">
        <f>+[1]I_Personale!BV53</f>
        <v>2</v>
      </c>
      <c r="BV62" s="343">
        <f>+[1]I_Personale!BW53</f>
        <v>2</v>
      </c>
      <c r="BW62" s="343">
        <f>+[1]I_Personale!BX53</f>
        <v>2</v>
      </c>
      <c r="BX62" s="343">
        <f>+[1]I_Personale!BY53</f>
        <v>2</v>
      </c>
      <c r="BY62" s="343">
        <f>+[1]I_Personale!BZ53</f>
        <v>2</v>
      </c>
      <c r="BZ62" s="343">
        <f>+[1]I_Personale!CA53</f>
        <v>2</v>
      </c>
      <c r="CA62" s="343">
        <f>+[1]I_Personale!CB53</f>
        <v>2</v>
      </c>
      <c r="CB62" s="343">
        <f>+[1]I_Personale!CC53</f>
        <v>2</v>
      </c>
      <c r="CC62" s="343">
        <f>+[1]I_Personale!CD53</f>
        <v>2</v>
      </c>
      <c r="CD62" s="343">
        <f>+[1]I_Personale!CE53</f>
        <v>2</v>
      </c>
      <c r="CE62" s="343">
        <f>+[1]I_Personale!CF53</f>
        <v>2</v>
      </c>
      <c r="CF62" s="343">
        <f>+[1]I_Personale!CG53</f>
        <v>2</v>
      </c>
      <c r="CG62" s="343">
        <f>+[1]I_Personale!CH53</f>
        <v>2</v>
      </c>
      <c r="CH62" s="343">
        <f>+[1]I_Personale!CI53</f>
        <v>2</v>
      </c>
      <c r="CI62" s="343">
        <f>+[1]I_Personale!CJ53</f>
        <v>2</v>
      </c>
      <c r="CJ62" s="343">
        <f>+[1]I_Personale!CK53</f>
        <v>2</v>
      </c>
      <c r="CK62" s="343">
        <f>+[1]I_Personale!CL53</f>
        <v>2</v>
      </c>
      <c r="CL62" s="343">
        <f>+[1]I_Personale!CM53</f>
        <v>2</v>
      </c>
      <c r="CM62" s="343">
        <f>+[1]I_Personale!CN53</f>
        <v>2</v>
      </c>
      <c r="CN62" s="343">
        <f>+[1]I_Personale!CO53</f>
        <v>2</v>
      </c>
      <c r="CO62" s="343">
        <f>+[1]I_Personale!CP53</f>
        <v>2</v>
      </c>
      <c r="CP62" s="343">
        <f>+[1]I_Personale!CQ53</f>
        <v>2</v>
      </c>
      <c r="CQ62" s="343">
        <f>+[1]I_Personale!CR53</f>
        <v>2</v>
      </c>
      <c r="CR62" s="343">
        <f>+[1]I_Personale!CS53</f>
        <v>2</v>
      </c>
      <c r="CS62" s="343">
        <f>+[1]I_Personale!CT53</f>
        <v>2</v>
      </c>
      <c r="CT62" s="343">
        <f>+[1]I_Personale!CU53</f>
        <v>2</v>
      </c>
      <c r="CU62" s="343">
        <f>+[1]I_Personale!CV53</f>
        <v>2</v>
      </c>
      <c r="CV62" s="343">
        <f>+[1]I_Personale!CW53</f>
        <v>2</v>
      </c>
      <c r="CW62" s="343">
        <f>+[1]I_Personale!CX53</f>
        <v>2</v>
      </c>
      <c r="CX62" s="343">
        <f>+[1]I_Personale!CY53</f>
        <v>2</v>
      </c>
      <c r="CY62" s="343">
        <f>+[1]I_Personale!CZ53</f>
        <v>2</v>
      </c>
      <c r="CZ62" s="343">
        <f>+[1]I_Personale!DA53</f>
        <v>2</v>
      </c>
      <c r="DA62" s="343">
        <f>+[1]I_Personale!DB53</f>
        <v>2</v>
      </c>
      <c r="DB62" s="343">
        <f>+[1]I_Personale!DC53</f>
        <v>2</v>
      </c>
      <c r="DC62" s="343">
        <f>+[1]I_Personale!DD53</f>
        <v>2</v>
      </c>
      <c r="DD62" s="343">
        <f>+[1]I_Personale!DE53</f>
        <v>2</v>
      </c>
      <c r="DE62" s="343">
        <f>+[1]I_Personale!DF53</f>
        <v>2</v>
      </c>
      <c r="DF62" s="343">
        <f>+[1]I_Personale!DG53</f>
        <v>2</v>
      </c>
      <c r="DG62" s="343">
        <f>+[1]I_Personale!DH53</f>
        <v>2</v>
      </c>
      <c r="DH62" s="343">
        <f>+[1]I_Personale!DI53</f>
        <v>2</v>
      </c>
      <c r="DI62" s="343">
        <f>+[1]I_Personale!DJ53</f>
        <v>2</v>
      </c>
      <c r="DJ62" s="343">
        <f>+[1]I_Personale!DK53</f>
        <v>2</v>
      </c>
      <c r="DK62" s="343">
        <f>+[1]I_Personale!DL53</f>
        <v>2</v>
      </c>
      <c r="DL62" s="343">
        <f>+[1]I_Personale!DM53</f>
        <v>2</v>
      </c>
      <c r="DM62" s="343">
        <f>+[1]I_Personale!DN53</f>
        <v>2</v>
      </c>
      <c r="DN62" s="343">
        <f>+[1]I_Personale!DO53</f>
        <v>2</v>
      </c>
      <c r="DO62" s="343">
        <f>+[1]I_Personale!DP53</f>
        <v>2</v>
      </c>
      <c r="DP62" s="343">
        <f>+[1]I_Personale!DQ53</f>
        <v>2</v>
      </c>
      <c r="DQ62" s="343">
        <f>+[1]I_Personale!DR53</f>
        <v>2</v>
      </c>
      <c r="DR62" s="343">
        <f>+[1]I_Personale!DS53</f>
        <v>2</v>
      </c>
      <c r="DS62" s="343">
        <f>+[1]I_Personale!DT53</f>
        <v>2</v>
      </c>
      <c r="DT62" s="343">
        <f>+[1]I_Personale!DU53</f>
        <v>2</v>
      </c>
    </row>
    <row r="63" spans="3:124" hidden="1" outlineLevel="1">
      <c r="C63" s="342" t="s">
        <v>633</v>
      </c>
      <c r="E63" t="str">
        <f>+IF(OR([1]I_Personale!$E46=[1]C_Personale!E61,[1]I_Personale!$E47=[1]C_Personale!E61),"SI","")</f>
        <v/>
      </c>
      <c r="F63" t="str">
        <f>+IF(OR([1]I_Personale!$E46=[1]C_Personale!F61,[1]I_Personale!$E47=[1]C_Personale!F61),"SI","")</f>
        <v/>
      </c>
      <c r="G63" t="str">
        <f>+IF(OR([1]I_Personale!$E46=[1]C_Personale!G61,[1]I_Personale!$E47=[1]C_Personale!G61),"SI","")</f>
        <v/>
      </c>
      <c r="H63" t="str">
        <f>+IF(OR([1]I_Personale!$E46=[1]C_Personale!H61,[1]I_Personale!$E47=[1]C_Personale!H61),"SI","")</f>
        <v/>
      </c>
      <c r="I63" t="str">
        <f>+IF(OR([1]I_Personale!$E46=[1]C_Personale!I61,[1]I_Personale!$E47=[1]C_Personale!I61),"SI","")</f>
        <v/>
      </c>
      <c r="J63" t="str">
        <f>+IF(OR([1]I_Personale!$E46=[1]C_Personale!J61,[1]I_Personale!$E47=[1]C_Personale!J61),"SI","")</f>
        <v>SI</v>
      </c>
      <c r="K63" t="str">
        <f>+IF(OR([1]I_Personale!$E46=[1]C_Personale!K61,[1]I_Personale!$E47=[1]C_Personale!K61),"SI","")</f>
        <v/>
      </c>
      <c r="L63" t="str">
        <f>+IF(OR([1]I_Personale!$E46=[1]C_Personale!L61,[1]I_Personale!$E47=[1]C_Personale!L61),"SI","")</f>
        <v/>
      </c>
      <c r="M63" t="str">
        <f>+IF(OR([1]I_Personale!$E46=[1]C_Personale!M61,[1]I_Personale!$E47=[1]C_Personale!M61),"SI","")</f>
        <v/>
      </c>
      <c r="N63" t="str">
        <f>+IF(OR([1]I_Personale!$E46=[1]C_Personale!N61,[1]I_Personale!$E47=[1]C_Personale!N61),"SI","")</f>
        <v/>
      </c>
      <c r="O63" t="str">
        <f>+IF(OR([1]I_Personale!$E46=[1]C_Personale!O61,[1]I_Personale!$E47=[1]C_Personale!O61),"SI","")</f>
        <v>SI</v>
      </c>
      <c r="P63" t="str">
        <f>+IF(OR([1]I_Personale!$E46=[1]C_Personale!P61,[1]I_Personale!$E47=[1]C_Personale!P61),"SI","")</f>
        <v/>
      </c>
      <c r="Q63" t="str">
        <f>+IF(OR([1]I_Personale!$E46=[1]C_Personale!Q61,[1]I_Personale!$E47=[1]C_Personale!Q61),"SI","")</f>
        <v/>
      </c>
      <c r="R63" t="str">
        <f>+IF(OR([1]I_Personale!$E46=[1]C_Personale!R61,[1]I_Personale!$E47=[1]C_Personale!R61),"SI","")</f>
        <v/>
      </c>
      <c r="S63" t="str">
        <f>+IF(OR([1]I_Personale!$E46=[1]C_Personale!S61,[1]I_Personale!$E47=[1]C_Personale!S61),"SI","")</f>
        <v/>
      </c>
      <c r="T63" t="str">
        <f>+IF(OR([1]I_Personale!$E46=[1]C_Personale!T61,[1]I_Personale!$E47=[1]C_Personale!T61),"SI","")</f>
        <v/>
      </c>
      <c r="U63" t="str">
        <f>+IF(OR([1]I_Personale!$E46=[1]C_Personale!U61,[1]I_Personale!$E47=[1]C_Personale!U61),"SI","")</f>
        <v/>
      </c>
      <c r="V63" t="str">
        <f>+IF(OR([1]I_Personale!$E46=[1]C_Personale!V61,[1]I_Personale!$E47=[1]C_Personale!V61),"SI","")</f>
        <v>SI</v>
      </c>
      <c r="W63" t="str">
        <f>+IF(OR([1]I_Personale!$E46=[1]C_Personale!W61,[1]I_Personale!$E47=[1]C_Personale!W61),"SI","")</f>
        <v/>
      </c>
      <c r="X63" t="str">
        <f>+IF(OR([1]I_Personale!$E46=[1]C_Personale!X61,[1]I_Personale!$E47=[1]C_Personale!X61),"SI","")</f>
        <v/>
      </c>
      <c r="Y63" t="str">
        <f>+IF(OR([1]I_Personale!$E46=[1]C_Personale!Y61,[1]I_Personale!$E47=[1]C_Personale!Y61),"SI","")</f>
        <v/>
      </c>
      <c r="Z63" t="str">
        <f>+IF(OR([1]I_Personale!$E46=[1]C_Personale!Z61,[1]I_Personale!$E47=[1]C_Personale!Z61),"SI","")</f>
        <v/>
      </c>
      <c r="AA63" t="str">
        <f>+IF(OR([1]I_Personale!$E46=[1]C_Personale!AA61,[1]I_Personale!$E47=[1]C_Personale!AA61),"SI","")</f>
        <v>SI</v>
      </c>
      <c r="AB63" t="str">
        <f>+IF(OR([1]I_Personale!$E46=[1]C_Personale!AB61,[1]I_Personale!$E47=[1]C_Personale!AB61),"SI","")</f>
        <v/>
      </c>
      <c r="AC63" t="str">
        <f>+IF(OR([1]I_Personale!$E46=[1]C_Personale!AC61,[1]I_Personale!$E47=[1]C_Personale!AC61),"SI","")</f>
        <v/>
      </c>
      <c r="AD63" t="str">
        <f>+IF(OR([1]I_Personale!$E46=[1]C_Personale!AD61,[1]I_Personale!$E47=[1]C_Personale!AD61),"SI","")</f>
        <v/>
      </c>
      <c r="AE63" t="str">
        <f>+IF(OR([1]I_Personale!$E46=[1]C_Personale!AE61,[1]I_Personale!$E47=[1]C_Personale!AE61),"SI","")</f>
        <v/>
      </c>
      <c r="AF63" t="str">
        <f>+IF(OR([1]I_Personale!$E46=[1]C_Personale!AF61,[1]I_Personale!$E47=[1]C_Personale!AF61),"SI","")</f>
        <v/>
      </c>
      <c r="AG63" t="str">
        <f>+IF(OR([1]I_Personale!$E46=[1]C_Personale!AG61,[1]I_Personale!$E47=[1]C_Personale!AG61),"SI","")</f>
        <v/>
      </c>
      <c r="AH63" t="str">
        <f>+IF(OR([1]I_Personale!$E46=[1]C_Personale!AH61,[1]I_Personale!$E47=[1]C_Personale!AH61),"SI","")</f>
        <v>SI</v>
      </c>
      <c r="AI63" t="str">
        <f>+IF(OR([1]I_Personale!$E46=[1]C_Personale!AI61,[1]I_Personale!$E47=[1]C_Personale!AI61),"SI","")</f>
        <v/>
      </c>
      <c r="AJ63" t="str">
        <f>+IF(OR([1]I_Personale!$E46=[1]C_Personale!AJ61,[1]I_Personale!$E47=[1]C_Personale!AJ61),"SI","")</f>
        <v/>
      </c>
      <c r="AK63" t="str">
        <f>+IF(OR([1]I_Personale!$E46=[1]C_Personale!AK61,[1]I_Personale!$E47=[1]C_Personale!AK61),"SI","")</f>
        <v/>
      </c>
      <c r="AL63" t="str">
        <f>+IF(OR([1]I_Personale!$E46=[1]C_Personale!AL61,[1]I_Personale!$E47=[1]C_Personale!AL61),"SI","")</f>
        <v/>
      </c>
      <c r="AM63" t="str">
        <f>+IF(OR([1]I_Personale!$E46=[1]C_Personale!AM61,[1]I_Personale!$E47=[1]C_Personale!AM61),"SI","")</f>
        <v>SI</v>
      </c>
      <c r="AN63" t="str">
        <f>+IF(OR([1]I_Personale!$E46=[1]C_Personale!AN61,[1]I_Personale!$E47=[1]C_Personale!AN61),"SI","")</f>
        <v/>
      </c>
      <c r="AO63" t="str">
        <f>+IF(OR([1]I_Personale!$E46=[1]C_Personale!AO61,[1]I_Personale!$E47=[1]C_Personale!AO61),"SI","")</f>
        <v/>
      </c>
      <c r="AP63" t="str">
        <f>+IF(OR([1]I_Personale!$E46=[1]C_Personale!AP61,[1]I_Personale!$E47=[1]C_Personale!AP61),"SI","")</f>
        <v/>
      </c>
      <c r="AQ63" t="str">
        <f>+IF(OR([1]I_Personale!$E46=[1]C_Personale!AQ61,[1]I_Personale!$E47=[1]C_Personale!AQ61),"SI","")</f>
        <v/>
      </c>
      <c r="AR63" t="str">
        <f>+IF(OR([1]I_Personale!$E46=[1]C_Personale!AR61,[1]I_Personale!$E47=[1]C_Personale!AR61),"SI","")</f>
        <v/>
      </c>
      <c r="AS63" t="str">
        <f>+IF(OR([1]I_Personale!$E46=[1]C_Personale!AS61,[1]I_Personale!$E47=[1]C_Personale!AS61),"SI","")</f>
        <v/>
      </c>
      <c r="AT63" t="str">
        <f>+IF(OR([1]I_Personale!$E46=[1]C_Personale!AT61,[1]I_Personale!$E47=[1]C_Personale!AT61),"SI","")</f>
        <v>SI</v>
      </c>
      <c r="AU63" t="str">
        <f>+IF(OR([1]I_Personale!$E46=[1]C_Personale!AU61,[1]I_Personale!$E47=[1]C_Personale!AU61),"SI","")</f>
        <v/>
      </c>
      <c r="AV63" t="str">
        <f>+IF(OR([1]I_Personale!$E46=[1]C_Personale!AV61,[1]I_Personale!$E47=[1]C_Personale!AV61),"SI","")</f>
        <v/>
      </c>
      <c r="AW63" t="str">
        <f>+IF(OR([1]I_Personale!$E46=[1]C_Personale!AW61,[1]I_Personale!$E47=[1]C_Personale!AW61),"SI","")</f>
        <v/>
      </c>
      <c r="AX63" t="str">
        <f>+IF(OR([1]I_Personale!$E46=[1]C_Personale!AX61,[1]I_Personale!$E47=[1]C_Personale!AX61),"SI","")</f>
        <v/>
      </c>
      <c r="AY63" t="str">
        <f>+IF(OR([1]I_Personale!$E46=[1]C_Personale!AY61,[1]I_Personale!$E47=[1]C_Personale!AY61),"SI","")</f>
        <v>SI</v>
      </c>
      <c r="AZ63" t="str">
        <f>+IF(OR([1]I_Personale!$E46=[1]C_Personale!AZ61,[1]I_Personale!$E47=[1]C_Personale!AZ61),"SI","")</f>
        <v/>
      </c>
      <c r="BA63" t="str">
        <f>+IF(OR([1]I_Personale!$E46=[1]C_Personale!BA61,[1]I_Personale!$E47=[1]C_Personale!BA61),"SI","")</f>
        <v/>
      </c>
      <c r="BB63" t="str">
        <f>+IF(OR([1]I_Personale!$E46=[1]C_Personale!BB61,[1]I_Personale!$E47=[1]C_Personale!BB61),"SI","")</f>
        <v/>
      </c>
      <c r="BC63" t="str">
        <f>+IF(OR([1]I_Personale!$E46=[1]C_Personale!BC61,[1]I_Personale!$E47=[1]C_Personale!BC61),"SI","")</f>
        <v/>
      </c>
      <c r="BD63" t="str">
        <f>+IF(OR([1]I_Personale!$E46=[1]C_Personale!BD61,[1]I_Personale!$E47=[1]C_Personale!BD61),"SI","")</f>
        <v/>
      </c>
      <c r="BE63" t="str">
        <f>+IF(OR([1]I_Personale!$E46=[1]C_Personale!BE61,[1]I_Personale!$E47=[1]C_Personale!BE61),"SI","")</f>
        <v/>
      </c>
      <c r="BF63" t="str">
        <f>+IF(OR([1]I_Personale!$E46=[1]C_Personale!BF61,[1]I_Personale!$E47=[1]C_Personale!BF61),"SI","")</f>
        <v>SI</v>
      </c>
      <c r="BG63" t="str">
        <f>+IF(OR([1]I_Personale!$E46=[1]C_Personale!BG61,[1]I_Personale!$E47=[1]C_Personale!BG61),"SI","")</f>
        <v/>
      </c>
      <c r="BH63" t="str">
        <f>+IF(OR([1]I_Personale!$E46=[1]C_Personale!BH61,[1]I_Personale!$E47=[1]C_Personale!BH61),"SI","")</f>
        <v/>
      </c>
      <c r="BI63" t="str">
        <f>+IF(OR([1]I_Personale!$E46=[1]C_Personale!BI61,[1]I_Personale!$E47=[1]C_Personale!BI61),"SI","")</f>
        <v/>
      </c>
      <c r="BJ63" t="str">
        <f>+IF(OR([1]I_Personale!$E46=[1]C_Personale!BJ61,[1]I_Personale!$E47=[1]C_Personale!BJ61),"SI","")</f>
        <v/>
      </c>
      <c r="BK63" t="str">
        <f>+IF(OR([1]I_Personale!$E46=[1]C_Personale!BK61,[1]I_Personale!$E47=[1]C_Personale!BK61),"SI","")</f>
        <v>SI</v>
      </c>
      <c r="BL63" t="str">
        <f>+IF(OR([1]I_Personale!$E46=[1]C_Personale!BL61,[1]I_Personale!$E47=[1]C_Personale!BL61),"SI","")</f>
        <v/>
      </c>
      <c r="BM63" t="str">
        <f>+IF(OR([1]I_Personale!$E46=[1]C_Personale!BM61,[1]I_Personale!$E47=[1]C_Personale!BM61),"SI","")</f>
        <v/>
      </c>
      <c r="BN63" t="str">
        <f>+IF(OR([1]I_Personale!$E46=[1]C_Personale!BN61,[1]I_Personale!$E47=[1]C_Personale!BN61),"SI","")</f>
        <v/>
      </c>
      <c r="BO63" t="str">
        <f>+IF(OR([1]I_Personale!$E46=[1]C_Personale!BO61,[1]I_Personale!$E47=[1]C_Personale!BO61),"SI","")</f>
        <v/>
      </c>
      <c r="BP63" t="str">
        <f>+IF(OR([1]I_Personale!$E46=[1]C_Personale!BP61,[1]I_Personale!$E47=[1]C_Personale!BP61),"SI","")</f>
        <v/>
      </c>
      <c r="BQ63" t="str">
        <f>+IF(OR([1]I_Personale!$E46=[1]C_Personale!BQ61,[1]I_Personale!$E47=[1]C_Personale!BQ61),"SI","")</f>
        <v/>
      </c>
      <c r="BR63" t="str">
        <f>+IF(OR([1]I_Personale!$E46=[1]C_Personale!BR61,[1]I_Personale!$E47=[1]C_Personale!BR61),"SI","")</f>
        <v>SI</v>
      </c>
      <c r="BS63" t="str">
        <f>+IF(OR([1]I_Personale!$E46=[1]C_Personale!BS61,[1]I_Personale!$E47=[1]C_Personale!BS61),"SI","")</f>
        <v/>
      </c>
      <c r="BT63" t="str">
        <f>+IF(OR([1]I_Personale!$E46=[1]C_Personale!BT61,[1]I_Personale!$E47=[1]C_Personale!BT61),"SI","")</f>
        <v/>
      </c>
      <c r="BU63" t="str">
        <f>+IF(OR([1]I_Personale!$E46=[1]C_Personale!BU61,[1]I_Personale!$E47=[1]C_Personale!BU61),"SI","")</f>
        <v/>
      </c>
      <c r="BV63" t="str">
        <f>+IF(OR([1]I_Personale!$E46=[1]C_Personale!BV61,[1]I_Personale!$E47=[1]C_Personale!BV61),"SI","")</f>
        <v/>
      </c>
      <c r="BW63" t="str">
        <f>+IF(OR([1]I_Personale!$E46=[1]C_Personale!BW61,[1]I_Personale!$E47=[1]C_Personale!BW61),"SI","")</f>
        <v>SI</v>
      </c>
      <c r="BX63" t="str">
        <f>+IF(OR([1]I_Personale!$E46=[1]C_Personale!BX61,[1]I_Personale!$E47=[1]C_Personale!BX61),"SI","")</f>
        <v/>
      </c>
      <c r="BY63" t="str">
        <f>+IF(OR([1]I_Personale!$E46=[1]C_Personale!BY61,[1]I_Personale!$E47=[1]C_Personale!BY61),"SI","")</f>
        <v/>
      </c>
      <c r="BZ63" t="str">
        <f>+IF(OR([1]I_Personale!$E46=[1]C_Personale!BZ61,[1]I_Personale!$E47=[1]C_Personale!BZ61),"SI","")</f>
        <v/>
      </c>
      <c r="CA63" t="str">
        <f>+IF(OR([1]I_Personale!$E46=[1]C_Personale!CA61,[1]I_Personale!$E47=[1]C_Personale!CA61),"SI","")</f>
        <v/>
      </c>
      <c r="CB63" t="str">
        <f>+IF(OR([1]I_Personale!$E46=[1]C_Personale!CB61,[1]I_Personale!$E47=[1]C_Personale!CB61),"SI","")</f>
        <v/>
      </c>
      <c r="CC63" t="str">
        <f>+IF(OR([1]I_Personale!$E46=[1]C_Personale!CC61,[1]I_Personale!$E47=[1]C_Personale!CC61),"SI","")</f>
        <v/>
      </c>
      <c r="CD63" t="str">
        <f>+IF(OR([1]I_Personale!$E46=[1]C_Personale!CD61,[1]I_Personale!$E47=[1]C_Personale!CD61),"SI","")</f>
        <v>SI</v>
      </c>
      <c r="CE63" t="str">
        <f>+IF(OR([1]I_Personale!$E46=[1]C_Personale!CE61,[1]I_Personale!$E47=[1]C_Personale!CE61),"SI","")</f>
        <v/>
      </c>
      <c r="CF63" t="str">
        <f>+IF(OR([1]I_Personale!$E46=[1]C_Personale!CF61,[1]I_Personale!$E47=[1]C_Personale!CF61),"SI","")</f>
        <v/>
      </c>
      <c r="CG63" t="str">
        <f>+IF(OR([1]I_Personale!$E46=[1]C_Personale!CG61,[1]I_Personale!$E47=[1]C_Personale!CG61),"SI","")</f>
        <v/>
      </c>
      <c r="CH63" t="str">
        <f>+IF(OR([1]I_Personale!$E46=[1]C_Personale!CH61,[1]I_Personale!$E47=[1]C_Personale!CH61),"SI","")</f>
        <v/>
      </c>
      <c r="CI63" t="str">
        <f>+IF(OR([1]I_Personale!$E46=[1]C_Personale!CI61,[1]I_Personale!$E47=[1]C_Personale!CI61),"SI","")</f>
        <v>SI</v>
      </c>
      <c r="CJ63" t="str">
        <f>+IF(OR([1]I_Personale!$E46=[1]C_Personale!CJ61,[1]I_Personale!$E47=[1]C_Personale!CJ61),"SI","")</f>
        <v/>
      </c>
      <c r="CK63" t="str">
        <f>+IF(OR([1]I_Personale!$E46=[1]C_Personale!CK61,[1]I_Personale!$E47=[1]C_Personale!CK61),"SI","")</f>
        <v/>
      </c>
      <c r="CL63" t="str">
        <f>+IF(OR([1]I_Personale!$E46=[1]C_Personale!CL61,[1]I_Personale!$E47=[1]C_Personale!CL61),"SI","")</f>
        <v/>
      </c>
      <c r="CM63" t="str">
        <f>+IF(OR([1]I_Personale!$E46=[1]C_Personale!CM61,[1]I_Personale!$E47=[1]C_Personale!CM61),"SI","")</f>
        <v/>
      </c>
      <c r="CN63" t="str">
        <f>+IF(OR([1]I_Personale!$E46=[1]C_Personale!CN61,[1]I_Personale!$E47=[1]C_Personale!CN61),"SI","")</f>
        <v/>
      </c>
      <c r="CO63" t="str">
        <f>+IF(OR([1]I_Personale!$E46=[1]C_Personale!CO61,[1]I_Personale!$E47=[1]C_Personale!CO61),"SI","")</f>
        <v/>
      </c>
      <c r="CP63" t="str">
        <f>+IF(OR([1]I_Personale!$E46=[1]C_Personale!CP61,[1]I_Personale!$E47=[1]C_Personale!CP61),"SI","")</f>
        <v>SI</v>
      </c>
      <c r="CQ63" t="str">
        <f>+IF(OR([1]I_Personale!$E46=[1]C_Personale!CQ61,[1]I_Personale!$E47=[1]C_Personale!CQ61),"SI","")</f>
        <v/>
      </c>
      <c r="CR63" t="str">
        <f>+IF(OR([1]I_Personale!$E46=[1]C_Personale!CR61,[1]I_Personale!$E47=[1]C_Personale!CR61),"SI","")</f>
        <v/>
      </c>
      <c r="CS63" t="str">
        <f>+IF(OR([1]I_Personale!$E46=[1]C_Personale!CS61,[1]I_Personale!$E47=[1]C_Personale!CS61),"SI","")</f>
        <v/>
      </c>
      <c r="CT63" t="str">
        <f>+IF(OR([1]I_Personale!$E46=[1]C_Personale!CT61,[1]I_Personale!$E47=[1]C_Personale!CT61),"SI","")</f>
        <v/>
      </c>
      <c r="CU63" t="str">
        <f>+IF(OR([1]I_Personale!$E46=[1]C_Personale!CU61,[1]I_Personale!$E47=[1]C_Personale!CU61),"SI","")</f>
        <v>SI</v>
      </c>
      <c r="CV63" t="str">
        <f>+IF(OR([1]I_Personale!$E46=[1]C_Personale!CV61,[1]I_Personale!$E47=[1]C_Personale!CV61),"SI","")</f>
        <v/>
      </c>
      <c r="CW63" t="str">
        <f>+IF(OR([1]I_Personale!$E46=[1]C_Personale!CW61,[1]I_Personale!$E47=[1]C_Personale!CW61),"SI","")</f>
        <v/>
      </c>
      <c r="CX63" t="str">
        <f>+IF(OR([1]I_Personale!$E46=[1]C_Personale!CX61,[1]I_Personale!$E47=[1]C_Personale!CX61),"SI","")</f>
        <v/>
      </c>
      <c r="CY63" t="str">
        <f>+IF(OR([1]I_Personale!$E46=[1]C_Personale!CY61,[1]I_Personale!$E47=[1]C_Personale!CY61),"SI","")</f>
        <v/>
      </c>
      <c r="CZ63" t="str">
        <f>+IF(OR([1]I_Personale!$E46=[1]C_Personale!CZ61,[1]I_Personale!$E47=[1]C_Personale!CZ61),"SI","")</f>
        <v/>
      </c>
      <c r="DA63" t="str">
        <f>+IF(OR([1]I_Personale!$E46=[1]C_Personale!DA61,[1]I_Personale!$E47=[1]C_Personale!DA61),"SI","")</f>
        <v/>
      </c>
      <c r="DB63" t="str">
        <f>+IF(OR([1]I_Personale!$E46=[1]C_Personale!DB61,[1]I_Personale!$E47=[1]C_Personale!DB61),"SI","")</f>
        <v>SI</v>
      </c>
      <c r="DC63" t="str">
        <f>+IF(OR([1]I_Personale!$E46=[1]C_Personale!DC61,[1]I_Personale!$E47=[1]C_Personale!DC61),"SI","")</f>
        <v/>
      </c>
      <c r="DD63" t="str">
        <f>+IF(OR([1]I_Personale!$E46=[1]C_Personale!DD61,[1]I_Personale!$E47=[1]C_Personale!DD61),"SI","")</f>
        <v/>
      </c>
      <c r="DE63" t="str">
        <f>+IF(OR([1]I_Personale!$E46=[1]C_Personale!DE61,[1]I_Personale!$E47=[1]C_Personale!DE61),"SI","")</f>
        <v/>
      </c>
      <c r="DF63" t="str">
        <f>+IF(OR([1]I_Personale!$E46=[1]C_Personale!DF61,[1]I_Personale!$E47=[1]C_Personale!DF61),"SI","")</f>
        <v/>
      </c>
      <c r="DG63" t="str">
        <f>+IF(OR([1]I_Personale!$E46=[1]C_Personale!DG61,[1]I_Personale!$E47=[1]C_Personale!DG61),"SI","")</f>
        <v>SI</v>
      </c>
      <c r="DH63" t="str">
        <f>+IF(OR([1]I_Personale!$E46=[1]C_Personale!DH61,[1]I_Personale!$E47=[1]C_Personale!DH61),"SI","")</f>
        <v/>
      </c>
      <c r="DI63" t="str">
        <f>+IF(OR([1]I_Personale!$E46=[1]C_Personale!DI61,[1]I_Personale!$E47=[1]C_Personale!DI61),"SI","")</f>
        <v/>
      </c>
      <c r="DJ63" t="str">
        <f>+IF(OR([1]I_Personale!$E46=[1]C_Personale!DJ61,[1]I_Personale!$E47=[1]C_Personale!DJ61),"SI","")</f>
        <v/>
      </c>
      <c r="DK63" t="str">
        <f>+IF(OR([1]I_Personale!$E46=[1]C_Personale!DK61,[1]I_Personale!$E47=[1]C_Personale!DK61),"SI","")</f>
        <v/>
      </c>
      <c r="DL63" t="str">
        <f>+IF(OR([1]I_Personale!$E46=[1]C_Personale!DL61,[1]I_Personale!$E47=[1]C_Personale!DL61),"SI","")</f>
        <v/>
      </c>
      <c r="DM63" t="str">
        <f>+IF(OR([1]I_Personale!$E46=[1]C_Personale!DM61,[1]I_Personale!$E47=[1]C_Personale!DM61),"SI","")</f>
        <v/>
      </c>
      <c r="DN63" t="str">
        <f>+IF(OR([1]I_Personale!$E46=[1]C_Personale!DN61,[1]I_Personale!$E47=[1]C_Personale!DN61),"SI","")</f>
        <v>SI</v>
      </c>
      <c r="DO63" t="str">
        <f>+IF(OR([1]I_Personale!$E46=[1]C_Personale!DO61,[1]I_Personale!$E47=[1]C_Personale!DO61),"SI","")</f>
        <v/>
      </c>
      <c r="DP63" t="str">
        <f>+IF(OR([1]I_Personale!$E46=[1]C_Personale!DP61,[1]I_Personale!$E47=[1]C_Personale!DP61),"SI","")</f>
        <v/>
      </c>
      <c r="DQ63" t="str">
        <f>+IF(OR([1]I_Personale!$E46=[1]C_Personale!DQ61,[1]I_Personale!$E47=[1]C_Personale!DQ61),"SI","")</f>
        <v/>
      </c>
      <c r="DR63" t="str">
        <f>+IF(OR([1]I_Personale!$E46=[1]C_Personale!DR61,[1]I_Personale!$E47=[1]C_Personale!DR61),"SI","")</f>
        <v/>
      </c>
      <c r="DS63" t="str">
        <f>+IF(OR([1]I_Personale!$E46=[1]C_Personale!DS61,[1]I_Personale!$E47=[1]C_Personale!DS61),"SI","")</f>
        <v>SI</v>
      </c>
      <c r="DT63" t="str">
        <f>+IF(OR([1]I_Personale!$E46=[1]C_Personale!DT61,[1]I_Personale!$E47=[1]C_Personale!DT61),"SI","")</f>
        <v/>
      </c>
    </row>
    <row r="64" spans="3:124" hidden="1" outlineLevel="1">
      <c r="C64" s="344"/>
    </row>
    <row r="65" spans="3:124" ht="15.6" hidden="1" outlineLevel="1" thickTop="1" thickBot="1">
      <c r="C65" s="345" t="s">
        <v>634</v>
      </c>
      <c r="E65" s="253">
        <f>+[1]I_Personale!$E41*E62</f>
        <v>0</v>
      </c>
      <c r="F65" s="253">
        <f>+[1]I_Personale!$E41*F62</f>
        <v>0</v>
      </c>
      <c r="G65" s="253">
        <f>+[1]I_Personale!$E41*G62</f>
        <v>0</v>
      </c>
      <c r="H65" s="253">
        <f>+[1]I_Personale!$E41*H62</f>
        <v>0</v>
      </c>
      <c r="I65" s="253">
        <f>+[1]I_Personale!$E41*I62</f>
        <v>0</v>
      </c>
      <c r="J65" s="253">
        <f>+[1]I_Personale!$E41*J62</f>
        <v>0</v>
      </c>
      <c r="K65" s="253">
        <f>+[1]I_Personale!$E41*K62</f>
        <v>0</v>
      </c>
      <c r="L65" s="253">
        <f>+[1]I_Personale!$E41*L62</f>
        <v>0</v>
      </c>
      <c r="M65" s="253">
        <f>+[1]I_Personale!$E41*M62</f>
        <v>0</v>
      </c>
      <c r="N65" s="253">
        <f>+[1]I_Personale!$E41*N62</f>
        <v>0</v>
      </c>
      <c r="O65" s="253">
        <f>+[1]I_Personale!$E41*O62</f>
        <v>0</v>
      </c>
      <c r="P65" s="253">
        <f>+[1]I_Personale!$E41*P62</f>
        <v>0</v>
      </c>
      <c r="Q65" s="253">
        <f>+[1]I_Personale!$E41*Q62</f>
        <v>0</v>
      </c>
      <c r="R65" s="253">
        <f>+[1]I_Personale!$E41*R62</f>
        <v>0</v>
      </c>
      <c r="S65" s="253">
        <f>+[1]I_Personale!$E41*S62</f>
        <v>0</v>
      </c>
      <c r="T65" s="253">
        <f>+[1]I_Personale!$E41*T62</f>
        <v>0</v>
      </c>
      <c r="U65" s="253">
        <f>+[1]I_Personale!$E41*U62</f>
        <v>0</v>
      </c>
      <c r="V65" s="253">
        <f>+[1]I_Personale!$E41*V62</f>
        <v>0</v>
      </c>
      <c r="W65" s="253">
        <f>+[1]I_Personale!$E41*W62</f>
        <v>0</v>
      </c>
      <c r="X65" s="253">
        <f>+[1]I_Personale!$E41*X62</f>
        <v>0</v>
      </c>
      <c r="Y65" s="253">
        <f>+[1]I_Personale!$E41*Y62</f>
        <v>0</v>
      </c>
      <c r="Z65" s="253">
        <f>+[1]I_Personale!$E41*Z62</f>
        <v>0</v>
      </c>
      <c r="AA65" s="253">
        <f>+[1]I_Personale!$E41*AA62</f>
        <v>0</v>
      </c>
      <c r="AB65" s="253">
        <f>+[1]I_Personale!$E41*AB62</f>
        <v>0</v>
      </c>
      <c r="AC65" s="253">
        <f>+[1]I_Personale!$E41*AC62</f>
        <v>0</v>
      </c>
      <c r="AD65" s="253">
        <f>+[1]I_Personale!$E41*AD62</f>
        <v>0</v>
      </c>
      <c r="AE65" s="253">
        <f>+[1]I_Personale!$E41*AE62</f>
        <v>0</v>
      </c>
      <c r="AF65" s="253">
        <f>+[1]I_Personale!$E41*AF62</f>
        <v>0</v>
      </c>
      <c r="AG65" s="253">
        <f>+[1]I_Personale!$E41*AG62</f>
        <v>0</v>
      </c>
      <c r="AH65" s="253">
        <f>+[1]I_Personale!$E41*AH62</f>
        <v>0</v>
      </c>
      <c r="AI65" s="253">
        <f>+[1]I_Personale!$E41*AI62</f>
        <v>0</v>
      </c>
      <c r="AJ65" s="253">
        <f>+[1]I_Personale!$E41*AJ62</f>
        <v>0</v>
      </c>
      <c r="AK65" s="253">
        <f>+[1]I_Personale!$E41*AK62</f>
        <v>0</v>
      </c>
      <c r="AL65" s="253">
        <f>+[1]I_Personale!$E41*AL62</f>
        <v>0</v>
      </c>
      <c r="AM65" s="253">
        <f>+[1]I_Personale!$E41*AM62</f>
        <v>0</v>
      </c>
      <c r="AN65" s="253">
        <f>+[1]I_Personale!$E41*AN62</f>
        <v>0</v>
      </c>
      <c r="AO65" s="253">
        <f>+[1]I_Personale!$E41*AO62</f>
        <v>0</v>
      </c>
      <c r="AP65" s="253">
        <f>+[1]I_Personale!$E41*AP62</f>
        <v>0</v>
      </c>
      <c r="AQ65" s="253">
        <f>+[1]I_Personale!$E41*AQ62</f>
        <v>0</v>
      </c>
      <c r="AR65" s="253">
        <f>+[1]I_Personale!$E41*AR62</f>
        <v>0</v>
      </c>
      <c r="AS65" s="253">
        <f>+[1]I_Personale!$E41*AS62</f>
        <v>0</v>
      </c>
      <c r="AT65" s="253">
        <f>+[1]I_Personale!$E41*AT62</f>
        <v>0</v>
      </c>
      <c r="AU65" s="253">
        <f>+[1]I_Personale!$E41*AU62</f>
        <v>0</v>
      </c>
      <c r="AV65" s="253">
        <f>+[1]I_Personale!$E41*AV62</f>
        <v>0</v>
      </c>
      <c r="AW65" s="253">
        <f>+[1]I_Personale!$E41*AW62</f>
        <v>0</v>
      </c>
      <c r="AX65" s="253">
        <f>+[1]I_Personale!$E41*AX62</f>
        <v>0</v>
      </c>
      <c r="AY65" s="253">
        <f>+[1]I_Personale!$E41*AY62</f>
        <v>0</v>
      </c>
      <c r="AZ65" s="253">
        <f>+[1]I_Personale!$E41*AZ62</f>
        <v>0</v>
      </c>
      <c r="BA65" s="253">
        <f>+[1]I_Personale!$E41*BA62</f>
        <v>0</v>
      </c>
      <c r="BB65" s="253">
        <f>+[1]I_Personale!$E41*BB62</f>
        <v>0</v>
      </c>
      <c r="BC65" s="253">
        <f>+[1]I_Personale!$E41*BC62</f>
        <v>0</v>
      </c>
      <c r="BD65" s="253">
        <f>+[1]I_Personale!$E41*BD62</f>
        <v>0</v>
      </c>
      <c r="BE65" s="253">
        <f>+[1]I_Personale!$E41*BE62</f>
        <v>0</v>
      </c>
      <c r="BF65" s="253">
        <f>+[1]I_Personale!$E41*BF62</f>
        <v>0</v>
      </c>
      <c r="BG65" s="253">
        <f>+[1]I_Personale!$E41*BG62</f>
        <v>0</v>
      </c>
      <c r="BH65" s="253">
        <f>+[1]I_Personale!$E41*BH62</f>
        <v>0</v>
      </c>
      <c r="BI65" s="253">
        <f>+[1]I_Personale!$E41*BI62</f>
        <v>0</v>
      </c>
      <c r="BJ65" s="253">
        <f>+[1]I_Personale!$E41*BJ62</f>
        <v>0</v>
      </c>
      <c r="BK65" s="253">
        <f>+[1]I_Personale!$E41*BK62</f>
        <v>0</v>
      </c>
      <c r="BL65" s="253">
        <f>+[1]I_Personale!$E41*BL62</f>
        <v>0</v>
      </c>
      <c r="BM65" s="253">
        <f>+[1]I_Personale!$E41*BM62</f>
        <v>0</v>
      </c>
      <c r="BN65" s="253">
        <f>+[1]I_Personale!$E41*BN62</f>
        <v>0</v>
      </c>
      <c r="BO65" s="253">
        <f>+[1]I_Personale!$E41*BO62</f>
        <v>0</v>
      </c>
      <c r="BP65" s="253">
        <f>+[1]I_Personale!$E41*BP62</f>
        <v>0</v>
      </c>
      <c r="BQ65" s="253">
        <f>+[1]I_Personale!$E41*BQ62</f>
        <v>0</v>
      </c>
      <c r="BR65" s="253">
        <f>+[1]I_Personale!$E41*BR62</f>
        <v>0</v>
      </c>
      <c r="BS65" s="253">
        <f>+[1]I_Personale!$E41*BS62</f>
        <v>0</v>
      </c>
      <c r="BT65" s="253">
        <f>+[1]I_Personale!$E41*BT62</f>
        <v>0</v>
      </c>
      <c r="BU65" s="253">
        <f>+[1]I_Personale!$E41*BU62</f>
        <v>0</v>
      </c>
      <c r="BV65" s="253">
        <f>+[1]I_Personale!$E41*BV62</f>
        <v>0</v>
      </c>
      <c r="BW65" s="253">
        <f>+[1]I_Personale!$E41*BW62</f>
        <v>0</v>
      </c>
      <c r="BX65" s="253">
        <f>+[1]I_Personale!$E41*BX62</f>
        <v>0</v>
      </c>
      <c r="BY65" s="253">
        <f>+[1]I_Personale!$E41*BY62</f>
        <v>0</v>
      </c>
      <c r="BZ65" s="253">
        <f>+[1]I_Personale!$E41*BZ62</f>
        <v>0</v>
      </c>
      <c r="CA65" s="253">
        <f>+[1]I_Personale!$E41*CA62</f>
        <v>0</v>
      </c>
      <c r="CB65" s="253">
        <f>+[1]I_Personale!$E41*CB62</f>
        <v>0</v>
      </c>
      <c r="CC65" s="253">
        <f>+[1]I_Personale!$E41*CC62</f>
        <v>0</v>
      </c>
      <c r="CD65" s="253">
        <f>+[1]I_Personale!$E41*CD62</f>
        <v>0</v>
      </c>
      <c r="CE65" s="253">
        <f>+[1]I_Personale!$E41*CE62</f>
        <v>0</v>
      </c>
      <c r="CF65" s="253">
        <f>+[1]I_Personale!$E41*CF62</f>
        <v>0</v>
      </c>
      <c r="CG65" s="253">
        <f>+[1]I_Personale!$E41*CG62</f>
        <v>0</v>
      </c>
      <c r="CH65" s="253">
        <f>+[1]I_Personale!$E41*CH62</f>
        <v>0</v>
      </c>
      <c r="CI65" s="253">
        <f>+[1]I_Personale!$E41*CI62</f>
        <v>0</v>
      </c>
      <c r="CJ65" s="253">
        <f>+[1]I_Personale!$E41*CJ62</f>
        <v>0</v>
      </c>
      <c r="CK65" s="253">
        <f>+[1]I_Personale!$E41*CK62</f>
        <v>0</v>
      </c>
      <c r="CL65" s="253">
        <f>+[1]I_Personale!$E41*CL62</f>
        <v>0</v>
      </c>
      <c r="CM65" s="253">
        <f>+[1]I_Personale!$E41*CM62</f>
        <v>0</v>
      </c>
      <c r="CN65" s="253">
        <f>+[1]I_Personale!$E41*CN62</f>
        <v>0</v>
      </c>
      <c r="CO65" s="253">
        <f>+[1]I_Personale!$E41*CO62</f>
        <v>0</v>
      </c>
      <c r="CP65" s="253">
        <f>+[1]I_Personale!$E41*CP62</f>
        <v>0</v>
      </c>
      <c r="CQ65" s="253">
        <f>+[1]I_Personale!$E41*CQ62</f>
        <v>0</v>
      </c>
      <c r="CR65" s="253">
        <f>+[1]I_Personale!$E41*CR62</f>
        <v>0</v>
      </c>
      <c r="CS65" s="253">
        <f>+[1]I_Personale!$E41*CS62</f>
        <v>0</v>
      </c>
      <c r="CT65" s="253">
        <f>+[1]I_Personale!$E41*CT62</f>
        <v>0</v>
      </c>
      <c r="CU65" s="253">
        <f>+[1]I_Personale!$E41*CU62</f>
        <v>0</v>
      </c>
      <c r="CV65" s="253">
        <f>+[1]I_Personale!$E41*CV62</f>
        <v>0</v>
      </c>
      <c r="CW65" s="253">
        <f>+[1]I_Personale!$E41*CW62</f>
        <v>0</v>
      </c>
      <c r="CX65" s="253">
        <f>+[1]I_Personale!$E41*CX62</f>
        <v>0</v>
      </c>
      <c r="CY65" s="253">
        <f>+[1]I_Personale!$E41*CY62</f>
        <v>0</v>
      </c>
      <c r="CZ65" s="253">
        <f>+[1]I_Personale!$E41*CZ62</f>
        <v>0</v>
      </c>
      <c r="DA65" s="253">
        <f>+[1]I_Personale!$E41*DA62</f>
        <v>0</v>
      </c>
      <c r="DB65" s="253">
        <f>+[1]I_Personale!$E41*DB62</f>
        <v>0</v>
      </c>
      <c r="DC65" s="253">
        <f>+[1]I_Personale!$E41*DC62</f>
        <v>0</v>
      </c>
      <c r="DD65" s="253">
        <f>+[1]I_Personale!$E41*DD62</f>
        <v>0</v>
      </c>
      <c r="DE65" s="253">
        <f>+[1]I_Personale!$E41*DE62</f>
        <v>0</v>
      </c>
      <c r="DF65" s="253">
        <f>+[1]I_Personale!$E41*DF62</f>
        <v>0</v>
      </c>
      <c r="DG65" s="253">
        <f>+[1]I_Personale!$E41*DG62</f>
        <v>0</v>
      </c>
      <c r="DH65" s="253">
        <f>+[1]I_Personale!$E41*DH62</f>
        <v>0</v>
      </c>
      <c r="DI65" s="253">
        <f>+[1]I_Personale!$E41*DI62</f>
        <v>0</v>
      </c>
      <c r="DJ65" s="253">
        <f>+[1]I_Personale!$E41*DJ62</f>
        <v>0</v>
      </c>
      <c r="DK65" s="253">
        <f>+[1]I_Personale!$E41*DK62</f>
        <v>0</v>
      </c>
      <c r="DL65" s="253">
        <f>+[1]I_Personale!$E41*DL62</f>
        <v>0</v>
      </c>
      <c r="DM65" s="253">
        <f>+[1]I_Personale!$E41*DM62</f>
        <v>0</v>
      </c>
      <c r="DN65" s="253">
        <f>+[1]I_Personale!$E41*DN62</f>
        <v>0</v>
      </c>
      <c r="DO65" s="253">
        <f>+[1]I_Personale!$E41*DO62</f>
        <v>0</v>
      </c>
      <c r="DP65" s="253">
        <f>+[1]I_Personale!$E41*DP62</f>
        <v>0</v>
      </c>
      <c r="DQ65" s="253">
        <f>+[1]I_Personale!$E41*DQ62</f>
        <v>0</v>
      </c>
      <c r="DR65" s="253">
        <f>+[1]I_Personale!$E41*DR62</f>
        <v>0</v>
      </c>
      <c r="DS65" s="253">
        <f>+[1]I_Personale!$E41*DS62</f>
        <v>0</v>
      </c>
      <c r="DT65" s="253">
        <f>+[1]I_Personale!$E41*DT62</f>
        <v>0</v>
      </c>
    </row>
    <row r="66" spans="3:124" ht="15.6" hidden="1" outlineLevel="1" thickTop="1" thickBot="1">
      <c r="C66" s="345" t="s">
        <v>635</v>
      </c>
      <c r="E66" s="253">
        <f>+E65*[1]I_Personale!$E42</f>
        <v>0</v>
      </c>
      <c r="F66" s="253">
        <f>+F65*[1]I_Personale!$E42</f>
        <v>0</v>
      </c>
      <c r="G66" s="253">
        <f>+G65*[1]I_Personale!$E42</f>
        <v>0</v>
      </c>
      <c r="H66" s="253">
        <f>+H65*[1]I_Personale!$E42</f>
        <v>0</v>
      </c>
      <c r="I66" s="253">
        <f>+I65*[1]I_Personale!$E42</f>
        <v>0</v>
      </c>
      <c r="J66" s="253">
        <f>+J65*[1]I_Personale!$E42</f>
        <v>0</v>
      </c>
      <c r="K66" s="253">
        <f>+K65*[1]I_Personale!$E42</f>
        <v>0</v>
      </c>
      <c r="L66" s="253">
        <f>+L65*[1]I_Personale!$E42</f>
        <v>0</v>
      </c>
      <c r="M66" s="253">
        <f>+M65*[1]I_Personale!$E42</f>
        <v>0</v>
      </c>
      <c r="N66" s="253">
        <f>+N65*[1]I_Personale!$E42</f>
        <v>0</v>
      </c>
      <c r="O66" s="253">
        <f>+O65*[1]I_Personale!$E42</f>
        <v>0</v>
      </c>
      <c r="P66" s="253">
        <f>+P65*[1]I_Personale!$E42</f>
        <v>0</v>
      </c>
      <c r="Q66" s="253">
        <f>+Q65*[1]I_Personale!$E42</f>
        <v>0</v>
      </c>
      <c r="R66" s="253">
        <f>+R65*[1]I_Personale!$E42</f>
        <v>0</v>
      </c>
      <c r="S66" s="253">
        <f>+S65*[1]I_Personale!$E42</f>
        <v>0</v>
      </c>
      <c r="T66" s="253">
        <f>+T65*[1]I_Personale!$E42</f>
        <v>0</v>
      </c>
      <c r="U66" s="253">
        <f>+U65*[1]I_Personale!$E42</f>
        <v>0</v>
      </c>
      <c r="V66" s="253">
        <f>+V65*[1]I_Personale!$E42</f>
        <v>0</v>
      </c>
      <c r="W66" s="253">
        <f>+W65*[1]I_Personale!$E42</f>
        <v>0</v>
      </c>
      <c r="X66" s="253">
        <f>+X65*[1]I_Personale!$E42</f>
        <v>0</v>
      </c>
      <c r="Y66" s="253">
        <f>+Y65*[1]I_Personale!$E42</f>
        <v>0</v>
      </c>
      <c r="Z66" s="253">
        <f>+Z65*[1]I_Personale!$E42</f>
        <v>0</v>
      </c>
      <c r="AA66" s="253">
        <f>+AA65*[1]I_Personale!$E42</f>
        <v>0</v>
      </c>
      <c r="AB66" s="253">
        <f>+AB65*[1]I_Personale!$E42</f>
        <v>0</v>
      </c>
      <c r="AC66" s="253">
        <f>+AC65*[1]I_Personale!$E42</f>
        <v>0</v>
      </c>
      <c r="AD66" s="253">
        <f>+AD65*[1]I_Personale!$E42</f>
        <v>0</v>
      </c>
      <c r="AE66" s="253">
        <f>+AE65*[1]I_Personale!$E42</f>
        <v>0</v>
      </c>
      <c r="AF66" s="253">
        <f>+AF65*[1]I_Personale!$E42</f>
        <v>0</v>
      </c>
      <c r="AG66" s="253">
        <f>+AG65*[1]I_Personale!$E42</f>
        <v>0</v>
      </c>
      <c r="AH66" s="253">
        <f>+AH65*[1]I_Personale!$E42</f>
        <v>0</v>
      </c>
      <c r="AI66" s="253">
        <f>+AI65*[1]I_Personale!$E42</f>
        <v>0</v>
      </c>
      <c r="AJ66" s="253">
        <f>+AJ65*[1]I_Personale!$E42</f>
        <v>0</v>
      </c>
      <c r="AK66" s="253">
        <f>+AK65*[1]I_Personale!$E42</f>
        <v>0</v>
      </c>
      <c r="AL66" s="253">
        <f>+AL65*[1]I_Personale!$E42</f>
        <v>0</v>
      </c>
      <c r="AM66" s="253">
        <f>+AM65*[1]I_Personale!$E42</f>
        <v>0</v>
      </c>
      <c r="AN66" s="253">
        <f>+AN65*[1]I_Personale!$E42</f>
        <v>0</v>
      </c>
      <c r="AO66" s="253">
        <f>+AO65*[1]I_Personale!$E42</f>
        <v>0</v>
      </c>
      <c r="AP66" s="253">
        <f>+AP65*[1]I_Personale!$E42</f>
        <v>0</v>
      </c>
      <c r="AQ66" s="253">
        <f>+AQ65*[1]I_Personale!$E42</f>
        <v>0</v>
      </c>
      <c r="AR66" s="253">
        <f>+AR65*[1]I_Personale!$E42</f>
        <v>0</v>
      </c>
      <c r="AS66" s="253">
        <f>+AS65*[1]I_Personale!$E42</f>
        <v>0</v>
      </c>
      <c r="AT66" s="253">
        <f>+AT65*[1]I_Personale!$E42</f>
        <v>0</v>
      </c>
      <c r="AU66" s="253">
        <f>+AU65*[1]I_Personale!$E42</f>
        <v>0</v>
      </c>
      <c r="AV66" s="253">
        <f>+AV65*[1]I_Personale!$E42</f>
        <v>0</v>
      </c>
      <c r="AW66" s="253">
        <f>+AW65*[1]I_Personale!$E42</f>
        <v>0</v>
      </c>
      <c r="AX66" s="253">
        <f>+AX65*[1]I_Personale!$E42</f>
        <v>0</v>
      </c>
      <c r="AY66" s="253">
        <f>+AY65*[1]I_Personale!$E42</f>
        <v>0</v>
      </c>
      <c r="AZ66" s="253">
        <f>+AZ65*[1]I_Personale!$E42</f>
        <v>0</v>
      </c>
      <c r="BA66" s="253">
        <f>+BA65*[1]I_Personale!$E42</f>
        <v>0</v>
      </c>
      <c r="BB66" s="253">
        <f>+BB65*[1]I_Personale!$E42</f>
        <v>0</v>
      </c>
      <c r="BC66" s="253">
        <f>+BC65*[1]I_Personale!$E42</f>
        <v>0</v>
      </c>
      <c r="BD66" s="253">
        <f>+BD65*[1]I_Personale!$E42</f>
        <v>0</v>
      </c>
      <c r="BE66" s="253">
        <f>+BE65*[1]I_Personale!$E42</f>
        <v>0</v>
      </c>
      <c r="BF66" s="253">
        <f>+BF65*[1]I_Personale!$E42</f>
        <v>0</v>
      </c>
      <c r="BG66" s="253">
        <f>+BG65*[1]I_Personale!$E42</f>
        <v>0</v>
      </c>
      <c r="BH66" s="253">
        <f>+BH65*[1]I_Personale!$E42</f>
        <v>0</v>
      </c>
      <c r="BI66" s="253">
        <f>+BI65*[1]I_Personale!$E42</f>
        <v>0</v>
      </c>
      <c r="BJ66" s="253">
        <f>+BJ65*[1]I_Personale!$E42</f>
        <v>0</v>
      </c>
      <c r="BK66" s="253">
        <f>+BK65*[1]I_Personale!$E42</f>
        <v>0</v>
      </c>
      <c r="BL66" s="253">
        <f>+BL65*[1]I_Personale!$E42</f>
        <v>0</v>
      </c>
      <c r="BM66" s="253">
        <f>+BM65*[1]I_Personale!$E42</f>
        <v>0</v>
      </c>
      <c r="BN66" s="253">
        <f>+BN65*[1]I_Personale!$E42</f>
        <v>0</v>
      </c>
      <c r="BO66" s="253">
        <f>+BO65*[1]I_Personale!$E42</f>
        <v>0</v>
      </c>
      <c r="BP66" s="253">
        <f>+BP65*[1]I_Personale!$E42</f>
        <v>0</v>
      </c>
      <c r="BQ66" s="253">
        <f>+BQ65*[1]I_Personale!$E42</f>
        <v>0</v>
      </c>
      <c r="BR66" s="253">
        <f>+BR65*[1]I_Personale!$E42</f>
        <v>0</v>
      </c>
      <c r="BS66" s="253">
        <f>+BS65*[1]I_Personale!$E42</f>
        <v>0</v>
      </c>
      <c r="BT66" s="253">
        <f>+BT65*[1]I_Personale!$E42</f>
        <v>0</v>
      </c>
      <c r="BU66" s="253">
        <f>+BU65*[1]I_Personale!$E42</f>
        <v>0</v>
      </c>
      <c r="BV66" s="253">
        <f>+BV65*[1]I_Personale!$E42</f>
        <v>0</v>
      </c>
      <c r="BW66" s="253">
        <f>+BW65*[1]I_Personale!$E42</f>
        <v>0</v>
      </c>
      <c r="BX66" s="253">
        <f>+BX65*[1]I_Personale!$E42</f>
        <v>0</v>
      </c>
      <c r="BY66" s="253">
        <f>+BY65*[1]I_Personale!$E42</f>
        <v>0</v>
      </c>
      <c r="BZ66" s="253">
        <f>+BZ65*[1]I_Personale!$E42</f>
        <v>0</v>
      </c>
      <c r="CA66" s="253">
        <f>+CA65*[1]I_Personale!$E42</f>
        <v>0</v>
      </c>
      <c r="CB66" s="253">
        <f>+CB65*[1]I_Personale!$E42</f>
        <v>0</v>
      </c>
      <c r="CC66" s="253">
        <f>+CC65*[1]I_Personale!$E42</f>
        <v>0</v>
      </c>
      <c r="CD66" s="253">
        <f>+CD65*[1]I_Personale!$E42</f>
        <v>0</v>
      </c>
      <c r="CE66" s="253">
        <f>+CE65*[1]I_Personale!$E42</f>
        <v>0</v>
      </c>
      <c r="CF66" s="253">
        <f>+CF65*[1]I_Personale!$E42</f>
        <v>0</v>
      </c>
      <c r="CG66" s="253">
        <f>+CG65*[1]I_Personale!$E42</f>
        <v>0</v>
      </c>
      <c r="CH66" s="253">
        <f>+CH65*[1]I_Personale!$E42</f>
        <v>0</v>
      </c>
      <c r="CI66" s="253">
        <f>+CI65*[1]I_Personale!$E42</f>
        <v>0</v>
      </c>
      <c r="CJ66" s="253">
        <f>+CJ65*[1]I_Personale!$E42</f>
        <v>0</v>
      </c>
      <c r="CK66" s="253">
        <f>+CK65*[1]I_Personale!$E42</f>
        <v>0</v>
      </c>
      <c r="CL66" s="253">
        <f>+CL65*[1]I_Personale!$E42</f>
        <v>0</v>
      </c>
      <c r="CM66" s="253">
        <f>+CM65*[1]I_Personale!$E42</f>
        <v>0</v>
      </c>
      <c r="CN66" s="253">
        <f>+CN65*[1]I_Personale!$E42</f>
        <v>0</v>
      </c>
      <c r="CO66" s="253">
        <f>+CO65*[1]I_Personale!$E42</f>
        <v>0</v>
      </c>
      <c r="CP66" s="253">
        <f>+CP65*[1]I_Personale!$E42</f>
        <v>0</v>
      </c>
      <c r="CQ66" s="253">
        <f>+CQ65*[1]I_Personale!$E42</f>
        <v>0</v>
      </c>
      <c r="CR66" s="253">
        <f>+CR65*[1]I_Personale!$E42</f>
        <v>0</v>
      </c>
      <c r="CS66" s="253">
        <f>+CS65*[1]I_Personale!$E42</f>
        <v>0</v>
      </c>
      <c r="CT66" s="253">
        <f>+CT65*[1]I_Personale!$E42</f>
        <v>0</v>
      </c>
      <c r="CU66" s="253">
        <f>+CU65*[1]I_Personale!$E42</f>
        <v>0</v>
      </c>
      <c r="CV66" s="253">
        <f>+CV65*[1]I_Personale!$E42</f>
        <v>0</v>
      </c>
      <c r="CW66" s="253">
        <f>+CW65*[1]I_Personale!$E42</f>
        <v>0</v>
      </c>
      <c r="CX66" s="253">
        <f>+CX65*[1]I_Personale!$E42</f>
        <v>0</v>
      </c>
      <c r="CY66" s="253">
        <f>+CY65*[1]I_Personale!$E42</f>
        <v>0</v>
      </c>
      <c r="CZ66" s="253">
        <f>+CZ65*[1]I_Personale!$E42</f>
        <v>0</v>
      </c>
      <c r="DA66" s="253">
        <f>+DA65*[1]I_Personale!$E42</f>
        <v>0</v>
      </c>
      <c r="DB66" s="253">
        <f>+DB65*[1]I_Personale!$E42</f>
        <v>0</v>
      </c>
      <c r="DC66" s="253">
        <f>+DC65*[1]I_Personale!$E42</f>
        <v>0</v>
      </c>
      <c r="DD66" s="253">
        <f>+DD65*[1]I_Personale!$E42</f>
        <v>0</v>
      </c>
      <c r="DE66" s="253">
        <f>+DE65*[1]I_Personale!$E42</f>
        <v>0</v>
      </c>
      <c r="DF66" s="253">
        <f>+DF65*[1]I_Personale!$E42</f>
        <v>0</v>
      </c>
      <c r="DG66" s="253">
        <f>+DG65*[1]I_Personale!$E42</f>
        <v>0</v>
      </c>
      <c r="DH66" s="253">
        <f>+DH65*[1]I_Personale!$E42</f>
        <v>0</v>
      </c>
      <c r="DI66" s="253">
        <f>+DI65*[1]I_Personale!$E42</f>
        <v>0</v>
      </c>
      <c r="DJ66" s="253">
        <f>+DJ65*[1]I_Personale!$E42</f>
        <v>0</v>
      </c>
      <c r="DK66" s="253">
        <f>+DK65*[1]I_Personale!$E42</f>
        <v>0</v>
      </c>
      <c r="DL66" s="253">
        <f>+DL65*[1]I_Personale!$E42</f>
        <v>0</v>
      </c>
      <c r="DM66" s="253">
        <f>+DM65*[1]I_Personale!$E42</f>
        <v>0</v>
      </c>
      <c r="DN66" s="253">
        <f>+DN65*[1]I_Personale!$E42</f>
        <v>0</v>
      </c>
      <c r="DO66" s="253">
        <f>+DO65*[1]I_Personale!$E42</f>
        <v>0</v>
      </c>
      <c r="DP66" s="253">
        <f>+DP65*[1]I_Personale!$E42</f>
        <v>0</v>
      </c>
      <c r="DQ66" s="253">
        <f>+DQ65*[1]I_Personale!$E42</f>
        <v>0</v>
      </c>
      <c r="DR66" s="253">
        <f>+DR65*[1]I_Personale!$E42</f>
        <v>0</v>
      </c>
      <c r="DS66" s="253">
        <f>+DS65*[1]I_Personale!$E42</f>
        <v>0</v>
      </c>
      <c r="DT66" s="253">
        <f>+DT65*[1]I_Personale!$E42</f>
        <v>0</v>
      </c>
    </row>
    <row r="67" spans="3:124" ht="15.6" hidden="1" outlineLevel="1" thickTop="1" thickBot="1">
      <c r="C67" s="345" t="s">
        <v>636</v>
      </c>
      <c r="E67" s="253">
        <f>+E65*[1]I_Personale!$E43</f>
        <v>0</v>
      </c>
      <c r="F67" s="253">
        <f>+F65*[1]I_Personale!$E43</f>
        <v>0</v>
      </c>
      <c r="G67" s="253">
        <f>+G65*[1]I_Personale!$E43</f>
        <v>0</v>
      </c>
      <c r="H67" s="253">
        <f>+H65*[1]I_Personale!$E43</f>
        <v>0</v>
      </c>
      <c r="I67" s="253">
        <f>+I65*[1]I_Personale!$E43</f>
        <v>0</v>
      </c>
      <c r="J67" s="253">
        <f>+J65*[1]I_Personale!$E43</f>
        <v>0</v>
      </c>
      <c r="K67" s="253">
        <f>+K65*[1]I_Personale!$E43</f>
        <v>0</v>
      </c>
      <c r="L67" s="253">
        <f>+L65*[1]I_Personale!$E43</f>
        <v>0</v>
      </c>
      <c r="M67" s="253">
        <f>+M65*[1]I_Personale!$E43</f>
        <v>0</v>
      </c>
      <c r="N67" s="253">
        <f>+N65*[1]I_Personale!$E43</f>
        <v>0</v>
      </c>
      <c r="O67" s="253">
        <f>+O65*[1]I_Personale!$E43</f>
        <v>0</v>
      </c>
      <c r="P67" s="253">
        <f>+P65*[1]I_Personale!$E43</f>
        <v>0</v>
      </c>
      <c r="Q67" s="253">
        <f>+Q65*[1]I_Personale!$E43</f>
        <v>0</v>
      </c>
      <c r="R67" s="253">
        <f>+R65*[1]I_Personale!$E43</f>
        <v>0</v>
      </c>
      <c r="S67" s="253">
        <f>+S65*[1]I_Personale!$E43</f>
        <v>0</v>
      </c>
      <c r="T67" s="253">
        <f>+T65*[1]I_Personale!$E43</f>
        <v>0</v>
      </c>
      <c r="U67" s="253">
        <f>+U65*[1]I_Personale!$E43</f>
        <v>0</v>
      </c>
      <c r="V67" s="253">
        <f>+V65*[1]I_Personale!$E43</f>
        <v>0</v>
      </c>
      <c r="W67" s="253">
        <f>+W65*[1]I_Personale!$E43</f>
        <v>0</v>
      </c>
      <c r="X67" s="253">
        <f>+X65*[1]I_Personale!$E43</f>
        <v>0</v>
      </c>
      <c r="Y67" s="253">
        <f>+Y65*[1]I_Personale!$E43</f>
        <v>0</v>
      </c>
      <c r="Z67" s="253">
        <f>+Z65*[1]I_Personale!$E43</f>
        <v>0</v>
      </c>
      <c r="AA67" s="253">
        <f>+AA65*[1]I_Personale!$E43</f>
        <v>0</v>
      </c>
      <c r="AB67" s="253">
        <f>+AB65*[1]I_Personale!$E43</f>
        <v>0</v>
      </c>
      <c r="AC67" s="253">
        <f>+AC65*[1]I_Personale!$E43</f>
        <v>0</v>
      </c>
      <c r="AD67" s="253">
        <f>+AD65*[1]I_Personale!$E43</f>
        <v>0</v>
      </c>
      <c r="AE67" s="253">
        <f>+AE65*[1]I_Personale!$E43</f>
        <v>0</v>
      </c>
      <c r="AF67" s="253">
        <f>+AF65*[1]I_Personale!$E43</f>
        <v>0</v>
      </c>
      <c r="AG67" s="253">
        <f>+AG65*[1]I_Personale!$E43</f>
        <v>0</v>
      </c>
      <c r="AH67" s="253">
        <f>+AH65*[1]I_Personale!$E43</f>
        <v>0</v>
      </c>
      <c r="AI67" s="253">
        <f>+AI65*[1]I_Personale!$E43</f>
        <v>0</v>
      </c>
      <c r="AJ67" s="253">
        <f>+AJ65*[1]I_Personale!$E43</f>
        <v>0</v>
      </c>
      <c r="AK67" s="253">
        <f>+AK65*[1]I_Personale!$E43</f>
        <v>0</v>
      </c>
      <c r="AL67" s="253">
        <f>+AL65*[1]I_Personale!$E43</f>
        <v>0</v>
      </c>
      <c r="AM67" s="253">
        <f>+AM65*[1]I_Personale!$E43</f>
        <v>0</v>
      </c>
      <c r="AN67" s="253">
        <f>+AN65*[1]I_Personale!$E43</f>
        <v>0</v>
      </c>
      <c r="AO67" s="253">
        <f>+AO65*[1]I_Personale!$E43</f>
        <v>0</v>
      </c>
      <c r="AP67" s="253">
        <f>+AP65*[1]I_Personale!$E43</f>
        <v>0</v>
      </c>
      <c r="AQ67" s="253">
        <f>+AQ65*[1]I_Personale!$E43</f>
        <v>0</v>
      </c>
      <c r="AR67" s="253">
        <f>+AR65*[1]I_Personale!$E43</f>
        <v>0</v>
      </c>
      <c r="AS67" s="253">
        <f>+AS65*[1]I_Personale!$E43</f>
        <v>0</v>
      </c>
      <c r="AT67" s="253">
        <f>+AT65*[1]I_Personale!$E43</f>
        <v>0</v>
      </c>
      <c r="AU67" s="253">
        <f>+AU65*[1]I_Personale!$E43</f>
        <v>0</v>
      </c>
      <c r="AV67" s="253">
        <f>+AV65*[1]I_Personale!$E43</f>
        <v>0</v>
      </c>
      <c r="AW67" s="253">
        <f>+AW65*[1]I_Personale!$E43</f>
        <v>0</v>
      </c>
      <c r="AX67" s="253">
        <f>+AX65*[1]I_Personale!$E43</f>
        <v>0</v>
      </c>
      <c r="AY67" s="253">
        <f>+AY65*[1]I_Personale!$E43</f>
        <v>0</v>
      </c>
      <c r="AZ67" s="253">
        <f>+AZ65*[1]I_Personale!$E43</f>
        <v>0</v>
      </c>
      <c r="BA67" s="253">
        <f>+BA65*[1]I_Personale!$E43</f>
        <v>0</v>
      </c>
      <c r="BB67" s="253">
        <f>+BB65*[1]I_Personale!$E43</f>
        <v>0</v>
      </c>
      <c r="BC67" s="253">
        <f>+BC65*[1]I_Personale!$E43</f>
        <v>0</v>
      </c>
      <c r="BD67" s="253">
        <f>+BD65*[1]I_Personale!$E43</f>
        <v>0</v>
      </c>
      <c r="BE67" s="253">
        <f>+BE65*[1]I_Personale!$E43</f>
        <v>0</v>
      </c>
      <c r="BF67" s="253">
        <f>+BF65*[1]I_Personale!$E43</f>
        <v>0</v>
      </c>
      <c r="BG67" s="253">
        <f>+BG65*[1]I_Personale!$E43</f>
        <v>0</v>
      </c>
      <c r="BH67" s="253">
        <f>+BH65*[1]I_Personale!$E43</f>
        <v>0</v>
      </c>
      <c r="BI67" s="253">
        <f>+BI65*[1]I_Personale!$E43</f>
        <v>0</v>
      </c>
      <c r="BJ67" s="253">
        <f>+BJ65*[1]I_Personale!$E43</f>
        <v>0</v>
      </c>
      <c r="BK67" s="253">
        <f>+BK65*[1]I_Personale!$E43</f>
        <v>0</v>
      </c>
      <c r="BL67" s="253">
        <f>+BL65*[1]I_Personale!$E43</f>
        <v>0</v>
      </c>
      <c r="BM67" s="253">
        <f>+BM65*[1]I_Personale!$E43</f>
        <v>0</v>
      </c>
      <c r="BN67" s="253">
        <f>+BN65*[1]I_Personale!$E43</f>
        <v>0</v>
      </c>
      <c r="BO67" s="253">
        <f>+BO65*[1]I_Personale!$E43</f>
        <v>0</v>
      </c>
      <c r="BP67" s="253">
        <f>+BP65*[1]I_Personale!$E43</f>
        <v>0</v>
      </c>
      <c r="BQ67" s="253">
        <f>+BQ65*[1]I_Personale!$E43</f>
        <v>0</v>
      </c>
      <c r="BR67" s="253">
        <f>+BR65*[1]I_Personale!$E43</f>
        <v>0</v>
      </c>
      <c r="BS67" s="253">
        <f>+BS65*[1]I_Personale!$E43</f>
        <v>0</v>
      </c>
      <c r="BT67" s="253">
        <f>+BT65*[1]I_Personale!$E43</f>
        <v>0</v>
      </c>
      <c r="BU67" s="253">
        <f>+BU65*[1]I_Personale!$E43</f>
        <v>0</v>
      </c>
      <c r="BV67" s="253">
        <f>+BV65*[1]I_Personale!$E43</f>
        <v>0</v>
      </c>
      <c r="BW67" s="253">
        <f>+BW65*[1]I_Personale!$E43</f>
        <v>0</v>
      </c>
      <c r="BX67" s="253">
        <f>+BX65*[1]I_Personale!$E43</f>
        <v>0</v>
      </c>
      <c r="BY67" s="253">
        <f>+BY65*[1]I_Personale!$E43</f>
        <v>0</v>
      </c>
      <c r="BZ67" s="253">
        <f>+BZ65*[1]I_Personale!$E43</f>
        <v>0</v>
      </c>
      <c r="CA67" s="253">
        <f>+CA65*[1]I_Personale!$E43</f>
        <v>0</v>
      </c>
      <c r="CB67" s="253">
        <f>+CB65*[1]I_Personale!$E43</f>
        <v>0</v>
      </c>
      <c r="CC67" s="253">
        <f>+CC65*[1]I_Personale!$E43</f>
        <v>0</v>
      </c>
      <c r="CD67" s="253">
        <f>+CD65*[1]I_Personale!$E43</f>
        <v>0</v>
      </c>
      <c r="CE67" s="253">
        <f>+CE65*[1]I_Personale!$E43</f>
        <v>0</v>
      </c>
      <c r="CF67" s="253">
        <f>+CF65*[1]I_Personale!$E43</f>
        <v>0</v>
      </c>
      <c r="CG67" s="253">
        <f>+CG65*[1]I_Personale!$E43</f>
        <v>0</v>
      </c>
      <c r="CH67" s="253">
        <f>+CH65*[1]I_Personale!$E43</f>
        <v>0</v>
      </c>
      <c r="CI67" s="253">
        <f>+CI65*[1]I_Personale!$E43</f>
        <v>0</v>
      </c>
      <c r="CJ67" s="253">
        <f>+CJ65*[1]I_Personale!$E43</f>
        <v>0</v>
      </c>
      <c r="CK67" s="253">
        <f>+CK65*[1]I_Personale!$E43</f>
        <v>0</v>
      </c>
      <c r="CL67" s="253">
        <f>+CL65*[1]I_Personale!$E43</f>
        <v>0</v>
      </c>
      <c r="CM67" s="253">
        <f>+CM65*[1]I_Personale!$E43</f>
        <v>0</v>
      </c>
      <c r="CN67" s="253">
        <f>+CN65*[1]I_Personale!$E43</f>
        <v>0</v>
      </c>
      <c r="CO67" s="253">
        <f>+CO65*[1]I_Personale!$E43</f>
        <v>0</v>
      </c>
      <c r="CP67" s="253">
        <f>+CP65*[1]I_Personale!$E43</f>
        <v>0</v>
      </c>
      <c r="CQ67" s="253">
        <f>+CQ65*[1]I_Personale!$E43</f>
        <v>0</v>
      </c>
      <c r="CR67" s="253">
        <f>+CR65*[1]I_Personale!$E43</f>
        <v>0</v>
      </c>
      <c r="CS67" s="253">
        <f>+CS65*[1]I_Personale!$E43</f>
        <v>0</v>
      </c>
      <c r="CT67" s="253">
        <f>+CT65*[1]I_Personale!$E43</f>
        <v>0</v>
      </c>
      <c r="CU67" s="253">
        <f>+CU65*[1]I_Personale!$E43</f>
        <v>0</v>
      </c>
      <c r="CV67" s="253">
        <f>+CV65*[1]I_Personale!$E43</f>
        <v>0</v>
      </c>
      <c r="CW67" s="253">
        <f>+CW65*[1]I_Personale!$E43</f>
        <v>0</v>
      </c>
      <c r="CX67" s="253">
        <f>+CX65*[1]I_Personale!$E43</f>
        <v>0</v>
      </c>
      <c r="CY67" s="253">
        <f>+CY65*[1]I_Personale!$E43</f>
        <v>0</v>
      </c>
      <c r="CZ67" s="253">
        <f>+CZ65*[1]I_Personale!$E43</f>
        <v>0</v>
      </c>
      <c r="DA67" s="253">
        <f>+DA65*[1]I_Personale!$E43</f>
        <v>0</v>
      </c>
      <c r="DB67" s="253">
        <f>+DB65*[1]I_Personale!$E43</f>
        <v>0</v>
      </c>
      <c r="DC67" s="253">
        <f>+DC65*[1]I_Personale!$E43</f>
        <v>0</v>
      </c>
      <c r="DD67" s="253">
        <f>+DD65*[1]I_Personale!$E43</f>
        <v>0</v>
      </c>
      <c r="DE67" s="253">
        <f>+DE65*[1]I_Personale!$E43</f>
        <v>0</v>
      </c>
      <c r="DF67" s="253">
        <f>+DF65*[1]I_Personale!$E43</f>
        <v>0</v>
      </c>
      <c r="DG67" s="253">
        <f>+DG65*[1]I_Personale!$E43</f>
        <v>0</v>
      </c>
      <c r="DH67" s="253">
        <f>+DH65*[1]I_Personale!$E43</f>
        <v>0</v>
      </c>
      <c r="DI67" s="253">
        <f>+DI65*[1]I_Personale!$E43</f>
        <v>0</v>
      </c>
      <c r="DJ67" s="253">
        <f>+DJ65*[1]I_Personale!$E43</f>
        <v>0</v>
      </c>
      <c r="DK67" s="253">
        <f>+DK65*[1]I_Personale!$E43</f>
        <v>0</v>
      </c>
      <c r="DL67" s="253">
        <f>+DL65*[1]I_Personale!$E43</f>
        <v>0</v>
      </c>
      <c r="DM67" s="253">
        <f>+DM65*[1]I_Personale!$E43</f>
        <v>0</v>
      </c>
      <c r="DN67" s="253">
        <f>+DN65*[1]I_Personale!$E43</f>
        <v>0</v>
      </c>
      <c r="DO67" s="253">
        <f>+DO65*[1]I_Personale!$E43</f>
        <v>0</v>
      </c>
      <c r="DP67" s="253">
        <f>+DP65*[1]I_Personale!$E43</f>
        <v>0</v>
      </c>
      <c r="DQ67" s="253">
        <f>+DQ65*[1]I_Personale!$E43</f>
        <v>0</v>
      </c>
      <c r="DR67" s="253">
        <f>+DR65*[1]I_Personale!$E43</f>
        <v>0</v>
      </c>
      <c r="DS67" s="253">
        <f>+DS65*[1]I_Personale!$E43</f>
        <v>0</v>
      </c>
      <c r="DT67" s="253">
        <f>+DT65*[1]I_Personale!$E43</f>
        <v>0</v>
      </c>
    </row>
    <row r="68" spans="3:124" ht="15.6" hidden="1" outlineLevel="1" thickTop="1" thickBot="1">
      <c r="C68" s="345" t="s">
        <v>637</v>
      </c>
      <c r="E68" s="253">
        <f>+E65*[1]I_Personale!$E44</f>
        <v>0</v>
      </c>
      <c r="F68" s="253">
        <f>+F65*[1]I_Personale!$E44</f>
        <v>0</v>
      </c>
      <c r="G68" s="253">
        <f>+G65*[1]I_Personale!$E44</f>
        <v>0</v>
      </c>
      <c r="H68" s="253">
        <f>+H65*[1]I_Personale!$E44</f>
        <v>0</v>
      </c>
      <c r="I68" s="253">
        <f>+I65*[1]I_Personale!$E44</f>
        <v>0</v>
      </c>
      <c r="J68" s="253">
        <f>+J65*[1]I_Personale!$E44</f>
        <v>0</v>
      </c>
      <c r="K68" s="253">
        <f>+K65*[1]I_Personale!$E44</f>
        <v>0</v>
      </c>
      <c r="L68" s="253">
        <f>+L65*[1]I_Personale!$E44</f>
        <v>0</v>
      </c>
      <c r="M68" s="253">
        <f>+M65*[1]I_Personale!$E44</f>
        <v>0</v>
      </c>
      <c r="N68" s="253">
        <f>+N65*[1]I_Personale!$E44</f>
        <v>0</v>
      </c>
      <c r="O68" s="253">
        <f>+O65*[1]I_Personale!$E44</f>
        <v>0</v>
      </c>
      <c r="P68" s="253">
        <f>+P65*[1]I_Personale!$E44</f>
        <v>0</v>
      </c>
      <c r="Q68" s="253">
        <f>+Q65*[1]I_Personale!$E44</f>
        <v>0</v>
      </c>
      <c r="R68" s="253">
        <f>+R65*[1]I_Personale!$E44</f>
        <v>0</v>
      </c>
      <c r="S68" s="253">
        <f>+S65*[1]I_Personale!$E44</f>
        <v>0</v>
      </c>
      <c r="T68" s="253">
        <f>+T65*[1]I_Personale!$E44</f>
        <v>0</v>
      </c>
      <c r="U68" s="253">
        <f>+U65*[1]I_Personale!$E44</f>
        <v>0</v>
      </c>
      <c r="V68" s="253">
        <f>+V65*[1]I_Personale!$E44</f>
        <v>0</v>
      </c>
      <c r="W68" s="253">
        <f>+W65*[1]I_Personale!$E44</f>
        <v>0</v>
      </c>
      <c r="X68" s="253">
        <f>+X65*[1]I_Personale!$E44</f>
        <v>0</v>
      </c>
      <c r="Y68" s="253">
        <f>+Y65*[1]I_Personale!$E44</f>
        <v>0</v>
      </c>
      <c r="Z68" s="253">
        <f>+Z65*[1]I_Personale!$E44</f>
        <v>0</v>
      </c>
      <c r="AA68" s="253">
        <f>+AA65*[1]I_Personale!$E44</f>
        <v>0</v>
      </c>
      <c r="AB68" s="253">
        <f>+AB65*[1]I_Personale!$E44</f>
        <v>0</v>
      </c>
      <c r="AC68" s="253">
        <f>+AC65*[1]I_Personale!$E44</f>
        <v>0</v>
      </c>
      <c r="AD68" s="253">
        <f>+AD65*[1]I_Personale!$E44</f>
        <v>0</v>
      </c>
      <c r="AE68" s="253">
        <f>+AE65*[1]I_Personale!$E44</f>
        <v>0</v>
      </c>
      <c r="AF68" s="253">
        <f>+AF65*[1]I_Personale!$E44</f>
        <v>0</v>
      </c>
      <c r="AG68" s="253">
        <f>+AG65*[1]I_Personale!$E44</f>
        <v>0</v>
      </c>
      <c r="AH68" s="253">
        <f>+AH65*[1]I_Personale!$E44</f>
        <v>0</v>
      </c>
      <c r="AI68" s="253">
        <f>+AI65*[1]I_Personale!$E44</f>
        <v>0</v>
      </c>
      <c r="AJ68" s="253">
        <f>+AJ65*[1]I_Personale!$E44</f>
        <v>0</v>
      </c>
      <c r="AK68" s="253">
        <f>+AK65*[1]I_Personale!$E44</f>
        <v>0</v>
      </c>
      <c r="AL68" s="253">
        <f>+AL65*[1]I_Personale!$E44</f>
        <v>0</v>
      </c>
      <c r="AM68" s="253">
        <f>+AM65*[1]I_Personale!$E44</f>
        <v>0</v>
      </c>
      <c r="AN68" s="253">
        <f>+AN65*[1]I_Personale!$E44</f>
        <v>0</v>
      </c>
      <c r="AO68" s="253">
        <f>+AO65*[1]I_Personale!$E44</f>
        <v>0</v>
      </c>
      <c r="AP68" s="253">
        <f>+AP65*[1]I_Personale!$E44</f>
        <v>0</v>
      </c>
      <c r="AQ68" s="253">
        <f>+AQ65*[1]I_Personale!$E44</f>
        <v>0</v>
      </c>
      <c r="AR68" s="253">
        <f>+AR65*[1]I_Personale!$E44</f>
        <v>0</v>
      </c>
      <c r="AS68" s="253">
        <f>+AS65*[1]I_Personale!$E44</f>
        <v>0</v>
      </c>
      <c r="AT68" s="253">
        <f>+AT65*[1]I_Personale!$E44</f>
        <v>0</v>
      </c>
      <c r="AU68" s="253">
        <f>+AU65*[1]I_Personale!$E44</f>
        <v>0</v>
      </c>
      <c r="AV68" s="253">
        <f>+AV65*[1]I_Personale!$E44</f>
        <v>0</v>
      </c>
      <c r="AW68" s="253">
        <f>+AW65*[1]I_Personale!$E44</f>
        <v>0</v>
      </c>
      <c r="AX68" s="253">
        <f>+AX65*[1]I_Personale!$E44</f>
        <v>0</v>
      </c>
      <c r="AY68" s="253">
        <f>+AY65*[1]I_Personale!$E44</f>
        <v>0</v>
      </c>
      <c r="AZ68" s="253">
        <f>+AZ65*[1]I_Personale!$E44</f>
        <v>0</v>
      </c>
      <c r="BA68" s="253">
        <f>+BA65*[1]I_Personale!$E44</f>
        <v>0</v>
      </c>
      <c r="BB68" s="253">
        <f>+BB65*[1]I_Personale!$E44</f>
        <v>0</v>
      </c>
      <c r="BC68" s="253">
        <f>+BC65*[1]I_Personale!$E44</f>
        <v>0</v>
      </c>
      <c r="BD68" s="253">
        <f>+BD65*[1]I_Personale!$E44</f>
        <v>0</v>
      </c>
      <c r="BE68" s="253">
        <f>+BE65*[1]I_Personale!$E44</f>
        <v>0</v>
      </c>
      <c r="BF68" s="253">
        <f>+BF65*[1]I_Personale!$E44</f>
        <v>0</v>
      </c>
      <c r="BG68" s="253">
        <f>+BG65*[1]I_Personale!$E44</f>
        <v>0</v>
      </c>
      <c r="BH68" s="253">
        <f>+BH65*[1]I_Personale!$E44</f>
        <v>0</v>
      </c>
      <c r="BI68" s="253">
        <f>+BI65*[1]I_Personale!$E44</f>
        <v>0</v>
      </c>
      <c r="BJ68" s="253">
        <f>+BJ65*[1]I_Personale!$E44</f>
        <v>0</v>
      </c>
      <c r="BK68" s="253">
        <f>+BK65*[1]I_Personale!$E44</f>
        <v>0</v>
      </c>
      <c r="BL68" s="253">
        <f>+BL65*[1]I_Personale!$E44</f>
        <v>0</v>
      </c>
      <c r="BM68" s="253">
        <f>+BM65*[1]I_Personale!$E44</f>
        <v>0</v>
      </c>
      <c r="BN68" s="253">
        <f>+BN65*[1]I_Personale!$E44</f>
        <v>0</v>
      </c>
      <c r="BO68" s="253">
        <f>+BO65*[1]I_Personale!$E44</f>
        <v>0</v>
      </c>
      <c r="BP68" s="253">
        <f>+BP65*[1]I_Personale!$E44</f>
        <v>0</v>
      </c>
      <c r="BQ68" s="253">
        <f>+BQ65*[1]I_Personale!$E44</f>
        <v>0</v>
      </c>
      <c r="BR68" s="253">
        <f>+BR65*[1]I_Personale!$E44</f>
        <v>0</v>
      </c>
      <c r="BS68" s="253">
        <f>+BS65*[1]I_Personale!$E44</f>
        <v>0</v>
      </c>
      <c r="BT68" s="253">
        <f>+BT65*[1]I_Personale!$E44</f>
        <v>0</v>
      </c>
      <c r="BU68" s="253">
        <f>+BU65*[1]I_Personale!$E44</f>
        <v>0</v>
      </c>
      <c r="BV68" s="253">
        <f>+BV65*[1]I_Personale!$E44</f>
        <v>0</v>
      </c>
      <c r="BW68" s="253">
        <f>+BW65*[1]I_Personale!$E44</f>
        <v>0</v>
      </c>
      <c r="BX68" s="253">
        <f>+BX65*[1]I_Personale!$E44</f>
        <v>0</v>
      </c>
      <c r="BY68" s="253">
        <f>+BY65*[1]I_Personale!$E44</f>
        <v>0</v>
      </c>
      <c r="BZ68" s="253">
        <f>+BZ65*[1]I_Personale!$E44</f>
        <v>0</v>
      </c>
      <c r="CA68" s="253">
        <f>+CA65*[1]I_Personale!$E44</f>
        <v>0</v>
      </c>
      <c r="CB68" s="253">
        <f>+CB65*[1]I_Personale!$E44</f>
        <v>0</v>
      </c>
      <c r="CC68" s="253">
        <f>+CC65*[1]I_Personale!$E44</f>
        <v>0</v>
      </c>
      <c r="CD68" s="253">
        <f>+CD65*[1]I_Personale!$E44</f>
        <v>0</v>
      </c>
      <c r="CE68" s="253">
        <f>+CE65*[1]I_Personale!$E44</f>
        <v>0</v>
      </c>
      <c r="CF68" s="253">
        <f>+CF65*[1]I_Personale!$E44</f>
        <v>0</v>
      </c>
      <c r="CG68" s="253">
        <f>+CG65*[1]I_Personale!$E44</f>
        <v>0</v>
      </c>
      <c r="CH68" s="253">
        <f>+CH65*[1]I_Personale!$E44</f>
        <v>0</v>
      </c>
      <c r="CI68" s="253">
        <f>+CI65*[1]I_Personale!$E44</f>
        <v>0</v>
      </c>
      <c r="CJ68" s="253">
        <f>+CJ65*[1]I_Personale!$E44</f>
        <v>0</v>
      </c>
      <c r="CK68" s="253">
        <f>+CK65*[1]I_Personale!$E44</f>
        <v>0</v>
      </c>
      <c r="CL68" s="253">
        <f>+CL65*[1]I_Personale!$E44</f>
        <v>0</v>
      </c>
      <c r="CM68" s="253">
        <f>+CM65*[1]I_Personale!$E44</f>
        <v>0</v>
      </c>
      <c r="CN68" s="253">
        <f>+CN65*[1]I_Personale!$E44</f>
        <v>0</v>
      </c>
      <c r="CO68" s="253">
        <f>+CO65*[1]I_Personale!$E44</f>
        <v>0</v>
      </c>
      <c r="CP68" s="253">
        <f>+CP65*[1]I_Personale!$E44</f>
        <v>0</v>
      </c>
      <c r="CQ68" s="253">
        <f>+CQ65*[1]I_Personale!$E44</f>
        <v>0</v>
      </c>
      <c r="CR68" s="253">
        <f>+CR65*[1]I_Personale!$E44</f>
        <v>0</v>
      </c>
      <c r="CS68" s="253">
        <f>+CS65*[1]I_Personale!$E44</f>
        <v>0</v>
      </c>
      <c r="CT68" s="253">
        <f>+CT65*[1]I_Personale!$E44</f>
        <v>0</v>
      </c>
      <c r="CU68" s="253">
        <f>+CU65*[1]I_Personale!$E44</f>
        <v>0</v>
      </c>
      <c r="CV68" s="253">
        <f>+CV65*[1]I_Personale!$E44</f>
        <v>0</v>
      </c>
      <c r="CW68" s="253">
        <f>+CW65*[1]I_Personale!$E44</f>
        <v>0</v>
      </c>
      <c r="CX68" s="253">
        <f>+CX65*[1]I_Personale!$E44</f>
        <v>0</v>
      </c>
      <c r="CY68" s="253">
        <f>+CY65*[1]I_Personale!$E44</f>
        <v>0</v>
      </c>
      <c r="CZ68" s="253">
        <f>+CZ65*[1]I_Personale!$E44</f>
        <v>0</v>
      </c>
      <c r="DA68" s="253">
        <f>+DA65*[1]I_Personale!$E44</f>
        <v>0</v>
      </c>
      <c r="DB68" s="253">
        <f>+DB65*[1]I_Personale!$E44</f>
        <v>0</v>
      </c>
      <c r="DC68" s="253">
        <f>+DC65*[1]I_Personale!$E44</f>
        <v>0</v>
      </c>
      <c r="DD68" s="253">
        <f>+DD65*[1]I_Personale!$E44</f>
        <v>0</v>
      </c>
      <c r="DE68" s="253">
        <f>+DE65*[1]I_Personale!$E44</f>
        <v>0</v>
      </c>
      <c r="DF68" s="253">
        <f>+DF65*[1]I_Personale!$E44</f>
        <v>0</v>
      </c>
      <c r="DG68" s="253">
        <f>+DG65*[1]I_Personale!$E44</f>
        <v>0</v>
      </c>
      <c r="DH68" s="253">
        <f>+DH65*[1]I_Personale!$E44</f>
        <v>0</v>
      </c>
      <c r="DI68" s="253">
        <f>+DI65*[1]I_Personale!$E44</f>
        <v>0</v>
      </c>
      <c r="DJ68" s="253">
        <f>+DJ65*[1]I_Personale!$E44</f>
        <v>0</v>
      </c>
      <c r="DK68" s="253">
        <f>+DK65*[1]I_Personale!$E44</f>
        <v>0</v>
      </c>
      <c r="DL68" s="253">
        <f>+DL65*[1]I_Personale!$E44</f>
        <v>0</v>
      </c>
      <c r="DM68" s="253">
        <f>+DM65*[1]I_Personale!$E44</f>
        <v>0</v>
      </c>
      <c r="DN68" s="253">
        <f>+DN65*[1]I_Personale!$E44</f>
        <v>0</v>
      </c>
      <c r="DO68" s="253">
        <f>+DO65*[1]I_Personale!$E44</f>
        <v>0</v>
      </c>
      <c r="DP68" s="253">
        <f>+DP65*[1]I_Personale!$E44</f>
        <v>0</v>
      </c>
      <c r="DQ68" s="253">
        <f>+DQ65*[1]I_Personale!$E44</f>
        <v>0</v>
      </c>
      <c r="DR68" s="253">
        <f>+DR65*[1]I_Personale!$E44</f>
        <v>0</v>
      </c>
      <c r="DS68" s="253">
        <f>+DS65*[1]I_Personale!$E44</f>
        <v>0</v>
      </c>
      <c r="DT68" s="253">
        <f>+DT65*[1]I_Personale!$E44</f>
        <v>0</v>
      </c>
    </row>
    <row r="69" spans="3:124" hidden="1" outlineLevel="1">
      <c r="C69" s="342" t="s">
        <v>638</v>
      </c>
      <c r="E69" s="333">
        <f t="shared" ref="E69" si="27">SUM(E65:E68)</f>
        <v>0</v>
      </c>
      <c r="F69" s="333">
        <f t="shared" ref="F69:BQ69" si="28">SUM(F65:F68)</f>
        <v>0</v>
      </c>
      <c r="G69" s="333">
        <f t="shared" si="28"/>
        <v>0</v>
      </c>
      <c r="H69" s="333">
        <f t="shared" si="28"/>
        <v>0</v>
      </c>
      <c r="I69" s="333">
        <f t="shared" si="28"/>
        <v>0</v>
      </c>
      <c r="J69" s="333">
        <f t="shared" si="28"/>
        <v>0</v>
      </c>
      <c r="K69" s="333">
        <f t="shared" si="28"/>
        <v>0</v>
      </c>
      <c r="L69" s="333">
        <f t="shared" si="28"/>
        <v>0</v>
      </c>
      <c r="M69" s="333">
        <f t="shared" si="28"/>
        <v>0</v>
      </c>
      <c r="N69" s="333">
        <f t="shared" si="28"/>
        <v>0</v>
      </c>
      <c r="O69" s="333">
        <f t="shared" si="28"/>
        <v>0</v>
      </c>
      <c r="P69" s="333">
        <f t="shared" si="28"/>
        <v>0</v>
      </c>
      <c r="Q69" s="333">
        <f t="shared" si="28"/>
        <v>0</v>
      </c>
      <c r="R69" s="333">
        <f t="shared" si="28"/>
        <v>0</v>
      </c>
      <c r="S69" s="333">
        <f t="shared" si="28"/>
        <v>0</v>
      </c>
      <c r="T69" s="333">
        <f t="shared" si="28"/>
        <v>0</v>
      </c>
      <c r="U69" s="333">
        <f t="shared" si="28"/>
        <v>0</v>
      </c>
      <c r="V69" s="333">
        <f t="shared" si="28"/>
        <v>0</v>
      </c>
      <c r="W69" s="333">
        <f t="shared" si="28"/>
        <v>0</v>
      </c>
      <c r="X69" s="333">
        <f t="shared" si="28"/>
        <v>0</v>
      </c>
      <c r="Y69" s="333">
        <f t="shared" si="28"/>
        <v>0</v>
      </c>
      <c r="Z69" s="333">
        <f t="shared" si="28"/>
        <v>0</v>
      </c>
      <c r="AA69" s="333">
        <f t="shared" si="28"/>
        <v>0</v>
      </c>
      <c r="AB69" s="333">
        <f t="shared" si="28"/>
        <v>0</v>
      </c>
      <c r="AC69" s="333">
        <f t="shared" si="28"/>
        <v>0</v>
      </c>
      <c r="AD69" s="333">
        <f t="shared" si="28"/>
        <v>0</v>
      </c>
      <c r="AE69" s="333">
        <f t="shared" si="28"/>
        <v>0</v>
      </c>
      <c r="AF69" s="333">
        <f t="shared" si="28"/>
        <v>0</v>
      </c>
      <c r="AG69" s="333">
        <f t="shared" si="28"/>
        <v>0</v>
      </c>
      <c r="AH69" s="333">
        <f t="shared" si="28"/>
        <v>0</v>
      </c>
      <c r="AI69" s="333">
        <f t="shared" si="28"/>
        <v>0</v>
      </c>
      <c r="AJ69" s="333">
        <f t="shared" si="28"/>
        <v>0</v>
      </c>
      <c r="AK69" s="333">
        <f t="shared" si="28"/>
        <v>0</v>
      </c>
      <c r="AL69" s="333">
        <f t="shared" si="28"/>
        <v>0</v>
      </c>
      <c r="AM69" s="333">
        <f t="shared" si="28"/>
        <v>0</v>
      </c>
      <c r="AN69" s="333">
        <f t="shared" si="28"/>
        <v>0</v>
      </c>
      <c r="AO69" s="333">
        <f t="shared" si="28"/>
        <v>0</v>
      </c>
      <c r="AP69" s="333">
        <f t="shared" si="28"/>
        <v>0</v>
      </c>
      <c r="AQ69" s="333">
        <f t="shared" si="28"/>
        <v>0</v>
      </c>
      <c r="AR69" s="333">
        <f t="shared" si="28"/>
        <v>0</v>
      </c>
      <c r="AS69" s="333">
        <f t="shared" si="28"/>
        <v>0</v>
      </c>
      <c r="AT69" s="333">
        <f t="shared" si="28"/>
        <v>0</v>
      </c>
      <c r="AU69" s="333">
        <f t="shared" si="28"/>
        <v>0</v>
      </c>
      <c r="AV69" s="333">
        <f t="shared" si="28"/>
        <v>0</v>
      </c>
      <c r="AW69" s="333">
        <f t="shared" si="28"/>
        <v>0</v>
      </c>
      <c r="AX69" s="333">
        <f t="shared" si="28"/>
        <v>0</v>
      </c>
      <c r="AY69" s="333">
        <f t="shared" si="28"/>
        <v>0</v>
      </c>
      <c r="AZ69" s="333">
        <f t="shared" si="28"/>
        <v>0</v>
      </c>
      <c r="BA69" s="333">
        <f t="shared" si="28"/>
        <v>0</v>
      </c>
      <c r="BB69" s="333">
        <f t="shared" si="28"/>
        <v>0</v>
      </c>
      <c r="BC69" s="333">
        <f t="shared" si="28"/>
        <v>0</v>
      </c>
      <c r="BD69" s="333">
        <f t="shared" si="28"/>
        <v>0</v>
      </c>
      <c r="BE69" s="333">
        <f t="shared" si="28"/>
        <v>0</v>
      </c>
      <c r="BF69" s="333">
        <f t="shared" si="28"/>
        <v>0</v>
      </c>
      <c r="BG69" s="333">
        <f t="shared" si="28"/>
        <v>0</v>
      </c>
      <c r="BH69" s="333">
        <f t="shared" si="28"/>
        <v>0</v>
      </c>
      <c r="BI69" s="333">
        <f t="shared" si="28"/>
        <v>0</v>
      </c>
      <c r="BJ69" s="333">
        <f t="shared" si="28"/>
        <v>0</v>
      </c>
      <c r="BK69" s="333">
        <f t="shared" si="28"/>
        <v>0</v>
      </c>
      <c r="BL69" s="333">
        <f t="shared" si="28"/>
        <v>0</v>
      </c>
      <c r="BM69" s="333">
        <f t="shared" si="28"/>
        <v>0</v>
      </c>
      <c r="BN69" s="333">
        <f t="shared" si="28"/>
        <v>0</v>
      </c>
      <c r="BO69" s="333">
        <f t="shared" si="28"/>
        <v>0</v>
      </c>
      <c r="BP69" s="333">
        <f t="shared" si="28"/>
        <v>0</v>
      </c>
      <c r="BQ69" s="333">
        <f t="shared" si="28"/>
        <v>0</v>
      </c>
      <c r="BR69" s="333">
        <f t="shared" ref="BR69:DT69" si="29">SUM(BR65:BR68)</f>
        <v>0</v>
      </c>
      <c r="BS69" s="333">
        <f t="shared" si="29"/>
        <v>0</v>
      </c>
      <c r="BT69" s="333">
        <f t="shared" si="29"/>
        <v>0</v>
      </c>
      <c r="BU69" s="333">
        <f t="shared" si="29"/>
        <v>0</v>
      </c>
      <c r="BV69" s="333">
        <f t="shared" si="29"/>
        <v>0</v>
      </c>
      <c r="BW69" s="333">
        <f t="shared" si="29"/>
        <v>0</v>
      </c>
      <c r="BX69" s="333">
        <f t="shared" si="29"/>
        <v>0</v>
      </c>
      <c r="BY69" s="333">
        <f t="shared" si="29"/>
        <v>0</v>
      </c>
      <c r="BZ69" s="333">
        <f t="shared" si="29"/>
        <v>0</v>
      </c>
      <c r="CA69" s="333">
        <f t="shared" si="29"/>
        <v>0</v>
      </c>
      <c r="CB69" s="333">
        <f t="shared" si="29"/>
        <v>0</v>
      </c>
      <c r="CC69" s="333">
        <f t="shared" si="29"/>
        <v>0</v>
      </c>
      <c r="CD69" s="333">
        <f t="shared" si="29"/>
        <v>0</v>
      </c>
      <c r="CE69" s="333">
        <f t="shared" si="29"/>
        <v>0</v>
      </c>
      <c r="CF69" s="333">
        <f t="shared" si="29"/>
        <v>0</v>
      </c>
      <c r="CG69" s="333">
        <f t="shared" si="29"/>
        <v>0</v>
      </c>
      <c r="CH69" s="333">
        <f t="shared" si="29"/>
        <v>0</v>
      </c>
      <c r="CI69" s="333">
        <f t="shared" si="29"/>
        <v>0</v>
      </c>
      <c r="CJ69" s="333">
        <f t="shared" si="29"/>
        <v>0</v>
      </c>
      <c r="CK69" s="333">
        <f t="shared" si="29"/>
        <v>0</v>
      </c>
      <c r="CL69" s="333">
        <f t="shared" si="29"/>
        <v>0</v>
      </c>
      <c r="CM69" s="333">
        <f t="shared" si="29"/>
        <v>0</v>
      </c>
      <c r="CN69" s="333">
        <f t="shared" si="29"/>
        <v>0</v>
      </c>
      <c r="CO69" s="333">
        <f t="shared" si="29"/>
        <v>0</v>
      </c>
      <c r="CP69" s="333">
        <f t="shared" si="29"/>
        <v>0</v>
      </c>
      <c r="CQ69" s="333">
        <f t="shared" si="29"/>
        <v>0</v>
      </c>
      <c r="CR69" s="333">
        <f t="shared" si="29"/>
        <v>0</v>
      </c>
      <c r="CS69" s="333">
        <f t="shared" si="29"/>
        <v>0</v>
      </c>
      <c r="CT69" s="333">
        <f t="shared" si="29"/>
        <v>0</v>
      </c>
      <c r="CU69" s="333">
        <f t="shared" si="29"/>
        <v>0</v>
      </c>
      <c r="CV69" s="333">
        <f t="shared" si="29"/>
        <v>0</v>
      </c>
      <c r="CW69" s="333">
        <f t="shared" si="29"/>
        <v>0</v>
      </c>
      <c r="CX69" s="333">
        <f t="shared" si="29"/>
        <v>0</v>
      </c>
      <c r="CY69" s="333">
        <f t="shared" si="29"/>
        <v>0</v>
      </c>
      <c r="CZ69" s="333">
        <f t="shared" si="29"/>
        <v>0</v>
      </c>
      <c r="DA69" s="333">
        <f t="shared" si="29"/>
        <v>0</v>
      </c>
      <c r="DB69" s="333">
        <f t="shared" si="29"/>
        <v>0</v>
      </c>
      <c r="DC69" s="333">
        <f t="shared" si="29"/>
        <v>0</v>
      </c>
      <c r="DD69" s="333">
        <f t="shared" si="29"/>
        <v>0</v>
      </c>
      <c r="DE69" s="333">
        <f t="shared" si="29"/>
        <v>0</v>
      </c>
      <c r="DF69" s="333">
        <f t="shared" si="29"/>
        <v>0</v>
      </c>
      <c r="DG69" s="333">
        <f t="shared" si="29"/>
        <v>0</v>
      </c>
      <c r="DH69" s="333">
        <f t="shared" si="29"/>
        <v>0</v>
      </c>
      <c r="DI69" s="333">
        <f t="shared" si="29"/>
        <v>0</v>
      </c>
      <c r="DJ69" s="333">
        <f t="shared" si="29"/>
        <v>0</v>
      </c>
      <c r="DK69" s="333">
        <f t="shared" si="29"/>
        <v>0</v>
      </c>
      <c r="DL69" s="333">
        <f t="shared" si="29"/>
        <v>0</v>
      </c>
      <c r="DM69" s="333">
        <f t="shared" si="29"/>
        <v>0</v>
      </c>
      <c r="DN69" s="333">
        <f t="shared" si="29"/>
        <v>0</v>
      </c>
      <c r="DO69" s="333">
        <f t="shared" si="29"/>
        <v>0</v>
      </c>
      <c r="DP69" s="333">
        <f t="shared" si="29"/>
        <v>0</v>
      </c>
      <c r="DQ69" s="333">
        <f t="shared" si="29"/>
        <v>0</v>
      </c>
      <c r="DR69" s="333">
        <f t="shared" si="29"/>
        <v>0</v>
      </c>
      <c r="DS69" s="333">
        <f t="shared" si="29"/>
        <v>0</v>
      </c>
      <c r="DT69" s="333">
        <f t="shared" si="29"/>
        <v>0</v>
      </c>
    </row>
    <row r="70" spans="3:124" hidden="1" outlineLevel="1">
      <c r="C70" s="341"/>
    </row>
    <row r="71" spans="3:124" hidden="1" outlineLevel="1">
      <c r="C71" s="341"/>
    </row>
    <row r="72" spans="3:124" ht="15.6" hidden="1" outlineLevel="1" thickTop="1" thickBot="1">
      <c r="C72" s="345" t="s">
        <v>634</v>
      </c>
      <c r="E72" s="253">
        <f>+(E65/[1]I_Personale!$E45)*12</f>
        <v>0</v>
      </c>
      <c r="F72" s="253">
        <f>+(F65/[1]I_Personale!$E45)*12</f>
        <v>0</v>
      </c>
      <c r="G72" s="253">
        <f>+(G65/[1]I_Personale!$E45)*12</f>
        <v>0</v>
      </c>
      <c r="H72" s="253">
        <f>+(H65/[1]I_Personale!$E45)*12</f>
        <v>0</v>
      </c>
      <c r="I72" s="253">
        <f>+(I65/[1]I_Personale!$E45)*12</f>
        <v>0</v>
      </c>
      <c r="J72" s="253">
        <f>+(J65/[1]I_Personale!$E45)*12</f>
        <v>0</v>
      </c>
      <c r="K72" s="253">
        <f>+(K65/[1]I_Personale!$E45)*12</f>
        <v>0</v>
      </c>
      <c r="L72" s="253">
        <f>+(L65/[1]I_Personale!$E45)*12</f>
        <v>0</v>
      </c>
      <c r="M72" s="253">
        <f>+(M65/[1]I_Personale!$E45)*12</f>
        <v>0</v>
      </c>
      <c r="N72" s="253">
        <f>+(N65/[1]I_Personale!$E45)*12</f>
        <v>0</v>
      </c>
      <c r="O72" s="253">
        <f>+(O65/[1]I_Personale!$E45)*12</f>
        <v>0</v>
      </c>
      <c r="P72" s="253">
        <f>+(P65/[1]I_Personale!$E45)*12</f>
        <v>0</v>
      </c>
      <c r="Q72" s="253">
        <f>+(Q65/[1]I_Personale!$E45)*12</f>
        <v>0</v>
      </c>
      <c r="R72" s="253">
        <f>+(R65/[1]I_Personale!$E45)*12</f>
        <v>0</v>
      </c>
      <c r="S72" s="253">
        <f>+(S65/[1]I_Personale!$E45)*12</f>
        <v>0</v>
      </c>
      <c r="T72" s="253">
        <f>+(T65/[1]I_Personale!$E45)*12</f>
        <v>0</v>
      </c>
      <c r="U72" s="253">
        <f>+(U65/[1]I_Personale!$E45)*12</f>
        <v>0</v>
      </c>
      <c r="V72" s="253">
        <f>+(V65/[1]I_Personale!$E45)*12</f>
        <v>0</v>
      </c>
      <c r="W72" s="253">
        <f>+(W65/[1]I_Personale!$E45)*12</f>
        <v>0</v>
      </c>
      <c r="X72" s="253">
        <f>+(X65/[1]I_Personale!$E45)*12</f>
        <v>0</v>
      </c>
      <c r="Y72" s="253">
        <f>+(Y65/[1]I_Personale!$E45)*12</f>
        <v>0</v>
      </c>
      <c r="Z72" s="253">
        <f>+(Z65/[1]I_Personale!$E45)*12</f>
        <v>0</v>
      </c>
      <c r="AA72" s="253">
        <f>+(AA65/[1]I_Personale!$E45)*12</f>
        <v>0</v>
      </c>
      <c r="AB72" s="253">
        <f>+(AB65/[1]I_Personale!$E45)*12</f>
        <v>0</v>
      </c>
      <c r="AC72" s="253">
        <f>+(AC65/[1]I_Personale!$E45)*12</f>
        <v>0</v>
      </c>
      <c r="AD72" s="253">
        <f>+(AD65/[1]I_Personale!$E45)*12</f>
        <v>0</v>
      </c>
      <c r="AE72" s="253">
        <f>+(AE65/[1]I_Personale!$E45)*12</f>
        <v>0</v>
      </c>
      <c r="AF72" s="253">
        <f>+(AF65/[1]I_Personale!$E45)*12</f>
        <v>0</v>
      </c>
      <c r="AG72" s="253">
        <f>+(AG65/[1]I_Personale!$E45)*12</f>
        <v>0</v>
      </c>
      <c r="AH72" s="253">
        <f>+(AH65/[1]I_Personale!$E45)*12</f>
        <v>0</v>
      </c>
      <c r="AI72" s="253">
        <f>+(AI65/[1]I_Personale!$E45)*12</f>
        <v>0</v>
      </c>
      <c r="AJ72" s="253">
        <f>+(AJ65/[1]I_Personale!$E45)*12</f>
        <v>0</v>
      </c>
      <c r="AK72" s="253">
        <f>+(AK65/[1]I_Personale!$E45)*12</f>
        <v>0</v>
      </c>
      <c r="AL72" s="253">
        <f>+(AL65/[1]I_Personale!$E45)*12</f>
        <v>0</v>
      </c>
      <c r="AM72" s="253">
        <f>+(AM65/[1]I_Personale!$E45)*12</f>
        <v>0</v>
      </c>
      <c r="AN72" s="253">
        <f>+(AN65/[1]I_Personale!$E45)*12</f>
        <v>0</v>
      </c>
      <c r="AO72" s="253">
        <f>+(AO65/[1]I_Personale!$E45)*12</f>
        <v>0</v>
      </c>
      <c r="AP72" s="253">
        <f>+(AP65/[1]I_Personale!$E45)*12</f>
        <v>0</v>
      </c>
      <c r="AQ72" s="253">
        <f>+(AQ65/[1]I_Personale!$E45)*12</f>
        <v>0</v>
      </c>
      <c r="AR72" s="253">
        <f>+(AR65/[1]I_Personale!$E45)*12</f>
        <v>0</v>
      </c>
      <c r="AS72" s="253">
        <f>+(AS65/[1]I_Personale!$E45)*12</f>
        <v>0</v>
      </c>
      <c r="AT72" s="253">
        <f>+(AT65/[1]I_Personale!$E45)*12</f>
        <v>0</v>
      </c>
      <c r="AU72" s="253">
        <f>+(AU65/[1]I_Personale!$E45)*12</f>
        <v>0</v>
      </c>
      <c r="AV72" s="253">
        <f>+(AV65/[1]I_Personale!$E45)*12</f>
        <v>0</v>
      </c>
      <c r="AW72" s="253">
        <f>+(AW65/[1]I_Personale!$E45)*12</f>
        <v>0</v>
      </c>
      <c r="AX72" s="253">
        <f>+(AX65/[1]I_Personale!$E45)*12</f>
        <v>0</v>
      </c>
      <c r="AY72" s="253">
        <f>+(AY65/[1]I_Personale!$E45)*12</f>
        <v>0</v>
      </c>
      <c r="AZ72" s="253">
        <f>+(AZ65/[1]I_Personale!$E45)*12</f>
        <v>0</v>
      </c>
      <c r="BA72" s="253">
        <f>+(BA65/[1]I_Personale!$E45)*12</f>
        <v>0</v>
      </c>
      <c r="BB72" s="253">
        <f>+(BB65/[1]I_Personale!$E45)*12</f>
        <v>0</v>
      </c>
      <c r="BC72" s="253">
        <f>+(BC65/[1]I_Personale!$E45)*12</f>
        <v>0</v>
      </c>
      <c r="BD72" s="253">
        <f>+(BD65/[1]I_Personale!$E45)*12</f>
        <v>0</v>
      </c>
      <c r="BE72" s="253">
        <f>+(BE65/[1]I_Personale!$E45)*12</f>
        <v>0</v>
      </c>
      <c r="BF72" s="253">
        <f>+(BF65/[1]I_Personale!$E45)*12</f>
        <v>0</v>
      </c>
      <c r="BG72" s="253">
        <f>+(BG65/[1]I_Personale!$E45)*12</f>
        <v>0</v>
      </c>
      <c r="BH72" s="253">
        <f>+(BH65/[1]I_Personale!$E45)*12</f>
        <v>0</v>
      </c>
      <c r="BI72" s="253">
        <f>+(BI65/[1]I_Personale!$E45)*12</f>
        <v>0</v>
      </c>
      <c r="BJ72" s="253">
        <f>+(BJ65/[1]I_Personale!$E45)*12</f>
        <v>0</v>
      </c>
      <c r="BK72" s="253">
        <f>+(BK65/[1]I_Personale!$E45)*12</f>
        <v>0</v>
      </c>
      <c r="BL72" s="253">
        <f>+(BL65/[1]I_Personale!$E45)*12</f>
        <v>0</v>
      </c>
      <c r="BM72" s="253">
        <f>+(BM65/[1]I_Personale!$E45)*12</f>
        <v>0</v>
      </c>
      <c r="BN72" s="253">
        <f>+(BN65/[1]I_Personale!$E45)*12</f>
        <v>0</v>
      </c>
      <c r="BO72" s="253">
        <f>+(BO65/[1]I_Personale!$E45)*12</f>
        <v>0</v>
      </c>
      <c r="BP72" s="253">
        <f>+(BP65/[1]I_Personale!$E45)*12</f>
        <v>0</v>
      </c>
      <c r="BQ72" s="253">
        <f>+(BQ65/[1]I_Personale!$E45)*12</f>
        <v>0</v>
      </c>
      <c r="BR72" s="253">
        <f>+(BR65/[1]I_Personale!$E45)*12</f>
        <v>0</v>
      </c>
      <c r="BS72" s="253">
        <f>+(BS65/[1]I_Personale!$E45)*12</f>
        <v>0</v>
      </c>
      <c r="BT72" s="253">
        <f>+(BT65/[1]I_Personale!$E45)*12</f>
        <v>0</v>
      </c>
      <c r="BU72" s="253">
        <f>+(BU65/[1]I_Personale!$E45)*12</f>
        <v>0</v>
      </c>
      <c r="BV72" s="253">
        <f>+(BV65/[1]I_Personale!$E45)*12</f>
        <v>0</v>
      </c>
      <c r="BW72" s="253">
        <f>+(BW65/[1]I_Personale!$E45)*12</f>
        <v>0</v>
      </c>
      <c r="BX72" s="253">
        <f>+(BX65/[1]I_Personale!$E45)*12</f>
        <v>0</v>
      </c>
      <c r="BY72" s="253">
        <f>+(BY65/[1]I_Personale!$E45)*12</f>
        <v>0</v>
      </c>
      <c r="BZ72" s="253">
        <f>+(BZ65/[1]I_Personale!$E45)*12</f>
        <v>0</v>
      </c>
      <c r="CA72" s="253">
        <f>+(CA65/[1]I_Personale!$E45)*12</f>
        <v>0</v>
      </c>
      <c r="CB72" s="253">
        <f>+(CB65/[1]I_Personale!$E45)*12</f>
        <v>0</v>
      </c>
      <c r="CC72" s="253">
        <f>+(CC65/[1]I_Personale!$E45)*12</f>
        <v>0</v>
      </c>
      <c r="CD72" s="253">
        <f>+(CD65/[1]I_Personale!$E45)*12</f>
        <v>0</v>
      </c>
      <c r="CE72" s="253">
        <f>+(CE65/[1]I_Personale!$E45)*12</f>
        <v>0</v>
      </c>
      <c r="CF72" s="253">
        <f>+(CF65/[1]I_Personale!$E45)*12</f>
        <v>0</v>
      </c>
      <c r="CG72" s="253">
        <f>+(CG65/[1]I_Personale!$E45)*12</f>
        <v>0</v>
      </c>
      <c r="CH72" s="253">
        <f>+(CH65/[1]I_Personale!$E45)*12</f>
        <v>0</v>
      </c>
      <c r="CI72" s="253">
        <f>+(CI65/[1]I_Personale!$E45)*12</f>
        <v>0</v>
      </c>
      <c r="CJ72" s="253">
        <f>+(CJ65/[1]I_Personale!$E45)*12</f>
        <v>0</v>
      </c>
      <c r="CK72" s="253">
        <f>+(CK65/[1]I_Personale!$E45)*12</f>
        <v>0</v>
      </c>
      <c r="CL72" s="253">
        <f>+(CL65/[1]I_Personale!$E45)*12</f>
        <v>0</v>
      </c>
      <c r="CM72" s="253">
        <f>+(CM65/[1]I_Personale!$E45)*12</f>
        <v>0</v>
      </c>
      <c r="CN72" s="253">
        <f>+(CN65/[1]I_Personale!$E45)*12</f>
        <v>0</v>
      </c>
      <c r="CO72" s="253">
        <f>+(CO65/[1]I_Personale!$E45)*12</f>
        <v>0</v>
      </c>
      <c r="CP72" s="253">
        <f>+(CP65/[1]I_Personale!$E45)*12</f>
        <v>0</v>
      </c>
      <c r="CQ72" s="253">
        <f>+(CQ65/[1]I_Personale!$E45)*12</f>
        <v>0</v>
      </c>
      <c r="CR72" s="253">
        <f>+(CR65/[1]I_Personale!$E45)*12</f>
        <v>0</v>
      </c>
      <c r="CS72" s="253">
        <f>+(CS65/[1]I_Personale!$E45)*12</f>
        <v>0</v>
      </c>
      <c r="CT72" s="253">
        <f>+(CT65/[1]I_Personale!$E45)*12</f>
        <v>0</v>
      </c>
      <c r="CU72" s="253">
        <f>+(CU65/[1]I_Personale!$E45)*12</f>
        <v>0</v>
      </c>
      <c r="CV72" s="253">
        <f>+(CV65/[1]I_Personale!$E45)*12</f>
        <v>0</v>
      </c>
      <c r="CW72" s="253">
        <f>+(CW65/[1]I_Personale!$E45)*12</f>
        <v>0</v>
      </c>
      <c r="CX72" s="253">
        <f>+(CX65/[1]I_Personale!$E45)*12</f>
        <v>0</v>
      </c>
      <c r="CY72" s="253">
        <f>+(CY65/[1]I_Personale!$E45)*12</f>
        <v>0</v>
      </c>
      <c r="CZ72" s="253">
        <f>+(CZ65/[1]I_Personale!$E45)*12</f>
        <v>0</v>
      </c>
      <c r="DA72" s="253">
        <f>+(DA65/[1]I_Personale!$E45)*12</f>
        <v>0</v>
      </c>
      <c r="DB72" s="253">
        <f>+(DB65/[1]I_Personale!$E45)*12</f>
        <v>0</v>
      </c>
      <c r="DC72" s="253">
        <f>+(DC65/[1]I_Personale!$E45)*12</f>
        <v>0</v>
      </c>
      <c r="DD72" s="253">
        <f>+(DD65/[1]I_Personale!$E45)*12</f>
        <v>0</v>
      </c>
      <c r="DE72" s="253">
        <f>+(DE65/[1]I_Personale!$E45)*12</f>
        <v>0</v>
      </c>
      <c r="DF72" s="253">
        <f>+(DF65/[1]I_Personale!$E45)*12</f>
        <v>0</v>
      </c>
      <c r="DG72" s="253">
        <f>+(DG65/[1]I_Personale!$E45)*12</f>
        <v>0</v>
      </c>
      <c r="DH72" s="253">
        <f>+(DH65/[1]I_Personale!$E45)*12</f>
        <v>0</v>
      </c>
      <c r="DI72" s="253">
        <f>+(DI65/[1]I_Personale!$E45)*12</f>
        <v>0</v>
      </c>
      <c r="DJ72" s="253">
        <f>+(DJ65/[1]I_Personale!$E45)*12</f>
        <v>0</v>
      </c>
      <c r="DK72" s="253">
        <f>+(DK65/[1]I_Personale!$E45)*12</f>
        <v>0</v>
      </c>
      <c r="DL72" s="253">
        <f>+(DL65/[1]I_Personale!$E45)*12</f>
        <v>0</v>
      </c>
      <c r="DM72" s="253">
        <f>+(DM65/[1]I_Personale!$E45)*12</f>
        <v>0</v>
      </c>
      <c r="DN72" s="253">
        <f>+(DN65/[1]I_Personale!$E45)*12</f>
        <v>0</v>
      </c>
      <c r="DO72" s="253">
        <f>+(DO65/[1]I_Personale!$E45)*12</f>
        <v>0</v>
      </c>
      <c r="DP72" s="253">
        <f>+(DP65/[1]I_Personale!$E45)*12</f>
        <v>0</v>
      </c>
      <c r="DQ72" s="253">
        <f>+(DQ65/[1]I_Personale!$E45)*12</f>
        <v>0</v>
      </c>
      <c r="DR72" s="253">
        <f>+(DR65/[1]I_Personale!$E45)*12</f>
        <v>0</v>
      </c>
      <c r="DS72" s="253">
        <f>+(DS65/[1]I_Personale!$E45)*12</f>
        <v>0</v>
      </c>
      <c r="DT72" s="253">
        <f>+(DT65/[1]I_Personale!$E45)*12</f>
        <v>0</v>
      </c>
    </row>
    <row r="73" spans="3:124" ht="15.6" hidden="1" outlineLevel="1" thickTop="1" thickBot="1">
      <c r="C73" s="345" t="s">
        <v>639</v>
      </c>
      <c r="E73" s="253"/>
      <c r="F73" s="253">
        <f>+IF(F63="SI",E80,0)</f>
        <v>0</v>
      </c>
      <c r="G73" s="253">
        <f t="shared" ref="G73:BR73" si="30">+IF(G63="SI",F80,0)</f>
        <v>0</v>
      </c>
      <c r="H73" s="253">
        <f t="shared" si="30"/>
        <v>0</v>
      </c>
      <c r="I73" s="253">
        <f t="shared" si="30"/>
        <v>0</v>
      </c>
      <c r="J73" s="253">
        <f t="shared" si="30"/>
        <v>0</v>
      </c>
      <c r="K73" s="253">
        <f t="shared" si="30"/>
        <v>0</v>
      </c>
      <c r="L73" s="253">
        <f t="shared" si="30"/>
        <v>0</v>
      </c>
      <c r="M73" s="253">
        <f t="shared" si="30"/>
        <v>0</v>
      </c>
      <c r="N73" s="253">
        <f t="shared" si="30"/>
        <v>0</v>
      </c>
      <c r="O73" s="253">
        <f t="shared" si="30"/>
        <v>0</v>
      </c>
      <c r="P73" s="253">
        <f t="shared" si="30"/>
        <v>0</v>
      </c>
      <c r="Q73" s="253">
        <f t="shared" si="30"/>
        <v>0</v>
      </c>
      <c r="R73" s="253">
        <f t="shared" si="30"/>
        <v>0</v>
      </c>
      <c r="S73" s="253">
        <f t="shared" si="30"/>
        <v>0</v>
      </c>
      <c r="T73" s="253">
        <f t="shared" si="30"/>
        <v>0</v>
      </c>
      <c r="U73" s="253">
        <f t="shared" si="30"/>
        <v>0</v>
      </c>
      <c r="V73" s="253">
        <f t="shared" si="30"/>
        <v>0</v>
      </c>
      <c r="W73" s="253">
        <f t="shared" si="30"/>
        <v>0</v>
      </c>
      <c r="X73" s="253">
        <f t="shared" si="30"/>
        <v>0</v>
      </c>
      <c r="Y73" s="253">
        <f t="shared" si="30"/>
        <v>0</v>
      </c>
      <c r="Z73" s="253">
        <f t="shared" si="30"/>
        <v>0</v>
      </c>
      <c r="AA73" s="253">
        <f t="shared" si="30"/>
        <v>0</v>
      </c>
      <c r="AB73" s="253">
        <f t="shared" si="30"/>
        <v>0</v>
      </c>
      <c r="AC73" s="253">
        <f t="shared" si="30"/>
        <v>0</v>
      </c>
      <c r="AD73" s="253">
        <f t="shared" si="30"/>
        <v>0</v>
      </c>
      <c r="AE73" s="253">
        <f t="shared" si="30"/>
        <v>0</v>
      </c>
      <c r="AF73" s="253">
        <f t="shared" si="30"/>
        <v>0</v>
      </c>
      <c r="AG73" s="253">
        <f t="shared" si="30"/>
        <v>0</v>
      </c>
      <c r="AH73" s="253">
        <f t="shared" si="30"/>
        <v>0</v>
      </c>
      <c r="AI73" s="253">
        <f t="shared" si="30"/>
        <v>0</v>
      </c>
      <c r="AJ73" s="253">
        <f t="shared" si="30"/>
        <v>0</v>
      </c>
      <c r="AK73" s="253">
        <f t="shared" si="30"/>
        <v>0</v>
      </c>
      <c r="AL73" s="253">
        <f t="shared" si="30"/>
        <v>0</v>
      </c>
      <c r="AM73" s="253">
        <f t="shared" si="30"/>
        <v>0</v>
      </c>
      <c r="AN73" s="253">
        <f t="shared" si="30"/>
        <v>0</v>
      </c>
      <c r="AO73" s="253">
        <f t="shared" si="30"/>
        <v>0</v>
      </c>
      <c r="AP73" s="253">
        <f t="shared" si="30"/>
        <v>0</v>
      </c>
      <c r="AQ73" s="253">
        <f t="shared" si="30"/>
        <v>0</v>
      </c>
      <c r="AR73" s="253">
        <f t="shared" si="30"/>
        <v>0</v>
      </c>
      <c r="AS73" s="253">
        <f t="shared" si="30"/>
        <v>0</v>
      </c>
      <c r="AT73" s="253">
        <f t="shared" si="30"/>
        <v>0</v>
      </c>
      <c r="AU73" s="253">
        <f t="shared" si="30"/>
        <v>0</v>
      </c>
      <c r="AV73" s="253">
        <f t="shared" si="30"/>
        <v>0</v>
      </c>
      <c r="AW73" s="253">
        <f t="shared" si="30"/>
        <v>0</v>
      </c>
      <c r="AX73" s="253">
        <f t="shared" si="30"/>
        <v>0</v>
      </c>
      <c r="AY73" s="253">
        <f t="shared" si="30"/>
        <v>0</v>
      </c>
      <c r="AZ73" s="253">
        <f t="shared" si="30"/>
        <v>0</v>
      </c>
      <c r="BA73" s="253">
        <f t="shared" si="30"/>
        <v>0</v>
      </c>
      <c r="BB73" s="253">
        <f t="shared" si="30"/>
        <v>0</v>
      </c>
      <c r="BC73" s="253">
        <f t="shared" si="30"/>
        <v>0</v>
      </c>
      <c r="BD73" s="253">
        <f t="shared" si="30"/>
        <v>0</v>
      </c>
      <c r="BE73" s="253">
        <f t="shared" si="30"/>
        <v>0</v>
      </c>
      <c r="BF73" s="253">
        <f t="shared" si="30"/>
        <v>0</v>
      </c>
      <c r="BG73" s="253">
        <f t="shared" si="30"/>
        <v>0</v>
      </c>
      <c r="BH73" s="253">
        <f t="shared" si="30"/>
        <v>0</v>
      </c>
      <c r="BI73" s="253">
        <f t="shared" si="30"/>
        <v>0</v>
      </c>
      <c r="BJ73" s="253">
        <f t="shared" si="30"/>
        <v>0</v>
      </c>
      <c r="BK73" s="253">
        <f t="shared" si="30"/>
        <v>0</v>
      </c>
      <c r="BL73" s="253">
        <f t="shared" si="30"/>
        <v>0</v>
      </c>
      <c r="BM73" s="253">
        <f t="shared" si="30"/>
        <v>0</v>
      </c>
      <c r="BN73" s="253">
        <f t="shared" si="30"/>
        <v>0</v>
      </c>
      <c r="BO73" s="253">
        <f t="shared" si="30"/>
        <v>0</v>
      </c>
      <c r="BP73" s="253">
        <f t="shared" si="30"/>
        <v>0</v>
      </c>
      <c r="BQ73" s="253">
        <f t="shared" si="30"/>
        <v>0</v>
      </c>
      <c r="BR73" s="253">
        <f t="shared" si="30"/>
        <v>0</v>
      </c>
      <c r="BS73" s="253">
        <f t="shared" ref="BS73:DT73" si="31">+IF(BS63="SI",BR80,0)</f>
        <v>0</v>
      </c>
      <c r="BT73" s="253">
        <f t="shared" si="31"/>
        <v>0</v>
      </c>
      <c r="BU73" s="253">
        <f t="shared" si="31"/>
        <v>0</v>
      </c>
      <c r="BV73" s="253">
        <f t="shared" si="31"/>
        <v>0</v>
      </c>
      <c r="BW73" s="253">
        <f t="shared" si="31"/>
        <v>0</v>
      </c>
      <c r="BX73" s="253">
        <f t="shared" si="31"/>
        <v>0</v>
      </c>
      <c r="BY73" s="253">
        <f t="shared" si="31"/>
        <v>0</v>
      </c>
      <c r="BZ73" s="253">
        <f t="shared" si="31"/>
        <v>0</v>
      </c>
      <c r="CA73" s="253">
        <f t="shared" si="31"/>
        <v>0</v>
      </c>
      <c r="CB73" s="253">
        <f t="shared" si="31"/>
        <v>0</v>
      </c>
      <c r="CC73" s="253">
        <f t="shared" si="31"/>
        <v>0</v>
      </c>
      <c r="CD73" s="253">
        <f t="shared" si="31"/>
        <v>0</v>
      </c>
      <c r="CE73" s="253">
        <f t="shared" si="31"/>
        <v>0</v>
      </c>
      <c r="CF73" s="253">
        <f t="shared" si="31"/>
        <v>0</v>
      </c>
      <c r="CG73" s="253">
        <f t="shared" si="31"/>
        <v>0</v>
      </c>
      <c r="CH73" s="253">
        <f t="shared" si="31"/>
        <v>0</v>
      </c>
      <c r="CI73" s="253">
        <f t="shared" si="31"/>
        <v>0</v>
      </c>
      <c r="CJ73" s="253">
        <f t="shared" si="31"/>
        <v>0</v>
      </c>
      <c r="CK73" s="253">
        <f t="shared" si="31"/>
        <v>0</v>
      </c>
      <c r="CL73" s="253">
        <f t="shared" si="31"/>
        <v>0</v>
      </c>
      <c r="CM73" s="253">
        <f t="shared" si="31"/>
        <v>0</v>
      </c>
      <c r="CN73" s="253">
        <f t="shared" si="31"/>
        <v>0</v>
      </c>
      <c r="CO73" s="253">
        <f t="shared" si="31"/>
        <v>0</v>
      </c>
      <c r="CP73" s="253">
        <f t="shared" si="31"/>
        <v>0</v>
      </c>
      <c r="CQ73" s="253">
        <f t="shared" si="31"/>
        <v>0</v>
      </c>
      <c r="CR73" s="253">
        <f t="shared" si="31"/>
        <v>0</v>
      </c>
      <c r="CS73" s="253">
        <f t="shared" si="31"/>
        <v>0</v>
      </c>
      <c r="CT73" s="253">
        <f t="shared" si="31"/>
        <v>0</v>
      </c>
      <c r="CU73" s="253">
        <f t="shared" si="31"/>
        <v>0</v>
      </c>
      <c r="CV73" s="253">
        <f t="shared" si="31"/>
        <v>0</v>
      </c>
      <c r="CW73" s="253">
        <f t="shared" si="31"/>
        <v>0</v>
      </c>
      <c r="CX73" s="253">
        <f t="shared" si="31"/>
        <v>0</v>
      </c>
      <c r="CY73" s="253">
        <f t="shared" si="31"/>
        <v>0</v>
      </c>
      <c r="CZ73" s="253">
        <f t="shared" si="31"/>
        <v>0</v>
      </c>
      <c r="DA73" s="253">
        <f t="shared" si="31"/>
        <v>0</v>
      </c>
      <c r="DB73" s="253">
        <f t="shared" si="31"/>
        <v>0</v>
      </c>
      <c r="DC73" s="253">
        <f t="shared" si="31"/>
        <v>0</v>
      </c>
      <c r="DD73" s="253">
        <f t="shared" si="31"/>
        <v>0</v>
      </c>
      <c r="DE73" s="253">
        <f t="shared" si="31"/>
        <v>0</v>
      </c>
      <c r="DF73" s="253">
        <f t="shared" si="31"/>
        <v>0</v>
      </c>
      <c r="DG73" s="253">
        <f t="shared" si="31"/>
        <v>0</v>
      </c>
      <c r="DH73" s="253">
        <f t="shared" si="31"/>
        <v>0</v>
      </c>
      <c r="DI73" s="253">
        <f t="shared" si="31"/>
        <v>0</v>
      </c>
      <c r="DJ73" s="253">
        <f t="shared" si="31"/>
        <v>0</v>
      </c>
      <c r="DK73" s="253">
        <f t="shared" si="31"/>
        <v>0</v>
      </c>
      <c r="DL73" s="253">
        <f t="shared" si="31"/>
        <v>0</v>
      </c>
      <c r="DM73" s="253">
        <f t="shared" si="31"/>
        <v>0</v>
      </c>
      <c r="DN73" s="253">
        <f t="shared" si="31"/>
        <v>0</v>
      </c>
      <c r="DO73" s="253">
        <f t="shared" si="31"/>
        <v>0</v>
      </c>
      <c r="DP73" s="253">
        <f t="shared" si="31"/>
        <v>0</v>
      </c>
      <c r="DQ73" s="253">
        <f t="shared" si="31"/>
        <v>0</v>
      </c>
      <c r="DR73" s="253">
        <f t="shared" si="31"/>
        <v>0</v>
      </c>
      <c r="DS73" s="253">
        <f t="shared" si="31"/>
        <v>0</v>
      </c>
      <c r="DT73" s="253">
        <f t="shared" si="31"/>
        <v>0</v>
      </c>
    </row>
    <row r="74" spans="3:124" ht="15.6" hidden="1" outlineLevel="1" thickTop="1" thickBot="1">
      <c r="C74" s="345" t="s">
        <v>635</v>
      </c>
      <c r="E74" s="253"/>
      <c r="F74" s="253">
        <f>+E66</f>
        <v>0</v>
      </c>
      <c r="G74" s="253">
        <f t="shared" ref="G74:BR75" si="32">+F66</f>
        <v>0</v>
      </c>
      <c r="H74" s="253">
        <f t="shared" si="32"/>
        <v>0</v>
      </c>
      <c r="I74" s="253">
        <f t="shared" si="32"/>
        <v>0</v>
      </c>
      <c r="J74" s="253">
        <f t="shared" si="32"/>
        <v>0</v>
      </c>
      <c r="K74" s="253">
        <f t="shared" si="32"/>
        <v>0</v>
      </c>
      <c r="L74" s="253">
        <f t="shared" si="32"/>
        <v>0</v>
      </c>
      <c r="M74" s="253">
        <f t="shared" si="32"/>
        <v>0</v>
      </c>
      <c r="N74" s="253">
        <f t="shared" si="32"/>
        <v>0</v>
      </c>
      <c r="O74" s="253">
        <f t="shared" si="32"/>
        <v>0</v>
      </c>
      <c r="P74" s="253">
        <f t="shared" si="32"/>
        <v>0</v>
      </c>
      <c r="Q74" s="253">
        <f t="shared" si="32"/>
        <v>0</v>
      </c>
      <c r="R74" s="253">
        <f t="shared" si="32"/>
        <v>0</v>
      </c>
      <c r="S74" s="253">
        <f t="shared" si="32"/>
        <v>0</v>
      </c>
      <c r="T74" s="253">
        <f t="shared" si="32"/>
        <v>0</v>
      </c>
      <c r="U74" s="253">
        <f t="shared" si="32"/>
        <v>0</v>
      </c>
      <c r="V74" s="253">
        <f t="shared" si="32"/>
        <v>0</v>
      </c>
      <c r="W74" s="253">
        <f t="shared" si="32"/>
        <v>0</v>
      </c>
      <c r="X74" s="253">
        <f t="shared" si="32"/>
        <v>0</v>
      </c>
      <c r="Y74" s="253">
        <f t="shared" si="32"/>
        <v>0</v>
      </c>
      <c r="Z74" s="253">
        <f t="shared" si="32"/>
        <v>0</v>
      </c>
      <c r="AA74" s="253">
        <f t="shared" si="32"/>
        <v>0</v>
      </c>
      <c r="AB74" s="253">
        <f t="shared" si="32"/>
        <v>0</v>
      </c>
      <c r="AC74" s="253">
        <f t="shared" si="32"/>
        <v>0</v>
      </c>
      <c r="AD74" s="253">
        <f t="shared" si="32"/>
        <v>0</v>
      </c>
      <c r="AE74" s="253">
        <f t="shared" si="32"/>
        <v>0</v>
      </c>
      <c r="AF74" s="253">
        <f t="shared" si="32"/>
        <v>0</v>
      </c>
      <c r="AG74" s="253">
        <f t="shared" si="32"/>
        <v>0</v>
      </c>
      <c r="AH74" s="253">
        <f t="shared" si="32"/>
        <v>0</v>
      </c>
      <c r="AI74" s="253">
        <f t="shared" si="32"/>
        <v>0</v>
      </c>
      <c r="AJ74" s="253">
        <f t="shared" si="32"/>
        <v>0</v>
      </c>
      <c r="AK74" s="253">
        <f t="shared" si="32"/>
        <v>0</v>
      </c>
      <c r="AL74" s="253">
        <f t="shared" si="32"/>
        <v>0</v>
      </c>
      <c r="AM74" s="253">
        <f t="shared" si="32"/>
        <v>0</v>
      </c>
      <c r="AN74" s="253">
        <f t="shared" si="32"/>
        <v>0</v>
      </c>
      <c r="AO74" s="253">
        <f t="shared" si="32"/>
        <v>0</v>
      </c>
      <c r="AP74" s="253">
        <f t="shared" si="32"/>
        <v>0</v>
      </c>
      <c r="AQ74" s="253">
        <f t="shared" si="32"/>
        <v>0</v>
      </c>
      <c r="AR74" s="253">
        <f t="shared" si="32"/>
        <v>0</v>
      </c>
      <c r="AS74" s="253">
        <f t="shared" si="32"/>
        <v>0</v>
      </c>
      <c r="AT74" s="253">
        <f t="shared" si="32"/>
        <v>0</v>
      </c>
      <c r="AU74" s="253">
        <f t="shared" si="32"/>
        <v>0</v>
      </c>
      <c r="AV74" s="253">
        <f t="shared" si="32"/>
        <v>0</v>
      </c>
      <c r="AW74" s="253">
        <f t="shared" si="32"/>
        <v>0</v>
      </c>
      <c r="AX74" s="253">
        <f t="shared" si="32"/>
        <v>0</v>
      </c>
      <c r="AY74" s="253">
        <f t="shared" si="32"/>
        <v>0</v>
      </c>
      <c r="AZ74" s="253">
        <f t="shared" si="32"/>
        <v>0</v>
      </c>
      <c r="BA74" s="253">
        <f t="shared" si="32"/>
        <v>0</v>
      </c>
      <c r="BB74" s="253">
        <f t="shared" si="32"/>
        <v>0</v>
      </c>
      <c r="BC74" s="253">
        <f t="shared" si="32"/>
        <v>0</v>
      </c>
      <c r="BD74" s="253">
        <f t="shared" si="32"/>
        <v>0</v>
      </c>
      <c r="BE74" s="253">
        <f t="shared" si="32"/>
        <v>0</v>
      </c>
      <c r="BF74" s="253">
        <f t="shared" si="32"/>
        <v>0</v>
      </c>
      <c r="BG74" s="253">
        <f t="shared" si="32"/>
        <v>0</v>
      </c>
      <c r="BH74" s="253">
        <f t="shared" si="32"/>
        <v>0</v>
      </c>
      <c r="BI74" s="253">
        <f t="shared" si="32"/>
        <v>0</v>
      </c>
      <c r="BJ74" s="253">
        <f t="shared" si="32"/>
        <v>0</v>
      </c>
      <c r="BK74" s="253">
        <f t="shared" si="32"/>
        <v>0</v>
      </c>
      <c r="BL74" s="253">
        <f t="shared" si="32"/>
        <v>0</v>
      </c>
      <c r="BM74" s="253">
        <f t="shared" si="32"/>
        <v>0</v>
      </c>
      <c r="BN74" s="253">
        <f t="shared" si="32"/>
        <v>0</v>
      </c>
      <c r="BO74" s="253">
        <f t="shared" si="32"/>
        <v>0</v>
      </c>
      <c r="BP74" s="253">
        <f t="shared" si="32"/>
        <v>0</v>
      </c>
      <c r="BQ74" s="253">
        <f t="shared" si="32"/>
        <v>0</v>
      </c>
      <c r="BR74" s="253">
        <f t="shared" si="32"/>
        <v>0</v>
      </c>
      <c r="BS74" s="253">
        <f t="shared" ref="BS74:DT75" si="33">+BR66</f>
        <v>0</v>
      </c>
      <c r="BT74" s="253">
        <f t="shared" si="33"/>
        <v>0</v>
      </c>
      <c r="BU74" s="253">
        <f t="shared" si="33"/>
        <v>0</v>
      </c>
      <c r="BV74" s="253">
        <f t="shared" si="33"/>
        <v>0</v>
      </c>
      <c r="BW74" s="253">
        <f t="shared" si="33"/>
        <v>0</v>
      </c>
      <c r="BX74" s="253">
        <f t="shared" si="33"/>
        <v>0</v>
      </c>
      <c r="BY74" s="253">
        <f t="shared" si="33"/>
        <v>0</v>
      </c>
      <c r="BZ74" s="253">
        <f t="shared" si="33"/>
        <v>0</v>
      </c>
      <c r="CA74" s="253">
        <f t="shared" si="33"/>
        <v>0</v>
      </c>
      <c r="CB74" s="253">
        <f t="shared" si="33"/>
        <v>0</v>
      </c>
      <c r="CC74" s="253">
        <f t="shared" si="33"/>
        <v>0</v>
      </c>
      <c r="CD74" s="253">
        <f t="shared" si="33"/>
        <v>0</v>
      </c>
      <c r="CE74" s="253">
        <f t="shared" si="33"/>
        <v>0</v>
      </c>
      <c r="CF74" s="253">
        <f t="shared" si="33"/>
        <v>0</v>
      </c>
      <c r="CG74" s="253">
        <f t="shared" si="33"/>
        <v>0</v>
      </c>
      <c r="CH74" s="253">
        <f t="shared" si="33"/>
        <v>0</v>
      </c>
      <c r="CI74" s="253">
        <f t="shared" si="33"/>
        <v>0</v>
      </c>
      <c r="CJ74" s="253">
        <f t="shared" si="33"/>
        <v>0</v>
      </c>
      <c r="CK74" s="253">
        <f t="shared" si="33"/>
        <v>0</v>
      </c>
      <c r="CL74" s="253">
        <f t="shared" si="33"/>
        <v>0</v>
      </c>
      <c r="CM74" s="253">
        <f t="shared" si="33"/>
        <v>0</v>
      </c>
      <c r="CN74" s="253">
        <f t="shared" si="33"/>
        <v>0</v>
      </c>
      <c r="CO74" s="253">
        <f t="shared" si="33"/>
        <v>0</v>
      </c>
      <c r="CP74" s="253">
        <f t="shared" si="33"/>
        <v>0</v>
      </c>
      <c r="CQ74" s="253">
        <f t="shared" si="33"/>
        <v>0</v>
      </c>
      <c r="CR74" s="253">
        <f t="shared" si="33"/>
        <v>0</v>
      </c>
      <c r="CS74" s="253">
        <f t="shared" si="33"/>
        <v>0</v>
      </c>
      <c r="CT74" s="253">
        <f t="shared" si="33"/>
        <v>0</v>
      </c>
      <c r="CU74" s="253">
        <f t="shared" si="33"/>
        <v>0</v>
      </c>
      <c r="CV74" s="253">
        <f t="shared" si="33"/>
        <v>0</v>
      </c>
      <c r="CW74" s="253">
        <f t="shared" si="33"/>
        <v>0</v>
      </c>
      <c r="CX74" s="253">
        <f t="shared" si="33"/>
        <v>0</v>
      </c>
      <c r="CY74" s="253">
        <f t="shared" si="33"/>
        <v>0</v>
      </c>
      <c r="CZ74" s="253">
        <f t="shared" si="33"/>
        <v>0</v>
      </c>
      <c r="DA74" s="253">
        <f t="shared" si="33"/>
        <v>0</v>
      </c>
      <c r="DB74" s="253">
        <f t="shared" si="33"/>
        <v>0</v>
      </c>
      <c r="DC74" s="253">
        <f t="shared" si="33"/>
        <v>0</v>
      </c>
      <c r="DD74" s="253">
        <f t="shared" si="33"/>
        <v>0</v>
      </c>
      <c r="DE74" s="253">
        <f t="shared" si="33"/>
        <v>0</v>
      </c>
      <c r="DF74" s="253">
        <f t="shared" si="33"/>
        <v>0</v>
      </c>
      <c r="DG74" s="253">
        <f t="shared" si="33"/>
        <v>0</v>
      </c>
      <c r="DH74" s="253">
        <f t="shared" si="33"/>
        <v>0</v>
      </c>
      <c r="DI74" s="253">
        <f t="shared" si="33"/>
        <v>0</v>
      </c>
      <c r="DJ74" s="253">
        <f t="shared" si="33"/>
        <v>0</v>
      </c>
      <c r="DK74" s="253">
        <f t="shared" si="33"/>
        <v>0</v>
      </c>
      <c r="DL74" s="253">
        <f t="shared" si="33"/>
        <v>0</v>
      </c>
      <c r="DM74" s="253">
        <f t="shared" si="33"/>
        <v>0</v>
      </c>
      <c r="DN74" s="253">
        <f t="shared" si="33"/>
        <v>0</v>
      </c>
      <c r="DO74" s="253">
        <f t="shared" si="33"/>
        <v>0</v>
      </c>
      <c r="DP74" s="253">
        <f t="shared" si="33"/>
        <v>0</v>
      </c>
      <c r="DQ74" s="253">
        <f t="shared" si="33"/>
        <v>0</v>
      </c>
      <c r="DR74" s="253">
        <f t="shared" si="33"/>
        <v>0</v>
      </c>
      <c r="DS74" s="253">
        <f t="shared" si="33"/>
        <v>0</v>
      </c>
      <c r="DT74" s="253">
        <f t="shared" si="33"/>
        <v>0</v>
      </c>
    </row>
    <row r="75" spans="3:124" ht="15.6" hidden="1" outlineLevel="1" thickTop="1" thickBot="1">
      <c r="C75" s="345" t="s">
        <v>636</v>
      </c>
      <c r="E75" s="253"/>
      <c r="F75" s="253">
        <f>+E67</f>
        <v>0</v>
      </c>
      <c r="G75" s="253">
        <f t="shared" si="32"/>
        <v>0</v>
      </c>
      <c r="H75" s="253">
        <f t="shared" si="32"/>
        <v>0</v>
      </c>
      <c r="I75" s="253">
        <f t="shared" si="32"/>
        <v>0</v>
      </c>
      <c r="J75" s="253">
        <f t="shared" si="32"/>
        <v>0</v>
      </c>
      <c r="K75" s="253">
        <f t="shared" si="32"/>
        <v>0</v>
      </c>
      <c r="L75" s="253">
        <f t="shared" si="32"/>
        <v>0</v>
      </c>
      <c r="M75" s="253">
        <f t="shared" si="32"/>
        <v>0</v>
      </c>
      <c r="N75" s="253">
        <f t="shared" si="32"/>
        <v>0</v>
      </c>
      <c r="O75" s="253">
        <f t="shared" si="32"/>
        <v>0</v>
      </c>
      <c r="P75" s="253">
        <f t="shared" si="32"/>
        <v>0</v>
      </c>
      <c r="Q75" s="253">
        <f t="shared" si="32"/>
        <v>0</v>
      </c>
      <c r="R75" s="253">
        <f t="shared" si="32"/>
        <v>0</v>
      </c>
      <c r="S75" s="253">
        <f t="shared" si="32"/>
        <v>0</v>
      </c>
      <c r="T75" s="253">
        <f t="shared" si="32"/>
        <v>0</v>
      </c>
      <c r="U75" s="253">
        <f t="shared" si="32"/>
        <v>0</v>
      </c>
      <c r="V75" s="253">
        <f t="shared" si="32"/>
        <v>0</v>
      </c>
      <c r="W75" s="253">
        <f t="shared" si="32"/>
        <v>0</v>
      </c>
      <c r="X75" s="253">
        <f t="shared" si="32"/>
        <v>0</v>
      </c>
      <c r="Y75" s="253">
        <f t="shared" si="32"/>
        <v>0</v>
      </c>
      <c r="Z75" s="253">
        <f t="shared" si="32"/>
        <v>0</v>
      </c>
      <c r="AA75" s="253">
        <f t="shared" si="32"/>
        <v>0</v>
      </c>
      <c r="AB75" s="253">
        <f t="shared" si="32"/>
        <v>0</v>
      </c>
      <c r="AC75" s="253">
        <f t="shared" si="32"/>
        <v>0</v>
      </c>
      <c r="AD75" s="253">
        <f t="shared" si="32"/>
        <v>0</v>
      </c>
      <c r="AE75" s="253">
        <f t="shared" si="32"/>
        <v>0</v>
      </c>
      <c r="AF75" s="253">
        <f t="shared" si="32"/>
        <v>0</v>
      </c>
      <c r="AG75" s="253">
        <f t="shared" si="32"/>
        <v>0</v>
      </c>
      <c r="AH75" s="253">
        <f t="shared" si="32"/>
        <v>0</v>
      </c>
      <c r="AI75" s="253">
        <f t="shared" si="32"/>
        <v>0</v>
      </c>
      <c r="AJ75" s="253">
        <f t="shared" si="32"/>
        <v>0</v>
      </c>
      <c r="AK75" s="253">
        <f t="shared" si="32"/>
        <v>0</v>
      </c>
      <c r="AL75" s="253">
        <f t="shared" si="32"/>
        <v>0</v>
      </c>
      <c r="AM75" s="253">
        <f t="shared" si="32"/>
        <v>0</v>
      </c>
      <c r="AN75" s="253">
        <f t="shared" si="32"/>
        <v>0</v>
      </c>
      <c r="AO75" s="253">
        <f t="shared" si="32"/>
        <v>0</v>
      </c>
      <c r="AP75" s="253">
        <f t="shared" si="32"/>
        <v>0</v>
      </c>
      <c r="AQ75" s="253">
        <f t="shared" si="32"/>
        <v>0</v>
      </c>
      <c r="AR75" s="253">
        <f t="shared" si="32"/>
        <v>0</v>
      </c>
      <c r="AS75" s="253">
        <f t="shared" si="32"/>
        <v>0</v>
      </c>
      <c r="AT75" s="253">
        <f t="shared" si="32"/>
        <v>0</v>
      </c>
      <c r="AU75" s="253">
        <f t="shared" si="32"/>
        <v>0</v>
      </c>
      <c r="AV75" s="253">
        <f t="shared" si="32"/>
        <v>0</v>
      </c>
      <c r="AW75" s="253">
        <f t="shared" si="32"/>
        <v>0</v>
      </c>
      <c r="AX75" s="253">
        <f t="shared" si="32"/>
        <v>0</v>
      </c>
      <c r="AY75" s="253">
        <f t="shared" si="32"/>
        <v>0</v>
      </c>
      <c r="AZ75" s="253">
        <f t="shared" si="32"/>
        <v>0</v>
      </c>
      <c r="BA75" s="253">
        <f t="shared" si="32"/>
        <v>0</v>
      </c>
      <c r="BB75" s="253">
        <f t="shared" si="32"/>
        <v>0</v>
      </c>
      <c r="BC75" s="253">
        <f t="shared" si="32"/>
        <v>0</v>
      </c>
      <c r="BD75" s="253">
        <f t="shared" si="32"/>
        <v>0</v>
      </c>
      <c r="BE75" s="253">
        <f t="shared" si="32"/>
        <v>0</v>
      </c>
      <c r="BF75" s="253">
        <f t="shared" si="32"/>
        <v>0</v>
      </c>
      <c r="BG75" s="253">
        <f t="shared" si="32"/>
        <v>0</v>
      </c>
      <c r="BH75" s="253">
        <f t="shared" si="32"/>
        <v>0</v>
      </c>
      <c r="BI75" s="253">
        <f t="shared" si="32"/>
        <v>0</v>
      </c>
      <c r="BJ75" s="253">
        <f t="shared" si="32"/>
        <v>0</v>
      </c>
      <c r="BK75" s="253">
        <f t="shared" si="32"/>
        <v>0</v>
      </c>
      <c r="BL75" s="253">
        <f t="shared" si="32"/>
        <v>0</v>
      </c>
      <c r="BM75" s="253">
        <f t="shared" si="32"/>
        <v>0</v>
      </c>
      <c r="BN75" s="253">
        <f t="shared" si="32"/>
        <v>0</v>
      </c>
      <c r="BO75" s="253">
        <f t="shared" si="32"/>
        <v>0</v>
      </c>
      <c r="BP75" s="253">
        <f t="shared" si="32"/>
        <v>0</v>
      </c>
      <c r="BQ75" s="253">
        <f t="shared" si="32"/>
        <v>0</v>
      </c>
      <c r="BR75" s="253">
        <f t="shared" si="32"/>
        <v>0</v>
      </c>
      <c r="BS75" s="253">
        <f t="shared" si="33"/>
        <v>0</v>
      </c>
      <c r="BT75" s="253">
        <f t="shared" si="33"/>
        <v>0</v>
      </c>
      <c r="BU75" s="253">
        <f t="shared" si="33"/>
        <v>0</v>
      </c>
      <c r="BV75" s="253">
        <f t="shared" si="33"/>
        <v>0</v>
      </c>
      <c r="BW75" s="253">
        <f t="shared" si="33"/>
        <v>0</v>
      </c>
      <c r="BX75" s="253">
        <f t="shared" si="33"/>
        <v>0</v>
      </c>
      <c r="BY75" s="253">
        <f t="shared" si="33"/>
        <v>0</v>
      </c>
      <c r="BZ75" s="253">
        <f t="shared" si="33"/>
        <v>0</v>
      </c>
      <c r="CA75" s="253">
        <f t="shared" si="33"/>
        <v>0</v>
      </c>
      <c r="CB75" s="253">
        <f t="shared" si="33"/>
        <v>0</v>
      </c>
      <c r="CC75" s="253">
        <f t="shared" si="33"/>
        <v>0</v>
      </c>
      <c r="CD75" s="253">
        <f t="shared" si="33"/>
        <v>0</v>
      </c>
      <c r="CE75" s="253">
        <f t="shared" si="33"/>
        <v>0</v>
      </c>
      <c r="CF75" s="253">
        <f t="shared" si="33"/>
        <v>0</v>
      </c>
      <c r="CG75" s="253">
        <f t="shared" si="33"/>
        <v>0</v>
      </c>
      <c r="CH75" s="253">
        <f t="shared" si="33"/>
        <v>0</v>
      </c>
      <c r="CI75" s="253">
        <f t="shared" si="33"/>
        <v>0</v>
      </c>
      <c r="CJ75" s="253">
        <f t="shared" si="33"/>
        <v>0</v>
      </c>
      <c r="CK75" s="253">
        <f t="shared" si="33"/>
        <v>0</v>
      </c>
      <c r="CL75" s="253">
        <f t="shared" si="33"/>
        <v>0</v>
      </c>
      <c r="CM75" s="253">
        <f t="shared" si="33"/>
        <v>0</v>
      </c>
      <c r="CN75" s="253">
        <f t="shared" si="33"/>
        <v>0</v>
      </c>
      <c r="CO75" s="253">
        <f t="shared" si="33"/>
        <v>0</v>
      </c>
      <c r="CP75" s="253">
        <f t="shared" si="33"/>
        <v>0</v>
      </c>
      <c r="CQ75" s="253">
        <f t="shared" si="33"/>
        <v>0</v>
      </c>
      <c r="CR75" s="253">
        <f t="shared" si="33"/>
        <v>0</v>
      </c>
      <c r="CS75" s="253">
        <f t="shared" si="33"/>
        <v>0</v>
      </c>
      <c r="CT75" s="253">
        <f t="shared" si="33"/>
        <v>0</v>
      </c>
      <c r="CU75" s="253">
        <f t="shared" si="33"/>
        <v>0</v>
      </c>
      <c r="CV75" s="253">
        <f t="shared" si="33"/>
        <v>0</v>
      </c>
      <c r="CW75" s="253">
        <f t="shared" si="33"/>
        <v>0</v>
      </c>
      <c r="CX75" s="253">
        <f t="shared" si="33"/>
        <v>0</v>
      </c>
      <c r="CY75" s="253">
        <f t="shared" si="33"/>
        <v>0</v>
      </c>
      <c r="CZ75" s="253">
        <f t="shared" si="33"/>
        <v>0</v>
      </c>
      <c r="DA75" s="253">
        <f t="shared" si="33"/>
        <v>0</v>
      </c>
      <c r="DB75" s="253">
        <f t="shared" si="33"/>
        <v>0</v>
      </c>
      <c r="DC75" s="253">
        <f t="shared" si="33"/>
        <v>0</v>
      </c>
      <c r="DD75" s="253">
        <f t="shared" si="33"/>
        <v>0</v>
      </c>
      <c r="DE75" s="253">
        <f t="shared" si="33"/>
        <v>0</v>
      </c>
      <c r="DF75" s="253">
        <f t="shared" si="33"/>
        <v>0</v>
      </c>
      <c r="DG75" s="253">
        <f t="shared" si="33"/>
        <v>0</v>
      </c>
      <c r="DH75" s="253">
        <f t="shared" si="33"/>
        <v>0</v>
      </c>
      <c r="DI75" s="253">
        <f t="shared" si="33"/>
        <v>0</v>
      </c>
      <c r="DJ75" s="253">
        <f t="shared" si="33"/>
        <v>0</v>
      </c>
      <c r="DK75" s="253">
        <f t="shared" si="33"/>
        <v>0</v>
      </c>
      <c r="DL75" s="253">
        <f t="shared" si="33"/>
        <v>0</v>
      </c>
      <c r="DM75" s="253">
        <f t="shared" si="33"/>
        <v>0</v>
      </c>
      <c r="DN75" s="253">
        <f t="shared" si="33"/>
        <v>0</v>
      </c>
      <c r="DO75" s="253">
        <f t="shared" si="33"/>
        <v>0</v>
      </c>
      <c r="DP75" s="253">
        <f t="shared" si="33"/>
        <v>0</v>
      </c>
      <c r="DQ75" s="253">
        <f t="shared" si="33"/>
        <v>0</v>
      </c>
      <c r="DR75" s="253">
        <f t="shared" si="33"/>
        <v>0</v>
      </c>
      <c r="DS75" s="253">
        <f t="shared" si="33"/>
        <v>0</v>
      </c>
      <c r="DT75" s="253">
        <f t="shared" si="33"/>
        <v>0</v>
      </c>
    </row>
    <row r="76" spans="3:124" ht="15.6" hidden="1" outlineLevel="1" thickTop="1" thickBot="1">
      <c r="C76" s="345" t="s">
        <v>640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298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</row>
    <row r="77" spans="3:124" hidden="1" outlineLevel="1">
      <c r="C77" s="346"/>
    </row>
    <row r="78" spans="3:124" hidden="1" outlineLevel="1">
      <c r="C78" s="346"/>
    </row>
    <row r="79" spans="3:124" ht="15.6" hidden="1" outlineLevel="1" thickTop="1" thickBot="1">
      <c r="C79" s="345" t="s">
        <v>641</v>
      </c>
      <c r="E79" s="253">
        <f t="shared" ref="E79:BP79" si="34">+E65-E72-E73</f>
        <v>0</v>
      </c>
      <c r="F79" s="253">
        <f t="shared" si="34"/>
        <v>0</v>
      </c>
      <c r="G79" s="253">
        <f t="shared" si="34"/>
        <v>0</v>
      </c>
      <c r="H79" s="253">
        <f t="shared" si="34"/>
        <v>0</v>
      </c>
      <c r="I79" s="253">
        <f t="shared" si="34"/>
        <v>0</v>
      </c>
      <c r="J79" s="253">
        <f t="shared" si="34"/>
        <v>0</v>
      </c>
      <c r="K79" s="253">
        <f t="shared" si="34"/>
        <v>0</v>
      </c>
      <c r="L79" s="253">
        <f t="shared" si="34"/>
        <v>0</v>
      </c>
      <c r="M79" s="253">
        <f t="shared" si="34"/>
        <v>0</v>
      </c>
      <c r="N79" s="253">
        <f t="shared" si="34"/>
        <v>0</v>
      </c>
      <c r="O79" s="253">
        <f t="shared" si="34"/>
        <v>0</v>
      </c>
      <c r="P79" s="253">
        <f t="shared" si="34"/>
        <v>0</v>
      </c>
      <c r="Q79" s="253">
        <f t="shared" si="34"/>
        <v>0</v>
      </c>
      <c r="R79" s="253">
        <f t="shared" si="34"/>
        <v>0</v>
      </c>
      <c r="S79" s="253">
        <f t="shared" si="34"/>
        <v>0</v>
      </c>
      <c r="T79" s="253">
        <f t="shared" si="34"/>
        <v>0</v>
      </c>
      <c r="U79" s="253">
        <f t="shared" si="34"/>
        <v>0</v>
      </c>
      <c r="V79" s="253">
        <f t="shared" si="34"/>
        <v>0</v>
      </c>
      <c r="W79" s="253">
        <f t="shared" si="34"/>
        <v>0</v>
      </c>
      <c r="X79" s="253">
        <f t="shared" si="34"/>
        <v>0</v>
      </c>
      <c r="Y79" s="253">
        <f t="shared" si="34"/>
        <v>0</v>
      </c>
      <c r="Z79" s="253">
        <f t="shared" si="34"/>
        <v>0</v>
      </c>
      <c r="AA79" s="253">
        <f t="shared" si="34"/>
        <v>0</v>
      </c>
      <c r="AB79" s="253">
        <f t="shared" si="34"/>
        <v>0</v>
      </c>
      <c r="AC79" s="253">
        <f t="shared" si="34"/>
        <v>0</v>
      </c>
      <c r="AD79" s="253">
        <f t="shared" si="34"/>
        <v>0</v>
      </c>
      <c r="AE79" s="253">
        <f t="shared" si="34"/>
        <v>0</v>
      </c>
      <c r="AF79" s="253">
        <f t="shared" si="34"/>
        <v>0</v>
      </c>
      <c r="AG79" s="253">
        <f t="shared" si="34"/>
        <v>0</v>
      </c>
      <c r="AH79" s="253">
        <f t="shared" si="34"/>
        <v>0</v>
      </c>
      <c r="AI79" s="253">
        <f t="shared" si="34"/>
        <v>0</v>
      </c>
      <c r="AJ79" s="253">
        <f t="shared" si="34"/>
        <v>0</v>
      </c>
      <c r="AK79" s="253">
        <f t="shared" si="34"/>
        <v>0</v>
      </c>
      <c r="AL79" s="253">
        <f t="shared" si="34"/>
        <v>0</v>
      </c>
      <c r="AM79" s="253">
        <f t="shared" si="34"/>
        <v>0</v>
      </c>
      <c r="AN79" s="253">
        <f t="shared" si="34"/>
        <v>0</v>
      </c>
      <c r="AO79" s="253">
        <f t="shared" si="34"/>
        <v>0</v>
      </c>
      <c r="AP79" s="253">
        <f t="shared" si="34"/>
        <v>0</v>
      </c>
      <c r="AQ79" s="253">
        <f t="shared" si="34"/>
        <v>0</v>
      </c>
      <c r="AR79" s="253">
        <f t="shared" si="34"/>
        <v>0</v>
      </c>
      <c r="AS79" s="253">
        <f t="shared" si="34"/>
        <v>0</v>
      </c>
      <c r="AT79" s="253">
        <f t="shared" si="34"/>
        <v>0</v>
      </c>
      <c r="AU79" s="253">
        <f t="shared" si="34"/>
        <v>0</v>
      </c>
      <c r="AV79" s="253">
        <f t="shared" si="34"/>
        <v>0</v>
      </c>
      <c r="AW79" s="253">
        <f t="shared" si="34"/>
        <v>0</v>
      </c>
      <c r="AX79" s="253">
        <f t="shared" si="34"/>
        <v>0</v>
      </c>
      <c r="AY79" s="253">
        <f t="shared" si="34"/>
        <v>0</v>
      </c>
      <c r="AZ79" s="253">
        <f t="shared" si="34"/>
        <v>0</v>
      </c>
      <c r="BA79" s="253">
        <f t="shared" si="34"/>
        <v>0</v>
      </c>
      <c r="BB79" s="253">
        <f t="shared" si="34"/>
        <v>0</v>
      </c>
      <c r="BC79" s="253">
        <f t="shared" si="34"/>
        <v>0</v>
      </c>
      <c r="BD79" s="253">
        <f t="shared" si="34"/>
        <v>0</v>
      </c>
      <c r="BE79" s="253">
        <f t="shared" si="34"/>
        <v>0</v>
      </c>
      <c r="BF79" s="253">
        <f t="shared" si="34"/>
        <v>0</v>
      </c>
      <c r="BG79" s="253">
        <f t="shared" si="34"/>
        <v>0</v>
      </c>
      <c r="BH79" s="253">
        <f t="shared" si="34"/>
        <v>0</v>
      </c>
      <c r="BI79" s="253">
        <f t="shared" si="34"/>
        <v>0</v>
      </c>
      <c r="BJ79" s="253">
        <f t="shared" si="34"/>
        <v>0</v>
      </c>
      <c r="BK79" s="253">
        <f t="shared" si="34"/>
        <v>0</v>
      </c>
      <c r="BL79" s="253">
        <f t="shared" si="34"/>
        <v>0</v>
      </c>
      <c r="BM79" s="253">
        <f t="shared" si="34"/>
        <v>0</v>
      </c>
      <c r="BN79" s="253">
        <f t="shared" si="34"/>
        <v>0</v>
      </c>
      <c r="BO79" s="253">
        <f t="shared" si="34"/>
        <v>0</v>
      </c>
      <c r="BP79" s="253">
        <f t="shared" si="34"/>
        <v>0</v>
      </c>
      <c r="BQ79" s="253">
        <f t="shared" ref="BQ79:DT79" si="35">+BQ65-BQ72-BQ73</f>
        <v>0</v>
      </c>
      <c r="BR79" s="253">
        <f t="shared" si="35"/>
        <v>0</v>
      </c>
      <c r="BS79" s="253">
        <f t="shared" si="35"/>
        <v>0</v>
      </c>
      <c r="BT79" s="253">
        <f t="shared" si="35"/>
        <v>0</v>
      </c>
      <c r="BU79" s="253">
        <f t="shared" si="35"/>
        <v>0</v>
      </c>
      <c r="BV79" s="253">
        <f t="shared" si="35"/>
        <v>0</v>
      </c>
      <c r="BW79" s="253">
        <f t="shared" si="35"/>
        <v>0</v>
      </c>
      <c r="BX79" s="253">
        <f t="shared" si="35"/>
        <v>0</v>
      </c>
      <c r="BY79" s="253">
        <f t="shared" si="35"/>
        <v>0</v>
      </c>
      <c r="BZ79" s="253">
        <f t="shared" si="35"/>
        <v>0</v>
      </c>
      <c r="CA79" s="253">
        <f t="shared" si="35"/>
        <v>0</v>
      </c>
      <c r="CB79" s="253">
        <f t="shared" si="35"/>
        <v>0</v>
      </c>
      <c r="CC79" s="253">
        <f t="shared" si="35"/>
        <v>0</v>
      </c>
      <c r="CD79" s="253">
        <f t="shared" si="35"/>
        <v>0</v>
      </c>
      <c r="CE79" s="253">
        <f t="shared" si="35"/>
        <v>0</v>
      </c>
      <c r="CF79" s="253">
        <f t="shared" si="35"/>
        <v>0</v>
      </c>
      <c r="CG79" s="253">
        <f t="shared" si="35"/>
        <v>0</v>
      </c>
      <c r="CH79" s="253">
        <f t="shared" si="35"/>
        <v>0</v>
      </c>
      <c r="CI79" s="253">
        <f t="shared" si="35"/>
        <v>0</v>
      </c>
      <c r="CJ79" s="253">
        <f t="shared" si="35"/>
        <v>0</v>
      </c>
      <c r="CK79" s="253">
        <f t="shared" si="35"/>
        <v>0</v>
      </c>
      <c r="CL79" s="253">
        <f t="shared" si="35"/>
        <v>0</v>
      </c>
      <c r="CM79" s="253">
        <f t="shared" si="35"/>
        <v>0</v>
      </c>
      <c r="CN79" s="253">
        <f t="shared" si="35"/>
        <v>0</v>
      </c>
      <c r="CO79" s="253">
        <f t="shared" si="35"/>
        <v>0</v>
      </c>
      <c r="CP79" s="253">
        <f t="shared" si="35"/>
        <v>0</v>
      </c>
      <c r="CQ79" s="253">
        <f t="shared" si="35"/>
        <v>0</v>
      </c>
      <c r="CR79" s="253">
        <f t="shared" si="35"/>
        <v>0</v>
      </c>
      <c r="CS79" s="253">
        <f t="shared" si="35"/>
        <v>0</v>
      </c>
      <c r="CT79" s="253">
        <f t="shared" si="35"/>
        <v>0</v>
      </c>
      <c r="CU79" s="253">
        <f t="shared" si="35"/>
        <v>0</v>
      </c>
      <c r="CV79" s="253">
        <f t="shared" si="35"/>
        <v>0</v>
      </c>
      <c r="CW79" s="253">
        <f t="shared" si="35"/>
        <v>0</v>
      </c>
      <c r="CX79" s="253">
        <f t="shared" si="35"/>
        <v>0</v>
      </c>
      <c r="CY79" s="253">
        <f t="shared" si="35"/>
        <v>0</v>
      </c>
      <c r="CZ79" s="253">
        <f t="shared" si="35"/>
        <v>0</v>
      </c>
      <c r="DA79" s="253">
        <f t="shared" si="35"/>
        <v>0</v>
      </c>
      <c r="DB79" s="253">
        <f t="shared" si="35"/>
        <v>0</v>
      </c>
      <c r="DC79" s="253">
        <f t="shared" si="35"/>
        <v>0</v>
      </c>
      <c r="DD79" s="253">
        <f t="shared" si="35"/>
        <v>0</v>
      </c>
      <c r="DE79" s="253">
        <f t="shared" si="35"/>
        <v>0</v>
      </c>
      <c r="DF79" s="253">
        <f t="shared" si="35"/>
        <v>0</v>
      </c>
      <c r="DG79" s="253">
        <f t="shared" si="35"/>
        <v>0</v>
      </c>
      <c r="DH79" s="253">
        <f t="shared" si="35"/>
        <v>0</v>
      </c>
      <c r="DI79" s="253">
        <f t="shared" si="35"/>
        <v>0</v>
      </c>
      <c r="DJ79" s="253">
        <f t="shared" si="35"/>
        <v>0</v>
      </c>
      <c r="DK79" s="253">
        <f t="shared" si="35"/>
        <v>0</v>
      </c>
      <c r="DL79" s="253">
        <f t="shared" si="35"/>
        <v>0</v>
      </c>
      <c r="DM79" s="253">
        <f t="shared" si="35"/>
        <v>0</v>
      </c>
      <c r="DN79" s="253">
        <f t="shared" si="35"/>
        <v>0</v>
      </c>
      <c r="DO79" s="253">
        <f t="shared" si="35"/>
        <v>0</v>
      </c>
      <c r="DP79" s="253">
        <f t="shared" si="35"/>
        <v>0</v>
      </c>
      <c r="DQ79" s="253">
        <f t="shared" si="35"/>
        <v>0</v>
      </c>
      <c r="DR79" s="253">
        <f t="shared" si="35"/>
        <v>0</v>
      </c>
      <c r="DS79" s="253">
        <f t="shared" si="35"/>
        <v>0</v>
      </c>
      <c r="DT79" s="253">
        <f t="shared" si="35"/>
        <v>0</v>
      </c>
    </row>
    <row r="80" spans="3:124" ht="15.6" hidden="1" outlineLevel="1" thickTop="1" thickBot="1">
      <c r="C80" s="345" t="s">
        <v>642</v>
      </c>
      <c r="E80" s="253">
        <f>+E79</f>
        <v>0</v>
      </c>
      <c r="F80" s="253">
        <f>+E80+F79</f>
        <v>0</v>
      </c>
      <c r="G80" s="253">
        <f t="shared" ref="G80:BR80" si="36">+F80+G79</f>
        <v>0</v>
      </c>
      <c r="H80" s="253">
        <f t="shared" si="36"/>
        <v>0</v>
      </c>
      <c r="I80" s="253">
        <f t="shared" si="36"/>
        <v>0</v>
      </c>
      <c r="J80" s="253">
        <f t="shared" si="36"/>
        <v>0</v>
      </c>
      <c r="K80" s="253">
        <f t="shared" si="36"/>
        <v>0</v>
      </c>
      <c r="L80" s="253">
        <f t="shared" si="36"/>
        <v>0</v>
      </c>
      <c r="M80" s="253">
        <f t="shared" si="36"/>
        <v>0</v>
      </c>
      <c r="N80" s="253">
        <f t="shared" si="36"/>
        <v>0</v>
      </c>
      <c r="O80" s="253">
        <f t="shared" si="36"/>
        <v>0</v>
      </c>
      <c r="P80" s="253">
        <f t="shared" si="36"/>
        <v>0</v>
      </c>
      <c r="Q80" s="253">
        <f t="shared" si="36"/>
        <v>0</v>
      </c>
      <c r="R80" s="253">
        <f t="shared" si="36"/>
        <v>0</v>
      </c>
      <c r="S80" s="253">
        <f t="shared" si="36"/>
        <v>0</v>
      </c>
      <c r="T80" s="253">
        <f t="shared" si="36"/>
        <v>0</v>
      </c>
      <c r="U80" s="253">
        <f t="shared" si="36"/>
        <v>0</v>
      </c>
      <c r="V80" s="253">
        <f t="shared" si="36"/>
        <v>0</v>
      </c>
      <c r="W80" s="253">
        <f t="shared" si="36"/>
        <v>0</v>
      </c>
      <c r="X80" s="253">
        <f t="shared" si="36"/>
        <v>0</v>
      </c>
      <c r="Y80" s="253">
        <f t="shared" si="36"/>
        <v>0</v>
      </c>
      <c r="Z80" s="253">
        <f t="shared" si="36"/>
        <v>0</v>
      </c>
      <c r="AA80" s="253">
        <f t="shared" si="36"/>
        <v>0</v>
      </c>
      <c r="AB80" s="253">
        <f t="shared" si="36"/>
        <v>0</v>
      </c>
      <c r="AC80" s="253">
        <f t="shared" si="36"/>
        <v>0</v>
      </c>
      <c r="AD80" s="253">
        <f t="shared" si="36"/>
        <v>0</v>
      </c>
      <c r="AE80" s="253">
        <f t="shared" si="36"/>
        <v>0</v>
      </c>
      <c r="AF80" s="253">
        <f t="shared" si="36"/>
        <v>0</v>
      </c>
      <c r="AG80" s="253">
        <f t="shared" si="36"/>
        <v>0</v>
      </c>
      <c r="AH80" s="253">
        <f t="shared" si="36"/>
        <v>0</v>
      </c>
      <c r="AI80" s="253">
        <f t="shared" si="36"/>
        <v>0</v>
      </c>
      <c r="AJ80" s="253">
        <f t="shared" si="36"/>
        <v>0</v>
      </c>
      <c r="AK80" s="253">
        <f t="shared" si="36"/>
        <v>0</v>
      </c>
      <c r="AL80" s="253">
        <f t="shared" si="36"/>
        <v>0</v>
      </c>
      <c r="AM80" s="253">
        <f t="shared" si="36"/>
        <v>0</v>
      </c>
      <c r="AN80" s="253">
        <f t="shared" si="36"/>
        <v>0</v>
      </c>
      <c r="AO80" s="253">
        <f t="shared" si="36"/>
        <v>0</v>
      </c>
      <c r="AP80" s="253">
        <f t="shared" si="36"/>
        <v>0</v>
      </c>
      <c r="AQ80" s="253">
        <f t="shared" si="36"/>
        <v>0</v>
      </c>
      <c r="AR80" s="253">
        <f t="shared" si="36"/>
        <v>0</v>
      </c>
      <c r="AS80" s="253">
        <f t="shared" si="36"/>
        <v>0</v>
      </c>
      <c r="AT80" s="253">
        <f t="shared" si="36"/>
        <v>0</v>
      </c>
      <c r="AU80" s="253">
        <f t="shared" si="36"/>
        <v>0</v>
      </c>
      <c r="AV80" s="253">
        <f t="shared" si="36"/>
        <v>0</v>
      </c>
      <c r="AW80" s="253">
        <f t="shared" si="36"/>
        <v>0</v>
      </c>
      <c r="AX80" s="253">
        <f t="shared" si="36"/>
        <v>0</v>
      </c>
      <c r="AY80" s="253">
        <f t="shared" si="36"/>
        <v>0</v>
      </c>
      <c r="AZ80" s="253">
        <f t="shared" si="36"/>
        <v>0</v>
      </c>
      <c r="BA80" s="253">
        <f t="shared" si="36"/>
        <v>0</v>
      </c>
      <c r="BB80" s="253">
        <f t="shared" si="36"/>
        <v>0</v>
      </c>
      <c r="BC80" s="253">
        <f t="shared" si="36"/>
        <v>0</v>
      </c>
      <c r="BD80" s="253">
        <f t="shared" si="36"/>
        <v>0</v>
      </c>
      <c r="BE80" s="253">
        <f t="shared" si="36"/>
        <v>0</v>
      </c>
      <c r="BF80" s="253">
        <f t="shared" si="36"/>
        <v>0</v>
      </c>
      <c r="BG80" s="253">
        <f t="shared" si="36"/>
        <v>0</v>
      </c>
      <c r="BH80" s="253">
        <f t="shared" si="36"/>
        <v>0</v>
      </c>
      <c r="BI80" s="253">
        <f t="shared" si="36"/>
        <v>0</v>
      </c>
      <c r="BJ80" s="253">
        <f t="shared" si="36"/>
        <v>0</v>
      </c>
      <c r="BK80" s="253">
        <f t="shared" si="36"/>
        <v>0</v>
      </c>
      <c r="BL80" s="253">
        <f t="shared" si="36"/>
        <v>0</v>
      </c>
      <c r="BM80" s="253">
        <f t="shared" si="36"/>
        <v>0</v>
      </c>
      <c r="BN80" s="253">
        <f t="shared" si="36"/>
        <v>0</v>
      </c>
      <c r="BO80" s="253">
        <f t="shared" si="36"/>
        <v>0</v>
      </c>
      <c r="BP80" s="253">
        <f t="shared" si="36"/>
        <v>0</v>
      </c>
      <c r="BQ80" s="253">
        <f t="shared" si="36"/>
        <v>0</v>
      </c>
      <c r="BR80" s="253">
        <f t="shared" si="36"/>
        <v>0</v>
      </c>
      <c r="BS80" s="253">
        <f t="shared" ref="BS80:DT80" si="37">+BR80+BS79</f>
        <v>0</v>
      </c>
      <c r="BT80" s="253">
        <f t="shared" si="37"/>
        <v>0</v>
      </c>
      <c r="BU80" s="253">
        <f t="shared" si="37"/>
        <v>0</v>
      </c>
      <c r="BV80" s="253">
        <f t="shared" si="37"/>
        <v>0</v>
      </c>
      <c r="BW80" s="253">
        <f t="shared" si="37"/>
        <v>0</v>
      </c>
      <c r="BX80" s="253">
        <f t="shared" si="37"/>
        <v>0</v>
      </c>
      <c r="BY80" s="253">
        <f t="shared" si="37"/>
        <v>0</v>
      </c>
      <c r="BZ80" s="253">
        <f t="shared" si="37"/>
        <v>0</v>
      </c>
      <c r="CA80" s="253">
        <f t="shared" si="37"/>
        <v>0</v>
      </c>
      <c r="CB80" s="253">
        <f t="shared" si="37"/>
        <v>0</v>
      </c>
      <c r="CC80" s="253">
        <f t="shared" si="37"/>
        <v>0</v>
      </c>
      <c r="CD80" s="253">
        <f t="shared" si="37"/>
        <v>0</v>
      </c>
      <c r="CE80" s="253">
        <f t="shared" si="37"/>
        <v>0</v>
      </c>
      <c r="CF80" s="253">
        <f t="shared" si="37"/>
        <v>0</v>
      </c>
      <c r="CG80" s="253">
        <f t="shared" si="37"/>
        <v>0</v>
      </c>
      <c r="CH80" s="253">
        <f t="shared" si="37"/>
        <v>0</v>
      </c>
      <c r="CI80" s="253">
        <f t="shared" si="37"/>
        <v>0</v>
      </c>
      <c r="CJ80" s="253">
        <f t="shared" si="37"/>
        <v>0</v>
      </c>
      <c r="CK80" s="253">
        <f t="shared" si="37"/>
        <v>0</v>
      </c>
      <c r="CL80" s="253">
        <f t="shared" si="37"/>
        <v>0</v>
      </c>
      <c r="CM80" s="253">
        <f t="shared" si="37"/>
        <v>0</v>
      </c>
      <c r="CN80" s="253">
        <f t="shared" si="37"/>
        <v>0</v>
      </c>
      <c r="CO80" s="253">
        <f t="shared" si="37"/>
        <v>0</v>
      </c>
      <c r="CP80" s="253">
        <f t="shared" si="37"/>
        <v>0</v>
      </c>
      <c r="CQ80" s="253">
        <f t="shared" si="37"/>
        <v>0</v>
      </c>
      <c r="CR80" s="253">
        <f t="shared" si="37"/>
        <v>0</v>
      </c>
      <c r="CS80" s="253">
        <f t="shared" si="37"/>
        <v>0</v>
      </c>
      <c r="CT80" s="253">
        <f t="shared" si="37"/>
        <v>0</v>
      </c>
      <c r="CU80" s="253">
        <f t="shared" si="37"/>
        <v>0</v>
      </c>
      <c r="CV80" s="253">
        <f t="shared" si="37"/>
        <v>0</v>
      </c>
      <c r="CW80" s="253">
        <f t="shared" si="37"/>
        <v>0</v>
      </c>
      <c r="CX80" s="253">
        <f t="shared" si="37"/>
        <v>0</v>
      </c>
      <c r="CY80" s="253">
        <f t="shared" si="37"/>
        <v>0</v>
      </c>
      <c r="CZ80" s="253">
        <f t="shared" si="37"/>
        <v>0</v>
      </c>
      <c r="DA80" s="253">
        <f t="shared" si="37"/>
        <v>0</v>
      </c>
      <c r="DB80" s="253">
        <f t="shared" si="37"/>
        <v>0</v>
      </c>
      <c r="DC80" s="253">
        <f t="shared" si="37"/>
        <v>0</v>
      </c>
      <c r="DD80" s="253">
        <f t="shared" si="37"/>
        <v>0</v>
      </c>
      <c r="DE80" s="253">
        <f t="shared" si="37"/>
        <v>0</v>
      </c>
      <c r="DF80" s="253">
        <f t="shared" si="37"/>
        <v>0</v>
      </c>
      <c r="DG80" s="253">
        <f t="shared" si="37"/>
        <v>0</v>
      </c>
      <c r="DH80" s="253">
        <f t="shared" si="37"/>
        <v>0</v>
      </c>
      <c r="DI80" s="253">
        <f t="shared" si="37"/>
        <v>0</v>
      </c>
      <c r="DJ80" s="253">
        <f t="shared" si="37"/>
        <v>0</v>
      </c>
      <c r="DK80" s="253">
        <f t="shared" si="37"/>
        <v>0</v>
      </c>
      <c r="DL80" s="253">
        <f t="shared" si="37"/>
        <v>0</v>
      </c>
      <c r="DM80" s="253">
        <f t="shared" si="37"/>
        <v>0</v>
      </c>
      <c r="DN80" s="253">
        <f t="shared" si="37"/>
        <v>0</v>
      </c>
      <c r="DO80" s="253">
        <f t="shared" si="37"/>
        <v>0</v>
      </c>
      <c r="DP80" s="253">
        <f t="shared" si="37"/>
        <v>0</v>
      </c>
      <c r="DQ80" s="253">
        <f t="shared" si="37"/>
        <v>0</v>
      </c>
      <c r="DR80" s="253">
        <f t="shared" si="37"/>
        <v>0</v>
      </c>
      <c r="DS80" s="253">
        <f t="shared" si="37"/>
        <v>0</v>
      </c>
      <c r="DT80" s="253">
        <f t="shared" si="37"/>
        <v>0</v>
      </c>
    </row>
    <row r="81" spans="3:124" ht="15.6" hidden="1" outlineLevel="1" thickTop="1" thickBot="1">
      <c r="C81" s="345" t="s">
        <v>643</v>
      </c>
      <c r="E81" s="253">
        <f>+E66-E74</f>
        <v>0</v>
      </c>
      <c r="F81" s="253">
        <f>+F66-F74</f>
        <v>0</v>
      </c>
      <c r="G81" s="253">
        <f t="shared" ref="G81:BR83" si="38">+G66-G74</f>
        <v>0</v>
      </c>
      <c r="H81" s="253">
        <f t="shared" si="38"/>
        <v>0</v>
      </c>
      <c r="I81" s="253">
        <f t="shared" si="38"/>
        <v>0</v>
      </c>
      <c r="J81" s="253">
        <f t="shared" si="38"/>
        <v>0</v>
      </c>
      <c r="K81" s="253">
        <f t="shared" si="38"/>
        <v>0</v>
      </c>
      <c r="L81" s="253">
        <f t="shared" si="38"/>
        <v>0</v>
      </c>
      <c r="M81" s="253">
        <f t="shared" si="38"/>
        <v>0</v>
      </c>
      <c r="N81" s="253">
        <f t="shared" si="38"/>
        <v>0</v>
      </c>
      <c r="O81" s="253">
        <f t="shared" si="38"/>
        <v>0</v>
      </c>
      <c r="P81" s="253">
        <f t="shared" si="38"/>
        <v>0</v>
      </c>
      <c r="Q81" s="253">
        <f t="shared" si="38"/>
        <v>0</v>
      </c>
      <c r="R81" s="253">
        <f t="shared" si="38"/>
        <v>0</v>
      </c>
      <c r="S81" s="253">
        <f t="shared" si="38"/>
        <v>0</v>
      </c>
      <c r="T81" s="253">
        <f t="shared" si="38"/>
        <v>0</v>
      </c>
      <c r="U81" s="253">
        <f t="shared" si="38"/>
        <v>0</v>
      </c>
      <c r="V81" s="253">
        <f t="shared" si="38"/>
        <v>0</v>
      </c>
      <c r="W81" s="253">
        <f t="shared" si="38"/>
        <v>0</v>
      </c>
      <c r="X81" s="253">
        <f t="shared" si="38"/>
        <v>0</v>
      </c>
      <c r="Y81" s="253">
        <f t="shared" si="38"/>
        <v>0</v>
      </c>
      <c r="Z81" s="253">
        <f t="shared" si="38"/>
        <v>0</v>
      </c>
      <c r="AA81" s="253">
        <f t="shared" si="38"/>
        <v>0</v>
      </c>
      <c r="AB81" s="253">
        <f t="shared" si="38"/>
        <v>0</v>
      </c>
      <c r="AC81" s="253">
        <f t="shared" si="38"/>
        <v>0</v>
      </c>
      <c r="AD81" s="253">
        <f t="shared" si="38"/>
        <v>0</v>
      </c>
      <c r="AE81" s="253">
        <f t="shared" si="38"/>
        <v>0</v>
      </c>
      <c r="AF81" s="253">
        <f t="shared" si="38"/>
        <v>0</v>
      </c>
      <c r="AG81" s="253">
        <f t="shared" si="38"/>
        <v>0</v>
      </c>
      <c r="AH81" s="253">
        <f t="shared" si="38"/>
        <v>0</v>
      </c>
      <c r="AI81" s="253">
        <f t="shared" si="38"/>
        <v>0</v>
      </c>
      <c r="AJ81" s="253">
        <f t="shared" si="38"/>
        <v>0</v>
      </c>
      <c r="AK81" s="253">
        <f t="shared" si="38"/>
        <v>0</v>
      </c>
      <c r="AL81" s="253">
        <f t="shared" si="38"/>
        <v>0</v>
      </c>
      <c r="AM81" s="253">
        <f t="shared" si="38"/>
        <v>0</v>
      </c>
      <c r="AN81" s="253">
        <f t="shared" si="38"/>
        <v>0</v>
      </c>
      <c r="AO81" s="253">
        <f t="shared" si="38"/>
        <v>0</v>
      </c>
      <c r="AP81" s="253">
        <f t="shared" si="38"/>
        <v>0</v>
      </c>
      <c r="AQ81" s="253">
        <f t="shared" si="38"/>
        <v>0</v>
      </c>
      <c r="AR81" s="253">
        <f t="shared" si="38"/>
        <v>0</v>
      </c>
      <c r="AS81" s="253">
        <f t="shared" si="38"/>
        <v>0</v>
      </c>
      <c r="AT81" s="253">
        <f t="shared" si="38"/>
        <v>0</v>
      </c>
      <c r="AU81" s="253">
        <f t="shared" si="38"/>
        <v>0</v>
      </c>
      <c r="AV81" s="253">
        <f t="shared" si="38"/>
        <v>0</v>
      </c>
      <c r="AW81" s="253">
        <f t="shared" si="38"/>
        <v>0</v>
      </c>
      <c r="AX81" s="253">
        <f t="shared" si="38"/>
        <v>0</v>
      </c>
      <c r="AY81" s="253">
        <f t="shared" si="38"/>
        <v>0</v>
      </c>
      <c r="AZ81" s="253">
        <f t="shared" si="38"/>
        <v>0</v>
      </c>
      <c r="BA81" s="253">
        <f t="shared" si="38"/>
        <v>0</v>
      </c>
      <c r="BB81" s="253">
        <f t="shared" si="38"/>
        <v>0</v>
      </c>
      <c r="BC81" s="253">
        <f t="shared" si="38"/>
        <v>0</v>
      </c>
      <c r="BD81" s="253">
        <f t="shared" si="38"/>
        <v>0</v>
      </c>
      <c r="BE81" s="253">
        <f t="shared" si="38"/>
        <v>0</v>
      </c>
      <c r="BF81" s="253">
        <f t="shared" si="38"/>
        <v>0</v>
      </c>
      <c r="BG81" s="253">
        <f t="shared" si="38"/>
        <v>0</v>
      </c>
      <c r="BH81" s="253">
        <f t="shared" si="38"/>
        <v>0</v>
      </c>
      <c r="BI81" s="253">
        <f t="shared" si="38"/>
        <v>0</v>
      </c>
      <c r="BJ81" s="253">
        <f t="shared" si="38"/>
        <v>0</v>
      </c>
      <c r="BK81" s="253">
        <f t="shared" si="38"/>
        <v>0</v>
      </c>
      <c r="BL81" s="253">
        <f t="shared" si="38"/>
        <v>0</v>
      </c>
      <c r="BM81" s="253">
        <f t="shared" si="38"/>
        <v>0</v>
      </c>
      <c r="BN81" s="253">
        <f t="shared" si="38"/>
        <v>0</v>
      </c>
      <c r="BO81" s="253">
        <f t="shared" si="38"/>
        <v>0</v>
      </c>
      <c r="BP81" s="253">
        <f t="shared" si="38"/>
        <v>0</v>
      </c>
      <c r="BQ81" s="253">
        <f t="shared" si="38"/>
        <v>0</v>
      </c>
      <c r="BR81" s="253">
        <f t="shared" si="38"/>
        <v>0</v>
      </c>
      <c r="BS81" s="253">
        <f t="shared" ref="BS81:DT83" si="39">+BS66-BS74</f>
        <v>0</v>
      </c>
      <c r="BT81" s="253">
        <f t="shared" si="39"/>
        <v>0</v>
      </c>
      <c r="BU81" s="253">
        <f t="shared" si="39"/>
        <v>0</v>
      </c>
      <c r="BV81" s="253">
        <f t="shared" si="39"/>
        <v>0</v>
      </c>
      <c r="BW81" s="253">
        <f t="shared" si="39"/>
        <v>0</v>
      </c>
      <c r="BX81" s="253">
        <f t="shared" si="39"/>
        <v>0</v>
      </c>
      <c r="BY81" s="253">
        <f t="shared" si="39"/>
        <v>0</v>
      </c>
      <c r="BZ81" s="253">
        <f t="shared" si="39"/>
        <v>0</v>
      </c>
      <c r="CA81" s="253">
        <f t="shared" si="39"/>
        <v>0</v>
      </c>
      <c r="CB81" s="253">
        <f t="shared" si="39"/>
        <v>0</v>
      </c>
      <c r="CC81" s="253">
        <f t="shared" si="39"/>
        <v>0</v>
      </c>
      <c r="CD81" s="253">
        <f t="shared" si="39"/>
        <v>0</v>
      </c>
      <c r="CE81" s="253">
        <f t="shared" si="39"/>
        <v>0</v>
      </c>
      <c r="CF81" s="253">
        <f t="shared" si="39"/>
        <v>0</v>
      </c>
      <c r="CG81" s="253">
        <f t="shared" si="39"/>
        <v>0</v>
      </c>
      <c r="CH81" s="253">
        <f t="shared" si="39"/>
        <v>0</v>
      </c>
      <c r="CI81" s="253">
        <f t="shared" si="39"/>
        <v>0</v>
      </c>
      <c r="CJ81" s="253">
        <f t="shared" si="39"/>
        <v>0</v>
      </c>
      <c r="CK81" s="253">
        <f t="shared" si="39"/>
        <v>0</v>
      </c>
      <c r="CL81" s="253">
        <f t="shared" si="39"/>
        <v>0</v>
      </c>
      <c r="CM81" s="253">
        <f t="shared" si="39"/>
        <v>0</v>
      </c>
      <c r="CN81" s="253">
        <f t="shared" si="39"/>
        <v>0</v>
      </c>
      <c r="CO81" s="253">
        <f t="shared" si="39"/>
        <v>0</v>
      </c>
      <c r="CP81" s="253">
        <f t="shared" si="39"/>
        <v>0</v>
      </c>
      <c r="CQ81" s="253">
        <f t="shared" si="39"/>
        <v>0</v>
      </c>
      <c r="CR81" s="253">
        <f t="shared" si="39"/>
        <v>0</v>
      </c>
      <c r="CS81" s="253">
        <f t="shared" si="39"/>
        <v>0</v>
      </c>
      <c r="CT81" s="253">
        <f t="shared" si="39"/>
        <v>0</v>
      </c>
      <c r="CU81" s="253">
        <f t="shared" si="39"/>
        <v>0</v>
      </c>
      <c r="CV81" s="253">
        <f t="shared" si="39"/>
        <v>0</v>
      </c>
      <c r="CW81" s="253">
        <f t="shared" si="39"/>
        <v>0</v>
      </c>
      <c r="CX81" s="253">
        <f t="shared" si="39"/>
        <v>0</v>
      </c>
      <c r="CY81" s="253">
        <f t="shared" si="39"/>
        <v>0</v>
      </c>
      <c r="CZ81" s="253">
        <f t="shared" si="39"/>
        <v>0</v>
      </c>
      <c r="DA81" s="253">
        <f t="shared" si="39"/>
        <v>0</v>
      </c>
      <c r="DB81" s="253">
        <f t="shared" si="39"/>
        <v>0</v>
      </c>
      <c r="DC81" s="253">
        <f t="shared" si="39"/>
        <v>0</v>
      </c>
      <c r="DD81" s="253">
        <f t="shared" si="39"/>
        <v>0</v>
      </c>
      <c r="DE81" s="253">
        <f t="shared" si="39"/>
        <v>0</v>
      </c>
      <c r="DF81" s="253">
        <f t="shared" si="39"/>
        <v>0</v>
      </c>
      <c r="DG81" s="253">
        <f t="shared" si="39"/>
        <v>0</v>
      </c>
      <c r="DH81" s="253">
        <f t="shared" si="39"/>
        <v>0</v>
      </c>
      <c r="DI81" s="253">
        <f t="shared" si="39"/>
        <v>0</v>
      </c>
      <c r="DJ81" s="253">
        <f t="shared" si="39"/>
        <v>0</v>
      </c>
      <c r="DK81" s="253">
        <f t="shared" si="39"/>
        <v>0</v>
      </c>
      <c r="DL81" s="253">
        <f t="shared" si="39"/>
        <v>0</v>
      </c>
      <c r="DM81" s="253">
        <f t="shared" si="39"/>
        <v>0</v>
      </c>
      <c r="DN81" s="253">
        <f t="shared" si="39"/>
        <v>0</v>
      </c>
      <c r="DO81" s="253">
        <f t="shared" si="39"/>
        <v>0</v>
      </c>
      <c r="DP81" s="253">
        <f t="shared" si="39"/>
        <v>0</v>
      </c>
      <c r="DQ81" s="253">
        <f t="shared" si="39"/>
        <v>0</v>
      </c>
      <c r="DR81" s="253">
        <f t="shared" si="39"/>
        <v>0</v>
      </c>
      <c r="DS81" s="253">
        <f t="shared" si="39"/>
        <v>0</v>
      </c>
      <c r="DT81" s="253">
        <f t="shared" si="39"/>
        <v>0</v>
      </c>
    </row>
    <row r="82" spans="3:124" ht="15.6" hidden="1" outlineLevel="1" thickTop="1" thickBot="1">
      <c r="C82" s="345" t="s">
        <v>644</v>
      </c>
      <c r="E82" s="253">
        <f>+E67-E75</f>
        <v>0</v>
      </c>
      <c r="F82" s="253">
        <f t="shared" ref="F82:BQ83" si="40">+F67-F75</f>
        <v>0</v>
      </c>
      <c r="G82" s="253">
        <f t="shared" si="40"/>
        <v>0</v>
      </c>
      <c r="H82" s="253">
        <f t="shared" si="40"/>
        <v>0</v>
      </c>
      <c r="I82" s="253">
        <f t="shared" si="40"/>
        <v>0</v>
      </c>
      <c r="J82" s="253">
        <f t="shared" si="40"/>
        <v>0</v>
      </c>
      <c r="K82" s="253">
        <f t="shared" si="40"/>
        <v>0</v>
      </c>
      <c r="L82" s="253">
        <f t="shared" si="40"/>
        <v>0</v>
      </c>
      <c r="M82" s="253">
        <f t="shared" si="40"/>
        <v>0</v>
      </c>
      <c r="N82" s="253">
        <f t="shared" si="40"/>
        <v>0</v>
      </c>
      <c r="O82" s="253">
        <f t="shared" si="40"/>
        <v>0</v>
      </c>
      <c r="P82" s="253">
        <f t="shared" si="40"/>
        <v>0</v>
      </c>
      <c r="Q82" s="253">
        <f t="shared" si="40"/>
        <v>0</v>
      </c>
      <c r="R82" s="253">
        <f t="shared" si="40"/>
        <v>0</v>
      </c>
      <c r="S82" s="253">
        <f t="shared" si="40"/>
        <v>0</v>
      </c>
      <c r="T82" s="253">
        <f t="shared" si="40"/>
        <v>0</v>
      </c>
      <c r="U82" s="253">
        <f t="shared" si="40"/>
        <v>0</v>
      </c>
      <c r="V82" s="253">
        <f t="shared" si="40"/>
        <v>0</v>
      </c>
      <c r="W82" s="253">
        <f t="shared" si="40"/>
        <v>0</v>
      </c>
      <c r="X82" s="253">
        <f t="shared" si="40"/>
        <v>0</v>
      </c>
      <c r="Y82" s="253">
        <f t="shared" si="40"/>
        <v>0</v>
      </c>
      <c r="Z82" s="253">
        <f t="shared" si="40"/>
        <v>0</v>
      </c>
      <c r="AA82" s="253">
        <f t="shared" si="40"/>
        <v>0</v>
      </c>
      <c r="AB82" s="253">
        <f t="shared" si="40"/>
        <v>0</v>
      </c>
      <c r="AC82" s="253">
        <f t="shared" si="40"/>
        <v>0</v>
      </c>
      <c r="AD82" s="253">
        <f t="shared" si="40"/>
        <v>0</v>
      </c>
      <c r="AE82" s="253">
        <f t="shared" si="40"/>
        <v>0</v>
      </c>
      <c r="AF82" s="253">
        <f t="shared" si="40"/>
        <v>0</v>
      </c>
      <c r="AG82" s="253">
        <f t="shared" si="40"/>
        <v>0</v>
      </c>
      <c r="AH82" s="253">
        <f t="shared" si="40"/>
        <v>0</v>
      </c>
      <c r="AI82" s="253">
        <f t="shared" si="40"/>
        <v>0</v>
      </c>
      <c r="AJ82" s="253">
        <f t="shared" si="40"/>
        <v>0</v>
      </c>
      <c r="AK82" s="253">
        <f t="shared" si="40"/>
        <v>0</v>
      </c>
      <c r="AL82" s="253">
        <f t="shared" si="40"/>
        <v>0</v>
      </c>
      <c r="AM82" s="253">
        <f t="shared" si="40"/>
        <v>0</v>
      </c>
      <c r="AN82" s="253">
        <f t="shared" si="40"/>
        <v>0</v>
      </c>
      <c r="AO82" s="253">
        <f t="shared" si="40"/>
        <v>0</v>
      </c>
      <c r="AP82" s="253">
        <f t="shared" si="40"/>
        <v>0</v>
      </c>
      <c r="AQ82" s="253">
        <f t="shared" si="40"/>
        <v>0</v>
      </c>
      <c r="AR82" s="253">
        <f t="shared" si="40"/>
        <v>0</v>
      </c>
      <c r="AS82" s="253">
        <f t="shared" si="40"/>
        <v>0</v>
      </c>
      <c r="AT82" s="253">
        <f t="shared" si="40"/>
        <v>0</v>
      </c>
      <c r="AU82" s="253">
        <f t="shared" si="40"/>
        <v>0</v>
      </c>
      <c r="AV82" s="253">
        <f t="shared" si="40"/>
        <v>0</v>
      </c>
      <c r="AW82" s="253">
        <f t="shared" si="40"/>
        <v>0</v>
      </c>
      <c r="AX82" s="253">
        <f t="shared" si="40"/>
        <v>0</v>
      </c>
      <c r="AY82" s="253">
        <f t="shared" si="40"/>
        <v>0</v>
      </c>
      <c r="AZ82" s="253">
        <f t="shared" si="40"/>
        <v>0</v>
      </c>
      <c r="BA82" s="253">
        <f t="shared" si="40"/>
        <v>0</v>
      </c>
      <c r="BB82" s="253">
        <f t="shared" si="40"/>
        <v>0</v>
      </c>
      <c r="BC82" s="253">
        <f t="shared" si="40"/>
        <v>0</v>
      </c>
      <c r="BD82" s="253">
        <f t="shared" si="40"/>
        <v>0</v>
      </c>
      <c r="BE82" s="253">
        <f t="shared" si="40"/>
        <v>0</v>
      </c>
      <c r="BF82" s="253">
        <f t="shared" si="40"/>
        <v>0</v>
      </c>
      <c r="BG82" s="253">
        <f t="shared" si="40"/>
        <v>0</v>
      </c>
      <c r="BH82" s="253">
        <f t="shared" si="40"/>
        <v>0</v>
      </c>
      <c r="BI82" s="253">
        <f t="shared" si="40"/>
        <v>0</v>
      </c>
      <c r="BJ82" s="253">
        <f t="shared" si="40"/>
        <v>0</v>
      </c>
      <c r="BK82" s="253">
        <f t="shared" si="40"/>
        <v>0</v>
      </c>
      <c r="BL82" s="253">
        <f t="shared" si="40"/>
        <v>0</v>
      </c>
      <c r="BM82" s="253">
        <f t="shared" si="40"/>
        <v>0</v>
      </c>
      <c r="BN82" s="253">
        <f t="shared" si="40"/>
        <v>0</v>
      </c>
      <c r="BO82" s="253">
        <f t="shared" si="40"/>
        <v>0</v>
      </c>
      <c r="BP82" s="253">
        <f t="shared" si="40"/>
        <v>0</v>
      </c>
      <c r="BQ82" s="253">
        <f t="shared" si="40"/>
        <v>0</v>
      </c>
      <c r="BR82" s="253">
        <f t="shared" si="38"/>
        <v>0</v>
      </c>
      <c r="BS82" s="253">
        <f t="shared" si="39"/>
        <v>0</v>
      </c>
      <c r="BT82" s="253">
        <f t="shared" si="39"/>
        <v>0</v>
      </c>
      <c r="BU82" s="253">
        <f t="shared" si="39"/>
        <v>0</v>
      </c>
      <c r="BV82" s="253">
        <f t="shared" si="39"/>
        <v>0</v>
      </c>
      <c r="BW82" s="253">
        <f t="shared" si="39"/>
        <v>0</v>
      </c>
      <c r="BX82" s="253">
        <f t="shared" si="39"/>
        <v>0</v>
      </c>
      <c r="BY82" s="253">
        <f t="shared" si="39"/>
        <v>0</v>
      </c>
      <c r="BZ82" s="253">
        <f t="shared" si="39"/>
        <v>0</v>
      </c>
      <c r="CA82" s="253">
        <f t="shared" si="39"/>
        <v>0</v>
      </c>
      <c r="CB82" s="253">
        <f t="shared" si="39"/>
        <v>0</v>
      </c>
      <c r="CC82" s="253">
        <f t="shared" si="39"/>
        <v>0</v>
      </c>
      <c r="CD82" s="253">
        <f t="shared" si="39"/>
        <v>0</v>
      </c>
      <c r="CE82" s="253">
        <f t="shared" si="39"/>
        <v>0</v>
      </c>
      <c r="CF82" s="253">
        <f t="shared" si="39"/>
        <v>0</v>
      </c>
      <c r="CG82" s="253">
        <f t="shared" si="39"/>
        <v>0</v>
      </c>
      <c r="CH82" s="253">
        <f t="shared" si="39"/>
        <v>0</v>
      </c>
      <c r="CI82" s="253">
        <f t="shared" si="39"/>
        <v>0</v>
      </c>
      <c r="CJ82" s="253">
        <f t="shared" si="39"/>
        <v>0</v>
      </c>
      <c r="CK82" s="253">
        <f t="shared" si="39"/>
        <v>0</v>
      </c>
      <c r="CL82" s="253">
        <f t="shared" si="39"/>
        <v>0</v>
      </c>
      <c r="CM82" s="253">
        <f t="shared" si="39"/>
        <v>0</v>
      </c>
      <c r="CN82" s="253">
        <f t="shared" si="39"/>
        <v>0</v>
      </c>
      <c r="CO82" s="253">
        <f t="shared" si="39"/>
        <v>0</v>
      </c>
      <c r="CP82" s="253">
        <f t="shared" si="39"/>
        <v>0</v>
      </c>
      <c r="CQ82" s="253">
        <f t="shared" si="39"/>
        <v>0</v>
      </c>
      <c r="CR82" s="253">
        <f t="shared" si="39"/>
        <v>0</v>
      </c>
      <c r="CS82" s="253">
        <f t="shared" si="39"/>
        <v>0</v>
      </c>
      <c r="CT82" s="253">
        <f t="shared" si="39"/>
        <v>0</v>
      </c>
      <c r="CU82" s="253">
        <f t="shared" si="39"/>
        <v>0</v>
      </c>
      <c r="CV82" s="253">
        <f t="shared" si="39"/>
        <v>0</v>
      </c>
      <c r="CW82" s="253">
        <f t="shared" si="39"/>
        <v>0</v>
      </c>
      <c r="CX82" s="253">
        <f t="shared" si="39"/>
        <v>0</v>
      </c>
      <c r="CY82" s="253">
        <f t="shared" si="39"/>
        <v>0</v>
      </c>
      <c r="CZ82" s="253">
        <f t="shared" si="39"/>
        <v>0</v>
      </c>
      <c r="DA82" s="253">
        <f t="shared" si="39"/>
        <v>0</v>
      </c>
      <c r="DB82" s="253">
        <f t="shared" si="39"/>
        <v>0</v>
      </c>
      <c r="DC82" s="253">
        <f t="shared" si="39"/>
        <v>0</v>
      </c>
      <c r="DD82" s="253">
        <f t="shared" si="39"/>
        <v>0</v>
      </c>
      <c r="DE82" s="253">
        <f t="shared" si="39"/>
        <v>0</v>
      </c>
      <c r="DF82" s="253">
        <f t="shared" si="39"/>
        <v>0</v>
      </c>
      <c r="DG82" s="253">
        <f t="shared" si="39"/>
        <v>0</v>
      </c>
      <c r="DH82" s="253">
        <f t="shared" si="39"/>
        <v>0</v>
      </c>
      <c r="DI82" s="253">
        <f t="shared" si="39"/>
        <v>0</v>
      </c>
      <c r="DJ82" s="253">
        <f t="shared" si="39"/>
        <v>0</v>
      </c>
      <c r="DK82" s="253">
        <f t="shared" si="39"/>
        <v>0</v>
      </c>
      <c r="DL82" s="253">
        <f t="shared" si="39"/>
        <v>0</v>
      </c>
      <c r="DM82" s="253">
        <f t="shared" si="39"/>
        <v>0</v>
      </c>
      <c r="DN82" s="253">
        <f t="shared" si="39"/>
        <v>0</v>
      </c>
      <c r="DO82" s="253">
        <f t="shared" si="39"/>
        <v>0</v>
      </c>
      <c r="DP82" s="253">
        <f t="shared" si="39"/>
        <v>0</v>
      </c>
      <c r="DQ82" s="253">
        <f t="shared" si="39"/>
        <v>0</v>
      </c>
      <c r="DR82" s="253">
        <f t="shared" si="39"/>
        <v>0</v>
      </c>
      <c r="DS82" s="253">
        <f t="shared" si="39"/>
        <v>0</v>
      </c>
      <c r="DT82" s="253">
        <f t="shared" si="39"/>
        <v>0</v>
      </c>
    </row>
    <row r="83" spans="3:124" ht="15.6" hidden="1" outlineLevel="1" thickTop="1" thickBot="1">
      <c r="C83" s="345" t="s">
        <v>92</v>
      </c>
      <c r="E83" s="253">
        <f>+E68-E76</f>
        <v>0</v>
      </c>
      <c r="F83" s="253">
        <f t="shared" si="40"/>
        <v>0</v>
      </c>
      <c r="G83" s="253">
        <f t="shared" si="40"/>
        <v>0</v>
      </c>
      <c r="H83" s="253">
        <f t="shared" si="40"/>
        <v>0</v>
      </c>
      <c r="I83" s="253">
        <f t="shared" si="40"/>
        <v>0</v>
      </c>
      <c r="J83" s="253">
        <f t="shared" si="40"/>
        <v>0</v>
      </c>
      <c r="K83" s="253">
        <f t="shared" si="40"/>
        <v>0</v>
      </c>
      <c r="L83" s="253">
        <f t="shared" si="40"/>
        <v>0</v>
      </c>
      <c r="M83" s="253">
        <f t="shared" si="40"/>
        <v>0</v>
      </c>
      <c r="N83" s="253">
        <f t="shared" si="40"/>
        <v>0</v>
      </c>
      <c r="O83" s="253">
        <f t="shared" si="40"/>
        <v>0</v>
      </c>
      <c r="P83" s="253">
        <f t="shared" si="40"/>
        <v>0</v>
      </c>
      <c r="Q83" s="253">
        <f t="shared" si="40"/>
        <v>0</v>
      </c>
      <c r="R83" s="253">
        <f t="shared" si="40"/>
        <v>0</v>
      </c>
      <c r="S83" s="253">
        <f t="shared" si="40"/>
        <v>0</v>
      </c>
      <c r="T83" s="253">
        <f t="shared" si="40"/>
        <v>0</v>
      </c>
      <c r="U83" s="253">
        <f t="shared" si="40"/>
        <v>0</v>
      </c>
      <c r="V83" s="253">
        <f t="shared" si="40"/>
        <v>0</v>
      </c>
      <c r="W83" s="253">
        <f t="shared" si="40"/>
        <v>0</v>
      </c>
      <c r="X83" s="253">
        <f t="shared" si="40"/>
        <v>0</v>
      </c>
      <c r="Y83" s="253">
        <f t="shared" si="40"/>
        <v>0</v>
      </c>
      <c r="Z83" s="253">
        <f t="shared" si="40"/>
        <v>0</v>
      </c>
      <c r="AA83" s="253">
        <f t="shared" si="40"/>
        <v>0</v>
      </c>
      <c r="AB83" s="253">
        <f t="shared" si="40"/>
        <v>0</v>
      </c>
      <c r="AC83" s="253">
        <f t="shared" si="40"/>
        <v>0</v>
      </c>
      <c r="AD83" s="253">
        <f t="shared" si="40"/>
        <v>0</v>
      </c>
      <c r="AE83" s="253">
        <f t="shared" si="40"/>
        <v>0</v>
      </c>
      <c r="AF83" s="253">
        <f t="shared" si="40"/>
        <v>0</v>
      </c>
      <c r="AG83" s="253">
        <f t="shared" si="40"/>
        <v>0</v>
      </c>
      <c r="AH83" s="253">
        <f t="shared" si="40"/>
        <v>0</v>
      </c>
      <c r="AI83" s="253">
        <f t="shared" si="40"/>
        <v>0</v>
      </c>
      <c r="AJ83" s="253">
        <f t="shared" si="40"/>
        <v>0</v>
      </c>
      <c r="AK83" s="253">
        <f t="shared" si="40"/>
        <v>0</v>
      </c>
      <c r="AL83" s="253">
        <f t="shared" si="40"/>
        <v>0</v>
      </c>
      <c r="AM83" s="253">
        <f t="shared" si="40"/>
        <v>0</v>
      </c>
      <c r="AN83" s="253">
        <f t="shared" si="40"/>
        <v>0</v>
      </c>
      <c r="AO83" s="253">
        <f t="shared" si="40"/>
        <v>0</v>
      </c>
      <c r="AP83" s="253">
        <f t="shared" si="40"/>
        <v>0</v>
      </c>
      <c r="AQ83" s="253">
        <f t="shared" si="40"/>
        <v>0</v>
      </c>
      <c r="AR83" s="253">
        <f t="shared" si="40"/>
        <v>0</v>
      </c>
      <c r="AS83" s="253">
        <f t="shared" si="40"/>
        <v>0</v>
      </c>
      <c r="AT83" s="253">
        <f t="shared" si="40"/>
        <v>0</v>
      </c>
      <c r="AU83" s="253">
        <f t="shared" si="40"/>
        <v>0</v>
      </c>
      <c r="AV83" s="253">
        <f t="shared" si="40"/>
        <v>0</v>
      </c>
      <c r="AW83" s="253">
        <f t="shared" si="40"/>
        <v>0</v>
      </c>
      <c r="AX83" s="253">
        <f t="shared" si="40"/>
        <v>0</v>
      </c>
      <c r="AY83" s="253">
        <f t="shared" si="40"/>
        <v>0</v>
      </c>
      <c r="AZ83" s="253">
        <f t="shared" si="40"/>
        <v>0</v>
      </c>
      <c r="BA83" s="253">
        <f t="shared" si="40"/>
        <v>0</v>
      </c>
      <c r="BB83" s="253">
        <f t="shared" si="40"/>
        <v>0</v>
      </c>
      <c r="BC83" s="253">
        <f t="shared" si="40"/>
        <v>0</v>
      </c>
      <c r="BD83" s="253">
        <f t="shared" si="40"/>
        <v>0</v>
      </c>
      <c r="BE83" s="253">
        <f t="shared" si="40"/>
        <v>0</v>
      </c>
      <c r="BF83" s="253">
        <f t="shared" si="40"/>
        <v>0</v>
      </c>
      <c r="BG83" s="253">
        <f t="shared" si="40"/>
        <v>0</v>
      </c>
      <c r="BH83" s="253">
        <f t="shared" si="40"/>
        <v>0</v>
      </c>
      <c r="BI83" s="253">
        <f t="shared" si="40"/>
        <v>0</v>
      </c>
      <c r="BJ83" s="253">
        <f t="shared" si="40"/>
        <v>0</v>
      </c>
      <c r="BK83" s="253">
        <f t="shared" si="40"/>
        <v>0</v>
      </c>
      <c r="BL83" s="253">
        <f t="shared" si="40"/>
        <v>0</v>
      </c>
      <c r="BM83" s="253">
        <f t="shared" si="40"/>
        <v>0</v>
      </c>
      <c r="BN83" s="253">
        <f t="shared" si="40"/>
        <v>0</v>
      </c>
      <c r="BO83" s="253">
        <f t="shared" si="40"/>
        <v>0</v>
      </c>
      <c r="BP83" s="253">
        <f t="shared" si="40"/>
        <v>0</v>
      </c>
      <c r="BQ83" s="253">
        <f t="shared" si="40"/>
        <v>0</v>
      </c>
      <c r="BR83" s="253">
        <f t="shared" si="38"/>
        <v>0</v>
      </c>
      <c r="BS83" s="253">
        <f t="shared" si="39"/>
        <v>0</v>
      </c>
      <c r="BT83" s="253">
        <f t="shared" si="39"/>
        <v>0</v>
      </c>
      <c r="BU83" s="253">
        <f t="shared" si="39"/>
        <v>0</v>
      </c>
      <c r="BV83" s="253">
        <f t="shared" si="39"/>
        <v>0</v>
      </c>
      <c r="BW83" s="253">
        <f t="shared" si="39"/>
        <v>0</v>
      </c>
      <c r="BX83" s="253">
        <f t="shared" si="39"/>
        <v>0</v>
      </c>
      <c r="BY83" s="253">
        <f t="shared" si="39"/>
        <v>0</v>
      </c>
      <c r="BZ83" s="253">
        <f t="shared" si="39"/>
        <v>0</v>
      </c>
      <c r="CA83" s="253">
        <f t="shared" si="39"/>
        <v>0</v>
      </c>
      <c r="CB83" s="253">
        <f t="shared" si="39"/>
        <v>0</v>
      </c>
      <c r="CC83" s="253">
        <f t="shared" si="39"/>
        <v>0</v>
      </c>
      <c r="CD83" s="253">
        <f t="shared" si="39"/>
        <v>0</v>
      </c>
      <c r="CE83" s="253">
        <f t="shared" si="39"/>
        <v>0</v>
      </c>
      <c r="CF83" s="253">
        <f t="shared" si="39"/>
        <v>0</v>
      </c>
      <c r="CG83" s="253">
        <f t="shared" si="39"/>
        <v>0</v>
      </c>
      <c r="CH83" s="253">
        <f t="shared" si="39"/>
        <v>0</v>
      </c>
      <c r="CI83" s="253">
        <f t="shared" si="39"/>
        <v>0</v>
      </c>
      <c r="CJ83" s="253">
        <f t="shared" si="39"/>
        <v>0</v>
      </c>
      <c r="CK83" s="253">
        <f t="shared" si="39"/>
        <v>0</v>
      </c>
      <c r="CL83" s="253">
        <f t="shared" si="39"/>
        <v>0</v>
      </c>
      <c r="CM83" s="253">
        <f t="shared" si="39"/>
        <v>0</v>
      </c>
      <c r="CN83" s="253">
        <f t="shared" si="39"/>
        <v>0</v>
      </c>
      <c r="CO83" s="253">
        <f t="shared" si="39"/>
        <v>0</v>
      </c>
      <c r="CP83" s="253">
        <f t="shared" si="39"/>
        <v>0</v>
      </c>
      <c r="CQ83" s="253">
        <f t="shared" si="39"/>
        <v>0</v>
      </c>
      <c r="CR83" s="253">
        <f t="shared" si="39"/>
        <v>0</v>
      </c>
      <c r="CS83" s="253">
        <f t="shared" si="39"/>
        <v>0</v>
      </c>
      <c r="CT83" s="253">
        <f t="shared" si="39"/>
        <v>0</v>
      </c>
      <c r="CU83" s="253">
        <f t="shared" si="39"/>
        <v>0</v>
      </c>
      <c r="CV83" s="253">
        <f t="shared" si="39"/>
        <v>0</v>
      </c>
      <c r="CW83" s="253">
        <f t="shared" si="39"/>
        <v>0</v>
      </c>
      <c r="CX83" s="253">
        <f t="shared" si="39"/>
        <v>0</v>
      </c>
      <c r="CY83" s="253">
        <f t="shared" si="39"/>
        <v>0</v>
      </c>
      <c r="CZ83" s="253">
        <f t="shared" si="39"/>
        <v>0</v>
      </c>
      <c r="DA83" s="253">
        <f t="shared" si="39"/>
        <v>0</v>
      </c>
      <c r="DB83" s="253">
        <f t="shared" si="39"/>
        <v>0</v>
      </c>
      <c r="DC83" s="253">
        <f t="shared" si="39"/>
        <v>0</v>
      </c>
      <c r="DD83" s="253">
        <f t="shared" si="39"/>
        <v>0</v>
      </c>
      <c r="DE83" s="253">
        <f t="shared" si="39"/>
        <v>0</v>
      </c>
      <c r="DF83" s="253">
        <f t="shared" si="39"/>
        <v>0</v>
      </c>
      <c r="DG83" s="253">
        <f t="shared" si="39"/>
        <v>0</v>
      </c>
      <c r="DH83" s="253">
        <f t="shared" si="39"/>
        <v>0</v>
      </c>
      <c r="DI83" s="253">
        <f t="shared" si="39"/>
        <v>0</v>
      </c>
      <c r="DJ83" s="253">
        <f t="shared" si="39"/>
        <v>0</v>
      </c>
      <c r="DK83" s="253">
        <f t="shared" si="39"/>
        <v>0</v>
      </c>
      <c r="DL83" s="253">
        <f t="shared" si="39"/>
        <v>0</v>
      </c>
      <c r="DM83" s="253">
        <f t="shared" si="39"/>
        <v>0</v>
      </c>
      <c r="DN83" s="253">
        <f t="shared" si="39"/>
        <v>0</v>
      </c>
      <c r="DO83" s="253">
        <f t="shared" si="39"/>
        <v>0</v>
      </c>
      <c r="DP83" s="253">
        <f t="shared" si="39"/>
        <v>0</v>
      </c>
      <c r="DQ83" s="253">
        <f t="shared" si="39"/>
        <v>0</v>
      </c>
      <c r="DR83" s="253">
        <f t="shared" si="39"/>
        <v>0</v>
      </c>
      <c r="DS83" s="253">
        <f t="shared" si="39"/>
        <v>0</v>
      </c>
      <c r="DT83" s="253">
        <f t="shared" si="39"/>
        <v>0</v>
      </c>
    </row>
    <row r="84" spans="3:124" hidden="1" outlineLevel="1"/>
    <row r="85" spans="3:124" collapsed="1"/>
    <row r="86" spans="3:124">
      <c r="C86" s="340" t="str">
        <f>+[1]I_Personale!D57</f>
        <v>Nome/Qualifica</v>
      </c>
    </row>
    <row r="87" spans="3:124" hidden="1" outlineLevel="1">
      <c r="C87" s="341"/>
      <c r="D87" s="14" t="s">
        <v>113</v>
      </c>
      <c r="E87" s="199">
        <f>+[1]I_Personale!F69</f>
        <v>2019</v>
      </c>
      <c r="F87" s="199">
        <f>+[1]I_Personale!G69</f>
        <v>2019</v>
      </c>
      <c r="G87" s="199">
        <f>+[1]I_Personale!H69</f>
        <v>2019</v>
      </c>
      <c r="H87" s="199">
        <f>+[1]I_Personale!I69</f>
        <v>2019</v>
      </c>
      <c r="I87" s="199">
        <f>+[1]I_Personale!J69</f>
        <v>2019</v>
      </c>
      <c r="J87" s="199">
        <f>+[1]I_Personale!K69</f>
        <v>2019</v>
      </c>
      <c r="K87" s="199">
        <f>+[1]I_Personale!L69</f>
        <v>2019</v>
      </c>
      <c r="L87" s="199">
        <f>+[1]I_Personale!M69</f>
        <v>2019</v>
      </c>
      <c r="M87" s="199">
        <f>+[1]I_Personale!N69</f>
        <v>2019</v>
      </c>
      <c r="N87" s="199">
        <f>+[1]I_Personale!O69</f>
        <v>2019</v>
      </c>
      <c r="O87" s="199">
        <f>+[1]I_Personale!P69</f>
        <v>2019</v>
      </c>
      <c r="P87" s="199">
        <f>+[1]I_Personale!Q69</f>
        <v>2019</v>
      </c>
      <c r="Q87" s="199">
        <f>+[1]I_Personale!R69</f>
        <v>2020</v>
      </c>
      <c r="R87" s="199">
        <f>+[1]I_Personale!S69</f>
        <v>2020</v>
      </c>
      <c r="S87" s="199">
        <f>+[1]I_Personale!T69</f>
        <v>2020</v>
      </c>
      <c r="T87" s="199">
        <f>+[1]I_Personale!U69</f>
        <v>2020</v>
      </c>
      <c r="U87" s="199">
        <f>+[1]I_Personale!V69</f>
        <v>2020</v>
      </c>
      <c r="V87" s="199">
        <f>+[1]I_Personale!W69</f>
        <v>2020</v>
      </c>
      <c r="W87" s="199">
        <f>+[1]I_Personale!X69</f>
        <v>2020</v>
      </c>
      <c r="X87" s="199">
        <f>+[1]I_Personale!Y69</f>
        <v>2020</v>
      </c>
      <c r="Y87" s="199">
        <f>+[1]I_Personale!Z69</f>
        <v>2020</v>
      </c>
      <c r="Z87" s="199">
        <f>+[1]I_Personale!AA69</f>
        <v>2020</v>
      </c>
      <c r="AA87" s="199">
        <f>+[1]I_Personale!AB69</f>
        <v>2020</v>
      </c>
      <c r="AB87" s="199">
        <f>+[1]I_Personale!AC69</f>
        <v>2020</v>
      </c>
      <c r="AC87" s="199">
        <f>+[1]I_Personale!AD69</f>
        <v>2021</v>
      </c>
      <c r="AD87" s="199">
        <f>+[1]I_Personale!AE69</f>
        <v>2021</v>
      </c>
      <c r="AE87" s="199">
        <f>+[1]I_Personale!AF69</f>
        <v>2021</v>
      </c>
      <c r="AF87" s="199">
        <f>+[1]I_Personale!AG69</f>
        <v>2021</v>
      </c>
      <c r="AG87" s="199">
        <f>+[1]I_Personale!AH69</f>
        <v>2021</v>
      </c>
      <c r="AH87" s="199">
        <f>+[1]I_Personale!AI69</f>
        <v>2021</v>
      </c>
      <c r="AI87" s="199">
        <f>+[1]I_Personale!AJ69</f>
        <v>2021</v>
      </c>
      <c r="AJ87" s="199">
        <f>+[1]I_Personale!AK69</f>
        <v>2021</v>
      </c>
      <c r="AK87" s="199">
        <f>+[1]I_Personale!AL69</f>
        <v>2021</v>
      </c>
      <c r="AL87" s="199">
        <f>+[1]I_Personale!AM69</f>
        <v>2021</v>
      </c>
      <c r="AM87" s="199">
        <f>+[1]I_Personale!AN69</f>
        <v>2021</v>
      </c>
      <c r="AN87" s="199">
        <f>+[1]I_Personale!AO69</f>
        <v>2021</v>
      </c>
      <c r="AO87" s="199">
        <f>+[1]I_Personale!AP69</f>
        <v>2022</v>
      </c>
      <c r="AP87" s="199">
        <f>+[1]I_Personale!AQ69</f>
        <v>2022</v>
      </c>
      <c r="AQ87" s="199">
        <f>+[1]I_Personale!AR69</f>
        <v>2022</v>
      </c>
      <c r="AR87" s="199">
        <f>+[1]I_Personale!AS69</f>
        <v>2022</v>
      </c>
      <c r="AS87" s="199">
        <f>+[1]I_Personale!AT69</f>
        <v>2022</v>
      </c>
      <c r="AT87" s="199">
        <f>+[1]I_Personale!AU69</f>
        <v>2022</v>
      </c>
      <c r="AU87" s="199">
        <f>+[1]I_Personale!AV69</f>
        <v>2022</v>
      </c>
      <c r="AV87" s="199">
        <f>+[1]I_Personale!AW69</f>
        <v>2022</v>
      </c>
      <c r="AW87" s="199">
        <f>+[1]I_Personale!AX69</f>
        <v>2022</v>
      </c>
      <c r="AX87" s="199">
        <f>+[1]I_Personale!AY69</f>
        <v>2022</v>
      </c>
      <c r="AY87" s="199">
        <f>+[1]I_Personale!AZ69</f>
        <v>2022</v>
      </c>
      <c r="AZ87" s="199">
        <f>+[1]I_Personale!BA69</f>
        <v>2022</v>
      </c>
      <c r="BA87" s="199">
        <f>+[1]I_Personale!BB69</f>
        <v>2023</v>
      </c>
      <c r="BB87" s="199">
        <f>+[1]I_Personale!BC69</f>
        <v>2023</v>
      </c>
      <c r="BC87" s="199">
        <f>+[1]I_Personale!BD69</f>
        <v>2023</v>
      </c>
      <c r="BD87" s="199">
        <f>+[1]I_Personale!BE69</f>
        <v>2023</v>
      </c>
      <c r="BE87" s="199">
        <f>+[1]I_Personale!BF69</f>
        <v>2023</v>
      </c>
      <c r="BF87" s="199">
        <f>+[1]I_Personale!BG69</f>
        <v>2023</v>
      </c>
      <c r="BG87" s="199">
        <f>+[1]I_Personale!BH69</f>
        <v>2023</v>
      </c>
      <c r="BH87" s="199">
        <f>+[1]I_Personale!BI69</f>
        <v>2023</v>
      </c>
      <c r="BI87" s="199">
        <f>+[1]I_Personale!BJ69</f>
        <v>2023</v>
      </c>
      <c r="BJ87" s="199">
        <f>+[1]I_Personale!BK69</f>
        <v>2023</v>
      </c>
      <c r="BK87" s="199">
        <f>+[1]I_Personale!BL69</f>
        <v>2023</v>
      </c>
      <c r="BL87" s="199">
        <f>+[1]I_Personale!BM69</f>
        <v>2023</v>
      </c>
      <c r="BM87" s="199">
        <f>+[1]I_Personale!BN69</f>
        <v>2024</v>
      </c>
      <c r="BN87" s="199">
        <f>+[1]I_Personale!BO69</f>
        <v>2024</v>
      </c>
      <c r="BO87" s="199">
        <f>+[1]I_Personale!BP69</f>
        <v>2024</v>
      </c>
      <c r="BP87" s="199">
        <f>+[1]I_Personale!BQ69</f>
        <v>2024</v>
      </c>
      <c r="BQ87" s="199">
        <f>+[1]I_Personale!BR69</f>
        <v>2024</v>
      </c>
      <c r="BR87" s="199">
        <f>+[1]I_Personale!BS69</f>
        <v>2024</v>
      </c>
      <c r="BS87" s="199">
        <f>+[1]I_Personale!BT69</f>
        <v>2024</v>
      </c>
      <c r="BT87" s="199">
        <f>+[1]I_Personale!BU69</f>
        <v>2024</v>
      </c>
      <c r="BU87" s="199">
        <f>+[1]I_Personale!BV69</f>
        <v>2024</v>
      </c>
      <c r="BV87" s="199">
        <f>+[1]I_Personale!BW69</f>
        <v>2024</v>
      </c>
      <c r="BW87" s="199">
        <f>+[1]I_Personale!BX69</f>
        <v>2024</v>
      </c>
      <c r="BX87" s="199">
        <f>+[1]I_Personale!BY69</f>
        <v>2024</v>
      </c>
      <c r="BY87" s="199">
        <f>+[1]I_Personale!BZ69</f>
        <v>2025</v>
      </c>
      <c r="BZ87" s="199">
        <f>+[1]I_Personale!CA69</f>
        <v>2025</v>
      </c>
      <c r="CA87" s="199">
        <f>+[1]I_Personale!CB69</f>
        <v>2025</v>
      </c>
      <c r="CB87" s="199">
        <f>+[1]I_Personale!CC69</f>
        <v>2025</v>
      </c>
      <c r="CC87" s="199">
        <f>+[1]I_Personale!CD69</f>
        <v>2025</v>
      </c>
      <c r="CD87" s="199">
        <f>+[1]I_Personale!CE69</f>
        <v>2025</v>
      </c>
      <c r="CE87" s="199">
        <f>+[1]I_Personale!CF69</f>
        <v>2025</v>
      </c>
      <c r="CF87" s="199">
        <f>+[1]I_Personale!CG69</f>
        <v>2025</v>
      </c>
      <c r="CG87" s="199">
        <f>+[1]I_Personale!CH69</f>
        <v>2025</v>
      </c>
      <c r="CH87" s="199">
        <f>+[1]I_Personale!CI69</f>
        <v>2025</v>
      </c>
      <c r="CI87" s="199">
        <f>+[1]I_Personale!CJ69</f>
        <v>2025</v>
      </c>
      <c r="CJ87" s="199">
        <f>+[1]I_Personale!CK69</f>
        <v>2025</v>
      </c>
      <c r="CK87" s="199">
        <f>+[1]I_Personale!CL69</f>
        <v>2026</v>
      </c>
      <c r="CL87" s="199">
        <f>+[1]I_Personale!CM69</f>
        <v>2026</v>
      </c>
      <c r="CM87" s="199">
        <f>+[1]I_Personale!CN69</f>
        <v>2026</v>
      </c>
      <c r="CN87" s="199">
        <f>+[1]I_Personale!CO69</f>
        <v>2026</v>
      </c>
      <c r="CO87" s="199">
        <f>+[1]I_Personale!CP69</f>
        <v>2026</v>
      </c>
      <c r="CP87" s="199">
        <f>+[1]I_Personale!CQ69</f>
        <v>2026</v>
      </c>
      <c r="CQ87" s="199">
        <f>+[1]I_Personale!CR69</f>
        <v>2026</v>
      </c>
      <c r="CR87" s="199">
        <f>+[1]I_Personale!CS69</f>
        <v>2026</v>
      </c>
      <c r="CS87" s="199">
        <f>+[1]I_Personale!CT69</f>
        <v>2026</v>
      </c>
      <c r="CT87" s="199">
        <f>+[1]I_Personale!CU69</f>
        <v>2026</v>
      </c>
      <c r="CU87" s="199">
        <f>+[1]I_Personale!CV69</f>
        <v>2026</v>
      </c>
      <c r="CV87" s="199">
        <f>+[1]I_Personale!CW69</f>
        <v>2026</v>
      </c>
      <c r="CW87" s="199">
        <f>+[1]I_Personale!CX69</f>
        <v>2027</v>
      </c>
      <c r="CX87" s="199">
        <f>+[1]I_Personale!CY69</f>
        <v>2027</v>
      </c>
      <c r="CY87" s="199">
        <f>+[1]I_Personale!CZ69</f>
        <v>2027</v>
      </c>
      <c r="CZ87" s="199">
        <f>+[1]I_Personale!DA69</f>
        <v>2027</v>
      </c>
      <c r="DA87" s="199">
        <f>+[1]I_Personale!DB69</f>
        <v>2027</v>
      </c>
      <c r="DB87" s="199">
        <f>+[1]I_Personale!DC69</f>
        <v>2027</v>
      </c>
      <c r="DC87" s="199">
        <f>+[1]I_Personale!DD69</f>
        <v>2027</v>
      </c>
      <c r="DD87" s="199">
        <f>+[1]I_Personale!DE69</f>
        <v>2027</v>
      </c>
      <c r="DE87" s="199">
        <f>+[1]I_Personale!DF69</f>
        <v>2027</v>
      </c>
      <c r="DF87" s="199">
        <f>+[1]I_Personale!DG69</f>
        <v>2027</v>
      </c>
      <c r="DG87" s="199">
        <f>+[1]I_Personale!DH69</f>
        <v>2027</v>
      </c>
      <c r="DH87" s="199">
        <f>+[1]I_Personale!DI69</f>
        <v>2027</v>
      </c>
      <c r="DI87" s="199">
        <f>+[1]I_Personale!DJ69</f>
        <v>2028</v>
      </c>
      <c r="DJ87" s="199">
        <f>+[1]I_Personale!DK69</f>
        <v>2028</v>
      </c>
      <c r="DK87" s="199">
        <f>+[1]I_Personale!DL69</f>
        <v>2028</v>
      </c>
      <c r="DL87" s="199">
        <f>+[1]I_Personale!DM69</f>
        <v>2028</v>
      </c>
      <c r="DM87" s="199">
        <f>+[1]I_Personale!DN69</f>
        <v>2028</v>
      </c>
      <c r="DN87" s="199">
        <f>+[1]I_Personale!DO69</f>
        <v>2028</v>
      </c>
      <c r="DO87" s="199">
        <f>+[1]I_Personale!DP69</f>
        <v>2028</v>
      </c>
      <c r="DP87" s="199">
        <f>+[1]I_Personale!DQ69</f>
        <v>2028</v>
      </c>
      <c r="DQ87" s="199">
        <f>+[1]I_Personale!DR69</f>
        <v>2028</v>
      </c>
      <c r="DR87" s="199">
        <f>+[1]I_Personale!DS69</f>
        <v>2028</v>
      </c>
      <c r="DS87" s="199">
        <f>+[1]I_Personale!DT69</f>
        <v>2028</v>
      </c>
      <c r="DT87" s="199">
        <f>+[1]I_Personale!DU69</f>
        <v>2028</v>
      </c>
    </row>
    <row r="88" spans="3:124" hidden="1" outlineLevel="1">
      <c r="D88" s="14" t="s">
        <v>282</v>
      </c>
      <c r="E88" s="199" t="str">
        <f>+[1]I_Personale!F70</f>
        <v>gen</v>
      </c>
      <c r="F88" s="199" t="str">
        <f>+[1]I_Personale!G70</f>
        <v>feb</v>
      </c>
      <c r="G88" s="199" t="str">
        <f>+[1]I_Personale!H70</f>
        <v>mar</v>
      </c>
      <c r="H88" s="199" t="str">
        <f>+[1]I_Personale!I70</f>
        <v>apr</v>
      </c>
      <c r="I88" s="199" t="str">
        <f>+[1]I_Personale!J70</f>
        <v>mag</v>
      </c>
      <c r="J88" s="199" t="str">
        <f>+[1]I_Personale!K70</f>
        <v>giu</v>
      </c>
      <c r="K88" s="199" t="str">
        <f>+[1]I_Personale!L70</f>
        <v>lug</v>
      </c>
      <c r="L88" s="199" t="str">
        <f>+[1]I_Personale!M70</f>
        <v>ago</v>
      </c>
      <c r="M88" s="199" t="str">
        <f>+[1]I_Personale!N70</f>
        <v>set</v>
      </c>
      <c r="N88" s="199" t="str">
        <f>+[1]I_Personale!O70</f>
        <v>ott</v>
      </c>
      <c r="O88" s="199" t="str">
        <f>+[1]I_Personale!P70</f>
        <v>nov</v>
      </c>
      <c r="P88" s="199" t="str">
        <f>+[1]I_Personale!Q70</f>
        <v>dic</v>
      </c>
      <c r="Q88" s="199" t="str">
        <f>+[1]I_Personale!R70</f>
        <v>gen</v>
      </c>
      <c r="R88" s="199" t="str">
        <f>+[1]I_Personale!S70</f>
        <v>feb</v>
      </c>
      <c r="S88" s="199" t="str">
        <f>+[1]I_Personale!T70</f>
        <v>mar</v>
      </c>
      <c r="T88" s="199" t="str">
        <f>+[1]I_Personale!U70</f>
        <v>apr</v>
      </c>
      <c r="U88" s="199" t="str">
        <f>+[1]I_Personale!V70</f>
        <v>mag</v>
      </c>
      <c r="V88" s="199" t="str">
        <f>+[1]I_Personale!W70</f>
        <v>giu</v>
      </c>
      <c r="W88" s="199" t="str">
        <f>+[1]I_Personale!X70</f>
        <v>lug</v>
      </c>
      <c r="X88" s="199" t="str">
        <f>+[1]I_Personale!Y70</f>
        <v>ago</v>
      </c>
      <c r="Y88" s="199" t="str">
        <f>+[1]I_Personale!Z70</f>
        <v>set</v>
      </c>
      <c r="Z88" s="199" t="str">
        <f>+[1]I_Personale!AA70</f>
        <v>ott</v>
      </c>
      <c r="AA88" s="199" t="str">
        <f>+[1]I_Personale!AB70</f>
        <v>nov</v>
      </c>
      <c r="AB88" s="199" t="str">
        <f>+[1]I_Personale!AC70</f>
        <v>dic</v>
      </c>
      <c r="AC88" s="199" t="str">
        <f>+[1]I_Personale!AD70</f>
        <v>gen</v>
      </c>
      <c r="AD88" s="199" t="str">
        <f>+[1]I_Personale!AE70</f>
        <v>feb</v>
      </c>
      <c r="AE88" s="199" t="str">
        <f>+[1]I_Personale!AF70</f>
        <v>mar</v>
      </c>
      <c r="AF88" s="199" t="str">
        <f>+[1]I_Personale!AG70</f>
        <v>apr</v>
      </c>
      <c r="AG88" s="199" t="str">
        <f>+[1]I_Personale!AH70</f>
        <v>mag</v>
      </c>
      <c r="AH88" s="199" t="str">
        <f>+[1]I_Personale!AI70</f>
        <v>giu</v>
      </c>
      <c r="AI88" s="199" t="str">
        <f>+[1]I_Personale!AJ70</f>
        <v>lug</v>
      </c>
      <c r="AJ88" s="199" t="str">
        <f>+[1]I_Personale!AK70</f>
        <v>ago</v>
      </c>
      <c r="AK88" s="199" t="str">
        <f>+[1]I_Personale!AL70</f>
        <v>set</v>
      </c>
      <c r="AL88" s="199" t="str">
        <f>+[1]I_Personale!AM70</f>
        <v>ott</v>
      </c>
      <c r="AM88" s="199" t="str">
        <f>+[1]I_Personale!AN70</f>
        <v>nov</v>
      </c>
      <c r="AN88" s="199" t="str">
        <f>+[1]I_Personale!AO70</f>
        <v>dic</v>
      </c>
      <c r="AO88" s="199" t="str">
        <f>+[1]I_Personale!AP70</f>
        <v>gen</v>
      </c>
      <c r="AP88" s="199" t="str">
        <f>+[1]I_Personale!AQ70</f>
        <v>feb</v>
      </c>
      <c r="AQ88" s="199" t="str">
        <f>+[1]I_Personale!AR70</f>
        <v>mar</v>
      </c>
      <c r="AR88" s="199" t="str">
        <f>+[1]I_Personale!AS70</f>
        <v>apr</v>
      </c>
      <c r="AS88" s="199" t="str">
        <f>+[1]I_Personale!AT70</f>
        <v>mag</v>
      </c>
      <c r="AT88" s="199" t="str">
        <f>+[1]I_Personale!AU70</f>
        <v>giu</v>
      </c>
      <c r="AU88" s="199" t="str">
        <f>+[1]I_Personale!AV70</f>
        <v>lug</v>
      </c>
      <c r="AV88" s="199" t="str">
        <f>+[1]I_Personale!AW70</f>
        <v>ago</v>
      </c>
      <c r="AW88" s="199" t="str">
        <f>+[1]I_Personale!AX70</f>
        <v>set</v>
      </c>
      <c r="AX88" s="199" t="str">
        <f>+[1]I_Personale!AY70</f>
        <v>ott</v>
      </c>
      <c r="AY88" s="199" t="str">
        <f>+[1]I_Personale!AZ70</f>
        <v>nov</v>
      </c>
      <c r="AZ88" s="199" t="str">
        <f>+[1]I_Personale!BA70</f>
        <v>dic</v>
      </c>
      <c r="BA88" s="199" t="str">
        <f>+[1]I_Personale!BB70</f>
        <v>gen</v>
      </c>
      <c r="BB88" s="199" t="str">
        <f>+[1]I_Personale!BC70</f>
        <v>feb</v>
      </c>
      <c r="BC88" s="199" t="str">
        <f>+[1]I_Personale!BD70</f>
        <v>mar</v>
      </c>
      <c r="BD88" s="199" t="str">
        <f>+[1]I_Personale!BE70</f>
        <v>apr</v>
      </c>
      <c r="BE88" s="199" t="str">
        <f>+[1]I_Personale!BF70</f>
        <v>mag</v>
      </c>
      <c r="BF88" s="199" t="str">
        <f>+[1]I_Personale!BG70</f>
        <v>giu</v>
      </c>
      <c r="BG88" s="199" t="str">
        <f>+[1]I_Personale!BH70</f>
        <v>lug</v>
      </c>
      <c r="BH88" s="199" t="str">
        <f>+[1]I_Personale!BI70</f>
        <v>ago</v>
      </c>
      <c r="BI88" s="199" t="str">
        <f>+[1]I_Personale!BJ70</f>
        <v>set</v>
      </c>
      <c r="BJ88" s="199" t="str">
        <f>+[1]I_Personale!BK70</f>
        <v>ott</v>
      </c>
      <c r="BK88" s="199" t="str">
        <f>+[1]I_Personale!BL70</f>
        <v>nov</v>
      </c>
      <c r="BL88" s="199" t="str">
        <f>+[1]I_Personale!BM70</f>
        <v>dic</v>
      </c>
      <c r="BM88" s="199" t="str">
        <f>+[1]I_Personale!BN70</f>
        <v>gen</v>
      </c>
      <c r="BN88" s="199" t="str">
        <f>+[1]I_Personale!BO70</f>
        <v>feb</v>
      </c>
      <c r="BO88" s="199" t="str">
        <f>+[1]I_Personale!BP70</f>
        <v>mar</v>
      </c>
      <c r="BP88" s="199" t="str">
        <f>+[1]I_Personale!BQ70</f>
        <v>apr</v>
      </c>
      <c r="BQ88" s="199" t="str">
        <f>+[1]I_Personale!BR70</f>
        <v>mag</v>
      </c>
      <c r="BR88" s="199" t="str">
        <f>+[1]I_Personale!BS70</f>
        <v>giu</v>
      </c>
      <c r="BS88" s="199" t="str">
        <f>+[1]I_Personale!BT70</f>
        <v>lug</v>
      </c>
      <c r="BT88" s="199" t="str">
        <f>+[1]I_Personale!BU70</f>
        <v>ago</v>
      </c>
      <c r="BU88" s="199" t="str">
        <f>+[1]I_Personale!BV70</f>
        <v>set</v>
      </c>
      <c r="BV88" s="199" t="str">
        <f>+[1]I_Personale!BW70</f>
        <v>ott</v>
      </c>
      <c r="BW88" s="199" t="str">
        <f>+[1]I_Personale!BX70</f>
        <v>nov</v>
      </c>
      <c r="BX88" s="199" t="str">
        <f>+[1]I_Personale!BY70</f>
        <v>dic</v>
      </c>
      <c r="BY88" s="199" t="str">
        <f>+[1]I_Personale!BZ70</f>
        <v>gen</v>
      </c>
      <c r="BZ88" s="199" t="str">
        <f>+[1]I_Personale!CA70</f>
        <v>feb</v>
      </c>
      <c r="CA88" s="199" t="str">
        <f>+[1]I_Personale!CB70</f>
        <v>mar</v>
      </c>
      <c r="CB88" s="199" t="str">
        <f>+[1]I_Personale!CC70</f>
        <v>apr</v>
      </c>
      <c r="CC88" s="199" t="str">
        <f>+[1]I_Personale!CD70</f>
        <v>mag</v>
      </c>
      <c r="CD88" s="199" t="str">
        <f>+[1]I_Personale!CE70</f>
        <v>giu</v>
      </c>
      <c r="CE88" s="199" t="str">
        <f>+[1]I_Personale!CF70</f>
        <v>lug</v>
      </c>
      <c r="CF88" s="199" t="str">
        <f>+[1]I_Personale!CG70</f>
        <v>ago</v>
      </c>
      <c r="CG88" s="199" t="str">
        <f>+[1]I_Personale!CH70</f>
        <v>set</v>
      </c>
      <c r="CH88" s="199" t="str">
        <f>+[1]I_Personale!CI70</f>
        <v>ott</v>
      </c>
      <c r="CI88" s="199" t="str">
        <f>+[1]I_Personale!CJ70</f>
        <v>nov</v>
      </c>
      <c r="CJ88" s="199" t="str">
        <f>+[1]I_Personale!CK70</f>
        <v>dic</v>
      </c>
      <c r="CK88" s="199" t="str">
        <f>+[1]I_Personale!CL70</f>
        <v>gen</v>
      </c>
      <c r="CL88" s="199" t="str">
        <f>+[1]I_Personale!CM70</f>
        <v>feb</v>
      </c>
      <c r="CM88" s="199" t="str">
        <f>+[1]I_Personale!CN70</f>
        <v>mar</v>
      </c>
      <c r="CN88" s="199" t="str">
        <f>+[1]I_Personale!CO70</f>
        <v>apr</v>
      </c>
      <c r="CO88" s="199" t="str">
        <f>+[1]I_Personale!CP70</f>
        <v>mag</v>
      </c>
      <c r="CP88" s="199" t="str">
        <f>+[1]I_Personale!CQ70</f>
        <v>giu</v>
      </c>
      <c r="CQ88" s="199" t="str">
        <f>+[1]I_Personale!CR70</f>
        <v>lug</v>
      </c>
      <c r="CR88" s="199" t="str">
        <f>+[1]I_Personale!CS70</f>
        <v>ago</v>
      </c>
      <c r="CS88" s="199" t="str">
        <f>+[1]I_Personale!CT70</f>
        <v>set</v>
      </c>
      <c r="CT88" s="199" t="str">
        <f>+[1]I_Personale!CU70</f>
        <v>ott</v>
      </c>
      <c r="CU88" s="199" t="str">
        <f>+[1]I_Personale!CV70</f>
        <v>nov</v>
      </c>
      <c r="CV88" s="199" t="str">
        <f>+[1]I_Personale!CW70</f>
        <v>dic</v>
      </c>
      <c r="CW88" s="199" t="str">
        <f>+[1]I_Personale!CX70</f>
        <v>gen</v>
      </c>
      <c r="CX88" s="199" t="str">
        <f>+[1]I_Personale!CY70</f>
        <v>feb</v>
      </c>
      <c r="CY88" s="199" t="str">
        <f>+[1]I_Personale!CZ70</f>
        <v>mar</v>
      </c>
      <c r="CZ88" s="199" t="str">
        <f>+[1]I_Personale!DA70</f>
        <v>apr</v>
      </c>
      <c r="DA88" s="199" t="str">
        <f>+[1]I_Personale!DB70</f>
        <v>mag</v>
      </c>
      <c r="DB88" s="199" t="str">
        <f>+[1]I_Personale!DC70</f>
        <v>giu</v>
      </c>
      <c r="DC88" s="199" t="str">
        <f>+[1]I_Personale!DD70</f>
        <v>lug</v>
      </c>
      <c r="DD88" s="199" t="str">
        <f>+[1]I_Personale!DE70</f>
        <v>ago</v>
      </c>
      <c r="DE88" s="199" t="str">
        <f>+[1]I_Personale!DF70</f>
        <v>set</v>
      </c>
      <c r="DF88" s="199" t="str">
        <f>+[1]I_Personale!DG70</f>
        <v>ott</v>
      </c>
      <c r="DG88" s="199" t="str">
        <f>+[1]I_Personale!DH70</f>
        <v>nov</v>
      </c>
      <c r="DH88" s="199" t="str">
        <f>+[1]I_Personale!DI70</f>
        <v>dic</v>
      </c>
      <c r="DI88" s="199" t="str">
        <f>+[1]I_Personale!DJ70</f>
        <v>gen</v>
      </c>
      <c r="DJ88" s="199" t="str">
        <f>+[1]I_Personale!DK70</f>
        <v>feb</v>
      </c>
      <c r="DK88" s="199" t="str">
        <f>+[1]I_Personale!DL70</f>
        <v>mar</v>
      </c>
      <c r="DL88" s="199" t="str">
        <f>+[1]I_Personale!DM70</f>
        <v>apr</v>
      </c>
      <c r="DM88" s="199" t="str">
        <f>+[1]I_Personale!DN70</f>
        <v>mag</v>
      </c>
      <c r="DN88" s="199" t="str">
        <f>+[1]I_Personale!DO70</f>
        <v>giu</v>
      </c>
      <c r="DO88" s="199" t="str">
        <f>+[1]I_Personale!DP70</f>
        <v>lug</v>
      </c>
      <c r="DP88" s="199" t="str">
        <f>+[1]I_Personale!DQ70</f>
        <v>ago</v>
      </c>
      <c r="DQ88" s="199" t="str">
        <f>+[1]I_Personale!DR70</f>
        <v>set</v>
      </c>
      <c r="DR88" s="199" t="str">
        <f>+[1]I_Personale!DS70</f>
        <v>ott</v>
      </c>
      <c r="DS88" s="199" t="str">
        <f>+[1]I_Personale!DT70</f>
        <v>nov</v>
      </c>
      <c r="DT88" s="199" t="str">
        <f>+[1]I_Personale!DU70</f>
        <v>dic</v>
      </c>
    </row>
    <row r="89" spans="3:124" ht="15.6" hidden="1" outlineLevel="1" thickTop="1" thickBot="1">
      <c r="C89" s="342" t="s">
        <v>632</v>
      </c>
      <c r="E89" s="343">
        <f>+[1]I_Personale!F71</f>
        <v>2</v>
      </c>
      <c r="F89" s="343">
        <f>+[1]I_Personale!G71</f>
        <v>2</v>
      </c>
      <c r="G89" s="343">
        <f>+[1]I_Personale!H71</f>
        <v>2</v>
      </c>
      <c r="H89" s="343">
        <f>+[1]I_Personale!I71</f>
        <v>2</v>
      </c>
      <c r="I89" s="343">
        <f>+[1]I_Personale!J71</f>
        <v>2</v>
      </c>
      <c r="J89" s="343">
        <f>+[1]I_Personale!K71</f>
        <v>2</v>
      </c>
      <c r="K89" s="343">
        <f>+[1]I_Personale!L71</f>
        <v>2</v>
      </c>
      <c r="L89" s="343">
        <f>+[1]I_Personale!M71</f>
        <v>2</v>
      </c>
      <c r="M89" s="343">
        <f>+[1]I_Personale!N71</f>
        <v>2</v>
      </c>
      <c r="N89" s="343">
        <f>+[1]I_Personale!O71</f>
        <v>2</v>
      </c>
      <c r="O89" s="343">
        <f>+[1]I_Personale!P71</f>
        <v>2</v>
      </c>
      <c r="P89" s="343">
        <f>+[1]I_Personale!Q71</f>
        <v>2</v>
      </c>
      <c r="Q89" s="343">
        <f>+[1]I_Personale!R71</f>
        <v>2</v>
      </c>
      <c r="R89" s="343">
        <f>+[1]I_Personale!S71</f>
        <v>2</v>
      </c>
      <c r="S89" s="343">
        <f>+[1]I_Personale!T71</f>
        <v>2</v>
      </c>
      <c r="T89" s="343">
        <f>+[1]I_Personale!U71</f>
        <v>2</v>
      </c>
      <c r="U89" s="343">
        <f>+[1]I_Personale!V71</f>
        <v>2</v>
      </c>
      <c r="V89" s="343">
        <f>+[1]I_Personale!W71</f>
        <v>2</v>
      </c>
      <c r="W89" s="343">
        <f>+[1]I_Personale!X71</f>
        <v>2</v>
      </c>
      <c r="X89" s="343">
        <f>+[1]I_Personale!Y71</f>
        <v>2</v>
      </c>
      <c r="Y89" s="343">
        <f>+[1]I_Personale!Z71</f>
        <v>2</v>
      </c>
      <c r="Z89" s="343">
        <f>+[1]I_Personale!AA71</f>
        <v>2</v>
      </c>
      <c r="AA89" s="343">
        <f>+[1]I_Personale!AB71</f>
        <v>2</v>
      </c>
      <c r="AB89" s="343">
        <f>+[1]I_Personale!AC71</f>
        <v>2</v>
      </c>
      <c r="AC89" s="343">
        <f>+[1]I_Personale!AD71</f>
        <v>2</v>
      </c>
      <c r="AD89" s="343">
        <f>+[1]I_Personale!AE71</f>
        <v>2</v>
      </c>
      <c r="AE89" s="343">
        <f>+[1]I_Personale!AF71</f>
        <v>2</v>
      </c>
      <c r="AF89" s="343">
        <f>+[1]I_Personale!AG71</f>
        <v>2</v>
      </c>
      <c r="AG89" s="343">
        <f>+[1]I_Personale!AH71</f>
        <v>2</v>
      </c>
      <c r="AH89" s="343">
        <f>+[1]I_Personale!AI71</f>
        <v>2</v>
      </c>
      <c r="AI89" s="343">
        <f>+[1]I_Personale!AJ71</f>
        <v>2</v>
      </c>
      <c r="AJ89" s="343">
        <f>+[1]I_Personale!AK71</f>
        <v>2</v>
      </c>
      <c r="AK89" s="343">
        <f>+[1]I_Personale!AL71</f>
        <v>2</v>
      </c>
      <c r="AL89" s="343">
        <f>+[1]I_Personale!AM71</f>
        <v>2</v>
      </c>
      <c r="AM89" s="343">
        <f>+[1]I_Personale!AN71</f>
        <v>2</v>
      </c>
      <c r="AN89" s="343">
        <f>+[1]I_Personale!AO71</f>
        <v>2</v>
      </c>
      <c r="AO89" s="343">
        <f>+[1]I_Personale!AP71</f>
        <v>2</v>
      </c>
      <c r="AP89" s="343">
        <f>+[1]I_Personale!AQ71</f>
        <v>2</v>
      </c>
      <c r="AQ89" s="343">
        <f>+[1]I_Personale!AR71</f>
        <v>2</v>
      </c>
      <c r="AR89" s="343">
        <f>+[1]I_Personale!AS71</f>
        <v>2</v>
      </c>
      <c r="AS89" s="343">
        <f>+[1]I_Personale!AT71</f>
        <v>2</v>
      </c>
      <c r="AT89" s="343">
        <f>+[1]I_Personale!AU71</f>
        <v>2</v>
      </c>
      <c r="AU89" s="343">
        <f>+[1]I_Personale!AV71</f>
        <v>2</v>
      </c>
      <c r="AV89" s="343">
        <f>+[1]I_Personale!AW71</f>
        <v>2</v>
      </c>
      <c r="AW89" s="343">
        <f>+[1]I_Personale!AX71</f>
        <v>2</v>
      </c>
      <c r="AX89" s="343">
        <f>+[1]I_Personale!AY71</f>
        <v>2</v>
      </c>
      <c r="AY89" s="343">
        <f>+[1]I_Personale!AZ71</f>
        <v>2</v>
      </c>
      <c r="AZ89" s="343">
        <f>+[1]I_Personale!BA71</f>
        <v>2</v>
      </c>
      <c r="BA89" s="343">
        <f>+[1]I_Personale!BB71</f>
        <v>2</v>
      </c>
      <c r="BB89" s="343">
        <f>+[1]I_Personale!BC71</f>
        <v>2</v>
      </c>
      <c r="BC89" s="343">
        <f>+[1]I_Personale!BD71</f>
        <v>2</v>
      </c>
      <c r="BD89" s="343">
        <f>+[1]I_Personale!BE71</f>
        <v>2</v>
      </c>
      <c r="BE89" s="343">
        <f>+[1]I_Personale!BF71</f>
        <v>2</v>
      </c>
      <c r="BF89" s="343">
        <f>+[1]I_Personale!BG71</f>
        <v>2</v>
      </c>
      <c r="BG89" s="343">
        <f>+[1]I_Personale!BH71</f>
        <v>2</v>
      </c>
      <c r="BH89" s="343">
        <f>+[1]I_Personale!BI71</f>
        <v>2</v>
      </c>
      <c r="BI89" s="343">
        <f>+[1]I_Personale!BJ71</f>
        <v>2</v>
      </c>
      <c r="BJ89" s="343">
        <f>+[1]I_Personale!BK71</f>
        <v>2</v>
      </c>
      <c r="BK89" s="343">
        <f>+[1]I_Personale!BL71</f>
        <v>2</v>
      </c>
      <c r="BL89" s="343">
        <f>+[1]I_Personale!BM71</f>
        <v>2</v>
      </c>
      <c r="BM89" s="343">
        <f>+[1]I_Personale!BN71</f>
        <v>2</v>
      </c>
      <c r="BN89" s="343">
        <f>+[1]I_Personale!BO71</f>
        <v>2</v>
      </c>
      <c r="BO89" s="343">
        <f>+[1]I_Personale!BP71</f>
        <v>2</v>
      </c>
      <c r="BP89" s="343">
        <f>+[1]I_Personale!BQ71</f>
        <v>2</v>
      </c>
      <c r="BQ89" s="343">
        <f>+[1]I_Personale!BR71</f>
        <v>2</v>
      </c>
      <c r="BR89" s="343">
        <f>+[1]I_Personale!BS71</f>
        <v>2</v>
      </c>
      <c r="BS89" s="343">
        <f>+[1]I_Personale!BT71</f>
        <v>2</v>
      </c>
      <c r="BT89" s="343">
        <f>+[1]I_Personale!BU71</f>
        <v>2</v>
      </c>
      <c r="BU89" s="343">
        <f>+[1]I_Personale!BV71</f>
        <v>2</v>
      </c>
      <c r="BV89" s="343">
        <f>+[1]I_Personale!BW71</f>
        <v>2</v>
      </c>
      <c r="BW89" s="343">
        <f>+[1]I_Personale!BX71</f>
        <v>2</v>
      </c>
      <c r="BX89" s="343">
        <f>+[1]I_Personale!BY71</f>
        <v>2</v>
      </c>
      <c r="BY89" s="343">
        <f>+[1]I_Personale!BZ71</f>
        <v>2</v>
      </c>
      <c r="BZ89" s="343">
        <f>+[1]I_Personale!CA71</f>
        <v>2</v>
      </c>
      <c r="CA89" s="343">
        <f>+[1]I_Personale!CB71</f>
        <v>2</v>
      </c>
      <c r="CB89" s="343">
        <f>+[1]I_Personale!CC71</f>
        <v>2</v>
      </c>
      <c r="CC89" s="343">
        <f>+[1]I_Personale!CD71</f>
        <v>2</v>
      </c>
      <c r="CD89" s="343">
        <f>+[1]I_Personale!CE71</f>
        <v>2</v>
      </c>
      <c r="CE89" s="343">
        <f>+[1]I_Personale!CF71</f>
        <v>2</v>
      </c>
      <c r="CF89" s="343">
        <f>+[1]I_Personale!CG71</f>
        <v>2</v>
      </c>
      <c r="CG89" s="343">
        <f>+[1]I_Personale!CH71</f>
        <v>2</v>
      </c>
      <c r="CH89" s="343">
        <f>+[1]I_Personale!CI71</f>
        <v>2</v>
      </c>
      <c r="CI89" s="343">
        <f>+[1]I_Personale!CJ71</f>
        <v>2</v>
      </c>
      <c r="CJ89" s="343">
        <f>+[1]I_Personale!CK71</f>
        <v>2</v>
      </c>
      <c r="CK89" s="343">
        <f>+[1]I_Personale!CL71</f>
        <v>2</v>
      </c>
      <c r="CL89" s="343">
        <f>+[1]I_Personale!CM71</f>
        <v>2</v>
      </c>
      <c r="CM89" s="343">
        <f>+[1]I_Personale!CN71</f>
        <v>2</v>
      </c>
      <c r="CN89" s="343">
        <f>+[1]I_Personale!CO71</f>
        <v>2</v>
      </c>
      <c r="CO89" s="343">
        <f>+[1]I_Personale!CP71</f>
        <v>2</v>
      </c>
      <c r="CP89" s="343">
        <f>+[1]I_Personale!CQ71</f>
        <v>2</v>
      </c>
      <c r="CQ89" s="343">
        <f>+[1]I_Personale!CR71</f>
        <v>2</v>
      </c>
      <c r="CR89" s="343">
        <f>+[1]I_Personale!CS71</f>
        <v>2</v>
      </c>
      <c r="CS89" s="343">
        <f>+[1]I_Personale!CT71</f>
        <v>2</v>
      </c>
      <c r="CT89" s="343">
        <f>+[1]I_Personale!CU71</f>
        <v>2</v>
      </c>
      <c r="CU89" s="343">
        <f>+[1]I_Personale!CV71</f>
        <v>2</v>
      </c>
      <c r="CV89" s="343">
        <f>+[1]I_Personale!CW71</f>
        <v>2</v>
      </c>
      <c r="CW89" s="343">
        <f>+[1]I_Personale!CX71</f>
        <v>2</v>
      </c>
      <c r="CX89" s="343">
        <f>+[1]I_Personale!CY71</f>
        <v>2</v>
      </c>
      <c r="CY89" s="343">
        <f>+[1]I_Personale!CZ71</f>
        <v>2</v>
      </c>
      <c r="CZ89" s="343">
        <f>+[1]I_Personale!DA71</f>
        <v>2</v>
      </c>
      <c r="DA89" s="343">
        <f>+[1]I_Personale!DB71</f>
        <v>2</v>
      </c>
      <c r="DB89" s="343">
        <f>+[1]I_Personale!DC71</f>
        <v>2</v>
      </c>
      <c r="DC89" s="343">
        <f>+[1]I_Personale!DD71</f>
        <v>2</v>
      </c>
      <c r="DD89" s="343">
        <f>+[1]I_Personale!DE71</f>
        <v>2</v>
      </c>
      <c r="DE89" s="343">
        <f>+[1]I_Personale!DF71</f>
        <v>2</v>
      </c>
      <c r="DF89" s="343">
        <f>+[1]I_Personale!DG71</f>
        <v>2</v>
      </c>
      <c r="DG89" s="343">
        <f>+[1]I_Personale!DH71</f>
        <v>2</v>
      </c>
      <c r="DH89" s="343">
        <f>+[1]I_Personale!DI71</f>
        <v>2</v>
      </c>
      <c r="DI89" s="343">
        <f>+[1]I_Personale!DJ71</f>
        <v>2</v>
      </c>
      <c r="DJ89" s="343">
        <f>+[1]I_Personale!DK71</f>
        <v>2</v>
      </c>
      <c r="DK89" s="343">
        <f>+[1]I_Personale!DL71</f>
        <v>2</v>
      </c>
      <c r="DL89" s="343">
        <f>+[1]I_Personale!DM71</f>
        <v>2</v>
      </c>
      <c r="DM89" s="343">
        <f>+[1]I_Personale!DN71</f>
        <v>2</v>
      </c>
      <c r="DN89" s="343">
        <f>+[1]I_Personale!DO71</f>
        <v>2</v>
      </c>
      <c r="DO89" s="343">
        <f>+[1]I_Personale!DP71</f>
        <v>2</v>
      </c>
      <c r="DP89" s="343">
        <f>+[1]I_Personale!DQ71</f>
        <v>2</v>
      </c>
      <c r="DQ89" s="343">
        <f>+[1]I_Personale!DR71</f>
        <v>2</v>
      </c>
      <c r="DR89" s="343">
        <f>+[1]I_Personale!DS71</f>
        <v>2</v>
      </c>
      <c r="DS89" s="343">
        <f>+[1]I_Personale!DT71</f>
        <v>2</v>
      </c>
      <c r="DT89" s="343">
        <f>+[1]I_Personale!DU71</f>
        <v>2</v>
      </c>
    </row>
    <row r="90" spans="3:124" hidden="1" outlineLevel="1">
      <c r="C90" s="342" t="s">
        <v>633</v>
      </c>
      <c r="E90" t="str">
        <f>+IF(OR([1]I_Personale!$E64=[1]C_Personale!E88,[1]I_Personale!$E65=[1]C_Personale!E88),"SI","")</f>
        <v/>
      </c>
      <c r="F90" t="str">
        <f>+IF(OR([1]I_Personale!$E64=[1]C_Personale!F88,[1]I_Personale!$E65=[1]C_Personale!F88),"SI","")</f>
        <v/>
      </c>
      <c r="G90" t="str">
        <f>+IF(OR([1]I_Personale!$E64=[1]C_Personale!G88,[1]I_Personale!$E65=[1]C_Personale!G88),"SI","")</f>
        <v/>
      </c>
      <c r="H90" t="str">
        <f>+IF(OR([1]I_Personale!$E64=[1]C_Personale!H88,[1]I_Personale!$E65=[1]C_Personale!H88),"SI","")</f>
        <v/>
      </c>
      <c r="I90" t="str">
        <f>+IF(OR([1]I_Personale!$E64=[1]C_Personale!I88,[1]I_Personale!$E65=[1]C_Personale!I88),"SI","")</f>
        <v/>
      </c>
      <c r="J90" t="str">
        <f>+IF(OR([1]I_Personale!$E64=[1]C_Personale!J88,[1]I_Personale!$E65=[1]C_Personale!J88),"SI","")</f>
        <v>SI</v>
      </c>
      <c r="K90" t="str">
        <f>+IF(OR([1]I_Personale!$E64=[1]C_Personale!K88,[1]I_Personale!$E65=[1]C_Personale!K88),"SI","")</f>
        <v/>
      </c>
      <c r="L90" t="str">
        <f>+IF(OR([1]I_Personale!$E64=[1]C_Personale!L88,[1]I_Personale!$E65=[1]C_Personale!L88),"SI","")</f>
        <v/>
      </c>
      <c r="M90" t="str">
        <f>+IF(OR([1]I_Personale!$E64=[1]C_Personale!M88,[1]I_Personale!$E65=[1]C_Personale!M88),"SI","")</f>
        <v/>
      </c>
      <c r="N90" t="str">
        <f>+IF(OR([1]I_Personale!$E64=[1]C_Personale!N88,[1]I_Personale!$E65=[1]C_Personale!N88),"SI","")</f>
        <v/>
      </c>
      <c r="O90" t="str">
        <f>+IF(OR([1]I_Personale!$E64=[1]C_Personale!O88,[1]I_Personale!$E65=[1]C_Personale!O88),"SI","")</f>
        <v>SI</v>
      </c>
      <c r="P90" t="str">
        <f>+IF(OR([1]I_Personale!$E64=[1]C_Personale!P88,[1]I_Personale!$E65=[1]C_Personale!P88),"SI","")</f>
        <v/>
      </c>
      <c r="Q90" t="str">
        <f>+IF(OR([1]I_Personale!$E64=[1]C_Personale!Q88,[1]I_Personale!$E65=[1]C_Personale!Q88),"SI","")</f>
        <v/>
      </c>
      <c r="R90" t="str">
        <f>+IF(OR([1]I_Personale!$E64=[1]C_Personale!R88,[1]I_Personale!$E65=[1]C_Personale!R88),"SI","")</f>
        <v/>
      </c>
      <c r="S90" t="str">
        <f>+IF(OR([1]I_Personale!$E64=[1]C_Personale!S88,[1]I_Personale!$E65=[1]C_Personale!S88),"SI","")</f>
        <v/>
      </c>
      <c r="T90" t="str">
        <f>+IF(OR([1]I_Personale!$E64=[1]C_Personale!T88,[1]I_Personale!$E65=[1]C_Personale!T88),"SI","")</f>
        <v/>
      </c>
      <c r="U90" t="str">
        <f>+IF(OR([1]I_Personale!$E64=[1]C_Personale!U88,[1]I_Personale!$E65=[1]C_Personale!U88),"SI","")</f>
        <v/>
      </c>
      <c r="V90" t="str">
        <f>+IF(OR([1]I_Personale!$E64=[1]C_Personale!V88,[1]I_Personale!$E65=[1]C_Personale!V88),"SI","")</f>
        <v>SI</v>
      </c>
      <c r="W90" t="str">
        <f>+IF(OR([1]I_Personale!$E64=[1]C_Personale!W88,[1]I_Personale!$E65=[1]C_Personale!W88),"SI","")</f>
        <v/>
      </c>
      <c r="X90" t="str">
        <f>+IF(OR([1]I_Personale!$E64=[1]C_Personale!X88,[1]I_Personale!$E65=[1]C_Personale!X88),"SI","")</f>
        <v/>
      </c>
      <c r="Y90" t="str">
        <f>+IF(OR([1]I_Personale!$E64=[1]C_Personale!Y88,[1]I_Personale!$E65=[1]C_Personale!Y88),"SI","")</f>
        <v/>
      </c>
      <c r="Z90" t="str">
        <f>+IF(OR([1]I_Personale!$E64=[1]C_Personale!Z88,[1]I_Personale!$E65=[1]C_Personale!Z88),"SI","")</f>
        <v/>
      </c>
      <c r="AA90" t="str">
        <f>+IF(OR([1]I_Personale!$E64=[1]C_Personale!AA88,[1]I_Personale!$E65=[1]C_Personale!AA88),"SI","")</f>
        <v>SI</v>
      </c>
      <c r="AB90" t="str">
        <f>+IF(OR([1]I_Personale!$E64=[1]C_Personale!AB88,[1]I_Personale!$E65=[1]C_Personale!AB88),"SI","")</f>
        <v/>
      </c>
      <c r="AC90" t="str">
        <f>+IF(OR([1]I_Personale!$E64=[1]C_Personale!AC88,[1]I_Personale!$E65=[1]C_Personale!AC88),"SI","")</f>
        <v/>
      </c>
      <c r="AD90" t="str">
        <f>+IF(OR([1]I_Personale!$E64=[1]C_Personale!AD88,[1]I_Personale!$E65=[1]C_Personale!AD88),"SI","")</f>
        <v/>
      </c>
      <c r="AE90" t="str">
        <f>+IF(OR([1]I_Personale!$E64=[1]C_Personale!AE88,[1]I_Personale!$E65=[1]C_Personale!AE88),"SI","")</f>
        <v/>
      </c>
      <c r="AF90" t="str">
        <f>+IF(OR([1]I_Personale!$E64=[1]C_Personale!AF88,[1]I_Personale!$E65=[1]C_Personale!AF88),"SI","")</f>
        <v/>
      </c>
      <c r="AG90" t="str">
        <f>+IF(OR([1]I_Personale!$E64=[1]C_Personale!AG88,[1]I_Personale!$E65=[1]C_Personale!AG88),"SI","")</f>
        <v/>
      </c>
      <c r="AH90" t="str">
        <f>+IF(OR([1]I_Personale!$E64=[1]C_Personale!AH88,[1]I_Personale!$E65=[1]C_Personale!AH88),"SI","")</f>
        <v>SI</v>
      </c>
      <c r="AI90" t="str">
        <f>+IF(OR([1]I_Personale!$E64=[1]C_Personale!AI88,[1]I_Personale!$E65=[1]C_Personale!AI88),"SI","")</f>
        <v/>
      </c>
      <c r="AJ90" t="str">
        <f>+IF(OR([1]I_Personale!$E64=[1]C_Personale!AJ88,[1]I_Personale!$E65=[1]C_Personale!AJ88),"SI","")</f>
        <v/>
      </c>
      <c r="AK90" t="str">
        <f>+IF(OR([1]I_Personale!$E64=[1]C_Personale!AK88,[1]I_Personale!$E65=[1]C_Personale!AK88),"SI","")</f>
        <v/>
      </c>
      <c r="AL90" t="str">
        <f>+IF(OR([1]I_Personale!$E64=[1]C_Personale!AL88,[1]I_Personale!$E65=[1]C_Personale!AL88),"SI","")</f>
        <v/>
      </c>
      <c r="AM90" t="str">
        <f>+IF(OR([1]I_Personale!$E64=[1]C_Personale!AM88,[1]I_Personale!$E65=[1]C_Personale!AM88),"SI","")</f>
        <v>SI</v>
      </c>
      <c r="AN90" t="str">
        <f>+IF(OR([1]I_Personale!$E64=[1]C_Personale!AN88,[1]I_Personale!$E65=[1]C_Personale!AN88),"SI","")</f>
        <v/>
      </c>
      <c r="AO90" t="str">
        <f>+IF(OR([1]I_Personale!$E64=[1]C_Personale!AO88,[1]I_Personale!$E65=[1]C_Personale!AO88),"SI","")</f>
        <v/>
      </c>
      <c r="AP90" t="str">
        <f>+IF(OR([1]I_Personale!$E64=[1]C_Personale!AP88,[1]I_Personale!$E65=[1]C_Personale!AP88),"SI","")</f>
        <v/>
      </c>
      <c r="AQ90" t="str">
        <f>+IF(OR([1]I_Personale!$E64=[1]C_Personale!AQ88,[1]I_Personale!$E65=[1]C_Personale!AQ88),"SI","")</f>
        <v/>
      </c>
      <c r="AR90" t="str">
        <f>+IF(OR([1]I_Personale!$E64=[1]C_Personale!AR88,[1]I_Personale!$E65=[1]C_Personale!AR88),"SI","")</f>
        <v/>
      </c>
      <c r="AS90" t="str">
        <f>+IF(OR([1]I_Personale!$E64=[1]C_Personale!AS88,[1]I_Personale!$E65=[1]C_Personale!AS88),"SI","")</f>
        <v/>
      </c>
      <c r="AT90" t="str">
        <f>+IF(OR([1]I_Personale!$E64=[1]C_Personale!AT88,[1]I_Personale!$E65=[1]C_Personale!AT88),"SI","")</f>
        <v>SI</v>
      </c>
      <c r="AU90" t="str">
        <f>+IF(OR([1]I_Personale!$E64=[1]C_Personale!AU88,[1]I_Personale!$E65=[1]C_Personale!AU88),"SI","")</f>
        <v/>
      </c>
      <c r="AV90" t="str">
        <f>+IF(OR([1]I_Personale!$E64=[1]C_Personale!AV88,[1]I_Personale!$E65=[1]C_Personale!AV88),"SI","")</f>
        <v/>
      </c>
      <c r="AW90" t="str">
        <f>+IF(OR([1]I_Personale!$E64=[1]C_Personale!AW88,[1]I_Personale!$E65=[1]C_Personale!AW88),"SI","")</f>
        <v/>
      </c>
      <c r="AX90" t="str">
        <f>+IF(OR([1]I_Personale!$E64=[1]C_Personale!AX88,[1]I_Personale!$E65=[1]C_Personale!AX88),"SI","")</f>
        <v/>
      </c>
      <c r="AY90" t="str">
        <f>+IF(OR([1]I_Personale!$E64=[1]C_Personale!AY88,[1]I_Personale!$E65=[1]C_Personale!AY88),"SI","")</f>
        <v>SI</v>
      </c>
      <c r="AZ90" t="str">
        <f>+IF(OR([1]I_Personale!$E64=[1]C_Personale!AZ88,[1]I_Personale!$E65=[1]C_Personale!AZ88),"SI","")</f>
        <v/>
      </c>
      <c r="BA90" t="str">
        <f>+IF(OR([1]I_Personale!$E64=[1]C_Personale!BA88,[1]I_Personale!$E65=[1]C_Personale!BA88),"SI","")</f>
        <v/>
      </c>
      <c r="BB90" t="str">
        <f>+IF(OR([1]I_Personale!$E64=[1]C_Personale!BB88,[1]I_Personale!$E65=[1]C_Personale!BB88),"SI","")</f>
        <v/>
      </c>
      <c r="BC90" t="str">
        <f>+IF(OR([1]I_Personale!$E64=[1]C_Personale!BC88,[1]I_Personale!$E65=[1]C_Personale!BC88),"SI","")</f>
        <v/>
      </c>
      <c r="BD90" t="str">
        <f>+IF(OR([1]I_Personale!$E64=[1]C_Personale!BD88,[1]I_Personale!$E65=[1]C_Personale!BD88),"SI","")</f>
        <v/>
      </c>
      <c r="BE90" t="str">
        <f>+IF(OR([1]I_Personale!$E64=[1]C_Personale!BE88,[1]I_Personale!$E65=[1]C_Personale!BE88),"SI","")</f>
        <v/>
      </c>
      <c r="BF90" t="str">
        <f>+IF(OR([1]I_Personale!$E64=[1]C_Personale!BF88,[1]I_Personale!$E65=[1]C_Personale!BF88),"SI","")</f>
        <v>SI</v>
      </c>
      <c r="BG90" t="str">
        <f>+IF(OR([1]I_Personale!$E64=[1]C_Personale!BG88,[1]I_Personale!$E65=[1]C_Personale!BG88),"SI","")</f>
        <v/>
      </c>
      <c r="BH90" t="str">
        <f>+IF(OR([1]I_Personale!$E64=[1]C_Personale!BH88,[1]I_Personale!$E65=[1]C_Personale!BH88),"SI","")</f>
        <v/>
      </c>
      <c r="BI90" t="str">
        <f>+IF(OR([1]I_Personale!$E64=[1]C_Personale!BI88,[1]I_Personale!$E65=[1]C_Personale!BI88),"SI","")</f>
        <v/>
      </c>
      <c r="BJ90" t="str">
        <f>+IF(OR([1]I_Personale!$E64=[1]C_Personale!BJ88,[1]I_Personale!$E65=[1]C_Personale!BJ88),"SI","")</f>
        <v/>
      </c>
      <c r="BK90" t="str">
        <f>+IF(OR([1]I_Personale!$E64=[1]C_Personale!BK88,[1]I_Personale!$E65=[1]C_Personale!BK88),"SI","")</f>
        <v>SI</v>
      </c>
      <c r="BL90" t="str">
        <f>+IF(OR([1]I_Personale!$E64=[1]C_Personale!BL88,[1]I_Personale!$E65=[1]C_Personale!BL88),"SI","")</f>
        <v/>
      </c>
      <c r="BM90" t="str">
        <f>+IF(OR([1]I_Personale!$E64=[1]C_Personale!BM88,[1]I_Personale!$E65=[1]C_Personale!BM88),"SI","")</f>
        <v/>
      </c>
      <c r="BN90" t="str">
        <f>+IF(OR([1]I_Personale!$E64=[1]C_Personale!BN88,[1]I_Personale!$E65=[1]C_Personale!BN88),"SI","")</f>
        <v/>
      </c>
      <c r="BO90" t="str">
        <f>+IF(OR([1]I_Personale!$E64=[1]C_Personale!BO88,[1]I_Personale!$E65=[1]C_Personale!BO88),"SI","")</f>
        <v/>
      </c>
      <c r="BP90" t="str">
        <f>+IF(OR([1]I_Personale!$E64=[1]C_Personale!BP88,[1]I_Personale!$E65=[1]C_Personale!BP88),"SI","")</f>
        <v/>
      </c>
      <c r="BQ90" t="str">
        <f>+IF(OR([1]I_Personale!$E64=[1]C_Personale!BQ88,[1]I_Personale!$E65=[1]C_Personale!BQ88),"SI","")</f>
        <v/>
      </c>
      <c r="BR90" t="str">
        <f>+IF(OR([1]I_Personale!$E64=[1]C_Personale!BR88,[1]I_Personale!$E65=[1]C_Personale!BR88),"SI","")</f>
        <v>SI</v>
      </c>
      <c r="BS90" t="str">
        <f>+IF(OR([1]I_Personale!$E64=[1]C_Personale!BS88,[1]I_Personale!$E65=[1]C_Personale!BS88),"SI","")</f>
        <v/>
      </c>
      <c r="BT90" t="str">
        <f>+IF(OR([1]I_Personale!$E64=[1]C_Personale!BT88,[1]I_Personale!$E65=[1]C_Personale!BT88),"SI","")</f>
        <v/>
      </c>
      <c r="BU90" t="str">
        <f>+IF(OR([1]I_Personale!$E64=[1]C_Personale!BU88,[1]I_Personale!$E65=[1]C_Personale!BU88),"SI","")</f>
        <v/>
      </c>
      <c r="BV90" t="str">
        <f>+IF(OR([1]I_Personale!$E64=[1]C_Personale!BV88,[1]I_Personale!$E65=[1]C_Personale!BV88),"SI","")</f>
        <v/>
      </c>
      <c r="BW90" t="str">
        <f>+IF(OR([1]I_Personale!$E64=[1]C_Personale!BW88,[1]I_Personale!$E65=[1]C_Personale!BW88),"SI","")</f>
        <v>SI</v>
      </c>
      <c r="BX90" t="str">
        <f>+IF(OR([1]I_Personale!$E64=[1]C_Personale!BX88,[1]I_Personale!$E65=[1]C_Personale!BX88),"SI","")</f>
        <v/>
      </c>
      <c r="BY90" t="str">
        <f>+IF(OR([1]I_Personale!$E64=[1]C_Personale!BY88,[1]I_Personale!$E65=[1]C_Personale!BY88),"SI","")</f>
        <v/>
      </c>
      <c r="BZ90" t="str">
        <f>+IF(OR([1]I_Personale!$E64=[1]C_Personale!BZ88,[1]I_Personale!$E65=[1]C_Personale!BZ88),"SI","")</f>
        <v/>
      </c>
      <c r="CA90" t="str">
        <f>+IF(OR([1]I_Personale!$E64=[1]C_Personale!CA88,[1]I_Personale!$E65=[1]C_Personale!CA88),"SI","")</f>
        <v/>
      </c>
      <c r="CB90" t="str">
        <f>+IF(OR([1]I_Personale!$E64=[1]C_Personale!CB88,[1]I_Personale!$E65=[1]C_Personale!CB88),"SI","")</f>
        <v/>
      </c>
      <c r="CC90" t="str">
        <f>+IF(OR([1]I_Personale!$E64=[1]C_Personale!CC88,[1]I_Personale!$E65=[1]C_Personale!CC88),"SI","")</f>
        <v/>
      </c>
      <c r="CD90" t="str">
        <f>+IF(OR([1]I_Personale!$E64=[1]C_Personale!CD88,[1]I_Personale!$E65=[1]C_Personale!CD88),"SI","")</f>
        <v>SI</v>
      </c>
      <c r="CE90" t="str">
        <f>+IF(OR([1]I_Personale!$E64=[1]C_Personale!CE88,[1]I_Personale!$E65=[1]C_Personale!CE88),"SI","")</f>
        <v/>
      </c>
      <c r="CF90" t="str">
        <f>+IF(OR([1]I_Personale!$E64=[1]C_Personale!CF88,[1]I_Personale!$E65=[1]C_Personale!CF88),"SI","")</f>
        <v/>
      </c>
      <c r="CG90" t="str">
        <f>+IF(OR([1]I_Personale!$E64=[1]C_Personale!CG88,[1]I_Personale!$E65=[1]C_Personale!CG88),"SI","")</f>
        <v/>
      </c>
      <c r="CH90" t="str">
        <f>+IF(OR([1]I_Personale!$E64=[1]C_Personale!CH88,[1]I_Personale!$E65=[1]C_Personale!CH88),"SI","")</f>
        <v/>
      </c>
      <c r="CI90" t="str">
        <f>+IF(OR([1]I_Personale!$E64=[1]C_Personale!CI88,[1]I_Personale!$E65=[1]C_Personale!CI88),"SI","")</f>
        <v>SI</v>
      </c>
      <c r="CJ90" t="str">
        <f>+IF(OR([1]I_Personale!$E64=[1]C_Personale!CJ88,[1]I_Personale!$E65=[1]C_Personale!CJ88),"SI","")</f>
        <v/>
      </c>
      <c r="CK90" t="str">
        <f>+IF(OR([1]I_Personale!$E64=[1]C_Personale!CK88,[1]I_Personale!$E65=[1]C_Personale!CK88),"SI","")</f>
        <v/>
      </c>
      <c r="CL90" t="str">
        <f>+IF(OR([1]I_Personale!$E64=[1]C_Personale!CL88,[1]I_Personale!$E65=[1]C_Personale!CL88),"SI","")</f>
        <v/>
      </c>
      <c r="CM90" t="str">
        <f>+IF(OR([1]I_Personale!$E64=[1]C_Personale!CM88,[1]I_Personale!$E65=[1]C_Personale!CM88),"SI","")</f>
        <v/>
      </c>
      <c r="CN90" t="str">
        <f>+IF(OR([1]I_Personale!$E64=[1]C_Personale!CN88,[1]I_Personale!$E65=[1]C_Personale!CN88),"SI","")</f>
        <v/>
      </c>
      <c r="CO90" t="str">
        <f>+IF(OR([1]I_Personale!$E64=[1]C_Personale!CO88,[1]I_Personale!$E65=[1]C_Personale!CO88),"SI","")</f>
        <v/>
      </c>
      <c r="CP90" t="str">
        <f>+IF(OR([1]I_Personale!$E64=[1]C_Personale!CP88,[1]I_Personale!$E65=[1]C_Personale!CP88),"SI","")</f>
        <v>SI</v>
      </c>
      <c r="CQ90" t="str">
        <f>+IF(OR([1]I_Personale!$E64=[1]C_Personale!CQ88,[1]I_Personale!$E65=[1]C_Personale!CQ88),"SI","")</f>
        <v/>
      </c>
      <c r="CR90" t="str">
        <f>+IF(OR([1]I_Personale!$E64=[1]C_Personale!CR88,[1]I_Personale!$E65=[1]C_Personale!CR88),"SI","")</f>
        <v/>
      </c>
      <c r="CS90" t="str">
        <f>+IF(OR([1]I_Personale!$E64=[1]C_Personale!CS88,[1]I_Personale!$E65=[1]C_Personale!CS88),"SI","")</f>
        <v/>
      </c>
      <c r="CT90" t="str">
        <f>+IF(OR([1]I_Personale!$E64=[1]C_Personale!CT88,[1]I_Personale!$E65=[1]C_Personale!CT88),"SI","")</f>
        <v/>
      </c>
      <c r="CU90" t="str">
        <f>+IF(OR([1]I_Personale!$E64=[1]C_Personale!CU88,[1]I_Personale!$E65=[1]C_Personale!CU88),"SI","")</f>
        <v>SI</v>
      </c>
      <c r="CV90" t="str">
        <f>+IF(OR([1]I_Personale!$E64=[1]C_Personale!CV88,[1]I_Personale!$E65=[1]C_Personale!CV88),"SI","")</f>
        <v/>
      </c>
      <c r="CW90" t="str">
        <f>+IF(OR([1]I_Personale!$E64=[1]C_Personale!CW88,[1]I_Personale!$E65=[1]C_Personale!CW88),"SI","")</f>
        <v/>
      </c>
      <c r="CX90" t="str">
        <f>+IF(OR([1]I_Personale!$E64=[1]C_Personale!CX88,[1]I_Personale!$E65=[1]C_Personale!CX88),"SI","")</f>
        <v/>
      </c>
      <c r="CY90" t="str">
        <f>+IF(OR([1]I_Personale!$E64=[1]C_Personale!CY88,[1]I_Personale!$E65=[1]C_Personale!CY88),"SI","")</f>
        <v/>
      </c>
      <c r="CZ90" t="str">
        <f>+IF(OR([1]I_Personale!$E64=[1]C_Personale!CZ88,[1]I_Personale!$E65=[1]C_Personale!CZ88),"SI","")</f>
        <v/>
      </c>
      <c r="DA90" t="str">
        <f>+IF(OR([1]I_Personale!$E64=[1]C_Personale!DA88,[1]I_Personale!$E65=[1]C_Personale!DA88),"SI","")</f>
        <v/>
      </c>
      <c r="DB90" t="str">
        <f>+IF(OR([1]I_Personale!$E64=[1]C_Personale!DB88,[1]I_Personale!$E65=[1]C_Personale!DB88),"SI","")</f>
        <v>SI</v>
      </c>
      <c r="DC90" t="str">
        <f>+IF(OR([1]I_Personale!$E64=[1]C_Personale!DC88,[1]I_Personale!$E65=[1]C_Personale!DC88),"SI","")</f>
        <v/>
      </c>
      <c r="DD90" t="str">
        <f>+IF(OR([1]I_Personale!$E64=[1]C_Personale!DD88,[1]I_Personale!$E65=[1]C_Personale!DD88),"SI","")</f>
        <v/>
      </c>
      <c r="DE90" t="str">
        <f>+IF(OR([1]I_Personale!$E64=[1]C_Personale!DE88,[1]I_Personale!$E65=[1]C_Personale!DE88),"SI","")</f>
        <v/>
      </c>
      <c r="DF90" t="str">
        <f>+IF(OR([1]I_Personale!$E64=[1]C_Personale!DF88,[1]I_Personale!$E65=[1]C_Personale!DF88),"SI","")</f>
        <v/>
      </c>
      <c r="DG90" t="str">
        <f>+IF(OR([1]I_Personale!$E64=[1]C_Personale!DG88,[1]I_Personale!$E65=[1]C_Personale!DG88),"SI","")</f>
        <v>SI</v>
      </c>
      <c r="DH90" t="str">
        <f>+IF(OR([1]I_Personale!$E64=[1]C_Personale!DH88,[1]I_Personale!$E65=[1]C_Personale!DH88),"SI","")</f>
        <v/>
      </c>
      <c r="DI90" t="str">
        <f>+IF(OR([1]I_Personale!$E64=[1]C_Personale!DI88,[1]I_Personale!$E65=[1]C_Personale!DI88),"SI","")</f>
        <v/>
      </c>
      <c r="DJ90" t="str">
        <f>+IF(OR([1]I_Personale!$E64=[1]C_Personale!DJ88,[1]I_Personale!$E65=[1]C_Personale!DJ88),"SI","")</f>
        <v/>
      </c>
      <c r="DK90" t="str">
        <f>+IF(OR([1]I_Personale!$E64=[1]C_Personale!DK88,[1]I_Personale!$E65=[1]C_Personale!DK88),"SI","")</f>
        <v/>
      </c>
      <c r="DL90" t="str">
        <f>+IF(OR([1]I_Personale!$E64=[1]C_Personale!DL88,[1]I_Personale!$E65=[1]C_Personale!DL88),"SI","")</f>
        <v/>
      </c>
      <c r="DM90" t="str">
        <f>+IF(OR([1]I_Personale!$E64=[1]C_Personale!DM88,[1]I_Personale!$E65=[1]C_Personale!DM88),"SI","")</f>
        <v/>
      </c>
      <c r="DN90" t="str">
        <f>+IF(OR([1]I_Personale!$E64=[1]C_Personale!DN88,[1]I_Personale!$E65=[1]C_Personale!DN88),"SI","")</f>
        <v>SI</v>
      </c>
      <c r="DO90" t="str">
        <f>+IF(OR([1]I_Personale!$E64=[1]C_Personale!DO88,[1]I_Personale!$E65=[1]C_Personale!DO88),"SI","")</f>
        <v/>
      </c>
      <c r="DP90" t="str">
        <f>+IF(OR([1]I_Personale!$E64=[1]C_Personale!DP88,[1]I_Personale!$E65=[1]C_Personale!DP88),"SI","")</f>
        <v/>
      </c>
      <c r="DQ90" t="str">
        <f>+IF(OR([1]I_Personale!$E64=[1]C_Personale!DQ88,[1]I_Personale!$E65=[1]C_Personale!DQ88),"SI","")</f>
        <v/>
      </c>
      <c r="DR90" t="str">
        <f>+IF(OR([1]I_Personale!$E64=[1]C_Personale!DR88,[1]I_Personale!$E65=[1]C_Personale!DR88),"SI","")</f>
        <v/>
      </c>
      <c r="DS90" t="str">
        <f>+IF(OR([1]I_Personale!$E64=[1]C_Personale!DS88,[1]I_Personale!$E65=[1]C_Personale!DS88),"SI","")</f>
        <v>SI</v>
      </c>
      <c r="DT90" t="str">
        <f>+IF(OR([1]I_Personale!$E64=[1]C_Personale!DT88,[1]I_Personale!$E65=[1]C_Personale!DT88),"SI","")</f>
        <v/>
      </c>
    </row>
    <row r="91" spans="3:124" hidden="1" outlineLevel="1">
      <c r="C91" s="344"/>
    </row>
    <row r="92" spans="3:124" ht="15.6" hidden="1" outlineLevel="1" thickTop="1" thickBot="1">
      <c r="C92" s="345" t="s">
        <v>634</v>
      </c>
      <c r="E92" s="253">
        <f>+[1]I_Personale!$E59*E89</f>
        <v>0</v>
      </c>
      <c r="F92" s="253">
        <f>+[1]I_Personale!$E59*F89</f>
        <v>0</v>
      </c>
      <c r="G92" s="253">
        <f>+[1]I_Personale!$E59*G89</f>
        <v>0</v>
      </c>
      <c r="H92" s="253">
        <f>+[1]I_Personale!$E59*H89</f>
        <v>0</v>
      </c>
      <c r="I92" s="253">
        <f>+[1]I_Personale!$E59*I89</f>
        <v>0</v>
      </c>
      <c r="J92" s="253">
        <f>+[1]I_Personale!$E59*J89</f>
        <v>0</v>
      </c>
      <c r="K92" s="253">
        <f>+[1]I_Personale!$E59*K89</f>
        <v>0</v>
      </c>
      <c r="L92" s="253">
        <f>+[1]I_Personale!$E59*L89</f>
        <v>0</v>
      </c>
      <c r="M92" s="253">
        <f>+[1]I_Personale!$E59*M89</f>
        <v>0</v>
      </c>
      <c r="N92" s="253">
        <f>+[1]I_Personale!$E59*N89</f>
        <v>0</v>
      </c>
      <c r="O92" s="253">
        <f>+[1]I_Personale!$E59*O89</f>
        <v>0</v>
      </c>
      <c r="P92" s="253">
        <f>+[1]I_Personale!$E59*P89</f>
        <v>0</v>
      </c>
      <c r="Q92" s="253">
        <f>+[1]I_Personale!$E59*Q89</f>
        <v>0</v>
      </c>
      <c r="R92" s="253">
        <f>+[1]I_Personale!$E59*R89</f>
        <v>0</v>
      </c>
      <c r="S92" s="253">
        <f>+[1]I_Personale!$E59*S89</f>
        <v>0</v>
      </c>
      <c r="T92" s="253">
        <f>+[1]I_Personale!$E59*T89</f>
        <v>0</v>
      </c>
      <c r="U92" s="253">
        <f>+[1]I_Personale!$E59*U89</f>
        <v>0</v>
      </c>
      <c r="V92" s="253">
        <f>+[1]I_Personale!$E59*V89</f>
        <v>0</v>
      </c>
      <c r="W92" s="253">
        <f>+[1]I_Personale!$E59*W89</f>
        <v>0</v>
      </c>
      <c r="X92" s="253">
        <f>+[1]I_Personale!$E59*X89</f>
        <v>0</v>
      </c>
      <c r="Y92" s="253">
        <f>+[1]I_Personale!$E59*Y89</f>
        <v>0</v>
      </c>
      <c r="Z92" s="253">
        <f>+[1]I_Personale!$E59*Z89</f>
        <v>0</v>
      </c>
      <c r="AA92" s="253">
        <f>+[1]I_Personale!$E59*AA89</f>
        <v>0</v>
      </c>
      <c r="AB92" s="253">
        <f>+[1]I_Personale!$E59*AB89</f>
        <v>0</v>
      </c>
      <c r="AC92" s="253">
        <f>+[1]I_Personale!$E59*AC89</f>
        <v>0</v>
      </c>
      <c r="AD92" s="253">
        <f>+[1]I_Personale!$E59*AD89</f>
        <v>0</v>
      </c>
      <c r="AE92" s="253">
        <f>+[1]I_Personale!$E59*AE89</f>
        <v>0</v>
      </c>
      <c r="AF92" s="253">
        <f>+[1]I_Personale!$E59*AF89</f>
        <v>0</v>
      </c>
      <c r="AG92" s="253">
        <f>+[1]I_Personale!$E59*AG89</f>
        <v>0</v>
      </c>
      <c r="AH92" s="253">
        <f>+[1]I_Personale!$E59*AH89</f>
        <v>0</v>
      </c>
      <c r="AI92" s="253">
        <f>+[1]I_Personale!$E59*AI89</f>
        <v>0</v>
      </c>
      <c r="AJ92" s="253">
        <f>+[1]I_Personale!$E59*AJ89</f>
        <v>0</v>
      </c>
      <c r="AK92" s="253">
        <f>+[1]I_Personale!$E59*AK89</f>
        <v>0</v>
      </c>
      <c r="AL92" s="253">
        <f>+[1]I_Personale!$E59*AL89</f>
        <v>0</v>
      </c>
      <c r="AM92" s="253">
        <f>+[1]I_Personale!$E59*AM89</f>
        <v>0</v>
      </c>
      <c r="AN92" s="253">
        <f>+[1]I_Personale!$E59*AN89</f>
        <v>0</v>
      </c>
      <c r="AO92" s="253">
        <f>+[1]I_Personale!$E59*AO89</f>
        <v>0</v>
      </c>
      <c r="AP92" s="253">
        <f>+[1]I_Personale!$E59*AP89</f>
        <v>0</v>
      </c>
      <c r="AQ92" s="253">
        <f>+[1]I_Personale!$E59*AQ89</f>
        <v>0</v>
      </c>
      <c r="AR92" s="253">
        <f>+[1]I_Personale!$E59*AR89</f>
        <v>0</v>
      </c>
      <c r="AS92" s="253">
        <f>+[1]I_Personale!$E59*AS89</f>
        <v>0</v>
      </c>
      <c r="AT92" s="253">
        <f>+[1]I_Personale!$E59*AT89</f>
        <v>0</v>
      </c>
      <c r="AU92" s="253">
        <f>+[1]I_Personale!$E59*AU89</f>
        <v>0</v>
      </c>
      <c r="AV92" s="253">
        <f>+[1]I_Personale!$E59*AV89</f>
        <v>0</v>
      </c>
      <c r="AW92" s="253">
        <f>+[1]I_Personale!$E59*AW89</f>
        <v>0</v>
      </c>
      <c r="AX92" s="253">
        <f>+[1]I_Personale!$E59*AX89</f>
        <v>0</v>
      </c>
      <c r="AY92" s="253">
        <f>+[1]I_Personale!$E59*AY89</f>
        <v>0</v>
      </c>
      <c r="AZ92" s="253">
        <f>+[1]I_Personale!$E59*AZ89</f>
        <v>0</v>
      </c>
      <c r="BA92" s="253">
        <f>+[1]I_Personale!$E59*BA89</f>
        <v>0</v>
      </c>
      <c r="BB92" s="253">
        <f>+[1]I_Personale!$E59*BB89</f>
        <v>0</v>
      </c>
      <c r="BC92" s="253">
        <f>+[1]I_Personale!$E59*BC89</f>
        <v>0</v>
      </c>
      <c r="BD92" s="253">
        <f>+[1]I_Personale!$E59*BD89</f>
        <v>0</v>
      </c>
      <c r="BE92" s="253">
        <f>+[1]I_Personale!$E59*BE89</f>
        <v>0</v>
      </c>
      <c r="BF92" s="253">
        <f>+[1]I_Personale!$E59*BF89</f>
        <v>0</v>
      </c>
      <c r="BG92" s="253">
        <f>+[1]I_Personale!$E59*BG89</f>
        <v>0</v>
      </c>
      <c r="BH92" s="253">
        <f>+[1]I_Personale!$E59*BH89</f>
        <v>0</v>
      </c>
      <c r="BI92" s="253">
        <f>+[1]I_Personale!$E59*BI89</f>
        <v>0</v>
      </c>
      <c r="BJ92" s="253">
        <f>+[1]I_Personale!$E59*BJ89</f>
        <v>0</v>
      </c>
      <c r="BK92" s="253">
        <f>+[1]I_Personale!$E59*BK89</f>
        <v>0</v>
      </c>
      <c r="BL92" s="253">
        <f>+[1]I_Personale!$E59*BL89</f>
        <v>0</v>
      </c>
      <c r="BM92" s="253">
        <f>+[1]I_Personale!$E59*BM89</f>
        <v>0</v>
      </c>
      <c r="BN92" s="253">
        <f>+[1]I_Personale!$E59*BN89</f>
        <v>0</v>
      </c>
      <c r="BO92" s="253">
        <f>+[1]I_Personale!$E59*BO89</f>
        <v>0</v>
      </c>
      <c r="BP92" s="253">
        <f>+[1]I_Personale!$E59*BP89</f>
        <v>0</v>
      </c>
      <c r="BQ92" s="253">
        <f>+[1]I_Personale!$E59*BQ89</f>
        <v>0</v>
      </c>
      <c r="BR92" s="253">
        <f>+[1]I_Personale!$E59*BR89</f>
        <v>0</v>
      </c>
      <c r="BS92" s="253">
        <f>+[1]I_Personale!$E59*BS89</f>
        <v>0</v>
      </c>
      <c r="BT92" s="253">
        <f>+[1]I_Personale!$E59*BT89</f>
        <v>0</v>
      </c>
      <c r="BU92" s="253">
        <f>+[1]I_Personale!$E59*BU89</f>
        <v>0</v>
      </c>
      <c r="BV92" s="253">
        <f>+[1]I_Personale!$E59*BV89</f>
        <v>0</v>
      </c>
      <c r="BW92" s="253">
        <f>+[1]I_Personale!$E59*BW89</f>
        <v>0</v>
      </c>
      <c r="BX92" s="253">
        <f>+[1]I_Personale!$E59*BX89</f>
        <v>0</v>
      </c>
      <c r="BY92" s="253">
        <f>+[1]I_Personale!$E59*BY89</f>
        <v>0</v>
      </c>
      <c r="BZ92" s="253">
        <f>+[1]I_Personale!$E59*BZ89</f>
        <v>0</v>
      </c>
      <c r="CA92" s="253">
        <f>+[1]I_Personale!$E59*CA89</f>
        <v>0</v>
      </c>
      <c r="CB92" s="253">
        <f>+[1]I_Personale!$E59*CB89</f>
        <v>0</v>
      </c>
      <c r="CC92" s="253">
        <f>+[1]I_Personale!$E59*CC89</f>
        <v>0</v>
      </c>
      <c r="CD92" s="253">
        <f>+[1]I_Personale!$E59*CD89</f>
        <v>0</v>
      </c>
      <c r="CE92" s="253">
        <f>+[1]I_Personale!$E59*CE89</f>
        <v>0</v>
      </c>
      <c r="CF92" s="253">
        <f>+[1]I_Personale!$E59*CF89</f>
        <v>0</v>
      </c>
      <c r="CG92" s="253">
        <f>+[1]I_Personale!$E59*CG89</f>
        <v>0</v>
      </c>
      <c r="CH92" s="253">
        <f>+[1]I_Personale!$E59*CH89</f>
        <v>0</v>
      </c>
      <c r="CI92" s="253">
        <f>+[1]I_Personale!$E59*CI89</f>
        <v>0</v>
      </c>
      <c r="CJ92" s="253">
        <f>+[1]I_Personale!$E59*CJ89</f>
        <v>0</v>
      </c>
      <c r="CK92" s="253">
        <f>+[1]I_Personale!$E59*CK89</f>
        <v>0</v>
      </c>
      <c r="CL92" s="253">
        <f>+[1]I_Personale!$E59*CL89</f>
        <v>0</v>
      </c>
      <c r="CM92" s="253">
        <f>+[1]I_Personale!$E59*CM89</f>
        <v>0</v>
      </c>
      <c r="CN92" s="253">
        <f>+[1]I_Personale!$E59*CN89</f>
        <v>0</v>
      </c>
      <c r="CO92" s="253">
        <f>+[1]I_Personale!$E59*CO89</f>
        <v>0</v>
      </c>
      <c r="CP92" s="253">
        <f>+[1]I_Personale!$E59*CP89</f>
        <v>0</v>
      </c>
      <c r="CQ92" s="253">
        <f>+[1]I_Personale!$E59*CQ89</f>
        <v>0</v>
      </c>
      <c r="CR92" s="253">
        <f>+[1]I_Personale!$E59*CR89</f>
        <v>0</v>
      </c>
      <c r="CS92" s="253">
        <f>+[1]I_Personale!$E59*CS89</f>
        <v>0</v>
      </c>
      <c r="CT92" s="253">
        <f>+[1]I_Personale!$E59*CT89</f>
        <v>0</v>
      </c>
      <c r="CU92" s="253">
        <f>+[1]I_Personale!$E59*CU89</f>
        <v>0</v>
      </c>
      <c r="CV92" s="253">
        <f>+[1]I_Personale!$E59*CV89</f>
        <v>0</v>
      </c>
      <c r="CW92" s="253">
        <f>+[1]I_Personale!$E59*CW89</f>
        <v>0</v>
      </c>
      <c r="CX92" s="253">
        <f>+[1]I_Personale!$E59*CX89</f>
        <v>0</v>
      </c>
      <c r="CY92" s="253">
        <f>+[1]I_Personale!$E59*CY89</f>
        <v>0</v>
      </c>
      <c r="CZ92" s="253">
        <f>+[1]I_Personale!$E59*CZ89</f>
        <v>0</v>
      </c>
      <c r="DA92" s="253">
        <f>+[1]I_Personale!$E59*DA89</f>
        <v>0</v>
      </c>
      <c r="DB92" s="253">
        <f>+[1]I_Personale!$E59*DB89</f>
        <v>0</v>
      </c>
      <c r="DC92" s="253">
        <f>+[1]I_Personale!$E59*DC89</f>
        <v>0</v>
      </c>
      <c r="DD92" s="253">
        <f>+[1]I_Personale!$E59*DD89</f>
        <v>0</v>
      </c>
      <c r="DE92" s="253">
        <f>+[1]I_Personale!$E59*DE89</f>
        <v>0</v>
      </c>
      <c r="DF92" s="253">
        <f>+[1]I_Personale!$E59*DF89</f>
        <v>0</v>
      </c>
      <c r="DG92" s="253">
        <f>+[1]I_Personale!$E59*DG89</f>
        <v>0</v>
      </c>
      <c r="DH92" s="253">
        <f>+[1]I_Personale!$E59*DH89</f>
        <v>0</v>
      </c>
      <c r="DI92" s="253">
        <f>+[1]I_Personale!$E59*DI89</f>
        <v>0</v>
      </c>
      <c r="DJ92" s="253">
        <f>+[1]I_Personale!$E59*DJ89</f>
        <v>0</v>
      </c>
      <c r="DK92" s="253">
        <f>+[1]I_Personale!$E59*DK89</f>
        <v>0</v>
      </c>
      <c r="DL92" s="253">
        <f>+[1]I_Personale!$E59*DL89</f>
        <v>0</v>
      </c>
      <c r="DM92" s="253">
        <f>+[1]I_Personale!$E59*DM89</f>
        <v>0</v>
      </c>
      <c r="DN92" s="253">
        <f>+[1]I_Personale!$E59*DN89</f>
        <v>0</v>
      </c>
      <c r="DO92" s="253">
        <f>+[1]I_Personale!$E59*DO89</f>
        <v>0</v>
      </c>
      <c r="DP92" s="253">
        <f>+[1]I_Personale!$E59*DP89</f>
        <v>0</v>
      </c>
      <c r="DQ92" s="253">
        <f>+[1]I_Personale!$E59*DQ89</f>
        <v>0</v>
      </c>
      <c r="DR92" s="253">
        <f>+[1]I_Personale!$E59*DR89</f>
        <v>0</v>
      </c>
      <c r="DS92" s="253">
        <f>+[1]I_Personale!$E59*DS89</f>
        <v>0</v>
      </c>
      <c r="DT92" s="253">
        <f>+[1]I_Personale!$E59*DT89</f>
        <v>0</v>
      </c>
    </row>
    <row r="93" spans="3:124" ht="15.6" hidden="1" outlineLevel="1" thickTop="1" thickBot="1">
      <c r="C93" s="345" t="s">
        <v>635</v>
      </c>
      <c r="E93" s="253">
        <f>+E92*[1]I_Personale!$E60</f>
        <v>0</v>
      </c>
      <c r="F93" s="253">
        <f>+F92*[1]I_Personale!$E60</f>
        <v>0</v>
      </c>
      <c r="G93" s="253">
        <f>+G92*[1]I_Personale!$E60</f>
        <v>0</v>
      </c>
      <c r="H93" s="253">
        <f>+H92*[1]I_Personale!$E60</f>
        <v>0</v>
      </c>
      <c r="I93" s="253">
        <f>+I92*[1]I_Personale!$E60</f>
        <v>0</v>
      </c>
      <c r="J93" s="253">
        <f>+J92*[1]I_Personale!$E60</f>
        <v>0</v>
      </c>
      <c r="K93" s="253">
        <f>+K92*[1]I_Personale!$E60</f>
        <v>0</v>
      </c>
      <c r="L93" s="253">
        <f>+L92*[1]I_Personale!$E60</f>
        <v>0</v>
      </c>
      <c r="M93" s="253">
        <f>+M92*[1]I_Personale!$E60</f>
        <v>0</v>
      </c>
      <c r="N93" s="253">
        <f>+N92*[1]I_Personale!$E60</f>
        <v>0</v>
      </c>
      <c r="O93" s="253">
        <f>+O92*[1]I_Personale!$E60</f>
        <v>0</v>
      </c>
      <c r="P93" s="253">
        <f>+P92*[1]I_Personale!$E60</f>
        <v>0</v>
      </c>
      <c r="Q93" s="253">
        <f>+Q92*[1]I_Personale!$E60</f>
        <v>0</v>
      </c>
      <c r="R93" s="253">
        <f>+R92*[1]I_Personale!$E60</f>
        <v>0</v>
      </c>
      <c r="S93" s="253">
        <f>+S92*[1]I_Personale!$E60</f>
        <v>0</v>
      </c>
      <c r="T93" s="253">
        <f>+T92*[1]I_Personale!$E60</f>
        <v>0</v>
      </c>
      <c r="U93" s="253">
        <f>+U92*[1]I_Personale!$E60</f>
        <v>0</v>
      </c>
      <c r="V93" s="253">
        <f>+V92*[1]I_Personale!$E60</f>
        <v>0</v>
      </c>
      <c r="W93" s="253">
        <f>+W92*[1]I_Personale!$E60</f>
        <v>0</v>
      </c>
      <c r="X93" s="253">
        <f>+X92*[1]I_Personale!$E60</f>
        <v>0</v>
      </c>
      <c r="Y93" s="253">
        <f>+Y92*[1]I_Personale!$E60</f>
        <v>0</v>
      </c>
      <c r="Z93" s="253">
        <f>+Z92*[1]I_Personale!$E60</f>
        <v>0</v>
      </c>
      <c r="AA93" s="253">
        <f>+AA92*[1]I_Personale!$E60</f>
        <v>0</v>
      </c>
      <c r="AB93" s="253">
        <f>+AB92*[1]I_Personale!$E60</f>
        <v>0</v>
      </c>
      <c r="AC93" s="253">
        <f>+AC92*[1]I_Personale!$E60</f>
        <v>0</v>
      </c>
      <c r="AD93" s="253">
        <f>+AD92*[1]I_Personale!$E60</f>
        <v>0</v>
      </c>
      <c r="AE93" s="253">
        <f>+AE92*[1]I_Personale!$E60</f>
        <v>0</v>
      </c>
      <c r="AF93" s="253">
        <f>+AF92*[1]I_Personale!$E60</f>
        <v>0</v>
      </c>
      <c r="AG93" s="253">
        <f>+AG92*[1]I_Personale!$E60</f>
        <v>0</v>
      </c>
      <c r="AH93" s="253">
        <f>+AH92*[1]I_Personale!$E60</f>
        <v>0</v>
      </c>
      <c r="AI93" s="253">
        <f>+AI92*[1]I_Personale!$E60</f>
        <v>0</v>
      </c>
      <c r="AJ93" s="253">
        <f>+AJ92*[1]I_Personale!$E60</f>
        <v>0</v>
      </c>
      <c r="AK93" s="253">
        <f>+AK92*[1]I_Personale!$E60</f>
        <v>0</v>
      </c>
      <c r="AL93" s="253">
        <f>+AL92*[1]I_Personale!$E60</f>
        <v>0</v>
      </c>
      <c r="AM93" s="253">
        <f>+AM92*[1]I_Personale!$E60</f>
        <v>0</v>
      </c>
      <c r="AN93" s="253">
        <f>+AN92*[1]I_Personale!$E60</f>
        <v>0</v>
      </c>
      <c r="AO93" s="253">
        <f>+AO92*[1]I_Personale!$E60</f>
        <v>0</v>
      </c>
      <c r="AP93" s="253">
        <f>+AP92*[1]I_Personale!$E60</f>
        <v>0</v>
      </c>
      <c r="AQ93" s="253">
        <f>+AQ92*[1]I_Personale!$E60</f>
        <v>0</v>
      </c>
      <c r="AR93" s="253">
        <f>+AR92*[1]I_Personale!$E60</f>
        <v>0</v>
      </c>
      <c r="AS93" s="253">
        <f>+AS92*[1]I_Personale!$E60</f>
        <v>0</v>
      </c>
      <c r="AT93" s="253">
        <f>+AT92*[1]I_Personale!$E60</f>
        <v>0</v>
      </c>
      <c r="AU93" s="253">
        <f>+AU92*[1]I_Personale!$E60</f>
        <v>0</v>
      </c>
      <c r="AV93" s="253">
        <f>+AV92*[1]I_Personale!$E60</f>
        <v>0</v>
      </c>
      <c r="AW93" s="253">
        <f>+AW92*[1]I_Personale!$E60</f>
        <v>0</v>
      </c>
      <c r="AX93" s="253">
        <f>+AX92*[1]I_Personale!$E60</f>
        <v>0</v>
      </c>
      <c r="AY93" s="253">
        <f>+AY92*[1]I_Personale!$E60</f>
        <v>0</v>
      </c>
      <c r="AZ93" s="253">
        <f>+AZ92*[1]I_Personale!$E60</f>
        <v>0</v>
      </c>
      <c r="BA93" s="253">
        <f>+BA92*[1]I_Personale!$E60</f>
        <v>0</v>
      </c>
      <c r="BB93" s="253">
        <f>+BB92*[1]I_Personale!$E60</f>
        <v>0</v>
      </c>
      <c r="BC93" s="253">
        <f>+BC92*[1]I_Personale!$E60</f>
        <v>0</v>
      </c>
      <c r="BD93" s="253">
        <f>+BD92*[1]I_Personale!$E60</f>
        <v>0</v>
      </c>
      <c r="BE93" s="253">
        <f>+BE92*[1]I_Personale!$E60</f>
        <v>0</v>
      </c>
      <c r="BF93" s="253">
        <f>+BF92*[1]I_Personale!$E60</f>
        <v>0</v>
      </c>
      <c r="BG93" s="253">
        <f>+BG92*[1]I_Personale!$E60</f>
        <v>0</v>
      </c>
      <c r="BH93" s="253">
        <f>+BH92*[1]I_Personale!$E60</f>
        <v>0</v>
      </c>
      <c r="BI93" s="253">
        <f>+BI92*[1]I_Personale!$E60</f>
        <v>0</v>
      </c>
      <c r="BJ93" s="253">
        <f>+BJ92*[1]I_Personale!$E60</f>
        <v>0</v>
      </c>
      <c r="BK93" s="253">
        <f>+BK92*[1]I_Personale!$E60</f>
        <v>0</v>
      </c>
      <c r="BL93" s="253">
        <f>+BL92*[1]I_Personale!$E60</f>
        <v>0</v>
      </c>
      <c r="BM93" s="253">
        <f>+BM92*[1]I_Personale!$E60</f>
        <v>0</v>
      </c>
      <c r="BN93" s="253">
        <f>+BN92*[1]I_Personale!$E60</f>
        <v>0</v>
      </c>
      <c r="BO93" s="253">
        <f>+BO92*[1]I_Personale!$E60</f>
        <v>0</v>
      </c>
      <c r="BP93" s="253">
        <f>+BP92*[1]I_Personale!$E60</f>
        <v>0</v>
      </c>
      <c r="BQ93" s="253">
        <f>+BQ92*[1]I_Personale!$E60</f>
        <v>0</v>
      </c>
      <c r="BR93" s="253">
        <f>+BR92*[1]I_Personale!$E60</f>
        <v>0</v>
      </c>
      <c r="BS93" s="253">
        <f>+BS92*[1]I_Personale!$E60</f>
        <v>0</v>
      </c>
      <c r="BT93" s="253">
        <f>+BT92*[1]I_Personale!$E60</f>
        <v>0</v>
      </c>
      <c r="BU93" s="253">
        <f>+BU92*[1]I_Personale!$E60</f>
        <v>0</v>
      </c>
      <c r="BV93" s="253">
        <f>+BV92*[1]I_Personale!$E60</f>
        <v>0</v>
      </c>
      <c r="BW93" s="253">
        <f>+BW92*[1]I_Personale!$E60</f>
        <v>0</v>
      </c>
      <c r="BX93" s="253">
        <f>+BX92*[1]I_Personale!$E60</f>
        <v>0</v>
      </c>
      <c r="BY93" s="253">
        <f>+BY92*[1]I_Personale!$E60</f>
        <v>0</v>
      </c>
      <c r="BZ93" s="253">
        <f>+BZ92*[1]I_Personale!$E60</f>
        <v>0</v>
      </c>
      <c r="CA93" s="253">
        <f>+CA92*[1]I_Personale!$E60</f>
        <v>0</v>
      </c>
      <c r="CB93" s="253">
        <f>+CB92*[1]I_Personale!$E60</f>
        <v>0</v>
      </c>
      <c r="CC93" s="253">
        <f>+CC92*[1]I_Personale!$E60</f>
        <v>0</v>
      </c>
      <c r="CD93" s="253">
        <f>+CD92*[1]I_Personale!$E60</f>
        <v>0</v>
      </c>
      <c r="CE93" s="253">
        <f>+CE92*[1]I_Personale!$E60</f>
        <v>0</v>
      </c>
      <c r="CF93" s="253">
        <f>+CF92*[1]I_Personale!$E60</f>
        <v>0</v>
      </c>
      <c r="CG93" s="253">
        <f>+CG92*[1]I_Personale!$E60</f>
        <v>0</v>
      </c>
      <c r="CH93" s="253">
        <f>+CH92*[1]I_Personale!$E60</f>
        <v>0</v>
      </c>
      <c r="CI93" s="253">
        <f>+CI92*[1]I_Personale!$E60</f>
        <v>0</v>
      </c>
      <c r="CJ93" s="253">
        <f>+CJ92*[1]I_Personale!$E60</f>
        <v>0</v>
      </c>
      <c r="CK93" s="253">
        <f>+CK92*[1]I_Personale!$E60</f>
        <v>0</v>
      </c>
      <c r="CL93" s="253">
        <f>+CL92*[1]I_Personale!$E60</f>
        <v>0</v>
      </c>
      <c r="CM93" s="253">
        <f>+CM92*[1]I_Personale!$E60</f>
        <v>0</v>
      </c>
      <c r="CN93" s="253">
        <f>+CN92*[1]I_Personale!$E60</f>
        <v>0</v>
      </c>
      <c r="CO93" s="253">
        <f>+CO92*[1]I_Personale!$E60</f>
        <v>0</v>
      </c>
      <c r="CP93" s="253">
        <f>+CP92*[1]I_Personale!$E60</f>
        <v>0</v>
      </c>
      <c r="CQ93" s="253">
        <f>+CQ92*[1]I_Personale!$E60</f>
        <v>0</v>
      </c>
      <c r="CR93" s="253">
        <f>+CR92*[1]I_Personale!$E60</f>
        <v>0</v>
      </c>
      <c r="CS93" s="253">
        <f>+CS92*[1]I_Personale!$E60</f>
        <v>0</v>
      </c>
      <c r="CT93" s="253">
        <f>+CT92*[1]I_Personale!$E60</f>
        <v>0</v>
      </c>
      <c r="CU93" s="253">
        <f>+CU92*[1]I_Personale!$E60</f>
        <v>0</v>
      </c>
      <c r="CV93" s="253">
        <f>+CV92*[1]I_Personale!$E60</f>
        <v>0</v>
      </c>
      <c r="CW93" s="253">
        <f>+CW92*[1]I_Personale!$E60</f>
        <v>0</v>
      </c>
      <c r="CX93" s="253">
        <f>+CX92*[1]I_Personale!$E60</f>
        <v>0</v>
      </c>
      <c r="CY93" s="253">
        <f>+CY92*[1]I_Personale!$E60</f>
        <v>0</v>
      </c>
      <c r="CZ93" s="253">
        <f>+CZ92*[1]I_Personale!$E60</f>
        <v>0</v>
      </c>
      <c r="DA93" s="253">
        <f>+DA92*[1]I_Personale!$E60</f>
        <v>0</v>
      </c>
      <c r="DB93" s="253">
        <f>+DB92*[1]I_Personale!$E60</f>
        <v>0</v>
      </c>
      <c r="DC93" s="253">
        <f>+DC92*[1]I_Personale!$E60</f>
        <v>0</v>
      </c>
      <c r="DD93" s="253">
        <f>+DD92*[1]I_Personale!$E60</f>
        <v>0</v>
      </c>
      <c r="DE93" s="253">
        <f>+DE92*[1]I_Personale!$E60</f>
        <v>0</v>
      </c>
      <c r="DF93" s="253">
        <f>+DF92*[1]I_Personale!$E60</f>
        <v>0</v>
      </c>
      <c r="DG93" s="253">
        <f>+DG92*[1]I_Personale!$E60</f>
        <v>0</v>
      </c>
      <c r="DH93" s="253">
        <f>+DH92*[1]I_Personale!$E60</f>
        <v>0</v>
      </c>
      <c r="DI93" s="253">
        <f>+DI92*[1]I_Personale!$E60</f>
        <v>0</v>
      </c>
      <c r="DJ93" s="253">
        <f>+DJ92*[1]I_Personale!$E60</f>
        <v>0</v>
      </c>
      <c r="DK93" s="253">
        <f>+DK92*[1]I_Personale!$E60</f>
        <v>0</v>
      </c>
      <c r="DL93" s="253">
        <f>+DL92*[1]I_Personale!$E60</f>
        <v>0</v>
      </c>
      <c r="DM93" s="253">
        <f>+DM92*[1]I_Personale!$E60</f>
        <v>0</v>
      </c>
      <c r="DN93" s="253">
        <f>+DN92*[1]I_Personale!$E60</f>
        <v>0</v>
      </c>
      <c r="DO93" s="253">
        <f>+DO92*[1]I_Personale!$E60</f>
        <v>0</v>
      </c>
      <c r="DP93" s="253">
        <f>+DP92*[1]I_Personale!$E60</f>
        <v>0</v>
      </c>
      <c r="DQ93" s="253">
        <f>+DQ92*[1]I_Personale!$E60</f>
        <v>0</v>
      </c>
      <c r="DR93" s="253">
        <f>+DR92*[1]I_Personale!$E60</f>
        <v>0</v>
      </c>
      <c r="DS93" s="253">
        <f>+DS92*[1]I_Personale!$E60</f>
        <v>0</v>
      </c>
      <c r="DT93" s="253">
        <f>+DT92*[1]I_Personale!$E60</f>
        <v>0</v>
      </c>
    </row>
    <row r="94" spans="3:124" ht="15.6" hidden="1" outlineLevel="1" thickTop="1" thickBot="1">
      <c r="C94" s="345" t="s">
        <v>636</v>
      </c>
      <c r="E94" s="253">
        <f>+E92*[1]I_Personale!$E61</f>
        <v>0</v>
      </c>
      <c r="F94" s="253">
        <f>+F92*[1]I_Personale!$E61</f>
        <v>0</v>
      </c>
      <c r="G94" s="253">
        <f>+G92*[1]I_Personale!$E61</f>
        <v>0</v>
      </c>
      <c r="H94" s="253">
        <f>+H92*[1]I_Personale!$E61</f>
        <v>0</v>
      </c>
      <c r="I94" s="253">
        <f>+I92*[1]I_Personale!$E61</f>
        <v>0</v>
      </c>
      <c r="J94" s="253">
        <f>+J92*[1]I_Personale!$E61</f>
        <v>0</v>
      </c>
      <c r="K94" s="253">
        <f>+K92*[1]I_Personale!$E61</f>
        <v>0</v>
      </c>
      <c r="L94" s="253">
        <f>+L92*[1]I_Personale!$E61</f>
        <v>0</v>
      </c>
      <c r="M94" s="253">
        <f>+M92*[1]I_Personale!$E61</f>
        <v>0</v>
      </c>
      <c r="N94" s="253">
        <f>+N92*[1]I_Personale!$E61</f>
        <v>0</v>
      </c>
      <c r="O94" s="253">
        <f>+O92*[1]I_Personale!$E61</f>
        <v>0</v>
      </c>
      <c r="P94" s="253">
        <f>+P92*[1]I_Personale!$E61</f>
        <v>0</v>
      </c>
      <c r="Q94" s="253">
        <f>+Q92*[1]I_Personale!$E61</f>
        <v>0</v>
      </c>
      <c r="R94" s="253">
        <f>+R92*[1]I_Personale!$E61</f>
        <v>0</v>
      </c>
      <c r="S94" s="253">
        <f>+S92*[1]I_Personale!$E61</f>
        <v>0</v>
      </c>
      <c r="T94" s="253">
        <f>+T92*[1]I_Personale!$E61</f>
        <v>0</v>
      </c>
      <c r="U94" s="253">
        <f>+U92*[1]I_Personale!$E61</f>
        <v>0</v>
      </c>
      <c r="V94" s="253">
        <f>+V92*[1]I_Personale!$E61</f>
        <v>0</v>
      </c>
      <c r="W94" s="253">
        <f>+W92*[1]I_Personale!$E61</f>
        <v>0</v>
      </c>
      <c r="X94" s="253">
        <f>+X92*[1]I_Personale!$E61</f>
        <v>0</v>
      </c>
      <c r="Y94" s="253">
        <f>+Y92*[1]I_Personale!$E61</f>
        <v>0</v>
      </c>
      <c r="Z94" s="253">
        <f>+Z92*[1]I_Personale!$E61</f>
        <v>0</v>
      </c>
      <c r="AA94" s="253">
        <f>+AA92*[1]I_Personale!$E61</f>
        <v>0</v>
      </c>
      <c r="AB94" s="253">
        <f>+AB92*[1]I_Personale!$E61</f>
        <v>0</v>
      </c>
      <c r="AC94" s="253">
        <f>+AC92*[1]I_Personale!$E61</f>
        <v>0</v>
      </c>
      <c r="AD94" s="253">
        <f>+AD92*[1]I_Personale!$E61</f>
        <v>0</v>
      </c>
      <c r="AE94" s="253">
        <f>+AE92*[1]I_Personale!$E61</f>
        <v>0</v>
      </c>
      <c r="AF94" s="253">
        <f>+AF92*[1]I_Personale!$E61</f>
        <v>0</v>
      </c>
      <c r="AG94" s="253">
        <f>+AG92*[1]I_Personale!$E61</f>
        <v>0</v>
      </c>
      <c r="AH94" s="253">
        <f>+AH92*[1]I_Personale!$E61</f>
        <v>0</v>
      </c>
      <c r="AI94" s="253">
        <f>+AI92*[1]I_Personale!$E61</f>
        <v>0</v>
      </c>
      <c r="AJ94" s="253">
        <f>+AJ92*[1]I_Personale!$E61</f>
        <v>0</v>
      </c>
      <c r="AK94" s="253">
        <f>+AK92*[1]I_Personale!$E61</f>
        <v>0</v>
      </c>
      <c r="AL94" s="253">
        <f>+AL92*[1]I_Personale!$E61</f>
        <v>0</v>
      </c>
      <c r="AM94" s="253">
        <f>+AM92*[1]I_Personale!$E61</f>
        <v>0</v>
      </c>
      <c r="AN94" s="253">
        <f>+AN92*[1]I_Personale!$E61</f>
        <v>0</v>
      </c>
      <c r="AO94" s="253">
        <f>+AO92*[1]I_Personale!$E61</f>
        <v>0</v>
      </c>
      <c r="AP94" s="253">
        <f>+AP92*[1]I_Personale!$E61</f>
        <v>0</v>
      </c>
      <c r="AQ94" s="253">
        <f>+AQ92*[1]I_Personale!$E61</f>
        <v>0</v>
      </c>
      <c r="AR94" s="253">
        <f>+AR92*[1]I_Personale!$E61</f>
        <v>0</v>
      </c>
      <c r="AS94" s="253">
        <f>+AS92*[1]I_Personale!$E61</f>
        <v>0</v>
      </c>
      <c r="AT94" s="253">
        <f>+AT92*[1]I_Personale!$E61</f>
        <v>0</v>
      </c>
      <c r="AU94" s="253">
        <f>+AU92*[1]I_Personale!$E61</f>
        <v>0</v>
      </c>
      <c r="AV94" s="253">
        <f>+AV92*[1]I_Personale!$E61</f>
        <v>0</v>
      </c>
      <c r="AW94" s="253">
        <f>+AW92*[1]I_Personale!$E61</f>
        <v>0</v>
      </c>
      <c r="AX94" s="253">
        <f>+AX92*[1]I_Personale!$E61</f>
        <v>0</v>
      </c>
      <c r="AY94" s="253">
        <f>+AY92*[1]I_Personale!$E61</f>
        <v>0</v>
      </c>
      <c r="AZ94" s="253">
        <f>+AZ92*[1]I_Personale!$E61</f>
        <v>0</v>
      </c>
      <c r="BA94" s="253">
        <f>+BA92*[1]I_Personale!$E61</f>
        <v>0</v>
      </c>
      <c r="BB94" s="253">
        <f>+BB92*[1]I_Personale!$E61</f>
        <v>0</v>
      </c>
      <c r="BC94" s="253">
        <f>+BC92*[1]I_Personale!$E61</f>
        <v>0</v>
      </c>
      <c r="BD94" s="253">
        <f>+BD92*[1]I_Personale!$E61</f>
        <v>0</v>
      </c>
      <c r="BE94" s="253">
        <f>+BE92*[1]I_Personale!$E61</f>
        <v>0</v>
      </c>
      <c r="BF94" s="253">
        <f>+BF92*[1]I_Personale!$E61</f>
        <v>0</v>
      </c>
      <c r="BG94" s="253">
        <f>+BG92*[1]I_Personale!$E61</f>
        <v>0</v>
      </c>
      <c r="BH94" s="253">
        <f>+BH92*[1]I_Personale!$E61</f>
        <v>0</v>
      </c>
      <c r="BI94" s="253">
        <f>+BI92*[1]I_Personale!$E61</f>
        <v>0</v>
      </c>
      <c r="BJ94" s="253">
        <f>+BJ92*[1]I_Personale!$E61</f>
        <v>0</v>
      </c>
      <c r="BK94" s="253">
        <f>+BK92*[1]I_Personale!$E61</f>
        <v>0</v>
      </c>
      <c r="BL94" s="253">
        <f>+BL92*[1]I_Personale!$E61</f>
        <v>0</v>
      </c>
      <c r="BM94" s="253">
        <f>+BM92*[1]I_Personale!$E61</f>
        <v>0</v>
      </c>
      <c r="BN94" s="253">
        <f>+BN92*[1]I_Personale!$E61</f>
        <v>0</v>
      </c>
      <c r="BO94" s="253">
        <f>+BO92*[1]I_Personale!$E61</f>
        <v>0</v>
      </c>
      <c r="BP94" s="253">
        <f>+BP92*[1]I_Personale!$E61</f>
        <v>0</v>
      </c>
      <c r="BQ94" s="253">
        <f>+BQ92*[1]I_Personale!$E61</f>
        <v>0</v>
      </c>
      <c r="BR94" s="253">
        <f>+BR92*[1]I_Personale!$E61</f>
        <v>0</v>
      </c>
      <c r="BS94" s="253">
        <f>+BS92*[1]I_Personale!$E61</f>
        <v>0</v>
      </c>
      <c r="BT94" s="253">
        <f>+BT92*[1]I_Personale!$E61</f>
        <v>0</v>
      </c>
      <c r="BU94" s="253">
        <f>+BU92*[1]I_Personale!$E61</f>
        <v>0</v>
      </c>
      <c r="BV94" s="253">
        <f>+BV92*[1]I_Personale!$E61</f>
        <v>0</v>
      </c>
      <c r="BW94" s="253">
        <f>+BW92*[1]I_Personale!$E61</f>
        <v>0</v>
      </c>
      <c r="BX94" s="253">
        <f>+BX92*[1]I_Personale!$E61</f>
        <v>0</v>
      </c>
      <c r="BY94" s="253">
        <f>+BY92*[1]I_Personale!$E61</f>
        <v>0</v>
      </c>
      <c r="BZ94" s="253">
        <f>+BZ92*[1]I_Personale!$E61</f>
        <v>0</v>
      </c>
      <c r="CA94" s="253">
        <f>+CA92*[1]I_Personale!$E61</f>
        <v>0</v>
      </c>
      <c r="CB94" s="253">
        <f>+CB92*[1]I_Personale!$E61</f>
        <v>0</v>
      </c>
      <c r="CC94" s="253">
        <f>+CC92*[1]I_Personale!$E61</f>
        <v>0</v>
      </c>
      <c r="CD94" s="253">
        <f>+CD92*[1]I_Personale!$E61</f>
        <v>0</v>
      </c>
      <c r="CE94" s="253">
        <f>+CE92*[1]I_Personale!$E61</f>
        <v>0</v>
      </c>
      <c r="CF94" s="253">
        <f>+CF92*[1]I_Personale!$E61</f>
        <v>0</v>
      </c>
      <c r="CG94" s="253">
        <f>+CG92*[1]I_Personale!$E61</f>
        <v>0</v>
      </c>
      <c r="CH94" s="253">
        <f>+CH92*[1]I_Personale!$E61</f>
        <v>0</v>
      </c>
      <c r="CI94" s="253">
        <f>+CI92*[1]I_Personale!$E61</f>
        <v>0</v>
      </c>
      <c r="CJ94" s="253">
        <f>+CJ92*[1]I_Personale!$E61</f>
        <v>0</v>
      </c>
      <c r="CK94" s="253">
        <f>+CK92*[1]I_Personale!$E61</f>
        <v>0</v>
      </c>
      <c r="CL94" s="253">
        <f>+CL92*[1]I_Personale!$E61</f>
        <v>0</v>
      </c>
      <c r="CM94" s="253">
        <f>+CM92*[1]I_Personale!$E61</f>
        <v>0</v>
      </c>
      <c r="CN94" s="253">
        <f>+CN92*[1]I_Personale!$E61</f>
        <v>0</v>
      </c>
      <c r="CO94" s="253">
        <f>+CO92*[1]I_Personale!$E61</f>
        <v>0</v>
      </c>
      <c r="CP94" s="253">
        <f>+CP92*[1]I_Personale!$E61</f>
        <v>0</v>
      </c>
      <c r="CQ94" s="253">
        <f>+CQ92*[1]I_Personale!$E61</f>
        <v>0</v>
      </c>
      <c r="CR94" s="253">
        <f>+CR92*[1]I_Personale!$E61</f>
        <v>0</v>
      </c>
      <c r="CS94" s="253">
        <f>+CS92*[1]I_Personale!$E61</f>
        <v>0</v>
      </c>
      <c r="CT94" s="253">
        <f>+CT92*[1]I_Personale!$E61</f>
        <v>0</v>
      </c>
      <c r="CU94" s="253">
        <f>+CU92*[1]I_Personale!$E61</f>
        <v>0</v>
      </c>
      <c r="CV94" s="253">
        <f>+CV92*[1]I_Personale!$E61</f>
        <v>0</v>
      </c>
      <c r="CW94" s="253">
        <f>+CW92*[1]I_Personale!$E61</f>
        <v>0</v>
      </c>
      <c r="CX94" s="253">
        <f>+CX92*[1]I_Personale!$E61</f>
        <v>0</v>
      </c>
      <c r="CY94" s="253">
        <f>+CY92*[1]I_Personale!$E61</f>
        <v>0</v>
      </c>
      <c r="CZ94" s="253">
        <f>+CZ92*[1]I_Personale!$E61</f>
        <v>0</v>
      </c>
      <c r="DA94" s="253">
        <f>+DA92*[1]I_Personale!$E61</f>
        <v>0</v>
      </c>
      <c r="DB94" s="253">
        <f>+DB92*[1]I_Personale!$E61</f>
        <v>0</v>
      </c>
      <c r="DC94" s="253">
        <f>+DC92*[1]I_Personale!$E61</f>
        <v>0</v>
      </c>
      <c r="DD94" s="253">
        <f>+DD92*[1]I_Personale!$E61</f>
        <v>0</v>
      </c>
      <c r="DE94" s="253">
        <f>+DE92*[1]I_Personale!$E61</f>
        <v>0</v>
      </c>
      <c r="DF94" s="253">
        <f>+DF92*[1]I_Personale!$E61</f>
        <v>0</v>
      </c>
      <c r="DG94" s="253">
        <f>+DG92*[1]I_Personale!$E61</f>
        <v>0</v>
      </c>
      <c r="DH94" s="253">
        <f>+DH92*[1]I_Personale!$E61</f>
        <v>0</v>
      </c>
      <c r="DI94" s="253">
        <f>+DI92*[1]I_Personale!$E61</f>
        <v>0</v>
      </c>
      <c r="DJ94" s="253">
        <f>+DJ92*[1]I_Personale!$E61</f>
        <v>0</v>
      </c>
      <c r="DK94" s="253">
        <f>+DK92*[1]I_Personale!$E61</f>
        <v>0</v>
      </c>
      <c r="DL94" s="253">
        <f>+DL92*[1]I_Personale!$E61</f>
        <v>0</v>
      </c>
      <c r="DM94" s="253">
        <f>+DM92*[1]I_Personale!$E61</f>
        <v>0</v>
      </c>
      <c r="DN94" s="253">
        <f>+DN92*[1]I_Personale!$E61</f>
        <v>0</v>
      </c>
      <c r="DO94" s="253">
        <f>+DO92*[1]I_Personale!$E61</f>
        <v>0</v>
      </c>
      <c r="DP94" s="253">
        <f>+DP92*[1]I_Personale!$E61</f>
        <v>0</v>
      </c>
      <c r="DQ94" s="253">
        <f>+DQ92*[1]I_Personale!$E61</f>
        <v>0</v>
      </c>
      <c r="DR94" s="253">
        <f>+DR92*[1]I_Personale!$E61</f>
        <v>0</v>
      </c>
      <c r="DS94" s="253">
        <f>+DS92*[1]I_Personale!$E61</f>
        <v>0</v>
      </c>
      <c r="DT94" s="253">
        <f>+DT92*[1]I_Personale!$E61</f>
        <v>0</v>
      </c>
    </row>
    <row r="95" spans="3:124" ht="15.6" hidden="1" outlineLevel="1" thickTop="1" thickBot="1">
      <c r="C95" s="345" t="s">
        <v>637</v>
      </c>
      <c r="E95" s="253">
        <f>+E92*[1]I_Personale!$E62</f>
        <v>0</v>
      </c>
      <c r="F95" s="253">
        <f>+F92*[1]I_Personale!$E62</f>
        <v>0</v>
      </c>
      <c r="G95" s="253">
        <f>+G92*[1]I_Personale!$E62</f>
        <v>0</v>
      </c>
      <c r="H95" s="253">
        <f>+H92*[1]I_Personale!$E62</f>
        <v>0</v>
      </c>
      <c r="I95" s="253">
        <f>+I92*[1]I_Personale!$E62</f>
        <v>0</v>
      </c>
      <c r="J95" s="253">
        <f>+J92*[1]I_Personale!$E62</f>
        <v>0</v>
      </c>
      <c r="K95" s="253">
        <f>+K92*[1]I_Personale!$E62</f>
        <v>0</v>
      </c>
      <c r="L95" s="253">
        <f>+L92*[1]I_Personale!$E62</f>
        <v>0</v>
      </c>
      <c r="M95" s="253">
        <f>+M92*[1]I_Personale!$E62</f>
        <v>0</v>
      </c>
      <c r="N95" s="253">
        <f>+N92*[1]I_Personale!$E62</f>
        <v>0</v>
      </c>
      <c r="O95" s="253">
        <f>+O92*[1]I_Personale!$E62</f>
        <v>0</v>
      </c>
      <c r="P95" s="253">
        <f>+P92*[1]I_Personale!$E62</f>
        <v>0</v>
      </c>
      <c r="Q95" s="253">
        <f>+Q92*[1]I_Personale!$E62</f>
        <v>0</v>
      </c>
      <c r="R95" s="253">
        <f>+R92*[1]I_Personale!$E62</f>
        <v>0</v>
      </c>
      <c r="S95" s="253">
        <f>+S92*[1]I_Personale!$E62</f>
        <v>0</v>
      </c>
      <c r="T95" s="253">
        <f>+T92*[1]I_Personale!$E62</f>
        <v>0</v>
      </c>
      <c r="U95" s="253">
        <f>+U92*[1]I_Personale!$E62</f>
        <v>0</v>
      </c>
      <c r="V95" s="253">
        <f>+V92*[1]I_Personale!$E62</f>
        <v>0</v>
      </c>
      <c r="W95" s="253">
        <f>+W92*[1]I_Personale!$E62</f>
        <v>0</v>
      </c>
      <c r="X95" s="253">
        <f>+X92*[1]I_Personale!$E62</f>
        <v>0</v>
      </c>
      <c r="Y95" s="253">
        <f>+Y92*[1]I_Personale!$E62</f>
        <v>0</v>
      </c>
      <c r="Z95" s="253">
        <f>+Z92*[1]I_Personale!$E62</f>
        <v>0</v>
      </c>
      <c r="AA95" s="253">
        <f>+AA92*[1]I_Personale!$E62</f>
        <v>0</v>
      </c>
      <c r="AB95" s="253">
        <f>+AB92*[1]I_Personale!$E62</f>
        <v>0</v>
      </c>
      <c r="AC95" s="253">
        <f>+AC92*[1]I_Personale!$E62</f>
        <v>0</v>
      </c>
      <c r="AD95" s="253">
        <f>+AD92*[1]I_Personale!$E62</f>
        <v>0</v>
      </c>
      <c r="AE95" s="253">
        <f>+AE92*[1]I_Personale!$E62</f>
        <v>0</v>
      </c>
      <c r="AF95" s="253">
        <f>+AF92*[1]I_Personale!$E62</f>
        <v>0</v>
      </c>
      <c r="AG95" s="253">
        <f>+AG92*[1]I_Personale!$E62</f>
        <v>0</v>
      </c>
      <c r="AH95" s="253">
        <f>+AH92*[1]I_Personale!$E62</f>
        <v>0</v>
      </c>
      <c r="AI95" s="253">
        <f>+AI92*[1]I_Personale!$E62</f>
        <v>0</v>
      </c>
      <c r="AJ95" s="253">
        <f>+AJ92*[1]I_Personale!$E62</f>
        <v>0</v>
      </c>
      <c r="AK95" s="253">
        <f>+AK92*[1]I_Personale!$E62</f>
        <v>0</v>
      </c>
      <c r="AL95" s="253">
        <f>+AL92*[1]I_Personale!$E62</f>
        <v>0</v>
      </c>
      <c r="AM95" s="253">
        <f>+AM92*[1]I_Personale!$E62</f>
        <v>0</v>
      </c>
      <c r="AN95" s="253">
        <f>+AN92*[1]I_Personale!$E62</f>
        <v>0</v>
      </c>
      <c r="AO95" s="253">
        <f>+AO92*[1]I_Personale!$E62</f>
        <v>0</v>
      </c>
      <c r="AP95" s="253">
        <f>+AP92*[1]I_Personale!$E62</f>
        <v>0</v>
      </c>
      <c r="AQ95" s="253">
        <f>+AQ92*[1]I_Personale!$E62</f>
        <v>0</v>
      </c>
      <c r="AR95" s="253">
        <f>+AR92*[1]I_Personale!$E62</f>
        <v>0</v>
      </c>
      <c r="AS95" s="253">
        <f>+AS92*[1]I_Personale!$E62</f>
        <v>0</v>
      </c>
      <c r="AT95" s="253">
        <f>+AT92*[1]I_Personale!$E62</f>
        <v>0</v>
      </c>
      <c r="AU95" s="253">
        <f>+AU92*[1]I_Personale!$E62</f>
        <v>0</v>
      </c>
      <c r="AV95" s="253">
        <f>+AV92*[1]I_Personale!$E62</f>
        <v>0</v>
      </c>
      <c r="AW95" s="253">
        <f>+AW92*[1]I_Personale!$E62</f>
        <v>0</v>
      </c>
      <c r="AX95" s="253">
        <f>+AX92*[1]I_Personale!$E62</f>
        <v>0</v>
      </c>
      <c r="AY95" s="253">
        <f>+AY92*[1]I_Personale!$E62</f>
        <v>0</v>
      </c>
      <c r="AZ95" s="253">
        <f>+AZ92*[1]I_Personale!$E62</f>
        <v>0</v>
      </c>
      <c r="BA95" s="253">
        <f>+BA92*[1]I_Personale!$E62</f>
        <v>0</v>
      </c>
      <c r="BB95" s="253">
        <f>+BB92*[1]I_Personale!$E62</f>
        <v>0</v>
      </c>
      <c r="BC95" s="253">
        <f>+BC92*[1]I_Personale!$E62</f>
        <v>0</v>
      </c>
      <c r="BD95" s="253">
        <f>+BD92*[1]I_Personale!$E62</f>
        <v>0</v>
      </c>
      <c r="BE95" s="253">
        <f>+BE92*[1]I_Personale!$E62</f>
        <v>0</v>
      </c>
      <c r="BF95" s="253">
        <f>+BF92*[1]I_Personale!$E62</f>
        <v>0</v>
      </c>
      <c r="BG95" s="253">
        <f>+BG92*[1]I_Personale!$E62</f>
        <v>0</v>
      </c>
      <c r="BH95" s="253">
        <f>+BH92*[1]I_Personale!$E62</f>
        <v>0</v>
      </c>
      <c r="BI95" s="253">
        <f>+BI92*[1]I_Personale!$E62</f>
        <v>0</v>
      </c>
      <c r="BJ95" s="253">
        <f>+BJ92*[1]I_Personale!$E62</f>
        <v>0</v>
      </c>
      <c r="BK95" s="253">
        <f>+BK92*[1]I_Personale!$E62</f>
        <v>0</v>
      </c>
      <c r="BL95" s="253">
        <f>+BL92*[1]I_Personale!$E62</f>
        <v>0</v>
      </c>
      <c r="BM95" s="253">
        <f>+BM92*[1]I_Personale!$E62</f>
        <v>0</v>
      </c>
      <c r="BN95" s="253">
        <f>+BN92*[1]I_Personale!$E62</f>
        <v>0</v>
      </c>
      <c r="BO95" s="253">
        <f>+BO92*[1]I_Personale!$E62</f>
        <v>0</v>
      </c>
      <c r="BP95" s="253">
        <f>+BP92*[1]I_Personale!$E62</f>
        <v>0</v>
      </c>
      <c r="BQ95" s="253">
        <f>+BQ92*[1]I_Personale!$E62</f>
        <v>0</v>
      </c>
      <c r="BR95" s="253">
        <f>+BR92*[1]I_Personale!$E62</f>
        <v>0</v>
      </c>
      <c r="BS95" s="253">
        <f>+BS92*[1]I_Personale!$E62</f>
        <v>0</v>
      </c>
      <c r="BT95" s="253">
        <f>+BT92*[1]I_Personale!$E62</f>
        <v>0</v>
      </c>
      <c r="BU95" s="253">
        <f>+BU92*[1]I_Personale!$E62</f>
        <v>0</v>
      </c>
      <c r="BV95" s="253">
        <f>+BV92*[1]I_Personale!$E62</f>
        <v>0</v>
      </c>
      <c r="BW95" s="253">
        <f>+BW92*[1]I_Personale!$E62</f>
        <v>0</v>
      </c>
      <c r="BX95" s="253">
        <f>+BX92*[1]I_Personale!$E62</f>
        <v>0</v>
      </c>
      <c r="BY95" s="253">
        <f>+BY92*[1]I_Personale!$E62</f>
        <v>0</v>
      </c>
      <c r="BZ95" s="253">
        <f>+BZ92*[1]I_Personale!$E62</f>
        <v>0</v>
      </c>
      <c r="CA95" s="253">
        <f>+CA92*[1]I_Personale!$E62</f>
        <v>0</v>
      </c>
      <c r="CB95" s="253">
        <f>+CB92*[1]I_Personale!$E62</f>
        <v>0</v>
      </c>
      <c r="CC95" s="253">
        <f>+CC92*[1]I_Personale!$E62</f>
        <v>0</v>
      </c>
      <c r="CD95" s="253">
        <f>+CD92*[1]I_Personale!$E62</f>
        <v>0</v>
      </c>
      <c r="CE95" s="253">
        <f>+CE92*[1]I_Personale!$E62</f>
        <v>0</v>
      </c>
      <c r="CF95" s="253">
        <f>+CF92*[1]I_Personale!$E62</f>
        <v>0</v>
      </c>
      <c r="CG95" s="253">
        <f>+CG92*[1]I_Personale!$E62</f>
        <v>0</v>
      </c>
      <c r="CH95" s="253">
        <f>+CH92*[1]I_Personale!$E62</f>
        <v>0</v>
      </c>
      <c r="CI95" s="253">
        <f>+CI92*[1]I_Personale!$E62</f>
        <v>0</v>
      </c>
      <c r="CJ95" s="253">
        <f>+CJ92*[1]I_Personale!$E62</f>
        <v>0</v>
      </c>
      <c r="CK95" s="253">
        <f>+CK92*[1]I_Personale!$E62</f>
        <v>0</v>
      </c>
      <c r="CL95" s="253">
        <f>+CL92*[1]I_Personale!$E62</f>
        <v>0</v>
      </c>
      <c r="CM95" s="253">
        <f>+CM92*[1]I_Personale!$E62</f>
        <v>0</v>
      </c>
      <c r="CN95" s="253">
        <f>+CN92*[1]I_Personale!$E62</f>
        <v>0</v>
      </c>
      <c r="CO95" s="253">
        <f>+CO92*[1]I_Personale!$E62</f>
        <v>0</v>
      </c>
      <c r="CP95" s="253">
        <f>+CP92*[1]I_Personale!$E62</f>
        <v>0</v>
      </c>
      <c r="CQ95" s="253">
        <f>+CQ92*[1]I_Personale!$E62</f>
        <v>0</v>
      </c>
      <c r="CR95" s="253">
        <f>+CR92*[1]I_Personale!$E62</f>
        <v>0</v>
      </c>
      <c r="CS95" s="253">
        <f>+CS92*[1]I_Personale!$E62</f>
        <v>0</v>
      </c>
      <c r="CT95" s="253">
        <f>+CT92*[1]I_Personale!$E62</f>
        <v>0</v>
      </c>
      <c r="CU95" s="253">
        <f>+CU92*[1]I_Personale!$E62</f>
        <v>0</v>
      </c>
      <c r="CV95" s="253">
        <f>+CV92*[1]I_Personale!$E62</f>
        <v>0</v>
      </c>
      <c r="CW95" s="253">
        <f>+CW92*[1]I_Personale!$E62</f>
        <v>0</v>
      </c>
      <c r="CX95" s="253">
        <f>+CX92*[1]I_Personale!$E62</f>
        <v>0</v>
      </c>
      <c r="CY95" s="253">
        <f>+CY92*[1]I_Personale!$E62</f>
        <v>0</v>
      </c>
      <c r="CZ95" s="253">
        <f>+CZ92*[1]I_Personale!$E62</f>
        <v>0</v>
      </c>
      <c r="DA95" s="253">
        <f>+DA92*[1]I_Personale!$E62</f>
        <v>0</v>
      </c>
      <c r="DB95" s="253">
        <f>+DB92*[1]I_Personale!$E62</f>
        <v>0</v>
      </c>
      <c r="DC95" s="253">
        <f>+DC92*[1]I_Personale!$E62</f>
        <v>0</v>
      </c>
      <c r="DD95" s="253">
        <f>+DD92*[1]I_Personale!$E62</f>
        <v>0</v>
      </c>
      <c r="DE95" s="253">
        <f>+DE92*[1]I_Personale!$E62</f>
        <v>0</v>
      </c>
      <c r="DF95" s="253">
        <f>+DF92*[1]I_Personale!$E62</f>
        <v>0</v>
      </c>
      <c r="DG95" s="253">
        <f>+DG92*[1]I_Personale!$E62</f>
        <v>0</v>
      </c>
      <c r="DH95" s="253">
        <f>+DH92*[1]I_Personale!$E62</f>
        <v>0</v>
      </c>
      <c r="DI95" s="253">
        <f>+DI92*[1]I_Personale!$E62</f>
        <v>0</v>
      </c>
      <c r="DJ95" s="253">
        <f>+DJ92*[1]I_Personale!$E62</f>
        <v>0</v>
      </c>
      <c r="DK95" s="253">
        <f>+DK92*[1]I_Personale!$E62</f>
        <v>0</v>
      </c>
      <c r="DL95" s="253">
        <f>+DL92*[1]I_Personale!$E62</f>
        <v>0</v>
      </c>
      <c r="DM95" s="253">
        <f>+DM92*[1]I_Personale!$E62</f>
        <v>0</v>
      </c>
      <c r="DN95" s="253">
        <f>+DN92*[1]I_Personale!$E62</f>
        <v>0</v>
      </c>
      <c r="DO95" s="253">
        <f>+DO92*[1]I_Personale!$E62</f>
        <v>0</v>
      </c>
      <c r="DP95" s="253">
        <f>+DP92*[1]I_Personale!$E62</f>
        <v>0</v>
      </c>
      <c r="DQ95" s="253">
        <f>+DQ92*[1]I_Personale!$E62</f>
        <v>0</v>
      </c>
      <c r="DR95" s="253">
        <f>+DR92*[1]I_Personale!$E62</f>
        <v>0</v>
      </c>
      <c r="DS95" s="253">
        <f>+DS92*[1]I_Personale!$E62</f>
        <v>0</v>
      </c>
      <c r="DT95" s="253">
        <f>+DT92*[1]I_Personale!$E62</f>
        <v>0</v>
      </c>
    </row>
    <row r="96" spans="3:124" hidden="1" outlineLevel="1">
      <c r="C96" s="342" t="s">
        <v>638</v>
      </c>
      <c r="E96" s="333">
        <f t="shared" ref="E96" si="41">SUM(E92:E95)</f>
        <v>0</v>
      </c>
      <c r="F96" s="333">
        <f t="shared" ref="F96:BQ96" si="42">SUM(F92:F95)</f>
        <v>0</v>
      </c>
      <c r="G96" s="333">
        <f t="shared" si="42"/>
        <v>0</v>
      </c>
      <c r="H96" s="333">
        <f t="shared" si="42"/>
        <v>0</v>
      </c>
      <c r="I96" s="333">
        <f t="shared" si="42"/>
        <v>0</v>
      </c>
      <c r="J96" s="333">
        <f t="shared" si="42"/>
        <v>0</v>
      </c>
      <c r="K96" s="333">
        <f t="shared" si="42"/>
        <v>0</v>
      </c>
      <c r="L96" s="333">
        <f t="shared" si="42"/>
        <v>0</v>
      </c>
      <c r="M96" s="333">
        <f t="shared" si="42"/>
        <v>0</v>
      </c>
      <c r="N96" s="333">
        <f t="shared" si="42"/>
        <v>0</v>
      </c>
      <c r="O96" s="333">
        <f t="shared" si="42"/>
        <v>0</v>
      </c>
      <c r="P96" s="333">
        <f t="shared" si="42"/>
        <v>0</v>
      </c>
      <c r="Q96" s="333">
        <f t="shared" si="42"/>
        <v>0</v>
      </c>
      <c r="R96" s="333">
        <f t="shared" si="42"/>
        <v>0</v>
      </c>
      <c r="S96" s="333">
        <f t="shared" si="42"/>
        <v>0</v>
      </c>
      <c r="T96" s="333">
        <f t="shared" si="42"/>
        <v>0</v>
      </c>
      <c r="U96" s="333">
        <f t="shared" si="42"/>
        <v>0</v>
      </c>
      <c r="V96" s="333">
        <f t="shared" si="42"/>
        <v>0</v>
      </c>
      <c r="W96" s="333">
        <f t="shared" si="42"/>
        <v>0</v>
      </c>
      <c r="X96" s="333">
        <f t="shared" si="42"/>
        <v>0</v>
      </c>
      <c r="Y96" s="333">
        <f t="shared" si="42"/>
        <v>0</v>
      </c>
      <c r="Z96" s="333">
        <f t="shared" si="42"/>
        <v>0</v>
      </c>
      <c r="AA96" s="333">
        <f t="shared" si="42"/>
        <v>0</v>
      </c>
      <c r="AB96" s="333">
        <f t="shared" si="42"/>
        <v>0</v>
      </c>
      <c r="AC96" s="333">
        <f t="shared" si="42"/>
        <v>0</v>
      </c>
      <c r="AD96" s="333">
        <f t="shared" si="42"/>
        <v>0</v>
      </c>
      <c r="AE96" s="333">
        <f t="shared" si="42"/>
        <v>0</v>
      </c>
      <c r="AF96" s="333">
        <f t="shared" si="42"/>
        <v>0</v>
      </c>
      <c r="AG96" s="333">
        <f t="shared" si="42"/>
        <v>0</v>
      </c>
      <c r="AH96" s="333">
        <f t="shared" si="42"/>
        <v>0</v>
      </c>
      <c r="AI96" s="333">
        <f t="shared" si="42"/>
        <v>0</v>
      </c>
      <c r="AJ96" s="333">
        <f t="shared" si="42"/>
        <v>0</v>
      </c>
      <c r="AK96" s="333">
        <f t="shared" si="42"/>
        <v>0</v>
      </c>
      <c r="AL96" s="333">
        <f t="shared" si="42"/>
        <v>0</v>
      </c>
      <c r="AM96" s="333">
        <f t="shared" si="42"/>
        <v>0</v>
      </c>
      <c r="AN96" s="333">
        <f t="shared" si="42"/>
        <v>0</v>
      </c>
      <c r="AO96" s="333">
        <f t="shared" si="42"/>
        <v>0</v>
      </c>
      <c r="AP96" s="333">
        <f t="shared" si="42"/>
        <v>0</v>
      </c>
      <c r="AQ96" s="333">
        <f t="shared" si="42"/>
        <v>0</v>
      </c>
      <c r="AR96" s="333">
        <f t="shared" si="42"/>
        <v>0</v>
      </c>
      <c r="AS96" s="333">
        <f t="shared" si="42"/>
        <v>0</v>
      </c>
      <c r="AT96" s="333">
        <f t="shared" si="42"/>
        <v>0</v>
      </c>
      <c r="AU96" s="333">
        <f t="shared" si="42"/>
        <v>0</v>
      </c>
      <c r="AV96" s="333">
        <f t="shared" si="42"/>
        <v>0</v>
      </c>
      <c r="AW96" s="333">
        <f t="shared" si="42"/>
        <v>0</v>
      </c>
      <c r="AX96" s="333">
        <f t="shared" si="42"/>
        <v>0</v>
      </c>
      <c r="AY96" s="333">
        <f t="shared" si="42"/>
        <v>0</v>
      </c>
      <c r="AZ96" s="333">
        <f t="shared" si="42"/>
        <v>0</v>
      </c>
      <c r="BA96" s="333">
        <f t="shared" si="42"/>
        <v>0</v>
      </c>
      <c r="BB96" s="333">
        <f t="shared" si="42"/>
        <v>0</v>
      </c>
      <c r="BC96" s="333">
        <f t="shared" si="42"/>
        <v>0</v>
      </c>
      <c r="BD96" s="333">
        <f t="shared" si="42"/>
        <v>0</v>
      </c>
      <c r="BE96" s="333">
        <f t="shared" si="42"/>
        <v>0</v>
      </c>
      <c r="BF96" s="333">
        <f t="shared" si="42"/>
        <v>0</v>
      </c>
      <c r="BG96" s="333">
        <f t="shared" si="42"/>
        <v>0</v>
      </c>
      <c r="BH96" s="333">
        <f t="shared" si="42"/>
        <v>0</v>
      </c>
      <c r="BI96" s="333">
        <f t="shared" si="42"/>
        <v>0</v>
      </c>
      <c r="BJ96" s="333">
        <f t="shared" si="42"/>
        <v>0</v>
      </c>
      <c r="BK96" s="333">
        <f t="shared" si="42"/>
        <v>0</v>
      </c>
      <c r="BL96" s="333">
        <f t="shared" si="42"/>
        <v>0</v>
      </c>
      <c r="BM96" s="333">
        <f t="shared" si="42"/>
        <v>0</v>
      </c>
      <c r="BN96" s="333">
        <f t="shared" si="42"/>
        <v>0</v>
      </c>
      <c r="BO96" s="333">
        <f t="shared" si="42"/>
        <v>0</v>
      </c>
      <c r="BP96" s="333">
        <f t="shared" si="42"/>
        <v>0</v>
      </c>
      <c r="BQ96" s="333">
        <f t="shared" si="42"/>
        <v>0</v>
      </c>
      <c r="BR96" s="333">
        <f t="shared" ref="BR96:DT96" si="43">SUM(BR92:BR95)</f>
        <v>0</v>
      </c>
      <c r="BS96" s="333">
        <f t="shared" si="43"/>
        <v>0</v>
      </c>
      <c r="BT96" s="333">
        <f t="shared" si="43"/>
        <v>0</v>
      </c>
      <c r="BU96" s="333">
        <f t="shared" si="43"/>
        <v>0</v>
      </c>
      <c r="BV96" s="333">
        <f t="shared" si="43"/>
        <v>0</v>
      </c>
      <c r="BW96" s="333">
        <f t="shared" si="43"/>
        <v>0</v>
      </c>
      <c r="BX96" s="333">
        <f t="shared" si="43"/>
        <v>0</v>
      </c>
      <c r="BY96" s="333">
        <f t="shared" si="43"/>
        <v>0</v>
      </c>
      <c r="BZ96" s="333">
        <f t="shared" si="43"/>
        <v>0</v>
      </c>
      <c r="CA96" s="333">
        <f t="shared" si="43"/>
        <v>0</v>
      </c>
      <c r="CB96" s="333">
        <f t="shared" si="43"/>
        <v>0</v>
      </c>
      <c r="CC96" s="333">
        <f t="shared" si="43"/>
        <v>0</v>
      </c>
      <c r="CD96" s="333">
        <f t="shared" si="43"/>
        <v>0</v>
      </c>
      <c r="CE96" s="333">
        <f t="shared" si="43"/>
        <v>0</v>
      </c>
      <c r="CF96" s="333">
        <f t="shared" si="43"/>
        <v>0</v>
      </c>
      <c r="CG96" s="333">
        <f t="shared" si="43"/>
        <v>0</v>
      </c>
      <c r="CH96" s="333">
        <f t="shared" si="43"/>
        <v>0</v>
      </c>
      <c r="CI96" s="333">
        <f t="shared" si="43"/>
        <v>0</v>
      </c>
      <c r="CJ96" s="333">
        <f t="shared" si="43"/>
        <v>0</v>
      </c>
      <c r="CK96" s="333">
        <f t="shared" si="43"/>
        <v>0</v>
      </c>
      <c r="CL96" s="333">
        <f t="shared" si="43"/>
        <v>0</v>
      </c>
      <c r="CM96" s="333">
        <f t="shared" si="43"/>
        <v>0</v>
      </c>
      <c r="CN96" s="333">
        <f t="shared" si="43"/>
        <v>0</v>
      </c>
      <c r="CO96" s="333">
        <f t="shared" si="43"/>
        <v>0</v>
      </c>
      <c r="CP96" s="333">
        <f t="shared" si="43"/>
        <v>0</v>
      </c>
      <c r="CQ96" s="333">
        <f t="shared" si="43"/>
        <v>0</v>
      </c>
      <c r="CR96" s="333">
        <f t="shared" si="43"/>
        <v>0</v>
      </c>
      <c r="CS96" s="333">
        <f t="shared" si="43"/>
        <v>0</v>
      </c>
      <c r="CT96" s="333">
        <f t="shared" si="43"/>
        <v>0</v>
      </c>
      <c r="CU96" s="333">
        <f t="shared" si="43"/>
        <v>0</v>
      </c>
      <c r="CV96" s="333">
        <f t="shared" si="43"/>
        <v>0</v>
      </c>
      <c r="CW96" s="333">
        <f t="shared" si="43"/>
        <v>0</v>
      </c>
      <c r="CX96" s="333">
        <f t="shared" si="43"/>
        <v>0</v>
      </c>
      <c r="CY96" s="333">
        <f t="shared" si="43"/>
        <v>0</v>
      </c>
      <c r="CZ96" s="333">
        <f t="shared" si="43"/>
        <v>0</v>
      </c>
      <c r="DA96" s="333">
        <f t="shared" si="43"/>
        <v>0</v>
      </c>
      <c r="DB96" s="333">
        <f t="shared" si="43"/>
        <v>0</v>
      </c>
      <c r="DC96" s="333">
        <f t="shared" si="43"/>
        <v>0</v>
      </c>
      <c r="DD96" s="333">
        <f t="shared" si="43"/>
        <v>0</v>
      </c>
      <c r="DE96" s="333">
        <f t="shared" si="43"/>
        <v>0</v>
      </c>
      <c r="DF96" s="333">
        <f t="shared" si="43"/>
        <v>0</v>
      </c>
      <c r="DG96" s="333">
        <f t="shared" si="43"/>
        <v>0</v>
      </c>
      <c r="DH96" s="333">
        <f t="shared" si="43"/>
        <v>0</v>
      </c>
      <c r="DI96" s="333">
        <f t="shared" si="43"/>
        <v>0</v>
      </c>
      <c r="DJ96" s="333">
        <f t="shared" si="43"/>
        <v>0</v>
      </c>
      <c r="DK96" s="333">
        <f t="shared" si="43"/>
        <v>0</v>
      </c>
      <c r="DL96" s="333">
        <f t="shared" si="43"/>
        <v>0</v>
      </c>
      <c r="DM96" s="333">
        <f t="shared" si="43"/>
        <v>0</v>
      </c>
      <c r="DN96" s="333">
        <f t="shared" si="43"/>
        <v>0</v>
      </c>
      <c r="DO96" s="333">
        <f t="shared" si="43"/>
        <v>0</v>
      </c>
      <c r="DP96" s="333">
        <f t="shared" si="43"/>
        <v>0</v>
      </c>
      <c r="DQ96" s="333">
        <f t="shared" si="43"/>
        <v>0</v>
      </c>
      <c r="DR96" s="333">
        <f t="shared" si="43"/>
        <v>0</v>
      </c>
      <c r="DS96" s="333">
        <f t="shared" si="43"/>
        <v>0</v>
      </c>
      <c r="DT96" s="333">
        <f t="shared" si="43"/>
        <v>0</v>
      </c>
    </row>
    <row r="97" spans="3:124" hidden="1" outlineLevel="1">
      <c r="C97" s="341"/>
    </row>
    <row r="98" spans="3:124" hidden="1" outlineLevel="1">
      <c r="C98" s="341"/>
    </row>
    <row r="99" spans="3:124" ht="15.6" hidden="1" outlineLevel="1" thickTop="1" thickBot="1">
      <c r="C99" s="345" t="s">
        <v>634</v>
      </c>
      <c r="E99" s="253">
        <f>+(E92/[1]I_Personale!$E63)*12</f>
        <v>0</v>
      </c>
      <c r="F99" s="253">
        <f>+(F92/[1]I_Personale!$E63)*12</f>
        <v>0</v>
      </c>
      <c r="G99" s="253">
        <f>+(G92/[1]I_Personale!$E63)*12</f>
        <v>0</v>
      </c>
      <c r="H99" s="253">
        <f>+(H92/[1]I_Personale!$E63)*12</f>
        <v>0</v>
      </c>
      <c r="I99" s="253">
        <f>+(I92/[1]I_Personale!$E63)*12</f>
        <v>0</v>
      </c>
      <c r="J99" s="253">
        <f>+(J92/[1]I_Personale!$E63)*12</f>
        <v>0</v>
      </c>
      <c r="K99" s="253">
        <f>+(K92/[1]I_Personale!$E63)*12</f>
        <v>0</v>
      </c>
      <c r="L99" s="253">
        <f>+(L92/[1]I_Personale!$E63)*12</f>
        <v>0</v>
      </c>
      <c r="M99" s="253">
        <f>+(M92/[1]I_Personale!$E63)*12</f>
        <v>0</v>
      </c>
      <c r="N99" s="253">
        <f>+(N92/[1]I_Personale!$E63)*12</f>
        <v>0</v>
      </c>
      <c r="O99" s="253">
        <f>+(O92/[1]I_Personale!$E63)*12</f>
        <v>0</v>
      </c>
      <c r="P99" s="253">
        <f>+(P92/[1]I_Personale!$E63)*12</f>
        <v>0</v>
      </c>
      <c r="Q99" s="253">
        <f>+(Q92/[1]I_Personale!$E63)*12</f>
        <v>0</v>
      </c>
      <c r="R99" s="253">
        <f>+(R92/[1]I_Personale!$E63)*12</f>
        <v>0</v>
      </c>
      <c r="S99" s="253">
        <f>+(S92/[1]I_Personale!$E63)*12</f>
        <v>0</v>
      </c>
      <c r="T99" s="253">
        <f>+(T92/[1]I_Personale!$E63)*12</f>
        <v>0</v>
      </c>
      <c r="U99" s="253">
        <f>+(U92/[1]I_Personale!$E63)*12</f>
        <v>0</v>
      </c>
      <c r="V99" s="253">
        <f>+(V92/[1]I_Personale!$E63)*12</f>
        <v>0</v>
      </c>
      <c r="W99" s="253">
        <f>+(W92/[1]I_Personale!$E63)*12</f>
        <v>0</v>
      </c>
      <c r="X99" s="253">
        <f>+(X92/[1]I_Personale!$E63)*12</f>
        <v>0</v>
      </c>
      <c r="Y99" s="253">
        <f>+(Y92/[1]I_Personale!$E63)*12</f>
        <v>0</v>
      </c>
      <c r="Z99" s="253">
        <f>+(Z92/[1]I_Personale!$E63)*12</f>
        <v>0</v>
      </c>
      <c r="AA99" s="253">
        <f>+(AA92/[1]I_Personale!$E63)*12</f>
        <v>0</v>
      </c>
      <c r="AB99" s="253">
        <f>+(AB92/[1]I_Personale!$E63)*12</f>
        <v>0</v>
      </c>
      <c r="AC99" s="253">
        <f>+(AC92/[1]I_Personale!$E63)*12</f>
        <v>0</v>
      </c>
      <c r="AD99" s="253">
        <f>+(AD92/[1]I_Personale!$E63)*12</f>
        <v>0</v>
      </c>
      <c r="AE99" s="253">
        <f>+(AE92/[1]I_Personale!$E63)*12</f>
        <v>0</v>
      </c>
      <c r="AF99" s="253">
        <f>+(AF92/[1]I_Personale!$E63)*12</f>
        <v>0</v>
      </c>
      <c r="AG99" s="253">
        <f>+(AG92/[1]I_Personale!$E63)*12</f>
        <v>0</v>
      </c>
      <c r="AH99" s="253">
        <f>+(AH92/[1]I_Personale!$E63)*12</f>
        <v>0</v>
      </c>
      <c r="AI99" s="253">
        <f>+(AI92/[1]I_Personale!$E63)*12</f>
        <v>0</v>
      </c>
      <c r="AJ99" s="253">
        <f>+(AJ92/[1]I_Personale!$E63)*12</f>
        <v>0</v>
      </c>
      <c r="AK99" s="253">
        <f>+(AK92/[1]I_Personale!$E63)*12</f>
        <v>0</v>
      </c>
      <c r="AL99" s="253">
        <f>+(AL92/[1]I_Personale!$E63)*12</f>
        <v>0</v>
      </c>
      <c r="AM99" s="253">
        <f>+(AM92/[1]I_Personale!$E63)*12</f>
        <v>0</v>
      </c>
      <c r="AN99" s="253">
        <f>+(AN92/[1]I_Personale!$E63)*12</f>
        <v>0</v>
      </c>
      <c r="AO99" s="253">
        <f>+(AO92/[1]I_Personale!$E63)*12</f>
        <v>0</v>
      </c>
      <c r="AP99" s="253">
        <f>+(AP92/[1]I_Personale!$E63)*12</f>
        <v>0</v>
      </c>
      <c r="AQ99" s="253">
        <f>+(AQ92/[1]I_Personale!$E63)*12</f>
        <v>0</v>
      </c>
      <c r="AR99" s="253">
        <f>+(AR92/[1]I_Personale!$E63)*12</f>
        <v>0</v>
      </c>
      <c r="AS99" s="253">
        <f>+(AS92/[1]I_Personale!$E63)*12</f>
        <v>0</v>
      </c>
      <c r="AT99" s="253">
        <f>+(AT92/[1]I_Personale!$E63)*12</f>
        <v>0</v>
      </c>
      <c r="AU99" s="253">
        <f>+(AU92/[1]I_Personale!$E63)*12</f>
        <v>0</v>
      </c>
      <c r="AV99" s="253">
        <f>+(AV92/[1]I_Personale!$E63)*12</f>
        <v>0</v>
      </c>
      <c r="AW99" s="253">
        <f>+(AW92/[1]I_Personale!$E63)*12</f>
        <v>0</v>
      </c>
      <c r="AX99" s="253">
        <f>+(AX92/[1]I_Personale!$E63)*12</f>
        <v>0</v>
      </c>
      <c r="AY99" s="253">
        <f>+(AY92/[1]I_Personale!$E63)*12</f>
        <v>0</v>
      </c>
      <c r="AZ99" s="253">
        <f>+(AZ92/[1]I_Personale!$E63)*12</f>
        <v>0</v>
      </c>
      <c r="BA99" s="253">
        <f>+(BA92/[1]I_Personale!$E63)*12</f>
        <v>0</v>
      </c>
      <c r="BB99" s="253">
        <f>+(BB92/[1]I_Personale!$E63)*12</f>
        <v>0</v>
      </c>
      <c r="BC99" s="253">
        <f>+(BC92/[1]I_Personale!$E63)*12</f>
        <v>0</v>
      </c>
      <c r="BD99" s="253">
        <f>+(BD92/[1]I_Personale!$E63)*12</f>
        <v>0</v>
      </c>
      <c r="BE99" s="253">
        <f>+(BE92/[1]I_Personale!$E63)*12</f>
        <v>0</v>
      </c>
      <c r="BF99" s="253">
        <f>+(BF92/[1]I_Personale!$E63)*12</f>
        <v>0</v>
      </c>
      <c r="BG99" s="253">
        <f>+(BG92/[1]I_Personale!$E63)*12</f>
        <v>0</v>
      </c>
      <c r="BH99" s="253">
        <f>+(BH92/[1]I_Personale!$E63)*12</f>
        <v>0</v>
      </c>
      <c r="BI99" s="253">
        <f>+(BI92/[1]I_Personale!$E63)*12</f>
        <v>0</v>
      </c>
      <c r="BJ99" s="253">
        <f>+(BJ92/[1]I_Personale!$E63)*12</f>
        <v>0</v>
      </c>
      <c r="BK99" s="253">
        <f>+(BK92/[1]I_Personale!$E63)*12</f>
        <v>0</v>
      </c>
      <c r="BL99" s="253">
        <f>+(BL92/[1]I_Personale!$E63)*12</f>
        <v>0</v>
      </c>
      <c r="BM99" s="253">
        <f>+(BM92/[1]I_Personale!$E63)*12</f>
        <v>0</v>
      </c>
      <c r="BN99" s="253">
        <f>+(BN92/[1]I_Personale!$E63)*12</f>
        <v>0</v>
      </c>
      <c r="BO99" s="253">
        <f>+(BO92/[1]I_Personale!$E63)*12</f>
        <v>0</v>
      </c>
      <c r="BP99" s="253">
        <f>+(BP92/[1]I_Personale!$E63)*12</f>
        <v>0</v>
      </c>
      <c r="BQ99" s="253">
        <f>+(BQ92/[1]I_Personale!$E63)*12</f>
        <v>0</v>
      </c>
      <c r="BR99" s="253">
        <f>+(BR92/[1]I_Personale!$E63)*12</f>
        <v>0</v>
      </c>
      <c r="BS99" s="253">
        <f>+(BS92/[1]I_Personale!$E63)*12</f>
        <v>0</v>
      </c>
      <c r="BT99" s="253">
        <f>+(BT92/[1]I_Personale!$E63)*12</f>
        <v>0</v>
      </c>
      <c r="BU99" s="253">
        <f>+(BU92/[1]I_Personale!$E63)*12</f>
        <v>0</v>
      </c>
      <c r="BV99" s="253">
        <f>+(BV92/[1]I_Personale!$E63)*12</f>
        <v>0</v>
      </c>
      <c r="BW99" s="253">
        <f>+(BW92/[1]I_Personale!$E63)*12</f>
        <v>0</v>
      </c>
      <c r="BX99" s="253">
        <f>+(BX92/[1]I_Personale!$E63)*12</f>
        <v>0</v>
      </c>
      <c r="BY99" s="253">
        <f>+(BY92/[1]I_Personale!$E63)*12</f>
        <v>0</v>
      </c>
      <c r="BZ99" s="253">
        <f>+(BZ92/[1]I_Personale!$E63)*12</f>
        <v>0</v>
      </c>
      <c r="CA99" s="253">
        <f>+(CA92/[1]I_Personale!$E63)*12</f>
        <v>0</v>
      </c>
      <c r="CB99" s="253">
        <f>+(CB92/[1]I_Personale!$E63)*12</f>
        <v>0</v>
      </c>
      <c r="CC99" s="253">
        <f>+(CC92/[1]I_Personale!$E63)*12</f>
        <v>0</v>
      </c>
      <c r="CD99" s="253">
        <f>+(CD92/[1]I_Personale!$E63)*12</f>
        <v>0</v>
      </c>
      <c r="CE99" s="253">
        <f>+(CE92/[1]I_Personale!$E63)*12</f>
        <v>0</v>
      </c>
      <c r="CF99" s="253">
        <f>+(CF92/[1]I_Personale!$E63)*12</f>
        <v>0</v>
      </c>
      <c r="CG99" s="253">
        <f>+(CG92/[1]I_Personale!$E63)*12</f>
        <v>0</v>
      </c>
      <c r="CH99" s="253">
        <f>+(CH92/[1]I_Personale!$E63)*12</f>
        <v>0</v>
      </c>
      <c r="CI99" s="253">
        <f>+(CI92/[1]I_Personale!$E63)*12</f>
        <v>0</v>
      </c>
      <c r="CJ99" s="253">
        <f>+(CJ92/[1]I_Personale!$E63)*12</f>
        <v>0</v>
      </c>
      <c r="CK99" s="253">
        <f>+(CK92/[1]I_Personale!$E63)*12</f>
        <v>0</v>
      </c>
      <c r="CL99" s="253">
        <f>+(CL92/[1]I_Personale!$E63)*12</f>
        <v>0</v>
      </c>
      <c r="CM99" s="253">
        <f>+(CM92/[1]I_Personale!$E63)*12</f>
        <v>0</v>
      </c>
      <c r="CN99" s="253">
        <f>+(CN92/[1]I_Personale!$E63)*12</f>
        <v>0</v>
      </c>
      <c r="CO99" s="253">
        <f>+(CO92/[1]I_Personale!$E63)*12</f>
        <v>0</v>
      </c>
      <c r="CP99" s="253">
        <f>+(CP92/[1]I_Personale!$E63)*12</f>
        <v>0</v>
      </c>
      <c r="CQ99" s="253">
        <f>+(CQ92/[1]I_Personale!$E63)*12</f>
        <v>0</v>
      </c>
      <c r="CR99" s="253">
        <f>+(CR92/[1]I_Personale!$E63)*12</f>
        <v>0</v>
      </c>
      <c r="CS99" s="253">
        <f>+(CS92/[1]I_Personale!$E63)*12</f>
        <v>0</v>
      </c>
      <c r="CT99" s="253">
        <f>+(CT92/[1]I_Personale!$E63)*12</f>
        <v>0</v>
      </c>
      <c r="CU99" s="253">
        <f>+(CU92/[1]I_Personale!$E63)*12</f>
        <v>0</v>
      </c>
      <c r="CV99" s="253">
        <f>+(CV92/[1]I_Personale!$E63)*12</f>
        <v>0</v>
      </c>
      <c r="CW99" s="253">
        <f>+(CW92/[1]I_Personale!$E63)*12</f>
        <v>0</v>
      </c>
      <c r="CX99" s="253">
        <f>+(CX92/[1]I_Personale!$E63)*12</f>
        <v>0</v>
      </c>
      <c r="CY99" s="253">
        <f>+(CY92/[1]I_Personale!$E63)*12</f>
        <v>0</v>
      </c>
      <c r="CZ99" s="253">
        <f>+(CZ92/[1]I_Personale!$E63)*12</f>
        <v>0</v>
      </c>
      <c r="DA99" s="253">
        <f>+(DA92/[1]I_Personale!$E63)*12</f>
        <v>0</v>
      </c>
      <c r="DB99" s="253">
        <f>+(DB92/[1]I_Personale!$E63)*12</f>
        <v>0</v>
      </c>
      <c r="DC99" s="253">
        <f>+(DC92/[1]I_Personale!$E63)*12</f>
        <v>0</v>
      </c>
      <c r="DD99" s="253">
        <f>+(DD92/[1]I_Personale!$E63)*12</f>
        <v>0</v>
      </c>
      <c r="DE99" s="253">
        <f>+(DE92/[1]I_Personale!$E63)*12</f>
        <v>0</v>
      </c>
      <c r="DF99" s="253">
        <f>+(DF92/[1]I_Personale!$E63)*12</f>
        <v>0</v>
      </c>
      <c r="DG99" s="253">
        <f>+(DG92/[1]I_Personale!$E63)*12</f>
        <v>0</v>
      </c>
      <c r="DH99" s="253">
        <f>+(DH92/[1]I_Personale!$E63)*12</f>
        <v>0</v>
      </c>
      <c r="DI99" s="253">
        <f>+(DI92/[1]I_Personale!$E63)*12</f>
        <v>0</v>
      </c>
      <c r="DJ99" s="253">
        <f>+(DJ92/[1]I_Personale!$E63)*12</f>
        <v>0</v>
      </c>
      <c r="DK99" s="253">
        <f>+(DK92/[1]I_Personale!$E63)*12</f>
        <v>0</v>
      </c>
      <c r="DL99" s="253">
        <f>+(DL92/[1]I_Personale!$E63)*12</f>
        <v>0</v>
      </c>
      <c r="DM99" s="253">
        <f>+(DM92/[1]I_Personale!$E63)*12</f>
        <v>0</v>
      </c>
      <c r="DN99" s="253">
        <f>+(DN92/[1]I_Personale!$E63)*12</f>
        <v>0</v>
      </c>
      <c r="DO99" s="253">
        <f>+(DO92/[1]I_Personale!$E63)*12</f>
        <v>0</v>
      </c>
      <c r="DP99" s="253">
        <f>+(DP92/[1]I_Personale!$E63)*12</f>
        <v>0</v>
      </c>
      <c r="DQ99" s="253">
        <f>+(DQ92/[1]I_Personale!$E63)*12</f>
        <v>0</v>
      </c>
      <c r="DR99" s="253">
        <f>+(DR92/[1]I_Personale!$E63)*12</f>
        <v>0</v>
      </c>
      <c r="DS99" s="253">
        <f>+(DS92/[1]I_Personale!$E63)*12</f>
        <v>0</v>
      </c>
      <c r="DT99" s="253">
        <f>+(DT92/[1]I_Personale!$E63)*12</f>
        <v>0</v>
      </c>
    </row>
    <row r="100" spans="3:124" ht="15.6" hidden="1" outlineLevel="1" thickTop="1" thickBot="1">
      <c r="C100" s="345" t="s">
        <v>639</v>
      </c>
      <c r="E100" s="253"/>
      <c r="F100" s="253">
        <f>+IF(F90="SI",E107,0)</f>
        <v>0</v>
      </c>
      <c r="G100" s="253">
        <f t="shared" ref="G100:BR100" si="44">+IF(G90="SI",F107,0)</f>
        <v>0</v>
      </c>
      <c r="H100" s="253">
        <f t="shared" si="44"/>
        <v>0</v>
      </c>
      <c r="I100" s="253">
        <f t="shared" si="44"/>
        <v>0</v>
      </c>
      <c r="J100" s="253">
        <f t="shared" si="44"/>
        <v>0</v>
      </c>
      <c r="K100" s="253">
        <f t="shared" si="44"/>
        <v>0</v>
      </c>
      <c r="L100" s="253">
        <f t="shared" si="44"/>
        <v>0</v>
      </c>
      <c r="M100" s="253">
        <f t="shared" si="44"/>
        <v>0</v>
      </c>
      <c r="N100" s="253">
        <f t="shared" si="44"/>
        <v>0</v>
      </c>
      <c r="O100" s="253">
        <f t="shared" si="44"/>
        <v>0</v>
      </c>
      <c r="P100" s="253">
        <f t="shared" si="44"/>
        <v>0</v>
      </c>
      <c r="Q100" s="253">
        <f t="shared" si="44"/>
        <v>0</v>
      </c>
      <c r="R100" s="253">
        <f t="shared" si="44"/>
        <v>0</v>
      </c>
      <c r="S100" s="253">
        <f t="shared" si="44"/>
        <v>0</v>
      </c>
      <c r="T100" s="253">
        <f t="shared" si="44"/>
        <v>0</v>
      </c>
      <c r="U100" s="253">
        <f t="shared" si="44"/>
        <v>0</v>
      </c>
      <c r="V100" s="253">
        <f t="shared" si="44"/>
        <v>0</v>
      </c>
      <c r="W100" s="253">
        <f t="shared" si="44"/>
        <v>0</v>
      </c>
      <c r="X100" s="253">
        <f t="shared" si="44"/>
        <v>0</v>
      </c>
      <c r="Y100" s="253">
        <f t="shared" si="44"/>
        <v>0</v>
      </c>
      <c r="Z100" s="253">
        <f t="shared" si="44"/>
        <v>0</v>
      </c>
      <c r="AA100" s="253">
        <f t="shared" si="44"/>
        <v>0</v>
      </c>
      <c r="AB100" s="253">
        <f t="shared" si="44"/>
        <v>0</v>
      </c>
      <c r="AC100" s="253">
        <f t="shared" si="44"/>
        <v>0</v>
      </c>
      <c r="AD100" s="253">
        <f t="shared" si="44"/>
        <v>0</v>
      </c>
      <c r="AE100" s="253">
        <f t="shared" si="44"/>
        <v>0</v>
      </c>
      <c r="AF100" s="253">
        <f t="shared" si="44"/>
        <v>0</v>
      </c>
      <c r="AG100" s="253">
        <f t="shared" si="44"/>
        <v>0</v>
      </c>
      <c r="AH100" s="253">
        <f t="shared" si="44"/>
        <v>0</v>
      </c>
      <c r="AI100" s="253">
        <f t="shared" si="44"/>
        <v>0</v>
      </c>
      <c r="AJ100" s="253">
        <f t="shared" si="44"/>
        <v>0</v>
      </c>
      <c r="AK100" s="253">
        <f t="shared" si="44"/>
        <v>0</v>
      </c>
      <c r="AL100" s="253">
        <f t="shared" si="44"/>
        <v>0</v>
      </c>
      <c r="AM100" s="253">
        <f t="shared" si="44"/>
        <v>0</v>
      </c>
      <c r="AN100" s="253">
        <f t="shared" si="44"/>
        <v>0</v>
      </c>
      <c r="AO100" s="253">
        <f t="shared" si="44"/>
        <v>0</v>
      </c>
      <c r="AP100" s="253">
        <f t="shared" si="44"/>
        <v>0</v>
      </c>
      <c r="AQ100" s="253">
        <f t="shared" si="44"/>
        <v>0</v>
      </c>
      <c r="AR100" s="253">
        <f t="shared" si="44"/>
        <v>0</v>
      </c>
      <c r="AS100" s="253">
        <f t="shared" si="44"/>
        <v>0</v>
      </c>
      <c r="AT100" s="253">
        <f t="shared" si="44"/>
        <v>0</v>
      </c>
      <c r="AU100" s="253">
        <f t="shared" si="44"/>
        <v>0</v>
      </c>
      <c r="AV100" s="253">
        <f t="shared" si="44"/>
        <v>0</v>
      </c>
      <c r="AW100" s="253">
        <f t="shared" si="44"/>
        <v>0</v>
      </c>
      <c r="AX100" s="253">
        <f t="shared" si="44"/>
        <v>0</v>
      </c>
      <c r="AY100" s="253">
        <f t="shared" si="44"/>
        <v>0</v>
      </c>
      <c r="AZ100" s="253">
        <f t="shared" si="44"/>
        <v>0</v>
      </c>
      <c r="BA100" s="253">
        <f t="shared" si="44"/>
        <v>0</v>
      </c>
      <c r="BB100" s="253">
        <f t="shared" si="44"/>
        <v>0</v>
      </c>
      <c r="BC100" s="253">
        <f t="shared" si="44"/>
        <v>0</v>
      </c>
      <c r="BD100" s="253">
        <f t="shared" si="44"/>
        <v>0</v>
      </c>
      <c r="BE100" s="253">
        <f t="shared" si="44"/>
        <v>0</v>
      </c>
      <c r="BF100" s="253">
        <f t="shared" si="44"/>
        <v>0</v>
      </c>
      <c r="BG100" s="253">
        <f t="shared" si="44"/>
        <v>0</v>
      </c>
      <c r="BH100" s="253">
        <f t="shared" si="44"/>
        <v>0</v>
      </c>
      <c r="BI100" s="253">
        <f t="shared" si="44"/>
        <v>0</v>
      </c>
      <c r="BJ100" s="253">
        <f t="shared" si="44"/>
        <v>0</v>
      </c>
      <c r="BK100" s="253">
        <f t="shared" si="44"/>
        <v>0</v>
      </c>
      <c r="BL100" s="253">
        <f t="shared" si="44"/>
        <v>0</v>
      </c>
      <c r="BM100" s="253">
        <f t="shared" si="44"/>
        <v>0</v>
      </c>
      <c r="BN100" s="253">
        <f t="shared" si="44"/>
        <v>0</v>
      </c>
      <c r="BO100" s="253">
        <f t="shared" si="44"/>
        <v>0</v>
      </c>
      <c r="BP100" s="253">
        <f t="shared" si="44"/>
        <v>0</v>
      </c>
      <c r="BQ100" s="253">
        <f t="shared" si="44"/>
        <v>0</v>
      </c>
      <c r="BR100" s="253">
        <f t="shared" si="44"/>
        <v>0</v>
      </c>
      <c r="BS100" s="253">
        <f t="shared" ref="BS100:DT100" si="45">+IF(BS90="SI",BR107,0)</f>
        <v>0</v>
      </c>
      <c r="BT100" s="253">
        <f t="shared" si="45"/>
        <v>0</v>
      </c>
      <c r="BU100" s="253">
        <f t="shared" si="45"/>
        <v>0</v>
      </c>
      <c r="BV100" s="253">
        <f t="shared" si="45"/>
        <v>0</v>
      </c>
      <c r="BW100" s="253">
        <f t="shared" si="45"/>
        <v>0</v>
      </c>
      <c r="BX100" s="253">
        <f t="shared" si="45"/>
        <v>0</v>
      </c>
      <c r="BY100" s="253">
        <f t="shared" si="45"/>
        <v>0</v>
      </c>
      <c r="BZ100" s="253">
        <f t="shared" si="45"/>
        <v>0</v>
      </c>
      <c r="CA100" s="253">
        <f t="shared" si="45"/>
        <v>0</v>
      </c>
      <c r="CB100" s="253">
        <f t="shared" si="45"/>
        <v>0</v>
      </c>
      <c r="CC100" s="253">
        <f t="shared" si="45"/>
        <v>0</v>
      </c>
      <c r="CD100" s="253">
        <f t="shared" si="45"/>
        <v>0</v>
      </c>
      <c r="CE100" s="253">
        <f t="shared" si="45"/>
        <v>0</v>
      </c>
      <c r="CF100" s="253">
        <f t="shared" si="45"/>
        <v>0</v>
      </c>
      <c r="CG100" s="253">
        <f t="shared" si="45"/>
        <v>0</v>
      </c>
      <c r="CH100" s="253">
        <f t="shared" si="45"/>
        <v>0</v>
      </c>
      <c r="CI100" s="253">
        <f t="shared" si="45"/>
        <v>0</v>
      </c>
      <c r="CJ100" s="253">
        <f t="shared" si="45"/>
        <v>0</v>
      </c>
      <c r="CK100" s="253">
        <f t="shared" si="45"/>
        <v>0</v>
      </c>
      <c r="CL100" s="253">
        <f t="shared" si="45"/>
        <v>0</v>
      </c>
      <c r="CM100" s="253">
        <f t="shared" si="45"/>
        <v>0</v>
      </c>
      <c r="CN100" s="253">
        <f t="shared" si="45"/>
        <v>0</v>
      </c>
      <c r="CO100" s="253">
        <f t="shared" si="45"/>
        <v>0</v>
      </c>
      <c r="CP100" s="253">
        <f t="shared" si="45"/>
        <v>0</v>
      </c>
      <c r="CQ100" s="253">
        <f t="shared" si="45"/>
        <v>0</v>
      </c>
      <c r="CR100" s="253">
        <f t="shared" si="45"/>
        <v>0</v>
      </c>
      <c r="CS100" s="253">
        <f t="shared" si="45"/>
        <v>0</v>
      </c>
      <c r="CT100" s="253">
        <f t="shared" si="45"/>
        <v>0</v>
      </c>
      <c r="CU100" s="253">
        <f t="shared" si="45"/>
        <v>0</v>
      </c>
      <c r="CV100" s="253">
        <f t="shared" si="45"/>
        <v>0</v>
      </c>
      <c r="CW100" s="253">
        <f t="shared" si="45"/>
        <v>0</v>
      </c>
      <c r="CX100" s="253">
        <f t="shared" si="45"/>
        <v>0</v>
      </c>
      <c r="CY100" s="253">
        <f t="shared" si="45"/>
        <v>0</v>
      </c>
      <c r="CZ100" s="253">
        <f t="shared" si="45"/>
        <v>0</v>
      </c>
      <c r="DA100" s="253">
        <f t="shared" si="45"/>
        <v>0</v>
      </c>
      <c r="DB100" s="253">
        <f t="shared" si="45"/>
        <v>0</v>
      </c>
      <c r="DC100" s="253">
        <f t="shared" si="45"/>
        <v>0</v>
      </c>
      <c r="DD100" s="253">
        <f t="shared" si="45"/>
        <v>0</v>
      </c>
      <c r="DE100" s="253">
        <f t="shared" si="45"/>
        <v>0</v>
      </c>
      <c r="DF100" s="253">
        <f t="shared" si="45"/>
        <v>0</v>
      </c>
      <c r="DG100" s="253">
        <f t="shared" si="45"/>
        <v>0</v>
      </c>
      <c r="DH100" s="253">
        <f t="shared" si="45"/>
        <v>0</v>
      </c>
      <c r="DI100" s="253">
        <f t="shared" si="45"/>
        <v>0</v>
      </c>
      <c r="DJ100" s="253">
        <f t="shared" si="45"/>
        <v>0</v>
      </c>
      <c r="DK100" s="253">
        <f t="shared" si="45"/>
        <v>0</v>
      </c>
      <c r="DL100" s="253">
        <f t="shared" si="45"/>
        <v>0</v>
      </c>
      <c r="DM100" s="253">
        <f t="shared" si="45"/>
        <v>0</v>
      </c>
      <c r="DN100" s="253">
        <f t="shared" si="45"/>
        <v>0</v>
      </c>
      <c r="DO100" s="253">
        <f t="shared" si="45"/>
        <v>0</v>
      </c>
      <c r="DP100" s="253">
        <f t="shared" si="45"/>
        <v>0</v>
      </c>
      <c r="DQ100" s="253">
        <f t="shared" si="45"/>
        <v>0</v>
      </c>
      <c r="DR100" s="253">
        <f t="shared" si="45"/>
        <v>0</v>
      </c>
      <c r="DS100" s="253">
        <f t="shared" si="45"/>
        <v>0</v>
      </c>
      <c r="DT100" s="253">
        <f t="shared" si="45"/>
        <v>0</v>
      </c>
    </row>
    <row r="101" spans="3:124" ht="15.6" hidden="1" outlineLevel="1" thickTop="1" thickBot="1">
      <c r="C101" s="345" t="s">
        <v>635</v>
      </c>
      <c r="E101" s="253"/>
      <c r="F101" s="253">
        <f>+E93</f>
        <v>0</v>
      </c>
      <c r="G101" s="253">
        <f t="shared" ref="G101:V102" si="46">+F93</f>
        <v>0</v>
      </c>
      <c r="H101" s="253">
        <f t="shared" si="46"/>
        <v>0</v>
      </c>
      <c r="I101" s="253">
        <f t="shared" si="46"/>
        <v>0</v>
      </c>
      <c r="J101" s="253">
        <f t="shared" si="46"/>
        <v>0</v>
      </c>
      <c r="K101" s="253">
        <f t="shared" si="46"/>
        <v>0</v>
      </c>
      <c r="L101" s="253">
        <f t="shared" si="46"/>
        <v>0</v>
      </c>
      <c r="M101" s="253">
        <f t="shared" si="46"/>
        <v>0</v>
      </c>
      <c r="N101" s="253">
        <f t="shared" si="46"/>
        <v>0</v>
      </c>
      <c r="O101" s="253">
        <f t="shared" si="46"/>
        <v>0</v>
      </c>
      <c r="P101" s="253">
        <f t="shared" si="46"/>
        <v>0</v>
      </c>
      <c r="Q101" s="253">
        <f t="shared" si="46"/>
        <v>0</v>
      </c>
      <c r="R101" s="253">
        <f t="shared" si="46"/>
        <v>0</v>
      </c>
      <c r="S101" s="253">
        <f t="shared" si="46"/>
        <v>0</v>
      </c>
      <c r="T101" s="253">
        <f t="shared" si="46"/>
        <v>0</v>
      </c>
      <c r="U101" s="253">
        <f t="shared" si="46"/>
        <v>0</v>
      </c>
      <c r="V101" s="253">
        <f t="shared" si="46"/>
        <v>0</v>
      </c>
      <c r="W101" s="253">
        <f t="shared" ref="W101:AL102" si="47">+V93</f>
        <v>0</v>
      </c>
      <c r="X101" s="253">
        <f t="shared" si="47"/>
        <v>0</v>
      </c>
      <c r="Y101" s="253">
        <f t="shared" si="47"/>
        <v>0</v>
      </c>
      <c r="Z101" s="253">
        <f t="shared" si="47"/>
        <v>0</v>
      </c>
      <c r="AA101" s="253">
        <f t="shared" si="47"/>
        <v>0</v>
      </c>
      <c r="AB101" s="253">
        <f t="shared" si="47"/>
        <v>0</v>
      </c>
      <c r="AC101" s="253">
        <f t="shared" si="47"/>
        <v>0</v>
      </c>
      <c r="AD101" s="253">
        <f t="shared" si="47"/>
        <v>0</v>
      </c>
      <c r="AE101" s="253">
        <f t="shared" si="47"/>
        <v>0</v>
      </c>
      <c r="AF101" s="253">
        <f t="shared" si="47"/>
        <v>0</v>
      </c>
      <c r="AG101" s="253">
        <f t="shared" si="47"/>
        <v>0</v>
      </c>
      <c r="AH101" s="253">
        <f t="shared" si="47"/>
        <v>0</v>
      </c>
      <c r="AI101" s="253">
        <f t="shared" si="47"/>
        <v>0</v>
      </c>
      <c r="AJ101" s="253">
        <f t="shared" si="47"/>
        <v>0</v>
      </c>
      <c r="AK101" s="253">
        <f t="shared" si="47"/>
        <v>0</v>
      </c>
      <c r="AL101" s="253">
        <f t="shared" si="47"/>
        <v>0</v>
      </c>
      <c r="AM101" s="253">
        <f t="shared" ref="AM101:BB102" si="48">+AL93</f>
        <v>0</v>
      </c>
      <c r="AN101" s="253">
        <f t="shared" si="48"/>
        <v>0</v>
      </c>
      <c r="AO101" s="253">
        <f t="shared" si="48"/>
        <v>0</v>
      </c>
      <c r="AP101" s="253">
        <f t="shared" si="48"/>
        <v>0</v>
      </c>
      <c r="AQ101" s="253">
        <f t="shared" si="48"/>
        <v>0</v>
      </c>
      <c r="AR101" s="253">
        <f t="shared" si="48"/>
        <v>0</v>
      </c>
      <c r="AS101" s="253">
        <f t="shared" si="48"/>
        <v>0</v>
      </c>
      <c r="AT101" s="253">
        <f t="shared" si="48"/>
        <v>0</v>
      </c>
      <c r="AU101" s="253">
        <f t="shared" si="48"/>
        <v>0</v>
      </c>
      <c r="AV101" s="253">
        <f t="shared" si="48"/>
        <v>0</v>
      </c>
      <c r="AW101" s="253">
        <f t="shared" si="48"/>
        <v>0</v>
      </c>
      <c r="AX101" s="253">
        <f t="shared" si="48"/>
        <v>0</v>
      </c>
      <c r="AY101" s="253">
        <f t="shared" si="48"/>
        <v>0</v>
      </c>
      <c r="AZ101" s="253">
        <f t="shared" si="48"/>
        <v>0</v>
      </c>
      <c r="BA101" s="253">
        <f t="shared" si="48"/>
        <v>0</v>
      </c>
      <c r="BB101" s="253">
        <f t="shared" si="48"/>
        <v>0</v>
      </c>
      <c r="BC101" s="253">
        <f t="shared" ref="BC101:BR102" si="49">+BB93</f>
        <v>0</v>
      </c>
      <c r="BD101" s="253">
        <f t="shared" si="49"/>
        <v>0</v>
      </c>
      <c r="BE101" s="253">
        <f t="shared" si="49"/>
        <v>0</v>
      </c>
      <c r="BF101" s="253">
        <f t="shared" si="49"/>
        <v>0</v>
      </c>
      <c r="BG101" s="253">
        <f t="shared" si="49"/>
        <v>0</v>
      </c>
      <c r="BH101" s="253">
        <f t="shared" si="49"/>
        <v>0</v>
      </c>
      <c r="BI101" s="253">
        <f t="shared" si="49"/>
        <v>0</v>
      </c>
      <c r="BJ101" s="253">
        <f t="shared" si="49"/>
        <v>0</v>
      </c>
      <c r="BK101" s="253">
        <f t="shared" si="49"/>
        <v>0</v>
      </c>
      <c r="BL101" s="253">
        <f t="shared" si="49"/>
        <v>0</v>
      </c>
      <c r="BM101" s="253">
        <f t="shared" si="49"/>
        <v>0</v>
      </c>
      <c r="BN101" s="253">
        <f t="shared" si="49"/>
        <v>0</v>
      </c>
      <c r="BO101" s="253">
        <f t="shared" si="49"/>
        <v>0</v>
      </c>
      <c r="BP101" s="253">
        <f t="shared" si="49"/>
        <v>0</v>
      </c>
      <c r="BQ101" s="253">
        <f t="shared" si="49"/>
        <v>0</v>
      </c>
      <c r="BR101" s="253">
        <f t="shared" si="49"/>
        <v>0</v>
      </c>
      <c r="BS101" s="253">
        <f t="shared" ref="BS101:CH102" si="50">+BR93</f>
        <v>0</v>
      </c>
      <c r="BT101" s="253">
        <f t="shared" si="50"/>
        <v>0</v>
      </c>
      <c r="BU101" s="253">
        <f t="shared" si="50"/>
        <v>0</v>
      </c>
      <c r="BV101" s="253">
        <f t="shared" si="50"/>
        <v>0</v>
      </c>
      <c r="BW101" s="253">
        <f t="shared" si="50"/>
        <v>0</v>
      </c>
      <c r="BX101" s="253">
        <f t="shared" si="50"/>
        <v>0</v>
      </c>
      <c r="BY101" s="253">
        <f t="shared" si="50"/>
        <v>0</v>
      </c>
      <c r="BZ101" s="253">
        <f t="shared" si="50"/>
        <v>0</v>
      </c>
      <c r="CA101" s="253">
        <f t="shared" si="50"/>
        <v>0</v>
      </c>
      <c r="CB101" s="253">
        <f t="shared" si="50"/>
        <v>0</v>
      </c>
      <c r="CC101" s="253">
        <f t="shared" si="50"/>
        <v>0</v>
      </c>
      <c r="CD101" s="253">
        <f t="shared" si="50"/>
        <v>0</v>
      </c>
      <c r="CE101" s="253">
        <f t="shared" si="50"/>
        <v>0</v>
      </c>
      <c r="CF101" s="253">
        <f t="shared" si="50"/>
        <v>0</v>
      </c>
      <c r="CG101" s="253">
        <f t="shared" si="50"/>
        <v>0</v>
      </c>
      <c r="CH101" s="253">
        <f t="shared" si="50"/>
        <v>0</v>
      </c>
      <c r="CI101" s="253">
        <f t="shared" ref="CI101:CX102" si="51">+CH93</f>
        <v>0</v>
      </c>
      <c r="CJ101" s="253">
        <f t="shared" si="51"/>
        <v>0</v>
      </c>
      <c r="CK101" s="253">
        <f t="shared" si="51"/>
        <v>0</v>
      </c>
      <c r="CL101" s="253">
        <f t="shared" si="51"/>
        <v>0</v>
      </c>
      <c r="CM101" s="253">
        <f t="shared" si="51"/>
        <v>0</v>
      </c>
      <c r="CN101" s="253">
        <f t="shared" si="51"/>
        <v>0</v>
      </c>
      <c r="CO101" s="253">
        <f t="shared" si="51"/>
        <v>0</v>
      </c>
      <c r="CP101" s="253">
        <f t="shared" si="51"/>
        <v>0</v>
      </c>
      <c r="CQ101" s="253">
        <f t="shared" si="51"/>
        <v>0</v>
      </c>
      <c r="CR101" s="253">
        <f t="shared" si="51"/>
        <v>0</v>
      </c>
      <c r="CS101" s="253">
        <f t="shared" si="51"/>
        <v>0</v>
      </c>
      <c r="CT101" s="253">
        <f t="shared" si="51"/>
        <v>0</v>
      </c>
      <c r="CU101" s="253">
        <f t="shared" si="51"/>
        <v>0</v>
      </c>
      <c r="CV101" s="253">
        <f t="shared" si="51"/>
        <v>0</v>
      </c>
      <c r="CW101" s="253">
        <f t="shared" si="51"/>
        <v>0</v>
      </c>
      <c r="CX101" s="253">
        <f t="shared" si="51"/>
        <v>0</v>
      </c>
      <c r="CY101" s="253">
        <f t="shared" ref="CY101:DN102" si="52">+CX93</f>
        <v>0</v>
      </c>
      <c r="CZ101" s="253">
        <f t="shared" si="52"/>
        <v>0</v>
      </c>
      <c r="DA101" s="253">
        <f t="shared" si="52"/>
        <v>0</v>
      </c>
      <c r="DB101" s="253">
        <f t="shared" si="52"/>
        <v>0</v>
      </c>
      <c r="DC101" s="253">
        <f t="shared" si="52"/>
        <v>0</v>
      </c>
      <c r="DD101" s="253">
        <f t="shared" si="52"/>
        <v>0</v>
      </c>
      <c r="DE101" s="253">
        <f t="shared" si="52"/>
        <v>0</v>
      </c>
      <c r="DF101" s="253">
        <f t="shared" si="52"/>
        <v>0</v>
      </c>
      <c r="DG101" s="253">
        <f t="shared" si="52"/>
        <v>0</v>
      </c>
      <c r="DH101" s="253">
        <f t="shared" si="52"/>
        <v>0</v>
      </c>
      <c r="DI101" s="253">
        <f t="shared" si="52"/>
        <v>0</v>
      </c>
      <c r="DJ101" s="253">
        <f t="shared" si="52"/>
        <v>0</v>
      </c>
      <c r="DK101" s="253">
        <f t="shared" si="52"/>
        <v>0</v>
      </c>
      <c r="DL101" s="253">
        <f t="shared" si="52"/>
        <v>0</v>
      </c>
      <c r="DM101" s="253">
        <f t="shared" si="52"/>
        <v>0</v>
      </c>
      <c r="DN101" s="253">
        <f t="shared" si="52"/>
        <v>0</v>
      </c>
      <c r="DO101" s="253">
        <f t="shared" ref="DO101:DT102" si="53">+DN93</f>
        <v>0</v>
      </c>
      <c r="DP101" s="253">
        <f t="shared" si="53"/>
        <v>0</v>
      </c>
      <c r="DQ101" s="253">
        <f t="shared" si="53"/>
        <v>0</v>
      </c>
      <c r="DR101" s="253">
        <f t="shared" si="53"/>
        <v>0</v>
      </c>
      <c r="DS101" s="253">
        <f t="shared" si="53"/>
        <v>0</v>
      </c>
      <c r="DT101" s="253">
        <f t="shared" si="53"/>
        <v>0</v>
      </c>
    </row>
    <row r="102" spans="3:124" ht="15.6" hidden="1" customHeight="1" outlineLevel="1">
      <c r="C102" s="345" t="s">
        <v>636</v>
      </c>
      <c r="E102" s="253"/>
      <c r="F102" s="253">
        <f>+E94</f>
        <v>0</v>
      </c>
      <c r="G102" s="253">
        <f t="shared" si="46"/>
        <v>0</v>
      </c>
      <c r="H102" s="253">
        <f t="shared" si="46"/>
        <v>0</v>
      </c>
      <c r="I102" s="253">
        <f t="shared" si="46"/>
        <v>0</v>
      </c>
      <c r="J102" s="253">
        <f t="shared" si="46"/>
        <v>0</v>
      </c>
      <c r="K102" s="253">
        <f t="shared" si="46"/>
        <v>0</v>
      </c>
      <c r="L102" s="253">
        <f t="shared" si="46"/>
        <v>0</v>
      </c>
      <c r="M102" s="253">
        <f t="shared" si="46"/>
        <v>0</v>
      </c>
      <c r="N102" s="253">
        <f t="shared" si="46"/>
        <v>0</v>
      </c>
      <c r="O102" s="253">
        <f t="shared" si="46"/>
        <v>0</v>
      </c>
      <c r="P102" s="253">
        <f t="shared" si="46"/>
        <v>0</v>
      </c>
      <c r="Q102" s="253">
        <f t="shared" si="46"/>
        <v>0</v>
      </c>
      <c r="R102" s="253">
        <f t="shared" si="46"/>
        <v>0</v>
      </c>
      <c r="S102" s="253">
        <f t="shared" si="46"/>
        <v>0</v>
      </c>
      <c r="T102" s="253">
        <f t="shared" si="46"/>
        <v>0</v>
      </c>
      <c r="U102" s="253">
        <f t="shared" si="46"/>
        <v>0</v>
      </c>
      <c r="V102" s="253">
        <f t="shared" si="46"/>
        <v>0</v>
      </c>
      <c r="W102" s="253">
        <f t="shared" si="47"/>
        <v>0</v>
      </c>
      <c r="X102" s="253">
        <f t="shared" si="47"/>
        <v>0</v>
      </c>
      <c r="Y102" s="253">
        <f t="shared" si="47"/>
        <v>0</v>
      </c>
      <c r="Z102" s="253">
        <f t="shared" si="47"/>
        <v>0</v>
      </c>
      <c r="AA102" s="253">
        <f t="shared" si="47"/>
        <v>0</v>
      </c>
      <c r="AB102" s="253">
        <f t="shared" si="47"/>
        <v>0</v>
      </c>
      <c r="AC102" s="253">
        <f t="shared" si="47"/>
        <v>0</v>
      </c>
      <c r="AD102" s="253">
        <f t="shared" si="47"/>
        <v>0</v>
      </c>
      <c r="AE102" s="253">
        <f t="shared" si="47"/>
        <v>0</v>
      </c>
      <c r="AF102" s="253">
        <f t="shared" si="47"/>
        <v>0</v>
      </c>
      <c r="AG102" s="253">
        <f t="shared" si="47"/>
        <v>0</v>
      </c>
      <c r="AH102" s="253">
        <f t="shared" si="47"/>
        <v>0</v>
      </c>
      <c r="AI102" s="253">
        <f t="shared" si="47"/>
        <v>0</v>
      </c>
      <c r="AJ102" s="253">
        <f t="shared" si="47"/>
        <v>0</v>
      </c>
      <c r="AK102" s="253">
        <f t="shared" si="47"/>
        <v>0</v>
      </c>
      <c r="AL102" s="253">
        <f t="shared" si="47"/>
        <v>0</v>
      </c>
      <c r="AM102" s="253">
        <f t="shared" si="48"/>
        <v>0</v>
      </c>
      <c r="AN102" s="253">
        <f t="shared" si="48"/>
        <v>0</v>
      </c>
      <c r="AO102" s="253">
        <f t="shared" si="48"/>
        <v>0</v>
      </c>
      <c r="AP102" s="253">
        <f t="shared" si="48"/>
        <v>0</v>
      </c>
      <c r="AQ102" s="253">
        <f t="shared" si="48"/>
        <v>0</v>
      </c>
      <c r="AR102" s="253">
        <f t="shared" si="48"/>
        <v>0</v>
      </c>
      <c r="AS102" s="253">
        <f t="shared" si="48"/>
        <v>0</v>
      </c>
      <c r="AT102" s="253">
        <f t="shared" si="48"/>
        <v>0</v>
      </c>
      <c r="AU102" s="253">
        <f t="shared" si="48"/>
        <v>0</v>
      </c>
      <c r="AV102" s="253">
        <f t="shared" si="48"/>
        <v>0</v>
      </c>
      <c r="AW102" s="253">
        <f t="shared" si="48"/>
        <v>0</v>
      </c>
      <c r="AX102" s="253">
        <f t="shared" si="48"/>
        <v>0</v>
      </c>
      <c r="AY102" s="253">
        <f t="shared" si="48"/>
        <v>0</v>
      </c>
      <c r="AZ102" s="253">
        <f t="shared" si="48"/>
        <v>0</v>
      </c>
      <c r="BA102" s="253">
        <f t="shared" si="48"/>
        <v>0</v>
      </c>
      <c r="BB102" s="253">
        <f t="shared" si="48"/>
        <v>0</v>
      </c>
      <c r="BC102" s="253">
        <f t="shared" si="49"/>
        <v>0</v>
      </c>
      <c r="BD102" s="253">
        <f t="shared" si="49"/>
        <v>0</v>
      </c>
      <c r="BE102" s="253">
        <f t="shared" si="49"/>
        <v>0</v>
      </c>
      <c r="BF102" s="253">
        <f t="shared" si="49"/>
        <v>0</v>
      </c>
      <c r="BG102" s="253">
        <f t="shared" si="49"/>
        <v>0</v>
      </c>
      <c r="BH102" s="253">
        <f t="shared" si="49"/>
        <v>0</v>
      </c>
      <c r="BI102" s="253">
        <f t="shared" si="49"/>
        <v>0</v>
      </c>
      <c r="BJ102" s="253">
        <f t="shared" si="49"/>
        <v>0</v>
      </c>
      <c r="BK102" s="253">
        <f t="shared" si="49"/>
        <v>0</v>
      </c>
      <c r="BL102" s="253">
        <f t="shared" si="49"/>
        <v>0</v>
      </c>
      <c r="BM102" s="253">
        <f t="shared" si="49"/>
        <v>0</v>
      </c>
      <c r="BN102" s="253">
        <f t="shared" si="49"/>
        <v>0</v>
      </c>
      <c r="BO102" s="253">
        <f t="shared" si="49"/>
        <v>0</v>
      </c>
      <c r="BP102" s="253">
        <f t="shared" si="49"/>
        <v>0</v>
      </c>
      <c r="BQ102" s="253">
        <f t="shared" si="49"/>
        <v>0</v>
      </c>
      <c r="BR102" s="253">
        <f t="shared" si="49"/>
        <v>0</v>
      </c>
      <c r="BS102" s="253">
        <f t="shared" si="50"/>
        <v>0</v>
      </c>
      <c r="BT102" s="253">
        <f t="shared" si="50"/>
        <v>0</v>
      </c>
      <c r="BU102" s="253">
        <f t="shared" si="50"/>
        <v>0</v>
      </c>
      <c r="BV102" s="253">
        <f t="shared" si="50"/>
        <v>0</v>
      </c>
      <c r="BW102" s="253">
        <f t="shared" si="50"/>
        <v>0</v>
      </c>
      <c r="BX102" s="253">
        <f t="shared" si="50"/>
        <v>0</v>
      </c>
      <c r="BY102" s="253">
        <f t="shared" si="50"/>
        <v>0</v>
      </c>
      <c r="BZ102" s="253">
        <f t="shared" si="50"/>
        <v>0</v>
      </c>
      <c r="CA102" s="253">
        <f t="shared" si="50"/>
        <v>0</v>
      </c>
      <c r="CB102" s="253">
        <f t="shared" si="50"/>
        <v>0</v>
      </c>
      <c r="CC102" s="253">
        <f t="shared" si="50"/>
        <v>0</v>
      </c>
      <c r="CD102" s="253">
        <f t="shared" si="50"/>
        <v>0</v>
      </c>
      <c r="CE102" s="253">
        <f t="shared" si="50"/>
        <v>0</v>
      </c>
      <c r="CF102" s="253">
        <f t="shared" si="50"/>
        <v>0</v>
      </c>
      <c r="CG102" s="253">
        <f t="shared" si="50"/>
        <v>0</v>
      </c>
      <c r="CH102" s="253">
        <f t="shared" si="50"/>
        <v>0</v>
      </c>
      <c r="CI102" s="253">
        <f t="shared" si="51"/>
        <v>0</v>
      </c>
      <c r="CJ102" s="253">
        <f t="shared" si="51"/>
        <v>0</v>
      </c>
      <c r="CK102" s="253">
        <f t="shared" si="51"/>
        <v>0</v>
      </c>
      <c r="CL102" s="253">
        <f t="shared" si="51"/>
        <v>0</v>
      </c>
      <c r="CM102" s="253">
        <f t="shared" si="51"/>
        <v>0</v>
      </c>
      <c r="CN102" s="253">
        <f t="shared" si="51"/>
        <v>0</v>
      </c>
      <c r="CO102" s="253">
        <f t="shared" si="51"/>
        <v>0</v>
      </c>
      <c r="CP102" s="253">
        <f t="shared" si="51"/>
        <v>0</v>
      </c>
      <c r="CQ102" s="253">
        <f t="shared" si="51"/>
        <v>0</v>
      </c>
      <c r="CR102" s="253">
        <f t="shared" si="51"/>
        <v>0</v>
      </c>
      <c r="CS102" s="253">
        <f t="shared" si="51"/>
        <v>0</v>
      </c>
      <c r="CT102" s="253">
        <f t="shared" si="51"/>
        <v>0</v>
      </c>
      <c r="CU102" s="253">
        <f t="shared" si="51"/>
        <v>0</v>
      </c>
      <c r="CV102" s="253">
        <f t="shared" si="51"/>
        <v>0</v>
      </c>
      <c r="CW102" s="253">
        <f t="shared" si="51"/>
        <v>0</v>
      </c>
      <c r="CX102" s="253">
        <f t="shared" si="51"/>
        <v>0</v>
      </c>
      <c r="CY102" s="253">
        <f t="shared" si="52"/>
        <v>0</v>
      </c>
      <c r="CZ102" s="253">
        <f t="shared" si="52"/>
        <v>0</v>
      </c>
      <c r="DA102" s="253">
        <f t="shared" si="52"/>
        <v>0</v>
      </c>
      <c r="DB102" s="253">
        <f t="shared" si="52"/>
        <v>0</v>
      </c>
      <c r="DC102" s="253">
        <f t="shared" si="52"/>
        <v>0</v>
      </c>
      <c r="DD102" s="253">
        <f t="shared" si="52"/>
        <v>0</v>
      </c>
      <c r="DE102" s="253">
        <f t="shared" si="52"/>
        <v>0</v>
      </c>
      <c r="DF102" s="253">
        <f t="shared" si="52"/>
        <v>0</v>
      </c>
      <c r="DG102" s="253">
        <f t="shared" si="52"/>
        <v>0</v>
      </c>
      <c r="DH102" s="253">
        <f t="shared" si="52"/>
        <v>0</v>
      </c>
      <c r="DI102" s="253">
        <f t="shared" si="52"/>
        <v>0</v>
      </c>
      <c r="DJ102" s="253">
        <f t="shared" si="52"/>
        <v>0</v>
      </c>
      <c r="DK102" s="253">
        <f t="shared" si="52"/>
        <v>0</v>
      </c>
      <c r="DL102" s="253">
        <f t="shared" si="52"/>
        <v>0</v>
      </c>
      <c r="DM102" s="253">
        <f t="shared" si="52"/>
        <v>0</v>
      </c>
      <c r="DN102" s="253">
        <f t="shared" si="52"/>
        <v>0</v>
      </c>
      <c r="DO102" s="253">
        <f t="shared" si="53"/>
        <v>0</v>
      </c>
      <c r="DP102" s="253">
        <f t="shared" si="53"/>
        <v>0</v>
      </c>
      <c r="DQ102" s="253">
        <f t="shared" si="53"/>
        <v>0</v>
      </c>
      <c r="DR102" s="253">
        <f t="shared" si="53"/>
        <v>0</v>
      </c>
      <c r="DS102" s="253">
        <f t="shared" si="53"/>
        <v>0</v>
      </c>
      <c r="DT102" s="253">
        <f t="shared" si="53"/>
        <v>0</v>
      </c>
    </row>
    <row r="103" spans="3:124" ht="15.6" hidden="1" customHeight="1" outlineLevel="1">
      <c r="C103" s="345" t="s">
        <v>640</v>
      </c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8"/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298"/>
      <c r="BR103" s="298"/>
      <c r="BS103" s="298"/>
      <c r="BT103" s="298"/>
      <c r="BU103" s="298"/>
      <c r="BV103" s="298"/>
      <c r="BW103" s="298"/>
      <c r="BX103" s="298"/>
      <c r="BY103" s="298"/>
      <c r="BZ103" s="298"/>
      <c r="CA103" s="298"/>
      <c r="CB103" s="298"/>
      <c r="CC103" s="298"/>
      <c r="CD103" s="298"/>
      <c r="CE103" s="298"/>
      <c r="CF103" s="298"/>
      <c r="CG103" s="298"/>
      <c r="CH103" s="298"/>
      <c r="CI103" s="298"/>
      <c r="CJ103" s="298"/>
      <c r="CK103" s="298"/>
      <c r="CL103" s="298"/>
      <c r="CM103" s="298"/>
      <c r="CN103" s="298"/>
      <c r="CO103" s="298"/>
      <c r="CP103" s="298"/>
      <c r="CQ103" s="298"/>
      <c r="CR103" s="298"/>
      <c r="CS103" s="298"/>
      <c r="CT103" s="298"/>
      <c r="CU103" s="298"/>
      <c r="CV103" s="298"/>
      <c r="CW103" s="298"/>
      <c r="CX103" s="298"/>
      <c r="CY103" s="298"/>
      <c r="CZ103" s="298"/>
      <c r="DA103" s="298"/>
      <c r="DB103" s="298"/>
      <c r="DC103" s="298"/>
      <c r="DD103" s="298"/>
      <c r="DE103" s="298"/>
      <c r="DF103" s="298"/>
      <c r="DG103" s="298"/>
      <c r="DH103" s="298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</row>
    <row r="104" spans="3:124" ht="15.6" hidden="1" customHeight="1" outlineLevel="1">
      <c r="C104" s="346"/>
    </row>
    <row r="105" spans="3:124" ht="15.6" hidden="1" customHeight="1" outlineLevel="1">
      <c r="C105" s="346"/>
    </row>
    <row r="106" spans="3:124" ht="15.6" hidden="1" customHeight="1" outlineLevel="1">
      <c r="C106" s="345" t="s">
        <v>641</v>
      </c>
      <c r="E106" s="253">
        <f t="shared" ref="E106:BP106" si="54">+E92-E99-E100</f>
        <v>0</v>
      </c>
      <c r="F106" s="253">
        <f t="shared" si="54"/>
        <v>0</v>
      </c>
      <c r="G106" s="253">
        <f t="shared" si="54"/>
        <v>0</v>
      </c>
      <c r="H106" s="253">
        <f t="shared" si="54"/>
        <v>0</v>
      </c>
      <c r="I106" s="253">
        <f t="shared" si="54"/>
        <v>0</v>
      </c>
      <c r="J106" s="253">
        <f t="shared" si="54"/>
        <v>0</v>
      </c>
      <c r="K106" s="253">
        <f t="shared" si="54"/>
        <v>0</v>
      </c>
      <c r="L106" s="253">
        <f t="shared" si="54"/>
        <v>0</v>
      </c>
      <c r="M106" s="253">
        <f t="shared" si="54"/>
        <v>0</v>
      </c>
      <c r="N106" s="253">
        <f t="shared" si="54"/>
        <v>0</v>
      </c>
      <c r="O106" s="253">
        <f t="shared" si="54"/>
        <v>0</v>
      </c>
      <c r="P106" s="253">
        <f t="shared" si="54"/>
        <v>0</v>
      </c>
      <c r="Q106" s="253">
        <f t="shared" si="54"/>
        <v>0</v>
      </c>
      <c r="R106" s="253">
        <f t="shared" si="54"/>
        <v>0</v>
      </c>
      <c r="S106" s="253">
        <f t="shared" si="54"/>
        <v>0</v>
      </c>
      <c r="T106" s="253">
        <f t="shared" si="54"/>
        <v>0</v>
      </c>
      <c r="U106" s="253">
        <f t="shared" si="54"/>
        <v>0</v>
      </c>
      <c r="V106" s="253">
        <f t="shared" si="54"/>
        <v>0</v>
      </c>
      <c r="W106" s="253">
        <f t="shared" si="54"/>
        <v>0</v>
      </c>
      <c r="X106" s="253">
        <f t="shared" si="54"/>
        <v>0</v>
      </c>
      <c r="Y106" s="253">
        <f t="shared" si="54"/>
        <v>0</v>
      </c>
      <c r="Z106" s="253">
        <f t="shared" si="54"/>
        <v>0</v>
      </c>
      <c r="AA106" s="253">
        <f t="shared" si="54"/>
        <v>0</v>
      </c>
      <c r="AB106" s="253">
        <f t="shared" si="54"/>
        <v>0</v>
      </c>
      <c r="AC106" s="253">
        <f t="shared" si="54"/>
        <v>0</v>
      </c>
      <c r="AD106" s="253">
        <f t="shared" si="54"/>
        <v>0</v>
      </c>
      <c r="AE106" s="253">
        <f t="shared" si="54"/>
        <v>0</v>
      </c>
      <c r="AF106" s="253">
        <f t="shared" si="54"/>
        <v>0</v>
      </c>
      <c r="AG106" s="253">
        <f t="shared" si="54"/>
        <v>0</v>
      </c>
      <c r="AH106" s="253">
        <f t="shared" si="54"/>
        <v>0</v>
      </c>
      <c r="AI106" s="253">
        <f t="shared" si="54"/>
        <v>0</v>
      </c>
      <c r="AJ106" s="253">
        <f t="shared" si="54"/>
        <v>0</v>
      </c>
      <c r="AK106" s="253">
        <f t="shared" si="54"/>
        <v>0</v>
      </c>
      <c r="AL106" s="253">
        <f t="shared" si="54"/>
        <v>0</v>
      </c>
      <c r="AM106" s="253">
        <f t="shared" si="54"/>
        <v>0</v>
      </c>
      <c r="AN106" s="253">
        <f t="shared" si="54"/>
        <v>0</v>
      </c>
      <c r="AO106" s="253">
        <f t="shared" si="54"/>
        <v>0</v>
      </c>
      <c r="AP106" s="253">
        <f t="shared" si="54"/>
        <v>0</v>
      </c>
      <c r="AQ106" s="253">
        <f t="shared" si="54"/>
        <v>0</v>
      </c>
      <c r="AR106" s="253">
        <f t="shared" si="54"/>
        <v>0</v>
      </c>
      <c r="AS106" s="253">
        <f t="shared" si="54"/>
        <v>0</v>
      </c>
      <c r="AT106" s="253">
        <f t="shared" si="54"/>
        <v>0</v>
      </c>
      <c r="AU106" s="253">
        <f t="shared" si="54"/>
        <v>0</v>
      </c>
      <c r="AV106" s="253">
        <f t="shared" si="54"/>
        <v>0</v>
      </c>
      <c r="AW106" s="253">
        <f t="shared" si="54"/>
        <v>0</v>
      </c>
      <c r="AX106" s="253">
        <f t="shared" si="54"/>
        <v>0</v>
      </c>
      <c r="AY106" s="253">
        <f t="shared" si="54"/>
        <v>0</v>
      </c>
      <c r="AZ106" s="253">
        <f t="shared" si="54"/>
        <v>0</v>
      </c>
      <c r="BA106" s="253">
        <f t="shared" si="54"/>
        <v>0</v>
      </c>
      <c r="BB106" s="253">
        <f t="shared" si="54"/>
        <v>0</v>
      </c>
      <c r="BC106" s="253">
        <f t="shared" si="54"/>
        <v>0</v>
      </c>
      <c r="BD106" s="253">
        <f t="shared" si="54"/>
        <v>0</v>
      </c>
      <c r="BE106" s="253">
        <f t="shared" si="54"/>
        <v>0</v>
      </c>
      <c r="BF106" s="253">
        <f t="shared" si="54"/>
        <v>0</v>
      </c>
      <c r="BG106" s="253">
        <f t="shared" si="54"/>
        <v>0</v>
      </c>
      <c r="BH106" s="253">
        <f t="shared" si="54"/>
        <v>0</v>
      </c>
      <c r="BI106" s="253">
        <f t="shared" si="54"/>
        <v>0</v>
      </c>
      <c r="BJ106" s="253">
        <f t="shared" si="54"/>
        <v>0</v>
      </c>
      <c r="BK106" s="253">
        <f t="shared" si="54"/>
        <v>0</v>
      </c>
      <c r="BL106" s="253">
        <f t="shared" si="54"/>
        <v>0</v>
      </c>
      <c r="BM106" s="253">
        <f t="shared" si="54"/>
        <v>0</v>
      </c>
      <c r="BN106" s="253">
        <f t="shared" si="54"/>
        <v>0</v>
      </c>
      <c r="BO106" s="253">
        <f t="shared" si="54"/>
        <v>0</v>
      </c>
      <c r="BP106" s="253">
        <f t="shared" si="54"/>
        <v>0</v>
      </c>
      <c r="BQ106" s="253">
        <f t="shared" ref="BQ106:DT106" si="55">+BQ92-BQ99-BQ100</f>
        <v>0</v>
      </c>
      <c r="BR106" s="253">
        <f t="shared" si="55"/>
        <v>0</v>
      </c>
      <c r="BS106" s="253">
        <f t="shared" si="55"/>
        <v>0</v>
      </c>
      <c r="BT106" s="253">
        <f t="shared" si="55"/>
        <v>0</v>
      </c>
      <c r="BU106" s="253">
        <f t="shared" si="55"/>
        <v>0</v>
      </c>
      <c r="BV106" s="253">
        <f t="shared" si="55"/>
        <v>0</v>
      </c>
      <c r="BW106" s="253">
        <f t="shared" si="55"/>
        <v>0</v>
      </c>
      <c r="BX106" s="253">
        <f t="shared" si="55"/>
        <v>0</v>
      </c>
      <c r="BY106" s="253">
        <f t="shared" si="55"/>
        <v>0</v>
      </c>
      <c r="BZ106" s="253">
        <f t="shared" si="55"/>
        <v>0</v>
      </c>
      <c r="CA106" s="253">
        <f t="shared" si="55"/>
        <v>0</v>
      </c>
      <c r="CB106" s="253">
        <f t="shared" si="55"/>
        <v>0</v>
      </c>
      <c r="CC106" s="253">
        <f t="shared" si="55"/>
        <v>0</v>
      </c>
      <c r="CD106" s="253">
        <f t="shared" si="55"/>
        <v>0</v>
      </c>
      <c r="CE106" s="253">
        <f t="shared" si="55"/>
        <v>0</v>
      </c>
      <c r="CF106" s="253">
        <f t="shared" si="55"/>
        <v>0</v>
      </c>
      <c r="CG106" s="253">
        <f t="shared" si="55"/>
        <v>0</v>
      </c>
      <c r="CH106" s="253">
        <f t="shared" si="55"/>
        <v>0</v>
      </c>
      <c r="CI106" s="253">
        <f t="shared" si="55"/>
        <v>0</v>
      </c>
      <c r="CJ106" s="253">
        <f t="shared" si="55"/>
        <v>0</v>
      </c>
      <c r="CK106" s="253">
        <f t="shared" si="55"/>
        <v>0</v>
      </c>
      <c r="CL106" s="253">
        <f t="shared" si="55"/>
        <v>0</v>
      </c>
      <c r="CM106" s="253">
        <f t="shared" si="55"/>
        <v>0</v>
      </c>
      <c r="CN106" s="253">
        <f t="shared" si="55"/>
        <v>0</v>
      </c>
      <c r="CO106" s="253">
        <f t="shared" si="55"/>
        <v>0</v>
      </c>
      <c r="CP106" s="253">
        <f t="shared" si="55"/>
        <v>0</v>
      </c>
      <c r="CQ106" s="253">
        <f t="shared" si="55"/>
        <v>0</v>
      </c>
      <c r="CR106" s="253">
        <f t="shared" si="55"/>
        <v>0</v>
      </c>
      <c r="CS106" s="253">
        <f t="shared" si="55"/>
        <v>0</v>
      </c>
      <c r="CT106" s="253">
        <f t="shared" si="55"/>
        <v>0</v>
      </c>
      <c r="CU106" s="253">
        <f t="shared" si="55"/>
        <v>0</v>
      </c>
      <c r="CV106" s="253">
        <f t="shared" si="55"/>
        <v>0</v>
      </c>
      <c r="CW106" s="253">
        <f t="shared" si="55"/>
        <v>0</v>
      </c>
      <c r="CX106" s="253">
        <f t="shared" si="55"/>
        <v>0</v>
      </c>
      <c r="CY106" s="253">
        <f t="shared" si="55"/>
        <v>0</v>
      </c>
      <c r="CZ106" s="253">
        <f t="shared" si="55"/>
        <v>0</v>
      </c>
      <c r="DA106" s="253">
        <f t="shared" si="55"/>
        <v>0</v>
      </c>
      <c r="DB106" s="253">
        <f t="shared" si="55"/>
        <v>0</v>
      </c>
      <c r="DC106" s="253">
        <f t="shared" si="55"/>
        <v>0</v>
      </c>
      <c r="DD106" s="253">
        <f t="shared" si="55"/>
        <v>0</v>
      </c>
      <c r="DE106" s="253">
        <f t="shared" si="55"/>
        <v>0</v>
      </c>
      <c r="DF106" s="253">
        <f t="shared" si="55"/>
        <v>0</v>
      </c>
      <c r="DG106" s="253">
        <f t="shared" si="55"/>
        <v>0</v>
      </c>
      <c r="DH106" s="253">
        <f t="shared" si="55"/>
        <v>0</v>
      </c>
      <c r="DI106" s="253">
        <f t="shared" si="55"/>
        <v>0</v>
      </c>
      <c r="DJ106" s="253">
        <f t="shared" si="55"/>
        <v>0</v>
      </c>
      <c r="DK106" s="253">
        <f t="shared" si="55"/>
        <v>0</v>
      </c>
      <c r="DL106" s="253">
        <f t="shared" si="55"/>
        <v>0</v>
      </c>
      <c r="DM106" s="253">
        <f t="shared" si="55"/>
        <v>0</v>
      </c>
      <c r="DN106" s="253">
        <f t="shared" si="55"/>
        <v>0</v>
      </c>
      <c r="DO106" s="253">
        <f t="shared" si="55"/>
        <v>0</v>
      </c>
      <c r="DP106" s="253">
        <f t="shared" si="55"/>
        <v>0</v>
      </c>
      <c r="DQ106" s="253">
        <f t="shared" si="55"/>
        <v>0</v>
      </c>
      <c r="DR106" s="253">
        <f t="shared" si="55"/>
        <v>0</v>
      </c>
      <c r="DS106" s="253">
        <f t="shared" si="55"/>
        <v>0</v>
      </c>
      <c r="DT106" s="253">
        <f t="shared" si="55"/>
        <v>0</v>
      </c>
    </row>
    <row r="107" spans="3:124" ht="15.6" hidden="1" customHeight="1" outlineLevel="1">
      <c r="C107" s="345" t="s">
        <v>642</v>
      </c>
      <c r="E107" s="253">
        <f>+E106</f>
        <v>0</v>
      </c>
      <c r="F107" s="253">
        <f>+E107+F106</f>
        <v>0</v>
      </c>
      <c r="G107" s="253">
        <f t="shared" ref="G107:BR107" si="56">+F107+G106</f>
        <v>0</v>
      </c>
      <c r="H107" s="253">
        <f t="shared" si="56"/>
        <v>0</v>
      </c>
      <c r="I107" s="253">
        <f t="shared" si="56"/>
        <v>0</v>
      </c>
      <c r="J107" s="253">
        <f t="shared" si="56"/>
        <v>0</v>
      </c>
      <c r="K107" s="253">
        <f t="shared" si="56"/>
        <v>0</v>
      </c>
      <c r="L107" s="253">
        <f t="shared" si="56"/>
        <v>0</v>
      </c>
      <c r="M107" s="253">
        <f t="shared" si="56"/>
        <v>0</v>
      </c>
      <c r="N107" s="253">
        <f t="shared" si="56"/>
        <v>0</v>
      </c>
      <c r="O107" s="253">
        <f t="shared" si="56"/>
        <v>0</v>
      </c>
      <c r="P107" s="253">
        <f t="shared" si="56"/>
        <v>0</v>
      </c>
      <c r="Q107" s="253">
        <f t="shared" si="56"/>
        <v>0</v>
      </c>
      <c r="R107" s="253">
        <f t="shared" si="56"/>
        <v>0</v>
      </c>
      <c r="S107" s="253">
        <f t="shared" si="56"/>
        <v>0</v>
      </c>
      <c r="T107" s="253">
        <f t="shared" si="56"/>
        <v>0</v>
      </c>
      <c r="U107" s="253">
        <f t="shared" si="56"/>
        <v>0</v>
      </c>
      <c r="V107" s="253">
        <f t="shared" si="56"/>
        <v>0</v>
      </c>
      <c r="W107" s="253">
        <f t="shared" si="56"/>
        <v>0</v>
      </c>
      <c r="X107" s="253">
        <f t="shared" si="56"/>
        <v>0</v>
      </c>
      <c r="Y107" s="253">
        <f t="shared" si="56"/>
        <v>0</v>
      </c>
      <c r="Z107" s="253">
        <f t="shared" si="56"/>
        <v>0</v>
      </c>
      <c r="AA107" s="253">
        <f t="shared" si="56"/>
        <v>0</v>
      </c>
      <c r="AB107" s="253">
        <f t="shared" si="56"/>
        <v>0</v>
      </c>
      <c r="AC107" s="253">
        <f t="shared" si="56"/>
        <v>0</v>
      </c>
      <c r="AD107" s="253">
        <f t="shared" si="56"/>
        <v>0</v>
      </c>
      <c r="AE107" s="253">
        <f t="shared" si="56"/>
        <v>0</v>
      </c>
      <c r="AF107" s="253">
        <f t="shared" si="56"/>
        <v>0</v>
      </c>
      <c r="AG107" s="253">
        <f t="shared" si="56"/>
        <v>0</v>
      </c>
      <c r="AH107" s="253">
        <f t="shared" si="56"/>
        <v>0</v>
      </c>
      <c r="AI107" s="253">
        <f t="shared" si="56"/>
        <v>0</v>
      </c>
      <c r="AJ107" s="253">
        <f t="shared" si="56"/>
        <v>0</v>
      </c>
      <c r="AK107" s="253">
        <f t="shared" si="56"/>
        <v>0</v>
      </c>
      <c r="AL107" s="253">
        <f t="shared" si="56"/>
        <v>0</v>
      </c>
      <c r="AM107" s="253">
        <f t="shared" si="56"/>
        <v>0</v>
      </c>
      <c r="AN107" s="253">
        <f t="shared" si="56"/>
        <v>0</v>
      </c>
      <c r="AO107" s="253">
        <f t="shared" si="56"/>
        <v>0</v>
      </c>
      <c r="AP107" s="253">
        <f t="shared" si="56"/>
        <v>0</v>
      </c>
      <c r="AQ107" s="253">
        <f t="shared" si="56"/>
        <v>0</v>
      </c>
      <c r="AR107" s="253">
        <f t="shared" si="56"/>
        <v>0</v>
      </c>
      <c r="AS107" s="253">
        <f t="shared" si="56"/>
        <v>0</v>
      </c>
      <c r="AT107" s="253">
        <f t="shared" si="56"/>
        <v>0</v>
      </c>
      <c r="AU107" s="253">
        <f t="shared" si="56"/>
        <v>0</v>
      </c>
      <c r="AV107" s="253">
        <f t="shared" si="56"/>
        <v>0</v>
      </c>
      <c r="AW107" s="253">
        <f t="shared" si="56"/>
        <v>0</v>
      </c>
      <c r="AX107" s="253">
        <f t="shared" si="56"/>
        <v>0</v>
      </c>
      <c r="AY107" s="253">
        <f t="shared" si="56"/>
        <v>0</v>
      </c>
      <c r="AZ107" s="253">
        <f t="shared" si="56"/>
        <v>0</v>
      </c>
      <c r="BA107" s="253">
        <f t="shared" si="56"/>
        <v>0</v>
      </c>
      <c r="BB107" s="253">
        <f t="shared" si="56"/>
        <v>0</v>
      </c>
      <c r="BC107" s="253">
        <f t="shared" si="56"/>
        <v>0</v>
      </c>
      <c r="BD107" s="253">
        <f t="shared" si="56"/>
        <v>0</v>
      </c>
      <c r="BE107" s="253">
        <f t="shared" si="56"/>
        <v>0</v>
      </c>
      <c r="BF107" s="253">
        <f t="shared" si="56"/>
        <v>0</v>
      </c>
      <c r="BG107" s="253">
        <f t="shared" si="56"/>
        <v>0</v>
      </c>
      <c r="BH107" s="253">
        <f t="shared" si="56"/>
        <v>0</v>
      </c>
      <c r="BI107" s="253">
        <f t="shared" si="56"/>
        <v>0</v>
      </c>
      <c r="BJ107" s="253">
        <f t="shared" si="56"/>
        <v>0</v>
      </c>
      <c r="BK107" s="253">
        <f t="shared" si="56"/>
        <v>0</v>
      </c>
      <c r="BL107" s="253">
        <f t="shared" si="56"/>
        <v>0</v>
      </c>
      <c r="BM107" s="253">
        <f t="shared" si="56"/>
        <v>0</v>
      </c>
      <c r="BN107" s="253">
        <f t="shared" si="56"/>
        <v>0</v>
      </c>
      <c r="BO107" s="253">
        <f t="shared" si="56"/>
        <v>0</v>
      </c>
      <c r="BP107" s="253">
        <f t="shared" si="56"/>
        <v>0</v>
      </c>
      <c r="BQ107" s="253">
        <f t="shared" si="56"/>
        <v>0</v>
      </c>
      <c r="BR107" s="253">
        <f t="shared" si="56"/>
        <v>0</v>
      </c>
      <c r="BS107" s="253">
        <f t="shared" ref="BS107:DT107" si="57">+BR107+BS106</f>
        <v>0</v>
      </c>
      <c r="BT107" s="253">
        <f t="shared" si="57"/>
        <v>0</v>
      </c>
      <c r="BU107" s="253">
        <f t="shared" si="57"/>
        <v>0</v>
      </c>
      <c r="BV107" s="253">
        <f t="shared" si="57"/>
        <v>0</v>
      </c>
      <c r="BW107" s="253">
        <f t="shared" si="57"/>
        <v>0</v>
      </c>
      <c r="BX107" s="253">
        <f t="shared" si="57"/>
        <v>0</v>
      </c>
      <c r="BY107" s="253">
        <f t="shared" si="57"/>
        <v>0</v>
      </c>
      <c r="BZ107" s="253">
        <f t="shared" si="57"/>
        <v>0</v>
      </c>
      <c r="CA107" s="253">
        <f t="shared" si="57"/>
        <v>0</v>
      </c>
      <c r="CB107" s="253">
        <f t="shared" si="57"/>
        <v>0</v>
      </c>
      <c r="CC107" s="253">
        <f t="shared" si="57"/>
        <v>0</v>
      </c>
      <c r="CD107" s="253">
        <f t="shared" si="57"/>
        <v>0</v>
      </c>
      <c r="CE107" s="253">
        <f t="shared" si="57"/>
        <v>0</v>
      </c>
      <c r="CF107" s="253">
        <f t="shared" si="57"/>
        <v>0</v>
      </c>
      <c r="CG107" s="253">
        <f t="shared" si="57"/>
        <v>0</v>
      </c>
      <c r="CH107" s="253">
        <f t="shared" si="57"/>
        <v>0</v>
      </c>
      <c r="CI107" s="253">
        <f t="shared" si="57"/>
        <v>0</v>
      </c>
      <c r="CJ107" s="253">
        <f t="shared" si="57"/>
        <v>0</v>
      </c>
      <c r="CK107" s="253">
        <f t="shared" si="57"/>
        <v>0</v>
      </c>
      <c r="CL107" s="253">
        <f t="shared" si="57"/>
        <v>0</v>
      </c>
      <c r="CM107" s="253">
        <f t="shared" si="57"/>
        <v>0</v>
      </c>
      <c r="CN107" s="253">
        <f t="shared" si="57"/>
        <v>0</v>
      </c>
      <c r="CO107" s="253">
        <f t="shared" si="57"/>
        <v>0</v>
      </c>
      <c r="CP107" s="253">
        <f t="shared" si="57"/>
        <v>0</v>
      </c>
      <c r="CQ107" s="253">
        <f t="shared" si="57"/>
        <v>0</v>
      </c>
      <c r="CR107" s="253">
        <f t="shared" si="57"/>
        <v>0</v>
      </c>
      <c r="CS107" s="253">
        <f t="shared" si="57"/>
        <v>0</v>
      </c>
      <c r="CT107" s="253">
        <f t="shared" si="57"/>
        <v>0</v>
      </c>
      <c r="CU107" s="253">
        <f t="shared" si="57"/>
        <v>0</v>
      </c>
      <c r="CV107" s="253">
        <f t="shared" si="57"/>
        <v>0</v>
      </c>
      <c r="CW107" s="253">
        <f t="shared" si="57"/>
        <v>0</v>
      </c>
      <c r="CX107" s="253">
        <f t="shared" si="57"/>
        <v>0</v>
      </c>
      <c r="CY107" s="253">
        <f t="shared" si="57"/>
        <v>0</v>
      </c>
      <c r="CZ107" s="253">
        <f t="shared" si="57"/>
        <v>0</v>
      </c>
      <c r="DA107" s="253">
        <f t="shared" si="57"/>
        <v>0</v>
      </c>
      <c r="DB107" s="253">
        <f t="shared" si="57"/>
        <v>0</v>
      </c>
      <c r="DC107" s="253">
        <f t="shared" si="57"/>
        <v>0</v>
      </c>
      <c r="DD107" s="253">
        <f t="shared" si="57"/>
        <v>0</v>
      </c>
      <c r="DE107" s="253">
        <f t="shared" si="57"/>
        <v>0</v>
      </c>
      <c r="DF107" s="253">
        <f t="shared" si="57"/>
        <v>0</v>
      </c>
      <c r="DG107" s="253">
        <f t="shared" si="57"/>
        <v>0</v>
      </c>
      <c r="DH107" s="253">
        <f t="shared" si="57"/>
        <v>0</v>
      </c>
      <c r="DI107" s="253">
        <f t="shared" si="57"/>
        <v>0</v>
      </c>
      <c r="DJ107" s="253">
        <f t="shared" si="57"/>
        <v>0</v>
      </c>
      <c r="DK107" s="253">
        <f t="shared" si="57"/>
        <v>0</v>
      </c>
      <c r="DL107" s="253">
        <f t="shared" si="57"/>
        <v>0</v>
      </c>
      <c r="DM107" s="253">
        <f t="shared" si="57"/>
        <v>0</v>
      </c>
      <c r="DN107" s="253">
        <f t="shared" si="57"/>
        <v>0</v>
      </c>
      <c r="DO107" s="253">
        <f t="shared" si="57"/>
        <v>0</v>
      </c>
      <c r="DP107" s="253">
        <f t="shared" si="57"/>
        <v>0</v>
      </c>
      <c r="DQ107" s="253">
        <f t="shared" si="57"/>
        <v>0</v>
      </c>
      <c r="DR107" s="253">
        <f t="shared" si="57"/>
        <v>0</v>
      </c>
      <c r="DS107" s="253">
        <f t="shared" si="57"/>
        <v>0</v>
      </c>
      <c r="DT107" s="253">
        <f t="shared" si="57"/>
        <v>0</v>
      </c>
    </row>
    <row r="108" spans="3:124" ht="15.6" hidden="1" customHeight="1" outlineLevel="1">
      <c r="C108" s="345" t="s">
        <v>643</v>
      </c>
      <c r="E108" s="253">
        <f>+E93-E101</f>
        <v>0</v>
      </c>
      <c r="F108" s="253">
        <f>+F93-F101</f>
        <v>0</v>
      </c>
      <c r="G108" s="253">
        <f t="shared" ref="G108:BR110" si="58">+G93-G101</f>
        <v>0</v>
      </c>
      <c r="H108" s="253">
        <f t="shared" si="58"/>
        <v>0</v>
      </c>
      <c r="I108" s="253">
        <f t="shared" si="58"/>
        <v>0</v>
      </c>
      <c r="J108" s="253">
        <f t="shared" si="58"/>
        <v>0</v>
      </c>
      <c r="K108" s="253">
        <f t="shared" si="58"/>
        <v>0</v>
      </c>
      <c r="L108" s="253">
        <f t="shared" si="58"/>
        <v>0</v>
      </c>
      <c r="M108" s="253">
        <f t="shared" si="58"/>
        <v>0</v>
      </c>
      <c r="N108" s="253">
        <f t="shared" si="58"/>
        <v>0</v>
      </c>
      <c r="O108" s="253">
        <f t="shared" si="58"/>
        <v>0</v>
      </c>
      <c r="P108" s="253">
        <f t="shared" si="58"/>
        <v>0</v>
      </c>
      <c r="Q108" s="253">
        <f t="shared" si="58"/>
        <v>0</v>
      </c>
      <c r="R108" s="253">
        <f t="shared" si="58"/>
        <v>0</v>
      </c>
      <c r="S108" s="253">
        <f t="shared" si="58"/>
        <v>0</v>
      </c>
      <c r="T108" s="253">
        <f t="shared" si="58"/>
        <v>0</v>
      </c>
      <c r="U108" s="253">
        <f t="shared" si="58"/>
        <v>0</v>
      </c>
      <c r="V108" s="253">
        <f t="shared" si="58"/>
        <v>0</v>
      </c>
      <c r="W108" s="253">
        <f t="shared" si="58"/>
        <v>0</v>
      </c>
      <c r="X108" s="253">
        <f t="shared" si="58"/>
        <v>0</v>
      </c>
      <c r="Y108" s="253">
        <f t="shared" si="58"/>
        <v>0</v>
      </c>
      <c r="Z108" s="253">
        <f t="shared" si="58"/>
        <v>0</v>
      </c>
      <c r="AA108" s="253">
        <f t="shared" si="58"/>
        <v>0</v>
      </c>
      <c r="AB108" s="253">
        <f t="shared" si="58"/>
        <v>0</v>
      </c>
      <c r="AC108" s="253">
        <f t="shared" si="58"/>
        <v>0</v>
      </c>
      <c r="AD108" s="253">
        <f t="shared" si="58"/>
        <v>0</v>
      </c>
      <c r="AE108" s="253">
        <f t="shared" si="58"/>
        <v>0</v>
      </c>
      <c r="AF108" s="253">
        <f t="shared" si="58"/>
        <v>0</v>
      </c>
      <c r="AG108" s="253">
        <f t="shared" si="58"/>
        <v>0</v>
      </c>
      <c r="AH108" s="253">
        <f t="shared" si="58"/>
        <v>0</v>
      </c>
      <c r="AI108" s="253">
        <f t="shared" si="58"/>
        <v>0</v>
      </c>
      <c r="AJ108" s="253">
        <f t="shared" si="58"/>
        <v>0</v>
      </c>
      <c r="AK108" s="253">
        <f t="shared" si="58"/>
        <v>0</v>
      </c>
      <c r="AL108" s="253">
        <f t="shared" si="58"/>
        <v>0</v>
      </c>
      <c r="AM108" s="253">
        <f t="shared" si="58"/>
        <v>0</v>
      </c>
      <c r="AN108" s="253">
        <f t="shared" si="58"/>
        <v>0</v>
      </c>
      <c r="AO108" s="253">
        <f t="shared" si="58"/>
        <v>0</v>
      </c>
      <c r="AP108" s="253">
        <f t="shared" si="58"/>
        <v>0</v>
      </c>
      <c r="AQ108" s="253">
        <f t="shared" si="58"/>
        <v>0</v>
      </c>
      <c r="AR108" s="253">
        <f t="shared" si="58"/>
        <v>0</v>
      </c>
      <c r="AS108" s="253">
        <f t="shared" si="58"/>
        <v>0</v>
      </c>
      <c r="AT108" s="253">
        <f t="shared" si="58"/>
        <v>0</v>
      </c>
      <c r="AU108" s="253">
        <f t="shared" si="58"/>
        <v>0</v>
      </c>
      <c r="AV108" s="253">
        <f t="shared" si="58"/>
        <v>0</v>
      </c>
      <c r="AW108" s="253">
        <f t="shared" si="58"/>
        <v>0</v>
      </c>
      <c r="AX108" s="253">
        <f t="shared" si="58"/>
        <v>0</v>
      </c>
      <c r="AY108" s="253">
        <f t="shared" si="58"/>
        <v>0</v>
      </c>
      <c r="AZ108" s="253">
        <f t="shared" si="58"/>
        <v>0</v>
      </c>
      <c r="BA108" s="253">
        <f t="shared" si="58"/>
        <v>0</v>
      </c>
      <c r="BB108" s="253">
        <f t="shared" si="58"/>
        <v>0</v>
      </c>
      <c r="BC108" s="253">
        <f t="shared" si="58"/>
        <v>0</v>
      </c>
      <c r="BD108" s="253">
        <f t="shared" si="58"/>
        <v>0</v>
      </c>
      <c r="BE108" s="253">
        <f t="shared" si="58"/>
        <v>0</v>
      </c>
      <c r="BF108" s="253">
        <f t="shared" si="58"/>
        <v>0</v>
      </c>
      <c r="BG108" s="253">
        <f t="shared" si="58"/>
        <v>0</v>
      </c>
      <c r="BH108" s="253">
        <f t="shared" si="58"/>
        <v>0</v>
      </c>
      <c r="BI108" s="253">
        <f t="shared" si="58"/>
        <v>0</v>
      </c>
      <c r="BJ108" s="253">
        <f t="shared" si="58"/>
        <v>0</v>
      </c>
      <c r="BK108" s="253">
        <f t="shared" si="58"/>
        <v>0</v>
      </c>
      <c r="BL108" s="253">
        <f t="shared" si="58"/>
        <v>0</v>
      </c>
      <c r="BM108" s="253">
        <f t="shared" si="58"/>
        <v>0</v>
      </c>
      <c r="BN108" s="253">
        <f t="shared" si="58"/>
        <v>0</v>
      </c>
      <c r="BO108" s="253">
        <f t="shared" si="58"/>
        <v>0</v>
      </c>
      <c r="BP108" s="253">
        <f t="shared" si="58"/>
        <v>0</v>
      </c>
      <c r="BQ108" s="253">
        <f t="shared" si="58"/>
        <v>0</v>
      </c>
      <c r="BR108" s="253">
        <f t="shared" si="58"/>
        <v>0</v>
      </c>
      <c r="BS108" s="253">
        <f t="shared" ref="BS108:DT110" si="59">+BS93-BS101</f>
        <v>0</v>
      </c>
      <c r="BT108" s="253">
        <f t="shared" si="59"/>
        <v>0</v>
      </c>
      <c r="BU108" s="253">
        <f t="shared" si="59"/>
        <v>0</v>
      </c>
      <c r="BV108" s="253">
        <f t="shared" si="59"/>
        <v>0</v>
      </c>
      <c r="BW108" s="253">
        <f t="shared" si="59"/>
        <v>0</v>
      </c>
      <c r="BX108" s="253">
        <f t="shared" si="59"/>
        <v>0</v>
      </c>
      <c r="BY108" s="253">
        <f t="shared" si="59"/>
        <v>0</v>
      </c>
      <c r="BZ108" s="253">
        <f t="shared" si="59"/>
        <v>0</v>
      </c>
      <c r="CA108" s="253">
        <f t="shared" si="59"/>
        <v>0</v>
      </c>
      <c r="CB108" s="253">
        <f t="shared" si="59"/>
        <v>0</v>
      </c>
      <c r="CC108" s="253">
        <f t="shared" si="59"/>
        <v>0</v>
      </c>
      <c r="CD108" s="253">
        <f t="shared" si="59"/>
        <v>0</v>
      </c>
      <c r="CE108" s="253">
        <f t="shared" si="59"/>
        <v>0</v>
      </c>
      <c r="CF108" s="253">
        <f t="shared" si="59"/>
        <v>0</v>
      </c>
      <c r="CG108" s="253">
        <f t="shared" si="59"/>
        <v>0</v>
      </c>
      <c r="CH108" s="253">
        <f t="shared" si="59"/>
        <v>0</v>
      </c>
      <c r="CI108" s="253">
        <f t="shared" si="59"/>
        <v>0</v>
      </c>
      <c r="CJ108" s="253">
        <f t="shared" si="59"/>
        <v>0</v>
      </c>
      <c r="CK108" s="253">
        <f t="shared" si="59"/>
        <v>0</v>
      </c>
      <c r="CL108" s="253">
        <f t="shared" si="59"/>
        <v>0</v>
      </c>
      <c r="CM108" s="253">
        <f t="shared" si="59"/>
        <v>0</v>
      </c>
      <c r="CN108" s="253">
        <f t="shared" si="59"/>
        <v>0</v>
      </c>
      <c r="CO108" s="253">
        <f t="shared" si="59"/>
        <v>0</v>
      </c>
      <c r="CP108" s="253">
        <f t="shared" si="59"/>
        <v>0</v>
      </c>
      <c r="CQ108" s="253">
        <f t="shared" si="59"/>
        <v>0</v>
      </c>
      <c r="CR108" s="253">
        <f t="shared" si="59"/>
        <v>0</v>
      </c>
      <c r="CS108" s="253">
        <f t="shared" si="59"/>
        <v>0</v>
      </c>
      <c r="CT108" s="253">
        <f t="shared" si="59"/>
        <v>0</v>
      </c>
      <c r="CU108" s="253">
        <f t="shared" si="59"/>
        <v>0</v>
      </c>
      <c r="CV108" s="253">
        <f t="shared" si="59"/>
        <v>0</v>
      </c>
      <c r="CW108" s="253">
        <f t="shared" si="59"/>
        <v>0</v>
      </c>
      <c r="CX108" s="253">
        <f t="shared" si="59"/>
        <v>0</v>
      </c>
      <c r="CY108" s="253">
        <f t="shared" si="59"/>
        <v>0</v>
      </c>
      <c r="CZ108" s="253">
        <f t="shared" si="59"/>
        <v>0</v>
      </c>
      <c r="DA108" s="253">
        <f t="shared" si="59"/>
        <v>0</v>
      </c>
      <c r="DB108" s="253">
        <f t="shared" si="59"/>
        <v>0</v>
      </c>
      <c r="DC108" s="253">
        <f t="shared" si="59"/>
        <v>0</v>
      </c>
      <c r="DD108" s="253">
        <f t="shared" si="59"/>
        <v>0</v>
      </c>
      <c r="DE108" s="253">
        <f t="shared" si="59"/>
        <v>0</v>
      </c>
      <c r="DF108" s="253">
        <f t="shared" si="59"/>
        <v>0</v>
      </c>
      <c r="DG108" s="253">
        <f t="shared" si="59"/>
        <v>0</v>
      </c>
      <c r="DH108" s="253">
        <f t="shared" si="59"/>
        <v>0</v>
      </c>
      <c r="DI108" s="253">
        <f t="shared" si="59"/>
        <v>0</v>
      </c>
      <c r="DJ108" s="253">
        <f t="shared" si="59"/>
        <v>0</v>
      </c>
      <c r="DK108" s="253">
        <f t="shared" si="59"/>
        <v>0</v>
      </c>
      <c r="DL108" s="253">
        <f t="shared" si="59"/>
        <v>0</v>
      </c>
      <c r="DM108" s="253">
        <f t="shared" si="59"/>
        <v>0</v>
      </c>
      <c r="DN108" s="253">
        <f t="shared" si="59"/>
        <v>0</v>
      </c>
      <c r="DO108" s="253">
        <f t="shared" si="59"/>
        <v>0</v>
      </c>
      <c r="DP108" s="253">
        <f t="shared" si="59"/>
        <v>0</v>
      </c>
      <c r="DQ108" s="253">
        <f t="shared" si="59"/>
        <v>0</v>
      </c>
      <c r="DR108" s="253">
        <f t="shared" si="59"/>
        <v>0</v>
      </c>
      <c r="DS108" s="253">
        <f t="shared" si="59"/>
        <v>0</v>
      </c>
      <c r="DT108" s="253">
        <f t="shared" si="59"/>
        <v>0</v>
      </c>
    </row>
    <row r="109" spans="3:124" ht="15.6" hidden="1" customHeight="1" outlineLevel="1">
      <c r="C109" s="345" t="s">
        <v>644</v>
      </c>
      <c r="E109" s="253">
        <f>+E94-E102</f>
        <v>0</v>
      </c>
      <c r="F109" s="253">
        <f t="shared" ref="F109:BQ110" si="60">+F94-F102</f>
        <v>0</v>
      </c>
      <c r="G109" s="253">
        <f t="shared" si="60"/>
        <v>0</v>
      </c>
      <c r="H109" s="253">
        <f t="shared" si="60"/>
        <v>0</v>
      </c>
      <c r="I109" s="253">
        <f t="shared" si="60"/>
        <v>0</v>
      </c>
      <c r="J109" s="253">
        <f t="shared" si="60"/>
        <v>0</v>
      </c>
      <c r="K109" s="253">
        <f t="shared" si="60"/>
        <v>0</v>
      </c>
      <c r="L109" s="253">
        <f t="shared" si="60"/>
        <v>0</v>
      </c>
      <c r="M109" s="253">
        <f t="shared" si="60"/>
        <v>0</v>
      </c>
      <c r="N109" s="253">
        <f t="shared" si="60"/>
        <v>0</v>
      </c>
      <c r="O109" s="253">
        <f t="shared" si="60"/>
        <v>0</v>
      </c>
      <c r="P109" s="253">
        <f t="shared" si="60"/>
        <v>0</v>
      </c>
      <c r="Q109" s="253">
        <f t="shared" si="60"/>
        <v>0</v>
      </c>
      <c r="R109" s="253">
        <f t="shared" si="60"/>
        <v>0</v>
      </c>
      <c r="S109" s="253">
        <f t="shared" si="60"/>
        <v>0</v>
      </c>
      <c r="T109" s="253">
        <f t="shared" si="60"/>
        <v>0</v>
      </c>
      <c r="U109" s="253">
        <f t="shared" si="60"/>
        <v>0</v>
      </c>
      <c r="V109" s="253">
        <f t="shared" si="60"/>
        <v>0</v>
      </c>
      <c r="W109" s="253">
        <f t="shared" si="60"/>
        <v>0</v>
      </c>
      <c r="X109" s="253">
        <f t="shared" si="60"/>
        <v>0</v>
      </c>
      <c r="Y109" s="253">
        <f t="shared" si="60"/>
        <v>0</v>
      </c>
      <c r="Z109" s="253">
        <f t="shared" si="60"/>
        <v>0</v>
      </c>
      <c r="AA109" s="253">
        <f t="shared" si="60"/>
        <v>0</v>
      </c>
      <c r="AB109" s="253">
        <f t="shared" si="60"/>
        <v>0</v>
      </c>
      <c r="AC109" s="253">
        <f t="shared" si="60"/>
        <v>0</v>
      </c>
      <c r="AD109" s="253">
        <f t="shared" si="60"/>
        <v>0</v>
      </c>
      <c r="AE109" s="253">
        <f t="shared" si="60"/>
        <v>0</v>
      </c>
      <c r="AF109" s="253">
        <f t="shared" si="60"/>
        <v>0</v>
      </c>
      <c r="AG109" s="253">
        <f t="shared" si="60"/>
        <v>0</v>
      </c>
      <c r="AH109" s="253">
        <f t="shared" si="60"/>
        <v>0</v>
      </c>
      <c r="AI109" s="253">
        <f t="shared" si="60"/>
        <v>0</v>
      </c>
      <c r="AJ109" s="253">
        <f t="shared" si="60"/>
        <v>0</v>
      </c>
      <c r="AK109" s="253">
        <f t="shared" si="60"/>
        <v>0</v>
      </c>
      <c r="AL109" s="253">
        <f t="shared" si="60"/>
        <v>0</v>
      </c>
      <c r="AM109" s="253">
        <f t="shared" si="60"/>
        <v>0</v>
      </c>
      <c r="AN109" s="253">
        <f t="shared" si="60"/>
        <v>0</v>
      </c>
      <c r="AO109" s="253">
        <f t="shared" si="60"/>
        <v>0</v>
      </c>
      <c r="AP109" s="253">
        <f t="shared" si="60"/>
        <v>0</v>
      </c>
      <c r="AQ109" s="253">
        <f t="shared" si="60"/>
        <v>0</v>
      </c>
      <c r="AR109" s="253">
        <f t="shared" si="60"/>
        <v>0</v>
      </c>
      <c r="AS109" s="253">
        <f t="shared" si="60"/>
        <v>0</v>
      </c>
      <c r="AT109" s="253">
        <f t="shared" si="60"/>
        <v>0</v>
      </c>
      <c r="AU109" s="253">
        <f t="shared" si="60"/>
        <v>0</v>
      </c>
      <c r="AV109" s="253">
        <f t="shared" si="60"/>
        <v>0</v>
      </c>
      <c r="AW109" s="253">
        <f t="shared" si="60"/>
        <v>0</v>
      </c>
      <c r="AX109" s="253">
        <f t="shared" si="60"/>
        <v>0</v>
      </c>
      <c r="AY109" s="253">
        <f t="shared" si="60"/>
        <v>0</v>
      </c>
      <c r="AZ109" s="253">
        <f t="shared" si="60"/>
        <v>0</v>
      </c>
      <c r="BA109" s="253">
        <f t="shared" si="60"/>
        <v>0</v>
      </c>
      <c r="BB109" s="253">
        <f t="shared" si="60"/>
        <v>0</v>
      </c>
      <c r="BC109" s="253">
        <f t="shared" si="60"/>
        <v>0</v>
      </c>
      <c r="BD109" s="253">
        <f t="shared" si="60"/>
        <v>0</v>
      </c>
      <c r="BE109" s="253">
        <f t="shared" si="60"/>
        <v>0</v>
      </c>
      <c r="BF109" s="253">
        <f t="shared" si="60"/>
        <v>0</v>
      </c>
      <c r="BG109" s="253">
        <f t="shared" si="60"/>
        <v>0</v>
      </c>
      <c r="BH109" s="253">
        <f t="shared" si="60"/>
        <v>0</v>
      </c>
      <c r="BI109" s="253">
        <f t="shared" si="60"/>
        <v>0</v>
      </c>
      <c r="BJ109" s="253">
        <f t="shared" si="60"/>
        <v>0</v>
      </c>
      <c r="BK109" s="253">
        <f t="shared" si="60"/>
        <v>0</v>
      </c>
      <c r="BL109" s="253">
        <f t="shared" si="60"/>
        <v>0</v>
      </c>
      <c r="BM109" s="253">
        <f t="shared" si="60"/>
        <v>0</v>
      </c>
      <c r="BN109" s="253">
        <f t="shared" si="60"/>
        <v>0</v>
      </c>
      <c r="BO109" s="253">
        <f t="shared" si="60"/>
        <v>0</v>
      </c>
      <c r="BP109" s="253">
        <f t="shared" si="60"/>
        <v>0</v>
      </c>
      <c r="BQ109" s="253">
        <f t="shared" si="60"/>
        <v>0</v>
      </c>
      <c r="BR109" s="253">
        <f t="shared" si="58"/>
        <v>0</v>
      </c>
      <c r="BS109" s="253">
        <f t="shared" si="59"/>
        <v>0</v>
      </c>
      <c r="BT109" s="253">
        <f t="shared" si="59"/>
        <v>0</v>
      </c>
      <c r="BU109" s="253">
        <f t="shared" si="59"/>
        <v>0</v>
      </c>
      <c r="BV109" s="253">
        <f t="shared" si="59"/>
        <v>0</v>
      </c>
      <c r="BW109" s="253">
        <f t="shared" si="59"/>
        <v>0</v>
      </c>
      <c r="BX109" s="253">
        <f t="shared" si="59"/>
        <v>0</v>
      </c>
      <c r="BY109" s="253">
        <f t="shared" si="59"/>
        <v>0</v>
      </c>
      <c r="BZ109" s="253">
        <f t="shared" si="59"/>
        <v>0</v>
      </c>
      <c r="CA109" s="253">
        <f t="shared" si="59"/>
        <v>0</v>
      </c>
      <c r="CB109" s="253">
        <f t="shared" si="59"/>
        <v>0</v>
      </c>
      <c r="CC109" s="253">
        <f t="shared" si="59"/>
        <v>0</v>
      </c>
      <c r="CD109" s="253">
        <f t="shared" si="59"/>
        <v>0</v>
      </c>
      <c r="CE109" s="253">
        <f t="shared" si="59"/>
        <v>0</v>
      </c>
      <c r="CF109" s="253">
        <f t="shared" si="59"/>
        <v>0</v>
      </c>
      <c r="CG109" s="253">
        <f t="shared" si="59"/>
        <v>0</v>
      </c>
      <c r="CH109" s="253">
        <f t="shared" si="59"/>
        <v>0</v>
      </c>
      <c r="CI109" s="253">
        <f t="shared" si="59"/>
        <v>0</v>
      </c>
      <c r="CJ109" s="253">
        <f t="shared" si="59"/>
        <v>0</v>
      </c>
      <c r="CK109" s="253">
        <f t="shared" si="59"/>
        <v>0</v>
      </c>
      <c r="CL109" s="253">
        <f t="shared" si="59"/>
        <v>0</v>
      </c>
      <c r="CM109" s="253">
        <f t="shared" si="59"/>
        <v>0</v>
      </c>
      <c r="CN109" s="253">
        <f t="shared" si="59"/>
        <v>0</v>
      </c>
      <c r="CO109" s="253">
        <f t="shared" si="59"/>
        <v>0</v>
      </c>
      <c r="CP109" s="253">
        <f t="shared" si="59"/>
        <v>0</v>
      </c>
      <c r="CQ109" s="253">
        <f t="shared" si="59"/>
        <v>0</v>
      </c>
      <c r="CR109" s="253">
        <f t="shared" si="59"/>
        <v>0</v>
      </c>
      <c r="CS109" s="253">
        <f t="shared" si="59"/>
        <v>0</v>
      </c>
      <c r="CT109" s="253">
        <f t="shared" si="59"/>
        <v>0</v>
      </c>
      <c r="CU109" s="253">
        <f t="shared" si="59"/>
        <v>0</v>
      </c>
      <c r="CV109" s="253">
        <f t="shared" si="59"/>
        <v>0</v>
      </c>
      <c r="CW109" s="253">
        <f t="shared" si="59"/>
        <v>0</v>
      </c>
      <c r="CX109" s="253">
        <f t="shared" si="59"/>
        <v>0</v>
      </c>
      <c r="CY109" s="253">
        <f t="shared" si="59"/>
        <v>0</v>
      </c>
      <c r="CZ109" s="253">
        <f t="shared" si="59"/>
        <v>0</v>
      </c>
      <c r="DA109" s="253">
        <f t="shared" si="59"/>
        <v>0</v>
      </c>
      <c r="DB109" s="253">
        <f t="shared" si="59"/>
        <v>0</v>
      </c>
      <c r="DC109" s="253">
        <f t="shared" si="59"/>
        <v>0</v>
      </c>
      <c r="DD109" s="253">
        <f t="shared" si="59"/>
        <v>0</v>
      </c>
      <c r="DE109" s="253">
        <f t="shared" si="59"/>
        <v>0</v>
      </c>
      <c r="DF109" s="253">
        <f t="shared" si="59"/>
        <v>0</v>
      </c>
      <c r="DG109" s="253">
        <f t="shared" si="59"/>
        <v>0</v>
      </c>
      <c r="DH109" s="253">
        <f t="shared" si="59"/>
        <v>0</v>
      </c>
      <c r="DI109" s="253">
        <f t="shared" si="59"/>
        <v>0</v>
      </c>
      <c r="DJ109" s="253">
        <f t="shared" si="59"/>
        <v>0</v>
      </c>
      <c r="DK109" s="253">
        <f t="shared" si="59"/>
        <v>0</v>
      </c>
      <c r="DL109" s="253">
        <f t="shared" si="59"/>
        <v>0</v>
      </c>
      <c r="DM109" s="253">
        <f t="shared" si="59"/>
        <v>0</v>
      </c>
      <c r="DN109" s="253">
        <f t="shared" si="59"/>
        <v>0</v>
      </c>
      <c r="DO109" s="253">
        <f t="shared" si="59"/>
        <v>0</v>
      </c>
      <c r="DP109" s="253">
        <f t="shared" si="59"/>
        <v>0</v>
      </c>
      <c r="DQ109" s="253">
        <f t="shared" si="59"/>
        <v>0</v>
      </c>
      <c r="DR109" s="253">
        <f t="shared" si="59"/>
        <v>0</v>
      </c>
      <c r="DS109" s="253">
        <f t="shared" si="59"/>
        <v>0</v>
      </c>
      <c r="DT109" s="253">
        <f t="shared" si="59"/>
        <v>0</v>
      </c>
    </row>
    <row r="110" spans="3:124" ht="15.6" hidden="1" customHeight="1" outlineLevel="1">
      <c r="C110" s="345" t="s">
        <v>92</v>
      </c>
      <c r="E110" s="253">
        <f>+E95-E103</f>
        <v>0</v>
      </c>
      <c r="F110" s="253">
        <f t="shared" si="60"/>
        <v>0</v>
      </c>
      <c r="G110" s="253">
        <f t="shared" si="60"/>
        <v>0</v>
      </c>
      <c r="H110" s="253">
        <f t="shared" si="60"/>
        <v>0</v>
      </c>
      <c r="I110" s="253">
        <f t="shared" si="60"/>
        <v>0</v>
      </c>
      <c r="J110" s="253">
        <f t="shared" si="60"/>
        <v>0</v>
      </c>
      <c r="K110" s="253">
        <f t="shared" si="60"/>
        <v>0</v>
      </c>
      <c r="L110" s="253">
        <f t="shared" si="60"/>
        <v>0</v>
      </c>
      <c r="M110" s="253">
        <f t="shared" si="60"/>
        <v>0</v>
      </c>
      <c r="N110" s="253">
        <f t="shared" si="60"/>
        <v>0</v>
      </c>
      <c r="O110" s="253">
        <f t="shared" si="60"/>
        <v>0</v>
      </c>
      <c r="P110" s="253">
        <f t="shared" si="60"/>
        <v>0</v>
      </c>
      <c r="Q110" s="253">
        <f t="shared" si="60"/>
        <v>0</v>
      </c>
      <c r="R110" s="253">
        <f t="shared" si="60"/>
        <v>0</v>
      </c>
      <c r="S110" s="253">
        <f t="shared" si="60"/>
        <v>0</v>
      </c>
      <c r="T110" s="253">
        <f t="shared" si="60"/>
        <v>0</v>
      </c>
      <c r="U110" s="253">
        <f t="shared" si="60"/>
        <v>0</v>
      </c>
      <c r="V110" s="253">
        <f t="shared" si="60"/>
        <v>0</v>
      </c>
      <c r="W110" s="253">
        <f t="shared" si="60"/>
        <v>0</v>
      </c>
      <c r="X110" s="253">
        <f t="shared" si="60"/>
        <v>0</v>
      </c>
      <c r="Y110" s="253">
        <f t="shared" si="60"/>
        <v>0</v>
      </c>
      <c r="Z110" s="253">
        <f t="shared" si="60"/>
        <v>0</v>
      </c>
      <c r="AA110" s="253">
        <f t="shared" si="60"/>
        <v>0</v>
      </c>
      <c r="AB110" s="253">
        <f t="shared" si="60"/>
        <v>0</v>
      </c>
      <c r="AC110" s="253">
        <f t="shared" si="60"/>
        <v>0</v>
      </c>
      <c r="AD110" s="253">
        <f t="shared" si="60"/>
        <v>0</v>
      </c>
      <c r="AE110" s="253">
        <f t="shared" si="60"/>
        <v>0</v>
      </c>
      <c r="AF110" s="253">
        <f t="shared" si="60"/>
        <v>0</v>
      </c>
      <c r="AG110" s="253">
        <f t="shared" si="60"/>
        <v>0</v>
      </c>
      <c r="AH110" s="253">
        <f t="shared" si="60"/>
        <v>0</v>
      </c>
      <c r="AI110" s="253">
        <f t="shared" si="60"/>
        <v>0</v>
      </c>
      <c r="AJ110" s="253">
        <f t="shared" si="60"/>
        <v>0</v>
      </c>
      <c r="AK110" s="253">
        <f t="shared" si="60"/>
        <v>0</v>
      </c>
      <c r="AL110" s="253">
        <f t="shared" si="60"/>
        <v>0</v>
      </c>
      <c r="AM110" s="253">
        <f t="shared" si="60"/>
        <v>0</v>
      </c>
      <c r="AN110" s="253">
        <f t="shared" si="60"/>
        <v>0</v>
      </c>
      <c r="AO110" s="253">
        <f t="shared" si="60"/>
        <v>0</v>
      </c>
      <c r="AP110" s="253">
        <f t="shared" si="60"/>
        <v>0</v>
      </c>
      <c r="AQ110" s="253">
        <f t="shared" si="60"/>
        <v>0</v>
      </c>
      <c r="AR110" s="253">
        <f t="shared" si="60"/>
        <v>0</v>
      </c>
      <c r="AS110" s="253">
        <f t="shared" si="60"/>
        <v>0</v>
      </c>
      <c r="AT110" s="253">
        <f t="shared" si="60"/>
        <v>0</v>
      </c>
      <c r="AU110" s="253">
        <f t="shared" si="60"/>
        <v>0</v>
      </c>
      <c r="AV110" s="253">
        <f t="shared" si="60"/>
        <v>0</v>
      </c>
      <c r="AW110" s="253">
        <f t="shared" si="60"/>
        <v>0</v>
      </c>
      <c r="AX110" s="253">
        <f t="shared" si="60"/>
        <v>0</v>
      </c>
      <c r="AY110" s="253">
        <f t="shared" si="60"/>
        <v>0</v>
      </c>
      <c r="AZ110" s="253">
        <f t="shared" si="60"/>
        <v>0</v>
      </c>
      <c r="BA110" s="253">
        <f t="shared" si="60"/>
        <v>0</v>
      </c>
      <c r="BB110" s="253">
        <f t="shared" si="60"/>
        <v>0</v>
      </c>
      <c r="BC110" s="253">
        <f t="shared" si="60"/>
        <v>0</v>
      </c>
      <c r="BD110" s="253">
        <f t="shared" si="60"/>
        <v>0</v>
      </c>
      <c r="BE110" s="253">
        <f t="shared" si="60"/>
        <v>0</v>
      </c>
      <c r="BF110" s="253">
        <f t="shared" si="60"/>
        <v>0</v>
      </c>
      <c r="BG110" s="253">
        <f t="shared" si="60"/>
        <v>0</v>
      </c>
      <c r="BH110" s="253">
        <f t="shared" si="60"/>
        <v>0</v>
      </c>
      <c r="BI110" s="253">
        <f t="shared" si="60"/>
        <v>0</v>
      </c>
      <c r="BJ110" s="253">
        <f t="shared" si="60"/>
        <v>0</v>
      </c>
      <c r="BK110" s="253">
        <f t="shared" si="60"/>
        <v>0</v>
      </c>
      <c r="BL110" s="253">
        <f t="shared" si="60"/>
        <v>0</v>
      </c>
      <c r="BM110" s="253">
        <f t="shared" si="60"/>
        <v>0</v>
      </c>
      <c r="BN110" s="253">
        <f t="shared" si="60"/>
        <v>0</v>
      </c>
      <c r="BO110" s="253">
        <f t="shared" si="60"/>
        <v>0</v>
      </c>
      <c r="BP110" s="253">
        <f t="shared" si="60"/>
        <v>0</v>
      </c>
      <c r="BQ110" s="253">
        <f t="shared" si="60"/>
        <v>0</v>
      </c>
      <c r="BR110" s="253">
        <f t="shared" si="58"/>
        <v>0</v>
      </c>
      <c r="BS110" s="253">
        <f t="shared" si="59"/>
        <v>0</v>
      </c>
      <c r="BT110" s="253">
        <f t="shared" si="59"/>
        <v>0</v>
      </c>
      <c r="BU110" s="253">
        <f t="shared" si="59"/>
        <v>0</v>
      </c>
      <c r="BV110" s="253">
        <f t="shared" si="59"/>
        <v>0</v>
      </c>
      <c r="BW110" s="253">
        <f t="shared" si="59"/>
        <v>0</v>
      </c>
      <c r="BX110" s="253">
        <f t="shared" si="59"/>
        <v>0</v>
      </c>
      <c r="BY110" s="253">
        <f t="shared" si="59"/>
        <v>0</v>
      </c>
      <c r="BZ110" s="253">
        <f t="shared" si="59"/>
        <v>0</v>
      </c>
      <c r="CA110" s="253">
        <f t="shared" si="59"/>
        <v>0</v>
      </c>
      <c r="CB110" s="253">
        <f t="shared" si="59"/>
        <v>0</v>
      </c>
      <c r="CC110" s="253">
        <f t="shared" si="59"/>
        <v>0</v>
      </c>
      <c r="CD110" s="253">
        <f t="shared" si="59"/>
        <v>0</v>
      </c>
      <c r="CE110" s="253">
        <f t="shared" si="59"/>
        <v>0</v>
      </c>
      <c r="CF110" s="253">
        <f t="shared" si="59"/>
        <v>0</v>
      </c>
      <c r="CG110" s="253">
        <f t="shared" si="59"/>
        <v>0</v>
      </c>
      <c r="CH110" s="253">
        <f t="shared" si="59"/>
        <v>0</v>
      </c>
      <c r="CI110" s="253">
        <f t="shared" si="59"/>
        <v>0</v>
      </c>
      <c r="CJ110" s="253">
        <f t="shared" si="59"/>
        <v>0</v>
      </c>
      <c r="CK110" s="253">
        <f t="shared" si="59"/>
        <v>0</v>
      </c>
      <c r="CL110" s="253">
        <f t="shared" si="59"/>
        <v>0</v>
      </c>
      <c r="CM110" s="253">
        <f t="shared" si="59"/>
        <v>0</v>
      </c>
      <c r="CN110" s="253">
        <f t="shared" si="59"/>
        <v>0</v>
      </c>
      <c r="CO110" s="253">
        <f t="shared" si="59"/>
        <v>0</v>
      </c>
      <c r="CP110" s="253">
        <f t="shared" si="59"/>
        <v>0</v>
      </c>
      <c r="CQ110" s="253">
        <f t="shared" si="59"/>
        <v>0</v>
      </c>
      <c r="CR110" s="253">
        <f t="shared" si="59"/>
        <v>0</v>
      </c>
      <c r="CS110" s="253">
        <f t="shared" si="59"/>
        <v>0</v>
      </c>
      <c r="CT110" s="253">
        <f t="shared" si="59"/>
        <v>0</v>
      </c>
      <c r="CU110" s="253">
        <f t="shared" si="59"/>
        <v>0</v>
      </c>
      <c r="CV110" s="253">
        <f t="shared" si="59"/>
        <v>0</v>
      </c>
      <c r="CW110" s="253">
        <f t="shared" si="59"/>
        <v>0</v>
      </c>
      <c r="CX110" s="253">
        <f t="shared" si="59"/>
        <v>0</v>
      </c>
      <c r="CY110" s="253">
        <f t="shared" si="59"/>
        <v>0</v>
      </c>
      <c r="CZ110" s="253">
        <f t="shared" si="59"/>
        <v>0</v>
      </c>
      <c r="DA110" s="253">
        <f t="shared" si="59"/>
        <v>0</v>
      </c>
      <c r="DB110" s="253">
        <f t="shared" si="59"/>
        <v>0</v>
      </c>
      <c r="DC110" s="253">
        <f t="shared" si="59"/>
        <v>0</v>
      </c>
      <c r="DD110" s="253">
        <f t="shared" si="59"/>
        <v>0</v>
      </c>
      <c r="DE110" s="253">
        <f t="shared" si="59"/>
        <v>0</v>
      </c>
      <c r="DF110" s="253">
        <f t="shared" si="59"/>
        <v>0</v>
      </c>
      <c r="DG110" s="253">
        <f t="shared" si="59"/>
        <v>0</v>
      </c>
      <c r="DH110" s="253">
        <f t="shared" si="59"/>
        <v>0</v>
      </c>
      <c r="DI110" s="253">
        <f t="shared" si="59"/>
        <v>0</v>
      </c>
      <c r="DJ110" s="253">
        <f t="shared" si="59"/>
        <v>0</v>
      </c>
      <c r="DK110" s="253">
        <f t="shared" si="59"/>
        <v>0</v>
      </c>
      <c r="DL110" s="253">
        <f t="shared" si="59"/>
        <v>0</v>
      </c>
      <c r="DM110" s="253">
        <f t="shared" si="59"/>
        <v>0</v>
      </c>
      <c r="DN110" s="253">
        <f t="shared" si="59"/>
        <v>0</v>
      </c>
      <c r="DO110" s="253">
        <f t="shared" si="59"/>
        <v>0</v>
      </c>
      <c r="DP110" s="253">
        <f t="shared" si="59"/>
        <v>0</v>
      </c>
      <c r="DQ110" s="253">
        <f t="shared" si="59"/>
        <v>0</v>
      </c>
      <c r="DR110" s="253">
        <f t="shared" si="59"/>
        <v>0</v>
      </c>
      <c r="DS110" s="253">
        <f t="shared" si="59"/>
        <v>0</v>
      </c>
      <c r="DT110" s="253">
        <f t="shared" si="59"/>
        <v>0</v>
      </c>
    </row>
    <row r="111" spans="3:124" ht="15.6" hidden="1" customHeight="1" outlineLevel="1"/>
    <row r="112" spans="3:124" ht="15.6" customHeight="1" collapsed="1"/>
    <row r="113" spans="3:124" ht="15.6" customHeight="1">
      <c r="C113" s="340" t="str">
        <f>+[1]I_Personale!D75</f>
        <v>Nome/Qualifica</v>
      </c>
    </row>
    <row r="114" spans="3:124" ht="15.6" hidden="1" customHeight="1" outlineLevel="1">
      <c r="C114" s="341"/>
      <c r="D114" s="14" t="s">
        <v>113</v>
      </c>
      <c r="E114" s="199">
        <f>+[1]I_Personale!F87</f>
        <v>2019</v>
      </c>
      <c r="F114" s="199">
        <f>+[1]I_Personale!G87</f>
        <v>2019</v>
      </c>
      <c r="G114" s="199">
        <f>+[1]I_Personale!H87</f>
        <v>2019</v>
      </c>
      <c r="H114" s="199">
        <f>+[1]I_Personale!I87</f>
        <v>2019</v>
      </c>
      <c r="I114" s="199">
        <f>+[1]I_Personale!J87</f>
        <v>2019</v>
      </c>
      <c r="J114" s="199">
        <f>+[1]I_Personale!K87</f>
        <v>2019</v>
      </c>
      <c r="K114" s="199">
        <f>+[1]I_Personale!L87</f>
        <v>2019</v>
      </c>
      <c r="L114" s="199">
        <f>+[1]I_Personale!M87</f>
        <v>2019</v>
      </c>
      <c r="M114" s="199">
        <f>+[1]I_Personale!N87</f>
        <v>2019</v>
      </c>
      <c r="N114" s="199">
        <f>+[1]I_Personale!O87</f>
        <v>2019</v>
      </c>
      <c r="O114" s="199">
        <f>+[1]I_Personale!P87</f>
        <v>2019</v>
      </c>
      <c r="P114" s="199">
        <f>+[1]I_Personale!Q87</f>
        <v>2019</v>
      </c>
      <c r="Q114" s="199">
        <f>+[1]I_Personale!R87</f>
        <v>2020</v>
      </c>
      <c r="R114" s="199">
        <f>+[1]I_Personale!S87</f>
        <v>2020</v>
      </c>
      <c r="S114" s="199">
        <f>+[1]I_Personale!T87</f>
        <v>2020</v>
      </c>
      <c r="T114" s="199">
        <f>+[1]I_Personale!U87</f>
        <v>2020</v>
      </c>
      <c r="U114" s="199">
        <f>+[1]I_Personale!V87</f>
        <v>2020</v>
      </c>
      <c r="V114" s="199">
        <f>+[1]I_Personale!W87</f>
        <v>2020</v>
      </c>
      <c r="W114" s="199">
        <f>+[1]I_Personale!X87</f>
        <v>2020</v>
      </c>
      <c r="X114" s="199">
        <f>+[1]I_Personale!Y87</f>
        <v>2020</v>
      </c>
      <c r="Y114" s="199">
        <f>+[1]I_Personale!Z87</f>
        <v>2020</v>
      </c>
      <c r="Z114" s="199">
        <f>+[1]I_Personale!AA87</f>
        <v>2020</v>
      </c>
      <c r="AA114" s="199">
        <f>+[1]I_Personale!AB87</f>
        <v>2020</v>
      </c>
      <c r="AB114" s="199">
        <f>+[1]I_Personale!AC87</f>
        <v>2020</v>
      </c>
      <c r="AC114" s="199">
        <f>+[1]I_Personale!AD87</f>
        <v>2021</v>
      </c>
      <c r="AD114" s="199">
        <f>+[1]I_Personale!AE87</f>
        <v>2021</v>
      </c>
      <c r="AE114" s="199">
        <f>+[1]I_Personale!AF87</f>
        <v>2021</v>
      </c>
      <c r="AF114" s="199">
        <f>+[1]I_Personale!AG87</f>
        <v>2021</v>
      </c>
      <c r="AG114" s="199">
        <f>+[1]I_Personale!AH87</f>
        <v>2021</v>
      </c>
      <c r="AH114" s="199">
        <f>+[1]I_Personale!AI87</f>
        <v>2021</v>
      </c>
      <c r="AI114" s="199">
        <f>+[1]I_Personale!AJ87</f>
        <v>2021</v>
      </c>
      <c r="AJ114" s="199">
        <f>+[1]I_Personale!AK87</f>
        <v>2021</v>
      </c>
      <c r="AK114" s="199">
        <f>+[1]I_Personale!AL87</f>
        <v>2021</v>
      </c>
      <c r="AL114" s="199">
        <f>+[1]I_Personale!AM87</f>
        <v>2021</v>
      </c>
      <c r="AM114" s="199">
        <f>+[1]I_Personale!AN87</f>
        <v>2021</v>
      </c>
      <c r="AN114" s="199">
        <f>+[1]I_Personale!AO87</f>
        <v>2021</v>
      </c>
      <c r="AO114" s="199">
        <f>+[1]I_Personale!AP87</f>
        <v>2022</v>
      </c>
      <c r="AP114" s="199">
        <f>+[1]I_Personale!AQ87</f>
        <v>2022</v>
      </c>
      <c r="AQ114" s="199">
        <f>+[1]I_Personale!AR87</f>
        <v>2022</v>
      </c>
      <c r="AR114" s="199">
        <f>+[1]I_Personale!AS87</f>
        <v>2022</v>
      </c>
      <c r="AS114" s="199">
        <f>+[1]I_Personale!AT87</f>
        <v>2022</v>
      </c>
      <c r="AT114" s="199">
        <f>+[1]I_Personale!AU87</f>
        <v>2022</v>
      </c>
      <c r="AU114" s="199">
        <f>+[1]I_Personale!AV87</f>
        <v>2022</v>
      </c>
      <c r="AV114" s="199">
        <f>+[1]I_Personale!AW87</f>
        <v>2022</v>
      </c>
      <c r="AW114" s="199">
        <f>+[1]I_Personale!AX87</f>
        <v>2022</v>
      </c>
      <c r="AX114" s="199">
        <f>+[1]I_Personale!AY87</f>
        <v>2022</v>
      </c>
      <c r="AY114" s="199">
        <f>+[1]I_Personale!AZ87</f>
        <v>2022</v>
      </c>
      <c r="AZ114" s="199">
        <f>+[1]I_Personale!BA87</f>
        <v>2022</v>
      </c>
      <c r="BA114" s="199">
        <f>+[1]I_Personale!BB87</f>
        <v>2023</v>
      </c>
      <c r="BB114" s="199">
        <f>+[1]I_Personale!BC87</f>
        <v>2023</v>
      </c>
      <c r="BC114" s="199">
        <f>+[1]I_Personale!BD87</f>
        <v>2023</v>
      </c>
      <c r="BD114" s="199">
        <f>+[1]I_Personale!BE87</f>
        <v>2023</v>
      </c>
      <c r="BE114" s="199">
        <f>+[1]I_Personale!BF87</f>
        <v>2023</v>
      </c>
      <c r="BF114" s="199">
        <f>+[1]I_Personale!BG87</f>
        <v>2023</v>
      </c>
      <c r="BG114" s="199">
        <f>+[1]I_Personale!BH87</f>
        <v>2023</v>
      </c>
      <c r="BH114" s="199">
        <f>+[1]I_Personale!BI87</f>
        <v>2023</v>
      </c>
      <c r="BI114" s="199">
        <f>+[1]I_Personale!BJ87</f>
        <v>2023</v>
      </c>
      <c r="BJ114" s="199">
        <f>+[1]I_Personale!BK87</f>
        <v>2023</v>
      </c>
      <c r="BK114" s="199">
        <f>+[1]I_Personale!BL87</f>
        <v>2023</v>
      </c>
      <c r="BL114" s="199">
        <f>+[1]I_Personale!BM87</f>
        <v>2023</v>
      </c>
      <c r="BM114" s="199">
        <f>+[1]I_Personale!BN87</f>
        <v>2024</v>
      </c>
      <c r="BN114" s="199">
        <f>+[1]I_Personale!BO87</f>
        <v>2024</v>
      </c>
      <c r="BO114" s="199">
        <f>+[1]I_Personale!BP87</f>
        <v>2024</v>
      </c>
      <c r="BP114" s="199">
        <f>+[1]I_Personale!BQ87</f>
        <v>2024</v>
      </c>
      <c r="BQ114" s="199">
        <f>+[1]I_Personale!BR87</f>
        <v>2024</v>
      </c>
      <c r="BR114" s="199">
        <f>+[1]I_Personale!BS87</f>
        <v>2024</v>
      </c>
      <c r="BS114" s="199">
        <f>+[1]I_Personale!BT87</f>
        <v>2024</v>
      </c>
      <c r="BT114" s="199">
        <f>+[1]I_Personale!BU87</f>
        <v>2024</v>
      </c>
      <c r="BU114" s="199">
        <f>+[1]I_Personale!BV87</f>
        <v>2024</v>
      </c>
      <c r="BV114" s="199">
        <f>+[1]I_Personale!BW87</f>
        <v>2024</v>
      </c>
      <c r="BW114" s="199">
        <f>+[1]I_Personale!BX87</f>
        <v>2024</v>
      </c>
      <c r="BX114" s="199">
        <f>+[1]I_Personale!BY87</f>
        <v>2024</v>
      </c>
      <c r="BY114" s="199">
        <f>+[1]I_Personale!BZ87</f>
        <v>2025</v>
      </c>
      <c r="BZ114" s="199">
        <f>+[1]I_Personale!CA87</f>
        <v>2025</v>
      </c>
      <c r="CA114" s="199">
        <f>+[1]I_Personale!CB87</f>
        <v>2025</v>
      </c>
      <c r="CB114" s="199">
        <f>+[1]I_Personale!CC87</f>
        <v>2025</v>
      </c>
      <c r="CC114" s="199">
        <f>+[1]I_Personale!CD87</f>
        <v>2025</v>
      </c>
      <c r="CD114" s="199">
        <f>+[1]I_Personale!CE87</f>
        <v>2025</v>
      </c>
      <c r="CE114" s="199">
        <f>+[1]I_Personale!CF87</f>
        <v>2025</v>
      </c>
      <c r="CF114" s="199">
        <f>+[1]I_Personale!CG87</f>
        <v>2025</v>
      </c>
      <c r="CG114" s="199">
        <f>+[1]I_Personale!CH87</f>
        <v>2025</v>
      </c>
      <c r="CH114" s="199">
        <f>+[1]I_Personale!CI87</f>
        <v>2025</v>
      </c>
      <c r="CI114" s="199">
        <f>+[1]I_Personale!CJ87</f>
        <v>2025</v>
      </c>
      <c r="CJ114" s="199">
        <f>+[1]I_Personale!CK87</f>
        <v>2025</v>
      </c>
      <c r="CK114" s="199">
        <f>+[1]I_Personale!CL87</f>
        <v>2026</v>
      </c>
      <c r="CL114" s="199">
        <f>+[1]I_Personale!CM87</f>
        <v>2026</v>
      </c>
      <c r="CM114" s="199">
        <f>+[1]I_Personale!CN87</f>
        <v>2026</v>
      </c>
      <c r="CN114" s="199">
        <f>+[1]I_Personale!CO87</f>
        <v>2026</v>
      </c>
      <c r="CO114" s="199">
        <f>+[1]I_Personale!CP87</f>
        <v>2026</v>
      </c>
      <c r="CP114" s="199">
        <f>+[1]I_Personale!CQ87</f>
        <v>2026</v>
      </c>
      <c r="CQ114" s="199">
        <f>+[1]I_Personale!CR87</f>
        <v>2026</v>
      </c>
      <c r="CR114" s="199">
        <f>+[1]I_Personale!CS87</f>
        <v>2026</v>
      </c>
      <c r="CS114" s="199">
        <f>+[1]I_Personale!CT87</f>
        <v>2026</v>
      </c>
      <c r="CT114" s="199">
        <f>+[1]I_Personale!CU87</f>
        <v>2026</v>
      </c>
      <c r="CU114" s="199">
        <f>+[1]I_Personale!CV87</f>
        <v>2026</v>
      </c>
      <c r="CV114" s="199">
        <f>+[1]I_Personale!CW87</f>
        <v>2026</v>
      </c>
      <c r="CW114" s="199">
        <f>+[1]I_Personale!CX87</f>
        <v>2027</v>
      </c>
      <c r="CX114" s="199">
        <f>+[1]I_Personale!CY87</f>
        <v>2027</v>
      </c>
      <c r="CY114" s="199">
        <f>+[1]I_Personale!CZ87</f>
        <v>2027</v>
      </c>
      <c r="CZ114" s="199">
        <f>+[1]I_Personale!DA87</f>
        <v>2027</v>
      </c>
      <c r="DA114" s="199">
        <f>+[1]I_Personale!DB87</f>
        <v>2027</v>
      </c>
      <c r="DB114" s="199">
        <f>+[1]I_Personale!DC87</f>
        <v>2027</v>
      </c>
      <c r="DC114" s="199">
        <f>+[1]I_Personale!DD87</f>
        <v>2027</v>
      </c>
      <c r="DD114" s="199">
        <f>+[1]I_Personale!DE87</f>
        <v>2027</v>
      </c>
      <c r="DE114" s="199">
        <f>+[1]I_Personale!DF87</f>
        <v>2027</v>
      </c>
      <c r="DF114" s="199">
        <f>+[1]I_Personale!DG87</f>
        <v>2027</v>
      </c>
      <c r="DG114" s="199">
        <f>+[1]I_Personale!DH87</f>
        <v>2027</v>
      </c>
      <c r="DH114" s="199">
        <f>+[1]I_Personale!DI87</f>
        <v>2027</v>
      </c>
      <c r="DI114" s="199">
        <f>+[1]I_Personale!DJ87</f>
        <v>2028</v>
      </c>
      <c r="DJ114" s="199">
        <f>+[1]I_Personale!DK87</f>
        <v>2028</v>
      </c>
      <c r="DK114" s="199">
        <f>+[1]I_Personale!DL87</f>
        <v>2028</v>
      </c>
      <c r="DL114" s="199">
        <f>+[1]I_Personale!DM87</f>
        <v>2028</v>
      </c>
      <c r="DM114" s="199">
        <f>+[1]I_Personale!DN87</f>
        <v>2028</v>
      </c>
      <c r="DN114" s="199">
        <f>+[1]I_Personale!DO87</f>
        <v>2028</v>
      </c>
      <c r="DO114" s="199">
        <f>+[1]I_Personale!DP87</f>
        <v>2028</v>
      </c>
      <c r="DP114" s="199">
        <f>+[1]I_Personale!DQ87</f>
        <v>2028</v>
      </c>
      <c r="DQ114" s="199">
        <f>+[1]I_Personale!DR87</f>
        <v>2028</v>
      </c>
      <c r="DR114" s="199">
        <f>+[1]I_Personale!DS87</f>
        <v>2028</v>
      </c>
      <c r="DS114" s="199">
        <f>+[1]I_Personale!DT87</f>
        <v>2028</v>
      </c>
      <c r="DT114" s="199">
        <f>+[1]I_Personale!DU87</f>
        <v>2028</v>
      </c>
    </row>
    <row r="115" spans="3:124" ht="15.6" hidden="1" customHeight="1" outlineLevel="1">
      <c r="D115" s="14" t="s">
        <v>282</v>
      </c>
      <c r="E115" s="199" t="str">
        <f>+[1]I_Personale!F88</f>
        <v>gen</v>
      </c>
      <c r="F115" s="199" t="str">
        <f>+[1]I_Personale!G88</f>
        <v>feb</v>
      </c>
      <c r="G115" s="199" t="str">
        <f>+[1]I_Personale!H88</f>
        <v>mar</v>
      </c>
      <c r="H115" s="199" t="str">
        <f>+[1]I_Personale!I88</f>
        <v>apr</v>
      </c>
      <c r="I115" s="199" t="str">
        <f>+[1]I_Personale!J88</f>
        <v>mag</v>
      </c>
      <c r="J115" s="199" t="str">
        <f>+[1]I_Personale!K88</f>
        <v>giu</v>
      </c>
      <c r="K115" s="199" t="str">
        <f>+[1]I_Personale!L88</f>
        <v>lug</v>
      </c>
      <c r="L115" s="199" t="str">
        <f>+[1]I_Personale!M88</f>
        <v>ago</v>
      </c>
      <c r="M115" s="199" t="str">
        <f>+[1]I_Personale!N88</f>
        <v>set</v>
      </c>
      <c r="N115" s="199" t="str">
        <f>+[1]I_Personale!O88</f>
        <v>ott</v>
      </c>
      <c r="O115" s="199" t="str">
        <f>+[1]I_Personale!P88</f>
        <v>nov</v>
      </c>
      <c r="P115" s="199" t="str">
        <f>+[1]I_Personale!Q88</f>
        <v>dic</v>
      </c>
      <c r="Q115" s="199" t="str">
        <f>+[1]I_Personale!R88</f>
        <v>gen</v>
      </c>
      <c r="R115" s="199" t="str">
        <f>+[1]I_Personale!S88</f>
        <v>feb</v>
      </c>
      <c r="S115" s="199" t="str">
        <f>+[1]I_Personale!T88</f>
        <v>mar</v>
      </c>
      <c r="T115" s="199" t="str">
        <f>+[1]I_Personale!U88</f>
        <v>apr</v>
      </c>
      <c r="U115" s="199" t="str">
        <f>+[1]I_Personale!V88</f>
        <v>mag</v>
      </c>
      <c r="V115" s="199" t="str">
        <f>+[1]I_Personale!W88</f>
        <v>giu</v>
      </c>
      <c r="W115" s="199" t="str">
        <f>+[1]I_Personale!X88</f>
        <v>lug</v>
      </c>
      <c r="X115" s="199" t="str">
        <f>+[1]I_Personale!Y88</f>
        <v>ago</v>
      </c>
      <c r="Y115" s="199" t="str">
        <f>+[1]I_Personale!Z88</f>
        <v>set</v>
      </c>
      <c r="Z115" s="199" t="str">
        <f>+[1]I_Personale!AA88</f>
        <v>ott</v>
      </c>
      <c r="AA115" s="199" t="str">
        <f>+[1]I_Personale!AB88</f>
        <v>nov</v>
      </c>
      <c r="AB115" s="199" t="str">
        <f>+[1]I_Personale!AC88</f>
        <v>dic</v>
      </c>
      <c r="AC115" s="199" t="str">
        <f>+[1]I_Personale!AD88</f>
        <v>gen</v>
      </c>
      <c r="AD115" s="199" t="str">
        <f>+[1]I_Personale!AE88</f>
        <v>feb</v>
      </c>
      <c r="AE115" s="199" t="str">
        <f>+[1]I_Personale!AF88</f>
        <v>mar</v>
      </c>
      <c r="AF115" s="199" t="str">
        <f>+[1]I_Personale!AG88</f>
        <v>apr</v>
      </c>
      <c r="AG115" s="199" t="str">
        <f>+[1]I_Personale!AH88</f>
        <v>mag</v>
      </c>
      <c r="AH115" s="199" t="str">
        <f>+[1]I_Personale!AI88</f>
        <v>giu</v>
      </c>
      <c r="AI115" s="199" t="str">
        <f>+[1]I_Personale!AJ88</f>
        <v>lug</v>
      </c>
      <c r="AJ115" s="199" t="str">
        <f>+[1]I_Personale!AK88</f>
        <v>ago</v>
      </c>
      <c r="AK115" s="199" t="str">
        <f>+[1]I_Personale!AL88</f>
        <v>set</v>
      </c>
      <c r="AL115" s="199" t="str">
        <f>+[1]I_Personale!AM88</f>
        <v>ott</v>
      </c>
      <c r="AM115" s="199" t="str">
        <f>+[1]I_Personale!AN88</f>
        <v>nov</v>
      </c>
      <c r="AN115" s="199" t="str">
        <f>+[1]I_Personale!AO88</f>
        <v>dic</v>
      </c>
      <c r="AO115" s="199" t="str">
        <f>+[1]I_Personale!AP88</f>
        <v>gen</v>
      </c>
      <c r="AP115" s="199" t="str">
        <f>+[1]I_Personale!AQ88</f>
        <v>feb</v>
      </c>
      <c r="AQ115" s="199" t="str">
        <f>+[1]I_Personale!AR88</f>
        <v>mar</v>
      </c>
      <c r="AR115" s="199" t="str">
        <f>+[1]I_Personale!AS88</f>
        <v>apr</v>
      </c>
      <c r="AS115" s="199" t="str">
        <f>+[1]I_Personale!AT88</f>
        <v>mag</v>
      </c>
      <c r="AT115" s="199" t="str">
        <f>+[1]I_Personale!AU88</f>
        <v>giu</v>
      </c>
      <c r="AU115" s="199" t="str">
        <f>+[1]I_Personale!AV88</f>
        <v>lug</v>
      </c>
      <c r="AV115" s="199" t="str">
        <f>+[1]I_Personale!AW88</f>
        <v>ago</v>
      </c>
      <c r="AW115" s="199" t="str">
        <f>+[1]I_Personale!AX88</f>
        <v>set</v>
      </c>
      <c r="AX115" s="199" t="str">
        <f>+[1]I_Personale!AY88</f>
        <v>ott</v>
      </c>
      <c r="AY115" s="199" t="str">
        <f>+[1]I_Personale!AZ88</f>
        <v>nov</v>
      </c>
      <c r="AZ115" s="199" t="str">
        <f>+[1]I_Personale!BA88</f>
        <v>dic</v>
      </c>
      <c r="BA115" s="199" t="str">
        <f>+[1]I_Personale!BB88</f>
        <v>gen</v>
      </c>
      <c r="BB115" s="199" t="str">
        <f>+[1]I_Personale!BC88</f>
        <v>feb</v>
      </c>
      <c r="BC115" s="199" t="str">
        <f>+[1]I_Personale!BD88</f>
        <v>mar</v>
      </c>
      <c r="BD115" s="199" t="str">
        <f>+[1]I_Personale!BE88</f>
        <v>apr</v>
      </c>
      <c r="BE115" s="199" t="str">
        <f>+[1]I_Personale!BF88</f>
        <v>mag</v>
      </c>
      <c r="BF115" s="199" t="str">
        <f>+[1]I_Personale!BG88</f>
        <v>giu</v>
      </c>
      <c r="BG115" s="199" t="str">
        <f>+[1]I_Personale!BH88</f>
        <v>lug</v>
      </c>
      <c r="BH115" s="199" t="str">
        <f>+[1]I_Personale!BI88</f>
        <v>ago</v>
      </c>
      <c r="BI115" s="199" t="str">
        <f>+[1]I_Personale!BJ88</f>
        <v>set</v>
      </c>
      <c r="BJ115" s="199" t="str">
        <f>+[1]I_Personale!BK88</f>
        <v>ott</v>
      </c>
      <c r="BK115" s="199" t="str">
        <f>+[1]I_Personale!BL88</f>
        <v>nov</v>
      </c>
      <c r="BL115" s="199" t="str">
        <f>+[1]I_Personale!BM88</f>
        <v>dic</v>
      </c>
      <c r="BM115" s="199" t="str">
        <f>+[1]I_Personale!BN88</f>
        <v>gen</v>
      </c>
      <c r="BN115" s="199" t="str">
        <f>+[1]I_Personale!BO88</f>
        <v>feb</v>
      </c>
      <c r="BO115" s="199" t="str">
        <f>+[1]I_Personale!BP88</f>
        <v>mar</v>
      </c>
      <c r="BP115" s="199" t="str">
        <f>+[1]I_Personale!BQ88</f>
        <v>apr</v>
      </c>
      <c r="BQ115" s="199" t="str">
        <f>+[1]I_Personale!BR88</f>
        <v>mag</v>
      </c>
      <c r="BR115" s="199" t="str">
        <f>+[1]I_Personale!BS88</f>
        <v>giu</v>
      </c>
      <c r="BS115" s="199" t="str">
        <f>+[1]I_Personale!BT88</f>
        <v>lug</v>
      </c>
      <c r="BT115" s="199" t="str">
        <f>+[1]I_Personale!BU88</f>
        <v>ago</v>
      </c>
      <c r="BU115" s="199" t="str">
        <f>+[1]I_Personale!BV88</f>
        <v>set</v>
      </c>
      <c r="BV115" s="199" t="str">
        <f>+[1]I_Personale!BW88</f>
        <v>ott</v>
      </c>
      <c r="BW115" s="199" t="str">
        <f>+[1]I_Personale!BX88</f>
        <v>nov</v>
      </c>
      <c r="BX115" s="199" t="str">
        <f>+[1]I_Personale!BY88</f>
        <v>dic</v>
      </c>
      <c r="BY115" s="199" t="str">
        <f>+[1]I_Personale!BZ88</f>
        <v>gen</v>
      </c>
      <c r="BZ115" s="199" t="str">
        <f>+[1]I_Personale!CA88</f>
        <v>feb</v>
      </c>
      <c r="CA115" s="199" t="str">
        <f>+[1]I_Personale!CB88</f>
        <v>mar</v>
      </c>
      <c r="CB115" s="199" t="str">
        <f>+[1]I_Personale!CC88</f>
        <v>apr</v>
      </c>
      <c r="CC115" s="199" t="str">
        <f>+[1]I_Personale!CD88</f>
        <v>mag</v>
      </c>
      <c r="CD115" s="199" t="str">
        <f>+[1]I_Personale!CE88</f>
        <v>giu</v>
      </c>
      <c r="CE115" s="199" t="str">
        <f>+[1]I_Personale!CF88</f>
        <v>lug</v>
      </c>
      <c r="CF115" s="199" t="str">
        <f>+[1]I_Personale!CG88</f>
        <v>ago</v>
      </c>
      <c r="CG115" s="199" t="str">
        <f>+[1]I_Personale!CH88</f>
        <v>set</v>
      </c>
      <c r="CH115" s="199" t="str">
        <f>+[1]I_Personale!CI88</f>
        <v>ott</v>
      </c>
      <c r="CI115" s="199" t="str">
        <f>+[1]I_Personale!CJ88</f>
        <v>nov</v>
      </c>
      <c r="CJ115" s="199" t="str">
        <f>+[1]I_Personale!CK88</f>
        <v>dic</v>
      </c>
      <c r="CK115" s="199" t="str">
        <f>+[1]I_Personale!CL88</f>
        <v>gen</v>
      </c>
      <c r="CL115" s="199" t="str">
        <f>+[1]I_Personale!CM88</f>
        <v>feb</v>
      </c>
      <c r="CM115" s="199" t="str">
        <f>+[1]I_Personale!CN88</f>
        <v>mar</v>
      </c>
      <c r="CN115" s="199" t="str">
        <f>+[1]I_Personale!CO88</f>
        <v>apr</v>
      </c>
      <c r="CO115" s="199" t="str">
        <f>+[1]I_Personale!CP88</f>
        <v>mag</v>
      </c>
      <c r="CP115" s="199" t="str">
        <f>+[1]I_Personale!CQ88</f>
        <v>giu</v>
      </c>
      <c r="CQ115" s="199" t="str">
        <f>+[1]I_Personale!CR88</f>
        <v>lug</v>
      </c>
      <c r="CR115" s="199" t="str">
        <f>+[1]I_Personale!CS88</f>
        <v>ago</v>
      </c>
      <c r="CS115" s="199" t="str">
        <f>+[1]I_Personale!CT88</f>
        <v>set</v>
      </c>
      <c r="CT115" s="199" t="str">
        <f>+[1]I_Personale!CU88</f>
        <v>ott</v>
      </c>
      <c r="CU115" s="199" t="str">
        <f>+[1]I_Personale!CV88</f>
        <v>nov</v>
      </c>
      <c r="CV115" s="199" t="str">
        <f>+[1]I_Personale!CW88</f>
        <v>dic</v>
      </c>
      <c r="CW115" s="199" t="str">
        <f>+[1]I_Personale!CX88</f>
        <v>gen</v>
      </c>
      <c r="CX115" s="199" t="str">
        <f>+[1]I_Personale!CY88</f>
        <v>feb</v>
      </c>
      <c r="CY115" s="199" t="str">
        <f>+[1]I_Personale!CZ88</f>
        <v>mar</v>
      </c>
      <c r="CZ115" s="199" t="str">
        <f>+[1]I_Personale!DA88</f>
        <v>apr</v>
      </c>
      <c r="DA115" s="199" t="str">
        <f>+[1]I_Personale!DB88</f>
        <v>mag</v>
      </c>
      <c r="DB115" s="199" t="str">
        <f>+[1]I_Personale!DC88</f>
        <v>giu</v>
      </c>
      <c r="DC115" s="199" t="str">
        <f>+[1]I_Personale!DD88</f>
        <v>lug</v>
      </c>
      <c r="DD115" s="199" t="str">
        <f>+[1]I_Personale!DE88</f>
        <v>ago</v>
      </c>
      <c r="DE115" s="199" t="str">
        <f>+[1]I_Personale!DF88</f>
        <v>set</v>
      </c>
      <c r="DF115" s="199" t="str">
        <f>+[1]I_Personale!DG88</f>
        <v>ott</v>
      </c>
      <c r="DG115" s="199" t="str">
        <f>+[1]I_Personale!DH88</f>
        <v>nov</v>
      </c>
      <c r="DH115" s="199" t="str">
        <f>+[1]I_Personale!DI88</f>
        <v>dic</v>
      </c>
      <c r="DI115" s="199" t="str">
        <f>+[1]I_Personale!DJ88</f>
        <v>gen</v>
      </c>
      <c r="DJ115" s="199" t="str">
        <f>+[1]I_Personale!DK88</f>
        <v>feb</v>
      </c>
      <c r="DK115" s="199" t="str">
        <f>+[1]I_Personale!DL88</f>
        <v>mar</v>
      </c>
      <c r="DL115" s="199" t="str">
        <f>+[1]I_Personale!DM88</f>
        <v>apr</v>
      </c>
      <c r="DM115" s="199" t="str">
        <f>+[1]I_Personale!DN88</f>
        <v>mag</v>
      </c>
      <c r="DN115" s="199" t="str">
        <f>+[1]I_Personale!DO88</f>
        <v>giu</v>
      </c>
      <c r="DO115" s="199" t="str">
        <f>+[1]I_Personale!DP88</f>
        <v>lug</v>
      </c>
      <c r="DP115" s="199" t="str">
        <f>+[1]I_Personale!DQ88</f>
        <v>ago</v>
      </c>
      <c r="DQ115" s="199" t="str">
        <f>+[1]I_Personale!DR88</f>
        <v>set</v>
      </c>
      <c r="DR115" s="199" t="str">
        <f>+[1]I_Personale!DS88</f>
        <v>ott</v>
      </c>
      <c r="DS115" s="199" t="str">
        <f>+[1]I_Personale!DT88</f>
        <v>nov</v>
      </c>
      <c r="DT115" s="199" t="str">
        <f>+[1]I_Personale!DU88</f>
        <v>dic</v>
      </c>
    </row>
    <row r="116" spans="3:124" ht="15.6" hidden="1" customHeight="1" outlineLevel="1">
      <c r="C116" s="342" t="s">
        <v>632</v>
      </c>
      <c r="E116" s="343">
        <f>+[1]I_Personale!F89</f>
        <v>2</v>
      </c>
      <c r="F116" s="343">
        <f>+[1]I_Personale!G89</f>
        <v>2</v>
      </c>
      <c r="G116" s="343">
        <f>+[1]I_Personale!H89</f>
        <v>2</v>
      </c>
      <c r="H116" s="343">
        <f>+[1]I_Personale!I89</f>
        <v>2</v>
      </c>
      <c r="I116" s="343">
        <f>+[1]I_Personale!J89</f>
        <v>2</v>
      </c>
      <c r="J116" s="343">
        <f>+[1]I_Personale!K89</f>
        <v>2</v>
      </c>
      <c r="K116" s="343">
        <f>+[1]I_Personale!L89</f>
        <v>2</v>
      </c>
      <c r="L116" s="343">
        <f>+[1]I_Personale!M89</f>
        <v>2</v>
      </c>
      <c r="M116" s="343">
        <f>+[1]I_Personale!N89</f>
        <v>2</v>
      </c>
      <c r="N116" s="343">
        <f>+[1]I_Personale!O89</f>
        <v>2</v>
      </c>
      <c r="O116" s="343">
        <f>+[1]I_Personale!P89</f>
        <v>2</v>
      </c>
      <c r="P116" s="343">
        <f>+[1]I_Personale!Q89</f>
        <v>2</v>
      </c>
      <c r="Q116" s="343">
        <f>+[1]I_Personale!R89</f>
        <v>2</v>
      </c>
      <c r="R116" s="343">
        <f>+[1]I_Personale!S89</f>
        <v>2</v>
      </c>
      <c r="S116" s="343">
        <f>+[1]I_Personale!T89</f>
        <v>2</v>
      </c>
      <c r="T116" s="343">
        <f>+[1]I_Personale!U89</f>
        <v>2</v>
      </c>
      <c r="U116" s="343">
        <f>+[1]I_Personale!V89</f>
        <v>2</v>
      </c>
      <c r="V116" s="343">
        <f>+[1]I_Personale!W89</f>
        <v>2</v>
      </c>
      <c r="W116" s="343">
        <f>+[1]I_Personale!X89</f>
        <v>2</v>
      </c>
      <c r="X116" s="343">
        <f>+[1]I_Personale!Y89</f>
        <v>2</v>
      </c>
      <c r="Y116" s="343">
        <f>+[1]I_Personale!Z89</f>
        <v>2</v>
      </c>
      <c r="Z116" s="343">
        <f>+[1]I_Personale!AA89</f>
        <v>2</v>
      </c>
      <c r="AA116" s="343">
        <f>+[1]I_Personale!AB89</f>
        <v>2</v>
      </c>
      <c r="AB116" s="343">
        <f>+[1]I_Personale!AC89</f>
        <v>2</v>
      </c>
      <c r="AC116" s="343">
        <f>+[1]I_Personale!AD89</f>
        <v>2</v>
      </c>
      <c r="AD116" s="343">
        <f>+[1]I_Personale!AE89</f>
        <v>2</v>
      </c>
      <c r="AE116" s="343">
        <f>+[1]I_Personale!AF89</f>
        <v>2</v>
      </c>
      <c r="AF116" s="343">
        <f>+[1]I_Personale!AG89</f>
        <v>2</v>
      </c>
      <c r="AG116" s="343">
        <f>+[1]I_Personale!AH89</f>
        <v>2</v>
      </c>
      <c r="AH116" s="343">
        <f>+[1]I_Personale!AI89</f>
        <v>2</v>
      </c>
      <c r="AI116" s="343">
        <f>+[1]I_Personale!AJ89</f>
        <v>2</v>
      </c>
      <c r="AJ116" s="343">
        <f>+[1]I_Personale!AK89</f>
        <v>2</v>
      </c>
      <c r="AK116" s="343">
        <f>+[1]I_Personale!AL89</f>
        <v>2</v>
      </c>
      <c r="AL116" s="343">
        <f>+[1]I_Personale!AM89</f>
        <v>2</v>
      </c>
      <c r="AM116" s="343">
        <f>+[1]I_Personale!AN89</f>
        <v>2</v>
      </c>
      <c r="AN116" s="343">
        <f>+[1]I_Personale!AO89</f>
        <v>2</v>
      </c>
      <c r="AO116" s="343">
        <f>+[1]I_Personale!AP89</f>
        <v>2</v>
      </c>
      <c r="AP116" s="343">
        <f>+[1]I_Personale!AQ89</f>
        <v>2</v>
      </c>
      <c r="AQ116" s="343">
        <f>+[1]I_Personale!AR89</f>
        <v>2</v>
      </c>
      <c r="AR116" s="343">
        <f>+[1]I_Personale!AS89</f>
        <v>2</v>
      </c>
      <c r="AS116" s="343">
        <f>+[1]I_Personale!AT89</f>
        <v>2</v>
      </c>
      <c r="AT116" s="343">
        <f>+[1]I_Personale!AU89</f>
        <v>2</v>
      </c>
      <c r="AU116" s="343">
        <f>+[1]I_Personale!AV89</f>
        <v>2</v>
      </c>
      <c r="AV116" s="343">
        <f>+[1]I_Personale!AW89</f>
        <v>2</v>
      </c>
      <c r="AW116" s="343">
        <f>+[1]I_Personale!AX89</f>
        <v>2</v>
      </c>
      <c r="AX116" s="343">
        <f>+[1]I_Personale!AY89</f>
        <v>2</v>
      </c>
      <c r="AY116" s="343">
        <f>+[1]I_Personale!AZ89</f>
        <v>2</v>
      </c>
      <c r="AZ116" s="343">
        <f>+[1]I_Personale!BA89</f>
        <v>2</v>
      </c>
      <c r="BA116" s="343">
        <f>+[1]I_Personale!BB89</f>
        <v>2</v>
      </c>
      <c r="BB116" s="343">
        <f>+[1]I_Personale!BC89</f>
        <v>2</v>
      </c>
      <c r="BC116" s="343">
        <f>+[1]I_Personale!BD89</f>
        <v>2</v>
      </c>
      <c r="BD116" s="343">
        <f>+[1]I_Personale!BE89</f>
        <v>2</v>
      </c>
      <c r="BE116" s="343">
        <f>+[1]I_Personale!BF89</f>
        <v>2</v>
      </c>
      <c r="BF116" s="343">
        <f>+[1]I_Personale!BG89</f>
        <v>2</v>
      </c>
      <c r="BG116" s="343">
        <f>+[1]I_Personale!BH89</f>
        <v>2</v>
      </c>
      <c r="BH116" s="343">
        <f>+[1]I_Personale!BI89</f>
        <v>2</v>
      </c>
      <c r="BI116" s="343">
        <f>+[1]I_Personale!BJ89</f>
        <v>2</v>
      </c>
      <c r="BJ116" s="343">
        <f>+[1]I_Personale!BK89</f>
        <v>2</v>
      </c>
      <c r="BK116" s="343">
        <f>+[1]I_Personale!BL89</f>
        <v>2</v>
      </c>
      <c r="BL116" s="343">
        <f>+[1]I_Personale!BM89</f>
        <v>2</v>
      </c>
      <c r="BM116" s="343">
        <f>+[1]I_Personale!BN89</f>
        <v>2</v>
      </c>
      <c r="BN116" s="343">
        <f>+[1]I_Personale!BO89</f>
        <v>2</v>
      </c>
      <c r="BO116" s="343">
        <f>+[1]I_Personale!BP89</f>
        <v>2</v>
      </c>
      <c r="BP116" s="343">
        <f>+[1]I_Personale!BQ89</f>
        <v>2</v>
      </c>
      <c r="BQ116" s="343">
        <f>+[1]I_Personale!BR89</f>
        <v>2</v>
      </c>
      <c r="BR116" s="343">
        <f>+[1]I_Personale!BS89</f>
        <v>2</v>
      </c>
      <c r="BS116" s="343">
        <f>+[1]I_Personale!BT89</f>
        <v>2</v>
      </c>
      <c r="BT116" s="343">
        <f>+[1]I_Personale!BU89</f>
        <v>2</v>
      </c>
      <c r="BU116" s="343">
        <f>+[1]I_Personale!BV89</f>
        <v>2</v>
      </c>
      <c r="BV116" s="343">
        <f>+[1]I_Personale!BW89</f>
        <v>2</v>
      </c>
      <c r="BW116" s="343">
        <f>+[1]I_Personale!BX89</f>
        <v>2</v>
      </c>
      <c r="BX116" s="343">
        <f>+[1]I_Personale!BY89</f>
        <v>2</v>
      </c>
      <c r="BY116" s="343">
        <f>+[1]I_Personale!BZ89</f>
        <v>2</v>
      </c>
      <c r="BZ116" s="343">
        <f>+[1]I_Personale!CA89</f>
        <v>2</v>
      </c>
      <c r="CA116" s="343">
        <f>+[1]I_Personale!CB89</f>
        <v>2</v>
      </c>
      <c r="CB116" s="343">
        <f>+[1]I_Personale!CC89</f>
        <v>2</v>
      </c>
      <c r="CC116" s="343">
        <f>+[1]I_Personale!CD89</f>
        <v>2</v>
      </c>
      <c r="CD116" s="343">
        <f>+[1]I_Personale!CE89</f>
        <v>2</v>
      </c>
      <c r="CE116" s="343">
        <f>+[1]I_Personale!CF89</f>
        <v>2</v>
      </c>
      <c r="CF116" s="343">
        <f>+[1]I_Personale!CG89</f>
        <v>2</v>
      </c>
      <c r="CG116" s="343">
        <f>+[1]I_Personale!CH89</f>
        <v>2</v>
      </c>
      <c r="CH116" s="343">
        <f>+[1]I_Personale!CI89</f>
        <v>2</v>
      </c>
      <c r="CI116" s="343">
        <f>+[1]I_Personale!CJ89</f>
        <v>2</v>
      </c>
      <c r="CJ116" s="343">
        <f>+[1]I_Personale!CK89</f>
        <v>2</v>
      </c>
      <c r="CK116" s="343">
        <f>+[1]I_Personale!CL89</f>
        <v>2</v>
      </c>
      <c r="CL116" s="343">
        <f>+[1]I_Personale!CM89</f>
        <v>2</v>
      </c>
      <c r="CM116" s="343">
        <f>+[1]I_Personale!CN89</f>
        <v>2</v>
      </c>
      <c r="CN116" s="343">
        <f>+[1]I_Personale!CO89</f>
        <v>2</v>
      </c>
      <c r="CO116" s="343">
        <f>+[1]I_Personale!CP89</f>
        <v>2</v>
      </c>
      <c r="CP116" s="343">
        <f>+[1]I_Personale!CQ89</f>
        <v>2</v>
      </c>
      <c r="CQ116" s="343">
        <f>+[1]I_Personale!CR89</f>
        <v>2</v>
      </c>
      <c r="CR116" s="343">
        <f>+[1]I_Personale!CS89</f>
        <v>2</v>
      </c>
      <c r="CS116" s="343">
        <f>+[1]I_Personale!CT89</f>
        <v>2</v>
      </c>
      <c r="CT116" s="343">
        <f>+[1]I_Personale!CU89</f>
        <v>2</v>
      </c>
      <c r="CU116" s="343">
        <f>+[1]I_Personale!CV89</f>
        <v>2</v>
      </c>
      <c r="CV116" s="343">
        <f>+[1]I_Personale!CW89</f>
        <v>2</v>
      </c>
      <c r="CW116" s="343">
        <f>+[1]I_Personale!CX89</f>
        <v>2</v>
      </c>
      <c r="CX116" s="343">
        <f>+[1]I_Personale!CY89</f>
        <v>2</v>
      </c>
      <c r="CY116" s="343">
        <f>+[1]I_Personale!CZ89</f>
        <v>2</v>
      </c>
      <c r="CZ116" s="343">
        <f>+[1]I_Personale!DA89</f>
        <v>2</v>
      </c>
      <c r="DA116" s="343">
        <f>+[1]I_Personale!DB89</f>
        <v>2</v>
      </c>
      <c r="DB116" s="343">
        <f>+[1]I_Personale!DC89</f>
        <v>2</v>
      </c>
      <c r="DC116" s="343">
        <f>+[1]I_Personale!DD89</f>
        <v>2</v>
      </c>
      <c r="DD116" s="343">
        <f>+[1]I_Personale!DE89</f>
        <v>2</v>
      </c>
      <c r="DE116" s="343">
        <f>+[1]I_Personale!DF89</f>
        <v>2</v>
      </c>
      <c r="DF116" s="343">
        <f>+[1]I_Personale!DG89</f>
        <v>2</v>
      </c>
      <c r="DG116" s="343">
        <f>+[1]I_Personale!DH89</f>
        <v>2</v>
      </c>
      <c r="DH116" s="343">
        <f>+[1]I_Personale!DI89</f>
        <v>2</v>
      </c>
      <c r="DI116" s="343">
        <f>+[1]I_Personale!DJ89</f>
        <v>2</v>
      </c>
      <c r="DJ116" s="343">
        <f>+[1]I_Personale!DK89</f>
        <v>2</v>
      </c>
      <c r="DK116" s="343">
        <f>+[1]I_Personale!DL89</f>
        <v>2</v>
      </c>
      <c r="DL116" s="343">
        <f>+[1]I_Personale!DM89</f>
        <v>2</v>
      </c>
      <c r="DM116" s="343">
        <f>+[1]I_Personale!DN89</f>
        <v>2</v>
      </c>
      <c r="DN116" s="343">
        <f>+[1]I_Personale!DO89</f>
        <v>2</v>
      </c>
      <c r="DO116" s="343">
        <f>+[1]I_Personale!DP89</f>
        <v>2</v>
      </c>
      <c r="DP116" s="343">
        <f>+[1]I_Personale!DQ89</f>
        <v>2</v>
      </c>
      <c r="DQ116" s="343">
        <f>+[1]I_Personale!DR89</f>
        <v>2</v>
      </c>
      <c r="DR116" s="343">
        <f>+[1]I_Personale!DS89</f>
        <v>2</v>
      </c>
      <c r="DS116" s="343">
        <f>+[1]I_Personale!DT89</f>
        <v>2</v>
      </c>
      <c r="DT116" s="343">
        <f>+[1]I_Personale!DU89</f>
        <v>2</v>
      </c>
    </row>
    <row r="117" spans="3:124" ht="15.6" hidden="1" customHeight="1" outlineLevel="1">
      <c r="C117" s="342" t="s">
        <v>633</v>
      </c>
      <c r="E117" t="str">
        <f>+IF(OR([1]I_Personale!$E82=[1]C_Personale!E115,[1]I_Personale!$E83=[1]C_Personale!E115),"SI","")</f>
        <v/>
      </c>
      <c r="F117" t="str">
        <f>+IF(OR([1]I_Personale!$E82=[1]C_Personale!F115,[1]I_Personale!$E83=[1]C_Personale!F115),"SI","")</f>
        <v/>
      </c>
      <c r="G117" t="str">
        <f>+IF(OR([1]I_Personale!$E82=[1]C_Personale!G115,[1]I_Personale!$E83=[1]C_Personale!G115),"SI","")</f>
        <v/>
      </c>
      <c r="H117" t="str">
        <f>+IF(OR([1]I_Personale!$E82=[1]C_Personale!H115,[1]I_Personale!$E83=[1]C_Personale!H115),"SI","")</f>
        <v/>
      </c>
      <c r="I117" t="str">
        <f>+IF(OR([1]I_Personale!$E82=[1]C_Personale!I115,[1]I_Personale!$E83=[1]C_Personale!I115),"SI","")</f>
        <v/>
      </c>
      <c r="J117" t="str">
        <f>+IF(OR([1]I_Personale!$E82=[1]C_Personale!J115,[1]I_Personale!$E83=[1]C_Personale!J115),"SI","")</f>
        <v>SI</v>
      </c>
      <c r="K117" t="str">
        <f>+IF(OR([1]I_Personale!$E82=[1]C_Personale!K115,[1]I_Personale!$E83=[1]C_Personale!K115),"SI","")</f>
        <v/>
      </c>
      <c r="L117" t="str">
        <f>+IF(OR([1]I_Personale!$E82=[1]C_Personale!L115,[1]I_Personale!$E83=[1]C_Personale!L115),"SI","")</f>
        <v/>
      </c>
      <c r="M117" t="str">
        <f>+IF(OR([1]I_Personale!$E82=[1]C_Personale!M115,[1]I_Personale!$E83=[1]C_Personale!M115),"SI","")</f>
        <v/>
      </c>
      <c r="N117" t="str">
        <f>+IF(OR([1]I_Personale!$E82=[1]C_Personale!N115,[1]I_Personale!$E83=[1]C_Personale!N115),"SI","")</f>
        <v/>
      </c>
      <c r="O117" t="str">
        <f>+IF(OR([1]I_Personale!$E82=[1]C_Personale!O115,[1]I_Personale!$E83=[1]C_Personale!O115),"SI","")</f>
        <v>SI</v>
      </c>
      <c r="P117" t="str">
        <f>+IF(OR([1]I_Personale!$E82=[1]C_Personale!P115,[1]I_Personale!$E83=[1]C_Personale!P115),"SI","")</f>
        <v/>
      </c>
      <c r="Q117" t="str">
        <f>+IF(OR([1]I_Personale!$E82=[1]C_Personale!Q115,[1]I_Personale!$E83=[1]C_Personale!Q115),"SI","")</f>
        <v/>
      </c>
      <c r="R117" t="str">
        <f>+IF(OR([1]I_Personale!$E82=[1]C_Personale!R115,[1]I_Personale!$E83=[1]C_Personale!R115),"SI","")</f>
        <v/>
      </c>
      <c r="S117" t="str">
        <f>+IF(OR([1]I_Personale!$E82=[1]C_Personale!S115,[1]I_Personale!$E83=[1]C_Personale!S115),"SI","")</f>
        <v/>
      </c>
      <c r="T117" t="str">
        <f>+IF(OR([1]I_Personale!$E82=[1]C_Personale!T115,[1]I_Personale!$E83=[1]C_Personale!T115),"SI","")</f>
        <v/>
      </c>
      <c r="U117" t="str">
        <f>+IF(OR([1]I_Personale!$E82=[1]C_Personale!U115,[1]I_Personale!$E83=[1]C_Personale!U115),"SI","")</f>
        <v/>
      </c>
      <c r="V117" t="str">
        <f>+IF(OR([1]I_Personale!$E82=[1]C_Personale!V115,[1]I_Personale!$E83=[1]C_Personale!V115),"SI","")</f>
        <v>SI</v>
      </c>
      <c r="W117" t="str">
        <f>+IF(OR([1]I_Personale!$E82=[1]C_Personale!W115,[1]I_Personale!$E83=[1]C_Personale!W115),"SI","")</f>
        <v/>
      </c>
      <c r="X117" t="str">
        <f>+IF(OR([1]I_Personale!$E82=[1]C_Personale!X115,[1]I_Personale!$E83=[1]C_Personale!X115),"SI","")</f>
        <v/>
      </c>
      <c r="Y117" t="str">
        <f>+IF(OR([1]I_Personale!$E82=[1]C_Personale!Y115,[1]I_Personale!$E83=[1]C_Personale!Y115),"SI","")</f>
        <v/>
      </c>
      <c r="Z117" t="str">
        <f>+IF(OR([1]I_Personale!$E82=[1]C_Personale!Z115,[1]I_Personale!$E83=[1]C_Personale!Z115),"SI","")</f>
        <v/>
      </c>
      <c r="AA117" t="str">
        <f>+IF(OR([1]I_Personale!$E82=[1]C_Personale!AA115,[1]I_Personale!$E83=[1]C_Personale!AA115),"SI","")</f>
        <v>SI</v>
      </c>
      <c r="AB117" t="str">
        <f>+IF(OR([1]I_Personale!$E82=[1]C_Personale!AB115,[1]I_Personale!$E83=[1]C_Personale!AB115),"SI","")</f>
        <v/>
      </c>
      <c r="AC117" t="str">
        <f>+IF(OR([1]I_Personale!$E82=[1]C_Personale!AC115,[1]I_Personale!$E83=[1]C_Personale!AC115),"SI","")</f>
        <v/>
      </c>
      <c r="AD117" t="str">
        <f>+IF(OR([1]I_Personale!$E82=[1]C_Personale!AD115,[1]I_Personale!$E83=[1]C_Personale!AD115),"SI","")</f>
        <v/>
      </c>
      <c r="AE117" t="str">
        <f>+IF(OR([1]I_Personale!$E82=[1]C_Personale!AE115,[1]I_Personale!$E83=[1]C_Personale!AE115),"SI","")</f>
        <v/>
      </c>
      <c r="AF117" t="str">
        <f>+IF(OR([1]I_Personale!$E82=[1]C_Personale!AF115,[1]I_Personale!$E83=[1]C_Personale!AF115),"SI","")</f>
        <v/>
      </c>
      <c r="AG117" t="str">
        <f>+IF(OR([1]I_Personale!$E82=[1]C_Personale!AG115,[1]I_Personale!$E83=[1]C_Personale!AG115),"SI","")</f>
        <v/>
      </c>
      <c r="AH117" t="str">
        <f>+IF(OR([1]I_Personale!$E82=[1]C_Personale!AH115,[1]I_Personale!$E83=[1]C_Personale!AH115),"SI","")</f>
        <v>SI</v>
      </c>
      <c r="AI117" t="str">
        <f>+IF(OR([1]I_Personale!$E82=[1]C_Personale!AI115,[1]I_Personale!$E83=[1]C_Personale!AI115),"SI","")</f>
        <v/>
      </c>
      <c r="AJ117" t="str">
        <f>+IF(OR([1]I_Personale!$E82=[1]C_Personale!AJ115,[1]I_Personale!$E83=[1]C_Personale!AJ115),"SI","")</f>
        <v/>
      </c>
      <c r="AK117" t="str">
        <f>+IF(OR([1]I_Personale!$E82=[1]C_Personale!AK115,[1]I_Personale!$E83=[1]C_Personale!AK115),"SI","")</f>
        <v/>
      </c>
      <c r="AL117" t="str">
        <f>+IF(OR([1]I_Personale!$E82=[1]C_Personale!AL115,[1]I_Personale!$E83=[1]C_Personale!AL115),"SI","")</f>
        <v/>
      </c>
      <c r="AM117" t="str">
        <f>+IF(OR([1]I_Personale!$E82=[1]C_Personale!AM115,[1]I_Personale!$E83=[1]C_Personale!AM115),"SI","")</f>
        <v>SI</v>
      </c>
      <c r="AN117" t="str">
        <f>+IF(OR([1]I_Personale!$E82=[1]C_Personale!AN115,[1]I_Personale!$E83=[1]C_Personale!AN115),"SI","")</f>
        <v/>
      </c>
      <c r="AO117" t="str">
        <f>+IF(OR([1]I_Personale!$E82=[1]C_Personale!AO115,[1]I_Personale!$E83=[1]C_Personale!AO115),"SI","")</f>
        <v/>
      </c>
      <c r="AP117" t="str">
        <f>+IF(OR([1]I_Personale!$E82=[1]C_Personale!AP115,[1]I_Personale!$E83=[1]C_Personale!AP115),"SI","")</f>
        <v/>
      </c>
      <c r="AQ117" t="str">
        <f>+IF(OR([1]I_Personale!$E82=[1]C_Personale!AQ115,[1]I_Personale!$E83=[1]C_Personale!AQ115),"SI","")</f>
        <v/>
      </c>
      <c r="AR117" t="str">
        <f>+IF(OR([1]I_Personale!$E82=[1]C_Personale!AR115,[1]I_Personale!$E83=[1]C_Personale!AR115),"SI","")</f>
        <v/>
      </c>
      <c r="AS117" t="str">
        <f>+IF(OR([1]I_Personale!$E82=[1]C_Personale!AS115,[1]I_Personale!$E83=[1]C_Personale!AS115),"SI","")</f>
        <v/>
      </c>
      <c r="AT117" t="str">
        <f>+IF(OR([1]I_Personale!$E82=[1]C_Personale!AT115,[1]I_Personale!$E83=[1]C_Personale!AT115),"SI","")</f>
        <v>SI</v>
      </c>
      <c r="AU117" t="str">
        <f>+IF(OR([1]I_Personale!$E82=[1]C_Personale!AU115,[1]I_Personale!$E83=[1]C_Personale!AU115),"SI","")</f>
        <v/>
      </c>
      <c r="AV117" t="str">
        <f>+IF(OR([1]I_Personale!$E82=[1]C_Personale!AV115,[1]I_Personale!$E83=[1]C_Personale!AV115),"SI","")</f>
        <v/>
      </c>
      <c r="AW117" t="str">
        <f>+IF(OR([1]I_Personale!$E82=[1]C_Personale!AW115,[1]I_Personale!$E83=[1]C_Personale!AW115),"SI","")</f>
        <v/>
      </c>
      <c r="AX117" t="str">
        <f>+IF(OR([1]I_Personale!$E82=[1]C_Personale!AX115,[1]I_Personale!$E83=[1]C_Personale!AX115),"SI","")</f>
        <v/>
      </c>
      <c r="AY117" t="str">
        <f>+IF(OR([1]I_Personale!$E82=[1]C_Personale!AY115,[1]I_Personale!$E83=[1]C_Personale!AY115),"SI","")</f>
        <v>SI</v>
      </c>
      <c r="AZ117" t="str">
        <f>+IF(OR([1]I_Personale!$E82=[1]C_Personale!AZ115,[1]I_Personale!$E83=[1]C_Personale!AZ115),"SI","")</f>
        <v/>
      </c>
      <c r="BA117" t="str">
        <f>+IF(OR([1]I_Personale!$E82=[1]C_Personale!BA115,[1]I_Personale!$E83=[1]C_Personale!BA115),"SI","")</f>
        <v/>
      </c>
      <c r="BB117" t="str">
        <f>+IF(OR([1]I_Personale!$E82=[1]C_Personale!BB115,[1]I_Personale!$E83=[1]C_Personale!BB115),"SI","")</f>
        <v/>
      </c>
      <c r="BC117" t="str">
        <f>+IF(OR([1]I_Personale!$E82=[1]C_Personale!BC115,[1]I_Personale!$E83=[1]C_Personale!BC115),"SI","")</f>
        <v/>
      </c>
      <c r="BD117" t="str">
        <f>+IF(OR([1]I_Personale!$E82=[1]C_Personale!BD115,[1]I_Personale!$E83=[1]C_Personale!BD115),"SI","")</f>
        <v/>
      </c>
      <c r="BE117" t="str">
        <f>+IF(OR([1]I_Personale!$E82=[1]C_Personale!BE115,[1]I_Personale!$E83=[1]C_Personale!BE115),"SI","")</f>
        <v/>
      </c>
      <c r="BF117" t="str">
        <f>+IF(OR([1]I_Personale!$E82=[1]C_Personale!BF115,[1]I_Personale!$E83=[1]C_Personale!BF115),"SI","")</f>
        <v>SI</v>
      </c>
      <c r="BG117" t="str">
        <f>+IF(OR([1]I_Personale!$E82=[1]C_Personale!BG115,[1]I_Personale!$E83=[1]C_Personale!BG115),"SI","")</f>
        <v/>
      </c>
      <c r="BH117" t="str">
        <f>+IF(OR([1]I_Personale!$E82=[1]C_Personale!BH115,[1]I_Personale!$E83=[1]C_Personale!BH115),"SI","")</f>
        <v/>
      </c>
      <c r="BI117" t="str">
        <f>+IF(OR([1]I_Personale!$E82=[1]C_Personale!BI115,[1]I_Personale!$E83=[1]C_Personale!BI115),"SI","")</f>
        <v/>
      </c>
      <c r="BJ117" t="str">
        <f>+IF(OR([1]I_Personale!$E82=[1]C_Personale!BJ115,[1]I_Personale!$E83=[1]C_Personale!BJ115),"SI","")</f>
        <v/>
      </c>
      <c r="BK117" t="str">
        <f>+IF(OR([1]I_Personale!$E82=[1]C_Personale!BK115,[1]I_Personale!$E83=[1]C_Personale!BK115),"SI","")</f>
        <v>SI</v>
      </c>
      <c r="BL117" t="str">
        <f>+IF(OR([1]I_Personale!$E82=[1]C_Personale!BL115,[1]I_Personale!$E83=[1]C_Personale!BL115),"SI","")</f>
        <v/>
      </c>
      <c r="BM117" t="str">
        <f>+IF(OR([1]I_Personale!$E82=[1]C_Personale!BM115,[1]I_Personale!$E83=[1]C_Personale!BM115),"SI","")</f>
        <v/>
      </c>
      <c r="BN117" t="str">
        <f>+IF(OR([1]I_Personale!$E82=[1]C_Personale!BN115,[1]I_Personale!$E83=[1]C_Personale!BN115),"SI","")</f>
        <v/>
      </c>
      <c r="BO117" t="str">
        <f>+IF(OR([1]I_Personale!$E82=[1]C_Personale!BO115,[1]I_Personale!$E83=[1]C_Personale!BO115),"SI","")</f>
        <v/>
      </c>
      <c r="BP117" t="str">
        <f>+IF(OR([1]I_Personale!$E82=[1]C_Personale!BP115,[1]I_Personale!$E83=[1]C_Personale!BP115),"SI","")</f>
        <v/>
      </c>
      <c r="BQ117" t="str">
        <f>+IF(OR([1]I_Personale!$E82=[1]C_Personale!BQ115,[1]I_Personale!$E83=[1]C_Personale!BQ115),"SI","")</f>
        <v/>
      </c>
      <c r="BR117" t="str">
        <f>+IF(OR([1]I_Personale!$E82=[1]C_Personale!BR115,[1]I_Personale!$E83=[1]C_Personale!BR115),"SI","")</f>
        <v>SI</v>
      </c>
      <c r="BS117" t="str">
        <f>+IF(OR([1]I_Personale!$E82=[1]C_Personale!BS115,[1]I_Personale!$E83=[1]C_Personale!BS115),"SI","")</f>
        <v/>
      </c>
      <c r="BT117" t="str">
        <f>+IF(OR([1]I_Personale!$E82=[1]C_Personale!BT115,[1]I_Personale!$E83=[1]C_Personale!BT115),"SI","")</f>
        <v/>
      </c>
      <c r="BU117" t="str">
        <f>+IF(OR([1]I_Personale!$E82=[1]C_Personale!BU115,[1]I_Personale!$E83=[1]C_Personale!BU115),"SI","")</f>
        <v/>
      </c>
      <c r="BV117" t="str">
        <f>+IF(OR([1]I_Personale!$E82=[1]C_Personale!BV115,[1]I_Personale!$E83=[1]C_Personale!BV115),"SI","")</f>
        <v/>
      </c>
      <c r="BW117" t="str">
        <f>+IF(OR([1]I_Personale!$E82=[1]C_Personale!BW115,[1]I_Personale!$E83=[1]C_Personale!BW115),"SI","")</f>
        <v>SI</v>
      </c>
      <c r="BX117" t="str">
        <f>+IF(OR([1]I_Personale!$E82=[1]C_Personale!BX115,[1]I_Personale!$E83=[1]C_Personale!BX115),"SI","")</f>
        <v/>
      </c>
      <c r="BY117" t="str">
        <f>+IF(OR([1]I_Personale!$E82=[1]C_Personale!BY115,[1]I_Personale!$E83=[1]C_Personale!BY115),"SI","")</f>
        <v/>
      </c>
      <c r="BZ117" t="str">
        <f>+IF(OR([1]I_Personale!$E82=[1]C_Personale!BZ115,[1]I_Personale!$E83=[1]C_Personale!BZ115),"SI","")</f>
        <v/>
      </c>
      <c r="CA117" t="str">
        <f>+IF(OR([1]I_Personale!$E82=[1]C_Personale!CA115,[1]I_Personale!$E83=[1]C_Personale!CA115),"SI","")</f>
        <v/>
      </c>
      <c r="CB117" t="str">
        <f>+IF(OR([1]I_Personale!$E82=[1]C_Personale!CB115,[1]I_Personale!$E83=[1]C_Personale!CB115),"SI","")</f>
        <v/>
      </c>
      <c r="CC117" t="str">
        <f>+IF(OR([1]I_Personale!$E82=[1]C_Personale!CC115,[1]I_Personale!$E83=[1]C_Personale!CC115),"SI","")</f>
        <v/>
      </c>
      <c r="CD117" t="str">
        <f>+IF(OR([1]I_Personale!$E82=[1]C_Personale!CD115,[1]I_Personale!$E83=[1]C_Personale!CD115),"SI","")</f>
        <v>SI</v>
      </c>
      <c r="CE117" t="str">
        <f>+IF(OR([1]I_Personale!$E82=[1]C_Personale!CE115,[1]I_Personale!$E83=[1]C_Personale!CE115),"SI","")</f>
        <v/>
      </c>
      <c r="CF117" t="str">
        <f>+IF(OR([1]I_Personale!$E82=[1]C_Personale!CF115,[1]I_Personale!$E83=[1]C_Personale!CF115),"SI","")</f>
        <v/>
      </c>
      <c r="CG117" t="str">
        <f>+IF(OR([1]I_Personale!$E82=[1]C_Personale!CG115,[1]I_Personale!$E83=[1]C_Personale!CG115),"SI","")</f>
        <v/>
      </c>
      <c r="CH117" t="str">
        <f>+IF(OR([1]I_Personale!$E82=[1]C_Personale!CH115,[1]I_Personale!$E83=[1]C_Personale!CH115),"SI","")</f>
        <v/>
      </c>
      <c r="CI117" t="str">
        <f>+IF(OR([1]I_Personale!$E82=[1]C_Personale!CI115,[1]I_Personale!$E83=[1]C_Personale!CI115),"SI","")</f>
        <v>SI</v>
      </c>
      <c r="CJ117" t="str">
        <f>+IF(OR([1]I_Personale!$E82=[1]C_Personale!CJ115,[1]I_Personale!$E83=[1]C_Personale!CJ115),"SI","")</f>
        <v/>
      </c>
      <c r="CK117" t="str">
        <f>+IF(OR([1]I_Personale!$E82=[1]C_Personale!CK115,[1]I_Personale!$E83=[1]C_Personale!CK115),"SI","")</f>
        <v/>
      </c>
      <c r="CL117" t="str">
        <f>+IF(OR([1]I_Personale!$E82=[1]C_Personale!CL115,[1]I_Personale!$E83=[1]C_Personale!CL115),"SI","")</f>
        <v/>
      </c>
      <c r="CM117" t="str">
        <f>+IF(OR([1]I_Personale!$E82=[1]C_Personale!CM115,[1]I_Personale!$E83=[1]C_Personale!CM115),"SI","")</f>
        <v/>
      </c>
      <c r="CN117" t="str">
        <f>+IF(OR([1]I_Personale!$E82=[1]C_Personale!CN115,[1]I_Personale!$E83=[1]C_Personale!CN115),"SI","")</f>
        <v/>
      </c>
      <c r="CO117" t="str">
        <f>+IF(OR([1]I_Personale!$E82=[1]C_Personale!CO115,[1]I_Personale!$E83=[1]C_Personale!CO115),"SI","")</f>
        <v/>
      </c>
      <c r="CP117" t="str">
        <f>+IF(OR([1]I_Personale!$E82=[1]C_Personale!CP115,[1]I_Personale!$E83=[1]C_Personale!CP115),"SI","")</f>
        <v>SI</v>
      </c>
      <c r="CQ117" t="str">
        <f>+IF(OR([1]I_Personale!$E82=[1]C_Personale!CQ115,[1]I_Personale!$E83=[1]C_Personale!CQ115),"SI","")</f>
        <v/>
      </c>
      <c r="CR117" t="str">
        <f>+IF(OR([1]I_Personale!$E82=[1]C_Personale!CR115,[1]I_Personale!$E83=[1]C_Personale!CR115),"SI","")</f>
        <v/>
      </c>
      <c r="CS117" t="str">
        <f>+IF(OR([1]I_Personale!$E82=[1]C_Personale!CS115,[1]I_Personale!$E83=[1]C_Personale!CS115),"SI","")</f>
        <v/>
      </c>
      <c r="CT117" t="str">
        <f>+IF(OR([1]I_Personale!$E82=[1]C_Personale!CT115,[1]I_Personale!$E83=[1]C_Personale!CT115),"SI","")</f>
        <v/>
      </c>
      <c r="CU117" t="str">
        <f>+IF(OR([1]I_Personale!$E82=[1]C_Personale!CU115,[1]I_Personale!$E83=[1]C_Personale!CU115),"SI","")</f>
        <v>SI</v>
      </c>
      <c r="CV117" t="str">
        <f>+IF(OR([1]I_Personale!$E82=[1]C_Personale!CV115,[1]I_Personale!$E83=[1]C_Personale!CV115),"SI","")</f>
        <v/>
      </c>
      <c r="CW117" t="str">
        <f>+IF(OR([1]I_Personale!$E82=[1]C_Personale!CW115,[1]I_Personale!$E83=[1]C_Personale!CW115),"SI","")</f>
        <v/>
      </c>
      <c r="CX117" t="str">
        <f>+IF(OR([1]I_Personale!$E82=[1]C_Personale!CX115,[1]I_Personale!$E83=[1]C_Personale!CX115),"SI","")</f>
        <v/>
      </c>
      <c r="CY117" t="str">
        <f>+IF(OR([1]I_Personale!$E82=[1]C_Personale!CY115,[1]I_Personale!$E83=[1]C_Personale!CY115),"SI","")</f>
        <v/>
      </c>
      <c r="CZ117" t="str">
        <f>+IF(OR([1]I_Personale!$E82=[1]C_Personale!CZ115,[1]I_Personale!$E83=[1]C_Personale!CZ115),"SI","")</f>
        <v/>
      </c>
      <c r="DA117" t="str">
        <f>+IF(OR([1]I_Personale!$E82=[1]C_Personale!DA115,[1]I_Personale!$E83=[1]C_Personale!DA115),"SI","")</f>
        <v/>
      </c>
      <c r="DB117" t="str">
        <f>+IF(OR([1]I_Personale!$E82=[1]C_Personale!DB115,[1]I_Personale!$E83=[1]C_Personale!DB115),"SI","")</f>
        <v>SI</v>
      </c>
      <c r="DC117" t="str">
        <f>+IF(OR([1]I_Personale!$E82=[1]C_Personale!DC115,[1]I_Personale!$E83=[1]C_Personale!DC115),"SI","")</f>
        <v/>
      </c>
      <c r="DD117" t="str">
        <f>+IF(OR([1]I_Personale!$E82=[1]C_Personale!DD115,[1]I_Personale!$E83=[1]C_Personale!DD115),"SI","")</f>
        <v/>
      </c>
      <c r="DE117" t="str">
        <f>+IF(OR([1]I_Personale!$E82=[1]C_Personale!DE115,[1]I_Personale!$E83=[1]C_Personale!DE115),"SI","")</f>
        <v/>
      </c>
      <c r="DF117" t="str">
        <f>+IF(OR([1]I_Personale!$E82=[1]C_Personale!DF115,[1]I_Personale!$E83=[1]C_Personale!DF115),"SI","")</f>
        <v/>
      </c>
      <c r="DG117" t="str">
        <f>+IF(OR([1]I_Personale!$E82=[1]C_Personale!DG115,[1]I_Personale!$E83=[1]C_Personale!DG115),"SI","")</f>
        <v>SI</v>
      </c>
      <c r="DH117" t="str">
        <f>+IF(OR([1]I_Personale!$E82=[1]C_Personale!DH115,[1]I_Personale!$E83=[1]C_Personale!DH115),"SI","")</f>
        <v/>
      </c>
      <c r="DI117" t="str">
        <f>+IF(OR([1]I_Personale!$E82=[1]C_Personale!DI115,[1]I_Personale!$E83=[1]C_Personale!DI115),"SI","")</f>
        <v/>
      </c>
      <c r="DJ117" t="str">
        <f>+IF(OR([1]I_Personale!$E82=[1]C_Personale!DJ115,[1]I_Personale!$E83=[1]C_Personale!DJ115),"SI","")</f>
        <v/>
      </c>
      <c r="DK117" t="str">
        <f>+IF(OR([1]I_Personale!$E82=[1]C_Personale!DK115,[1]I_Personale!$E83=[1]C_Personale!DK115),"SI","")</f>
        <v/>
      </c>
      <c r="DL117" t="str">
        <f>+IF(OR([1]I_Personale!$E82=[1]C_Personale!DL115,[1]I_Personale!$E83=[1]C_Personale!DL115),"SI","")</f>
        <v/>
      </c>
      <c r="DM117" t="str">
        <f>+IF(OR([1]I_Personale!$E82=[1]C_Personale!DM115,[1]I_Personale!$E83=[1]C_Personale!DM115),"SI","")</f>
        <v/>
      </c>
      <c r="DN117" t="str">
        <f>+IF(OR([1]I_Personale!$E82=[1]C_Personale!DN115,[1]I_Personale!$E83=[1]C_Personale!DN115),"SI","")</f>
        <v>SI</v>
      </c>
      <c r="DO117" t="str">
        <f>+IF(OR([1]I_Personale!$E82=[1]C_Personale!DO115,[1]I_Personale!$E83=[1]C_Personale!DO115),"SI","")</f>
        <v/>
      </c>
      <c r="DP117" t="str">
        <f>+IF(OR([1]I_Personale!$E82=[1]C_Personale!DP115,[1]I_Personale!$E83=[1]C_Personale!DP115),"SI","")</f>
        <v/>
      </c>
      <c r="DQ117" t="str">
        <f>+IF(OR([1]I_Personale!$E82=[1]C_Personale!DQ115,[1]I_Personale!$E83=[1]C_Personale!DQ115),"SI","")</f>
        <v/>
      </c>
      <c r="DR117" t="str">
        <f>+IF(OR([1]I_Personale!$E82=[1]C_Personale!DR115,[1]I_Personale!$E83=[1]C_Personale!DR115),"SI","")</f>
        <v/>
      </c>
      <c r="DS117" t="str">
        <f>+IF(OR([1]I_Personale!$E82=[1]C_Personale!DS115,[1]I_Personale!$E83=[1]C_Personale!DS115),"SI","")</f>
        <v>SI</v>
      </c>
      <c r="DT117" t="str">
        <f>+IF(OR([1]I_Personale!$E82=[1]C_Personale!DT115,[1]I_Personale!$E83=[1]C_Personale!DT115),"SI","")</f>
        <v/>
      </c>
    </row>
    <row r="118" spans="3:124" ht="15.6" hidden="1" customHeight="1" outlineLevel="1">
      <c r="C118" s="344"/>
    </row>
    <row r="119" spans="3:124" ht="15.6" hidden="1" customHeight="1" outlineLevel="1">
      <c r="C119" s="345" t="s">
        <v>634</v>
      </c>
      <c r="E119" s="253">
        <f>+[1]I_Personale!$E77*E116</f>
        <v>0</v>
      </c>
      <c r="F119" s="253">
        <f>+[1]I_Personale!$E77*F116</f>
        <v>0</v>
      </c>
      <c r="G119" s="253">
        <f>+[1]I_Personale!$E77*G116</f>
        <v>0</v>
      </c>
      <c r="H119" s="253">
        <f>+[1]I_Personale!$E77*H116</f>
        <v>0</v>
      </c>
      <c r="I119" s="253">
        <f>+[1]I_Personale!$E77*I116</f>
        <v>0</v>
      </c>
      <c r="J119" s="253">
        <f>+[1]I_Personale!$E77*J116</f>
        <v>0</v>
      </c>
      <c r="K119" s="253">
        <f>+[1]I_Personale!$E77*K116</f>
        <v>0</v>
      </c>
      <c r="L119" s="253">
        <f>+[1]I_Personale!$E77*L116</f>
        <v>0</v>
      </c>
      <c r="M119" s="253">
        <f>+[1]I_Personale!$E77*M116</f>
        <v>0</v>
      </c>
      <c r="N119" s="253">
        <f>+[1]I_Personale!$E77*N116</f>
        <v>0</v>
      </c>
      <c r="O119" s="253">
        <f>+[1]I_Personale!$E77*O116</f>
        <v>0</v>
      </c>
      <c r="P119" s="253">
        <f>+[1]I_Personale!$E77*P116</f>
        <v>0</v>
      </c>
      <c r="Q119" s="253">
        <f>+[1]I_Personale!$E77*Q116</f>
        <v>0</v>
      </c>
      <c r="R119" s="253">
        <f>+[1]I_Personale!$E77*R116</f>
        <v>0</v>
      </c>
      <c r="S119" s="253">
        <f>+[1]I_Personale!$E77*S116</f>
        <v>0</v>
      </c>
      <c r="T119" s="253">
        <f>+[1]I_Personale!$E77*T116</f>
        <v>0</v>
      </c>
      <c r="U119" s="253">
        <f>+[1]I_Personale!$E77*U116</f>
        <v>0</v>
      </c>
      <c r="V119" s="253">
        <f>+[1]I_Personale!$E77*V116</f>
        <v>0</v>
      </c>
      <c r="W119" s="253">
        <f>+[1]I_Personale!$E77*W116</f>
        <v>0</v>
      </c>
      <c r="X119" s="253">
        <f>+[1]I_Personale!$E77*X116</f>
        <v>0</v>
      </c>
      <c r="Y119" s="253">
        <f>+[1]I_Personale!$E77*Y116</f>
        <v>0</v>
      </c>
      <c r="Z119" s="253">
        <f>+[1]I_Personale!$E77*Z116</f>
        <v>0</v>
      </c>
      <c r="AA119" s="253">
        <f>+[1]I_Personale!$E77*AA116</f>
        <v>0</v>
      </c>
      <c r="AB119" s="253">
        <f>+[1]I_Personale!$E77*AB116</f>
        <v>0</v>
      </c>
      <c r="AC119" s="253">
        <f>+[1]I_Personale!$E77*AC116</f>
        <v>0</v>
      </c>
      <c r="AD119" s="253">
        <f>+[1]I_Personale!$E77*AD116</f>
        <v>0</v>
      </c>
      <c r="AE119" s="253">
        <f>+[1]I_Personale!$E77*AE116</f>
        <v>0</v>
      </c>
      <c r="AF119" s="253">
        <f>+[1]I_Personale!$E77*AF116</f>
        <v>0</v>
      </c>
      <c r="AG119" s="253">
        <f>+[1]I_Personale!$E77*AG116</f>
        <v>0</v>
      </c>
      <c r="AH119" s="253">
        <f>+[1]I_Personale!$E77*AH116</f>
        <v>0</v>
      </c>
      <c r="AI119" s="253">
        <f>+[1]I_Personale!$E77*AI116</f>
        <v>0</v>
      </c>
      <c r="AJ119" s="253">
        <f>+[1]I_Personale!$E77*AJ116</f>
        <v>0</v>
      </c>
      <c r="AK119" s="253">
        <f>+[1]I_Personale!$E77*AK116</f>
        <v>0</v>
      </c>
      <c r="AL119" s="253">
        <f>+[1]I_Personale!$E77*AL116</f>
        <v>0</v>
      </c>
      <c r="AM119" s="253">
        <f>+[1]I_Personale!$E77*AM116</f>
        <v>0</v>
      </c>
      <c r="AN119" s="253">
        <f>+[1]I_Personale!$E77*AN116</f>
        <v>0</v>
      </c>
      <c r="AO119" s="253">
        <f>+[1]I_Personale!$E77*AO116</f>
        <v>0</v>
      </c>
      <c r="AP119" s="253">
        <f>+[1]I_Personale!$E77*AP116</f>
        <v>0</v>
      </c>
      <c r="AQ119" s="253">
        <f>+[1]I_Personale!$E77*AQ116</f>
        <v>0</v>
      </c>
      <c r="AR119" s="253">
        <f>+[1]I_Personale!$E77*AR116</f>
        <v>0</v>
      </c>
      <c r="AS119" s="253">
        <f>+[1]I_Personale!$E77*AS116</f>
        <v>0</v>
      </c>
      <c r="AT119" s="253">
        <f>+[1]I_Personale!$E77*AT116</f>
        <v>0</v>
      </c>
      <c r="AU119" s="253">
        <f>+[1]I_Personale!$E77*AU116</f>
        <v>0</v>
      </c>
      <c r="AV119" s="253">
        <f>+[1]I_Personale!$E77*AV116</f>
        <v>0</v>
      </c>
      <c r="AW119" s="253">
        <f>+[1]I_Personale!$E77*AW116</f>
        <v>0</v>
      </c>
      <c r="AX119" s="253">
        <f>+[1]I_Personale!$E77*AX116</f>
        <v>0</v>
      </c>
      <c r="AY119" s="253">
        <f>+[1]I_Personale!$E77*AY116</f>
        <v>0</v>
      </c>
      <c r="AZ119" s="253">
        <f>+[1]I_Personale!$E77*AZ116</f>
        <v>0</v>
      </c>
      <c r="BA119" s="253">
        <f>+[1]I_Personale!$E77*BA116</f>
        <v>0</v>
      </c>
      <c r="BB119" s="253">
        <f>+[1]I_Personale!$E77*BB116</f>
        <v>0</v>
      </c>
      <c r="BC119" s="253">
        <f>+[1]I_Personale!$E77*BC116</f>
        <v>0</v>
      </c>
      <c r="BD119" s="253">
        <f>+[1]I_Personale!$E77*BD116</f>
        <v>0</v>
      </c>
      <c r="BE119" s="253">
        <f>+[1]I_Personale!$E77*BE116</f>
        <v>0</v>
      </c>
      <c r="BF119" s="253">
        <f>+[1]I_Personale!$E77*BF116</f>
        <v>0</v>
      </c>
      <c r="BG119" s="253">
        <f>+[1]I_Personale!$E77*BG116</f>
        <v>0</v>
      </c>
      <c r="BH119" s="253">
        <f>+[1]I_Personale!$E77*BH116</f>
        <v>0</v>
      </c>
      <c r="BI119" s="253">
        <f>+[1]I_Personale!$E77*BI116</f>
        <v>0</v>
      </c>
      <c r="BJ119" s="253">
        <f>+[1]I_Personale!$E77*BJ116</f>
        <v>0</v>
      </c>
      <c r="BK119" s="253">
        <f>+[1]I_Personale!$E77*BK116</f>
        <v>0</v>
      </c>
      <c r="BL119" s="253">
        <f>+[1]I_Personale!$E77*BL116</f>
        <v>0</v>
      </c>
      <c r="BM119" s="253">
        <f>+[1]I_Personale!$E77*BM116</f>
        <v>0</v>
      </c>
      <c r="BN119" s="253">
        <f>+[1]I_Personale!$E77*BN116</f>
        <v>0</v>
      </c>
      <c r="BO119" s="253">
        <f>+[1]I_Personale!$E77*BO116</f>
        <v>0</v>
      </c>
      <c r="BP119" s="253">
        <f>+[1]I_Personale!$E77*BP116</f>
        <v>0</v>
      </c>
      <c r="BQ119" s="253">
        <f>+[1]I_Personale!$E77*BQ116</f>
        <v>0</v>
      </c>
      <c r="BR119" s="253">
        <f>+[1]I_Personale!$E77*BR116</f>
        <v>0</v>
      </c>
      <c r="BS119" s="253">
        <f>+[1]I_Personale!$E77*BS116</f>
        <v>0</v>
      </c>
      <c r="BT119" s="253">
        <f>+[1]I_Personale!$E77*BT116</f>
        <v>0</v>
      </c>
      <c r="BU119" s="253">
        <f>+[1]I_Personale!$E77*BU116</f>
        <v>0</v>
      </c>
      <c r="BV119" s="253">
        <f>+[1]I_Personale!$E77*BV116</f>
        <v>0</v>
      </c>
      <c r="BW119" s="253">
        <f>+[1]I_Personale!$E77*BW116</f>
        <v>0</v>
      </c>
      <c r="BX119" s="253">
        <f>+[1]I_Personale!$E77*BX116</f>
        <v>0</v>
      </c>
      <c r="BY119" s="253">
        <f>+[1]I_Personale!$E77*BY116</f>
        <v>0</v>
      </c>
      <c r="BZ119" s="253">
        <f>+[1]I_Personale!$E77*BZ116</f>
        <v>0</v>
      </c>
      <c r="CA119" s="253">
        <f>+[1]I_Personale!$E77*CA116</f>
        <v>0</v>
      </c>
      <c r="CB119" s="253">
        <f>+[1]I_Personale!$E77*CB116</f>
        <v>0</v>
      </c>
      <c r="CC119" s="253">
        <f>+[1]I_Personale!$E77*CC116</f>
        <v>0</v>
      </c>
      <c r="CD119" s="253">
        <f>+[1]I_Personale!$E77*CD116</f>
        <v>0</v>
      </c>
      <c r="CE119" s="253">
        <f>+[1]I_Personale!$E77*CE116</f>
        <v>0</v>
      </c>
      <c r="CF119" s="253">
        <f>+[1]I_Personale!$E77*CF116</f>
        <v>0</v>
      </c>
      <c r="CG119" s="253">
        <f>+[1]I_Personale!$E77*CG116</f>
        <v>0</v>
      </c>
      <c r="CH119" s="253">
        <f>+[1]I_Personale!$E77*CH116</f>
        <v>0</v>
      </c>
      <c r="CI119" s="253">
        <f>+[1]I_Personale!$E77*CI116</f>
        <v>0</v>
      </c>
      <c r="CJ119" s="253">
        <f>+[1]I_Personale!$E77*CJ116</f>
        <v>0</v>
      </c>
      <c r="CK119" s="253">
        <f>+[1]I_Personale!$E77*CK116</f>
        <v>0</v>
      </c>
      <c r="CL119" s="253">
        <f>+[1]I_Personale!$E77*CL116</f>
        <v>0</v>
      </c>
      <c r="CM119" s="253">
        <f>+[1]I_Personale!$E77*CM116</f>
        <v>0</v>
      </c>
      <c r="CN119" s="253">
        <f>+[1]I_Personale!$E77*CN116</f>
        <v>0</v>
      </c>
      <c r="CO119" s="253">
        <f>+[1]I_Personale!$E77*CO116</f>
        <v>0</v>
      </c>
      <c r="CP119" s="253">
        <f>+[1]I_Personale!$E77*CP116</f>
        <v>0</v>
      </c>
      <c r="CQ119" s="253">
        <f>+[1]I_Personale!$E77*CQ116</f>
        <v>0</v>
      </c>
      <c r="CR119" s="253">
        <f>+[1]I_Personale!$E77*CR116</f>
        <v>0</v>
      </c>
      <c r="CS119" s="253">
        <f>+[1]I_Personale!$E77*CS116</f>
        <v>0</v>
      </c>
      <c r="CT119" s="253">
        <f>+[1]I_Personale!$E77*CT116</f>
        <v>0</v>
      </c>
      <c r="CU119" s="253">
        <f>+[1]I_Personale!$E77*CU116</f>
        <v>0</v>
      </c>
      <c r="CV119" s="253">
        <f>+[1]I_Personale!$E77*CV116</f>
        <v>0</v>
      </c>
      <c r="CW119" s="253">
        <f>+[1]I_Personale!$E77*CW116</f>
        <v>0</v>
      </c>
      <c r="CX119" s="253">
        <f>+[1]I_Personale!$E77*CX116</f>
        <v>0</v>
      </c>
      <c r="CY119" s="253">
        <f>+[1]I_Personale!$E77*CY116</f>
        <v>0</v>
      </c>
      <c r="CZ119" s="253">
        <f>+[1]I_Personale!$E77*CZ116</f>
        <v>0</v>
      </c>
      <c r="DA119" s="253">
        <f>+[1]I_Personale!$E77*DA116</f>
        <v>0</v>
      </c>
      <c r="DB119" s="253">
        <f>+[1]I_Personale!$E77*DB116</f>
        <v>0</v>
      </c>
      <c r="DC119" s="253">
        <f>+[1]I_Personale!$E77*DC116</f>
        <v>0</v>
      </c>
      <c r="DD119" s="253">
        <f>+[1]I_Personale!$E77*DD116</f>
        <v>0</v>
      </c>
      <c r="DE119" s="253">
        <f>+[1]I_Personale!$E77*DE116</f>
        <v>0</v>
      </c>
      <c r="DF119" s="253">
        <f>+[1]I_Personale!$E77*DF116</f>
        <v>0</v>
      </c>
      <c r="DG119" s="253">
        <f>+[1]I_Personale!$E77*DG116</f>
        <v>0</v>
      </c>
      <c r="DH119" s="253">
        <f>+[1]I_Personale!$E77*DH116</f>
        <v>0</v>
      </c>
      <c r="DI119" s="253">
        <f>+[1]I_Personale!$E77*DI116</f>
        <v>0</v>
      </c>
      <c r="DJ119" s="253">
        <f>+[1]I_Personale!$E77*DJ116</f>
        <v>0</v>
      </c>
      <c r="DK119" s="253">
        <f>+[1]I_Personale!$E77*DK116</f>
        <v>0</v>
      </c>
      <c r="DL119" s="253">
        <f>+[1]I_Personale!$E77*DL116</f>
        <v>0</v>
      </c>
      <c r="DM119" s="253">
        <f>+[1]I_Personale!$E77*DM116</f>
        <v>0</v>
      </c>
      <c r="DN119" s="253">
        <f>+[1]I_Personale!$E77*DN116</f>
        <v>0</v>
      </c>
      <c r="DO119" s="253">
        <f>+[1]I_Personale!$E77*DO116</f>
        <v>0</v>
      </c>
      <c r="DP119" s="253">
        <f>+[1]I_Personale!$E77*DP116</f>
        <v>0</v>
      </c>
      <c r="DQ119" s="253">
        <f>+[1]I_Personale!$E77*DQ116</f>
        <v>0</v>
      </c>
      <c r="DR119" s="253">
        <f>+[1]I_Personale!$E77*DR116</f>
        <v>0</v>
      </c>
      <c r="DS119" s="253">
        <f>+[1]I_Personale!$E77*DS116</f>
        <v>0</v>
      </c>
      <c r="DT119" s="253">
        <f>+[1]I_Personale!$E77*DT116</f>
        <v>0</v>
      </c>
    </row>
    <row r="120" spans="3:124" ht="15.6" hidden="1" customHeight="1" outlineLevel="1">
      <c r="C120" s="345" t="s">
        <v>635</v>
      </c>
      <c r="E120" s="253">
        <f>+E119*[1]I_Personale!$E78</f>
        <v>0</v>
      </c>
      <c r="F120" s="253">
        <f>+F119*[1]I_Personale!$E78</f>
        <v>0</v>
      </c>
      <c r="G120" s="253">
        <f>+G119*[1]I_Personale!$E78</f>
        <v>0</v>
      </c>
      <c r="H120" s="253">
        <f>+H119*[1]I_Personale!$E78</f>
        <v>0</v>
      </c>
      <c r="I120" s="253">
        <f>+I119*[1]I_Personale!$E78</f>
        <v>0</v>
      </c>
      <c r="J120" s="253">
        <f>+J119*[1]I_Personale!$E78</f>
        <v>0</v>
      </c>
      <c r="K120" s="253">
        <f>+K119*[1]I_Personale!$E78</f>
        <v>0</v>
      </c>
      <c r="L120" s="253">
        <f>+L119*[1]I_Personale!$E78</f>
        <v>0</v>
      </c>
      <c r="M120" s="253">
        <f>+M119*[1]I_Personale!$E78</f>
        <v>0</v>
      </c>
      <c r="N120" s="253">
        <f>+N119*[1]I_Personale!$E78</f>
        <v>0</v>
      </c>
      <c r="O120" s="253">
        <f>+O119*[1]I_Personale!$E78</f>
        <v>0</v>
      </c>
      <c r="P120" s="253">
        <f>+P119*[1]I_Personale!$E78</f>
        <v>0</v>
      </c>
      <c r="Q120" s="253">
        <f>+Q119*[1]I_Personale!$E78</f>
        <v>0</v>
      </c>
      <c r="R120" s="253">
        <f>+R119*[1]I_Personale!$E78</f>
        <v>0</v>
      </c>
      <c r="S120" s="253">
        <f>+S119*[1]I_Personale!$E78</f>
        <v>0</v>
      </c>
      <c r="T120" s="253">
        <f>+T119*[1]I_Personale!$E78</f>
        <v>0</v>
      </c>
      <c r="U120" s="253">
        <f>+U119*[1]I_Personale!$E78</f>
        <v>0</v>
      </c>
      <c r="V120" s="253">
        <f>+V119*[1]I_Personale!$E78</f>
        <v>0</v>
      </c>
      <c r="W120" s="253">
        <f>+W119*[1]I_Personale!$E78</f>
        <v>0</v>
      </c>
      <c r="X120" s="253">
        <f>+X119*[1]I_Personale!$E78</f>
        <v>0</v>
      </c>
      <c r="Y120" s="253">
        <f>+Y119*[1]I_Personale!$E78</f>
        <v>0</v>
      </c>
      <c r="Z120" s="253">
        <f>+Z119*[1]I_Personale!$E78</f>
        <v>0</v>
      </c>
      <c r="AA120" s="253">
        <f>+AA119*[1]I_Personale!$E78</f>
        <v>0</v>
      </c>
      <c r="AB120" s="253">
        <f>+AB119*[1]I_Personale!$E78</f>
        <v>0</v>
      </c>
      <c r="AC120" s="253">
        <f>+AC119*[1]I_Personale!$E78</f>
        <v>0</v>
      </c>
      <c r="AD120" s="253">
        <f>+AD119*[1]I_Personale!$E78</f>
        <v>0</v>
      </c>
      <c r="AE120" s="253">
        <f>+AE119*[1]I_Personale!$E78</f>
        <v>0</v>
      </c>
      <c r="AF120" s="253">
        <f>+AF119*[1]I_Personale!$E78</f>
        <v>0</v>
      </c>
      <c r="AG120" s="253">
        <f>+AG119*[1]I_Personale!$E78</f>
        <v>0</v>
      </c>
      <c r="AH120" s="253">
        <f>+AH119*[1]I_Personale!$E78</f>
        <v>0</v>
      </c>
      <c r="AI120" s="253">
        <f>+AI119*[1]I_Personale!$E78</f>
        <v>0</v>
      </c>
      <c r="AJ120" s="253">
        <f>+AJ119*[1]I_Personale!$E78</f>
        <v>0</v>
      </c>
      <c r="AK120" s="253">
        <f>+AK119*[1]I_Personale!$E78</f>
        <v>0</v>
      </c>
      <c r="AL120" s="253">
        <f>+AL119*[1]I_Personale!$E78</f>
        <v>0</v>
      </c>
      <c r="AM120" s="253">
        <f>+AM119*[1]I_Personale!$E78</f>
        <v>0</v>
      </c>
      <c r="AN120" s="253">
        <f>+AN119*[1]I_Personale!$E78</f>
        <v>0</v>
      </c>
      <c r="AO120" s="253">
        <f>+AO119*[1]I_Personale!$E78</f>
        <v>0</v>
      </c>
      <c r="AP120" s="253">
        <f>+AP119*[1]I_Personale!$E78</f>
        <v>0</v>
      </c>
      <c r="AQ120" s="253">
        <f>+AQ119*[1]I_Personale!$E78</f>
        <v>0</v>
      </c>
      <c r="AR120" s="253">
        <f>+AR119*[1]I_Personale!$E78</f>
        <v>0</v>
      </c>
      <c r="AS120" s="253">
        <f>+AS119*[1]I_Personale!$E78</f>
        <v>0</v>
      </c>
      <c r="AT120" s="253">
        <f>+AT119*[1]I_Personale!$E78</f>
        <v>0</v>
      </c>
      <c r="AU120" s="253">
        <f>+AU119*[1]I_Personale!$E78</f>
        <v>0</v>
      </c>
      <c r="AV120" s="253">
        <f>+AV119*[1]I_Personale!$E78</f>
        <v>0</v>
      </c>
      <c r="AW120" s="253">
        <f>+AW119*[1]I_Personale!$E78</f>
        <v>0</v>
      </c>
      <c r="AX120" s="253">
        <f>+AX119*[1]I_Personale!$E78</f>
        <v>0</v>
      </c>
      <c r="AY120" s="253">
        <f>+AY119*[1]I_Personale!$E78</f>
        <v>0</v>
      </c>
      <c r="AZ120" s="253">
        <f>+AZ119*[1]I_Personale!$E78</f>
        <v>0</v>
      </c>
      <c r="BA120" s="253">
        <f>+BA119*[1]I_Personale!$E78</f>
        <v>0</v>
      </c>
      <c r="BB120" s="253">
        <f>+BB119*[1]I_Personale!$E78</f>
        <v>0</v>
      </c>
      <c r="BC120" s="253">
        <f>+BC119*[1]I_Personale!$E78</f>
        <v>0</v>
      </c>
      <c r="BD120" s="253">
        <f>+BD119*[1]I_Personale!$E78</f>
        <v>0</v>
      </c>
      <c r="BE120" s="253">
        <f>+BE119*[1]I_Personale!$E78</f>
        <v>0</v>
      </c>
      <c r="BF120" s="253">
        <f>+BF119*[1]I_Personale!$E78</f>
        <v>0</v>
      </c>
      <c r="BG120" s="253">
        <f>+BG119*[1]I_Personale!$E78</f>
        <v>0</v>
      </c>
      <c r="BH120" s="253">
        <f>+BH119*[1]I_Personale!$E78</f>
        <v>0</v>
      </c>
      <c r="BI120" s="253">
        <f>+BI119*[1]I_Personale!$E78</f>
        <v>0</v>
      </c>
      <c r="BJ120" s="253">
        <f>+BJ119*[1]I_Personale!$E78</f>
        <v>0</v>
      </c>
      <c r="BK120" s="253">
        <f>+BK119*[1]I_Personale!$E78</f>
        <v>0</v>
      </c>
      <c r="BL120" s="253">
        <f>+BL119*[1]I_Personale!$E78</f>
        <v>0</v>
      </c>
      <c r="BM120" s="253">
        <f>+BM119*[1]I_Personale!$E78</f>
        <v>0</v>
      </c>
      <c r="BN120" s="253">
        <f>+BN119*[1]I_Personale!$E78</f>
        <v>0</v>
      </c>
      <c r="BO120" s="253">
        <f>+BO119*[1]I_Personale!$E78</f>
        <v>0</v>
      </c>
      <c r="BP120" s="253">
        <f>+BP119*[1]I_Personale!$E78</f>
        <v>0</v>
      </c>
      <c r="BQ120" s="253">
        <f>+BQ119*[1]I_Personale!$E78</f>
        <v>0</v>
      </c>
      <c r="BR120" s="253">
        <f>+BR119*[1]I_Personale!$E78</f>
        <v>0</v>
      </c>
      <c r="BS120" s="253">
        <f>+BS119*[1]I_Personale!$E78</f>
        <v>0</v>
      </c>
      <c r="BT120" s="253">
        <f>+BT119*[1]I_Personale!$E78</f>
        <v>0</v>
      </c>
      <c r="BU120" s="253">
        <f>+BU119*[1]I_Personale!$E78</f>
        <v>0</v>
      </c>
      <c r="BV120" s="253">
        <f>+BV119*[1]I_Personale!$E78</f>
        <v>0</v>
      </c>
      <c r="BW120" s="253">
        <f>+BW119*[1]I_Personale!$E78</f>
        <v>0</v>
      </c>
      <c r="BX120" s="253">
        <f>+BX119*[1]I_Personale!$E78</f>
        <v>0</v>
      </c>
      <c r="BY120" s="253">
        <f>+BY119*[1]I_Personale!$E78</f>
        <v>0</v>
      </c>
      <c r="BZ120" s="253">
        <f>+BZ119*[1]I_Personale!$E78</f>
        <v>0</v>
      </c>
      <c r="CA120" s="253">
        <f>+CA119*[1]I_Personale!$E78</f>
        <v>0</v>
      </c>
      <c r="CB120" s="253">
        <f>+CB119*[1]I_Personale!$E78</f>
        <v>0</v>
      </c>
      <c r="CC120" s="253">
        <f>+CC119*[1]I_Personale!$E78</f>
        <v>0</v>
      </c>
      <c r="CD120" s="253">
        <f>+CD119*[1]I_Personale!$E78</f>
        <v>0</v>
      </c>
      <c r="CE120" s="253">
        <f>+CE119*[1]I_Personale!$E78</f>
        <v>0</v>
      </c>
      <c r="CF120" s="253">
        <f>+CF119*[1]I_Personale!$E78</f>
        <v>0</v>
      </c>
      <c r="CG120" s="253">
        <f>+CG119*[1]I_Personale!$E78</f>
        <v>0</v>
      </c>
      <c r="CH120" s="253">
        <f>+CH119*[1]I_Personale!$E78</f>
        <v>0</v>
      </c>
      <c r="CI120" s="253">
        <f>+CI119*[1]I_Personale!$E78</f>
        <v>0</v>
      </c>
      <c r="CJ120" s="253">
        <f>+CJ119*[1]I_Personale!$E78</f>
        <v>0</v>
      </c>
      <c r="CK120" s="253">
        <f>+CK119*[1]I_Personale!$E78</f>
        <v>0</v>
      </c>
      <c r="CL120" s="253">
        <f>+CL119*[1]I_Personale!$E78</f>
        <v>0</v>
      </c>
      <c r="CM120" s="253">
        <f>+CM119*[1]I_Personale!$E78</f>
        <v>0</v>
      </c>
      <c r="CN120" s="253">
        <f>+CN119*[1]I_Personale!$E78</f>
        <v>0</v>
      </c>
      <c r="CO120" s="253">
        <f>+CO119*[1]I_Personale!$E78</f>
        <v>0</v>
      </c>
      <c r="CP120" s="253">
        <f>+CP119*[1]I_Personale!$E78</f>
        <v>0</v>
      </c>
      <c r="CQ120" s="253">
        <f>+CQ119*[1]I_Personale!$E78</f>
        <v>0</v>
      </c>
      <c r="CR120" s="253">
        <f>+CR119*[1]I_Personale!$E78</f>
        <v>0</v>
      </c>
      <c r="CS120" s="253">
        <f>+CS119*[1]I_Personale!$E78</f>
        <v>0</v>
      </c>
      <c r="CT120" s="253">
        <f>+CT119*[1]I_Personale!$E78</f>
        <v>0</v>
      </c>
      <c r="CU120" s="253">
        <f>+CU119*[1]I_Personale!$E78</f>
        <v>0</v>
      </c>
      <c r="CV120" s="253">
        <f>+CV119*[1]I_Personale!$E78</f>
        <v>0</v>
      </c>
      <c r="CW120" s="253">
        <f>+CW119*[1]I_Personale!$E78</f>
        <v>0</v>
      </c>
      <c r="CX120" s="253">
        <f>+CX119*[1]I_Personale!$E78</f>
        <v>0</v>
      </c>
      <c r="CY120" s="253">
        <f>+CY119*[1]I_Personale!$E78</f>
        <v>0</v>
      </c>
      <c r="CZ120" s="253">
        <f>+CZ119*[1]I_Personale!$E78</f>
        <v>0</v>
      </c>
      <c r="DA120" s="253">
        <f>+DA119*[1]I_Personale!$E78</f>
        <v>0</v>
      </c>
      <c r="DB120" s="253">
        <f>+DB119*[1]I_Personale!$E78</f>
        <v>0</v>
      </c>
      <c r="DC120" s="253">
        <f>+DC119*[1]I_Personale!$E78</f>
        <v>0</v>
      </c>
      <c r="DD120" s="253">
        <f>+DD119*[1]I_Personale!$E78</f>
        <v>0</v>
      </c>
      <c r="DE120" s="253">
        <f>+DE119*[1]I_Personale!$E78</f>
        <v>0</v>
      </c>
      <c r="DF120" s="253">
        <f>+DF119*[1]I_Personale!$E78</f>
        <v>0</v>
      </c>
      <c r="DG120" s="253">
        <f>+DG119*[1]I_Personale!$E78</f>
        <v>0</v>
      </c>
      <c r="DH120" s="253">
        <f>+DH119*[1]I_Personale!$E78</f>
        <v>0</v>
      </c>
      <c r="DI120" s="253">
        <f>+DI119*[1]I_Personale!$E78</f>
        <v>0</v>
      </c>
      <c r="DJ120" s="253">
        <f>+DJ119*[1]I_Personale!$E78</f>
        <v>0</v>
      </c>
      <c r="DK120" s="253">
        <f>+DK119*[1]I_Personale!$E78</f>
        <v>0</v>
      </c>
      <c r="DL120" s="253">
        <f>+DL119*[1]I_Personale!$E78</f>
        <v>0</v>
      </c>
      <c r="DM120" s="253">
        <f>+DM119*[1]I_Personale!$E78</f>
        <v>0</v>
      </c>
      <c r="DN120" s="253">
        <f>+DN119*[1]I_Personale!$E78</f>
        <v>0</v>
      </c>
      <c r="DO120" s="253">
        <f>+DO119*[1]I_Personale!$E78</f>
        <v>0</v>
      </c>
      <c r="DP120" s="253">
        <f>+DP119*[1]I_Personale!$E78</f>
        <v>0</v>
      </c>
      <c r="DQ120" s="253">
        <f>+DQ119*[1]I_Personale!$E78</f>
        <v>0</v>
      </c>
      <c r="DR120" s="253">
        <f>+DR119*[1]I_Personale!$E78</f>
        <v>0</v>
      </c>
      <c r="DS120" s="253">
        <f>+DS119*[1]I_Personale!$E78</f>
        <v>0</v>
      </c>
      <c r="DT120" s="253">
        <f>+DT119*[1]I_Personale!$E78</f>
        <v>0</v>
      </c>
    </row>
    <row r="121" spans="3:124" ht="15.6" hidden="1" customHeight="1" outlineLevel="1">
      <c r="C121" s="345" t="s">
        <v>636</v>
      </c>
      <c r="E121" s="253">
        <f>+E119*[1]I_Personale!$E79</f>
        <v>0</v>
      </c>
      <c r="F121" s="253">
        <f>+F119*[1]I_Personale!$E79</f>
        <v>0</v>
      </c>
      <c r="G121" s="253">
        <f>+G119*[1]I_Personale!$E79</f>
        <v>0</v>
      </c>
      <c r="H121" s="253">
        <f>+H119*[1]I_Personale!$E79</f>
        <v>0</v>
      </c>
      <c r="I121" s="253">
        <f>+I119*[1]I_Personale!$E79</f>
        <v>0</v>
      </c>
      <c r="J121" s="253">
        <f>+J119*[1]I_Personale!$E79</f>
        <v>0</v>
      </c>
      <c r="K121" s="253">
        <f>+K119*[1]I_Personale!$E79</f>
        <v>0</v>
      </c>
      <c r="L121" s="253">
        <f>+L119*[1]I_Personale!$E79</f>
        <v>0</v>
      </c>
      <c r="M121" s="253">
        <f>+M119*[1]I_Personale!$E79</f>
        <v>0</v>
      </c>
      <c r="N121" s="253">
        <f>+N119*[1]I_Personale!$E79</f>
        <v>0</v>
      </c>
      <c r="O121" s="253">
        <f>+O119*[1]I_Personale!$E79</f>
        <v>0</v>
      </c>
      <c r="P121" s="253">
        <f>+P119*[1]I_Personale!$E79</f>
        <v>0</v>
      </c>
      <c r="Q121" s="253">
        <f>+Q119*[1]I_Personale!$E79</f>
        <v>0</v>
      </c>
      <c r="R121" s="253">
        <f>+R119*[1]I_Personale!$E79</f>
        <v>0</v>
      </c>
      <c r="S121" s="253">
        <f>+S119*[1]I_Personale!$E79</f>
        <v>0</v>
      </c>
      <c r="T121" s="253">
        <f>+T119*[1]I_Personale!$E79</f>
        <v>0</v>
      </c>
      <c r="U121" s="253">
        <f>+U119*[1]I_Personale!$E79</f>
        <v>0</v>
      </c>
      <c r="V121" s="253">
        <f>+V119*[1]I_Personale!$E79</f>
        <v>0</v>
      </c>
      <c r="W121" s="253">
        <f>+W119*[1]I_Personale!$E79</f>
        <v>0</v>
      </c>
      <c r="X121" s="253">
        <f>+X119*[1]I_Personale!$E79</f>
        <v>0</v>
      </c>
      <c r="Y121" s="253">
        <f>+Y119*[1]I_Personale!$E79</f>
        <v>0</v>
      </c>
      <c r="Z121" s="253">
        <f>+Z119*[1]I_Personale!$E79</f>
        <v>0</v>
      </c>
      <c r="AA121" s="253">
        <f>+AA119*[1]I_Personale!$E79</f>
        <v>0</v>
      </c>
      <c r="AB121" s="253">
        <f>+AB119*[1]I_Personale!$E79</f>
        <v>0</v>
      </c>
      <c r="AC121" s="253">
        <f>+AC119*[1]I_Personale!$E79</f>
        <v>0</v>
      </c>
      <c r="AD121" s="253">
        <f>+AD119*[1]I_Personale!$E79</f>
        <v>0</v>
      </c>
      <c r="AE121" s="253">
        <f>+AE119*[1]I_Personale!$E79</f>
        <v>0</v>
      </c>
      <c r="AF121" s="253">
        <f>+AF119*[1]I_Personale!$E79</f>
        <v>0</v>
      </c>
      <c r="AG121" s="253">
        <f>+AG119*[1]I_Personale!$E79</f>
        <v>0</v>
      </c>
      <c r="AH121" s="253">
        <f>+AH119*[1]I_Personale!$E79</f>
        <v>0</v>
      </c>
      <c r="AI121" s="253">
        <f>+AI119*[1]I_Personale!$E79</f>
        <v>0</v>
      </c>
      <c r="AJ121" s="253">
        <f>+AJ119*[1]I_Personale!$E79</f>
        <v>0</v>
      </c>
      <c r="AK121" s="253">
        <f>+AK119*[1]I_Personale!$E79</f>
        <v>0</v>
      </c>
      <c r="AL121" s="253">
        <f>+AL119*[1]I_Personale!$E79</f>
        <v>0</v>
      </c>
      <c r="AM121" s="253">
        <f>+AM119*[1]I_Personale!$E79</f>
        <v>0</v>
      </c>
      <c r="AN121" s="253">
        <f>+AN119*[1]I_Personale!$E79</f>
        <v>0</v>
      </c>
      <c r="AO121" s="253">
        <f>+AO119*[1]I_Personale!$E79</f>
        <v>0</v>
      </c>
      <c r="AP121" s="253">
        <f>+AP119*[1]I_Personale!$E79</f>
        <v>0</v>
      </c>
      <c r="AQ121" s="253">
        <f>+AQ119*[1]I_Personale!$E79</f>
        <v>0</v>
      </c>
      <c r="AR121" s="253">
        <f>+AR119*[1]I_Personale!$E79</f>
        <v>0</v>
      </c>
      <c r="AS121" s="253">
        <f>+AS119*[1]I_Personale!$E79</f>
        <v>0</v>
      </c>
      <c r="AT121" s="253">
        <f>+AT119*[1]I_Personale!$E79</f>
        <v>0</v>
      </c>
      <c r="AU121" s="253">
        <f>+AU119*[1]I_Personale!$E79</f>
        <v>0</v>
      </c>
      <c r="AV121" s="253">
        <f>+AV119*[1]I_Personale!$E79</f>
        <v>0</v>
      </c>
      <c r="AW121" s="253">
        <f>+AW119*[1]I_Personale!$E79</f>
        <v>0</v>
      </c>
      <c r="AX121" s="253">
        <f>+AX119*[1]I_Personale!$E79</f>
        <v>0</v>
      </c>
      <c r="AY121" s="253">
        <f>+AY119*[1]I_Personale!$E79</f>
        <v>0</v>
      </c>
      <c r="AZ121" s="253">
        <f>+AZ119*[1]I_Personale!$E79</f>
        <v>0</v>
      </c>
      <c r="BA121" s="253">
        <f>+BA119*[1]I_Personale!$E79</f>
        <v>0</v>
      </c>
      <c r="BB121" s="253">
        <f>+BB119*[1]I_Personale!$E79</f>
        <v>0</v>
      </c>
      <c r="BC121" s="253">
        <f>+BC119*[1]I_Personale!$E79</f>
        <v>0</v>
      </c>
      <c r="BD121" s="253">
        <f>+BD119*[1]I_Personale!$E79</f>
        <v>0</v>
      </c>
      <c r="BE121" s="253">
        <f>+BE119*[1]I_Personale!$E79</f>
        <v>0</v>
      </c>
      <c r="BF121" s="253">
        <f>+BF119*[1]I_Personale!$E79</f>
        <v>0</v>
      </c>
      <c r="BG121" s="253">
        <f>+BG119*[1]I_Personale!$E79</f>
        <v>0</v>
      </c>
      <c r="BH121" s="253">
        <f>+BH119*[1]I_Personale!$E79</f>
        <v>0</v>
      </c>
      <c r="BI121" s="253">
        <f>+BI119*[1]I_Personale!$E79</f>
        <v>0</v>
      </c>
      <c r="BJ121" s="253">
        <f>+BJ119*[1]I_Personale!$E79</f>
        <v>0</v>
      </c>
      <c r="BK121" s="253">
        <f>+BK119*[1]I_Personale!$E79</f>
        <v>0</v>
      </c>
      <c r="BL121" s="253">
        <f>+BL119*[1]I_Personale!$E79</f>
        <v>0</v>
      </c>
      <c r="BM121" s="253">
        <f>+BM119*[1]I_Personale!$E79</f>
        <v>0</v>
      </c>
      <c r="BN121" s="253">
        <f>+BN119*[1]I_Personale!$E79</f>
        <v>0</v>
      </c>
      <c r="BO121" s="253">
        <f>+BO119*[1]I_Personale!$E79</f>
        <v>0</v>
      </c>
      <c r="BP121" s="253">
        <f>+BP119*[1]I_Personale!$E79</f>
        <v>0</v>
      </c>
      <c r="BQ121" s="253">
        <f>+BQ119*[1]I_Personale!$E79</f>
        <v>0</v>
      </c>
      <c r="BR121" s="253">
        <f>+BR119*[1]I_Personale!$E79</f>
        <v>0</v>
      </c>
      <c r="BS121" s="253">
        <f>+BS119*[1]I_Personale!$E79</f>
        <v>0</v>
      </c>
      <c r="BT121" s="253">
        <f>+BT119*[1]I_Personale!$E79</f>
        <v>0</v>
      </c>
      <c r="BU121" s="253">
        <f>+BU119*[1]I_Personale!$E79</f>
        <v>0</v>
      </c>
      <c r="BV121" s="253">
        <f>+BV119*[1]I_Personale!$E79</f>
        <v>0</v>
      </c>
      <c r="BW121" s="253">
        <f>+BW119*[1]I_Personale!$E79</f>
        <v>0</v>
      </c>
      <c r="BX121" s="253">
        <f>+BX119*[1]I_Personale!$E79</f>
        <v>0</v>
      </c>
      <c r="BY121" s="253">
        <f>+BY119*[1]I_Personale!$E79</f>
        <v>0</v>
      </c>
      <c r="BZ121" s="253">
        <f>+BZ119*[1]I_Personale!$E79</f>
        <v>0</v>
      </c>
      <c r="CA121" s="253">
        <f>+CA119*[1]I_Personale!$E79</f>
        <v>0</v>
      </c>
      <c r="CB121" s="253">
        <f>+CB119*[1]I_Personale!$E79</f>
        <v>0</v>
      </c>
      <c r="CC121" s="253">
        <f>+CC119*[1]I_Personale!$E79</f>
        <v>0</v>
      </c>
      <c r="CD121" s="253">
        <f>+CD119*[1]I_Personale!$E79</f>
        <v>0</v>
      </c>
      <c r="CE121" s="253">
        <f>+CE119*[1]I_Personale!$E79</f>
        <v>0</v>
      </c>
      <c r="CF121" s="253">
        <f>+CF119*[1]I_Personale!$E79</f>
        <v>0</v>
      </c>
      <c r="CG121" s="253">
        <f>+CG119*[1]I_Personale!$E79</f>
        <v>0</v>
      </c>
      <c r="CH121" s="253">
        <f>+CH119*[1]I_Personale!$E79</f>
        <v>0</v>
      </c>
      <c r="CI121" s="253">
        <f>+CI119*[1]I_Personale!$E79</f>
        <v>0</v>
      </c>
      <c r="CJ121" s="253">
        <f>+CJ119*[1]I_Personale!$E79</f>
        <v>0</v>
      </c>
      <c r="CK121" s="253">
        <f>+CK119*[1]I_Personale!$E79</f>
        <v>0</v>
      </c>
      <c r="CL121" s="253">
        <f>+CL119*[1]I_Personale!$E79</f>
        <v>0</v>
      </c>
      <c r="CM121" s="253">
        <f>+CM119*[1]I_Personale!$E79</f>
        <v>0</v>
      </c>
      <c r="CN121" s="253">
        <f>+CN119*[1]I_Personale!$E79</f>
        <v>0</v>
      </c>
      <c r="CO121" s="253">
        <f>+CO119*[1]I_Personale!$E79</f>
        <v>0</v>
      </c>
      <c r="CP121" s="253">
        <f>+CP119*[1]I_Personale!$E79</f>
        <v>0</v>
      </c>
      <c r="CQ121" s="253">
        <f>+CQ119*[1]I_Personale!$E79</f>
        <v>0</v>
      </c>
      <c r="CR121" s="253">
        <f>+CR119*[1]I_Personale!$E79</f>
        <v>0</v>
      </c>
      <c r="CS121" s="253">
        <f>+CS119*[1]I_Personale!$E79</f>
        <v>0</v>
      </c>
      <c r="CT121" s="253">
        <f>+CT119*[1]I_Personale!$E79</f>
        <v>0</v>
      </c>
      <c r="CU121" s="253">
        <f>+CU119*[1]I_Personale!$E79</f>
        <v>0</v>
      </c>
      <c r="CV121" s="253">
        <f>+CV119*[1]I_Personale!$E79</f>
        <v>0</v>
      </c>
      <c r="CW121" s="253">
        <f>+CW119*[1]I_Personale!$E79</f>
        <v>0</v>
      </c>
      <c r="CX121" s="253">
        <f>+CX119*[1]I_Personale!$E79</f>
        <v>0</v>
      </c>
      <c r="CY121" s="253">
        <f>+CY119*[1]I_Personale!$E79</f>
        <v>0</v>
      </c>
      <c r="CZ121" s="253">
        <f>+CZ119*[1]I_Personale!$E79</f>
        <v>0</v>
      </c>
      <c r="DA121" s="253">
        <f>+DA119*[1]I_Personale!$E79</f>
        <v>0</v>
      </c>
      <c r="DB121" s="253">
        <f>+DB119*[1]I_Personale!$E79</f>
        <v>0</v>
      </c>
      <c r="DC121" s="253">
        <f>+DC119*[1]I_Personale!$E79</f>
        <v>0</v>
      </c>
      <c r="DD121" s="253">
        <f>+DD119*[1]I_Personale!$E79</f>
        <v>0</v>
      </c>
      <c r="DE121" s="253">
        <f>+DE119*[1]I_Personale!$E79</f>
        <v>0</v>
      </c>
      <c r="DF121" s="253">
        <f>+DF119*[1]I_Personale!$E79</f>
        <v>0</v>
      </c>
      <c r="DG121" s="253">
        <f>+DG119*[1]I_Personale!$E79</f>
        <v>0</v>
      </c>
      <c r="DH121" s="253">
        <f>+DH119*[1]I_Personale!$E79</f>
        <v>0</v>
      </c>
      <c r="DI121" s="253">
        <f>+DI119*[1]I_Personale!$E79</f>
        <v>0</v>
      </c>
      <c r="DJ121" s="253">
        <f>+DJ119*[1]I_Personale!$E79</f>
        <v>0</v>
      </c>
      <c r="DK121" s="253">
        <f>+DK119*[1]I_Personale!$E79</f>
        <v>0</v>
      </c>
      <c r="DL121" s="253">
        <f>+DL119*[1]I_Personale!$E79</f>
        <v>0</v>
      </c>
      <c r="DM121" s="253">
        <f>+DM119*[1]I_Personale!$E79</f>
        <v>0</v>
      </c>
      <c r="DN121" s="253">
        <f>+DN119*[1]I_Personale!$E79</f>
        <v>0</v>
      </c>
      <c r="DO121" s="253">
        <f>+DO119*[1]I_Personale!$E79</f>
        <v>0</v>
      </c>
      <c r="DP121" s="253">
        <f>+DP119*[1]I_Personale!$E79</f>
        <v>0</v>
      </c>
      <c r="DQ121" s="253">
        <f>+DQ119*[1]I_Personale!$E79</f>
        <v>0</v>
      </c>
      <c r="DR121" s="253">
        <f>+DR119*[1]I_Personale!$E79</f>
        <v>0</v>
      </c>
      <c r="DS121" s="253">
        <f>+DS119*[1]I_Personale!$E79</f>
        <v>0</v>
      </c>
      <c r="DT121" s="253">
        <f>+DT119*[1]I_Personale!$E79</f>
        <v>0</v>
      </c>
    </row>
    <row r="122" spans="3:124" ht="15.6" hidden="1" customHeight="1" outlineLevel="1">
      <c r="C122" s="345" t="s">
        <v>637</v>
      </c>
      <c r="E122" s="253">
        <f>+E119*[1]I_Personale!$E80</f>
        <v>0</v>
      </c>
      <c r="F122" s="253">
        <f>+F119*[1]I_Personale!$E80</f>
        <v>0</v>
      </c>
      <c r="G122" s="253">
        <f>+G119*[1]I_Personale!$E80</f>
        <v>0</v>
      </c>
      <c r="H122" s="253">
        <f>+H119*[1]I_Personale!$E80</f>
        <v>0</v>
      </c>
      <c r="I122" s="253">
        <f>+I119*[1]I_Personale!$E80</f>
        <v>0</v>
      </c>
      <c r="J122" s="253">
        <f>+J119*[1]I_Personale!$E80</f>
        <v>0</v>
      </c>
      <c r="K122" s="253">
        <f>+K119*[1]I_Personale!$E80</f>
        <v>0</v>
      </c>
      <c r="L122" s="253">
        <f>+L119*[1]I_Personale!$E80</f>
        <v>0</v>
      </c>
      <c r="M122" s="253">
        <f>+M119*[1]I_Personale!$E80</f>
        <v>0</v>
      </c>
      <c r="N122" s="253">
        <f>+N119*[1]I_Personale!$E80</f>
        <v>0</v>
      </c>
      <c r="O122" s="253">
        <f>+O119*[1]I_Personale!$E80</f>
        <v>0</v>
      </c>
      <c r="P122" s="253">
        <f>+P119*[1]I_Personale!$E80</f>
        <v>0</v>
      </c>
      <c r="Q122" s="253">
        <f>+Q119*[1]I_Personale!$E80</f>
        <v>0</v>
      </c>
      <c r="R122" s="253">
        <f>+R119*[1]I_Personale!$E80</f>
        <v>0</v>
      </c>
      <c r="S122" s="253">
        <f>+S119*[1]I_Personale!$E80</f>
        <v>0</v>
      </c>
      <c r="T122" s="253">
        <f>+T119*[1]I_Personale!$E80</f>
        <v>0</v>
      </c>
      <c r="U122" s="253">
        <f>+U119*[1]I_Personale!$E80</f>
        <v>0</v>
      </c>
      <c r="V122" s="253">
        <f>+V119*[1]I_Personale!$E80</f>
        <v>0</v>
      </c>
      <c r="W122" s="253">
        <f>+W119*[1]I_Personale!$E80</f>
        <v>0</v>
      </c>
      <c r="X122" s="253">
        <f>+X119*[1]I_Personale!$E80</f>
        <v>0</v>
      </c>
      <c r="Y122" s="253">
        <f>+Y119*[1]I_Personale!$E80</f>
        <v>0</v>
      </c>
      <c r="Z122" s="253">
        <f>+Z119*[1]I_Personale!$E80</f>
        <v>0</v>
      </c>
      <c r="AA122" s="253">
        <f>+AA119*[1]I_Personale!$E80</f>
        <v>0</v>
      </c>
      <c r="AB122" s="253">
        <f>+AB119*[1]I_Personale!$E80</f>
        <v>0</v>
      </c>
      <c r="AC122" s="253">
        <f>+AC119*[1]I_Personale!$E80</f>
        <v>0</v>
      </c>
      <c r="AD122" s="253">
        <f>+AD119*[1]I_Personale!$E80</f>
        <v>0</v>
      </c>
      <c r="AE122" s="253">
        <f>+AE119*[1]I_Personale!$E80</f>
        <v>0</v>
      </c>
      <c r="AF122" s="253">
        <f>+AF119*[1]I_Personale!$E80</f>
        <v>0</v>
      </c>
      <c r="AG122" s="253">
        <f>+AG119*[1]I_Personale!$E80</f>
        <v>0</v>
      </c>
      <c r="AH122" s="253">
        <f>+AH119*[1]I_Personale!$E80</f>
        <v>0</v>
      </c>
      <c r="AI122" s="253">
        <f>+AI119*[1]I_Personale!$E80</f>
        <v>0</v>
      </c>
      <c r="AJ122" s="253">
        <f>+AJ119*[1]I_Personale!$E80</f>
        <v>0</v>
      </c>
      <c r="AK122" s="253">
        <f>+AK119*[1]I_Personale!$E80</f>
        <v>0</v>
      </c>
      <c r="AL122" s="253">
        <f>+AL119*[1]I_Personale!$E80</f>
        <v>0</v>
      </c>
      <c r="AM122" s="253">
        <f>+AM119*[1]I_Personale!$E80</f>
        <v>0</v>
      </c>
      <c r="AN122" s="253">
        <f>+AN119*[1]I_Personale!$E80</f>
        <v>0</v>
      </c>
      <c r="AO122" s="253">
        <f>+AO119*[1]I_Personale!$E80</f>
        <v>0</v>
      </c>
      <c r="AP122" s="253">
        <f>+AP119*[1]I_Personale!$E80</f>
        <v>0</v>
      </c>
      <c r="AQ122" s="253">
        <f>+AQ119*[1]I_Personale!$E80</f>
        <v>0</v>
      </c>
      <c r="AR122" s="253">
        <f>+AR119*[1]I_Personale!$E80</f>
        <v>0</v>
      </c>
      <c r="AS122" s="253">
        <f>+AS119*[1]I_Personale!$E80</f>
        <v>0</v>
      </c>
      <c r="AT122" s="253">
        <f>+AT119*[1]I_Personale!$E80</f>
        <v>0</v>
      </c>
      <c r="AU122" s="253">
        <f>+AU119*[1]I_Personale!$E80</f>
        <v>0</v>
      </c>
      <c r="AV122" s="253">
        <f>+AV119*[1]I_Personale!$E80</f>
        <v>0</v>
      </c>
      <c r="AW122" s="253">
        <f>+AW119*[1]I_Personale!$E80</f>
        <v>0</v>
      </c>
      <c r="AX122" s="253">
        <f>+AX119*[1]I_Personale!$E80</f>
        <v>0</v>
      </c>
      <c r="AY122" s="253">
        <f>+AY119*[1]I_Personale!$E80</f>
        <v>0</v>
      </c>
      <c r="AZ122" s="253">
        <f>+AZ119*[1]I_Personale!$E80</f>
        <v>0</v>
      </c>
      <c r="BA122" s="253">
        <f>+BA119*[1]I_Personale!$E80</f>
        <v>0</v>
      </c>
      <c r="BB122" s="253">
        <f>+BB119*[1]I_Personale!$E80</f>
        <v>0</v>
      </c>
      <c r="BC122" s="253">
        <f>+BC119*[1]I_Personale!$E80</f>
        <v>0</v>
      </c>
      <c r="BD122" s="253">
        <f>+BD119*[1]I_Personale!$E80</f>
        <v>0</v>
      </c>
      <c r="BE122" s="253">
        <f>+BE119*[1]I_Personale!$E80</f>
        <v>0</v>
      </c>
      <c r="BF122" s="253">
        <f>+BF119*[1]I_Personale!$E80</f>
        <v>0</v>
      </c>
      <c r="BG122" s="253">
        <f>+BG119*[1]I_Personale!$E80</f>
        <v>0</v>
      </c>
      <c r="BH122" s="253">
        <f>+BH119*[1]I_Personale!$E80</f>
        <v>0</v>
      </c>
      <c r="BI122" s="253">
        <f>+BI119*[1]I_Personale!$E80</f>
        <v>0</v>
      </c>
      <c r="BJ122" s="253">
        <f>+BJ119*[1]I_Personale!$E80</f>
        <v>0</v>
      </c>
      <c r="BK122" s="253">
        <f>+BK119*[1]I_Personale!$E80</f>
        <v>0</v>
      </c>
      <c r="BL122" s="253">
        <f>+BL119*[1]I_Personale!$E80</f>
        <v>0</v>
      </c>
      <c r="BM122" s="253">
        <f>+BM119*[1]I_Personale!$E80</f>
        <v>0</v>
      </c>
      <c r="BN122" s="253">
        <f>+BN119*[1]I_Personale!$E80</f>
        <v>0</v>
      </c>
      <c r="BO122" s="253">
        <f>+BO119*[1]I_Personale!$E80</f>
        <v>0</v>
      </c>
      <c r="BP122" s="253">
        <f>+BP119*[1]I_Personale!$E80</f>
        <v>0</v>
      </c>
      <c r="BQ122" s="253">
        <f>+BQ119*[1]I_Personale!$E80</f>
        <v>0</v>
      </c>
      <c r="BR122" s="253">
        <f>+BR119*[1]I_Personale!$E80</f>
        <v>0</v>
      </c>
      <c r="BS122" s="253">
        <f>+BS119*[1]I_Personale!$E80</f>
        <v>0</v>
      </c>
      <c r="BT122" s="253">
        <f>+BT119*[1]I_Personale!$E80</f>
        <v>0</v>
      </c>
      <c r="BU122" s="253">
        <f>+BU119*[1]I_Personale!$E80</f>
        <v>0</v>
      </c>
      <c r="BV122" s="253">
        <f>+BV119*[1]I_Personale!$E80</f>
        <v>0</v>
      </c>
      <c r="BW122" s="253">
        <f>+BW119*[1]I_Personale!$E80</f>
        <v>0</v>
      </c>
      <c r="BX122" s="253">
        <f>+BX119*[1]I_Personale!$E80</f>
        <v>0</v>
      </c>
      <c r="BY122" s="253">
        <f>+BY119*[1]I_Personale!$E80</f>
        <v>0</v>
      </c>
      <c r="BZ122" s="253">
        <f>+BZ119*[1]I_Personale!$E80</f>
        <v>0</v>
      </c>
      <c r="CA122" s="253">
        <f>+CA119*[1]I_Personale!$E80</f>
        <v>0</v>
      </c>
      <c r="CB122" s="253">
        <f>+CB119*[1]I_Personale!$E80</f>
        <v>0</v>
      </c>
      <c r="CC122" s="253">
        <f>+CC119*[1]I_Personale!$E80</f>
        <v>0</v>
      </c>
      <c r="CD122" s="253">
        <f>+CD119*[1]I_Personale!$E80</f>
        <v>0</v>
      </c>
      <c r="CE122" s="253">
        <f>+CE119*[1]I_Personale!$E80</f>
        <v>0</v>
      </c>
      <c r="CF122" s="253">
        <f>+CF119*[1]I_Personale!$E80</f>
        <v>0</v>
      </c>
      <c r="CG122" s="253">
        <f>+CG119*[1]I_Personale!$E80</f>
        <v>0</v>
      </c>
      <c r="CH122" s="253">
        <f>+CH119*[1]I_Personale!$E80</f>
        <v>0</v>
      </c>
      <c r="CI122" s="253">
        <f>+CI119*[1]I_Personale!$E80</f>
        <v>0</v>
      </c>
      <c r="CJ122" s="253">
        <f>+CJ119*[1]I_Personale!$E80</f>
        <v>0</v>
      </c>
      <c r="CK122" s="253">
        <f>+CK119*[1]I_Personale!$E80</f>
        <v>0</v>
      </c>
      <c r="CL122" s="253">
        <f>+CL119*[1]I_Personale!$E80</f>
        <v>0</v>
      </c>
      <c r="CM122" s="253">
        <f>+CM119*[1]I_Personale!$E80</f>
        <v>0</v>
      </c>
      <c r="CN122" s="253">
        <f>+CN119*[1]I_Personale!$E80</f>
        <v>0</v>
      </c>
      <c r="CO122" s="253">
        <f>+CO119*[1]I_Personale!$E80</f>
        <v>0</v>
      </c>
      <c r="CP122" s="253">
        <f>+CP119*[1]I_Personale!$E80</f>
        <v>0</v>
      </c>
      <c r="CQ122" s="253">
        <f>+CQ119*[1]I_Personale!$E80</f>
        <v>0</v>
      </c>
      <c r="CR122" s="253">
        <f>+CR119*[1]I_Personale!$E80</f>
        <v>0</v>
      </c>
      <c r="CS122" s="253">
        <f>+CS119*[1]I_Personale!$E80</f>
        <v>0</v>
      </c>
      <c r="CT122" s="253">
        <f>+CT119*[1]I_Personale!$E80</f>
        <v>0</v>
      </c>
      <c r="CU122" s="253">
        <f>+CU119*[1]I_Personale!$E80</f>
        <v>0</v>
      </c>
      <c r="CV122" s="253">
        <f>+CV119*[1]I_Personale!$E80</f>
        <v>0</v>
      </c>
      <c r="CW122" s="253">
        <f>+CW119*[1]I_Personale!$E80</f>
        <v>0</v>
      </c>
      <c r="CX122" s="253">
        <f>+CX119*[1]I_Personale!$E80</f>
        <v>0</v>
      </c>
      <c r="CY122" s="253">
        <f>+CY119*[1]I_Personale!$E80</f>
        <v>0</v>
      </c>
      <c r="CZ122" s="253">
        <f>+CZ119*[1]I_Personale!$E80</f>
        <v>0</v>
      </c>
      <c r="DA122" s="253">
        <f>+DA119*[1]I_Personale!$E80</f>
        <v>0</v>
      </c>
      <c r="DB122" s="253">
        <f>+DB119*[1]I_Personale!$E80</f>
        <v>0</v>
      </c>
      <c r="DC122" s="253">
        <f>+DC119*[1]I_Personale!$E80</f>
        <v>0</v>
      </c>
      <c r="DD122" s="253">
        <f>+DD119*[1]I_Personale!$E80</f>
        <v>0</v>
      </c>
      <c r="DE122" s="253">
        <f>+DE119*[1]I_Personale!$E80</f>
        <v>0</v>
      </c>
      <c r="DF122" s="253">
        <f>+DF119*[1]I_Personale!$E80</f>
        <v>0</v>
      </c>
      <c r="DG122" s="253">
        <f>+DG119*[1]I_Personale!$E80</f>
        <v>0</v>
      </c>
      <c r="DH122" s="253">
        <f>+DH119*[1]I_Personale!$E80</f>
        <v>0</v>
      </c>
      <c r="DI122" s="253">
        <f>+DI119*[1]I_Personale!$E80</f>
        <v>0</v>
      </c>
      <c r="DJ122" s="253">
        <f>+DJ119*[1]I_Personale!$E80</f>
        <v>0</v>
      </c>
      <c r="DK122" s="253">
        <f>+DK119*[1]I_Personale!$E80</f>
        <v>0</v>
      </c>
      <c r="DL122" s="253">
        <f>+DL119*[1]I_Personale!$E80</f>
        <v>0</v>
      </c>
      <c r="DM122" s="253">
        <f>+DM119*[1]I_Personale!$E80</f>
        <v>0</v>
      </c>
      <c r="DN122" s="253">
        <f>+DN119*[1]I_Personale!$E80</f>
        <v>0</v>
      </c>
      <c r="DO122" s="253">
        <f>+DO119*[1]I_Personale!$E80</f>
        <v>0</v>
      </c>
      <c r="DP122" s="253">
        <f>+DP119*[1]I_Personale!$E80</f>
        <v>0</v>
      </c>
      <c r="DQ122" s="253">
        <f>+DQ119*[1]I_Personale!$E80</f>
        <v>0</v>
      </c>
      <c r="DR122" s="253">
        <f>+DR119*[1]I_Personale!$E80</f>
        <v>0</v>
      </c>
      <c r="DS122" s="253">
        <f>+DS119*[1]I_Personale!$E80</f>
        <v>0</v>
      </c>
      <c r="DT122" s="253">
        <f>+DT119*[1]I_Personale!$E80</f>
        <v>0</v>
      </c>
    </row>
    <row r="123" spans="3:124" hidden="1" outlineLevel="1">
      <c r="C123" s="342" t="s">
        <v>638</v>
      </c>
      <c r="E123" s="333">
        <f t="shared" ref="E123:BP123" si="61">SUM(E119:E122)</f>
        <v>0</v>
      </c>
      <c r="F123" s="333">
        <f t="shared" si="61"/>
        <v>0</v>
      </c>
      <c r="G123" s="333">
        <f t="shared" si="61"/>
        <v>0</v>
      </c>
      <c r="H123" s="333">
        <f t="shared" si="61"/>
        <v>0</v>
      </c>
      <c r="I123" s="333">
        <f t="shared" si="61"/>
        <v>0</v>
      </c>
      <c r="J123" s="333">
        <f t="shared" si="61"/>
        <v>0</v>
      </c>
      <c r="K123" s="333">
        <f t="shared" si="61"/>
        <v>0</v>
      </c>
      <c r="L123" s="333">
        <f t="shared" si="61"/>
        <v>0</v>
      </c>
      <c r="M123" s="333">
        <f t="shared" si="61"/>
        <v>0</v>
      </c>
      <c r="N123" s="333">
        <f t="shared" si="61"/>
        <v>0</v>
      </c>
      <c r="O123" s="333">
        <f t="shared" si="61"/>
        <v>0</v>
      </c>
      <c r="P123" s="333">
        <f t="shared" si="61"/>
        <v>0</v>
      </c>
      <c r="Q123" s="333">
        <f t="shared" si="61"/>
        <v>0</v>
      </c>
      <c r="R123" s="333">
        <f t="shared" si="61"/>
        <v>0</v>
      </c>
      <c r="S123" s="333">
        <f t="shared" si="61"/>
        <v>0</v>
      </c>
      <c r="T123" s="333">
        <f t="shared" si="61"/>
        <v>0</v>
      </c>
      <c r="U123" s="333">
        <f t="shared" si="61"/>
        <v>0</v>
      </c>
      <c r="V123" s="333">
        <f t="shared" si="61"/>
        <v>0</v>
      </c>
      <c r="W123" s="333">
        <f t="shared" si="61"/>
        <v>0</v>
      </c>
      <c r="X123" s="333">
        <f t="shared" si="61"/>
        <v>0</v>
      </c>
      <c r="Y123" s="333">
        <f t="shared" si="61"/>
        <v>0</v>
      </c>
      <c r="Z123" s="333">
        <f t="shared" si="61"/>
        <v>0</v>
      </c>
      <c r="AA123" s="333">
        <f t="shared" si="61"/>
        <v>0</v>
      </c>
      <c r="AB123" s="333">
        <f t="shared" si="61"/>
        <v>0</v>
      </c>
      <c r="AC123" s="333">
        <f t="shared" si="61"/>
        <v>0</v>
      </c>
      <c r="AD123" s="333">
        <f t="shared" si="61"/>
        <v>0</v>
      </c>
      <c r="AE123" s="333">
        <f t="shared" si="61"/>
        <v>0</v>
      </c>
      <c r="AF123" s="333">
        <f t="shared" si="61"/>
        <v>0</v>
      </c>
      <c r="AG123" s="333">
        <f t="shared" si="61"/>
        <v>0</v>
      </c>
      <c r="AH123" s="333">
        <f t="shared" si="61"/>
        <v>0</v>
      </c>
      <c r="AI123" s="333">
        <f t="shared" si="61"/>
        <v>0</v>
      </c>
      <c r="AJ123" s="333">
        <f t="shared" si="61"/>
        <v>0</v>
      </c>
      <c r="AK123" s="333">
        <f t="shared" si="61"/>
        <v>0</v>
      </c>
      <c r="AL123" s="333">
        <f t="shared" si="61"/>
        <v>0</v>
      </c>
      <c r="AM123" s="333">
        <f t="shared" si="61"/>
        <v>0</v>
      </c>
      <c r="AN123" s="333">
        <f t="shared" si="61"/>
        <v>0</v>
      </c>
      <c r="AO123" s="333">
        <f t="shared" si="61"/>
        <v>0</v>
      </c>
      <c r="AP123" s="333">
        <f t="shared" si="61"/>
        <v>0</v>
      </c>
      <c r="AQ123" s="333">
        <f t="shared" si="61"/>
        <v>0</v>
      </c>
      <c r="AR123" s="333">
        <f t="shared" si="61"/>
        <v>0</v>
      </c>
      <c r="AS123" s="333">
        <f t="shared" si="61"/>
        <v>0</v>
      </c>
      <c r="AT123" s="333">
        <f t="shared" si="61"/>
        <v>0</v>
      </c>
      <c r="AU123" s="333">
        <f t="shared" si="61"/>
        <v>0</v>
      </c>
      <c r="AV123" s="333">
        <f t="shared" si="61"/>
        <v>0</v>
      </c>
      <c r="AW123" s="333">
        <f t="shared" si="61"/>
        <v>0</v>
      </c>
      <c r="AX123" s="333">
        <f t="shared" si="61"/>
        <v>0</v>
      </c>
      <c r="AY123" s="333">
        <f t="shared" si="61"/>
        <v>0</v>
      </c>
      <c r="AZ123" s="333">
        <f t="shared" si="61"/>
        <v>0</v>
      </c>
      <c r="BA123" s="333">
        <f t="shared" si="61"/>
        <v>0</v>
      </c>
      <c r="BB123" s="333">
        <f t="shared" si="61"/>
        <v>0</v>
      </c>
      <c r="BC123" s="333">
        <f t="shared" si="61"/>
        <v>0</v>
      </c>
      <c r="BD123" s="333">
        <f t="shared" si="61"/>
        <v>0</v>
      </c>
      <c r="BE123" s="333">
        <f t="shared" si="61"/>
        <v>0</v>
      </c>
      <c r="BF123" s="333">
        <f t="shared" si="61"/>
        <v>0</v>
      </c>
      <c r="BG123" s="333">
        <f t="shared" si="61"/>
        <v>0</v>
      </c>
      <c r="BH123" s="333">
        <f t="shared" si="61"/>
        <v>0</v>
      </c>
      <c r="BI123" s="333">
        <f t="shared" si="61"/>
        <v>0</v>
      </c>
      <c r="BJ123" s="333">
        <f t="shared" si="61"/>
        <v>0</v>
      </c>
      <c r="BK123" s="333">
        <f t="shared" si="61"/>
        <v>0</v>
      </c>
      <c r="BL123" s="333">
        <f t="shared" si="61"/>
        <v>0</v>
      </c>
      <c r="BM123" s="333">
        <f t="shared" si="61"/>
        <v>0</v>
      </c>
      <c r="BN123" s="333">
        <f t="shared" si="61"/>
        <v>0</v>
      </c>
      <c r="BO123" s="333">
        <f t="shared" si="61"/>
        <v>0</v>
      </c>
      <c r="BP123" s="333">
        <f t="shared" si="61"/>
        <v>0</v>
      </c>
      <c r="BQ123" s="333">
        <f t="shared" ref="BQ123:DT123" si="62">SUM(BQ119:BQ122)</f>
        <v>0</v>
      </c>
      <c r="BR123" s="333">
        <f t="shared" si="62"/>
        <v>0</v>
      </c>
      <c r="BS123" s="333">
        <f t="shared" si="62"/>
        <v>0</v>
      </c>
      <c r="BT123" s="333">
        <f t="shared" si="62"/>
        <v>0</v>
      </c>
      <c r="BU123" s="333">
        <f t="shared" si="62"/>
        <v>0</v>
      </c>
      <c r="BV123" s="333">
        <f t="shared" si="62"/>
        <v>0</v>
      </c>
      <c r="BW123" s="333">
        <f t="shared" si="62"/>
        <v>0</v>
      </c>
      <c r="BX123" s="333">
        <f t="shared" si="62"/>
        <v>0</v>
      </c>
      <c r="BY123" s="333">
        <f t="shared" si="62"/>
        <v>0</v>
      </c>
      <c r="BZ123" s="333">
        <f t="shared" si="62"/>
        <v>0</v>
      </c>
      <c r="CA123" s="333">
        <f t="shared" si="62"/>
        <v>0</v>
      </c>
      <c r="CB123" s="333">
        <f t="shared" si="62"/>
        <v>0</v>
      </c>
      <c r="CC123" s="333">
        <f t="shared" si="62"/>
        <v>0</v>
      </c>
      <c r="CD123" s="333">
        <f t="shared" si="62"/>
        <v>0</v>
      </c>
      <c r="CE123" s="333">
        <f t="shared" si="62"/>
        <v>0</v>
      </c>
      <c r="CF123" s="333">
        <f t="shared" si="62"/>
        <v>0</v>
      </c>
      <c r="CG123" s="333">
        <f t="shared" si="62"/>
        <v>0</v>
      </c>
      <c r="CH123" s="333">
        <f t="shared" si="62"/>
        <v>0</v>
      </c>
      <c r="CI123" s="333">
        <f t="shared" si="62"/>
        <v>0</v>
      </c>
      <c r="CJ123" s="333">
        <f t="shared" si="62"/>
        <v>0</v>
      </c>
      <c r="CK123" s="333">
        <f t="shared" si="62"/>
        <v>0</v>
      </c>
      <c r="CL123" s="333">
        <f t="shared" si="62"/>
        <v>0</v>
      </c>
      <c r="CM123" s="333">
        <f t="shared" si="62"/>
        <v>0</v>
      </c>
      <c r="CN123" s="333">
        <f t="shared" si="62"/>
        <v>0</v>
      </c>
      <c r="CO123" s="333">
        <f t="shared" si="62"/>
        <v>0</v>
      </c>
      <c r="CP123" s="333">
        <f t="shared" si="62"/>
        <v>0</v>
      </c>
      <c r="CQ123" s="333">
        <f t="shared" si="62"/>
        <v>0</v>
      </c>
      <c r="CR123" s="333">
        <f t="shared" si="62"/>
        <v>0</v>
      </c>
      <c r="CS123" s="333">
        <f t="shared" si="62"/>
        <v>0</v>
      </c>
      <c r="CT123" s="333">
        <f t="shared" si="62"/>
        <v>0</v>
      </c>
      <c r="CU123" s="333">
        <f t="shared" si="62"/>
        <v>0</v>
      </c>
      <c r="CV123" s="333">
        <f t="shared" si="62"/>
        <v>0</v>
      </c>
      <c r="CW123" s="333">
        <f t="shared" si="62"/>
        <v>0</v>
      </c>
      <c r="CX123" s="333">
        <f t="shared" si="62"/>
        <v>0</v>
      </c>
      <c r="CY123" s="333">
        <f t="shared" si="62"/>
        <v>0</v>
      </c>
      <c r="CZ123" s="333">
        <f t="shared" si="62"/>
        <v>0</v>
      </c>
      <c r="DA123" s="333">
        <f t="shared" si="62"/>
        <v>0</v>
      </c>
      <c r="DB123" s="333">
        <f t="shared" si="62"/>
        <v>0</v>
      </c>
      <c r="DC123" s="333">
        <f t="shared" si="62"/>
        <v>0</v>
      </c>
      <c r="DD123" s="333">
        <f t="shared" si="62"/>
        <v>0</v>
      </c>
      <c r="DE123" s="333">
        <f t="shared" si="62"/>
        <v>0</v>
      </c>
      <c r="DF123" s="333">
        <f t="shared" si="62"/>
        <v>0</v>
      </c>
      <c r="DG123" s="333">
        <f t="shared" si="62"/>
        <v>0</v>
      </c>
      <c r="DH123" s="333">
        <f t="shared" si="62"/>
        <v>0</v>
      </c>
      <c r="DI123" s="333">
        <f t="shared" si="62"/>
        <v>0</v>
      </c>
      <c r="DJ123" s="333">
        <f t="shared" si="62"/>
        <v>0</v>
      </c>
      <c r="DK123" s="333">
        <f t="shared" si="62"/>
        <v>0</v>
      </c>
      <c r="DL123" s="333">
        <f t="shared" si="62"/>
        <v>0</v>
      </c>
      <c r="DM123" s="333">
        <f t="shared" si="62"/>
        <v>0</v>
      </c>
      <c r="DN123" s="333">
        <f t="shared" si="62"/>
        <v>0</v>
      </c>
      <c r="DO123" s="333">
        <f t="shared" si="62"/>
        <v>0</v>
      </c>
      <c r="DP123" s="333">
        <f t="shared" si="62"/>
        <v>0</v>
      </c>
      <c r="DQ123" s="333">
        <f t="shared" si="62"/>
        <v>0</v>
      </c>
      <c r="DR123" s="333">
        <f t="shared" si="62"/>
        <v>0</v>
      </c>
      <c r="DS123" s="333">
        <f t="shared" si="62"/>
        <v>0</v>
      </c>
      <c r="DT123" s="333">
        <f t="shared" si="62"/>
        <v>0</v>
      </c>
    </row>
    <row r="124" spans="3:124" hidden="1" outlineLevel="1">
      <c r="C124" s="341"/>
    </row>
    <row r="125" spans="3:124" hidden="1" outlineLevel="1">
      <c r="C125" s="341"/>
    </row>
    <row r="126" spans="3:124" ht="15.6" hidden="1" outlineLevel="1" thickTop="1" thickBot="1">
      <c r="C126" s="345" t="s">
        <v>634</v>
      </c>
      <c r="E126" s="253">
        <f>+(E119/[1]I_Personale!$E81)*12</f>
        <v>0</v>
      </c>
      <c r="F126" s="253">
        <f>+(F119/[1]I_Personale!$E81)*12</f>
        <v>0</v>
      </c>
      <c r="G126" s="253">
        <f>+(G119/[1]I_Personale!$E81)*12</f>
        <v>0</v>
      </c>
      <c r="H126" s="253">
        <f>+(H119/[1]I_Personale!$E81)*12</f>
        <v>0</v>
      </c>
      <c r="I126" s="253">
        <f>+(I119/[1]I_Personale!$E81)*12</f>
        <v>0</v>
      </c>
      <c r="J126" s="253">
        <f>+(J119/[1]I_Personale!$E81)*12</f>
        <v>0</v>
      </c>
      <c r="K126" s="253">
        <f>+(K119/[1]I_Personale!$E81)*12</f>
        <v>0</v>
      </c>
      <c r="L126" s="253">
        <f>+(L119/[1]I_Personale!$E81)*12</f>
        <v>0</v>
      </c>
      <c r="M126" s="253">
        <f>+(M119/[1]I_Personale!$E81)*12</f>
        <v>0</v>
      </c>
      <c r="N126" s="253">
        <f>+(N119/[1]I_Personale!$E81)*12</f>
        <v>0</v>
      </c>
      <c r="O126" s="253">
        <f>+(O119/[1]I_Personale!$E81)*12</f>
        <v>0</v>
      </c>
      <c r="P126" s="253">
        <f>+(P119/[1]I_Personale!$E81)*12</f>
        <v>0</v>
      </c>
      <c r="Q126" s="253">
        <f>+(Q119/[1]I_Personale!$E81)*12</f>
        <v>0</v>
      </c>
      <c r="R126" s="253">
        <f>+(R119/[1]I_Personale!$E81)*12</f>
        <v>0</v>
      </c>
      <c r="S126" s="253">
        <f>+(S119/[1]I_Personale!$E81)*12</f>
        <v>0</v>
      </c>
      <c r="T126" s="253">
        <f>+(T119/[1]I_Personale!$E81)*12</f>
        <v>0</v>
      </c>
      <c r="U126" s="253">
        <f>+(U119/[1]I_Personale!$E81)*12</f>
        <v>0</v>
      </c>
      <c r="V126" s="253">
        <f>+(V119/[1]I_Personale!$E81)*12</f>
        <v>0</v>
      </c>
      <c r="W126" s="253">
        <f>+(W119/[1]I_Personale!$E81)*12</f>
        <v>0</v>
      </c>
      <c r="X126" s="253">
        <f>+(X119/[1]I_Personale!$E81)*12</f>
        <v>0</v>
      </c>
      <c r="Y126" s="253">
        <f>+(Y119/[1]I_Personale!$E81)*12</f>
        <v>0</v>
      </c>
      <c r="Z126" s="253">
        <f>+(Z119/[1]I_Personale!$E81)*12</f>
        <v>0</v>
      </c>
      <c r="AA126" s="253">
        <f>+(AA119/[1]I_Personale!$E81)*12</f>
        <v>0</v>
      </c>
      <c r="AB126" s="253">
        <f>+(AB119/[1]I_Personale!$E81)*12</f>
        <v>0</v>
      </c>
      <c r="AC126" s="253">
        <f>+(AC119/[1]I_Personale!$E81)*12</f>
        <v>0</v>
      </c>
      <c r="AD126" s="253">
        <f>+(AD119/[1]I_Personale!$E81)*12</f>
        <v>0</v>
      </c>
      <c r="AE126" s="253">
        <f>+(AE119/[1]I_Personale!$E81)*12</f>
        <v>0</v>
      </c>
      <c r="AF126" s="253">
        <f>+(AF119/[1]I_Personale!$E81)*12</f>
        <v>0</v>
      </c>
      <c r="AG126" s="253">
        <f>+(AG119/[1]I_Personale!$E81)*12</f>
        <v>0</v>
      </c>
      <c r="AH126" s="253">
        <f>+(AH119/[1]I_Personale!$E81)*12</f>
        <v>0</v>
      </c>
      <c r="AI126" s="253">
        <f>+(AI119/[1]I_Personale!$E81)*12</f>
        <v>0</v>
      </c>
      <c r="AJ126" s="253">
        <f>+(AJ119/[1]I_Personale!$E81)*12</f>
        <v>0</v>
      </c>
      <c r="AK126" s="253">
        <f>+(AK119/[1]I_Personale!$E81)*12</f>
        <v>0</v>
      </c>
      <c r="AL126" s="253">
        <f>+(AL119/[1]I_Personale!$E81)*12</f>
        <v>0</v>
      </c>
      <c r="AM126" s="253">
        <f>+(AM119/[1]I_Personale!$E81)*12</f>
        <v>0</v>
      </c>
      <c r="AN126" s="253">
        <f>+(AN119/[1]I_Personale!$E81)*12</f>
        <v>0</v>
      </c>
      <c r="AO126" s="253">
        <f>+(AO119/[1]I_Personale!$E81)*12</f>
        <v>0</v>
      </c>
      <c r="AP126" s="253">
        <f>+(AP119/[1]I_Personale!$E81)*12</f>
        <v>0</v>
      </c>
      <c r="AQ126" s="253">
        <f>+(AQ119/[1]I_Personale!$E81)*12</f>
        <v>0</v>
      </c>
      <c r="AR126" s="253">
        <f>+(AR119/[1]I_Personale!$E81)*12</f>
        <v>0</v>
      </c>
      <c r="AS126" s="253">
        <f>+(AS119/[1]I_Personale!$E81)*12</f>
        <v>0</v>
      </c>
      <c r="AT126" s="253">
        <f>+(AT119/[1]I_Personale!$E81)*12</f>
        <v>0</v>
      </c>
      <c r="AU126" s="253">
        <f>+(AU119/[1]I_Personale!$E81)*12</f>
        <v>0</v>
      </c>
      <c r="AV126" s="253">
        <f>+(AV119/[1]I_Personale!$E81)*12</f>
        <v>0</v>
      </c>
      <c r="AW126" s="253">
        <f>+(AW119/[1]I_Personale!$E81)*12</f>
        <v>0</v>
      </c>
      <c r="AX126" s="253">
        <f>+(AX119/[1]I_Personale!$E81)*12</f>
        <v>0</v>
      </c>
      <c r="AY126" s="253">
        <f>+(AY119/[1]I_Personale!$E81)*12</f>
        <v>0</v>
      </c>
      <c r="AZ126" s="253">
        <f>+(AZ119/[1]I_Personale!$E81)*12</f>
        <v>0</v>
      </c>
      <c r="BA126" s="253">
        <f>+(BA119/[1]I_Personale!$E81)*12</f>
        <v>0</v>
      </c>
      <c r="BB126" s="253">
        <f>+(BB119/[1]I_Personale!$E81)*12</f>
        <v>0</v>
      </c>
      <c r="BC126" s="253">
        <f>+(BC119/[1]I_Personale!$E81)*12</f>
        <v>0</v>
      </c>
      <c r="BD126" s="253">
        <f>+(BD119/[1]I_Personale!$E81)*12</f>
        <v>0</v>
      </c>
      <c r="BE126" s="253">
        <f>+(BE119/[1]I_Personale!$E81)*12</f>
        <v>0</v>
      </c>
      <c r="BF126" s="253">
        <f>+(BF119/[1]I_Personale!$E81)*12</f>
        <v>0</v>
      </c>
      <c r="BG126" s="253">
        <f>+(BG119/[1]I_Personale!$E81)*12</f>
        <v>0</v>
      </c>
      <c r="BH126" s="253">
        <f>+(BH119/[1]I_Personale!$E81)*12</f>
        <v>0</v>
      </c>
      <c r="BI126" s="253">
        <f>+(BI119/[1]I_Personale!$E81)*12</f>
        <v>0</v>
      </c>
      <c r="BJ126" s="253">
        <f>+(BJ119/[1]I_Personale!$E81)*12</f>
        <v>0</v>
      </c>
      <c r="BK126" s="253">
        <f>+(BK119/[1]I_Personale!$E81)*12</f>
        <v>0</v>
      </c>
      <c r="BL126" s="253">
        <f>+(BL119/[1]I_Personale!$E81)*12</f>
        <v>0</v>
      </c>
      <c r="BM126" s="253">
        <f>+(BM119/[1]I_Personale!$E81)*12</f>
        <v>0</v>
      </c>
      <c r="BN126" s="253">
        <f>+(BN119/[1]I_Personale!$E81)*12</f>
        <v>0</v>
      </c>
      <c r="BO126" s="253">
        <f>+(BO119/[1]I_Personale!$E81)*12</f>
        <v>0</v>
      </c>
      <c r="BP126" s="253">
        <f>+(BP119/[1]I_Personale!$E81)*12</f>
        <v>0</v>
      </c>
      <c r="BQ126" s="253">
        <f>+(BQ119/[1]I_Personale!$E81)*12</f>
        <v>0</v>
      </c>
      <c r="BR126" s="253">
        <f>+(BR119/[1]I_Personale!$E81)*12</f>
        <v>0</v>
      </c>
      <c r="BS126" s="253">
        <f>+(BS119/[1]I_Personale!$E81)*12</f>
        <v>0</v>
      </c>
      <c r="BT126" s="253">
        <f>+(BT119/[1]I_Personale!$E81)*12</f>
        <v>0</v>
      </c>
      <c r="BU126" s="253">
        <f>+(BU119/[1]I_Personale!$E81)*12</f>
        <v>0</v>
      </c>
      <c r="BV126" s="253">
        <f>+(BV119/[1]I_Personale!$E81)*12</f>
        <v>0</v>
      </c>
      <c r="BW126" s="253">
        <f>+(BW119/[1]I_Personale!$E81)*12</f>
        <v>0</v>
      </c>
      <c r="BX126" s="253">
        <f>+(BX119/[1]I_Personale!$E81)*12</f>
        <v>0</v>
      </c>
      <c r="BY126" s="253">
        <f>+(BY119/[1]I_Personale!$E81)*12</f>
        <v>0</v>
      </c>
      <c r="BZ126" s="253">
        <f>+(BZ119/[1]I_Personale!$E81)*12</f>
        <v>0</v>
      </c>
      <c r="CA126" s="253">
        <f>+(CA119/[1]I_Personale!$E81)*12</f>
        <v>0</v>
      </c>
      <c r="CB126" s="253">
        <f>+(CB119/[1]I_Personale!$E81)*12</f>
        <v>0</v>
      </c>
      <c r="CC126" s="253">
        <f>+(CC119/[1]I_Personale!$E81)*12</f>
        <v>0</v>
      </c>
      <c r="CD126" s="253">
        <f>+(CD119/[1]I_Personale!$E81)*12</f>
        <v>0</v>
      </c>
      <c r="CE126" s="253">
        <f>+(CE119/[1]I_Personale!$E81)*12</f>
        <v>0</v>
      </c>
      <c r="CF126" s="253">
        <f>+(CF119/[1]I_Personale!$E81)*12</f>
        <v>0</v>
      </c>
      <c r="CG126" s="253">
        <f>+(CG119/[1]I_Personale!$E81)*12</f>
        <v>0</v>
      </c>
      <c r="CH126" s="253">
        <f>+(CH119/[1]I_Personale!$E81)*12</f>
        <v>0</v>
      </c>
      <c r="CI126" s="253">
        <f>+(CI119/[1]I_Personale!$E81)*12</f>
        <v>0</v>
      </c>
      <c r="CJ126" s="253">
        <f>+(CJ119/[1]I_Personale!$E81)*12</f>
        <v>0</v>
      </c>
      <c r="CK126" s="253">
        <f>+(CK119/[1]I_Personale!$E81)*12</f>
        <v>0</v>
      </c>
      <c r="CL126" s="253">
        <f>+(CL119/[1]I_Personale!$E81)*12</f>
        <v>0</v>
      </c>
      <c r="CM126" s="253">
        <f>+(CM119/[1]I_Personale!$E81)*12</f>
        <v>0</v>
      </c>
      <c r="CN126" s="253">
        <f>+(CN119/[1]I_Personale!$E81)*12</f>
        <v>0</v>
      </c>
      <c r="CO126" s="253">
        <f>+(CO119/[1]I_Personale!$E81)*12</f>
        <v>0</v>
      </c>
      <c r="CP126" s="253">
        <f>+(CP119/[1]I_Personale!$E81)*12</f>
        <v>0</v>
      </c>
      <c r="CQ126" s="253">
        <f>+(CQ119/[1]I_Personale!$E81)*12</f>
        <v>0</v>
      </c>
      <c r="CR126" s="253">
        <f>+(CR119/[1]I_Personale!$E81)*12</f>
        <v>0</v>
      </c>
      <c r="CS126" s="253">
        <f>+(CS119/[1]I_Personale!$E81)*12</f>
        <v>0</v>
      </c>
      <c r="CT126" s="253">
        <f>+(CT119/[1]I_Personale!$E81)*12</f>
        <v>0</v>
      </c>
      <c r="CU126" s="253">
        <f>+(CU119/[1]I_Personale!$E81)*12</f>
        <v>0</v>
      </c>
      <c r="CV126" s="253">
        <f>+(CV119/[1]I_Personale!$E81)*12</f>
        <v>0</v>
      </c>
      <c r="CW126" s="253">
        <f>+(CW119/[1]I_Personale!$E81)*12</f>
        <v>0</v>
      </c>
      <c r="CX126" s="253">
        <f>+(CX119/[1]I_Personale!$E81)*12</f>
        <v>0</v>
      </c>
      <c r="CY126" s="253">
        <f>+(CY119/[1]I_Personale!$E81)*12</f>
        <v>0</v>
      </c>
      <c r="CZ126" s="253">
        <f>+(CZ119/[1]I_Personale!$E81)*12</f>
        <v>0</v>
      </c>
      <c r="DA126" s="253">
        <f>+(DA119/[1]I_Personale!$E81)*12</f>
        <v>0</v>
      </c>
      <c r="DB126" s="253">
        <f>+(DB119/[1]I_Personale!$E81)*12</f>
        <v>0</v>
      </c>
      <c r="DC126" s="253">
        <f>+(DC119/[1]I_Personale!$E81)*12</f>
        <v>0</v>
      </c>
      <c r="DD126" s="253">
        <f>+(DD119/[1]I_Personale!$E81)*12</f>
        <v>0</v>
      </c>
      <c r="DE126" s="253">
        <f>+(DE119/[1]I_Personale!$E81)*12</f>
        <v>0</v>
      </c>
      <c r="DF126" s="253">
        <f>+(DF119/[1]I_Personale!$E81)*12</f>
        <v>0</v>
      </c>
      <c r="DG126" s="253">
        <f>+(DG119/[1]I_Personale!$E81)*12</f>
        <v>0</v>
      </c>
      <c r="DH126" s="253">
        <f>+(DH119/[1]I_Personale!$E81)*12</f>
        <v>0</v>
      </c>
      <c r="DI126" s="253">
        <f>+(DI119/[1]I_Personale!$E81)*12</f>
        <v>0</v>
      </c>
      <c r="DJ126" s="253">
        <f>+(DJ119/[1]I_Personale!$E81)*12</f>
        <v>0</v>
      </c>
      <c r="DK126" s="253">
        <f>+(DK119/[1]I_Personale!$E81)*12</f>
        <v>0</v>
      </c>
      <c r="DL126" s="253">
        <f>+(DL119/[1]I_Personale!$E81)*12</f>
        <v>0</v>
      </c>
      <c r="DM126" s="253">
        <f>+(DM119/[1]I_Personale!$E81)*12</f>
        <v>0</v>
      </c>
      <c r="DN126" s="253">
        <f>+(DN119/[1]I_Personale!$E81)*12</f>
        <v>0</v>
      </c>
      <c r="DO126" s="253">
        <f>+(DO119/[1]I_Personale!$E81)*12</f>
        <v>0</v>
      </c>
      <c r="DP126" s="253">
        <f>+(DP119/[1]I_Personale!$E81)*12</f>
        <v>0</v>
      </c>
      <c r="DQ126" s="253">
        <f>+(DQ119/[1]I_Personale!$E81)*12</f>
        <v>0</v>
      </c>
      <c r="DR126" s="253">
        <f>+(DR119/[1]I_Personale!$E81)*12</f>
        <v>0</v>
      </c>
      <c r="DS126" s="253">
        <f>+(DS119/[1]I_Personale!$E81)*12</f>
        <v>0</v>
      </c>
      <c r="DT126" s="253">
        <f>+(DT119/[1]I_Personale!$E81)*12</f>
        <v>0</v>
      </c>
    </row>
    <row r="127" spans="3:124" ht="15.6" hidden="1" outlineLevel="1" thickTop="1" thickBot="1">
      <c r="C127" s="345" t="s">
        <v>639</v>
      </c>
      <c r="E127" s="253"/>
      <c r="F127" s="253">
        <f>+IF(F117="SI",E134,0)</f>
        <v>0</v>
      </c>
      <c r="G127" s="253">
        <f t="shared" ref="G127:BR127" si="63">+IF(G117="SI",F134,0)</f>
        <v>0</v>
      </c>
      <c r="H127" s="253">
        <f t="shared" si="63"/>
        <v>0</v>
      </c>
      <c r="I127" s="253">
        <f t="shared" si="63"/>
        <v>0</v>
      </c>
      <c r="J127" s="253">
        <f t="shared" si="63"/>
        <v>0</v>
      </c>
      <c r="K127" s="253">
        <f t="shared" si="63"/>
        <v>0</v>
      </c>
      <c r="L127" s="253">
        <f t="shared" si="63"/>
        <v>0</v>
      </c>
      <c r="M127" s="253">
        <f t="shared" si="63"/>
        <v>0</v>
      </c>
      <c r="N127" s="253">
        <f t="shared" si="63"/>
        <v>0</v>
      </c>
      <c r="O127" s="253">
        <f t="shared" si="63"/>
        <v>0</v>
      </c>
      <c r="P127" s="253">
        <f t="shared" si="63"/>
        <v>0</v>
      </c>
      <c r="Q127" s="253">
        <f t="shared" si="63"/>
        <v>0</v>
      </c>
      <c r="R127" s="253">
        <f t="shared" si="63"/>
        <v>0</v>
      </c>
      <c r="S127" s="253">
        <f t="shared" si="63"/>
        <v>0</v>
      </c>
      <c r="T127" s="253">
        <f t="shared" si="63"/>
        <v>0</v>
      </c>
      <c r="U127" s="253">
        <f t="shared" si="63"/>
        <v>0</v>
      </c>
      <c r="V127" s="253">
        <f t="shared" si="63"/>
        <v>0</v>
      </c>
      <c r="W127" s="253">
        <f t="shared" si="63"/>
        <v>0</v>
      </c>
      <c r="X127" s="253">
        <f t="shared" si="63"/>
        <v>0</v>
      </c>
      <c r="Y127" s="253">
        <f t="shared" si="63"/>
        <v>0</v>
      </c>
      <c r="Z127" s="253">
        <f t="shared" si="63"/>
        <v>0</v>
      </c>
      <c r="AA127" s="253">
        <f t="shared" si="63"/>
        <v>0</v>
      </c>
      <c r="AB127" s="253">
        <f t="shared" si="63"/>
        <v>0</v>
      </c>
      <c r="AC127" s="253">
        <f t="shared" si="63"/>
        <v>0</v>
      </c>
      <c r="AD127" s="253">
        <f t="shared" si="63"/>
        <v>0</v>
      </c>
      <c r="AE127" s="253">
        <f t="shared" si="63"/>
        <v>0</v>
      </c>
      <c r="AF127" s="253">
        <f t="shared" si="63"/>
        <v>0</v>
      </c>
      <c r="AG127" s="253">
        <f t="shared" si="63"/>
        <v>0</v>
      </c>
      <c r="AH127" s="253">
        <f t="shared" si="63"/>
        <v>0</v>
      </c>
      <c r="AI127" s="253">
        <f t="shared" si="63"/>
        <v>0</v>
      </c>
      <c r="AJ127" s="253">
        <f t="shared" si="63"/>
        <v>0</v>
      </c>
      <c r="AK127" s="253">
        <f t="shared" si="63"/>
        <v>0</v>
      </c>
      <c r="AL127" s="253">
        <f t="shared" si="63"/>
        <v>0</v>
      </c>
      <c r="AM127" s="253">
        <f t="shared" si="63"/>
        <v>0</v>
      </c>
      <c r="AN127" s="253">
        <f t="shared" si="63"/>
        <v>0</v>
      </c>
      <c r="AO127" s="253">
        <f t="shared" si="63"/>
        <v>0</v>
      </c>
      <c r="AP127" s="253">
        <f t="shared" si="63"/>
        <v>0</v>
      </c>
      <c r="AQ127" s="253">
        <f t="shared" si="63"/>
        <v>0</v>
      </c>
      <c r="AR127" s="253">
        <f t="shared" si="63"/>
        <v>0</v>
      </c>
      <c r="AS127" s="253">
        <f t="shared" si="63"/>
        <v>0</v>
      </c>
      <c r="AT127" s="253">
        <f t="shared" si="63"/>
        <v>0</v>
      </c>
      <c r="AU127" s="253">
        <f t="shared" si="63"/>
        <v>0</v>
      </c>
      <c r="AV127" s="253">
        <f t="shared" si="63"/>
        <v>0</v>
      </c>
      <c r="AW127" s="253">
        <f t="shared" si="63"/>
        <v>0</v>
      </c>
      <c r="AX127" s="253">
        <f t="shared" si="63"/>
        <v>0</v>
      </c>
      <c r="AY127" s="253">
        <f t="shared" si="63"/>
        <v>0</v>
      </c>
      <c r="AZ127" s="253">
        <f t="shared" si="63"/>
        <v>0</v>
      </c>
      <c r="BA127" s="253">
        <f t="shared" si="63"/>
        <v>0</v>
      </c>
      <c r="BB127" s="253">
        <f t="shared" si="63"/>
        <v>0</v>
      </c>
      <c r="BC127" s="253">
        <f t="shared" si="63"/>
        <v>0</v>
      </c>
      <c r="BD127" s="253">
        <f t="shared" si="63"/>
        <v>0</v>
      </c>
      <c r="BE127" s="253">
        <f t="shared" si="63"/>
        <v>0</v>
      </c>
      <c r="BF127" s="253">
        <f t="shared" si="63"/>
        <v>0</v>
      </c>
      <c r="BG127" s="253">
        <f t="shared" si="63"/>
        <v>0</v>
      </c>
      <c r="BH127" s="253">
        <f t="shared" si="63"/>
        <v>0</v>
      </c>
      <c r="BI127" s="253">
        <f t="shared" si="63"/>
        <v>0</v>
      </c>
      <c r="BJ127" s="253">
        <f t="shared" si="63"/>
        <v>0</v>
      </c>
      <c r="BK127" s="253">
        <f t="shared" si="63"/>
        <v>0</v>
      </c>
      <c r="BL127" s="253">
        <f t="shared" si="63"/>
        <v>0</v>
      </c>
      <c r="BM127" s="253">
        <f t="shared" si="63"/>
        <v>0</v>
      </c>
      <c r="BN127" s="253">
        <f t="shared" si="63"/>
        <v>0</v>
      </c>
      <c r="BO127" s="253">
        <f t="shared" si="63"/>
        <v>0</v>
      </c>
      <c r="BP127" s="253">
        <f t="shared" si="63"/>
        <v>0</v>
      </c>
      <c r="BQ127" s="253">
        <f t="shared" si="63"/>
        <v>0</v>
      </c>
      <c r="BR127" s="253">
        <f t="shared" si="63"/>
        <v>0</v>
      </c>
      <c r="BS127" s="253">
        <f t="shared" ref="BS127:DT127" si="64">+IF(BS117="SI",BR134,0)</f>
        <v>0</v>
      </c>
      <c r="BT127" s="253">
        <f t="shared" si="64"/>
        <v>0</v>
      </c>
      <c r="BU127" s="253">
        <f t="shared" si="64"/>
        <v>0</v>
      </c>
      <c r="BV127" s="253">
        <f t="shared" si="64"/>
        <v>0</v>
      </c>
      <c r="BW127" s="253">
        <f t="shared" si="64"/>
        <v>0</v>
      </c>
      <c r="BX127" s="253">
        <f t="shared" si="64"/>
        <v>0</v>
      </c>
      <c r="BY127" s="253">
        <f t="shared" si="64"/>
        <v>0</v>
      </c>
      <c r="BZ127" s="253">
        <f t="shared" si="64"/>
        <v>0</v>
      </c>
      <c r="CA127" s="253">
        <f t="shared" si="64"/>
        <v>0</v>
      </c>
      <c r="CB127" s="253">
        <f t="shared" si="64"/>
        <v>0</v>
      </c>
      <c r="CC127" s="253">
        <f t="shared" si="64"/>
        <v>0</v>
      </c>
      <c r="CD127" s="253">
        <f t="shared" si="64"/>
        <v>0</v>
      </c>
      <c r="CE127" s="253">
        <f t="shared" si="64"/>
        <v>0</v>
      </c>
      <c r="CF127" s="253">
        <f t="shared" si="64"/>
        <v>0</v>
      </c>
      <c r="CG127" s="253">
        <f t="shared" si="64"/>
        <v>0</v>
      </c>
      <c r="CH127" s="253">
        <f t="shared" si="64"/>
        <v>0</v>
      </c>
      <c r="CI127" s="253">
        <f t="shared" si="64"/>
        <v>0</v>
      </c>
      <c r="CJ127" s="253">
        <f t="shared" si="64"/>
        <v>0</v>
      </c>
      <c r="CK127" s="253">
        <f t="shared" si="64"/>
        <v>0</v>
      </c>
      <c r="CL127" s="253">
        <f t="shared" si="64"/>
        <v>0</v>
      </c>
      <c r="CM127" s="253">
        <f t="shared" si="64"/>
        <v>0</v>
      </c>
      <c r="CN127" s="253">
        <f t="shared" si="64"/>
        <v>0</v>
      </c>
      <c r="CO127" s="253">
        <f t="shared" si="64"/>
        <v>0</v>
      </c>
      <c r="CP127" s="253">
        <f t="shared" si="64"/>
        <v>0</v>
      </c>
      <c r="CQ127" s="253">
        <f t="shared" si="64"/>
        <v>0</v>
      </c>
      <c r="CR127" s="253">
        <f t="shared" si="64"/>
        <v>0</v>
      </c>
      <c r="CS127" s="253">
        <f t="shared" si="64"/>
        <v>0</v>
      </c>
      <c r="CT127" s="253">
        <f t="shared" si="64"/>
        <v>0</v>
      </c>
      <c r="CU127" s="253">
        <f t="shared" si="64"/>
        <v>0</v>
      </c>
      <c r="CV127" s="253">
        <f t="shared" si="64"/>
        <v>0</v>
      </c>
      <c r="CW127" s="253">
        <f t="shared" si="64"/>
        <v>0</v>
      </c>
      <c r="CX127" s="253">
        <f t="shared" si="64"/>
        <v>0</v>
      </c>
      <c r="CY127" s="253">
        <f t="shared" si="64"/>
        <v>0</v>
      </c>
      <c r="CZ127" s="253">
        <f t="shared" si="64"/>
        <v>0</v>
      </c>
      <c r="DA127" s="253">
        <f t="shared" si="64"/>
        <v>0</v>
      </c>
      <c r="DB127" s="253">
        <f t="shared" si="64"/>
        <v>0</v>
      </c>
      <c r="DC127" s="253">
        <f t="shared" si="64"/>
        <v>0</v>
      </c>
      <c r="DD127" s="253">
        <f t="shared" si="64"/>
        <v>0</v>
      </c>
      <c r="DE127" s="253">
        <f t="shared" si="64"/>
        <v>0</v>
      </c>
      <c r="DF127" s="253">
        <f t="shared" si="64"/>
        <v>0</v>
      </c>
      <c r="DG127" s="253">
        <f t="shared" si="64"/>
        <v>0</v>
      </c>
      <c r="DH127" s="253">
        <f t="shared" si="64"/>
        <v>0</v>
      </c>
      <c r="DI127" s="253">
        <f t="shared" si="64"/>
        <v>0</v>
      </c>
      <c r="DJ127" s="253">
        <f t="shared" si="64"/>
        <v>0</v>
      </c>
      <c r="DK127" s="253">
        <f t="shared" si="64"/>
        <v>0</v>
      </c>
      <c r="DL127" s="253">
        <f t="shared" si="64"/>
        <v>0</v>
      </c>
      <c r="DM127" s="253">
        <f t="shared" si="64"/>
        <v>0</v>
      </c>
      <c r="DN127" s="253">
        <f t="shared" si="64"/>
        <v>0</v>
      </c>
      <c r="DO127" s="253">
        <f t="shared" si="64"/>
        <v>0</v>
      </c>
      <c r="DP127" s="253">
        <f t="shared" si="64"/>
        <v>0</v>
      </c>
      <c r="DQ127" s="253">
        <f t="shared" si="64"/>
        <v>0</v>
      </c>
      <c r="DR127" s="253">
        <f t="shared" si="64"/>
        <v>0</v>
      </c>
      <c r="DS127" s="253">
        <f t="shared" si="64"/>
        <v>0</v>
      </c>
      <c r="DT127" s="253">
        <f t="shared" si="64"/>
        <v>0</v>
      </c>
    </row>
    <row r="128" spans="3:124" ht="15.6" hidden="1" outlineLevel="1" thickTop="1" thickBot="1">
      <c r="C128" s="345" t="s">
        <v>635</v>
      </c>
      <c r="E128" s="253"/>
      <c r="F128" s="253">
        <f>+E120</f>
        <v>0</v>
      </c>
      <c r="G128" s="253">
        <f t="shared" ref="G128:V129" si="65">+F120</f>
        <v>0</v>
      </c>
      <c r="H128" s="253">
        <f t="shared" si="65"/>
        <v>0</v>
      </c>
      <c r="I128" s="253">
        <f t="shared" si="65"/>
        <v>0</v>
      </c>
      <c r="J128" s="253">
        <f t="shared" si="65"/>
        <v>0</v>
      </c>
      <c r="K128" s="253">
        <f t="shared" si="65"/>
        <v>0</v>
      </c>
      <c r="L128" s="253">
        <f t="shared" si="65"/>
        <v>0</v>
      </c>
      <c r="M128" s="253">
        <f t="shared" si="65"/>
        <v>0</v>
      </c>
      <c r="N128" s="253">
        <f t="shared" si="65"/>
        <v>0</v>
      </c>
      <c r="O128" s="253">
        <f t="shared" si="65"/>
        <v>0</v>
      </c>
      <c r="P128" s="253">
        <f t="shared" si="65"/>
        <v>0</v>
      </c>
      <c r="Q128" s="253">
        <f t="shared" si="65"/>
        <v>0</v>
      </c>
      <c r="R128" s="253">
        <f t="shared" si="65"/>
        <v>0</v>
      </c>
      <c r="S128" s="253">
        <f t="shared" si="65"/>
        <v>0</v>
      </c>
      <c r="T128" s="253">
        <f t="shared" si="65"/>
        <v>0</v>
      </c>
      <c r="U128" s="253">
        <f t="shared" si="65"/>
        <v>0</v>
      </c>
      <c r="V128" s="253">
        <f t="shared" si="65"/>
        <v>0</v>
      </c>
      <c r="W128" s="253">
        <f t="shared" ref="W128:AL129" si="66">+V120</f>
        <v>0</v>
      </c>
      <c r="X128" s="253">
        <f t="shared" si="66"/>
        <v>0</v>
      </c>
      <c r="Y128" s="253">
        <f t="shared" si="66"/>
        <v>0</v>
      </c>
      <c r="Z128" s="253">
        <f t="shared" si="66"/>
        <v>0</v>
      </c>
      <c r="AA128" s="253">
        <f t="shared" si="66"/>
        <v>0</v>
      </c>
      <c r="AB128" s="253">
        <f t="shared" si="66"/>
        <v>0</v>
      </c>
      <c r="AC128" s="253">
        <f t="shared" si="66"/>
        <v>0</v>
      </c>
      <c r="AD128" s="253">
        <f t="shared" si="66"/>
        <v>0</v>
      </c>
      <c r="AE128" s="253">
        <f t="shared" si="66"/>
        <v>0</v>
      </c>
      <c r="AF128" s="253">
        <f t="shared" si="66"/>
        <v>0</v>
      </c>
      <c r="AG128" s="253">
        <f t="shared" si="66"/>
        <v>0</v>
      </c>
      <c r="AH128" s="253">
        <f t="shared" si="66"/>
        <v>0</v>
      </c>
      <c r="AI128" s="253">
        <f t="shared" si="66"/>
        <v>0</v>
      </c>
      <c r="AJ128" s="253">
        <f t="shared" si="66"/>
        <v>0</v>
      </c>
      <c r="AK128" s="253">
        <f t="shared" si="66"/>
        <v>0</v>
      </c>
      <c r="AL128" s="253">
        <f t="shared" si="66"/>
        <v>0</v>
      </c>
      <c r="AM128" s="253">
        <f t="shared" ref="AM128:BB129" si="67">+AL120</f>
        <v>0</v>
      </c>
      <c r="AN128" s="253">
        <f t="shared" si="67"/>
        <v>0</v>
      </c>
      <c r="AO128" s="253">
        <f t="shared" si="67"/>
        <v>0</v>
      </c>
      <c r="AP128" s="253">
        <f t="shared" si="67"/>
        <v>0</v>
      </c>
      <c r="AQ128" s="253">
        <f t="shared" si="67"/>
        <v>0</v>
      </c>
      <c r="AR128" s="253">
        <f t="shared" si="67"/>
        <v>0</v>
      </c>
      <c r="AS128" s="253">
        <f t="shared" si="67"/>
        <v>0</v>
      </c>
      <c r="AT128" s="253">
        <f t="shared" si="67"/>
        <v>0</v>
      </c>
      <c r="AU128" s="253">
        <f t="shared" si="67"/>
        <v>0</v>
      </c>
      <c r="AV128" s="253">
        <f t="shared" si="67"/>
        <v>0</v>
      </c>
      <c r="AW128" s="253">
        <f t="shared" si="67"/>
        <v>0</v>
      </c>
      <c r="AX128" s="253">
        <f t="shared" si="67"/>
        <v>0</v>
      </c>
      <c r="AY128" s="253">
        <f t="shared" si="67"/>
        <v>0</v>
      </c>
      <c r="AZ128" s="253">
        <f t="shared" si="67"/>
        <v>0</v>
      </c>
      <c r="BA128" s="253">
        <f t="shared" si="67"/>
        <v>0</v>
      </c>
      <c r="BB128" s="253">
        <f t="shared" si="67"/>
        <v>0</v>
      </c>
      <c r="BC128" s="253">
        <f t="shared" ref="BC128:BR129" si="68">+BB120</f>
        <v>0</v>
      </c>
      <c r="BD128" s="253">
        <f t="shared" si="68"/>
        <v>0</v>
      </c>
      <c r="BE128" s="253">
        <f t="shared" si="68"/>
        <v>0</v>
      </c>
      <c r="BF128" s="253">
        <f t="shared" si="68"/>
        <v>0</v>
      </c>
      <c r="BG128" s="253">
        <f t="shared" si="68"/>
        <v>0</v>
      </c>
      <c r="BH128" s="253">
        <f t="shared" si="68"/>
        <v>0</v>
      </c>
      <c r="BI128" s="253">
        <f t="shared" si="68"/>
        <v>0</v>
      </c>
      <c r="BJ128" s="253">
        <f t="shared" si="68"/>
        <v>0</v>
      </c>
      <c r="BK128" s="253">
        <f t="shared" si="68"/>
        <v>0</v>
      </c>
      <c r="BL128" s="253">
        <f t="shared" si="68"/>
        <v>0</v>
      </c>
      <c r="BM128" s="253">
        <f t="shared" si="68"/>
        <v>0</v>
      </c>
      <c r="BN128" s="253">
        <f t="shared" si="68"/>
        <v>0</v>
      </c>
      <c r="BO128" s="253">
        <f t="shared" si="68"/>
        <v>0</v>
      </c>
      <c r="BP128" s="253">
        <f t="shared" si="68"/>
        <v>0</v>
      </c>
      <c r="BQ128" s="253">
        <f t="shared" si="68"/>
        <v>0</v>
      </c>
      <c r="BR128" s="253">
        <f t="shared" si="68"/>
        <v>0</v>
      </c>
      <c r="BS128" s="253">
        <f t="shared" ref="BS128:CH129" si="69">+BR120</f>
        <v>0</v>
      </c>
      <c r="BT128" s="253">
        <f t="shared" si="69"/>
        <v>0</v>
      </c>
      <c r="BU128" s="253">
        <f t="shared" si="69"/>
        <v>0</v>
      </c>
      <c r="BV128" s="253">
        <f t="shared" si="69"/>
        <v>0</v>
      </c>
      <c r="BW128" s="253">
        <f t="shared" si="69"/>
        <v>0</v>
      </c>
      <c r="BX128" s="253">
        <f t="shared" si="69"/>
        <v>0</v>
      </c>
      <c r="BY128" s="253">
        <f t="shared" si="69"/>
        <v>0</v>
      </c>
      <c r="BZ128" s="253">
        <f t="shared" si="69"/>
        <v>0</v>
      </c>
      <c r="CA128" s="253">
        <f t="shared" si="69"/>
        <v>0</v>
      </c>
      <c r="CB128" s="253">
        <f t="shared" si="69"/>
        <v>0</v>
      </c>
      <c r="CC128" s="253">
        <f t="shared" si="69"/>
        <v>0</v>
      </c>
      <c r="CD128" s="253">
        <f t="shared" si="69"/>
        <v>0</v>
      </c>
      <c r="CE128" s="253">
        <f t="shared" si="69"/>
        <v>0</v>
      </c>
      <c r="CF128" s="253">
        <f t="shared" si="69"/>
        <v>0</v>
      </c>
      <c r="CG128" s="253">
        <f t="shared" si="69"/>
        <v>0</v>
      </c>
      <c r="CH128" s="253">
        <f t="shared" si="69"/>
        <v>0</v>
      </c>
      <c r="CI128" s="253">
        <f t="shared" ref="CI128:CX129" si="70">+CH120</f>
        <v>0</v>
      </c>
      <c r="CJ128" s="253">
        <f t="shared" si="70"/>
        <v>0</v>
      </c>
      <c r="CK128" s="253">
        <f t="shared" si="70"/>
        <v>0</v>
      </c>
      <c r="CL128" s="253">
        <f t="shared" si="70"/>
        <v>0</v>
      </c>
      <c r="CM128" s="253">
        <f t="shared" si="70"/>
        <v>0</v>
      </c>
      <c r="CN128" s="253">
        <f t="shared" si="70"/>
        <v>0</v>
      </c>
      <c r="CO128" s="253">
        <f t="shared" si="70"/>
        <v>0</v>
      </c>
      <c r="CP128" s="253">
        <f t="shared" si="70"/>
        <v>0</v>
      </c>
      <c r="CQ128" s="253">
        <f t="shared" si="70"/>
        <v>0</v>
      </c>
      <c r="CR128" s="253">
        <f t="shared" si="70"/>
        <v>0</v>
      </c>
      <c r="CS128" s="253">
        <f t="shared" si="70"/>
        <v>0</v>
      </c>
      <c r="CT128" s="253">
        <f t="shared" si="70"/>
        <v>0</v>
      </c>
      <c r="CU128" s="253">
        <f t="shared" si="70"/>
        <v>0</v>
      </c>
      <c r="CV128" s="253">
        <f t="shared" si="70"/>
        <v>0</v>
      </c>
      <c r="CW128" s="253">
        <f t="shared" si="70"/>
        <v>0</v>
      </c>
      <c r="CX128" s="253">
        <f t="shared" si="70"/>
        <v>0</v>
      </c>
      <c r="CY128" s="253">
        <f t="shared" ref="CY128:DN129" si="71">+CX120</f>
        <v>0</v>
      </c>
      <c r="CZ128" s="253">
        <f t="shared" si="71"/>
        <v>0</v>
      </c>
      <c r="DA128" s="253">
        <f t="shared" si="71"/>
        <v>0</v>
      </c>
      <c r="DB128" s="253">
        <f t="shared" si="71"/>
        <v>0</v>
      </c>
      <c r="DC128" s="253">
        <f t="shared" si="71"/>
        <v>0</v>
      </c>
      <c r="DD128" s="253">
        <f t="shared" si="71"/>
        <v>0</v>
      </c>
      <c r="DE128" s="253">
        <f t="shared" si="71"/>
        <v>0</v>
      </c>
      <c r="DF128" s="253">
        <f t="shared" si="71"/>
        <v>0</v>
      </c>
      <c r="DG128" s="253">
        <f t="shared" si="71"/>
        <v>0</v>
      </c>
      <c r="DH128" s="253">
        <f t="shared" si="71"/>
        <v>0</v>
      </c>
      <c r="DI128" s="253">
        <f t="shared" si="71"/>
        <v>0</v>
      </c>
      <c r="DJ128" s="253">
        <f t="shared" si="71"/>
        <v>0</v>
      </c>
      <c r="DK128" s="253">
        <f t="shared" si="71"/>
        <v>0</v>
      </c>
      <c r="DL128" s="253">
        <f t="shared" si="71"/>
        <v>0</v>
      </c>
      <c r="DM128" s="253">
        <f t="shared" si="71"/>
        <v>0</v>
      </c>
      <c r="DN128" s="253">
        <f t="shared" si="71"/>
        <v>0</v>
      </c>
      <c r="DO128" s="253">
        <f t="shared" ref="DO128:DT129" si="72">+DN120</f>
        <v>0</v>
      </c>
      <c r="DP128" s="253">
        <f t="shared" si="72"/>
        <v>0</v>
      </c>
      <c r="DQ128" s="253">
        <f t="shared" si="72"/>
        <v>0</v>
      </c>
      <c r="DR128" s="253">
        <f t="shared" si="72"/>
        <v>0</v>
      </c>
      <c r="DS128" s="253">
        <f t="shared" si="72"/>
        <v>0</v>
      </c>
      <c r="DT128" s="253">
        <f t="shared" si="72"/>
        <v>0</v>
      </c>
    </row>
    <row r="129" spans="3:124" ht="15.6" hidden="1" outlineLevel="1" thickTop="1" thickBot="1">
      <c r="C129" s="345" t="s">
        <v>636</v>
      </c>
      <c r="E129" s="253"/>
      <c r="F129" s="253">
        <f>+E121</f>
        <v>0</v>
      </c>
      <c r="G129" s="253">
        <f t="shared" si="65"/>
        <v>0</v>
      </c>
      <c r="H129" s="253">
        <f t="shared" si="65"/>
        <v>0</v>
      </c>
      <c r="I129" s="253">
        <f t="shared" si="65"/>
        <v>0</v>
      </c>
      <c r="J129" s="253">
        <f t="shared" si="65"/>
        <v>0</v>
      </c>
      <c r="K129" s="253">
        <f t="shared" si="65"/>
        <v>0</v>
      </c>
      <c r="L129" s="253">
        <f t="shared" si="65"/>
        <v>0</v>
      </c>
      <c r="M129" s="253">
        <f t="shared" si="65"/>
        <v>0</v>
      </c>
      <c r="N129" s="253">
        <f t="shared" si="65"/>
        <v>0</v>
      </c>
      <c r="O129" s="253">
        <f t="shared" si="65"/>
        <v>0</v>
      </c>
      <c r="P129" s="253">
        <f t="shared" si="65"/>
        <v>0</v>
      </c>
      <c r="Q129" s="253">
        <f t="shared" si="65"/>
        <v>0</v>
      </c>
      <c r="R129" s="253">
        <f t="shared" si="65"/>
        <v>0</v>
      </c>
      <c r="S129" s="253">
        <f t="shared" si="65"/>
        <v>0</v>
      </c>
      <c r="T129" s="253">
        <f t="shared" si="65"/>
        <v>0</v>
      </c>
      <c r="U129" s="253">
        <f t="shared" si="65"/>
        <v>0</v>
      </c>
      <c r="V129" s="253">
        <f t="shared" si="65"/>
        <v>0</v>
      </c>
      <c r="W129" s="253">
        <f t="shared" si="66"/>
        <v>0</v>
      </c>
      <c r="X129" s="253">
        <f t="shared" si="66"/>
        <v>0</v>
      </c>
      <c r="Y129" s="253">
        <f t="shared" si="66"/>
        <v>0</v>
      </c>
      <c r="Z129" s="253">
        <f t="shared" si="66"/>
        <v>0</v>
      </c>
      <c r="AA129" s="253">
        <f t="shared" si="66"/>
        <v>0</v>
      </c>
      <c r="AB129" s="253">
        <f t="shared" si="66"/>
        <v>0</v>
      </c>
      <c r="AC129" s="253">
        <f t="shared" si="66"/>
        <v>0</v>
      </c>
      <c r="AD129" s="253">
        <f t="shared" si="66"/>
        <v>0</v>
      </c>
      <c r="AE129" s="253">
        <f t="shared" si="66"/>
        <v>0</v>
      </c>
      <c r="AF129" s="253">
        <f t="shared" si="66"/>
        <v>0</v>
      </c>
      <c r="AG129" s="253">
        <f t="shared" si="66"/>
        <v>0</v>
      </c>
      <c r="AH129" s="253">
        <f t="shared" si="66"/>
        <v>0</v>
      </c>
      <c r="AI129" s="253">
        <f t="shared" si="66"/>
        <v>0</v>
      </c>
      <c r="AJ129" s="253">
        <f t="shared" si="66"/>
        <v>0</v>
      </c>
      <c r="AK129" s="253">
        <f t="shared" si="66"/>
        <v>0</v>
      </c>
      <c r="AL129" s="253">
        <f t="shared" si="66"/>
        <v>0</v>
      </c>
      <c r="AM129" s="253">
        <f t="shared" si="67"/>
        <v>0</v>
      </c>
      <c r="AN129" s="253">
        <f t="shared" si="67"/>
        <v>0</v>
      </c>
      <c r="AO129" s="253">
        <f t="shared" si="67"/>
        <v>0</v>
      </c>
      <c r="AP129" s="253">
        <f t="shared" si="67"/>
        <v>0</v>
      </c>
      <c r="AQ129" s="253">
        <f t="shared" si="67"/>
        <v>0</v>
      </c>
      <c r="AR129" s="253">
        <f t="shared" si="67"/>
        <v>0</v>
      </c>
      <c r="AS129" s="253">
        <f t="shared" si="67"/>
        <v>0</v>
      </c>
      <c r="AT129" s="253">
        <f t="shared" si="67"/>
        <v>0</v>
      </c>
      <c r="AU129" s="253">
        <f t="shared" si="67"/>
        <v>0</v>
      </c>
      <c r="AV129" s="253">
        <f t="shared" si="67"/>
        <v>0</v>
      </c>
      <c r="AW129" s="253">
        <f t="shared" si="67"/>
        <v>0</v>
      </c>
      <c r="AX129" s="253">
        <f t="shared" si="67"/>
        <v>0</v>
      </c>
      <c r="AY129" s="253">
        <f t="shared" si="67"/>
        <v>0</v>
      </c>
      <c r="AZ129" s="253">
        <f t="shared" si="67"/>
        <v>0</v>
      </c>
      <c r="BA129" s="253">
        <f t="shared" si="67"/>
        <v>0</v>
      </c>
      <c r="BB129" s="253">
        <f t="shared" si="67"/>
        <v>0</v>
      </c>
      <c r="BC129" s="253">
        <f t="shared" si="68"/>
        <v>0</v>
      </c>
      <c r="BD129" s="253">
        <f t="shared" si="68"/>
        <v>0</v>
      </c>
      <c r="BE129" s="253">
        <f t="shared" si="68"/>
        <v>0</v>
      </c>
      <c r="BF129" s="253">
        <f t="shared" si="68"/>
        <v>0</v>
      </c>
      <c r="BG129" s="253">
        <f t="shared" si="68"/>
        <v>0</v>
      </c>
      <c r="BH129" s="253">
        <f t="shared" si="68"/>
        <v>0</v>
      </c>
      <c r="BI129" s="253">
        <f t="shared" si="68"/>
        <v>0</v>
      </c>
      <c r="BJ129" s="253">
        <f t="shared" si="68"/>
        <v>0</v>
      </c>
      <c r="BK129" s="253">
        <f t="shared" si="68"/>
        <v>0</v>
      </c>
      <c r="BL129" s="253">
        <f t="shared" si="68"/>
        <v>0</v>
      </c>
      <c r="BM129" s="253">
        <f t="shared" si="68"/>
        <v>0</v>
      </c>
      <c r="BN129" s="253">
        <f t="shared" si="68"/>
        <v>0</v>
      </c>
      <c r="BO129" s="253">
        <f t="shared" si="68"/>
        <v>0</v>
      </c>
      <c r="BP129" s="253">
        <f t="shared" si="68"/>
        <v>0</v>
      </c>
      <c r="BQ129" s="253">
        <f t="shared" si="68"/>
        <v>0</v>
      </c>
      <c r="BR129" s="253">
        <f t="shared" si="68"/>
        <v>0</v>
      </c>
      <c r="BS129" s="253">
        <f t="shared" si="69"/>
        <v>0</v>
      </c>
      <c r="BT129" s="253">
        <f t="shared" si="69"/>
        <v>0</v>
      </c>
      <c r="BU129" s="253">
        <f t="shared" si="69"/>
        <v>0</v>
      </c>
      <c r="BV129" s="253">
        <f t="shared" si="69"/>
        <v>0</v>
      </c>
      <c r="BW129" s="253">
        <f t="shared" si="69"/>
        <v>0</v>
      </c>
      <c r="BX129" s="253">
        <f t="shared" si="69"/>
        <v>0</v>
      </c>
      <c r="BY129" s="253">
        <f t="shared" si="69"/>
        <v>0</v>
      </c>
      <c r="BZ129" s="253">
        <f t="shared" si="69"/>
        <v>0</v>
      </c>
      <c r="CA129" s="253">
        <f t="shared" si="69"/>
        <v>0</v>
      </c>
      <c r="CB129" s="253">
        <f t="shared" si="69"/>
        <v>0</v>
      </c>
      <c r="CC129" s="253">
        <f t="shared" si="69"/>
        <v>0</v>
      </c>
      <c r="CD129" s="253">
        <f t="shared" si="69"/>
        <v>0</v>
      </c>
      <c r="CE129" s="253">
        <f t="shared" si="69"/>
        <v>0</v>
      </c>
      <c r="CF129" s="253">
        <f t="shared" si="69"/>
        <v>0</v>
      </c>
      <c r="CG129" s="253">
        <f t="shared" si="69"/>
        <v>0</v>
      </c>
      <c r="CH129" s="253">
        <f t="shared" si="69"/>
        <v>0</v>
      </c>
      <c r="CI129" s="253">
        <f t="shared" si="70"/>
        <v>0</v>
      </c>
      <c r="CJ129" s="253">
        <f t="shared" si="70"/>
        <v>0</v>
      </c>
      <c r="CK129" s="253">
        <f t="shared" si="70"/>
        <v>0</v>
      </c>
      <c r="CL129" s="253">
        <f t="shared" si="70"/>
        <v>0</v>
      </c>
      <c r="CM129" s="253">
        <f t="shared" si="70"/>
        <v>0</v>
      </c>
      <c r="CN129" s="253">
        <f t="shared" si="70"/>
        <v>0</v>
      </c>
      <c r="CO129" s="253">
        <f t="shared" si="70"/>
        <v>0</v>
      </c>
      <c r="CP129" s="253">
        <f t="shared" si="70"/>
        <v>0</v>
      </c>
      <c r="CQ129" s="253">
        <f t="shared" si="70"/>
        <v>0</v>
      </c>
      <c r="CR129" s="253">
        <f t="shared" si="70"/>
        <v>0</v>
      </c>
      <c r="CS129" s="253">
        <f t="shared" si="70"/>
        <v>0</v>
      </c>
      <c r="CT129" s="253">
        <f t="shared" si="70"/>
        <v>0</v>
      </c>
      <c r="CU129" s="253">
        <f t="shared" si="70"/>
        <v>0</v>
      </c>
      <c r="CV129" s="253">
        <f t="shared" si="70"/>
        <v>0</v>
      </c>
      <c r="CW129" s="253">
        <f t="shared" si="70"/>
        <v>0</v>
      </c>
      <c r="CX129" s="253">
        <f t="shared" si="70"/>
        <v>0</v>
      </c>
      <c r="CY129" s="253">
        <f t="shared" si="71"/>
        <v>0</v>
      </c>
      <c r="CZ129" s="253">
        <f t="shared" si="71"/>
        <v>0</v>
      </c>
      <c r="DA129" s="253">
        <f t="shared" si="71"/>
        <v>0</v>
      </c>
      <c r="DB129" s="253">
        <f t="shared" si="71"/>
        <v>0</v>
      </c>
      <c r="DC129" s="253">
        <f t="shared" si="71"/>
        <v>0</v>
      </c>
      <c r="DD129" s="253">
        <f t="shared" si="71"/>
        <v>0</v>
      </c>
      <c r="DE129" s="253">
        <f t="shared" si="71"/>
        <v>0</v>
      </c>
      <c r="DF129" s="253">
        <f t="shared" si="71"/>
        <v>0</v>
      </c>
      <c r="DG129" s="253">
        <f t="shared" si="71"/>
        <v>0</v>
      </c>
      <c r="DH129" s="253">
        <f t="shared" si="71"/>
        <v>0</v>
      </c>
      <c r="DI129" s="253">
        <f t="shared" si="71"/>
        <v>0</v>
      </c>
      <c r="DJ129" s="253">
        <f t="shared" si="71"/>
        <v>0</v>
      </c>
      <c r="DK129" s="253">
        <f t="shared" si="71"/>
        <v>0</v>
      </c>
      <c r="DL129" s="253">
        <f t="shared" si="71"/>
        <v>0</v>
      </c>
      <c r="DM129" s="253">
        <f t="shared" si="71"/>
        <v>0</v>
      </c>
      <c r="DN129" s="253">
        <f t="shared" si="71"/>
        <v>0</v>
      </c>
      <c r="DO129" s="253">
        <f t="shared" si="72"/>
        <v>0</v>
      </c>
      <c r="DP129" s="253">
        <f t="shared" si="72"/>
        <v>0</v>
      </c>
      <c r="DQ129" s="253">
        <f t="shared" si="72"/>
        <v>0</v>
      </c>
      <c r="DR129" s="253">
        <f t="shared" si="72"/>
        <v>0</v>
      </c>
      <c r="DS129" s="253">
        <f t="shared" si="72"/>
        <v>0</v>
      </c>
      <c r="DT129" s="253">
        <f t="shared" si="72"/>
        <v>0</v>
      </c>
    </row>
    <row r="130" spans="3:124" ht="15.6" hidden="1" outlineLevel="1" thickTop="1" thickBot="1">
      <c r="C130" s="345" t="s">
        <v>640</v>
      </c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  <c r="AP130" s="298"/>
      <c r="AQ130" s="298"/>
      <c r="AR130" s="298"/>
      <c r="AS130" s="298"/>
      <c r="AT130" s="298"/>
      <c r="AU130" s="298"/>
      <c r="AV130" s="298"/>
      <c r="AW130" s="298"/>
      <c r="AX130" s="298"/>
      <c r="AY130" s="298"/>
      <c r="AZ130" s="298"/>
      <c r="BA130" s="298"/>
      <c r="BB130" s="298"/>
      <c r="BC130" s="298"/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/>
      <c r="BQ130" s="298"/>
      <c r="BR130" s="298"/>
      <c r="BS130" s="298"/>
      <c r="BT130" s="298"/>
      <c r="BU130" s="298"/>
      <c r="BV130" s="298"/>
      <c r="BW130" s="298"/>
      <c r="BX130" s="298"/>
      <c r="BY130" s="298"/>
      <c r="BZ130" s="298"/>
      <c r="CA130" s="298"/>
      <c r="CB130" s="298"/>
      <c r="CC130" s="298"/>
      <c r="CD130" s="298"/>
      <c r="CE130" s="298"/>
      <c r="CF130" s="298"/>
      <c r="CG130" s="298"/>
      <c r="CH130" s="298"/>
      <c r="CI130" s="298"/>
      <c r="CJ130" s="298"/>
      <c r="CK130" s="298"/>
      <c r="CL130" s="298"/>
      <c r="CM130" s="298"/>
      <c r="CN130" s="298"/>
      <c r="CO130" s="298"/>
      <c r="CP130" s="298"/>
      <c r="CQ130" s="298"/>
      <c r="CR130" s="298"/>
      <c r="CS130" s="298"/>
      <c r="CT130" s="298"/>
      <c r="CU130" s="298"/>
      <c r="CV130" s="298"/>
      <c r="CW130" s="298"/>
      <c r="CX130" s="298"/>
      <c r="CY130" s="298"/>
      <c r="CZ130" s="298"/>
      <c r="DA130" s="298"/>
      <c r="DB130" s="298"/>
      <c r="DC130" s="298"/>
      <c r="DD130" s="298"/>
      <c r="DE130" s="298"/>
      <c r="DF130" s="298"/>
      <c r="DG130" s="298"/>
      <c r="DH130" s="298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</row>
    <row r="131" spans="3:124" hidden="1" outlineLevel="1">
      <c r="C131" s="346"/>
    </row>
    <row r="132" spans="3:124" hidden="1" outlineLevel="1">
      <c r="C132" s="346"/>
    </row>
    <row r="133" spans="3:124" ht="15.6" hidden="1" outlineLevel="1" thickTop="1" thickBot="1">
      <c r="C133" s="345" t="s">
        <v>641</v>
      </c>
      <c r="E133" s="253">
        <f t="shared" ref="E133:BP133" si="73">+E119-E126-E127</f>
        <v>0</v>
      </c>
      <c r="F133" s="253">
        <f t="shared" si="73"/>
        <v>0</v>
      </c>
      <c r="G133" s="253">
        <f t="shared" si="73"/>
        <v>0</v>
      </c>
      <c r="H133" s="253">
        <f t="shared" si="73"/>
        <v>0</v>
      </c>
      <c r="I133" s="253">
        <f t="shared" si="73"/>
        <v>0</v>
      </c>
      <c r="J133" s="253">
        <f t="shared" si="73"/>
        <v>0</v>
      </c>
      <c r="K133" s="253">
        <f t="shared" si="73"/>
        <v>0</v>
      </c>
      <c r="L133" s="253">
        <f t="shared" si="73"/>
        <v>0</v>
      </c>
      <c r="M133" s="253">
        <f t="shared" si="73"/>
        <v>0</v>
      </c>
      <c r="N133" s="253">
        <f t="shared" si="73"/>
        <v>0</v>
      </c>
      <c r="O133" s="253">
        <f t="shared" si="73"/>
        <v>0</v>
      </c>
      <c r="P133" s="253">
        <f t="shared" si="73"/>
        <v>0</v>
      </c>
      <c r="Q133" s="253">
        <f t="shared" si="73"/>
        <v>0</v>
      </c>
      <c r="R133" s="253">
        <f t="shared" si="73"/>
        <v>0</v>
      </c>
      <c r="S133" s="253">
        <f t="shared" si="73"/>
        <v>0</v>
      </c>
      <c r="T133" s="253">
        <f t="shared" si="73"/>
        <v>0</v>
      </c>
      <c r="U133" s="253">
        <f t="shared" si="73"/>
        <v>0</v>
      </c>
      <c r="V133" s="253">
        <f t="shared" si="73"/>
        <v>0</v>
      </c>
      <c r="W133" s="253">
        <f t="shared" si="73"/>
        <v>0</v>
      </c>
      <c r="X133" s="253">
        <f t="shared" si="73"/>
        <v>0</v>
      </c>
      <c r="Y133" s="253">
        <f t="shared" si="73"/>
        <v>0</v>
      </c>
      <c r="Z133" s="253">
        <f t="shared" si="73"/>
        <v>0</v>
      </c>
      <c r="AA133" s="253">
        <f t="shared" si="73"/>
        <v>0</v>
      </c>
      <c r="AB133" s="253">
        <f t="shared" si="73"/>
        <v>0</v>
      </c>
      <c r="AC133" s="253">
        <f t="shared" si="73"/>
        <v>0</v>
      </c>
      <c r="AD133" s="253">
        <f t="shared" si="73"/>
        <v>0</v>
      </c>
      <c r="AE133" s="253">
        <f t="shared" si="73"/>
        <v>0</v>
      </c>
      <c r="AF133" s="253">
        <f t="shared" si="73"/>
        <v>0</v>
      </c>
      <c r="AG133" s="253">
        <f t="shared" si="73"/>
        <v>0</v>
      </c>
      <c r="AH133" s="253">
        <f t="shared" si="73"/>
        <v>0</v>
      </c>
      <c r="AI133" s="253">
        <f t="shared" si="73"/>
        <v>0</v>
      </c>
      <c r="AJ133" s="253">
        <f t="shared" si="73"/>
        <v>0</v>
      </c>
      <c r="AK133" s="253">
        <f t="shared" si="73"/>
        <v>0</v>
      </c>
      <c r="AL133" s="253">
        <f t="shared" si="73"/>
        <v>0</v>
      </c>
      <c r="AM133" s="253">
        <f t="shared" si="73"/>
        <v>0</v>
      </c>
      <c r="AN133" s="253">
        <f t="shared" si="73"/>
        <v>0</v>
      </c>
      <c r="AO133" s="253">
        <f t="shared" si="73"/>
        <v>0</v>
      </c>
      <c r="AP133" s="253">
        <f t="shared" si="73"/>
        <v>0</v>
      </c>
      <c r="AQ133" s="253">
        <f t="shared" si="73"/>
        <v>0</v>
      </c>
      <c r="AR133" s="253">
        <f t="shared" si="73"/>
        <v>0</v>
      </c>
      <c r="AS133" s="253">
        <f t="shared" si="73"/>
        <v>0</v>
      </c>
      <c r="AT133" s="253">
        <f t="shared" si="73"/>
        <v>0</v>
      </c>
      <c r="AU133" s="253">
        <f t="shared" si="73"/>
        <v>0</v>
      </c>
      <c r="AV133" s="253">
        <f t="shared" si="73"/>
        <v>0</v>
      </c>
      <c r="AW133" s="253">
        <f t="shared" si="73"/>
        <v>0</v>
      </c>
      <c r="AX133" s="253">
        <f t="shared" si="73"/>
        <v>0</v>
      </c>
      <c r="AY133" s="253">
        <f t="shared" si="73"/>
        <v>0</v>
      </c>
      <c r="AZ133" s="253">
        <f t="shared" si="73"/>
        <v>0</v>
      </c>
      <c r="BA133" s="253">
        <f t="shared" si="73"/>
        <v>0</v>
      </c>
      <c r="BB133" s="253">
        <f t="shared" si="73"/>
        <v>0</v>
      </c>
      <c r="BC133" s="253">
        <f t="shared" si="73"/>
        <v>0</v>
      </c>
      <c r="BD133" s="253">
        <f t="shared" si="73"/>
        <v>0</v>
      </c>
      <c r="BE133" s="253">
        <f t="shared" si="73"/>
        <v>0</v>
      </c>
      <c r="BF133" s="253">
        <f t="shared" si="73"/>
        <v>0</v>
      </c>
      <c r="BG133" s="253">
        <f t="shared" si="73"/>
        <v>0</v>
      </c>
      <c r="BH133" s="253">
        <f t="shared" si="73"/>
        <v>0</v>
      </c>
      <c r="BI133" s="253">
        <f t="shared" si="73"/>
        <v>0</v>
      </c>
      <c r="BJ133" s="253">
        <f t="shared" si="73"/>
        <v>0</v>
      </c>
      <c r="BK133" s="253">
        <f t="shared" si="73"/>
        <v>0</v>
      </c>
      <c r="BL133" s="253">
        <f t="shared" si="73"/>
        <v>0</v>
      </c>
      <c r="BM133" s="253">
        <f t="shared" si="73"/>
        <v>0</v>
      </c>
      <c r="BN133" s="253">
        <f t="shared" si="73"/>
        <v>0</v>
      </c>
      <c r="BO133" s="253">
        <f t="shared" si="73"/>
        <v>0</v>
      </c>
      <c r="BP133" s="253">
        <f t="shared" si="73"/>
        <v>0</v>
      </c>
      <c r="BQ133" s="253">
        <f t="shared" ref="BQ133:DT133" si="74">+BQ119-BQ126-BQ127</f>
        <v>0</v>
      </c>
      <c r="BR133" s="253">
        <f t="shared" si="74"/>
        <v>0</v>
      </c>
      <c r="BS133" s="253">
        <f t="shared" si="74"/>
        <v>0</v>
      </c>
      <c r="BT133" s="253">
        <f t="shared" si="74"/>
        <v>0</v>
      </c>
      <c r="BU133" s="253">
        <f t="shared" si="74"/>
        <v>0</v>
      </c>
      <c r="BV133" s="253">
        <f t="shared" si="74"/>
        <v>0</v>
      </c>
      <c r="BW133" s="253">
        <f t="shared" si="74"/>
        <v>0</v>
      </c>
      <c r="BX133" s="253">
        <f t="shared" si="74"/>
        <v>0</v>
      </c>
      <c r="BY133" s="253">
        <f t="shared" si="74"/>
        <v>0</v>
      </c>
      <c r="BZ133" s="253">
        <f t="shared" si="74"/>
        <v>0</v>
      </c>
      <c r="CA133" s="253">
        <f t="shared" si="74"/>
        <v>0</v>
      </c>
      <c r="CB133" s="253">
        <f t="shared" si="74"/>
        <v>0</v>
      </c>
      <c r="CC133" s="253">
        <f t="shared" si="74"/>
        <v>0</v>
      </c>
      <c r="CD133" s="253">
        <f t="shared" si="74"/>
        <v>0</v>
      </c>
      <c r="CE133" s="253">
        <f t="shared" si="74"/>
        <v>0</v>
      </c>
      <c r="CF133" s="253">
        <f t="shared" si="74"/>
        <v>0</v>
      </c>
      <c r="CG133" s="253">
        <f t="shared" si="74"/>
        <v>0</v>
      </c>
      <c r="CH133" s="253">
        <f t="shared" si="74"/>
        <v>0</v>
      </c>
      <c r="CI133" s="253">
        <f t="shared" si="74"/>
        <v>0</v>
      </c>
      <c r="CJ133" s="253">
        <f t="shared" si="74"/>
        <v>0</v>
      </c>
      <c r="CK133" s="253">
        <f t="shared" si="74"/>
        <v>0</v>
      </c>
      <c r="CL133" s="253">
        <f t="shared" si="74"/>
        <v>0</v>
      </c>
      <c r="CM133" s="253">
        <f t="shared" si="74"/>
        <v>0</v>
      </c>
      <c r="CN133" s="253">
        <f t="shared" si="74"/>
        <v>0</v>
      </c>
      <c r="CO133" s="253">
        <f t="shared" si="74"/>
        <v>0</v>
      </c>
      <c r="CP133" s="253">
        <f t="shared" si="74"/>
        <v>0</v>
      </c>
      <c r="CQ133" s="253">
        <f t="shared" si="74"/>
        <v>0</v>
      </c>
      <c r="CR133" s="253">
        <f t="shared" si="74"/>
        <v>0</v>
      </c>
      <c r="CS133" s="253">
        <f t="shared" si="74"/>
        <v>0</v>
      </c>
      <c r="CT133" s="253">
        <f t="shared" si="74"/>
        <v>0</v>
      </c>
      <c r="CU133" s="253">
        <f t="shared" si="74"/>
        <v>0</v>
      </c>
      <c r="CV133" s="253">
        <f t="shared" si="74"/>
        <v>0</v>
      </c>
      <c r="CW133" s="253">
        <f t="shared" si="74"/>
        <v>0</v>
      </c>
      <c r="CX133" s="253">
        <f t="shared" si="74"/>
        <v>0</v>
      </c>
      <c r="CY133" s="253">
        <f t="shared" si="74"/>
        <v>0</v>
      </c>
      <c r="CZ133" s="253">
        <f t="shared" si="74"/>
        <v>0</v>
      </c>
      <c r="DA133" s="253">
        <f t="shared" si="74"/>
        <v>0</v>
      </c>
      <c r="DB133" s="253">
        <f t="shared" si="74"/>
        <v>0</v>
      </c>
      <c r="DC133" s="253">
        <f t="shared" si="74"/>
        <v>0</v>
      </c>
      <c r="DD133" s="253">
        <f t="shared" si="74"/>
        <v>0</v>
      </c>
      <c r="DE133" s="253">
        <f t="shared" si="74"/>
        <v>0</v>
      </c>
      <c r="DF133" s="253">
        <f t="shared" si="74"/>
        <v>0</v>
      </c>
      <c r="DG133" s="253">
        <f t="shared" si="74"/>
        <v>0</v>
      </c>
      <c r="DH133" s="253">
        <f t="shared" si="74"/>
        <v>0</v>
      </c>
      <c r="DI133" s="253">
        <f t="shared" si="74"/>
        <v>0</v>
      </c>
      <c r="DJ133" s="253">
        <f t="shared" si="74"/>
        <v>0</v>
      </c>
      <c r="DK133" s="253">
        <f t="shared" si="74"/>
        <v>0</v>
      </c>
      <c r="DL133" s="253">
        <f t="shared" si="74"/>
        <v>0</v>
      </c>
      <c r="DM133" s="253">
        <f t="shared" si="74"/>
        <v>0</v>
      </c>
      <c r="DN133" s="253">
        <f t="shared" si="74"/>
        <v>0</v>
      </c>
      <c r="DO133" s="253">
        <f t="shared" si="74"/>
        <v>0</v>
      </c>
      <c r="DP133" s="253">
        <f t="shared" si="74"/>
        <v>0</v>
      </c>
      <c r="DQ133" s="253">
        <f t="shared" si="74"/>
        <v>0</v>
      </c>
      <c r="DR133" s="253">
        <f t="shared" si="74"/>
        <v>0</v>
      </c>
      <c r="DS133" s="253">
        <f t="shared" si="74"/>
        <v>0</v>
      </c>
      <c r="DT133" s="253">
        <f t="shared" si="74"/>
        <v>0</v>
      </c>
    </row>
    <row r="134" spans="3:124" ht="15.6" hidden="1" outlineLevel="1" thickTop="1" thickBot="1">
      <c r="C134" s="345" t="s">
        <v>642</v>
      </c>
      <c r="E134" s="253">
        <f>+E133</f>
        <v>0</v>
      </c>
      <c r="F134" s="253">
        <f>+E134+F133</f>
        <v>0</v>
      </c>
      <c r="G134" s="253">
        <f t="shared" ref="G134:BR134" si="75">+F134+G133</f>
        <v>0</v>
      </c>
      <c r="H134" s="253">
        <f t="shared" si="75"/>
        <v>0</v>
      </c>
      <c r="I134" s="253">
        <f t="shared" si="75"/>
        <v>0</v>
      </c>
      <c r="J134" s="253">
        <f t="shared" si="75"/>
        <v>0</v>
      </c>
      <c r="K134" s="253">
        <f t="shared" si="75"/>
        <v>0</v>
      </c>
      <c r="L134" s="253">
        <f t="shared" si="75"/>
        <v>0</v>
      </c>
      <c r="M134" s="253">
        <f t="shared" si="75"/>
        <v>0</v>
      </c>
      <c r="N134" s="253">
        <f t="shared" si="75"/>
        <v>0</v>
      </c>
      <c r="O134" s="253">
        <f t="shared" si="75"/>
        <v>0</v>
      </c>
      <c r="P134" s="253">
        <f t="shared" si="75"/>
        <v>0</v>
      </c>
      <c r="Q134" s="253">
        <f t="shared" si="75"/>
        <v>0</v>
      </c>
      <c r="R134" s="253">
        <f t="shared" si="75"/>
        <v>0</v>
      </c>
      <c r="S134" s="253">
        <f t="shared" si="75"/>
        <v>0</v>
      </c>
      <c r="T134" s="253">
        <f t="shared" si="75"/>
        <v>0</v>
      </c>
      <c r="U134" s="253">
        <f t="shared" si="75"/>
        <v>0</v>
      </c>
      <c r="V134" s="253">
        <f t="shared" si="75"/>
        <v>0</v>
      </c>
      <c r="W134" s="253">
        <f t="shared" si="75"/>
        <v>0</v>
      </c>
      <c r="X134" s="253">
        <f t="shared" si="75"/>
        <v>0</v>
      </c>
      <c r="Y134" s="253">
        <f t="shared" si="75"/>
        <v>0</v>
      </c>
      <c r="Z134" s="253">
        <f t="shared" si="75"/>
        <v>0</v>
      </c>
      <c r="AA134" s="253">
        <f t="shared" si="75"/>
        <v>0</v>
      </c>
      <c r="AB134" s="253">
        <f t="shared" si="75"/>
        <v>0</v>
      </c>
      <c r="AC134" s="253">
        <f t="shared" si="75"/>
        <v>0</v>
      </c>
      <c r="AD134" s="253">
        <f t="shared" si="75"/>
        <v>0</v>
      </c>
      <c r="AE134" s="253">
        <f t="shared" si="75"/>
        <v>0</v>
      </c>
      <c r="AF134" s="253">
        <f t="shared" si="75"/>
        <v>0</v>
      </c>
      <c r="AG134" s="253">
        <f t="shared" si="75"/>
        <v>0</v>
      </c>
      <c r="AH134" s="253">
        <f t="shared" si="75"/>
        <v>0</v>
      </c>
      <c r="AI134" s="253">
        <f t="shared" si="75"/>
        <v>0</v>
      </c>
      <c r="AJ134" s="253">
        <f t="shared" si="75"/>
        <v>0</v>
      </c>
      <c r="AK134" s="253">
        <f t="shared" si="75"/>
        <v>0</v>
      </c>
      <c r="AL134" s="253">
        <f t="shared" si="75"/>
        <v>0</v>
      </c>
      <c r="AM134" s="253">
        <f t="shared" si="75"/>
        <v>0</v>
      </c>
      <c r="AN134" s="253">
        <f t="shared" si="75"/>
        <v>0</v>
      </c>
      <c r="AO134" s="253">
        <f t="shared" si="75"/>
        <v>0</v>
      </c>
      <c r="AP134" s="253">
        <f t="shared" si="75"/>
        <v>0</v>
      </c>
      <c r="AQ134" s="253">
        <f t="shared" si="75"/>
        <v>0</v>
      </c>
      <c r="AR134" s="253">
        <f t="shared" si="75"/>
        <v>0</v>
      </c>
      <c r="AS134" s="253">
        <f t="shared" si="75"/>
        <v>0</v>
      </c>
      <c r="AT134" s="253">
        <f t="shared" si="75"/>
        <v>0</v>
      </c>
      <c r="AU134" s="253">
        <f t="shared" si="75"/>
        <v>0</v>
      </c>
      <c r="AV134" s="253">
        <f t="shared" si="75"/>
        <v>0</v>
      </c>
      <c r="AW134" s="253">
        <f t="shared" si="75"/>
        <v>0</v>
      </c>
      <c r="AX134" s="253">
        <f t="shared" si="75"/>
        <v>0</v>
      </c>
      <c r="AY134" s="253">
        <f t="shared" si="75"/>
        <v>0</v>
      </c>
      <c r="AZ134" s="253">
        <f t="shared" si="75"/>
        <v>0</v>
      </c>
      <c r="BA134" s="253">
        <f t="shared" si="75"/>
        <v>0</v>
      </c>
      <c r="BB134" s="253">
        <f t="shared" si="75"/>
        <v>0</v>
      </c>
      <c r="BC134" s="253">
        <f t="shared" si="75"/>
        <v>0</v>
      </c>
      <c r="BD134" s="253">
        <f t="shared" si="75"/>
        <v>0</v>
      </c>
      <c r="BE134" s="253">
        <f t="shared" si="75"/>
        <v>0</v>
      </c>
      <c r="BF134" s="253">
        <f t="shared" si="75"/>
        <v>0</v>
      </c>
      <c r="BG134" s="253">
        <f t="shared" si="75"/>
        <v>0</v>
      </c>
      <c r="BH134" s="253">
        <f t="shared" si="75"/>
        <v>0</v>
      </c>
      <c r="BI134" s="253">
        <f t="shared" si="75"/>
        <v>0</v>
      </c>
      <c r="BJ134" s="253">
        <f t="shared" si="75"/>
        <v>0</v>
      </c>
      <c r="BK134" s="253">
        <f t="shared" si="75"/>
        <v>0</v>
      </c>
      <c r="BL134" s="253">
        <f t="shared" si="75"/>
        <v>0</v>
      </c>
      <c r="BM134" s="253">
        <f t="shared" si="75"/>
        <v>0</v>
      </c>
      <c r="BN134" s="253">
        <f t="shared" si="75"/>
        <v>0</v>
      </c>
      <c r="BO134" s="253">
        <f t="shared" si="75"/>
        <v>0</v>
      </c>
      <c r="BP134" s="253">
        <f t="shared" si="75"/>
        <v>0</v>
      </c>
      <c r="BQ134" s="253">
        <f t="shared" si="75"/>
        <v>0</v>
      </c>
      <c r="BR134" s="253">
        <f t="shared" si="75"/>
        <v>0</v>
      </c>
      <c r="BS134" s="253">
        <f t="shared" ref="BS134:DT134" si="76">+BR134+BS133</f>
        <v>0</v>
      </c>
      <c r="BT134" s="253">
        <f t="shared" si="76"/>
        <v>0</v>
      </c>
      <c r="BU134" s="253">
        <f t="shared" si="76"/>
        <v>0</v>
      </c>
      <c r="BV134" s="253">
        <f t="shared" si="76"/>
        <v>0</v>
      </c>
      <c r="BW134" s="253">
        <f t="shared" si="76"/>
        <v>0</v>
      </c>
      <c r="BX134" s="253">
        <f t="shared" si="76"/>
        <v>0</v>
      </c>
      <c r="BY134" s="253">
        <f t="shared" si="76"/>
        <v>0</v>
      </c>
      <c r="BZ134" s="253">
        <f t="shared" si="76"/>
        <v>0</v>
      </c>
      <c r="CA134" s="253">
        <f t="shared" si="76"/>
        <v>0</v>
      </c>
      <c r="CB134" s="253">
        <f t="shared" si="76"/>
        <v>0</v>
      </c>
      <c r="CC134" s="253">
        <f t="shared" si="76"/>
        <v>0</v>
      </c>
      <c r="CD134" s="253">
        <f t="shared" si="76"/>
        <v>0</v>
      </c>
      <c r="CE134" s="253">
        <f t="shared" si="76"/>
        <v>0</v>
      </c>
      <c r="CF134" s="253">
        <f t="shared" si="76"/>
        <v>0</v>
      </c>
      <c r="CG134" s="253">
        <f t="shared" si="76"/>
        <v>0</v>
      </c>
      <c r="CH134" s="253">
        <f t="shared" si="76"/>
        <v>0</v>
      </c>
      <c r="CI134" s="253">
        <f t="shared" si="76"/>
        <v>0</v>
      </c>
      <c r="CJ134" s="253">
        <f t="shared" si="76"/>
        <v>0</v>
      </c>
      <c r="CK134" s="253">
        <f t="shared" si="76"/>
        <v>0</v>
      </c>
      <c r="CL134" s="253">
        <f t="shared" si="76"/>
        <v>0</v>
      </c>
      <c r="CM134" s="253">
        <f t="shared" si="76"/>
        <v>0</v>
      </c>
      <c r="CN134" s="253">
        <f t="shared" si="76"/>
        <v>0</v>
      </c>
      <c r="CO134" s="253">
        <f t="shared" si="76"/>
        <v>0</v>
      </c>
      <c r="CP134" s="253">
        <f t="shared" si="76"/>
        <v>0</v>
      </c>
      <c r="CQ134" s="253">
        <f t="shared" si="76"/>
        <v>0</v>
      </c>
      <c r="CR134" s="253">
        <f t="shared" si="76"/>
        <v>0</v>
      </c>
      <c r="CS134" s="253">
        <f t="shared" si="76"/>
        <v>0</v>
      </c>
      <c r="CT134" s="253">
        <f t="shared" si="76"/>
        <v>0</v>
      </c>
      <c r="CU134" s="253">
        <f t="shared" si="76"/>
        <v>0</v>
      </c>
      <c r="CV134" s="253">
        <f t="shared" si="76"/>
        <v>0</v>
      </c>
      <c r="CW134" s="253">
        <f t="shared" si="76"/>
        <v>0</v>
      </c>
      <c r="CX134" s="253">
        <f t="shared" si="76"/>
        <v>0</v>
      </c>
      <c r="CY134" s="253">
        <f t="shared" si="76"/>
        <v>0</v>
      </c>
      <c r="CZ134" s="253">
        <f t="shared" si="76"/>
        <v>0</v>
      </c>
      <c r="DA134" s="253">
        <f t="shared" si="76"/>
        <v>0</v>
      </c>
      <c r="DB134" s="253">
        <f t="shared" si="76"/>
        <v>0</v>
      </c>
      <c r="DC134" s="253">
        <f t="shared" si="76"/>
        <v>0</v>
      </c>
      <c r="DD134" s="253">
        <f t="shared" si="76"/>
        <v>0</v>
      </c>
      <c r="DE134" s="253">
        <f t="shared" si="76"/>
        <v>0</v>
      </c>
      <c r="DF134" s="253">
        <f t="shared" si="76"/>
        <v>0</v>
      </c>
      <c r="DG134" s="253">
        <f t="shared" si="76"/>
        <v>0</v>
      </c>
      <c r="DH134" s="253">
        <f t="shared" si="76"/>
        <v>0</v>
      </c>
      <c r="DI134" s="253">
        <f t="shared" si="76"/>
        <v>0</v>
      </c>
      <c r="DJ134" s="253">
        <f t="shared" si="76"/>
        <v>0</v>
      </c>
      <c r="DK134" s="253">
        <f t="shared" si="76"/>
        <v>0</v>
      </c>
      <c r="DL134" s="253">
        <f t="shared" si="76"/>
        <v>0</v>
      </c>
      <c r="DM134" s="253">
        <f t="shared" si="76"/>
        <v>0</v>
      </c>
      <c r="DN134" s="253">
        <f t="shared" si="76"/>
        <v>0</v>
      </c>
      <c r="DO134" s="253">
        <f t="shared" si="76"/>
        <v>0</v>
      </c>
      <c r="DP134" s="253">
        <f t="shared" si="76"/>
        <v>0</v>
      </c>
      <c r="DQ134" s="253">
        <f t="shared" si="76"/>
        <v>0</v>
      </c>
      <c r="DR134" s="253">
        <f t="shared" si="76"/>
        <v>0</v>
      </c>
      <c r="DS134" s="253">
        <f t="shared" si="76"/>
        <v>0</v>
      </c>
      <c r="DT134" s="253">
        <f t="shared" si="76"/>
        <v>0</v>
      </c>
    </row>
    <row r="135" spans="3:124" ht="15.6" hidden="1" outlineLevel="1" thickTop="1" thickBot="1">
      <c r="C135" s="345" t="s">
        <v>643</v>
      </c>
      <c r="E135" s="253">
        <f>+E120-E128</f>
        <v>0</v>
      </c>
      <c r="F135" s="253">
        <f>+F120-F128</f>
        <v>0</v>
      </c>
      <c r="G135" s="253">
        <f t="shared" ref="G135:BR137" si="77">+G120-G128</f>
        <v>0</v>
      </c>
      <c r="H135" s="253">
        <f t="shared" si="77"/>
        <v>0</v>
      </c>
      <c r="I135" s="253">
        <f t="shared" si="77"/>
        <v>0</v>
      </c>
      <c r="J135" s="253">
        <f t="shared" si="77"/>
        <v>0</v>
      </c>
      <c r="K135" s="253">
        <f t="shared" si="77"/>
        <v>0</v>
      </c>
      <c r="L135" s="253">
        <f t="shared" si="77"/>
        <v>0</v>
      </c>
      <c r="M135" s="253">
        <f t="shared" si="77"/>
        <v>0</v>
      </c>
      <c r="N135" s="253">
        <f t="shared" si="77"/>
        <v>0</v>
      </c>
      <c r="O135" s="253">
        <f t="shared" si="77"/>
        <v>0</v>
      </c>
      <c r="P135" s="253">
        <f t="shared" si="77"/>
        <v>0</v>
      </c>
      <c r="Q135" s="253">
        <f t="shared" si="77"/>
        <v>0</v>
      </c>
      <c r="R135" s="253">
        <f t="shared" si="77"/>
        <v>0</v>
      </c>
      <c r="S135" s="253">
        <f t="shared" si="77"/>
        <v>0</v>
      </c>
      <c r="T135" s="253">
        <f t="shared" si="77"/>
        <v>0</v>
      </c>
      <c r="U135" s="253">
        <f t="shared" si="77"/>
        <v>0</v>
      </c>
      <c r="V135" s="253">
        <f t="shared" si="77"/>
        <v>0</v>
      </c>
      <c r="W135" s="253">
        <f t="shared" si="77"/>
        <v>0</v>
      </c>
      <c r="X135" s="253">
        <f t="shared" si="77"/>
        <v>0</v>
      </c>
      <c r="Y135" s="253">
        <f t="shared" si="77"/>
        <v>0</v>
      </c>
      <c r="Z135" s="253">
        <f t="shared" si="77"/>
        <v>0</v>
      </c>
      <c r="AA135" s="253">
        <f t="shared" si="77"/>
        <v>0</v>
      </c>
      <c r="AB135" s="253">
        <f t="shared" si="77"/>
        <v>0</v>
      </c>
      <c r="AC135" s="253">
        <f t="shared" si="77"/>
        <v>0</v>
      </c>
      <c r="AD135" s="253">
        <f t="shared" si="77"/>
        <v>0</v>
      </c>
      <c r="AE135" s="253">
        <f t="shared" si="77"/>
        <v>0</v>
      </c>
      <c r="AF135" s="253">
        <f t="shared" si="77"/>
        <v>0</v>
      </c>
      <c r="AG135" s="253">
        <f t="shared" si="77"/>
        <v>0</v>
      </c>
      <c r="AH135" s="253">
        <f t="shared" si="77"/>
        <v>0</v>
      </c>
      <c r="AI135" s="253">
        <f t="shared" si="77"/>
        <v>0</v>
      </c>
      <c r="AJ135" s="253">
        <f t="shared" si="77"/>
        <v>0</v>
      </c>
      <c r="AK135" s="253">
        <f t="shared" si="77"/>
        <v>0</v>
      </c>
      <c r="AL135" s="253">
        <f t="shared" si="77"/>
        <v>0</v>
      </c>
      <c r="AM135" s="253">
        <f t="shared" si="77"/>
        <v>0</v>
      </c>
      <c r="AN135" s="253">
        <f t="shared" si="77"/>
        <v>0</v>
      </c>
      <c r="AO135" s="253">
        <f t="shared" si="77"/>
        <v>0</v>
      </c>
      <c r="AP135" s="253">
        <f t="shared" si="77"/>
        <v>0</v>
      </c>
      <c r="AQ135" s="253">
        <f t="shared" si="77"/>
        <v>0</v>
      </c>
      <c r="AR135" s="253">
        <f t="shared" si="77"/>
        <v>0</v>
      </c>
      <c r="AS135" s="253">
        <f t="shared" si="77"/>
        <v>0</v>
      </c>
      <c r="AT135" s="253">
        <f t="shared" si="77"/>
        <v>0</v>
      </c>
      <c r="AU135" s="253">
        <f t="shared" si="77"/>
        <v>0</v>
      </c>
      <c r="AV135" s="253">
        <f t="shared" si="77"/>
        <v>0</v>
      </c>
      <c r="AW135" s="253">
        <f t="shared" si="77"/>
        <v>0</v>
      </c>
      <c r="AX135" s="253">
        <f t="shared" si="77"/>
        <v>0</v>
      </c>
      <c r="AY135" s="253">
        <f t="shared" si="77"/>
        <v>0</v>
      </c>
      <c r="AZ135" s="253">
        <f t="shared" si="77"/>
        <v>0</v>
      </c>
      <c r="BA135" s="253">
        <f t="shared" si="77"/>
        <v>0</v>
      </c>
      <c r="BB135" s="253">
        <f t="shared" si="77"/>
        <v>0</v>
      </c>
      <c r="BC135" s="253">
        <f t="shared" si="77"/>
        <v>0</v>
      </c>
      <c r="BD135" s="253">
        <f t="shared" si="77"/>
        <v>0</v>
      </c>
      <c r="BE135" s="253">
        <f t="shared" si="77"/>
        <v>0</v>
      </c>
      <c r="BF135" s="253">
        <f t="shared" si="77"/>
        <v>0</v>
      </c>
      <c r="BG135" s="253">
        <f t="shared" si="77"/>
        <v>0</v>
      </c>
      <c r="BH135" s="253">
        <f t="shared" si="77"/>
        <v>0</v>
      </c>
      <c r="BI135" s="253">
        <f t="shared" si="77"/>
        <v>0</v>
      </c>
      <c r="BJ135" s="253">
        <f t="shared" si="77"/>
        <v>0</v>
      </c>
      <c r="BK135" s="253">
        <f t="shared" si="77"/>
        <v>0</v>
      </c>
      <c r="BL135" s="253">
        <f t="shared" si="77"/>
        <v>0</v>
      </c>
      <c r="BM135" s="253">
        <f t="shared" si="77"/>
        <v>0</v>
      </c>
      <c r="BN135" s="253">
        <f t="shared" si="77"/>
        <v>0</v>
      </c>
      <c r="BO135" s="253">
        <f t="shared" si="77"/>
        <v>0</v>
      </c>
      <c r="BP135" s="253">
        <f t="shared" si="77"/>
        <v>0</v>
      </c>
      <c r="BQ135" s="253">
        <f t="shared" si="77"/>
        <v>0</v>
      </c>
      <c r="BR135" s="253">
        <f t="shared" si="77"/>
        <v>0</v>
      </c>
      <c r="BS135" s="253">
        <f t="shared" ref="BS135:DT137" si="78">+BS120-BS128</f>
        <v>0</v>
      </c>
      <c r="BT135" s="253">
        <f t="shared" si="78"/>
        <v>0</v>
      </c>
      <c r="BU135" s="253">
        <f t="shared" si="78"/>
        <v>0</v>
      </c>
      <c r="BV135" s="253">
        <f t="shared" si="78"/>
        <v>0</v>
      </c>
      <c r="BW135" s="253">
        <f t="shared" si="78"/>
        <v>0</v>
      </c>
      <c r="BX135" s="253">
        <f t="shared" si="78"/>
        <v>0</v>
      </c>
      <c r="BY135" s="253">
        <f t="shared" si="78"/>
        <v>0</v>
      </c>
      <c r="BZ135" s="253">
        <f t="shared" si="78"/>
        <v>0</v>
      </c>
      <c r="CA135" s="253">
        <f t="shared" si="78"/>
        <v>0</v>
      </c>
      <c r="CB135" s="253">
        <f t="shared" si="78"/>
        <v>0</v>
      </c>
      <c r="CC135" s="253">
        <f t="shared" si="78"/>
        <v>0</v>
      </c>
      <c r="CD135" s="253">
        <f t="shared" si="78"/>
        <v>0</v>
      </c>
      <c r="CE135" s="253">
        <f t="shared" si="78"/>
        <v>0</v>
      </c>
      <c r="CF135" s="253">
        <f t="shared" si="78"/>
        <v>0</v>
      </c>
      <c r="CG135" s="253">
        <f t="shared" si="78"/>
        <v>0</v>
      </c>
      <c r="CH135" s="253">
        <f t="shared" si="78"/>
        <v>0</v>
      </c>
      <c r="CI135" s="253">
        <f t="shared" si="78"/>
        <v>0</v>
      </c>
      <c r="CJ135" s="253">
        <f t="shared" si="78"/>
        <v>0</v>
      </c>
      <c r="CK135" s="253">
        <f t="shared" si="78"/>
        <v>0</v>
      </c>
      <c r="CL135" s="253">
        <f t="shared" si="78"/>
        <v>0</v>
      </c>
      <c r="CM135" s="253">
        <f t="shared" si="78"/>
        <v>0</v>
      </c>
      <c r="CN135" s="253">
        <f t="shared" si="78"/>
        <v>0</v>
      </c>
      <c r="CO135" s="253">
        <f t="shared" si="78"/>
        <v>0</v>
      </c>
      <c r="CP135" s="253">
        <f t="shared" si="78"/>
        <v>0</v>
      </c>
      <c r="CQ135" s="253">
        <f t="shared" si="78"/>
        <v>0</v>
      </c>
      <c r="CR135" s="253">
        <f t="shared" si="78"/>
        <v>0</v>
      </c>
      <c r="CS135" s="253">
        <f t="shared" si="78"/>
        <v>0</v>
      </c>
      <c r="CT135" s="253">
        <f t="shared" si="78"/>
        <v>0</v>
      </c>
      <c r="CU135" s="253">
        <f t="shared" si="78"/>
        <v>0</v>
      </c>
      <c r="CV135" s="253">
        <f t="shared" si="78"/>
        <v>0</v>
      </c>
      <c r="CW135" s="253">
        <f t="shared" si="78"/>
        <v>0</v>
      </c>
      <c r="CX135" s="253">
        <f t="shared" si="78"/>
        <v>0</v>
      </c>
      <c r="CY135" s="253">
        <f t="shared" si="78"/>
        <v>0</v>
      </c>
      <c r="CZ135" s="253">
        <f t="shared" si="78"/>
        <v>0</v>
      </c>
      <c r="DA135" s="253">
        <f t="shared" si="78"/>
        <v>0</v>
      </c>
      <c r="DB135" s="253">
        <f t="shared" si="78"/>
        <v>0</v>
      </c>
      <c r="DC135" s="253">
        <f t="shared" si="78"/>
        <v>0</v>
      </c>
      <c r="DD135" s="253">
        <f t="shared" si="78"/>
        <v>0</v>
      </c>
      <c r="DE135" s="253">
        <f t="shared" si="78"/>
        <v>0</v>
      </c>
      <c r="DF135" s="253">
        <f t="shared" si="78"/>
        <v>0</v>
      </c>
      <c r="DG135" s="253">
        <f t="shared" si="78"/>
        <v>0</v>
      </c>
      <c r="DH135" s="253">
        <f t="shared" si="78"/>
        <v>0</v>
      </c>
      <c r="DI135" s="253">
        <f t="shared" si="78"/>
        <v>0</v>
      </c>
      <c r="DJ135" s="253">
        <f t="shared" si="78"/>
        <v>0</v>
      </c>
      <c r="DK135" s="253">
        <f t="shared" si="78"/>
        <v>0</v>
      </c>
      <c r="DL135" s="253">
        <f t="shared" si="78"/>
        <v>0</v>
      </c>
      <c r="DM135" s="253">
        <f t="shared" si="78"/>
        <v>0</v>
      </c>
      <c r="DN135" s="253">
        <f t="shared" si="78"/>
        <v>0</v>
      </c>
      <c r="DO135" s="253">
        <f t="shared" si="78"/>
        <v>0</v>
      </c>
      <c r="DP135" s="253">
        <f t="shared" si="78"/>
        <v>0</v>
      </c>
      <c r="DQ135" s="253">
        <f t="shared" si="78"/>
        <v>0</v>
      </c>
      <c r="DR135" s="253">
        <f t="shared" si="78"/>
        <v>0</v>
      </c>
      <c r="DS135" s="253">
        <f t="shared" si="78"/>
        <v>0</v>
      </c>
      <c r="DT135" s="253">
        <f t="shared" si="78"/>
        <v>0</v>
      </c>
    </row>
    <row r="136" spans="3:124" ht="15.6" hidden="1" outlineLevel="1" thickTop="1" thickBot="1">
      <c r="C136" s="345" t="s">
        <v>644</v>
      </c>
      <c r="E136" s="253">
        <f>+E121-E129</f>
        <v>0</v>
      </c>
      <c r="F136" s="253">
        <f t="shared" ref="F136:BQ137" si="79">+F121-F129</f>
        <v>0</v>
      </c>
      <c r="G136" s="253">
        <f t="shared" si="79"/>
        <v>0</v>
      </c>
      <c r="H136" s="253">
        <f t="shared" si="79"/>
        <v>0</v>
      </c>
      <c r="I136" s="253">
        <f t="shared" si="79"/>
        <v>0</v>
      </c>
      <c r="J136" s="253">
        <f t="shared" si="79"/>
        <v>0</v>
      </c>
      <c r="K136" s="253">
        <f t="shared" si="79"/>
        <v>0</v>
      </c>
      <c r="L136" s="253">
        <f t="shared" si="79"/>
        <v>0</v>
      </c>
      <c r="M136" s="253">
        <f t="shared" si="79"/>
        <v>0</v>
      </c>
      <c r="N136" s="253">
        <f t="shared" si="79"/>
        <v>0</v>
      </c>
      <c r="O136" s="253">
        <f t="shared" si="79"/>
        <v>0</v>
      </c>
      <c r="P136" s="253">
        <f t="shared" si="79"/>
        <v>0</v>
      </c>
      <c r="Q136" s="253">
        <f t="shared" si="79"/>
        <v>0</v>
      </c>
      <c r="R136" s="253">
        <f t="shared" si="79"/>
        <v>0</v>
      </c>
      <c r="S136" s="253">
        <f t="shared" si="79"/>
        <v>0</v>
      </c>
      <c r="T136" s="253">
        <f t="shared" si="79"/>
        <v>0</v>
      </c>
      <c r="U136" s="253">
        <f t="shared" si="79"/>
        <v>0</v>
      </c>
      <c r="V136" s="253">
        <f t="shared" si="79"/>
        <v>0</v>
      </c>
      <c r="W136" s="253">
        <f t="shared" si="79"/>
        <v>0</v>
      </c>
      <c r="X136" s="253">
        <f t="shared" si="79"/>
        <v>0</v>
      </c>
      <c r="Y136" s="253">
        <f t="shared" si="79"/>
        <v>0</v>
      </c>
      <c r="Z136" s="253">
        <f t="shared" si="79"/>
        <v>0</v>
      </c>
      <c r="AA136" s="253">
        <f t="shared" si="79"/>
        <v>0</v>
      </c>
      <c r="AB136" s="253">
        <f t="shared" si="79"/>
        <v>0</v>
      </c>
      <c r="AC136" s="253">
        <f t="shared" si="79"/>
        <v>0</v>
      </c>
      <c r="AD136" s="253">
        <f t="shared" si="79"/>
        <v>0</v>
      </c>
      <c r="AE136" s="253">
        <f t="shared" si="79"/>
        <v>0</v>
      </c>
      <c r="AF136" s="253">
        <f t="shared" si="79"/>
        <v>0</v>
      </c>
      <c r="AG136" s="253">
        <f t="shared" si="79"/>
        <v>0</v>
      </c>
      <c r="AH136" s="253">
        <f t="shared" si="79"/>
        <v>0</v>
      </c>
      <c r="AI136" s="253">
        <f t="shared" si="79"/>
        <v>0</v>
      </c>
      <c r="AJ136" s="253">
        <f t="shared" si="79"/>
        <v>0</v>
      </c>
      <c r="AK136" s="253">
        <f t="shared" si="79"/>
        <v>0</v>
      </c>
      <c r="AL136" s="253">
        <f t="shared" si="79"/>
        <v>0</v>
      </c>
      <c r="AM136" s="253">
        <f t="shared" si="79"/>
        <v>0</v>
      </c>
      <c r="AN136" s="253">
        <f t="shared" si="79"/>
        <v>0</v>
      </c>
      <c r="AO136" s="253">
        <f t="shared" si="79"/>
        <v>0</v>
      </c>
      <c r="AP136" s="253">
        <f t="shared" si="79"/>
        <v>0</v>
      </c>
      <c r="AQ136" s="253">
        <f t="shared" si="79"/>
        <v>0</v>
      </c>
      <c r="AR136" s="253">
        <f t="shared" si="79"/>
        <v>0</v>
      </c>
      <c r="AS136" s="253">
        <f t="shared" si="79"/>
        <v>0</v>
      </c>
      <c r="AT136" s="253">
        <f t="shared" si="79"/>
        <v>0</v>
      </c>
      <c r="AU136" s="253">
        <f t="shared" si="79"/>
        <v>0</v>
      </c>
      <c r="AV136" s="253">
        <f t="shared" si="79"/>
        <v>0</v>
      </c>
      <c r="AW136" s="253">
        <f t="shared" si="79"/>
        <v>0</v>
      </c>
      <c r="AX136" s="253">
        <f t="shared" si="79"/>
        <v>0</v>
      </c>
      <c r="AY136" s="253">
        <f t="shared" si="79"/>
        <v>0</v>
      </c>
      <c r="AZ136" s="253">
        <f t="shared" si="79"/>
        <v>0</v>
      </c>
      <c r="BA136" s="253">
        <f t="shared" si="79"/>
        <v>0</v>
      </c>
      <c r="BB136" s="253">
        <f t="shared" si="79"/>
        <v>0</v>
      </c>
      <c r="BC136" s="253">
        <f t="shared" si="79"/>
        <v>0</v>
      </c>
      <c r="BD136" s="253">
        <f t="shared" si="79"/>
        <v>0</v>
      </c>
      <c r="BE136" s="253">
        <f t="shared" si="79"/>
        <v>0</v>
      </c>
      <c r="BF136" s="253">
        <f t="shared" si="79"/>
        <v>0</v>
      </c>
      <c r="BG136" s="253">
        <f t="shared" si="79"/>
        <v>0</v>
      </c>
      <c r="BH136" s="253">
        <f t="shared" si="79"/>
        <v>0</v>
      </c>
      <c r="BI136" s="253">
        <f t="shared" si="79"/>
        <v>0</v>
      </c>
      <c r="BJ136" s="253">
        <f t="shared" si="79"/>
        <v>0</v>
      </c>
      <c r="BK136" s="253">
        <f t="shared" si="79"/>
        <v>0</v>
      </c>
      <c r="BL136" s="253">
        <f t="shared" si="79"/>
        <v>0</v>
      </c>
      <c r="BM136" s="253">
        <f t="shared" si="79"/>
        <v>0</v>
      </c>
      <c r="BN136" s="253">
        <f t="shared" si="79"/>
        <v>0</v>
      </c>
      <c r="BO136" s="253">
        <f t="shared" si="79"/>
        <v>0</v>
      </c>
      <c r="BP136" s="253">
        <f t="shared" si="79"/>
        <v>0</v>
      </c>
      <c r="BQ136" s="253">
        <f t="shared" si="79"/>
        <v>0</v>
      </c>
      <c r="BR136" s="253">
        <f t="shared" si="77"/>
        <v>0</v>
      </c>
      <c r="BS136" s="253">
        <f t="shared" si="78"/>
        <v>0</v>
      </c>
      <c r="BT136" s="253">
        <f t="shared" si="78"/>
        <v>0</v>
      </c>
      <c r="BU136" s="253">
        <f t="shared" si="78"/>
        <v>0</v>
      </c>
      <c r="BV136" s="253">
        <f t="shared" si="78"/>
        <v>0</v>
      </c>
      <c r="BW136" s="253">
        <f t="shared" si="78"/>
        <v>0</v>
      </c>
      <c r="BX136" s="253">
        <f t="shared" si="78"/>
        <v>0</v>
      </c>
      <c r="BY136" s="253">
        <f t="shared" si="78"/>
        <v>0</v>
      </c>
      <c r="BZ136" s="253">
        <f t="shared" si="78"/>
        <v>0</v>
      </c>
      <c r="CA136" s="253">
        <f t="shared" si="78"/>
        <v>0</v>
      </c>
      <c r="CB136" s="253">
        <f t="shared" si="78"/>
        <v>0</v>
      </c>
      <c r="CC136" s="253">
        <f t="shared" si="78"/>
        <v>0</v>
      </c>
      <c r="CD136" s="253">
        <f t="shared" si="78"/>
        <v>0</v>
      </c>
      <c r="CE136" s="253">
        <f t="shared" si="78"/>
        <v>0</v>
      </c>
      <c r="CF136" s="253">
        <f t="shared" si="78"/>
        <v>0</v>
      </c>
      <c r="CG136" s="253">
        <f t="shared" si="78"/>
        <v>0</v>
      </c>
      <c r="CH136" s="253">
        <f t="shared" si="78"/>
        <v>0</v>
      </c>
      <c r="CI136" s="253">
        <f t="shared" si="78"/>
        <v>0</v>
      </c>
      <c r="CJ136" s="253">
        <f t="shared" si="78"/>
        <v>0</v>
      </c>
      <c r="CK136" s="253">
        <f t="shared" si="78"/>
        <v>0</v>
      </c>
      <c r="CL136" s="253">
        <f t="shared" si="78"/>
        <v>0</v>
      </c>
      <c r="CM136" s="253">
        <f t="shared" si="78"/>
        <v>0</v>
      </c>
      <c r="CN136" s="253">
        <f t="shared" si="78"/>
        <v>0</v>
      </c>
      <c r="CO136" s="253">
        <f t="shared" si="78"/>
        <v>0</v>
      </c>
      <c r="CP136" s="253">
        <f t="shared" si="78"/>
        <v>0</v>
      </c>
      <c r="CQ136" s="253">
        <f t="shared" si="78"/>
        <v>0</v>
      </c>
      <c r="CR136" s="253">
        <f t="shared" si="78"/>
        <v>0</v>
      </c>
      <c r="CS136" s="253">
        <f t="shared" si="78"/>
        <v>0</v>
      </c>
      <c r="CT136" s="253">
        <f t="shared" si="78"/>
        <v>0</v>
      </c>
      <c r="CU136" s="253">
        <f t="shared" si="78"/>
        <v>0</v>
      </c>
      <c r="CV136" s="253">
        <f t="shared" si="78"/>
        <v>0</v>
      </c>
      <c r="CW136" s="253">
        <f t="shared" si="78"/>
        <v>0</v>
      </c>
      <c r="CX136" s="253">
        <f t="shared" si="78"/>
        <v>0</v>
      </c>
      <c r="CY136" s="253">
        <f t="shared" si="78"/>
        <v>0</v>
      </c>
      <c r="CZ136" s="253">
        <f t="shared" si="78"/>
        <v>0</v>
      </c>
      <c r="DA136" s="253">
        <f t="shared" si="78"/>
        <v>0</v>
      </c>
      <c r="DB136" s="253">
        <f t="shared" si="78"/>
        <v>0</v>
      </c>
      <c r="DC136" s="253">
        <f t="shared" si="78"/>
        <v>0</v>
      </c>
      <c r="DD136" s="253">
        <f t="shared" si="78"/>
        <v>0</v>
      </c>
      <c r="DE136" s="253">
        <f t="shared" si="78"/>
        <v>0</v>
      </c>
      <c r="DF136" s="253">
        <f t="shared" si="78"/>
        <v>0</v>
      </c>
      <c r="DG136" s="253">
        <f t="shared" si="78"/>
        <v>0</v>
      </c>
      <c r="DH136" s="253">
        <f t="shared" si="78"/>
        <v>0</v>
      </c>
      <c r="DI136" s="253">
        <f t="shared" si="78"/>
        <v>0</v>
      </c>
      <c r="DJ136" s="253">
        <f t="shared" si="78"/>
        <v>0</v>
      </c>
      <c r="DK136" s="253">
        <f t="shared" si="78"/>
        <v>0</v>
      </c>
      <c r="DL136" s="253">
        <f t="shared" si="78"/>
        <v>0</v>
      </c>
      <c r="DM136" s="253">
        <f t="shared" si="78"/>
        <v>0</v>
      </c>
      <c r="DN136" s="253">
        <f t="shared" si="78"/>
        <v>0</v>
      </c>
      <c r="DO136" s="253">
        <f t="shared" si="78"/>
        <v>0</v>
      </c>
      <c r="DP136" s="253">
        <f t="shared" si="78"/>
        <v>0</v>
      </c>
      <c r="DQ136" s="253">
        <f t="shared" si="78"/>
        <v>0</v>
      </c>
      <c r="DR136" s="253">
        <f t="shared" si="78"/>
        <v>0</v>
      </c>
      <c r="DS136" s="253">
        <f t="shared" si="78"/>
        <v>0</v>
      </c>
      <c r="DT136" s="253">
        <f t="shared" si="78"/>
        <v>0</v>
      </c>
    </row>
    <row r="137" spans="3:124" ht="15.6" hidden="1" outlineLevel="1" thickTop="1" thickBot="1">
      <c r="C137" s="345" t="s">
        <v>92</v>
      </c>
      <c r="E137" s="253">
        <f>+E122-E130</f>
        <v>0</v>
      </c>
      <c r="F137" s="253">
        <f t="shared" si="79"/>
        <v>0</v>
      </c>
      <c r="G137" s="253">
        <f t="shared" si="79"/>
        <v>0</v>
      </c>
      <c r="H137" s="253">
        <f t="shared" si="79"/>
        <v>0</v>
      </c>
      <c r="I137" s="253">
        <f t="shared" si="79"/>
        <v>0</v>
      </c>
      <c r="J137" s="253">
        <f t="shared" si="79"/>
        <v>0</v>
      </c>
      <c r="K137" s="253">
        <f t="shared" si="79"/>
        <v>0</v>
      </c>
      <c r="L137" s="253">
        <f t="shared" si="79"/>
        <v>0</v>
      </c>
      <c r="M137" s="253">
        <f t="shared" si="79"/>
        <v>0</v>
      </c>
      <c r="N137" s="253">
        <f t="shared" si="79"/>
        <v>0</v>
      </c>
      <c r="O137" s="253">
        <f t="shared" si="79"/>
        <v>0</v>
      </c>
      <c r="P137" s="253">
        <f t="shared" si="79"/>
        <v>0</v>
      </c>
      <c r="Q137" s="253">
        <f t="shared" si="79"/>
        <v>0</v>
      </c>
      <c r="R137" s="253">
        <f t="shared" si="79"/>
        <v>0</v>
      </c>
      <c r="S137" s="253">
        <f t="shared" si="79"/>
        <v>0</v>
      </c>
      <c r="T137" s="253">
        <f t="shared" si="79"/>
        <v>0</v>
      </c>
      <c r="U137" s="253">
        <f t="shared" si="79"/>
        <v>0</v>
      </c>
      <c r="V137" s="253">
        <f t="shared" si="79"/>
        <v>0</v>
      </c>
      <c r="W137" s="253">
        <f t="shared" si="79"/>
        <v>0</v>
      </c>
      <c r="X137" s="253">
        <f t="shared" si="79"/>
        <v>0</v>
      </c>
      <c r="Y137" s="253">
        <f t="shared" si="79"/>
        <v>0</v>
      </c>
      <c r="Z137" s="253">
        <f t="shared" si="79"/>
        <v>0</v>
      </c>
      <c r="AA137" s="253">
        <f t="shared" si="79"/>
        <v>0</v>
      </c>
      <c r="AB137" s="253">
        <f t="shared" si="79"/>
        <v>0</v>
      </c>
      <c r="AC137" s="253">
        <f t="shared" si="79"/>
        <v>0</v>
      </c>
      <c r="AD137" s="253">
        <f t="shared" si="79"/>
        <v>0</v>
      </c>
      <c r="AE137" s="253">
        <f t="shared" si="79"/>
        <v>0</v>
      </c>
      <c r="AF137" s="253">
        <f t="shared" si="79"/>
        <v>0</v>
      </c>
      <c r="AG137" s="253">
        <f t="shared" si="79"/>
        <v>0</v>
      </c>
      <c r="AH137" s="253">
        <f t="shared" si="79"/>
        <v>0</v>
      </c>
      <c r="AI137" s="253">
        <f t="shared" si="79"/>
        <v>0</v>
      </c>
      <c r="AJ137" s="253">
        <f t="shared" si="79"/>
        <v>0</v>
      </c>
      <c r="AK137" s="253">
        <f t="shared" si="79"/>
        <v>0</v>
      </c>
      <c r="AL137" s="253">
        <f t="shared" si="79"/>
        <v>0</v>
      </c>
      <c r="AM137" s="253">
        <f t="shared" si="79"/>
        <v>0</v>
      </c>
      <c r="AN137" s="253">
        <f t="shared" si="79"/>
        <v>0</v>
      </c>
      <c r="AO137" s="253">
        <f t="shared" si="79"/>
        <v>0</v>
      </c>
      <c r="AP137" s="253">
        <f t="shared" si="79"/>
        <v>0</v>
      </c>
      <c r="AQ137" s="253">
        <f t="shared" si="79"/>
        <v>0</v>
      </c>
      <c r="AR137" s="253">
        <f t="shared" si="79"/>
        <v>0</v>
      </c>
      <c r="AS137" s="253">
        <f t="shared" si="79"/>
        <v>0</v>
      </c>
      <c r="AT137" s="253">
        <f t="shared" si="79"/>
        <v>0</v>
      </c>
      <c r="AU137" s="253">
        <f t="shared" si="79"/>
        <v>0</v>
      </c>
      <c r="AV137" s="253">
        <f t="shared" si="79"/>
        <v>0</v>
      </c>
      <c r="AW137" s="253">
        <f t="shared" si="79"/>
        <v>0</v>
      </c>
      <c r="AX137" s="253">
        <f t="shared" si="79"/>
        <v>0</v>
      </c>
      <c r="AY137" s="253">
        <f t="shared" si="79"/>
        <v>0</v>
      </c>
      <c r="AZ137" s="253">
        <f t="shared" si="79"/>
        <v>0</v>
      </c>
      <c r="BA137" s="253">
        <f t="shared" si="79"/>
        <v>0</v>
      </c>
      <c r="BB137" s="253">
        <f t="shared" si="79"/>
        <v>0</v>
      </c>
      <c r="BC137" s="253">
        <f t="shared" si="79"/>
        <v>0</v>
      </c>
      <c r="BD137" s="253">
        <f t="shared" si="79"/>
        <v>0</v>
      </c>
      <c r="BE137" s="253">
        <f t="shared" si="79"/>
        <v>0</v>
      </c>
      <c r="BF137" s="253">
        <f t="shared" si="79"/>
        <v>0</v>
      </c>
      <c r="BG137" s="253">
        <f t="shared" si="79"/>
        <v>0</v>
      </c>
      <c r="BH137" s="253">
        <f t="shared" si="79"/>
        <v>0</v>
      </c>
      <c r="BI137" s="253">
        <f t="shared" si="79"/>
        <v>0</v>
      </c>
      <c r="BJ137" s="253">
        <f t="shared" si="79"/>
        <v>0</v>
      </c>
      <c r="BK137" s="253">
        <f t="shared" si="79"/>
        <v>0</v>
      </c>
      <c r="BL137" s="253">
        <f t="shared" si="79"/>
        <v>0</v>
      </c>
      <c r="BM137" s="253">
        <f t="shared" si="79"/>
        <v>0</v>
      </c>
      <c r="BN137" s="253">
        <f t="shared" si="79"/>
        <v>0</v>
      </c>
      <c r="BO137" s="253">
        <f t="shared" si="79"/>
        <v>0</v>
      </c>
      <c r="BP137" s="253">
        <f t="shared" si="79"/>
        <v>0</v>
      </c>
      <c r="BQ137" s="253">
        <f t="shared" si="79"/>
        <v>0</v>
      </c>
      <c r="BR137" s="253">
        <f t="shared" si="77"/>
        <v>0</v>
      </c>
      <c r="BS137" s="253">
        <f t="shared" si="78"/>
        <v>0</v>
      </c>
      <c r="BT137" s="253">
        <f t="shared" si="78"/>
        <v>0</v>
      </c>
      <c r="BU137" s="253">
        <f t="shared" si="78"/>
        <v>0</v>
      </c>
      <c r="BV137" s="253">
        <f t="shared" si="78"/>
        <v>0</v>
      </c>
      <c r="BW137" s="253">
        <f t="shared" si="78"/>
        <v>0</v>
      </c>
      <c r="BX137" s="253">
        <f t="shared" si="78"/>
        <v>0</v>
      </c>
      <c r="BY137" s="253">
        <f t="shared" si="78"/>
        <v>0</v>
      </c>
      <c r="BZ137" s="253">
        <f t="shared" si="78"/>
        <v>0</v>
      </c>
      <c r="CA137" s="253">
        <f t="shared" si="78"/>
        <v>0</v>
      </c>
      <c r="CB137" s="253">
        <f t="shared" si="78"/>
        <v>0</v>
      </c>
      <c r="CC137" s="253">
        <f t="shared" si="78"/>
        <v>0</v>
      </c>
      <c r="CD137" s="253">
        <f t="shared" si="78"/>
        <v>0</v>
      </c>
      <c r="CE137" s="253">
        <f t="shared" si="78"/>
        <v>0</v>
      </c>
      <c r="CF137" s="253">
        <f t="shared" si="78"/>
        <v>0</v>
      </c>
      <c r="CG137" s="253">
        <f t="shared" si="78"/>
        <v>0</v>
      </c>
      <c r="CH137" s="253">
        <f t="shared" si="78"/>
        <v>0</v>
      </c>
      <c r="CI137" s="253">
        <f t="shared" si="78"/>
        <v>0</v>
      </c>
      <c r="CJ137" s="253">
        <f t="shared" si="78"/>
        <v>0</v>
      </c>
      <c r="CK137" s="253">
        <f t="shared" si="78"/>
        <v>0</v>
      </c>
      <c r="CL137" s="253">
        <f t="shared" si="78"/>
        <v>0</v>
      </c>
      <c r="CM137" s="253">
        <f t="shared" si="78"/>
        <v>0</v>
      </c>
      <c r="CN137" s="253">
        <f t="shared" si="78"/>
        <v>0</v>
      </c>
      <c r="CO137" s="253">
        <f t="shared" si="78"/>
        <v>0</v>
      </c>
      <c r="CP137" s="253">
        <f t="shared" si="78"/>
        <v>0</v>
      </c>
      <c r="CQ137" s="253">
        <f t="shared" si="78"/>
        <v>0</v>
      </c>
      <c r="CR137" s="253">
        <f t="shared" si="78"/>
        <v>0</v>
      </c>
      <c r="CS137" s="253">
        <f t="shared" si="78"/>
        <v>0</v>
      </c>
      <c r="CT137" s="253">
        <f t="shared" si="78"/>
        <v>0</v>
      </c>
      <c r="CU137" s="253">
        <f t="shared" si="78"/>
        <v>0</v>
      </c>
      <c r="CV137" s="253">
        <f t="shared" si="78"/>
        <v>0</v>
      </c>
      <c r="CW137" s="253">
        <f t="shared" si="78"/>
        <v>0</v>
      </c>
      <c r="CX137" s="253">
        <f t="shared" si="78"/>
        <v>0</v>
      </c>
      <c r="CY137" s="253">
        <f t="shared" si="78"/>
        <v>0</v>
      </c>
      <c r="CZ137" s="253">
        <f t="shared" si="78"/>
        <v>0</v>
      </c>
      <c r="DA137" s="253">
        <f t="shared" si="78"/>
        <v>0</v>
      </c>
      <c r="DB137" s="253">
        <f t="shared" si="78"/>
        <v>0</v>
      </c>
      <c r="DC137" s="253">
        <f t="shared" si="78"/>
        <v>0</v>
      </c>
      <c r="DD137" s="253">
        <f t="shared" si="78"/>
        <v>0</v>
      </c>
      <c r="DE137" s="253">
        <f t="shared" si="78"/>
        <v>0</v>
      </c>
      <c r="DF137" s="253">
        <f t="shared" si="78"/>
        <v>0</v>
      </c>
      <c r="DG137" s="253">
        <f t="shared" si="78"/>
        <v>0</v>
      </c>
      <c r="DH137" s="253">
        <f t="shared" si="78"/>
        <v>0</v>
      </c>
      <c r="DI137" s="253">
        <f t="shared" si="78"/>
        <v>0</v>
      </c>
      <c r="DJ137" s="253">
        <f t="shared" si="78"/>
        <v>0</v>
      </c>
      <c r="DK137" s="253">
        <f t="shared" si="78"/>
        <v>0</v>
      </c>
      <c r="DL137" s="253">
        <f t="shared" si="78"/>
        <v>0</v>
      </c>
      <c r="DM137" s="253">
        <f t="shared" si="78"/>
        <v>0</v>
      </c>
      <c r="DN137" s="253">
        <f t="shared" si="78"/>
        <v>0</v>
      </c>
      <c r="DO137" s="253">
        <f t="shared" si="78"/>
        <v>0</v>
      </c>
      <c r="DP137" s="253">
        <f t="shared" si="78"/>
        <v>0</v>
      </c>
      <c r="DQ137" s="253">
        <f t="shared" si="78"/>
        <v>0</v>
      </c>
      <c r="DR137" s="253">
        <f t="shared" si="78"/>
        <v>0</v>
      </c>
      <c r="DS137" s="253">
        <f t="shared" si="78"/>
        <v>0</v>
      </c>
      <c r="DT137" s="253">
        <f t="shared" si="78"/>
        <v>0</v>
      </c>
    </row>
    <row r="138" spans="3:124" hidden="1" outlineLevel="1"/>
    <row r="139" spans="3:124" collapsed="1"/>
    <row r="140" spans="3:124">
      <c r="C140" s="340" t="str">
        <f>+[1]I_Personale!D93</f>
        <v>Nome/Qualifica</v>
      </c>
    </row>
    <row r="141" spans="3:124" hidden="1" outlineLevel="1">
      <c r="C141" s="341"/>
      <c r="D141" s="14" t="s">
        <v>113</v>
      </c>
      <c r="E141" s="199">
        <f>+[1]I_Personale!F105</f>
        <v>2019</v>
      </c>
      <c r="F141" s="199">
        <f>+[1]I_Personale!G105</f>
        <v>2019</v>
      </c>
      <c r="G141" s="199">
        <f>+[1]I_Personale!H105</f>
        <v>2019</v>
      </c>
      <c r="H141" s="199">
        <f>+[1]I_Personale!I105</f>
        <v>2019</v>
      </c>
      <c r="I141" s="199">
        <f>+[1]I_Personale!J105</f>
        <v>2019</v>
      </c>
      <c r="J141" s="199">
        <f>+[1]I_Personale!K105</f>
        <v>2019</v>
      </c>
      <c r="K141" s="199">
        <f>+[1]I_Personale!L105</f>
        <v>2019</v>
      </c>
      <c r="L141" s="199">
        <f>+[1]I_Personale!M105</f>
        <v>2019</v>
      </c>
      <c r="M141" s="199">
        <f>+[1]I_Personale!N105</f>
        <v>2019</v>
      </c>
      <c r="N141" s="199">
        <f>+[1]I_Personale!O105</f>
        <v>2019</v>
      </c>
      <c r="O141" s="199">
        <f>+[1]I_Personale!P105</f>
        <v>2019</v>
      </c>
      <c r="P141" s="199">
        <f>+[1]I_Personale!Q105</f>
        <v>2019</v>
      </c>
      <c r="Q141" s="199">
        <f>+[1]I_Personale!R105</f>
        <v>2020</v>
      </c>
      <c r="R141" s="199">
        <f>+[1]I_Personale!S105</f>
        <v>2020</v>
      </c>
      <c r="S141" s="199">
        <f>+[1]I_Personale!T105</f>
        <v>2020</v>
      </c>
      <c r="T141" s="199">
        <f>+[1]I_Personale!U105</f>
        <v>2020</v>
      </c>
      <c r="U141" s="199">
        <f>+[1]I_Personale!V105</f>
        <v>2020</v>
      </c>
      <c r="V141" s="199">
        <f>+[1]I_Personale!W105</f>
        <v>2020</v>
      </c>
      <c r="W141" s="199">
        <f>+[1]I_Personale!X105</f>
        <v>2020</v>
      </c>
      <c r="X141" s="199">
        <f>+[1]I_Personale!Y105</f>
        <v>2020</v>
      </c>
      <c r="Y141" s="199">
        <f>+[1]I_Personale!Z105</f>
        <v>2020</v>
      </c>
      <c r="Z141" s="199">
        <f>+[1]I_Personale!AA105</f>
        <v>2020</v>
      </c>
      <c r="AA141" s="199">
        <f>+[1]I_Personale!AB105</f>
        <v>2020</v>
      </c>
      <c r="AB141" s="199">
        <f>+[1]I_Personale!AC105</f>
        <v>2020</v>
      </c>
      <c r="AC141" s="199">
        <f>+[1]I_Personale!AD105</f>
        <v>2021</v>
      </c>
      <c r="AD141" s="199">
        <f>+[1]I_Personale!AE105</f>
        <v>2021</v>
      </c>
      <c r="AE141" s="199">
        <f>+[1]I_Personale!AF105</f>
        <v>2021</v>
      </c>
      <c r="AF141" s="199">
        <f>+[1]I_Personale!AG105</f>
        <v>2021</v>
      </c>
      <c r="AG141" s="199">
        <f>+[1]I_Personale!AH105</f>
        <v>2021</v>
      </c>
      <c r="AH141" s="199">
        <f>+[1]I_Personale!AI105</f>
        <v>2021</v>
      </c>
      <c r="AI141" s="199">
        <f>+[1]I_Personale!AJ105</f>
        <v>2021</v>
      </c>
      <c r="AJ141" s="199">
        <f>+[1]I_Personale!AK105</f>
        <v>2021</v>
      </c>
      <c r="AK141" s="199">
        <f>+[1]I_Personale!AL105</f>
        <v>2021</v>
      </c>
      <c r="AL141" s="199">
        <f>+[1]I_Personale!AM105</f>
        <v>2021</v>
      </c>
      <c r="AM141" s="199">
        <f>+[1]I_Personale!AN105</f>
        <v>2021</v>
      </c>
      <c r="AN141" s="199">
        <f>+[1]I_Personale!AO105</f>
        <v>2021</v>
      </c>
      <c r="AO141" s="199">
        <f>+[1]I_Personale!AP105</f>
        <v>2022</v>
      </c>
      <c r="AP141" s="199">
        <f>+[1]I_Personale!AQ105</f>
        <v>2022</v>
      </c>
      <c r="AQ141" s="199">
        <f>+[1]I_Personale!AR105</f>
        <v>2022</v>
      </c>
      <c r="AR141" s="199">
        <f>+[1]I_Personale!AS105</f>
        <v>2022</v>
      </c>
      <c r="AS141" s="199">
        <f>+[1]I_Personale!AT105</f>
        <v>2022</v>
      </c>
      <c r="AT141" s="199">
        <f>+[1]I_Personale!AU105</f>
        <v>2022</v>
      </c>
      <c r="AU141" s="199">
        <f>+[1]I_Personale!AV105</f>
        <v>2022</v>
      </c>
      <c r="AV141" s="199">
        <f>+[1]I_Personale!AW105</f>
        <v>2022</v>
      </c>
      <c r="AW141" s="199">
        <f>+[1]I_Personale!AX105</f>
        <v>2022</v>
      </c>
      <c r="AX141" s="199">
        <f>+[1]I_Personale!AY105</f>
        <v>2022</v>
      </c>
      <c r="AY141" s="199">
        <f>+[1]I_Personale!AZ105</f>
        <v>2022</v>
      </c>
      <c r="AZ141" s="199">
        <f>+[1]I_Personale!BA105</f>
        <v>2022</v>
      </c>
      <c r="BA141" s="199">
        <f>+[1]I_Personale!BB105</f>
        <v>2023</v>
      </c>
      <c r="BB141" s="199">
        <f>+[1]I_Personale!BC105</f>
        <v>2023</v>
      </c>
      <c r="BC141" s="199">
        <f>+[1]I_Personale!BD105</f>
        <v>2023</v>
      </c>
      <c r="BD141" s="199">
        <f>+[1]I_Personale!BE105</f>
        <v>2023</v>
      </c>
      <c r="BE141" s="199">
        <f>+[1]I_Personale!BF105</f>
        <v>2023</v>
      </c>
      <c r="BF141" s="199">
        <f>+[1]I_Personale!BG105</f>
        <v>2023</v>
      </c>
      <c r="BG141" s="199">
        <f>+[1]I_Personale!BH105</f>
        <v>2023</v>
      </c>
      <c r="BH141" s="199">
        <f>+[1]I_Personale!BI105</f>
        <v>2023</v>
      </c>
      <c r="BI141" s="199">
        <f>+[1]I_Personale!BJ105</f>
        <v>2023</v>
      </c>
      <c r="BJ141" s="199">
        <f>+[1]I_Personale!BK105</f>
        <v>2023</v>
      </c>
      <c r="BK141" s="199">
        <f>+[1]I_Personale!BL105</f>
        <v>2023</v>
      </c>
      <c r="BL141" s="199">
        <f>+[1]I_Personale!BM105</f>
        <v>2023</v>
      </c>
      <c r="BM141" s="199">
        <f>+[1]I_Personale!BN105</f>
        <v>2024</v>
      </c>
      <c r="BN141" s="199">
        <f>+[1]I_Personale!BO105</f>
        <v>2024</v>
      </c>
      <c r="BO141" s="199">
        <f>+[1]I_Personale!BP105</f>
        <v>2024</v>
      </c>
      <c r="BP141" s="199">
        <f>+[1]I_Personale!BQ105</f>
        <v>2024</v>
      </c>
      <c r="BQ141" s="199">
        <f>+[1]I_Personale!BR105</f>
        <v>2024</v>
      </c>
      <c r="BR141" s="199">
        <f>+[1]I_Personale!BS105</f>
        <v>2024</v>
      </c>
      <c r="BS141" s="199">
        <f>+[1]I_Personale!BT105</f>
        <v>2024</v>
      </c>
      <c r="BT141" s="199">
        <f>+[1]I_Personale!BU105</f>
        <v>2024</v>
      </c>
      <c r="BU141" s="199">
        <f>+[1]I_Personale!BV105</f>
        <v>2024</v>
      </c>
      <c r="BV141" s="199">
        <f>+[1]I_Personale!BW105</f>
        <v>2024</v>
      </c>
      <c r="BW141" s="199">
        <f>+[1]I_Personale!BX105</f>
        <v>2024</v>
      </c>
      <c r="BX141" s="199">
        <f>+[1]I_Personale!BY105</f>
        <v>2024</v>
      </c>
      <c r="BY141" s="199">
        <f>+[1]I_Personale!BZ105</f>
        <v>2025</v>
      </c>
      <c r="BZ141" s="199">
        <f>+[1]I_Personale!CA105</f>
        <v>2025</v>
      </c>
      <c r="CA141" s="199">
        <f>+[1]I_Personale!CB105</f>
        <v>2025</v>
      </c>
      <c r="CB141" s="199">
        <f>+[1]I_Personale!CC105</f>
        <v>2025</v>
      </c>
      <c r="CC141" s="199">
        <f>+[1]I_Personale!CD105</f>
        <v>2025</v>
      </c>
      <c r="CD141" s="199">
        <f>+[1]I_Personale!CE105</f>
        <v>2025</v>
      </c>
      <c r="CE141" s="199">
        <f>+[1]I_Personale!CF105</f>
        <v>2025</v>
      </c>
      <c r="CF141" s="199">
        <f>+[1]I_Personale!CG105</f>
        <v>2025</v>
      </c>
      <c r="CG141" s="199">
        <f>+[1]I_Personale!CH105</f>
        <v>2025</v>
      </c>
      <c r="CH141" s="199">
        <f>+[1]I_Personale!CI105</f>
        <v>2025</v>
      </c>
      <c r="CI141" s="199">
        <f>+[1]I_Personale!CJ105</f>
        <v>2025</v>
      </c>
      <c r="CJ141" s="199">
        <f>+[1]I_Personale!CK105</f>
        <v>2025</v>
      </c>
      <c r="CK141" s="199">
        <f>+[1]I_Personale!CL105</f>
        <v>2026</v>
      </c>
      <c r="CL141" s="199">
        <f>+[1]I_Personale!CM105</f>
        <v>2026</v>
      </c>
      <c r="CM141" s="199">
        <f>+[1]I_Personale!CN105</f>
        <v>2026</v>
      </c>
      <c r="CN141" s="199">
        <f>+[1]I_Personale!CO105</f>
        <v>2026</v>
      </c>
      <c r="CO141" s="199">
        <f>+[1]I_Personale!CP105</f>
        <v>2026</v>
      </c>
      <c r="CP141" s="199">
        <f>+[1]I_Personale!CQ105</f>
        <v>2026</v>
      </c>
      <c r="CQ141" s="199">
        <f>+[1]I_Personale!CR105</f>
        <v>2026</v>
      </c>
      <c r="CR141" s="199">
        <f>+[1]I_Personale!CS105</f>
        <v>2026</v>
      </c>
      <c r="CS141" s="199">
        <f>+[1]I_Personale!CT105</f>
        <v>2026</v>
      </c>
      <c r="CT141" s="199">
        <f>+[1]I_Personale!CU105</f>
        <v>2026</v>
      </c>
      <c r="CU141" s="199">
        <f>+[1]I_Personale!CV105</f>
        <v>2026</v>
      </c>
      <c r="CV141" s="199">
        <f>+[1]I_Personale!CW105</f>
        <v>2026</v>
      </c>
      <c r="CW141" s="199">
        <f>+[1]I_Personale!CX105</f>
        <v>2027</v>
      </c>
      <c r="CX141" s="199">
        <f>+[1]I_Personale!CY105</f>
        <v>2027</v>
      </c>
      <c r="CY141" s="199">
        <f>+[1]I_Personale!CZ105</f>
        <v>2027</v>
      </c>
      <c r="CZ141" s="199">
        <f>+[1]I_Personale!DA105</f>
        <v>2027</v>
      </c>
      <c r="DA141" s="199">
        <f>+[1]I_Personale!DB105</f>
        <v>2027</v>
      </c>
      <c r="DB141" s="199">
        <f>+[1]I_Personale!DC105</f>
        <v>2027</v>
      </c>
      <c r="DC141" s="199">
        <f>+[1]I_Personale!DD105</f>
        <v>2027</v>
      </c>
      <c r="DD141" s="199">
        <f>+[1]I_Personale!DE105</f>
        <v>2027</v>
      </c>
      <c r="DE141" s="199">
        <f>+[1]I_Personale!DF105</f>
        <v>2027</v>
      </c>
      <c r="DF141" s="199">
        <f>+[1]I_Personale!DG105</f>
        <v>2027</v>
      </c>
      <c r="DG141" s="199">
        <f>+[1]I_Personale!DH105</f>
        <v>2027</v>
      </c>
      <c r="DH141" s="199">
        <f>+[1]I_Personale!DI105</f>
        <v>2027</v>
      </c>
      <c r="DI141" s="199">
        <f>+[1]I_Personale!DJ105</f>
        <v>2028</v>
      </c>
      <c r="DJ141" s="199">
        <f>+[1]I_Personale!DK105</f>
        <v>2028</v>
      </c>
      <c r="DK141" s="199">
        <f>+[1]I_Personale!DL105</f>
        <v>2028</v>
      </c>
      <c r="DL141" s="199">
        <f>+[1]I_Personale!DM105</f>
        <v>2028</v>
      </c>
      <c r="DM141" s="199">
        <f>+[1]I_Personale!DN105</f>
        <v>2028</v>
      </c>
      <c r="DN141" s="199">
        <f>+[1]I_Personale!DO105</f>
        <v>2028</v>
      </c>
      <c r="DO141" s="199">
        <f>+[1]I_Personale!DP105</f>
        <v>2028</v>
      </c>
      <c r="DP141" s="199">
        <f>+[1]I_Personale!DQ105</f>
        <v>2028</v>
      </c>
      <c r="DQ141" s="199">
        <f>+[1]I_Personale!DR105</f>
        <v>2028</v>
      </c>
      <c r="DR141" s="199">
        <f>+[1]I_Personale!DS105</f>
        <v>2028</v>
      </c>
      <c r="DS141" s="199">
        <f>+[1]I_Personale!DT105</f>
        <v>2028</v>
      </c>
      <c r="DT141" s="199">
        <f>+[1]I_Personale!DU105</f>
        <v>2028</v>
      </c>
    </row>
    <row r="142" spans="3:124" hidden="1" outlineLevel="1">
      <c r="D142" s="14" t="s">
        <v>282</v>
      </c>
      <c r="E142" s="199" t="str">
        <f>+[1]I_Personale!F106</f>
        <v>gen</v>
      </c>
      <c r="F142" s="199" t="str">
        <f>+[1]I_Personale!G106</f>
        <v>feb</v>
      </c>
      <c r="G142" s="199" t="str">
        <f>+[1]I_Personale!H106</f>
        <v>mar</v>
      </c>
      <c r="H142" s="199" t="str">
        <f>+[1]I_Personale!I106</f>
        <v>apr</v>
      </c>
      <c r="I142" s="199" t="str">
        <f>+[1]I_Personale!J106</f>
        <v>mag</v>
      </c>
      <c r="J142" s="199" t="str">
        <f>+[1]I_Personale!K106</f>
        <v>giu</v>
      </c>
      <c r="K142" s="199" t="str">
        <f>+[1]I_Personale!L106</f>
        <v>lug</v>
      </c>
      <c r="L142" s="199" t="str">
        <f>+[1]I_Personale!M106</f>
        <v>ago</v>
      </c>
      <c r="M142" s="199" t="str">
        <f>+[1]I_Personale!N106</f>
        <v>set</v>
      </c>
      <c r="N142" s="199" t="str">
        <f>+[1]I_Personale!O106</f>
        <v>ott</v>
      </c>
      <c r="O142" s="199" t="str">
        <f>+[1]I_Personale!P106</f>
        <v>nov</v>
      </c>
      <c r="P142" s="199" t="str">
        <f>+[1]I_Personale!Q106</f>
        <v>dic</v>
      </c>
      <c r="Q142" s="199" t="str">
        <f>+[1]I_Personale!R106</f>
        <v>gen</v>
      </c>
      <c r="R142" s="199" t="str">
        <f>+[1]I_Personale!S106</f>
        <v>feb</v>
      </c>
      <c r="S142" s="199" t="str">
        <f>+[1]I_Personale!T106</f>
        <v>mar</v>
      </c>
      <c r="T142" s="199" t="str">
        <f>+[1]I_Personale!U106</f>
        <v>apr</v>
      </c>
      <c r="U142" s="199" t="str">
        <f>+[1]I_Personale!V106</f>
        <v>mag</v>
      </c>
      <c r="V142" s="199" t="str">
        <f>+[1]I_Personale!W106</f>
        <v>giu</v>
      </c>
      <c r="W142" s="199" t="str">
        <f>+[1]I_Personale!X106</f>
        <v>lug</v>
      </c>
      <c r="X142" s="199" t="str">
        <f>+[1]I_Personale!Y106</f>
        <v>ago</v>
      </c>
      <c r="Y142" s="199" t="str">
        <f>+[1]I_Personale!Z106</f>
        <v>set</v>
      </c>
      <c r="Z142" s="199" t="str">
        <f>+[1]I_Personale!AA106</f>
        <v>ott</v>
      </c>
      <c r="AA142" s="199" t="str">
        <f>+[1]I_Personale!AB106</f>
        <v>nov</v>
      </c>
      <c r="AB142" s="199" t="str">
        <f>+[1]I_Personale!AC106</f>
        <v>dic</v>
      </c>
      <c r="AC142" s="199" t="str">
        <f>+[1]I_Personale!AD106</f>
        <v>gen</v>
      </c>
      <c r="AD142" s="199" t="str">
        <f>+[1]I_Personale!AE106</f>
        <v>feb</v>
      </c>
      <c r="AE142" s="199" t="str">
        <f>+[1]I_Personale!AF106</f>
        <v>mar</v>
      </c>
      <c r="AF142" s="199" t="str">
        <f>+[1]I_Personale!AG106</f>
        <v>apr</v>
      </c>
      <c r="AG142" s="199" t="str">
        <f>+[1]I_Personale!AH106</f>
        <v>mag</v>
      </c>
      <c r="AH142" s="199" t="str">
        <f>+[1]I_Personale!AI106</f>
        <v>giu</v>
      </c>
      <c r="AI142" s="199" t="str">
        <f>+[1]I_Personale!AJ106</f>
        <v>lug</v>
      </c>
      <c r="AJ142" s="199" t="str">
        <f>+[1]I_Personale!AK106</f>
        <v>ago</v>
      </c>
      <c r="AK142" s="199" t="str">
        <f>+[1]I_Personale!AL106</f>
        <v>set</v>
      </c>
      <c r="AL142" s="199" t="str">
        <f>+[1]I_Personale!AM106</f>
        <v>ott</v>
      </c>
      <c r="AM142" s="199" t="str">
        <f>+[1]I_Personale!AN106</f>
        <v>nov</v>
      </c>
      <c r="AN142" s="199" t="str">
        <f>+[1]I_Personale!AO106</f>
        <v>dic</v>
      </c>
      <c r="AO142" s="199" t="str">
        <f>+[1]I_Personale!AP106</f>
        <v>gen</v>
      </c>
      <c r="AP142" s="199" t="str">
        <f>+[1]I_Personale!AQ106</f>
        <v>feb</v>
      </c>
      <c r="AQ142" s="199" t="str">
        <f>+[1]I_Personale!AR106</f>
        <v>mar</v>
      </c>
      <c r="AR142" s="199" t="str">
        <f>+[1]I_Personale!AS106</f>
        <v>apr</v>
      </c>
      <c r="AS142" s="199" t="str">
        <f>+[1]I_Personale!AT106</f>
        <v>mag</v>
      </c>
      <c r="AT142" s="199" t="str">
        <f>+[1]I_Personale!AU106</f>
        <v>giu</v>
      </c>
      <c r="AU142" s="199" t="str">
        <f>+[1]I_Personale!AV106</f>
        <v>lug</v>
      </c>
      <c r="AV142" s="199" t="str">
        <f>+[1]I_Personale!AW106</f>
        <v>ago</v>
      </c>
      <c r="AW142" s="199" t="str">
        <f>+[1]I_Personale!AX106</f>
        <v>set</v>
      </c>
      <c r="AX142" s="199" t="str">
        <f>+[1]I_Personale!AY106</f>
        <v>ott</v>
      </c>
      <c r="AY142" s="199" t="str">
        <f>+[1]I_Personale!AZ106</f>
        <v>nov</v>
      </c>
      <c r="AZ142" s="199" t="str">
        <f>+[1]I_Personale!BA106</f>
        <v>dic</v>
      </c>
      <c r="BA142" s="199" t="str">
        <f>+[1]I_Personale!BB106</f>
        <v>gen</v>
      </c>
      <c r="BB142" s="199" t="str">
        <f>+[1]I_Personale!BC106</f>
        <v>feb</v>
      </c>
      <c r="BC142" s="199" t="str">
        <f>+[1]I_Personale!BD106</f>
        <v>mar</v>
      </c>
      <c r="BD142" s="199" t="str">
        <f>+[1]I_Personale!BE106</f>
        <v>apr</v>
      </c>
      <c r="BE142" s="199" t="str">
        <f>+[1]I_Personale!BF106</f>
        <v>mag</v>
      </c>
      <c r="BF142" s="199" t="str">
        <f>+[1]I_Personale!BG106</f>
        <v>giu</v>
      </c>
      <c r="BG142" s="199" t="str">
        <f>+[1]I_Personale!BH106</f>
        <v>lug</v>
      </c>
      <c r="BH142" s="199" t="str">
        <f>+[1]I_Personale!BI106</f>
        <v>ago</v>
      </c>
      <c r="BI142" s="199" t="str">
        <f>+[1]I_Personale!BJ106</f>
        <v>set</v>
      </c>
      <c r="BJ142" s="199" t="str">
        <f>+[1]I_Personale!BK106</f>
        <v>ott</v>
      </c>
      <c r="BK142" s="199" t="str">
        <f>+[1]I_Personale!BL106</f>
        <v>nov</v>
      </c>
      <c r="BL142" s="199" t="str">
        <f>+[1]I_Personale!BM106</f>
        <v>dic</v>
      </c>
      <c r="BM142" s="199" t="str">
        <f>+[1]I_Personale!BN106</f>
        <v>gen</v>
      </c>
      <c r="BN142" s="199" t="str">
        <f>+[1]I_Personale!BO106</f>
        <v>feb</v>
      </c>
      <c r="BO142" s="199" t="str">
        <f>+[1]I_Personale!BP106</f>
        <v>mar</v>
      </c>
      <c r="BP142" s="199" t="str">
        <f>+[1]I_Personale!BQ106</f>
        <v>apr</v>
      </c>
      <c r="BQ142" s="199" t="str">
        <f>+[1]I_Personale!BR106</f>
        <v>mag</v>
      </c>
      <c r="BR142" s="199" t="str">
        <f>+[1]I_Personale!BS106</f>
        <v>giu</v>
      </c>
      <c r="BS142" s="199" t="str">
        <f>+[1]I_Personale!BT106</f>
        <v>lug</v>
      </c>
      <c r="BT142" s="199" t="str">
        <f>+[1]I_Personale!BU106</f>
        <v>ago</v>
      </c>
      <c r="BU142" s="199" t="str">
        <f>+[1]I_Personale!BV106</f>
        <v>set</v>
      </c>
      <c r="BV142" s="199" t="str">
        <f>+[1]I_Personale!BW106</f>
        <v>ott</v>
      </c>
      <c r="BW142" s="199" t="str">
        <f>+[1]I_Personale!BX106</f>
        <v>nov</v>
      </c>
      <c r="BX142" s="199" t="str">
        <f>+[1]I_Personale!BY106</f>
        <v>dic</v>
      </c>
      <c r="BY142" s="199" t="str">
        <f>+[1]I_Personale!BZ106</f>
        <v>gen</v>
      </c>
      <c r="BZ142" s="199" t="str">
        <f>+[1]I_Personale!CA106</f>
        <v>feb</v>
      </c>
      <c r="CA142" s="199" t="str">
        <f>+[1]I_Personale!CB106</f>
        <v>mar</v>
      </c>
      <c r="CB142" s="199" t="str">
        <f>+[1]I_Personale!CC106</f>
        <v>apr</v>
      </c>
      <c r="CC142" s="199" t="str">
        <f>+[1]I_Personale!CD106</f>
        <v>mag</v>
      </c>
      <c r="CD142" s="199" t="str">
        <f>+[1]I_Personale!CE106</f>
        <v>giu</v>
      </c>
      <c r="CE142" s="199" t="str">
        <f>+[1]I_Personale!CF106</f>
        <v>lug</v>
      </c>
      <c r="CF142" s="199" t="str">
        <f>+[1]I_Personale!CG106</f>
        <v>ago</v>
      </c>
      <c r="CG142" s="199" t="str">
        <f>+[1]I_Personale!CH106</f>
        <v>set</v>
      </c>
      <c r="CH142" s="199" t="str">
        <f>+[1]I_Personale!CI106</f>
        <v>ott</v>
      </c>
      <c r="CI142" s="199" t="str">
        <f>+[1]I_Personale!CJ106</f>
        <v>nov</v>
      </c>
      <c r="CJ142" s="199" t="str">
        <f>+[1]I_Personale!CK106</f>
        <v>dic</v>
      </c>
      <c r="CK142" s="199" t="str">
        <f>+[1]I_Personale!CL106</f>
        <v>gen</v>
      </c>
      <c r="CL142" s="199" t="str">
        <f>+[1]I_Personale!CM106</f>
        <v>feb</v>
      </c>
      <c r="CM142" s="199" t="str">
        <f>+[1]I_Personale!CN106</f>
        <v>mar</v>
      </c>
      <c r="CN142" s="199" t="str">
        <f>+[1]I_Personale!CO106</f>
        <v>apr</v>
      </c>
      <c r="CO142" s="199" t="str">
        <f>+[1]I_Personale!CP106</f>
        <v>mag</v>
      </c>
      <c r="CP142" s="199" t="str">
        <f>+[1]I_Personale!CQ106</f>
        <v>giu</v>
      </c>
      <c r="CQ142" s="199" t="str">
        <f>+[1]I_Personale!CR106</f>
        <v>lug</v>
      </c>
      <c r="CR142" s="199" t="str">
        <f>+[1]I_Personale!CS106</f>
        <v>ago</v>
      </c>
      <c r="CS142" s="199" t="str">
        <f>+[1]I_Personale!CT106</f>
        <v>set</v>
      </c>
      <c r="CT142" s="199" t="str">
        <f>+[1]I_Personale!CU106</f>
        <v>ott</v>
      </c>
      <c r="CU142" s="199" t="str">
        <f>+[1]I_Personale!CV106</f>
        <v>nov</v>
      </c>
      <c r="CV142" s="199" t="str">
        <f>+[1]I_Personale!CW106</f>
        <v>dic</v>
      </c>
      <c r="CW142" s="199" t="str">
        <f>+[1]I_Personale!CX106</f>
        <v>gen</v>
      </c>
      <c r="CX142" s="199" t="str">
        <f>+[1]I_Personale!CY106</f>
        <v>feb</v>
      </c>
      <c r="CY142" s="199" t="str">
        <f>+[1]I_Personale!CZ106</f>
        <v>mar</v>
      </c>
      <c r="CZ142" s="199" t="str">
        <f>+[1]I_Personale!DA106</f>
        <v>apr</v>
      </c>
      <c r="DA142" s="199" t="str">
        <f>+[1]I_Personale!DB106</f>
        <v>mag</v>
      </c>
      <c r="DB142" s="199" t="str">
        <f>+[1]I_Personale!DC106</f>
        <v>giu</v>
      </c>
      <c r="DC142" s="199" t="str">
        <f>+[1]I_Personale!DD106</f>
        <v>lug</v>
      </c>
      <c r="DD142" s="199" t="str">
        <f>+[1]I_Personale!DE106</f>
        <v>ago</v>
      </c>
      <c r="DE142" s="199" t="str">
        <f>+[1]I_Personale!DF106</f>
        <v>set</v>
      </c>
      <c r="DF142" s="199" t="str">
        <f>+[1]I_Personale!DG106</f>
        <v>ott</v>
      </c>
      <c r="DG142" s="199" t="str">
        <f>+[1]I_Personale!DH106</f>
        <v>nov</v>
      </c>
      <c r="DH142" s="199" t="str">
        <f>+[1]I_Personale!DI106</f>
        <v>dic</v>
      </c>
      <c r="DI142" s="199" t="str">
        <f>+[1]I_Personale!DJ106</f>
        <v>gen</v>
      </c>
      <c r="DJ142" s="199" t="str">
        <f>+[1]I_Personale!DK106</f>
        <v>feb</v>
      </c>
      <c r="DK142" s="199" t="str">
        <f>+[1]I_Personale!DL106</f>
        <v>mar</v>
      </c>
      <c r="DL142" s="199" t="str">
        <f>+[1]I_Personale!DM106</f>
        <v>apr</v>
      </c>
      <c r="DM142" s="199" t="str">
        <f>+[1]I_Personale!DN106</f>
        <v>mag</v>
      </c>
      <c r="DN142" s="199" t="str">
        <f>+[1]I_Personale!DO106</f>
        <v>giu</v>
      </c>
      <c r="DO142" s="199" t="str">
        <f>+[1]I_Personale!DP106</f>
        <v>lug</v>
      </c>
      <c r="DP142" s="199" t="str">
        <f>+[1]I_Personale!DQ106</f>
        <v>ago</v>
      </c>
      <c r="DQ142" s="199" t="str">
        <f>+[1]I_Personale!DR106</f>
        <v>set</v>
      </c>
      <c r="DR142" s="199" t="str">
        <f>+[1]I_Personale!DS106</f>
        <v>ott</v>
      </c>
      <c r="DS142" s="199" t="str">
        <f>+[1]I_Personale!DT106</f>
        <v>nov</v>
      </c>
      <c r="DT142" s="199" t="str">
        <f>+[1]I_Personale!DU106</f>
        <v>dic</v>
      </c>
    </row>
    <row r="143" spans="3:124" ht="15.6" hidden="1" outlineLevel="1" thickTop="1" thickBot="1">
      <c r="C143" s="342" t="s">
        <v>632</v>
      </c>
      <c r="E143" s="343">
        <f>+[1]I_Personale!F107</f>
        <v>2</v>
      </c>
      <c r="F143" s="343">
        <f>+[1]I_Personale!G107</f>
        <v>2</v>
      </c>
      <c r="G143" s="343">
        <f>+[1]I_Personale!H107</f>
        <v>2</v>
      </c>
      <c r="H143" s="343">
        <f>+[1]I_Personale!I107</f>
        <v>2</v>
      </c>
      <c r="I143" s="343">
        <f>+[1]I_Personale!J107</f>
        <v>2</v>
      </c>
      <c r="J143" s="343">
        <f>+[1]I_Personale!K107</f>
        <v>2</v>
      </c>
      <c r="K143" s="343">
        <f>+[1]I_Personale!L107</f>
        <v>2</v>
      </c>
      <c r="L143" s="343">
        <f>+[1]I_Personale!M107</f>
        <v>2</v>
      </c>
      <c r="M143" s="343">
        <f>+[1]I_Personale!N107</f>
        <v>2</v>
      </c>
      <c r="N143" s="343">
        <f>+[1]I_Personale!O107</f>
        <v>2</v>
      </c>
      <c r="O143" s="343">
        <f>+[1]I_Personale!P107</f>
        <v>2</v>
      </c>
      <c r="P143" s="343">
        <f>+[1]I_Personale!Q107</f>
        <v>2</v>
      </c>
      <c r="Q143" s="343">
        <f>+[1]I_Personale!R107</f>
        <v>2</v>
      </c>
      <c r="R143" s="343">
        <f>+[1]I_Personale!S107</f>
        <v>2</v>
      </c>
      <c r="S143" s="343">
        <f>+[1]I_Personale!T107</f>
        <v>2</v>
      </c>
      <c r="T143" s="343">
        <f>+[1]I_Personale!U107</f>
        <v>2</v>
      </c>
      <c r="U143" s="343">
        <f>+[1]I_Personale!V107</f>
        <v>2</v>
      </c>
      <c r="V143" s="343">
        <f>+[1]I_Personale!W107</f>
        <v>2</v>
      </c>
      <c r="W143" s="343">
        <f>+[1]I_Personale!X107</f>
        <v>2</v>
      </c>
      <c r="X143" s="343">
        <f>+[1]I_Personale!Y107</f>
        <v>2</v>
      </c>
      <c r="Y143" s="343">
        <f>+[1]I_Personale!Z107</f>
        <v>2</v>
      </c>
      <c r="Z143" s="343">
        <f>+[1]I_Personale!AA107</f>
        <v>2</v>
      </c>
      <c r="AA143" s="343">
        <f>+[1]I_Personale!AB107</f>
        <v>2</v>
      </c>
      <c r="AB143" s="343">
        <f>+[1]I_Personale!AC107</f>
        <v>2</v>
      </c>
      <c r="AC143" s="343">
        <f>+[1]I_Personale!AD107</f>
        <v>2</v>
      </c>
      <c r="AD143" s="343">
        <f>+[1]I_Personale!AE107</f>
        <v>2</v>
      </c>
      <c r="AE143" s="343">
        <f>+[1]I_Personale!AF107</f>
        <v>2</v>
      </c>
      <c r="AF143" s="343">
        <f>+[1]I_Personale!AG107</f>
        <v>2</v>
      </c>
      <c r="AG143" s="343">
        <f>+[1]I_Personale!AH107</f>
        <v>2</v>
      </c>
      <c r="AH143" s="343">
        <f>+[1]I_Personale!AI107</f>
        <v>2</v>
      </c>
      <c r="AI143" s="343">
        <f>+[1]I_Personale!AJ107</f>
        <v>2</v>
      </c>
      <c r="AJ143" s="343">
        <f>+[1]I_Personale!AK107</f>
        <v>2</v>
      </c>
      <c r="AK143" s="343">
        <f>+[1]I_Personale!AL107</f>
        <v>2</v>
      </c>
      <c r="AL143" s="343">
        <f>+[1]I_Personale!AM107</f>
        <v>2</v>
      </c>
      <c r="AM143" s="343">
        <f>+[1]I_Personale!AN107</f>
        <v>2</v>
      </c>
      <c r="AN143" s="343">
        <f>+[1]I_Personale!AO107</f>
        <v>2</v>
      </c>
      <c r="AO143" s="343">
        <f>+[1]I_Personale!AP107</f>
        <v>2</v>
      </c>
      <c r="AP143" s="343">
        <f>+[1]I_Personale!AQ107</f>
        <v>2</v>
      </c>
      <c r="AQ143" s="343">
        <f>+[1]I_Personale!AR107</f>
        <v>2</v>
      </c>
      <c r="AR143" s="343">
        <f>+[1]I_Personale!AS107</f>
        <v>2</v>
      </c>
      <c r="AS143" s="343">
        <f>+[1]I_Personale!AT107</f>
        <v>2</v>
      </c>
      <c r="AT143" s="343">
        <f>+[1]I_Personale!AU107</f>
        <v>2</v>
      </c>
      <c r="AU143" s="343">
        <f>+[1]I_Personale!AV107</f>
        <v>2</v>
      </c>
      <c r="AV143" s="343">
        <f>+[1]I_Personale!AW107</f>
        <v>2</v>
      </c>
      <c r="AW143" s="343">
        <f>+[1]I_Personale!AX107</f>
        <v>2</v>
      </c>
      <c r="AX143" s="343">
        <f>+[1]I_Personale!AY107</f>
        <v>2</v>
      </c>
      <c r="AY143" s="343">
        <f>+[1]I_Personale!AZ107</f>
        <v>2</v>
      </c>
      <c r="AZ143" s="343">
        <f>+[1]I_Personale!BA107</f>
        <v>2</v>
      </c>
      <c r="BA143" s="343">
        <f>+[1]I_Personale!BB107</f>
        <v>2</v>
      </c>
      <c r="BB143" s="343">
        <f>+[1]I_Personale!BC107</f>
        <v>2</v>
      </c>
      <c r="BC143" s="343">
        <f>+[1]I_Personale!BD107</f>
        <v>2</v>
      </c>
      <c r="BD143" s="343">
        <f>+[1]I_Personale!BE107</f>
        <v>2</v>
      </c>
      <c r="BE143" s="343">
        <f>+[1]I_Personale!BF107</f>
        <v>2</v>
      </c>
      <c r="BF143" s="343">
        <f>+[1]I_Personale!BG107</f>
        <v>2</v>
      </c>
      <c r="BG143" s="343">
        <f>+[1]I_Personale!BH107</f>
        <v>2</v>
      </c>
      <c r="BH143" s="343">
        <f>+[1]I_Personale!BI107</f>
        <v>2</v>
      </c>
      <c r="BI143" s="343">
        <f>+[1]I_Personale!BJ107</f>
        <v>2</v>
      </c>
      <c r="BJ143" s="343">
        <f>+[1]I_Personale!BK107</f>
        <v>2</v>
      </c>
      <c r="BK143" s="343">
        <f>+[1]I_Personale!BL107</f>
        <v>2</v>
      </c>
      <c r="BL143" s="343">
        <f>+[1]I_Personale!BM107</f>
        <v>2</v>
      </c>
      <c r="BM143" s="343">
        <f>+[1]I_Personale!BN107</f>
        <v>2</v>
      </c>
      <c r="BN143" s="343">
        <f>+[1]I_Personale!BO107</f>
        <v>2</v>
      </c>
      <c r="BO143" s="343">
        <f>+[1]I_Personale!BP107</f>
        <v>2</v>
      </c>
      <c r="BP143" s="343">
        <f>+[1]I_Personale!BQ107</f>
        <v>2</v>
      </c>
      <c r="BQ143" s="343">
        <f>+[1]I_Personale!BR107</f>
        <v>2</v>
      </c>
      <c r="BR143" s="343">
        <f>+[1]I_Personale!BS107</f>
        <v>2</v>
      </c>
      <c r="BS143" s="343">
        <f>+[1]I_Personale!BT107</f>
        <v>2</v>
      </c>
      <c r="BT143" s="343">
        <f>+[1]I_Personale!BU107</f>
        <v>2</v>
      </c>
      <c r="BU143" s="343">
        <f>+[1]I_Personale!BV107</f>
        <v>2</v>
      </c>
      <c r="BV143" s="343">
        <f>+[1]I_Personale!BW107</f>
        <v>2</v>
      </c>
      <c r="BW143" s="343">
        <f>+[1]I_Personale!BX107</f>
        <v>2</v>
      </c>
      <c r="BX143" s="343">
        <f>+[1]I_Personale!BY107</f>
        <v>2</v>
      </c>
      <c r="BY143" s="343">
        <f>+[1]I_Personale!BZ107</f>
        <v>2</v>
      </c>
      <c r="BZ143" s="343">
        <f>+[1]I_Personale!CA107</f>
        <v>2</v>
      </c>
      <c r="CA143" s="343">
        <f>+[1]I_Personale!CB107</f>
        <v>2</v>
      </c>
      <c r="CB143" s="343">
        <f>+[1]I_Personale!CC107</f>
        <v>2</v>
      </c>
      <c r="CC143" s="343">
        <f>+[1]I_Personale!CD107</f>
        <v>2</v>
      </c>
      <c r="CD143" s="343">
        <f>+[1]I_Personale!CE107</f>
        <v>2</v>
      </c>
      <c r="CE143" s="343">
        <f>+[1]I_Personale!CF107</f>
        <v>2</v>
      </c>
      <c r="CF143" s="343">
        <f>+[1]I_Personale!CG107</f>
        <v>2</v>
      </c>
      <c r="CG143" s="343">
        <f>+[1]I_Personale!CH107</f>
        <v>2</v>
      </c>
      <c r="CH143" s="343">
        <f>+[1]I_Personale!CI107</f>
        <v>2</v>
      </c>
      <c r="CI143" s="343">
        <f>+[1]I_Personale!CJ107</f>
        <v>2</v>
      </c>
      <c r="CJ143" s="343">
        <f>+[1]I_Personale!CK107</f>
        <v>2</v>
      </c>
      <c r="CK143" s="343">
        <f>+[1]I_Personale!CL107</f>
        <v>2</v>
      </c>
      <c r="CL143" s="343">
        <f>+[1]I_Personale!CM107</f>
        <v>2</v>
      </c>
      <c r="CM143" s="343">
        <f>+[1]I_Personale!CN107</f>
        <v>2</v>
      </c>
      <c r="CN143" s="343">
        <f>+[1]I_Personale!CO107</f>
        <v>2</v>
      </c>
      <c r="CO143" s="343">
        <f>+[1]I_Personale!CP107</f>
        <v>2</v>
      </c>
      <c r="CP143" s="343">
        <f>+[1]I_Personale!CQ107</f>
        <v>2</v>
      </c>
      <c r="CQ143" s="343">
        <f>+[1]I_Personale!CR107</f>
        <v>2</v>
      </c>
      <c r="CR143" s="343">
        <f>+[1]I_Personale!CS107</f>
        <v>2</v>
      </c>
      <c r="CS143" s="343">
        <f>+[1]I_Personale!CT107</f>
        <v>2</v>
      </c>
      <c r="CT143" s="343">
        <f>+[1]I_Personale!CU107</f>
        <v>2</v>
      </c>
      <c r="CU143" s="343">
        <f>+[1]I_Personale!CV107</f>
        <v>2</v>
      </c>
      <c r="CV143" s="343">
        <f>+[1]I_Personale!CW107</f>
        <v>2</v>
      </c>
      <c r="CW143" s="343">
        <f>+[1]I_Personale!CX107</f>
        <v>2</v>
      </c>
      <c r="CX143" s="343">
        <f>+[1]I_Personale!CY107</f>
        <v>2</v>
      </c>
      <c r="CY143" s="343">
        <f>+[1]I_Personale!CZ107</f>
        <v>2</v>
      </c>
      <c r="CZ143" s="343">
        <f>+[1]I_Personale!DA107</f>
        <v>2</v>
      </c>
      <c r="DA143" s="343">
        <f>+[1]I_Personale!DB107</f>
        <v>2</v>
      </c>
      <c r="DB143" s="343">
        <f>+[1]I_Personale!DC107</f>
        <v>2</v>
      </c>
      <c r="DC143" s="343">
        <f>+[1]I_Personale!DD107</f>
        <v>2</v>
      </c>
      <c r="DD143" s="343">
        <f>+[1]I_Personale!DE107</f>
        <v>2</v>
      </c>
      <c r="DE143" s="343">
        <f>+[1]I_Personale!DF107</f>
        <v>2</v>
      </c>
      <c r="DF143" s="343">
        <f>+[1]I_Personale!DG107</f>
        <v>2</v>
      </c>
      <c r="DG143" s="343">
        <f>+[1]I_Personale!DH107</f>
        <v>2</v>
      </c>
      <c r="DH143" s="343">
        <f>+[1]I_Personale!DI107</f>
        <v>2</v>
      </c>
      <c r="DI143" s="343">
        <f>+[1]I_Personale!DJ107</f>
        <v>2</v>
      </c>
      <c r="DJ143" s="343">
        <f>+[1]I_Personale!DK107</f>
        <v>2</v>
      </c>
      <c r="DK143" s="343">
        <f>+[1]I_Personale!DL107</f>
        <v>2</v>
      </c>
      <c r="DL143" s="343">
        <f>+[1]I_Personale!DM107</f>
        <v>2</v>
      </c>
      <c r="DM143" s="343">
        <f>+[1]I_Personale!DN107</f>
        <v>2</v>
      </c>
      <c r="DN143" s="343">
        <f>+[1]I_Personale!DO107</f>
        <v>2</v>
      </c>
      <c r="DO143" s="343">
        <f>+[1]I_Personale!DP107</f>
        <v>2</v>
      </c>
      <c r="DP143" s="343">
        <f>+[1]I_Personale!DQ107</f>
        <v>2</v>
      </c>
      <c r="DQ143" s="343">
        <f>+[1]I_Personale!DR107</f>
        <v>2</v>
      </c>
      <c r="DR143" s="343">
        <f>+[1]I_Personale!DS107</f>
        <v>2</v>
      </c>
      <c r="DS143" s="343">
        <f>+[1]I_Personale!DT107</f>
        <v>2</v>
      </c>
      <c r="DT143" s="343">
        <f>+[1]I_Personale!DU107</f>
        <v>2</v>
      </c>
    </row>
    <row r="144" spans="3:124" hidden="1" outlineLevel="1">
      <c r="C144" s="342" t="s">
        <v>633</v>
      </c>
      <c r="E144" t="str">
        <f>+IF(OR([1]I_Personale!$E100=[1]C_Personale!E142,[1]I_Personale!$E101=[1]C_Personale!E142),"SI","")</f>
        <v/>
      </c>
      <c r="F144" t="str">
        <f>+IF(OR([1]I_Personale!$E100=[1]C_Personale!F142,[1]I_Personale!$E101=[1]C_Personale!F142),"SI","")</f>
        <v/>
      </c>
      <c r="G144" t="str">
        <f>+IF(OR([1]I_Personale!$E100=[1]C_Personale!G142,[1]I_Personale!$E101=[1]C_Personale!G142),"SI","")</f>
        <v/>
      </c>
      <c r="H144" t="str">
        <f>+IF(OR([1]I_Personale!$E100=[1]C_Personale!H142,[1]I_Personale!$E101=[1]C_Personale!H142),"SI","")</f>
        <v/>
      </c>
      <c r="I144" t="str">
        <f>+IF(OR([1]I_Personale!$E100=[1]C_Personale!I142,[1]I_Personale!$E101=[1]C_Personale!I142),"SI","")</f>
        <v/>
      </c>
      <c r="J144" t="str">
        <f>+IF(OR([1]I_Personale!$E100=[1]C_Personale!J142,[1]I_Personale!$E101=[1]C_Personale!J142),"SI","")</f>
        <v>SI</v>
      </c>
      <c r="K144" t="str">
        <f>+IF(OR([1]I_Personale!$E100=[1]C_Personale!K142,[1]I_Personale!$E101=[1]C_Personale!K142),"SI","")</f>
        <v/>
      </c>
      <c r="L144" t="str">
        <f>+IF(OR([1]I_Personale!$E100=[1]C_Personale!L142,[1]I_Personale!$E101=[1]C_Personale!L142),"SI","")</f>
        <v/>
      </c>
      <c r="M144" t="str">
        <f>+IF(OR([1]I_Personale!$E100=[1]C_Personale!M142,[1]I_Personale!$E101=[1]C_Personale!M142),"SI","")</f>
        <v/>
      </c>
      <c r="N144" t="str">
        <f>+IF(OR([1]I_Personale!$E100=[1]C_Personale!N142,[1]I_Personale!$E101=[1]C_Personale!N142),"SI","")</f>
        <v/>
      </c>
      <c r="O144" t="str">
        <f>+IF(OR([1]I_Personale!$E100=[1]C_Personale!O142,[1]I_Personale!$E101=[1]C_Personale!O142),"SI","")</f>
        <v>SI</v>
      </c>
      <c r="P144" t="str">
        <f>+IF(OR([1]I_Personale!$E100=[1]C_Personale!P142,[1]I_Personale!$E101=[1]C_Personale!P142),"SI","")</f>
        <v/>
      </c>
      <c r="Q144" t="str">
        <f>+IF(OR([1]I_Personale!$E100=[1]C_Personale!Q142,[1]I_Personale!$E101=[1]C_Personale!Q142),"SI","")</f>
        <v/>
      </c>
      <c r="R144" t="str">
        <f>+IF(OR([1]I_Personale!$E100=[1]C_Personale!R142,[1]I_Personale!$E101=[1]C_Personale!R142),"SI","")</f>
        <v/>
      </c>
      <c r="S144" t="str">
        <f>+IF(OR([1]I_Personale!$E100=[1]C_Personale!S142,[1]I_Personale!$E101=[1]C_Personale!S142),"SI","")</f>
        <v/>
      </c>
      <c r="T144" t="str">
        <f>+IF(OR([1]I_Personale!$E100=[1]C_Personale!T142,[1]I_Personale!$E101=[1]C_Personale!T142),"SI","")</f>
        <v/>
      </c>
      <c r="U144" t="str">
        <f>+IF(OR([1]I_Personale!$E100=[1]C_Personale!U142,[1]I_Personale!$E101=[1]C_Personale!U142),"SI","")</f>
        <v/>
      </c>
      <c r="V144" t="str">
        <f>+IF(OR([1]I_Personale!$E100=[1]C_Personale!V142,[1]I_Personale!$E101=[1]C_Personale!V142),"SI","")</f>
        <v>SI</v>
      </c>
      <c r="W144" t="str">
        <f>+IF(OR([1]I_Personale!$E100=[1]C_Personale!W142,[1]I_Personale!$E101=[1]C_Personale!W142),"SI","")</f>
        <v/>
      </c>
      <c r="X144" t="str">
        <f>+IF(OR([1]I_Personale!$E100=[1]C_Personale!X142,[1]I_Personale!$E101=[1]C_Personale!X142),"SI","")</f>
        <v/>
      </c>
      <c r="Y144" t="str">
        <f>+IF(OR([1]I_Personale!$E100=[1]C_Personale!Y142,[1]I_Personale!$E101=[1]C_Personale!Y142),"SI","")</f>
        <v/>
      </c>
      <c r="Z144" t="str">
        <f>+IF(OR([1]I_Personale!$E100=[1]C_Personale!Z142,[1]I_Personale!$E101=[1]C_Personale!Z142),"SI","")</f>
        <v/>
      </c>
      <c r="AA144" t="str">
        <f>+IF(OR([1]I_Personale!$E100=[1]C_Personale!AA142,[1]I_Personale!$E101=[1]C_Personale!AA142),"SI","")</f>
        <v>SI</v>
      </c>
      <c r="AB144" t="str">
        <f>+IF(OR([1]I_Personale!$E100=[1]C_Personale!AB142,[1]I_Personale!$E101=[1]C_Personale!AB142),"SI","")</f>
        <v/>
      </c>
      <c r="AC144" t="str">
        <f>+IF(OR([1]I_Personale!$E100=[1]C_Personale!AC142,[1]I_Personale!$E101=[1]C_Personale!AC142),"SI","")</f>
        <v/>
      </c>
      <c r="AD144" t="str">
        <f>+IF(OR([1]I_Personale!$E100=[1]C_Personale!AD142,[1]I_Personale!$E101=[1]C_Personale!AD142),"SI","")</f>
        <v/>
      </c>
      <c r="AE144" t="str">
        <f>+IF(OR([1]I_Personale!$E100=[1]C_Personale!AE142,[1]I_Personale!$E101=[1]C_Personale!AE142),"SI","")</f>
        <v/>
      </c>
      <c r="AF144" t="str">
        <f>+IF(OR([1]I_Personale!$E100=[1]C_Personale!AF142,[1]I_Personale!$E101=[1]C_Personale!AF142),"SI","")</f>
        <v/>
      </c>
      <c r="AG144" t="str">
        <f>+IF(OR([1]I_Personale!$E100=[1]C_Personale!AG142,[1]I_Personale!$E101=[1]C_Personale!AG142),"SI","")</f>
        <v/>
      </c>
      <c r="AH144" t="str">
        <f>+IF(OR([1]I_Personale!$E100=[1]C_Personale!AH142,[1]I_Personale!$E101=[1]C_Personale!AH142),"SI","")</f>
        <v>SI</v>
      </c>
      <c r="AI144" t="str">
        <f>+IF(OR([1]I_Personale!$E100=[1]C_Personale!AI142,[1]I_Personale!$E101=[1]C_Personale!AI142),"SI","")</f>
        <v/>
      </c>
      <c r="AJ144" t="str">
        <f>+IF(OR([1]I_Personale!$E100=[1]C_Personale!AJ142,[1]I_Personale!$E101=[1]C_Personale!AJ142),"SI","")</f>
        <v/>
      </c>
      <c r="AK144" t="str">
        <f>+IF(OR([1]I_Personale!$E100=[1]C_Personale!AK142,[1]I_Personale!$E101=[1]C_Personale!AK142),"SI","")</f>
        <v/>
      </c>
      <c r="AL144" t="str">
        <f>+IF(OR([1]I_Personale!$E100=[1]C_Personale!AL142,[1]I_Personale!$E101=[1]C_Personale!AL142),"SI","")</f>
        <v/>
      </c>
      <c r="AM144" t="str">
        <f>+IF(OR([1]I_Personale!$E100=[1]C_Personale!AM142,[1]I_Personale!$E101=[1]C_Personale!AM142),"SI","")</f>
        <v>SI</v>
      </c>
      <c r="AN144" t="str">
        <f>+IF(OR([1]I_Personale!$E100=[1]C_Personale!AN142,[1]I_Personale!$E101=[1]C_Personale!AN142),"SI","")</f>
        <v/>
      </c>
      <c r="AO144" t="str">
        <f>+IF(OR([1]I_Personale!$E100=[1]C_Personale!AO142,[1]I_Personale!$E101=[1]C_Personale!AO142),"SI","")</f>
        <v/>
      </c>
      <c r="AP144" t="str">
        <f>+IF(OR([1]I_Personale!$E100=[1]C_Personale!AP142,[1]I_Personale!$E101=[1]C_Personale!AP142),"SI","")</f>
        <v/>
      </c>
      <c r="AQ144" t="str">
        <f>+IF(OR([1]I_Personale!$E100=[1]C_Personale!AQ142,[1]I_Personale!$E101=[1]C_Personale!AQ142),"SI","")</f>
        <v/>
      </c>
      <c r="AR144" t="str">
        <f>+IF(OR([1]I_Personale!$E100=[1]C_Personale!AR142,[1]I_Personale!$E101=[1]C_Personale!AR142),"SI","")</f>
        <v/>
      </c>
      <c r="AS144" t="str">
        <f>+IF(OR([1]I_Personale!$E100=[1]C_Personale!AS142,[1]I_Personale!$E101=[1]C_Personale!AS142),"SI","")</f>
        <v/>
      </c>
      <c r="AT144" t="str">
        <f>+IF(OR([1]I_Personale!$E100=[1]C_Personale!AT142,[1]I_Personale!$E101=[1]C_Personale!AT142),"SI","")</f>
        <v>SI</v>
      </c>
      <c r="AU144" t="str">
        <f>+IF(OR([1]I_Personale!$E100=[1]C_Personale!AU142,[1]I_Personale!$E101=[1]C_Personale!AU142),"SI","")</f>
        <v/>
      </c>
      <c r="AV144" t="str">
        <f>+IF(OR([1]I_Personale!$E100=[1]C_Personale!AV142,[1]I_Personale!$E101=[1]C_Personale!AV142),"SI","")</f>
        <v/>
      </c>
      <c r="AW144" t="str">
        <f>+IF(OR([1]I_Personale!$E100=[1]C_Personale!AW142,[1]I_Personale!$E101=[1]C_Personale!AW142),"SI","")</f>
        <v/>
      </c>
      <c r="AX144" t="str">
        <f>+IF(OR([1]I_Personale!$E100=[1]C_Personale!AX142,[1]I_Personale!$E101=[1]C_Personale!AX142),"SI","")</f>
        <v/>
      </c>
      <c r="AY144" t="str">
        <f>+IF(OR([1]I_Personale!$E100=[1]C_Personale!AY142,[1]I_Personale!$E101=[1]C_Personale!AY142),"SI","")</f>
        <v>SI</v>
      </c>
      <c r="AZ144" t="str">
        <f>+IF(OR([1]I_Personale!$E100=[1]C_Personale!AZ142,[1]I_Personale!$E101=[1]C_Personale!AZ142),"SI","")</f>
        <v/>
      </c>
      <c r="BA144" t="str">
        <f>+IF(OR([1]I_Personale!$E100=[1]C_Personale!BA142,[1]I_Personale!$E101=[1]C_Personale!BA142),"SI","")</f>
        <v/>
      </c>
      <c r="BB144" t="str">
        <f>+IF(OR([1]I_Personale!$E100=[1]C_Personale!BB142,[1]I_Personale!$E101=[1]C_Personale!BB142),"SI","")</f>
        <v/>
      </c>
      <c r="BC144" t="str">
        <f>+IF(OR([1]I_Personale!$E100=[1]C_Personale!BC142,[1]I_Personale!$E101=[1]C_Personale!BC142),"SI","")</f>
        <v/>
      </c>
      <c r="BD144" t="str">
        <f>+IF(OR([1]I_Personale!$E100=[1]C_Personale!BD142,[1]I_Personale!$E101=[1]C_Personale!BD142),"SI","")</f>
        <v/>
      </c>
      <c r="BE144" t="str">
        <f>+IF(OR([1]I_Personale!$E100=[1]C_Personale!BE142,[1]I_Personale!$E101=[1]C_Personale!BE142),"SI","")</f>
        <v/>
      </c>
      <c r="BF144" t="str">
        <f>+IF(OR([1]I_Personale!$E100=[1]C_Personale!BF142,[1]I_Personale!$E101=[1]C_Personale!BF142),"SI","")</f>
        <v>SI</v>
      </c>
      <c r="BG144" t="str">
        <f>+IF(OR([1]I_Personale!$E100=[1]C_Personale!BG142,[1]I_Personale!$E101=[1]C_Personale!BG142),"SI","")</f>
        <v/>
      </c>
      <c r="BH144" t="str">
        <f>+IF(OR([1]I_Personale!$E100=[1]C_Personale!BH142,[1]I_Personale!$E101=[1]C_Personale!BH142),"SI","")</f>
        <v/>
      </c>
      <c r="BI144" t="str">
        <f>+IF(OR([1]I_Personale!$E100=[1]C_Personale!BI142,[1]I_Personale!$E101=[1]C_Personale!BI142),"SI","")</f>
        <v/>
      </c>
      <c r="BJ144" t="str">
        <f>+IF(OR([1]I_Personale!$E100=[1]C_Personale!BJ142,[1]I_Personale!$E101=[1]C_Personale!BJ142),"SI","")</f>
        <v/>
      </c>
      <c r="BK144" t="str">
        <f>+IF(OR([1]I_Personale!$E100=[1]C_Personale!BK142,[1]I_Personale!$E101=[1]C_Personale!BK142),"SI","")</f>
        <v>SI</v>
      </c>
      <c r="BL144" t="str">
        <f>+IF(OR([1]I_Personale!$E100=[1]C_Personale!BL142,[1]I_Personale!$E101=[1]C_Personale!BL142),"SI","")</f>
        <v/>
      </c>
      <c r="BM144" t="str">
        <f>+IF(OR([1]I_Personale!$E100=[1]C_Personale!BM142,[1]I_Personale!$E101=[1]C_Personale!BM142),"SI","")</f>
        <v/>
      </c>
      <c r="BN144" t="str">
        <f>+IF(OR([1]I_Personale!$E100=[1]C_Personale!BN142,[1]I_Personale!$E101=[1]C_Personale!BN142),"SI","")</f>
        <v/>
      </c>
      <c r="BO144" t="str">
        <f>+IF(OR([1]I_Personale!$E100=[1]C_Personale!BO142,[1]I_Personale!$E101=[1]C_Personale!BO142),"SI","")</f>
        <v/>
      </c>
      <c r="BP144" t="str">
        <f>+IF(OR([1]I_Personale!$E100=[1]C_Personale!BP142,[1]I_Personale!$E101=[1]C_Personale!BP142),"SI","")</f>
        <v/>
      </c>
      <c r="BQ144" t="str">
        <f>+IF(OR([1]I_Personale!$E100=[1]C_Personale!BQ142,[1]I_Personale!$E101=[1]C_Personale!BQ142),"SI","")</f>
        <v/>
      </c>
      <c r="BR144" t="str">
        <f>+IF(OR([1]I_Personale!$E100=[1]C_Personale!BR142,[1]I_Personale!$E101=[1]C_Personale!BR142),"SI","")</f>
        <v>SI</v>
      </c>
      <c r="BS144" t="str">
        <f>+IF(OR([1]I_Personale!$E100=[1]C_Personale!BS142,[1]I_Personale!$E101=[1]C_Personale!BS142),"SI","")</f>
        <v/>
      </c>
      <c r="BT144" t="str">
        <f>+IF(OR([1]I_Personale!$E100=[1]C_Personale!BT142,[1]I_Personale!$E101=[1]C_Personale!BT142),"SI","")</f>
        <v/>
      </c>
      <c r="BU144" t="str">
        <f>+IF(OR([1]I_Personale!$E100=[1]C_Personale!BU142,[1]I_Personale!$E101=[1]C_Personale!BU142),"SI","")</f>
        <v/>
      </c>
      <c r="BV144" t="str">
        <f>+IF(OR([1]I_Personale!$E100=[1]C_Personale!BV142,[1]I_Personale!$E101=[1]C_Personale!BV142),"SI","")</f>
        <v/>
      </c>
      <c r="BW144" t="str">
        <f>+IF(OR([1]I_Personale!$E100=[1]C_Personale!BW142,[1]I_Personale!$E101=[1]C_Personale!BW142),"SI","")</f>
        <v>SI</v>
      </c>
      <c r="BX144" t="str">
        <f>+IF(OR([1]I_Personale!$E100=[1]C_Personale!BX142,[1]I_Personale!$E101=[1]C_Personale!BX142),"SI","")</f>
        <v/>
      </c>
      <c r="BY144" t="str">
        <f>+IF(OR([1]I_Personale!$E100=[1]C_Personale!BY142,[1]I_Personale!$E101=[1]C_Personale!BY142),"SI","")</f>
        <v/>
      </c>
      <c r="BZ144" t="str">
        <f>+IF(OR([1]I_Personale!$E100=[1]C_Personale!BZ142,[1]I_Personale!$E101=[1]C_Personale!BZ142),"SI","")</f>
        <v/>
      </c>
      <c r="CA144" t="str">
        <f>+IF(OR([1]I_Personale!$E100=[1]C_Personale!CA142,[1]I_Personale!$E101=[1]C_Personale!CA142),"SI","")</f>
        <v/>
      </c>
      <c r="CB144" t="str">
        <f>+IF(OR([1]I_Personale!$E100=[1]C_Personale!CB142,[1]I_Personale!$E101=[1]C_Personale!CB142),"SI","")</f>
        <v/>
      </c>
      <c r="CC144" t="str">
        <f>+IF(OR([1]I_Personale!$E100=[1]C_Personale!CC142,[1]I_Personale!$E101=[1]C_Personale!CC142),"SI","")</f>
        <v/>
      </c>
      <c r="CD144" t="str">
        <f>+IF(OR([1]I_Personale!$E100=[1]C_Personale!CD142,[1]I_Personale!$E101=[1]C_Personale!CD142),"SI","")</f>
        <v>SI</v>
      </c>
      <c r="CE144" t="str">
        <f>+IF(OR([1]I_Personale!$E100=[1]C_Personale!CE142,[1]I_Personale!$E101=[1]C_Personale!CE142),"SI","")</f>
        <v/>
      </c>
      <c r="CF144" t="str">
        <f>+IF(OR([1]I_Personale!$E100=[1]C_Personale!CF142,[1]I_Personale!$E101=[1]C_Personale!CF142),"SI","")</f>
        <v/>
      </c>
      <c r="CG144" t="str">
        <f>+IF(OR([1]I_Personale!$E100=[1]C_Personale!CG142,[1]I_Personale!$E101=[1]C_Personale!CG142),"SI","")</f>
        <v/>
      </c>
      <c r="CH144" t="str">
        <f>+IF(OR([1]I_Personale!$E100=[1]C_Personale!CH142,[1]I_Personale!$E101=[1]C_Personale!CH142),"SI","")</f>
        <v/>
      </c>
      <c r="CI144" t="str">
        <f>+IF(OR([1]I_Personale!$E100=[1]C_Personale!CI142,[1]I_Personale!$E101=[1]C_Personale!CI142),"SI","")</f>
        <v>SI</v>
      </c>
      <c r="CJ144" t="str">
        <f>+IF(OR([1]I_Personale!$E100=[1]C_Personale!CJ142,[1]I_Personale!$E101=[1]C_Personale!CJ142),"SI","")</f>
        <v/>
      </c>
      <c r="CK144" t="str">
        <f>+IF(OR([1]I_Personale!$E100=[1]C_Personale!CK142,[1]I_Personale!$E101=[1]C_Personale!CK142),"SI","")</f>
        <v/>
      </c>
      <c r="CL144" t="str">
        <f>+IF(OR([1]I_Personale!$E100=[1]C_Personale!CL142,[1]I_Personale!$E101=[1]C_Personale!CL142),"SI","")</f>
        <v/>
      </c>
      <c r="CM144" t="str">
        <f>+IF(OR([1]I_Personale!$E100=[1]C_Personale!CM142,[1]I_Personale!$E101=[1]C_Personale!CM142),"SI","")</f>
        <v/>
      </c>
      <c r="CN144" t="str">
        <f>+IF(OR([1]I_Personale!$E100=[1]C_Personale!CN142,[1]I_Personale!$E101=[1]C_Personale!CN142),"SI","")</f>
        <v/>
      </c>
      <c r="CO144" t="str">
        <f>+IF(OR([1]I_Personale!$E100=[1]C_Personale!CO142,[1]I_Personale!$E101=[1]C_Personale!CO142),"SI","")</f>
        <v/>
      </c>
      <c r="CP144" t="str">
        <f>+IF(OR([1]I_Personale!$E100=[1]C_Personale!CP142,[1]I_Personale!$E101=[1]C_Personale!CP142),"SI","")</f>
        <v>SI</v>
      </c>
      <c r="CQ144" t="str">
        <f>+IF(OR([1]I_Personale!$E100=[1]C_Personale!CQ142,[1]I_Personale!$E101=[1]C_Personale!CQ142),"SI","")</f>
        <v/>
      </c>
      <c r="CR144" t="str">
        <f>+IF(OR([1]I_Personale!$E100=[1]C_Personale!CR142,[1]I_Personale!$E101=[1]C_Personale!CR142),"SI","")</f>
        <v/>
      </c>
      <c r="CS144" t="str">
        <f>+IF(OR([1]I_Personale!$E100=[1]C_Personale!CS142,[1]I_Personale!$E101=[1]C_Personale!CS142),"SI","")</f>
        <v/>
      </c>
      <c r="CT144" t="str">
        <f>+IF(OR([1]I_Personale!$E100=[1]C_Personale!CT142,[1]I_Personale!$E101=[1]C_Personale!CT142),"SI","")</f>
        <v/>
      </c>
      <c r="CU144" t="str">
        <f>+IF(OR([1]I_Personale!$E100=[1]C_Personale!CU142,[1]I_Personale!$E101=[1]C_Personale!CU142),"SI","")</f>
        <v>SI</v>
      </c>
      <c r="CV144" t="str">
        <f>+IF(OR([1]I_Personale!$E100=[1]C_Personale!CV142,[1]I_Personale!$E101=[1]C_Personale!CV142),"SI","")</f>
        <v/>
      </c>
      <c r="CW144" t="str">
        <f>+IF(OR([1]I_Personale!$E100=[1]C_Personale!CW142,[1]I_Personale!$E101=[1]C_Personale!CW142),"SI","")</f>
        <v/>
      </c>
      <c r="CX144" t="str">
        <f>+IF(OR([1]I_Personale!$E100=[1]C_Personale!CX142,[1]I_Personale!$E101=[1]C_Personale!CX142),"SI","")</f>
        <v/>
      </c>
      <c r="CY144" t="str">
        <f>+IF(OR([1]I_Personale!$E100=[1]C_Personale!CY142,[1]I_Personale!$E101=[1]C_Personale!CY142),"SI","")</f>
        <v/>
      </c>
      <c r="CZ144" t="str">
        <f>+IF(OR([1]I_Personale!$E100=[1]C_Personale!CZ142,[1]I_Personale!$E101=[1]C_Personale!CZ142),"SI","")</f>
        <v/>
      </c>
      <c r="DA144" t="str">
        <f>+IF(OR([1]I_Personale!$E100=[1]C_Personale!DA142,[1]I_Personale!$E101=[1]C_Personale!DA142),"SI","")</f>
        <v/>
      </c>
      <c r="DB144" t="str">
        <f>+IF(OR([1]I_Personale!$E100=[1]C_Personale!DB142,[1]I_Personale!$E101=[1]C_Personale!DB142),"SI","")</f>
        <v>SI</v>
      </c>
      <c r="DC144" t="str">
        <f>+IF(OR([1]I_Personale!$E100=[1]C_Personale!DC142,[1]I_Personale!$E101=[1]C_Personale!DC142),"SI","")</f>
        <v/>
      </c>
      <c r="DD144" t="str">
        <f>+IF(OR([1]I_Personale!$E100=[1]C_Personale!DD142,[1]I_Personale!$E101=[1]C_Personale!DD142),"SI","")</f>
        <v/>
      </c>
      <c r="DE144" t="str">
        <f>+IF(OR([1]I_Personale!$E100=[1]C_Personale!DE142,[1]I_Personale!$E101=[1]C_Personale!DE142),"SI","")</f>
        <v/>
      </c>
      <c r="DF144" t="str">
        <f>+IF(OR([1]I_Personale!$E100=[1]C_Personale!DF142,[1]I_Personale!$E101=[1]C_Personale!DF142),"SI","")</f>
        <v/>
      </c>
      <c r="DG144" t="str">
        <f>+IF(OR([1]I_Personale!$E100=[1]C_Personale!DG142,[1]I_Personale!$E101=[1]C_Personale!DG142),"SI","")</f>
        <v>SI</v>
      </c>
      <c r="DH144" t="str">
        <f>+IF(OR([1]I_Personale!$E100=[1]C_Personale!DH142,[1]I_Personale!$E101=[1]C_Personale!DH142),"SI","")</f>
        <v/>
      </c>
      <c r="DI144" t="str">
        <f>+IF(OR([1]I_Personale!$E100=[1]C_Personale!DI142,[1]I_Personale!$E101=[1]C_Personale!DI142),"SI","")</f>
        <v/>
      </c>
      <c r="DJ144" t="str">
        <f>+IF(OR([1]I_Personale!$E100=[1]C_Personale!DJ142,[1]I_Personale!$E101=[1]C_Personale!DJ142),"SI","")</f>
        <v/>
      </c>
      <c r="DK144" t="str">
        <f>+IF(OR([1]I_Personale!$E100=[1]C_Personale!DK142,[1]I_Personale!$E101=[1]C_Personale!DK142),"SI","")</f>
        <v/>
      </c>
      <c r="DL144" t="str">
        <f>+IF(OR([1]I_Personale!$E100=[1]C_Personale!DL142,[1]I_Personale!$E101=[1]C_Personale!DL142),"SI","")</f>
        <v/>
      </c>
      <c r="DM144" t="str">
        <f>+IF(OR([1]I_Personale!$E100=[1]C_Personale!DM142,[1]I_Personale!$E101=[1]C_Personale!DM142),"SI","")</f>
        <v/>
      </c>
      <c r="DN144" t="str">
        <f>+IF(OR([1]I_Personale!$E100=[1]C_Personale!DN142,[1]I_Personale!$E101=[1]C_Personale!DN142),"SI","")</f>
        <v>SI</v>
      </c>
      <c r="DO144" t="str">
        <f>+IF(OR([1]I_Personale!$E100=[1]C_Personale!DO142,[1]I_Personale!$E101=[1]C_Personale!DO142),"SI","")</f>
        <v/>
      </c>
      <c r="DP144" t="str">
        <f>+IF(OR([1]I_Personale!$E100=[1]C_Personale!DP142,[1]I_Personale!$E101=[1]C_Personale!DP142),"SI","")</f>
        <v/>
      </c>
      <c r="DQ144" t="str">
        <f>+IF(OR([1]I_Personale!$E100=[1]C_Personale!DQ142,[1]I_Personale!$E101=[1]C_Personale!DQ142),"SI","")</f>
        <v/>
      </c>
      <c r="DR144" t="str">
        <f>+IF(OR([1]I_Personale!$E100=[1]C_Personale!DR142,[1]I_Personale!$E101=[1]C_Personale!DR142),"SI","")</f>
        <v/>
      </c>
      <c r="DS144" t="str">
        <f>+IF(OR([1]I_Personale!$E100=[1]C_Personale!DS142,[1]I_Personale!$E101=[1]C_Personale!DS142),"SI","")</f>
        <v>SI</v>
      </c>
      <c r="DT144" t="str">
        <f>+IF(OR([1]I_Personale!$E100=[1]C_Personale!DT142,[1]I_Personale!$E101=[1]C_Personale!DT142),"SI","")</f>
        <v/>
      </c>
    </row>
    <row r="145" spans="3:124" hidden="1" outlineLevel="1">
      <c r="C145" s="344"/>
    </row>
    <row r="146" spans="3:124" ht="15.6" hidden="1" outlineLevel="1" thickTop="1" thickBot="1">
      <c r="C146" s="345" t="s">
        <v>634</v>
      </c>
      <c r="E146" s="253">
        <f>+[1]I_Personale!$E95*E143</f>
        <v>0</v>
      </c>
      <c r="F146" s="253">
        <f>+[1]I_Personale!$E95*F143</f>
        <v>0</v>
      </c>
      <c r="G146" s="253">
        <f>+[1]I_Personale!$E95*G143</f>
        <v>0</v>
      </c>
      <c r="H146" s="253">
        <f>+[1]I_Personale!$E95*H143</f>
        <v>0</v>
      </c>
      <c r="I146" s="253">
        <f>+[1]I_Personale!$E95*I143</f>
        <v>0</v>
      </c>
      <c r="J146" s="253">
        <f>+[1]I_Personale!$E95*J143</f>
        <v>0</v>
      </c>
      <c r="K146" s="253">
        <f>+[1]I_Personale!$E95*K143</f>
        <v>0</v>
      </c>
      <c r="L146" s="253">
        <f>+[1]I_Personale!$E95*L143</f>
        <v>0</v>
      </c>
      <c r="M146" s="253">
        <f>+[1]I_Personale!$E95*M143</f>
        <v>0</v>
      </c>
      <c r="N146" s="253">
        <f>+[1]I_Personale!$E95*N143</f>
        <v>0</v>
      </c>
      <c r="O146" s="253">
        <f>+[1]I_Personale!$E95*O143</f>
        <v>0</v>
      </c>
      <c r="P146" s="253">
        <f>+[1]I_Personale!$E95*P143</f>
        <v>0</v>
      </c>
      <c r="Q146" s="253">
        <f>+[1]I_Personale!$E95*Q143</f>
        <v>0</v>
      </c>
      <c r="R146" s="253">
        <f>+[1]I_Personale!$E95*R143</f>
        <v>0</v>
      </c>
      <c r="S146" s="253">
        <f>+[1]I_Personale!$E95*S143</f>
        <v>0</v>
      </c>
      <c r="T146" s="253">
        <f>+[1]I_Personale!$E95*T143</f>
        <v>0</v>
      </c>
      <c r="U146" s="253">
        <f>+[1]I_Personale!$E95*U143</f>
        <v>0</v>
      </c>
      <c r="V146" s="253">
        <f>+[1]I_Personale!$E95*V143</f>
        <v>0</v>
      </c>
      <c r="W146" s="253">
        <f>+[1]I_Personale!$E95*W143</f>
        <v>0</v>
      </c>
      <c r="X146" s="253">
        <f>+[1]I_Personale!$E95*X143</f>
        <v>0</v>
      </c>
      <c r="Y146" s="253">
        <f>+[1]I_Personale!$E95*Y143</f>
        <v>0</v>
      </c>
      <c r="Z146" s="253">
        <f>+[1]I_Personale!$E95*Z143</f>
        <v>0</v>
      </c>
      <c r="AA146" s="253">
        <f>+[1]I_Personale!$E95*AA143</f>
        <v>0</v>
      </c>
      <c r="AB146" s="253">
        <f>+[1]I_Personale!$E95*AB143</f>
        <v>0</v>
      </c>
      <c r="AC146" s="253">
        <f>+[1]I_Personale!$E95*AC143</f>
        <v>0</v>
      </c>
      <c r="AD146" s="253">
        <f>+[1]I_Personale!$E95*AD143</f>
        <v>0</v>
      </c>
      <c r="AE146" s="253">
        <f>+[1]I_Personale!$E95*AE143</f>
        <v>0</v>
      </c>
      <c r="AF146" s="253">
        <f>+[1]I_Personale!$E95*AF143</f>
        <v>0</v>
      </c>
      <c r="AG146" s="253">
        <f>+[1]I_Personale!$E95*AG143</f>
        <v>0</v>
      </c>
      <c r="AH146" s="253">
        <f>+[1]I_Personale!$E95*AH143</f>
        <v>0</v>
      </c>
      <c r="AI146" s="253">
        <f>+[1]I_Personale!$E95*AI143</f>
        <v>0</v>
      </c>
      <c r="AJ146" s="253">
        <f>+[1]I_Personale!$E95*AJ143</f>
        <v>0</v>
      </c>
      <c r="AK146" s="253">
        <f>+[1]I_Personale!$E95*AK143</f>
        <v>0</v>
      </c>
      <c r="AL146" s="253">
        <f>+[1]I_Personale!$E95*AL143</f>
        <v>0</v>
      </c>
      <c r="AM146" s="253">
        <f>+[1]I_Personale!$E95*AM143</f>
        <v>0</v>
      </c>
      <c r="AN146" s="253">
        <f>+[1]I_Personale!$E95*AN143</f>
        <v>0</v>
      </c>
      <c r="AO146" s="253">
        <f>+[1]I_Personale!$E95*AO143</f>
        <v>0</v>
      </c>
      <c r="AP146" s="253">
        <f>+[1]I_Personale!$E95*AP143</f>
        <v>0</v>
      </c>
      <c r="AQ146" s="253">
        <f>+[1]I_Personale!$E95*AQ143</f>
        <v>0</v>
      </c>
      <c r="AR146" s="253">
        <f>+[1]I_Personale!$E95*AR143</f>
        <v>0</v>
      </c>
      <c r="AS146" s="253">
        <f>+[1]I_Personale!$E95*AS143</f>
        <v>0</v>
      </c>
      <c r="AT146" s="253">
        <f>+[1]I_Personale!$E95*AT143</f>
        <v>0</v>
      </c>
      <c r="AU146" s="253">
        <f>+[1]I_Personale!$E95*AU143</f>
        <v>0</v>
      </c>
      <c r="AV146" s="253">
        <f>+[1]I_Personale!$E95*AV143</f>
        <v>0</v>
      </c>
      <c r="AW146" s="253">
        <f>+[1]I_Personale!$E95*AW143</f>
        <v>0</v>
      </c>
      <c r="AX146" s="253">
        <f>+[1]I_Personale!$E95*AX143</f>
        <v>0</v>
      </c>
      <c r="AY146" s="253">
        <f>+[1]I_Personale!$E95*AY143</f>
        <v>0</v>
      </c>
      <c r="AZ146" s="253">
        <f>+[1]I_Personale!$E95*AZ143</f>
        <v>0</v>
      </c>
      <c r="BA146" s="253">
        <f>+[1]I_Personale!$E95*BA143</f>
        <v>0</v>
      </c>
      <c r="BB146" s="253">
        <f>+[1]I_Personale!$E95*BB143</f>
        <v>0</v>
      </c>
      <c r="BC146" s="253">
        <f>+[1]I_Personale!$E95*BC143</f>
        <v>0</v>
      </c>
      <c r="BD146" s="253">
        <f>+[1]I_Personale!$E95*BD143</f>
        <v>0</v>
      </c>
      <c r="BE146" s="253">
        <f>+[1]I_Personale!$E95*BE143</f>
        <v>0</v>
      </c>
      <c r="BF146" s="253">
        <f>+[1]I_Personale!$E95*BF143</f>
        <v>0</v>
      </c>
      <c r="BG146" s="253">
        <f>+[1]I_Personale!$E95*BG143</f>
        <v>0</v>
      </c>
      <c r="BH146" s="253">
        <f>+[1]I_Personale!$E95*BH143</f>
        <v>0</v>
      </c>
      <c r="BI146" s="253">
        <f>+[1]I_Personale!$E95*BI143</f>
        <v>0</v>
      </c>
      <c r="BJ146" s="253">
        <f>+[1]I_Personale!$E95*BJ143</f>
        <v>0</v>
      </c>
      <c r="BK146" s="253">
        <f>+[1]I_Personale!$E95*BK143</f>
        <v>0</v>
      </c>
      <c r="BL146" s="253">
        <f>+[1]I_Personale!$E95*BL143</f>
        <v>0</v>
      </c>
      <c r="BM146" s="253">
        <f>+[1]I_Personale!$E95*BM143</f>
        <v>0</v>
      </c>
      <c r="BN146" s="253">
        <f>+[1]I_Personale!$E95*BN143</f>
        <v>0</v>
      </c>
      <c r="BO146" s="253">
        <f>+[1]I_Personale!$E95*BO143</f>
        <v>0</v>
      </c>
      <c r="BP146" s="253">
        <f>+[1]I_Personale!$E95*BP143</f>
        <v>0</v>
      </c>
      <c r="BQ146" s="253">
        <f>+[1]I_Personale!$E95*BQ143</f>
        <v>0</v>
      </c>
      <c r="BR146" s="253">
        <f>+[1]I_Personale!$E95*BR143</f>
        <v>0</v>
      </c>
      <c r="BS146" s="253">
        <f>+[1]I_Personale!$E95*BS143</f>
        <v>0</v>
      </c>
      <c r="BT146" s="253">
        <f>+[1]I_Personale!$E95*BT143</f>
        <v>0</v>
      </c>
      <c r="BU146" s="253">
        <f>+[1]I_Personale!$E95*BU143</f>
        <v>0</v>
      </c>
      <c r="BV146" s="253">
        <f>+[1]I_Personale!$E95*BV143</f>
        <v>0</v>
      </c>
      <c r="BW146" s="253">
        <f>+[1]I_Personale!$E95*BW143</f>
        <v>0</v>
      </c>
      <c r="BX146" s="253">
        <f>+[1]I_Personale!$E95*BX143</f>
        <v>0</v>
      </c>
      <c r="BY146" s="253">
        <f>+[1]I_Personale!$E95*BY143</f>
        <v>0</v>
      </c>
      <c r="BZ146" s="253">
        <f>+[1]I_Personale!$E95*BZ143</f>
        <v>0</v>
      </c>
      <c r="CA146" s="253">
        <f>+[1]I_Personale!$E95*CA143</f>
        <v>0</v>
      </c>
      <c r="CB146" s="253">
        <f>+[1]I_Personale!$E95*CB143</f>
        <v>0</v>
      </c>
      <c r="CC146" s="253">
        <f>+[1]I_Personale!$E95*CC143</f>
        <v>0</v>
      </c>
      <c r="CD146" s="253">
        <f>+[1]I_Personale!$E95*CD143</f>
        <v>0</v>
      </c>
      <c r="CE146" s="253">
        <f>+[1]I_Personale!$E95*CE143</f>
        <v>0</v>
      </c>
      <c r="CF146" s="253">
        <f>+[1]I_Personale!$E95*CF143</f>
        <v>0</v>
      </c>
      <c r="CG146" s="253">
        <f>+[1]I_Personale!$E95*CG143</f>
        <v>0</v>
      </c>
      <c r="CH146" s="253">
        <f>+[1]I_Personale!$E95*CH143</f>
        <v>0</v>
      </c>
      <c r="CI146" s="253">
        <f>+[1]I_Personale!$E95*CI143</f>
        <v>0</v>
      </c>
      <c r="CJ146" s="253">
        <f>+[1]I_Personale!$E95*CJ143</f>
        <v>0</v>
      </c>
      <c r="CK146" s="253">
        <f>+[1]I_Personale!$E95*CK143</f>
        <v>0</v>
      </c>
      <c r="CL146" s="253">
        <f>+[1]I_Personale!$E95*CL143</f>
        <v>0</v>
      </c>
      <c r="CM146" s="253">
        <f>+[1]I_Personale!$E95*CM143</f>
        <v>0</v>
      </c>
      <c r="CN146" s="253">
        <f>+[1]I_Personale!$E95*CN143</f>
        <v>0</v>
      </c>
      <c r="CO146" s="253">
        <f>+[1]I_Personale!$E95*CO143</f>
        <v>0</v>
      </c>
      <c r="CP146" s="253">
        <f>+[1]I_Personale!$E95*CP143</f>
        <v>0</v>
      </c>
      <c r="CQ146" s="253">
        <f>+[1]I_Personale!$E95*CQ143</f>
        <v>0</v>
      </c>
      <c r="CR146" s="253">
        <f>+[1]I_Personale!$E95*CR143</f>
        <v>0</v>
      </c>
      <c r="CS146" s="253">
        <f>+[1]I_Personale!$E95*CS143</f>
        <v>0</v>
      </c>
      <c r="CT146" s="253">
        <f>+[1]I_Personale!$E95*CT143</f>
        <v>0</v>
      </c>
      <c r="CU146" s="253">
        <f>+[1]I_Personale!$E95*CU143</f>
        <v>0</v>
      </c>
      <c r="CV146" s="253">
        <f>+[1]I_Personale!$E95*CV143</f>
        <v>0</v>
      </c>
      <c r="CW146" s="253">
        <f>+[1]I_Personale!$E95*CW143</f>
        <v>0</v>
      </c>
      <c r="CX146" s="253">
        <f>+[1]I_Personale!$E95*CX143</f>
        <v>0</v>
      </c>
      <c r="CY146" s="253">
        <f>+[1]I_Personale!$E95*CY143</f>
        <v>0</v>
      </c>
      <c r="CZ146" s="253">
        <f>+[1]I_Personale!$E95*CZ143</f>
        <v>0</v>
      </c>
      <c r="DA146" s="253">
        <f>+[1]I_Personale!$E95*DA143</f>
        <v>0</v>
      </c>
      <c r="DB146" s="253">
        <f>+[1]I_Personale!$E95*DB143</f>
        <v>0</v>
      </c>
      <c r="DC146" s="253">
        <f>+[1]I_Personale!$E95*DC143</f>
        <v>0</v>
      </c>
      <c r="DD146" s="253">
        <f>+[1]I_Personale!$E95*DD143</f>
        <v>0</v>
      </c>
      <c r="DE146" s="253">
        <f>+[1]I_Personale!$E95*DE143</f>
        <v>0</v>
      </c>
      <c r="DF146" s="253">
        <f>+[1]I_Personale!$E95*DF143</f>
        <v>0</v>
      </c>
      <c r="DG146" s="253">
        <f>+[1]I_Personale!$E95*DG143</f>
        <v>0</v>
      </c>
      <c r="DH146" s="253">
        <f>+[1]I_Personale!$E95*DH143</f>
        <v>0</v>
      </c>
      <c r="DI146" s="253">
        <f>+[1]I_Personale!$E95*DI143</f>
        <v>0</v>
      </c>
      <c r="DJ146" s="253">
        <f>+[1]I_Personale!$E95*DJ143</f>
        <v>0</v>
      </c>
      <c r="DK146" s="253">
        <f>+[1]I_Personale!$E95*DK143</f>
        <v>0</v>
      </c>
      <c r="DL146" s="253">
        <f>+[1]I_Personale!$E95*DL143</f>
        <v>0</v>
      </c>
      <c r="DM146" s="253">
        <f>+[1]I_Personale!$E95*DM143</f>
        <v>0</v>
      </c>
      <c r="DN146" s="253">
        <f>+[1]I_Personale!$E95*DN143</f>
        <v>0</v>
      </c>
      <c r="DO146" s="253">
        <f>+[1]I_Personale!$E95*DO143</f>
        <v>0</v>
      </c>
      <c r="DP146" s="253">
        <f>+[1]I_Personale!$E95*DP143</f>
        <v>0</v>
      </c>
      <c r="DQ146" s="253">
        <f>+[1]I_Personale!$E95*DQ143</f>
        <v>0</v>
      </c>
      <c r="DR146" s="253">
        <f>+[1]I_Personale!$E95*DR143</f>
        <v>0</v>
      </c>
      <c r="DS146" s="253">
        <f>+[1]I_Personale!$E95*DS143</f>
        <v>0</v>
      </c>
      <c r="DT146" s="253">
        <f>+[1]I_Personale!$E95*DT143</f>
        <v>0</v>
      </c>
    </row>
    <row r="147" spans="3:124" ht="15.6" hidden="1" outlineLevel="1" thickTop="1" thickBot="1">
      <c r="C147" s="345" t="s">
        <v>635</v>
      </c>
      <c r="E147" s="253">
        <f>+E146*[1]I_Personale!$E96</f>
        <v>0</v>
      </c>
      <c r="F147" s="253">
        <f>+F146*[1]I_Personale!$E96</f>
        <v>0</v>
      </c>
      <c r="G147" s="253">
        <f>+G146*[1]I_Personale!$E96</f>
        <v>0</v>
      </c>
      <c r="H147" s="253">
        <f>+H146*[1]I_Personale!$E96</f>
        <v>0</v>
      </c>
      <c r="I147" s="253">
        <f>+I146*[1]I_Personale!$E96</f>
        <v>0</v>
      </c>
      <c r="J147" s="253">
        <f>+J146*[1]I_Personale!$E96</f>
        <v>0</v>
      </c>
      <c r="K147" s="253">
        <f>+K146*[1]I_Personale!$E96</f>
        <v>0</v>
      </c>
      <c r="L147" s="253">
        <f>+L146*[1]I_Personale!$E96</f>
        <v>0</v>
      </c>
      <c r="M147" s="253">
        <f>+M146*[1]I_Personale!$E96</f>
        <v>0</v>
      </c>
      <c r="N147" s="253">
        <f>+N146*[1]I_Personale!$E96</f>
        <v>0</v>
      </c>
      <c r="O147" s="253">
        <f>+O146*[1]I_Personale!$E96</f>
        <v>0</v>
      </c>
      <c r="P147" s="253">
        <f>+P146*[1]I_Personale!$E96</f>
        <v>0</v>
      </c>
      <c r="Q147" s="253">
        <f>+Q146*[1]I_Personale!$E96</f>
        <v>0</v>
      </c>
      <c r="R147" s="253">
        <f>+R146*[1]I_Personale!$E96</f>
        <v>0</v>
      </c>
      <c r="S147" s="253">
        <f>+S146*[1]I_Personale!$E96</f>
        <v>0</v>
      </c>
      <c r="T147" s="253">
        <f>+T146*[1]I_Personale!$E96</f>
        <v>0</v>
      </c>
      <c r="U147" s="253">
        <f>+U146*[1]I_Personale!$E96</f>
        <v>0</v>
      </c>
      <c r="V147" s="253">
        <f>+V146*[1]I_Personale!$E96</f>
        <v>0</v>
      </c>
      <c r="W147" s="253">
        <f>+W146*[1]I_Personale!$E96</f>
        <v>0</v>
      </c>
      <c r="X147" s="253">
        <f>+X146*[1]I_Personale!$E96</f>
        <v>0</v>
      </c>
      <c r="Y147" s="253">
        <f>+Y146*[1]I_Personale!$E96</f>
        <v>0</v>
      </c>
      <c r="Z147" s="253">
        <f>+Z146*[1]I_Personale!$E96</f>
        <v>0</v>
      </c>
      <c r="AA147" s="253">
        <f>+AA146*[1]I_Personale!$E96</f>
        <v>0</v>
      </c>
      <c r="AB147" s="253">
        <f>+AB146*[1]I_Personale!$E96</f>
        <v>0</v>
      </c>
      <c r="AC147" s="253">
        <f>+AC146*[1]I_Personale!$E96</f>
        <v>0</v>
      </c>
      <c r="AD147" s="253">
        <f>+AD146*[1]I_Personale!$E96</f>
        <v>0</v>
      </c>
      <c r="AE147" s="253">
        <f>+AE146*[1]I_Personale!$E96</f>
        <v>0</v>
      </c>
      <c r="AF147" s="253">
        <f>+AF146*[1]I_Personale!$E96</f>
        <v>0</v>
      </c>
      <c r="AG147" s="253">
        <f>+AG146*[1]I_Personale!$E96</f>
        <v>0</v>
      </c>
      <c r="AH147" s="253">
        <f>+AH146*[1]I_Personale!$E96</f>
        <v>0</v>
      </c>
      <c r="AI147" s="253">
        <f>+AI146*[1]I_Personale!$E96</f>
        <v>0</v>
      </c>
      <c r="AJ147" s="253">
        <f>+AJ146*[1]I_Personale!$E96</f>
        <v>0</v>
      </c>
      <c r="AK147" s="253">
        <f>+AK146*[1]I_Personale!$E96</f>
        <v>0</v>
      </c>
      <c r="AL147" s="253">
        <f>+AL146*[1]I_Personale!$E96</f>
        <v>0</v>
      </c>
      <c r="AM147" s="253">
        <f>+AM146*[1]I_Personale!$E96</f>
        <v>0</v>
      </c>
      <c r="AN147" s="253">
        <f>+AN146*[1]I_Personale!$E96</f>
        <v>0</v>
      </c>
      <c r="AO147" s="253">
        <f>+AO146*[1]I_Personale!$E96</f>
        <v>0</v>
      </c>
      <c r="AP147" s="253">
        <f>+AP146*[1]I_Personale!$E96</f>
        <v>0</v>
      </c>
      <c r="AQ147" s="253">
        <f>+AQ146*[1]I_Personale!$E96</f>
        <v>0</v>
      </c>
      <c r="AR147" s="253">
        <f>+AR146*[1]I_Personale!$E96</f>
        <v>0</v>
      </c>
      <c r="AS147" s="253">
        <f>+AS146*[1]I_Personale!$E96</f>
        <v>0</v>
      </c>
      <c r="AT147" s="253">
        <f>+AT146*[1]I_Personale!$E96</f>
        <v>0</v>
      </c>
      <c r="AU147" s="253">
        <f>+AU146*[1]I_Personale!$E96</f>
        <v>0</v>
      </c>
      <c r="AV147" s="253">
        <f>+AV146*[1]I_Personale!$E96</f>
        <v>0</v>
      </c>
      <c r="AW147" s="253">
        <f>+AW146*[1]I_Personale!$E96</f>
        <v>0</v>
      </c>
      <c r="AX147" s="253">
        <f>+AX146*[1]I_Personale!$E96</f>
        <v>0</v>
      </c>
      <c r="AY147" s="253">
        <f>+AY146*[1]I_Personale!$E96</f>
        <v>0</v>
      </c>
      <c r="AZ147" s="253">
        <f>+AZ146*[1]I_Personale!$E96</f>
        <v>0</v>
      </c>
      <c r="BA147" s="253">
        <f>+BA146*[1]I_Personale!$E96</f>
        <v>0</v>
      </c>
      <c r="BB147" s="253">
        <f>+BB146*[1]I_Personale!$E96</f>
        <v>0</v>
      </c>
      <c r="BC147" s="253">
        <f>+BC146*[1]I_Personale!$E96</f>
        <v>0</v>
      </c>
      <c r="BD147" s="253">
        <f>+BD146*[1]I_Personale!$E96</f>
        <v>0</v>
      </c>
      <c r="BE147" s="253">
        <f>+BE146*[1]I_Personale!$E96</f>
        <v>0</v>
      </c>
      <c r="BF147" s="253">
        <f>+BF146*[1]I_Personale!$E96</f>
        <v>0</v>
      </c>
      <c r="BG147" s="253">
        <f>+BG146*[1]I_Personale!$E96</f>
        <v>0</v>
      </c>
      <c r="BH147" s="253">
        <f>+BH146*[1]I_Personale!$E96</f>
        <v>0</v>
      </c>
      <c r="BI147" s="253">
        <f>+BI146*[1]I_Personale!$E96</f>
        <v>0</v>
      </c>
      <c r="BJ147" s="253">
        <f>+BJ146*[1]I_Personale!$E96</f>
        <v>0</v>
      </c>
      <c r="BK147" s="253">
        <f>+BK146*[1]I_Personale!$E96</f>
        <v>0</v>
      </c>
      <c r="BL147" s="253">
        <f>+BL146*[1]I_Personale!$E96</f>
        <v>0</v>
      </c>
      <c r="BM147" s="253">
        <f>+BM146*[1]I_Personale!$E96</f>
        <v>0</v>
      </c>
      <c r="BN147" s="253">
        <f>+BN146*[1]I_Personale!$E96</f>
        <v>0</v>
      </c>
      <c r="BO147" s="253">
        <f>+BO146*[1]I_Personale!$E96</f>
        <v>0</v>
      </c>
      <c r="BP147" s="253">
        <f>+BP146*[1]I_Personale!$E96</f>
        <v>0</v>
      </c>
      <c r="BQ147" s="253">
        <f>+BQ146*[1]I_Personale!$E96</f>
        <v>0</v>
      </c>
      <c r="BR147" s="253">
        <f>+BR146*[1]I_Personale!$E96</f>
        <v>0</v>
      </c>
      <c r="BS147" s="253">
        <f>+BS146*[1]I_Personale!$E96</f>
        <v>0</v>
      </c>
      <c r="BT147" s="253">
        <f>+BT146*[1]I_Personale!$E96</f>
        <v>0</v>
      </c>
      <c r="BU147" s="253">
        <f>+BU146*[1]I_Personale!$E96</f>
        <v>0</v>
      </c>
      <c r="BV147" s="253">
        <f>+BV146*[1]I_Personale!$E96</f>
        <v>0</v>
      </c>
      <c r="BW147" s="253">
        <f>+BW146*[1]I_Personale!$E96</f>
        <v>0</v>
      </c>
      <c r="BX147" s="253">
        <f>+BX146*[1]I_Personale!$E96</f>
        <v>0</v>
      </c>
      <c r="BY147" s="253">
        <f>+BY146*[1]I_Personale!$E96</f>
        <v>0</v>
      </c>
      <c r="BZ147" s="253">
        <f>+BZ146*[1]I_Personale!$E96</f>
        <v>0</v>
      </c>
      <c r="CA147" s="253">
        <f>+CA146*[1]I_Personale!$E96</f>
        <v>0</v>
      </c>
      <c r="CB147" s="253">
        <f>+CB146*[1]I_Personale!$E96</f>
        <v>0</v>
      </c>
      <c r="CC147" s="253">
        <f>+CC146*[1]I_Personale!$E96</f>
        <v>0</v>
      </c>
      <c r="CD147" s="253">
        <f>+CD146*[1]I_Personale!$E96</f>
        <v>0</v>
      </c>
      <c r="CE147" s="253">
        <f>+CE146*[1]I_Personale!$E96</f>
        <v>0</v>
      </c>
      <c r="CF147" s="253">
        <f>+CF146*[1]I_Personale!$E96</f>
        <v>0</v>
      </c>
      <c r="CG147" s="253">
        <f>+CG146*[1]I_Personale!$E96</f>
        <v>0</v>
      </c>
      <c r="CH147" s="253">
        <f>+CH146*[1]I_Personale!$E96</f>
        <v>0</v>
      </c>
      <c r="CI147" s="253">
        <f>+CI146*[1]I_Personale!$E96</f>
        <v>0</v>
      </c>
      <c r="CJ147" s="253">
        <f>+CJ146*[1]I_Personale!$E96</f>
        <v>0</v>
      </c>
      <c r="CK147" s="253">
        <f>+CK146*[1]I_Personale!$E96</f>
        <v>0</v>
      </c>
      <c r="CL147" s="253">
        <f>+CL146*[1]I_Personale!$E96</f>
        <v>0</v>
      </c>
      <c r="CM147" s="253">
        <f>+CM146*[1]I_Personale!$E96</f>
        <v>0</v>
      </c>
      <c r="CN147" s="253">
        <f>+CN146*[1]I_Personale!$E96</f>
        <v>0</v>
      </c>
      <c r="CO147" s="253">
        <f>+CO146*[1]I_Personale!$E96</f>
        <v>0</v>
      </c>
      <c r="CP147" s="253">
        <f>+CP146*[1]I_Personale!$E96</f>
        <v>0</v>
      </c>
      <c r="CQ147" s="253">
        <f>+CQ146*[1]I_Personale!$E96</f>
        <v>0</v>
      </c>
      <c r="CR147" s="253">
        <f>+CR146*[1]I_Personale!$E96</f>
        <v>0</v>
      </c>
      <c r="CS147" s="253">
        <f>+CS146*[1]I_Personale!$E96</f>
        <v>0</v>
      </c>
      <c r="CT147" s="253">
        <f>+CT146*[1]I_Personale!$E96</f>
        <v>0</v>
      </c>
      <c r="CU147" s="253">
        <f>+CU146*[1]I_Personale!$E96</f>
        <v>0</v>
      </c>
      <c r="CV147" s="253">
        <f>+CV146*[1]I_Personale!$E96</f>
        <v>0</v>
      </c>
      <c r="CW147" s="253">
        <f>+CW146*[1]I_Personale!$E96</f>
        <v>0</v>
      </c>
      <c r="CX147" s="253">
        <f>+CX146*[1]I_Personale!$E96</f>
        <v>0</v>
      </c>
      <c r="CY147" s="253">
        <f>+CY146*[1]I_Personale!$E96</f>
        <v>0</v>
      </c>
      <c r="CZ147" s="253">
        <f>+CZ146*[1]I_Personale!$E96</f>
        <v>0</v>
      </c>
      <c r="DA147" s="253">
        <f>+DA146*[1]I_Personale!$E96</f>
        <v>0</v>
      </c>
      <c r="DB147" s="253">
        <f>+DB146*[1]I_Personale!$E96</f>
        <v>0</v>
      </c>
      <c r="DC147" s="253">
        <f>+DC146*[1]I_Personale!$E96</f>
        <v>0</v>
      </c>
      <c r="DD147" s="253">
        <f>+DD146*[1]I_Personale!$E96</f>
        <v>0</v>
      </c>
      <c r="DE147" s="253">
        <f>+DE146*[1]I_Personale!$E96</f>
        <v>0</v>
      </c>
      <c r="DF147" s="253">
        <f>+DF146*[1]I_Personale!$E96</f>
        <v>0</v>
      </c>
      <c r="DG147" s="253">
        <f>+DG146*[1]I_Personale!$E96</f>
        <v>0</v>
      </c>
      <c r="DH147" s="253">
        <f>+DH146*[1]I_Personale!$E96</f>
        <v>0</v>
      </c>
      <c r="DI147" s="253">
        <f>+DI146*[1]I_Personale!$E96</f>
        <v>0</v>
      </c>
      <c r="DJ147" s="253">
        <f>+DJ146*[1]I_Personale!$E96</f>
        <v>0</v>
      </c>
      <c r="DK147" s="253">
        <f>+DK146*[1]I_Personale!$E96</f>
        <v>0</v>
      </c>
      <c r="DL147" s="253">
        <f>+DL146*[1]I_Personale!$E96</f>
        <v>0</v>
      </c>
      <c r="DM147" s="253">
        <f>+DM146*[1]I_Personale!$E96</f>
        <v>0</v>
      </c>
      <c r="DN147" s="253">
        <f>+DN146*[1]I_Personale!$E96</f>
        <v>0</v>
      </c>
      <c r="DO147" s="253">
        <f>+DO146*[1]I_Personale!$E96</f>
        <v>0</v>
      </c>
      <c r="DP147" s="253">
        <f>+DP146*[1]I_Personale!$E96</f>
        <v>0</v>
      </c>
      <c r="DQ147" s="253">
        <f>+DQ146*[1]I_Personale!$E96</f>
        <v>0</v>
      </c>
      <c r="DR147" s="253">
        <f>+DR146*[1]I_Personale!$E96</f>
        <v>0</v>
      </c>
      <c r="DS147" s="253">
        <f>+DS146*[1]I_Personale!$E96</f>
        <v>0</v>
      </c>
      <c r="DT147" s="253">
        <f>+DT146*[1]I_Personale!$E96</f>
        <v>0</v>
      </c>
    </row>
    <row r="148" spans="3:124" ht="15.6" hidden="1" outlineLevel="1" thickTop="1" thickBot="1">
      <c r="C148" s="345" t="s">
        <v>636</v>
      </c>
      <c r="E148" s="253">
        <f>+E146*[1]I_Personale!$E97</f>
        <v>0</v>
      </c>
      <c r="F148" s="253">
        <f>+F146*[1]I_Personale!$E97</f>
        <v>0</v>
      </c>
      <c r="G148" s="253">
        <f>+G146*[1]I_Personale!$E97</f>
        <v>0</v>
      </c>
      <c r="H148" s="253">
        <f>+H146*[1]I_Personale!$E97</f>
        <v>0</v>
      </c>
      <c r="I148" s="253">
        <f>+I146*[1]I_Personale!$E97</f>
        <v>0</v>
      </c>
      <c r="J148" s="253">
        <f>+J146*[1]I_Personale!$E97</f>
        <v>0</v>
      </c>
      <c r="K148" s="253">
        <f>+K146*[1]I_Personale!$E97</f>
        <v>0</v>
      </c>
      <c r="L148" s="253">
        <f>+L146*[1]I_Personale!$E97</f>
        <v>0</v>
      </c>
      <c r="M148" s="253">
        <f>+M146*[1]I_Personale!$E97</f>
        <v>0</v>
      </c>
      <c r="N148" s="253">
        <f>+N146*[1]I_Personale!$E97</f>
        <v>0</v>
      </c>
      <c r="O148" s="253">
        <f>+O146*[1]I_Personale!$E97</f>
        <v>0</v>
      </c>
      <c r="P148" s="253">
        <f>+P146*[1]I_Personale!$E97</f>
        <v>0</v>
      </c>
      <c r="Q148" s="253">
        <f>+Q146*[1]I_Personale!$E97</f>
        <v>0</v>
      </c>
      <c r="R148" s="253">
        <f>+R146*[1]I_Personale!$E97</f>
        <v>0</v>
      </c>
      <c r="S148" s="253">
        <f>+S146*[1]I_Personale!$E97</f>
        <v>0</v>
      </c>
      <c r="T148" s="253">
        <f>+T146*[1]I_Personale!$E97</f>
        <v>0</v>
      </c>
      <c r="U148" s="253">
        <f>+U146*[1]I_Personale!$E97</f>
        <v>0</v>
      </c>
      <c r="V148" s="253">
        <f>+V146*[1]I_Personale!$E97</f>
        <v>0</v>
      </c>
      <c r="W148" s="253">
        <f>+W146*[1]I_Personale!$E97</f>
        <v>0</v>
      </c>
      <c r="X148" s="253">
        <f>+X146*[1]I_Personale!$E97</f>
        <v>0</v>
      </c>
      <c r="Y148" s="253">
        <f>+Y146*[1]I_Personale!$E97</f>
        <v>0</v>
      </c>
      <c r="Z148" s="253">
        <f>+Z146*[1]I_Personale!$E97</f>
        <v>0</v>
      </c>
      <c r="AA148" s="253">
        <f>+AA146*[1]I_Personale!$E97</f>
        <v>0</v>
      </c>
      <c r="AB148" s="253">
        <f>+AB146*[1]I_Personale!$E97</f>
        <v>0</v>
      </c>
      <c r="AC148" s="253">
        <f>+AC146*[1]I_Personale!$E97</f>
        <v>0</v>
      </c>
      <c r="AD148" s="253">
        <f>+AD146*[1]I_Personale!$E97</f>
        <v>0</v>
      </c>
      <c r="AE148" s="253">
        <f>+AE146*[1]I_Personale!$E97</f>
        <v>0</v>
      </c>
      <c r="AF148" s="253">
        <f>+AF146*[1]I_Personale!$E97</f>
        <v>0</v>
      </c>
      <c r="AG148" s="253">
        <f>+AG146*[1]I_Personale!$E97</f>
        <v>0</v>
      </c>
      <c r="AH148" s="253">
        <f>+AH146*[1]I_Personale!$E97</f>
        <v>0</v>
      </c>
      <c r="AI148" s="253">
        <f>+AI146*[1]I_Personale!$E97</f>
        <v>0</v>
      </c>
      <c r="AJ148" s="253">
        <f>+AJ146*[1]I_Personale!$E97</f>
        <v>0</v>
      </c>
      <c r="AK148" s="253">
        <f>+AK146*[1]I_Personale!$E97</f>
        <v>0</v>
      </c>
      <c r="AL148" s="253">
        <f>+AL146*[1]I_Personale!$E97</f>
        <v>0</v>
      </c>
      <c r="AM148" s="253">
        <f>+AM146*[1]I_Personale!$E97</f>
        <v>0</v>
      </c>
      <c r="AN148" s="253">
        <f>+AN146*[1]I_Personale!$E97</f>
        <v>0</v>
      </c>
      <c r="AO148" s="253">
        <f>+AO146*[1]I_Personale!$E97</f>
        <v>0</v>
      </c>
      <c r="AP148" s="253">
        <f>+AP146*[1]I_Personale!$E97</f>
        <v>0</v>
      </c>
      <c r="AQ148" s="253">
        <f>+AQ146*[1]I_Personale!$E97</f>
        <v>0</v>
      </c>
      <c r="AR148" s="253">
        <f>+AR146*[1]I_Personale!$E97</f>
        <v>0</v>
      </c>
      <c r="AS148" s="253">
        <f>+AS146*[1]I_Personale!$E97</f>
        <v>0</v>
      </c>
      <c r="AT148" s="253">
        <f>+AT146*[1]I_Personale!$E97</f>
        <v>0</v>
      </c>
      <c r="AU148" s="253">
        <f>+AU146*[1]I_Personale!$E97</f>
        <v>0</v>
      </c>
      <c r="AV148" s="253">
        <f>+AV146*[1]I_Personale!$E97</f>
        <v>0</v>
      </c>
      <c r="AW148" s="253">
        <f>+AW146*[1]I_Personale!$E97</f>
        <v>0</v>
      </c>
      <c r="AX148" s="253">
        <f>+AX146*[1]I_Personale!$E97</f>
        <v>0</v>
      </c>
      <c r="AY148" s="253">
        <f>+AY146*[1]I_Personale!$E97</f>
        <v>0</v>
      </c>
      <c r="AZ148" s="253">
        <f>+AZ146*[1]I_Personale!$E97</f>
        <v>0</v>
      </c>
      <c r="BA148" s="253">
        <f>+BA146*[1]I_Personale!$E97</f>
        <v>0</v>
      </c>
      <c r="BB148" s="253">
        <f>+BB146*[1]I_Personale!$E97</f>
        <v>0</v>
      </c>
      <c r="BC148" s="253">
        <f>+BC146*[1]I_Personale!$E97</f>
        <v>0</v>
      </c>
      <c r="BD148" s="253">
        <f>+BD146*[1]I_Personale!$E97</f>
        <v>0</v>
      </c>
      <c r="BE148" s="253">
        <f>+BE146*[1]I_Personale!$E97</f>
        <v>0</v>
      </c>
      <c r="BF148" s="253">
        <f>+BF146*[1]I_Personale!$E97</f>
        <v>0</v>
      </c>
      <c r="BG148" s="253">
        <f>+BG146*[1]I_Personale!$E97</f>
        <v>0</v>
      </c>
      <c r="BH148" s="253">
        <f>+BH146*[1]I_Personale!$E97</f>
        <v>0</v>
      </c>
      <c r="BI148" s="253">
        <f>+BI146*[1]I_Personale!$E97</f>
        <v>0</v>
      </c>
      <c r="BJ148" s="253">
        <f>+BJ146*[1]I_Personale!$E97</f>
        <v>0</v>
      </c>
      <c r="BK148" s="253">
        <f>+BK146*[1]I_Personale!$E97</f>
        <v>0</v>
      </c>
      <c r="BL148" s="253">
        <f>+BL146*[1]I_Personale!$E97</f>
        <v>0</v>
      </c>
      <c r="BM148" s="253">
        <f>+BM146*[1]I_Personale!$E97</f>
        <v>0</v>
      </c>
      <c r="BN148" s="253">
        <f>+BN146*[1]I_Personale!$E97</f>
        <v>0</v>
      </c>
      <c r="BO148" s="253">
        <f>+BO146*[1]I_Personale!$E97</f>
        <v>0</v>
      </c>
      <c r="BP148" s="253">
        <f>+BP146*[1]I_Personale!$E97</f>
        <v>0</v>
      </c>
      <c r="BQ148" s="253">
        <f>+BQ146*[1]I_Personale!$E97</f>
        <v>0</v>
      </c>
      <c r="BR148" s="253">
        <f>+BR146*[1]I_Personale!$E97</f>
        <v>0</v>
      </c>
      <c r="BS148" s="253">
        <f>+BS146*[1]I_Personale!$E97</f>
        <v>0</v>
      </c>
      <c r="BT148" s="253">
        <f>+BT146*[1]I_Personale!$E97</f>
        <v>0</v>
      </c>
      <c r="BU148" s="253">
        <f>+BU146*[1]I_Personale!$E97</f>
        <v>0</v>
      </c>
      <c r="BV148" s="253">
        <f>+BV146*[1]I_Personale!$E97</f>
        <v>0</v>
      </c>
      <c r="BW148" s="253">
        <f>+BW146*[1]I_Personale!$E97</f>
        <v>0</v>
      </c>
      <c r="BX148" s="253">
        <f>+BX146*[1]I_Personale!$E97</f>
        <v>0</v>
      </c>
      <c r="BY148" s="253">
        <f>+BY146*[1]I_Personale!$E97</f>
        <v>0</v>
      </c>
      <c r="BZ148" s="253">
        <f>+BZ146*[1]I_Personale!$E97</f>
        <v>0</v>
      </c>
      <c r="CA148" s="253">
        <f>+CA146*[1]I_Personale!$E97</f>
        <v>0</v>
      </c>
      <c r="CB148" s="253">
        <f>+CB146*[1]I_Personale!$E97</f>
        <v>0</v>
      </c>
      <c r="CC148" s="253">
        <f>+CC146*[1]I_Personale!$E97</f>
        <v>0</v>
      </c>
      <c r="CD148" s="253">
        <f>+CD146*[1]I_Personale!$E97</f>
        <v>0</v>
      </c>
      <c r="CE148" s="253">
        <f>+CE146*[1]I_Personale!$E97</f>
        <v>0</v>
      </c>
      <c r="CF148" s="253">
        <f>+CF146*[1]I_Personale!$E97</f>
        <v>0</v>
      </c>
      <c r="CG148" s="253">
        <f>+CG146*[1]I_Personale!$E97</f>
        <v>0</v>
      </c>
      <c r="CH148" s="253">
        <f>+CH146*[1]I_Personale!$E97</f>
        <v>0</v>
      </c>
      <c r="CI148" s="253">
        <f>+CI146*[1]I_Personale!$E97</f>
        <v>0</v>
      </c>
      <c r="CJ148" s="253">
        <f>+CJ146*[1]I_Personale!$E97</f>
        <v>0</v>
      </c>
      <c r="CK148" s="253">
        <f>+CK146*[1]I_Personale!$E97</f>
        <v>0</v>
      </c>
      <c r="CL148" s="253">
        <f>+CL146*[1]I_Personale!$E97</f>
        <v>0</v>
      </c>
      <c r="CM148" s="253">
        <f>+CM146*[1]I_Personale!$E97</f>
        <v>0</v>
      </c>
      <c r="CN148" s="253">
        <f>+CN146*[1]I_Personale!$E97</f>
        <v>0</v>
      </c>
      <c r="CO148" s="253">
        <f>+CO146*[1]I_Personale!$E97</f>
        <v>0</v>
      </c>
      <c r="CP148" s="253">
        <f>+CP146*[1]I_Personale!$E97</f>
        <v>0</v>
      </c>
      <c r="CQ148" s="253">
        <f>+CQ146*[1]I_Personale!$E97</f>
        <v>0</v>
      </c>
      <c r="CR148" s="253">
        <f>+CR146*[1]I_Personale!$E97</f>
        <v>0</v>
      </c>
      <c r="CS148" s="253">
        <f>+CS146*[1]I_Personale!$E97</f>
        <v>0</v>
      </c>
      <c r="CT148" s="253">
        <f>+CT146*[1]I_Personale!$E97</f>
        <v>0</v>
      </c>
      <c r="CU148" s="253">
        <f>+CU146*[1]I_Personale!$E97</f>
        <v>0</v>
      </c>
      <c r="CV148" s="253">
        <f>+CV146*[1]I_Personale!$E97</f>
        <v>0</v>
      </c>
      <c r="CW148" s="253">
        <f>+CW146*[1]I_Personale!$E97</f>
        <v>0</v>
      </c>
      <c r="CX148" s="253">
        <f>+CX146*[1]I_Personale!$E97</f>
        <v>0</v>
      </c>
      <c r="CY148" s="253">
        <f>+CY146*[1]I_Personale!$E97</f>
        <v>0</v>
      </c>
      <c r="CZ148" s="253">
        <f>+CZ146*[1]I_Personale!$E97</f>
        <v>0</v>
      </c>
      <c r="DA148" s="253">
        <f>+DA146*[1]I_Personale!$E97</f>
        <v>0</v>
      </c>
      <c r="DB148" s="253">
        <f>+DB146*[1]I_Personale!$E97</f>
        <v>0</v>
      </c>
      <c r="DC148" s="253">
        <f>+DC146*[1]I_Personale!$E97</f>
        <v>0</v>
      </c>
      <c r="DD148" s="253">
        <f>+DD146*[1]I_Personale!$E97</f>
        <v>0</v>
      </c>
      <c r="DE148" s="253">
        <f>+DE146*[1]I_Personale!$E97</f>
        <v>0</v>
      </c>
      <c r="DF148" s="253">
        <f>+DF146*[1]I_Personale!$E97</f>
        <v>0</v>
      </c>
      <c r="DG148" s="253">
        <f>+DG146*[1]I_Personale!$E97</f>
        <v>0</v>
      </c>
      <c r="DH148" s="253">
        <f>+DH146*[1]I_Personale!$E97</f>
        <v>0</v>
      </c>
      <c r="DI148" s="253">
        <f>+DI146*[1]I_Personale!$E97</f>
        <v>0</v>
      </c>
      <c r="DJ148" s="253">
        <f>+DJ146*[1]I_Personale!$E97</f>
        <v>0</v>
      </c>
      <c r="DK148" s="253">
        <f>+DK146*[1]I_Personale!$E97</f>
        <v>0</v>
      </c>
      <c r="DL148" s="253">
        <f>+DL146*[1]I_Personale!$E97</f>
        <v>0</v>
      </c>
      <c r="DM148" s="253">
        <f>+DM146*[1]I_Personale!$E97</f>
        <v>0</v>
      </c>
      <c r="DN148" s="253">
        <f>+DN146*[1]I_Personale!$E97</f>
        <v>0</v>
      </c>
      <c r="DO148" s="253">
        <f>+DO146*[1]I_Personale!$E97</f>
        <v>0</v>
      </c>
      <c r="DP148" s="253">
        <f>+DP146*[1]I_Personale!$E97</f>
        <v>0</v>
      </c>
      <c r="DQ148" s="253">
        <f>+DQ146*[1]I_Personale!$E97</f>
        <v>0</v>
      </c>
      <c r="DR148" s="253">
        <f>+DR146*[1]I_Personale!$E97</f>
        <v>0</v>
      </c>
      <c r="DS148" s="253">
        <f>+DS146*[1]I_Personale!$E97</f>
        <v>0</v>
      </c>
      <c r="DT148" s="253">
        <f>+DT146*[1]I_Personale!$E97</f>
        <v>0</v>
      </c>
    </row>
    <row r="149" spans="3:124" ht="15.6" hidden="1" outlineLevel="1" thickTop="1" thickBot="1">
      <c r="C149" s="345" t="s">
        <v>637</v>
      </c>
      <c r="E149" s="253">
        <f>+E146*[1]I_Personale!$E98</f>
        <v>0</v>
      </c>
      <c r="F149" s="253">
        <f>+F146*[1]I_Personale!$E98</f>
        <v>0</v>
      </c>
      <c r="G149" s="253">
        <f>+G146*[1]I_Personale!$E98</f>
        <v>0</v>
      </c>
      <c r="H149" s="253">
        <f>+H146*[1]I_Personale!$E98</f>
        <v>0</v>
      </c>
      <c r="I149" s="253">
        <f>+I146*[1]I_Personale!$E98</f>
        <v>0</v>
      </c>
      <c r="J149" s="253">
        <f>+J146*[1]I_Personale!$E98</f>
        <v>0</v>
      </c>
      <c r="K149" s="253">
        <f>+K146*[1]I_Personale!$E98</f>
        <v>0</v>
      </c>
      <c r="L149" s="253">
        <f>+L146*[1]I_Personale!$E98</f>
        <v>0</v>
      </c>
      <c r="M149" s="253">
        <f>+M146*[1]I_Personale!$E98</f>
        <v>0</v>
      </c>
      <c r="N149" s="253">
        <f>+N146*[1]I_Personale!$E98</f>
        <v>0</v>
      </c>
      <c r="O149" s="253">
        <f>+O146*[1]I_Personale!$E98</f>
        <v>0</v>
      </c>
      <c r="P149" s="253">
        <f>+P146*[1]I_Personale!$E98</f>
        <v>0</v>
      </c>
      <c r="Q149" s="253">
        <f>+Q146*[1]I_Personale!$E98</f>
        <v>0</v>
      </c>
      <c r="R149" s="253">
        <f>+R146*[1]I_Personale!$E98</f>
        <v>0</v>
      </c>
      <c r="S149" s="253">
        <f>+S146*[1]I_Personale!$E98</f>
        <v>0</v>
      </c>
      <c r="T149" s="253">
        <f>+T146*[1]I_Personale!$E98</f>
        <v>0</v>
      </c>
      <c r="U149" s="253">
        <f>+U146*[1]I_Personale!$E98</f>
        <v>0</v>
      </c>
      <c r="V149" s="253">
        <f>+V146*[1]I_Personale!$E98</f>
        <v>0</v>
      </c>
      <c r="W149" s="253">
        <f>+W146*[1]I_Personale!$E98</f>
        <v>0</v>
      </c>
      <c r="X149" s="253">
        <f>+X146*[1]I_Personale!$E98</f>
        <v>0</v>
      </c>
      <c r="Y149" s="253">
        <f>+Y146*[1]I_Personale!$E98</f>
        <v>0</v>
      </c>
      <c r="Z149" s="253">
        <f>+Z146*[1]I_Personale!$E98</f>
        <v>0</v>
      </c>
      <c r="AA149" s="253">
        <f>+AA146*[1]I_Personale!$E98</f>
        <v>0</v>
      </c>
      <c r="AB149" s="253">
        <f>+AB146*[1]I_Personale!$E98</f>
        <v>0</v>
      </c>
      <c r="AC149" s="253">
        <f>+AC146*[1]I_Personale!$E98</f>
        <v>0</v>
      </c>
      <c r="AD149" s="253">
        <f>+AD146*[1]I_Personale!$E98</f>
        <v>0</v>
      </c>
      <c r="AE149" s="253">
        <f>+AE146*[1]I_Personale!$E98</f>
        <v>0</v>
      </c>
      <c r="AF149" s="253">
        <f>+AF146*[1]I_Personale!$E98</f>
        <v>0</v>
      </c>
      <c r="AG149" s="253">
        <f>+AG146*[1]I_Personale!$E98</f>
        <v>0</v>
      </c>
      <c r="AH149" s="253">
        <f>+AH146*[1]I_Personale!$E98</f>
        <v>0</v>
      </c>
      <c r="AI149" s="253">
        <f>+AI146*[1]I_Personale!$E98</f>
        <v>0</v>
      </c>
      <c r="AJ149" s="253">
        <f>+AJ146*[1]I_Personale!$E98</f>
        <v>0</v>
      </c>
      <c r="AK149" s="253">
        <f>+AK146*[1]I_Personale!$E98</f>
        <v>0</v>
      </c>
      <c r="AL149" s="253">
        <f>+AL146*[1]I_Personale!$E98</f>
        <v>0</v>
      </c>
      <c r="AM149" s="253">
        <f>+AM146*[1]I_Personale!$E98</f>
        <v>0</v>
      </c>
      <c r="AN149" s="253">
        <f>+AN146*[1]I_Personale!$E98</f>
        <v>0</v>
      </c>
      <c r="AO149" s="253">
        <f>+AO146*[1]I_Personale!$E98</f>
        <v>0</v>
      </c>
      <c r="AP149" s="253">
        <f>+AP146*[1]I_Personale!$E98</f>
        <v>0</v>
      </c>
      <c r="AQ149" s="253">
        <f>+AQ146*[1]I_Personale!$E98</f>
        <v>0</v>
      </c>
      <c r="AR149" s="253">
        <f>+AR146*[1]I_Personale!$E98</f>
        <v>0</v>
      </c>
      <c r="AS149" s="253">
        <f>+AS146*[1]I_Personale!$E98</f>
        <v>0</v>
      </c>
      <c r="AT149" s="253">
        <f>+AT146*[1]I_Personale!$E98</f>
        <v>0</v>
      </c>
      <c r="AU149" s="253">
        <f>+AU146*[1]I_Personale!$E98</f>
        <v>0</v>
      </c>
      <c r="AV149" s="253">
        <f>+AV146*[1]I_Personale!$E98</f>
        <v>0</v>
      </c>
      <c r="AW149" s="253">
        <f>+AW146*[1]I_Personale!$E98</f>
        <v>0</v>
      </c>
      <c r="AX149" s="253">
        <f>+AX146*[1]I_Personale!$E98</f>
        <v>0</v>
      </c>
      <c r="AY149" s="253">
        <f>+AY146*[1]I_Personale!$E98</f>
        <v>0</v>
      </c>
      <c r="AZ149" s="253">
        <f>+AZ146*[1]I_Personale!$E98</f>
        <v>0</v>
      </c>
      <c r="BA149" s="253">
        <f>+BA146*[1]I_Personale!$E98</f>
        <v>0</v>
      </c>
      <c r="BB149" s="253">
        <f>+BB146*[1]I_Personale!$E98</f>
        <v>0</v>
      </c>
      <c r="BC149" s="253">
        <f>+BC146*[1]I_Personale!$E98</f>
        <v>0</v>
      </c>
      <c r="BD149" s="253">
        <f>+BD146*[1]I_Personale!$E98</f>
        <v>0</v>
      </c>
      <c r="BE149" s="253">
        <f>+BE146*[1]I_Personale!$E98</f>
        <v>0</v>
      </c>
      <c r="BF149" s="253">
        <f>+BF146*[1]I_Personale!$E98</f>
        <v>0</v>
      </c>
      <c r="BG149" s="253">
        <f>+BG146*[1]I_Personale!$E98</f>
        <v>0</v>
      </c>
      <c r="BH149" s="253">
        <f>+BH146*[1]I_Personale!$E98</f>
        <v>0</v>
      </c>
      <c r="BI149" s="253">
        <f>+BI146*[1]I_Personale!$E98</f>
        <v>0</v>
      </c>
      <c r="BJ149" s="253">
        <f>+BJ146*[1]I_Personale!$E98</f>
        <v>0</v>
      </c>
      <c r="BK149" s="253">
        <f>+BK146*[1]I_Personale!$E98</f>
        <v>0</v>
      </c>
      <c r="BL149" s="253">
        <f>+BL146*[1]I_Personale!$E98</f>
        <v>0</v>
      </c>
      <c r="BM149" s="253">
        <f>+BM146*[1]I_Personale!$E98</f>
        <v>0</v>
      </c>
      <c r="BN149" s="253">
        <f>+BN146*[1]I_Personale!$E98</f>
        <v>0</v>
      </c>
      <c r="BO149" s="253">
        <f>+BO146*[1]I_Personale!$E98</f>
        <v>0</v>
      </c>
      <c r="BP149" s="253">
        <f>+BP146*[1]I_Personale!$E98</f>
        <v>0</v>
      </c>
      <c r="BQ149" s="253">
        <f>+BQ146*[1]I_Personale!$E98</f>
        <v>0</v>
      </c>
      <c r="BR149" s="253">
        <f>+BR146*[1]I_Personale!$E98</f>
        <v>0</v>
      </c>
      <c r="BS149" s="253">
        <f>+BS146*[1]I_Personale!$E98</f>
        <v>0</v>
      </c>
      <c r="BT149" s="253">
        <f>+BT146*[1]I_Personale!$E98</f>
        <v>0</v>
      </c>
      <c r="BU149" s="253">
        <f>+BU146*[1]I_Personale!$E98</f>
        <v>0</v>
      </c>
      <c r="BV149" s="253">
        <f>+BV146*[1]I_Personale!$E98</f>
        <v>0</v>
      </c>
      <c r="BW149" s="253">
        <f>+BW146*[1]I_Personale!$E98</f>
        <v>0</v>
      </c>
      <c r="BX149" s="253">
        <f>+BX146*[1]I_Personale!$E98</f>
        <v>0</v>
      </c>
      <c r="BY149" s="253">
        <f>+BY146*[1]I_Personale!$E98</f>
        <v>0</v>
      </c>
      <c r="BZ149" s="253">
        <f>+BZ146*[1]I_Personale!$E98</f>
        <v>0</v>
      </c>
      <c r="CA149" s="253">
        <f>+CA146*[1]I_Personale!$E98</f>
        <v>0</v>
      </c>
      <c r="CB149" s="253">
        <f>+CB146*[1]I_Personale!$E98</f>
        <v>0</v>
      </c>
      <c r="CC149" s="253">
        <f>+CC146*[1]I_Personale!$E98</f>
        <v>0</v>
      </c>
      <c r="CD149" s="253">
        <f>+CD146*[1]I_Personale!$E98</f>
        <v>0</v>
      </c>
      <c r="CE149" s="253">
        <f>+CE146*[1]I_Personale!$E98</f>
        <v>0</v>
      </c>
      <c r="CF149" s="253">
        <f>+CF146*[1]I_Personale!$E98</f>
        <v>0</v>
      </c>
      <c r="CG149" s="253">
        <f>+CG146*[1]I_Personale!$E98</f>
        <v>0</v>
      </c>
      <c r="CH149" s="253">
        <f>+CH146*[1]I_Personale!$E98</f>
        <v>0</v>
      </c>
      <c r="CI149" s="253">
        <f>+CI146*[1]I_Personale!$E98</f>
        <v>0</v>
      </c>
      <c r="CJ149" s="253">
        <f>+CJ146*[1]I_Personale!$E98</f>
        <v>0</v>
      </c>
      <c r="CK149" s="253">
        <f>+CK146*[1]I_Personale!$E98</f>
        <v>0</v>
      </c>
      <c r="CL149" s="253">
        <f>+CL146*[1]I_Personale!$E98</f>
        <v>0</v>
      </c>
      <c r="CM149" s="253">
        <f>+CM146*[1]I_Personale!$E98</f>
        <v>0</v>
      </c>
      <c r="CN149" s="253">
        <f>+CN146*[1]I_Personale!$E98</f>
        <v>0</v>
      </c>
      <c r="CO149" s="253">
        <f>+CO146*[1]I_Personale!$E98</f>
        <v>0</v>
      </c>
      <c r="CP149" s="253">
        <f>+CP146*[1]I_Personale!$E98</f>
        <v>0</v>
      </c>
      <c r="CQ149" s="253">
        <f>+CQ146*[1]I_Personale!$E98</f>
        <v>0</v>
      </c>
      <c r="CR149" s="253">
        <f>+CR146*[1]I_Personale!$E98</f>
        <v>0</v>
      </c>
      <c r="CS149" s="253">
        <f>+CS146*[1]I_Personale!$E98</f>
        <v>0</v>
      </c>
      <c r="CT149" s="253">
        <f>+CT146*[1]I_Personale!$E98</f>
        <v>0</v>
      </c>
      <c r="CU149" s="253">
        <f>+CU146*[1]I_Personale!$E98</f>
        <v>0</v>
      </c>
      <c r="CV149" s="253">
        <f>+CV146*[1]I_Personale!$E98</f>
        <v>0</v>
      </c>
      <c r="CW149" s="253">
        <f>+CW146*[1]I_Personale!$E98</f>
        <v>0</v>
      </c>
      <c r="CX149" s="253">
        <f>+CX146*[1]I_Personale!$E98</f>
        <v>0</v>
      </c>
      <c r="CY149" s="253">
        <f>+CY146*[1]I_Personale!$E98</f>
        <v>0</v>
      </c>
      <c r="CZ149" s="253">
        <f>+CZ146*[1]I_Personale!$E98</f>
        <v>0</v>
      </c>
      <c r="DA149" s="253">
        <f>+DA146*[1]I_Personale!$E98</f>
        <v>0</v>
      </c>
      <c r="DB149" s="253">
        <f>+DB146*[1]I_Personale!$E98</f>
        <v>0</v>
      </c>
      <c r="DC149" s="253">
        <f>+DC146*[1]I_Personale!$E98</f>
        <v>0</v>
      </c>
      <c r="DD149" s="253">
        <f>+DD146*[1]I_Personale!$E98</f>
        <v>0</v>
      </c>
      <c r="DE149" s="253">
        <f>+DE146*[1]I_Personale!$E98</f>
        <v>0</v>
      </c>
      <c r="DF149" s="253">
        <f>+DF146*[1]I_Personale!$E98</f>
        <v>0</v>
      </c>
      <c r="DG149" s="253">
        <f>+DG146*[1]I_Personale!$E98</f>
        <v>0</v>
      </c>
      <c r="DH149" s="253">
        <f>+DH146*[1]I_Personale!$E98</f>
        <v>0</v>
      </c>
      <c r="DI149" s="253">
        <f>+DI146*[1]I_Personale!$E98</f>
        <v>0</v>
      </c>
      <c r="DJ149" s="253">
        <f>+DJ146*[1]I_Personale!$E98</f>
        <v>0</v>
      </c>
      <c r="DK149" s="253">
        <f>+DK146*[1]I_Personale!$E98</f>
        <v>0</v>
      </c>
      <c r="DL149" s="253">
        <f>+DL146*[1]I_Personale!$E98</f>
        <v>0</v>
      </c>
      <c r="DM149" s="253">
        <f>+DM146*[1]I_Personale!$E98</f>
        <v>0</v>
      </c>
      <c r="DN149" s="253">
        <f>+DN146*[1]I_Personale!$E98</f>
        <v>0</v>
      </c>
      <c r="DO149" s="253">
        <f>+DO146*[1]I_Personale!$E98</f>
        <v>0</v>
      </c>
      <c r="DP149" s="253">
        <f>+DP146*[1]I_Personale!$E98</f>
        <v>0</v>
      </c>
      <c r="DQ149" s="253">
        <f>+DQ146*[1]I_Personale!$E98</f>
        <v>0</v>
      </c>
      <c r="DR149" s="253">
        <f>+DR146*[1]I_Personale!$E98</f>
        <v>0</v>
      </c>
      <c r="DS149" s="253">
        <f>+DS146*[1]I_Personale!$E98</f>
        <v>0</v>
      </c>
      <c r="DT149" s="253">
        <f>+DT146*[1]I_Personale!$E98</f>
        <v>0</v>
      </c>
    </row>
    <row r="150" spans="3:124" hidden="1" outlineLevel="1">
      <c r="C150" s="342" t="s">
        <v>638</v>
      </c>
      <c r="E150" s="333">
        <f t="shared" ref="E150:BP150" si="80">SUM(E146:E149)</f>
        <v>0</v>
      </c>
      <c r="F150" s="333">
        <f t="shared" si="80"/>
        <v>0</v>
      </c>
      <c r="G150" s="333">
        <f t="shared" si="80"/>
        <v>0</v>
      </c>
      <c r="H150" s="333">
        <f t="shared" si="80"/>
        <v>0</v>
      </c>
      <c r="I150" s="333">
        <f t="shared" si="80"/>
        <v>0</v>
      </c>
      <c r="J150" s="333">
        <f t="shared" si="80"/>
        <v>0</v>
      </c>
      <c r="K150" s="333">
        <f t="shared" si="80"/>
        <v>0</v>
      </c>
      <c r="L150" s="333">
        <f t="shared" si="80"/>
        <v>0</v>
      </c>
      <c r="M150" s="333">
        <f t="shared" si="80"/>
        <v>0</v>
      </c>
      <c r="N150" s="333">
        <f t="shared" si="80"/>
        <v>0</v>
      </c>
      <c r="O150" s="333">
        <f t="shared" si="80"/>
        <v>0</v>
      </c>
      <c r="P150" s="333">
        <f t="shared" si="80"/>
        <v>0</v>
      </c>
      <c r="Q150" s="333">
        <f t="shared" si="80"/>
        <v>0</v>
      </c>
      <c r="R150" s="333">
        <f t="shared" si="80"/>
        <v>0</v>
      </c>
      <c r="S150" s="333">
        <f t="shared" si="80"/>
        <v>0</v>
      </c>
      <c r="T150" s="333">
        <f t="shared" si="80"/>
        <v>0</v>
      </c>
      <c r="U150" s="333">
        <f t="shared" si="80"/>
        <v>0</v>
      </c>
      <c r="V150" s="333">
        <f t="shared" si="80"/>
        <v>0</v>
      </c>
      <c r="W150" s="333">
        <f t="shared" si="80"/>
        <v>0</v>
      </c>
      <c r="X150" s="333">
        <f t="shared" si="80"/>
        <v>0</v>
      </c>
      <c r="Y150" s="333">
        <f t="shared" si="80"/>
        <v>0</v>
      </c>
      <c r="Z150" s="333">
        <f t="shared" si="80"/>
        <v>0</v>
      </c>
      <c r="AA150" s="333">
        <f t="shared" si="80"/>
        <v>0</v>
      </c>
      <c r="AB150" s="333">
        <f t="shared" si="80"/>
        <v>0</v>
      </c>
      <c r="AC150" s="333">
        <f t="shared" si="80"/>
        <v>0</v>
      </c>
      <c r="AD150" s="333">
        <f t="shared" si="80"/>
        <v>0</v>
      </c>
      <c r="AE150" s="333">
        <f t="shared" si="80"/>
        <v>0</v>
      </c>
      <c r="AF150" s="333">
        <f t="shared" si="80"/>
        <v>0</v>
      </c>
      <c r="AG150" s="333">
        <f t="shared" si="80"/>
        <v>0</v>
      </c>
      <c r="AH150" s="333">
        <f t="shared" si="80"/>
        <v>0</v>
      </c>
      <c r="AI150" s="333">
        <f t="shared" si="80"/>
        <v>0</v>
      </c>
      <c r="AJ150" s="333">
        <f t="shared" si="80"/>
        <v>0</v>
      </c>
      <c r="AK150" s="333">
        <f t="shared" si="80"/>
        <v>0</v>
      </c>
      <c r="AL150" s="333">
        <f t="shared" si="80"/>
        <v>0</v>
      </c>
      <c r="AM150" s="333">
        <f t="shared" si="80"/>
        <v>0</v>
      </c>
      <c r="AN150" s="333">
        <f t="shared" si="80"/>
        <v>0</v>
      </c>
      <c r="AO150" s="333">
        <f t="shared" si="80"/>
        <v>0</v>
      </c>
      <c r="AP150" s="333">
        <f t="shared" si="80"/>
        <v>0</v>
      </c>
      <c r="AQ150" s="333">
        <f t="shared" si="80"/>
        <v>0</v>
      </c>
      <c r="AR150" s="333">
        <f t="shared" si="80"/>
        <v>0</v>
      </c>
      <c r="AS150" s="333">
        <f t="shared" si="80"/>
        <v>0</v>
      </c>
      <c r="AT150" s="333">
        <f t="shared" si="80"/>
        <v>0</v>
      </c>
      <c r="AU150" s="333">
        <f t="shared" si="80"/>
        <v>0</v>
      </c>
      <c r="AV150" s="333">
        <f t="shared" si="80"/>
        <v>0</v>
      </c>
      <c r="AW150" s="333">
        <f t="shared" si="80"/>
        <v>0</v>
      </c>
      <c r="AX150" s="333">
        <f t="shared" si="80"/>
        <v>0</v>
      </c>
      <c r="AY150" s="333">
        <f t="shared" si="80"/>
        <v>0</v>
      </c>
      <c r="AZ150" s="333">
        <f t="shared" si="80"/>
        <v>0</v>
      </c>
      <c r="BA150" s="333">
        <f t="shared" si="80"/>
        <v>0</v>
      </c>
      <c r="BB150" s="333">
        <f t="shared" si="80"/>
        <v>0</v>
      </c>
      <c r="BC150" s="333">
        <f t="shared" si="80"/>
        <v>0</v>
      </c>
      <c r="BD150" s="333">
        <f t="shared" si="80"/>
        <v>0</v>
      </c>
      <c r="BE150" s="333">
        <f t="shared" si="80"/>
        <v>0</v>
      </c>
      <c r="BF150" s="333">
        <f t="shared" si="80"/>
        <v>0</v>
      </c>
      <c r="BG150" s="333">
        <f t="shared" si="80"/>
        <v>0</v>
      </c>
      <c r="BH150" s="333">
        <f t="shared" si="80"/>
        <v>0</v>
      </c>
      <c r="BI150" s="333">
        <f t="shared" si="80"/>
        <v>0</v>
      </c>
      <c r="BJ150" s="333">
        <f t="shared" si="80"/>
        <v>0</v>
      </c>
      <c r="BK150" s="333">
        <f t="shared" si="80"/>
        <v>0</v>
      </c>
      <c r="BL150" s="333">
        <f t="shared" si="80"/>
        <v>0</v>
      </c>
      <c r="BM150" s="333">
        <f t="shared" si="80"/>
        <v>0</v>
      </c>
      <c r="BN150" s="333">
        <f t="shared" si="80"/>
        <v>0</v>
      </c>
      <c r="BO150" s="333">
        <f t="shared" si="80"/>
        <v>0</v>
      </c>
      <c r="BP150" s="333">
        <f t="shared" si="80"/>
        <v>0</v>
      </c>
      <c r="BQ150" s="333">
        <f t="shared" ref="BQ150:DT150" si="81">SUM(BQ146:BQ149)</f>
        <v>0</v>
      </c>
      <c r="BR150" s="333">
        <f t="shared" si="81"/>
        <v>0</v>
      </c>
      <c r="BS150" s="333">
        <f t="shared" si="81"/>
        <v>0</v>
      </c>
      <c r="BT150" s="333">
        <f t="shared" si="81"/>
        <v>0</v>
      </c>
      <c r="BU150" s="333">
        <f t="shared" si="81"/>
        <v>0</v>
      </c>
      <c r="BV150" s="333">
        <f t="shared" si="81"/>
        <v>0</v>
      </c>
      <c r="BW150" s="333">
        <f t="shared" si="81"/>
        <v>0</v>
      </c>
      <c r="BX150" s="333">
        <f t="shared" si="81"/>
        <v>0</v>
      </c>
      <c r="BY150" s="333">
        <f t="shared" si="81"/>
        <v>0</v>
      </c>
      <c r="BZ150" s="333">
        <f t="shared" si="81"/>
        <v>0</v>
      </c>
      <c r="CA150" s="333">
        <f t="shared" si="81"/>
        <v>0</v>
      </c>
      <c r="CB150" s="333">
        <f t="shared" si="81"/>
        <v>0</v>
      </c>
      <c r="CC150" s="333">
        <f t="shared" si="81"/>
        <v>0</v>
      </c>
      <c r="CD150" s="333">
        <f t="shared" si="81"/>
        <v>0</v>
      </c>
      <c r="CE150" s="333">
        <f t="shared" si="81"/>
        <v>0</v>
      </c>
      <c r="CF150" s="333">
        <f t="shared" si="81"/>
        <v>0</v>
      </c>
      <c r="CG150" s="333">
        <f t="shared" si="81"/>
        <v>0</v>
      </c>
      <c r="CH150" s="333">
        <f t="shared" si="81"/>
        <v>0</v>
      </c>
      <c r="CI150" s="333">
        <f t="shared" si="81"/>
        <v>0</v>
      </c>
      <c r="CJ150" s="333">
        <f t="shared" si="81"/>
        <v>0</v>
      </c>
      <c r="CK150" s="333">
        <f t="shared" si="81"/>
        <v>0</v>
      </c>
      <c r="CL150" s="333">
        <f t="shared" si="81"/>
        <v>0</v>
      </c>
      <c r="CM150" s="333">
        <f t="shared" si="81"/>
        <v>0</v>
      </c>
      <c r="CN150" s="333">
        <f t="shared" si="81"/>
        <v>0</v>
      </c>
      <c r="CO150" s="333">
        <f t="shared" si="81"/>
        <v>0</v>
      </c>
      <c r="CP150" s="333">
        <f t="shared" si="81"/>
        <v>0</v>
      </c>
      <c r="CQ150" s="333">
        <f t="shared" si="81"/>
        <v>0</v>
      </c>
      <c r="CR150" s="333">
        <f t="shared" si="81"/>
        <v>0</v>
      </c>
      <c r="CS150" s="333">
        <f t="shared" si="81"/>
        <v>0</v>
      </c>
      <c r="CT150" s="333">
        <f t="shared" si="81"/>
        <v>0</v>
      </c>
      <c r="CU150" s="333">
        <f t="shared" si="81"/>
        <v>0</v>
      </c>
      <c r="CV150" s="333">
        <f t="shared" si="81"/>
        <v>0</v>
      </c>
      <c r="CW150" s="333">
        <f t="shared" si="81"/>
        <v>0</v>
      </c>
      <c r="CX150" s="333">
        <f t="shared" si="81"/>
        <v>0</v>
      </c>
      <c r="CY150" s="333">
        <f t="shared" si="81"/>
        <v>0</v>
      </c>
      <c r="CZ150" s="333">
        <f t="shared" si="81"/>
        <v>0</v>
      </c>
      <c r="DA150" s="333">
        <f t="shared" si="81"/>
        <v>0</v>
      </c>
      <c r="DB150" s="333">
        <f t="shared" si="81"/>
        <v>0</v>
      </c>
      <c r="DC150" s="333">
        <f t="shared" si="81"/>
        <v>0</v>
      </c>
      <c r="DD150" s="333">
        <f t="shared" si="81"/>
        <v>0</v>
      </c>
      <c r="DE150" s="333">
        <f t="shared" si="81"/>
        <v>0</v>
      </c>
      <c r="DF150" s="333">
        <f t="shared" si="81"/>
        <v>0</v>
      </c>
      <c r="DG150" s="333">
        <f t="shared" si="81"/>
        <v>0</v>
      </c>
      <c r="DH150" s="333">
        <f t="shared" si="81"/>
        <v>0</v>
      </c>
      <c r="DI150" s="333">
        <f t="shared" si="81"/>
        <v>0</v>
      </c>
      <c r="DJ150" s="333">
        <f t="shared" si="81"/>
        <v>0</v>
      </c>
      <c r="DK150" s="333">
        <f t="shared" si="81"/>
        <v>0</v>
      </c>
      <c r="DL150" s="333">
        <f t="shared" si="81"/>
        <v>0</v>
      </c>
      <c r="DM150" s="333">
        <f t="shared" si="81"/>
        <v>0</v>
      </c>
      <c r="DN150" s="333">
        <f t="shared" si="81"/>
        <v>0</v>
      </c>
      <c r="DO150" s="333">
        <f t="shared" si="81"/>
        <v>0</v>
      </c>
      <c r="DP150" s="333">
        <f t="shared" si="81"/>
        <v>0</v>
      </c>
      <c r="DQ150" s="333">
        <f t="shared" si="81"/>
        <v>0</v>
      </c>
      <c r="DR150" s="333">
        <f t="shared" si="81"/>
        <v>0</v>
      </c>
      <c r="DS150" s="333">
        <f t="shared" si="81"/>
        <v>0</v>
      </c>
      <c r="DT150" s="333">
        <f t="shared" si="81"/>
        <v>0</v>
      </c>
    </row>
    <row r="151" spans="3:124" hidden="1" outlineLevel="1">
      <c r="C151" s="341"/>
    </row>
    <row r="152" spans="3:124" hidden="1" outlineLevel="1">
      <c r="C152" s="341"/>
    </row>
    <row r="153" spans="3:124" ht="15.6" hidden="1" outlineLevel="1" thickTop="1" thickBot="1">
      <c r="C153" s="345" t="s">
        <v>634</v>
      </c>
      <c r="E153" s="253">
        <f>+(E146/[1]I_Personale!$E99)*12</f>
        <v>0</v>
      </c>
      <c r="F153" s="253">
        <f>+(F146/[1]I_Personale!$E99)*12</f>
        <v>0</v>
      </c>
      <c r="G153" s="253">
        <f>+(G146/[1]I_Personale!$E99)*12</f>
        <v>0</v>
      </c>
      <c r="H153" s="253">
        <f>+(H146/[1]I_Personale!$E99)*12</f>
        <v>0</v>
      </c>
      <c r="I153" s="253">
        <f>+(I146/[1]I_Personale!$E99)*12</f>
        <v>0</v>
      </c>
      <c r="J153" s="253">
        <f>+(J146/[1]I_Personale!$E99)*12</f>
        <v>0</v>
      </c>
      <c r="K153" s="253">
        <f>+(K146/[1]I_Personale!$E99)*12</f>
        <v>0</v>
      </c>
      <c r="L153" s="253">
        <f>+(L146/[1]I_Personale!$E99)*12</f>
        <v>0</v>
      </c>
      <c r="M153" s="253">
        <f>+(M146/[1]I_Personale!$E99)*12</f>
        <v>0</v>
      </c>
      <c r="N153" s="253">
        <f>+(N146/[1]I_Personale!$E99)*12</f>
        <v>0</v>
      </c>
      <c r="O153" s="253">
        <f>+(O146/[1]I_Personale!$E99)*12</f>
        <v>0</v>
      </c>
      <c r="P153" s="253">
        <f>+(P146/[1]I_Personale!$E99)*12</f>
        <v>0</v>
      </c>
      <c r="Q153" s="253">
        <f>+(Q146/[1]I_Personale!$E99)*12</f>
        <v>0</v>
      </c>
      <c r="R153" s="253">
        <f>+(R146/[1]I_Personale!$E99)*12</f>
        <v>0</v>
      </c>
      <c r="S153" s="253">
        <f>+(S146/[1]I_Personale!$E99)*12</f>
        <v>0</v>
      </c>
      <c r="T153" s="253">
        <f>+(T146/[1]I_Personale!$E99)*12</f>
        <v>0</v>
      </c>
      <c r="U153" s="253">
        <f>+(U146/[1]I_Personale!$E99)*12</f>
        <v>0</v>
      </c>
      <c r="V153" s="253">
        <f>+(V146/[1]I_Personale!$E99)*12</f>
        <v>0</v>
      </c>
      <c r="W153" s="253">
        <f>+(W146/[1]I_Personale!$E99)*12</f>
        <v>0</v>
      </c>
      <c r="X153" s="253">
        <f>+(X146/[1]I_Personale!$E99)*12</f>
        <v>0</v>
      </c>
      <c r="Y153" s="253">
        <f>+(Y146/[1]I_Personale!$E99)*12</f>
        <v>0</v>
      </c>
      <c r="Z153" s="253">
        <f>+(Z146/[1]I_Personale!$E99)*12</f>
        <v>0</v>
      </c>
      <c r="AA153" s="253">
        <f>+(AA146/[1]I_Personale!$E99)*12</f>
        <v>0</v>
      </c>
      <c r="AB153" s="253">
        <f>+(AB146/[1]I_Personale!$E99)*12</f>
        <v>0</v>
      </c>
      <c r="AC153" s="253">
        <f>+(AC146/[1]I_Personale!$E99)*12</f>
        <v>0</v>
      </c>
      <c r="AD153" s="253">
        <f>+(AD146/[1]I_Personale!$E99)*12</f>
        <v>0</v>
      </c>
      <c r="AE153" s="253">
        <f>+(AE146/[1]I_Personale!$E99)*12</f>
        <v>0</v>
      </c>
      <c r="AF153" s="253">
        <f>+(AF146/[1]I_Personale!$E99)*12</f>
        <v>0</v>
      </c>
      <c r="AG153" s="253">
        <f>+(AG146/[1]I_Personale!$E99)*12</f>
        <v>0</v>
      </c>
      <c r="AH153" s="253">
        <f>+(AH146/[1]I_Personale!$E99)*12</f>
        <v>0</v>
      </c>
      <c r="AI153" s="253">
        <f>+(AI146/[1]I_Personale!$E99)*12</f>
        <v>0</v>
      </c>
      <c r="AJ153" s="253">
        <f>+(AJ146/[1]I_Personale!$E99)*12</f>
        <v>0</v>
      </c>
      <c r="AK153" s="253">
        <f>+(AK146/[1]I_Personale!$E99)*12</f>
        <v>0</v>
      </c>
      <c r="AL153" s="253">
        <f>+(AL146/[1]I_Personale!$E99)*12</f>
        <v>0</v>
      </c>
      <c r="AM153" s="253">
        <f>+(AM146/[1]I_Personale!$E99)*12</f>
        <v>0</v>
      </c>
      <c r="AN153" s="253">
        <f>+(AN146/[1]I_Personale!$E99)*12</f>
        <v>0</v>
      </c>
      <c r="AO153" s="253">
        <f>+(AO146/[1]I_Personale!$E99)*12</f>
        <v>0</v>
      </c>
      <c r="AP153" s="253">
        <f>+(AP146/[1]I_Personale!$E99)*12</f>
        <v>0</v>
      </c>
      <c r="AQ153" s="253">
        <f>+(AQ146/[1]I_Personale!$E99)*12</f>
        <v>0</v>
      </c>
      <c r="AR153" s="253">
        <f>+(AR146/[1]I_Personale!$E99)*12</f>
        <v>0</v>
      </c>
      <c r="AS153" s="253">
        <f>+(AS146/[1]I_Personale!$E99)*12</f>
        <v>0</v>
      </c>
      <c r="AT153" s="253">
        <f>+(AT146/[1]I_Personale!$E99)*12</f>
        <v>0</v>
      </c>
      <c r="AU153" s="253">
        <f>+(AU146/[1]I_Personale!$E99)*12</f>
        <v>0</v>
      </c>
      <c r="AV153" s="253">
        <f>+(AV146/[1]I_Personale!$E99)*12</f>
        <v>0</v>
      </c>
      <c r="AW153" s="253">
        <f>+(AW146/[1]I_Personale!$E99)*12</f>
        <v>0</v>
      </c>
      <c r="AX153" s="253">
        <f>+(AX146/[1]I_Personale!$E99)*12</f>
        <v>0</v>
      </c>
      <c r="AY153" s="253">
        <f>+(AY146/[1]I_Personale!$E99)*12</f>
        <v>0</v>
      </c>
      <c r="AZ153" s="253">
        <f>+(AZ146/[1]I_Personale!$E99)*12</f>
        <v>0</v>
      </c>
      <c r="BA153" s="253">
        <f>+(BA146/[1]I_Personale!$E99)*12</f>
        <v>0</v>
      </c>
      <c r="BB153" s="253">
        <f>+(BB146/[1]I_Personale!$E99)*12</f>
        <v>0</v>
      </c>
      <c r="BC153" s="253">
        <f>+(BC146/[1]I_Personale!$E99)*12</f>
        <v>0</v>
      </c>
      <c r="BD153" s="253">
        <f>+(BD146/[1]I_Personale!$E99)*12</f>
        <v>0</v>
      </c>
      <c r="BE153" s="253">
        <f>+(BE146/[1]I_Personale!$E99)*12</f>
        <v>0</v>
      </c>
      <c r="BF153" s="253">
        <f>+(BF146/[1]I_Personale!$E99)*12</f>
        <v>0</v>
      </c>
      <c r="BG153" s="253">
        <f>+(BG146/[1]I_Personale!$E99)*12</f>
        <v>0</v>
      </c>
      <c r="BH153" s="253">
        <f>+(BH146/[1]I_Personale!$E99)*12</f>
        <v>0</v>
      </c>
      <c r="BI153" s="253">
        <f>+(BI146/[1]I_Personale!$E99)*12</f>
        <v>0</v>
      </c>
      <c r="BJ153" s="253">
        <f>+(BJ146/[1]I_Personale!$E99)*12</f>
        <v>0</v>
      </c>
      <c r="BK153" s="253">
        <f>+(BK146/[1]I_Personale!$E99)*12</f>
        <v>0</v>
      </c>
      <c r="BL153" s="253">
        <f>+(BL146/[1]I_Personale!$E99)*12</f>
        <v>0</v>
      </c>
      <c r="BM153" s="253">
        <f>+(BM146/[1]I_Personale!$E99)*12</f>
        <v>0</v>
      </c>
      <c r="BN153" s="253">
        <f>+(BN146/[1]I_Personale!$E99)*12</f>
        <v>0</v>
      </c>
      <c r="BO153" s="253">
        <f>+(BO146/[1]I_Personale!$E99)*12</f>
        <v>0</v>
      </c>
      <c r="BP153" s="253">
        <f>+(BP146/[1]I_Personale!$E99)*12</f>
        <v>0</v>
      </c>
      <c r="BQ153" s="253">
        <f>+(BQ146/[1]I_Personale!$E99)*12</f>
        <v>0</v>
      </c>
      <c r="BR153" s="253">
        <f>+(BR146/[1]I_Personale!$E99)*12</f>
        <v>0</v>
      </c>
      <c r="BS153" s="253">
        <f>+(BS146/[1]I_Personale!$E99)*12</f>
        <v>0</v>
      </c>
      <c r="BT153" s="253">
        <f>+(BT146/[1]I_Personale!$E99)*12</f>
        <v>0</v>
      </c>
      <c r="BU153" s="253">
        <f>+(BU146/[1]I_Personale!$E99)*12</f>
        <v>0</v>
      </c>
      <c r="BV153" s="253">
        <f>+(BV146/[1]I_Personale!$E99)*12</f>
        <v>0</v>
      </c>
      <c r="BW153" s="253">
        <f>+(BW146/[1]I_Personale!$E99)*12</f>
        <v>0</v>
      </c>
      <c r="BX153" s="253">
        <f>+(BX146/[1]I_Personale!$E99)*12</f>
        <v>0</v>
      </c>
      <c r="BY153" s="253">
        <f>+(BY146/[1]I_Personale!$E99)*12</f>
        <v>0</v>
      </c>
      <c r="BZ153" s="253">
        <f>+(BZ146/[1]I_Personale!$E99)*12</f>
        <v>0</v>
      </c>
      <c r="CA153" s="253">
        <f>+(CA146/[1]I_Personale!$E99)*12</f>
        <v>0</v>
      </c>
      <c r="CB153" s="253">
        <f>+(CB146/[1]I_Personale!$E99)*12</f>
        <v>0</v>
      </c>
      <c r="CC153" s="253">
        <f>+(CC146/[1]I_Personale!$E99)*12</f>
        <v>0</v>
      </c>
      <c r="CD153" s="253">
        <f>+(CD146/[1]I_Personale!$E99)*12</f>
        <v>0</v>
      </c>
      <c r="CE153" s="253">
        <f>+(CE146/[1]I_Personale!$E99)*12</f>
        <v>0</v>
      </c>
      <c r="CF153" s="253">
        <f>+(CF146/[1]I_Personale!$E99)*12</f>
        <v>0</v>
      </c>
      <c r="CG153" s="253">
        <f>+(CG146/[1]I_Personale!$E99)*12</f>
        <v>0</v>
      </c>
      <c r="CH153" s="253">
        <f>+(CH146/[1]I_Personale!$E99)*12</f>
        <v>0</v>
      </c>
      <c r="CI153" s="253">
        <f>+(CI146/[1]I_Personale!$E99)*12</f>
        <v>0</v>
      </c>
      <c r="CJ153" s="253">
        <f>+(CJ146/[1]I_Personale!$E99)*12</f>
        <v>0</v>
      </c>
      <c r="CK153" s="253">
        <f>+(CK146/[1]I_Personale!$E99)*12</f>
        <v>0</v>
      </c>
      <c r="CL153" s="253">
        <f>+(CL146/[1]I_Personale!$E99)*12</f>
        <v>0</v>
      </c>
      <c r="CM153" s="253">
        <f>+(CM146/[1]I_Personale!$E99)*12</f>
        <v>0</v>
      </c>
      <c r="CN153" s="253">
        <f>+(CN146/[1]I_Personale!$E99)*12</f>
        <v>0</v>
      </c>
      <c r="CO153" s="253">
        <f>+(CO146/[1]I_Personale!$E99)*12</f>
        <v>0</v>
      </c>
      <c r="CP153" s="253">
        <f>+(CP146/[1]I_Personale!$E99)*12</f>
        <v>0</v>
      </c>
      <c r="CQ153" s="253">
        <f>+(CQ146/[1]I_Personale!$E99)*12</f>
        <v>0</v>
      </c>
      <c r="CR153" s="253">
        <f>+(CR146/[1]I_Personale!$E99)*12</f>
        <v>0</v>
      </c>
      <c r="CS153" s="253">
        <f>+(CS146/[1]I_Personale!$E99)*12</f>
        <v>0</v>
      </c>
      <c r="CT153" s="253">
        <f>+(CT146/[1]I_Personale!$E99)*12</f>
        <v>0</v>
      </c>
      <c r="CU153" s="253">
        <f>+(CU146/[1]I_Personale!$E99)*12</f>
        <v>0</v>
      </c>
      <c r="CV153" s="253">
        <f>+(CV146/[1]I_Personale!$E99)*12</f>
        <v>0</v>
      </c>
      <c r="CW153" s="253">
        <f>+(CW146/[1]I_Personale!$E99)*12</f>
        <v>0</v>
      </c>
      <c r="CX153" s="253">
        <f>+(CX146/[1]I_Personale!$E99)*12</f>
        <v>0</v>
      </c>
      <c r="CY153" s="253">
        <f>+(CY146/[1]I_Personale!$E99)*12</f>
        <v>0</v>
      </c>
      <c r="CZ153" s="253">
        <f>+(CZ146/[1]I_Personale!$E99)*12</f>
        <v>0</v>
      </c>
      <c r="DA153" s="253">
        <f>+(DA146/[1]I_Personale!$E99)*12</f>
        <v>0</v>
      </c>
      <c r="DB153" s="253">
        <f>+(DB146/[1]I_Personale!$E99)*12</f>
        <v>0</v>
      </c>
      <c r="DC153" s="253">
        <f>+(DC146/[1]I_Personale!$E99)*12</f>
        <v>0</v>
      </c>
      <c r="DD153" s="253">
        <f>+(DD146/[1]I_Personale!$E99)*12</f>
        <v>0</v>
      </c>
      <c r="DE153" s="253">
        <f>+(DE146/[1]I_Personale!$E99)*12</f>
        <v>0</v>
      </c>
      <c r="DF153" s="253">
        <f>+(DF146/[1]I_Personale!$E99)*12</f>
        <v>0</v>
      </c>
      <c r="DG153" s="253">
        <f>+(DG146/[1]I_Personale!$E99)*12</f>
        <v>0</v>
      </c>
      <c r="DH153" s="253">
        <f>+(DH146/[1]I_Personale!$E99)*12</f>
        <v>0</v>
      </c>
      <c r="DI153" s="253">
        <f>+(DI146/[1]I_Personale!$E99)*12</f>
        <v>0</v>
      </c>
      <c r="DJ153" s="253">
        <f>+(DJ146/[1]I_Personale!$E99)*12</f>
        <v>0</v>
      </c>
      <c r="DK153" s="253">
        <f>+(DK146/[1]I_Personale!$E99)*12</f>
        <v>0</v>
      </c>
      <c r="DL153" s="253">
        <f>+(DL146/[1]I_Personale!$E99)*12</f>
        <v>0</v>
      </c>
      <c r="DM153" s="253">
        <f>+(DM146/[1]I_Personale!$E99)*12</f>
        <v>0</v>
      </c>
      <c r="DN153" s="253">
        <f>+(DN146/[1]I_Personale!$E99)*12</f>
        <v>0</v>
      </c>
      <c r="DO153" s="253">
        <f>+(DO146/[1]I_Personale!$E99)*12</f>
        <v>0</v>
      </c>
      <c r="DP153" s="253">
        <f>+(DP146/[1]I_Personale!$E99)*12</f>
        <v>0</v>
      </c>
      <c r="DQ153" s="253">
        <f>+(DQ146/[1]I_Personale!$E99)*12</f>
        <v>0</v>
      </c>
      <c r="DR153" s="253">
        <f>+(DR146/[1]I_Personale!$E99)*12</f>
        <v>0</v>
      </c>
      <c r="DS153" s="253">
        <f>+(DS146/[1]I_Personale!$E99)*12</f>
        <v>0</v>
      </c>
      <c r="DT153" s="253">
        <f>+(DT146/[1]I_Personale!$E99)*12</f>
        <v>0</v>
      </c>
    </row>
    <row r="154" spans="3:124" ht="15.6" hidden="1" outlineLevel="1" thickTop="1" thickBot="1">
      <c r="C154" s="345" t="s">
        <v>639</v>
      </c>
      <c r="E154" s="253"/>
      <c r="F154" s="253">
        <f>+IF(F144="SI",E161,0)</f>
        <v>0</v>
      </c>
      <c r="G154" s="253">
        <f t="shared" ref="G154:BR154" si="82">+IF(G144="SI",F161,0)</f>
        <v>0</v>
      </c>
      <c r="H154" s="253">
        <f t="shared" si="82"/>
        <v>0</v>
      </c>
      <c r="I154" s="253">
        <f t="shared" si="82"/>
        <v>0</v>
      </c>
      <c r="J154" s="253">
        <f t="shared" si="82"/>
        <v>0</v>
      </c>
      <c r="K154" s="253">
        <f t="shared" si="82"/>
        <v>0</v>
      </c>
      <c r="L154" s="253">
        <f t="shared" si="82"/>
        <v>0</v>
      </c>
      <c r="M154" s="253">
        <f t="shared" si="82"/>
        <v>0</v>
      </c>
      <c r="N154" s="253">
        <f t="shared" si="82"/>
        <v>0</v>
      </c>
      <c r="O154" s="253">
        <f t="shared" si="82"/>
        <v>0</v>
      </c>
      <c r="P154" s="253">
        <f t="shared" si="82"/>
        <v>0</v>
      </c>
      <c r="Q154" s="253">
        <f t="shared" si="82"/>
        <v>0</v>
      </c>
      <c r="R154" s="253">
        <f t="shared" si="82"/>
        <v>0</v>
      </c>
      <c r="S154" s="253">
        <f t="shared" si="82"/>
        <v>0</v>
      </c>
      <c r="T154" s="253">
        <f t="shared" si="82"/>
        <v>0</v>
      </c>
      <c r="U154" s="253">
        <f t="shared" si="82"/>
        <v>0</v>
      </c>
      <c r="V154" s="253">
        <f t="shared" si="82"/>
        <v>0</v>
      </c>
      <c r="W154" s="253">
        <f t="shared" si="82"/>
        <v>0</v>
      </c>
      <c r="X154" s="253">
        <f t="shared" si="82"/>
        <v>0</v>
      </c>
      <c r="Y154" s="253">
        <f t="shared" si="82"/>
        <v>0</v>
      </c>
      <c r="Z154" s="253">
        <f t="shared" si="82"/>
        <v>0</v>
      </c>
      <c r="AA154" s="253">
        <f t="shared" si="82"/>
        <v>0</v>
      </c>
      <c r="AB154" s="253">
        <f t="shared" si="82"/>
        <v>0</v>
      </c>
      <c r="AC154" s="253">
        <f t="shared" si="82"/>
        <v>0</v>
      </c>
      <c r="AD154" s="253">
        <f t="shared" si="82"/>
        <v>0</v>
      </c>
      <c r="AE154" s="253">
        <f t="shared" si="82"/>
        <v>0</v>
      </c>
      <c r="AF154" s="253">
        <f t="shared" si="82"/>
        <v>0</v>
      </c>
      <c r="AG154" s="253">
        <f t="shared" si="82"/>
        <v>0</v>
      </c>
      <c r="AH154" s="253">
        <f t="shared" si="82"/>
        <v>0</v>
      </c>
      <c r="AI154" s="253">
        <f t="shared" si="82"/>
        <v>0</v>
      </c>
      <c r="AJ154" s="253">
        <f t="shared" si="82"/>
        <v>0</v>
      </c>
      <c r="AK154" s="253">
        <f t="shared" si="82"/>
        <v>0</v>
      </c>
      <c r="AL154" s="253">
        <f t="shared" si="82"/>
        <v>0</v>
      </c>
      <c r="AM154" s="253">
        <f t="shared" si="82"/>
        <v>0</v>
      </c>
      <c r="AN154" s="253">
        <f t="shared" si="82"/>
        <v>0</v>
      </c>
      <c r="AO154" s="253">
        <f t="shared" si="82"/>
        <v>0</v>
      </c>
      <c r="AP154" s="253">
        <f t="shared" si="82"/>
        <v>0</v>
      </c>
      <c r="AQ154" s="253">
        <f t="shared" si="82"/>
        <v>0</v>
      </c>
      <c r="AR154" s="253">
        <f t="shared" si="82"/>
        <v>0</v>
      </c>
      <c r="AS154" s="253">
        <f t="shared" si="82"/>
        <v>0</v>
      </c>
      <c r="AT154" s="253">
        <f t="shared" si="82"/>
        <v>0</v>
      </c>
      <c r="AU154" s="253">
        <f t="shared" si="82"/>
        <v>0</v>
      </c>
      <c r="AV154" s="253">
        <f t="shared" si="82"/>
        <v>0</v>
      </c>
      <c r="AW154" s="253">
        <f t="shared" si="82"/>
        <v>0</v>
      </c>
      <c r="AX154" s="253">
        <f t="shared" si="82"/>
        <v>0</v>
      </c>
      <c r="AY154" s="253">
        <f t="shared" si="82"/>
        <v>0</v>
      </c>
      <c r="AZ154" s="253">
        <f t="shared" si="82"/>
        <v>0</v>
      </c>
      <c r="BA154" s="253">
        <f t="shared" si="82"/>
        <v>0</v>
      </c>
      <c r="BB154" s="253">
        <f t="shared" si="82"/>
        <v>0</v>
      </c>
      <c r="BC154" s="253">
        <f t="shared" si="82"/>
        <v>0</v>
      </c>
      <c r="BD154" s="253">
        <f t="shared" si="82"/>
        <v>0</v>
      </c>
      <c r="BE154" s="253">
        <f t="shared" si="82"/>
        <v>0</v>
      </c>
      <c r="BF154" s="253">
        <f t="shared" si="82"/>
        <v>0</v>
      </c>
      <c r="BG154" s="253">
        <f t="shared" si="82"/>
        <v>0</v>
      </c>
      <c r="BH154" s="253">
        <f t="shared" si="82"/>
        <v>0</v>
      </c>
      <c r="BI154" s="253">
        <f t="shared" si="82"/>
        <v>0</v>
      </c>
      <c r="BJ154" s="253">
        <f t="shared" si="82"/>
        <v>0</v>
      </c>
      <c r="BK154" s="253">
        <f t="shared" si="82"/>
        <v>0</v>
      </c>
      <c r="BL154" s="253">
        <f t="shared" si="82"/>
        <v>0</v>
      </c>
      <c r="BM154" s="253">
        <f t="shared" si="82"/>
        <v>0</v>
      </c>
      <c r="BN154" s="253">
        <f t="shared" si="82"/>
        <v>0</v>
      </c>
      <c r="BO154" s="253">
        <f t="shared" si="82"/>
        <v>0</v>
      </c>
      <c r="BP154" s="253">
        <f t="shared" si="82"/>
        <v>0</v>
      </c>
      <c r="BQ154" s="253">
        <f t="shared" si="82"/>
        <v>0</v>
      </c>
      <c r="BR154" s="253">
        <f t="shared" si="82"/>
        <v>0</v>
      </c>
      <c r="BS154" s="253">
        <f t="shared" ref="BS154:DT154" si="83">+IF(BS144="SI",BR161,0)</f>
        <v>0</v>
      </c>
      <c r="BT154" s="253">
        <f t="shared" si="83"/>
        <v>0</v>
      </c>
      <c r="BU154" s="253">
        <f t="shared" si="83"/>
        <v>0</v>
      </c>
      <c r="BV154" s="253">
        <f t="shared" si="83"/>
        <v>0</v>
      </c>
      <c r="BW154" s="253">
        <f t="shared" si="83"/>
        <v>0</v>
      </c>
      <c r="BX154" s="253">
        <f t="shared" si="83"/>
        <v>0</v>
      </c>
      <c r="BY154" s="253">
        <f t="shared" si="83"/>
        <v>0</v>
      </c>
      <c r="BZ154" s="253">
        <f t="shared" si="83"/>
        <v>0</v>
      </c>
      <c r="CA154" s="253">
        <f t="shared" si="83"/>
        <v>0</v>
      </c>
      <c r="CB154" s="253">
        <f t="shared" si="83"/>
        <v>0</v>
      </c>
      <c r="CC154" s="253">
        <f t="shared" si="83"/>
        <v>0</v>
      </c>
      <c r="CD154" s="253">
        <f t="shared" si="83"/>
        <v>0</v>
      </c>
      <c r="CE154" s="253">
        <f t="shared" si="83"/>
        <v>0</v>
      </c>
      <c r="CF154" s="253">
        <f t="shared" si="83"/>
        <v>0</v>
      </c>
      <c r="CG154" s="253">
        <f t="shared" si="83"/>
        <v>0</v>
      </c>
      <c r="CH154" s="253">
        <f t="shared" si="83"/>
        <v>0</v>
      </c>
      <c r="CI154" s="253">
        <f t="shared" si="83"/>
        <v>0</v>
      </c>
      <c r="CJ154" s="253">
        <f t="shared" si="83"/>
        <v>0</v>
      </c>
      <c r="CK154" s="253">
        <f t="shared" si="83"/>
        <v>0</v>
      </c>
      <c r="CL154" s="253">
        <f t="shared" si="83"/>
        <v>0</v>
      </c>
      <c r="CM154" s="253">
        <f t="shared" si="83"/>
        <v>0</v>
      </c>
      <c r="CN154" s="253">
        <f t="shared" si="83"/>
        <v>0</v>
      </c>
      <c r="CO154" s="253">
        <f t="shared" si="83"/>
        <v>0</v>
      </c>
      <c r="CP154" s="253">
        <f t="shared" si="83"/>
        <v>0</v>
      </c>
      <c r="CQ154" s="253">
        <f t="shared" si="83"/>
        <v>0</v>
      </c>
      <c r="CR154" s="253">
        <f t="shared" si="83"/>
        <v>0</v>
      </c>
      <c r="CS154" s="253">
        <f t="shared" si="83"/>
        <v>0</v>
      </c>
      <c r="CT154" s="253">
        <f t="shared" si="83"/>
        <v>0</v>
      </c>
      <c r="CU154" s="253">
        <f t="shared" si="83"/>
        <v>0</v>
      </c>
      <c r="CV154" s="253">
        <f t="shared" si="83"/>
        <v>0</v>
      </c>
      <c r="CW154" s="253">
        <f t="shared" si="83"/>
        <v>0</v>
      </c>
      <c r="CX154" s="253">
        <f t="shared" si="83"/>
        <v>0</v>
      </c>
      <c r="CY154" s="253">
        <f t="shared" si="83"/>
        <v>0</v>
      </c>
      <c r="CZ154" s="253">
        <f t="shared" si="83"/>
        <v>0</v>
      </c>
      <c r="DA154" s="253">
        <f t="shared" si="83"/>
        <v>0</v>
      </c>
      <c r="DB154" s="253">
        <f t="shared" si="83"/>
        <v>0</v>
      </c>
      <c r="DC154" s="253">
        <f t="shared" si="83"/>
        <v>0</v>
      </c>
      <c r="DD154" s="253">
        <f t="shared" si="83"/>
        <v>0</v>
      </c>
      <c r="DE154" s="253">
        <f t="shared" si="83"/>
        <v>0</v>
      </c>
      <c r="DF154" s="253">
        <f t="shared" si="83"/>
        <v>0</v>
      </c>
      <c r="DG154" s="253">
        <f t="shared" si="83"/>
        <v>0</v>
      </c>
      <c r="DH154" s="253">
        <f t="shared" si="83"/>
        <v>0</v>
      </c>
      <c r="DI154" s="253">
        <f t="shared" si="83"/>
        <v>0</v>
      </c>
      <c r="DJ154" s="253">
        <f t="shared" si="83"/>
        <v>0</v>
      </c>
      <c r="DK154" s="253">
        <f t="shared" si="83"/>
        <v>0</v>
      </c>
      <c r="DL154" s="253">
        <f t="shared" si="83"/>
        <v>0</v>
      </c>
      <c r="DM154" s="253">
        <f t="shared" si="83"/>
        <v>0</v>
      </c>
      <c r="DN154" s="253">
        <f t="shared" si="83"/>
        <v>0</v>
      </c>
      <c r="DO154" s="253">
        <f t="shared" si="83"/>
        <v>0</v>
      </c>
      <c r="DP154" s="253">
        <f t="shared" si="83"/>
        <v>0</v>
      </c>
      <c r="DQ154" s="253">
        <f t="shared" si="83"/>
        <v>0</v>
      </c>
      <c r="DR154" s="253">
        <f t="shared" si="83"/>
        <v>0</v>
      </c>
      <c r="DS154" s="253">
        <f t="shared" si="83"/>
        <v>0</v>
      </c>
      <c r="DT154" s="253">
        <f t="shared" si="83"/>
        <v>0</v>
      </c>
    </row>
    <row r="155" spans="3:124" ht="15.6" hidden="1" outlineLevel="1" thickTop="1" thickBot="1">
      <c r="C155" s="345" t="s">
        <v>635</v>
      </c>
      <c r="E155" s="253"/>
      <c r="F155" s="253">
        <f>+E147</f>
        <v>0</v>
      </c>
      <c r="G155" s="253">
        <f t="shared" ref="G155:V156" si="84">+F147</f>
        <v>0</v>
      </c>
      <c r="H155" s="253">
        <f t="shared" si="84"/>
        <v>0</v>
      </c>
      <c r="I155" s="253">
        <f t="shared" si="84"/>
        <v>0</v>
      </c>
      <c r="J155" s="253">
        <f t="shared" si="84"/>
        <v>0</v>
      </c>
      <c r="K155" s="253">
        <f t="shared" si="84"/>
        <v>0</v>
      </c>
      <c r="L155" s="253">
        <f t="shared" si="84"/>
        <v>0</v>
      </c>
      <c r="M155" s="253">
        <f t="shared" si="84"/>
        <v>0</v>
      </c>
      <c r="N155" s="253">
        <f t="shared" si="84"/>
        <v>0</v>
      </c>
      <c r="O155" s="253">
        <f t="shared" si="84"/>
        <v>0</v>
      </c>
      <c r="P155" s="253">
        <f t="shared" si="84"/>
        <v>0</v>
      </c>
      <c r="Q155" s="253">
        <f t="shared" si="84"/>
        <v>0</v>
      </c>
      <c r="R155" s="253">
        <f t="shared" si="84"/>
        <v>0</v>
      </c>
      <c r="S155" s="253">
        <f t="shared" si="84"/>
        <v>0</v>
      </c>
      <c r="T155" s="253">
        <f t="shared" si="84"/>
        <v>0</v>
      </c>
      <c r="U155" s="253">
        <f t="shared" si="84"/>
        <v>0</v>
      </c>
      <c r="V155" s="253">
        <f t="shared" si="84"/>
        <v>0</v>
      </c>
      <c r="W155" s="253">
        <f t="shared" ref="W155:AL156" si="85">+V147</f>
        <v>0</v>
      </c>
      <c r="X155" s="253">
        <f t="shared" si="85"/>
        <v>0</v>
      </c>
      <c r="Y155" s="253">
        <f t="shared" si="85"/>
        <v>0</v>
      </c>
      <c r="Z155" s="253">
        <f t="shared" si="85"/>
        <v>0</v>
      </c>
      <c r="AA155" s="253">
        <f t="shared" si="85"/>
        <v>0</v>
      </c>
      <c r="AB155" s="253">
        <f t="shared" si="85"/>
        <v>0</v>
      </c>
      <c r="AC155" s="253">
        <f t="shared" si="85"/>
        <v>0</v>
      </c>
      <c r="AD155" s="253">
        <f t="shared" si="85"/>
        <v>0</v>
      </c>
      <c r="AE155" s="253">
        <f t="shared" si="85"/>
        <v>0</v>
      </c>
      <c r="AF155" s="253">
        <f t="shared" si="85"/>
        <v>0</v>
      </c>
      <c r="AG155" s="253">
        <f t="shared" si="85"/>
        <v>0</v>
      </c>
      <c r="AH155" s="253">
        <f t="shared" si="85"/>
        <v>0</v>
      </c>
      <c r="AI155" s="253">
        <f t="shared" si="85"/>
        <v>0</v>
      </c>
      <c r="AJ155" s="253">
        <f t="shared" si="85"/>
        <v>0</v>
      </c>
      <c r="AK155" s="253">
        <f t="shared" si="85"/>
        <v>0</v>
      </c>
      <c r="AL155" s="253">
        <f t="shared" si="85"/>
        <v>0</v>
      </c>
      <c r="AM155" s="253">
        <f t="shared" ref="AM155:BB156" si="86">+AL147</f>
        <v>0</v>
      </c>
      <c r="AN155" s="253">
        <f t="shared" si="86"/>
        <v>0</v>
      </c>
      <c r="AO155" s="253">
        <f t="shared" si="86"/>
        <v>0</v>
      </c>
      <c r="AP155" s="253">
        <f t="shared" si="86"/>
        <v>0</v>
      </c>
      <c r="AQ155" s="253">
        <f t="shared" si="86"/>
        <v>0</v>
      </c>
      <c r="AR155" s="253">
        <f t="shared" si="86"/>
        <v>0</v>
      </c>
      <c r="AS155" s="253">
        <f t="shared" si="86"/>
        <v>0</v>
      </c>
      <c r="AT155" s="253">
        <f t="shared" si="86"/>
        <v>0</v>
      </c>
      <c r="AU155" s="253">
        <f t="shared" si="86"/>
        <v>0</v>
      </c>
      <c r="AV155" s="253">
        <f t="shared" si="86"/>
        <v>0</v>
      </c>
      <c r="AW155" s="253">
        <f t="shared" si="86"/>
        <v>0</v>
      </c>
      <c r="AX155" s="253">
        <f t="shared" si="86"/>
        <v>0</v>
      </c>
      <c r="AY155" s="253">
        <f t="shared" si="86"/>
        <v>0</v>
      </c>
      <c r="AZ155" s="253">
        <f t="shared" si="86"/>
        <v>0</v>
      </c>
      <c r="BA155" s="253">
        <f t="shared" si="86"/>
        <v>0</v>
      </c>
      <c r="BB155" s="253">
        <f t="shared" si="86"/>
        <v>0</v>
      </c>
      <c r="BC155" s="253">
        <f t="shared" ref="BC155:BR156" si="87">+BB147</f>
        <v>0</v>
      </c>
      <c r="BD155" s="253">
        <f t="shared" si="87"/>
        <v>0</v>
      </c>
      <c r="BE155" s="253">
        <f t="shared" si="87"/>
        <v>0</v>
      </c>
      <c r="BF155" s="253">
        <f t="shared" si="87"/>
        <v>0</v>
      </c>
      <c r="BG155" s="253">
        <f t="shared" si="87"/>
        <v>0</v>
      </c>
      <c r="BH155" s="253">
        <f t="shared" si="87"/>
        <v>0</v>
      </c>
      <c r="BI155" s="253">
        <f t="shared" si="87"/>
        <v>0</v>
      </c>
      <c r="BJ155" s="253">
        <f t="shared" si="87"/>
        <v>0</v>
      </c>
      <c r="BK155" s="253">
        <f t="shared" si="87"/>
        <v>0</v>
      </c>
      <c r="BL155" s="253">
        <f t="shared" si="87"/>
        <v>0</v>
      </c>
      <c r="BM155" s="253">
        <f t="shared" si="87"/>
        <v>0</v>
      </c>
      <c r="BN155" s="253">
        <f t="shared" si="87"/>
        <v>0</v>
      </c>
      <c r="BO155" s="253">
        <f t="shared" si="87"/>
        <v>0</v>
      </c>
      <c r="BP155" s="253">
        <f t="shared" si="87"/>
        <v>0</v>
      </c>
      <c r="BQ155" s="253">
        <f t="shared" si="87"/>
        <v>0</v>
      </c>
      <c r="BR155" s="253">
        <f t="shared" si="87"/>
        <v>0</v>
      </c>
      <c r="BS155" s="253">
        <f t="shared" ref="BS155:CH156" si="88">+BR147</f>
        <v>0</v>
      </c>
      <c r="BT155" s="253">
        <f t="shared" si="88"/>
        <v>0</v>
      </c>
      <c r="BU155" s="253">
        <f t="shared" si="88"/>
        <v>0</v>
      </c>
      <c r="BV155" s="253">
        <f t="shared" si="88"/>
        <v>0</v>
      </c>
      <c r="BW155" s="253">
        <f t="shared" si="88"/>
        <v>0</v>
      </c>
      <c r="BX155" s="253">
        <f t="shared" si="88"/>
        <v>0</v>
      </c>
      <c r="BY155" s="253">
        <f t="shared" si="88"/>
        <v>0</v>
      </c>
      <c r="BZ155" s="253">
        <f t="shared" si="88"/>
        <v>0</v>
      </c>
      <c r="CA155" s="253">
        <f t="shared" si="88"/>
        <v>0</v>
      </c>
      <c r="CB155" s="253">
        <f t="shared" si="88"/>
        <v>0</v>
      </c>
      <c r="CC155" s="253">
        <f t="shared" si="88"/>
        <v>0</v>
      </c>
      <c r="CD155" s="253">
        <f t="shared" si="88"/>
        <v>0</v>
      </c>
      <c r="CE155" s="253">
        <f t="shared" si="88"/>
        <v>0</v>
      </c>
      <c r="CF155" s="253">
        <f t="shared" si="88"/>
        <v>0</v>
      </c>
      <c r="CG155" s="253">
        <f t="shared" si="88"/>
        <v>0</v>
      </c>
      <c r="CH155" s="253">
        <f t="shared" si="88"/>
        <v>0</v>
      </c>
      <c r="CI155" s="253">
        <f t="shared" ref="CI155:CX156" si="89">+CH147</f>
        <v>0</v>
      </c>
      <c r="CJ155" s="253">
        <f t="shared" si="89"/>
        <v>0</v>
      </c>
      <c r="CK155" s="253">
        <f t="shared" si="89"/>
        <v>0</v>
      </c>
      <c r="CL155" s="253">
        <f t="shared" si="89"/>
        <v>0</v>
      </c>
      <c r="CM155" s="253">
        <f t="shared" si="89"/>
        <v>0</v>
      </c>
      <c r="CN155" s="253">
        <f t="shared" si="89"/>
        <v>0</v>
      </c>
      <c r="CO155" s="253">
        <f t="shared" si="89"/>
        <v>0</v>
      </c>
      <c r="CP155" s="253">
        <f t="shared" si="89"/>
        <v>0</v>
      </c>
      <c r="CQ155" s="253">
        <f t="shared" si="89"/>
        <v>0</v>
      </c>
      <c r="CR155" s="253">
        <f t="shared" si="89"/>
        <v>0</v>
      </c>
      <c r="CS155" s="253">
        <f t="shared" si="89"/>
        <v>0</v>
      </c>
      <c r="CT155" s="253">
        <f t="shared" si="89"/>
        <v>0</v>
      </c>
      <c r="CU155" s="253">
        <f t="shared" si="89"/>
        <v>0</v>
      </c>
      <c r="CV155" s="253">
        <f t="shared" si="89"/>
        <v>0</v>
      </c>
      <c r="CW155" s="253">
        <f t="shared" si="89"/>
        <v>0</v>
      </c>
      <c r="CX155" s="253">
        <f t="shared" si="89"/>
        <v>0</v>
      </c>
      <c r="CY155" s="253">
        <f t="shared" ref="CY155:DN156" si="90">+CX147</f>
        <v>0</v>
      </c>
      <c r="CZ155" s="253">
        <f t="shared" si="90"/>
        <v>0</v>
      </c>
      <c r="DA155" s="253">
        <f t="shared" si="90"/>
        <v>0</v>
      </c>
      <c r="DB155" s="253">
        <f t="shared" si="90"/>
        <v>0</v>
      </c>
      <c r="DC155" s="253">
        <f t="shared" si="90"/>
        <v>0</v>
      </c>
      <c r="DD155" s="253">
        <f t="shared" si="90"/>
        <v>0</v>
      </c>
      <c r="DE155" s="253">
        <f t="shared" si="90"/>
        <v>0</v>
      </c>
      <c r="DF155" s="253">
        <f t="shared" si="90"/>
        <v>0</v>
      </c>
      <c r="DG155" s="253">
        <f t="shared" si="90"/>
        <v>0</v>
      </c>
      <c r="DH155" s="253">
        <f t="shared" si="90"/>
        <v>0</v>
      </c>
      <c r="DI155" s="253">
        <f t="shared" si="90"/>
        <v>0</v>
      </c>
      <c r="DJ155" s="253">
        <f t="shared" si="90"/>
        <v>0</v>
      </c>
      <c r="DK155" s="253">
        <f t="shared" si="90"/>
        <v>0</v>
      </c>
      <c r="DL155" s="253">
        <f t="shared" si="90"/>
        <v>0</v>
      </c>
      <c r="DM155" s="253">
        <f t="shared" si="90"/>
        <v>0</v>
      </c>
      <c r="DN155" s="253">
        <f t="shared" si="90"/>
        <v>0</v>
      </c>
      <c r="DO155" s="253">
        <f t="shared" ref="DO155:DT156" si="91">+DN147</f>
        <v>0</v>
      </c>
      <c r="DP155" s="253">
        <f t="shared" si="91"/>
        <v>0</v>
      </c>
      <c r="DQ155" s="253">
        <f t="shared" si="91"/>
        <v>0</v>
      </c>
      <c r="DR155" s="253">
        <f t="shared" si="91"/>
        <v>0</v>
      </c>
      <c r="DS155" s="253">
        <f t="shared" si="91"/>
        <v>0</v>
      </c>
      <c r="DT155" s="253">
        <f t="shared" si="91"/>
        <v>0</v>
      </c>
    </row>
    <row r="156" spans="3:124" ht="15.6" hidden="1" outlineLevel="1" thickTop="1" thickBot="1">
      <c r="C156" s="345" t="s">
        <v>636</v>
      </c>
      <c r="E156" s="253"/>
      <c r="F156" s="253">
        <f>+E148</f>
        <v>0</v>
      </c>
      <c r="G156" s="253">
        <f t="shared" si="84"/>
        <v>0</v>
      </c>
      <c r="H156" s="253">
        <f t="shared" si="84"/>
        <v>0</v>
      </c>
      <c r="I156" s="253">
        <f t="shared" si="84"/>
        <v>0</v>
      </c>
      <c r="J156" s="253">
        <f t="shared" si="84"/>
        <v>0</v>
      </c>
      <c r="K156" s="253">
        <f t="shared" si="84"/>
        <v>0</v>
      </c>
      <c r="L156" s="253">
        <f t="shared" si="84"/>
        <v>0</v>
      </c>
      <c r="M156" s="253">
        <f t="shared" si="84"/>
        <v>0</v>
      </c>
      <c r="N156" s="253">
        <f t="shared" si="84"/>
        <v>0</v>
      </c>
      <c r="O156" s="253">
        <f t="shared" si="84"/>
        <v>0</v>
      </c>
      <c r="P156" s="253">
        <f t="shared" si="84"/>
        <v>0</v>
      </c>
      <c r="Q156" s="253">
        <f t="shared" si="84"/>
        <v>0</v>
      </c>
      <c r="R156" s="253">
        <f t="shared" si="84"/>
        <v>0</v>
      </c>
      <c r="S156" s="253">
        <f t="shared" si="84"/>
        <v>0</v>
      </c>
      <c r="T156" s="253">
        <f t="shared" si="84"/>
        <v>0</v>
      </c>
      <c r="U156" s="253">
        <f t="shared" si="84"/>
        <v>0</v>
      </c>
      <c r="V156" s="253">
        <f t="shared" si="84"/>
        <v>0</v>
      </c>
      <c r="W156" s="253">
        <f t="shared" si="85"/>
        <v>0</v>
      </c>
      <c r="X156" s="253">
        <f t="shared" si="85"/>
        <v>0</v>
      </c>
      <c r="Y156" s="253">
        <f t="shared" si="85"/>
        <v>0</v>
      </c>
      <c r="Z156" s="253">
        <f t="shared" si="85"/>
        <v>0</v>
      </c>
      <c r="AA156" s="253">
        <f t="shared" si="85"/>
        <v>0</v>
      </c>
      <c r="AB156" s="253">
        <f t="shared" si="85"/>
        <v>0</v>
      </c>
      <c r="AC156" s="253">
        <f t="shared" si="85"/>
        <v>0</v>
      </c>
      <c r="AD156" s="253">
        <f t="shared" si="85"/>
        <v>0</v>
      </c>
      <c r="AE156" s="253">
        <f t="shared" si="85"/>
        <v>0</v>
      </c>
      <c r="AF156" s="253">
        <f t="shared" si="85"/>
        <v>0</v>
      </c>
      <c r="AG156" s="253">
        <f t="shared" si="85"/>
        <v>0</v>
      </c>
      <c r="AH156" s="253">
        <f t="shared" si="85"/>
        <v>0</v>
      </c>
      <c r="AI156" s="253">
        <f t="shared" si="85"/>
        <v>0</v>
      </c>
      <c r="AJ156" s="253">
        <f t="shared" si="85"/>
        <v>0</v>
      </c>
      <c r="AK156" s="253">
        <f t="shared" si="85"/>
        <v>0</v>
      </c>
      <c r="AL156" s="253">
        <f t="shared" si="85"/>
        <v>0</v>
      </c>
      <c r="AM156" s="253">
        <f t="shared" si="86"/>
        <v>0</v>
      </c>
      <c r="AN156" s="253">
        <f t="shared" si="86"/>
        <v>0</v>
      </c>
      <c r="AO156" s="253">
        <f t="shared" si="86"/>
        <v>0</v>
      </c>
      <c r="AP156" s="253">
        <f t="shared" si="86"/>
        <v>0</v>
      </c>
      <c r="AQ156" s="253">
        <f t="shared" si="86"/>
        <v>0</v>
      </c>
      <c r="AR156" s="253">
        <f t="shared" si="86"/>
        <v>0</v>
      </c>
      <c r="AS156" s="253">
        <f t="shared" si="86"/>
        <v>0</v>
      </c>
      <c r="AT156" s="253">
        <f t="shared" si="86"/>
        <v>0</v>
      </c>
      <c r="AU156" s="253">
        <f t="shared" si="86"/>
        <v>0</v>
      </c>
      <c r="AV156" s="253">
        <f t="shared" si="86"/>
        <v>0</v>
      </c>
      <c r="AW156" s="253">
        <f t="shared" si="86"/>
        <v>0</v>
      </c>
      <c r="AX156" s="253">
        <f t="shared" si="86"/>
        <v>0</v>
      </c>
      <c r="AY156" s="253">
        <f t="shared" si="86"/>
        <v>0</v>
      </c>
      <c r="AZ156" s="253">
        <f t="shared" si="86"/>
        <v>0</v>
      </c>
      <c r="BA156" s="253">
        <f t="shared" si="86"/>
        <v>0</v>
      </c>
      <c r="BB156" s="253">
        <f t="shared" si="86"/>
        <v>0</v>
      </c>
      <c r="BC156" s="253">
        <f t="shared" si="87"/>
        <v>0</v>
      </c>
      <c r="BD156" s="253">
        <f t="shared" si="87"/>
        <v>0</v>
      </c>
      <c r="BE156" s="253">
        <f t="shared" si="87"/>
        <v>0</v>
      </c>
      <c r="BF156" s="253">
        <f t="shared" si="87"/>
        <v>0</v>
      </c>
      <c r="BG156" s="253">
        <f t="shared" si="87"/>
        <v>0</v>
      </c>
      <c r="BH156" s="253">
        <f t="shared" si="87"/>
        <v>0</v>
      </c>
      <c r="BI156" s="253">
        <f t="shared" si="87"/>
        <v>0</v>
      </c>
      <c r="BJ156" s="253">
        <f t="shared" si="87"/>
        <v>0</v>
      </c>
      <c r="BK156" s="253">
        <f t="shared" si="87"/>
        <v>0</v>
      </c>
      <c r="BL156" s="253">
        <f t="shared" si="87"/>
        <v>0</v>
      </c>
      <c r="BM156" s="253">
        <f t="shared" si="87"/>
        <v>0</v>
      </c>
      <c r="BN156" s="253">
        <f t="shared" si="87"/>
        <v>0</v>
      </c>
      <c r="BO156" s="253">
        <f t="shared" si="87"/>
        <v>0</v>
      </c>
      <c r="BP156" s="253">
        <f t="shared" si="87"/>
        <v>0</v>
      </c>
      <c r="BQ156" s="253">
        <f t="shared" si="87"/>
        <v>0</v>
      </c>
      <c r="BR156" s="253">
        <f t="shared" si="87"/>
        <v>0</v>
      </c>
      <c r="BS156" s="253">
        <f t="shared" si="88"/>
        <v>0</v>
      </c>
      <c r="BT156" s="253">
        <f t="shared" si="88"/>
        <v>0</v>
      </c>
      <c r="BU156" s="253">
        <f t="shared" si="88"/>
        <v>0</v>
      </c>
      <c r="BV156" s="253">
        <f t="shared" si="88"/>
        <v>0</v>
      </c>
      <c r="BW156" s="253">
        <f t="shared" si="88"/>
        <v>0</v>
      </c>
      <c r="BX156" s="253">
        <f t="shared" si="88"/>
        <v>0</v>
      </c>
      <c r="BY156" s="253">
        <f t="shared" si="88"/>
        <v>0</v>
      </c>
      <c r="BZ156" s="253">
        <f t="shared" si="88"/>
        <v>0</v>
      </c>
      <c r="CA156" s="253">
        <f t="shared" si="88"/>
        <v>0</v>
      </c>
      <c r="CB156" s="253">
        <f t="shared" si="88"/>
        <v>0</v>
      </c>
      <c r="CC156" s="253">
        <f t="shared" si="88"/>
        <v>0</v>
      </c>
      <c r="CD156" s="253">
        <f t="shared" si="88"/>
        <v>0</v>
      </c>
      <c r="CE156" s="253">
        <f t="shared" si="88"/>
        <v>0</v>
      </c>
      <c r="CF156" s="253">
        <f t="shared" si="88"/>
        <v>0</v>
      </c>
      <c r="CG156" s="253">
        <f t="shared" si="88"/>
        <v>0</v>
      </c>
      <c r="CH156" s="253">
        <f t="shared" si="88"/>
        <v>0</v>
      </c>
      <c r="CI156" s="253">
        <f t="shared" si="89"/>
        <v>0</v>
      </c>
      <c r="CJ156" s="253">
        <f t="shared" si="89"/>
        <v>0</v>
      </c>
      <c r="CK156" s="253">
        <f t="shared" si="89"/>
        <v>0</v>
      </c>
      <c r="CL156" s="253">
        <f t="shared" si="89"/>
        <v>0</v>
      </c>
      <c r="CM156" s="253">
        <f t="shared" si="89"/>
        <v>0</v>
      </c>
      <c r="CN156" s="253">
        <f t="shared" si="89"/>
        <v>0</v>
      </c>
      <c r="CO156" s="253">
        <f t="shared" si="89"/>
        <v>0</v>
      </c>
      <c r="CP156" s="253">
        <f t="shared" si="89"/>
        <v>0</v>
      </c>
      <c r="CQ156" s="253">
        <f t="shared" si="89"/>
        <v>0</v>
      </c>
      <c r="CR156" s="253">
        <f t="shared" si="89"/>
        <v>0</v>
      </c>
      <c r="CS156" s="253">
        <f t="shared" si="89"/>
        <v>0</v>
      </c>
      <c r="CT156" s="253">
        <f t="shared" si="89"/>
        <v>0</v>
      </c>
      <c r="CU156" s="253">
        <f t="shared" si="89"/>
        <v>0</v>
      </c>
      <c r="CV156" s="253">
        <f t="shared" si="89"/>
        <v>0</v>
      </c>
      <c r="CW156" s="253">
        <f t="shared" si="89"/>
        <v>0</v>
      </c>
      <c r="CX156" s="253">
        <f t="shared" si="89"/>
        <v>0</v>
      </c>
      <c r="CY156" s="253">
        <f t="shared" si="90"/>
        <v>0</v>
      </c>
      <c r="CZ156" s="253">
        <f t="shared" si="90"/>
        <v>0</v>
      </c>
      <c r="DA156" s="253">
        <f t="shared" si="90"/>
        <v>0</v>
      </c>
      <c r="DB156" s="253">
        <f t="shared" si="90"/>
        <v>0</v>
      </c>
      <c r="DC156" s="253">
        <f t="shared" si="90"/>
        <v>0</v>
      </c>
      <c r="DD156" s="253">
        <f t="shared" si="90"/>
        <v>0</v>
      </c>
      <c r="DE156" s="253">
        <f t="shared" si="90"/>
        <v>0</v>
      </c>
      <c r="DF156" s="253">
        <f t="shared" si="90"/>
        <v>0</v>
      </c>
      <c r="DG156" s="253">
        <f t="shared" si="90"/>
        <v>0</v>
      </c>
      <c r="DH156" s="253">
        <f t="shared" si="90"/>
        <v>0</v>
      </c>
      <c r="DI156" s="253">
        <f t="shared" si="90"/>
        <v>0</v>
      </c>
      <c r="DJ156" s="253">
        <f t="shared" si="90"/>
        <v>0</v>
      </c>
      <c r="DK156" s="253">
        <f t="shared" si="90"/>
        <v>0</v>
      </c>
      <c r="DL156" s="253">
        <f t="shared" si="90"/>
        <v>0</v>
      </c>
      <c r="DM156" s="253">
        <f t="shared" si="90"/>
        <v>0</v>
      </c>
      <c r="DN156" s="253">
        <f t="shared" si="90"/>
        <v>0</v>
      </c>
      <c r="DO156" s="253">
        <f t="shared" si="91"/>
        <v>0</v>
      </c>
      <c r="DP156" s="253">
        <f t="shared" si="91"/>
        <v>0</v>
      </c>
      <c r="DQ156" s="253">
        <f t="shared" si="91"/>
        <v>0</v>
      </c>
      <c r="DR156" s="253">
        <f t="shared" si="91"/>
        <v>0</v>
      </c>
      <c r="DS156" s="253">
        <f t="shared" si="91"/>
        <v>0</v>
      </c>
      <c r="DT156" s="253">
        <f t="shared" si="91"/>
        <v>0</v>
      </c>
    </row>
    <row r="157" spans="3:124" ht="15.6" hidden="1" outlineLevel="1" thickTop="1" thickBot="1">
      <c r="C157" s="345" t="s">
        <v>640</v>
      </c>
      <c r="E157" s="298"/>
      <c r="F157" s="298"/>
      <c r="G157" s="298"/>
      <c r="H157" s="298"/>
      <c r="I157" s="298"/>
      <c r="J157" s="298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  <c r="AA157" s="298"/>
      <c r="AB157" s="298"/>
      <c r="AC157" s="298"/>
      <c r="AD157" s="298"/>
      <c r="AE157" s="298"/>
      <c r="AF157" s="298"/>
      <c r="AG157" s="298"/>
      <c r="AH157" s="298"/>
      <c r="AI157" s="298"/>
      <c r="AJ157" s="298"/>
      <c r="AK157" s="298"/>
      <c r="AL157" s="298"/>
      <c r="AM157" s="298"/>
      <c r="AN157" s="298"/>
      <c r="AO157" s="298"/>
      <c r="AP157" s="298"/>
      <c r="AQ157" s="298"/>
      <c r="AR157" s="298"/>
      <c r="AS157" s="298"/>
      <c r="AT157" s="298"/>
      <c r="AU157" s="298"/>
      <c r="AV157" s="298"/>
      <c r="AW157" s="298"/>
      <c r="AX157" s="298"/>
      <c r="AY157" s="298"/>
      <c r="AZ157" s="298"/>
      <c r="BA157" s="298"/>
      <c r="BB157" s="298"/>
      <c r="BC157" s="298"/>
      <c r="BD157" s="298"/>
      <c r="BE157" s="298"/>
      <c r="BF157" s="298"/>
      <c r="BG157" s="298"/>
      <c r="BH157" s="298"/>
      <c r="BI157" s="298"/>
      <c r="BJ157" s="298"/>
      <c r="BK157" s="298"/>
      <c r="BL157" s="298"/>
      <c r="BM157" s="298"/>
      <c r="BN157" s="298"/>
      <c r="BO157" s="298"/>
      <c r="BP157" s="298"/>
      <c r="BQ157" s="298"/>
      <c r="BR157" s="298"/>
      <c r="BS157" s="298"/>
      <c r="BT157" s="298"/>
      <c r="BU157" s="298"/>
      <c r="BV157" s="298"/>
      <c r="BW157" s="298"/>
      <c r="BX157" s="298"/>
      <c r="BY157" s="298"/>
      <c r="BZ157" s="298"/>
      <c r="CA157" s="298"/>
      <c r="CB157" s="298"/>
      <c r="CC157" s="298"/>
      <c r="CD157" s="298"/>
      <c r="CE157" s="298"/>
      <c r="CF157" s="298"/>
      <c r="CG157" s="298"/>
      <c r="CH157" s="298"/>
      <c r="CI157" s="298"/>
      <c r="CJ157" s="298"/>
      <c r="CK157" s="298"/>
      <c r="CL157" s="298"/>
      <c r="CM157" s="298"/>
      <c r="CN157" s="298"/>
      <c r="CO157" s="298"/>
      <c r="CP157" s="298"/>
      <c r="CQ157" s="298"/>
      <c r="CR157" s="298"/>
      <c r="CS157" s="298"/>
      <c r="CT157" s="298"/>
      <c r="CU157" s="298"/>
      <c r="CV157" s="298"/>
      <c r="CW157" s="298"/>
      <c r="CX157" s="298"/>
      <c r="CY157" s="298"/>
      <c r="CZ157" s="298"/>
      <c r="DA157" s="298"/>
      <c r="DB157" s="298"/>
      <c r="DC157" s="298"/>
      <c r="DD157" s="298"/>
      <c r="DE157" s="298"/>
      <c r="DF157" s="298"/>
      <c r="DG157" s="298"/>
      <c r="DH157" s="298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</row>
    <row r="158" spans="3:124" hidden="1" outlineLevel="1">
      <c r="C158" s="346"/>
    </row>
    <row r="159" spans="3:124" hidden="1" outlineLevel="1">
      <c r="C159" s="346"/>
    </row>
    <row r="160" spans="3:124" ht="15.6" hidden="1" outlineLevel="1" thickTop="1" thickBot="1">
      <c r="C160" s="345" t="s">
        <v>641</v>
      </c>
      <c r="E160" s="253">
        <f t="shared" ref="E160:BP160" si="92">+E146-E153-E154</f>
        <v>0</v>
      </c>
      <c r="F160" s="253">
        <f t="shared" si="92"/>
        <v>0</v>
      </c>
      <c r="G160" s="253">
        <f t="shared" si="92"/>
        <v>0</v>
      </c>
      <c r="H160" s="253">
        <f t="shared" si="92"/>
        <v>0</v>
      </c>
      <c r="I160" s="253">
        <f t="shared" si="92"/>
        <v>0</v>
      </c>
      <c r="J160" s="253">
        <f t="shared" si="92"/>
        <v>0</v>
      </c>
      <c r="K160" s="253">
        <f t="shared" si="92"/>
        <v>0</v>
      </c>
      <c r="L160" s="253">
        <f t="shared" si="92"/>
        <v>0</v>
      </c>
      <c r="M160" s="253">
        <f t="shared" si="92"/>
        <v>0</v>
      </c>
      <c r="N160" s="253">
        <f t="shared" si="92"/>
        <v>0</v>
      </c>
      <c r="O160" s="253">
        <f t="shared" si="92"/>
        <v>0</v>
      </c>
      <c r="P160" s="253">
        <f t="shared" si="92"/>
        <v>0</v>
      </c>
      <c r="Q160" s="253">
        <f t="shared" si="92"/>
        <v>0</v>
      </c>
      <c r="R160" s="253">
        <f t="shared" si="92"/>
        <v>0</v>
      </c>
      <c r="S160" s="253">
        <f t="shared" si="92"/>
        <v>0</v>
      </c>
      <c r="T160" s="253">
        <f t="shared" si="92"/>
        <v>0</v>
      </c>
      <c r="U160" s="253">
        <f t="shared" si="92"/>
        <v>0</v>
      </c>
      <c r="V160" s="253">
        <f t="shared" si="92"/>
        <v>0</v>
      </c>
      <c r="W160" s="253">
        <f t="shared" si="92"/>
        <v>0</v>
      </c>
      <c r="X160" s="253">
        <f t="shared" si="92"/>
        <v>0</v>
      </c>
      <c r="Y160" s="253">
        <f t="shared" si="92"/>
        <v>0</v>
      </c>
      <c r="Z160" s="253">
        <f t="shared" si="92"/>
        <v>0</v>
      </c>
      <c r="AA160" s="253">
        <f t="shared" si="92"/>
        <v>0</v>
      </c>
      <c r="AB160" s="253">
        <f t="shared" si="92"/>
        <v>0</v>
      </c>
      <c r="AC160" s="253">
        <f t="shared" si="92"/>
        <v>0</v>
      </c>
      <c r="AD160" s="253">
        <f t="shared" si="92"/>
        <v>0</v>
      </c>
      <c r="AE160" s="253">
        <f t="shared" si="92"/>
        <v>0</v>
      </c>
      <c r="AF160" s="253">
        <f t="shared" si="92"/>
        <v>0</v>
      </c>
      <c r="AG160" s="253">
        <f t="shared" si="92"/>
        <v>0</v>
      </c>
      <c r="AH160" s="253">
        <f t="shared" si="92"/>
        <v>0</v>
      </c>
      <c r="AI160" s="253">
        <f t="shared" si="92"/>
        <v>0</v>
      </c>
      <c r="AJ160" s="253">
        <f t="shared" si="92"/>
        <v>0</v>
      </c>
      <c r="AK160" s="253">
        <f t="shared" si="92"/>
        <v>0</v>
      </c>
      <c r="AL160" s="253">
        <f t="shared" si="92"/>
        <v>0</v>
      </c>
      <c r="AM160" s="253">
        <f t="shared" si="92"/>
        <v>0</v>
      </c>
      <c r="AN160" s="253">
        <f t="shared" si="92"/>
        <v>0</v>
      </c>
      <c r="AO160" s="253">
        <f t="shared" si="92"/>
        <v>0</v>
      </c>
      <c r="AP160" s="253">
        <f t="shared" si="92"/>
        <v>0</v>
      </c>
      <c r="AQ160" s="253">
        <f t="shared" si="92"/>
        <v>0</v>
      </c>
      <c r="AR160" s="253">
        <f t="shared" si="92"/>
        <v>0</v>
      </c>
      <c r="AS160" s="253">
        <f t="shared" si="92"/>
        <v>0</v>
      </c>
      <c r="AT160" s="253">
        <f t="shared" si="92"/>
        <v>0</v>
      </c>
      <c r="AU160" s="253">
        <f t="shared" si="92"/>
        <v>0</v>
      </c>
      <c r="AV160" s="253">
        <f t="shared" si="92"/>
        <v>0</v>
      </c>
      <c r="AW160" s="253">
        <f t="shared" si="92"/>
        <v>0</v>
      </c>
      <c r="AX160" s="253">
        <f t="shared" si="92"/>
        <v>0</v>
      </c>
      <c r="AY160" s="253">
        <f t="shared" si="92"/>
        <v>0</v>
      </c>
      <c r="AZ160" s="253">
        <f t="shared" si="92"/>
        <v>0</v>
      </c>
      <c r="BA160" s="253">
        <f t="shared" si="92"/>
        <v>0</v>
      </c>
      <c r="BB160" s="253">
        <f t="shared" si="92"/>
        <v>0</v>
      </c>
      <c r="BC160" s="253">
        <f t="shared" si="92"/>
        <v>0</v>
      </c>
      <c r="BD160" s="253">
        <f t="shared" si="92"/>
        <v>0</v>
      </c>
      <c r="BE160" s="253">
        <f t="shared" si="92"/>
        <v>0</v>
      </c>
      <c r="BF160" s="253">
        <f t="shared" si="92"/>
        <v>0</v>
      </c>
      <c r="BG160" s="253">
        <f t="shared" si="92"/>
        <v>0</v>
      </c>
      <c r="BH160" s="253">
        <f t="shared" si="92"/>
        <v>0</v>
      </c>
      <c r="BI160" s="253">
        <f t="shared" si="92"/>
        <v>0</v>
      </c>
      <c r="BJ160" s="253">
        <f t="shared" si="92"/>
        <v>0</v>
      </c>
      <c r="BK160" s="253">
        <f t="shared" si="92"/>
        <v>0</v>
      </c>
      <c r="BL160" s="253">
        <f t="shared" si="92"/>
        <v>0</v>
      </c>
      <c r="BM160" s="253">
        <f t="shared" si="92"/>
        <v>0</v>
      </c>
      <c r="BN160" s="253">
        <f t="shared" si="92"/>
        <v>0</v>
      </c>
      <c r="BO160" s="253">
        <f t="shared" si="92"/>
        <v>0</v>
      </c>
      <c r="BP160" s="253">
        <f t="shared" si="92"/>
        <v>0</v>
      </c>
      <c r="BQ160" s="253">
        <f t="shared" ref="BQ160:DT160" si="93">+BQ146-BQ153-BQ154</f>
        <v>0</v>
      </c>
      <c r="BR160" s="253">
        <f t="shared" si="93"/>
        <v>0</v>
      </c>
      <c r="BS160" s="253">
        <f t="shared" si="93"/>
        <v>0</v>
      </c>
      <c r="BT160" s="253">
        <f t="shared" si="93"/>
        <v>0</v>
      </c>
      <c r="BU160" s="253">
        <f t="shared" si="93"/>
        <v>0</v>
      </c>
      <c r="BV160" s="253">
        <f t="shared" si="93"/>
        <v>0</v>
      </c>
      <c r="BW160" s="253">
        <f t="shared" si="93"/>
        <v>0</v>
      </c>
      <c r="BX160" s="253">
        <f t="shared" si="93"/>
        <v>0</v>
      </c>
      <c r="BY160" s="253">
        <f t="shared" si="93"/>
        <v>0</v>
      </c>
      <c r="BZ160" s="253">
        <f t="shared" si="93"/>
        <v>0</v>
      </c>
      <c r="CA160" s="253">
        <f t="shared" si="93"/>
        <v>0</v>
      </c>
      <c r="CB160" s="253">
        <f t="shared" si="93"/>
        <v>0</v>
      </c>
      <c r="CC160" s="253">
        <f t="shared" si="93"/>
        <v>0</v>
      </c>
      <c r="CD160" s="253">
        <f t="shared" si="93"/>
        <v>0</v>
      </c>
      <c r="CE160" s="253">
        <f t="shared" si="93"/>
        <v>0</v>
      </c>
      <c r="CF160" s="253">
        <f t="shared" si="93"/>
        <v>0</v>
      </c>
      <c r="CG160" s="253">
        <f t="shared" si="93"/>
        <v>0</v>
      </c>
      <c r="CH160" s="253">
        <f t="shared" si="93"/>
        <v>0</v>
      </c>
      <c r="CI160" s="253">
        <f t="shared" si="93"/>
        <v>0</v>
      </c>
      <c r="CJ160" s="253">
        <f t="shared" si="93"/>
        <v>0</v>
      </c>
      <c r="CK160" s="253">
        <f t="shared" si="93"/>
        <v>0</v>
      </c>
      <c r="CL160" s="253">
        <f t="shared" si="93"/>
        <v>0</v>
      </c>
      <c r="CM160" s="253">
        <f t="shared" si="93"/>
        <v>0</v>
      </c>
      <c r="CN160" s="253">
        <f t="shared" si="93"/>
        <v>0</v>
      </c>
      <c r="CO160" s="253">
        <f t="shared" si="93"/>
        <v>0</v>
      </c>
      <c r="CP160" s="253">
        <f t="shared" si="93"/>
        <v>0</v>
      </c>
      <c r="CQ160" s="253">
        <f t="shared" si="93"/>
        <v>0</v>
      </c>
      <c r="CR160" s="253">
        <f t="shared" si="93"/>
        <v>0</v>
      </c>
      <c r="CS160" s="253">
        <f t="shared" si="93"/>
        <v>0</v>
      </c>
      <c r="CT160" s="253">
        <f t="shared" si="93"/>
        <v>0</v>
      </c>
      <c r="CU160" s="253">
        <f t="shared" si="93"/>
        <v>0</v>
      </c>
      <c r="CV160" s="253">
        <f t="shared" si="93"/>
        <v>0</v>
      </c>
      <c r="CW160" s="253">
        <f t="shared" si="93"/>
        <v>0</v>
      </c>
      <c r="CX160" s="253">
        <f t="shared" si="93"/>
        <v>0</v>
      </c>
      <c r="CY160" s="253">
        <f t="shared" si="93"/>
        <v>0</v>
      </c>
      <c r="CZ160" s="253">
        <f t="shared" si="93"/>
        <v>0</v>
      </c>
      <c r="DA160" s="253">
        <f t="shared" si="93"/>
        <v>0</v>
      </c>
      <c r="DB160" s="253">
        <f t="shared" si="93"/>
        <v>0</v>
      </c>
      <c r="DC160" s="253">
        <f t="shared" si="93"/>
        <v>0</v>
      </c>
      <c r="DD160" s="253">
        <f t="shared" si="93"/>
        <v>0</v>
      </c>
      <c r="DE160" s="253">
        <f t="shared" si="93"/>
        <v>0</v>
      </c>
      <c r="DF160" s="253">
        <f t="shared" si="93"/>
        <v>0</v>
      </c>
      <c r="DG160" s="253">
        <f t="shared" si="93"/>
        <v>0</v>
      </c>
      <c r="DH160" s="253">
        <f t="shared" si="93"/>
        <v>0</v>
      </c>
      <c r="DI160" s="253">
        <f t="shared" si="93"/>
        <v>0</v>
      </c>
      <c r="DJ160" s="253">
        <f t="shared" si="93"/>
        <v>0</v>
      </c>
      <c r="DK160" s="253">
        <f t="shared" si="93"/>
        <v>0</v>
      </c>
      <c r="DL160" s="253">
        <f t="shared" si="93"/>
        <v>0</v>
      </c>
      <c r="DM160" s="253">
        <f t="shared" si="93"/>
        <v>0</v>
      </c>
      <c r="DN160" s="253">
        <f t="shared" si="93"/>
        <v>0</v>
      </c>
      <c r="DO160" s="253">
        <f t="shared" si="93"/>
        <v>0</v>
      </c>
      <c r="DP160" s="253">
        <f t="shared" si="93"/>
        <v>0</v>
      </c>
      <c r="DQ160" s="253">
        <f t="shared" si="93"/>
        <v>0</v>
      </c>
      <c r="DR160" s="253">
        <f t="shared" si="93"/>
        <v>0</v>
      </c>
      <c r="DS160" s="253">
        <f t="shared" si="93"/>
        <v>0</v>
      </c>
      <c r="DT160" s="253">
        <f t="shared" si="93"/>
        <v>0</v>
      </c>
    </row>
    <row r="161" spans="3:124" ht="15.6" hidden="1" outlineLevel="1" thickTop="1" thickBot="1">
      <c r="C161" s="345" t="s">
        <v>642</v>
      </c>
      <c r="E161" s="253">
        <f>+E160</f>
        <v>0</v>
      </c>
      <c r="F161" s="253">
        <f>+E161+F160</f>
        <v>0</v>
      </c>
      <c r="G161" s="253">
        <f t="shared" ref="G161:BR161" si="94">+F161+G160</f>
        <v>0</v>
      </c>
      <c r="H161" s="253">
        <f t="shared" si="94"/>
        <v>0</v>
      </c>
      <c r="I161" s="253">
        <f t="shared" si="94"/>
        <v>0</v>
      </c>
      <c r="J161" s="253">
        <f t="shared" si="94"/>
        <v>0</v>
      </c>
      <c r="K161" s="253">
        <f t="shared" si="94"/>
        <v>0</v>
      </c>
      <c r="L161" s="253">
        <f t="shared" si="94"/>
        <v>0</v>
      </c>
      <c r="M161" s="253">
        <f t="shared" si="94"/>
        <v>0</v>
      </c>
      <c r="N161" s="253">
        <f t="shared" si="94"/>
        <v>0</v>
      </c>
      <c r="O161" s="253">
        <f t="shared" si="94"/>
        <v>0</v>
      </c>
      <c r="P161" s="253">
        <f t="shared" si="94"/>
        <v>0</v>
      </c>
      <c r="Q161" s="253">
        <f t="shared" si="94"/>
        <v>0</v>
      </c>
      <c r="R161" s="253">
        <f t="shared" si="94"/>
        <v>0</v>
      </c>
      <c r="S161" s="253">
        <f t="shared" si="94"/>
        <v>0</v>
      </c>
      <c r="T161" s="253">
        <f t="shared" si="94"/>
        <v>0</v>
      </c>
      <c r="U161" s="253">
        <f t="shared" si="94"/>
        <v>0</v>
      </c>
      <c r="V161" s="253">
        <f t="shared" si="94"/>
        <v>0</v>
      </c>
      <c r="W161" s="253">
        <f t="shared" si="94"/>
        <v>0</v>
      </c>
      <c r="X161" s="253">
        <f t="shared" si="94"/>
        <v>0</v>
      </c>
      <c r="Y161" s="253">
        <f t="shared" si="94"/>
        <v>0</v>
      </c>
      <c r="Z161" s="253">
        <f t="shared" si="94"/>
        <v>0</v>
      </c>
      <c r="AA161" s="253">
        <f t="shared" si="94"/>
        <v>0</v>
      </c>
      <c r="AB161" s="253">
        <f t="shared" si="94"/>
        <v>0</v>
      </c>
      <c r="AC161" s="253">
        <f t="shared" si="94"/>
        <v>0</v>
      </c>
      <c r="AD161" s="253">
        <f t="shared" si="94"/>
        <v>0</v>
      </c>
      <c r="AE161" s="253">
        <f t="shared" si="94"/>
        <v>0</v>
      </c>
      <c r="AF161" s="253">
        <f t="shared" si="94"/>
        <v>0</v>
      </c>
      <c r="AG161" s="253">
        <f t="shared" si="94"/>
        <v>0</v>
      </c>
      <c r="AH161" s="253">
        <f t="shared" si="94"/>
        <v>0</v>
      </c>
      <c r="AI161" s="253">
        <f t="shared" si="94"/>
        <v>0</v>
      </c>
      <c r="AJ161" s="253">
        <f t="shared" si="94"/>
        <v>0</v>
      </c>
      <c r="AK161" s="253">
        <f t="shared" si="94"/>
        <v>0</v>
      </c>
      <c r="AL161" s="253">
        <f t="shared" si="94"/>
        <v>0</v>
      </c>
      <c r="AM161" s="253">
        <f t="shared" si="94"/>
        <v>0</v>
      </c>
      <c r="AN161" s="253">
        <f t="shared" si="94"/>
        <v>0</v>
      </c>
      <c r="AO161" s="253">
        <f t="shared" si="94"/>
        <v>0</v>
      </c>
      <c r="AP161" s="253">
        <f t="shared" si="94"/>
        <v>0</v>
      </c>
      <c r="AQ161" s="253">
        <f t="shared" si="94"/>
        <v>0</v>
      </c>
      <c r="AR161" s="253">
        <f t="shared" si="94"/>
        <v>0</v>
      </c>
      <c r="AS161" s="253">
        <f t="shared" si="94"/>
        <v>0</v>
      </c>
      <c r="AT161" s="253">
        <f t="shared" si="94"/>
        <v>0</v>
      </c>
      <c r="AU161" s="253">
        <f t="shared" si="94"/>
        <v>0</v>
      </c>
      <c r="AV161" s="253">
        <f t="shared" si="94"/>
        <v>0</v>
      </c>
      <c r="AW161" s="253">
        <f t="shared" si="94"/>
        <v>0</v>
      </c>
      <c r="AX161" s="253">
        <f t="shared" si="94"/>
        <v>0</v>
      </c>
      <c r="AY161" s="253">
        <f t="shared" si="94"/>
        <v>0</v>
      </c>
      <c r="AZ161" s="253">
        <f t="shared" si="94"/>
        <v>0</v>
      </c>
      <c r="BA161" s="253">
        <f t="shared" si="94"/>
        <v>0</v>
      </c>
      <c r="BB161" s="253">
        <f t="shared" si="94"/>
        <v>0</v>
      </c>
      <c r="BC161" s="253">
        <f t="shared" si="94"/>
        <v>0</v>
      </c>
      <c r="BD161" s="253">
        <f t="shared" si="94"/>
        <v>0</v>
      </c>
      <c r="BE161" s="253">
        <f t="shared" si="94"/>
        <v>0</v>
      </c>
      <c r="BF161" s="253">
        <f t="shared" si="94"/>
        <v>0</v>
      </c>
      <c r="BG161" s="253">
        <f t="shared" si="94"/>
        <v>0</v>
      </c>
      <c r="BH161" s="253">
        <f t="shared" si="94"/>
        <v>0</v>
      </c>
      <c r="BI161" s="253">
        <f t="shared" si="94"/>
        <v>0</v>
      </c>
      <c r="BJ161" s="253">
        <f t="shared" si="94"/>
        <v>0</v>
      </c>
      <c r="BK161" s="253">
        <f t="shared" si="94"/>
        <v>0</v>
      </c>
      <c r="BL161" s="253">
        <f t="shared" si="94"/>
        <v>0</v>
      </c>
      <c r="BM161" s="253">
        <f t="shared" si="94"/>
        <v>0</v>
      </c>
      <c r="BN161" s="253">
        <f t="shared" si="94"/>
        <v>0</v>
      </c>
      <c r="BO161" s="253">
        <f t="shared" si="94"/>
        <v>0</v>
      </c>
      <c r="BP161" s="253">
        <f t="shared" si="94"/>
        <v>0</v>
      </c>
      <c r="BQ161" s="253">
        <f t="shared" si="94"/>
        <v>0</v>
      </c>
      <c r="BR161" s="253">
        <f t="shared" si="94"/>
        <v>0</v>
      </c>
      <c r="BS161" s="253">
        <f t="shared" ref="BS161:DT161" si="95">+BR161+BS160</f>
        <v>0</v>
      </c>
      <c r="BT161" s="253">
        <f t="shared" si="95"/>
        <v>0</v>
      </c>
      <c r="BU161" s="253">
        <f t="shared" si="95"/>
        <v>0</v>
      </c>
      <c r="BV161" s="253">
        <f t="shared" si="95"/>
        <v>0</v>
      </c>
      <c r="BW161" s="253">
        <f t="shared" si="95"/>
        <v>0</v>
      </c>
      <c r="BX161" s="253">
        <f t="shared" si="95"/>
        <v>0</v>
      </c>
      <c r="BY161" s="253">
        <f t="shared" si="95"/>
        <v>0</v>
      </c>
      <c r="BZ161" s="253">
        <f t="shared" si="95"/>
        <v>0</v>
      </c>
      <c r="CA161" s="253">
        <f t="shared" si="95"/>
        <v>0</v>
      </c>
      <c r="CB161" s="253">
        <f t="shared" si="95"/>
        <v>0</v>
      </c>
      <c r="CC161" s="253">
        <f t="shared" si="95"/>
        <v>0</v>
      </c>
      <c r="CD161" s="253">
        <f t="shared" si="95"/>
        <v>0</v>
      </c>
      <c r="CE161" s="253">
        <f t="shared" si="95"/>
        <v>0</v>
      </c>
      <c r="CF161" s="253">
        <f t="shared" si="95"/>
        <v>0</v>
      </c>
      <c r="CG161" s="253">
        <f t="shared" si="95"/>
        <v>0</v>
      </c>
      <c r="CH161" s="253">
        <f t="shared" si="95"/>
        <v>0</v>
      </c>
      <c r="CI161" s="253">
        <f t="shared" si="95"/>
        <v>0</v>
      </c>
      <c r="CJ161" s="253">
        <f t="shared" si="95"/>
        <v>0</v>
      </c>
      <c r="CK161" s="253">
        <f t="shared" si="95"/>
        <v>0</v>
      </c>
      <c r="CL161" s="253">
        <f t="shared" si="95"/>
        <v>0</v>
      </c>
      <c r="CM161" s="253">
        <f t="shared" si="95"/>
        <v>0</v>
      </c>
      <c r="CN161" s="253">
        <f t="shared" si="95"/>
        <v>0</v>
      </c>
      <c r="CO161" s="253">
        <f t="shared" si="95"/>
        <v>0</v>
      </c>
      <c r="CP161" s="253">
        <f t="shared" si="95"/>
        <v>0</v>
      </c>
      <c r="CQ161" s="253">
        <f t="shared" si="95"/>
        <v>0</v>
      </c>
      <c r="CR161" s="253">
        <f t="shared" si="95"/>
        <v>0</v>
      </c>
      <c r="CS161" s="253">
        <f t="shared" si="95"/>
        <v>0</v>
      </c>
      <c r="CT161" s="253">
        <f t="shared" si="95"/>
        <v>0</v>
      </c>
      <c r="CU161" s="253">
        <f t="shared" si="95"/>
        <v>0</v>
      </c>
      <c r="CV161" s="253">
        <f t="shared" si="95"/>
        <v>0</v>
      </c>
      <c r="CW161" s="253">
        <f t="shared" si="95"/>
        <v>0</v>
      </c>
      <c r="CX161" s="253">
        <f t="shared" si="95"/>
        <v>0</v>
      </c>
      <c r="CY161" s="253">
        <f t="shared" si="95"/>
        <v>0</v>
      </c>
      <c r="CZ161" s="253">
        <f t="shared" si="95"/>
        <v>0</v>
      </c>
      <c r="DA161" s="253">
        <f t="shared" si="95"/>
        <v>0</v>
      </c>
      <c r="DB161" s="253">
        <f t="shared" si="95"/>
        <v>0</v>
      </c>
      <c r="DC161" s="253">
        <f t="shared" si="95"/>
        <v>0</v>
      </c>
      <c r="DD161" s="253">
        <f t="shared" si="95"/>
        <v>0</v>
      </c>
      <c r="DE161" s="253">
        <f t="shared" si="95"/>
        <v>0</v>
      </c>
      <c r="DF161" s="253">
        <f t="shared" si="95"/>
        <v>0</v>
      </c>
      <c r="DG161" s="253">
        <f t="shared" si="95"/>
        <v>0</v>
      </c>
      <c r="DH161" s="253">
        <f t="shared" si="95"/>
        <v>0</v>
      </c>
      <c r="DI161" s="253">
        <f t="shared" si="95"/>
        <v>0</v>
      </c>
      <c r="DJ161" s="253">
        <f t="shared" si="95"/>
        <v>0</v>
      </c>
      <c r="DK161" s="253">
        <f t="shared" si="95"/>
        <v>0</v>
      </c>
      <c r="DL161" s="253">
        <f t="shared" si="95"/>
        <v>0</v>
      </c>
      <c r="DM161" s="253">
        <f t="shared" si="95"/>
        <v>0</v>
      </c>
      <c r="DN161" s="253">
        <f t="shared" si="95"/>
        <v>0</v>
      </c>
      <c r="DO161" s="253">
        <f t="shared" si="95"/>
        <v>0</v>
      </c>
      <c r="DP161" s="253">
        <f t="shared" si="95"/>
        <v>0</v>
      </c>
      <c r="DQ161" s="253">
        <f t="shared" si="95"/>
        <v>0</v>
      </c>
      <c r="DR161" s="253">
        <f t="shared" si="95"/>
        <v>0</v>
      </c>
      <c r="DS161" s="253">
        <f t="shared" si="95"/>
        <v>0</v>
      </c>
      <c r="DT161" s="253">
        <f t="shared" si="95"/>
        <v>0</v>
      </c>
    </row>
    <row r="162" spans="3:124" ht="15.6" hidden="1" outlineLevel="1" thickTop="1" thickBot="1">
      <c r="C162" s="345" t="s">
        <v>643</v>
      </c>
      <c r="E162" s="253">
        <f>+E147-E155</f>
        <v>0</v>
      </c>
      <c r="F162" s="253">
        <f>+F147-F155</f>
        <v>0</v>
      </c>
      <c r="G162" s="253">
        <f t="shared" ref="G162:BR164" si="96">+G147-G155</f>
        <v>0</v>
      </c>
      <c r="H162" s="253">
        <f t="shared" si="96"/>
        <v>0</v>
      </c>
      <c r="I162" s="253">
        <f t="shared" si="96"/>
        <v>0</v>
      </c>
      <c r="J162" s="253">
        <f t="shared" si="96"/>
        <v>0</v>
      </c>
      <c r="K162" s="253">
        <f t="shared" si="96"/>
        <v>0</v>
      </c>
      <c r="L162" s="253">
        <f t="shared" si="96"/>
        <v>0</v>
      </c>
      <c r="M162" s="253">
        <f t="shared" si="96"/>
        <v>0</v>
      </c>
      <c r="N162" s="253">
        <f t="shared" si="96"/>
        <v>0</v>
      </c>
      <c r="O162" s="253">
        <f t="shared" si="96"/>
        <v>0</v>
      </c>
      <c r="P162" s="253">
        <f t="shared" si="96"/>
        <v>0</v>
      </c>
      <c r="Q162" s="253">
        <f t="shared" si="96"/>
        <v>0</v>
      </c>
      <c r="R162" s="253">
        <f t="shared" si="96"/>
        <v>0</v>
      </c>
      <c r="S162" s="253">
        <f t="shared" si="96"/>
        <v>0</v>
      </c>
      <c r="T162" s="253">
        <f t="shared" si="96"/>
        <v>0</v>
      </c>
      <c r="U162" s="253">
        <f t="shared" si="96"/>
        <v>0</v>
      </c>
      <c r="V162" s="253">
        <f t="shared" si="96"/>
        <v>0</v>
      </c>
      <c r="W162" s="253">
        <f t="shared" si="96"/>
        <v>0</v>
      </c>
      <c r="X162" s="253">
        <f t="shared" si="96"/>
        <v>0</v>
      </c>
      <c r="Y162" s="253">
        <f t="shared" si="96"/>
        <v>0</v>
      </c>
      <c r="Z162" s="253">
        <f t="shared" si="96"/>
        <v>0</v>
      </c>
      <c r="AA162" s="253">
        <f t="shared" si="96"/>
        <v>0</v>
      </c>
      <c r="AB162" s="253">
        <f t="shared" si="96"/>
        <v>0</v>
      </c>
      <c r="AC162" s="253">
        <f t="shared" si="96"/>
        <v>0</v>
      </c>
      <c r="AD162" s="253">
        <f t="shared" si="96"/>
        <v>0</v>
      </c>
      <c r="AE162" s="253">
        <f t="shared" si="96"/>
        <v>0</v>
      </c>
      <c r="AF162" s="253">
        <f t="shared" si="96"/>
        <v>0</v>
      </c>
      <c r="AG162" s="253">
        <f t="shared" si="96"/>
        <v>0</v>
      </c>
      <c r="AH162" s="253">
        <f t="shared" si="96"/>
        <v>0</v>
      </c>
      <c r="AI162" s="253">
        <f t="shared" si="96"/>
        <v>0</v>
      </c>
      <c r="AJ162" s="253">
        <f t="shared" si="96"/>
        <v>0</v>
      </c>
      <c r="AK162" s="253">
        <f t="shared" si="96"/>
        <v>0</v>
      </c>
      <c r="AL162" s="253">
        <f t="shared" si="96"/>
        <v>0</v>
      </c>
      <c r="AM162" s="253">
        <f t="shared" si="96"/>
        <v>0</v>
      </c>
      <c r="AN162" s="253">
        <f t="shared" si="96"/>
        <v>0</v>
      </c>
      <c r="AO162" s="253">
        <f t="shared" si="96"/>
        <v>0</v>
      </c>
      <c r="AP162" s="253">
        <f t="shared" si="96"/>
        <v>0</v>
      </c>
      <c r="AQ162" s="253">
        <f t="shared" si="96"/>
        <v>0</v>
      </c>
      <c r="AR162" s="253">
        <f t="shared" si="96"/>
        <v>0</v>
      </c>
      <c r="AS162" s="253">
        <f t="shared" si="96"/>
        <v>0</v>
      </c>
      <c r="AT162" s="253">
        <f t="shared" si="96"/>
        <v>0</v>
      </c>
      <c r="AU162" s="253">
        <f t="shared" si="96"/>
        <v>0</v>
      </c>
      <c r="AV162" s="253">
        <f t="shared" si="96"/>
        <v>0</v>
      </c>
      <c r="AW162" s="253">
        <f t="shared" si="96"/>
        <v>0</v>
      </c>
      <c r="AX162" s="253">
        <f t="shared" si="96"/>
        <v>0</v>
      </c>
      <c r="AY162" s="253">
        <f t="shared" si="96"/>
        <v>0</v>
      </c>
      <c r="AZ162" s="253">
        <f t="shared" si="96"/>
        <v>0</v>
      </c>
      <c r="BA162" s="253">
        <f t="shared" si="96"/>
        <v>0</v>
      </c>
      <c r="BB162" s="253">
        <f t="shared" si="96"/>
        <v>0</v>
      </c>
      <c r="BC162" s="253">
        <f t="shared" si="96"/>
        <v>0</v>
      </c>
      <c r="BD162" s="253">
        <f t="shared" si="96"/>
        <v>0</v>
      </c>
      <c r="BE162" s="253">
        <f t="shared" si="96"/>
        <v>0</v>
      </c>
      <c r="BF162" s="253">
        <f t="shared" si="96"/>
        <v>0</v>
      </c>
      <c r="BG162" s="253">
        <f t="shared" si="96"/>
        <v>0</v>
      </c>
      <c r="BH162" s="253">
        <f t="shared" si="96"/>
        <v>0</v>
      </c>
      <c r="BI162" s="253">
        <f t="shared" si="96"/>
        <v>0</v>
      </c>
      <c r="BJ162" s="253">
        <f t="shared" si="96"/>
        <v>0</v>
      </c>
      <c r="BK162" s="253">
        <f t="shared" si="96"/>
        <v>0</v>
      </c>
      <c r="BL162" s="253">
        <f t="shared" si="96"/>
        <v>0</v>
      </c>
      <c r="BM162" s="253">
        <f t="shared" si="96"/>
        <v>0</v>
      </c>
      <c r="BN162" s="253">
        <f t="shared" si="96"/>
        <v>0</v>
      </c>
      <c r="BO162" s="253">
        <f t="shared" si="96"/>
        <v>0</v>
      </c>
      <c r="BP162" s="253">
        <f t="shared" si="96"/>
        <v>0</v>
      </c>
      <c r="BQ162" s="253">
        <f t="shared" si="96"/>
        <v>0</v>
      </c>
      <c r="BR162" s="253">
        <f t="shared" si="96"/>
        <v>0</v>
      </c>
      <c r="BS162" s="253">
        <f t="shared" ref="BS162:DT164" si="97">+BS147-BS155</f>
        <v>0</v>
      </c>
      <c r="BT162" s="253">
        <f t="shared" si="97"/>
        <v>0</v>
      </c>
      <c r="BU162" s="253">
        <f t="shared" si="97"/>
        <v>0</v>
      </c>
      <c r="BV162" s="253">
        <f t="shared" si="97"/>
        <v>0</v>
      </c>
      <c r="BW162" s="253">
        <f t="shared" si="97"/>
        <v>0</v>
      </c>
      <c r="BX162" s="253">
        <f t="shared" si="97"/>
        <v>0</v>
      </c>
      <c r="BY162" s="253">
        <f t="shared" si="97"/>
        <v>0</v>
      </c>
      <c r="BZ162" s="253">
        <f t="shared" si="97"/>
        <v>0</v>
      </c>
      <c r="CA162" s="253">
        <f t="shared" si="97"/>
        <v>0</v>
      </c>
      <c r="CB162" s="253">
        <f t="shared" si="97"/>
        <v>0</v>
      </c>
      <c r="CC162" s="253">
        <f t="shared" si="97"/>
        <v>0</v>
      </c>
      <c r="CD162" s="253">
        <f t="shared" si="97"/>
        <v>0</v>
      </c>
      <c r="CE162" s="253">
        <f t="shared" si="97"/>
        <v>0</v>
      </c>
      <c r="CF162" s="253">
        <f t="shared" si="97"/>
        <v>0</v>
      </c>
      <c r="CG162" s="253">
        <f t="shared" si="97"/>
        <v>0</v>
      </c>
      <c r="CH162" s="253">
        <f t="shared" si="97"/>
        <v>0</v>
      </c>
      <c r="CI162" s="253">
        <f t="shared" si="97"/>
        <v>0</v>
      </c>
      <c r="CJ162" s="253">
        <f t="shared" si="97"/>
        <v>0</v>
      </c>
      <c r="CK162" s="253">
        <f t="shared" si="97"/>
        <v>0</v>
      </c>
      <c r="CL162" s="253">
        <f t="shared" si="97"/>
        <v>0</v>
      </c>
      <c r="CM162" s="253">
        <f t="shared" si="97"/>
        <v>0</v>
      </c>
      <c r="CN162" s="253">
        <f t="shared" si="97"/>
        <v>0</v>
      </c>
      <c r="CO162" s="253">
        <f t="shared" si="97"/>
        <v>0</v>
      </c>
      <c r="CP162" s="253">
        <f t="shared" si="97"/>
        <v>0</v>
      </c>
      <c r="CQ162" s="253">
        <f t="shared" si="97"/>
        <v>0</v>
      </c>
      <c r="CR162" s="253">
        <f t="shared" si="97"/>
        <v>0</v>
      </c>
      <c r="CS162" s="253">
        <f t="shared" si="97"/>
        <v>0</v>
      </c>
      <c r="CT162" s="253">
        <f t="shared" si="97"/>
        <v>0</v>
      </c>
      <c r="CU162" s="253">
        <f t="shared" si="97"/>
        <v>0</v>
      </c>
      <c r="CV162" s="253">
        <f t="shared" si="97"/>
        <v>0</v>
      </c>
      <c r="CW162" s="253">
        <f t="shared" si="97"/>
        <v>0</v>
      </c>
      <c r="CX162" s="253">
        <f t="shared" si="97"/>
        <v>0</v>
      </c>
      <c r="CY162" s="253">
        <f t="shared" si="97"/>
        <v>0</v>
      </c>
      <c r="CZ162" s="253">
        <f t="shared" si="97"/>
        <v>0</v>
      </c>
      <c r="DA162" s="253">
        <f t="shared" si="97"/>
        <v>0</v>
      </c>
      <c r="DB162" s="253">
        <f t="shared" si="97"/>
        <v>0</v>
      </c>
      <c r="DC162" s="253">
        <f t="shared" si="97"/>
        <v>0</v>
      </c>
      <c r="DD162" s="253">
        <f t="shared" si="97"/>
        <v>0</v>
      </c>
      <c r="DE162" s="253">
        <f t="shared" si="97"/>
        <v>0</v>
      </c>
      <c r="DF162" s="253">
        <f t="shared" si="97"/>
        <v>0</v>
      </c>
      <c r="DG162" s="253">
        <f t="shared" si="97"/>
        <v>0</v>
      </c>
      <c r="DH162" s="253">
        <f t="shared" si="97"/>
        <v>0</v>
      </c>
      <c r="DI162" s="253">
        <f t="shared" si="97"/>
        <v>0</v>
      </c>
      <c r="DJ162" s="253">
        <f t="shared" si="97"/>
        <v>0</v>
      </c>
      <c r="DK162" s="253">
        <f t="shared" si="97"/>
        <v>0</v>
      </c>
      <c r="DL162" s="253">
        <f t="shared" si="97"/>
        <v>0</v>
      </c>
      <c r="DM162" s="253">
        <f t="shared" si="97"/>
        <v>0</v>
      </c>
      <c r="DN162" s="253">
        <f t="shared" si="97"/>
        <v>0</v>
      </c>
      <c r="DO162" s="253">
        <f t="shared" si="97"/>
        <v>0</v>
      </c>
      <c r="DP162" s="253">
        <f t="shared" si="97"/>
        <v>0</v>
      </c>
      <c r="DQ162" s="253">
        <f t="shared" si="97"/>
        <v>0</v>
      </c>
      <c r="DR162" s="253">
        <f t="shared" si="97"/>
        <v>0</v>
      </c>
      <c r="DS162" s="253">
        <f t="shared" si="97"/>
        <v>0</v>
      </c>
      <c r="DT162" s="253">
        <f t="shared" si="97"/>
        <v>0</v>
      </c>
    </row>
    <row r="163" spans="3:124" ht="15.6" hidden="1" outlineLevel="1" thickTop="1" thickBot="1">
      <c r="C163" s="345" t="s">
        <v>644</v>
      </c>
      <c r="E163" s="253">
        <f>+E148-E156</f>
        <v>0</v>
      </c>
      <c r="F163" s="253">
        <f t="shared" ref="F163:BQ164" si="98">+F148-F156</f>
        <v>0</v>
      </c>
      <c r="G163" s="253">
        <f t="shared" si="98"/>
        <v>0</v>
      </c>
      <c r="H163" s="253">
        <f t="shared" si="98"/>
        <v>0</v>
      </c>
      <c r="I163" s="253">
        <f t="shared" si="98"/>
        <v>0</v>
      </c>
      <c r="J163" s="253">
        <f t="shared" si="98"/>
        <v>0</v>
      </c>
      <c r="K163" s="253">
        <f t="shared" si="98"/>
        <v>0</v>
      </c>
      <c r="L163" s="253">
        <f t="shared" si="98"/>
        <v>0</v>
      </c>
      <c r="M163" s="253">
        <f t="shared" si="98"/>
        <v>0</v>
      </c>
      <c r="N163" s="253">
        <f t="shared" si="98"/>
        <v>0</v>
      </c>
      <c r="O163" s="253">
        <f t="shared" si="98"/>
        <v>0</v>
      </c>
      <c r="P163" s="253">
        <f t="shared" si="98"/>
        <v>0</v>
      </c>
      <c r="Q163" s="253">
        <f t="shared" si="98"/>
        <v>0</v>
      </c>
      <c r="R163" s="253">
        <f t="shared" si="98"/>
        <v>0</v>
      </c>
      <c r="S163" s="253">
        <f t="shared" si="98"/>
        <v>0</v>
      </c>
      <c r="T163" s="253">
        <f t="shared" si="98"/>
        <v>0</v>
      </c>
      <c r="U163" s="253">
        <f t="shared" si="98"/>
        <v>0</v>
      </c>
      <c r="V163" s="253">
        <f t="shared" si="98"/>
        <v>0</v>
      </c>
      <c r="W163" s="253">
        <f t="shared" si="98"/>
        <v>0</v>
      </c>
      <c r="X163" s="253">
        <f t="shared" si="98"/>
        <v>0</v>
      </c>
      <c r="Y163" s="253">
        <f t="shared" si="98"/>
        <v>0</v>
      </c>
      <c r="Z163" s="253">
        <f t="shared" si="98"/>
        <v>0</v>
      </c>
      <c r="AA163" s="253">
        <f t="shared" si="98"/>
        <v>0</v>
      </c>
      <c r="AB163" s="253">
        <f t="shared" si="98"/>
        <v>0</v>
      </c>
      <c r="AC163" s="253">
        <f t="shared" si="98"/>
        <v>0</v>
      </c>
      <c r="AD163" s="253">
        <f t="shared" si="98"/>
        <v>0</v>
      </c>
      <c r="AE163" s="253">
        <f t="shared" si="98"/>
        <v>0</v>
      </c>
      <c r="AF163" s="253">
        <f t="shared" si="98"/>
        <v>0</v>
      </c>
      <c r="AG163" s="253">
        <f t="shared" si="98"/>
        <v>0</v>
      </c>
      <c r="AH163" s="253">
        <f t="shared" si="98"/>
        <v>0</v>
      </c>
      <c r="AI163" s="253">
        <f t="shared" si="98"/>
        <v>0</v>
      </c>
      <c r="AJ163" s="253">
        <f t="shared" si="98"/>
        <v>0</v>
      </c>
      <c r="AK163" s="253">
        <f t="shared" si="98"/>
        <v>0</v>
      </c>
      <c r="AL163" s="253">
        <f t="shared" si="98"/>
        <v>0</v>
      </c>
      <c r="AM163" s="253">
        <f t="shared" si="98"/>
        <v>0</v>
      </c>
      <c r="AN163" s="253">
        <f t="shared" si="98"/>
        <v>0</v>
      </c>
      <c r="AO163" s="253">
        <f t="shared" si="98"/>
        <v>0</v>
      </c>
      <c r="AP163" s="253">
        <f t="shared" si="98"/>
        <v>0</v>
      </c>
      <c r="AQ163" s="253">
        <f t="shared" si="98"/>
        <v>0</v>
      </c>
      <c r="AR163" s="253">
        <f t="shared" si="98"/>
        <v>0</v>
      </c>
      <c r="AS163" s="253">
        <f t="shared" si="98"/>
        <v>0</v>
      </c>
      <c r="AT163" s="253">
        <f t="shared" si="98"/>
        <v>0</v>
      </c>
      <c r="AU163" s="253">
        <f t="shared" si="98"/>
        <v>0</v>
      </c>
      <c r="AV163" s="253">
        <f t="shared" si="98"/>
        <v>0</v>
      </c>
      <c r="AW163" s="253">
        <f t="shared" si="98"/>
        <v>0</v>
      </c>
      <c r="AX163" s="253">
        <f t="shared" si="98"/>
        <v>0</v>
      </c>
      <c r="AY163" s="253">
        <f t="shared" si="98"/>
        <v>0</v>
      </c>
      <c r="AZ163" s="253">
        <f t="shared" si="98"/>
        <v>0</v>
      </c>
      <c r="BA163" s="253">
        <f t="shared" si="98"/>
        <v>0</v>
      </c>
      <c r="BB163" s="253">
        <f t="shared" si="98"/>
        <v>0</v>
      </c>
      <c r="BC163" s="253">
        <f t="shared" si="98"/>
        <v>0</v>
      </c>
      <c r="BD163" s="253">
        <f t="shared" si="98"/>
        <v>0</v>
      </c>
      <c r="BE163" s="253">
        <f t="shared" si="98"/>
        <v>0</v>
      </c>
      <c r="BF163" s="253">
        <f t="shared" si="98"/>
        <v>0</v>
      </c>
      <c r="BG163" s="253">
        <f t="shared" si="98"/>
        <v>0</v>
      </c>
      <c r="BH163" s="253">
        <f t="shared" si="98"/>
        <v>0</v>
      </c>
      <c r="BI163" s="253">
        <f t="shared" si="98"/>
        <v>0</v>
      </c>
      <c r="BJ163" s="253">
        <f t="shared" si="98"/>
        <v>0</v>
      </c>
      <c r="BK163" s="253">
        <f t="shared" si="98"/>
        <v>0</v>
      </c>
      <c r="BL163" s="253">
        <f t="shared" si="98"/>
        <v>0</v>
      </c>
      <c r="BM163" s="253">
        <f t="shared" si="98"/>
        <v>0</v>
      </c>
      <c r="BN163" s="253">
        <f t="shared" si="98"/>
        <v>0</v>
      </c>
      <c r="BO163" s="253">
        <f t="shared" si="98"/>
        <v>0</v>
      </c>
      <c r="BP163" s="253">
        <f t="shared" si="98"/>
        <v>0</v>
      </c>
      <c r="BQ163" s="253">
        <f t="shared" si="98"/>
        <v>0</v>
      </c>
      <c r="BR163" s="253">
        <f t="shared" si="96"/>
        <v>0</v>
      </c>
      <c r="BS163" s="253">
        <f t="shared" si="97"/>
        <v>0</v>
      </c>
      <c r="BT163" s="253">
        <f t="shared" si="97"/>
        <v>0</v>
      </c>
      <c r="BU163" s="253">
        <f t="shared" si="97"/>
        <v>0</v>
      </c>
      <c r="BV163" s="253">
        <f t="shared" si="97"/>
        <v>0</v>
      </c>
      <c r="BW163" s="253">
        <f t="shared" si="97"/>
        <v>0</v>
      </c>
      <c r="BX163" s="253">
        <f t="shared" si="97"/>
        <v>0</v>
      </c>
      <c r="BY163" s="253">
        <f t="shared" si="97"/>
        <v>0</v>
      </c>
      <c r="BZ163" s="253">
        <f t="shared" si="97"/>
        <v>0</v>
      </c>
      <c r="CA163" s="253">
        <f t="shared" si="97"/>
        <v>0</v>
      </c>
      <c r="CB163" s="253">
        <f t="shared" si="97"/>
        <v>0</v>
      </c>
      <c r="CC163" s="253">
        <f t="shared" si="97"/>
        <v>0</v>
      </c>
      <c r="CD163" s="253">
        <f t="shared" si="97"/>
        <v>0</v>
      </c>
      <c r="CE163" s="253">
        <f t="shared" si="97"/>
        <v>0</v>
      </c>
      <c r="CF163" s="253">
        <f t="shared" si="97"/>
        <v>0</v>
      </c>
      <c r="CG163" s="253">
        <f t="shared" si="97"/>
        <v>0</v>
      </c>
      <c r="CH163" s="253">
        <f t="shared" si="97"/>
        <v>0</v>
      </c>
      <c r="CI163" s="253">
        <f t="shared" si="97"/>
        <v>0</v>
      </c>
      <c r="CJ163" s="253">
        <f t="shared" si="97"/>
        <v>0</v>
      </c>
      <c r="CK163" s="253">
        <f t="shared" si="97"/>
        <v>0</v>
      </c>
      <c r="CL163" s="253">
        <f t="shared" si="97"/>
        <v>0</v>
      </c>
      <c r="CM163" s="253">
        <f t="shared" si="97"/>
        <v>0</v>
      </c>
      <c r="CN163" s="253">
        <f t="shared" si="97"/>
        <v>0</v>
      </c>
      <c r="CO163" s="253">
        <f t="shared" si="97"/>
        <v>0</v>
      </c>
      <c r="CP163" s="253">
        <f t="shared" si="97"/>
        <v>0</v>
      </c>
      <c r="CQ163" s="253">
        <f t="shared" si="97"/>
        <v>0</v>
      </c>
      <c r="CR163" s="253">
        <f t="shared" si="97"/>
        <v>0</v>
      </c>
      <c r="CS163" s="253">
        <f t="shared" si="97"/>
        <v>0</v>
      </c>
      <c r="CT163" s="253">
        <f t="shared" si="97"/>
        <v>0</v>
      </c>
      <c r="CU163" s="253">
        <f t="shared" si="97"/>
        <v>0</v>
      </c>
      <c r="CV163" s="253">
        <f t="shared" si="97"/>
        <v>0</v>
      </c>
      <c r="CW163" s="253">
        <f t="shared" si="97"/>
        <v>0</v>
      </c>
      <c r="CX163" s="253">
        <f t="shared" si="97"/>
        <v>0</v>
      </c>
      <c r="CY163" s="253">
        <f t="shared" si="97"/>
        <v>0</v>
      </c>
      <c r="CZ163" s="253">
        <f t="shared" si="97"/>
        <v>0</v>
      </c>
      <c r="DA163" s="253">
        <f t="shared" si="97"/>
        <v>0</v>
      </c>
      <c r="DB163" s="253">
        <f t="shared" si="97"/>
        <v>0</v>
      </c>
      <c r="DC163" s="253">
        <f t="shared" si="97"/>
        <v>0</v>
      </c>
      <c r="DD163" s="253">
        <f t="shared" si="97"/>
        <v>0</v>
      </c>
      <c r="DE163" s="253">
        <f t="shared" si="97"/>
        <v>0</v>
      </c>
      <c r="DF163" s="253">
        <f t="shared" si="97"/>
        <v>0</v>
      </c>
      <c r="DG163" s="253">
        <f t="shared" si="97"/>
        <v>0</v>
      </c>
      <c r="DH163" s="253">
        <f t="shared" si="97"/>
        <v>0</v>
      </c>
      <c r="DI163" s="253">
        <f t="shared" si="97"/>
        <v>0</v>
      </c>
      <c r="DJ163" s="253">
        <f t="shared" si="97"/>
        <v>0</v>
      </c>
      <c r="DK163" s="253">
        <f t="shared" si="97"/>
        <v>0</v>
      </c>
      <c r="DL163" s="253">
        <f t="shared" si="97"/>
        <v>0</v>
      </c>
      <c r="DM163" s="253">
        <f t="shared" si="97"/>
        <v>0</v>
      </c>
      <c r="DN163" s="253">
        <f t="shared" si="97"/>
        <v>0</v>
      </c>
      <c r="DO163" s="253">
        <f t="shared" si="97"/>
        <v>0</v>
      </c>
      <c r="DP163" s="253">
        <f t="shared" si="97"/>
        <v>0</v>
      </c>
      <c r="DQ163" s="253">
        <f t="shared" si="97"/>
        <v>0</v>
      </c>
      <c r="DR163" s="253">
        <f t="shared" si="97"/>
        <v>0</v>
      </c>
      <c r="DS163" s="253">
        <f t="shared" si="97"/>
        <v>0</v>
      </c>
      <c r="DT163" s="253">
        <f t="shared" si="97"/>
        <v>0</v>
      </c>
    </row>
    <row r="164" spans="3:124" ht="15.6" hidden="1" outlineLevel="1" thickTop="1" thickBot="1">
      <c r="C164" s="345" t="s">
        <v>92</v>
      </c>
      <c r="E164" s="253">
        <f>+E149-E157</f>
        <v>0</v>
      </c>
      <c r="F164" s="253">
        <f t="shared" si="98"/>
        <v>0</v>
      </c>
      <c r="G164" s="253">
        <f t="shared" si="98"/>
        <v>0</v>
      </c>
      <c r="H164" s="253">
        <f t="shared" si="98"/>
        <v>0</v>
      </c>
      <c r="I164" s="253">
        <f t="shared" si="98"/>
        <v>0</v>
      </c>
      <c r="J164" s="253">
        <f t="shared" si="98"/>
        <v>0</v>
      </c>
      <c r="K164" s="253">
        <f t="shared" si="98"/>
        <v>0</v>
      </c>
      <c r="L164" s="253">
        <f t="shared" si="98"/>
        <v>0</v>
      </c>
      <c r="M164" s="253">
        <f t="shared" si="98"/>
        <v>0</v>
      </c>
      <c r="N164" s="253">
        <f t="shared" si="98"/>
        <v>0</v>
      </c>
      <c r="O164" s="253">
        <f t="shared" si="98"/>
        <v>0</v>
      </c>
      <c r="P164" s="253">
        <f t="shared" si="98"/>
        <v>0</v>
      </c>
      <c r="Q164" s="253">
        <f t="shared" si="98"/>
        <v>0</v>
      </c>
      <c r="R164" s="253">
        <f t="shared" si="98"/>
        <v>0</v>
      </c>
      <c r="S164" s="253">
        <f t="shared" si="98"/>
        <v>0</v>
      </c>
      <c r="T164" s="253">
        <f t="shared" si="98"/>
        <v>0</v>
      </c>
      <c r="U164" s="253">
        <f t="shared" si="98"/>
        <v>0</v>
      </c>
      <c r="V164" s="253">
        <f t="shared" si="98"/>
        <v>0</v>
      </c>
      <c r="W164" s="253">
        <f t="shared" si="98"/>
        <v>0</v>
      </c>
      <c r="X164" s="253">
        <f t="shared" si="98"/>
        <v>0</v>
      </c>
      <c r="Y164" s="253">
        <f t="shared" si="98"/>
        <v>0</v>
      </c>
      <c r="Z164" s="253">
        <f t="shared" si="98"/>
        <v>0</v>
      </c>
      <c r="AA164" s="253">
        <f t="shared" si="98"/>
        <v>0</v>
      </c>
      <c r="AB164" s="253">
        <f t="shared" si="98"/>
        <v>0</v>
      </c>
      <c r="AC164" s="253">
        <f t="shared" si="98"/>
        <v>0</v>
      </c>
      <c r="AD164" s="253">
        <f t="shared" si="98"/>
        <v>0</v>
      </c>
      <c r="AE164" s="253">
        <f t="shared" si="98"/>
        <v>0</v>
      </c>
      <c r="AF164" s="253">
        <f t="shared" si="98"/>
        <v>0</v>
      </c>
      <c r="AG164" s="253">
        <f t="shared" si="98"/>
        <v>0</v>
      </c>
      <c r="AH164" s="253">
        <f t="shared" si="98"/>
        <v>0</v>
      </c>
      <c r="AI164" s="253">
        <f t="shared" si="98"/>
        <v>0</v>
      </c>
      <c r="AJ164" s="253">
        <f t="shared" si="98"/>
        <v>0</v>
      </c>
      <c r="AK164" s="253">
        <f t="shared" si="98"/>
        <v>0</v>
      </c>
      <c r="AL164" s="253">
        <f t="shared" si="98"/>
        <v>0</v>
      </c>
      <c r="AM164" s="253">
        <f t="shared" si="98"/>
        <v>0</v>
      </c>
      <c r="AN164" s="253">
        <f t="shared" si="98"/>
        <v>0</v>
      </c>
      <c r="AO164" s="253">
        <f t="shared" si="98"/>
        <v>0</v>
      </c>
      <c r="AP164" s="253">
        <f t="shared" si="98"/>
        <v>0</v>
      </c>
      <c r="AQ164" s="253">
        <f t="shared" si="98"/>
        <v>0</v>
      </c>
      <c r="AR164" s="253">
        <f t="shared" si="98"/>
        <v>0</v>
      </c>
      <c r="AS164" s="253">
        <f t="shared" si="98"/>
        <v>0</v>
      </c>
      <c r="AT164" s="253">
        <f t="shared" si="98"/>
        <v>0</v>
      </c>
      <c r="AU164" s="253">
        <f t="shared" si="98"/>
        <v>0</v>
      </c>
      <c r="AV164" s="253">
        <f t="shared" si="98"/>
        <v>0</v>
      </c>
      <c r="AW164" s="253">
        <f t="shared" si="98"/>
        <v>0</v>
      </c>
      <c r="AX164" s="253">
        <f t="shared" si="98"/>
        <v>0</v>
      </c>
      <c r="AY164" s="253">
        <f t="shared" si="98"/>
        <v>0</v>
      </c>
      <c r="AZ164" s="253">
        <f t="shared" si="98"/>
        <v>0</v>
      </c>
      <c r="BA164" s="253">
        <f t="shared" si="98"/>
        <v>0</v>
      </c>
      <c r="BB164" s="253">
        <f t="shared" si="98"/>
        <v>0</v>
      </c>
      <c r="BC164" s="253">
        <f t="shared" si="98"/>
        <v>0</v>
      </c>
      <c r="BD164" s="253">
        <f t="shared" si="98"/>
        <v>0</v>
      </c>
      <c r="BE164" s="253">
        <f t="shared" si="98"/>
        <v>0</v>
      </c>
      <c r="BF164" s="253">
        <f t="shared" si="98"/>
        <v>0</v>
      </c>
      <c r="BG164" s="253">
        <f t="shared" si="98"/>
        <v>0</v>
      </c>
      <c r="BH164" s="253">
        <f t="shared" si="98"/>
        <v>0</v>
      </c>
      <c r="BI164" s="253">
        <f t="shared" si="98"/>
        <v>0</v>
      </c>
      <c r="BJ164" s="253">
        <f t="shared" si="98"/>
        <v>0</v>
      </c>
      <c r="BK164" s="253">
        <f t="shared" si="98"/>
        <v>0</v>
      </c>
      <c r="BL164" s="253">
        <f t="shared" si="98"/>
        <v>0</v>
      </c>
      <c r="BM164" s="253">
        <f t="shared" si="98"/>
        <v>0</v>
      </c>
      <c r="BN164" s="253">
        <f t="shared" si="98"/>
        <v>0</v>
      </c>
      <c r="BO164" s="253">
        <f t="shared" si="98"/>
        <v>0</v>
      </c>
      <c r="BP164" s="253">
        <f t="shared" si="98"/>
        <v>0</v>
      </c>
      <c r="BQ164" s="253">
        <f t="shared" si="98"/>
        <v>0</v>
      </c>
      <c r="BR164" s="253">
        <f t="shared" si="96"/>
        <v>0</v>
      </c>
      <c r="BS164" s="253">
        <f t="shared" si="97"/>
        <v>0</v>
      </c>
      <c r="BT164" s="253">
        <f t="shared" si="97"/>
        <v>0</v>
      </c>
      <c r="BU164" s="253">
        <f t="shared" si="97"/>
        <v>0</v>
      </c>
      <c r="BV164" s="253">
        <f t="shared" si="97"/>
        <v>0</v>
      </c>
      <c r="BW164" s="253">
        <f t="shared" si="97"/>
        <v>0</v>
      </c>
      <c r="BX164" s="253">
        <f t="shared" si="97"/>
        <v>0</v>
      </c>
      <c r="BY164" s="253">
        <f t="shared" si="97"/>
        <v>0</v>
      </c>
      <c r="BZ164" s="253">
        <f t="shared" si="97"/>
        <v>0</v>
      </c>
      <c r="CA164" s="253">
        <f t="shared" si="97"/>
        <v>0</v>
      </c>
      <c r="CB164" s="253">
        <f t="shared" si="97"/>
        <v>0</v>
      </c>
      <c r="CC164" s="253">
        <f t="shared" si="97"/>
        <v>0</v>
      </c>
      <c r="CD164" s="253">
        <f t="shared" si="97"/>
        <v>0</v>
      </c>
      <c r="CE164" s="253">
        <f t="shared" si="97"/>
        <v>0</v>
      </c>
      <c r="CF164" s="253">
        <f t="shared" si="97"/>
        <v>0</v>
      </c>
      <c r="CG164" s="253">
        <f t="shared" si="97"/>
        <v>0</v>
      </c>
      <c r="CH164" s="253">
        <f t="shared" si="97"/>
        <v>0</v>
      </c>
      <c r="CI164" s="253">
        <f t="shared" si="97"/>
        <v>0</v>
      </c>
      <c r="CJ164" s="253">
        <f t="shared" si="97"/>
        <v>0</v>
      </c>
      <c r="CK164" s="253">
        <f t="shared" si="97"/>
        <v>0</v>
      </c>
      <c r="CL164" s="253">
        <f t="shared" si="97"/>
        <v>0</v>
      </c>
      <c r="CM164" s="253">
        <f t="shared" si="97"/>
        <v>0</v>
      </c>
      <c r="CN164" s="253">
        <f t="shared" si="97"/>
        <v>0</v>
      </c>
      <c r="CO164" s="253">
        <f t="shared" si="97"/>
        <v>0</v>
      </c>
      <c r="CP164" s="253">
        <f t="shared" si="97"/>
        <v>0</v>
      </c>
      <c r="CQ164" s="253">
        <f t="shared" si="97"/>
        <v>0</v>
      </c>
      <c r="CR164" s="253">
        <f t="shared" si="97"/>
        <v>0</v>
      </c>
      <c r="CS164" s="253">
        <f t="shared" si="97"/>
        <v>0</v>
      </c>
      <c r="CT164" s="253">
        <f t="shared" si="97"/>
        <v>0</v>
      </c>
      <c r="CU164" s="253">
        <f t="shared" si="97"/>
        <v>0</v>
      </c>
      <c r="CV164" s="253">
        <f t="shared" si="97"/>
        <v>0</v>
      </c>
      <c r="CW164" s="253">
        <f t="shared" si="97"/>
        <v>0</v>
      </c>
      <c r="CX164" s="253">
        <f t="shared" si="97"/>
        <v>0</v>
      </c>
      <c r="CY164" s="253">
        <f t="shared" si="97"/>
        <v>0</v>
      </c>
      <c r="CZ164" s="253">
        <f t="shared" si="97"/>
        <v>0</v>
      </c>
      <c r="DA164" s="253">
        <f t="shared" si="97"/>
        <v>0</v>
      </c>
      <c r="DB164" s="253">
        <f t="shared" si="97"/>
        <v>0</v>
      </c>
      <c r="DC164" s="253">
        <f t="shared" si="97"/>
        <v>0</v>
      </c>
      <c r="DD164" s="253">
        <f t="shared" si="97"/>
        <v>0</v>
      </c>
      <c r="DE164" s="253">
        <f t="shared" si="97"/>
        <v>0</v>
      </c>
      <c r="DF164" s="253">
        <f t="shared" si="97"/>
        <v>0</v>
      </c>
      <c r="DG164" s="253">
        <f t="shared" si="97"/>
        <v>0</v>
      </c>
      <c r="DH164" s="253">
        <f t="shared" si="97"/>
        <v>0</v>
      </c>
      <c r="DI164" s="253">
        <f t="shared" si="97"/>
        <v>0</v>
      </c>
      <c r="DJ164" s="253">
        <f t="shared" si="97"/>
        <v>0</v>
      </c>
      <c r="DK164" s="253">
        <f t="shared" si="97"/>
        <v>0</v>
      </c>
      <c r="DL164" s="253">
        <f t="shared" si="97"/>
        <v>0</v>
      </c>
      <c r="DM164" s="253">
        <f t="shared" si="97"/>
        <v>0</v>
      </c>
      <c r="DN164" s="253">
        <f t="shared" si="97"/>
        <v>0</v>
      </c>
      <c r="DO164" s="253">
        <f t="shared" si="97"/>
        <v>0</v>
      </c>
      <c r="DP164" s="253">
        <f t="shared" si="97"/>
        <v>0</v>
      </c>
      <c r="DQ164" s="253">
        <f t="shared" si="97"/>
        <v>0</v>
      </c>
      <c r="DR164" s="253">
        <f t="shared" si="97"/>
        <v>0</v>
      </c>
      <c r="DS164" s="253">
        <f t="shared" si="97"/>
        <v>0</v>
      </c>
      <c r="DT164" s="253">
        <f t="shared" si="97"/>
        <v>0</v>
      </c>
    </row>
    <row r="165" spans="3:124" hidden="1" outlineLevel="1"/>
    <row r="166" spans="3:124" collapsed="1"/>
    <row r="170" spans="3:124">
      <c r="D170" s="14" t="s">
        <v>113</v>
      </c>
      <c r="E170" s="199">
        <f t="shared" ref="E170:BP171" si="99">+E6</f>
        <v>2019</v>
      </c>
      <c r="F170" s="199">
        <f t="shared" si="99"/>
        <v>2019</v>
      </c>
      <c r="G170" s="199">
        <f t="shared" si="99"/>
        <v>2019</v>
      </c>
      <c r="H170" s="199">
        <f t="shared" si="99"/>
        <v>2019</v>
      </c>
      <c r="I170" s="199">
        <f t="shared" si="99"/>
        <v>2019</v>
      </c>
      <c r="J170" s="199">
        <f t="shared" si="99"/>
        <v>2019</v>
      </c>
      <c r="K170" s="199">
        <f t="shared" si="99"/>
        <v>2019</v>
      </c>
      <c r="L170" s="199">
        <f t="shared" si="99"/>
        <v>2019</v>
      </c>
      <c r="M170" s="199">
        <f t="shared" si="99"/>
        <v>2019</v>
      </c>
      <c r="N170" s="199">
        <f t="shared" si="99"/>
        <v>2019</v>
      </c>
      <c r="O170" s="199">
        <f t="shared" si="99"/>
        <v>2019</v>
      </c>
      <c r="P170" s="199">
        <f t="shared" si="99"/>
        <v>2019</v>
      </c>
      <c r="Q170" s="199">
        <f t="shared" si="99"/>
        <v>2020</v>
      </c>
      <c r="R170" s="199">
        <f t="shared" si="99"/>
        <v>2020</v>
      </c>
      <c r="S170" s="199">
        <f t="shared" si="99"/>
        <v>2020</v>
      </c>
      <c r="T170" s="199">
        <f t="shared" si="99"/>
        <v>2020</v>
      </c>
      <c r="U170" s="199">
        <f t="shared" si="99"/>
        <v>2020</v>
      </c>
      <c r="V170" s="199">
        <f t="shared" si="99"/>
        <v>2020</v>
      </c>
      <c r="W170" s="199">
        <f t="shared" si="99"/>
        <v>2020</v>
      </c>
      <c r="X170" s="199">
        <f t="shared" si="99"/>
        <v>2020</v>
      </c>
      <c r="Y170" s="199">
        <f t="shared" si="99"/>
        <v>2020</v>
      </c>
      <c r="Z170" s="199">
        <f t="shared" si="99"/>
        <v>2020</v>
      </c>
      <c r="AA170" s="199">
        <f t="shared" si="99"/>
        <v>2020</v>
      </c>
      <c r="AB170" s="199">
        <f t="shared" si="99"/>
        <v>2020</v>
      </c>
      <c r="AC170" s="199">
        <f t="shared" si="99"/>
        <v>2021</v>
      </c>
      <c r="AD170" s="199">
        <f t="shared" si="99"/>
        <v>2021</v>
      </c>
      <c r="AE170" s="199">
        <f t="shared" si="99"/>
        <v>2021</v>
      </c>
      <c r="AF170" s="199">
        <f t="shared" si="99"/>
        <v>2021</v>
      </c>
      <c r="AG170" s="199">
        <f t="shared" si="99"/>
        <v>2021</v>
      </c>
      <c r="AH170" s="199">
        <f t="shared" si="99"/>
        <v>2021</v>
      </c>
      <c r="AI170" s="199">
        <f t="shared" si="99"/>
        <v>2021</v>
      </c>
      <c r="AJ170" s="199">
        <f t="shared" si="99"/>
        <v>2021</v>
      </c>
      <c r="AK170" s="199">
        <f t="shared" si="99"/>
        <v>2021</v>
      </c>
      <c r="AL170" s="199">
        <f t="shared" si="99"/>
        <v>2021</v>
      </c>
      <c r="AM170" s="199">
        <f t="shared" si="99"/>
        <v>2021</v>
      </c>
      <c r="AN170" s="199">
        <f t="shared" si="99"/>
        <v>2021</v>
      </c>
      <c r="AO170" s="199">
        <f t="shared" si="99"/>
        <v>2022</v>
      </c>
      <c r="AP170" s="199">
        <f t="shared" si="99"/>
        <v>2022</v>
      </c>
      <c r="AQ170" s="199">
        <f t="shared" si="99"/>
        <v>2022</v>
      </c>
      <c r="AR170" s="199">
        <f t="shared" si="99"/>
        <v>2022</v>
      </c>
      <c r="AS170" s="199">
        <f t="shared" si="99"/>
        <v>2022</v>
      </c>
      <c r="AT170" s="199">
        <f t="shared" si="99"/>
        <v>2022</v>
      </c>
      <c r="AU170" s="199">
        <f t="shared" si="99"/>
        <v>2022</v>
      </c>
      <c r="AV170" s="199">
        <f t="shared" si="99"/>
        <v>2022</v>
      </c>
      <c r="AW170" s="199">
        <f t="shared" si="99"/>
        <v>2022</v>
      </c>
      <c r="AX170" s="199">
        <f t="shared" si="99"/>
        <v>2022</v>
      </c>
      <c r="AY170" s="199">
        <f t="shared" si="99"/>
        <v>2022</v>
      </c>
      <c r="AZ170" s="199">
        <f t="shared" si="99"/>
        <v>2022</v>
      </c>
      <c r="BA170" s="199">
        <f t="shared" si="99"/>
        <v>2023</v>
      </c>
      <c r="BB170" s="199">
        <f t="shared" si="99"/>
        <v>2023</v>
      </c>
      <c r="BC170" s="199">
        <f t="shared" si="99"/>
        <v>2023</v>
      </c>
      <c r="BD170" s="199">
        <f t="shared" si="99"/>
        <v>2023</v>
      </c>
      <c r="BE170" s="199">
        <f t="shared" si="99"/>
        <v>2023</v>
      </c>
      <c r="BF170" s="199">
        <f t="shared" si="99"/>
        <v>2023</v>
      </c>
      <c r="BG170" s="199">
        <f t="shared" si="99"/>
        <v>2023</v>
      </c>
      <c r="BH170" s="199">
        <f t="shared" si="99"/>
        <v>2023</v>
      </c>
      <c r="BI170" s="199">
        <f t="shared" si="99"/>
        <v>2023</v>
      </c>
      <c r="BJ170" s="199">
        <f t="shared" si="99"/>
        <v>2023</v>
      </c>
      <c r="BK170" s="199">
        <f t="shared" si="99"/>
        <v>2023</v>
      </c>
      <c r="BL170" s="199">
        <f t="shared" si="99"/>
        <v>2023</v>
      </c>
      <c r="BM170" s="199">
        <f t="shared" si="99"/>
        <v>2024</v>
      </c>
      <c r="BN170" s="199">
        <f t="shared" si="99"/>
        <v>2024</v>
      </c>
      <c r="BO170" s="199">
        <f t="shared" si="99"/>
        <v>2024</v>
      </c>
      <c r="BP170" s="199">
        <f t="shared" si="99"/>
        <v>2024</v>
      </c>
      <c r="BQ170" s="199">
        <f t="shared" ref="BQ170:DT171" si="100">+BQ6</f>
        <v>2024</v>
      </c>
      <c r="BR170" s="199">
        <f t="shared" si="100"/>
        <v>2024</v>
      </c>
      <c r="BS170" s="199">
        <f t="shared" si="100"/>
        <v>2024</v>
      </c>
      <c r="BT170" s="199">
        <f t="shared" si="100"/>
        <v>2024</v>
      </c>
      <c r="BU170" s="199">
        <f t="shared" si="100"/>
        <v>2024</v>
      </c>
      <c r="BV170" s="199">
        <f t="shared" si="100"/>
        <v>2024</v>
      </c>
      <c r="BW170" s="199">
        <f t="shared" si="100"/>
        <v>2024</v>
      </c>
      <c r="BX170" s="199">
        <f t="shared" si="100"/>
        <v>2024</v>
      </c>
      <c r="BY170" s="199">
        <f t="shared" si="100"/>
        <v>2025</v>
      </c>
      <c r="BZ170" s="199">
        <f t="shared" si="100"/>
        <v>2025</v>
      </c>
      <c r="CA170" s="199">
        <f t="shared" si="100"/>
        <v>2025</v>
      </c>
      <c r="CB170" s="199">
        <f t="shared" si="100"/>
        <v>2025</v>
      </c>
      <c r="CC170" s="199">
        <f t="shared" si="100"/>
        <v>2025</v>
      </c>
      <c r="CD170" s="199">
        <f t="shared" si="100"/>
        <v>2025</v>
      </c>
      <c r="CE170" s="199">
        <f t="shared" si="100"/>
        <v>2025</v>
      </c>
      <c r="CF170" s="199">
        <f t="shared" si="100"/>
        <v>2025</v>
      </c>
      <c r="CG170" s="199">
        <f t="shared" si="100"/>
        <v>2025</v>
      </c>
      <c r="CH170" s="199">
        <f t="shared" si="100"/>
        <v>2025</v>
      </c>
      <c r="CI170" s="199">
        <f t="shared" si="100"/>
        <v>2025</v>
      </c>
      <c r="CJ170" s="199">
        <f t="shared" si="100"/>
        <v>2025</v>
      </c>
      <c r="CK170" s="199">
        <f t="shared" si="100"/>
        <v>2026</v>
      </c>
      <c r="CL170" s="199">
        <f t="shared" si="100"/>
        <v>2026</v>
      </c>
      <c r="CM170" s="199">
        <f t="shared" si="100"/>
        <v>2026</v>
      </c>
      <c r="CN170" s="199">
        <f t="shared" si="100"/>
        <v>2026</v>
      </c>
      <c r="CO170" s="199">
        <f t="shared" si="100"/>
        <v>2026</v>
      </c>
      <c r="CP170" s="199">
        <f t="shared" si="100"/>
        <v>2026</v>
      </c>
      <c r="CQ170" s="199">
        <f t="shared" si="100"/>
        <v>2026</v>
      </c>
      <c r="CR170" s="199">
        <f t="shared" si="100"/>
        <v>2026</v>
      </c>
      <c r="CS170" s="199">
        <f t="shared" si="100"/>
        <v>2026</v>
      </c>
      <c r="CT170" s="199">
        <f t="shared" si="100"/>
        <v>2026</v>
      </c>
      <c r="CU170" s="199">
        <f t="shared" si="100"/>
        <v>2026</v>
      </c>
      <c r="CV170" s="199">
        <f t="shared" si="100"/>
        <v>2026</v>
      </c>
      <c r="CW170" s="199">
        <f t="shared" si="100"/>
        <v>2027</v>
      </c>
      <c r="CX170" s="199">
        <f t="shared" si="100"/>
        <v>2027</v>
      </c>
      <c r="CY170" s="199">
        <f t="shared" si="100"/>
        <v>2027</v>
      </c>
      <c r="CZ170" s="199">
        <f t="shared" si="100"/>
        <v>2027</v>
      </c>
      <c r="DA170" s="199">
        <f t="shared" si="100"/>
        <v>2027</v>
      </c>
      <c r="DB170" s="199">
        <f t="shared" si="100"/>
        <v>2027</v>
      </c>
      <c r="DC170" s="199">
        <f t="shared" si="100"/>
        <v>2027</v>
      </c>
      <c r="DD170" s="199">
        <f t="shared" si="100"/>
        <v>2027</v>
      </c>
      <c r="DE170" s="199">
        <f t="shared" si="100"/>
        <v>2027</v>
      </c>
      <c r="DF170" s="199">
        <f t="shared" si="100"/>
        <v>2027</v>
      </c>
      <c r="DG170" s="199">
        <f t="shared" si="100"/>
        <v>2027</v>
      </c>
      <c r="DH170" s="199">
        <f t="shared" si="100"/>
        <v>2027</v>
      </c>
      <c r="DI170" s="199">
        <f t="shared" si="100"/>
        <v>2028</v>
      </c>
      <c r="DJ170" s="199">
        <f t="shared" si="100"/>
        <v>2028</v>
      </c>
      <c r="DK170" s="199">
        <f t="shared" si="100"/>
        <v>2028</v>
      </c>
      <c r="DL170" s="199">
        <f t="shared" si="100"/>
        <v>2028</v>
      </c>
      <c r="DM170" s="199">
        <f t="shared" si="100"/>
        <v>2028</v>
      </c>
      <c r="DN170" s="199">
        <f t="shared" si="100"/>
        <v>2028</v>
      </c>
      <c r="DO170" s="199">
        <f t="shared" si="100"/>
        <v>2028</v>
      </c>
      <c r="DP170" s="199">
        <f t="shared" si="100"/>
        <v>2028</v>
      </c>
      <c r="DQ170" s="199">
        <f t="shared" si="100"/>
        <v>2028</v>
      </c>
      <c r="DR170" s="199">
        <f t="shared" si="100"/>
        <v>2028</v>
      </c>
      <c r="DS170" s="199">
        <f t="shared" si="100"/>
        <v>2028</v>
      </c>
      <c r="DT170" s="199">
        <f t="shared" si="100"/>
        <v>2028</v>
      </c>
    </row>
    <row r="171" spans="3:124">
      <c r="C171" s="14" t="s">
        <v>609</v>
      </c>
      <c r="D171" s="14" t="s">
        <v>282</v>
      </c>
      <c r="E171" s="199" t="str">
        <f t="shared" si="99"/>
        <v>gen</v>
      </c>
      <c r="F171" s="199" t="str">
        <f t="shared" si="99"/>
        <v>feb</v>
      </c>
      <c r="G171" s="199" t="str">
        <f t="shared" si="99"/>
        <v>mar</v>
      </c>
      <c r="H171" s="199" t="str">
        <f t="shared" si="99"/>
        <v>apr</v>
      </c>
      <c r="I171" s="199" t="str">
        <f t="shared" si="99"/>
        <v>mag</v>
      </c>
      <c r="J171" s="199" t="str">
        <f t="shared" si="99"/>
        <v>giu</v>
      </c>
      <c r="K171" s="199" t="str">
        <f t="shared" si="99"/>
        <v>lug</v>
      </c>
      <c r="L171" s="199" t="str">
        <f t="shared" si="99"/>
        <v>ago</v>
      </c>
      <c r="M171" s="199" t="str">
        <f t="shared" si="99"/>
        <v>set</v>
      </c>
      <c r="N171" s="199" t="str">
        <f t="shared" si="99"/>
        <v>ott</v>
      </c>
      <c r="O171" s="199" t="str">
        <f t="shared" si="99"/>
        <v>nov</v>
      </c>
      <c r="P171" s="199" t="str">
        <f t="shared" si="99"/>
        <v>dic</v>
      </c>
      <c r="Q171" s="199" t="str">
        <f t="shared" si="99"/>
        <v>gen</v>
      </c>
      <c r="R171" s="199" t="str">
        <f t="shared" si="99"/>
        <v>feb</v>
      </c>
      <c r="S171" s="199" t="str">
        <f t="shared" si="99"/>
        <v>mar</v>
      </c>
      <c r="T171" s="199" t="str">
        <f t="shared" si="99"/>
        <v>apr</v>
      </c>
      <c r="U171" s="199" t="str">
        <f t="shared" si="99"/>
        <v>mag</v>
      </c>
      <c r="V171" s="199" t="str">
        <f t="shared" si="99"/>
        <v>giu</v>
      </c>
      <c r="W171" s="199" t="str">
        <f t="shared" si="99"/>
        <v>lug</v>
      </c>
      <c r="X171" s="199" t="str">
        <f t="shared" si="99"/>
        <v>ago</v>
      </c>
      <c r="Y171" s="199" t="str">
        <f t="shared" si="99"/>
        <v>set</v>
      </c>
      <c r="Z171" s="199" t="str">
        <f t="shared" si="99"/>
        <v>ott</v>
      </c>
      <c r="AA171" s="199" t="str">
        <f t="shared" si="99"/>
        <v>nov</v>
      </c>
      <c r="AB171" s="199" t="str">
        <f t="shared" si="99"/>
        <v>dic</v>
      </c>
      <c r="AC171" s="199" t="str">
        <f t="shared" si="99"/>
        <v>gen</v>
      </c>
      <c r="AD171" s="199" t="str">
        <f t="shared" si="99"/>
        <v>feb</v>
      </c>
      <c r="AE171" s="199" t="str">
        <f t="shared" si="99"/>
        <v>mar</v>
      </c>
      <c r="AF171" s="199" t="str">
        <f t="shared" si="99"/>
        <v>apr</v>
      </c>
      <c r="AG171" s="199" t="str">
        <f t="shared" si="99"/>
        <v>mag</v>
      </c>
      <c r="AH171" s="199" t="str">
        <f t="shared" si="99"/>
        <v>giu</v>
      </c>
      <c r="AI171" s="199" t="str">
        <f t="shared" si="99"/>
        <v>lug</v>
      </c>
      <c r="AJ171" s="199" t="str">
        <f t="shared" si="99"/>
        <v>ago</v>
      </c>
      <c r="AK171" s="199" t="str">
        <f t="shared" si="99"/>
        <v>set</v>
      </c>
      <c r="AL171" s="199" t="str">
        <f t="shared" si="99"/>
        <v>ott</v>
      </c>
      <c r="AM171" s="199" t="str">
        <f t="shared" si="99"/>
        <v>nov</v>
      </c>
      <c r="AN171" s="199" t="str">
        <f t="shared" si="99"/>
        <v>dic</v>
      </c>
      <c r="AO171" s="199" t="str">
        <f t="shared" si="99"/>
        <v>gen</v>
      </c>
      <c r="AP171" s="199" t="str">
        <f t="shared" si="99"/>
        <v>feb</v>
      </c>
      <c r="AQ171" s="199" t="str">
        <f t="shared" si="99"/>
        <v>mar</v>
      </c>
      <c r="AR171" s="199" t="str">
        <f t="shared" si="99"/>
        <v>apr</v>
      </c>
      <c r="AS171" s="199" t="str">
        <f t="shared" si="99"/>
        <v>mag</v>
      </c>
      <c r="AT171" s="199" t="str">
        <f t="shared" si="99"/>
        <v>giu</v>
      </c>
      <c r="AU171" s="199" t="str">
        <f t="shared" si="99"/>
        <v>lug</v>
      </c>
      <c r="AV171" s="199" t="str">
        <f t="shared" si="99"/>
        <v>ago</v>
      </c>
      <c r="AW171" s="199" t="str">
        <f t="shared" si="99"/>
        <v>set</v>
      </c>
      <c r="AX171" s="199" t="str">
        <f t="shared" si="99"/>
        <v>ott</v>
      </c>
      <c r="AY171" s="199" t="str">
        <f t="shared" si="99"/>
        <v>nov</v>
      </c>
      <c r="AZ171" s="199" t="str">
        <f t="shared" si="99"/>
        <v>dic</v>
      </c>
      <c r="BA171" s="199" t="str">
        <f t="shared" si="99"/>
        <v>gen</v>
      </c>
      <c r="BB171" s="199" t="str">
        <f t="shared" si="99"/>
        <v>feb</v>
      </c>
      <c r="BC171" s="199" t="str">
        <f t="shared" si="99"/>
        <v>mar</v>
      </c>
      <c r="BD171" s="199" t="str">
        <f t="shared" si="99"/>
        <v>apr</v>
      </c>
      <c r="BE171" s="199" t="str">
        <f t="shared" si="99"/>
        <v>mag</v>
      </c>
      <c r="BF171" s="199" t="str">
        <f t="shared" si="99"/>
        <v>giu</v>
      </c>
      <c r="BG171" s="199" t="str">
        <f t="shared" si="99"/>
        <v>lug</v>
      </c>
      <c r="BH171" s="199" t="str">
        <f t="shared" si="99"/>
        <v>ago</v>
      </c>
      <c r="BI171" s="199" t="str">
        <f t="shared" si="99"/>
        <v>set</v>
      </c>
      <c r="BJ171" s="199" t="str">
        <f t="shared" si="99"/>
        <v>ott</v>
      </c>
      <c r="BK171" s="199" t="str">
        <f t="shared" si="99"/>
        <v>nov</v>
      </c>
      <c r="BL171" s="199" t="str">
        <f t="shared" si="99"/>
        <v>dic</v>
      </c>
      <c r="BM171" s="199" t="str">
        <f t="shared" si="99"/>
        <v>gen</v>
      </c>
      <c r="BN171" s="199" t="str">
        <f t="shared" si="99"/>
        <v>feb</v>
      </c>
      <c r="BO171" s="199" t="str">
        <f t="shared" si="99"/>
        <v>mar</v>
      </c>
      <c r="BP171" s="199" t="str">
        <f t="shared" si="99"/>
        <v>apr</v>
      </c>
      <c r="BQ171" s="199" t="str">
        <f t="shared" si="100"/>
        <v>mag</v>
      </c>
      <c r="BR171" s="199" t="str">
        <f t="shared" si="100"/>
        <v>giu</v>
      </c>
      <c r="BS171" s="199" t="str">
        <f t="shared" si="100"/>
        <v>lug</v>
      </c>
      <c r="BT171" s="199" t="str">
        <f t="shared" si="100"/>
        <v>ago</v>
      </c>
      <c r="BU171" s="199" t="str">
        <f t="shared" si="100"/>
        <v>set</v>
      </c>
      <c r="BV171" s="199" t="str">
        <f t="shared" si="100"/>
        <v>ott</v>
      </c>
      <c r="BW171" s="199" t="str">
        <f t="shared" si="100"/>
        <v>nov</v>
      </c>
      <c r="BX171" s="199" t="str">
        <f t="shared" si="100"/>
        <v>dic</v>
      </c>
      <c r="BY171" s="199" t="str">
        <f t="shared" si="100"/>
        <v>gen</v>
      </c>
      <c r="BZ171" s="199" t="str">
        <f t="shared" si="100"/>
        <v>feb</v>
      </c>
      <c r="CA171" s="199" t="str">
        <f t="shared" si="100"/>
        <v>mar</v>
      </c>
      <c r="CB171" s="199" t="str">
        <f t="shared" si="100"/>
        <v>apr</v>
      </c>
      <c r="CC171" s="199" t="str">
        <f t="shared" si="100"/>
        <v>mag</v>
      </c>
      <c r="CD171" s="199" t="str">
        <f t="shared" si="100"/>
        <v>giu</v>
      </c>
      <c r="CE171" s="199" t="str">
        <f t="shared" si="100"/>
        <v>lug</v>
      </c>
      <c r="CF171" s="199" t="str">
        <f t="shared" si="100"/>
        <v>ago</v>
      </c>
      <c r="CG171" s="199" t="str">
        <f t="shared" si="100"/>
        <v>set</v>
      </c>
      <c r="CH171" s="199" t="str">
        <f t="shared" si="100"/>
        <v>ott</v>
      </c>
      <c r="CI171" s="199" t="str">
        <f t="shared" si="100"/>
        <v>nov</v>
      </c>
      <c r="CJ171" s="199" t="str">
        <f t="shared" si="100"/>
        <v>dic</v>
      </c>
      <c r="CK171" s="199" t="str">
        <f t="shared" si="100"/>
        <v>gen</v>
      </c>
      <c r="CL171" s="199" t="str">
        <f t="shared" si="100"/>
        <v>feb</v>
      </c>
      <c r="CM171" s="199" t="str">
        <f t="shared" si="100"/>
        <v>mar</v>
      </c>
      <c r="CN171" s="199" t="str">
        <f t="shared" si="100"/>
        <v>apr</v>
      </c>
      <c r="CO171" s="199" t="str">
        <f t="shared" si="100"/>
        <v>mag</v>
      </c>
      <c r="CP171" s="199" t="str">
        <f t="shared" si="100"/>
        <v>giu</v>
      </c>
      <c r="CQ171" s="199" t="str">
        <f t="shared" si="100"/>
        <v>lug</v>
      </c>
      <c r="CR171" s="199" t="str">
        <f t="shared" si="100"/>
        <v>ago</v>
      </c>
      <c r="CS171" s="199" t="str">
        <f t="shared" si="100"/>
        <v>set</v>
      </c>
      <c r="CT171" s="199" t="str">
        <f t="shared" si="100"/>
        <v>ott</v>
      </c>
      <c r="CU171" s="199" t="str">
        <f t="shared" si="100"/>
        <v>nov</v>
      </c>
      <c r="CV171" s="199" t="str">
        <f t="shared" si="100"/>
        <v>dic</v>
      </c>
      <c r="CW171" s="199" t="str">
        <f t="shared" si="100"/>
        <v>gen</v>
      </c>
      <c r="CX171" s="199" t="str">
        <f t="shared" si="100"/>
        <v>feb</v>
      </c>
      <c r="CY171" s="199" t="str">
        <f t="shared" si="100"/>
        <v>mar</v>
      </c>
      <c r="CZ171" s="199" t="str">
        <f t="shared" si="100"/>
        <v>apr</v>
      </c>
      <c r="DA171" s="199" t="str">
        <f t="shared" si="100"/>
        <v>mag</v>
      </c>
      <c r="DB171" s="199" t="str">
        <f t="shared" si="100"/>
        <v>giu</v>
      </c>
      <c r="DC171" s="199" t="str">
        <f t="shared" si="100"/>
        <v>lug</v>
      </c>
      <c r="DD171" s="199" t="str">
        <f t="shared" si="100"/>
        <v>ago</v>
      </c>
      <c r="DE171" s="199" t="str">
        <f t="shared" si="100"/>
        <v>set</v>
      </c>
      <c r="DF171" s="199" t="str">
        <f t="shared" si="100"/>
        <v>ott</v>
      </c>
      <c r="DG171" s="199" t="str">
        <f t="shared" si="100"/>
        <v>nov</v>
      </c>
      <c r="DH171" s="199" t="str">
        <f t="shared" si="100"/>
        <v>dic</v>
      </c>
      <c r="DI171" s="199" t="str">
        <f t="shared" si="100"/>
        <v>gen</v>
      </c>
      <c r="DJ171" s="199" t="str">
        <f t="shared" si="100"/>
        <v>feb</v>
      </c>
      <c r="DK171" s="199" t="str">
        <f t="shared" si="100"/>
        <v>mar</v>
      </c>
      <c r="DL171" s="199" t="str">
        <f t="shared" si="100"/>
        <v>apr</v>
      </c>
      <c r="DM171" s="199" t="str">
        <f t="shared" si="100"/>
        <v>mag</v>
      </c>
      <c r="DN171" s="199" t="str">
        <f t="shared" si="100"/>
        <v>giu</v>
      </c>
      <c r="DO171" s="199" t="str">
        <f t="shared" si="100"/>
        <v>lug</v>
      </c>
      <c r="DP171" s="199" t="str">
        <f t="shared" si="100"/>
        <v>ago</v>
      </c>
      <c r="DQ171" s="199" t="str">
        <f t="shared" si="100"/>
        <v>set</v>
      </c>
      <c r="DR171" s="199" t="str">
        <f t="shared" si="100"/>
        <v>ott</v>
      </c>
      <c r="DS171" s="199" t="str">
        <f t="shared" si="100"/>
        <v>nov</v>
      </c>
      <c r="DT171" s="199" t="str">
        <f t="shared" si="100"/>
        <v>dic</v>
      </c>
    </row>
    <row r="172" spans="3:124">
      <c r="C172" t="s">
        <v>645</v>
      </c>
      <c r="E172" s="348">
        <f>+E11+E38+E65+E92+E119+E146</f>
        <v>375</v>
      </c>
      <c r="F172" s="348">
        <f t="shared" ref="F172:BQ175" si="101">+F11+F38+F65+F92+F119+F146</f>
        <v>375</v>
      </c>
      <c r="G172" s="348">
        <f t="shared" si="101"/>
        <v>375</v>
      </c>
      <c r="H172" s="348">
        <f t="shared" si="101"/>
        <v>375</v>
      </c>
      <c r="I172" s="348">
        <f t="shared" si="101"/>
        <v>375</v>
      </c>
      <c r="J172" s="348">
        <f t="shared" si="101"/>
        <v>375</v>
      </c>
      <c r="K172" s="348">
        <f t="shared" si="101"/>
        <v>375</v>
      </c>
      <c r="L172" s="348">
        <f t="shared" si="101"/>
        <v>375</v>
      </c>
      <c r="M172" s="348">
        <f t="shared" si="101"/>
        <v>375</v>
      </c>
      <c r="N172" s="348">
        <f t="shared" si="101"/>
        <v>375</v>
      </c>
      <c r="O172" s="348">
        <f t="shared" si="101"/>
        <v>375</v>
      </c>
      <c r="P172" s="348">
        <f t="shared" si="101"/>
        <v>375</v>
      </c>
      <c r="Q172" s="348">
        <f t="shared" si="101"/>
        <v>375</v>
      </c>
      <c r="R172" s="348">
        <f t="shared" si="101"/>
        <v>375</v>
      </c>
      <c r="S172" s="348">
        <f t="shared" si="101"/>
        <v>375</v>
      </c>
      <c r="T172" s="348">
        <f t="shared" si="101"/>
        <v>375</v>
      </c>
      <c r="U172" s="348">
        <f t="shared" si="101"/>
        <v>375</v>
      </c>
      <c r="V172" s="348">
        <f t="shared" si="101"/>
        <v>375</v>
      </c>
      <c r="W172" s="348">
        <f t="shared" si="101"/>
        <v>375</v>
      </c>
      <c r="X172" s="348">
        <f t="shared" si="101"/>
        <v>375</v>
      </c>
      <c r="Y172" s="348">
        <f t="shared" si="101"/>
        <v>375</v>
      </c>
      <c r="Z172" s="348">
        <f t="shared" si="101"/>
        <v>375</v>
      </c>
      <c r="AA172" s="348">
        <f t="shared" si="101"/>
        <v>375</v>
      </c>
      <c r="AB172" s="348">
        <f t="shared" si="101"/>
        <v>375</v>
      </c>
      <c r="AC172" s="348">
        <f t="shared" si="101"/>
        <v>375</v>
      </c>
      <c r="AD172" s="348">
        <f t="shared" si="101"/>
        <v>375</v>
      </c>
      <c r="AE172" s="348">
        <f t="shared" si="101"/>
        <v>375</v>
      </c>
      <c r="AF172" s="348">
        <f t="shared" si="101"/>
        <v>375</v>
      </c>
      <c r="AG172" s="348">
        <f t="shared" si="101"/>
        <v>375</v>
      </c>
      <c r="AH172" s="348">
        <f t="shared" si="101"/>
        <v>375</v>
      </c>
      <c r="AI172" s="348">
        <f t="shared" si="101"/>
        <v>375</v>
      </c>
      <c r="AJ172" s="348">
        <f t="shared" si="101"/>
        <v>375</v>
      </c>
      <c r="AK172" s="348">
        <f t="shared" si="101"/>
        <v>375</v>
      </c>
      <c r="AL172" s="348">
        <f t="shared" si="101"/>
        <v>375</v>
      </c>
      <c r="AM172" s="348">
        <f t="shared" si="101"/>
        <v>375</v>
      </c>
      <c r="AN172" s="348">
        <f t="shared" si="101"/>
        <v>375</v>
      </c>
      <c r="AO172" s="348">
        <f t="shared" si="101"/>
        <v>375</v>
      </c>
      <c r="AP172" s="348">
        <f t="shared" si="101"/>
        <v>375</v>
      </c>
      <c r="AQ172" s="348">
        <f t="shared" si="101"/>
        <v>375</v>
      </c>
      <c r="AR172" s="348">
        <f t="shared" si="101"/>
        <v>375</v>
      </c>
      <c r="AS172" s="348">
        <f t="shared" si="101"/>
        <v>375</v>
      </c>
      <c r="AT172" s="348">
        <f t="shared" si="101"/>
        <v>375</v>
      </c>
      <c r="AU172" s="348">
        <f t="shared" si="101"/>
        <v>375</v>
      </c>
      <c r="AV172" s="348">
        <f t="shared" si="101"/>
        <v>375</v>
      </c>
      <c r="AW172" s="348">
        <f t="shared" si="101"/>
        <v>375</v>
      </c>
      <c r="AX172" s="348">
        <f t="shared" si="101"/>
        <v>375</v>
      </c>
      <c r="AY172" s="348">
        <f t="shared" si="101"/>
        <v>375</v>
      </c>
      <c r="AZ172" s="348">
        <f t="shared" si="101"/>
        <v>375</v>
      </c>
      <c r="BA172" s="348">
        <f t="shared" si="101"/>
        <v>375</v>
      </c>
      <c r="BB172" s="348">
        <f t="shared" si="101"/>
        <v>375</v>
      </c>
      <c r="BC172" s="348">
        <f t="shared" si="101"/>
        <v>375</v>
      </c>
      <c r="BD172" s="348">
        <f t="shared" si="101"/>
        <v>375</v>
      </c>
      <c r="BE172" s="348">
        <f t="shared" si="101"/>
        <v>375</v>
      </c>
      <c r="BF172" s="348">
        <f t="shared" si="101"/>
        <v>375</v>
      </c>
      <c r="BG172" s="348">
        <f t="shared" si="101"/>
        <v>375</v>
      </c>
      <c r="BH172" s="348">
        <f t="shared" si="101"/>
        <v>375</v>
      </c>
      <c r="BI172" s="348">
        <f t="shared" si="101"/>
        <v>375</v>
      </c>
      <c r="BJ172" s="348">
        <f t="shared" si="101"/>
        <v>375</v>
      </c>
      <c r="BK172" s="348">
        <f t="shared" si="101"/>
        <v>375</v>
      </c>
      <c r="BL172" s="348">
        <f t="shared" si="101"/>
        <v>375</v>
      </c>
      <c r="BM172" s="348">
        <f t="shared" si="101"/>
        <v>375</v>
      </c>
      <c r="BN172" s="348">
        <f t="shared" si="101"/>
        <v>375</v>
      </c>
      <c r="BO172" s="348">
        <f t="shared" si="101"/>
        <v>375</v>
      </c>
      <c r="BP172" s="348">
        <f t="shared" si="101"/>
        <v>375</v>
      </c>
      <c r="BQ172" s="348">
        <f t="shared" si="101"/>
        <v>375</v>
      </c>
      <c r="BR172" s="348">
        <f t="shared" ref="BR172:DT175" si="102">+BR11+BR38+BR65+BR92+BR119+BR146</f>
        <v>375</v>
      </c>
      <c r="BS172" s="348">
        <f t="shared" si="102"/>
        <v>375</v>
      </c>
      <c r="BT172" s="348">
        <f t="shared" si="102"/>
        <v>375</v>
      </c>
      <c r="BU172" s="348">
        <f t="shared" si="102"/>
        <v>375</v>
      </c>
      <c r="BV172" s="348">
        <f t="shared" si="102"/>
        <v>375</v>
      </c>
      <c r="BW172" s="348">
        <f t="shared" si="102"/>
        <v>375</v>
      </c>
      <c r="BX172" s="348">
        <f t="shared" si="102"/>
        <v>375</v>
      </c>
      <c r="BY172" s="348">
        <f t="shared" si="102"/>
        <v>375</v>
      </c>
      <c r="BZ172" s="348">
        <f t="shared" si="102"/>
        <v>375</v>
      </c>
      <c r="CA172" s="348">
        <f t="shared" si="102"/>
        <v>375</v>
      </c>
      <c r="CB172" s="348">
        <f t="shared" si="102"/>
        <v>375</v>
      </c>
      <c r="CC172" s="348">
        <f t="shared" si="102"/>
        <v>375</v>
      </c>
      <c r="CD172" s="348">
        <f t="shared" si="102"/>
        <v>375</v>
      </c>
      <c r="CE172" s="348">
        <f t="shared" si="102"/>
        <v>375</v>
      </c>
      <c r="CF172" s="348">
        <f t="shared" si="102"/>
        <v>375</v>
      </c>
      <c r="CG172" s="348">
        <f t="shared" si="102"/>
        <v>375</v>
      </c>
      <c r="CH172" s="348">
        <f t="shared" si="102"/>
        <v>375</v>
      </c>
      <c r="CI172" s="348">
        <f t="shared" si="102"/>
        <v>375</v>
      </c>
      <c r="CJ172" s="348">
        <f t="shared" si="102"/>
        <v>375</v>
      </c>
      <c r="CK172" s="348">
        <f t="shared" si="102"/>
        <v>375</v>
      </c>
      <c r="CL172" s="348">
        <f t="shared" si="102"/>
        <v>375</v>
      </c>
      <c r="CM172" s="348">
        <f t="shared" si="102"/>
        <v>375</v>
      </c>
      <c r="CN172" s="348">
        <f t="shared" si="102"/>
        <v>375</v>
      </c>
      <c r="CO172" s="348">
        <f t="shared" si="102"/>
        <v>375</v>
      </c>
      <c r="CP172" s="348">
        <f t="shared" si="102"/>
        <v>375</v>
      </c>
      <c r="CQ172" s="348">
        <f t="shared" si="102"/>
        <v>375</v>
      </c>
      <c r="CR172" s="348">
        <f t="shared" si="102"/>
        <v>375</v>
      </c>
      <c r="CS172" s="348">
        <f t="shared" si="102"/>
        <v>375</v>
      </c>
      <c r="CT172" s="348">
        <f t="shared" si="102"/>
        <v>375</v>
      </c>
      <c r="CU172" s="348">
        <f t="shared" si="102"/>
        <v>375</v>
      </c>
      <c r="CV172" s="348">
        <f t="shared" si="102"/>
        <v>375</v>
      </c>
      <c r="CW172" s="348">
        <f t="shared" si="102"/>
        <v>375</v>
      </c>
      <c r="CX172" s="348">
        <f t="shared" si="102"/>
        <v>375</v>
      </c>
      <c r="CY172" s="348">
        <f t="shared" si="102"/>
        <v>375</v>
      </c>
      <c r="CZ172" s="348">
        <f t="shared" si="102"/>
        <v>375</v>
      </c>
      <c r="DA172" s="348">
        <f t="shared" si="102"/>
        <v>375</v>
      </c>
      <c r="DB172" s="348">
        <f t="shared" si="102"/>
        <v>375</v>
      </c>
      <c r="DC172" s="348">
        <f t="shared" si="102"/>
        <v>375</v>
      </c>
      <c r="DD172" s="348">
        <f t="shared" si="102"/>
        <v>375</v>
      </c>
      <c r="DE172" s="348">
        <f t="shared" si="102"/>
        <v>375</v>
      </c>
      <c r="DF172" s="348">
        <f t="shared" si="102"/>
        <v>375</v>
      </c>
      <c r="DG172" s="348">
        <f t="shared" si="102"/>
        <v>375</v>
      </c>
      <c r="DH172" s="348">
        <f t="shared" si="102"/>
        <v>375</v>
      </c>
      <c r="DI172" s="348">
        <f t="shared" si="102"/>
        <v>375</v>
      </c>
      <c r="DJ172" s="348">
        <f t="shared" si="102"/>
        <v>375</v>
      </c>
      <c r="DK172" s="348">
        <f t="shared" si="102"/>
        <v>375</v>
      </c>
      <c r="DL172" s="348">
        <f t="shared" si="102"/>
        <v>375</v>
      </c>
      <c r="DM172" s="348">
        <f t="shared" si="102"/>
        <v>375</v>
      </c>
      <c r="DN172" s="348">
        <f t="shared" si="102"/>
        <v>375</v>
      </c>
      <c r="DO172" s="348">
        <f t="shared" si="102"/>
        <v>375</v>
      </c>
      <c r="DP172" s="348">
        <f t="shared" si="102"/>
        <v>375</v>
      </c>
      <c r="DQ172" s="348">
        <f t="shared" si="102"/>
        <v>375</v>
      </c>
      <c r="DR172" s="348">
        <f t="shared" si="102"/>
        <v>375</v>
      </c>
      <c r="DS172" s="348">
        <f t="shared" si="102"/>
        <v>375</v>
      </c>
      <c r="DT172" s="348">
        <f t="shared" si="102"/>
        <v>375</v>
      </c>
    </row>
    <row r="173" spans="3:124">
      <c r="C173" t="s">
        <v>635</v>
      </c>
      <c r="E173" s="348">
        <f>+E12+E39+E66+E93+E120+E147</f>
        <v>116.25</v>
      </c>
      <c r="F173" s="348">
        <f t="shared" si="101"/>
        <v>116.25</v>
      </c>
      <c r="G173" s="348">
        <f t="shared" si="101"/>
        <v>116.25</v>
      </c>
      <c r="H173" s="348">
        <f t="shared" si="101"/>
        <v>116.25</v>
      </c>
      <c r="I173" s="348">
        <f t="shared" si="101"/>
        <v>116.25</v>
      </c>
      <c r="J173" s="348">
        <f t="shared" si="101"/>
        <v>116.25</v>
      </c>
      <c r="K173" s="348">
        <f t="shared" si="101"/>
        <v>116.25</v>
      </c>
      <c r="L173" s="348">
        <f t="shared" si="101"/>
        <v>116.25</v>
      </c>
      <c r="M173" s="348">
        <f t="shared" si="101"/>
        <v>116.25</v>
      </c>
      <c r="N173" s="348">
        <f t="shared" si="101"/>
        <v>116.25</v>
      </c>
      <c r="O173" s="348">
        <f t="shared" si="101"/>
        <v>116.25</v>
      </c>
      <c r="P173" s="348">
        <f t="shared" si="101"/>
        <v>116.25</v>
      </c>
      <c r="Q173" s="348">
        <f t="shared" si="101"/>
        <v>116.25</v>
      </c>
      <c r="R173" s="348">
        <f t="shared" si="101"/>
        <v>116.25</v>
      </c>
      <c r="S173" s="348">
        <f t="shared" si="101"/>
        <v>116.25</v>
      </c>
      <c r="T173" s="348">
        <f t="shared" si="101"/>
        <v>116.25</v>
      </c>
      <c r="U173" s="348">
        <f t="shared" si="101"/>
        <v>116.25</v>
      </c>
      <c r="V173" s="348">
        <f t="shared" si="101"/>
        <v>116.25</v>
      </c>
      <c r="W173" s="348">
        <f t="shared" si="101"/>
        <v>116.25</v>
      </c>
      <c r="X173" s="348">
        <f t="shared" si="101"/>
        <v>116.25</v>
      </c>
      <c r="Y173" s="348">
        <f t="shared" si="101"/>
        <v>116.25</v>
      </c>
      <c r="Z173" s="348">
        <f t="shared" si="101"/>
        <v>116.25</v>
      </c>
      <c r="AA173" s="348">
        <f t="shared" si="101"/>
        <v>116.25</v>
      </c>
      <c r="AB173" s="348">
        <f t="shared" si="101"/>
        <v>116.25</v>
      </c>
      <c r="AC173" s="348">
        <f t="shared" si="101"/>
        <v>116.25</v>
      </c>
      <c r="AD173" s="348">
        <f t="shared" si="101"/>
        <v>116.25</v>
      </c>
      <c r="AE173" s="348">
        <f t="shared" si="101"/>
        <v>116.25</v>
      </c>
      <c r="AF173" s="348">
        <f t="shared" si="101"/>
        <v>116.25</v>
      </c>
      <c r="AG173" s="348">
        <f t="shared" si="101"/>
        <v>116.25</v>
      </c>
      <c r="AH173" s="348">
        <f t="shared" si="101"/>
        <v>116.25</v>
      </c>
      <c r="AI173" s="348">
        <f t="shared" si="101"/>
        <v>116.25</v>
      </c>
      <c r="AJ173" s="348">
        <f t="shared" si="101"/>
        <v>116.25</v>
      </c>
      <c r="AK173" s="348">
        <f t="shared" si="101"/>
        <v>116.25</v>
      </c>
      <c r="AL173" s="348">
        <f t="shared" si="101"/>
        <v>116.25</v>
      </c>
      <c r="AM173" s="348">
        <f t="shared" si="101"/>
        <v>116.25</v>
      </c>
      <c r="AN173" s="348">
        <f t="shared" si="101"/>
        <v>116.25</v>
      </c>
      <c r="AO173" s="348">
        <f t="shared" si="101"/>
        <v>116.25</v>
      </c>
      <c r="AP173" s="348">
        <f t="shared" si="101"/>
        <v>116.25</v>
      </c>
      <c r="AQ173" s="348">
        <f t="shared" si="101"/>
        <v>116.25</v>
      </c>
      <c r="AR173" s="348">
        <f t="shared" si="101"/>
        <v>116.25</v>
      </c>
      <c r="AS173" s="348">
        <f t="shared" si="101"/>
        <v>116.25</v>
      </c>
      <c r="AT173" s="348">
        <f t="shared" si="101"/>
        <v>116.25</v>
      </c>
      <c r="AU173" s="348">
        <f t="shared" si="101"/>
        <v>116.25</v>
      </c>
      <c r="AV173" s="348">
        <f t="shared" si="101"/>
        <v>116.25</v>
      </c>
      <c r="AW173" s="348">
        <f t="shared" si="101"/>
        <v>116.25</v>
      </c>
      <c r="AX173" s="348">
        <f t="shared" si="101"/>
        <v>116.25</v>
      </c>
      <c r="AY173" s="348">
        <f t="shared" si="101"/>
        <v>116.25</v>
      </c>
      <c r="AZ173" s="348">
        <f t="shared" si="101"/>
        <v>116.25</v>
      </c>
      <c r="BA173" s="348">
        <f t="shared" si="101"/>
        <v>116.25</v>
      </c>
      <c r="BB173" s="348">
        <f t="shared" si="101"/>
        <v>116.25</v>
      </c>
      <c r="BC173" s="348">
        <f t="shared" si="101"/>
        <v>116.25</v>
      </c>
      <c r="BD173" s="348">
        <f t="shared" si="101"/>
        <v>116.25</v>
      </c>
      <c r="BE173" s="348">
        <f t="shared" si="101"/>
        <v>116.25</v>
      </c>
      <c r="BF173" s="348">
        <f t="shared" si="101"/>
        <v>116.25</v>
      </c>
      <c r="BG173" s="348">
        <f t="shared" si="101"/>
        <v>116.25</v>
      </c>
      <c r="BH173" s="348">
        <f t="shared" si="101"/>
        <v>116.25</v>
      </c>
      <c r="BI173" s="348">
        <f t="shared" si="101"/>
        <v>116.25</v>
      </c>
      <c r="BJ173" s="348">
        <f t="shared" si="101"/>
        <v>116.25</v>
      </c>
      <c r="BK173" s="348">
        <f t="shared" si="101"/>
        <v>116.25</v>
      </c>
      <c r="BL173" s="348">
        <f t="shared" si="101"/>
        <v>116.25</v>
      </c>
      <c r="BM173" s="348">
        <f t="shared" si="101"/>
        <v>116.25</v>
      </c>
      <c r="BN173" s="348">
        <f t="shared" si="101"/>
        <v>116.25</v>
      </c>
      <c r="BO173" s="348">
        <f t="shared" si="101"/>
        <v>116.25</v>
      </c>
      <c r="BP173" s="348">
        <f t="shared" si="101"/>
        <v>116.25</v>
      </c>
      <c r="BQ173" s="348">
        <f t="shared" si="101"/>
        <v>116.25</v>
      </c>
      <c r="BR173" s="348">
        <f t="shared" si="102"/>
        <v>116.25</v>
      </c>
      <c r="BS173" s="348">
        <f t="shared" si="102"/>
        <v>116.25</v>
      </c>
      <c r="BT173" s="348">
        <f t="shared" si="102"/>
        <v>116.25</v>
      </c>
      <c r="BU173" s="348">
        <f t="shared" si="102"/>
        <v>116.25</v>
      </c>
      <c r="BV173" s="348">
        <f t="shared" si="102"/>
        <v>116.25</v>
      </c>
      <c r="BW173" s="348">
        <f t="shared" si="102"/>
        <v>116.25</v>
      </c>
      <c r="BX173" s="348">
        <f t="shared" si="102"/>
        <v>116.25</v>
      </c>
      <c r="BY173" s="348">
        <f t="shared" si="102"/>
        <v>116.25</v>
      </c>
      <c r="BZ173" s="348">
        <f t="shared" si="102"/>
        <v>116.25</v>
      </c>
      <c r="CA173" s="348">
        <f t="shared" si="102"/>
        <v>116.25</v>
      </c>
      <c r="CB173" s="348">
        <f t="shared" si="102"/>
        <v>116.25</v>
      </c>
      <c r="CC173" s="348">
        <f t="shared" si="102"/>
        <v>116.25</v>
      </c>
      <c r="CD173" s="348">
        <f t="shared" si="102"/>
        <v>116.25</v>
      </c>
      <c r="CE173" s="348">
        <f t="shared" si="102"/>
        <v>116.25</v>
      </c>
      <c r="CF173" s="348">
        <f t="shared" si="102"/>
        <v>116.25</v>
      </c>
      <c r="CG173" s="348">
        <f t="shared" si="102"/>
        <v>116.25</v>
      </c>
      <c r="CH173" s="348">
        <f t="shared" si="102"/>
        <v>116.25</v>
      </c>
      <c r="CI173" s="348">
        <f t="shared" si="102"/>
        <v>116.25</v>
      </c>
      <c r="CJ173" s="348">
        <f t="shared" si="102"/>
        <v>116.25</v>
      </c>
      <c r="CK173" s="348">
        <f t="shared" si="102"/>
        <v>116.25</v>
      </c>
      <c r="CL173" s="348">
        <f t="shared" si="102"/>
        <v>116.25</v>
      </c>
      <c r="CM173" s="348">
        <f t="shared" si="102"/>
        <v>116.25</v>
      </c>
      <c r="CN173" s="348">
        <f t="shared" si="102"/>
        <v>116.25</v>
      </c>
      <c r="CO173" s="348">
        <f t="shared" si="102"/>
        <v>116.25</v>
      </c>
      <c r="CP173" s="348">
        <f t="shared" si="102"/>
        <v>116.25</v>
      </c>
      <c r="CQ173" s="348">
        <f t="shared" si="102"/>
        <v>116.25</v>
      </c>
      <c r="CR173" s="348">
        <f t="shared" si="102"/>
        <v>116.25</v>
      </c>
      <c r="CS173" s="348">
        <f t="shared" si="102"/>
        <v>116.25</v>
      </c>
      <c r="CT173" s="348">
        <f t="shared" si="102"/>
        <v>116.25</v>
      </c>
      <c r="CU173" s="348">
        <f t="shared" si="102"/>
        <v>116.25</v>
      </c>
      <c r="CV173" s="348">
        <f t="shared" si="102"/>
        <v>116.25</v>
      </c>
      <c r="CW173" s="348">
        <f t="shared" si="102"/>
        <v>116.25</v>
      </c>
      <c r="CX173" s="348">
        <f t="shared" si="102"/>
        <v>116.25</v>
      </c>
      <c r="CY173" s="348">
        <f t="shared" si="102"/>
        <v>116.25</v>
      </c>
      <c r="CZ173" s="348">
        <f t="shared" si="102"/>
        <v>116.25</v>
      </c>
      <c r="DA173" s="348">
        <f t="shared" si="102"/>
        <v>116.25</v>
      </c>
      <c r="DB173" s="348">
        <f t="shared" si="102"/>
        <v>116.25</v>
      </c>
      <c r="DC173" s="348">
        <f t="shared" si="102"/>
        <v>116.25</v>
      </c>
      <c r="DD173" s="348">
        <f t="shared" si="102"/>
        <v>116.25</v>
      </c>
      <c r="DE173" s="348">
        <f t="shared" si="102"/>
        <v>116.25</v>
      </c>
      <c r="DF173" s="348">
        <f t="shared" si="102"/>
        <v>116.25</v>
      </c>
      <c r="DG173" s="348">
        <f t="shared" si="102"/>
        <v>116.25</v>
      </c>
      <c r="DH173" s="348">
        <f t="shared" si="102"/>
        <v>116.25</v>
      </c>
      <c r="DI173" s="348">
        <f t="shared" si="102"/>
        <v>116.25</v>
      </c>
      <c r="DJ173" s="348">
        <f t="shared" si="102"/>
        <v>116.25</v>
      </c>
      <c r="DK173" s="348">
        <f t="shared" si="102"/>
        <v>116.25</v>
      </c>
      <c r="DL173" s="348">
        <f t="shared" si="102"/>
        <v>116.25</v>
      </c>
      <c r="DM173" s="348">
        <f t="shared" si="102"/>
        <v>116.25</v>
      </c>
      <c r="DN173" s="348">
        <f t="shared" si="102"/>
        <v>116.25</v>
      </c>
      <c r="DO173" s="348">
        <f t="shared" si="102"/>
        <v>116.25</v>
      </c>
      <c r="DP173" s="348">
        <f t="shared" si="102"/>
        <v>116.25</v>
      </c>
      <c r="DQ173" s="348">
        <f t="shared" si="102"/>
        <v>116.25</v>
      </c>
      <c r="DR173" s="348">
        <f t="shared" si="102"/>
        <v>116.25</v>
      </c>
      <c r="DS173" s="348">
        <f t="shared" si="102"/>
        <v>116.25</v>
      </c>
      <c r="DT173" s="348">
        <f t="shared" si="102"/>
        <v>116.25</v>
      </c>
    </row>
    <row r="174" spans="3:124">
      <c r="C174" t="s">
        <v>646</v>
      </c>
      <c r="E174" s="348">
        <f>+E13+E40+E67+E94+E121+E148</f>
        <v>3.75</v>
      </c>
      <c r="F174" s="348">
        <f t="shared" si="101"/>
        <v>3.75</v>
      </c>
      <c r="G174" s="348">
        <f t="shared" si="101"/>
        <v>3.75</v>
      </c>
      <c r="H174" s="348">
        <f t="shared" si="101"/>
        <v>3.75</v>
      </c>
      <c r="I174" s="348">
        <f t="shared" si="101"/>
        <v>3.75</v>
      </c>
      <c r="J174" s="348">
        <f t="shared" si="101"/>
        <v>3.75</v>
      </c>
      <c r="K174" s="348">
        <f t="shared" si="101"/>
        <v>3.75</v>
      </c>
      <c r="L174" s="348">
        <f t="shared" si="101"/>
        <v>3.75</v>
      </c>
      <c r="M174" s="348">
        <f t="shared" si="101"/>
        <v>3.75</v>
      </c>
      <c r="N174" s="348">
        <f t="shared" si="101"/>
        <v>3.75</v>
      </c>
      <c r="O174" s="348">
        <f t="shared" si="101"/>
        <v>3.75</v>
      </c>
      <c r="P174" s="348">
        <f t="shared" si="101"/>
        <v>3.75</v>
      </c>
      <c r="Q174" s="348">
        <f t="shared" si="101"/>
        <v>3.75</v>
      </c>
      <c r="R174" s="348">
        <f t="shared" si="101"/>
        <v>3.75</v>
      </c>
      <c r="S174" s="348">
        <f t="shared" si="101"/>
        <v>3.75</v>
      </c>
      <c r="T174" s="348">
        <f t="shared" si="101"/>
        <v>3.75</v>
      </c>
      <c r="U174" s="348">
        <f t="shared" si="101"/>
        <v>3.75</v>
      </c>
      <c r="V174" s="348">
        <f t="shared" si="101"/>
        <v>3.75</v>
      </c>
      <c r="W174" s="348">
        <f t="shared" si="101"/>
        <v>3.75</v>
      </c>
      <c r="X174" s="348">
        <f t="shared" si="101"/>
        <v>3.75</v>
      </c>
      <c r="Y174" s="348">
        <f t="shared" si="101"/>
        <v>3.75</v>
      </c>
      <c r="Z174" s="348">
        <f t="shared" si="101"/>
        <v>3.75</v>
      </c>
      <c r="AA174" s="348">
        <f t="shared" si="101"/>
        <v>3.75</v>
      </c>
      <c r="AB174" s="348">
        <f t="shared" si="101"/>
        <v>3.75</v>
      </c>
      <c r="AC174" s="348">
        <f t="shared" si="101"/>
        <v>3.75</v>
      </c>
      <c r="AD174" s="348">
        <f t="shared" si="101"/>
        <v>3.75</v>
      </c>
      <c r="AE174" s="348">
        <f t="shared" si="101"/>
        <v>3.75</v>
      </c>
      <c r="AF174" s="348">
        <f t="shared" si="101"/>
        <v>3.75</v>
      </c>
      <c r="AG174" s="348">
        <f t="shared" si="101"/>
        <v>3.75</v>
      </c>
      <c r="AH174" s="348">
        <f t="shared" si="101"/>
        <v>3.75</v>
      </c>
      <c r="AI174" s="348">
        <f t="shared" si="101"/>
        <v>3.75</v>
      </c>
      <c r="AJ174" s="348">
        <f t="shared" si="101"/>
        <v>3.75</v>
      </c>
      <c r="AK174" s="348">
        <f t="shared" si="101"/>
        <v>3.75</v>
      </c>
      <c r="AL174" s="348">
        <f t="shared" si="101"/>
        <v>3.75</v>
      </c>
      <c r="AM174" s="348">
        <f t="shared" si="101"/>
        <v>3.75</v>
      </c>
      <c r="AN174" s="348">
        <f t="shared" si="101"/>
        <v>3.75</v>
      </c>
      <c r="AO174" s="348">
        <f t="shared" si="101"/>
        <v>3.75</v>
      </c>
      <c r="AP174" s="348">
        <f t="shared" si="101"/>
        <v>3.75</v>
      </c>
      <c r="AQ174" s="348">
        <f t="shared" si="101"/>
        <v>3.75</v>
      </c>
      <c r="AR174" s="348">
        <f t="shared" si="101"/>
        <v>3.75</v>
      </c>
      <c r="AS174" s="348">
        <f t="shared" si="101"/>
        <v>3.75</v>
      </c>
      <c r="AT174" s="348">
        <f t="shared" si="101"/>
        <v>3.75</v>
      </c>
      <c r="AU174" s="348">
        <f t="shared" si="101"/>
        <v>3.75</v>
      </c>
      <c r="AV174" s="348">
        <f t="shared" si="101"/>
        <v>3.75</v>
      </c>
      <c r="AW174" s="348">
        <f t="shared" si="101"/>
        <v>3.75</v>
      </c>
      <c r="AX174" s="348">
        <f t="shared" si="101"/>
        <v>3.75</v>
      </c>
      <c r="AY174" s="348">
        <f t="shared" si="101"/>
        <v>3.75</v>
      </c>
      <c r="AZ174" s="348">
        <f t="shared" si="101"/>
        <v>3.75</v>
      </c>
      <c r="BA174" s="348">
        <f t="shared" si="101"/>
        <v>3.75</v>
      </c>
      <c r="BB174" s="348">
        <f t="shared" si="101"/>
        <v>3.75</v>
      </c>
      <c r="BC174" s="348">
        <f t="shared" si="101"/>
        <v>3.75</v>
      </c>
      <c r="BD174" s="348">
        <f t="shared" si="101"/>
        <v>3.75</v>
      </c>
      <c r="BE174" s="348">
        <f t="shared" si="101"/>
        <v>3.75</v>
      </c>
      <c r="BF174" s="348">
        <f t="shared" si="101"/>
        <v>3.75</v>
      </c>
      <c r="BG174" s="348">
        <f t="shared" si="101"/>
        <v>3.75</v>
      </c>
      <c r="BH174" s="348">
        <f t="shared" si="101"/>
        <v>3.75</v>
      </c>
      <c r="BI174" s="348">
        <f t="shared" si="101"/>
        <v>3.75</v>
      </c>
      <c r="BJ174" s="348">
        <f t="shared" si="101"/>
        <v>3.75</v>
      </c>
      <c r="BK174" s="348">
        <f t="shared" si="101"/>
        <v>3.75</v>
      </c>
      <c r="BL174" s="348">
        <f t="shared" si="101"/>
        <v>3.75</v>
      </c>
      <c r="BM174" s="348">
        <f t="shared" si="101"/>
        <v>3.75</v>
      </c>
      <c r="BN174" s="348">
        <f t="shared" si="101"/>
        <v>3.75</v>
      </c>
      <c r="BO174" s="348">
        <f t="shared" si="101"/>
        <v>3.75</v>
      </c>
      <c r="BP174" s="348">
        <f t="shared" si="101"/>
        <v>3.75</v>
      </c>
      <c r="BQ174" s="348">
        <f t="shared" si="101"/>
        <v>3.75</v>
      </c>
      <c r="BR174" s="348">
        <f t="shared" si="102"/>
        <v>3.75</v>
      </c>
      <c r="BS174" s="348">
        <f t="shared" si="102"/>
        <v>3.75</v>
      </c>
      <c r="BT174" s="348">
        <f t="shared" si="102"/>
        <v>3.75</v>
      </c>
      <c r="BU174" s="348">
        <f t="shared" si="102"/>
        <v>3.75</v>
      </c>
      <c r="BV174" s="348">
        <f t="shared" si="102"/>
        <v>3.75</v>
      </c>
      <c r="BW174" s="348">
        <f t="shared" si="102"/>
        <v>3.75</v>
      </c>
      <c r="BX174" s="348">
        <f t="shared" si="102"/>
        <v>3.75</v>
      </c>
      <c r="BY174" s="348">
        <f t="shared" si="102"/>
        <v>3.75</v>
      </c>
      <c r="BZ174" s="348">
        <f t="shared" si="102"/>
        <v>3.75</v>
      </c>
      <c r="CA174" s="348">
        <f t="shared" si="102"/>
        <v>3.75</v>
      </c>
      <c r="CB174" s="348">
        <f t="shared" si="102"/>
        <v>3.75</v>
      </c>
      <c r="CC174" s="348">
        <f t="shared" si="102"/>
        <v>3.75</v>
      </c>
      <c r="CD174" s="348">
        <f t="shared" si="102"/>
        <v>3.75</v>
      </c>
      <c r="CE174" s="348">
        <f t="shared" si="102"/>
        <v>3.75</v>
      </c>
      <c r="CF174" s="348">
        <f t="shared" si="102"/>
        <v>3.75</v>
      </c>
      <c r="CG174" s="348">
        <f t="shared" si="102"/>
        <v>3.75</v>
      </c>
      <c r="CH174" s="348">
        <f t="shared" si="102"/>
        <v>3.75</v>
      </c>
      <c r="CI174" s="348">
        <f t="shared" si="102"/>
        <v>3.75</v>
      </c>
      <c r="CJ174" s="348">
        <f t="shared" si="102"/>
        <v>3.75</v>
      </c>
      <c r="CK174" s="348">
        <f t="shared" si="102"/>
        <v>3.75</v>
      </c>
      <c r="CL174" s="348">
        <f t="shared" si="102"/>
        <v>3.75</v>
      </c>
      <c r="CM174" s="348">
        <f t="shared" si="102"/>
        <v>3.75</v>
      </c>
      <c r="CN174" s="348">
        <f t="shared" si="102"/>
        <v>3.75</v>
      </c>
      <c r="CO174" s="348">
        <f t="shared" si="102"/>
        <v>3.75</v>
      </c>
      <c r="CP174" s="348">
        <f t="shared" si="102"/>
        <v>3.75</v>
      </c>
      <c r="CQ174" s="348">
        <f t="shared" si="102"/>
        <v>3.75</v>
      </c>
      <c r="CR174" s="348">
        <f t="shared" si="102"/>
        <v>3.75</v>
      </c>
      <c r="CS174" s="348">
        <f t="shared" si="102"/>
        <v>3.75</v>
      </c>
      <c r="CT174" s="348">
        <f t="shared" si="102"/>
        <v>3.75</v>
      </c>
      <c r="CU174" s="348">
        <f t="shared" si="102"/>
        <v>3.75</v>
      </c>
      <c r="CV174" s="348">
        <f t="shared" si="102"/>
        <v>3.75</v>
      </c>
      <c r="CW174" s="348">
        <f t="shared" si="102"/>
        <v>3.75</v>
      </c>
      <c r="CX174" s="348">
        <f t="shared" si="102"/>
        <v>3.75</v>
      </c>
      <c r="CY174" s="348">
        <f t="shared" si="102"/>
        <v>3.75</v>
      </c>
      <c r="CZ174" s="348">
        <f t="shared" si="102"/>
        <v>3.75</v>
      </c>
      <c r="DA174" s="348">
        <f t="shared" si="102"/>
        <v>3.75</v>
      </c>
      <c r="DB174" s="348">
        <f t="shared" si="102"/>
        <v>3.75</v>
      </c>
      <c r="DC174" s="348">
        <f t="shared" si="102"/>
        <v>3.75</v>
      </c>
      <c r="DD174" s="348">
        <f t="shared" si="102"/>
        <v>3.75</v>
      </c>
      <c r="DE174" s="348">
        <f t="shared" si="102"/>
        <v>3.75</v>
      </c>
      <c r="DF174" s="348">
        <f t="shared" si="102"/>
        <v>3.75</v>
      </c>
      <c r="DG174" s="348">
        <f t="shared" si="102"/>
        <v>3.75</v>
      </c>
      <c r="DH174" s="348">
        <f t="shared" si="102"/>
        <v>3.75</v>
      </c>
      <c r="DI174" s="348">
        <f t="shared" si="102"/>
        <v>3.75</v>
      </c>
      <c r="DJ174" s="348">
        <f t="shared" si="102"/>
        <v>3.75</v>
      </c>
      <c r="DK174" s="348">
        <f t="shared" si="102"/>
        <v>3.75</v>
      </c>
      <c r="DL174" s="348">
        <f t="shared" si="102"/>
        <v>3.75</v>
      </c>
      <c r="DM174" s="348">
        <f t="shared" si="102"/>
        <v>3.75</v>
      </c>
      <c r="DN174" s="348">
        <f t="shared" si="102"/>
        <v>3.75</v>
      </c>
      <c r="DO174" s="348">
        <f t="shared" si="102"/>
        <v>3.75</v>
      </c>
      <c r="DP174" s="348">
        <f t="shared" si="102"/>
        <v>3.75</v>
      </c>
      <c r="DQ174" s="348">
        <f t="shared" si="102"/>
        <v>3.75</v>
      </c>
      <c r="DR174" s="348">
        <f t="shared" si="102"/>
        <v>3.75</v>
      </c>
      <c r="DS174" s="348">
        <f t="shared" si="102"/>
        <v>3.75</v>
      </c>
      <c r="DT174" s="348">
        <f t="shared" si="102"/>
        <v>3.75</v>
      </c>
    </row>
    <row r="175" spans="3:124" ht="15" thickBot="1">
      <c r="C175" t="s">
        <v>637</v>
      </c>
      <c r="E175" s="348">
        <f>+E14+E41+E68+E95+E122+E149</f>
        <v>28.125</v>
      </c>
      <c r="F175" s="348">
        <f t="shared" si="101"/>
        <v>28.125</v>
      </c>
      <c r="G175" s="348">
        <f t="shared" si="101"/>
        <v>28.125</v>
      </c>
      <c r="H175" s="348">
        <f t="shared" si="101"/>
        <v>28.125</v>
      </c>
      <c r="I175" s="348">
        <f t="shared" si="101"/>
        <v>28.125</v>
      </c>
      <c r="J175" s="348">
        <f t="shared" si="101"/>
        <v>28.125</v>
      </c>
      <c r="K175" s="348">
        <f t="shared" si="101"/>
        <v>28.125</v>
      </c>
      <c r="L175" s="348">
        <f t="shared" si="101"/>
        <v>28.125</v>
      </c>
      <c r="M175" s="348">
        <f t="shared" si="101"/>
        <v>28.125</v>
      </c>
      <c r="N175" s="348">
        <f t="shared" si="101"/>
        <v>28.125</v>
      </c>
      <c r="O175" s="348">
        <f t="shared" si="101"/>
        <v>28.125</v>
      </c>
      <c r="P175" s="348">
        <f t="shared" si="101"/>
        <v>28.125</v>
      </c>
      <c r="Q175" s="348">
        <f t="shared" si="101"/>
        <v>28.125</v>
      </c>
      <c r="R175" s="348">
        <f t="shared" si="101"/>
        <v>28.125</v>
      </c>
      <c r="S175" s="348">
        <f t="shared" si="101"/>
        <v>28.125</v>
      </c>
      <c r="T175" s="348">
        <f t="shared" si="101"/>
        <v>28.125</v>
      </c>
      <c r="U175" s="348">
        <f t="shared" si="101"/>
        <v>28.125</v>
      </c>
      <c r="V175" s="348">
        <f t="shared" si="101"/>
        <v>28.125</v>
      </c>
      <c r="W175" s="348">
        <f t="shared" si="101"/>
        <v>28.125</v>
      </c>
      <c r="X175" s="348">
        <f t="shared" si="101"/>
        <v>28.125</v>
      </c>
      <c r="Y175" s="348">
        <f t="shared" si="101"/>
        <v>28.125</v>
      </c>
      <c r="Z175" s="348">
        <f t="shared" si="101"/>
        <v>28.125</v>
      </c>
      <c r="AA175" s="348">
        <f t="shared" si="101"/>
        <v>28.125</v>
      </c>
      <c r="AB175" s="348">
        <f t="shared" si="101"/>
        <v>28.125</v>
      </c>
      <c r="AC175" s="348">
        <f t="shared" si="101"/>
        <v>28.125</v>
      </c>
      <c r="AD175" s="348">
        <f t="shared" si="101"/>
        <v>28.125</v>
      </c>
      <c r="AE175" s="348">
        <f t="shared" si="101"/>
        <v>28.125</v>
      </c>
      <c r="AF175" s="348">
        <f t="shared" si="101"/>
        <v>28.125</v>
      </c>
      <c r="AG175" s="348">
        <f t="shared" si="101"/>
        <v>28.125</v>
      </c>
      <c r="AH175" s="348">
        <f t="shared" si="101"/>
        <v>28.125</v>
      </c>
      <c r="AI175" s="348">
        <f t="shared" si="101"/>
        <v>28.125</v>
      </c>
      <c r="AJ175" s="348">
        <f t="shared" si="101"/>
        <v>28.125</v>
      </c>
      <c r="AK175" s="348">
        <f t="shared" si="101"/>
        <v>28.125</v>
      </c>
      <c r="AL175" s="348">
        <f t="shared" si="101"/>
        <v>28.125</v>
      </c>
      <c r="AM175" s="348">
        <f t="shared" si="101"/>
        <v>28.125</v>
      </c>
      <c r="AN175" s="348">
        <f t="shared" si="101"/>
        <v>28.125</v>
      </c>
      <c r="AO175" s="348">
        <f t="shared" si="101"/>
        <v>28.125</v>
      </c>
      <c r="AP175" s="348">
        <f t="shared" si="101"/>
        <v>28.125</v>
      </c>
      <c r="AQ175" s="348">
        <f t="shared" si="101"/>
        <v>28.125</v>
      </c>
      <c r="AR175" s="348">
        <f t="shared" si="101"/>
        <v>28.125</v>
      </c>
      <c r="AS175" s="348">
        <f t="shared" si="101"/>
        <v>28.125</v>
      </c>
      <c r="AT175" s="348">
        <f t="shared" si="101"/>
        <v>28.125</v>
      </c>
      <c r="AU175" s="348">
        <f t="shared" si="101"/>
        <v>28.125</v>
      </c>
      <c r="AV175" s="348">
        <f t="shared" si="101"/>
        <v>28.125</v>
      </c>
      <c r="AW175" s="348">
        <f t="shared" si="101"/>
        <v>28.125</v>
      </c>
      <c r="AX175" s="348">
        <f t="shared" si="101"/>
        <v>28.125</v>
      </c>
      <c r="AY175" s="348">
        <f t="shared" si="101"/>
        <v>28.125</v>
      </c>
      <c r="AZ175" s="348">
        <f t="shared" si="101"/>
        <v>28.125</v>
      </c>
      <c r="BA175" s="348">
        <f t="shared" si="101"/>
        <v>28.125</v>
      </c>
      <c r="BB175" s="348">
        <f t="shared" si="101"/>
        <v>28.125</v>
      </c>
      <c r="BC175" s="348">
        <f t="shared" si="101"/>
        <v>28.125</v>
      </c>
      <c r="BD175" s="348">
        <f t="shared" si="101"/>
        <v>28.125</v>
      </c>
      <c r="BE175" s="348">
        <f t="shared" si="101"/>
        <v>28.125</v>
      </c>
      <c r="BF175" s="348">
        <f t="shared" si="101"/>
        <v>28.125</v>
      </c>
      <c r="BG175" s="348">
        <f t="shared" si="101"/>
        <v>28.125</v>
      </c>
      <c r="BH175" s="348">
        <f t="shared" si="101"/>
        <v>28.125</v>
      </c>
      <c r="BI175" s="348">
        <f t="shared" si="101"/>
        <v>28.125</v>
      </c>
      <c r="BJ175" s="348">
        <f t="shared" si="101"/>
        <v>28.125</v>
      </c>
      <c r="BK175" s="348">
        <f t="shared" si="101"/>
        <v>28.125</v>
      </c>
      <c r="BL175" s="348">
        <f t="shared" si="101"/>
        <v>28.125</v>
      </c>
      <c r="BM175" s="348">
        <f t="shared" si="101"/>
        <v>28.125</v>
      </c>
      <c r="BN175" s="348">
        <f t="shared" si="101"/>
        <v>28.125</v>
      </c>
      <c r="BO175" s="348">
        <f t="shared" si="101"/>
        <v>28.125</v>
      </c>
      <c r="BP175" s="348">
        <f t="shared" si="101"/>
        <v>28.125</v>
      </c>
      <c r="BQ175" s="348">
        <f t="shared" ref="BQ175" si="103">+BQ14+BQ41+BQ68+BQ95+BQ122+BQ149</f>
        <v>28.125</v>
      </c>
      <c r="BR175" s="348">
        <f t="shared" si="102"/>
        <v>28.125</v>
      </c>
      <c r="BS175" s="348">
        <f t="shared" si="102"/>
        <v>28.125</v>
      </c>
      <c r="BT175" s="348">
        <f t="shared" si="102"/>
        <v>28.125</v>
      </c>
      <c r="BU175" s="348">
        <f t="shared" si="102"/>
        <v>28.125</v>
      </c>
      <c r="BV175" s="348">
        <f t="shared" si="102"/>
        <v>28.125</v>
      </c>
      <c r="BW175" s="348">
        <f t="shared" si="102"/>
        <v>28.125</v>
      </c>
      <c r="BX175" s="348">
        <f t="shared" si="102"/>
        <v>28.125</v>
      </c>
      <c r="BY175" s="348">
        <f t="shared" si="102"/>
        <v>28.125</v>
      </c>
      <c r="BZ175" s="348">
        <f t="shared" si="102"/>
        <v>28.125</v>
      </c>
      <c r="CA175" s="348">
        <f t="shared" si="102"/>
        <v>28.125</v>
      </c>
      <c r="CB175" s="348">
        <f t="shared" si="102"/>
        <v>28.125</v>
      </c>
      <c r="CC175" s="348">
        <f t="shared" si="102"/>
        <v>28.125</v>
      </c>
      <c r="CD175" s="348">
        <f t="shared" si="102"/>
        <v>28.125</v>
      </c>
      <c r="CE175" s="348">
        <f t="shared" si="102"/>
        <v>28.125</v>
      </c>
      <c r="CF175" s="348">
        <f t="shared" si="102"/>
        <v>28.125</v>
      </c>
      <c r="CG175" s="348">
        <f t="shared" si="102"/>
        <v>28.125</v>
      </c>
      <c r="CH175" s="348">
        <f t="shared" si="102"/>
        <v>28.125</v>
      </c>
      <c r="CI175" s="348">
        <f t="shared" si="102"/>
        <v>28.125</v>
      </c>
      <c r="CJ175" s="348">
        <f t="shared" si="102"/>
        <v>28.125</v>
      </c>
      <c r="CK175" s="348">
        <f t="shared" si="102"/>
        <v>28.125</v>
      </c>
      <c r="CL175" s="348">
        <f t="shared" si="102"/>
        <v>28.125</v>
      </c>
      <c r="CM175" s="348">
        <f t="shared" si="102"/>
        <v>28.125</v>
      </c>
      <c r="CN175" s="348">
        <f t="shared" si="102"/>
        <v>28.125</v>
      </c>
      <c r="CO175" s="348">
        <f t="shared" si="102"/>
        <v>28.125</v>
      </c>
      <c r="CP175" s="348">
        <f t="shared" si="102"/>
        <v>28.125</v>
      </c>
      <c r="CQ175" s="348">
        <f t="shared" si="102"/>
        <v>28.125</v>
      </c>
      <c r="CR175" s="348">
        <f t="shared" si="102"/>
        <v>28.125</v>
      </c>
      <c r="CS175" s="348">
        <f t="shared" si="102"/>
        <v>28.125</v>
      </c>
      <c r="CT175" s="348">
        <f t="shared" si="102"/>
        <v>28.125</v>
      </c>
      <c r="CU175" s="348">
        <f t="shared" si="102"/>
        <v>28.125</v>
      </c>
      <c r="CV175" s="348">
        <f t="shared" si="102"/>
        <v>28.125</v>
      </c>
      <c r="CW175" s="348">
        <f t="shared" si="102"/>
        <v>28.125</v>
      </c>
      <c r="CX175" s="348">
        <f t="shared" si="102"/>
        <v>28.125</v>
      </c>
      <c r="CY175" s="348">
        <f t="shared" si="102"/>
        <v>28.125</v>
      </c>
      <c r="CZ175" s="348">
        <f t="shared" si="102"/>
        <v>28.125</v>
      </c>
      <c r="DA175" s="348">
        <f t="shared" si="102"/>
        <v>28.125</v>
      </c>
      <c r="DB175" s="348">
        <f t="shared" si="102"/>
        <v>28.125</v>
      </c>
      <c r="DC175" s="348">
        <f t="shared" si="102"/>
        <v>28.125</v>
      </c>
      <c r="DD175" s="348">
        <f t="shared" si="102"/>
        <v>28.125</v>
      </c>
      <c r="DE175" s="348">
        <f t="shared" si="102"/>
        <v>28.125</v>
      </c>
      <c r="DF175" s="348">
        <f t="shared" si="102"/>
        <v>28.125</v>
      </c>
      <c r="DG175" s="348">
        <f t="shared" si="102"/>
        <v>28.125</v>
      </c>
      <c r="DH175" s="348">
        <f t="shared" si="102"/>
        <v>28.125</v>
      </c>
      <c r="DI175" s="348">
        <f t="shared" si="102"/>
        <v>28.125</v>
      </c>
      <c r="DJ175" s="348">
        <f t="shared" si="102"/>
        <v>28.125</v>
      </c>
      <c r="DK175" s="348">
        <f t="shared" si="102"/>
        <v>28.125</v>
      </c>
      <c r="DL175" s="348">
        <f t="shared" si="102"/>
        <v>28.125</v>
      </c>
      <c r="DM175" s="348">
        <f t="shared" si="102"/>
        <v>28.125</v>
      </c>
      <c r="DN175" s="348">
        <f t="shared" si="102"/>
        <v>28.125</v>
      </c>
      <c r="DO175" s="348">
        <f t="shared" si="102"/>
        <v>28.125</v>
      </c>
      <c r="DP175" s="348">
        <f t="shared" si="102"/>
        <v>28.125</v>
      </c>
      <c r="DQ175" s="348">
        <f t="shared" si="102"/>
        <v>28.125</v>
      </c>
      <c r="DR175" s="348">
        <f t="shared" si="102"/>
        <v>28.125</v>
      </c>
      <c r="DS175" s="348">
        <f t="shared" si="102"/>
        <v>28.125</v>
      </c>
      <c r="DT175" s="348">
        <f t="shared" si="102"/>
        <v>28.125</v>
      </c>
    </row>
    <row r="176" spans="3:124">
      <c r="C176" s="14" t="s">
        <v>638</v>
      </c>
      <c r="D176" s="14"/>
      <c r="E176" s="349">
        <f>SUM(E172:E175)</f>
        <v>523.125</v>
      </c>
      <c r="F176" s="349">
        <f t="shared" ref="F176:BQ176" si="104">SUM(F172:F175)</f>
        <v>523.125</v>
      </c>
      <c r="G176" s="349">
        <f t="shared" si="104"/>
        <v>523.125</v>
      </c>
      <c r="H176" s="349">
        <f t="shared" si="104"/>
        <v>523.125</v>
      </c>
      <c r="I176" s="349">
        <f t="shared" si="104"/>
        <v>523.125</v>
      </c>
      <c r="J176" s="349">
        <f t="shared" si="104"/>
        <v>523.125</v>
      </c>
      <c r="K176" s="349">
        <f t="shared" si="104"/>
        <v>523.125</v>
      </c>
      <c r="L176" s="349">
        <f t="shared" si="104"/>
        <v>523.125</v>
      </c>
      <c r="M176" s="349">
        <f t="shared" si="104"/>
        <v>523.125</v>
      </c>
      <c r="N176" s="349">
        <f t="shared" si="104"/>
        <v>523.125</v>
      </c>
      <c r="O176" s="349">
        <f t="shared" si="104"/>
        <v>523.125</v>
      </c>
      <c r="P176" s="349">
        <f t="shared" si="104"/>
        <v>523.125</v>
      </c>
      <c r="Q176" s="349">
        <f t="shared" si="104"/>
        <v>523.125</v>
      </c>
      <c r="R176" s="349">
        <f t="shared" si="104"/>
        <v>523.125</v>
      </c>
      <c r="S176" s="349">
        <f t="shared" si="104"/>
        <v>523.125</v>
      </c>
      <c r="T176" s="349">
        <f t="shared" si="104"/>
        <v>523.125</v>
      </c>
      <c r="U176" s="349">
        <f t="shared" si="104"/>
        <v>523.125</v>
      </c>
      <c r="V176" s="349">
        <f t="shared" si="104"/>
        <v>523.125</v>
      </c>
      <c r="W176" s="349">
        <f t="shared" si="104"/>
        <v>523.125</v>
      </c>
      <c r="X176" s="349">
        <f t="shared" si="104"/>
        <v>523.125</v>
      </c>
      <c r="Y176" s="349">
        <f t="shared" si="104"/>
        <v>523.125</v>
      </c>
      <c r="Z176" s="349">
        <f t="shared" si="104"/>
        <v>523.125</v>
      </c>
      <c r="AA176" s="349">
        <f t="shared" si="104"/>
        <v>523.125</v>
      </c>
      <c r="AB176" s="349">
        <f t="shared" si="104"/>
        <v>523.125</v>
      </c>
      <c r="AC176" s="349">
        <f t="shared" si="104"/>
        <v>523.125</v>
      </c>
      <c r="AD176" s="349">
        <f t="shared" si="104"/>
        <v>523.125</v>
      </c>
      <c r="AE176" s="349">
        <f t="shared" si="104"/>
        <v>523.125</v>
      </c>
      <c r="AF176" s="349">
        <f t="shared" si="104"/>
        <v>523.125</v>
      </c>
      <c r="AG176" s="349">
        <f t="shared" si="104"/>
        <v>523.125</v>
      </c>
      <c r="AH176" s="349">
        <f t="shared" si="104"/>
        <v>523.125</v>
      </c>
      <c r="AI176" s="349">
        <f t="shared" si="104"/>
        <v>523.125</v>
      </c>
      <c r="AJ176" s="349">
        <f t="shared" si="104"/>
        <v>523.125</v>
      </c>
      <c r="AK176" s="349">
        <f t="shared" si="104"/>
        <v>523.125</v>
      </c>
      <c r="AL176" s="349">
        <f t="shared" si="104"/>
        <v>523.125</v>
      </c>
      <c r="AM176" s="349">
        <f t="shared" si="104"/>
        <v>523.125</v>
      </c>
      <c r="AN176" s="349">
        <f t="shared" si="104"/>
        <v>523.125</v>
      </c>
      <c r="AO176" s="349">
        <f t="shared" si="104"/>
        <v>523.125</v>
      </c>
      <c r="AP176" s="349">
        <f t="shared" si="104"/>
        <v>523.125</v>
      </c>
      <c r="AQ176" s="349">
        <f t="shared" si="104"/>
        <v>523.125</v>
      </c>
      <c r="AR176" s="349">
        <f t="shared" si="104"/>
        <v>523.125</v>
      </c>
      <c r="AS176" s="349">
        <f t="shared" si="104"/>
        <v>523.125</v>
      </c>
      <c r="AT176" s="349">
        <f t="shared" si="104"/>
        <v>523.125</v>
      </c>
      <c r="AU176" s="349">
        <f t="shared" si="104"/>
        <v>523.125</v>
      </c>
      <c r="AV176" s="349">
        <f t="shared" si="104"/>
        <v>523.125</v>
      </c>
      <c r="AW176" s="349">
        <f t="shared" si="104"/>
        <v>523.125</v>
      </c>
      <c r="AX176" s="349">
        <f t="shared" si="104"/>
        <v>523.125</v>
      </c>
      <c r="AY176" s="349">
        <f t="shared" si="104"/>
        <v>523.125</v>
      </c>
      <c r="AZ176" s="349">
        <f t="shared" si="104"/>
        <v>523.125</v>
      </c>
      <c r="BA176" s="349">
        <f t="shared" si="104"/>
        <v>523.125</v>
      </c>
      <c r="BB176" s="349">
        <f t="shared" si="104"/>
        <v>523.125</v>
      </c>
      <c r="BC176" s="349">
        <f t="shared" si="104"/>
        <v>523.125</v>
      </c>
      <c r="BD176" s="349">
        <f t="shared" si="104"/>
        <v>523.125</v>
      </c>
      <c r="BE176" s="349">
        <f t="shared" si="104"/>
        <v>523.125</v>
      </c>
      <c r="BF176" s="349">
        <f t="shared" si="104"/>
        <v>523.125</v>
      </c>
      <c r="BG176" s="349">
        <f t="shared" si="104"/>
        <v>523.125</v>
      </c>
      <c r="BH176" s="349">
        <f t="shared" si="104"/>
        <v>523.125</v>
      </c>
      <c r="BI176" s="349">
        <f t="shared" si="104"/>
        <v>523.125</v>
      </c>
      <c r="BJ176" s="349">
        <f t="shared" si="104"/>
        <v>523.125</v>
      </c>
      <c r="BK176" s="349">
        <f t="shared" si="104"/>
        <v>523.125</v>
      </c>
      <c r="BL176" s="349">
        <f t="shared" si="104"/>
        <v>523.125</v>
      </c>
      <c r="BM176" s="349">
        <f t="shared" si="104"/>
        <v>523.125</v>
      </c>
      <c r="BN176" s="349">
        <f t="shared" si="104"/>
        <v>523.125</v>
      </c>
      <c r="BO176" s="349">
        <f t="shared" si="104"/>
        <v>523.125</v>
      </c>
      <c r="BP176" s="349">
        <f t="shared" si="104"/>
        <v>523.125</v>
      </c>
      <c r="BQ176" s="349">
        <f t="shared" si="104"/>
        <v>523.125</v>
      </c>
      <c r="BR176" s="349">
        <f t="shared" ref="BR176:DT176" si="105">SUM(BR172:BR175)</f>
        <v>523.125</v>
      </c>
      <c r="BS176" s="349">
        <f t="shared" si="105"/>
        <v>523.125</v>
      </c>
      <c r="BT176" s="349">
        <f t="shared" si="105"/>
        <v>523.125</v>
      </c>
      <c r="BU176" s="349">
        <f t="shared" si="105"/>
        <v>523.125</v>
      </c>
      <c r="BV176" s="349">
        <f t="shared" si="105"/>
        <v>523.125</v>
      </c>
      <c r="BW176" s="349">
        <f t="shared" si="105"/>
        <v>523.125</v>
      </c>
      <c r="BX176" s="349">
        <f t="shared" si="105"/>
        <v>523.125</v>
      </c>
      <c r="BY176" s="349">
        <f t="shared" si="105"/>
        <v>523.125</v>
      </c>
      <c r="BZ176" s="349">
        <f t="shared" si="105"/>
        <v>523.125</v>
      </c>
      <c r="CA176" s="349">
        <f t="shared" si="105"/>
        <v>523.125</v>
      </c>
      <c r="CB176" s="349">
        <f t="shared" si="105"/>
        <v>523.125</v>
      </c>
      <c r="CC176" s="349">
        <f t="shared" si="105"/>
        <v>523.125</v>
      </c>
      <c r="CD176" s="349">
        <f t="shared" si="105"/>
        <v>523.125</v>
      </c>
      <c r="CE176" s="349">
        <f t="shared" si="105"/>
        <v>523.125</v>
      </c>
      <c r="CF176" s="349">
        <f t="shared" si="105"/>
        <v>523.125</v>
      </c>
      <c r="CG176" s="349">
        <f t="shared" si="105"/>
        <v>523.125</v>
      </c>
      <c r="CH176" s="349">
        <f t="shared" si="105"/>
        <v>523.125</v>
      </c>
      <c r="CI176" s="349">
        <f t="shared" si="105"/>
        <v>523.125</v>
      </c>
      <c r="CJ176" s="349">
        <f t="shared" si="105"/>
        <v>523.125</v>
      </c>
      <c r="CK176" s="349">
        <f t="shared" si="105"/>
        <v>523.125</v>
      </c>
      <c r="CL176" s="349">
        <f t="shared" si="105"/>
        <v>523.125</v>
      </c>
      <c r="CM176" s="349">
        <f t="shared" si="105"/>
        <v>523.125</v>
      </c>
      <c r="CN176" s="349">
        <f t="shared" si="105"/>
        <v>523.125</v>
      </c>
      <c r="CO176" s="349">
        <f t="shared" si="105"/>
        <v>523.125</v>
      </c>
      <c r="CP176" s="349">
        <f t="shared" si="105"/>
        <v>523.125</v>
      </c>
      <c r="CQ176" s="349">
        <f t="shared" si="105"/>
        <v>523.125</v>
      </c>
      <c r="CR176" s="349">
        <f t="shared" si="105"/>
        <v>523.125</v>
      </c>
      <c r="CS176" s="349">
        <f t="shared" si="105"/>
        <v>523.125</v>
      </c>
      <c r="CT176" s="349">
        <f t="shared" si="105"/>
        <v>523.125</v>
      </c>
      <c r="CU176" s="349">
        <f t="shared" si="105"/>
        <v>523.125</v>
      </c>
      <c r="CV176" s="349">
        <f t="shared" si="105"/>
        <v>523.125</v>
      </c>
      <c r="CW176" s="349">
        <f t="shared" si="105"/>
        <v>523.125</v>
      </c>
      <c r="CX176" s="349">
        <f t="shared" si="105"/>
        <v>523.125</v>
      </c>
      <c r="CY176" s="349">
        <f t="shared" si="105"/>
        <v>523.125</v>
      </c>
      <c r="CZ176" s="349">
        <f t="shared" si="105"/>
        <v>523.125</v>
      </c>
      <c r="DA176" s="349">
        <f t="shared" si="105"/>
        <v>523.125</v>
      </c>
      <c r="DB176" s="349">
        <f t="shared" si="105"/>
        <v>523.125</v>
      </c>
      <c r="DC176" s="349">
        <f t="shared" si="105"/>
        <v>523.125</v>
      </c>
      <c r="DD176" s="349">
        <f t="shared" si="105"/>
        <v>523.125</v>
      </c>
      <c r="DE176" s="349">
        <f t="shared" si="105"/>
        <v>523.125</v>
      </c>
      <c r="DF176" s="349">
        <f t="shared" si="105"/>
        <v>523.125</v>
      </c>
      <c r="DG176" s="349">
        <f t="shared" si="105"/>
        <v>523.125</v>
      </c>
      <c r="DH176" s="349">
        <f t="shared" si="105"/>
        <v>523.125</v>
      </c>
      <c r="DI176" s="349">
        <f t="shared" si="105"/>
        <v>523.125</v>
      </c>
      <c r="DJ176" s="349">
        <f t="shared" si="105"/>
        <v>523.125</v>
      </c>
      <c r="DK176" s="349">
        <f t="shared" si="105"/>
        <v>523.125</v>
      </c>
      <c r="DL176" s="349">
        <f t="shared" si="105"/>
        <v>523.125</v>
      </c>
      <c r="DM176" s="349">
        <f t="shared" si="105"/>
        <v>523.125</v>
      </c>
      <c r="DN176" s="349">
        <f t="shared" si="105"/>
        <v>523.125</v>
      </c>
      <c r="DO176" s="349">
        <f t="shared" si="105"/>
        <v>523.125</v>
      </c>
      <c r="DP176" s="349">
        <f t="shared" si="105"/>
        <v>523.125</v>
      </c>
      <c r="DQ176" s="349">
        <f t="shared" si="105"/>
        <v>523.125</v>
      </c>
      <c r="DR176" s="349">
        <f t="shared" si="105"/>
        <v>523.125</v>
      </c>
      <c r="DS176" s="349">
        <f t="shared" si="105"/>
        <v>523.125</v>
      </c>
      <c r="DT176" s="349">
        <f t="shared" si="105"/>
        <v>523.125</v>
      </c>
    </row>
    <row r="178" spans="3:124">
      <c r="C178" t="s">
        <v>645</v>
      </c>
      <c r="E178" s="348">
        <f>+E18+E45+E72+E99+E126+E153</f>
        <v>375</v>
      </c>
      <c r="F178" s="348">
        <f t="shared" ref="F178:BQ182" si="106">+F18+F45+F72+F99+F126+F153</f>
        <v>375</v>
      </c>
      <c r="G178" s="348">
        <f t="shared" si="106"/>
        <v>375</v>
      </c>
      <c r="H178" s="348">
        <f t="shared" si="106"/>
        <v>375</v>
      </c>
      <c r="I178" s="348">
        <f t="shared" si="106"/>
        <v>375</v>
      </c>
      <c r="J178" s="348">
        <f t="shared" si="106"/>
        <v>375</v>
      </c>
      <c r="K178" s="348">
        <f t="shared" si="106"/>
        <v>375</v>
      </c>
      <c r="L178" s="348">
        <f t="shared" si="106"/>
        <v>375</v>
      </c>
      <c r="M178" s="348">
        <f t="shared" si="106"/>
        <v>375</v>
      </c>
      <c r="N178" s="348">
        <f t="shared" si="106"/>
        <v>375</v>
      </c>
      <c r="O178" s="348">
        <f t="shared" si="106"/>
        <v>375</v>
      </c>
      <c r="P178" s="348">
        <f t="shared" si="106"/>
        <v>375</v>
      </c>
      <c r="Q178" s="348">
        <f t="shared" si="106"/>
        <v>375</v>
      </c>
      <c r="R178" s="348">
        <f t="shared" si="106"/>
        <v>375</v>
      </c>
      <c r="S178" s="348">
        <f t="shared" si="106"/>
        <v>375</v>
      </c>
      <c r="T178" s="348">
        <f t="shared" si="106"/>
        <v>375</v>
      </c>
      <c r="U178" s="348">
        <f t="shared" si="106"/>
        <v>375</v>
      </c>
      <c r="V178" s="348">
        <f t="shared" si="106"/>
        <v>375</v>
      </c>
      <c r="W178" s="348">
        <f t="shared" si="106"/>
        <v>375</v>
      </c>
      <c r="X178" s="348">
        <f t="shared" si="106"/>
        <v>375</v>
      </c>
      <c r="Y178" s="348">
        <f t="shared" si="106"/>
        <v>375</v>
      </c>
      <c r="Z178" s="348">
        <f t="shared" si="106"/>
        <v>375</v>
      </c>
      <c r="AA178" s="348">
        <f t="shared" si="106"/>
        <v>375</v>
      </c>
      <c r="AB178" s="348">
        <f t="shared" si="106"/>
        <v>375</v>
      </c>
      <c r="AC178" s="348">
        <f t="shared" si="106"/>
        <v>375</v>
      </c>
      <c r="AD178" s="348">
        <f t="shared" si="106"/>
        <v>375</v>
      </c>
      <c r="AE178" s="348">
        <f t="shared" si="106"/>
        <v>375</v>
      </c>
      <c r="AF178" s="348">
        <f t="shared" si="106"/>
        <v>375</v>
      </c>
      <c r="AG178" s="348">
        <f t="shared" si="106"/>
        <v>375</v>
      </c>
      <c r="AH178" s="348">
        <f t="shared" si="106"/>
        <v>375</v>
      </c>
      <c r="AI178" s="348">
        <f t="shared" si="106"/>
        <v>375</v>
      </c>
      <c r="AJ178" s="348">
        <f t="shared" si="106"/>
        <v>375</v>
      </c>
      <c r="AK178" s="348">
        <f t="shared" si="106"/>
        <v>375</v>
      </c>
      <c r="AL178" s="348">
        <f t="shared" si="106"/>
        <v>375</v>
      </c>
      <c r="AM178" s="348">
        <f t="shared" si="106"/>
        <v>375</v>
      </c>
      <c r="AN178" s="348">
        <f t="shared" si="106"/>
        <v>375</v>
      </c>
      <c r="AO178" s="348">
        <f t="shared" si="106"/>
        <v>375</v>
      </c>
      <c r="AP178" s="348">
        <f t="shared" si="106"/>
        <v>375</v>
      </c>
      <c r="AQ178" s="348">
        <f t="shared" si="106"/>
        <v>375</v>
      </c>
      <c r="AR178" s="348">
        <f t="shared" si="106"/>
        <v>375</v>
      </c>
      <c r="AS178" s="348">
        <f t="shared" si="106"/>
        <v>375</v>
      </c>
      <c r="AT178" s="348">
        <f t="shared" si="106"/>
        <v>375</v>
      </c>
      <c r="AU178" s="348">
        <f t="shared" si="106"/>
        <v>375</v>
      </c>
      <c r="AV178" s="348">
        <f t="shared" si="106"/>
        <v>375</v>
      </c>
      <c r="AW178" s="348">
        <f t="shared" si="106"/>
        <v>375</v>
      </c>
      <c r="AX178" s="348">
        <f t="shared" si="106"/>
        <v>375</v>
      </c>
      <c r="AY178" s="348">
        <f t="shared" si="106"/>
        <v>375</v>
      </c>
      <c r="AZ178" s="348">
        <f t="shared" si="106"/>
        <v>375</v>
      </c>
      <c r="BA178" s="348">
        <f t="shared" si="106"/>
        <v>375</v>
      </c>
      <c r="BB178" s="348">
        <f t="shared" si="106"/>
        <v>375</v>
      </c>
      <c r="BC178" s="348">
        <f t="shared" si="106"/>
        <v>375</v>
      </c>
      <c r="BD178" s="348">
        <f t="shared" si="106"/>
        <v>375</v>
      </c>
      <c r="BE178" s="348">
        <f t="shared" si="106"/>
        <v>375</v>
      </c>
      <c r="BF178" s="348">
        <f t="shared" si="106"/>
        <v>375</v>
      </c>
      <c r="BG178" s="348">
        <f t="shared" si="106"/>
        <v>375</v>
      </c>
      <c r="BH178" s="348">
        <f t="shared" si="106"/>
        <v>375</v>
      </c>
      <c r="BI178" s="348">
        <f t="shared" si="106"/>
        <v>375</v>
      </c>
      <c r="BJ178" s="348">
        <f t="shared" si="106"/>
        <v>375</v>
      </c>
      <c r="BK178" s="348">
        <f t="shared" si="106"/>
        <v>375</v>
      </c>
      <c r="BL178" s="348">
        <f t="shared" si="106"/>
        <v>375</v>
      </c>
      <c r="BM178" s="348">
        <f t="shared" si="106"/>
        <v>375</v>
      </c>
      <c r="BN178" s="348">
        <f t="shared" si="106"/>
        <v>375</v>
      </c>
      <c r="BO178" s="348">
        <f t="shared" si="106"/>
        <v>375</v>
      </c>
      <c r="BP178" s="348">
        <f t="shared" si="106"/>
        <v>375</v>
      </c>
      <c r="BQ178" s="348">
        <f t="shared" si="106"/>
        <v>375</v>
      </c>
      <c r="BR178" s="348">
        <f t="shared" ref="BR178:DT182" si="107">+BR18+BR45+BR72+BR99+BR126+BR153</f>
        <v>375</v>
      </c>
      <c r="BS178" s="348">
        <f t="shared" si="107"/>
        <v>375</v>
      </c>
      <c r="BT178" s="348">
        <f t="shared" si="107"/>
        <v>375</v>
      </c>
      <c r="BU178" s="348">
        <f t="shared" si="107"/>
        <v>375</v>
      </c>
      <c r="BV178" s="348">
        <f t="shared" si="107"/>
        <v>375</v>
      </c>
      <c r="BW178" s="348">
        <f t="shared" si="107"/>
        <v>375</v>
      </c>
      <c r="BX178" s="348">
        <f t="shared" si="107"/>
        <v>375</v>
      </c>
      <c r="BY178" s="348">
        <f t="shared" si="107"/>
        <v>375</v>
      </c>
      <c r="BZ178" s="348">
        <f t="shared" si="107"/>
        <v>375</v>
      </c>
      <c r="CA178" s="348">
        <f t="shared" si="107"/>
        <v>375</v>
      </c>
      <c r="CB178" s="348">
        <f t="shared" si="107"/>
        <v>375</v>
      </c>
      <c r="CC178" s="348">
        <f t="shared" si="107"/>
        <v>375</v>
      </c>
      <c r="CD178" s="348">
        <f t="shared" si="107"/>
        <v>375</v>
      </c>
      <c r="CE178" s="348">
        <f t="shared" si="107"/>
        <v>375</v>
      </c>
      <c r="CF178" s="348">
        <f t="shared" si="107"/>
        <v>375</v>
      </c>
      <c r="CG178" s="348">
        <f t="shared" si="107"/>
        <v>375</v>
      </c>
      <c r="CH178" s="348">
        <f t="shared" si="107"/>
        <v>375</v>
      </c>
      <c r="CI178" s="348">
        <f t="shared" si="107"/>
        <v>375</v>
      </c>
      <c r="CJ178" s="348">
        <f t="shared" si="107"/>
        <v>375</v>
      </c>
      <c r="CK178" s="348">
        <f t="shared" si="107"/>
        <v>375</v>
      </c>
      <c r="CL178" s="348">
        <f t="shared" si="107"/>
        <v>375</v>
      </c>
      <c r="CM178" s="348">
        <f t="shared" si="107"/>
        <v>375</v>
      </c>
      <c r="CN178" s="348">
        <f t="shared" si="107"/>
        <v>375</v>
      </c>
      <c r="CO178" s="348">
        <f t="shared" si="107"/>
        <v>375</v>
      </c>
      <c r="CP178" s="348">
        <f t="shared" si="107"/>
        <v>375</v>
      </c>
      <c r="CQ178" s="348">
        <f t="shared" si="107"/>
        <v>375</v>
      </c>
      <c r="CR178" s="348">
        <f t="shared" si="107"/>
        <v>375</v>
      </c>
      <c r="CS178" s="348">
        <f t="shared" si="107"/>
        <v>375</v>
      </c>
      <c r="CT178" s="348">
        <f t="shared" si="107"/>
        <v>375</v>
      </c>
      <c r="CU178" s="348">
        <f t="shared" si="107"/>
        <v>375</v>
      </c>
      <c r="CV178" s="348">
        <f t="shared" si="107"/>
        <v>375</v>
      </c>
      <c r="CW178" s="348">
        <f t="shared" si="107"/>
        <v>375</v>
      </c>
      <c r="CX178" s="348">
        <f t="shared" si="107"/>
        <v>375</v>
      </c>
      <c r="CY178" s="348">
        <f t="shared" si="107"/>
        <v>375</v>
      </c>
      <c r="CZ178" s="348">
        <f t="shared" si="107"/>
        <v>375</v>
      </c>
      <c r="DA178" s="348">
        <f t="shared" si="107"/>
        <v>375</v>
      </c>
      <c r="DB178" s="348">
        <f t="shared" si="107"/>
        <v>375</v>
      </c>
      <c r="DC178" s="348">
        <f t="shared" si="107"/>
        <v>375</v>
      </c>
      <c r="DD178" s="348">
        <f t="shared" si="107"/>
        <v>375</v>
      </c>
      <c r="DE178" s="348">
        <f t="shared" si="107"/>
        <v>375</v>
      </c>
      <c r="DF178" s="348">
        <f t="shared" si="107"/>
        <v>375</v>
      </c>
      <c r="DG178" s="348">
        <f t="shared" si="107"/>
        <v>375</v>
      </c>
      <c r="DH178" s="348">
        <f t="shared" si="107"/>
        <v>375</v>
      </c>
      <c r="DI178" s="348">
        <f t="shared" si="107"/>
        <v>375</v>
      </c>
      <c r="DJ178" s="348">
        <f t="shared" si="107"/>
        <v>375</v>
      </c>
      <c r="DK178" s="348">
        <f t="shared" si="107"/>
        <v>375</v>
      </c>
      <c r="DL178" s="348">
        <f t="shared" si="107"/>
        <v>375</v>
      </c>
      <c r="DM178" s="348">
        <f t="shared" si="107"/>
        <v>375</v>
      </c>
      <c r="DN178" s="348">
        <f t="shared" si="107"/>
        <v>375</v>
      </c>
      <c r="DO178" s="348">
        <f t="shared" si="107"/>
        <v>375</v>
      </c>
      <c r="DP178" s="348">
        <f t="shared" si="107"/>
        <v>375</v>
      </c>
      <c r="DQ178" s="348">
        <f t="shared" si="107"/>
        <v>375</v>
      </c>
      <c r="DR178" s="348">
        <f t="shared" si="107"/>
        <v>375</v>
      </c>
      <c r="DS178" s="348">
        <f t="shared" si="107"/>
        <v>375</v>
      </c>
      <c r="DT178" s="348">
        <f t="shared" si="107"/>
        <v>375</v>
      </c>
    </row>
    <row r="179" spans="3:124">
      <c r="C179" t="s">
        <v>647</v>
      </c>
      <c r="E179" s="348">
        <f t="shared" ref="E179:T182" si="108">+E19+E46+E73+E100+E127+E154</f>
        <v>0</v>
      </c>
      <c r="F179" s="348">
        <f t="shared" si="108"/>
        <v>0</v>
      </c>
      <c r="G179" s="348">
        <f t="shared" si="108"/>
        <v>0</v>
      </c>
      <c r="H179" s="348">
        <f t="shared" si="108"/>
        <v>0</v>
      </c>
      <c r="I179" s="348">
        <f t="shared" si="108"/>
        <v>0</v>
      </c>
      <c r="J179" s="348">
        <f t="shared" si="108"/>
        <v>0</v>
      </c>
      <c r="K179" s="348">
        <f t="shared" si="108"/>
        <v>0</v>
      </c>
      <c r="L179" s="348">
        <f t="shared" si="108"/>
        <v>0</v>
      </c>
      <c r="M179" s="348">
        <f t="shared" si="108"/>
        <v>0</v>
      </c>
      <c r="N179" s="348">
        <f t="shared" si="108"/>
        <v>0</v>
      </c>
      <c r="O179" s="348">
        <f t="shared" si="108"/>
        <v>0</v>
      </c>
      <c r="P179" s="348">
        <f t="shared" si="108"/>
        <v>0</v>
      </c>
      <c r="Q179" s="348">
        <f t="shared" si="108"/>
        <v>0</v>
      </c>
      <c r="R179" s="348">
        <f t="shared" si="108"/>
        <v>0</v>
      </c>
      <c r="S179" s="348">
        <f t="shared" si="108"/>
        <v>0</v>
      </c>
      <c r="T179" s="348">
        <f t="shared" si="108"/>
        <v>0</v>
      </c>
      <c r="U179" s="348">
        <f t="shared" si="106"/>
        <v>0</v>
      </c>
      <c r="V179" s="348">
        <f t="shared" si="106"/>
        <v>0</v>
      </c>
      <c r="W179" s="348">
        <f t="shared" si="106"/>
        <v>0</v>
      </c>
      <c r="X179" s="348">
        <f t="shared" si="106"/>
        <v>0</v>
      </c>
      <c r="Y179" s="348">
        <f t="shared" si="106"/>
        <v>0</v>
      </c>
      <c r="Z179" s="348">
        <f t="shared" si="106"/>
        <v>0</v>
      </c>
      <c r="AA179" s="348">
        <f t="shared" si="106"/>
        <v>0</v>
      </c>
      <c r="AB179" s="348">
        <f t="shared" si="106"/>
        <v>0</v>
      </c>
      <c r="AC179" s="348">
        <f t="shared" si="106"/>
        <v>0</v>
      </c>
      <c r="AD179" s="348">
        <f t="shared" si="106"/>
        <v>0</v>
      </c>
      <c r="AE179" s="348">
        <f t="shared" si="106"/>
        <v>0</v>
      </c>
      <c r="AF179" s="348">
        <f t="shared" si="106"/>
        <v>0</v>
      </c>
      <c r="AG179" s="348">
        <f t="shared" si="106"/>
        <v>0</v>
      </c>
      <c r="AH179" s="348">
        <f t="shared" si="106"/>
        <v>0</v>
      </c>
      <c r="AI179" s="348">
        <f t="shared" si="106"/>
        <v>0</v>
      </c>
      <c r="AJ179" s="348">
        <f t="shared" si="106"/>
        <v>0</v>
      </c>
      <c r="AK179" s="348">
        <f t="shared" si="106"/>
        <v>0</v>
      </c>
      <c r="AL179" s="348">
        <f t="shared" si="106"/>
        <v>0</v>
      </c>
      <c r="AM179" s="348">
        <f t="shared" si="106"/>
        <v>0</v>
      </c>
      <c r="AN179" s="348">
        <f t="shared" si="106"/>
        <v>0</v>
      </c>
      <c r="AO179" s="348">
        <f t="shared" si="106"/>
        <v>0</v>
      </c>
      <c r="AP179" s="348">
        <f t="shared" si="106"/>
        <v>0</v>
      </c>
      <c r="AQ179" s="348">
        <f t="shared" si="106"/>
        <v>0</v>
      </c>
      <c r="AR179" s="348">
        <f t="shared" si="106"/>
        <v>0</v>
      </c>
      <c r="AS179" s="348">
        <f t="shared" si="106"/>
        <v>0</v>
      </c>
      <c r="AT179" s="348">
        <f t="shared" si="106"/>
        <v>0</v>
      </c>
      <c r="AU179" s="348">
        <f t="shared" si="106"/>
        <v>0</v>
      </c>
      <c r="AV179" s="348">
        <f t="shared" si="106"/>
        <v>0</v>
      </c>
      <c r="AW179" s="348">
        <f t="shared" si="106"/>
        <v>0</v>
      </c>
      <c r="AX179" s="348">
        <f t="shared" si="106"/>
        <v>0</v>
      </c>
      <c r="AY179" s="348">
        <f t="shared" si="106"/>
        <v>0</v>
      </c>
      <c r="AZ179" s="348">
        <f t="shared" si="106"/>
        <v>0</v>
      </c>
      <c r="BA179" s="348">
        <f t="shared" si="106"/>
        <v>0</v>
      </c>
      <c r="BB179" s="348">
        <f t="shared" si="106"/>
        <v>0</v>
      </c>
      <c r="BC179" s="348">
        <f t="shared" si="106"/>
        <v>0</v>
      </c>
      <c r="BD179" s="348">
        <f t="shared" si="106"/>
        <v>0</v>
      </c>
      <c r="BE179" s="348">
        <f t="shared" si="106"/>
        <v>0</v>
      </c>
      <c r="BF179" s="348">
        <f t="shared" si="106"/>
        <v>0</v>
      </c>
      <c r="BG179" s="348">
        <f t="shared" si="106"/>
        <v>0</v>
      </c>
      <c r="BH179" s="348">
        <f t="shared" si="106"/>
        <v>0</v>
      </c>
      <c r="BI179" s="348">
        <f t="shared" si="106"/>
        <v>0</v>
      </c>
      <c r="BJ179" s="348">
        <f t="shared" si="106"/>
        <v>0</v>
      </c>
      <c r="BK179" s="348">
        <f t="shared" si="106"/>
        <v>0</v>
      </c>
      <c r="BL179" s="348">
        <f t="shared" si="106"/>
        <v>0</v>
      </c>
      <c r="BM179" s="348">
        <f t="shared" si="106"/>
        <v>0</v>
      </c>
      <c r="BN179" s="348">
        <f t="shared" si="106"/>
        <v>0</v>
      </c>
      <c r="BO179" s="348">
        <f t="shared" si="106"/>
        <v>0</v>
      </c>
      <c r="BP179" s="348">
        <f t="shared" si="106"/>
        <v>0</v>
      </c>
      <c r="BQ179" s="348">
        <f t="shared" si="106"/>
        <v>0</v>
      </c>
      <c r="BR179" s="348">
        <f t="shared" si="107"/>
        <v>0</v>
      </c>
      <c r="BS179" s="348">
        <f t="shared" si="107"/>
        <v>0</v>
      </c>
      <c r="BT179" s="348">
        <f t="shared" si="107"/>
        <v>0</v>
      </c>
      <c r="BU179" s="348">
        <f t="shared" si="107"/>
        <v>0</v>
      </c>
      <c r="BV179" s="348">
        <f t="shared" si="107"/>
        <v>0</v>
      </c>
      <c r="BW179" s="348">
        <f t="shared" si="107"/>
        <v>0</v>
      </c>
      <c r="BX179" s="348">
        <f t="shared" si="107"/>
        <v>0</v>
      </c>
      <c r="BY179" s="348">
        <f t="shared" si="107"/>
        <v>0</v>
      </c>
      <c r="BZ179" s="348">
        <f t="shared" si="107"/>
        <v>0</v>
      </c>
      <c r="CA179" s="348">
        <f t="shared" si="107"/>
        <v>0</v>
      </c>
      <c r="CB179" s="348">
        <f t="shared" si="107"/>
        <v>0</v>
      </c>
      <c r="CC179" s="348">
        <f t="shared" si="107"/>
        <v>0</v>
      </c>
      <c r="CD179" s="348">
        <f t="shared" si="107"/>
        <v>0</v>
      </c>
      <c r="CE179" s="348">
        <f t="shared" si="107"/>
        <v>0</v>
      </c>
      <c r="CF179" s="348">
        <f t="shared" si="107"/>
        <v>0</v>
      </c>
      <c r="CG179" s="348">
        <f t="shared" si="107"/>
        <v>0</v>
      </c>
      <c r="CH179" s="348">
        <f t="shared" si="107"/>
        <v>0</v>
      </c>
      <c r="CI179" s="348">
        <f t="shared" si="107"/>
        <v>0</v>
      </c>
      <c r="CJ179" s="348">
        <f t="shared" si="107"/>
        <v>0</v>
      </c>
      <c r="CK179" s="348">
        <f t="shared" si="107"/>
        <v>0</v>
      </c>
      <c r="CL179" s="348">
        <f t="shared" si="107"/>
        <v>0</v>
      </c>
      <c r="CM179" s="348">
        <f t="shared" si="107"/>
        <v>0</v>
      </c>
      <c r="CN179" s="348">
        <f t="shared" si="107"/>
        <v>0</v>
      </c>
      <c r="CO179" s="348">
        <f t="shared" si="107"/>
        <v>0</v>
      </c>
      <c r="CP179" s="348">
        <f t="shared" si="107"/>
        <v>0</v>
      </c>
      <c r="CQ179" s="348">
        <f t="shared" si="107"/>
        <v>0</v>
      </c>
      <c r="CR179" s="348">
        <f t="shared" si="107"/>
        <v>0</v>
      </c>
      <c r="CS179" s="348">
        <f t="shared" si="107"/>
        <v>0</v>
      </c>
      <c r="CT179" s="348">
        <f t="shared" si="107"/>
        <v>0</v>
      </c>
      <c r="CU179" s="348">
        <f t="shared" si="107"/>
        <v>0</v>
      </c>
      <c r="CV179" s="348">
        <f t="shared" si="107"/>
        <v>0</v>
      </c>
      <c r="CW179" s="348">
        <f t="shared" si="107"/>
        <v>0</v>
      </c>
      <c r="CX179" s="348">
        <f t="shared" si="107"/>
        <v>0</v>
      </c>
      <c r="CY179" s="348">
        <f t="shared" si="107"/>
        <v>0</v>
      </c>
      <c r="CZ179" s="348">
        <f t="shared" si="107"/>
        <v>0</v>
      </c>
      <c r="DA179" s="348">
        <f t="shared" si="107"/>
        <v>0</v>
      </c>
      <c r="DB179" s="348">
        <f t="shared" si="107"/>
        <v>0</v>
      </c>
      <c r="DC179" s="348">
        <f t="shared" si="107"/>
        <v>0</v>
      </c>
      <c r="DD179" s="348">
        <f t="shared" si="107"/>
        <v>0</v>
      </c>
      <c r="DE179" s="348">
        <f t="shared" si="107"/>
        <v>0</v>
      </c>
      <c r="DF179" s="348">
        <f t="shared" si="107"/>
        <v>0</v>
      </c>
      <c r="DG179" s="348">
        <f t="shared" si="107"/>
        <v>0</v>
      </c>
      <c r="DH179" s="348">
        <f t="shared" si="107"/>
        <v>0</v>
      </c>
      <c r="DI179" s="348">
        <f t="shared" si="107"/>
        <v>0</v>
      </c>
      <c r="DJ179" s="348">
        <f t="shared" si="107"/>
        <v>0</v>
      </c>
      <c r="DK179" s="348">
        <f t="shared" si="107"/>
        <v>0</v>
      </c>
      <c r="DL179" s="348">
        <f t="shared" si="107"/>
        <v>0</v>
      </c>
      <c r="DM179" s="348">
        <f t="shared" si="107"/>
        <v>0</v>
      </c>
      <c r="DN179" s="348">
        <f t="shared" si="107"/>
        <v>0</v>
      </c>
      <c r="DO179" s="348">
        <f t="shared" si="107"/>
        <v>0</v>
      </c>
      <c r="DP179" s="348">
        <f t="shared" si="107"/>
        <v>0</v>
      </c>
      <c r="DQ179" s="348">
        <f t="shared" si="107"/>
        <v>0</v>
      </c>
      <c r="DR179" s="348">
        <f t="shared" si="107"/>
        <v>0</v>
      </c>
      <c r="DS179" s="348">
        <f t="shared" si="107"/>
        <v>0</v>
      </c>
      <c r="DT179" s="348">
        <f t="shared" si="107"/>
        <v>0</v>
      </c>
    </row>
    <row r="180" spans="3:124">
      <c r="C180" t="s">
        <v>635</v>
      </c>
      <c r="E180" s="348">
        <f t="shared" si="108"/>
        <v>0</v>
      </c>
      <c r="F180" s="348">
        <f t="shared" si="108"/>
        <v>116.25</v>
      </c>
      <c r="G180" s="348">
        <f t="shared" si="108"/>
        <v>116.25</v>
      </c>
      <c r="H180" s="348">
        <f t="shared" si="108"/>
        <v>116.25</v>
      </c>
      <c r="I180" s="348">
        <f t="shared" si="108"/>
        <v>116.25</v>
      </c>
      <c r="J180" s="348">
        <f t="shared" si="108"/>
        <v>116.25</v>
      </c>
      <c r="K180" s="348">
        <f t="shared" si="108"/>
        <v>116.25</v>
      </c>
      <c r="L180" s="348">
        <f t="shared" si="108"/>
        <v>116.25</v>
      </c>
      <c r="M180" s="348">
        <f t="shared" si="108"/>
        <v>116.25</v>
      </c>
      <c r="N180" s="348">
        <f t="shared" si="108"/>
        <v>116.25</v>
      </c>
      <c r="O180" s="348">
        <f t="shared" si="108"/>
        <v>116.25</v>
      </c>
      <c r="P180" s="348">
        <f t="shared" si="108"/>
        <v>116.25</v>
      </c>
      <c r="Q180" s="348">
        <f t="shared" si="108"/>
        <v>116.25</v>
      </c>
      <c r="R180" s="348">
        <f t="shared" si="108"/>
        <v>116.25</v>
      </c>
      <c r="S180" s="348">
        <f t="shared" si="108"/>
        <v>116.25</v>
      </c>
      <c r="T180" s="348">
        <f t="shared" si="108"/>
        <v>116.25</v>
      </c>
      <c r="U180" s="348">
        <f t="shared" si="106"/>
        <v>116.25</v>
      </c>
      <c r="V180" s="348">
        <f t="shared" si="106"/>
        <v>116.25</v>
      </c>
      <c r="W180" s="348">
        <f t="shared" si="106"/>
        <v>116.25</v>
      </c>
      <c r="X180" s="348">
        <f t="shared" si="106"/>
        <v>116.25</v>
      </c>
      <c r="Y180" s="348">
        <f t="shared" si="106"/>
        <v>116.25</v>
      </c>
      <c r="Z180" s="348">
        <f t="shared" si="106"/>
        <v>116.25</v>
      </c>
      <c r="AA180" s="348">
        <f t="shared" si="106"/>
        <v>116.25</v>
      </c>
      <c r="AB180" s="348">
        <f t="shared" si="106"/>
        <v>116.25</v>
      </c>
      <c r="AC180" s="348">
        <f t="shared" si="106"/>
        <v>116.25</v>
      </c>
      <c r="AD180" s="348">
        <f t="shared" si="106"/>
        <v>116.25</v>
      </c>
      <c r="AE180" s="348">
        <f t="shared" si="106"/>
        <v>116.25</v>
      </c>
      <c r="AF180" s="348">
        <f t="shared" si="106"/>
        <v>116.25</v>
      </c>
      <c r="AG180" s="348">
        <f t="shared" si="106"/>
        <v>116.25</v>
      </c>
      <c r="AH180" s="348">
        <f t="shared" si="106"/>
        <v>116.25</v>
      </c>
      <c r="AI180" s="348">
        <f t="shared" si="106"/>
        <v>116.25</v>
      </c>
      <c r="AJ180" s="348">
        <f t="shared" si="106"/>
        <v>116.25</v>
      </c>
      <c r="AK180" s="348">
        <f t="shared" si="106"/>
        <v>116.25</v>
      </c>
      <c r="AL180" s="348">
        <f t="shared" si="106"/>
        <v>116.25</v>
      </c>
      <c r="AM180" s="348">
        <f t="shared" si="106"/>
        <v>116.25</v>
      </c>
      <c r="AN180" s="348">
        <f t="shared" si="106"/>
        <v>116.25</v>
      </c>
      <c r="AO180" s="348">
        <f t="shared" si="106"/>
        <v>116.25</v>
      </c>
      <c r="AP180" s="348">
        <f t="shared" si="106"/>
        <v>116.25</v>
      </c>
      <c r="AQ180" s="348">
        <f t="shared" si="106"/>
        <v>116.25</v>
      </c>
      <c r="AR180" s="348">
        <f t="shared" si="106"/>
        <v>116.25</v>
      </c>
      <c r="AS180" s="348">
        <f t="shared" si="106"/>
        <v>116.25</v>
      </c>
      <c r="AT180" s="348">
        <f t="shared" si="106"/>
        <v>116.25</v>
      </c>
      <c r="AU180" s="348">
        <f t="shared" si="106"/>
        <v>116.25</v>
      </c>
      <c r="AV180" s="348">
        <f t="shared" si="106"/>
        <v>116.25</v>
      </c>
      <c r="AW180" s="348">
        <f t="shared" si="106"/>
        <v>116.25</v>
      </c>
      <c r="AX180" s="348">
        <f t="shared" si="106"/>
        <v>116.25</v>
      </c>
      <c r="AY180" s="348">
        <f t="shared" si="106"/>
        <v>116.25</v>
      </c>
      <c r="AZ180" s="348">
        <f t="shared" si="106"/>
        <v>116.25</v>
      </c>
      <c r="BA180" s="348">
        <f t="shared" si="106"/>
        <v>116.25</v>
      </c>
      <c r="BB180" s="348">
        <f t="shared" si="106"/>
        <v>116.25</v>
      </c>
      <c r="BC180" s="348">
        <f t="shared" si="106"/>
        <v>116.25</v>
      </c>
      <c r="BD180" s="348">
        <f t="shared" si="106"/>
        <v>116.25</v>
      </c>
      <c r="BE180" s="348">
        <f t="shared" si="106"/>
        <v>116.25</v>
      </c>
      <c r="BF180" s="348">
        <f t="shared" si="106"/>
        <v>116.25</v>
      </c>
      <c r="BG180" s="348">
        <f t="shared" si="106"/>
        <v>116.25</v>
      </c>
      <c r="BH180" s="348">
        <f t="shared" si="106"/>
        <v>116.25</v>
      </c>
      <c r="BI180" s="348">
        <f t="shared" si="106"/>
        <v>116.25</v>
      </c>
      <c r="BJ180" s="348">
        <f t="shared" si="106"/>
        <v>116.25</v>
      </c>
      <c r="BK180" s="348">
        <f t="shared" si="106"/>
        <v>116.25</v>
      </c>
      <c r="BL180" s="348">
        <f t="shared" si="106"/>
        <v>116.25</v>
      </c>
      <c r="BM180" s="348">
        <f t="shared" si="106"/>
        <v>116.25</v>
      </c>
      <c r="BN180" s="348">
        <f t="shared" si="106"/>
        <v>116.25</v>
      </c>
      <c r="BO180" s="348">
        <f t="shared" si="106"/>
        <v>116.25</v>
      </c>
      <c r="BP180" s="348">
        <f t="shared" si="106"/>
        <v>116.25</v>
      </c>
      <c r="BQ180" s="348">
        <f t="shared" si="106"/>
        <v>116.25</v>
      </c>
      <c r="BR180" s="348">
        <f t="shared" si="107"/>
        <v>116.25</v>
      </c>
      <c r="BS180" s="348">
        <f t="shared" si="107"/>
        <v>116.25</v>
      </c>
      <c r="BT180" s="348">
        <f t="shared" si="107"/>
        <v>116.25</v>
      </c>
      <c r="BU180" s="348">
        <f t="shared" si="107"/>
        <v>116.25</v>
      </c>
      <c r="BV180" s="348">
        <f t="shared" si="107"/>
        <v>116.25</v>
      </c>
      <c r="BW180" s="348">
        <f t="shared" si="107"/>
        <v>116.25</v>
      </c>
      <c r="BX180" s="348">
        <f t="shared" si="107"/>
        <v>116.25</v>
      </c>
      <c r="BY180" s="348">
        <f t="shared" si="107"/>
        <v>116.25</v>
      </c>
      <c r="BZ180" s="348">
        <f t="shared" si="107"/>
        <v>116.25</v>
      </c>
      <c r="CA180" s="348">
        <f t="shared" si="107"/>
        <v>116.25</v>
      </c>
      <c r="CB180" s="348">
        <f t="shared" si="107"/>
        <v>116.25</v>
      </c>
      <c r="CC180" s="348">
        <f t="shared" si="107"/>
        <v>116.25</v>
      </c>
      <c r="CD180" s="348">
        <f t="shared" si="107"/>
        <v>116.25</v>
      </c>
      <c r="CE180" s="348">
        <f t="shared" si="107"/>
        <v>116.25</v>
      </c>
      <c r="CF180" s="348">
        <f t="shared" si="107"/>
        <v>116.25</v>
      </c>
      <c r="CG180" s="348">
        <f t="shared" si="107"/>
        <v>116.25</v>
      </c>
      <c r="CH180" s="348">
        <f t="shared" si="107"/>
        <v>116.25</v>
      </c>
      <c r="CI180" s="348">
        <f t="shared" si="107"/>
        <v>116.25</v>
      </c>
      <c r="CJ180" s="348">
        <f t="shared" si="107"/>
        <v>116.25</v>
      </c>
      <c r="CK180" s="348">
        <f t="shared" si="107"/>
        <v>116.25</v>
      </c>
      <c r="CL180" s="348">
        <f t="shared" si="107"/>
        <v>116.25</v>
      </c>
      <c r="CM180" s="348">
        <f t="shared" si="107"/>
        <v>116.25</v>
      </c>
      <c r="CN180" s="348">
        <f t="shared" si="107"/>
        <v>116.25</v>
      </c>
      <c r="CO180" s="348">
        <f t="shared" si="107"/>
        <v>116.25</v>
      </c>
      <c r="CP180" s="348">
        <f t="shared" si="107"/>
        <v>116.25</v>
      </c>
      <c r="CQ180" s="348">
        <f t="shared" si="107"/>
        <v>116.25</v>
      </c>
      <c r="CR180" s="348">
        <f t="shared" si="107"/>
        <v>116.25</v>
      </c>
      <c r="CS180" s="348">
        <f t="shared" si="107"/>
        <v>116.25</v>
      </c>
      <c r="CT180" s="348">
        <f t="shared" si="107"/>
        <v>116.25</v>
      </c>
      <c r="CU180" s="348">
        <f t="shared" si="107"/>
        <v>116.25</v>
      </c>
      <c r="CV180" s="348">
        <f t="shared" si="107"/>
        <v>116.25</v>
      </c>
      <c r="CW180" s="348">
        <f t="shared" si="107"/>
        <v>116.25</v>
      </c>
      <c r="CX180" s="348">
        <f t="shared" si="107"/>
        <v>116.25</v>
      </c>
      <c r="CY180" s="348">
        <f t="shared" si="107"/>
        <v>116.25</v>
      </c>
      <c r="CZ180" s="348">
        <f t="shared" si="107"/>
        <v>116.25</v>
      </c>
      <c r="DA180" s="348">
        <f t="shared" si="107"/>
        <v>116.25</v>
      </c>
      <c r="DB180" s="348">
        <f t="shared" si="107"/>
        <v>116.25</v>
      </c>
      <c r="DC180" s="348">
        <f t="shared" si="107"/>
        <v>116.25</v>
      </c>
      <c r="DD180" s="348">
        <f t="shared" si="107"/>
        <v>116.25</v>
      </c>
      <c r="DE180" s="348">
        <f t="shared" si="107"/>
        <v>116.25</v>
      </c>
      <c r="DF180" s="348">
        <f t="shared" si="107"/>
        <v>116.25</v>
      </c>
      <c r="DG180" s="348">
        <f t="shared" si="107"/>
        <v>116.25</v>
      </c>
      <c r="DH180" s="348">
        <f t="shared" si="107"/>
        <v>116.25</v>
      </c>
      <c r="DI180" s="348">
        <f t="shared" si="107"/>
        <v>116.25</v>
      </c>
      <c r="DJ180" s="348">
        <f t="shared" si="107"/>
        <v>116.25</v>
      </c>
      <c r="DK180" s="348">
        <f t="shared" si="107"/>
        <v>116.25</v>
      </c>
      <c r="DL180" s="348">
        <f t="shared" si="107"/>
        <v>116.25</v>
      </c>
      <c r="DM180" s="348">
        <f t="shared" si="107"/>
        <v>116.25</v>
      </c>
      <c r="DN180" s="348">
        <f t="shared" si="107"/>
        <v>116.25</v>
      </c>
      <c r="DO180" s="348">
        <f t="shared" si="107"/>
        <v>116.25</v>
      </c>
      <c r="DP180" s="348">
        <f t="shared" si="107"/>
        <v>116.25</v>
      </c>
      <c r="DQ180" s="348">
        <f t="shared" si="107"/>
        <v>116.25</v>
      </c>
      <c r="DR180" s="348">
        <f t="shared" si="107"/>
        <v>116.25</v>
      </c>
      <c r="DS180" s="348">
        <f t="shared" si="107"/>
        <v>116.25</v>
      </c>
      <c r="DT180" s="348">
        <f t="shared" si="107"/>
        <v>116.25</v>
      </c>
    </row>
    <row r="181" spans="3:124">
      <c r="C181" t="s">
        <v>648</v>
      </c>
      <c r="E181" s="348">
        <f t="shared" si="108"/>
        <v>0</v>
      </c>
      <c r="F181" s="348">
        <f t="shared" si="106"/>
        <v>3.75</v>
      </c>
      <c r="G181" s="348">
        <f t="shared" si="106"/>
        <v>3.75</v>
      </c>
      <c r="H181" s="348">
        <f t="shared" si="106"/>
        <v>3.75</v>
      </c>
      <c r="I181" s="348">
        <f t="shared" si="106"/>
        <v>3.75</v>
      </c>
      <c r="J181" s="348">
        <f t="shared" si="106"/>
        <v>3.75</v>
      </c>
      <c r="K181" s="348">
        <f t="shared" si="106"/>
        <v>3.75</v>
      </c>
      <c r="L181" s="348">
        <f t="shared" si="106"/>
        <v>3.75</v>
      </c>
      <c r="M181" s="348">
        <f t="shared" si="106"/>
        <v>3.75</v>
      </c>
      <c r="N181" s="348">
        <f t="shared" si="106"/>
        <v>3.75</v>
      </c>
      <c r="O181" s="348">
        <f t="shared" si="106"/>
        <v>3.75</v>
      </c>
      <c r="P181" s="348">
        <f t="shared" si="106"/>
        <v>3.75</v>
      </c>
      <c r="Q181" s="348">
        <f t="shared" si="106"/>
        <v>3.75</v>
      </c>
      <c r="R181" s="348">
        <f t="shared" si="106"/>
        <v>3.75</v>
      </c>
      <c r="S181" s="348">
        <f t="shared" si="106"/>
        <v>3.75</v>
      </c>
      <c r="T181" s="348">
        <f t="shared" si="106"/>
        <v>3.75</v>
      </c>
      <c r="U181" s="348">
        <f t="shared" si="106"/>
        <v>3.75</v>
      </c>
      <c r="V181" s="348">
        <f t="shared" si="106"/>
        <v>3.75</v>
      </c>
      <c r="W181" s="348">
        <f t="shared" si="106"/>
        <v>3.75</v>
      </c>
      <c r="X181" s="348">
        <f t="shared" si="106"/>
        <v>3.75</v>
      </c>
      <c r="Y181" s="348">
        <f t="shared" si="106"/>
        <v>3.75</v>
      </c>
      <c r="Z181" s="348">
        <f t="shared" si="106"/>
        <v>3.75</v>
      </c>
      <c r="AA181" s="348">
        <f t="shared" si="106"/>
        <v>3.75</v>
      </c>
      <c r="AB181" s="348">
        <f t="shared" si="106"/>
        <v>3.75</v>
      </c>
      <c r="AC181" s="348">
        <f t="shared" si="106"/>
        <v>3.75</v>
      </c>
      <c r="AD181" s="348">
        <f t="shared" si="106"/>
        <v>3.75</v>
      </c>
      <c r="AE181" s="348">
        <f t="shared" si="106"/>
        <v>3.75</v>
      </c>
      <c r="AF181" s="348">
        <f t="shared" si="106"/>
        <v>3.75</v>
      </c>
      <c r="AG181" s="348">
        <f t="shared" si="106"/>
        <v>3.75</v>
      </c>
      <c r="AH181" s="348">
        <f t="shared" si="106"/>
        <v>3.75</v>
      </c>
      <c r="AI181" s="348">
        <f t="shared" si="106"/>
        <v>3.75</v>
      </c>
      <c r="AJ181" s="348">
        <f t="shared" si="106"/>
        <v>3.75</v>
      </c>
      <c r="AK181" s="348">
        <f t="shared" si="106"/>
        <v>3.75</v>
      </c>
      <c r="AL181" s="348">
        <f t="shared" si="106"/>
        <v>3.75</v>
      </c>
      <c r="AM181" s="348">
        <f t="shared" si="106"/>
        <v>3.75</v>
      </c>
      <c r="AN181" s="348">
        <f t="shared" si="106"/>
        <v>3.75</v>
      </c>
      <c r="AO181" s="348">
        <f t="shared" si="106"/>
        <v>3.75</v>
      </c>
      <c r="AP181" s="348">
        <f t="shared" si="106"/>
        <v>3.75</v>
      </c>
      <c r="AQ181" s="348">
        <f t="shared" si="106"/>
        <v>3.75</v>
      </c>
      <c r="AR181" s="348">
        <f t="shared" si="106"/>
        <v>3.75</v>
      </c>
      <c r="AS181" s="348">
        <f t="shared" si="106"/>
        <v>3.75</v>
      </c>
      <c r="AT181" s="348">
        <f t="shared" si="106"/>
        <v>3.75</v>
      </c>
      <c r="AU181" s="348">
        <f t="shared" si="106"/>
        <v>3.75</v>
      </c>
      <c r="AV181" s="348">
        <f t="shared" si="106"/>
        <v>3.75</v>
      </c>
      <c r="AW181" s="348">
        <f t="shared" si="106"/>
        <v>3.75</v>
      </c>
      <c r="AX181" s="348">
        <f t="shared" si="106"/>
        <v>3.75</v>
      </c>
      <c r="AY181" s="348">
        <f t="shared" si="106"/>
        <v>3.75</v>
      </c>
      <c r="AZ181" s="348">
        <f t="shared" si="106"/>
        <v>3.75</v>
      </c>
      <c r="BA181" s="348">
        <f t="shared" si="106"/>
        <v>3.75</v>
      </c>
      <c r="BB181" s="348">
        <f t="shared" si="106"/>
        <v>3.75</v>
      </c>
      <c r="BC181" s="348">
        <f t="shared" si="106"/>
        <v>3.75</v>
      </c>
      <c r="BD181" s="348">
        <f t="shared" si="106"/>
        <v>3.75</v>
      </c>
      <c r="BE181" s="348">
        <f t="shared" si="106"/>
        <v>3.75</v>
      </c>
      <c r="BF181" s="348">
        <f t="shared" si="106"/>
        <v>3.75</v>
      </c>
      <c r="BG181" s="348">
        <f t="shared" si="106"/>
        <v>3.75</v>
      </c>
      <c r="BH181" s="348">
        <f t="shared" si="106"/>
        <v>3.75</v>
      </c>
      <c r="BI181" s="348">
        <f t="shared" si="106"/>
        <v>3.75</v>
      </c>
      <c r="BJ181" s="348">
        <f t="shared" si="106"/>
        <v>3.75</v>
      </c>
      <c r="BK181" s="348">
        <f t="shared" si="106"/>
        <v>3.75</v>
      </c>
      <c r="BL181" s="348">
        <f t="shared" si="106"/>
        <v>3.75</v>
      </c>
      <c r="BM181" s="348">
        <f t="shared" si="106"/>
        <v>3.75</v>
      </c>
      <c r="BN181" s="348">
        <f t="shared" si="106"/>
        <v>3.75</v>
      </c>
      <c r="BO181" s="348">
        <f t="shared" si="106"/>
        <v>3.75</v>
      </c>
      <c r="BP181" s="348">
        <f t="shared" si="106"/>
        <v>3.75</v>
      </c>
      <c r="BQ181" s="348">
        <f t="shared" si="106"/>
        <v>3.75</v>
      </c>
      <c r="BR181" s="348">
        <f t="shared" si="107"/>
        <v>3.75</v>
      </c>
      <c r="BS181" s="348">
        <f t="shared" si="107"/>
        <v>3.75</v>
      </c>
      <c r="BT181" s="348">
        <f t="shared" si="107"/>
        <v>3.75</v>
      </c>
      <c r="BU181" s="348">
        <f t="shared" si="107"/>
        <v>3.75</v>
      </c>
      <c r="BV181" s="348">
        <f t="shared" si="107"/>
        <v>3.75</v>
      </c>
      <c r="BW181" s="348">
        <f t="shared" si="107"/>
        <v>3.75</v>
      </c>
      <c r="BX181" s="348">
        <f t="shared" si="107"/>
        <v>3.75</v>
      </c>
      <c r="BY181" s="348">
        <f t="shared" si="107"/>
        <v>3.75</v>
      </c>
      <c r="BZ181" s="348">
        <f t="shared" si="107"/>
        <v>3.75</v>
      </c>
      <c r="CA181" s="348">
        <f t="shared" si="107"/>
        <v>3.75</v>
      </c>
      <c r="CB181" s="348">
        <f t="shared" si="107"/>
        <v>3.75</v>
      </c>
      <c r="CC181" s="348">
        <f t="shared" si="107"/>
        <v>3.75</v>
      </c>
      <c r="CD181" s="348">
        <f t="shared" si="107"/>
        <v>3.75</v>
      </c>
      <c r="CE181" s="348">
        <f t="shared" si="107"/>
        <v>3.75</v>
      </c>
      <c r="CF181" s="348">
        <f t="shared" si="107"/>
        <v>3.75</v>
      </c>
      <c r="CG181" s="348">
        <f t="shared" si="107"/>
        <v>3.75</v>
      </c>
      <c r="CH181" s="348">
        <f t="shared" si="107"/>
        <v>3.75</v>
      </c>
      <c r="CI181" s="348">
        <f t="shared" si="107"/>
        <v>3.75</v>
      </c>
      <c r="CJ181" s="348">
        <f t="shared" si="107"/>
        <v>3.75</v>
      </c>
      <c r="CK181" s="348">
        <f t="shared" si="107"/>
        <v>3.75</v>
      </c>
      <c r="CL181" s="348">
        <f t="shared" si="107"/>
        <v>3.75</v>
      </c>
      <c r="CM181" s="348">
        <f t="shared" si="107"/>
        <v>3.75</v>
      </c>
      <c r="CN181" s="348">
        <f t="shared" si="107"/>
        <v>3.75</v>
      </c>
      <c r="CO181" s="348">
        <f t="shared" si="107"/>
        <v>3.75</v>
      </c>
      <c r="CP181" s="348">
        <f t="shared" si="107"/>
        <v>3.75</v>
      </c>
      <c r="CQ181" s="348">
        <f t="shared" si="107"/>
        <v>3.75</v>
      </c>
      <c r="CR181" s="348">
        <f t="shared" si="107"/>
        <v>3.75</v>
      </c>
      <c r="CS181" s="348">
        <f t="shared" si="107"/>
        <v>3.75</v>
      </c>
      <c r="CT181" s="348">
        <f t="shared" si="107"/>
        <v>3.75</v>
      </c>
      <c r="CU181" s="348">
        <f t="shared" si="107"/>
        <v>3.75</v>
      </c>
      <c r="CV181" s="348">
        <f t="shared" si="107"/>
        <v>3.75</v>
      </c>
      <c r="CW181" s="348">
        <f t="shared" si="107"/>
        <v>3.75</v>
      </c>
      <c r="CX181" s="348">
        <f t="shared" si="107"/>
        <v>3.75</v>
      </c>
      <c r="CY181" s="348">
        <f t="shared" si="107"/>
        <v>3.75</v>
      </c>
      <c r="CZ181" s="348">
        <f t="shared" si="107"/>
        <v>3.75</v>
      </c>
      <c r="DA181" s="348">
        <f t="shared" si="107"/>
        <v>3.75</v>
      </c>
      <c r="DB181" s="348">
        <f t="shared" si="107"/>
        <v>3.75</v>
      </c>
      <c r="DC181" s="348">
        <f t="shared" si="107"/>
        <v>3.75</v>
      </c>
      <c r="DD181" s="348">
        <f t="shared" si="107"/>
        <v>3.75</v>
      </c>
      <c r="DE181" s="348">
        <f t="shared" si="107"/>
        <v>3.75</v>
      </c>
      <c r="DF181" s="348">
        <f t="shared" si="107"/>
        <v>3.75</v>
      </c>
      <c r="DG181" s="348">
        <f t="shared" si="107"/>
        <v>3.75</v>
      </c>
      <c r="DH181" s="348">
        <f t="shared" si="107"/>
        <v>3.75</v>
      </c>
      <c r="DI181" s="348">
        <f t="shared" si="107"/>
        <v>3.75</v>
      </c>
      <c r="DJ181" s="348">
        <f t="shared" si="107"/>
        <v>3.75</v>
      </c>
      <c r="DK181" s="348">
        <f t="shared" si="107"/>
        <v>3.75</v>
      </c>
      <c r="DL181" s="348">
        <f t="shared" si="107"/>
        <v>3.75</v>
      </c>
      <c r="DM181" s="348">
        <f t="shared" si="107"/>
        <v>3.75</v>
      </c>
      <c r="DN181" s="348">
        <f t="shared" si="107"/>
        <v>3.75</v>
      </c>
      <c r="DO181" s="348">
        <f t="shared" si="107"/>
        <v>3.75</v>
      </c>
      <c r="DP181" s="348">
        <f t="shared" si="107"/>
        <v>3.75</v>
      </c>
      <c r="DQ181" s="348">
        <f t="shared" si="107"/>
        <v>3.75</v>
      </c>
      <c r="DR181" s="348">
        <f t="shared" si="107"/>
        <v>3.75</v>
      </c>
      <c r="DS181" s="348">
        <f t="shared" si="107"/>
        <v>3.75</v>
      </c>
      <c r="DT181" s="348">
        <f t="shared" si="107"/>
        <v>3.75</v>
      </c>
    </row>
    <row r="182" spans="3:124" ht="15" thickBot="1">
      <c r="C182" t="s">
        <v>649</v>
      </c>
      <c r="E182" s="348">
        <f t="shared" si="108"/>
        <v>0</v>
      </c>
      <c r="F182" s="348">
        <f t="shared" si="106"/>
        <v>0</v>
      </c>
      <c r="G182" s="348">
        <f t="shared" si="106"/>
        <v>0</v>
      </c>
      <c r="H182" s="348">
        <f t="shared" si="106"/>
        <v>0</v>
      </c>
      <c r="I182" s="348">
        <f t="shared" si="106"/>
        <v>0</v>
      </c>
      <c r="J182" s="348">
        <f t="shared" si="106"/>
        <v>0</v>
      </c>
      <c r="K182" s="348">
        <f t="shared" si="106"/>
        <v>0</v>
      </c>
      <c r="L182" s="348">
        <f t="shared" si="106"/>
        <v>0</v>
      </c>
      <c r="M182" s="348">
        <f t="shared" si="106"/>
        <v>0</v>
      </c>
      <c r="N182" s="348">
        <f t="shared" si="106"/>
        <v>0</v>
      </c>
      <c r="O182" s="348">
        <f t="shared" si="106"/>
        <v>0</v>
      </c>
      <c r="P182" s="348">
        <f t="shared" si="106"/>
        <v>0</v>
      </c>
      <c r="Q182" s="348">
        <f t="shared" si="106"/>
        <v>0</v>
      </c>
      <c r="R182" s="348">
        <f t="shared" si="106"/>
        <v>0</v>
      </c>
      <c r="S182" s="348">
        <f t="shared" si="106"/>
        <v>0</v>
      </c>
      <c r="T182" s="348">
        <f t="shared" si="106"/>
        <v>0</v>
      </c>
      <c r="U182" s="348">
        <f t="shared" si="106"/>
        <v>0</v>
      </c>
      <c r="V182" s="348">
        <f t="shared" si="106"/>
        <v>0</v>
      </c>
      <c r="W182" s="348">
        <f t="shared" si="106"/>
        <v>0</v>
      </c>
      <c r="X182" s="348">
        <f t="shared" si="106"/>
        <v>0</v>
      </c>
      <c r="Y182" s="348">
        <f t="shared" si="106"/>
        <v>0</v>
      </c>
      <c r="Z182" s="348">
        <f t="shared" si="106"/>
        <v>0</v>
      </c>
      <c r="AA182" s="348">
        <f t="shared" si="106"/>
        <v>0</v>
      </c>
      <c r="AB182" s="348">
        <f t="shared" si="106"/>
        <v>0</v>
      </c>
      <c r="AC182" s="348">
        <f t="shared" si="106"/>
        <v>0</v>
      </c>
      <c r="AD182" s="348">
        <f t="shared" si="106"/>
        <v>0</v>
      </c>
      <c r="AE182" s="348">
        <f t="shared" si="106"/>
        <v>0</v>
      </c>
      <c r="AF182" s="348">
        <f t="shared" si="106"/>
        <v>0</v>
      </c>
      <c r="AG182" s="348">
        <f t="shared" si="106"/>
        <v>0</v>
      </c>
      <c r="AH182" s="348">
        <f t="shared" si="106"/>
        <v>0</v>
      </c>
      <c r="AI182" s="348">
        <f t="shared" ref="AI182:BQ182" si="109">+AI22+AI49+AI76+AI103+AI130+AI157</f>
        <v>0</v>
      </c>
      <c r="AJ182" s="348">
        <f t="shared" si="109"/>
        <v>0</v>
      </c>
      <c r="AK182" s="348">
        <f t="shared" si="109"/>
        <v>0</v>
      </c>
      <c r="AL182" s="348">
        <f t="shared" si="109"/>
        <v>0</v>
      </c>
      <c r="AM182" s="348">
        <f t="shared" si="109"/>
        <v>0</v>
      </c>
      <c r="AN182" s="348">
        <f t="shared" si="109"/>
        <v>0</v>
      </c>
      <c r="AO182" s="348">
        <f t="shared" si="109"/>
        <v>0</v>
      </c>
      <c r="AP182" s="348">
        <f t="shared" si="109"/>
        <v>0</v>
      </c>
      <c r="AQ182" s="348">
        <f t="shared" si="109"/>
        <v>0</v>
      </c>
      <c r="AR182" s="348">
        <f t="shared" si="109"/>
        <v>0</v>
      </c>
      <c r="AS182" s="348">
        <f t="shared" si="109"/>
        <v>0</v>
      </c>
      <c r="AT182" s="348">
        <f t="shared" si="109"/>
        <v>0</v>
      </c>
      <c r="AU182" s="348">
        <f t="shared" si="109"/>
        <v>0</v>
      </c>
      <c r="AV182" s="348">
        <f t="shared" si="109"/>
        <v>0</v>
      </c>
      <c r="AW182" s="348">
        <f t="shared" si="109"/>
        <v>0</v>
      </c>
      <c r="AX182" s="348">
        <f t="shared" si="109"/>
        <v>0</v>
      </c>
      <c r="AY182" s="348">
        <f t="shared" si="109"/>
        <v>0</v>
      </c>
      <c r="AZ182" s="348">
        <f t="shared" si="109"/>
        <v>0</v>
      </c>
      <c r="BA182" s="348">
        <f t="shared" si="109"/>
        <v>0</v>
      </c>
      <c r="BB182" s="348">
        <f t="shared" si="109"/>
        <v>0</v>
      </c>
      <c r="BC182" s="348">
        <f t="shared" si="109"/>
        <v>0</v>
      </c>
      <c r="BD182" s="348">
        <f t="shared" si="109"/>
        <v>0</v>
      </c>
      <c r="BE182" s="348">
        <f t="shared" si="109"/>
        <v>0</v>
      </c>
      <c r="BF182" s="348">
        <f t="shared" si="109"/>
        <v>0</v>
      </c>
      <c r="BG182" s="348">
        <f t="shared" si="109"/>
        <v>0</v>
      </c>
      <c r="BH182" s="348">
        <f t="shared" si="109"/>
        <v>0</v>
      </c>
      <c r="BI182" s="348">
        <f t="shared" si="109"/>
        <v>0</v>
      </c>
      <c r="BJ182" s="348">
        <f t="shared" si="109"/>
        <v>0</v>
      </c>
      <c r="BK182" s="348">
        <f t="shared" si="109"/>
        <v>0</v>
      </c>
      <c r="BL182" s="348">
        <f t="shared" si="109"/>
        <v>0</v>
      </c>
      <c r="BM182" s="348">
        <f t="shared" si="109"/>
        <v>0</v>
      </c>
      <c r="BN182" s="348">
        <f t="shared" si="109"/>
        <v>0</v>
      </c>
      <c r="BO182" s="348">
        <f t="shared" si="109"/>
        <v>0</v>
      </c>
      <c r="BP182" s="348">
        <f t="shared" si="109"/>
        <v>0</v>
      </c>
      <c r="BQ182" s="348">
        <f t="shared" si="109"/>
        <v>0</v>
      </c>
      <c r="BR182" s="348">
        <f t="shared" si="107"/>
        <v>0</v>
      </c>
      <c r="BS182" s="348">
        <f t="shared" si="107"/>
        <v>0</v>
      </c>
      <c r="BT182" s="348">
        <f t="shared" si="107"/>
        <v>0</v>
      </c>
      <c r="BU182" s="348">
        <f t="shared" si="107"/>
        <v>0</v>
      </c>
      <c r="BV182" s="348">
        <f t="shared" si="107"/>
        <v>0</v>
      </c>
      <c r="BW182" s="348">
        <f t="shared" si="107"/>
        <v>0</v>
      </c>
      <c r="BX182" s="348">
        <f t="shared" si="107"/>
        <v>0</v>
      </c>
      <c r="BY182" s="348">
        <f t="shared" si="107"/>
        <v>0</v>
      </c>
      <c r="BZ182" s="348">
        <f t="shared" si="107"/>
        <v>0</v>
      </c>
      <c r="CA182" s="348">
        <f t="shared" si="107"/>
        <v>0</v>
      </c>
      <c r="CB182" s="348">
        <f t="shared" si="107"/>
        <v>0</v>
      </c>
      <c r="CC182" s="348">
        <f t="shared" si="107"/>
        <v>0</v>
      </c>
      <c r="CD182" s="348">
        <f t="shared" si="107"/>
        <v>0</v>
      </c>
      <c r="CE182" s="348">
        <f t="shared" si="107"/>
        <v>0</v>
      </c>
      <c r="CF182" s="348">
        <f t="shared" si="107"/>
        <v>0</v>
      </c>
      <c r="CG182" s="348">
        <f t="shared" si="107"/>
        <v>0</v>
      </c>
      <c r="CH182" s="348">
        <f t="shared" si="107"/>
        <v>0</v>
      </c>
      <c r="CI182" s="348">
        <f t="shared" si="107"/>
        <v>0</v>
      </c>
      <c r="CJ182" s="348">
        <f t="shared" si="107"/>
        <v>0</v>
      </c>
      <c r="CK182" s="348">
        <f t="shared" si="107"/>
        <v>0</v>
      </c>
      <c r="CL182" s="348">
        <f t="shared" si="107"/>
        <v>0</v>
      </c>
      <c r="CM182" s="348">
        <f t="shared" si="107"/>
        <v>0</v>
      </c>
      <c r="CN182" s="348">
        <f t="shared" si="107"/>
        <v>0</v>
      </c>
      <c r="CO182" s="348">
        <f t="shared" si="107"/>
        <v>0</v>
      </c>
      <c r="CP182" s="348">
        <f t="shared" si="107"/>
        <v>0</v>
      </c>
      <c r="CQ182" s="348">
        <f t="shared" si="107"/>
        <v>0</v>
      </c>
      <c r="CR182" s="348">
        <f t="shared" si="107"/>
        <v>0</v>
      </c>
      <c r="CS182" s="348">
        <f t="shared" si="107"/>
        <v>0</v>
      </c>
      <c r="CT182" s="348">
        <f t="shared" si="107"/>
        <v>0</v>
      </c>
      <c r="CU182" s="348">
        <f t="shared" si="107"/>
        <v>0</v>
      </c>
      <c r="CV182" s="348">
        <f t="shared" si="107"/>
        <v>0</v>
      </c>
      <c r="CW182" s="348">
        <f t="shared" si="107"/>
        <v>0</v>
      </c>
      <c r="CX182" s="348">
        <f t="shared" si="107"/>
        <v>0</v>
      </c>
      <c r="CY182" s="348">
        <f t="shared" si="107"/>
        <v>0</v>
      </c>
      <c r="CZ182" s="348">
        <f t="shared" si="107"/>
        <v>0</v>
      </c>
      <c r="DA182" s="348">
        <f t="shared" ref="DA182:DT182" si="110">+DA22+DA49+DA76+DA103+DA130+DA157</f>
        <v>0</v>
      </c>
      <c r="DB182" s="348">
        <f t="shared" si="110"/>
        <v>0</v>
      </c>
      <c r="DC182" s="348">
        <f t="shared" si="110"/>
        <v>0</v>
      </c>
      <c r="DD182" s="348">
        <f t="shared" si="110"/>
        <v>0</v>
      </c>
      <c r="DE182" s="348">
        <f t="shared" si="110"/>
        <v>0</v>
      </c>
      <c r="DF182" s="348">
        <f t="shared" si="110"/>
        <v>0</v>
      </c>
      <c r="DG182" s="348">
        <f t="shared" si="110"/>
        <v>0</v>
      </c>
      <c r="DH182" s="348">
        <f t="shared" si="110"/>
        <v>0</v>
      </c>
      <c r="DI182" s="348">
        <f t="shared" si="110"/>
        <v>0</v>
      </c>
      <c r="DJ182" s="348">
        <f t="shared" si="110"/>
        <v>0</v>
      </c>
      <c r="DK182" s="348">
        <f t="shared" si="110"/>
        <v>0</v>
      </c>
      <c r="DL182" s="348">
        <f t="shared" si="110"/>
        <v>0</v>
      </c>
      <c r="DM182" s="348">
        <f t="shared" si="110"/>
        <v>0</v>
      </c>
      <c r="DN182" s="348">
        <f t="shared" si="110"/>
        <v>0</v>
      </c>
      <c r="DO182" s="348">
        <f t="shared" si="110"/>
        <v>0</v>
      </c>
      <c r="DP182" s="348">
        <f t="shared" si="110"/>
        <v>0</v>
      </c>
      <c r="DQ182" s="348">
        <f t="shared" si="110"/>
        <v>0</v>
      </c>
      <c r="DR182" s="348">
        <f t="shared" si="110"/>
        <v>0</v>
      </c>
      <c r="DS182" s="348">
        <f t="shared" si="110"/>
        <v>0</v>
      </c>
      <c r="DT182" s="348">
        <f t="shared" si="110"/>
        <v>0</v>
      </c>
    </row>
    <row r="183" spans="3:124">
      <c r="C183" s="14" t="s">
        <v>650</v>
      </c>
      <c r="E183" s="349">
        <f>SUM(E178:E182)</f>
        <v>375</v>
      </c>
      <c r="F183" s="349">
        <f t="shared" ref="F183:BQ183" si="111">SUM(F178:F182)</f>
        <v>495</v>
      </c>
      <c r="G183" s="349">
        <f t="shared" si="111"/>
        <v>495</v>
      </c>
      <c r="H183" s="349">
        <f t="shared" si="111"/>
        <v>495</v>
      </c>
      <c r="I183" s="349">
        <f t="shared" si="111"/>
        <v>495</v>
      </c>
      <c r="J183" s="349">
        <f t="shared" si="111"/>
        <v>495</v>
      </c>
      <c r="K183" s="349">
        <f t="shared" si="111"/>
        <v>495</v>
      </c>
      <c r="L183" s="349">
        <f t="shared" si="111"/>
        <v>495</v>
      </c>
      <c r="M183" s="349">
        <f t="shared" si="111"/>
        <v>495</v>
      </c>
      <c r="N183" s="349">
        <f t="shared" si="111"/>
        <v>495</v>
      </c>
      <c r="O183" s="349">
        <f t="shared" si="111"/>
        <v>495</v>
      </c>
      <c r="P183" s="349">
        <f t="shared" si="111"/>
        <v>495</v>
      </c>
      <c r="Q183" s="349">
        <f t="shared" si="111"/>
        <v>495</v>
      </c>
      <c r="R183" s="349">
        <f t="shared" si="111"/>
        <v>495</v>
      </c>
      <c r="S183" s="349">
        <f t="shared" si="111"/>
        <v>495</v>
      </c>
      <c r="T183" s="349">
        <f t="shared" si="111"/>
        <v>495</v>
      </c>
      <c r="U183" s="349">
        <f t="shared" si="111"/>
        <v>495</v>
      </c>
      <c r="V183" s="349">
        <f t="shared" si="111"/>
        <v>495</v>
      </c>
      <c r="W183" s="349">
        <f t="shared" si="111"/>
        <v>495</v>
      </c>
      <c r="X183" s="349">
        <f t="shared" si="111"/>
        <v>495</v>
      </c>
      <c r="Y183" s="349">
        <f t="shared" si="111"/>
        <v>495</v>
      </c>
      <c r="Z183" s="349">
        <f t="shared" si="111"/>
        <v>495</v>
      </c>
      <c r="AA183" s="349">
        <f t="shared" si="111"/>
        <v>495</v>
      </c>
      <c r="AB183" s="349">
        <f t="shared" si="111"/>
        <v>495</v>
      </c>
      <c r="AC183" s="349">
        <f t="shared" si="111"/>
        <v>495</v>
      </c>
      <c r="AD183" s="349">
        <f t="shared" si="111"/>
        <v>495</v>
      </c>
      <c r="AE183" s="349">
        <f t="shared" si="111"/>
        <v>495</v>
      </c>
      <c r="AF183" s="349">
        <f t="shared" si="111"/>
        <v>495</v>
      </c>
      <c r="AG183" s="349">
        <f t="shared" si="111"/>
        <v>495</v>
      </c>
      <c r="AH183" s="349">
        <f t="shared" si="111"/>
        <v>495</v>
      </c>
      <c r="AI183" s="349">
        <f t="shared" si="111"/>
        <v>495</v>
      </c>
      <c r="AJ183" s="349">
        <f t="shared" si="111"/>
        <v>495</v>
      </c>
      <c r="AK183" s="349">
        <f t="shared" si="111"/>
        <v>495</v>
      </c>
      <c r="AL183" s="349">
        <f t="shared" si="111"/>
        <v>495</v>
      </c>
      <c r="AM183" s="349">
        <f t="shared" si="111"/>
        <v>495</v>
      </c>
      <c r="AN183" s="349">
        <f t="shared" si="111"/>
        <v>495</v>
      </c>
      <c r="AO183" s="349">
        <f t="shared" si="111"/>
        <v>495</v>
      </c>
      <c r="AP183" s="349">
        <f t="shared" si="111"/>
        <v>495</v>
      </c>
      <c r="AQ183" s="349">
        <f t="shared" si="111"/>
        <v>495</v>
      </c>
      <c r="AR183" s="349">
        <f t="shared" si="111"/>
        <v>495</v>
      </c>
      <c r="AS183" s="349">
        <f t="shared" si="111"/>
        <v>495</v>
      </c>
      <c r="AT183" s="349">
        <f t="shared" si="111"/>
        <v>495</v>
      </c>
      <c r="AU183" s="349">
        <f t="shared" si="111"/>
        <v>495</v>
      </c>
      <c r="AV183" s="349">
        <f t="shared" si="111"/>
        <v>495</v>
      </c>
      <c r="AW183" s="349">
        <f t="shared" si="111"/>
        <v>495</v>
      </c>
      <c r="AX183" s="349">
        <f t="shared" si="111"/>
        <v>495</v>
      </c>
      <c r="AY183" s="349">
        <f t="shared" si="111"/>
        <v>495</v>
      </c>
      <c r="AZ183" s="349">
        <f t="shared" si="111"/>
        <v>495</v>
      </c>
      <c r="BA183" s="349">
        <f t="shared" si="111"/>
        <v>495</v>
      </c>
      <c r="BB183" s="349">
        <f t="shared" si="111"/>
        <v>495</v>
      </c>
      <c r="BC183" s="349">
        <f t="shared" si="111"/>
        <v>495</v>
      </c>
      <c r="BD183" s="349">
        <f t="shared" si="111"/>
        <v>495</v>
      </c>
      <c r="BE183" s="349">
        <f t="shared" si="111"/>
        <v>495</v>
      </c>
      <c r="BF183" s="349">
        <f t="shared" si="111"/>
        <v>495</v>
      </c>
      <c r="BG183" s="349">
        <f t="shared" si="111"/>
        <v>495</v>
      </c>
      <c r="BH183" s="349">
        <f t="shared" si="111"/>
        <v>495</v>
      </c>
      <c r="BI183" s="349">
        <f t="shared" si="111"/>
        <v>495</v>
      </c>
      <c r="BJ183" s="349">
        <f t="shared" si="111"/>
        <v>495</v>
      </c>
      <c r="BK183" s="349">
        <f t="shared" si="111"/>
        <v>495</v>
      </c>
      <c r="BL183" s="349">
        <f t="shared" si="111"/>
        <v>495</v>
      </c>
      <c r="BM183" s="349">
        <f t="shared" si="111"/>
        <v>495</v>
      </c>
      <c r="BN183" s="349">
        <f t="shared" si="111"/>
        <v>495</v>
      </c>
      <c r="BO183" s="349">
        <f t="shared" si="111"/>
        <v>495</v>
      </c>
      <c r="BP183" s="349">
        <f t="shared" si="111"/>
        <v>495</v>
      </c>
      <c r="BQ183" s="349">
        <f t="shared" si="111"/>
        <v>495</v>
      </c>
      <c r="BR183" s="349">
        <f t="shared" ref="BR183:DT183" si="112">SUM(BR178:BR182)</f>
        <v>495</v>
      </c>
      <c r="BS183" s="349">
        <f t="shared" si="112"/>
        <v>495</v>
      </c>
      <c r="BT183" s="349">
        <f t="shared" si="112"/>
        <v>495</v>
      </c>
      <c r="BU183" s="349">
        <f t="shared" si="112"/>
        <v>495</v>
      </c>
      <c r="BV183" s="349">
        <f t="shared" si="112"/>
        <v>495</v>
      </c>
      <c r="BW183" s="349">
        <f t="shared" si="112"/>
        <v>495</v>
      </c>
      <c r="BX183" s="349">
        <f t="shared" si="112"/>
        <v>495</v>
      </c>
      <c r="BY183" s="349">
        <f t="shared" si="112"/>
        <v>495</v>
      </c>
      <c r="BZ183" s="349">
        <f t="shared" si="112"/>
        <v>495</v>
      </c>
      <c r="CA183" s="349">
        <f t="shared" si="112"/>
        <v>495</v>
      </c>
      <c r="CB183" s="349">
        <f t="shared" si="112"/>
        <v>495</v>
      </c>
      <c r="CC183" s="349">
        <f t="shared" si="112"/>
        <v>495</v>
      </c>
      <c r="CD183" s="349">
        <f t="shared" si="112"/>
        <v>495</v>
      </c>
      <c r="CE183" s="349">
        <f t="shared" si="112"/>
        <v>495</v>
      </c>
      <c r="CF183" s="349">
        <f t="shared" si="112"/>
        <v>495</v>
      </c>
      <c r="CG183" s="349">
        <f t="shared" si="112"/>
        <v>495</v>
      </c>
      <c r="CH183" s="349">
        <f t="shared" si="112"/>
        <v>495</v>
      </c>
      <c r="CI183" s="349">
        <f t="shared" si="112"/>
        <v>495</v>
      </c>
      <c r="CJ183" s="349">
        <f t="shared" si="112"/>
        <v>495</v>
      </c>
      <c r="CK183" s="349">
        <f t="shared" si="112"/>
        <v>495</v>
      </c>
      <c r="CL183" s="349">
        <f t="shared" si="112"/>
        <v>495</v>
      </c>
      <c r="CM183" s="349">
        <f t="shared" si="112"/>
        <v>495</v>
      </c>
      <c r="CN183" s="349">
        <f t="shared" si="112"/>
        <v>495</v>
      </c>
      <c r="CO183" s="349">
        <f t="shared" si="112"/>
        <v>495</v>
      </c>
      <c r="CP183" s="349">
        <f t="shared" si="112"/>
        <v>495</v>
      </c>
      <c r="CQ183" s="349">
        <f t="shared" si="112"/>
        <v>495</v>
      </c>
      <c r="CR183" s="349">
        <f t="shared" si="112"/>
        <v>495</v>
      </c>
      <c r="CS183" s="349">
        <f t="shared" si="112"/>
        <v>495</v>
      </c>
      <c r="CT183" s="349">
        <f t="shared" si="112"/>
        <v>495</v>
      </c>
      <c r="CU183" s="349">
        <f t="shared" si="112"/>
        <v>495</v>
      </c>
      <c r="CV183" s="349">
        <f t="shared" si="112"/>
        <v>495</v>
      </c>
      <c r="CW183" s="349">
        <f t="shared" si="112"/>
        <v>495</v>
      </c>
      <c r="CX183" s="349">
        <f t="shared" si="112"/>
        <v>495</v>
      </c>
      <c r="CY183" s="349">
        <f t="shared" si="112"/>
        <v>495</v>
      </c>
      <c r="CZ183" s="349">
        <f t="shared" si="112"/>
        <v>495</v>
      </c>
      <c r="DA183" s="349">
        <f t="shared" si="112"/>
        <v>495</v>
      </c>
      <c r="DB183" s="349">
        <f t="shared" si="112"/>
        <v>495</v>
      </c>
      <c r="DC183" s="349">
        <f t="shared" si="112"/>
        <v>495</v>
      </c>
      <c r="DD183" s="349">
        <f t="shared" si="112"/>
        <v>495</v>
      </c>
      <c r="DE183" s="349">
        <f t="shared" si="112"/>
        <v>495</v>
      </c>
      <c r="DF183" s="349">
        <f t="shared" si="112"/>
        <v>495</v>
      </c>
      <c r="DG183" s="349">
        <f t="shared" si="112"/>
        <v>495</v>
      </c>
      <c r="DH183" s="349">
        <f t="shared" si="112"/>
        <v>495</v>
      </c>
      <c r="DI183" s="349">
        <f t="shared" si="112"/>
        <v>495</v>
      </c>
      <c r="DJ183" s="349">
        <f t="shared" si="112"/>
        <v>495</v>
      </c>
      <c r="DK183" s="349">
        <f t="shared" si="112"/>
        <v>495</v>
      </c>
      <c r="DL183" s="349">
        <f t="shared" si="112"/>
        <v>495</v>
      </c>
      <c r="DM183" s="349">
        <f t="shared" si="112"/>
        <v>495</v>
      </c>
      <c r="DN183" s="349">
        <f t="shared" si="112"/>
        <v>495</v>
      </c>
      <c r="DO183" s="349">
        <f t="shared" si="112"/>
        <v>495</v>
      </c>
      <c r="DP183" s="349">
        <f t="shared" si="112"/>
        <v>495</v>
      </c>
      <c r="DQ183" s="349">
        <f t="shared" si="112"/>
        <v>495</v>
      </c>
      <c r="DR183" s="349">
        <f t="shared" si="112"/>
        <v>495</v>
      </c>
      <c r="DS183" s="349">
        <f t="shared" si="112"/>
        <v>495</v>
      </c>
      <c r="DT183" s="349">
        <f t="shared" si="112"/>
        <v>495</v>
      </c>
    </row>
    <row r="185" spans="3:124">
      <c r="C185" t="s">
        <v>651</v>
      </c>
      <c r="E185" s="348">
        <f>+E25+E52+E79+E106+E133+E160</f>
        <v>0</v>
      </c>
      <c r="F185" s="348">
        <f t="shared" ref="F185:BQ185" si="113">+F25+F52+F79+F106+F133+F160</f>
        <v>0</v>
      </c>
      <c r="G185" s="348">
        <f t="shared" si="113"/>
        <v>0</v>
      </c>
      <c r="H185" s="348">
        <f t="shared" si="113"/>
        <v>0</v>
      </c>
      <c r="I185" s="348">
        <f t="shared" si="113"/>
        <v>0</v>
      </c>
      <c r="J185" s="348">
        <f t="shared" si="113"/>
        <v>0</v>
      </c>
      <c r="K185" s="348">
        <f t="shared" si="113"/>
        <v>0</v>
      </c>
      <c r="L185" s="348">
        <f t="shared" si="113"/>
        <v>0</v>
      </c>
      <c r="M185" s="348">
        <f t="shared" si="113"/>
        <v>0</v>
      </c>
      <c r="N185" s="348">
        <f t="shared" si="113"/>
        <v>0</v>
      </c>
      <c r="O185" s="348">
        <f t="shared" si="113"/>
        <v>0</v>
      </c>
      <c r="P185" s="348">
        <f t="shared" si="113"/>
        <v>0</v>
      </c>
      <c r="Q185" s="348">
        <f t="shared" si="113"/>
        <v>0</v>
      </c>
      <c r="R185" s="348">
        <f t="shared" si="113"/>
        <v>0</v>
      </c>
      <c r="S185" s="348">
        <f t="shared" si="113"/>
        <v>0</v>
      </c>
      <c r="T185" s="348">
        <f t="shared" si="113"/>
        <v>0</v>
      </c>
      <c r="U185" s="348">
        <f t="shared" si="113"/>
        <v>0</v>
      </c>
      <c r="V185" s="348">
        <f t="shared" si="113"/>
        <v>0</v>
      </c>
      <c r="W185" s="348">
        <f t="shared" si="113"/>
        <v>0</v>
      </c>
      <c r="X185" s="348">
        <f t="shared" si="113"/>
        <v>0</v>
      </c>
      <c r="Y185" s="348">
        <f t="shared" si="113"/>
        <v>0</v>
      </c>
      <c r="Z185" s="348">
        <f t="shared" si="113"/>
        <v>0</v>
      </c>
      <c r="AA185" s="348">
        <f t="shared" si="113"/>
        <v>0</v>
      </c>
      <c r="AB185" s="348">
        <f t="shared" si="113"/>
        <v>0</v>
      </c>
      <c r="AC185" s="348">
        <f t="shared" si="113"/>
        <v>0</v>
      </c>
      <c r="AD185" s="348">
        <f t="shared" si="113"/>
        <v>0</v>
      </c>
      <c r="AE185" s="348">
        <f t="shared" si="113"/>
        <v>0</v>
      </c>
      <c r="AF185" s="348">
        <f t="shared" si="113"/>
        <v>0</v>
      </c>
      <c r="AG185" s="348">
        <f t="shared" si="113"/>
        <v>0</v>
      </c>
      <c r="AH185" s="348">
        <f t="shared" si="113"/>
        <v>0</v>
      </c>
      <c r="AI185" s="348">
        <f t="shared" si="113"/>
        <v>0</v>
      </c>
      <c r="AJ185" s="348">
        <f t="shared" si="113"/>
        <v>0</v>
      </c>
      <c r="AK185" s="348">
        <f t="shared" si="113"/>
        <v>0</v>
      </c>
      <c r="AL185" s="348">
        <f t="shared" si="113"/>
        <v>0</v>
      </c>
      <c r="AM185" s="348">
        <f t="shared" si="113"/>
        <v>0</v>
      </c>
      <c r="AN185" s="348">
        <f t="shared" si="113"/>
        <v>0</v>
      </c>
      <c r="AO185" s="348">
        <f t="shared" si="113"/>
        <v>0</v>
      </c>
      <c r="AP185" s="348">
        <f t="shared" si="113"/>
        <v>0</v>
      </c>
      <c r="AQ185" s="348">
        <f t="shared" si="113"/>
        <v>0</v>
      </c>
      <c r="AR185" s="348">
        <f t="shared" si="113"/>
        <v>0</v>
      </c>
      <c r="AS185" s="348">
        <f t="shared" si="113"/>
        <v>0</v>
      </c>
      <c r="AT185" s="348">
        <f t="shared" si="113"/>
        <v>0</v>
      </c>
      <c r="AU185" s="348">
        <f t="shared" si="113"/>
        <v>0</v>
      </c>
      <c r="AV185" s="348">
        <f t="shared" si="113"/>
        <v>0</v>
      </c>
      <c r="AW185" s="348">
        <f t="shared" si="113"/>
        <v>0</v>
      </c>
      <c r="AX185" s="348">
        <f t="shared" si="113"/>
        <v>0</v>
      </c>
      <c r="AY185" s="348">
        <f t="shared" si="113"/>
        <v>0</v>
      </c>
      <c r="AZ185" s="348">
        <f t="shared" si="113"/>
        <v>0</v>
      </c>
      <c r="BA185" s="348">
        <f t="shared" si="113"/>
        <v>0</v>
      </c>
      <c r="BB185" s="348">
        <f t="shared" si="113"/>
        <v>0</v>
      </c>
      <c r="BC185" s="348">
        <f t="shared" si="113"/>
        <v>0</v>
      </c>
      <c r="BD185" s="348">
        <f t="shared" si="113"/>
        <v>0</v>
      </c>
      <c r="BE185" s="348">
        <f t="shared" si="113"/>
        <v>0</v>
      </c>
      <c r="BF185" s="348">
        <f t="shared" si="113"/>
        <v>0</v>
      </c>
      <c r="BG185" s="348">
        <f t="shared" si="113"/>
        <v>0</v>
      </c>
      <c r="BH185" s="348">
        <f t="shared" si="113"/>
        <v>0</v>
      </c>
      <c r="BI185" s="348">
        <f t="shared" si="113"/>
        <v>0</v>
      </c>
      <c r="BJ185" s="348">
        <f t="shared" si="113"/>
        <v>0</v>
      </c>
      <c r="BK185" s="348">
        <f t="shared" si="113"/>
        <v>0</v>
      </c>
      <c r="BL185" s="348">
        <f t="shared" si="113"/>
        <v>0</v>
      </c>
      <c r="BM185" s="348">
        <f t="shared" si="113"/>
        <v>0</v>
      </c>
      <c r="BN185" s="348">
        <f t="shared" si="113"/>
        <v>0</v>
      </c>
      <c r="BO185" s="348">
        <f t="shared" si="113"/>
        <v>0</v>
      </c>
      <c r="BP185" s="348">
        <f t="shared" si="113"/>
        <v>0</v>
      </c>
      <c r="BQ185" s="348">
        <f t="shared" si="113"/>
        <v>0</v>
      </c>
      <c r="BR185" s="348">
        <f t="shared" ref="BR185:DT185" si="114">+BR25+BR52+BR79+BR106+BR133+BR160</f>
        <v>0</v>
      </c>
      <c r="BS185" s="348">
        <f t="shared" si="114"/>
        <v>0</v>
      </c>
      <c r="BT185" s="348">
        <f t="shared" si="114"/>
        <v>0</v>
      </c>
      <c r="BU185" s="348">
        <f t="shared" si="114"/>
        <v>0</v>
      </c>
      <c r="BV185" s="348">
        <f t="shared" si="114"/>
        <v>0</v>
      </c>
      <c r="BW185" s="348">
        <f t="shared" si="114"/>
        <v>0</v>
      </c>
      <c r="BX185" s="348">
        <f t="shared" si="114"/>
        <v>0</v>
      </c>
      <c r="BY185" s="348">
        <f t="shared" si="114"/>
        <v>0</v>
      </c>
      <c r="BZ185" s="348">
        <f t="shared" si="114"/>
        <v>0</v>
      </c>
      <c r="CA185" s="348">
        <f t="shared" si="114"/>
        <v>0</v>
      </c>
      <c r="CB185" s="348">
        <f t="shared" si="114"/>
        <v>0</v>
      </c>
      <c r="CC185" s="348">
        <f t="shared" si="114"/>
        <v>0</v>
      </c>
      <c r="CD185" s="348">
        <f t="shared" si="114"/>
        <v>0</v>
      </c>
      <c r="CE185" s="348">
        <f t="shared" si="114"/>
        <v>0</v>
      </c>
      <c r="CF185" s="348">
        <f t="shared" si="114"/>
        <v>0</v>
      </c>
      <c r="CG185" s="348">
        <f t="shared" si="114"/>
        <v>0</v>
      </c>
      <c r="CH185" s="348">
        <f t="shared" si="114"/>
        <v>0</v>
      </c>
      <c r="CI185" s="348">
        <f t="shared" si="114"/>
        <v>0</v>
      </c>
      <c r="CJ185" s="348">
        <f t="shared" si="114"/>
        <v>0</v>
      </c>
      <c r="CK185" s="348">
        <f t="shared" si="114"/>
        <v>0</v>
      </c>
      <c r="CL185" s="348">
        <f t="shared" si="114"/>
        <v>0</v>
      </c>
      <c r="CM185" s="348">
        <f t="shared" si="114"/>
        <v>0</v>
      </c>
      <c r="CN185" s="348">
        <f t="shared" si="114"/>
        <v>0</v>
      </c>
      <c r="CO185" s="348">
        <f t="shared" si="114"/>
        <v>0</v>
      </c>
      <c r="CP185" s="348">
        <f t="shared" si="114"/>
        <v>0</v>
      </c>
      <c r="CQ185" s="348">
        <f t="shared" si="114"/>
        <v>0</v>
      </c>
      <c r="CR185" s="348">
        <f t="shared" si="114"/>
        <v>0</v>
      </c>
      <c r="CS185" s="348">
        <f t="shared" si="114"/>
        <v>0</v>
      </c>
      <c r="CT185" s="348">
        <f t="shared" si="114"/>
        <v>0</v>
      </c>
      <c r="CU185" s="348">
        <f t="shared" si="114"/>
        <v>0</v>
      </c>
      <c r="CV185" s="348">
        <f t="shared" si="114"/>
        <v>0</v>
      </c>
      <c r="CW185" s="348">
        <f t="shared" si="114"/>
        <v>0</v>
      </c>
      <c r="CX185" s="348">
        <f t="shared" si="114"/>
        <v>0</v>
      </c>
      <c r="CY185" s="348">
        <f t="shared" si="114"/>
        <v>0</v>
      </c>
      <c r="CZ185" s="348">
        <f t="shared" si="114"/>
        <v>0</v>
      </c>
      <c r="DA185" s="348">
        <f t="shared" si="114"/>
        <v>0</v>
      </c>
      <c r="DB185" s="348">
        <f t="shared" si="114"/>
        <v>0</v>
      </c>
      <c r="DC185" s="348">
        <f t="shared" si="114"/>
        <v>0</v>
      </c>
      <c r="DD185" s="348">
        <f t="shared" si="114"/>
        <v>0</v>
      </c>
      <c r="DE185" s="348">
        <f t="shared" si="114"/>
        <v>0</v>
      </c>
      <c r="DF185" s="348">
        <f t="shared" si="114"/>
        <v>0</v>
      </c>
      <c r="DG185" s="348">
        <f t="shared" si="114"/>
        <v>0</v>
      </c>
      <c r="DH185" s="348">
        <f t="shared" si="114"/>
        <v>0</v>
      </c>
      <c r="DI185" s="348">
        <f t="shared" si="114"/>
        <v>0</v>
      </c>
      <c r="DJ185" s="348">
        <f t="shared" si="114"/>
        <v>0</v>
      </c>
      <c r="DK185" s="348">
        <f t="shared" si="114"/>
        <v>0</v>
      </c>
      <c r="DL185" s="348">
        <f t="shared" si="114"/>
        <v>0</v>
      </c>
      <c r="DM185" s="348">
        <f t="shared" si="114"/>
        <v>0</v>
      </c>
      <c r="DN185" s="348">
        <f t="shared" si="114"/>
        <v>0</v>
      </c>
      <c r="DO185" s="348">
        <f t="shared" si="114"/>
        <v>0</v>
      </c>
      <c r="DP185" s="348">
        <f t="shared" si="114"/>
        <v>0</v>
      </c>
      <c r="DQ185" s="348">
        <f t="shared" si="114"/>
        <v>0</v>
      </c>
      <c r="DR185" s="348">
        <f t="shared" si="114"/>
        <v>0</v>
      </c>
      <c r="DS185" s="348">
        <f t="shared" si="114"/>
        <v>0</v>
      </c>
      <c r="DT185" s="348">
        <f t="shared" si="114"/>
        <v>0</v>
      </c>
    </row>
    <row r="186" spans="3:124">
      <c r="C186" t="s">
        <v>652</v>
      </c>
      <c r="E186" s="348">
        <f>+E27+E54+E81+E108+E135+E162</f>
        <v>116.25</v>
      </c>
      <c r="F186" s="348">
        <f t="shared" ref="F186:BQ188" si="115">+F27+F54+F81+F108+F135+F162</f>
        <v>0</v>
      </c>
      <c r="G186" s="348">
        <f t="shared" si="115"/>
        <v>0</v>
      </c>
      <c r="H186" s="348">
        <f t="shared" si="115"/>
        <v>0</v>
      </c>
      <c r="I186" s="348">
        <f t="shared" si="115"/>
        <v>0</v>
      </c>
      <c r="J186" s="348">
        <f t="shared" si="115"/>
        <v>0</v>
      </c>
      <c r="K186" s="348">
        <f t="shared" si="115"/>
        <v>0</v>
      </c>
      <c r="L186" s="348">
        <f t="shared" si="115"/>
        <v>0</v>
      </c>
      <c r="M186" s="348">
        <f t="shared" si="115"/>
        <v>0</v>
      </c>
      <c r="N186" s="348">
        <f t="shared" si="115"/>
        <v>0</v>
      </c>
      <c r="O186" s="348">
        <f t="shared" si="115"/>
        <v>0</v>
      </c>
      <c r="P186" s="348">
        <f t="shared" si="115"/>
        <v>0</v>
      </c>
      <c r="Q186" s="348">
        <f t="shared" si="115"/>
        <v>0</v>
      </c>
      <c r="R186" s="348">
        <f t="shared" si="115"/>
        <v>0</v>
      </c>
      <c r="S186" s="348">
        <f t="shared" si="115"/>
        <v>0</v>
      </c>
      <c r="T186" s="348">
        <f t="shared" si="115"/>
        <v>0</v>
      </c>
      <c r="U186" s="348">
        <f t="shared" si="115"/>
        <v>0</v>
      </c>
      <c r="V186" s="348">
        <f t="shared" si="115"/>
        <v>0</v>
      </c>
      <c r="W186" s="348">
        <f t="shared" si="115"/>
        <v>0</v>
      </c>
      <c r="X186" s="348">
        <f t="shared" si="115"/>
        <v>0</v>
      </c>
      <c r="Y186" s="348">
        <f t="shared" si="115"/>
        <v>0</v>
      </c>
      <c r="Z186" s="348">
        <f t="shared" si="115"/>
        <v>0</v>
      </c>
      <c r="AA186" s="348">
        <f t="shared" si="115"/>
        <v>0</v>
      </c>
      <c r="AB186" s="348">
        <f t="shared" si="115"/>
        <v>0</v>
      </c>
      <c r="AC186" s="348">
        <f t="shared" si="115"/>
        <v>0</v>
      </c>
      <c r="AD186" s="348">
        <f t="shared" si="115"/>
        <v>0</v>
      </c>
      <c r="AE186" s="348">
        <f t="shared" si="115"/>
        <v>0</v>
      </c>
      <c r="AF186" s="348">
        <f t="shared" si="115"/>
        <v>0</v>
      </c>
      <c r="AG186" s="348">
        <f t="shared" si="115"/>
        <v>0</v>
      </c>
      <c r="AH186" s="348">
        <f t="shared" si="115"/>
        <v>0</v>
      </c>
      <c r="AI186" s="348">
        <f t="shared" si="115"/>
        <v>0</v>
      </c>
      <c r="AJ186" s="348">
        <f t="shared" si="115"/>
        <v>0</v>
      </c>
      <c r="AK186" s="348">
        <f t="shared" si="115"/>
        <v>0</v>
      </c>
      <c r="AL186" s="348">
        <f t="shared" si="115"/>
        <v>0</v>
      </c>
      <c r="AM186" s="348">
        <f t="shared" si="115"/>
        <v>0</v>
      </c>
      <c r="AN186" s="348">
        <f t="shared" si="115"/>
        <v>0</v>
      </c>
      <c r="AO186" s="348">
        <f t="shared" si="115"/>
        <v>0</v>
      </c>
      <c r="AP186" s="348">
        <f t="shared" si="115"/>
        <v>0</v>
      </c>
      <c r="AQ186" s="348">
        <f t="shared" si="115"/>
        <v>0</v>
      </c>
      <c r="AR186" s="348">
        <f t="shared" si="115"/>
        <v>0</v>
      </c>
      <c r="AS186" s="348">
        <f t="shared" si="115"/>
        <v>0</v>
      </c>
      <c r="AT186" s="348">
        <f t="shared" si="115"/>
        <v>0</v>
      </c>
      <c r="AU186" s="348">
        <f t="shared" si="115"/>
        <v>0</v>
      </c>
      <c r="AV186" s="348">
        <f t="shared" si="115"/>
        <v>0</v>
      </c>
      <c r="AW186" s="348">
        <f t="shared" si="115"/>
        <v>0</v>
      </c>
      <c r="AX186" s="348">
        <f t="shared" si="115"/>
        <v>0</v>
      </c>
      <c r="AY186" s="348">
        <f t="shared" si="115"/>
        <v>0</v>
      </c>
      <c r="AZ186" s="348">
        <f t="shared" si="115"/>
        <v>0</v>
      </c>
      <c r="BA186" s="348">
        <f t="shared" si="115"/>
        <v>0</v>
      </c>
      <c r="BB186" s="348">
        <f t="shared" si="115"/>
        <v>0</v>
      </c>
      <c r="BC186" s="348">
        <f t="shared" si="115"/>
        <v>0</v>
      </c>
      <c r="BD186" s="348">
        <f t="shared" si="115"/>
        <v>0</v>
      </c>
      <c r="BE186" s="348">
        <f t="shared" si="115"/>
        <v>0</v>
      </c>
      <c r="BF186" s="348">
        <f t="shared" si="115"/>
        <v>0</v>
      </c>
      <c r="BG186" s="348">
        <f t="shared" si="115"/>
        <v>0</v>
      </c>
      <c r="BH186" s="348">
        <f t="shared" si="115"/>
        <v>0</v>
      </c>
      <c r="BI186" s="348">
        <f t="shared" si="115"/>
        <v>0</v>
      </c>
      <c r="BJ186" s="348">
        <f t="shared" si="115"/>
        <v>0</v>
      </c>
      <c r="BK186" s="348">
        <f t="shared" si="115"/>
        <v>0</v>
      </c>
      <c r="BL186" s="348">
        <f t="shared" si="115"/>
        <v>0</v>
      </c>
      <c r="BM186" s="348">
        <f t="shared" si="115"/>
        <v>0</v>
      </c>
      <c r="BN186" s="348">
        <f t="shared" si="115"/>
        <v>0</v>
      </c>
      <c r="BO186" s="348">
        <f t="shared" si="115"/>
        <v>0</v>
      </c>
      <c r="BP186" s="348">
        <f t="shared" si="115"/>
        <v>0</v>
      </c>
      <c r="BQ186" s="348">
        <f t="shared" si="115"/>
        <v>0</v>
      </c>
      <c r="BR186" s="348">
        <f t="shared" ref="BR186:DT188" si="116">+BR27+BR54+BR81+BR108+BR135+BR162</f>
        <v>0</v>
      </c>
      <c r="BS186" s="348">
        <f t="shared" si="116"/>
        <v>0</v>
      </c>
      <c r="BT186" s="348">
        <f t="shared" si="116"/>
        <v>0</v>
      </c>
      <c r="BU186" s="348">
        <f t="shared" si="116"/>
        <v>0</v>
      </c>
      <c r="BV186" s="348">
        <f t="shared" si="116"/>
        <v>0</v>
      </c>
      <c r="BW186" s="348">
        <f t="shared" si="116"/>
        <v>0</v>
      </c>
      <c r="BX186" s="348">
        <f t="shared" si="116"/>
        <v>0</v>
      </c>
      <c r="BY186" s="348">
        <f t="shared" si="116"/>
        <v>0</v>
      </c>
      <c r="BZ186" s="348">
        <f t="shared" si="116"/>
        <v>0</v>
      </c>
      <c r="CA186" s="348">
        <f t="shared" si="116"/>
        <v>0</v>
      </c>
      <c r="CB186" s="348">
        <f t="shared" si="116"/>
        <v>0</v>
      </c>
      <c r="CC186" s="348">
        <f t="shared" si="116"/>
        <v>0</v>
      </c>
      <c r="CD186" s="348">
        <f t="shared" si="116"/>
        <v>0</v>
      </c>
      <c r="CE186" s="348">
        <f t="shared" si="116"/>
        <v>0</v>
      </c>
      <c r="CF186" s="348">
        <f t="shared" si="116"/>
        <v>0</v>
      </c>
      <c r="CG186" s="348">
        <f t="shared" si="116"/>
        <v>0</v>
      </c>
      <c r="CH186" s="348">
        <f t="shared" si="116"/>
        <v>0</v>
      </c>
      <c r="CI186" s="348">
        <f t="shared" si="116"/>
        <v>0</v>
      </c>
      <c r="CJ186" s="348">
        <f t="shared" si="116"/>
        <v>0</v>
      </c>
      <c r="CK186" s="348">
        <f t="shared" si="116"/>
        <v>0</v>
      </c>
      <c r="CL186" s="348">
        <f t="shared" si="116"/>
        <v>0</v>
      </c>
      <c r="CM186" s="348">
        <f t="shared" si="116"/>
        <v>0</v>
      </c>
      <c r="CN186" s="348">
        <f t="shared" si="116"/>
        <v>0</v>
      </c>
      <c r="CO186" s="348">
        <f t="shared" si="116"/>
        <v>0</v>
      </c>
      <c r="CP186" s="348">
        <f t="shared" si="116"/>
        <v>0</v>
      </c>
      <c r="CQ186" s="348">
        <f t="shared" si="116"/>
        <v>0</v>
      </c>
      <c r="CR186" s="348">
        <f t="shared" si="116"/>
        <v>0</v>
      </c>
      <c r="CS186" s="348">
        <f t="shared" si="116"/>
        <v>0</v>
      </c>
      <c r="CT186" s="348">
        <f t="shared" si="116"/>
        <v>0</v>
      </c>
      <c r="CU186" s="348">
        <f t="shared" si="116"/>
        <v>0</v>
      </c>
      <c r="CV186" s="348">
        <f t="shared" si="116"/>
        <v>0</v>
      </c>
      <c r="CW186" s="348">
        <f t="shared" si="116"/>
        <v>0</v>
      </c>
      <c r="CX186" s="348">
        <f t="shared" si="116"/>
        <v>0</v>
      </c>
      <c r="CY186" s="348">
        <f t="shared" si="116"/>
        <v>0</v>
      </c>
      <c r="CZ186" s="348">
        <f t="shared" si="116"/>
        <v>0</v>
      </c>
      <c r="DA186" s="348">
        <f t="shared" si="116"/>
        <v>0</v>
      </c>
      <c r="DB186" s="348">
        <f t="shared" si="116"/>
        <v>0</v>
      </c>
      <c r="DC186" s="348">
        <f t="shared" si="116"/>
        <v>0</v>
      </c>
      <c r="DD186" s="348">
        <f t="shared" si="116"/>
        <v>0</v>
      </c>
      <c r="DE186" s="348">
        <f t="shared" si="116"/>
        <v>0</v>
      </c>
      <c r="DF186" s="348">
        <f t="shared" si="116"/>
        <v>0</v>
      </c>
      <c r="DG186" s="348">
        <f t="shared" si="116"/>
        <v>0</v>
      </c>
      <c r="DH186" s="348">
        <f t="shared" si="116"/>
        <v>0</v>
      </c>
      <c r="DI186" s="348">
        <f t="shared" si="116"/>
        <v>0</v>
      </c>
      <c r="DJ186" s="348">
        <f t="shared" si="116"/>
        <v>0</v>
      </c>
      <c r="DK186" s="348">
        <f t="shared" si="116"/>
        <v>0</v>
      </c>
      <c r="DL186" s="348">
        <f t="shared" si="116"/>
        <v>0</v>
      </c>
      <c r="DM186" s="348">
        <f t="shared" si="116"/>
        <v>0</v>
      </c>
      <c r="DN186" s="348">
        <f t="shared" si="116"/>
        <v>0</v>
      </c>
      <c r="DO186" s="348">
        <f t="shared" si="116"/>
        <v>0</v>
      </c>
      <c r="DP186" s="348">
        <f t="shared" si="116"/>
        <v>0</v>
      </c>
      <c r="DQ186" s="348">
        <f t="shared" si="116"/>
        <v>0</v>
      </c>
      <c r="DR186" s="348">
        <f t="shared" si="116"/>
        <v>0</v>
      </c>
      <c r="DS186" s="348">
        <f t="shared" si="116"/>
        <v>0</v>
      </c>
      <c r="DT186" s="348">
        <f t="shared" si="116"/>
        <v>0</v>
      </c>
    </row>
    <row r="187" spans="3:124">
      <c r="C187" t="s">
        <v>653</v>
      </c>
      <c r="E187" s="348">
        <f>+E28+E55+E82+E109+E136+E163</f>
        <v>3.75</v>
      </c>
      <c r="F187" s="348">
        <f t="shared" si="115"/>
        <v>0</v>
      </c>
      <c r="G187" s="348">
        <f t="shared" si="115"/>
        <v>0</v>
      </c>
      <c r="H187" s="348">
        <f t="shared" si="115"/>
        <v>0</v>
      </c>
      <c r="I187" s="348">
        <f t="shared" si="115"/>
        <v>0</v>
      </c>
      <c r="J187" s="348">
        <f t="shared" si="115"/>
        <v>0</v>
      </c>
      <c r="K187" s="348">
        <f t="shared" si="115"/>
        <v>0</v>
      </c>
      <c r="L187" s="348">
        <f t="shared" si="115"/>
        <v>0</v>
      </c>
      <c r="M187" s="348">
        <f t="shared" si="115"/>
        <v>0</v>
      </c>
      <c r="N187" s="348">
        <f t="shared" si="115"/>
        <v>0</v>
      </c>
      <c r="O187" s="348">
        <f t="shared" si="115"/>
        <v>0</v>
      </c>
      <c r="P187" s="348">
        <f t="shared" si="115"/>
        <v>0</v>
      </c>
      <c r="Q187" s="348">
        <f t="shared" si="115"/>
        <v>0</v>
      </c>
      <c r="R187" s="348">
        <f t="shared" si="115"/>
        <v>0</v>
      </c>
      <c r="S187" s="348">
        <f t="shared" si="115"/>
        <v>0</v>
      </c>
      <c r="T187" s="348">
        <f t="shared" si="115"/>
        <v>0</v>
      </c>
      <c r="U187" s="348">
        <f t="shared" si="115"/>
        <v>0</v>
      </c>
      <c r="V187" s="348">
        <f t="shared" si="115"/>
        <v>0</v>
      </c>
      <c r="W187" s="348">
        <f t="shared" si="115"/>
        <v>0</v>
      </c>
      <c r="X187" s="348">
        <f t="shared" si="115"/>
        <v>0</v>
      </c>
      <c r="Y187" s="348">
        <f t="shared" si="115"/>
        <v>0</v>
      </c>
      <c r="Z187" s="348">
        <f t="shared" si="115"/>
        <v>0</v>
      </c>
      <c r="AA187" s="348">
        <f t="shared" si="115"/>
        <v>0</v>
      </c>
      <c r="AB187" s="348">
        <f t="shared" si="115"/>
        <v>0</v>
      </c>
      <c r="AC187" s="348">
        <f t="shared" si="115"/>
        <v>0</v>
      </c>
      <c r="AD187" s="348">
        <f t="shared" si="115"/>
        <v>0</v>
      </c>
      <c r="AE187" s="348">
        <f t="shared" si="115"/>
        <v>0</v>
      </c>
      <c r="AF187" s="348">
        <f t="shared" si="115"/>
        <v>0</v>
      </c>
      <c r="AG187" s="348">
        <f t="shared" si="115"/>
        <v>0</v>
      </c>
      <c r="AH187" s="348">
        <f t="shared" si="115"/>
        <v>0</v>
      </c>
      <c r="AI187" s="348">
        <f t="shared" si="115"/>
        <v>0</v>
      </c>
      <c r="AJ187" s="348">
        <f t="shared" si="115"/>
        <v>0</v>
      </c>
      <c r="AK187" s="348">
        <f t="shared" si="115"/>
        <v>0</v>
      </c>
      <c r="AL187" s="348">
        <f t="shared" si="115"/>
        <v>0</v>
      </c>
      <c r="AM187" s="348">
        <f t="shared" si="115"/>
        <v>0</v>
      </c>
      <c r="AN187" s="348">
        <f t="shared" si="115"/>
        <v>0</v>
      </c>
      <c r="AO187" s="348">
        <f t="shared" si="115"/>
        <v>0</v>
      </c>
      <c r="AP187" s="348">
        <f t="shared" si="115"/>
        <v>0</v>
      </c>
      <c r="AQ187" s="348">
        <f t="shared" si="115"/>
        <v>0</v>
      </c>
      <c r="AR187" s="348">
        <f t="shared" si="115"/>
        <v>0</v>
      </c>
      <c r="AS187" s="348">
        <f t="shared" si="115"/>
        <v>0</v>
      </c>
      <c r="AT187" s="348">
        <f t="shared" si="115"/>
        <v>0</v>
      </c>
      <c r="AU187" s="348">
        <f t="shared" si="115"/>
        <v>0</v>
      </c>
      <c r="AV187" s="348">
        <f t="shared" si="115"/>
        <v>0</v>
      </c>
      <c r="AW187" s="348">
        <f t="shared" si="115"/>
        <v>0</v>
      </c>
      <c r="AX187" s="348">
        <f t="shared" si="115"/>
        <v>0</v>
      </c>
      <c r="AY187" s="348">
        <f t="shared" si="115"/>
        <v>0</v>
      </c>
      <c r="AZ187" s="348">
        <f t="shared" si="115"/>
        <v>0</v>
      </c>
      <c r="BA187" s="348">
        <f t="shared" si="115"/>
        <v>0</v>
      </c>
      <c r="BB187" s="348">
        <f t="shared" si="115"/>
        <v>0</v>
      </c>
      <c r="BC187" s="348">
        <f t="shared" si="115"/>
        <v>0</v>
      </c>
      <c r="BD187" s="348">
        <f t="shared" si="115"/>
        <v>0</v>
      </c>
      <c r="BE187" s="348">
        <f t="shared" si="115"/>
        <v>0</v>
      </c>
      <c r="BF187" s="348">
        <f t="shared" si="115"/>
        <v>0</v>
      </c>
      <c r="BG187" s="348">
        <f t="shared" si="115"/>
        <v>0</v>
      </c>
      <c r="BH187" s="348">
        <f t="shared" si="115"/>
        <v>0</v>
      </c>
      <c r="BI187" s="348">
        <f t="shared" si="115"/>
        <v>0</v>
      </c>
      <c r="BJ187" s="348">
        <f t="shared" si="115"/>
        <v>0</v>
      </c>
      <c r="BK187" s="348">
        <f t="shared" si="115"/>
        <v>0</v>
      </c>
      <c r="BL187" s="348">
        <f t="shared" si="115"/>
        <v>0</v>
      </c>
      <c r="BM187" s="348">
        <f t="shared" si="115"/>
        <v>0</v>
      </c>
      <c r="BN187" s="348">
        <f t="shared" si="115"/>
        <v>0</v>
      </c>
      <c r="BO187" s="348">
        <f t="shared" si="115"/>
        <v>0</v>
      </c>
      <c r="BP187" s="348">
        <f t="shared" si="115"/>
        <v>0</v>
      </c>
      <c r="BQ187" s="348">
        <f t="shared" si="115"/>
        <v>0</v>
      </c>
      <c r="BR187" s="348">
        <f t="shared" si="116"/>
        <v>0</v>
      </c>
      <c r="BS187" s="348">
        <f t="shared" si="116"/>
        <v>0</v>
      </c>
      <c r="BT187" s="348">
        <f t="shared" si="116"/>
        <v>0</v>
      </c>
      <c r="BU187" s="348">
        <f t="shared" si="116"/>
        <v>0</v>
      </c>
      <c r="BV187" s="348">
        <f t="shared" si="116"/>
        <v>0</v>
      </c>
      <c r="BW187" s="348">
        <f t="shared" si="116"/>
        <v>0</v>
      </c>
      <c r="BX187" s="348">
        <f t="shared" si="116"/>
        <v>0</v>
      </c>
      <c r="BY187" s="348">
        <f t="shared" si="116"/>
        <v>0</v>
      </c>
      <c r="BZ187" s="348">
        <f t="shared" si="116"/>
        <v>0</v>
      </c>
      <c r="CA187" s="348">
        <f t="shared" si="116"/>
        <v>0</v>
      </c>
      <c r="CB187" s="348">
        <f t="shared" si="116"/>
        <v>0</v>
      </c>
      <c r="CC187" s="348">
        <f t="shared" si="116"/>
        <v>0</v>
      </c>
      <c r="CD187" s="348">
        <f t="shared" si="116"/>
        <v>0</v>
      </c>
      <c r="CE187" s="348">
        <f t="shared" si="116"/>
        <v>0</v>
      </c>
      <c r="CF187" s="348">
        <f t="shared" si="116"/>
        <v>0</v>
      </c>
      <c r="CG187" s="348">
        <f t="shared" si="116"/>
        <v>0</v>
      </c>
      <c r="CH187" s="348">
        <f t="shared" si="116"/>
        <v>0</v>
      </c>
      <c r="CI187" s="348">
        <f t="shared" si="116"/>
        <v>0</v>
      </c>
      <c r="CJ187" s="348">
        <f t="shared" si="116"/>
        <v>0</v>
      </c>
      <c r="CK187" s="348">
        <f t="shared" si="116"/>
        <v>0</v>
      </c>
      <c r="CL187" s="348">
        <f t="shared" si="116"/>
        <v>0</v>
      </c>
      <c r="CM187" s="348">
        <f t="shared" si="116"/>
        <v>0</v>
      </c>
      <c r="CN187" s="348">
        <f t="shared" si="116"/>
        <v>0</v>
      </c>
      <c r="CO187" s="348">
        <f t="shared" si="116"/>
        <v>0</v>
      </c>
      <c r="CP187" s="348">
        <f t="shared" si="116"/>
        <v>0</v>
      </c>
      <c r="CQ187" s="348">
        <f t="shared" si="116"/>
        <v>0</v>
      </c>
      <c r="CR187" s="348">
        <f t="shared" si="116"/>
        <v>0</v>
      </c>
      <c r="CS187" s="348">
        <f t="shared" si="116"/>
        <v>0</v>
      </c>
      <c r="CT187" s="348">
        <f t="shared" si="116"/>
        <v>0</v>
      </c>
      <c r="CU187" s="348">
        <f t="shared" si="116"/>
        <v>0</v>
      </c>
      <c r="CV187" s="348">
        <f t="shared" si="116"/>
        <v>0</v>
      </c>
      <c r="CW187" s="348">
        <f t="shared" si="116"/>
        <v>0</v>
      </c>
      <c r="CX187" s="348">
        <f t="shared" si="116"/>
        <v>0</v>
      </c>
      <c r="CY187" s="348">
        <f t="shared" si="116"/>
        <v>0</v>
      </c>
      <c r="CZ187" s="348">
        <f t="shared" si="116"/>
        <v>0</v>
      </c>
      <c r="DA187" s="348">
        <f t="shared" si="116"/>
        <v>0</v>
      </c>
      <c r="DB187" s="348">
        <f t="shared" si="116"/>
        <v>0</v>
      </c>
      <c r="DC187" s="348">
        <f t="shared" si="116"/>
        <v>0</v>
      </c>
      <c r="DD187" s="348">
        <f t="shared" si="116"/>
        <v>0</v>
      </c>
      <c r="DE187" s="348">
        <f t="shared" si="116"/>
        <v>0</v>
      </c>
      <c r="DF187" s="348">
        <f t="shared" si="116"/>
        <v>0</v>
      </c>
      <c r="DG187" s="348">
        <f t="shared" si="116"/>
        <v>0</v>
      </c>
      <c r="DH187" s="348">
        <f t="shared" si="116"/>
        <v>0</v>
      </c>
      <c r="DI187" s="348">
        <f t="shared" si="116"/>
        <v>0</v>
      </c>
      <c r="DJ187" s="348">
        <f t="shared" si="116"/>
        <v>0</v>
      </c>
      <c r="DK187" s="348">
        <f t="shared" si="116"/>
        <v>0</v>
      </c>
      <c r="DL187" s="348">
        <f t="shared" si="116"/>
        <v>0</v>
      </c>
      <c r="DM187" s="348">
        <f t="shared" si="116"/>
        <v>0</v>
      </c>
      <c r="DN187" s="348">
        <f t="shared" si="116"/>
        <v>0</v>
      </c>
      <c r="DO187" s="348">
        <f t="shared" si="116"/>
        <v>0</v>
      </c>
      <c r="DP187" s="348">
        <f t="shared" si="116"/>
        <v>0</v>
      </c>
      <c r="DQ187" s="348">
        <f t="shared" si="116"/>
        <v>0</v>
      </c>
      <c r="DR187" s="348">
        <f t="shared" si="116"/>
        <v>0</v>
      </c>
      <c r="DS187" s="348">
        <f t="shared" si="116"/>
        <v>0</v>
      </c>
      <c r="DT187" s="348">
        <f t="shared" si="116"/>
        <v>0</v>
      </c>
    </row>
    <row r="188" spans="3:124" ht="15" thickBot="1">
      <c r="C188" t="s">
        <v>637</v>
      </c>
      <c r="E188" s="348">
        <f>+E29+E56+E83+E110+E137+E164</f>
        <v>28.125</v>
      </c>
      <c r="F188" s="348">
        <f t="shared" si="115"/>
        <v>28.125</v>
      </c>
      <c r="G188" s="348">
        <f t="shared" si="115"/>
        <v>28.125</v>
      </c>
      <c r="H188" s="348">
        <f t="shared" si="115"/>
        <v>28.125</v>
      </c>
      <c r="I188" s="348">
        <f t="shared" si="115"/>
        <v>28.125</v>
      </c>
      <c r="J188" s="348">
        <f t="shared" si="115"/>
        <v>28.125</v>
      </c>
      <c r="K188" s="348">
        <f t="shared" si="115"/>
        <v>28.125</v>
      </c>
      <c r="L188" s="348">
        <f t="shared" si="115"/>
        <v>28.125</v>
      </c>
      <c r="M188" s="348">
        <f t="shared" si="115"/>
        <v>28.125</v>
      </c>
      <c r="N188" s="348">
        <f t="shared" si="115"/>
        <v>28.125</v>
      </c>
      <c r="O188" s="348">
        <f t="shared" si="115"/>
        <v>28.125</v>
      </c>
      <c r="P188" s="348">
        <f t="shared" si="115"/>
        <v>28.125</v>
      </c>
      <c r="Q188" s="348">
        <f t="shared" si="115"/>
        <v>28.125</v>
      </c>
      <c r="R188" s="348">
        <f t="shared" si="115"/>
        <v>28.125</v>
      </c>
      <c r="S188" s="348">
        <f t="shared" si="115"/>
        <v>28.125</v>
      </c>
      <c r="T188" s="348">
        <f t="shared" si="115"/>
        <v>28.125</v>
      </c>
      <c r="U188" s="348">
        <f t="shared" si="115"/>
        <v>28.125</v>
      </c>
      <c r="V188" s="348">
        <f t="shared" si="115"/>
        <v>28.125</v>
      </c>
      <c r="W188" s="348">
        <f t="shared" si="115"/>
        <v>28.125</v>
      </c>
      <c r="X188" s="348">
        <f t="shared" si="115"/>
        <v>28.125</v>
      </c>
      <c r="Y188" s="348">
        <f t="shared" si="115"/>
        <v>28.125</v>
      </c>
      <c r="Z188" s="348">
        <f t="shared" si="115"/>
        <v>28.125</v>
      </c>
      <c r="AA188" s="348">
        <f t="shared" si="115"/>
        <v>28.125</v>
      </c>
      <c r="AB188" s="348">
        <f t="shared" si="115"/>
        <v>28.125</v>
      </c>
      <c r="AC188" s="348">
        <f t="shared" si="115"/>
        <v>28.125</v>
      </c>
      <c r="AD188" s="348">
        <f t="shared" si="115"/>
        <v>28.125</v>
      </c>
      <c r="AE188" s="348">
        <f t="shared" si="115"/>
        <v>28.125</v>
      </c>
      <c r="AF188" s="348">
        <f t="shared" si="115"/>
        <v>28.125</v>
      </c>
      <c r="AG188" s="348">
        <f t="shared" si="115"/>
        <v>28.125</v>
      </c>
      <c r="AH188" s="348">
        <f t="shared" si="115"/>
        <v>28.125</v>
      </c>
      <c r="AI188" s="348">
        <f t="shared" si="115"/>
        <v>28.125</v>
      </c>
      <c r="AJ188" s="348">
        <f t="shared" si="115"/>
        <v>28.125</v>
      </c>
      <c r="AK188" s="348">
        <f t="shared" si="115"/>
        <v>28.125</v>
      </c>
      <c r="AL188" s="348">
        <f t="shared" si="115"/>
        <v>28.125</v>
      </c>
      <c r="AM188" s="348">
        <f t="shared" si="115"/>
        <v>28.125</v>
      </c>
      <c r="AN188" s="348">
        <f t="shared" si="115"/>
        <v>28.125</v>
      </c>
      <c r="AO188" s="348">
        <f t="shared" si="115"/>
        <v>28.125</v>
      </c>
      <c r="AP188" s="348">
        <f t="shared" si="115"/>
        <v>28.125</v>
      </c>
      <c r="AQ188" s="348">
        <f t="shared" si="115"/>
        <v>28.125</v>
      </c>
      <c r="AR188" s="348">
        <f t="shared" si="115"/>
        <v>28.125</v>
      </c>
      <c r="AS188" s="348">
        <f t="shared" si="115"/>
        <v>28.125</v>
      </c>
      <c r="AT188" s="348">
        <f t="shared" si="115"/>
        <v>28.125</v>
      </c>
      <c r="AU188" s="348">
        <f t="shared" si="115"/>
        <v>28.125</v>
      </c>
      <c r="AV188" s="348">
        <f t="shared" si="115"/>
        <v>28.125</v>
      </c>
      <c r="AW188" s="348">
        <f t="shared" si="115"/>
        <v>28.125</v>
      </c>
      <c r="AX188" s="348">
        <f t="shared" si="115"/>
        <v>28.125</v>
      </c>
      <c r="AY188" s="348">
        <f t="shared" si="115"/>
        <v>28.125</v>
      </c>
      <c r="AZ188" s="348">
        <f t="shared" si="115"/>
        <v>28.125</v>
      </c>
      <c r="BA188" s="348">
        <f t="shared" si="115"/>
        <v>28.125</v>
      </c>
      <c r="BB188" s="348">
        <f t="shared" si="115"/>
        <v>28.125</v>
      </c>
      <c r="BC188" s="348">
        <f t="shared" si="115"/>
        <v>28.125</v>
      </c>
      <c r="BD188" s="348">
        <f t="shared" si="115"/>
        <v>28.125</v>
      </c>
      <c r="BE188" s="348">
        <f t="shared" si="115"/>
        <v>28.125</v>
      </c>
      <c r="BF188" s="348">
        <f t="shared" si="115"/>
        <v>28.125</v>
      </c>
      <c r="BG188" s="348">
        <f t="shared" si="115"/>
        <v>28.125</v>
      </c>
      <c r="BH188" s="348">
        <f t="shared" si="115"/>
        <v>28.125</v>
      </c>
      <c r="BI188" s="348">
        <f t="shared" si="115"/>
        <v>28.125</v>
      </c>
      <c r="BJ188" s="348">
        <f t="shared" si="115"/>
        <v>28.125</v>
      </c>
      <c r="BK188" s="348">
        <f t="shared" si="115"/>
        <v>28.125</v>
      </c>
      <c r="BL188" s="348">
        <f t="shared" si="115"/>
        <v>28.125</v>
      </c>
      <c r="BM188" s="348">
        <f t="shared" si="115"/>
        <v>28.125</v>
      </c>
      <c r="BN188" s="348">
        <f t="shared" si="115"/>
        <v>28.125</v>
      </c>
      <c r="BO188" s="348">
        <f t="shared" si="115"/>
        <v>28.125</v>
      </c>
      <c r="BP188" s="348">
        <f t="shared" si="115"/>
        <v>28.125</v>
      </c>
      <c r="BQ188" s="348">
        <f t="shared" si="115"/>
        <v>28.125</v>
      </c>
      <c r="BR188" s="348">
        <f t="shared" si="116"/>
        <v>28.125</v>
      </c>
      <c r="BS188" s="348">
        <f t="shared" si="116"/>
        <v>28.125</v>
      </c>
      <c r="BT188" s="348">
        <f t="shared" si="116"/>
        <v>28.125</v>
      </c>
      <c r="BU188" s="348">
        <f t="shared" si="116"/>
        <v>28.125</v>
      </c>
      <c r="BV188" s="348">
        <f t="shared" si="116"/>
        <v>28.125</v>
      </c>
      <c r="BW188" s="348">
        <f t="shared" si="116"/>
        <v>28.125</v>
      </c>
      <c r="BX188" s="348">
        <f t="shared" si="116"/>
        <v>28.125</v>
      </c>
      <c r="BY188" s="348">
        <f t="shared" si="116"/>
        <v>28.125</v>
      </c>
      <c r="BZ188" s="348">
        <f t="shared" si="116"/>
        <v>28.125</v>
      </c>
      <c r="CA188" s="348">
        <f t="shared" si="116"/>
        <v>28.125</v>
      </c>
      <c r="CB188" s="348">
        <f t="shared" si="116"/>
        <v>28.125</v>
      </c>
      <c r="CC188" s="348">
        <f t="shared" si="116"/>
        <v>28.125</v>
      </c>
      <c r="CD188" s="348">
        <f t="shared" si="116"/>
        <v>28.125</v>
      </c>
      <c r="CE188" s="348">
        <f t="shared" si="116"/>
        <v>28.125</v>
      </c>
      <c r="CF188" s="348">
        <f t="shared" si="116"/>
        <v>28.125</v>
      </c>
      <c r="CG188" s="348">
        <f t="shared" si="116"/>
        <v>28.125</v>
      </c>
      <c r="CH188" s="348">
        <f t="shared" si="116"/>
        <v>28.125</v>
      </c>
      <c r="CI188" s="348">
        <f t="shared" si="116"/>
        <v>28.125</v>
      </c>
      <c r="CJ188" s="348">
        <f t="shared" si="116"/>
        <v>28.125</v>
      </c>
      <c r="CK188" s="348">
        <f t="shared" si="116"/>
        <v>28.125</v>
      </c>
      <c r="CL188" s="348">
        <f t="shared" si="116"/>
        <v>28.125</v>
      </c>
      <c r="CM188" s="348">
        <f t="shared" si="116"/>
        <v>28.125</v>
      </c>
      <c r="CN188" s="348">
        <f t="shared" si="116"/>
        <v>28.125</v>
      </c>
      <c r="CO188" s="348">
        <f t="shared" si="116"/>
        <v>28.125</v>
      </c>
      <c r="CP188" s="348">
        <f t="shared" si="116"/>
        <v>28.125</v>
      </c>
      <c r="CQ188" s="348">
        <f t="shared" si="116"/>
        <v>28.125</v>
      </c>
      <c r="CR188" s="348">
        <f t="shared" si="116"/>
        <v>28.125</v>
      </c>
      <c r="CS188" s="348">
        <f t="shared" si="116"/>
        <v>28.125</v>
      </c>
      <c r="CT188" s="348">
        <f t="shared" si="116"/>
        <v>28.125</v>
      </c>
      <c r="CU188" s="348">
        <f t="shared" si="116"/>
        <v>28.125</v>
      </c>
      <c r="CV188" s="348">
        <f t="shared" si="116"/>
        <v>28.125</v>
      </c>
      <c r="CW188" s="348">
        <f t="shared" si="116"/>
        <v>28.125</v>
      </c>
      <c r="CX188" s="348">
        <f t="shared" si="116"/>
        <v>28.125</v>
      </c>
      <c r="CY188" s="348">
        <f t="shared" si="116"/>
        <v>28.125</v>
      </c>
      <c r="CZ188" s="348">
        <f t="shared" si="116"/>
        <v>28.125</v>
      </c>
      <c r="DA188" s="348">
        <f t="shared" si="116"/>
        <v>28.125</v>
      </c>
      <c r="DB188" s="348">
        <f t="shared" si="116"/>
        <v>28.125</v>
      </c>
      <c r="DC188" s="348">
        <f t="shared" si="116"/>
        <v>28.125</v>
      </c>
      <c r="DD188" s="348">
        <f t="shared" si="116"/>
        <v>28.125</v>
      </c>
      <c r="DE188" s="348">
        <f t="shared" si="116"/>
        <v>28.125</v>
      </c>
      <c r="DF188" s="348">
        <f t="shared" si="116"/>
        <v>28.125</v>
      </c>
      <c r="DG188" s="348">
        <f t="shared" si="116"/>
        <v>28.125</v>
      </c>
      <c r="DH188" s="348">
        <f t="shared" si="116"/>
        <v>28.125</v>
      </c>
      <c r="DI188" s="348">
        <f t="shared" si="116"/>
        <v>28.125</v>
      </c>
      <c r="DJ188" s="348">
        <f t="shared" si="116"/>
        <v>28.125</v>
      </c>
      <c r="DK188" s="348">
        <f t="shared" si="116"/>
        <v>28.125</v>
      </c>
      <c r="DL188" s="348">
        <f t="shared" si="116"/>
        <v>28.125</v>
      </c>
      <c r="DM188" s="348">
        <f t="shared" si="116"/>
        <v>28.125</v>
      </c>
      <c r="DN188" s="348">
        <f t="shared" si="116"/>
        <v>28.125</v>
      </c>
      <c r="DO188" s="348">
        <f t="shared" si="116"/>
        <v>28.125</v>
      </c>
      <c r="DP188" s="348">
        <f t="shared" si="116"/>
        <v>28.125</v>
      </c>
      <c r="DQ188" s="348">
        <f t="shared" si="116"/>
        <v>28.125</v>
      </c>
      <c r="DR188" s="348">
        <f t="shared" si="116"/>
        <v>28.125</v>
      </c>
      <c r="DS188" s="348">
        <f t="shared" si="116"/>
        <v>28.125</v>
      </c>
      <c r="DT188" s="348">
        <f t="shared" si="116"/>
        <v>28.125</v>
      </c>
    </row>
    <row r="189" spans="3:124">
      <c r="C189" s="14" t="s">
        <v>654</v>
      </c>
      <c r="E189" s="349">
        <f>SUM(E185:E188)</f>
        <v>148.125</v>
      </c>
      <c r="F189" s="349">
        <f t="shared" ref="F189:BQ189" si="117">SUM(F185:F188)</f>
        <v>28.125</v>
      </c>
      <c r="G189" s="349">
        <f t="shared" si="117"/>
        <v>28.125</v>
      </c>
      <c r="H189" s="349">
        <f t="shared" si="117"/>
        <v>28.125</v>
      </c>
      <c r="I189" s="349">
        <f t="shared" si="117"/>
        <v>28.125</v>
      </c>
      <c r="J189" s="349">
        <f t="shared" si="117"/>
        <v>28.125</v>
      </c>
      <c r="K189" s="349">
        <f t="shared" si="117"/>
        <v>28.125</v>
      </c>
      <c r="L189" s="349">
        <f t="shared" si="117"/>
        <v>28.125</v>
      </c>
      <c r="M189" s="349">
        <f t="shared" si="117"/>
        <v>28.125</v>
      </c>
      <c r="N189" s="349">
        <f t="shared" si="117"/>
        <v>28.125</v>
      </c>
      <c r="O189" s="349">
        <f t="shared" si="117"/>
        <v>28.125</v>
      </c>
      <c r="P189" s="349">
        <f t="shared" si="117"/>
        <v>28.125</v>
      </c>
      <c r="Q189" s="349">
        <f t="shared" si="117"/>
        <v>28.125</v>
      </c>
      <c r="R189" s="349">
        <f t="shared" si="117"/>
        <v>28.125</v>
      </c>
      <c r="S189" s="349">
        <f t="shared" si="117"/>
        <v>28.125</v>
      </c>
      <c r="T189" s="349">
        <f t="shared" si="117"/>
        <v>28.125</v>
      </c>
      <c r="U189" s="349">
        <f t="shared" si="117"/>
        <v>28.125</v>
      </c>
      <c r="V189" s="349">
        <f t="shared" si="117"/>
        <v>28.125</v>
      </c>
      <c r="W189" s="349">
        <f t="shared" si="117"/>
        <v>28.125</v>
      </c>
      <c r="X189" s="349">
        <f t="shared" si="117"/>
        <v>28.125</v>
      </c>
      <c r="Y189" s="349">
        <f t="shared" si="117"/>
        <v>28.125</v>
      </c>
      <c r="Z189" s="349">
        <f t="shared" si="117"/>
        <v>28.125</v>
      </c>
      <c r="AA189" s="349">
        <f t="shared" si="117"/>
        <v>28.125</v>
      </c>
      <c r="AB189" s="349">
        <f t="shared" si="117"/>
        <v>28.125</v>
      </c>
      <c r="AC189" s="349">
        <f t="shared" si="117"/>
        <v>28.125</v>
      </c>
      <c r="AD189" s="349">
        <f t="shared" si="117"/>
        <v>28.125</v>
      </c>
      <c r="AE189" s="349">
        <f t="shared" si="117"/>
        <v>28.125</v>
      </c>
      <c r="AF189" s="349">
        <f t="shared" si="117"/>
        <v>28.125</v>
      </c>
      <c r="AG189" s="349">
        <f t="shared" si="117"/>
        <v>28.125</v>
      </c>
      <c r="AH189" s="349">
        <f t="shared" si="117"/>
        <v>28.125</v>
      </c>
      <c r="AI189" s="349">
        <f t="shared" si="117"/>
        <v>28.125</v>
      </c>
      <c r="AJ189" s="349">
        <f t="shared" si="117"/>
        <v>28.125</v>
      </c>
      <c r="AK189" s="349">
        <f t="shared" si="117"/>
        <v>28.125</v>
      </c>
      <c r="AL189" s="349">
        <f t="shared" si="117"/>
        <v>28.125</v>
      </c>
      <c r="AM189" s="349">
        <f t="shared" si="117"/>
        <v>28.125</v>
      </c>
      <c r="AN189" s="349">
        <f t="shared" si="117"/>
        <v>28.125</v>
      </c>
      <c r="AO189" s="349">
        <f t="shared" si="117"/>
        <v>28.125</v>
      </c>
      <c r="AP189" s="349">
        <f t="shared" si="117"/>
        <v>28.125</v>
      </c>
      <c r="AQ189" s="349">
        <f t="shared" si="117"/>
        <v>28.125</v>
      </c>
      <c r="AR189" s="349">
        <f t="shared" si="117"/>
        <v>28.125</v>
      </c>
      <c r="AS189" s="349">
        <f t="shared" si="117"/>
        <v>28.125</v>
      </c>
      <c r="AT189" s="349">
        <f t="shared" si="117"/>
        <v>28.125</v>
      </c>
      <c r="AU189" s="349">
        <f t="shared" si="117"/>
        <v>28.125</v>
      </c>
      <c r="AV189" s="349">
        <f t="shared" si="117"/>
        <v>28.125</v>
      </c>
      <c r="AW189" s="349">
        <f t="shared" si="117"/>
        <v>28.125</v>
      </c>
      <c r="AX189" s="349">
        <f t="shared" si="117"/>
        <v>28.125</v>
      </c>
      <c r="AY189" s="349">
        <f t="shared" si="117"/>
        <v>28.125</v>
      </c>
      <c r="AZ189" s="349">
        <f t="shared" si="117"/>
        <v>28.125</v>
      </c>
      <c r="BA189" s="349">
        <f t="shared" si="117"/>
        <v>28.125</v>
      </c>
      <c r="BB189" s="349">
        <f t="shared" si="117"/>
        <v>28.125</v>
      </c>
      <c r="BC189" s="349">
        <f t="shared" si="117"/>
        <v>28.125</v>
      </c>
      <c r="BD189" s="349">
        <f t="shared" si="117"/>
        <v>28.125</v>
      </c>
      <c r="BE189" s="349">
        <f t="shared" si="117"/>
        <v>28.125</v>
      </c>
      <c r="BF189" s="349">
        <f t="shared" si="117"/>
        <v>28.125</v>
      </c>
      <c r="BG189" s="349">
        <f t="shared" si="117"/>
        <v>28.125</v>
      </c>
      <c r="BH189" s="349">
        <f t="shared" si="117"/>
        <v>28.125</v>
      </c>
      <c r="BI189" s="349">
        <f t="shared" si="117"/>
        <v>28.125</v>
      </c>
      <c r="BJ189" s="349">
        <f t="shared" si="117"/>
        <v>28.125</v>
      </c>
      <c r="BK189" s="349">
        <f t="shared" si="117"/>
        <v>28.125</v>
      </c>
      <c r="BL189" s="349">
        <f t="shared" si="117"/>
        <v>28.125</v>
      </c>
      <c r="BM189" s="349">
        <f t="shared" si="117"/>
        <v>28.125</v>
      </c>
      <c r="BN189" s="349">
        <f t="shared" si="117"/>
        <v>28.125</v>
      </c>
      <c r="BO189" s="349">
        <f t="shared" si="117"/>
        <v>28.125</v>
      </c>
      <c r="BP189" s="349">
        <f t="shared" si="117"/>
        <v>28.125</v>
      </c>
      <c r="BQ189" s="349">
        <f t="shared" si="117"/>
        <v>28.125</v>
      </c>
      <c r="BR189" s="349">
        <f t="shared" ref="BR189:DT189" si="118">SUM(BR185:BR188)</f>
        <v>28.125</v>
      </c>
      <c r="BS189" s="349">
        <f t="shared" si="118"/>
        <v>28.125</v>
      </c>
      <c r="BT189" s="349">
        <f t="shared" si="118"/>
        <v>28.125</v>
      </c>
      <c r="BU189" s="349">
        <f t="shared" si="118"/>
        <v>28.125</v>
      </c>
      <c r="BV189" s="349">
        <f t="shared" si="118"/>
        <v>28.125</v>
      </c>
      <c r="BW189" s="349">
        <f t="shared" si="118"/>
        <v>28.125</v>
      </c>
      <c r="BX189" s="349">
        <f t="shared" si="118"/>
        <v>28.125</v>
      </c>
      <c r="BY189" s="349">
        <f t="shared" si="118"/>
        <v>28.125</v>
      </c>
      <c r="BZ189" s="349">
        <f t="shared" si="118"/>
        <v>28.125</v>
      </c>
      <c r="CA189" s="349">
        <f t="shared" si="118"/>
        <v>28.125</v>
      </c>
      <c r="CB189" s="349">
        <f t="shared" si="118"/>
        <v>28.125</v>
      </c>
      <c r="CC189" s="349">
        <f t="shared" si="118"/>
        <v>28.125</v>
      </c>
      <c r="CD189" s="349">
        <f t="shared" si="118"/>
        <v>28.125</v>
      </c>
      <c r="CE189" s="349">
        <f t="shared" si="118"/>
        <v>28.125</v>
      </c>
      <c r="CF189" s="349">
        <f t="shared" si="118"/>
        <v>28.125</v>
      </c>
      <c r="CG189" s="349">
        <f t="shared" si="118"/>
        <v>28.125</v>
      </c>
      <c r="CH189" s="349">
        <f t="shared" si="118"/>
        <v>28.125</v>
      </c>
      <c r="CI189" s="349">
        <f t="shared" si="118"/>
        <v>28.125</v>
      </c>
      <c r="CJ189" s="349">
        <f t="shared" si="118"/>
        <v>28.125</v>
      </c>
      <c r="CK189" s="349">
        <f t="shared" si="118"/>
        <v>28.125</v>
      </c>
      <c r="CL189" s="349">
        <f t="shared" si="118"/>
        <v>28.125</v>
      </c>
      <c r="CM189" s="349">
        <f t="shared" si="118"/>
        <v>28.125</v>
      </c>
      <c r="CN189" s="349">
        <f t="shared" si="118"/>
        <v>28.125</v>
      </c>
      <c r="CO189" s="349">
        <f t="shared" si="118"/>
        <v>28.125</v>
      </c>
      <c r="CP189" s="349">
        <f t="shared" si="118"/>
        <v>28.125</v>
      </c>
      <c r="CQ189" s="349">
        <f t="shared" si="118"/>
        <v>28.125</v>
      </c>
      <c r="CR189" s="349">
        <f t="shared" si="118"/>
        <v>28.125</v>
      </c>
      <c r="CS189" s="349">
        <f t="shared" si="118"/>
        <v>28.125</v>
      </c>
      <c r="CT189" s="349">
        <f t="shared" si="118"/>
        <v>28.125</v>
      </c>
      <c r="CU189" s="349">
        <f t="shared" si="118"/>
        <v>28.125</v>
      </c>
      <c r="CV189" s="349">
        <f t="shared" si="118"/>
        <v>28.125</v>
      </c>
      <c r="CW189" s="349">
        <f t="shared" si="118"/>
        <v>28.125</v>
      </c>
      <c r="CX189" s="349">
        <f t="shared" si="118"/>
        <v>28.125</v>
      </c>
      <c r="CY189" s="349">
        <f t="shared" si="118"/>
        <v>28.125</v>
      </c>
      <c r="CZ189" s="349">
        <f t="shared" si="118"/>
        <v>28.125</v>
      </c>
      <c r="DA189" s="349">
        <f t="shared" si="118"/>
        <v>28.125</v>
      </c>
      <c r="DB189" s="349">
        <f t="shared" si="118"/>
        <v>28.125</v>
      </c>
      <c r="DC189" s="349">
        <f t="shared" si="118"/>
        <v>28.125</v>
      </c>
      <c r="DD189" s="349">
        <f t="shared" si="118"/>
        <v>28.125</v>
      </c>
      <c r="DE189" s="349">
        <f t="shared" si="118"/>
        <v>28.125</v>
      </c>
      <c r="DF189" s="349">
        <f t="shared" si="118"/>
        <v>28.125</v>
      </c>
      <c r="DG189" s="349">
        <f t="shared" si="118"/>
        <v>28.125</v>
      </c>
      <c r="DH189" s="349">
        <f t="shared" si="118"/>
        <v>28.125</v>
      </c>
      <c r="DI189" s="349">
        <f t="shared" si="118"/>
        <v>28.125</v>
      </c>
      <c r="DJ189" s="349">
        <f t="shared" si="118"/>
        <v>28.125</v>
      </c>
      <c r="DK189" s="349">
        <f t="shared" si="118"/>
        <v>28.125</v>
      </c>
      <c r="DL189" s="349">
        <f t="shared" si="118"/>
        <v>28.125</v>
      </c>
      <c r="DM189" s="349">
        <f t="shared" si="118"/>
        <v>28.125</v>
      </c>
      <c r="DN189" s="349">
        <f t="shared" si="118"/>
        <v>28.125</v>
      </c>
      <c r="DO189" s="349">
        <f t="shared" si="118"/>
        <v>28.125</v>
      </c>
      <c r="DP189" s="349">
        <f t="shared" si="118"/>
        <v>28.125</v>
      </c>
      <c r="DQ189" s="349">
        <f t="shared" si="118"/>
        <v>28.125</v>
      </c>
      <c r="DR189" s="349">
        <f t="shared" si="118"/>
        <v>28.125</v>
      </c>
      <c r="DS189" s="349">
        <f t="shared" si="118"/>
        <v>28.125</v>
      </c>
      <c r="DT189" s="349">
        <f t="shared" si="118"/>
        <v>28.125</v>
      </c>
    </row>
  </sheetData>
  <hyperlinks>
    <hyperlink ref="D1" location="Input!A1" display="MENU" xr:uid="{CEF0F984-E177-4D2E-850D-EF023F69A2CE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2971-7A9A-47DD-94E3-59BF96457303}">
  <dimension ref="A1:DU93"/>
  <sheetViews>
    <sheetView view="pageLayout" zoomScaleNormal="100" workbookViewId="0">
      <selection activeCell="A2" sqref="A2"/>
    </sheetView>
  </sheetViews>
  <sheetFormatPr defaultRowHeight="14.4"/>
  <cols>
    <col min="2" max="2" width="18.6640625" customWidth="1"/>
    <col min="3" max="3" width="31.77734375" bestFit="1" customWidth="1"/>
    <col min="4" max="4" width="11.6640625" customWidth="1"/>
    <col min="6" max="6" width="10.33203125" customWidth="1"/>
  </cols>
  <sheetData>
    <row r="1" spans="1:125" ht="30" customHeight="1">
      <c r="A1" s="21" t="s">
        <v>655</v>
      </c>
      <c r="C1" s="12" t="s">
        <v>40</v>
      </c>
      <c r="D1" s="12"/>
    </row>
    <row r="3" spans="1:125">
      <c r="E3" s="185" t="s">
        <v>113</v>
      </c>
      <c r="F3" s="199">
        <f>+[1]I_Investimenti!I4</f>
        <v>2019</v>
      </c>
      <c r="G3" s="199">
        <f>+[1]I_Investimenti!J4</f>
        <v>2019</v>
      </c>
      <c r="H3" s="199">
        <f>+[1]I_Investimenti!K4</f>
        <v>2019</v>
      </c>
      <c r="I3" s="199">
        <f>+[1]I_Investimenti!L4</f>
        <v>2019</v>
      </c>
      <c r="J3" s="199">
        <f>+[1]I_Investimenti!M4</f>
        <v>2019</v>
      </c>
      <c r="K3" s="199">
        <f>+[1]I_Investimenti!N4</f>
        <v>2019</v>
      </c>
      <c r="L3" s="199">
        <f>+[1]I_Investimenti!O4</f>
        <v>2019</v>
      </c>
      <c r="M3" s="199">
        <f>+[1]I_Investimenti!P4</f>
        <v>2019</v>
      </c>
      <c r="N3" s="199">
        <f>+[1]I_Investimenti!Q4</f>
        <v>2019</v>
      </c>
      <c r="O3" s="199">
        <f>+[1]I_Investimenti!R4</f>
        <v>2019</v>
      </c>
      <c r="P3" s="199">
        <f>+[1]I_Investimenti!S4</f>
        <v>2019</v>
      </c>
      <c r="Q3" s="199">
        <f>+[1]I_Investimenti!T4</f>
        <v>2019</v>
      </c>
      <c r="R3" s="199">
        <f>+[1]I_Investimenti!U4</f>
        <v>2020</v>
      </c>
      <c r="S3" s="199">
        <f>+[1]I_Investimenti!V4</f>
        <v>2020</v>
      </c>
      <c r="T3" s="199">
        <f>+[1]I_Investimenti!W4</f>
        <v>2020</v>
      </c>
      <c r="U3" s="199">
        <f>+[1]I_Investimenti!X4</f>
        <v>2020</v>
      </c>
      <c r="V3" s="199">
        <f>+[1]I_Investimenti!Y4</f>
        <v>2020</v>
      </c>
      <c r="W3" s="199">
        <f>+[1]I_Investimenti!Z4</f>
        <v>2020</v>
      </c>
      <c r="X3" s="199">
        <f>+[1]I_Investimenti!AA4</f>
        <v>2020</v>
      </c>
      <c r="Y3" s="199">
        <f>+[1]I_Investimenti!AB4</f>
        <v>2020</v>
      </c>
      <c r="Z3" s="199">
        <f>+[1]I_Investimenti!AC4</f>
        <v>2020</v>
      </c>
      <c r="AA3" s="199">
        <f>+[1]I_Investimenti!AD4</f>
        <v>2020</v>
      </c>
      <c r="AB3" s="199">
        <f>+[1]I_Investimenti!AE4</f>
        <v>2020</v>
      </c>
      <c r="AC3" s="199">
        <f>+[1]I_Investimenti!AF4</f>
        <v>2020</v>
      </c>
      <c r="AD3" s="199">
        <f>+[1]I_Investimenti!AG4</f>
        <v>2021</v>
      </c>
      <c r="AE3" s="199">
        <f>+[1]I_Investimenti!AH4</f>
        <v>2021</v>
      </c>
      <c r="AF3" s="199">
        <f>+[1]I_Investimenti!AI4</f>
        <v>2021</v>
      </c>
      <c r="AG3" s="199">
        <f>+[1]I_Investimenti!AJ4</f>
        <v>2021</v>
      </c>
      <c r="AH3" s="199">
        <f>+[1]I_Investimenti!AK4</f>
        <v>2021</v>
      </c>
      <c r="AI3" s="199">
        <f>+[1]I_Investimenti!AL4</f>
        <v>2021</v>
      </c>
      <c r="AJ3" s="199">
        <f>+[1]I_Investimenti!AM4</f>
        <v>2021</v>
      </c>
      <c r="AK3" s="199">
        <f>+[1]I_Investimenti!AN4</f>
        <v>2021</v>
      </c>
      <c r="AL3" s="199">
        <f>+[1]I_Investimenti!AO4</f>
        <v>2021</v>
      </c>
      <c r="AM3" s="199">
        <f>+[1]I_Investimenti!AP4</f>
        <v>2021</v>
      </c>
      <c r="AN3" s="199">
        <f>+[1]I_Investimenti!AQ4</f>
        <v>2021</v>
      </c>
      <c r="AO3" s="199">
        <f>+[1]I_Investimenti!AR4</f>
        <v>2021</v>
      </c>
      <c r="AP3" s="199">
        <f>+[1]I_Investimenti!AS4</f>
        <v>2022</v>
      </c>
      <c r="AQ3" s="199">
        <f>+[1]I_Investimenti!AT4</f>
        <v>2022</v>
      </c>
      <c r="AR3" s="199">
        <f>+[1]I_Investimenti!AU4</f>
        <v>2022</v>
      </c>
      <c r="AS3" s="199">
        <f>+[1]I_Investimenti!AV4</f>
        <v>2022</v>
      </c>
      <c r="AT3" s="199">
        <f>+[1]I_Investimenti!AW4</f>
        <v>2022</v>
      </c>
      <c r="AU3" s="199">
        <f>+[1]I_Investimenti!AX4</f>
        <v>2022</v>
      </c>
      <c r="AV3" s="199">
        <f>+[1]I_Investimenti!AY4</f>
        <v>2022</v>
      </c>
      <c r="AW3" s="199">
        <f>+[1]I_Investimenti!AZ4</f>
        <v>2022</v>
      </c>
      <c r="AX3" s="199">
        <f>+[1]I_Investimenti!BA4</f>
        <v>2022</v>
      </c>
      <c r="AY3" s="199">
        <f>+[1]I_Investimenti!BB4</f>
        <v>2022</v>
      </c>
      <c r="AZ3" s="199">
        <f>+[1]I_Investimenti!BC4</f>
        <v>2022</v>
      </c>
      <c r="BA3" s="199">
        <f>+[1]I_Investimenti!BD4</f>
        <v>2022</v>
      </c>
      <c r="BB3" s="199">
        <f>+[1]I_Investimenti!BE4</f>
        <v>2023</v>
      </c>
      <c r="BC3" s="199">
        <f>+[1]I_Investimenti!BF4</f>
        <v>2023</v>
      </c>
      <c r="BD3" s="199">
        <f>+[1]I_Investimenti!BG4</f>
        <v>2023</v>
      </c>
      <c r="BE3" s="199">
        <f>+[1]I_Investimenti!BH4</f>
        <v>2023</v>
      </c>
      <c r="BF3" s="199">
        <f>+[1]I_Investimenti!BI4</f>
        <v>2023</v>
      </c>
      <c r="BG3" s="199">
        <f>+[1]I_Investimenti!BJ4</f>
        <v>2023</v>
      </c>
      <c r="BH3" s="199">
        <f>+[1]I_Investimenti!BK4</f>
        <v>2023</v>
      </c>
      <c r="BI3" s="199">
        <f>+[1]I_Investimenti!BL4</f>
        <v>2023</v>
      </c>
      <c r="BJ3" s="199">
        <f>+[1]I_Investimenti!BM4</f>
        <v>2023</v>
      </c>
      <c r="BK3" s="199">
        <f>+[1]I_Investimenti!BN4</f>
        <v>2023</v>
      </c>
      <c r="BL3" s="199">
        <f>+[1]I_Investimenti!BO4</f>
        <v>2023</v>
      </c>
      <c r="BM3" s="199">
        <f>+[1]I_Investimenti!BP4</f>
        <v>2023</v>
      </c>
      <c r="BN3" s="199">
        <f>+[1]I_Investimenti!BQ4</f>
        <v>2024</v>
      </c>
      <c r="BO3" s="199">
        <f>+[1]I_Investimenti!BR4</f>
        <v>2024</v>
      </c>
      <c r="BP3" s="199">
        <f>+[1]I_Investimenti!BS4</f>
        <v>2024</v>
      </c>
      <c r="BQ3" s="199">
        <f>+[1]I_Investimenti!BT4</f>
        <v>2024</v>
      </c>
      <c r="BR3" s="199">
        <f>+[1]I_Investimenti!BU4</f>
        <v>2024</v>
      </c>
      <c r="BS3" s="199">
        <f>+[1]I_Investimenti!BV4</f>
        <v>2024</v>
      </c>
      <c r="BT3" s="199">
        <f>+[1]I_Investimenti!BW4</f>
        <v>2024</v>
      </c>
      <c r="BU3" s="199">
        <f>+[1]I_Investimenti!BX4</f>
        <v>2024</v>
      </c>
      <c r="BV3" s="199">
        <f>+[1]I_Investimenti!BY4</f>
        <v>2024</v>
      </c>
      <c r="BW3" s="199">
        <f>+[1]I_Investimenti!BZ4</f>
        <v>2024</v>
      </c>
      <c r="BX3" s="199">
        <f>+[1]I_Investimenti!CA4</f>
        <v>2024</v>
      </c>
      <c r="BY3" s="199">
        <f>+[1]I_Investimenti!CB4</f>
        <v>2024</v>
      </c>
      <c r="BZ3" s="199">
        <f>+[1]I_Investimenti!CC4</f>
        <v>2025</v>
      </c>
      <c r="CA3" s="199">
        <f>+[1]I_Investimenti!CD4</f>
        <v>2025</v>
      </c>
      <c r="CB3" s="199">
        <f>+[1]I_Investimenti!CE4</f>
        <v>2025</v>
      </c>
      <c r="CC3" s="199">
        <f>+[1]I_Investimenti!CF4</f>
        <v>2025</v>
      </c>
      <c r="CD3" s="199">
        <f>+[1]I_Investimenti!CG4</f>
        <v>2025</v>
      </c>
      <c r="CE3" s="199">
        <f>+[1]I_Investimenti!CH4</f>
        <v>2025</v>
      </c>
      <c r="CF3" s="199">
        <f>+[1]I_Investimenti!CI4</f>
        <v>2025</v>
      </c>
      <c r="CG3" s="199">
        <f>+[1]I_Investimenti!CJ4</f>
        <v>2025</v>
      </c>
      <c r="CH3" s="199">
        <f>+[1]I_Investimenti!CK4</f>
        <v>2025</v>
      </c>
      <c r="CI3" s="199">
        <f>+[1]I_Investimenti!CL4</f>
        <v>2025</v>
      </c>
      <c r="CJ3" s="199">
        <f>+[1]I_Investimenti!CM4</f>
        <v>2025</v>
      </c>
      <c r="CK3" s="199">
        <f>+[1]I_Investimenti!CN4</f>
        <v>2025</v>
      </c>
      <c r="CL3" s="199">
        <f>+[1]I_Investimenti!CO4</f>
        <v>2026</v>
      </c>
      <c r="CM3" s="199">
        <f>+[1]I_Investimenti!CP4</f>
        <v>2026</v>
      </c>
      <c r="CN3" s="199">
        <f>+[1]I_Investimenti!CQ4</f>
        <v>2026</v>
      </c>
      <c r="CO3" s="199">
        <f>+[1]I_Investimenti!CR4</f>
        <v>2026</v>
      </c>
      <c r="CP3" s="199">
        <f>+[1]I_Investimenti!CS4</f>
        <v>2026</v>
      </c>
      <c r="CQ3" s="199">
        <f>+[1]I_Investimenti!CT4</f>
        <v>2026</v>
      </c>
      <c r="CR3" s="199">
        <f>+[1]I_Investimenti!CU4</f>
        <v>2026</v>
      </c>
      <c r="CS3" s="199">
        <f>+[1]I_Investimenti!CV4</f>
        <v>2026</v>
      </c>
      <c r="CT3" s="199">
        <f>+[1]I_Investimenti!CW4</f>
        <v>2026</v>
      </c>
      <c r="CU3" s="199">
        <f>+[1]I_Investimenti!CX4</f>
        <v>2026</v>
      </c>
      <c r="CV3" s="199">
        <f>+[1]I_Investimenti!CY4</f>
        <v>2026</v>
      </c>
      <c r="CW3" s="199">
        <f>+[1]I_Investimenti!CZ4</f>
        <v>2026</v>
      </c>
      <c r="CX3" s="199">
        <f>+[1]I_Investimenti!DA4</f>
        <v>2027</v>
      </c>
      <c r="CY3" s="199">
        <f>+[1]I_Investimenti!DB4</f>
        <v>2027</v>
      </c>
      <c r="CZ3" s="199">
        <f>+[1]I_Investimenti!DC4</f>
        <v>2027</v>
      </c>
      <c r="DA3" s="199">
        <f>+[1]I_Investimenti!DD4</f>
        <v>2027</v>
      </c>
      <c r="DB3" s="199">
        <f>+[1]I_Investimenti!DE4</f>
        <v>2027</v>
      </c>
      <c r="DC3" s="199">
        <f>+[1]I_Investimenti!DF4</f>
        <v>2027</v>
      </c>
      <c r="DD3" s="199">
        <f>+[1]I_Investimenti!DG4</f>
        <v>2027</v>
      </c>
      <c r="DE3" s="199">
        <f>+[1]I_Investimenti!DH4</f>
        <v>2027</v>
      </c>
      <c r="DF3" s="199">
        <f>+[1]I_Investimenti!DI4</f>
        <v>2027</v>
      </c>
      <c r="DG3" s="199">
        <f>+[1]I_Investimenti!DJ4</f>
        <v>2027</v>
      </c>
      <c r="DH3" s="199">
        <f>+[1]I_Investimenti!DK4</f>
        <v>2027</v>
      </c>
      <c r="DI3" s="199">
        <f>+[1]I_Investimenti!DL4</f>
        <v>2027</v>
      </c>
      <c r="DJ3" s="199">
        <f>+[1]I_Investimenti!DM4</f>
        <v>2028</v>
      </c>
      <c r="DK3" s="199">
        <f>+[1]I_Investimenti!DN4</f>
        <v>2028</v>
      </c>
      <c r="DL3" s="199">
        <f>+[1]I_Investimenti!DO4</f>
        <v>2028</v>
      </c>
      <c r="DM3" s="199">
        <f>+[1]I_Investimenti!DP4</f>
        <v>2028</v>
      </c>
      <c r="DN3" s="199">
        <f>+[1]I_Investimenti!DQ4</f>
        <v>2028</v>
      </c>
      <c r="DO3" s="199">
        <f>+[1]I_Investimenti!DR4</f>
        <v>2028</v>
      </c>
      <c r="DP3" s="199">
        <f>+[1]I_Investimenti!DS4</f>
        <v>2028</v>
      </c>
      <c r="DQ3" s="199">
        <f>+[1]I_Investimenti!DT4</f>
        <v>2028</v>
      </c>
      <c r="DR3" s="199">
        <f>+[1]I_Investimenti!DU4</f>
        <v>2028</v>
      </c>
      <c r="DS3" s="199">
        <f>+[1]I_Investimenti!DV4</f>
        <v>2028</v>
      </c>
      <c r="DT3" s="199">
        <f>+[1]I_Investimenti!DW4</f>
        <v>2028</v>
      </c>
      <c r="DU3" s="199">
        <f>+[1]I_Investimenti!DX4</f>
        <v>2028</v>
      </c>
    </row>
    <row r="4" spans="1:125" ht="15" customHeight="1">
      <c r="C4" s="32" t="s">
        <v>15</v>
      </c>
      <c r="D4" s="32"/>
      <c r="E4" s="185" t="s">
        <v>282</v>
      </c>
      <c r="F4" s="199" t="str">
        <f>+[1]I_Investimenti!I5</f>
        <v>gen</v>
      </c>
      <c r="G4" s="199" t="str">
        <f>+[1]I_Investimenti!J5</f>
        <v>feb</v>
      </c>
      <c r="H4" s="199" t="str">
        <f>+[1]I_Investimenti!K5</f>
        <v>mar</v>
      </c>
      <c r="I4" s="199" t="str">
        <f>+[1]I_Investimenti!L5</f>
        <v>apr</v>
      </c>
      <c r="J4" s="199" t="str">
        <f>+[1]I_Investimenti!M5</f>
        <v>mag</v>
      </c>
      <c r="K4" s="199" t="str">
        <f>+[1]I_Investimenti!N5</f>
        <v>giu</v>
      </c>
      <c r="L4" s="199" t="str">
        <f>+[1]I_Investimenti!O5</f>
        <v>lug</v>
      </c>
      <c r="M4" s="199" t="str">
        <f>+[1]I_Investimenti!P5</f>
        <v>ago</v>
      </c>
      <c r="N4" s="199" t="str">
        <f>+[1]I_Investimenti!Q5</f>
        <v>set</v>
      </c>
      <c r="O4" s="199" t="str">
        <f>+[1]I_Investimenti!R5</f>
        <v>ott</v>
      </c>
      <c r="P4" s="199" t="str">
        <f>+[1]I_Investimenti!S5</f>
        <v>nov</v>
      </c>
      <c r="Q4" s="199" t="str">
        <f>+[1]I_Investimenti!T5</f>
        <v>dic</v>
      </c>
      <c r="R4" s="199" t="str">
        <f>+[1]I_Investimenti!U5</f>
        <v>gen</v>
      </c>
      <c r="S4" s="199" t="str">
        <f>+[1]I_Investimenti!V5</f>
        <v>feb</v>
      </c>
      <c r="T4" s="199" t="str">
        <f>+[1]I_Investimenti!W5</f>
        <v>mar</v>
      </c>
      <c r="U4" s="199" t="str">
        <f>+[1]I_Investimenti!X5</f>
        <v>apr</v>
      </c>
      <c r="V4" s="199" t="str">
        <f>+[1]I_Investimenti!Y5</f>
        <v>mag</v>
      </c>
      <c r="W4" s="199" t="str">
        <f>+[1]I_Investimenti!Z5</f>
        <v>giu</v>
      </c>
      <c r="X4" s="199" t="str">
        <f>+[1]I_Investimenti!AA5</f>
        <v>lug</v>
      </c>
      <c r="Y4" s="199" t="str">
        <f>+[1]I_Investimenti!AB5</f>
        <v>ago</v>
      </c>
      <c r="Z4" s="199" t="str">
        <f>+[1]I_Investimenti!AC5</f>
        <v>set</v>
      </c>
      <c r="AA4" s="199" t="str">
        <f>+[1]I_Investimenti!AD5</f>
        <v>ott</v>
      </c>
      <c r="AB4" s="199" t="str">
        <f>+[1]I_Investimenti!AE5</f>
        <v>nov</v>
      </c>
      <c r="AC4" s="199" t="str">
        <f>+[1]I_Investimenti!AF5</f>
        <v>dic</v>
      </c>
      <c r="AD4" s="199" t="str">
        <f>+[1]I_Investimenti!AG5</f>
        <v>gen</v>
      </c>
      <c r="AE4" s="199" t="str">
        <f>+[1]I_Investimenti!AH5</f>
        <v>feb</v>
      </c>
      <c r="AF4" s="199" t="str">
        <f>+[1]I_Investimenti!AI5</f>
        <v>mar</v>
      </c>
      <c r="AG4" s="199" t="str">
        <f>+[1]I_Investimenti!AJ5</f>
        <v>apr</v>
      </c>
      <c r="AH4" s="199" t="str">
        <f>+[1]I_Investimenti!AK5</f>
        <v>mag</v>
      </c>
      <c r="AI4" s="199" t="str">
        <f>+[1]I_Investimenti!AL5</f>
        <v>giu</v>
      </c>
      <c r="AJ4" s="199" t="str">
        <f>+[1]I_Investimenti!AM5</f>
        <v>lug</v>
      </c>
      <c r="AK4" s="199" t="str">
        <f>+[1]I_Investimenti!AN5</f>
        <v>ago</v>
      </c>
      <c r="AL4" s="199" t="str">
        <f>+[1]I_Investimenti!AO5</f>
        <v>set</v>
      </c>
      <c r="AM4" s="199" t="str">
        <f>+[1]I_Investimenti!AP5</f>
        <v>ott</v>
      </c>
      <c r="AN4" s="199" t="str">
        <f>+[1]I_Investimenti!AQ5</f>
        <v>nov</v>
      </c>
      <c r="AO4" s="199" t="str">
        <f>+[1]I_Investimenti!AR5</f>
        <v>dic</v>
      </c>
      <c r="AP4" s="199" t="str">
        <f>+[1]I_Investimenti!AS5</f>
        <v>gen</v>
      </c>
      <c r="AQ4" s="199" t="str">
        <f>+[1]I_Investimenti!AT5</f>
        <v>feb</v>
      </c>
      <c r="AR4" s="199" t="str">
        <f>+[1]I_Investimenti!AU5</f>
        <v>mar</v>
      </c>
      <c r="AS4" s="199" t="str">
        <f>+[1]I_Investimenti!AV5</f>
        <v>apr</v>
      </c>
      <c r="AT4" s="199" t="str">
        <f>+[1]I_Investimenti!AW5</f>
        <v>mag</v>
      </c>
      <c r="AU4" s="199" t="str">
        <f>+[1]I_Investimenti!AX5</f>
        <v>giu</v>
      </c>
      <c r="AV4" s="199" t="str">
        <f>+[1]I_Investimenti!AY5</f>
        <v>lug</v>
      </c>
      <c r="AW4" s="199" t="str">
        <f>+[1]I_Investimenti!AZ5</f>
        <v>ago</v>
      </c>
      <c r="AX4" s="199" t="str">
        <f>+[1]I_Investimenti!BA5</f>
        <v>set</v>
      </c>
      <c r="AY4" s="199" t="str">
        <f>+[1]I_Investimenti!BB5</f>
        <v>ott</v>
      </c>
      <c r="AZ4" s="199" t="str">
        <f>+[1]I_Investimenti!BC5</f>
        <v>nov</v>
      </c>
      <c r="BA4" s="199" t="str">
        <f>+[1]I_Investimenti!BD5</f>
        <v>dic</v>
      </c>
      <c r="BB4" s="199" t="str">
        <f>+[1]I_Investimenti!BE5</f>
        <v>gen</v>
      </c>
      <c r="BC4" s="199" t="str">
        <f>+[1]I_Investimenti!BF5</f>
        <v>feb</v>
      </c>
      <c r="BD4" s="199" t="str">
        <f>+[1]I_Investimenti!BG5</f>
        <v>mar</v>
      </c>
      <c r="BE4" s="199" t="str">
        <f>+[1]I_Investimenti!BH5</f>
        <v>apr</v>
      </c>
      <c r="BF4" s="199" t="str">
        <f>+[1]I_Investimenti!BI5</f>
        <v>mag</v>
      </c>
      <c r="BG4" s="199" t="str">
        <f>+[1]I_Investimenti!BJ5</f>
        <v>giu</v>
      </c>
      <c r="BH4" s="199" t="str">
        <f>+[1]I_Investimenti!BK5</f>
        <v>lug</v>
      </c>
      <c r="BI4" s="199" t="str">
        <f>+[1]I_Investimenti!BL5</f>
        <v>ago</v>
      </c>
      <c r="BJ4" s="199" t="str">
        <f>+[1]I_Investimenti!BM5</f>
        <v>set</v>
      </c>
      <c r="BK4" s="199" t="str">
        <f>+[1]I_Investimenti!BN5</f>
        <v>ott</v>
      </c>
      <c r="BL4" s="199" t="str">
        <f>+[1]I_Investimenti!BO5</f>
        <v>nov</v>
      </c>
      <c r="BM4" s="199" t="str">
        <f>+[1]I_Investimenti!BP5</f>
        <v>dic</v>
      </c>
      <c r="BN4" s="199" t="str">
        <f>+[1]I_Investimenti!BQ5</f>
        <v>gen</v>
      </c>
      <c r="BO4" s="199" t="str">
        <f>+[1]I_Investimenti!BR5</f>
        <v>feb</v>
      </c>
      <c r="BP4" s="199" t="str">
        <f>+[1]I_Investimenti!BS5</f>
        <v>mar</v>
      </c>
      <c r="BQ4" s="199" t="str">
        <f>+[1]I_Investimenti!BT5</f>
        <v>apr</v>
      </c>
      <c r="BR4" s="199" t="str">
        <f>+[1]I_Investimenti!BU5</f>
        <v>mag</v>
      </c>
      <c r="BS4" s="199" t="str">
        <f>+[1]I_Investimenti!BV5</f>
        <v>giu</v>
      </c>
      <c r="BT4" s="199" t="str">
        <f>+[1]I_Investimenti!BW5</f>
        <v>lug</v>
      </c>
      <c r="BU4" s="199" t="str">
        <f>+[1]I_Investimenti!BX5</f>
        <v>ago</v>
      </c>
      <c r="BV4" s="199" t="str">
        <f>+[1]I_Investimenti!BY5</f>
        <v>set</v>
      </c>
      <c r="BW4" s="199" t="str">
        <f>+[1]I_Investimenti!BZ5</f>
        <v>ott</v>
      </c>
      <c r="BX4" s="199" t="str">
        <f>+[1]I_Investimenti!CA5</f>
        <v>nov</v>
      </c>
      <c r="BY4" s="199" t="str">
        <f>+[1]I_Investimenti!CB5</f>
        <v>dic</v>
      </c>
      <c r="BZ4" s="199" t="str">
        <f>+[1]I_Investimenti!CC5</f>
        <v>gen</v>
      </c>
      <c r="CA4" s="199" t="str">
        <f>+[1]I_Investimenti!CD5</f>
        <v>feb</v>
      </c>
      <c r="CB4" s="199" t="str">
        <f>+[1]I_Investimenti!CE5</f>
        <v>mar</v>
      </c>
      <c r="CC4" s="199" t="str">
        <f>+[1]I_Investimenti!CF5</f>
        <v>apr</v>
      </c>
      <c r="CD4" s="199" t="str">
        <f>+[1]I_Investimenti!CG5</f>
        <v>mag</v>
      </c>
      <c r="CE4" s="199" t="str">
        <f>+[1]I_Investimenti!CH5</f>
        <v>giu</v>
      </c>
      <c r="CF4" s="199" t="str">
        <f>+[1]I_Investimenti!CI5</f>
        <v>lug</v>
      </c>
      <c r="CG4" s="199" t="str">
        <f>+[1]I_Investimenti!CJ5</f>
        <v>ago</v>
      </c>
      <c r="CH4" s="199" t="str">
        <f>+[1]I_Investimenti!CK5</f>
        <v>set</v>
      </c>
      <c r="CI4" s="199" t="str">
        <f>+[1]I_Investimenti!CL5</f>
        <v>ott</v>
      </c>
      <c r="CJ4" s="199" t="str">
        <f>+[1]I_Investimenti!CM5</f>
        <v>nov</v>
      </c>
      <c r="CK4" s="199" t="str">
        <f>+[1]I_Investimenti!CN5</f>
        <v>dic</v>
      </c>
      <c r="CL4" s="199" t="str">
        <f>+[1]I_Investimenti!CO5</f>
        <v>gen</v>
      </c>
      <c r="CM4" s="199" t="str">
        <f>+[1]I_Investimenti!CP5</f>
        <v>feb</v>
      </c>
      <c r="CN4" s="199" t="str">
        <f>+[1]I_Investimenti!CQ5</f>
        <v>mar</v>
      </c>
      <c r="CO4" s="199" t="str">
        <f>+[1]I_Investimenti!CR5</f>
        <v>apr</v>
      </c>
      <c r="CP4" s="199" t="str">
        <f>+[1]I_Investimenti!CS5</f>
        <v>mag</v>
      </c>
      <c r="CQ4" s="199" t="str">
        <f>+[1]I_Investimenti!CT5</f>
        <v>giu</v>
      </c>
      <c r="CR4" s="199" t="str">
        <f>+[1]I_Investimenti!CU5</f>
        <v>lug</v>
      </c>
      <c r="CS4" s="199" t="str">
        <f>+[1]I_Investimenti!CV5</f>
        <v>ago</v>
      </c>
      <c r="CT4" s="199" t="str">
        <f>+[1]I_Investimenti!CW5</f>
        <v>set</v>
      </c>
      <c r="CU4" s="199" t="str">
        <f>+[1]I_Investimenti!CX5</f>
        <v>ott</v>
      </c>
      <c r="CV4" s="199" t="str">
        <f>+[1]I_Investimenti!CY5</f>
        <v>nov</v>
      </c>
      <c r="CW4" s="199" t="str">
        <f>+[1]I_Investimenti!CZ5</f>
        <v>dic</v>
      </c>
      <c r="CX4" s="199" t="str">
        <f>+[1]I_Investimenti!DA5</f>
        <v>gen</v>
      </c>
      <c r="CY4" s="199" t="str">
        <f>+[1]I_Investimenti!DB5</f>
        <v>feb</v>
      </c>
      <c r="CZ4" s="199" t="str">
        <f>+[1]I_Investimenti!DC5</f>
        <v>mar</v>
      </c>
      <c r="DA4" s="199" t="str">
        <f>+[1]I_Investimenti!DD5</f>
        <v>apr</v>
      </c>
      <c r="DB4" s="199" t="str">
        <f>+[1]I_Investimenti!DE5</f>
        <v>mag</v>
      </c>
      <c r="DC4" s="199" t="str">
        <f>+[1]I_Investimenti!DF5</f>
        <v>giu</v>
      </c>
      <c r="DD4" s="199" t="str">
        <f>+[1]I_Investimenti!DG5</f>
        <v>lug</v>
      </c>
      <c r="DE4" s="199" t="str">
        <f>+[1]I_Investimenti!DH5</f>
        <v>ago</v>
      </c>
      <c r="DF4" s="199" t="str">
        <f>+[1]I_Investimenti!DI5</f>
        <v>set</v>
      </c>
      <c r="DG4" s="199" t="str">
        <f>+[1]I_Investimenti!DJ5</f>
        <v>ott</v>
      </c>
      <c r="DH4" s="199" t="str">
        <f>+[1]I_Investimenti!DK5</f>
        <v>nov</v>
      </c>
      <c r="DI4" s="199" t="str">
        <f>+[1]I_Investimenti!DL5</f>
        <v>dic</v>
      </c>
      <c r="DJ4" s="199" t="str">
        <f>+[1]I_Investimenti!DM5</f>
        <v>gen</v>
      </c>
      <c r="DK4" s="199" t="str">
        <f>+[1]I_Investimenti!DN5</f>
        <v>feb</v>
      </c>
      <c r="DL4" s="199" t="str">
        <f>+[1]I_Investimenti!DO5</f>
        <v>mar</v>
      </c>
      <c r="DM4" s="199" t="str">
        <f>+[1]I_Investimenti!DP5</f>
        <v>apr</v>
      </c>
      <c r="DN4" s="199" t="str">
        <f>+[1]I_Investimenti!DQ5</f>
        <v>mag</v>
      </c>
      <c r="DO4" s="199" t="str">
        <f>+[1]I_Investimenti!DR5</f>
        <v>giu</v>
      </c>
      <c r="DP4" s="199" t="str">
        <f>+[1]I_Investimenti!DS5</f>
        <v>lug</v>
      </c>
      <c r="DQ4" s="199" t="str">
        <f>+[1]I_Investimenti!DT5</f>
        <v>ago</v>
      </c>
      <c r="DR4" s="199" t="str">
        <f>+[1]I_Investimenti!DU5</f>
        <v>set</v>
      </c>
      <c r="DS4" s="199" t="str">
        <f>+[1]I_Investimenti!DV5</f>
        <v>ott</v>
      </c>
      <c r="DT4" s="199" t="str">
        <f>+[1]I_Investimenti!DW5</f>
        <v>nov</v>
      </c>
      <c r="DU4" s="199" t="str">
        <f>+[1]I_Investimenti!DX5</f>
        <v>dic</v>
      </c>
    </row>
    <row r="5" spans="1:125" ht="20.399999999999999" customHeight="1" thickBot="1">
      <c r="C5" s="14" t="s">
        <v>656</v>
      </c>
    </row>
    <row r="6" spans="1:125" ht="15.6" thickTop="1" thickBot="1">
      <c r="C6" s="316" t="s">
        <v>569</v>
      </c>
      <c r="D6" s="317"/>
      <c r="F6" s="253">
        <f>+SUMIF([1]I_Investimenti!$D$6:$D$22,[1]C_Investimenti!$C6,[1]I_Investimenti!I$6:I$22)</f>
        <v>0</v>
      </c>
      <c r="G6" s="253">
        <f>+SUMIF([1]I_Investimenti!$D$6:$D$22,[1]C_Investimenti!$C6,[1]I_Investimenti!J$6:J$22)</f>
        <v>0</v>
      </c>
      <c r="H6" s="253">
        <f>+SUMIF([1]I_Investimenti!$D$6:$D$22,[1]C_Investimenti!$C6,[1]I_Investimenti!K$6:K$22)</f>
        <v>0</v>
      </c>
      <c r="I6" s="253">
        <f>+SUMIF([1]I_Investimenti!$D$6:$D$22,[1]C_Investimenti!$C6,[1]I_Investimenti!L$6:L$22)</f>
        <v>0</v>
      </c>
      <c r="J6" s="253">
        <f>+SUMIF([1]I_Investimenti!$D$6:$D$22,[1]C_Investimenti!$C6,[1]I_Investimenti!M$6:M$22)</f>
        <v>0</v>
      </c>
      <c r="K6" s="253">
        <f>+SUMIF([1]I_Investimenti!$D$6:$D$22,[1]C_Investimenti!$C6,[1]I_Investimenti!N$6:N$22)</f>
        <v>0</v>
      </c>
      <c r="L6" s="253">
        <f>+SUMIF([1]I_Investimenti!$D$6:$D$22,[1]C_Investimenti!$C6,[1]I_Investimenti!O$6:O$22)</f>
        <v>0</v>
      </c>
      <c r="M6" s="253">
        <f>+SUMIF([1]I_Investimenti!$D$6:$D$22,[1]C_Investimenti!$C6,[1]I_Investimenti!P$6:P$22)</f>
        <v>0</v>
      </c>
      <c r="N6" s="253">
        <f>+SUMIF([1]I_Investimenti!$D$6:$D$22,[1]C_Investimenti!$C6,[1]I_Investimenti!Q$6:Q$22)</f>
        <v>0</v>
      </c>
      <c r="O6" s="253">
        <f>+SUMIF([1]I_Investimenti!$D$6:$D$22,[1]C_Investimenti!$C6,[1]I_Investimenti!R$6:R$22)</f>
        <v>0</v>
      </c>
      <c r="P6" s="253">
        <f>+SUMIF([1]I_Investimenti!$D$6:$D$22,[1]C_Investimenti!$C6,[1]I_Investimenti!S$6:S$22)</f>
        <v>0</v>
      </c>
      <c r="Q6" s="253">
        <f>+SUMIF([1]I_Investimenti!$D$6:$D$22,[1]C_Investimenti!$C6,[1]I_Investimenti!T$6:T$22)</f>
        <v>0</v>
      </c>
      <c r="R6" s="253">
        <f>+SUMIF([1]I_Investimenti!$D$6:$D$22,[1]C_Investimenti!$C6,[1]I_Investimenti!U$6:U$22)</f>
        <v>0</v>
      </c>
      <c r="S6" s="253">
        <f>+SUMIF([1]I_Investimenti!$D$6:$D$22,[1]C_Investimenti!$C6,[1]I_Investimenti!V$6:V$22)</f>
        <v>0</v>
      </c>
      <c r="T6" s="253">
        <f>+SUMIF([1]I_Investimenti!$D$6:$D$22,[1]C_Investimenti!$C6,[1]I_Investimenti!W$6:W$22)</f>
        <v>0</v>
      </c>
      <c r="U6" s="253">
        <f>+SUMIF([1]I_Investimenti!$D$6:$D$22,[1]C_Investimenti!$C6,[1]I_Investimenti!X$6:X$22)</f>
        <v>0</v>
      </c>
      <c r="V6" s="253">
        <f>+SUMIF([1]I_Investimenti!$D$6:$D$22,[1]C_Investimenti!$C6,[1]I_Investimenti!Y$6:Y$22)</f>
        <v>0</v>
      </c>
      <c r="W6" s="253">
        <f>+SUMIF([1]I_Investimenti!$D$6:$D$22,[1]C_Investimenti!$C6,[1]I_Investimenti!Z$6:Z$22)</f>
        <v>0</v>
      </c>
      <c r="X6" s="253">
        <f>+SUMIF([1]I_Investimenti!$D$6:$D$22,[1]C_Investimenti!$C6,[1]I_Investimenti!AA$6:AA$22)</f>
        <v>0</v>
      </c>
      <c r="Y6" s="253">
        <f>+SUMIF([1]I_Investimenti!$D$6:$D$22,[1]C_Investimenti!$C6,[1]I_Investimenti!AB$6:AB$22)</f>
        <v>0</v>
      </c>
      <c r="Z6" s="253">
        <f>+SUMIF([1]I_Investimenti!$D$6:$D$22,[1]C_Investimenti!$C6,[1]I_Investimenti!AC$6:AC$22)</f>
        <v>0</v>
      </c>
      <c r="AA6" s="253">
        <f>+SUMIF([1]I_Investimenti!$D$6:$D$22,[1]C_Investimenti!$C6,[1]I_Investimenti!AD$6:AD$22)</f>
        <v>0</v>
      </c>
      <c r="AB6" s="253">
        <f>+SUMIF([1]I_Investimenti!$D$6:$D$22,[1]C_Investimenti!$C6,[1]I_Investimenti!AE$6:AE$22)</f>
        <v>0</v>
      </c>
      <c r="AC6" s="253">
        <f>+SUMIF([1]I_Investimenti!$D$6:$D$22,[1]C_Investimenti!$C6,[1]I_Investimenti!AF$6:AF$22)</f>
        <v>0</v>
      </c>
      <c r="AD6" s="253">
        <f>+SUMIF([1]I_Investimenti!$D$6:$D$22,[1]C_Investimenti!$C6,[1]I_Investimenti!AG$6:AG$22)</f>
        <v>0</v>
      </c>
      <c r="AE6" s="253">
        <f>+SUMIF([1]I_Investimenti!$D$6:$D$22,[1]C_Investimenti!$C6,[1]I_Investimenti!AH$6:AH$22)</f>
        <v>0</v>
      </c>
      <c r="AF6" s="253">
        <f>+SUMIF([1]I_Investimenti!$D$6:$D$22,[1]C_Investimenti!$C6,[1]I_Investimenti!AI$6:AI$22)</f>
        <v>0</v>
      </c>
      <c r="AG6" s="253">
        <f>+SUMIF([1]I_Investimenti!$D$6:$D$22,[1]C_Investimenti!$C6,[1]I_Investimenti!AJ$6:AJ$22)</f>
        <v>0</v>
      </c>
      <c r="AH6" s="253">
        <f>+SUMIF([1]I_Investimenti!$D$6:$D$22,[1]C_Investimenti!$C6,[1]I_Investimenti!AK$6:AK$22)</f>
        <v>0</v>
      </c>
      <c r="AI6" s="253">
        <f>+SUMIF([1]I_Investimenti!$D$6:$D$22,[1]C_Investimenti!$C6,[1]I_Investimenti!AL$6:AL$22)</f>
        <v>0</v>
      </c>
      <c r="AJ6" s="253">
        <f>+SUMIF([1]I_Investimenti!$D$6:$D$22,[1]C_Investimenti!$C6,[1]I_Investimenti!AM$6:AM$22)</f>
        <v>0</v>
      </c>
      <c r="AK6" s="253">
        <f>+SUMIF([1]I_Investimenti!$D$6:$D$22,[1]C_Investimenti!$C6,[1]I_Investimenti!AN$6:AN$22)</f>
        <v>0</v>
      </c>
      <c r="AL6" s="253">
        <f>+SUMIF([1]I_Investimenti!$D$6:$D$22,[1]C_Investimenti!$C6,[1]I_Investimenti!AO$6:AO$22)</f>
        <v>0</v>
      </c>
      <c r="AM6" s="253">
        <f>+SUMIF([1]I_Investimenti!$D$6:$D$22,[1]C_Investimenti!$C6,[1]I_Investimenti!AP$6:AP$22)</f>
        <v>0</v>
      </c>
      <c r="AN6" s="253">
        <f>+SUMIF([1]I_Investimenti!$D$6:$D$22,[1]C_Investimenti!$C6,[1]I_Investimenti!AQ$6:AQ$22)</f>
        <v>0</v>
      </c>
      <c r="AO6" s="253">
        <f>+SUMIF([1]I_Investimenti!$D$6:$D$22,[1]C_Investimenti!$C6,[1]I_Investimenti!AR$6:AR$22)</f>
        <v>0</v>
      </c>
      <c r="AP6" s="253">
        <f>+SUMIF([1]I_Investimenti!$D$6:$D$22,[1]C_Investimenti!$C6,[1]I_Investimenti!AS$6:AS$22)</f>
        <v>0</v>
      </c>
      <c r="AQ6" s="253">
        <f>+SUMIF([1]I_Investimenti!$D$6:$D$22,[1]C_Investimenti!$C6,[1]I_Investimenti!AT$6:AT$22)</f>
        <v>0</v>
      </c>
      <c r="AR6" s="253">
        <f>+SUMIF([1]I_Investimenti!$D$6:$D$22,[1]C_Investimenti!$C6,[1]I_Investimenti!AU$6:AU$22)</f>
        <v>0</v>
      </c>
      <c r="AS6" s="253">
        <f>+SUMIF([1]I_Investimenti!$D$6:$D$22,[1]C_Investimenti!$C6,[1]I_Investimenti!AV$6:AV$22)</f>
        <v>0</v>
      </c>
      <c r="AT6" s="253">
        <f>+SUMIF([1]I_Investimenti!$D$6:$D$22,[1]C_Investimenti!$C6,[1]I_Investimenti!AW$6:AW$22)</f>
        <v>0</v>
      </c>
      <c r="AU6" s="253">
        <f>+SUMIF([1]I_Investimenti!$D$6:$D$22,[1]C_Investimenti!$C6,[1]I_Investimenti!AX$6:AX$22)</f>
        <v>0</v>
      </c>
      <c r="AV6" s="253">
        <f>+SUMIF([1]I_Investimenti!$D$6:$D$22,[1]C_Investimenti!$C6,[1]I_Investimenti!AY$6:AY$22)</f>
        <v>0</v>
      </c>
      <c r="AW6" s="253">
        <f>+SUMIF([1]I_Investimenti!$D$6:$D$22,[1]C_Investimenti!$C6,[1]I_Investimenti!AZ$6:AZ$22)</f>
        <v>0</v>
      </c>
      <c r="AX6" s="253">
        <f>+SUMIF([1]I_Investimenti!$D$6:$D$22,[1]C_Investimenti!$C6,[1]I_Investimenti!BA$6:BA$22)</f>
        <v>0</v>
      </c>
      <c r="AY6" s="253">
        <f>+SUMIF([1]I_Investimenti!$D$6:$D$22,[1]C_Investimenti!$C6,[1]I_Investimenti!BB$6:BB$22)</f>
        <v>0</v>
      </c>
      <c r="AZ6" s="253">
        <f>+SUMIF([1]I_Investimenti!$D$6:$D$22,[1]C_Investimenti!$C6,[1]I_Investimenti!BC$6:BC$22)</f>
        <v>0</v>
      </c>
      <c r="BA6" s="253">
        <f>+SUMIF([1]I_Investimenti!$D$6:$D$22,[1]C_Investimenti!$C6,[1]I_Investimenti!BD$6:BD$22)</f>
        <v>0</v>
      </c>
      <c r="BB6" s="253">
        <f>+SUMIF([1]I_Investimenti!$D$6:$D$22,[1]C_Investimenti!$C6,[1]I_Investimenti!BE$6:BE$22)</f>
        <v>0</v>
      </c>
      <c r="BC6" s="253">
        <f>+SUMIF([1]I_Investimenti!$D$6:$D$22,[1]C_Investimenti!$C6,[1]I_Investimenti!BF$6:BF$22)</f>
        <v>0</v>
      </c>
      <c r="BD6" s="253">
        <f>+SUMIF([1]I_Investimenti!$D$6:$D$22,[1]C_Investimenti!$C6,[1]I_Investimenti!BG$6:BG$22)</f>
        <v>0</v>
      </c>
      <c r="BE6" s="253">
        <f>+SUMIF([1]I_Investimenti!$D$6:$D$22,[1]C_Investimenti!$C6,[1]I_Investimenti!BH$6:BH$22)</f>
        <v>0</v>
      </c>
      <c r="BF6" s="253">
        <f>+SUMIF([1]I_Investimenti!$D$6:$D$22,[1]C_Investimenti!$C6,[1]I_Investimenti!BI$6:BI$22)</f>
        <v>0</v>
      </c>
      <c r="BG6" s="253">
        <f>+SUMIF([1]I_Investimenti!$D$6:$D$22,[1]C_Investimenti!$C6,[1]I_Investimenti!BJ$6:BJ$22)</f>
        <v>0</v>
      </c>
      <c r="BH6" s="253">
        <f>+SUMIF([1]I_Investimenti!$D$6:$D$22,[1]C_Investimenti!$C6,[1]I_Investimenti!BK$6:BK$22)</f>
        <v>0</v>
      </c>
      <c r="BI6" s="253">
        <f>+SUMIF([1]I_Investimenti!$D$6:$D$22,[1]C_Investimenti!$C6,[1]I_Investimenti!BL$6:BL$22)</f>
        <v>0</v>
      </c>
      <c r="BJ6" s="253">
        <f>+SUMIF([1]I_Investimenti!$D$6:$D$22,[1]C_Investimenti!$C6,[1]I_Investimenti!BM$6:BM$22)</f>
        <v>0</v>
      </c>
      <c r="BK6" s="253">
        <f>+SUMIF([1]I_Investimenti!$D$6:$D$22,[1]C_Investimenti!$C6,[1]I_Investimenti!BN$6:BN$22)</f>
        <v>0</v>
      </c>
      <c r="BL6" s="253">
        <f>+SUMIF([1]I_Investimenti!$D$6:$D$22,[1]C_Investimenti!$C6,[1]I_Investimenti!BO$6:BO$22)</f>
        <v>0</v>
      </c>
      <c r="BM6" s="253">
        <f>+SUMIF([1]I_Investimenti!$D$6:$D$22,[1]C_Investimenti!$C6,[1]I_Investimenti!BP$6:BP$22)</f>
        <v>0</v>
      </c>
      <c r="BN6" s="253">
        <f>+SUMIF([1]I_Investimenti!$D$6:$D$22,[1]C_Investimenti!$C6,[1]I_Investimenti!BQ$6:BQ$22)</f>
        <v>0</v>
      </c>
      <c r="BO6" s="253">
        <f>+SUMIF([1]I_Investimenti!$D$6:$D$22,[1]C_Investimenti!$C6,[1]I_Investimenti!BR$6:BR$22)</f>
        <v>0</v>
      </c>
      <c r="BP6" s="253">
        <f>+SUMIF([1]I_Investimenti!$D$6:$D$22,[1]C_Investimenti!$C6,[1]I_Investimenti!BS$6:BS$22)</f>
        <v>0</v>
      </c>
      <c r="BQ6" s="253">
        <f>+SUMIF([1]I_Investimenti!$D$6:$D$22,[1]C_Investimenti!$C6,[1]I_Investimenti!BT$6:BT$22)</f>
        <v>0</v>
      </c>
      <c r="BR6" s="253">
        <f>+SUMIF([1]I_Investimenti!$D$6:$D$22,[1]C_Investimenti!$C6,[1]I_Investimenti!BU$6:BU$22)</f>
        <v>0</v>
      </c>
      <c r="BS6" s="253">
        <f>+SUMIF([1]I_Investimenti!$D$6:$D$22,[1]C_Investimenti!$C6,[1]I_Investimenti!BV$6:BV$22)</f>
        <v>0</v>
      </c>
      <c r="BT6" s="253">
        <f>+SUMIF([1]I_Investimenti!$D$6:$D$22,[1]C_Investimenti!$C6,[1]I_Investimenti!BW$6:BW$22)</f>
        <v>0</v>
      </c>
      <c r="BU6" s="253">
        <f>+SUMIF([1]I_Investimenti!$D$6:$D$22,[1]C_Investimenti!$C6,[1]I_Investimenti!BX$6:BX$22)</f>
        <v>0</v>
      </c>
      <c r="BV6" s="253">
        <f>+SUMIF([1]I_Investimenti!$D$6:$D$22,[1]C_Investimenti!$C6,[1]I_Investimenti!BY$6:BY$22)</f>
        <v>0</v>
      </c>
      <c r="BW6" s="253">
        <f>+SUMIF([1]I_Investimenti!$D$6:$D$22,[1]C_Investimenti!$C6,[1]I_Investimenti!BZ$6:BZ$22)</f>
        <v>0</v>
      </c>
      <c r="BX6" s="253">
        <f>+SUMIF([1]I_Investimenti!$D$6:$D$22,[1]C_Investimenti!$C6,[1]I_Investimenti!CA$6:CA$22)</f>
        <v>0</v>
      </c>
      <c r="BY6" s="253">
        <f>+SUMIF([1]I_Investimenti!$D$6:$D$22,[1]C_Investimenti!$C6,[1]I_Investimenti!CB$6:CB$22)</f>
        <v>0</v>
      </c>
      <c r="BZ6" s="253">
        <f>+SUMIF([1]I_Investimenti!$D$6:$D$22,[1]C_Investimenti!$C6,[1]I_Investimenti!CC$6:CC$22)</f>
        <v>0</v>
      </c>
      <c r="CA6" s="253">
        <f>+SUMIF([1]I_Investimenti!$D$6:$D$22,[1]C_Investimenti!$C6,[1]I_Investimenti!CD$6:CD$22)</f>
        <v>0</v>
      </c>
      <c r="CB6" s="253">
        <f>+SUMIF([1]I_Investimenti!$D$6:$D$22,[1]C_Investimenti!$C6,[1]I_Investimenti!CE$6:CE$22)</f>
        <v>0</v>
      </c>
      <c r="CC6" s="253">
        <f>+SUMIF([1]I_Investimenti!$D$6:$D$22,[1]C_Investimenti!$C6,[1]I_Investimenti!CF$6:CF$22)</f>
        <v>0</v>
      </c>
      <c r="CD6" s="253">
        <f>+SUMIF([1]I_Investimenti!$D$6:$D$22,[1]C_Investimenti!$C6,[1]I_Investimenti!CG$6:CG$22)</f>
        <v>0</v>
      </c>
      <c r="CE6" s="253">
        <f>+SUMIF([1]I_Investimenti!$D$6:$D$22,[1]C_Investimenti!$C6,[1]I_Investimenti!CH$6:CH$22)</f>
        <v>0</v>
      </c>
      <c r="CF6" s="253">
        <f>+SUMIF([1]I_Investimenti!$D$6:$D$22,[1]C_Investimenti!$C6,[1]I_Investimenti!CI$6:CI$22)</f>
        <v>0</v>
      </c>
      <c r="CG6" s="253">
        <f>+SUMIF([1]I_Investimenti!$D$6:$D$22,[1]C_Investimenti!$C6,[1]I_Investimenti!CJ$6:CJ$22)</f>
        <v>0</v>
      </c>
      <c r="CH6" s="253">
        <f>+SUMIF([1]I_Investimenti!$D$6:$D$22,[1]C_Investimenti!$C6,[1]I_Investimenti!CK$6:CK$22)</f>
        <v>0</v>
      </c>
      <c r="CI6" s="253">
        <f>+SUMIF([1]I_Investimenti!$D$6:$D$22,[1]C_Investimenti!$C6,[1]I_Investimenti!CL$6:CL$22)</f>
        <v>0</v>
      </c>
      <c r="CJ6" s="253">
        <f>+SUMIF([1]I_Investimenti!$D$6:$D$22,[1]C_Investimenti!$C6,[1]I_Investimenti!CM$6:CM$22)</f>
        <v>0</v>
      </c>
      <c r="CK6" s="253">
        <f>+SUMIF([1]I_Investimenti!$D$6:$D$22,[1]C_Investimenti!$C6,[1]I_Investimenti!CN$6:CN$22)</f>
        <v>0</v>
      </c>
      <c r="CL6" s="253">
        <f>+SUMIF([1]I_Investimenti!$D$6:$D$22,[1]C_Investimenti!$C6,[1]I_Investimenti!CO$6:CO$22)</f>
        <v>0</v>
      </c>
      <c r="CM6" s="253">
        <f>+SUMIF([1]I_Investimenti!$D$6:$D$22,[1]C_Investimenti!$C6,[1]I_Investimenti!CP$6:CP$22)</f>
        <v>0</v>
      </c>
      <c r="CN6" s="253">
        <f>+SUMIF([1]I_Investimenti!$D$6:$D$22,[1]C_Investimenti!$C6,[1]I_Investimenti!CQ$6:CQ$22)</f>
        <v>0</v>
      </c>
      <c r="CO6" s="253">
        <f>+SUMIF([1]I_Investimenti!$D$6:$D$22,[1]C_Investimenti!$C6,[1]I_Investimenti!CR$6:CR$22)</f>
        <v>0</v>
      </c>
      <c r="CP6" s="253">
        <f>+SUMIF([1]I_Investimenti!$D$6:$D$22,[1]C_Investimenti!$C6,[1]I_Investimenti!CS$6:CS$22)</f>
        <v>0</v>
      </c>
      <c r="CQ6" s="253">
        <f>+SUMIF([1]I_Investimenti!$D$6:$D$22,[1]C_Investimenti!$C6,[1]I_Investimenti!CT$6:CT$22)</f>
        <v>0</v>
      </c>
      <c r="CR6" s="253">
        <f>+SUMIF([1]I_Investimenti!$D$6:$D$22,[1]C_Investimenti!$C6,[1]I_Investimenti!CU$6:CU$22)</f>
        <v>0</v>
      </c>
      <c r="CS6" s="253">
        <f>+SUMIF([1]I_Investimenti!$D$6:$D$22,[1]C_Investimenti!$C6,[1]I_Investimenti!CV$6:CV$22)</f>
        <v>0</v>
      </c>
      <c r="CT6" s="253">
        <f>+SUMIF([1]I_Investimenti!$D$6:$D$22,[1]C_Investimenti!$C6,[1]I_Investimenti!CW$6:CW$22)</f>
        <v>0</v>
      </c>
      <c r="CU6" s="253">
        <f>+SUMIF([1]I_Investimenti!$D$6:$D$22,[1]C_Investimenti!$C6,[1]I_Investimenti!CX$6:CX$22)</f>
        <v>0</v>
      </c>
      <c r="CV6" s="253">
        <f>+SUMIF([1]I_Investimenti!$D$6:$D$22,[1]C_Investimenti!$C6,[1]I_Investimenti!CY$6:CY$22)</f>
        <v>0</v>
      </c>
      <c r="CW6" s="253">
        <f>+SUMIF([1]I_Investimenti!$D$6:$D$22,[1]C_Investimenti!$C6,[1]I_Investimenti!CZ$6:CZ$22)</f>
        <v>0</v>
      </c>
      <c r="CX6" s="253">
        <f>+SUMIF([1]I_Investimenti!$D$6:$D$22,[1]C_Investimenti!$C6,[1]I_Investimenti!DA$6:DA$22)</f>
        <v>0</v>
      </c>
      <c r="CY6" s="253">
        <f>+SUMIF([1]I_Investimenti!$D$6:$D$22,[1]C_Investimenti!$C6,[1]I_Investimenti!DB$6:DB$22)</f>
        <v>0</v>
      </c>
      <c r="CZ6" s="253">
        <f>+SUMIF([1]I_Investimenti!$D$6:$D$22,[1]C_Investimenti!$C6,[1]I_Investimenti!DC$6:DC$22)</f>
        <v>0</v>
      </c>
      <c r="DA6" s="253">
        <f>+SUMIF([1]I_Investimenti!$D$6:$D$22,[1]C_Investimenti!$C6,[1]I_Investimenti!DD$6:DD$22)</f>
        <v>0</v>
      </c>
      <c r="DB6" s="253">
        <f>+SUMIF([1]I_Investimenti!$D$6:$D$22,[1]C_Investimenti!$C6,[1]I_Investimenti!DE$6:DE$22)</f>
        <v>0</v>
      </c>
      <c r="DC6" s="253">
        <f>+SUMIF([1]I_Investimenti!$D$6:$D$22,[1]C_Investimenti!$C6,[1]I_Investimenti!DF$6:DF$22)</f>
        <v>0</v>
      </c>
      <c r="DD6" s="253">
        <f>+SUMIF([1]I_Investimenti!$D$6:$D$22,[1]C_Investimenti!$C6,[1]I_Investimenti!DG$6:DG$22)</f>
        <v>0</v>
      </c>
      <c r="DE6" s="253">
        <f>+SUMIF([1]I_Investimenti!$D$6:$D$22,[1]C_Investimenti!$C6,[1]I_Investimenti!DH$6:DH$22)</f>
        <v>0</v>
      </c>
      <c r="DF6" s="253">
        <f>+SUMIF([1]I_Investimenti!$D$6:$D$22,[1]C_Investimenti!$C6,[1]I_Investimenti!DI$6:DI$22)</f>
        <v>0</v>
      </c>
      <c r="DG6" s="253">
        <f>+SUMIF([1]I_Investimenti!$D$6:$D$22,[1]C_Investimenti!$C6,[1]I_Investimenti!DJ$6:DJ$22)</f>
        <v>0</v>
      </c>
      <c r="DH6" s="253">
        <f>+SUMIF([1]I_Investimenti!$D$6:$D$22,[1]C_Investimenti!$C6,[1]I_Investimenti!DK$6:DK$22)</f>
        <v>0</v>
      </c>
      <c r="DI6" s="253">
        <f>+SUMIF([1]I_Investimenti!$D$6:$D$22,[1]C_Investimenti!$C6,[1]I_Investimenti!DL$6:DL$22)</f>
        <v>0</v>
      </c>
      <c r="DJ6" s="253">
        <f>+SUMIF([1]I_Investimenti!$D$6:$D$22,[1]C_Investimenti!$C6,[1]I_Investimenti!DM$6:DM$22)</f>
        <v>0</v>
      </c>
      <c r="DK6" s="253">
        <f>+SUMIF([1]I_Investimenti!$D$6:$D$22,[1]C_Investimenti!$C6,[1]I_Investimenti!DN$6:DN$22)</f>
        <v>0</v>
      </c>
      <c r="DL6" s="253">
        <f>+SUMIF([1]I_Investimenti!$D$6:$D$22,[1]C_Investimenti!$C6,[1]I_Investimenti!DO$6:DO$22)</f>
        <v>0</v>
      </c>
      <c r="DM6" s="253">
        <f>+SUMIF([1]I_Investimenti!$D$6:$D$22,[1]C_Investimenti!$C6,[1]I_Investimenti!DP$6:DP$22)</f>
        <v>0</v>
      </c>
      <c r="DN6" s="253">
        <f>+SUMIF([1]I_Investimenti!$D$6:$D$22,[1]C_Investimenti!$C6,[1]I_Investimenti!DQ$6:DQ$22)</f>
        <v>0</v>
      </c>
      <c r="DO6" s="253">
        <f>+SUMIF([1]I_Investimenti!$D$6:$D$22,[1]C_Investimenti!$C6,[1]I_Investimenti!DR$6:DR$22)</f>
        <v>0</v>
      </c>
      <c r="DP6" s="253">
        <f>+SUMIF([1]I_Investimenti!$D$6:$D$22,[1]C_Investimenti!$C6,[1]I_Investimenti!DS$6:DS$22)</f>
        <v>0</v>
      </c>
      <c r="DQ6" s="253">
        <f>+SUMIF([1]I_Investimenti!$D$6:$D$22,[1]C_Investimenti!$C6,[1]I_Investimenti!DT$6:DT$22)</f>
        <v>0</v>
      </c>
      <c r="DR6" s="253">
        <f>+SUMIF([1]I_Investimenti!$D$6:$D$22,[1]C_Investimenti!$C6,[1]I_Investimenti!DU$6:DU$22)</f>
        <v>0</v>
      </c>
      <c r="DS6" s="253">
        <f>+SUMIF([1]I_Investimenti!$D$6:$D$22,[1]C_Investimenti!$C6,[1]I_Investimenti!DV$6:DV$22)</f>
        <v>0</v>
      </c>
      <c r="DT6" s="253">
        <f>+SUMIF([1]I_Investimenti!$D$6:$D$22,[1]C_Investimenti!$C6,[1]I_Investimenti!DW$6:DW$22)</f>
        <v>0</v>
      </c>
      <c r="DU6" s="253">
        <f>+SUMIF([1]I_Investimenti!$D$6:$D$22,[1]C_Investimenti!$C6,[1]I_Investimenti!DX$6:DX$22)</f>
        <v>0</v>
      </c>
    </row>
    <row r="7" spans="1:125" ht="15.6" thickTop="1" thickBot="1">
      <c r="C7" s="316" t="s">
        <v>573</v>
      </c>
      <c r="D7" s="317"/>
      <c r="F7" s="253">
        <f>+SUMIF([1]I_Investimenti!$D$6:$D$22,[1]C_Investimenti!$C7,[1]I_Investimenti!I$6:I$22)</f>
        <v>0</v>
      </c>
      <c r="G7" s="253">
        <f>+SUMIF([1]I_Investimenti!$D$6:$D$22,[1]C_Investimenti!$C7,[1]I_Investimenti!J$6:J$22)</f>
        <v>0</v>
      </c>
      <c r="H7" s="253">
        <f>+SUMIF([1]I_Investimenti!$D$6:$D$22,[1]C_Investimenti!$C7,[1]I_Investimenti!K$6:K$22)</f>
        <v>0</v>
      </c>
      <c r="I7" s="253">
        <f>+SUMIF([1]I_Investimenti!$D$6:$D$22,[1]C_Investimenti!$C7,[1]I_Investimenti!L$6:L$22)</f>
        <v>0</v>
      </c>
      <c r="J7" s="253">
        <f>+SUMIF([1]I_Investimenti!$D$6:$D$22,[1]C_Investimenti!$C7,[1]I_Investimenti!M$6:M$22)</f>
        <v>0</v>
      </c>
      <c r="K7" s="253">
        <f>+SUMIF([1]I_Investimenti!$D$6:$D$22,[1]C_Investimenti!$C7,[1]I_Investimenti!N$6:N$22)</f>
        <v>0</v>
      </c>
      <c r="L7" s="253">
        <f>+SUMIF([1]I_Investimenti!$D$6:$D$22,[1]C_Investimenti!$C7,[1]I_Investimenti!O$6:O$22)</f>
        <v>0</v>
      </c>
      <c r="M7" s="253">
        <f>+SUMIF([1]I_Investimenti!$D$6:$D$22,[1]C_Investimenti!$C7,[1]I_Investimenti!P$6:P$22)</f>
        <v>0</v>
      </c>
      <c r="N7" s="253">
        <f>+SUMIF([1]I_Investimenti!$D$6:$D$22,[1]C_Investimenti!$C7,[1]I_Investimenti!Q$6:Q$22)</f>
        <v>0</v>
      </c>
      <c r="O7" s="253">
        <f>+SUMIF([1]I_Investimenti!$D$6:$D$22,[1]C_Investimenti!$C7,[1]I_Investimenti!R$6:R$22)</f>
        <v>0</v>
      </c>
      <c r="P7" s="253">
        <f>+SUMIF([1]I_Investimenti!$D$6:$D$22,[1]C_Investimenti!$C7,[1]I_Investimenti!S$6:S$22)</f>
        <v>0</v>
      </c>
      <c r="Q7" s="253">
        <f>+SUMIF([1]I_Investimenti!$D$6:$D$22,[1]C_Investimenti!$C7,[1]I_Investimenti!T$6:T$22)</f>
        <v>0</v>
      </c>
      <c r="R7" s="253">
        <f>+SUMIF([1]I_Investimenti!$D$6:$D$22,[1]C_Investimenti!$C7,[1]I_Investimenti!U$6:U$22)</f>
        <v>0</v>
      </c>
      <c r="S7" s="253">
        <f>+SUMIF([1]I_Investimenti!$D$6:$D$22,[1]C_Investimenti!$C7,[1]I_Investimenti!V$6:V$22)</f>
        <v>0</v>
      </c>
      <c r="T7" s="253">
        <f>+SUMIF([1]I_Investimenti!$D$6:$D$22,[1]C_Investimenti!$C7,[1]I_Investimenti!W$6:W$22)</f>
        <v>0</v>
      </c>
      <c r="U7" s="253">
        <f>+SUMIF([1]I_Investimenti!$D$6:$D$22,[1]C_Investimenti!$C7,[1]I_Investimenti!X$6:X$22)</f>
        <v>0</v>
      </c>
      <c r="V7" s="253">
        <f>+SUMIF([1]I_Investimenti!$D$6:$D$22,[1]C_Investimenti!$C7,[1]I_Investimenti!Y$6:Y$22)</f>
        <v>0</v>
      </c>
      <c r="W7" s="253">
        <f>+SUMIF([1]I_Investimenti!$D$6:$D$22,[1]C_Investimenti!$C7,[1]I_Investimenti!Z$6:Z$22)</f>
        <v>0</v>
      </c>
      <c r="X7" s="253">
        <f>+SUMIF([1]I_Investimenti!$D$6:$D$22,[1]C_Investimenti!$C7,[1]I_Investimenti!AA$6:AA$22)</f>
        <v>0</v>
      </c>
      <c r="Y7" s="253">
        <f>+SUMIF([1]I_Investimenti!$D$6:$D$22,[1]C_Investimenti!$C7,[1]I_Investimenti!AB$6:AB$22)</f>
        <v>0</v>
      </c>
      <c r="Z7" s="253">
        <f>+SUMIF([1]I_Investimenti!$D$6:$D$22,[1]C_Investimenti!$C7,[1]I_Investimenti!AC$6:AC$22)</f>
        <v>0</v>
      </c>
      <c r="AA7" s="253">
        <f>+SUMIF([1]I_Investimenti!$D$6:$D$22,[1]C_Investimenti!$C7,[1]I_Investimenti!AD$6:AD$22)</f>
        <v>0</v>
      </c>
      <c r="AB7" s="253">
        <f>+SUMIF([1]I_Investimenti!$D$6:$D$22,[1]C_Investimenti!$C7,[1]I_Investimenti!AE$6:AE$22)</f>
        <v>0</v>
      </c>
      <c r="AC7" s="253">
        <f>+SUMIF([1]I_Investimenti!$D$6:$D$22,[1]C_Investimenti!$C7,[1]I_Investimenti!AF$6:AF$22)</f>
        <v>0</v>
      </c>
      <c r="AD7" s="253">
        <f>+SUMIF([1]I_Investimenti!$D$6:$D$22,[1]C_Investimenti!$C7,[1]I_Investimenti!AG$6:AG$22)</f>
        <v>0</v>
      </c>
      <c r="AE7" s="253">
        <f>+SUMIF([1]I_Investimenti!$D$6:$D$22,[1]C_Investimenti!$C7,[1]I_Investimenti!AH$6:AH$22)</f>
        <v>0</v>
      </c>
      <c r="AF7" s="253">
        <f>+SUMIF([1]I_Investimenti!$D$6:$D$22,[1]C_Investimenti!$C7,[1]I_Investimenti!AI$6:AI$22)</f>
        <v>0</v>
      </c>
      <c r="AG7" s="253">
        <f>+SUMIF([1]I_Investimenti!$D$6:$D$22,[1]C_Investimenti!$C7,[1]I_Investimenti!AJ$6:AJ$22)</f>
        <v>0</v>
      </c>
      <c r="AH7" s="253">
        <f>+SUMIF([1]I_Investimenti!$D$6:$D$22,[1]C_Investimenti!$C7,[1]I_Investimenti!AK$6:AK$22)</f>
        <v>0</v>
      </c>
      <c r="AI7" s="253">
        <f>+SUMIF([1]I_Investimenti!$D$6:$D$22,[1]C_Investimenti!$C7,[1]I_Investimenti!AL$6:AL$22)</f>
        <v>0</v>
      </c>
      <c r="AJ7" s="253">
        <f>+SUMIF([1]I_Investimenti!$D$6:$D$22,[1]C_Investimenti!$C7,[1]I_Investimenti!AM$6:AM$22)</f>
        <v>0</v>
      </c>
      <c r="AK7" s="253">
        <f>+SUMIF([1]I_Investimenti!$D$6:$D$22,[1]C_Investimenti!$C7,[1]I_Investimenti!AN$6:AN$22)</f>
        <v>0</v>
      </c>
      <c r="AL7" s="253">
        <f>+SUMIF([1]I_Investimenti!$D$6:$D$22,[1]C_Investimenti!$C7,[1]I_Investimenti!AO$6:AO$22)</f>
        <v>0</v>
      </c>
      <c r="AM7" s="253">
        <f>+SUMIF([1]I_Investimenti!$D$6:$D$22,[1]C_Investimenti!$C7,[1]I_Investimenti!AP$6:AP$22)</f>
        <v>0</v>
      </c>
      <c r="AN7" s="253">
        <f>+SUMIF([1]I_Investimenti!$D$6:$D$22,[1]C_Investimenti!$C7,[1]I_Investimenti!AQ$6:AQ$22)</f>
        <v>0</v>
      </c>
      <c r="AO7" s="253">
        <f>+SUMIF([1]I_Investimenti!$D$6:$D$22,[1]C_Investimenti!$C7,[1]I_Investimenti!AR$6:AR$22)</f>
        <v>0</v>
      </c>
      <c r="AP7" s="253">
        <f>+SUMIF([1]I_Investimenti!$D$6:$D$22,[1]C_Investimenti!$C7,[1]I_Investimenti!AS$6:AS$22)</f>
        <v>0</v>
      </c>
      <c r="AQ7" s="253">
        <f>+SUMIF([1]I_Investimenti!$D$6:$D$22,[1]C_Investimenti!$C7,[1]I_Investimenti!AT$6:AT$22)</f>
        <v>0</v>
      </c>
      <c r="AR7" s="253">
        <f>+SUMIF([1]I_Investimenti!$D$6:$D$22,[1]C_Investimenti!$C7,[1]I_Investimenti!AU$6:AU$22)</f>
        <v>0</v>
      </c>
      <c r="AS7" s="253">
        <f>+SUMIF([1]I_Investimenti!$D$6:$D$22,[1]C_Investimenti!$C7,[1]I_Investimenti!AV$6:AV$22)</f>
        <v>0</v>
      </c>
      <c r="AT7" s="253">
        <f>+SUMIF([1]I_Investimenti!$D$6:$D$22,[1]C_Investimenti!$C7,[1]I_Investimenti!AW$6:AW$22)</f>
        <v>0</v>
      </c>
      <c r="AU7" s="253">
        <f>+SUMIF([1]I_Investimenti!$D$6:$D$22,[1]C_Investimenti!$C7,[1]I_Investimenti!AX$6:AX$22)</f>
        <v>0</v>
      </c>
      <c r="AV7" s="253">
        <f>+SUMIF([1]I_Investimenti!$D$6:$D$22,[1]C_Investimenti!$C7,[1]I_Investimenti!AY$6:AY$22)</f>
        <v>0</v>
      </c>
      <c r="AW7" s="253">
        <f>+SUMIF([1]I_Investimenti!$D$6:$D$22,[1]C_Investimenti!$C7,[1]I_Investimenti!AZ$6:AZ$22)</f>
        <v>0</v>
      </c>
      <c r="AX7" s="253">
        <f>+SUMIF([1]I_Investimenti!$D$6:$D$22,[1]C_Investimenti!$C7,[1]I_Investimenti!BA$6:BA$22)</f>
        <v>0</v>
      </c>
      <c r="AY7" s="253">
        <f>+SUMIF([1]I_Investimenti!$D$6:$D$22,[1]C_Investimenti!$C7,[1]I_Investimenti!BB$6:BB$22)</f>
        <v>0</v>
      </c>
      <c r="AZ7" s="253">
        <f>+SUMIF([1]I_Investimenti!$D$6:$D$22,[1]C_Investimenti!$C7,[1]I_Investimenti!BC$6:BC$22)</f>
        <v>0</v>
      </c>
      <c r="BA7" s="253">
        <f>+SUMIF([1]I_Investimenti!$D$6:$D$22,[1]C_Investimenti!$C7,[1]I_Investimenti!BD$6:BD$22)</f>
        <v>0</v>
      </c>
      <c r="BB7" s="253">
        <f>+SUMIF([1]I_Investimenti!$D$6:$D$22,[1]C_Investimenti!$C7,[1]I_Investimenti!BE$6:BE$22)</f>
        <v>0</v>
      </c>
      <c r="BC7" s="253">
        <f>+SUMIF([1]I_Investimenti!$D$6:$D$22,[1]C_Investimenti!$C7,[1]I_Investimenti!BF$6:BF$22)</f>
        <v>0</v>
      </c>
      <c r="BD7" s="253">
        <f>+SUMIF([1]I_Investimenti!$D$6:$D$22,[1]C_Investimenti!$C7,[1]I_Investimenti!BG$6:BG$22)</f>
        <v>0</v>
      </c>
      <c r="BE7" s="253">
        <f>+SUMIF([1]I_Investimenti!$D$6:$D$22,[1]C_Investimenti!$C7,[1]I_Investimenti!BH$6:BH$22)</f>
        <v>0</v>
      </c>
      <c r="BF7" s="253">
        <f>+SUMIF([1]I_Investimenti!$D$6:$D$22,[1]C_Investimenti!$C7,[1]I_Investimenti!BI$6:BI$22)</f>
        <v>0</v>
      </c>
      <c r="BG7" s="253">
        <f>+SUMIF([1]I_Investimenti!$D$6:$D$22,[1]C_Investimenti!$C7,[1]I_Investimenti!BJ$6:BJ$22)</f>
        <v>0</v>
      </c>
      <c r="BH7" s="253">
        <f>+SUMIF([1]I_Investimenti!$D$6:$D$22,[1]C_Investimenti!$C7,[1]I_Investimenti!BK$6:BK$22)</f>
        <v>0</v>
      </c>
      <c r="BI7" s="253">
        <f>+SUMIF([1]I_Investimenti!$D$6:$D$22,[1]C_Investimenti!$C7,[1]I_Investimenti!BL$6:BL$22)</f>
        <v>0</v>
      </c>
      <c r="BJ7" s="253">
        <f>+SUMIF([1]I_Investimenti!$D$6:$D$22,[1]C_Investimenti!$C7,[1]I_Investimenti!BM$6:BM$22)</f>
        <v>0</v>
      </c>
      <c r="BK7" s="253">
        <f>+SUMIF([1]I_Investimenti!$D$6:$D$22,[1]C_Investimenti!$C7,[1]I_Investimenti!BN$6:BN$22)</f>
        <v>0</v>
      </c>
      <c r="BL7" s="253">
        <f>+SUMIF([1]I_Investimenti!$D$6:$D$22,[1]C_Investimenti!$C7,[1]I_Investimenti!BO$6:BO$22)</f>
        <v>0</v>
      </c>
      <c r="BM7" s="253">
        <f>+SUMIF([1]I_Investimenti!$D$6:$D$22,[1]C_Investimenti!$C7,[1]I_Investimenti!BP$6:BP$22)</f>
        <v>0</v>
      </c>
      <c r="BN7" s="253">
        <f>+SUMIF([1]I_Investimenti!$D$6:$D$22,[1]C_Investimenti!$C7,[1]I_Investimenti!BQ$6:BQ$22)</f>
        <v>0</v>
      </c>
      <c r="BO7" s="253">
        <f>+SUMIF([1]I_Investimenti!$D$6:$D$22,[1]C_Investimenti!$C7,[1]I_Investimenti!BR$6:BR$22)</f>
        <v>0</v>
      </c>
      <c r="BP7" s="253">
        <f>+SUMIF([1]I_Investimenti!$D$6:$D$22,[1]C_Investimenti!$C7,[1]I_Investimenti!BS$6:BS$22)</f>
        <v>0</v>
      </c>
      <c r="BQ7" s="253">
        <f>+SUMIF([1]I_Investimenti!$D$6:$D$22,[1]C_Investimenti!$C7,[1]I_Investimenti!BT$6:BT$22)</f>
        <v>0</v>
      </c>
      <c r="BR7" s="253">
        <f>+SUMIF([1]I_Investimenti!$D$6:$D$22,[1]C_Investimenti!$C7,[1]I_Investimenti!BU$6:BU$22)</f>
        <v>0</v>
      </c>
      <c r="BS7" s="253">
        <f>+SUMIF([1]I_Investimenti!$D$6:$D$22,[1]C_Investimenti!$C7,[1]I_Investimenti!BV$6:BV$22)</f>
        <v>0</v>
      </c>
      <c r="BT7" s="253">
        <f>+SUMIF([1]I_Investimenti!$D$6:$D$22,[1]C_Investimenti!$C7,[1]I_Investimenti!BW$6:BW$22)</f>
        <v>0</v>
      </c>
      <c r="BU7" s="253">
        <f>+SUMIF([1]I_Investimenti!$D$6:$D$22,[1]C_Investimenti!$C7,[1]I_Investimenti!BX$6:BX$22)</f>
        <v>0</v>
      </c>
      <c r="BV7" s="253">
        <f>+SUMIF([1]I_Investimenti!$D$6:$D$22,[1]C_Investimenti!$C7,[1]I_Investimenti!BY$6:BY$22)</f>
        <v>0</v>
      </c>
      <c r="BW7" s="253">
        <f>+SUMIF([1]I_Investimenti!$D$6:$D$22,[1]C_Investimenti!$C7,[1]I_Investimenti!BZ$6:BZ$22)</f>
        <v>0</v>
      </c>
      <c r="BX7" s="253">
        <f>+SUMIF([1]I_Investimenti!$D$6:$D$22,[1]C_Investimenti!$C7,[1]I_Investimenti!CA$6:CA$22)</f>
        <v>0</v>
      </c>
      <c r="BY7" s="253">
        <f>+SUMIF([1]I_Investimenti!$D$6:$D$22,[1]C_Investimenti!$C7,[1]I_Investimenti!CB$6:CB$22)</f>
        <v>0</v>
      </c>
      <c r="BZ7" s="253">
        <f>+SUMIF([1]I_Investimenti!$D$6:$D$22,[1]C_Investimenti!$C7,[1]I_Investimenti!CC$6:CC$22)</f>
        <v>0</v>
      </c>
      <c r="CA7" s="253">
        <f>+SUMIF([1]I_Investimenti!$D$6:$D$22,[1]C_Investimenti!$C7,[1]I_Investimenti!CD$6:CD$22)</f>
        <v>0</v>
      </c>
      <c r="CB7" s="253">
        <f>+SUMIF([1]I_Investimenti!$D$6:$D$22,[1]C_Investimenti!$C7,[1]I_Investimenti!CE$6:CE$22)</f>
        <v>0</v>
      </c>
      <c r="CC7" s="253">
        <f>+SUMIF([1]I_Investimenti!$D$6:$D$22,[1]C_Investimenti!$C7,[1]I_Investimenti!CF$6:CF$22)</f>
        <v>0</v>
      </c>
      <c r="CD7" s="253">
        <f>+SUMIF([1]I_Investimenti!$D$6:$D$22,[1]C_Investimenti!$C7,[1]I_Investimenti!CG$6:CG$22)</f>
        <v>0</v>
      </c>
      <c r="CE7" s="253">
        <f>+SUMIF([1]I_Investimenti!$D$6:$D$22,[1]C_Investimenti!$C7,[1]I_Investimenti!CH$6:CH$22)</f>
        <v>0</v>
      </c>
      <c r="CF7" s="253">
        <f>+SUMIF([1]I_Investimenti!$D$6:$D$22,[1]C_Investimenti!$C7,[1]I_Investimenti!CI$6:CI$22)</f>
        <v>0</v>
      </c>
      <c r="CG7" s="253">
        <f>+SUMIF([1]I_Investimenti!$D$6:$D$22,[1]C_Investimenti!$C7,[1]I_Investimenti!CJ$6:CJ$22)</f>
        <v>0</v>
      </c>
      <c r="CH7" s="253">
        <f>+SUMIF([1]I_Investimenti!$D$6:$D$22,[1]C_Investimenti!$C7,[1]I_Investimenti!CK$6:CK$22)</f>
        <v>0</v>
      </c>
      <c r="CI7" s="253">
        <f>+SUMIF([1]I_Investimenti!$D$6:$D$22,[1]C_Investimenti!$C7,[1]I_Investimenti!CL$6:CL$22)</f>
        <v>0</v>
      </c>
      <c r="CJ7" s="253">
        <f>+SUMIF([1]I_Investimenti!$D$6:$D$22,[1]C_Investimenti!$C7,[1]I_Investimenti!CM$6:CM$22)</f>
        <v>0</v>
      </c>
      <c r="CK7" s="253">
        <f>+SUMIF([1]I_Investimenti!$D$6:$D$22,[1]C_Investimenti!$C7,[1]I_Investimenti!CN$6:CN$22)</f>
        <v>0</v>
      </c>
      <c r="CL7" s="253">
        <f>+SUMIF([1]I_Investimenti!$D$6:$D$22,[1]C_Investimenti!$C7,[1]I_Investimenti!CO$6:CO$22)</f>
        <v>0</v>
      </c>
      <c r="CM7" s="253">
        <f>+SUMIF([1]I_Investimenti!$D$6:$D$22,[1]C_Investimenti!$C7,[1]I_Investimenti!CP$6:CP$22)</f>
        <v>0</v>
      </c>
      <c r="CN7" s="253">
        <f>+SUMIF([1]I_Investimenti!$D$6:$D$22,[1]C_Investimenti!$C7,[1]I_Investimenti!CQ$6:CQ$22)</f>
        <v>0</v>
      </c>
      <c r="CO7" s="253">
        <f>+SUMIF([1]I_Investimenti!$D$6:$D$22,[1]C_Investimenti!$C7,[1]I_Investimenti!CR$6:CR$22)</f>
        <v>0</v>
      </c>
      <c r="CP7" s="253">
        <f>+SUMIF([1]I_Investimenti!$D$6:$D$22,[1]C_Investimenti!$C7,[1]I_Investimenti!CS$6:CS$22)</f>
        <v>0</v>
      </c>
      <c r="CQ7" s="253">
        <f>+SUMIF([1]I_Investimenti!$D$6:$D$22,[1]C_Investimenti!$C7,[1]I_Investimenti!CT$6:CT$22)</f>
        <v>0</v>
      </c>
      <c r="CR7" s="253">
        <f>+SUMIF([1]I_Investimenti!$D$6:$D$22,[1]C_Investimenti!$C7,[1]I_Investimenti!CU$6:CU$22)</f>
        <v>0</v>
      </c>
      <c r="CS7" s="253">
        <f>+SUMIF([1]I_Investimenti!$D$6:$D$22,[1]C_Investimenti!$C7,[1]I_Investimenti!CV$6:CV$22)</f>
        <v>0</v>
      </c>
      <c r="CT7" s="253">
        <f>+SUMIF([1]I_Investimenti!$D$6:$D$22,[1]C_Investimenti!$C7,[1]I_Investimenti!CW$6:CW$22)</f>
        <v>0</v>
      </c>
      <c r="CU7" s="253">
        <f>+SUMIF([1]I_Investimenti!$D$6:$D$22,[1]C_Investimenti!$C7,[1]I_Investimenti!CX$6:CX$22)</f>
        <v>0</v>
      </c>
      <c r="CV7" s="253">
        <f>+SUMIF([1]I_Investimenti!$D$6:$D$22,[1]C_Investimenti!$C7,[1]I_Investimenti!CY$6:CY$22)</f>
        <v>0</v>
      </c>
      <c r="CW7" s="253">
        <f>+SUMIF([1]I_Investimenti!$D$6:$D$22,[1]C_Investimenti!$C7,[1]I_Investimenti!CZ$6:CZ$22)</f>
        <v>0</v>
      </c>
      <c r="CX7" s="253">
        <f>+SUMIF([1]I_Investimenti!$D$6:$D$22,[1]C_Investimenti!$C7,[1]I_Investimenti!DA$6:DA$22)</f>
        <v>0</v>
      </c>
      <c r="CY7" s="253">
        <f>+SUMIF([1]I_Investimenti!$D$6:$D$22,[1]C_Investimenti!$C7,[1]I_Investimenti!DB$6:DB$22)</f>
        <v>0</v>
      </c>
      <c r="CZ7" s="253">
        <f>+SUMIF([1]I_Investimenti!$D$6:$D$22,[1]C_Investimenti!$C7,[1]I_Investimenti!DC$6:DC$22)</f>
        <v>0</v>
      </c>
      <c r="DA7" s="253">
        <f>+SUMIF([1]I_Investimenti!$D$6:$D$22,[1]C_Investimenti!$C7,[1]I_Investimenti!DD$6:DD$22)</f>
        <v>0</v>
      </c>
      <c r="DB7" s="253">
        <f>+SUMIF([1]I_Investimenti!$D$6:$D$22,[1]C_Investimenti!$C7,[1]I_Investimenti!DE$6:DE$22)</f>
        <v>0</v>
      </c>
      <c r="DC7" s="253">
        <f>+SUMIF([1]I_Investimenti!$D$6:$D$22,[1]C_Investimenti!$C7,[1]I_Investimenti!DF$6:DF$22)</f>
        <v>0</v>
      </c>
      <c r="DD7" s="253">
        <f>+SUMIF([1]I_Investimenti!$D$6:$D$22,[1]C_Investimenti!$C7,[1]I_Investimenti!DG$6:DG$22)</f>
        <v>0</v>
      </c>
      <c r="DE7" s="253">
        <f>+SUMIF([1]I_Investimenti!$D$6:$D$22,[1]C_Investimenti!$C7,[1]I_Investimenti!DH$6:DH$22)</f>
        <v>0</v>
      </c>
      <c r="DF7" s="253">
        <f>+SUMIF([1]I_Investimenti!$D$6:$D$22,[1]C_Investimenti!$C7,[1]I_Investimenti!DI$6:DI$22)</f>
        <v>0</v>
      </c>
      <c r="DG7" s="253">
        <f>+SUMIF([1]I_Investimenti!$D$6:$D$22,[1]C_Investimenti!$C7,[1]I_Investimenti!DJ$6:DJ$22)</f>
        <v>0</v>
      </c>
      <c r="DH7" s="253">
        <f>+SUMIF([1]I_Investimenti!$D$6:$D$22,[1]C_Investimenti!$C7,[1]I_Investimenti!DK$6:DK$22)</f>
        <v>0</v>
      </c>
      <c r="DI7" s="253">
        <f>+SUMIF([1]I_Investimenti!$D$6:$D$22,[1]C_Investimenti!$C7,[1]I_Investimenti!DL$6:DL$22)</f>
        <v>0</v>
      </c>
      <c r="DJ7" s="253">
        <f>+SUMIF([1]I_Investimenti!$D$6:$D$22,[1]C_Investimenti!$C7,[1]I_Investimenti!DM$6:DM$22)</f>
        <v>0</v>
      </c>
      <c r="DK7" s="253">
        <f>+SUMIF([1]I_Investimenti!$D$6:$D$22,[1]C_Investimenti!$C7,[1]I_Investimenti!DN$6:DN$22)</f>
        <v>0</v>
      </c>
      <c r="DL7" s="253">
        <f>+SUMIF([1]I_Investimenti!$D$6:$D$22,[1]C_Investimenti!$C7,[1]I_Investimenti!DO$6:DO$22)</f>
        <v>0</v>
      </c>
      <c r="DM7" s="253">
        <f>+SUMIF([1]I_Investimenti!$D$6:$D$22,[1]C_Investimenti!$C7,[1]I_Investimenti!DP$6:DP$22)</f>
        <v>0</v>
      </c>
      <c r="DN7" s="253">
        <f>+SUMIF([1]I_Investimenti!$D$6:$D$22,[1]C_Investimenti!$C7,[1]I_Investimenti!DQ$6:DQ$22)</f>
        <v>0</v>
      </c>
      <c r="DO7" s="253">
        <f>+SUMIF([1]I_Investimenti!$D$6:$D$22,[1]C_Investimenti!$C7,[1]I_Investimenti!DR$6:DR$22)</f>
        <v>0</v>
      </c>
      <c r="DP7" s="253">
        <f>+SUMIF([1]I_Investimenti!$D$6:$D$22,[1]C_Investimenti!$C7,[1]I_Investimenti!DS$6:DS$22)</f>
        <v>0</v>
      </c>
      <c r="DQ7" s="253">
        <f>+SUMIF([1]I_Investimenti!$D$6:$D$22,[1]C_Investimenti!$C7,[1]I_Investimenti!DT$6:DT$22)</f>
        <v>0</v>
      </c>
      <c r="DR7" s="253">
        <f>+SUMIF([1]I_Investimenti!$D$6:$D$22,[1]C_Investimenti!$C7,[1]I_Investimenti!DU$6:DU$22)</f>
        <v>0</v>
      </c>
      <c r="DS7" s="253">
        <f>+SUMIF([1]I_Investimenti!$D$6:$D$22,[1]C_Investimenti!$C7,[1]I_Investimenti!DV$6:DV$22)</f>
        <v>0</v>
      </c>
      <c r="DT7" s="253">
        <f>+SUMIF([1]I_Investimenti!$D$6:$D$22,[1]C_Investimenti!$C7,[1]I_Investimenti!DW$6:DW$22)</f>
        <v>0</v>
      </c>
      <c r="DU7" s="253">
        <f>+SUMIF([1]I_Investimenti!$D$6:$D$22,[1]C_Investimenti!$C7,[1]I_Investimenti!DX$6:DX$22)</f>
        <v>0</v>
      </c>
    </row>
    <row r="8" spans="1:125" ht="15.6" thickTop="1" thickBot="1">
      <c r="C8" s="316" t="s">
        <v>575</v>
      </c>
      <c r="D8" s="317"/>
      <c r="F8" s="253">
        <f>+SUMIF([1]I_Investimenti!$D$6:$D$22,[1]C_Investimenti!$C8,[1]I_Investimenti!I$6:I$22)</f>
        <v>0</v>
      </c>
      <c r="G8" s="253">
        <f>+SUMIF([1]I_Investimenti!$D$6:$D$22,[1]C_Investimenti!$C8,[1]I_Investimenti!J$6:J$22)</f>
        <v>0</v>
      </c>
      <c r="H8" s="253">
        <f>+SUMIF([1]I_Investimenti!$D$6:$D$22,[1]C_Investimenti!$C8,[1]I_Investimenti!K$6:K$22)</f>
        <v>0</v>
      </c>
      <c r="I8" s="253">
        <f>+SUMIF([1]I_Investimenti!$D$6:$D$22,[1]C_Investimenti!$C8,[1]I_Investimenti!L$6:L$22)</f>
        <v>0</v>
      </c>
      <c r="J8" s="253">
        <f>+SUMIF([1]I_Investimenti!$D$6:$D$22,[1]C_Investimenti!$C8,[1]I_Investimenti!M$6:M$22)</f>
        <v>0</v>
      </c>
      <c r="K8" s="253">
        <f>+SUMIF([1]I_Investimenti!$D$6:$D$22,[1]C_Investimenti!$C8,[1]I_Investimenti!N$6:N$22)</f>
        <v>0</v>
      </c>
      <c r="L8" s="253">
        <f>+SUMIF([1]I_Investimenti!$D$6:$D$22,[1]C_Investimenti!$C8,[1]I_Investimenti!O$6:O$22)</f>
        <v>0</v>
      </c>
      <c r="M8" s="253">
        <f>+SUMIF([1]I_Investimenti!$D$6:$D$22,[1]C_Investimenti!$C8,[1]I_Investimenti!P$6:P$22)</f>
        <v>0</v>
      </c>
      <c r="N8" s="253">
        <f>+SUMIF([1]I_Investimenti!$D$6:$D$22,[1]C_Investimenti!$C8,[1]I_Investimenti!Q$6:Q$22)</f>
        <v>0</v>
      </c>
      <c r="O8" s="253">
        <f>+SUMIF([1]I_Investimenti!$D$6:$D$22,[1]C_Investimenti!$C8,[1]I_Investimenti!R$6:R$22)</f>
        <v>0</v>
      </c>
      <c r="P8" s="253">
        <f>+SUMIF([1]I_Investimenti!$D$6:$D$22,[1]C_Investimenti!$C8,[1]I_Investimenti!S$6:S$22)</f>
        <v>0</v>
      </c>
      <c r="Q8" s="253">
        <f>+SUMIF([1]I_Investimenti!$D$6:$D$22,[1]C_Investimenti!$C8,[1]I_Investimenti!T$6:T$22)</f>
        <v>0</v>
      </c>
      <c r="R8" s="253">
        <f>+SUMIF([1]I_Investimenti!$D$6:$D$22,[1]C_Investimenti!$C8,[1]I_Investimenti!U$6:U$22)</f>
        <v>0</v>
      </c>
      <c r="S8" s="253">
        <f>+SUMIF([1]I_Investimenti!$D$6:$D$22,[1]C_Investimenti!$C8,[1]I_Investimenti!V$6:V$22)</f>
        <v>0</v>
      </c>
      <c r="T8" s="253">
        <f>+SUMIF([1]I_Investimenti!$D$6:$D$22,[1]C_Investimenti!$C8,[1]I_Investimenti!W$6:W$22)</f>
        <v>0</v>
      </c>
      <c r="U8" s="253">
        <f>+SUMIF([1]I_Investimenti!$D$6:$D$22,[1]C_Investimenti!$C8,[1]I_Investimenti!X$6:X$22)</f>
        <v>0</v>
      </c>
      <c r="V8" s="253">
        <f>+SUMIF([1]I_Investimenti!$D$6:$D$22,[1]C_Investimenti!$C8,[1]I_Investimenti!Y$6:Y$22)</f>
        <v>0</v>
      </c>
      <c r="W8" s="253">
        <f>+SUMIF([1]I_Investimenti!$D$6:$D$22,[1]C_Investimenti!$C8,[1]I_Investimenti!Z$6:Z$22)</f>
        <v>0</v>
      </c>
      <c r="X8" s="253">
        <f>+SUMIF([1]I_Investimenti!$D$6:$D$22,[1]C_Investimenti!$C8,[1]I_Investimenti!AA$6:AA$22)</f>
        <v>0</v>
      </c>
      <c r="Y8" s="253">
        <f>+SUMIF([1]I_Investimenti!$D$6:$D$22,[1]C_Investimenti!$C8,[1]I_Investimenti!AB$6:AB$22)</f>
        <v>0</v>
      </c>
      <c r="Z8" s="253">
        <f>+SUMIF([1]I_Investimenti!$D$6:$D$22,[1]C_Investimenti!$C8,[1]I_Investimenti!AC$6:AC$22)</f>
        <v>0</v>
      </c>
      <c r="AA8" s="253">
        <f>+SUMIF([1]I_Investimenti!$D$6:$D$22,[1]C_Investimenti!$C8,[1]I_Investimenti!AD$6:AD$22)</f>
        <v>0</v>
      </c>
      <c r="AB8" s="253">
        <f>+SUMIF([1]I_Investimenti!$D$6:$D$22,[1]C_Investimenti!$C8,[1]I_Investimenti!AE$6:AE$22)</f>
        <v>0</v>
      </c>
      <c r="AC8" s="253">
        <f>+SUMIF([1]I_Investimenti!$D$6:$D$22,[1]C_Investimenti!$C8,[1]I_Investimenti!AF$6:AF$22)</f>
        <v>0</v>
      </c>
      <c r="AD8" s="253">
        <f>+SUMIF([1]I_Investimenti!$D$6:$D$22,[1]C_Investimenti!$C8,[1]I_Investimenti!AG$6:AG$22)</f>
        <v>0</v>
      </c>
      <c r="AE8" s="253">
        <f>+SUMIF([1]I_Investimenti!$D$6:$D$22,[1]C_Investimenti!$C8,[1]I_Investimenti!AH$6:AH$22)</f>
        <v>0</v>
      </c>
      <c r="AF8" s="253">
        <f>+SUMIF([1]I_Investimenti!$D$6:$D$22,[1]C_Investimenti!$C8,[1]I_Investimenti!AI$6:AI$22)</f>
        <v>0</v>
      </c>
      <c r="AG8" s="253">
        <f>+SUMIF([1]I_Investimenti!$D$6:$D$22,[1]C_Investimenti!$C8,[1]I_Investimenti!AJ$6:AJ$22)</f>
        <v>0</v>
      </c>
      <c r="AH8" s="253">
        <f>+SUMIF([1]I_Investimenti!$D$6:$D$22,[1]C_Investimenti!$C8,[1]I_Investimenti!AK$6:AK$22)</f>
        <v>0</v>
      </c>
      <c r="AI8" s="253">
        <f>+SUMIF([1]I_Investimenti!$D$6:$D$22,[1]C_Investimenti!$C8,[1]I_Investimenti!AL$6:AL$22)</f>
        <v>0</v>
      </c>
      <c r="AJ8" s="253">
        <f>+SUMIF([1]I_Investimenti!$D$6:$D$22,[1]C_Investimenti!$C8,[1]I_Investimenti!AM$6:AM$22)</f>
        <v>0</v>
      </c>
      <c r="AK8" s="253">
        <f>+SUMIF([1]I_Investimenti!$D$6:$D$22,[1]C_Investimenti!$C8,[1]I_Investimenti!AN$6:AN$22)</f>
        <v>0</v>
      </c>
      <c r="AL8" s="253">
        <f>+SUMIF([1]I_Investimenti!$D$6:$D$22,[1]C_Investimenti!$C8,[1]I_Investimenti!AO$6:AO$22)</f>
        <v>0</v>
      </c>
      <c r="AM8" s="253">
        <f>+SUMIF([1]I_Investimenti!$D$6:$D$22,[1]C_Investimenti!$C8,[1]I_Investimenti!AP$6:AP$22)</f>
        <v>0</v>
      </c>
      <c r="AN8" s="253">
        <f>+SUMIF([1]I_Investimenti!$D$6:$D$22,[1]C_Investimenti!$C8,[1]I_Investimenti!AQ$6:AQ$22)</f>
        <v>0</v>
      </c>
      <c r="AO8" s="253">
        <f>+SUMIF([1]I_Investimenti!$D$6:$D$22,[1]C_Investimenti!$C8,[1]I_Investimenti!AR$6:AR$22)</f>
        <v>0</v>
      </c>
      <c r="AP8" s="253">
        <f>+SUMIF([1]I_Investimenti!$D$6:$D$22,[1]C_Investimenti!$C8,[1]I_Investimenti!AS$6:AS$22)</f>
        <v>0</v>
      </c>
      <c r="AQ8" s="253">
        <f>+SUMIF([1]I_Investimenti!$D$6:$D$22,[1]C_Investimenti!$C8,[1]I_Investimenti!AT$6:AT$22)</f>
        <v>0</v>
      </c>
      <c r="AR8" s="253">
        <f>+SUMIF([1]I_Investimenti!$D$6:$D$22,[1]C_Investimenti!$C8,[1]I_Investimenti!AU$6:AU$22)</f>
        <v>0</v>
      </c>
      <c r="AS8" s="253">
        <f>+SUMIF([1]I_Investimenti!$D$6:$D$22,[1]C_Investimenti!$C8,[1]I_Investimenti!AV$6:AV$22)</f>
        <v>0</v>
      </c>
      <c r="AT8" s="253">
        <f>+SUMIF([1]I_Investimenti!$D$6:$D$22,[1]C_Investimenti!$C8,[1]I_Investimenti!AW$6:AW$22)</f>
        <v>0</v>
      </c>
      <c r="AU8" s="253">
        <f>+SUMIF([1]I_Investimenti!$D$6:$D$22,[1]C_Investimenti!$C8,[1]I_Investimenti!AX$6:AX$22)</f>
        <v>0</v>
      </c>
      <c r="AV8" s="253">
        <f>+SUMIF([1]I_Investimenti!$D$6:$D$22,[1]C_Investimenti!$C8,[1]I_Investimenti!AY$6:AY$22)</f>
        <v>0</v>
      </c>
      <c r="AW8" s="253">
        <f>+SUMIF([1]I_Investimenti!$D$6:$D$22,[1]C_Investimenti!$C8,[1]I_Investimenti!AZ$6:AZ$22)</f>
        <v>0</v>
      </c>
      <c r="AX8" s="253">
        <f>+SUMIF([1]I_Investimenti!$D$6:$D$22,[1]C_Investimenti!$C8,[1]I_Investimenti!BA$6:BA$22)</f>
        <v>0</v>
      </c>
      <c r="AY8" s="253">
        <f>+SUMIF([1]I_Investimenti!$D$6:$D$22,[1]C_Investimenti!$C8,[1]I_Investimenti!BB$6:BB$22)</f>
        <v>0</v>
      </c>
      <c r="AZ8" s="253">
        <f>+SUMIF([1]I_Investimenti!$D$6:$D$22,[1]C_Investimenti!$C8,[1]I_Investimenti!BC$6:BC$22)</f>
        <v>0</v>
      </c>
      <c r="BA8" s="253">
        <f>+SUMIF([1]I_Investimenti!$D$6:$D$22,[1]C_Investimenti!$C8,[1]I_Investimenti!BD$6:BD$22)</f>
        <v>0</v>
      </c>
      <c r="BB8" s="253">
        <f>+SUMIF([1]I_Investimenti!$D$6:$D$22,[1]C_Investimenti!$C8,[1]I_Investimenti!BE$6:BE$22)</f>
        <v>0</v>
      </c>
      <c r="BC8" s="253">
        <f>+SUMIF([1]I_Investimenti!$D$6:$D$22,[1]C_Investimenti!$C8,[1]I_Investimenti!BF$6:BF$22)</f>
        <v>0</v>
      </c>
      <c r="BD8" s="253">
        <f>+SUMIF([1]I_Investimenti!$D$6:$D$22,[1]C_Investimenti!$C8,[1]I_Investimenti!BG$6:BG$22)</f>
        <v>0</v>
      </c>
      <c r="BE8" s="253">
        <f>+SUMIF([1]I_Investimenti!$D$6:$D$22,[1]C_Investimenti!$C8,[1]I_Investimenti!BH$6:BH$22)</f>
        <v>0</v>
      </c>
      <c r="BF8" s="253">
        <f>+SUMIF([1]I_Investimenti!$D$6:$D$22,[1]C_Investimenti!$C8,[1]I_Investimenti!BI$6:BI$22)</f>
        <v>0</v>
      </c>
      <c r="BG8" s="253">
        <f>+SUMIF([1]I_Investimenti!$D$6:$D$22,[1]C_Investimenti!$C8,[1]I_Investimenti!BJ$6:BJ$22)</f>
        <v>0</v>
      </c>
      <c r="BH8" s="253">
        <f>+SUMIF([1]I_Investimenti!$D$6:$D$22,[1]C_Investimenti!$C8,[1]I_Investimenti!BK$6:BK$22)</f>
        <v>0</v>
      </c>
      <c r="BI8" s="253">
        <f>+SUMIF([1]I_Investimenti!$D$6:$D$22,[1]C_Investimenti!$C8,[1]I_Investimenti!BL$6:BL$22)</f>
        <v>0</v>
      </c>
      <c r="BJ8" s="253">
        <f>+SUMIF([1]I_Investimenti!$D$6:$D$22,[1]C_Investimenti!$C8,[1]I_Investimenti!BM$6:BM$22)</f>
        <v>0</v>
      </c>
      <c r="BK8" s="253">
        <f>+SUMIF([1]I_Investimenti!$D$6:$D$22,[1]C_Investimenti!$C8,[1]I_Investimenti!BN$6:BN$22)</f>
        <v>0</v>
      </c>
      <c r="BL8" s="253">
        <f>+SUMIF([1]I_Investimenti!$D$6:$D$22,[1]C_Investimenti!$C8,[1]I_Investimenti!BO$6:BO$22)</f>
        <v>0</v>
      </c>
      <c r="BM8" s="253">
        <f>+SUMIF([1]I_Investimenti!$D$6:$D$22,[1]C_Investimenti!$C8,[1]I_Investimenti!BP$6:BP$22)</f>
        <v>0</v>
      </c>
      <c r="BN8" s="253">
        <f>+SUMIF([1]I_Investimenti!$D$6:$D$22,[1]C_Investimenti!$C8,[1]I_Investimenti!BQ$6:BQ$22)</f>
        <v>0</v>
      </c>
      <c r="BO8" s="253">
        <f>+SUMIF([1]I_Investimenti!$D$6:$D$22,[1]C_Investimenti!$C8,[1]I_Investimenti!BR$6:BR$22)</f>
        <v>0</v>
      </c>
      <c r="BP8" s="253">
        <f>+SUMIF([1]I_Investimenti!$D$6:$D$22,[1]C_Investimenti!$C8,[1]I_Investimenti!BS$6:BS$22)</f>
        <v>0</v>
      </c>
      <c r="BQ8" s="253">
        <f>+SUMIF([1]I_Investimenti!$D$6:$D$22,[1]C_Investimenti!$C8,[1]I_Investimenti!BT$6:BT$22)</f>
        <v>0</v>
      </c>
      <c r="BR8" s="253">
        <f>+SUMIF([1]I_Investimenti!$D$6:$D$22,[1]C_Investimenti!$C8,[1]I_Investimenti!BU$6:BU$22)</f>
        <v>0</v>
      </c>
      <c r="BS8" s="253">
        <f>+SUMIF([1]I_Investimenti!$D$6:$D$22,[1]C_Investimenti!$C8,[1]I_Investimenti!BV$6:BV$22)</f>
        <v>0</v>
      </c>
      <c r="BT8" s="253">
        <f>+SUMIF([1]I_Investimenti!$D$6:$D$22,[1]C_Investimenti!$C8,[1]I_Investimenti!BW$6:BW$22)</f>
        <v>0</v>
      </c>
      <c r="BU8" s="253">
        <f>+SUMIF([1]I_Investimenti!$D$6:$D$22,[1]C_Investimenti!$C8,[1]I_Investimenti!BX$6:BX$22)</f>
        <v>0</v>
      </c>
      <c r="BV8" s="253">
        <f>+SUMIF([1]I_Investimenti!$D$6:$D$22,[1]C_Investimenti!$C8,[1]I_Investimenti!BY$6:BY$22)</f>
        <v>0</v>
      </c>
      <c r="BW8" s="253">
        <f>+SUMIF([1]I_Investimenti!$D$6:$D$22,[1]C_Investimenti!$C8,[1]I_Investimenti!BZ$6:BZ$22)</f>
        <v>0</v>
      </c>
      <c r="BX8" s="253">
        <f>+SUMIF([1]I_Investimenti!$D$6:$D$22,[1]C_Investimenti!$C8,[1]I_Investimenti!CA$6:CA$22)</f>
        <v>0</v>
      </c>
      <c r="BY8" s="253">
        <f>+SUMIF([1]I_Investimenti!$D$6:$D$22,[1]C_Investimenti!$C8,[1]I_Investimenti!CB$6:CB$22)</f>
        <v>0</v>
      </c>
      <c r="BZ8" s="253">
        <f>+SUMIF([1]I_Investimenti!$D$6:$D$22,[1]C_Investimenti!$C8,[1]I_Investimenti!CC$6:CC$22)</f>
        <v>0</v>
      </c>
      <c r="CA8" s="253">
        <f>+SUMIF([1]I_Investimenti!$D$6:$D$22,[1]C_Investimenti!$C8,[1]I_Investimenti!CD$6:CD$22)</f>
        <v>0</v>
      </c>
      <c r="CB8" s="253">
        <f>+SUMIF([1]I_Investimenti!$D$6:$D$22,[1]C_Investimenti!$C8,[1]I_Investimenti!CE$6:CE$22)</f>
        <v>0</v>
      </c>
      <c r="CC8" s="253">
        <f>+SUMIF([1]I_Investimenti!$D$6:$D$22,[1]C_Investimenti!$C8,[1]I_Investimenti!CF$6:CF$22)</f>
        <v>0</v>
      </c>
      <c r="CD8" s="253">
        <f>+SUMIF([1]I_Investimenti!$D$6:$D$22,[1]C_Investimenti!$C8,[1]I_Investimenti!CG$6:CG$22)</f>
        <v>0</v>
      </c>
      <c r="CE8" s="253">
        <f>+SUMIF([1]I_Investimenti!$D$6:$D$22,[1]C_Investimenti!$C8,[1]I_Investimenti!CH$6:CH$22)</f>
        <v>0</v>
      </c>
      <c r="CF8" s="253">
        <f>+SUMIF([1]I_Investimenti!$D$6:$D$22,[1]C_Investimenti!$C8,[1]I_Investimenti!CI$6:CI$22)</f>
        <v>0</v>
      </c>
      <c r="CG8" s="253">
        <f>+SUMIF([1]I_Investimenti!$D$6:$D$22,[1]C_Investimenti!$C8,[1]I_Investimenti!CJ$6:CJ$22)</f>
        <v>0</v>
      </c>
      <c r="CH8" s="253">
        <f>+SUMIF([1]I_Investimenti!$D$6:$D$22,[1]C_Investimenti!$C8,[1]I_Investimenti!CK$6:CK$22)</f>
        <v>0</v>
      </c>
      <c r="CI8" s="253">
        <f>+SUMIF([1]I_Investimenti!$D$6:$D$22,[1]C_Investimenti!$C8,[1]I_Investimenti!CL$6:CL$22)</f>
        <v>0</v>
      </c>
      <c r="CJ8" s="253">
        <f>+SUMIF([1]I_Investimenti!$D$6:$D$22,[1]C_Investimenti!$C8,[1]I_Investimenti!CM$6:CM$22)</f>
        <v>0</v>
      </c>
      <c r="CK8" s="253">
        <f>+SUMIF([1]I_Investimenti!$D$6:$D$22,[1]C_Investimenti!$C8,[1]I_Investimenti!CN$6:CN$22)</f>
        <v>0</v>
      </c>
      <c r="CL8" s="253">
        <f>+SUMIF([1]I_Investimenti!$D$6:$D$22,[1]C_Investimenti!$C8,[1]I_Investimenti!CO$6:CO$22)</f>
        <v>0</v>
      </c>
      <c r="CM8" s="253">
        <f>+SUMIF([1]I_Investimenti!$D$6:$D$22,[1]C_Investimenti!$C8,[1]I_Investimenti!CP$6:CP$22)</f>
        <v>0</v>
      </c>
      <c r="CN8" s="253">
        <f>+SUMIF([1]I_Investimenti!$D$6:$D$22,[1]C_Investimenti!$C8,[1]I_Investimenti!CQ$6:CQ$22)</f>
        <v>0</v>
      </c>
      <c r="CO8" s="253">
        <f>+SUMIF([1]I_Investimenti!$D$6:$D$22,[1]C_Investimenti!$C8,[1]I_Investimenti!CR$6:CR$22)</f>
        <v>0</v>
      </c>
      <c r="CP8" s="253">
        <f>+SUMIF([1]I_Investimenti!$D$6:$D$22,[1]C_Investimenti!$C8,[1]I_Investimenti!CS$6:CS$22)</f>
        <v>0</v>
      </c>
      <c r="CQ8" s="253">
        <f>+SUMIF([1]I_Investimenti!$D$6:$D$22,[1]C_Investimenti!$C8,[1]I_Investimenti!CT$6:CT$22)</f>
        <v>0</v>
      </c>
      <c r="CR8" s="253">
        <f>+SUMIF([1]I_Investimenti!$D$6:$D$22,[1]C_Investimenti!$C8,[1]I_Investimenti!CU$6:CU$22)</f>
        <v>0</v>
      </c>
      <c r="CS8" s="253">
        <f>+SUMIF([1]I_Investimenti!$D$6:$D$22,[1]C_Investimenti!$C8,[1]I_Investimenti!CV$6:CV$22)</f>
        <v>0</v>
      </c>
      <c r="CT8" s="253">
        <f>+SUMIF([1]I_Investimenti!$D$6:$D$22,[1]C_Investimenti!$C8,[1]I_Investimenti!CW$6:CW$22)</f>
        <v>0</v>
      </c>
      <c r="CU8" s="253">
        <f>+SUMIF([1]I_Investimenti!$D$6:$D$22,[1]C_Investimenti!$C8,[1]I_Investimenti!CX$6:CX$22)</f>
        <v>0</v>
      </c>
      <c r="CV8" s="253">
        <f>+SUMIF([1]I_Investimenti!$D$6:$D$22,[1]C_Investimenti!$C8,[1]I_Investimenti!CY$6:CY$22)</f>
        <v>0</v>
      </c>
      <c r="CW8" s="253">
        <f>+SUMIF([1]I_Investimenti!$D$6:$D$22,[1]C_Investimenti!$C8,[1]I_Investimenti!CZ$6:CZ$22)</f>
        <v>0</v>
      </c>
      <c r="CX8" s="253">
        <f>+SUMIF([1]I_Investimenti!$D$6:$D$22,[1]C_Investimenti!$C8,[1]I_Investimenti!DA$6:DA$22)</f>
        <v>0</v>
      </c>
      <c r="CY8" s="253">
        <f>+SUMIF([1]I_Investimenti!$D$6:$D$22,[1]C_Investimenti!$C8,[1]I_Investimenti!DB$6:DB$22)</f>
        <v>0</v>
      </c>
      <c r="CZ8" s="253">
        <f>+SUMIF([1]I_Investimenti!$D$6:$D$22,[1]C_Investimenti!$C8,[1]I_Investimenti!DC$6:DC$22)</f>
        <v>0</v>
      </c>
      <c r="DA8" s="253">
        <f>+SUMIF([1]I_Investimenti!$D$6:$D$22,[1]C_Investimenti!$C8,[1]I_Investimenti!DD$6:DD$22)</f>
        <v>0</v>
      </c>
      <c r="DB8" s="253">
        <f>+SUMIF([1]I_Investimenti!$D$6:$D$22,[1]C_Investimenti!$C8,[1]I_Investimenti!DE$6:DE$22)</f>
        <v>0</v>
      </c>
      <c r="DC8" s="253">
        <f>+SUMIF([1]I_Investimenti!$D$6:$D$22,[1]C_Investimenti!$C8,[1]I_Investimenti!DF$6:DF$22)</f>
        <v>0</v>
      </c>
      <c r="DD8" s="253">
        <f>+SUMIF([1]I_Investimenti!$D$6:$D$22,[1]C_Investimenti!$C8,[1]I_Investimenti!DG$6:DG$22)</f>
        <v>0</v>
      </c>
      <c r="DE8" s="253">
        <f>+SUMIF([1]I_Investimenti!$D$6:$D$22,[1]C_Investimenti!$C8,[1]I_Investimenti!DH$6:DH$22)</f>
        <v>0</v>
      </c>
      <c r="DF8" s="253">
        <f>+SUMIF([1]I_Investimenti!$D$6:$D$22,[1]C_Investimenti!$C8,[1]I_Investimenti!DI$6:DI$22)</f>
        <v>0</v>
      </c>
      <c r="DG8" s="253">
        <f>+SUMIF([1]I_Investimenti!$D$6:$D$22,[1]C_Investimenti!$C8,[1]I_Investimenti!DJ$6:DJ$22)</f>
        <v>0</v>
      </c>
      <c r="DH8" s="253">
        <f>+SUMIF([1]I_Investimenti!$D$6:$D$22,[1]C_Investimenti!$C8,[1]I_Investimenti!DK$6:DK$22)</f>
        <v>0</v>
      </c>
      <c r="DI8" s="253">
        <f>+SUMIF([1]I_Investimenti!$D$6:$D$22,[1]C_Investimenti!$C8,[1]I_Investimenti!DL$6:DL$22)</f>
        <v>0</v>
      </c>
      <c r="DJ8" s="253">
        <f>+SUMIF([1]I_Investimenti!$D$6:$D$22,[1]C_Investimenti!$C8,[1]I_Investimenti!DM$6:DM$22)</f>
        <v>0</v>
      </c>
      <c r="DK8" s="253">
        <f>+SUMIF([1]I_Investimenti!$D$6:$D$22,[1]C_Investimenti!$C8,[1]I_Investimenti!DN$6:DN$22)</f>
        <v>0</v>
      </c>
      <c r="DL8" s="253">
        <f>+SUMIF([1]I_Investimenti!$D$6:$D$22,[1]C_Investimenti!$C8,[1]I_Investimenti!DO$6:DO$22)</f>
        <v>0</v>
      </c>
      <c r="DM8" s="253">
        <f>+SUMIF([1]I_Investimenti!$D$6:$D$22,[1]C_Investimenti!$C8,[1]I_Investimenti!DP$6:DP$22)</f>
        <v>0</v>
      </c>
      <c r="DN8" s="253">
        <f>+SUMIF([1]I_Investimenti!$D$6:$D$22,[1]C_Investimenti!$C8,[1]I_Investimenti!DQ$6:DQ$22)</f>
        <v>0</v>
      </c>
      <c r="DO8" s="253">
        <f>+SUMIF([1]I_Investimenti!$D$6:$D$22,[1]C_Investimenti!$C8,[1]I_Investimenti!DR$6:DR$22)</f>
        <v>0</v>
      </c>
      <c r="DP8" s="253">
        <f>+SUMIF([1]I_Investimenti!$D$6:$D$22,[1]C_Investimenti!$C8,[1]I_Investimenti!DS$6:DS$22)</f>
        <v>0</v>
      </c>
      <c r="DQ8" s="253">
        <f>+SUMIF([1]I_Investimenti!$D$6:$D$22,[1]C_Investimenti!$C8,[1]I_Investimenti!DT$6:DT$22)</f>
        <v>0</v>
      </c>
      <c r="DR8" s="253">
        <f>+SUMIF([1]I_Investimenti!$D$6:$D$22,[1]C_Investimenti!$C8,[1]I_Investimenti!DU$6:DU$22)</f>
        <v>0</v>
      </c>
      <c r="DS8" s="253">
        <f>+SUMIF([1]I_Investimenti!$D$6:$D$22,[1]C_Investimenti!$C8,[1]I_Investimenti!DV$6:DV$22)</f>
        <v>0</v>
      </c>
      <c r="DT8" s="253">
        <f>+SUMIF([1]I_Investimenti!$D$6:$D$22,[1]C_Investimenti!$C8,[1]I_Investimenti!DW$6:DW$22)</f>
        <v>0</v>
      </c>
      <c r="DU8" s="253">
        <f>+SUMIF([1]I_Investimenti!$D$6:$D$22,[1]C_Investimenti!$C8,[1]I_Investimenti!DX$6:DX$22)</f>
        <v>0</v>
      </c>
    </row>
    <row r="9" spans="1:125" ht="15.6" thickTop="1" thickBot="1">
      <c r="C9" s="316" t="s">
        <v>578</v>
      </c>
      <c r="D9" s="317"/>
      <c r="F9" s="253">
        <f>+SUMIF([1]I_Investimenti!$D$6:$D$22,[1]C_Investimenti!$C9,[1]I_Investimenti!I$6:I$22)</f>
        <v>0</v>
      </c>
      <c r="G9" s="253">
        <f>+SUMIF([1]I_Investimenti!$D$6:$D$22,[1]C_Investimenti!$C9,[1]I_Investimenti!J$6:J$22)</f>
        <v>0</v>
      </c>
      <c r="H9" s="253">
        <f>+SUMIF([1]I_Investimenti!$D$6:$D$22,[1]C_Investimenti!$C9,[1]I_Investimenti!K$6:K$22)</f>
        <v>0</v>
      </c>
      <c r="I9" s="253">
        <f>+SUMIF([1]I_Investimenti!$D$6:$D$22,[1]C_Investimenti!$C9,[1]I_Investimenti!L$6:L$22)</f>
        <v>0</v>
      </c>
      <c r="J9" s="253">
        <f>+SUMIF([1]I_Investimenti!$D$6:$D$22,[1]C_Investimenti!$C9,[1]I_Investimenti!M$6:M$22)</f>
        <v>0</v>
      </c>
      <c r="K9" s="253">
        <f>+SUMIF([1]I_Investimenti!$D$6:$D$22,[1]C_Investimenti!$C9,[1]I_Investimenti!N$6:N$22)</f>
        <v>0</v>
      </c>
      <c r="L9" s="253">
        <f>+SUMIF([1]I_Investimenti!$D$6:$D$22,[1]C_Investimenti!$C9,[1]I_Investimenti!O$6:O$22)</f>
        <v>0</v>
      </c>
      <c r="M9" s="253">
        <f>+SUMIF([1]I_Investimenti!$D$6:$D$22,[1]C_Investimenti!$C9,[1]I_Investimenti!P$6:P$22)</f>
        <v>0</v>
      </c>
      <c r="N9" s="253">
        <f>+SUMIF([1]I_Investimenti!$D$6:$D$22,[1]C_Investimenti!$C9,[1]I_Investimenti!Q$6:Q$22)</f>
        <v>0</v>
      </c>
      <c r="O9" s="253">
        <f>+SUMIF([1]I_Investimenti!$D$6:$D$22,[1]C_Investimenti!$C9,[1]I_Investimenti!R$6:R$22)</f>
        <v>0</v>
      </c>
      <c r="P9" s="253">
        <f>+SUMIF([1]I_Investimenti!$D$6:$D$22,[1]C_Investimenti!$C9,[1]I_Investimenti!S$6:S$22)</f>
        <v>0</v>
      </c>
      <c r="Q9" s="253">
        <f>+SUMIF([1]I_Investimenti!$D$6:$D$22,[1]C_Investimenti!$C9,[1]I_Investimenti!T$6:T$22)</f>
        <v>0</v>
      </c>
      <c r="R9" s="253">
        <f>+SUMIF([1]I_Investimenti!$D$6:$D$22,[1]C_Investimenti!$C9,[1]I_Investimenti!U$6:U$22)</f>
        <v>0</v>
      </c>
      <c r="S9" s="253">
        <f>+SUMIF([1]I_Investimenti!$D$6:$D$22,[1]C_Investimenti!$C9,[1]I_Investimenti!V$6:V$22)</f>
        <v>0</v>
      </c>
      <c r="T9" s="253">
        <f>+SUMIF([1]I_Investimenti!$D$6:$D$22,[1]C_Investimenti!$C9,[1]I_Investimenti!W$6:W$22)</f>
        <v>0</v>
      </c>
      <c r="U9" s="253">
        <f>+SUMIF([1]I_Investimenti!$D$6:$D$22,[1]C_Investimenti!$C9,[1]I_Investimenti!X$6:X$22)</f>
        <v>0</v>
      </c>
      <c r="V9" s="253">
        <f>+SUMIF([1]I_Investimenti!$D$6:$D$22,[1]C_Investimenti!$C9,[1]I_Investimenti!Y$6:Y$22)</f>
        <v>0</v>
      </c>
      <c r="W9" s="253">
        <f>+SUMIF([1]I_Investimenti!$D$6:$D$22,[1]C_Investimenti!$C9,[1]I_Investimenti!Z$6:Z$22)</f>
        <v>0</v>
      </c>
      <c r="X9" s="253">
        <f>+SUMIF([1]I_Investimenti!$D$6:$D$22,[1]C_Investimenti!$C9,[1]I_Investimenti!AA$6:AA$22)</f>
        <v>0</v>
      </c>
      <c r="Y9" s="253">
        <f>+SUMIF([1]I_Investimenti!$D$6:$D$22,[1]C_Investimenti!$C9,[1]I_Investimenti!AB$6:AB$22)</f>
        <v>0</v>
      </c>
      <c r="Z9" s="253">
        <f>+SUMIF([1]I_Investimenti!$D$6:$D$22,[1]C_Investimenti!$C9,[1]I_Investimenti!AC$6:AC$22)</f>
        <v>0</v>
      </c>
      <c r="AA9" s="253">
        <f>+SUMIF([1]I_Investimenti!$D$6:$D$22,[1]C_Investimenti!$C9,[1]I_Investimenti!AD$6:AD$22)</f>
        <v>0</v>
      </c>
      <c r="AB9" s="253">
        <f>+SUMIF([1]I_Investimenti!$D$6:$D$22,[1]C_Investimenti!$C9,[1]I_Investimenti!AE$6:AE$22)</f>
        <v>0</v>
      </c>
      <c r="AC9" s="253">
        <f>+SUMIF([1]I_Investimenti!$D$6:$D$22,[1]C_Investimenti!$C9,[1]I_Investimenti!AF$6:AF$22)</f>
        <v>0</v>
      </c>
      <c r="AD9" s="253">
        <f>+SUMIF([1]I_Investimenti!$D$6:$D$22,[1]C_Investimenti!$C9,[1]I_Investimenti!AG$6:AG$22)</f>
        <v>0</v>
      </c>
      <c r="AE9" s="253">
        <f>+SUMIF([1]I_Investimenti!$D$6:$D$22,[1]C_Investimenti!$C9,[1]I_Investimenti!AH$6:AH$22)</f>
        <v>0</v>
      </c>
      <c r="AF9" s="253">
        <f>+SUMIF([1]I_Investimenti!$D$6:$D$22,[1]C_Investimenti!$C9,[1]I_Investimenti!AI$6:AI$22)</f>
        <v>0</v>
      </c>
      <c r="AG9" s="253">
        <f>+SUMIF([1]I_Investimenti!$D$6:$D$22,[1]C_Investimenti!$C9,[1]I_Investimenti!AJ$6:AJ$22)</f>
        <v>0</v>
      </c>
      <c r="AH9" s="253">
        <f>+SUMIF([1]I_Investimenti!$D$6:$D$22,[1]C_Investimenti!$C9,[1]I_Investimenti!AK$6:AK$22)</f>
        <v>0</v>
      </c>
      <c r="AI9" s="253">
        <f>+SUMIF([1]I_Investimenti!$D$6:$D$22,[1]C_Investimenti!$C9,[1]I_Investimenti!AL$6:AL$22)</f>
        <v>0</v>
      </c>
      <c r="AJ9" s="253">
        <f>+SUMIF([1]I_Investimenti!$D$6:$D$22,[1]C_Investimenti!$C9,[1]I_Investimenti!AM$6:AM$22)</f>
        <v>0</v>
      </c>
      <c r="AK9" s="253">
        <f>+SUMIF([1]I_Investimenti!$D$6:$D$22,[1]C_Investimenti!$C9,[1]I_Investimenti!AN$6:AN$22)</f>
        <v>0</v>
      </c>
      <c r="AL9" s="253">
        <f>+SUMIF([1]I_Investimenti!$D$6:$D$22,[1]C_Investimenti!$C9,[1]I_Investimenti!AO$6:AO$22)</f>
        <v>0</v>
      </c>
      <c r="AM9" s="253">
        <f>+SUMIF([1]I_Investimenti!$D$6:$D$22,[1]C_Investimenti!$C9,[1]I_Investimenti!AP$6:AP$22)</f>
        <v>0</v>
      </c>
      <c r="AN9" s="253">
        <f>+SUMIF([1]I_Investimenti!$D$6:$D$22,[1]C_Investimenti!$C9,[1]I_Investimenti!AQ$6:AQ$22)</f>
        <v>0</v>
      </c>
      <c r="AO9" s="253">
        <f>+SUMIF([1]I_Investimenti!$D$6:$D$22,[1]C_Investimenti!$C9,[1]I_Investimenti!AR$6:AR$22)</f>
        <v>0</v>
      </c>
      <c r="AP9" s="253">
        <f>+SUMIF([1]I_Investimenti!$D$6:$D$22,[1]C_Investimenti!$C9,[1]I_Investimenti!AS$6:AS$22)</f>
        <v>0</v>
      </c>
      <c r="AQ9" s="253">
        <f>+SUMIF([1]I_Investimenti!$D$6:$D$22,[1]C_Investimenti!$C9,[1]I_Investimenti!AT$6:AT$22)</f>
        <v>0</v>
      </c>
      <c r="AR9" s="253">
        <f>+SUMIF([1]I_Investimenti!$D$6:$D$22,[1]C_Investimenti!$C9,[1]I_Investimenti!AU$6:AU$22)</f>
        <v>0</v>
      </c>
      <c r="AS9" s="253">
        <f>+SUMIF([1]I_Investimenti!$D$6:$D$22,[1]C_Investimenti!$C9,[1]I_Investimenti!AV$6:AV$22)</f>
        <v>0</v>
      </c>
      <c r="AT9" s="253">
        <f>+SUMIF([1]I_Investimenti!$D$6:$D$22,[1]C_Investimenti!$C9,[1]I_Investimenti!AW$6:AW$22)</f>
        <v>0</v>
      </c>
      <c r="AU9" s="253">
        <f>+SUMIF([1]I_Investimenti!$D$6:$D$22,[1]C_Investimenti!$C9,[1]I_Investimenti!AX$6:AX$22)</f>
        <v>0</v>
      </c>
      <c r="AV9" s="253">
        <f>+SUMIF([1]I_Investimenti!$D$6:$D$22,[1]C_Investimenti!$C9,[1]I_Investimenti!AY$6:AY$22)</f>
        <v>0</v>
      </c>
      <c r="AW9" s="253">
        <f>+SUMIF([1]I_Investimenti!$D$6:$D$22,[1]C_Investimenti!$C9,[1]I_Investimenti!AZ$6:AZ$22)</f>
        <v>0</v>
      </c>
      <c r="AX9" s="253">
        <f>+SUMIF([1]I_Investimenti!$D$6:$D$22,[1]C_Investimenti!$C9,[1]I_Investimenti!BA$6:BA$22)</f>
        <v>0</v>
      </c>
      <c r="AY9" s="253">
        <f>+SUMIF([1]I_Investimenti!$D$6:$D$22,[1]C_Investimenti!$C9,[1]I_Investimenti!BB$6:BB$22)</f>
        <v>0</v>
      </c>
      <c r="AZ9" s="253">
        <f>+SUMIF([1]I_Investimenti!$D$6:$D$22,[1]C_Investimenti!$C9,[1]I_Investimenti!BC$6:BC$22)</f>
        <v>0</v>
      </c>
      <c r="BA9" s="253">
        <f>+SUMIF([1]I_Investimenti!$D$6:$D$22,[1]C_Investimenti!$C9,[1]I_Investimenti!BD$6:BD$22)</f>
        <v>0</v>
      </c>
      <c r="BB9" s="253">
        <f>+SUMIF([1]I_Investimenti!$D$6:$D$22,[1]C_Investimenti!$C9,[1]I_Investimenti!BE$6:BE$22)</f>
        <v>0</v>
      </c>
      <c r="BC9" s="253">
        <f>+SUMIF([1]I_Investimenti!$D$6:$D$22,[1]C_Investimenti!$C9,[1]I_Investimenti!BF$6:BF$22)</f>
        <v>0</v>
      </c>
      <c r="BD9" s="253">
        <f>+SUMIF([1]I_Investimenti!$D$6:$D$22,[1]C_Investimenti!$C9,[1]I_Investimenti!BG$6:BG$22)</f>
        <v>0</v>
      </c>
      <c r="BE9" s="253">
        <f>+SUMIF([1]I_Investimenti!$D$6:$D$22,[1]C_Investimenti!$C9,[1]I_Investimenti!BH$6:BH$22)</f>
        <v>0</v>
      </c>
      <c r="BF9" s="253">
        <f>+SUMIF([1]I_Investimenti!$D$6:$D$22,[1]C_Investimenti!$C9,[1]I_Investimenti!BI$6:BI$22)</f>
        <v>0</v>
      </c>
      <c r="BG9" s="253">
        <f>+SUMIF([1]I_Investimenti!$D$6:$D$22,[1]C_Investimenti!$C9,[1]I_Investimenti!BJ$6:BJ$22)</f>
        <v>0</v>
      </c>
      <c r="BH9" s="253">
        <f>+SUMIF([1]I_Investimenti!$D$6:$D$22,[1]C_Investimenti!$C9,[1]I_Investimenti!BK$6:BK$22)</f>
        <v>0</v>
      </c>
      <c r="BI9" s="253">
        <f>+SUMIF([1]I_Investimenti!$D$6:$D$22,[1]C_Investimenti!$C9,[1]I_Investimenti!BL$6:BL$22)</f>
        <v>0</v>
      </c>
      <c r="BJ9" s="253">
        <f>+SUMIF([1]I_Investimenti!$D$6:$D$22,[1]C_Investimenti!$C9,[1]I_Investimenti!BM$6:BM$22)</f>
        <v>0</v>
      </c>
      <c r="BK9" s="253">
        <f>+SUMIF([1]I_Investimenti!$D$6:$D$22,[1]C_Investimenti!$C9,[1]I_Investimenti!BN$6:BN$22)</f>
        <v>0</v>
      </c>
      <c r="BL9" s="253">
        <f>+SUMIF([1]I_Investimenti!$D$6:$D$22,[1]C_Investimenti!$C9,[1]I_Investimenti!BO$6:BO$22)</f>
        <v>0</v>
      </c>
      <c r="BM9" s="253">
        <f>+SUMIF([1]I_Investimenti!$D$6:$D$22,[1]C_Investimenti!$C9,[1]I_Investimenti!BP$6:BP$22)</f>
        <v>0</v>
      </c>
      <c r="BN9" s="253">
        <f>+SUMIF([1]I_Investimenti!$D$6:$D$22,[1]C_Investimenti!$C9,[1]I_Investimenti!BQ$6:BQ$22)</f>
        <v>0</v>
      </c>
      <c r="BO9" s="253">
        <f>+SUMIF([1]I_Investimenti!$D$6:$D$22,[1]C_Investimenti!$C9,[1]I_Investimenti!BR$6:BR$22)</f>
        <v>0</v>
      </c>
      <c r="BP9" s="253">
        <f>+SUMIF([1]I_Investimenti!$D$6:$D$22,[1]C_Investimenti!$C9,[1]I_Investimenti!BS$6:BS$22)</f>
        <v>0</v>
      </c>
      <c r="BQ9" s="253">
        <f>+SUMIF([1]I_Investimenti!$D$6:$D$22,[1]C_Investimenti!$C9,[1]I_Investimenti!BT$6:BT$22)</f>
        <v>0</v>
      </c>
      <c r="BR9" s="253">
        <f>+SUMIF([1]I_Investimenti!$D$6:$D$22,[1]C_Investimenti!$C9,[1]I_Investimenti!BU$6:BU$22)</f>
        <v>0</v>
      </c>
      <c r="BS9" s="253">
        <f>+SUMIF([1]I_Investimenti!$D$6:$D$22,[1]C_Investimenti!$C9,[1]I_Investimenti!BV$6:BV$22)</f>
        <v>0</v>
      </c>
      <c r="BT9" s="253">
        <f>+SUMIF([1]I_Investimenti!$D$6:$D$22,[1]C_Investimenti!$C9,[1]I_Investimenti!BW$6:BW$22)</f>
        <v>0</v>
      </c>
      <c r="BU9" s="253">
        <f>+SUMIF([1]I_Investimenti!$D$6:$D$22,[1]C_Investimenti!$C9,[1]I_Investimenti!BX$6:BX$22)</f>
        <v>0</v>
      </c>
      <c r="BV9" s="253">
        <f>+SUMIF([1]I_Investimenti!$D$6:$D$22,[1]C_Investimenti!$C9,[1]I_Investimenti!BY$6:BY$22)</f>
        <v>0</v>
      </c>
      <c r="BW9" s="253">
        <f>+SUMIF([1]I_Investimenti!$D$6:$D$22,[1]C_Investimenti!$C9,[1]I_Investimenti!BZ$6:BZ$22)</f>
        <v>0</v>
      </c>
      <c r="BX9" s="253">
        <f>+SUMIF([1]I_Investimenti!$D$6:$D$22,[1]C_Investimenti!$C9,[1]I_Investimenti!CA$6:CA$22)</f>
        <v>0</v>
      </c>
      <c r="BY9" s="253">
        <f>+SUMIF([1]I_Investimenti!$D$6:$D$22,[1]C_Investimenti!$C9,[1]I_Investimenti!CB$6:CB$22)</f>
        <v>0</v>
      </c>
      <c r="BZ9" s="253">
        <f>+SUMIF([1]I_Investimenti!$D$6:$D$22,[1]C_Investimenti!$C9,[1]I_Investimenti!CC$6:CC$22)</f>
        <v>0</v>
      </c>
      <c r="CA9" s="253">
        <f>+SUMIF([1]I_Investimenti!$D$6:$D$22,[1]C_Investimenti!$C9,[1]I_Investimenti!CD$6:CD$22)</f>
        <v>0</v>
      </c>
      <c r="CB9" s="253">
        <f>+SUMIF([1]I_Investimenti!$D$6:$D$22,[1]C_Investimenti!$C9,[1]I_Investimenti!CE$6:CE$22)</f>
        <v>0</v>
      </c>
      <c r="CC9" s="253">
        <f>+SUMIF([1]I_Investimenti!$D$6:$D$22,[1]C_Investimenti!$C9,[1]I_Investimenti!CF$6:CF$22)</f>
        <v>0</v>
      </c>
      <c r="CD9" s="253">
        <f>+SUMIF([1]I_Investimenti!$D$6:$D$22,[1]C_Investimenti!$C9,[1]I_Investimenti!CG$6:CG$22)</f>
        <v>0</v>
      </c>
      <c r="CE9" s="253">
        <f>+SUMIF([1]I_Investimenti!$D$6:$D$22,[1]C_Investimenti!$C9,[1]I_Investimenti!CH$6:CH$22)</f>
        <v>0</v>
      </c>
      <c r="CF9" s="253">
        <f>+SUMIF([1]I_Investimenti!$D$6:$D$22,[1]C_Investimenti!$C9,[1]I_Investimenti!CI$6:CI$22)</f>
        <v>0</v>
      </c>
      <c r="CG9" s="253">
        <f>+SUMIF([1]I_Investimenti!$D$6:$D$22,[1]C_Investimenti!$C9,[1]I_Investimenti!CJ$6:CJ$22)</f>
        <v>0</v>
      </c>
      <c r="CH9" s="253">
        <f>+SUMIF([1]I_Investimenti!$D$6:$D$22,[1]C_Investimenti!$C9,[1]I_Investimenti!CK$6:CK$22)</f>
        <v>0</v>
      </c>
      <c r="CI9" s="253">
        <f>+SUMIF([1]I_Investimenti!$D$6:$D$22,[1]C_Investimenti!$C9,[1]I_Investimenti!CL$6:CL$22)</f>
        <v>0</v>
      </c>
      <c r="CJ9" s="253">
        <f>+SUMIF([1]I_Investimenti!$D$6:$D$22,[1]C_Investimenti!$C9,[1]I_Investimenti!CM$6:CM$22)</f>
        <v>0</v>
      </c>
      <c r="CK9" s="253">
        <f>+SUMIF([1]I_Investimenti!$D$6:$D$22,[1]C_Investimenti!$C9,[1]I_Investimenti!CN$6:CN$22)</f>
        <v>0</v>
      </c>
      <c r="CL9" s="253">
        <f>+SUMIF([1]I_Investimenti!$D$6:$D$22,[1]C_Investimenti!$C9,[1]I_Investimenti!CO$6:CO$22)</f>
        <v>0</v>
      </c>
      <c r="CM9" s="253">
        <f>+SUMIF([1]I_Investimenti!$D$6:$D$22,[1]C_Investimenti!$C9,[1]I_Investimenti!CP$6:CP$22)</f>
        <v>0</v>
      </c>
      <c r="CN9" s="253">
        <f>+SUMIF([1]I_Investimenti!$D$6:$D$22,[1]C_Investimenti!$C9,[1]I_Investimenti!CQ$6:CQ$22)</f>
        <v>0</v>
      </c>
      <c r="CO9" s="253">
        <f>+SUMIF([1]I_Investimenti!$D$6:$D$22,[1]C_Investimenti!$C9,[1]I_Investimenti!CR$6:CR$22)</f>
        <v>0</v>
      </c>
      <c r="CP9" s="253">
        <f>+SUMIF([1]I_Investimenti!$D$6:$D$22,[1]C_Investimenti!$C9,[1]I_Investimenti!CS$6:CS$22)</f>
        <v>0</v>
      </c>
      <c r="CQ9" s="253">
        <f>+SUMIF([1]I_Investimenti!$D$6:$D$22,[1]C_Investimenti!$C9,[1]I_Investimenti!CT$6:CT$22)</f>
        <v>0</v>
      </c>
      <c r="CR9" s="253">
        <f>+SUMIF([1]I_Investimenti!$D$6:$D$22,[1]C_Investimenti!$C9,[1]I_Investimenti!CU$6:CU$22)</f>
        <v>0</v>
      </c>
      <c r="CS9" s="253">
        <f>+SUMIF([1]I_Investimenti!$D$6:$D$22,[1]C_Investimenti!$C9,[1]I_Investimenti!CV$6:CV$22)</f>
        <v>0</v>
      </c>
      <c r="CT9" s="253">
        <f>+SUMIF([1]I_Investimenti!$D$6:$D$22,[1]C_Investimenti!$C9,[1]I_Investimenti!CW$6:CW$22)</f>
        <v>0</v>
      </c>
      <c r="CU9" s="253">
        <f>+SUMIF([1]I_Investimenti!$D$6:$D$22,[1]C_Investimenti!$C9,[1]I_Investimenti!CX$6:CX$22)</f>
        <v>0</v>
      </c>
      <c r="CV9" s="253">
        <f>+SUMIF([1]I_Investimenti!$D$6:$D$22,[1]C_Investimenti!$C9,[1]I_Investimenti!CY$6:CY$22)</f>
        <v>0</v>
      </c>
      <c r="CW9" s="253">
        <f>+SUMIF([1]I_Investimenti!$D$6:$D$22,[1]C_Investimenti!$C9,[1]I_Investimenti!CZ$6:CZ$22)</f>
        <v>0</v>
      </c>
      <c r="CX9" s="253">
        <f>+SUMIF([1]I_Investimenti!$D$6:$D$22,[1]C_Investimenti!$C9,[1]I_Investimenti!DA$6:DA$22)</f>
        <v>0</v>
      </c>
      <c r="CY9" s="253">
        <f>+SUMIF([1]I_Investimenti!$D$6:$D$22,[1]C_Investimenti!$C9,[1]I_Investimenti!DB$6:DB$22)</f>
        <v>0</v>
      </c>
      <c r="CZ9" s="253">
        <f>+SUMIF([1]I_Investimenti!$D$6:$D$22,[1]C_Investimenti!$C9,[1]I_Investimenti!DC$6:DC$22)</f>
        <v>0</v>
      </c>
      <c r="DA9" s="253">
        <f>+SUMIF([1]I_Investimenti!$D$6:$D$22,[1]C_Investimenti!$C9,[1]I_Investimenti!DD$6:DD$22)</f>
        <v>0</v>
      </c>
      <c r="DB9" s="253">
        <f>+SUMIF([1]I_Investimenti!$D$6:$D$22,[1]C_Investimenti!$C9,[1]I_Investimenti!DE$6:DE$22)</f>
        <v>0</v>
      </c>
      <c r="DC9" s="253">
        <f>+SUMIF([1]I_Investimenti!$D$6:$D$22,[1]C_Investimenti!$C9,[1]I_Investimenti!DF$6:DF$22)</f>
        <v>0</v>
      </c>
      <c r="DD9" s="253">
        <f>+SUMIF([1]I_Investimenti!$D$6:$D$22,[1]C_Investimenti!$C9,[1]I_Investimenti!DG$6:DG$22)</f>
        <v>0</v>
      </c>
      <c r="DE9" s="253">
        <f>+SUMIF([1]I_Investimenti!$D$6:$D$22,[1]C_Investimenti!$C9,[1]I_Investimenti!DH$6:DH$22)</f>
        <v>0</v>
      </c>
      <c r="DF9" s="253">
        <f>+SUMIF([1]I_Investimenti!$D$6:$D$22,[1]C_Investimenti!$C9,[1]I_Investimenti!DI$6:DI$22)</f>
        <v>0</v>
      </c>
      <c r="DG9" s="253">
        <f>+SUMIF([1]I_Investimenti!$D$6:$D$22,[1]C_Investimenti!$C9,[1]I_Investimenti!DJ$6:DJ$22)</f>
        <v>0</v>
      </c>
      <c r="DH9" s="253">
        <f>+SUMIF([1]I_Investimenti!$D$6:$D$22,[1]C_Investimenti!$C9,[1]I_Investimenti!DK$6:DK$22)</f>
        <v>0</v>
      </c>
      <c r="DI9" s="253">
        <f>+SUMIF([1]I_Investimenti!$D$6:$D$22,[1]C_Investimenti!$C9,[1]I_Investimenti!DL$6:DL$22)</f>
        <v>0</v>
      </c>
      <c r="DJ9" s="253">
        <f>+SUMIF([1]I_Investimenti!$D$6:$D$22,[1]C_Investimenti!$C9,[1]I_Investimenti!DM$6:DM$22)</f>
        <v>0</v>
      </c>
      <c r="DK9" s="253">
        <f>+SUMIF([1]I_Investimenti!$D$6:$D$22,[1]C_Investimenti!$C9,[1]I_Investimenti!DN$6:DN$22)</f>
        <v>0</v>
      </c>
      <c r="DL9" s="253">
        <f>+SUMIF([1]I_Investimenti!$D$6:$D$22,[1]C_Investimenti!$C9,[1]I_Investimenti!DO$6:DO$22)</f>
        <v>0</v>
      </c>
      <c r="DM9" s="253">
        <f>+SUMIF([1]I_Investimenti!$D$6:$D$22,[1]C_Investimenti!$C9,[1]I_Investimenti!DP$6:DP$22)</f>
        <v>0</v>
      </c>
      <c r="DN9" s="253">
        <f>+SUMIF([1]I_Investimenti!$D$6:$D$22,[1]C_Investimenti!$C9,[1]I_Investimenti!DQ$6:DQ$22)</f>
        <v>0</v>
      </c>
      <c r="DO9" s="253">
        <f>+SUMIF([1]I_Investimenti!$D$6:$D$22,[1]C_Investimenti!$C9,[1]I_Investimenti!DR$6:DR$22)</f>
        <v>0</v>
      </c>
      <c r="DP9" s="253">
        <f>+SUMIF([1]I_Investimenti!$D$6:$D$22,[1]C_Investimenti!$C9,[1]I_Investimenti!DS$6:DS$22)</f>
        <v>0</v>
      </c>
      <c r="DQ9" s="253">
        <f>+SUMIF([1]I_Investimenti!$D$6:$D$22,[1]C_Investimenti!$C9,[1]I_Investimenti!DT$6:DT$22)</f>
        <v>0</v>
      </c>
      <c r="DR9" s="253">
        <f>+SUMIF([1]I_Investimenti!$D$6:$D$22,[1]C_Investimenti!$C9,[1]I_Investimenti!DU$6:DU$22)</f>
        <v>0</v>
      </c>
      <c r="DS9" s="253">
        <f>+SUMIF([1]I_Investimenti!$D$6:$D$22,[1]C_Investimenti!$C9,[1]I_Investimenti!DV$6:DV$22)</f>
        <v>0</v>
      </c>
      <c r="DT9" s="253">
        <f>+SUMIF([1]I_Investimenti!$D$6:$D$22,[1]C_Investimenti!$C9,[1]I_Investimenti!DW$6:DW$22)</f>
        <v>0</v>
      </c>
      <c r="DU9" s="253">
        <f>+SUMIF([1]I_Investimenti!$D$6:$D$22,[1]C_Investimenti!$C9,[1]I_Investimenti!DX$6:DX$22)</f>
        <v>0</v>
      </c>
    </row>
    <row r="10" spans="1:125" ht="15.6" thickTop="1" thickBot="1">
      <c r="C10" s="316" t="s">
        <v>571</v>
      </c>
      <c r="D10" s="317"/>
      <c r="F10" s="253">
        <f>+SUMIF([1]I_Investimenti!$D$6:$D$22,[1]C_Investimenti!$C10,[1]I_Investimenti!I$6:I$22)</f>
        <v>6000</v>
      </c>
      <c r="G10" s="253">
        <f>+SUMIF([1]I_Investimenti!$D$6:$D$22,[1]C_Investimenti!$C10,[1]I_Investimenti!J$6:J$22)</f>
        <v>6000</v>
      </c>
      <c r="H10" s="253">
        <f>+SUMIF([1]I_Investimenti!$D$6:$D$22,[1]C_Investimenti!$C10,[1]I_Investimenti!K$6:K$22)</f>
        <v>6000</v>
      </c>
      <c r="I10" s="253">
        <f>+SUMIF([1]I_Investimenti!$D$6:$D$22,[1]C_Investimenti!$C10,[1]I_Investimenti!L$6:L$22)</f>
        <v>6000</v>
      </c>
      <c r="J10" s="253">
        <f>+SUMIF([1]I_Investimenti!$D$6:$D$22,[1]C_Investimenti!$C10,[1]I_Investimenti!M$6:M$22)</f>
        <v>6000</v>
      </c>
      <c r="K10" s="253">
        <f>+SUMIF([1]I_Investimenti!$D$6:$D$22,[1]C_Investimenti!$C10,[1]I_Investimenti!N$6:N$22)</f>
        <v>6000</v>
      </c>
      <c r="L10" s="253">
        <f>+SUMIF([1]I_Investimenti!$D$6:$D$22,[1]C_Investimenti!$C10,[1]I_Investimenti!O$6:O$22)</f>
        <v>6000</v>
      </c>
      <c r="M10" s="253">
        <f>+SUMIF([1]I_Investimenti!$D$6:$D$22,[1]C_Investimenti!$C10,[1]I_Investimenti!P$6:P$22)</f>
        <v>6000</v>
      </c>
      <c r="N10" s="253">
        <f>+SUMIF([1]I_Investimenti!$D$6:$D$22,[1]C_Investimenti!$C10,[1]I_Investimenti!Q$6:Q$22)</f>
        <v>6000</v>
      </c>
      <c r="O10" s="253">
        <f>+SUMIF([1]I_Investimenti!$D$6:$D$22,[1]C_Investimenti!$C10,[1]I_Investimenti!R$6:R$22)</f>
        <v>6000</v>
      </c>
      <c r="P10" s="253">
        <f>+SUMIF([1]I_Investimenti!$D$6:$D$22,[1]C_Investimenti!$C10,[1]I_Investimenti!S$6:S$22)</f>
        <v>6000</v>
      </c>
      <c r="Q10" s="253">
        <f>+SUMIF([1]I_Investimenti!$D$6:$D$22,[1]C_Investimenti!$C10,[1]I_Investimenti!T$6:T$22)</f>
        <v>6000</v>
      </c>
      <c r="R10" s="253">
        <f>+SUMIF([1]I_Investimenti!$D$6:$D$22,[1]C_Investimenti!$C10,[1]I_Investimenti!U$6:U$22)</f>
        <v>6000</v>
      </c>
      <c r="S10" s="253">
        <f>+SUMIF([1]I_Investimenti!$D$6:$D$22,[1]C_Investimenti!$C10,[1]I_Investimenti!V$6:V$22)</f>
        <v>6000</v>
      </c>
      <c r="T10" s="253">
        <f>+SUMIF([1]I_Investimenti!$D$6:$D$22,[1]C_Investimenti!$C10,[1]I_Investimenti!W$6:W$22)</f>
        <v>6000</v>
      </c>
      <c r="U10" s="253">
        <f>+SUMIF([1]I_Investimenti!$D$6:$D$22,[1]C_Investimenti!$C10,[1]I_Investimenti!X$6:X$22)</f>
        <v>6000</v>
      </c>
      <c r="V10" s="253">
        <f>+SUMIF([1]I_Investimenti!$D$6:$D$22,[1]C_Investimenti!$C10,[1]I_Investimenti!Y$6:Y$22)</f>
        <v>6000</v>
      </c>
      <c r="W10" s="253">
        <f>+SUMIF([1]I_Investimenti!$D$6:$D$22,[1]C_Investimenti!$C10,[1]I_Investimenti!Z$6:Z$22)</f>
        <v>6000</v>
      </c>
      <c r="X10" s="253">
        <f>+SUMIF([1]I_Investimenti!$D$6:$D$22,[1]C_Investimenti!$C10,[1]I_Investimenti!AA$6:AA$22)</f>
        <v>6000</v>
      </c>
      <c r="Y10" s="253">
        <f>+SUMIF([1]I_Investimenti!$D$6:$D$22,[1]C_Investimenti!$C10,[1]I_Investimenti!AB$6:AB$22)</f>
        <v>6000</v>
      </c>
      <c r="Z10" s="253">
        <f>+SUMIF([1]I_Investimenti!$D$6:$D$22,[1]C_Investimenti!$C10,[1]I_Investimenti!AC$6:AC$22)</f>
        <v>6000</v>
      </c>
      <c r="AA10" s="253">
        <f>+SUMIF([1]I_Investimenti!$D$6:$D$22,[1]C_Investimenti!$C10,[1]I_Investimenti!AD$6:AD$22)</f>
        <v>6000</v>
      </c>
      <c r="AB10" s="253">
        <f>+SUMIF([1]I_Investimenti!$D$6:$D$22,[1]C_Investimenti!$C10,[1]I_Investimenti!AE$6:AE$22)</f>
        <v>6000</v>
      </c>
      <c r="AC10" s="253">
        <f>+SUMIF([1]I_Investimenti!$D$6:$D$22,[1]C_Investimenti!$C10,[1]I_Investimenti!AF$6:AF$22)</f>
        <v>6000</v>
      </c>
      <c r="AD10" s="253">
        <f>+SUMIF([1]I_Investimenti!$D$6:$D$22,[1]C_Investimenti!$C10,[1]I_Investimenti!AG$6:AG$22)</f>
        <v>6000</v>
      </c>
      <c r="AE10" s="253">
        <f>+SUMIF([1]I_Investimenti!$D$6:$D$22,[1]C_Investimenti!$C10,[1]I_Investimenti!AH$6:AH$22)</f>
        <v>6000</v>
      </c>
      <c r="AF10" s="253">
        <f>+SUMIF([1]I_Investimenti!$D$6:$D$22,[1]C_Investimenti!$C10,[1]I_Investimenti!AI$6:AI$22)</f>
        <v>6000</v>
      </c>
      <c r="AG10" s="253">
        <f>+SUMIF([1]I_Investimenti!$D$6:$D$22,[1]C_Investimenti!$C10,[1]I_Investimenti!AJ$6:AJ$22)</f>
        <v>6000</v>
      </c>
      <c r="AH10" s="253">
        <f>+SUMIF([1]I_Investimenti!$D$6:$D$22,[1]C_Investimenti!$C10,[1]I_Investimenti!AK$6:AK$22)</f>
        <v>6000</v>
      </c>
      <c r="AI10" s="253">
        <f>+SUMIF([1]I_Investimenti!$D$6:$D$22,[1]C_Investimenti!$C10,[1]I_Investimenti!AL$6:AL$22)</f>
        <v>6000</v>
      </c>
      <c r="AJ10" s="253">
        <f>+SUMIF([1]I_Investimenti!$D$6:$D$22,[1]C_Investimenti!$C10,[1]I_Investimenti!AM$6:AM$22)</f>
        <v>6000</v>
      </c>
      <c r="AK10" s="253">
        <f>+SUMIF([1]I_Investimenti!$D$6:$D$22,[1]C_Investimenti!$C10,[1]I_Investimenti!AN$6:AN$22)</f>
        <v>6000</v>
      </c>
      <c r="AL10" s="253">
        <f>+SUMIF([1]I_Investimenti!$D$6:$D$22,[1]C_Investimenti!$C10,[1]I_Investimenti!AO$6:AO$22)</f>
        <v>6000</v>
      </c>
      <c r="AM10" s="253">
        <f>+SUMIF([1]I_Investimenti!$D$6:$D$22,[1]C_Investimenti!$C10,[1]I_Investimenti!AP$6:AP$22)</f>
        <v>6000</v>
      </c>
      <c r="AN10" s="253">
        <f>+SUMIF([1]I_Investimenti!$D$6:$D$22,[1]C_Investimenti!$C10,[1]I_Investimenti!AQ$6:AQ$22)</f>
        <v>6000</v>
      </c>
      <c r="AO10" s="253">
        <f>+SUMIF([1]I_Investimenti!$D$6:$D$22,[1]C_Investimenti!$C10,[1]I_Investimenti!AR$6:AR$22)</f>
        <v>6000</v>
      </c>
      <c r="AP10" s="253">
        <f>+SUMIF([1]I_Investimenti!$D$6:$D$22,[1]C_Investimenti!$C10,[1]I_Investimenti!AS$6:AS$22)</f>
        <v>6000</v>
      </c>
      <c r="AQ10" s="253">
        <f>+SUMIF([1]I_Investimenti!$D$6:$D$22,[1]C_Investimenti!$C10,[1]I_Investimenti!AT$6:AT$22)</f>
        <v>6000</v>
      </c>
      <c r="AR10" s="253">
        <f>+SUMIF([1]I_Investimenti!$D$6:$D$22,[1]C_Investimenti!$C10,[1]I_Investimenti!AU$6:AU$22)</f>
        <v>6000</v>
      </c>
      <c r="AS10" s="253">
        <f>+SUMIF([1]I_Investimenti!$D$6:$D$22,[1]C_Investimenti!$C10,[1]I_Investimenti!AV$6:AV$22)</f>
        <v>6000</v>
      </c>
      <c r="AT10" s="253">
        <f>+SUMIF([1]I_Investimenti!$D$6:$D$22,[1]C_Investimenti!$C10,[1]I_Investimenti!AW$6:AW$22)</f>
        <v>6000</v>
      </c>
      <c r="AU10" s="253">
        <f>+SUMIF([1]I_Investimenti!$D$6:$D$22,[1]C_Investimenti!$C10,[1]I_Investimenti!AX$6:AX$22)</f>
        <v>6000</v>
      </c>
      <c r="AV10" s="253">
        <f>+SUMIF([1]I_Investimenti!$D$6:$D$22,[1]C_Investimenti!$C10,[1]I_Investimenti!AY$6:AY$22)</f>
        <v>6000</v>
      </c>
      <c r="AW10" s="253">
        <f>+SUMIF([1]I_Investimenti!$D$6:$D$22,[1]C_Investimenti!$C10,[1]I_Investimenti!AZ$6:AZ$22)</f>
        <v>6000</v>
      </c>
      <c r="AX10" s="253">
        <f>+SUMIF([1]I_Investimenti!$D$6:$D$22,[1]C_Investimenti!$C10,[1]I_Investimenti!BA$6:BA$22)</f>
        <v>6000</v>
      </c>
      <c r="AY10" s="253">
        <f>+SUMIF([1]I_Investimenti!$D$6:$D$22,[1]C_Investimenti!$C10,[1]I_Investimenti!BB$6:BB$22)</f>
        <v>6000</v>
      </c>
      <c r="AZ10" s="253">
        <f>+SUMIF([1]I_Investimenti!$D$6:$D$22,[1]C_Investimenti!$C10,[1]I_Investimenti!BC$6:BC$22)</f>
        <v>6000</v>
      </c>
      <c r="BA10" s="253">
        <f>+SUMIF([1]I_Investimenti!$D$6:$D$22,[1]C_Investimenti!$C10,[1]I_Investimenti!BD$6:BD$22)</f>
        <v>6000</v>
      </c>
      <c r="BB10" s="253">
        <f>+SUMIF([1]I_Investimenti!$D$6:$D$22,[1]C_Investimenti!$C10,[1]I_Investimenti!BE$6:BE$22)</f>
        <v>6000</v>
      </c>
      <c r="BC10" s="253">
        <f>+SUMIF([1]I_Investimenti!$D$6:$D$22,[1]C_Investimenti!$C10,[1]I_Investimenti!BF$6:BF$22)</f>
        <v>6000</v>
      </c>
      <c r="BD10" s="253">
        <f>+SUMIF([1]I_Investimenti!$D$6:$D$22,[1]C_Investimenti!$C10,[1]I_Investimenti!BG$6:BG$22)</f>
        <v>6000</v>
      </c>
      <c r="BE10" s="253">
        <f>+SUMIF([1]I_Investimenti!$D$6:$D$22,[1]C_Investimenti!$C10,[1]I_Investimenti!BH$6:BH$22)</f>
        <v>6000</v>
      </c>
      <c r="BF10" s="253">
        <f>+SUMIF([1]I_Investimenti!$D$6:$D$22,[1]C_Investimenti!$C10,[1]I_Investimenti!BI$6:BI$22)</f>
        <v>6000</v>
      </c>
      <c r="BG10" s="253">
        <f>+SUMIF([1]I_Investimenti!$D$6:$D$22,[1]C_Investimenti!$C10,[1]I_Investimenti!BJ$6:BJ$22)</f>
        <v>6000</v>
      </c>
      <c r="BH10" s="253">
        <f>+SUMIF([1]I_Investimenti!$D$6:$D$22,[1]C_Investimenti!$C10,[1]I_Investimenti!BK$6:BK$22)</f>
        <v>6000</v>
      </c>
      <c r="BI10" s="253">
        <f>+SUMIF([1]I_Investimenti!$D$6:$D$22,[1]C_Investimenti!$C10,[1]I_Investimenti!BL$6:BL$22)</f>
        <v>6000</v>
      </c>
      <c r="BJ10" s="253">
        <f>+SUMIF([1]I_Investimenti!$D$6:$D$22,[1]C_Investimenti!$C10,[1]I_Investimenti!BM$6:BM$22)</f>
        <v>6000</v>
      </c>
      <c r="BK10" s="253">
        <f>+SUMIF([1]I_Investimenti!$D$6:$D$22,[1]C_Investimenti!$C10,[1]I_Investimenti!BN$6:BN$22)</f>
        <v>6000</v>
      </c>
      <c r="BL10" s="253">
        <f>+SUMIF([1]I_Investimenti!$D$6:$D$22,[1]C_Investimenti!$C10,[1]I_Investimenti!BO$6:BO$22)</f>
        <v>6000</v>
      </c>
      <c r="BM10" s="253">
        <f>+SUMIF([1]I_Investimenti!$D$6:$D$22,[1]C_Investimenti!$C10,[1]I_Investimenti!BP$6:BP$22)</f>
        <v>6000</v>
      </c>
      <c r="BN10" s="253">
        <f>+SUMIF([1]I_Investimenti!$D$6:$D$22,[1]C_Investimenti!$C10,[1]I_Investimenti!BQ$6:BQ$22)</f>
        <v>6000</v>
      </c>
      <c r="BO10" s="253">
        <f>+SUMIF([1]I_Investimenti!$D$6:$D$22,[1]C_Investimenti!$C10,[1]I_Investimenti!BR$6:BR$22)</f>
        <v>6000</v>
      </c>
      <c r="BP10" s="253">
        <f>+SUMIF([1]I_Investimenti!$D$6:$D$22,[1]C_Investimenti!$C10,[1]I_Investimenti!BS$6:BS$22)</f>
        <v>6000</v>
      </c>
      <c r="BQ10" s="253">
        <f>+SUMIF([1]I_Investimenti!$D$6:$D$22,[1]C_Investimenti!$C10,[1]I_Investimenti!BT$6:BT$22)</f>
        <v>6000</v>
      </c>
      <c r="BR10" s="253">
        <f>+SUMIF([1]I_Investimenti!$D$6:$D$22,[1]C_Investimenti!$C10,[1]I_Investimenti!BU$6:BU$22)</f>
        <v>6000</v>
      </c>
      <c r="BS10" s="253">
        <f>+SUMIF([1]I_Investimenti!$D$6:$D$22,[1]C_Investimenti!$C10,[1]I_Investimenti!BV$6:BV$22)</f>
        <v>6000</v>
      </c>
      <c r="BT10" s="253">
        <f>+SUMIF([1]I_Investimenti!$D$6:$D$22,[1]C_Investimenti!$C10,[1]I_Investimenti!BW$6:BW$22)</f>
        <v>6000</v>
      </c>
      <c r="BU10" s="253">
        <f>+SUMIF([1]I_Investimenti!$D$6:$D$22,[1]C_Investimenti!$C10,[1]I_Investimenti!BX$6:BX$22)</f>
        <v>6000</v>
      </c>
      <c r="BV10" s="253">
        <f>+SUMIF([1]I_Investimenti!$D$6:$D$22,[1]C_Investimenti!$C10,[1]I_Investimenti!BY$6:BY$22)</f>
        <v>6000</v>
      </c>
      <c r="BW10" s="253">
        <f>+SUMIF([1]I_Investimenti!$D$6:$D$22,[1]C_Investimenti!$C10,[1]I_Investimenti!BZ$6:BZ$22)</f>
        <v>6000</v>
      </c>
      <c r="BX10" s="253">
        <f>+SUMIF([1]I_Investimenti!$D$6:$D$22,[1]C_Investimenti!$C10,[1]I_Investimenti!CA$6:CA$22)</f>
        <v>6000</v>
      </c>
      <c r="BY10" s="253">
        <f>+SUMIF([1]I_Investimenti!$D$6:$D$22,[1]C_Investimenti!$C10,[1]I_Investimenti!CB$6:CB$22)</f>
        <v>6000</v>
      </c>
      <c r="BZ10" s="253">
        <f>+SUMIF([1]I_Investimenti!$D$6:$D$22,[1]C_Investimenti!$C10,[1]I_Investimenti!CC$6:CC$22)</f>
        <v>6000</v>
      </c>
      <c r="CA10" s="253">
        <f>+SUMIF([1]I_Investimenti!$D$6:$D$22,[1]C_Investimenti!$C10,[1]I_Investimenti!CD$6:CD$22)</f>
        <v>6000</v>
      </c>
      <c r="CB10" s="253">
        <f>+SUMIF([1]I_Investimenti!$D$6:$D$22,[1]C_Investimenti!$C10,[1]I_Investimenti!CE$6:CE$22)</f>
        <v>6000</v>
      </c>
      <c r="CC10" s="253">
        <f>+SUMIF([1]I_Investimenti!$D$6:$D$22,[1]C_Investimenti!$C10,[1]I_Investimenti!CF$6:CF$22)</f>
        <v>6000</v>
      </c>
      <c r="CD10" s="253">
        <f>+SUMIF([1]I_Investimenti!$D$6:$D$22,[1]C_Investimenti!$C10,[1]I_Investimenti!CG$6:CG$22)</f>
        <v>6000</v>
      </c>
      <c r="CE10" s="253">
        <f>+SUMIF([1]I_Investimenti!$D$6:$D$22,[1]C_Investimenti!$C10,[1]I_Investimenti!CH$6:CH$22)</f>
        <v>6000</v>
      </c>
      <c r="CF10" s="253">
        <f>+SUMIF([1]I_Investimenti!$D$6:$D$22,[1]C_Investimenti!$C10,[1]I_Investimenti!CI$6:CI$22)</f>
        <v>6000</v>
      </c>
      <c r="CG10" s="253">
        <f>+SUMIF([1]I_Investimenti!$D$6:$D$22,[1]C_Investimenti!$C10,[1]I_Investimenti!CJ$6:CJ$22)</f>
        <v>6000</v>
      </c>
      <c r="CH10" s="253">
        <f>+SUMIF([1]I_Investimenti!$D$6:$D$22,[1]C_Investimenti!$C10,[1]I_Investimenti!CK$6:CK$22)</f>
        <v>6000</v>
      </c>
      <c r="CI10" s="253">
        <f>+SUMIF([1]I_Investimenti!$D$6:$D$22,[1]C_Investimenti!$C10,[1]I_Investimenti!CL$6:CL$22)</f>
        <v>6000</v>
      </c>
      <c r="CJ10" s="253">
        <f>+SUMIF([1]I_Investimenti!$D$6:$D$22,[1]C_Investimenti!$C10,[1]I_Investimenti!CM$6:CM$22)</f>
        <v>6000</v>
      </c>
      <c r="CK10" s="253">
        <f>+SUMIF([1]I_Investimenti!$D$6:$D$22,[1]C_Investimenti!$C10,[1]I_Investimenti!CN$6:CN$22)</f>
        <v>6000</v>
      </c>
      <c r="CL10" s="253">
        <f>+SUMIF([1]I_Investimenti!$D$6:$D$22,[1]C_Investimenti!$C10,[1]I_Investimenti!CO$6:CO$22)</f>
        <v>6000</v>
      </c>
      <c r="CM10" s="253">
        <f>+SUMIF([1]I_Investimenti!$D$6:$D$22,[1]C_Investimenti!$C10,[1]I_Investimenti!CP$6:CP$22)</f>
        <v>6000</v>
      </c>
      <c r="CN10" s="253">
        <f>+SUMIF([1]I_Investimenti!$D$6:$D$22,[1]C_Investimenti!$C10,[1]I_Investimenti!CQ$6:CQ$22)</f>
        <v>6000</v>
      </c>
      <c r="CO10" s="253">
        <f>+SUMIF([1]I_Investimenti!$D$6:$D$22,[1]C_Investimenti!$C10,[1]I_Investimenti!CR$6:CR$22)</f>
        <v>6000</v>
      </c>
      <c r="CP10" s="253">
        <f>+SUMIF([1]I_Investimenti!$D$6:$D$22,[1]C_Investimenti!$C10,[1]I_Investimenti!CS$6:CS$22)</f>
        <v>6000</v>
      </c>
      <c r="CQ10" s="253">
        <f>+SUMIF([1]I_Investimenti!$D$6:$D$22,[1]C_Investimenti!$C10,[1]I_Investimenti!CT$6:CT$22)</f>
        <v>6000</v>
      </c>
      <c r="CR10" s="253">
        <f>+SUMIF([1]I_Investimenti!$D$6:$D$22,[1]C_Investimenti!$C10,[1]I_Investimenti!CU$6:CU$22)</f>
        <v>6000</v>
      </c>
      <c r="CS10" s="253">
        <f>+SUMIF([1]I_Investimenti!$D$6:$D$22,[1]C_Investimenti!$C10,[1]I_Investimenti!CV$6:CV$22)</f>
        <v>6000</v>
      </c>
      <c r="CT10" s="253">
        <f>+SUMIF([1]I_Investimenti!$D$6:$D$22,[1]C_Investimenti!$C10,[1]I_Investimenti!CW$6:CW$22)</f>
        <v>6000</v>
      </c>
      <c r="CU10" s="253">
        <f>+SUMIF([1]I_Investimenti!$D$6:$D$22,[1]C_Investimenti!$C10,[1]I_Investimenti!CX$6:CX$22)</f>
        <v>6000</v>
      </c>
      <c r="CV10" s="253">
        <f>+SUMIF([1]I_Investimenti!$D$6:$D$22,[1]C_Investimenti!$C10,[1]I_Investimenti!CY$6:CY$22)</f>
        <v>6000</v>
      </c>
      <c r="CW10" s="253">
        <f>+SUMIF([1]I_Investimenti!$D$6:$D$22,[1]C_Investimenti!$C10,[1]I_Investimenti!CZ$6:CZ$22)</f>
        <v>6000</v>
      </c>
      <c r="CX10" s="253">
        <f>+SUMIF([1]I_Investimenti!$D$6:$D$22,[1]C_Investimenti!$C10,[1]I_Investimenti!DA$6:DA$22)</f>
        <v>6000</v>
      </c>
      <c r="CY10" s="253">
        <f>+SUMIF([1]I_Investimenti!$D$6:$D$22,[1]C_Investimenti!$C10,[1]I_Investimenti!DB$6:DB$22)</f>
        <v>6000</v>
      </c>
      <c r="CZ10" s="253">
        <f>+SUMIF([1]I_Investimenti!$D$6:$D$22,[1]C_Investimenti!$C10,[1]I_Investimenti!DC$6:DC$22)</f>
        <v>6000</v>
      </c>
      <c r="DA10" s="253">
        <f>+SUMIF([1]I_Investimenti!$D$6:$D$22,[1]C_Investimenti!$C10,[1]I_Investimenti!DD$6:DD$22)</f>
        <v>6000</v>
      </c>
      <c r="DB10" s="253">
        <f>+SUMIF([1]I_Investimenti!$D$6:$D$22,[1]C_Investimenti!$C10,[1]I_Investimenti!DE$6:DE$22)</f>
        <v>6000</v>
      </c>
      <c r="DC10" s="253">
        <f>+SUMIF([1]I_Investimenti!$D$6:$D$22,[1]C_Investimenti!$C10,[1]I_Investimenti!DF$6:DF$22)</f>
        <v>6000</v>
      </c>
      <c r="DD10" s="253">
        <f>+SUMIF([1]I_Investimenti!$D$6:$D$22,[1]C_Investimenti!$C10,[1]I_Investimenti!DG$6:DG$22)</f>
        <v>6000</v>
      </c>
      <c r="DE10" s="253">
        <f>+SUMIF([1]I_Investimenti!$D$6:$D$22,[1]C_Investimenti!$C10,[1]I_Investimenti!DH$6:DH$22)</f>
        <v>6000</v>
      </c>
      <c r="DF10" s="253">
        <f>+SUMIF([1]I_Investimenti!$D$6:$D$22,[1]C_Investimenti!$C10,[1]I_Investimenti!DI$6:DI$22)</f>
        <v>6000</v>
      </c>
      <c r="DG10" s="253">
        <f>+SUMIF([1]I_Investimenti!$D$6:$D$22,[1]C_Investimenti!$C10,[1]I_Investimenti!DJ$6:DJ$22)</f>
        <v>6000</v>
      </c>
      <c r="DH10" s="253">
        <f>+SUMIF([1]I_Investimenti!$D$6:$D$22,[1]C_Investimenti!$C10,[1]I_Investimenti!DK$6:DK$22)</f>
        <v>6000</v>
      </c>
      <c r="DI10" s="253">
        <f>+SUMIF([1]I_Investimenti!$D$6:$D$22,[1]C_Investimenti!$C10,[1]I_Investimenti!DL$6:DL$22)</f>
        <v>6000</v>
      </c>
      <c r="DJ10" s="253">
        <f>+SUMIF([1]I_Investimenti!$D$6:$D$22,[1]C_Investimenti!$C10,[1]I_Investimenti!DM$6:DM$22)</f>
        <v>6000</v>
      </c>
      <c r="DK10" s="253">
        <f>+SUMIF([1]I_Investimenti!$D$6:$D$22,[1]C_Investimenti!$C10,[1]I_Investimenti!DN$6:DN$22)</f>
        <v>6000</v>
      </c>
      <c r="DL10" s="253">
        <f>+SUMIF([1]I_Investimenti!$D$6:$D$22,[1]C_Investimenti!$C10,[1]I_Investimenti!DO$6:DO$22)</f>
        <v>6000</v>
      </c>
      <c r="DM10" s="253">
        <f>+SUMIF([1]I_Investimenti!$D$6:$D$22,[1]C_Investimenti!$C10,[1]I_Investimenti!DP$6:DP$22)</f>
        <v>6000</v>
      </c>
      <c r="DN10" s="253">
        <f>+SUMIF([1]I_Investimenti!$D$6:$D$22,[1]C_Investimenti!$C10,[1]I_Investimenti!DQ$6:DQ$22)</f>
        <v>6000</v>
      </c>
      <c r="DO10" s="253">
        <f>+SUMIF([1]I_Investimenti!$D$6:$D$22,[1]C_Investimenti!$C10,[1]I_Investimenti!DR$6:DR$22)</f>
        <v>6000</v>
      </c>
      <c r="DP10" s="253">
        <f>+SUMIF([1]I_Investimenti!$D$6:$D$22,[1]C_Investimenti!$C10,[1]I_Investimenti!DS$6:DS$22)</f>
        <v>6000</v>
      </c>
      <c r="DQ10" s="253">
        <f>+SUMIF([1]I_Investimenti!$D$6:$D$22,[1]C_Investimenti!$C10,[1]I_Investimenti!DT$6:DT$22)</f>
        <v>6000</v>
      </c>
      <c r="DR10" s="253">
        <f>+SUMIF([1]I_Investimenti!$D$6:$D$22,[1]C_Investimenti!$C10,[1]I_Investimenti!DU$6:DU$22)</f>
        <v>6000</v>
      </c>
      <c r="DS10" s="253">
        <f>+SUMIF([1]I_Investimenti!$D$6:$D$22,[1]C_Investimenti!$C10,[1]I_Investimenti!DV$6:DV$22)</f>
        <v>6000</v>
      </c>
      <c r="DT10" s="253">
        <f>+SUMIF([1]I_Investimenti!$D$6:$D$22,[1]C_Investimenti!$C10,[1]I_Investimenti!DW$6:DW$22)</f>
        <v>6000</v>
      </c>
      <c r="DU10" s="253">
        <f>+SUMIF([1]I_Investimenti!$D$6:$D$22,[1]C_Investimenti!$C10,[1]I_Investimenti!DX$6:DX$22)</f>
        <v>6000</v>
      </c>
    </row>
    <row r="11" spans="1:125" ht="15.6" thickTop="1" thickBot="1">
      <c r="C11" s="316" t="s">
        <v>577</v>
      </c>
      <c r="D11" s="317"/>
      <c r="F11" s="253">
        <f>+SUMIF([1]I_Investimenti!$D$6:$D$22,[1]C_Investimenti!$C11,[1]I_Investimenti!I$6:I$22)</f>
        <v>2500</v>
      </c>
      <c r="G11" s="253">
        <f>+SUMIF([1]I_Investimenti!$D$6:$D$22,[1]C_Investimenti!$C11,[1]I_Investimenti!J$6:J$22)</f>
        <v>2500</v>
      </c>
      <c r="H11" s="253">
        <f>+SUMIF([1]I_Investimenti!$D$6:$D$22,[1]C_Investimenti!$C11,[1]I_Investimenti!K$6:K$22)</f>
        <v>2500</v>
      </c>
      <c r="I11" s="253">
        <f>+SUMIF([1]I_Investimenti!$D$6:$D$22,[1]C_Investimenti!$C11,[1]I_Investimenti!L$6:L$22)</f>
        <v>2500</v>
      </c>
      <c r="J11" s="253">
        <f>+SUMIF([1]I_Investimenti!$D$6:$D$22,[1]C_Investimenti!$C11,[1]I_Investimenti!M$6:M$22)</f>
        <v>2500</v>
      </c>
      <c r="K11" s="253">
        <f>+SUMIF([1]I_Investimenti!$D$6:$D$22,[1]C_Investimenti!$C11,[1]I_Investimenti!N$6:N$22)</f>
        <v>2500</v>
      </c>
      <c r="L11" s="253">
        <f>+SUMIF([1]I_Investimenti!$D$6:$D$22,[1]C_Investimenti!$C11,[1]I_Investimenti!O$6:O$22)</f>
        <v>2500</v>
      </c>
      <c r="M11" s="253">
        <f>+SUMIF([1]I_Investimenti!$D$6:$D$22,[1]C_Investimenti!$C11,[1]I_Investimenti!P$6:P$22)</f>
        <v>2500</v>
      </c>
      <c r="N11" s="253">
        <f>+SUMIF([1]I_Investimenti!$D$6:$D$22,[1]C_Investimenti!$C11,[1]I_Investimenti!Q$6:Q$22)</f>
        <v>2500</v>
      </c>
      <c r="O11" s="253">
        <f>+SUMIF([1]I_Investimenti!$D$6:$D$22,[1]C_Investimenti!$C11,[1]I_Investimenti!R$6:R$22)</f>
        <v>2500</v>
      </c>
      <c r="P11" s="253">
        <f>+SUMIF([1]I_Investimenti!$D$6:$D$22,[1]C_Investimenti!$C11,[1]I_Investimenti!S$6:S$22)</f>
        <v>2500</v>
      </c>
      <c r="Q11" s="253">
        <f>+SUMIF([1]I_Investimenti!$D$6:$D$22,[1]C_Investimenti!$C11,[1]I_Investimenti!T$6:T$22)</f>
        <v>2500</v>
      </c>
      <c r="R11" s="253">
        <f>+SUMIF([1]I_Investimenti!$D$6:$D$22,[1]C_Investimenti!$C11,[1]I_Investimenti!U$6:U$22)</f>
        <v>0</v>
      </c>
      <c r="S11" s="253">
        <f>+SUMIF([1]I_Investimenti!$D$6:$D$22,[1]C_Investimenti!$C11,[1]I_Investimenti!V$6:V$22)</f>
        <v>0</v>
      </c>
      <c r="T11" s="253">
        <f>+SUMIF([1]I_Investimenti!$D$6:$D$22,[1]C_Investimenti!$C11,[1]I_Investimenti!W$6:W$22)</f>
        <v>0</v>
      </c>
      <c r="U11" s="253">
        <f>+SUMIF([1]I_Investimenti!$D$6:$D$22,[1]C_Investimenti!$C11,[1]I_Investimenti!X$6:X$22)</f>
        <v>0</v>
      </c>
      <c r="V11" s="253">
        <f>+SUMIF([1]I_Investimenti!$D$6:$D$22,[1]C_Investimenti!$C11,[1]I_Investimenti!Y$6:Y$22)</f>
        <v>0</v>
      </c>
      <c r="W11" s="253">
        <f>+SUMIF([1]I_Investimenti!$D$6:$D$22,[1]C_Investimenti!$C11,[1]I_Investimenti!Z$6:Z$22)</f>
        <v>0</v>
      </c>
      <c r="X11" s="253">
        <f>+SUMIF([1]I_Investimenti!$D$6:$D$22,[1]C_Investimenti!$C11,[1]I_Investimenti!AA$6:AA$22)</f>
        <v>0</v>
      </c>
      <c r="Y11" s="253">
        <f>+SUMIF([1]I_Investimenti!$D$6:$D$22,[1]C_Investimenti!$C11,[1]I_Investimenti!AB$6:AB$22)</f>
        <v>0</v>
      </c>
      <c r="Z11" s="253">
        <f>+SUMIF([1]I_Investimenti!$D$6:$D$22,[1]C_Investimenti!$C11,[1]I_Investimenti!AC$6:AC$22)</f>
        <v>0</v>
      </c>
      <c r="AA11" s="253">
        <f>+SUMIF([1]I_Investimenti!$D$6:$D$22,[1]C_Investimenti!$C11,[1]I_Investimenti!AD$6:AD$22)</f>
        <v>0</v>
      </c>
      <c r="AB11" s="253">
        <f>+SUMIF([1]I_Investimenti!$D$6:$D$22,[1]C_Investimenti!$C11,[1]I_Investimenti!AE$6:AE$22)</f>
        <v>0</v>
      </c>
      <c r="AC11" s="253">
        <f>+SUMIF([1]I_Investimenti!$D$6:$D$22,[1]C_Investimenti!$C11,[1]I_Investimenti!AF$6:AF$22)</f>
        <v>0</v>
      </c>
      <c r="AD11" s="253">
        <f>+SUMIF([1]I_Investimenti!$D$6:$D$22,[1]C_Investimenti!$C11,[1]I_Investimenti!AG$6:AG$22)</f>
        <v>0</v>
      </c>
      <c r="AE11" s="253">
        <f>+SUMIF([1]I_Investimenti!$D$6:$D$22,[1]C_Investimenti!$C11,[1]I_Investimenti!AH$6:AH$22)</f>
        <v>0</v>
      </c>
      <c r="AF11" s="253">
        <f>+SUMIF([1]I_Investimenti!$D$6:$D$22,[1]C_Investimenti!$C11,[1]I_Investimenti!AI$6:AI$22)</f>
        <v>0</v>
      </c>
      <c r="AG11" s="253">
        <f>+SUMIF([1]I_Investimenti!$D$6:$D$22,[1]C_Investimenti!$C11,[1]I_Investimenti!AJ$6:AJ$22)</f>
        <v>0</v>
      </c>
      <c r="AH11" s="253">
        <f>+SUMIF([1]I_Investimenti!$D$6:$D$22,[1]C_Investimenti!$C11,[1]I_Investimenti!AK$6:AK$22)</f>
        <v>0</v>
      </c>
      <c r="AI11" s="253">
        <f>+SUMIF([1]I_Investimenti!$D$6:$D$22,[1]C_Investimenti!$C11,[1]I_Investimenti!AL$6:AL$22)</f>
        <v>0</v>
      </c>
      <c r="AJ11" s="253">
        <f>+SUMIF([1]I_Investimenti!$D$6:$D$22,[1]C_Investimenti!$C11,[1]I_Investimenti!AM$6:AM$22)</f>
        <v>0</v>
      </c>
      <c r="AK11" s="253">
        <f>+SUMIF([1]I_Investimenti!$D$6:$D$22,[1]C_Investimenti!$C11,[1]I_Investimenti!AN$6:AN$22)</f>
        <v>0</v>
      </c>
      <c r="AL11" s="253">
        <f>+SUMIF([1]I_Investimenti!$D$6:$D$22,[1]C_Investimenti!$C11,[1]I_Investimenti!AO$6:AO$22)</f>
        <v>0</v>
      </c>
      <c r="AM11" s="253">
        <f>+SUMIF([1]I_Investimenti!$D$6:$D$22,[1]C_Investimenti!$C11,[1]I_Investimenti!AP$6:AP$22)</f>
        <v>0</v>
      </c>
      <c r="AN11" s="253">
        <f>+SUMIF([1]I_Investimenti!$D$6:$D$22,[1]C_Investimenti!$C11,[1]I_Investimenti!AQ$6:AQ$22)</f>
        <v>0</v>
      </c>
      <c r="AO11" s="253">
        <f>+SUMIF([1]I_Investimenti!$D$6:$D$22,[1]C_Investimenti!$C11,[1]I_Investimenti!AR$6:AR$22)</f>
        <v>0</v>
      </c>
      <c r="AP11" s="253">
        <f>+SUMIF([1]I_Investimenti!$D$6:$D$22,[1]C_Investimenti!$C11,[1]I_Investimenti!AS$6:AS$22)</f>
        <v>0</v>
      </c>
      <c r="AQ11" s="253">
        <f>+SUMIF([1]I_Investimenti!$D$6:$D$22,[1]C_Investimenti!$C11,[1]I_Investimenti!AT$6:AT$22)</f>
        <v>0</v>
      </c>
      <c r="AR11" s="253">
        <f>+SUMIF([1]I_Investimenti!$D$6:$D$22,[1]C_Investimenti!$C11,[1]I_Investimenti!AU$6:AU$22)</f>
        <v>0</v>
      </c>
      <c r="AS11" s="253">
        <f>+SUMIF([1]I_Investimenti!$D$6:$D$22,[1]C_Investimenti!$C11,[1]I_Investimenti!AV$6:AV$22)</f>
        <v>0</v>
      </c>
      <c r="AT11" s="253">
        <f>+SUMIF([1]I_Investimenti!$D$6:$D$22,[1]C_Investimenti!$C11,[1]I_Investimenti!AW$6:AW$22)</f>
        <v>0</v>
      </c>
      <c r="AU11" s="253">
        <f>+SUMIF([1]I_Investimenti!$D$6:$D$22,[1]C_Investimenti!$C11,[1]I_Investimenti!AX$6:AX$22)</f>
        <v>0</v>
      </c>
      <c r="AV11" s="253">
        <f>+SUMIF([1]I_Investimenti!$D$6:$D$22,[1]C_Investimenti!$C11,[1]I_Investimenti!AY$6:AY$22)</f>
        <v>0</v>
      </c>
      <c r="AW11" s="253">
        <f>+SUMIF([1]I_Investimenti!$D$6:$D$22,[1]C_Investimenti!$C11,[1]I_Investimenti!AZ$6:AZ$22)</f>
        <v>0</v>
      </c>
      <c r="AX11" s="253">
        <f>+SUMIF([1]I_Investimenti!$D$6:$D$22,[1]C_Investimenti!$C11,[1]I_Investimenti!BA$6:BA$22)</f>
        <v>0</v>
      </c>
      <c r="AY11" s="253">
        <f>+SUMIF([1]I_Investimenti!$D$6:$D$22,[1]C_Investimenti!$C11,[1]I_Investimenti!BB$6:BB$22)</f>
        <v>0</v>
      </c>
      <c r="AZ11" s="253">
        <f>+SUMIF([1]I_Investimenti!$D$6:$D$22,[1]C_Investimenti!$C11,[1]I_Investimenti!BC$6:BC$22)</f>
        <v>0</v>
      </c>
      <c r="BA11" s="253">
        <f>+SUMIF([1]I_Investimenti!$D$6:$D$22,[1]C_Investimenti!$C11,[1]I_Investimenti!BD$6:BD$22)</f>
        <v>0</v>
      </c>
      <c r="BB11" s="253">
        <f>+SUMIF([1]I_Investimenti!$D$6:$D$22,[1]C_Investimenti!$C11,[1]I_Investimenti!BE$6:BE$22)</f>
        <v>0</v>
      </c>
      <c r="BC11" s="253">
        <f>+SUMIF([1]I_Investimenti!$D$6:$D$22,[1]C_Investimenti!$C11,[1]I_Investimenti!BF$6:BF$22)</f>
        <v>0</v>
      </c>
      <c r="BD11" s="253">
        <f>+SUMIF([1]I_Investimenti!$D$6:$D$22,[1]C_Investimenti!$C11,[1]I_Investimenti!BG$6:BG$22)</f>
        <v>0</v>
      </c>
      <c r="BE11" s="253">
        <f>+SUMIF([1]I_Investimenti!$D$6:$D$22,[1]C_Investimenti!$C11,[1]I_Investimenti!BH$6:BH$22)</f>
        <v>0</v>
      </c>
      <c r="BF11" s="253">
        <f>+SUMIF([1]I_Investimenti!$D$6:$D$22,[1]C_Investimenti!$C11,[1]I_Investimenti!BI$6:BI$22)</f>
        <v>0</v>
      </c>
      <c r="BG11" s="253">
        <f>+SUMIF([1]I_Investimenti!$D$6:$D$22,[1]C_Investimenti!$C11,[1]I_Investimenti!BJ$6:BJ$22)</f>
        <v>0</v>
      </c>
      <c r="BH11" s="253">
        <f>+SUMIF([1]I_Investimenti!$D$6:$D$22,[1]C_Investimenti!$C11,[1]I_Investimenti!BK$6:BK$22)</f>
        <v>0</v>
      </c>
      <c r="BI11" s="253">
        <f>+SUMIF([1]I_Investimenti!$D$6:$D$22,[1]C_Investimenti!$C11,[1]I_Investimenti!BL$6:BL$22)</f>
        <v>0</v>
      </c>
      <c r="BJ11" s="253">
        <f>+SUMIF([1]I_Investimenti!$D$6:$D$22,[1]C_Investimenti!$C11,[1]I_Investimenti!BM$6:BM$22)</f>
        <v>0</v>
      </c>
      <c r="BK11" s="253">
        <f>+SUMIF([1]I_Investimenti!$D$6:$D$22,[1]C_Investimenti!$C11,[1]I_Investimenti!BN$6:BN$22)</f>
        <v>0</v>
      </c>
      <c r="BL11" s="253">
        <f>+SUMIF([1]I_Investimenti!$D$6:$D$22,[1]C_Investimenti!$C11,[1]I_Investimenti!BO$6:BO$22)</f>
        <v>0</v>
      </c>
      <c r="BM11" s="253">
        <f>+SUMIF([1]I_Investimenti!$D$6:$D$22,[1]C_Investimenti!$C11,[1]I_Investimenti!BP$6:BP$22)</f>
        <v>0</v>
      </c>
      <c r="BN11" s="253">
        <f>+SUMIF([1]I_Investimenti!$D$6:$D$22,[1]C_Investimenti!$C11,[1]I_Investimenti!BQ$6:BQ$22)</f>
        <v>0</v>
      </c>
      <c r="BO11" s="253">
        <f>+SUMIF([1]I_Investimenti!$D$6:$D$22,[1]C_Investimenti!$C11,[1]I_Investimenti!BR$6:BR$22)</f>
        <v>0</v>
      </c>
      <c r="BP11" s="253">
        <f>+SUMIF([1]I_Investimenti!$D$6:$D$22,[1]C_Investimenti!$C11,[1]I_Investimenti!BS$6:BS$22)</f>
        <v>0</v>
      </c>
      <c r="BQ11" s="253">
        <f>+SUMIF([1]I_Investimenti!$D$6:$D$22,[1]C_Investimenti!$C11,[1]I_Investimenti!BT$6:BT$22)</f>
        <v>0</v>
      </c>
      <c r="BR11" s="253">
        <f>+SUMIF([1]I_Investimenti!$D$6:$D$22,[1]C_Investimenti!$C11,[1]I_Investimenti!BU$6:BU$22)</f>
        <v>0</v>
      </c>
      <c r="BS11" s="253">
        <f>+SUMIF([1]I_Investimenti!$D$6:$D$22,[1]C_Investimenti!$C11,[1]I_Investimenti!BV$6:BV$22)</f>
        <v>0</v>
      </c>
      <c r="BT11" s="253">
        <f>+SUMIF([1]I_Investimenti!$D$6:$D$22,[1]C_Investimenti!$C11,[1]I_Investimenti!BW$6:BW$22)</f>
        <v>0</v>
      </c>
      <c r="BU11" s="253">
        <f>+SUMIF([1]I_Investimenti!$D$6:$D$22,[1]C_Investimenti!$C11,[1]I_Investimenti!BX$6:BX$22)</f>
        <v>0</v>
      </c>
      <c r="BV11" s="253">
        <f>+SUMIF([1]I_Investimenti!$D$6:$D$22,[1]C_Investimenti!$C11,[1]I_Investimenti!BY$6:BY$22)</f>
        <v>0</v>
      </c>
      <c r="BW11" s="253">
        <f>+SUMIF([1]I_Investimenti!$D$6:$D$22,[1]C_Investimenti!$C11,[1]I_Investimenti!BZ$6:BZ$22)</f>
        <v>0</v>
      </c>
      <c r="BX11" s="253">
        <f>+SUMIF([1]I_Investimenti!$D$6:$D$22,[1]C_Investimenti!$C11,[1]I_Investimenti!CA$6:CA$22)</f>
        <v>0</v>
      </c>
      <c r="BY11" s="253">
        <f>+SUMIF([1]I_Investimenti!$D$6:$D$22,[1]C_Investimenti!$C11,[1]I_Investimenti!CB$6:CB$22)</f>
        <v>0</v>
      </c>
      <c r="BZ11" s="253">
        <f>+SUMIF([1]I_Investimenti!$D$6:$D$22,[1]C_Investimenti!$C11,[1]I_Investimenti!CC$6:CC$22)</f>
        <v>0</v>
      </c>
      <c r="CA11" s="253">
        <f>+SUMIF([1]I_Investimenti!$D$6:$D$22,[1]C_Investimenti!$C11,[1]I_Investimenti!CD$6:CD$22)</f>
        <v>0</v>
      </c>
      <c r="CB11" s="253">
        <f>+SUMIF([1]I_Investimenti!$D$6:$D$22,[1]C_Investimenti!$C11,[1]I_Investimenti!CE$6:CE$22)</f>
        <v>0</v>
      </c>
      <c r="CC11" s="253">
        <f>+SUMIF([1]I_Investimenti!$D$6:$D$22,[1]C_Investimenti!$C11,[1]I_Investimenti!CF$6:CF$22)</f>
        <v>0</v>
      </c>
      <c r="CD11" s="253">
        <f>+SUMIF([1]I_Investimenti!$D$6:$D$22,[1]C_Investimenti!$C11,[1]I_Investimenti!CG$6:CG$22)</f>
        <v>0</v>
      </c>
      <c r="CE11" s="253">
        <f>+SUMIF([1]I_Investimenti!$D$6:$D$22,[1]C_Investimenti!$C11,[1]I_Investimenti!CH$6:CH$22)</f>
        <v>0</v>
      </c>
      <c r="CF11" s="253">
        <f>+SUMIF([1]I_Investimenti!$D$6:$D$22,[1]C_Investimenti!$C11,[1]I_Investimenti!CI$6:CI$22)</f>
        <v>0</v>
      </c>
      <c r="CG11" s="253">
        <f>+SUMIF([1]I_Investimenti!$D$6:$D$22,[1]C_Investimenti!$C11,[1]I_Investimenti!CJ$6:CJ$22)</f>
        <v>0</v>
      </c>
      <c r="CH11" s="253">
        <f>+SUMIF([1]I_Investimenti!$D$6:$D$22,[1]C_Investimenti!$C11,[1]I_Investimenti!CK$6:CK$22)</f>
        <v>0</v>
      </c>
      <c r="CI11" s="253">
        <f>+SUMIF([1]I_Investimenti!$D$6:$D$22,[1]C_Investimenti!$C11,[1]I_Investimenti!CL$6:CL$22)</f>
        <v>0</v>
      </c>
      <c r="CJ11" s="253">
        <f>+SUMIF([1]I_Investimenti!$D$6:$D$22,[1]C_Investimenti!$C11,[1]I_Investimenti!CM$6:CM$22)</f>
        <v>0</v>
      </c>
      <c r="CK11" s="253">
        <f>+SUMIF([1]I_Investimenti!$D$6:$D$22,[1]C_Investimenti!$C11,[1]I_Investimenti!CN$6:CN$22)</f>
        <v>0</v>
      </c>
      <c r="CL11" s="253">
        <f>+SUMIF([1]I_Investimenti!$D$6:$D$22,[1]C_Investimenti!$C11,[1]I_Investimenti!CO$6:CO$22)</f>
        <v>0</v>
      </c>
      <c r="CM11" s="253">
        <f>+SUMIF([1]I_Investimenti!$D$6:$D$22,[1]C_Investimenti!$C11,[1]I_Investimenti!CP$6:CP$22)</f>
        <v>0</v>
      </c>
      <c r="CN11" s="253">
        <f>+SUMIF([1]I_Investimenti!$D$6:$D$22,[1]C_Investimenti!$C11,[1]I_Investimenti!CQ$6:CQ$22)</f>
        <v>0</v>
      </c>
      <c r="CO11" s="253">
        <f>+SUMIF([1]I_Investimenti!$D$6:$D$22,[1]C_Investimenti!$C11,[1]I_Investimenti!CR$6:CR$22)</f>
        <v>0</v>
      </c>
      <c r="CP11" s="253">
        <f>+SUMIF([1]I_Investimenti!$D$6:$D$22,[1]C_Investimenti!$C11,[1]I_Investimenti!CS$6:CS$22)</f>
        <v>0</v>
      </c>
      <c r="CQ11" s="253">
        <f>+SUMIF([1]I_Investimenti!$D$6:$D$22,[1]C_Investimenti!$C11,[1]I_Investimenti!CT$6:CT$22)</f>
        <v>0</v>
      </c>
      <c r="CR11" s="253">
        <f>+SUMIF([1]I_Investimenti!$D$6:$D$22,[1]C_Investimenti!$C11,[1]I_Investimenti!CU$6:CU$22)</f>
        <v>0</v>
      </c>
      <c r="CS11" s="253">
        <f>+SUMIF([1]I_Investimenti!$D$6:$D$22,[1]C_Investimenti!$C11,[1]I_Investimenti!CV$6:CV$22)</f>
        <v>0</v>
      </c>
      <c r="CT11" s="253">
        <f>+SUMIF([1]I_Investimenti!$D$6:$D$22,[1]C_Investimenti!$C11,[1]I_Investimenti!CW$6:CW$22)</f>
        <v>0</v>
      </c>
      <c r="CU11" s="253">
        <f>+SUMIF([1]I_Investimenti!$D$6:$D$22,[1]C_Investimenti!$C11,[1]I_Investimenti!CX$6:CX$22)</f>
        <v>0</v>
      </c>
      <c r="CV11" s="253">
        <f>+SUMIF([1]I_Investimenti!$D$6:$D$22,[1]C_Investimenti!$C11,[1]I_Investimenti!CY$6:CY$22)</f>
        <v>0</v>
      </c>
      <c r="CW11" s="253">
        <f>+SUMIF([1]I_Investimenti!$D$6:$D$22,[1]C_Investimenti!$C11,[1]I_Investimenti!CZ$6:CZ$22)</f>
        <v>0</v>
      </c>
      <c r="CX11" s="253">
        <f>+SUMIF([1]I_Investimenti!$D$6:$D$22,[1]C_Investimenti!$C11,[1]I_Investimenti!DA$6:DA$22)</f>
        <v>0</v>
      </c>
      <c r="CY11" s="253">
        <f>+SUMIF([1]I_Investimenti!$D$6:$D$22,[1]C_Investimenti!$C11,[1]I_Investimenti!DB$6:DB$22)</f>
        <v>0</v>
      </c>
      <c r="CZ11" s="253">
        <f>+SUMIF([1]I_Investimenti!$D$6:$D$22,[1]C_Investimenti!$C11,[1]I_Investimenti!DC$6:DC$22)</f>
        <v>0</v>
      </c>
      <c r="DA11" s="253">
        <f>+SUMIF([1]I_Investimenti!$D$6:$D$22,[1]C_Investimenti!$C11,[1]I_Investimenti!DD$6:DD$22)</f>
        <v>0</v>
      </c>
      <c r="DB11" s="253">
        <f>+SUMIF([1]I_Investimenti!$D$6:$D$22,[1]C_Investimenti!$C11,[1]I_Investimenti!DE$6:DE$22)</f>
        <v>0</v>
      </c>
      <c r="DC11" s="253">
        <f>+SUMIF([1]I_Investimenti!$D$6:$D$22,[1]C_Investimenti!$C11,[1]I_Investimenti!DF$6:DF$22)</f>
        <v>0</v>
      </c>
      <c r="DD11" s="253">
        <f>+SUMIF([1]I_Investimenti!$D$6:$D$22,[1]C_Investimenti!$C11,[1]I_Investimenti!DG$6:DG$22)</f>
        <v>0</v>
      </c>
      <c r="DE11" s="253">
        <f>+SUMIF([1]I_Investimenti!$D$6:$D$22,[1]C_Investimenti!$C11,[1]I_Investimenti!DH$6:DH$22)</f>
        <v>0</v>
      </c>
      <c r="DF11" s="253">
        <f>+SUMIF([1]I_Investimenti!$D$6:$D$22,[1]C_Investimenti!$C11,[1]I_Investimenti!DI$6:DI$22)</f>
        <v>0</v>
      </c>
      <c r="DG11" s="253">
        <f>+SUMIF([1]I_Investimenti!$D$6:$D$22,[1]C_Investimenti!$C11,[1]I_Investimenti!DJ$6:DJ$22)</f>
        <v>0</v>
      </c>
      <c r="DH11" s="253">
        <f>+SUMIF([1]I_Investimenti!$D$6:$D$22,[1]C_Investimenti!$C11,[1]I_Investimenti!DK$6:DK$22)</f>
        <v>0</v>
      </c>
      <c r="DI11" s="253">
        <f>+SUMIF([1]I_Investimenti!$D$6:$D$22,[1]C_Investimenti!$C11,[1]I_Investimenti!DL$6:DL$22)</f>
        <v>0</v>
      </c>
      <c r="DJ11" s="253">
        <f>+SUMIF([1]I_Investimenti!$D$6:$D$22,[1]C_Investimenti!$C11,[1]I_Investimenti!DM$6:DM$22)</f>
        <v>0</v>
      </c>
      <c r="DK11" s="253">
        <f>+SUMIF([1]I_Investimenti!$D$6:$D$22,[1]C_Investimenti!$C11,[1]I_Investimenti!DN$6:DN$22)</f>
        <v>0</v>
      </c>
      <c r="DL11" s="253">
        <f>+SUMIF([1]I_Investimenti!$D$6:$D$22,[1]C_Investimenti!$C11,[1]I_Investimenti!DO$6:DO$22)</f>
        <v>0</v>
      </c>
      <c r="DM11" s="253">
        <f>+SUMIF([1]I_Investimenti!$D$6:$D$22,[1]C_Investimenti!$C11,[1]I_Investimenti!DP$6:DP$22)</f>
        <v>0</v>
      </c>
      <c r="DN11" s="253">
        <f>+SUMIF([1]I_Investimenti!$D$6:$D$22,[1]C_Investimenti!$C11,[1]I_Investimenti!DQ$6:DQ$22)</f>
        <v>0</v>
      </c>
      <c r="DO11" s="253">
        <f>+SUMIF([1]I_Investimenti!$D$6:$D$22,[1]C_Investimenti!$C11,[1]I_Investimenti!DR$6:DR$22)</f>
        <v>0</v>
      </c>
      <c r="DP11" s="253">
        <f>+SUMIF([1]I_Investimenti!$D$6:$D$22,[1]C_Investimenti!$C11,[1]I_Investimenti!DS$6:DS$22)</f>
        <v>0</v>
      </c>
      <c r="DQ11" s="253">
        <f>+SUMIF([1]I_Investimenti!$D$6:$D$22,[1]C_Investimenti!$C11,[1]I_Investimenti!DT$6:DT$22)</f>
        <v>0</v>
      </c>
      <c r="DR11" s="253">
        <f>+SUMIF([1]I_Investimenti!$D$6:$D$22,[1]C_Investimenti!$C11,[1]I_Investimenti!DU$6:DU$22)</f>
        <v>0</v>
      </c>
      <c r="DS11" s="253">
        <f>+SUMIF([1]I_Investimenti!$D$6:$D$22,[1]C_Investimenti!$C11,[1]I_Investimenti!DV$6:DV$22)</f>
        <v>0</v>
      </c>
      <c r="DT11" s="253">
        <f>+SUMIF([1]I_Investimenti!$D$6:$D$22,[1]C_Investimenti!$C11,[1]I_Investimenti!DW$6:DW$22)</f>
        <v>0</v>
      </c>
      <c r="DU11" s="253">
        <f>+SUMIF([1]I_Investimenti!$D$6:$D$22,[1]C_Investimenti!$C11,[1]I_Investimenti!DX$6:DX$22)</f>
        <v>0</v>
      </c>
    </row>
    <row r="12" spans="1:125" ht="15" thickTop="1">
      <c r="C12" s="317"/>
      <c r="D12" s="317"/>
      <c r="E12" s="14" t="s">
        <v>613</v>
      </c>
      <c r="F12" s="350">
        <f>SUM(F6:F11)</f>
        <v>8500</v>
      </c>
      <c r="G12" s="350">
        <f t="shared" ref="G12:BR12" si="0">SUM(G6:G11)</f>
        <v>8500</v>
      </c>
      <c r="H12" s="350">
        <f t="shared" si="0"/>
        <v>8500</v>
      </c>
      <c r="I12" s="350">
        <f t="shared" si="0"/>
        <v>8500</v>
      </c>
      <c r="J12" s="350">
        <f t="shared" si="0"/>
        <v>8500</v>
      </c>
      <c r="K12" s="350">
        <f t="shared" si="0"/>
        <v>8500</v>
      </c>
      <c r="L12" s="350">
        <f t="shared" si="0"/>
        <v>8500</v>
      </c>
      <c r="M12" s="350">
        <f t="shared" si="0"/>
        <v>8500</v>
      </c>
      <c r="N12" s="350">
        <f t="shared" si="0"/>
        <v>8500</v>
      </c>
      <c r="O12" s="350">
        <f t="shared" si="0"/>
        <v>8500</v>
      </c>
      <c r="P12" s="350">
        <f t="shared" si="0"/>
        <v>8500</v>
      </c>
      <c r="Q12" s="350">
        <f t="shared" si="0"/>
        <v>8500</v>
      </c>
      <c r="R12" s="350">
        <f t="shared" si="0"/>
        <v>6000</v>
      </c>
      <c r="S12" s="350">
        <f t="shared" si="0"/>
        <v>6000</v>
      </c>
      <c r="T12" s="350">
        <f t="shared" si="0"/>
        <v>6000</v>
      </c>
      <c r="U12" s="350">
        <f t="shared" si="0"/>
        <v>6000</v>
      </c>
      <c r="V12" s="350">
        <f t="shared" si="0"/>
        <v>6000</v>
      </c>
      <c r="W12" s="350">
        <f t="shared" si="0"/>
        <v>6000</v>
      </c>
      <c r="X12" s="350">
        <f t="shared" si="0"/>
        <v>6000</v>
      </c>
      <c r="Y12" s="350">
        <f t="shared" si="0"/>
        <v>6000</v>
      </c>
      <c r="Z12" s="350">
        <f t="shared" si="0"/>
        <v>6000</v>
      </c>
      <c r="AA12" s="350">
        <f t="shared" si="0"/>
        <v>6000</v>
      </c>
      <c r="AB12" s="350">
        <f t="shared" si="0"/>
        <v>6000</v>
      </c>
      <c r="AC12" s="350">
        <f t="shared" si="0"/>
        <v>6000</v>
      </c>
      <c r="AD12" s="350">
        <f t="shared" si="0"/>
        <v>6000</v>
      </c>
      <c r="AE12" s="350">
        <f t="shared" si="0"/>
        <v>6000</v>
      </c>
      <c r="AF12" s="350">
        <f t="shared" si="0"/>
        <v>6000</v>
      </c>
      <c r="AG12" s="350">
        <f t="shared" si="0"/>
        <v>6000</v>
      </c>
      <c r="AH12" s="350">
        <f t="shared" si="0"/>
        <v>6000</v>
      </c>
      <c r="AI12" s="350">
        <f t="shared" si="0"/>
        <v>6000</v>
      </c>
      <c r="AJ12" s="350">
        <f t="shared" si="0"/>
        <v>6000</v>
      </c>
      <c r="AK12" s="350">
        <f t="shared" si="0"/>
        <v>6000</v>
      </c>
      <c r="AL12" s="350">
        <f t="shared" si="0"/>
        <v>6000</v>
      </c>
      <c r="AM12" s="350">
        <f t="shared" si="0"/>
        <v>6000</v>
      </c>
      <c r="AN12" s="350">
        <f t="shared" si="0"/>
        <v>6000</v>
      </c>
      <c r="AO12" s="350">
        <f t="shared" si="0"/>
        <v>6000</v>
      </c>
      <c r="AP12" s="350">
        <f t="shared" si="0"/>
        <v>6000</v>
      </c>
      <c r="AQ12" s="350">
        <f t="shared" si="0"/>
        <v>6000</v>
      </c>
      <c r="AR12" s="350">
        <f t="shared" si="0"/>
        <v>6000</v>
      </c>
      <c r="AS12" s="350">
        <f t="shared" si="0"/>
        <v>6000</v>
      </c>
      <c r="AT12" s="350">
        <f t="shared" si="0"/>
        <v>6000</v>
      </c>
      <c r="AU12" s="350">
        <f t="shared" si="0"/>
        <v>6000</v>
      </c>
      <c r="AV12" s="350">
        <f t="shared" si="0"/>
        <v>6000</v>
      </c>
      <c r="AW12" s="350">
        <f t="shared" si="0"/>
        <v>6000</v>
      </c>
      <c r="AX12" s="350">
        <f t="shared" si="0"/>
        <v>6000</v>
      </c>
      <c r="AY12" s="350">
        <f t="shared" si="0"/>
        <v>6000</v>
      </c>
      <c r="AZ12" s="350">
        <f t="shared" si="0"/>
        <v>6000</v>
      </c>
      <c r="BA12" s="350">
        <f t="shared" si="0"/>
        <v>6000</v>
      </c>
      <c r="BB12" s="350">
        <f t="shared" si="0"/>
        <v>6000</v>
      </c>
      <c r="BC12" s="350">
        <f t="shared" si="0"/>
        <v>6000</v>
      </c>
      <c r="BD12" s="350">
        <f t="shared" si="0"/>
        <v>6000</v>
      </c>
      <c r="BE12" s="350">
        <f t="shared" si="0"/>
        <v>6000</v>
      </c>
      <c r="BF12" s="350">
        <f t="shared" si="0"/>
        <v>6000</v>
      </c>
      <c r="BG12" s="350">
        <f t="shared" si="0"/>
        <v>6000</v>
      </c>
      <c r="BH12" s="350">
        <f t="shared" si="0"/>
        <v>6000</v>
      </c>
      <c r="BI12" s="350">
        <f t="shared" si="0"/>
        <v>6000</v>
      </c>
      <c r="BJ12" s="350">
        <f t="shared" si="0"/>
        <v>6000</v>
      </c>
      <c r="BK12" s="350">
        <f t="shared" si="0"/>
        <v>6000</v>
      </c>
      <c r="BL12" s="350">
        <f t="shared" si="0"/>
        <v>6000</v>
      </c>
      <c r="BM12" s="350">
        <f t="shared" si="0"/>
        <v>6000</v>
      </c>
      <c r="BN12" s="350">
        <f t="shared" si="0"/>
        <v>6000</v>
      </c>
      <c r="BO12" s="350">
        <f t="shared" si="0"/>
        <v>6000</v>
      </c>
      <c r="BP12" s="350">
        <f t="shared" si="0"/>
        <v>6000</v>
      </c>
      <c r="BQ12" s="350">
        <f t="shared" si="0"/>
        <v>6000</v>
      </c>
      <c r="BR12" s="350">
        <f t="shared" si="0"/>
        <v>6000</v>
      </c>
      <c r="BS12" s="350">
        <f t="shared" ref="BS12:DU12" si="1">SUM(BS6:BS11)</f>
        <v>6000</v>
      </c>
      <c r="BT12" s="350">
        <f t="shared" si="1"/>
        <v>6000</v>
      </c>
      <c r="BU12" s="350">
        <f t="shared" si="1"/>
        <v>6000</v>
      </c>
      <c r="BV12" s="350">
        <f t="shared" si="1"/>
        <v>6000</v>
      </c>
      <c r="BW12" s="350">
        <f t="shared" si="1"/>
        <v>6000</v>
      </c>
      <c r="BX12" s="350">
        <f t="shared" si="1"/>
        <v>6000</v>
      </c>
      <c r="BY12" s="350">
        <f t="shared" si="1"/>
        <v>6000</v>
      </c>
      <c r="BZ12" s="350">
        <f t="shared" si="1"/>
        <v>6000</v>
      </c>
      <c r="CA12" s="350">
        <f t="shared" si="1"/>
        <v>6000</v>
      </c>
      <c r="CB12" s="350">
        <f t="shared" si="1"/>
        <v>6000</v>
      </c>
      <c r="CC12" s="350">
        <f t="shared" si="1"/>
        <v>6000</v>
      </c>
      <c r="CD12" s="350">
        <f t="shared" si="1"/>
        <v>6000</v>
      </c>
      <c r="CE12" s="350">
        <f t="shared" si="1"/>
        <v>6000</v>
      </c>
      <c r="CF12" s="350">
        <f t="shared" si="1"/>
        <v>6000</v>
      </c>
      <c r="CG12" s="350">
        <f t="shared" si="1"/>
        <v>6000</v>
      </c>
      <c r="CH12" s="350">
        <f t="shared" si="1"/>
        <v>6000</v>
      </c>
      <c r="CI12" s="350">
        <f t="shared" si="1"/>
        <v>6000</v>
      </c>
      <c r="CJ12" s="350">
        <f t="shared" si="1"/>
        <v>6000</v>
      </c>
      <c r="CK12" s="350">
        <f t="shared" si="1"/>
        <v>6000</v>
      </c>
      <c r="CL12" s="350">
        <f t="shared" si="1"/>
        <v>6000</v>
      </c>
      <c r="CM12" s="350">
        <f t="shared" si="1"/>
        <v>6000</v>
      </c>
      <c r="CN12" s="350">
        <f t="shared" si="1"/>
        <v>6000</v>
      </c>
      <c r="CO12" s="350">
        <f t="shared" si="1"/>
        <v>6000</v>
      </c>
      <c r="CP12" s="350">
        <f t="shared" si="1"/>
        <v>6000</v>
      </c>
      <c r="CQ12" s="350">
        <f t="shared" si="1"/>
        <v>6000</v>
      </c>
      <c r="CR12" s="350">
        <f t="shared" si="1"/>
        <v>6000</v>
      </c>
      <c r="CS12" s="350">
        <f t="shared" si="1"/>
        <v>6000</v>
      </c>
      <c r="CT12" s="350">
        <f t="shared" si="1"/>
        <v>6000</v>
      </c>
      <c r="CU12" s="350">
        <f t="shared" si="1"/>
        <v>6000</v>
      </c>
      <c r="CV12" s="350">
        <f t="shared" si="1"/>
        <v>6000</v>
      </c>
      <c r="CW12" s="350">
        <f t="shared" si="1"/>
        <v>6000</v>
      </c>
      <c r="CX12" s="350">
        <f t="shared" si="1"/>
        <v>6000</v>
      </c>
      <c r="CY12" s="350">
        <f t="shared" si="1"/>
        <v>6000</v>
      </c>
      <c r="CZ12" s="350">
        <f t="shared" si="1"/>
        <v>6000</v>
      </c>
      <c r="DA12" s="350">
        <f t="shared" si="1"/>
        <v>6000</v>
      </c>
      <c r="DB12" s="350">
        <f t="shared" si="1"/>
        <v>6000</v>
      </c>
      <c r="DC12" s="350">
        <f t="shared" si="1"/>
        <v>6000</v>
      </c>
      <c r="DD12" s="350">
        <f t="shared" si="1"/>
        <v>6000</v>
      </c>
      <c r="DE12" s="350">
        <f t="shared" si="1"/>
        <v>6000</v>
      </c>
      <c r="DF12" s="350">
        <f t="shared" si="1"/>
        <v>6000</v>
      </c>
      <c r="DG12" s="350">
        <f t="shared" si="1"/>
        <v>6000</v>
      </c>
      <c r="DH12" s="350">
        <f t="shared" si="1"/>
        <v>6000</v>
      </c>
      <c r="DI12" s="350">
        <f t="shared" si="1"/>
        <v>6000</v>
      </c>
      <c r="DJ12" s="350">
        <f t="shared" si="1"/>
        <v>6000</v>
      </c>
      <c r="DK12" s="350">
        <f t="shared" si="1"/>
        <v>6000</v>
      </c>
      <c r="DL12" s="350">
        <f t="shared" si="1"/>
        <v>6000</v>
      </c>
      <c r="DM12" s="350">
        <f t="shared" si="1"/>
        <v>6000</v>
      </c>
      <c r="DN12" s="350">
        <f t="shared" si="1"/>
        <v>6000</v>
      </c>
      <c r="DO12" s="350">
        <f t="shared" si="1"/>
        <v>6000</v>
      </c>
      <c r="DP12" s="350">
        <f t="shared" si="1"/>
        <v>6000</v>
      </c>
      <c r="DQ12" s="350">
        <f t="shared" si="1"/>
        <v>6000</v>
      </c>
      <c r="DR12" s="350">
        <f t="shared" si="1"/>
        <v>6000</v>
      </c>
      <c r="DS12" s="350">
        <f t="shared" si="1"/>
        <v>6000</v>
      </c>
      <c r="DT12" s="350">
        <f t="shared" si="1"/>
        <v>6000</v>
      </c>
      <c r="DU12" s="350">
        <f t="shared" si="1"/>
        <v>6000</v>
      </c>
    </row>
    <row r="14" spans="1:125">
      <c r="C14" s="351" t="s">
        <v>623</v>
      </c>
      <c r="E14" s="185" t="str">
        <f>+E3</f>
        <v>anno</v>
      </c>
      <c r="F14" s="199">
        <f>+F3</f>
        <v>2019</v>
      </c>
      <c r="G14" s="199">
        <f t="shared" ref="G14:BR15" si="2">+G3</f>
        <v>2019</v>
      </c>
      <c r="H14" s="199">
        <f t="shared" si="2"/>
        <v>2019</v>
      </c>
      <c r="I14" s="199">
        <f t="shared" si="2"/>
        <v>2019</v>
      </c>
      <c r="J14" s="199">
        <f t="shared" si="2"/>
        <v>2019</v>
      </c>
      <c r="K14" s="199">
        <f t="shared" si="2"/>
        <v>2019</v>
      </c>
      <c r="L14" s="199">
        <f t="shared" si="2"/>
        <v>2019</v>
      </c>
      <c r="M14" s="199">
        <f t="shared" si="2"/>
        <v>2019</v>
      </c>
      <c r="N14" s="199">
        <f t="shared" si="2"/>
        <v>2019</v>
      </c>
      <c r="O14" s="199">
        <f t="shared" si="2"/>
        <v>2019</v>
      </c>
      <c r="P14" s="199">
        <f t="shared" si="2"/>
        <v>2019</v>
      </c>
      <c r="Q14" s="199">
        <f t="shared" si="2"/>
        <v>2019</v>
      </c>
      <c r="R14" s="199">
        <f t="shared" si="2"/>
        <v>2020</v>
      </c>
      <c r="S14" s="199">
        <f t="shared" si="2"/>
        <v>2020</v>
      </c>
      <c r="T14" s="199">
        <f t="shared" si="2"/>
        <v>2020</v>
      </c>
      <c r="U14" s="199">
        <f t="shared" si="2"/>
        <v>2020</v>
      </c>
      <c r="V14" s="199">
        <f t="shared" si="2"/>
        <v>2020</v>
      </c>
      <c r="W14" s="199">
        <f t="shared" si="2"/>
        <v>2020</v>
      </c>
      <c r="X14" s="199">
        <f t="shared" si="2"/>
        <v>2020</v>
      </c>
      <c r="Y14" s="199">
        <f t="shared" si="2"/>
        <v>2020</v>
      </c>
      <c r="Z14" s="199">
        <f t="shared" si="2"/>
        <v>2020</v>
      </c>
      <c r="AA14" s="199">
        <f t="shared" si="2"/>
        <v>2020</v>
      </c>
      <c r="AB14" s="199">
        <f t="shared" si="2"/>
        <v>2020</v>
      </c>
      <c r="AC14" s="199">
        <f t="shared" si="2"/>
        <v>2020</v>
      </c>
      <c r="AD14" s="199">
        <f t="shared" si="2"/>
        <v>2021</v>
      </c>
      <c r="AE14" s="199">
        <f t="shared" si="2"/>
        <v>2021</v>
      </c>
      <c r="AF14" s="199">
        <f t="shared" si="2"/>
        <v>2021</v>
      </c>
      <c r="AG14" s="199">
        <f t="shared" si="2"/>
        <v>2021</v>
      </c>
      <c r="AH14" s="199">
        <f t="shared" si="2"/>
        <v>2021</v>
      </c>
      <c r="AI14" s="199">
        <f t="shared" si="2"/>
        <v>2021</v>
      </c>
      <c r="AJ14" s="199">
        <f t="shared" si="2"/>
        <v>2021</v>
      </c>
      <c r="AK14" s="199">
        <f t="shared" si="2"/>
        <v>2021</v>
      </c>
      <c r="AL14" s="199">
        <f t="shared" si="2"/>
        <v>2021</v>
      </c>
      <c r="AM14" s="199">
        <f t="shared" si="2"/>
        <v>2021</v>
      </c>
      <c r="AN14" s="199">
        <f t="shared" si="2"/>
        <v>2021</v>
      </c>
      <c r="AO14" s="199">
        <f t="shared" si="2"/>
        <v>2021</v>
      </c>
      <c r="AP14" s="199">
        <f t="shared" si="2"/>
        <v>2022</v>
      </c>
      <c r="AQ14" s="199">
        <f t="shared" si="2"/>
        <v>2022</v>
      </c>
      <c r="AR14" s="199">
        <f t="shared" si="2"/>
        <v>2022</v>
      </c>
      <c r="AS14" s="199">
        <f t="shared" si="2"/>
        <v>2022</v>
      </c>
      <c r="AT14" s="199">
        <f t="shared" si="2"/>
        <v>2022</v>
      </c>
      <c r="AU14" s="199">
        <f t="shared" si="2"/>
        <v>2022</v>
      </c>
      <c r="AV14" s="199">
        <f t="shared" si="2"/>
        <v>2022</v>
      </c>
      <c r="AW14" s="199">
        <f t="shared" si="2"/>
        <v>2022</v>
      </c>
      <c r="AX14" s="199">
        <f t="shared" si="2"/>
        <v>2022</v>
      </c>
      <c r="AY14" s="199">
        <f t="shared" si="2"/>
        <v>2022</v>
      </c>
      <c r="AZ14" s="199">
        <f t="shared" si="2"/>
        <v>2022</v>
      </c>
      <c r="BA14" s="199">
        <f t="shared" si="2"/>
        <v>2022</v>
      </c>
      <c r="BB14" s="199">
        <f t="shared" si="2"/>
        <v>2023</v>
      </c>
      <c r="BC14" s="199">
        <f t="shared" si="2"/>
        <v>2023</v>
      </c>
      <c r="BD14" s="199">
        <f t="shared" si="2"/>
        <v>2023</v>
      </c>
      <c r="BE14" s="199">
        <f t="shared" si="2"/>
        <v>2023</v>
      </c>
      <c r="BF14" s="199">
        <f t="shared" si="2"/>
        <v>2023</v>
      </c>
      <c r="BG14" s="199">
        <f t="shared" si="2"/>
        <v>2023</v>
      </c>
      <c r="BH14" s="199">
        <f t="shared" si="2"/>
        <v>2023</v>
      </c>
      <c r="BI14" s="199">
        <f t="shared" si="2"/>
        <v>2023</v>
      </c>
      <c r="BJ14" s="199">
        <f t="shared" si="2"/>
        <v>2023</v>
      </c>
      <c r="BK14" s="199">
        <f t="shared" si="2"/>
        <v>2023</v>
      </c>
      <c r="BL14" s="199">
        <f t="shared" si="2"/>
        <v>2023</v>
      </c>
      <c r="BM14" s="199">
        <f t="shared" si="2"/>
        <v>2023</v>
      </c>
      <c r="BN14" s="199">
        <f t="shared" si="2"/>
        <v>2024</v>
      </c>
      <c r="BO14" s="199">
        <f t="shared" si="2"/>
        <v>2024</v>
      </c>
      <c r="BP14" s="199">
        <f t="shared" si="2"/>
        <v>2024</v>
      </c>
      <c r="BQ14" s="199">
        <f t="shared" si="2"/>
        <v>2024</v>
      </c>
      <c r="BR14" s="199">
        <f t="shared" si="2"/>
        <v>2024</v>
      </c>
      <c r="BS14" s="199">
        <f t="shared" ref="BS14:DU15" si="3">+BS3</f>
        <v>2024</v>
      </c>
      <c r="BT14" s="199">
        <f t="shared" si="3"/>
        <v>2024</v>
      </c>
      <c r="BU14" s="199">
        <f t="shared" si="3"/>
        <v>2024</v>
      </c>
      <c r="BV14" s="199">
        <f t="shared" si="3"/>
        <v>2024</v>
      </c>
      <c r="BW14" s="199">
        <f t="shared" si="3"/>
        <v>2024</v>
      </c>
      <c r="BX14" s="199">
        <f t="shared" si="3"/>
        <v>2024</v>
      </c>
      <c r="BY14" s="199">
        <f t="shared" si="3"/>
        <v>2024</v>
      </c>
      <c r="BZ14" s="199">
        <f t="shared" si="3"/>
        <v>2025</v>
      </c>
      <c r="CA14" s="199">
        <f t="shared" si="3"/>
        <v>2025</v>
      </c>
      <c r="CB14" s="199">
        <f t="shared" si="3"/>
        <v>2025</v>
      </c>
      <c r="CC14" s="199">
        <f t="shared" si="3"/>
        <v>2025</v>
      </c>
      <c r="CD14" s="199">
        <f t="shared" si="3"/>
        <v>2025</v>
      </c>
      <c r="CE14" s="199">
        <f t="shared" si="3"/>
        <v>2025</v>
      </c>
      <c r="CF14" s="199">
        <f t="shared" si="3"/>
        <v>2025</v>
      </c>
      <c r="CG14" s="199">
        <f t="shared" si="3"/>
        <v>2025</v>
      </c>
      <c r="CH14" s="199">
        <f t="shared" si="3"/>
        <v>2025</v>
      </c>
      <c r="CI14" s="199">
        <f t="shared" si="3"/>
        <v>2025</v>
      </c>
      <c r="CJ14" s="199">
        <f t="shared" si="3"/>
        <v>2025</v>
      </c>
      <c r="CK14" s="199">
        <f t="shared" si="3"/>
        <v>2025</v>
      </c>
      <c r="CL14" s="199">
        <f t="shared" si="3"/>
        <v>2026</v>
      </c>
      <c r="CM14" s="199">
        <f t="shared" si="3"/>
        <v>2026</v>
      </c>
      <c r="CN14" s="199">
        <f t="shared" si="3"/>
        <v>2026</v>
      </c>
      <c r="CO14" s="199">
        <f t="shared" si="3"/>
        <v>2026</v>
      </c>
      <c r="CP14" s="199">
        <f t="shared" si="3"/>
        <v>2026</v>
      </c>
      <c r="CQ14" s="199">
        <f t="shared" si="3"/>
        <v>2026</v>
      </c>
      <c r="CR14" s="199">
        <f t="shared" si="3"/>
        <v>2026</v>
      </c>
      <c r="CS14" s="199">
        <f t="shared" si="3"/>
        <v>2026</v>
      </c>
      <c r="CT14" s="199">
        <f t="shared" si="3"/>
        <v>2026</v>
      </c>
      <c r="CU14" s="199">
        <f t="shared" si="3"/>
        <v>2026</v>
      </c>
      <c r="CV14" s="199">
        <f t="shared" si="3"/>
        <v>2026</v>
      </c>
      <c r="CW14" s="199">
        <f t="shared" si="3"/>
        <v>2026</v>
      </c>
      <c r="CX14" s="199">
        <f t="shared" si="3"/>
        <v>2027</v>
      </c>
      <c r="CY14" s="199">
        <f t="shared" si="3"/>
        <v>2027</v>
      </c>
      <c r="CZ14" s="199">
        <f t="shared" si="3"/>
        <v>2027</v>
      </c>
      <c r="DA14" s="199">
        <f t="shared" si="3"/>
        <v>2027</v>
      </c>
      <c r="DB14" s="199">
        <f t="shared" si="3"/>
        <v>2027</v>
      </c>
      <c r="DC14" s="199">
        <f t="shared" si="3"/>
        <v>2027</v>
      </c>
      <c r="DD14" s="199">
        <f t="shared" si="3"/>
        <v>2027</v>
      </c>
      <c r="DE14" s="199">
        <f t="shared" si="3"/>
        <v>2027</v>
      </c>
      <c r="DF14" s="199">
        <f t="shared" si="3"/>
        <v>2027</v>
      </c>
      <c r="DG14" s="199">
        <f t="shared" si="3"/>
        <v>2027</v>
      </c>
      <c r="DH14" s="199">
        <f t="shared" si="3"/>
        <v>2027</v>
      </c>
      <c r="DI14" s="199">
        <f t="shared" si="3"/>
        <v>2027</v>
      </c>
      <c r="DJ14" s="199">
        <f t="shared" si="3"/>
        <v>2028</v>
      </c>
      <c r="DK14" s="199">
        <f t="shared" si="3"/>
        <v>2028</v>
      </c>
      <c r="DL14" s="199">
        <f t="shared" si="3"/>
        <v>2028</v>
      </c>
      <c r="DM14" s="199">
        <f t="shared" si="3"/>
        <v>2028</v>
      </c>
      <c r="DN14" s="199">
        <f t="shared" si="3"/>
        <v>2028</v>
      </c>
      <c r="DO14" s="199">
        <f t="shared" si="3"/>
        <v>2028</v>
      </c>
      <c r="DP14" s="199">
        <f t="shared" si="3"/>
        <v>2028</v>
      </c>
      <c r="DQ14" s="199">
        <f t="shared" si="3"/>
        <v>2028</v>
      </c>
      <c r="DR14" s="199">
        <f t="shared" si="3"/>
        <v>2028</v>
      </c>
      <c r="DS14" s="199">
        <f t="shared" si="3"/>
        <v>2028</v>
      </c>
      <c r="DT14" s="199">
        <f t="shared" si="3"/>
        <v>2028</v>
      </c>
      <c r="DU14" s="199">
        <f t="shared" si="3"/>
        <v>2028</v>
      </c>
    </row>
    <row r="15" spans="1:125" ht="15" thickBot="1">
      <c r="C15" s="14" t="s">
        <v>565</v>
      </c>
      <c r="D15" s="351" t="s">
        <v>465</v>
      </c>
      <c r="E15" s="185" t="str">
        <f>+E4</f>
        <v>mese</v>
      </c>
      <c r="F15" s="199" t="str">
        <f>+F4</f>
        <v>gen</v>
      </c>
      <c r="G15" s="199" t="str">
        <f t="shared" si="2"/>
        <v>feb</v>
      </c>
      <c r="H15" s="199" t="str">
        <f t="shared" si="2"/>
        <v>mar</v>
      </c>
      <c r="I15" s="199" t="str">
        <f t="shared" si="2"/>
        <v>apr</v>
      </c>
      <c r="J15" s="199" t="str">
        <f t="shared" si="2"/>
        <v>mag</v>
      </c>
      <c r="K15" s="199" t="str">
        <f t="shared" si="2"/>
        <v>giu</v>
      </c>
      <c r="L15" s="199" t="str">
        <f t="shared" si="2"/>
        <v>lug</v>
      </c>
      <c r="M15" s="199" t="str">
        <f t="shared" si="2"/>
        <v>ago</v>
      </c>
      <c r="N15" s="199" t="str">
        <f t="shared" si="2"/>
        <v>set</v>
      </c>
      <c r="O15" s="199" t="str">
        <f t="shared" si="2"/>
        <v>ott</v>
      </c>
      <c r="P15" s="199" t="str">
        <f t="shared" si="2"/>
        <v>nov</v>
      </c>
      <c r="Q15" s="199" t="str">
        <f t="shared" si="2"/>
        <v>dic</v>
      </c>
      <c r="R15" s="199" t="str">
        <f t="shared" si="2"/>
        <v>gen</v>
      </c>
      <c r="S15" s="199" t="str">
        <f t="shared" si="2"/>
        <v>feb</v>
      </c>
      <c r="T15" s="199" t="str">
        <f t="shared" si="2"/>
        <v>mar</v>
      </c>
      <c r="U15" s="199" t="str">
        <f t="shared" si="2"/>
        <v>apr</v>
      </c>
      <c r="V15" s="199" t="str">
        <f t="shared" si="2"/>
        <v>mag</v>
      </c>
      <c r="W15" s="199" t="str">
        <f t="shared" si="2"/>
        <v>giu</v>
      </c>
      <c r="X15" s="199" t="str">
        <f t="shared" si="2"/>
        <v>lug</v>
      </c>
      <c r="Y15" s="199" t="str">
        <f t="shared" si="2"/>
        <v>ago</v>
      </c>
      <c r="Z15" s="199" t="str">
        <f t="shared" si="2"/>
        <v>set</v>
      </c>
      <c r="AA15" s="199" t="str">
        <f t="shared" si="2"/>
        <v>ott</v>
      </c>
      <c r="AB15" s="199" t="str">
        <f t="shared" si="2"/>
        <v>nov</v>
      </c>
      <c r="AC15" s="199" t="str">
        <f t="shared" si="2"/>
        <v>dic</v>
      </c>
      <c r="AD15" s="199" t="str">
        <f t="shared" si="2"/>
        <v>gen</v>
      </c>
      <c r="AE15" s="199" t="str">
        <f t="shared" si="2"/>
        <v>feb</v>
      </c>
      <c r="AF15" s="199" t="str">
        <f t="shared" si="2"/>
        <v>mar</v>
      </c>
      <c r="AG15" s="199" t="str">
        <f t="shared" si="2"/>
        <v>apr</v>
      </c>
      <c r="AH15" s="199" t="str">
        <f t="shared" si="2"/>
        <v>mag</v>
      </c>
      <c r="AI15" s="199" t="str">
        <f t="shared" si="2"/>
        <v>giu</v>
      </c>
      <c r="AJ15" s="199" t="str">
        <f t="shared" si="2"/>
        <v>lug</v>
      </c>
      <c r="AK15" s="199" t="str">
        <f t="shared" si="2"/>
        <v>ago</v>
      </c>
      <c r="AL15" s="199" t="str">
        <f t="shared" si="2"/>
        <v>set</v>
      </c>
      <c r="AM15" s="199" t="str">
        <f t="shared" si="2"/>
        <v>ott</v>
      </c>
      <c r="AN15" s="199" t="str">
        <f t="shared" si="2"/>
        <v>nov</v>
      </c>
      <c r="AO15" s="199" t="str">
        <f t="shared" si="2"/>
        <v>dic</v>
      </c>
      <c r="AP15" s="199" t="str">
        <f t="shared" si="2"/>
        <v>gen</v>
      </c>
      <c r="AQ15" s="199" t="str">
        <f t="shared" si="2"/>
        <v>feb</v>
      </c>
      <c r="AR15" s="199" t="str">
        <f t="shared" si="2"/>
        <v>mar</v>
      </c>
      <c r="AS15" s="199" t="str">
        <f t="shared" si="2"/>
        <v>apr</v>
      </c>
      <c r="AT15" s="199" t="str">
        <f t="shared" si="2"/>
        <v>mag</v>
      </c>
      <c r="AU15" s="199" t="str">
        <f t="shared" si="2"/>
        <v>giu</v>
      </c>
      <c r="AV15" s="199" t="str">
        <f t="shared" si="2"/>
        <v>lug</v>
      </c>
      <c r="AW15" s="199" t="str">
        <f t="shared" si="2"/>
        <v>ago</v>
      </c>
      <c r="AX15" s="199" t="str">
        <f t="shared" si="2"/>
        <v>set</v>
      </c>
      <c r="AY15" s="199" t="str">
        <f t="shared" si="2"/>
        <v>ott</v>
      </c>
      <c r="AZ15" s="199" t="str">
        <f t="shared" si="2"/>
        <v>nov</v>
      </c>
      <c r="BA15" s="199" t="str">
        <f t="shared" si="2"/>
        <v>dic</v>
      </c>
      <c r="BB15" s="199" t="str">
        <f t="shared" si="2"/>
        <v>gen</v>
      </c>
      <c r="BC15" s="199" t="str">
        <f t="shared" si="2"/>
        <v>feb</v>
      </c>
      <c r="BD15" s="199" t="str">
        <f t="shared" si="2"/>
        <v>mar</v>
      </c>
      <c r="BE15" s="199" t="str">
        <f t="shared" si="2"/>
        <v>apr</v>
      </c>
      <c r="BF15" s="199" t="str">
        <f t="shared" si="2"/>
        <v>mag</v>
      </c>
      <c r="BG15" s="199" t="str">
        <f t="shared" si="2"/>
        <v>giu</v>
      </c>
      <c r="BH15" s="199" t="str">
        <f t="shared" si="2"/>
        <v>lug</v>
      </c>
      <c r="BI15" s="199" t="str">
        <f t="shared" si="2"/>
        <v>ago</v>
      </c>
      <c r="BJ15" s="199" t="str">
        <f t="shared" si="2"/>
        <v>set</v>
      </c>
      <c r="BK15" s="199" t="str">
        <f t="shared" si="2"/>
        <v>ott</v>
      </c>
      <c r="BL15" s="199" t="str">
        <f t="shared" si="2"/>
        <v>nov</v>
      </c>
      <c r="BM15" s="199" t="str">
        <f t="shared" si="2"/>
        <v>dic</v>
      </c>
      <c r="BN15" s="199" t="str">
        <f t="shared" si="2"/>
        <v>gen</v>
      </c>
      <c r="BO15" s="199" t="str">
        <f t="shared" si="2"/>
        <v>feb</v>
      </c>
      <c r="BP15" s="199" t="str">
        <f t="shared" si="2"/>
        <v>mar</v>
      </c>
      <c r="BQ15" s="199" t="str">
        <f t="shared" si="2"/>
        <v>apr</v>
      </c>
      <c r="BR15" s="199" t="str">
        <f t="shared" si="2"/>
        <v>mag</v>
      </c>
      <c r="BS15" s="199" t="str">
        <f t="shared" si="3"/>
        <v>giu</v>
      </c>
      <c r="BT15" s="199" t="str">
        <f t="shared" si="3"/>
        <v>lug</v>
      </c>
      <c r="BU15" s="199" t="str">
        <f t="shared" si="3"/>
        <v>ago</v>
      </c>
      <c r="BV15" s="199" t="str">
        <f t="shared" si="3"/>
        <v>set</v>
      </c>
      <c r="BW15" s="199" t="str">
        <f t="shared" si="3"/>
        <v>ott</v>
      </c>
      <c r="BX15" s="199" t="str">
        <f t="shared" si="3"/>
        <v>nov</v>
      </c>
      <c r="BY15" s="199" t="str">
        <f t="shared" si="3"/>
        <v>dic</v>
      </c>
      <c r="BZ15" s="199" t="str">
        <f t="shared" si="3"/>
        <v>gen</v>
      </c>
      <c r="CA15" s="199" t="str">
        <f t="shared" si="3"/>
        <v>feb</v>
      </c>
      <c r="CB15" s="199" t="str">
        <f t="shared" si="3"/>
        <v>mar</v>
      </c>
      <c r="CC15" s="199" t="str">
        <f t="shared" si="3"/>
        <v>apr</v>
      </c>
      <c r="CD15" s="199" t="str">
        <f t="shared" si="3"/>
        <v>mag</v>
      </c>
      <c r="CE15" s="199" t="str">
        <f t="shared" si="3"/>
        <v>giu</v>
      </c>
      <c r="CF15" s="199" t="str">
        <f t="shared" si="3"/>
        <v>lug</v>
      </c>
      <c r="CG15" s="199" t="str">
        <f t="shared" si="3"/>
        <v>ago</v>
      </c>
      <c r="CH15" s="199" t="str">
        <f t="shared" si="3"/>
        <v>set</v>
      </c>
      <c r="CI15" s="199" t="str">
        <f t="shared" si="3"/>
        <v>ott</v>
      </c>
      <c r="CJ15" s="199" t="str">
        <f t="shared" si="3"/>
        <v>nov</v>
      </c>
      <c r="CK15" s="199" t="str">
        <f t="shared" si="3"/>
        <v>dic</v>
      </c>
      <c r="CL15" s="199" t="str">
        <f t="shared" si="3"/>
        <v>gen</v>
      </c>
      <c r="CM15" s="199" t="str">
        <f t="shared" si="3"/>
        <v>feb</v>
      </c>
      <c r="CN15" s="199" t="str">
        <f t="shared" si="3"/>
        <v>mar</v>
      </c>
      <c r="CO15" s="199" t="str">
        <f t="shared" si="3"/>
        <v>apr</v>
      </c>
      <c r="CP15" s="199" t="str">
        <f t="shared" si="3"/>
        <v>mag</v>
      </c>
      <c r="CQ15" s="199" t="str">
        <f t="shared" si="3"/>
        <v>giu</v>
      </c>
      <c r="CR15" s="199" t="str">
        <f t="shared" si="3"/>
        <v>lug</v>
      </c>
      <c r="CS15" s="199" t="str">
        <f t="shared" si="3"/>
        <v>ago</v>
      </c>
      <c r="CT15" s="199" t="str">
        <f t="shared" si="3"/>
        <v>set</v>
      </c>
      <c r="CU15" s="199" t="str">
        <f t="shared" si="3"/>
        <v>ott</v>
      </c>
      <c r="CV15" s="199" t="str">
        <f t="shared" si="3"/>
        <v>nov</v>
      </c>
      <c r="CW15" s="199" t="str">
        <f t="shared" si="3"/>
        <v>dic</v>
      </c>
      <c r="CX15" s="199" t="str">
        <f t="shared" si="3"/>
        <v>gen</v>
      </c>
      <c r="CY15" s="199" t="str">
        <f t="shared" si="3"/>
        <v>feb</v>
      </c>
      <c r="CZ15" s="199" t="str">
        <f t="shared" si="3"/>
        <v>mar</v>
      </c>
      <c r="DA15" s="199" t="str">
        <f t="shared" si="3"/>
        <v>apr</v>
      </c>
      <c r="DB15" s="199" t="str">
        <f t="shared" si="3"/>
        <v>mag</v>
      </c>
      <c r="DC15" s="199" t="str">
        <f t="shared" si="3"/>
        <v>giu</v>
      </c>
      <c r="DD15" s="199" t="str">
        <f t="shared" si="3"/>
        <v>lug</v>
      </c>
      <c r="DE15" s="199" t="str">
        <f t="shared" si="3"/>
        <v>ago</v>
      </c>
      <c r="DF15" s="199" t="str">
        <f t="shared" si="3"/>
        <v>set</v>
      </c>
      <c r="DG15" s="199" t="str">
        <f t="shared" si="3"/>
        <v>ott</v>
      </c>
      <c r="DH15" s="199" t="str">
        <f t="shared" si="3"/>
        <v>nov</v>
      </c>
      <c r="DI15" s="199" t="str">
        <f t="shared" si="3"/>
        <v>dic</v>
      </c>
      <c r="DJ15" s="199" t="str">
        <f t="shared" si="3"/>
        <v>gen</v>
      </c>
      <c r="DK15" s="199" t="str">
        <f t="shared" si="3"/>
        <v>feb</v>
      </c>
      <c r="DL15" s="199" t="str">
        <f t="shared" si="3"/>
        <v>mar</v>
      </c>
      <c r="DM15" s="199" t="str">
        <f t="shared" si="3"/>
        <v>apr</v>
      </c>
      <c r="DN15" s="199" t="str">
        <f t="shared" si="3"/>
        <v>mag</v>
      </c>
      <c r="DO15" s="199" t="str">
        <f t="shared" si="3"/>
        <v>giu</v>
      </c>
      <c r="DP15" s="199" t="str">
        <f t="shared" si="3"/>
        <v>lug</v>
      </c>
      <c r="DQ15" s="199" t="str">
        <f t="shared" si="3"/>
        <v>ago</v>
      </c>
      <c r="DR15" s="199" t="str">
        <f t="shared" si="3"/>
        <v>set</v>
      </c>
      <c r="DS15" s="199" t="str">
        <f t="shared" si="3"/>
        <v>ott</v>
      </c>
      <c r="DT15" s="199" t="str">
        <f t="shared" si="3"/>
        <v>nov</v>
      </c>
      <c r="DU15" s="199" t="str">
        <f t="shared" si="3"/>
        <v>dic</v>
      </c>
    </row>
    <row r="16" spans="1:125" ht="15.6" thickTop="1" thickBot="1">
      <c r="C16" s="338" t="str">
        <f>+[1]I_Investimenti!C6</f>
        <v>CTO</v>
      </c>
      <c r="D16" s="294">
        <f>+[1]I_Investimenti!F6</f>
        <v>0.22</v>
      </c>
      <c r="F16" s="253">
        <f>+[1]I_Investimenti!I6*[1]I_Investimenti!$F6</f>
        <v>660</v>
      </c>
      <c r="G16" s="253">
        <f>+[1]I_Investimenti!J6*[1]I_Investimenti!$F6</f>
        <v>660</v>
      </c>
      <c r="H16" s="253">
        <f>+[1]I_Investimenti!K6*[1]I_Investimenti!$F6</f>
        <v>660</v>
      </c>
      <c r="I16" s="253">
        <f>+[1]I_Investimenti!L6*[1]I_Investimenti!$F6</f>
        <v>660</v>
      </c>
      <c r="J16" s="253">
        <f>+[1]I_Investimenti!M6*[1]I_Investimenti!$F6</f>
        <v>660</v>
      </c>
      <c r="K16" s="253">
        <f>+[1]I_Investimenti!N6*[1]I_Investimenti!$F6</f>
        <v>660</v>
      </c>
      <c r="L16" s="253">
        <f>+[1]I_Investimenti!O6*[1]I_Investimenti!$F6</f>
        <v>660</v>
      </c>
      <c r="M16" s="253">
        <f>+[1]I_Investimenti!P6*[1]I_Investimenti!$F6</f>
        <v>660</v>
      </c>
      <c r="N16" s="253">
        <f>+[1]I_Investimenti!Q6*[1]I_Investimenti!$F6</f>
        <v>660</v>
      </c>
      <c r="O16" s="253">
        <f>+[1]I_Investimenti!R6*[1]I_Investimenti!$F6</f>
        <v>660</v>
      </c>
      <c r="P16" s="253">
        <f>+[1]I_Investimenti!S6*[1]I_Investimenti!$F6</f>
        <v>660</v>
      </c>
      <c r="Q16" s="253">
        <f>+[1]I_Investimenti!T6*[1]I_Investimenti!$F6</f>
        <v>660</v>
      </c>
      <c r="R16" s="253">
        <f>+[1]I_Investimenti!U6*[1]I_Investimenti!$F6</f>
        <v>660</v>
      </c>
      <c r="S16" s="253">
        <f>+[1]I_Investimenti!V6*[1]I_Investimenti!$F6</f>
        <v>660</v>
      </c>
      <c r="T16" s="253">
        <f>+[1]I_Investimenti!W6*[1]I_Investimenti!$F6</f>
        <v>660</v>
      </c>
      <c r="U16" s="253">
        <f>+[1]I_Investimenti!X6*[1]I_Investimenti!$F6</f>
        <v>660</v>
      </c>
      <c r="V16" s="253">
        <f>+[1]I_Investimenti!Y6*[1]I_Investimenti!$F6</f>
        <v>660</v>
      </c>
      <c r="W16" s="253">
        <f>+[1]I_Investimenti!Z6*[1]I_Investimenti!$F6</f>
        <v>660</v>
      </c>
      <c r="X16" s="253">
        <f>+[1]I_Investimenti!AA6*[1]I_Investimenti!$F6</f>
        <v>660</v>
      </c>
      <c r="Y16" s="253">
        <f>+[1]I_Investimenti!AB6*[1]I_Investimenti!$F6</f>
        <v>660</v>
      </c>
      <c r="Z16" s="253">
        <f>+[1]I_Investimenti!AC6*[1]I_Investimenti!$F6</f>
        <v>660</v>
      </c>
      <c r="AA16" s="253">
        <f>+[1]I_Investimenti!AD6*[1]I_Investimenti!$F6</f>
        <v>660</v>
      </c>
      <c r="AB16" s="253">
        <f>+[1]I_Investimenti!AE6*[1]I_Investimenti!$F6</f>
        <v>660</v>
      </c>
      <c r="AC16" s="253">
        <f>+[1]I_Investimenti!AF6*[1]I_Investimenti!$F6</f>
        <v>660</v>
      </c>
      <c r="AD16" s="253">
        <f>+[1]I_Investimenti!AG6*[1]I_Investimenti!$F6</f>
        <v>660</v>
      </c>
      <c r="AE16" s="253">
        <f>+[1]I_Investimenti!AH6*[1]I_Investimenti!$F6</f>
        <v>660</v>
      </c>
      <c r="AF16" s="253">
        <f>+[1]I_Investimenti!AI6*[1]I_Investimenti!$F6</f>
        <v>660</v>
      </c>
      <c r="AG16" s="253">
        <f>+[1]I_Investimenti!AJ6*[1]I_Investimenti!$F6</f>
        <v>660</v>
      </c>
      <c r="AH16" s="253">
        <f>+[1]I_Investimenti!AK6*[1]I_Investimenti!$F6</f>
        <v>660</v>
      </c>
      <c r="AI16" s="253">
        <f>+[1]I_Investimenti!AL6*[1]I_Investimenti!$F6</f>
        <v>660</v>
      </c>
      <c r="AJ16" s="253">
        <f>+[1]I_Investimenti!AM6*[1]I_Investimenti!$F6</f>
        <v>660</v>
      </c>
      <c r="AK16" s="253">
        <f>+[1]I_Investimenti!AN6*[1]I_Investimenti!$F6</f>
        <v>660</v>
      </c>
      <c r="AL16" s="253">
        <f>+[1]I_Investimenti!AO6*[1]I_Investimenti!$F6</f>
        <v>660</v>
      </c>
      <c r="AM16" s="253">
        <f>+[1]I_Investimenti!AP6*[1]I_Investimenti!$F6</f>
        <v>660</v>
      </c>
      <c r="AN16" s="253">
        <f>+[1]I_Investimenti!AQ6*[1]I_Investimenti!$F6</f>
        <v>660</v>
      </c>
      <c r="AO16" s="253">
        <f>+[1]I_Investimenti!AR6*[1]I_Investimenti!$F6</f>
        <v>660</v>
      </c>
      <c r="AP16" s="253">
        <f>+[1]I_Investimenti!AS6*[1]I_Investimenti!$F6</f>
        <v>660</v>
      </c>
      <c r="AQ16" s="253">
        <f>+[1]I_Investimenti!AT6*[1]I_Investimenti!$F6</f>
        <v>660</v>
      </c>
      <c r="AR16" s="253">
        <f>+[1]I_Investimenti!AU6*[1]I_Investimenti!$F6</f>
        <v>660</v>
      </c>
      <c r="AS16" s="253">
        <f>+[1]I_Investimenti!AV6*[1]I_Investimenti!$F6</f>
        <v>660</v>
      </c>
      <c r="AT16" s="253">
        <f>+[1]I_Investimenti!AW6*[1]I_Investimenti!$F6</f>
        <v>660</v>
      </c>
      <c r="AU16" s="253">
        <f>+[1]I_Investimenti!AX6*[1]I_Investimenti!$F6</f>
        <v>660</v>
      </c>
      <c r="AV16" s="253">
        <f>+[1]I_Investimenti!AY6*[1]I_Investimenti!$F6</f>
        <v>660</v>
      </c>
      <c r="AW16" s="253">
        <f>+[1]I_Investimenti!AZ6*[1]I_Investimenti!$F6</f>
        <v>660</v>
      </c>
      <c r="AX16" s="253">
        <f>+[1]I_Investimenti!BA6*[1]I_Investimenti!$F6</f>
        <v>660</v>
      </c>
      <c r="AY16" s="253">
        <f>+[1]I_Investimenti!BB6*[1]I_Investimenti!$F6</f>
        <v>660</v>
      </c>
      <c r="AZ16" s="253">
        <f>+[1]I_Investimenti!BC6*[1]I_Investimenti!$F6</f>
        <v>660</v>
      </c>
      <c r="BA16" s="253">
        <f>+[1]I_Investimenti!BD6*[1]I_Investimenti!$F6</f>
        <v>660</v>
      </c>
      <c r="BB16" s="253">
        <f>+[1]I_Investimenti!BE6*[1]I_Investimenti!$F6</f>
        <v>660</v>
      </c>
      <c r="BC16" s="253">
        <f>+[1]I_Investimenti!BF6*[1]I_Investimenti!$F6</f>
        <v>660</v>
      </c>
      <c r="BD16" s="253">
        <f>+[1]I_Investimenti!BG6*[1]I_Investimenti!$F6</f>
        <v>660</v>
      </c>
      <c r="BE16" s="253">
        <f>+[1]I_Investimenti!BH6*[1]I_Investimenti!$F6</f>
        <v>660</v>
      </c>
      <c r="BF16" s="253">
        <f>+[1]I_Investimenti!BI6*[1]I_Investimenti!$F6</f>
        <v>660</v>
      </c>
      <c r="BG16" s="253">
        <f>+[1]I_Investimenti!BJ6*[1]I_Investimenti!$F6</f>
        <v>660</v>
      </c>
      <c r="BH16" s="253">
        <f>+[1]I_Investimenti!BK6*[1]I_Investimenti!$F6</f>
        <v>660</v>
      </c>
      <c r="BI16" s="253">
        <f>+[1]I_Investimenti!BL6*[1]I_Investimenti!$F6</f>
        <v>660</v>
      </c>
      <c r="BJ16" s="253">
        <f>+[1]I_Investimenti!BM6*[1]I_Investimenti!$F6</f>
        <v>660</v>
      </c>
      <c r="BK16" s="253">
        <f>+[1]I_Investimenti!BN6*[1]I_Investimenti!$F6</f>
        <v>660</v>
      </c>
      <c r="BL16" s="253">
        <f>+[1]I_Investimenti!BO6*[1]I_Investimenti!$F6</f>
        <v>660</v>
      </c>
      <c r="BM16" s="253">
        <f>+[1]I_Investimenti!BP6*[1]I_Investimenti!$F6</f>
        <v>660</v>
      </c>
      <c r="BN16" s="253">
        <f>+[1]I_Investimenti!BQ6*[1]I_Investimenti!$F6</f>
        <v>660</v>
      </c>
      <c r="BO16" s="253">
        <f>+[1]I_Investimenti!BR6*[1]I_Investimenti!$F6</f>
        <v>660</v>
      </c>
      <c r="BP16" s="253">
        <f>+[1]I_Investimenti!BS6*[1]I_Investimenti!$F6</f>
        <v>660</v>
      </c>
      <c r="BQ16" s="253">
        <f>+[1]I_Investimenti!BT6*[1]I_Investimenti!$F6</f>
        <v>660</v>
      </c>
      <c r="BR16" s="253">
        <f>+[1]I_Investimenti!BU6*[1]I_Investimenti!$F6</f>
        <v>660</v>
      </c>
      <c r="BS16" s="253">
        <f>+[1]I_Investimenti!BV6*[1]I_Investimenti!$F6</f>
        <v>660</v>
      </c>
      <c r="BT16" s="253">
        <f>+[1]I_Investimenti!BW6*[1]I_Investimenti!$F6</f>
        <v>660</v>
      </c>
      <c r="BU16" s="253">
        <f>+[1]I_Investimenti!BX6*[1]I_Investimenti!$F6</f>
        <v>660</v>
      </c>
      <c r="BV16" s="253">
        <f>+[1]I_Investimenti!BY6*[1]I_Investimenti!$F6</f>
        <v>660</v>
      </c>
      <c r="BW16" s="253">
        <f>+[1]I_Investimenti!BZ6*[1]I_Investimenti!$F6</f>
        <v>660</v>
      </c>
      <c r="BX16" s="253">
        <f>+[1]I_Investimenti!CA6*[1]I_Investimenti!$F6</f>
        <v>660</v>
      </c>
      <c r="BY16" s="253">
        <f>+[1]I_Investimenti!CB6*[1]I_Investimenti!$F6</f>
        <v>660</v>
      </c>
      <c r="BZ16" s="253">
        <f>+[1]I_Investimenti!CC6*[1]I_Investimenti!$F6</f>
        <v>660</v>
      </c>
      <c r="CA16" s="253">
        <f>+[1]I_Investimenti!CD6*[1]I_Investimenti!$F6</f>
        <v>660</v>
      </c>
      <c r="CB16" s="253">
        <f>+[1]I_Investimenti!CE6*[1]I_Investimenti!$F6</f>
        <v>660</v>
      </c>
      <c r="CC16" s="253">
        <f>+[1]I_Investimenti!CF6*[1]I_Investimenti!$F6</f>
        <v>660</v>
      </c>
      <c r="CD16" s="253">
        <f>+[1]I_Investimenti!CG6*[1]I_Investimenti!$F6</f>
        <v>660</v>
      </c>
      <c r="CE16" s="253">
        <f>+[1]I_Investimenti!CH6*[1]I_Investimenti!$F6</f>
        <v>660</v>
      </c>
      <c r="CF16" s="253">
        <f>+[1]I_Investimenti!CI6*[1]I_Investimenti!$F6</f>
        <v>660</v>
      </c>
      <c r="CG16" s="253">
        <f>+[1]I_Investimenti!CJ6*[1]I_Investimenti!$F6</f>
        <v>660</v>
      </c>
      <c r="CH16" s="253">
        <f>+[1]I_Investimenti!CK6*[1]I_Investimenti!$F6</f>
        <v>660</v>
      </c>
      <c r="CI16" s="253">
        <f>+[1]I_Investimenti!CL6*[1]I_Investimenti!$F6</f>
        <v>660</v>
      </c>
      <c r="CJ16" s="253">
        <f>+[1]I_Investimenti!CM6*[1]I_Investimenti!$F6</f>
        <v>660</v>
      </c>
      <c r="CK16" s="253">
        <f>+[1]I_Investimenti!CN6*[1]I_Investimenti!$F6</f>
        <v>660</v>
      </c>
      <c r="CL16" s="253">
        <f>+[1]I_Investimenti!CO6*[1]I_Investimenti!$F6</f>
        <v>660</v>
      </c>
      <c r="CM16" s="253">
        <f>+[1]I_Investimenti!CP6*[1]I_Investimenti!$F6</f>
        <v>660</v>
      </c>
      <c r="CN16" s="253">
        <f>+[1]I_Investimenti!CQ6*[1]I_Investimenti!$F6</f>
        <v>660</v>
      </c>
      <c r="CO16" s="253">
        <f>+[1]I_Investimenti!CR6*[1]I_Investimenti!$F6</f>
        <v>660</v>
      </c>
      <c r="CP16" s="253">
        <f>+[1]I_Investimenti!CS6*[1]I_Investimenti!$F6</f>
        <v>660</v>
      </c>
      <c r="CQ16" s="253">
        <f>+[1]I_Investimenti!CT6*[1]I_Investimenti!$F6</f>
        <v>660</v>
      </c>
      <c r="CR16" s="253">
        <f>+[1]I_Investimenti!CU6*[1]I_Investimenti!$F6</f>
        <v>660</v>
      </c>
      <c r="CS16" s="253">
        <f>+[1]I_Investimenti!CV6*[1]I_Investimenti!$F6</f>
        <v>660</v>
      </c>
      <c r="CT16" s="253">
        <f>+[1]I_Investimenti!CW6*[1]I_Investimenti!$F6</f>
        <v>660</v>
      </c>
      <c r="CU16" s="253">
        <f>+[1]I_Investimenti!CX6*[1]I_Investimenti!$F6</f>
        <v>660</v>
      </c>
      <c r="CV16" s="253">
        <f>+[1]I_Investimenti!CY6*[1]I_Investimenti!$F6</f>
        <v>660</v>
      </c>
      <c r="CW16" s="253">
        <f>+[1]I_Investimenti!CZ6*[1]I_Investimenti!$F6</f>
        <v>660</v>
      </c>
      <c r="CX16" s="253">
        <f>+[1]I_Investimenti!DA6*[1]I_Investimenti!$F6</f>
        <v>660</v>
      </c>
      <c r="CY16" s="253">
        <f>+[1]I_Investimenti!DB6*[1]I_Investimenti!$F6</f>
        <v>660</v>
      </c>
      <c r="CZ16" s="253">
        <f>+[1]I_Investimenti!DC6*[1]I_Investimenti!$F6</f>
        <v>660</v>
      </c>
      <c r="DA16" s="253">
        <f>+[1]I_Investimenti!DD6*[1]I_Investimenti!$F6</f>
        <v>660</v>
      </c>
      <c r="DB16" s="253">
        <f>+[1]I_Investimenti!DE6*[1]I_Investimenti!$F6</f>
        <v>660</v>
      </c>
      <c r="DC16" s="253">
        <f>+[1]I_Investimenti!DF6*[1]I_Investimenti!$F6</f>
        <v>660</v>
      </c>
      <c r="DD16" s="253">
        <f>+[1]I_Investimenti!DG6*[1]I_Investimenti!$F6</f>
        <v>660</v>
      </c>
      <c r="DE16" s="253">
        <f>+[1]I_Investimenti!DH6*[1]I_Investimenti!$F6</f>
        <v>660</v>
      </c>
      <c r="DF16" s="253">
        <f>+[1]I_Investimenti!DI6*[1]I_Investimenti!$F6</f>
        <v>660</v>
      </c>
      <c r="DG16" s="253">
        <f>+[1]I_Investimenti!DJ6*[1]I_Investimenti!$F6</f>
        <v>660</v>
      </c>
      <c r="DH16" s="253">
        <f>+[1]I_Investimenti!DK6*[1]I_Investimenti!$F6</f>
        <v>660</v>
      </c>
      <c r="DI16" s="253">
        <f>+[1]I_Investimenti!DL6*[1]I_Investimenti!$F6</f>
        <v>660</v>
      </c>
      <c r="DJ16" s="253">
        <f>+[1]I_Investimenti!DM6*[1]I_Investimenti!$F6</f>
        <v>660</v>
      </c>
      <c r="DK16" s="253">
        <f>+[1]I_Investimenti!DN6*[1]I_Investimenti!$F6</f>
        <v>660</v>
      </c>
      <c r="DL16" s="253">
        <f>+[1]I_Investimenti!DO6*[1]I_Investimenti!$F6</f>
        <v>660</v>
      </c>
      <c r="DM16" s="253">
        <f>+[1]I_Investimenti!DP6*[1]I_Investimenti!$F6</f>
        <v>660</v>
      </c>
      <c r="DN16" s="253">
        <f>+[1]I_Investimenti!DQ6*[1]I_Investimenti!$F6</f>
        <v>660</v>
      </c>
      <c r="DO16" s="253">
        <f>+[1]I_Investimenti!DR6*[1]I_Investimenti!$F6</f>
        <v>660</v>
      </c>
      <c r="DP16" s="253">
        <f>+[1]I_Investimenti!DS6*[1]I_Investimenti!$F6</f>
        <v>660</v>
      </c>
      <c r="DQ16" s="253">
        <f>+[1]I_Investimenti!DT6*[1]I_Investimenti!$F6</f>
        <v>660</v>
      </c>
      <c r="DR16" s="253">
        <f>+[1]I_Investimenti!DU6*[1]I_Investimenti!$F6</f>
        <v>660</v>
      </c>
      <c r="DS16" s="253">
        <f>+[1]I_Investimenti!DV6*[1]I_Investimenti!$F6</f>
        <v>660</v>
      </c>
      <c r="DT16" s="253">
        <f>+[1]I_Investimenti!DW6*[1]I_Investimenti!$F6</f>
        <v>660</v>
      </c>
      <c r="DU16" s="253">
        <f>+[1]I_Investimenti!DX6*[1]I_Investimenti!$F6</f>
        <v>660</v>
      </c>
    </row>
    <row r="17" spans="3:125" ht="15.6" thickTop="1" thickBot="1">
      <c r="C17" s="338" t="str">
        <f>+[1]I_Investimenti!C7</f>
        <v>Project Manager</v>
      </c>
      <c r="D17" s="294">
        <f>+[1]I_Investimenti!F7</f>
        <v>0.22</v>
      </c>
      <c r="F17" s="253">
        <f>+[1]I_Investimenti!I7*[1]I_Investimenti!$F7</f>
        <v>660</v>
      </c>
      <c r="G17" s="253">
        <f>+[1]I_Investimenti!J7*[1]I_Investimenti!$F7</f>
        <v>660</v>
      </c>
      <c r="H17" s="253">
        <f>+[1]I_Investimenti!K7*[1]I_Investimenti!$F7</f>
        <v>660</v>
      </c>
      <c r="I17" s="253">
        <f>+[1]I_Investimenti!L7*[1]I_Investimenti!$F7</f>
        <v>660</v>
      </c>
      <c r="J17" s="253">
        <f>+[1]I_Investimenti!M7*[1]I_Investimenti!$F7</f>
        <v>660</v>
      </c>
      <c r="K17" s="253">
        <f>+[1]I_Investimenti!N7*[1]I_Investimenti!$F7</f>
        <v>660</v>
      </c>
      <c r="L17" s="253">
        <f>+[1]I_Investimenti!O7*[1]I_Investimenti!$F7</f>
        <v>660</v>
      </c>
      <c r="M17" s="253">
        <f>+[1]I_Investimenti!P7*[1]I_Investimenti!$F7</f>
        <v>660</v>
      </c>
      <c r="N17" s="253">
        <f>+[1]I_Investimenti!Q7*[1]I_Investimenti!$F7</f>
        <v>660</v>
      </c>
      <c r="O17" s="253">
        <f>+[1]I_Investimenti!R7*[1]I_Investimenti!$F7</f>
        <v>660</v>
      </c>
      <c r="P17" s="253">
        <f>+[1]I_Investimenti!S7*[1]I_Investimenti!$F7</f>
        <v>660</v>
      </c>
      <c r="Q17" s="253">
        <f>+[1]I_Investimenti!T7*[1]I_Investimenti!$F7</f>
        <v>660</v>
      </c>
      <c r="R17" s="253">
        <f>+[1]I_Investimenti!U7*[1]I_Investimenti!$F7</f>
        <v>660</v>
      </c>
      <c r="S17" s="253">
        <f>+[1]I_Investimenti!V7*[1]I_Investimenti!$F7</f>
        <v>660</v>
      </c>
      <c r="T17" s="253">
        <f>+[1]I_Investimenti!W7*[1]I_Investimenti!$F7</f>
        <v>660</v>
      </c>
      <c r="U17" s="253">
        <f>+[1]I_Investimenti!X7*[1]I_Investimenti!$F7</f>
        <v>660</v>
      </c>
      <c r="V17" s="253">
        <f>+[1]I_Investimenti!Y7*[1]I_Investimenti!$F7</f>
        <v>660</v>
      </c>
      <c r="W17" s="253">
        <f>+[1]I_Investimenti!Z7*[1]I_Investimenti!$F7</f>
        <v>660</v>
      </c>
      <c r="X17" s="253">
        <f>+[1]I_Investimenti!AA7*[1]I_Investimenti!$F7</f>
        <v>660</v>
      </c>
      <c r="Y17" s="253">
        <f>+[1]I_Investimenti!AB7*[1]I_Investimenti!$F7</f>
        <v>660</v>
      </c>
      <c r="Z17" s="253">
        <f>+[1]I_Investimenti!AC7*[1]I_Investimenti!$F7</f>
        <v>660</v>
      </c>
      <c r="AA17" s="253">
        <f>+[1]I_Investimenti!AD7*[1]I_Investimenti!$F7</f>
        <v>660</v>
      </c>
      <c r="AB17" s="253">
        <f>+[1]I_Investimenti!AE7*[1]I_Investimenti!$F7</f>
        <v>660</v>
      </c>
      <c r="AC17" s="253">
        <f>+[1]I_Investimenti!AF7*[1]I_Investimenti!$F7</f>
        <v>660</v>
      </c>
      <c r="AD17" s="253">
        <f>+[1]I_Investimenti!AG7*[1]I_Investimenti!$F7</f>
        <v>660</v>
      </c>
      <c r="AE17" s="253">
        <f>+[1]I_Investimenti!AH7*[1]I_Investimenti!$F7</f>
        <v>660</v>
      </c>
      <c r="AF17" s="253">
        <f>+[1]I_Investimenti!AI7*[1]I_Investimenti!$F7</f>
        <v>660</v>
      </c>
      <c r="AG17" s="253">
        <f>+[1]I_Investimenti!AJ7*[1]I_Investimenti!$F7</f>
        <v>660</v>
      </c>
      <c r="AH17" s="253">
        <f>+[1]I_Investimenti!AK7*[1]I_Investimenti!$F7</f>
        <v>660</v>
      </c>
      <c r="AI17" s="253">
        <f>+[1]I_Investimenti!AL7*[1]I_Investimenti!$F7</f>
        <v>660</v>
      </c>
      <c r="AJ17" s="253">
        <f>+[1]I_Investimenti!AM7*[1]I_Investimenti!$F7</f>
        <v>660</v>
      </c>
      <c r="AK17" s="253">
        <f>+[1]I_Investimenti!AN7*[1]I_Investimenti!$F7</f>
        <v>660</v>
      </c>
      <c r="AL17" s="253">
        <f>+[1]I_Investimenti!AO7*[1]I_Investimenti!$F7</f>
        <v>660</v>
      </c>
      <c r="AM17" s="253">
        <f>+[1]I_Investimenti!AP7*[1]I_Investimenti!$F7</f>
        <v>660</v>
      </c>
      <c r="AN17" s="253">
        <f>+[1]I_Investimenti!AQ7*[1]I_Investimenti!$F7</f>
        <v>660</v>
      </c>
      <c r="AO17" s="253">
        <f>+[1]I_Investimenti!AR7*[1]I_Investimenti!$F7</f>
        <v>660</v>
      </c>
      <c r="AP17" s="253">
        <f>+[1]I_Investimenti!AS7*[1]I_Investimenti!$F7</f>
        <v>660</v>
      </c>
      <c r="AQ17" s="253">
        <f>+[1]I_Investimenti!AT7*[1]I_Investimenti!$F7</f>
        <v>660</v>
      </c>
      <c r="AR17" s="253">
        <f>+[1]I_Investimenti!AU7*[1]I_Investimenti!$F7</f>
        <v>660</v>
      </c>
      <c r="AS17" s="253">
        <f>+[1]I_Investimenti!AV7*[1]I_Investimenti!$F7</f>
        <v>660</v>
      </c>
      <c r="AT17" s="253">
        <f>+[1]I_Investimenti!AW7*[1]I_Investimenti!$F7</f>
        <v>660</v>
      </c>
      <c r="AU17" s="253">
        <f>+[1]I_Investimenti!AX7*[1]I_Investimenti!$F7</f>
        <v>660</v>
      </c>
      <c r="AV17" s="253">
        <f>+[1]I_Investimenti!AY7*[1]I_Investimenti!$F7</f>
        <v>660</v>
      </c>
      <c r="AW17" s="253">
        <f>+[1]I_Investimenti!AZ7*[1]I_Investimenti!$F7</f>
        <v>660</v>
      </c>
      <c r="AX17" s="253">
        <f>+[1]I_Investimenti!BA7*[1]I_Investimenti!$F7</f>
        <v>660</v>
      </c>
      <c r="AY17" s="253">
        <f>+[1]I_Investimenti!BB7*[1]I_Investimenti!$F7</f>
        <v>660</v>
      </c>
      <c r="AZ17" s="253">
        <f>+[1]I_Investimenti!BC7*[1]I_Investimenti!$F7</f>
        <v>660</v>
      </c>
      <c r="BA17" s="253">
        <f>+[1]I_Investimenti!BD7*[1]I_Investimenti!$F7</f>
        <v>660</v>
      </c>
      <c r="BB17" s="253">
        <f>+[1]I_Investimenti!BE7*[1]I_Investimenti!$F7</f>
        <v>660</v>
      </c>
      <c r="BC17" s="253">
        <f>+[1]I_Investimenti!BF7*[1]I_Investimenti!$F7</f>
        <v>660</v>
      </c>
      <c r="BD17" s="253">
        <f>+[1]I_Investimenti!BG7*[1]I_Investimenti!$F7</f>
        <v>660</v>
      </c>
      <c r="BE17" s="253">
        <f>+[1]I_Investimenti!BH7*[1]I_Investimenti!$F7</f>
        <v>660</v>
      </c>
      <c r="BF17" s="253">
        <f>+[1]I_Investimenti!BI7*[1]I_Investimenti!$F7</f>
        <v>660</v>
      </c>
      <c r="BG17" s="253">
        <f>+[1]I_Investimenti!BJ7*[1]I_Investimenti!$F7</f>
        <v>660</v>
      </c>
      <c r="BH17" s="253">
        <f>+[1]I_Investimenti!BK7*[1]I_Investimenti!$F7</f>
        <v>660</v>
      </c>
      <c r="BI17" s="253">
        <f>+[1]I_Investimenti!BL7*[1]I_Investimenti!$F7</f>
        <v>660</v>
      </c>
      <c r="BJ17" s="253">
        <f>+[1]I_Investimenti!BM7*[1]I_Investimenti!$F7</f>
        <v>660</v>
      </c>
      <c r="BK17" s="253">
        <f>+[1]I_Investimenti!BN7*[1]I_Investimenti!$F7</f>
        <v>660</v>
      </c>
      <c r="BL17" s="253">
        <f>+[1]I_Investimenti!BO7*[1]I_Investimenti!$F7</f>
        <v>660</v>
      </c>
      <c r="BM17" s="253">
        <f>+[1]I_Investimenti!BP7*[1]I_Investimenti!$F7</f>
        <v>660</v>
      </c>
      <c r="BN17" s="253">
        <f>+[1]I_Investimenti!BQ7*[1]I_Investimenti!$F7</f>
        <v>660</v>
      </c>
      <c r="BO17" s="253">
        <f>+[1]I_Investimenti!BR7*[1]I_Investimenti!$F7</f>
        <v>660</v>
      </c>
      <c r="BP17" s="253">
        <f>+[1]I_Investimenti!BS7*[1]I_Investimenti!$F7</f>
        <v>660</v>
      </c>
      <c r="BQ17" s="253">
        <f>+[1]I_Investimenti!BT7*[1]I_Investimenti!$F7</f>
        <v>660</v>
      </c>
      <c r="BR17" s="253">
        <f>+[1]I_Investimenti!BU7*[1]I_Investimenti!$F7</f>
        <v>660</v>
      </c>
      <c r="BS17" s="253">
        <f>+[1]I_Investimenti!BV7*[1]I_Investimenti!$F7</f>
        <v>660</v>
      </c>
      <c r="BT17" s="253">
        <f>+[1]I_Investimenti!BW7*[1]I_Investimenti!$F7</f>
        <v>660</v>
      </c>
      <c r="BU17" s="253">
        <f>+[1]I_Investimenti!BX7*[1]I_Investimenti!$F7</f>
        <v>660</v>
      </c>
      <c r="BV17" s="253">
        <f>+[1]I_Investimenti!BY7*[1]I_Investimenti!$F7</f>
        <v>660</v>
      </c>
      <c r="BW17" s="253">
        <f>+[1]I_Investimenti!BZ7*[1]I_Investimenti!$F7</f>
        <v>660</v>
      </c>
      <c r="BX17" s="253">
        <f>+[1]I_Investimenti!CA7*[1]I_Investimenti!$F7</f>
        <v>660</v>
      </c>
      <c r="BY17" s="253">
        <f>+[1]I_Investimenti!CB7*[1]I_Investimenti!$F7</f>
        <v>660</v>
      </c>
      <c r="BZ17" s="253">
        <f>+[1]I_Investimenti!CC7*[1]I_Investimenti!$F7</f>
        <v>660</v>
      </c>
      <c r="CA17" s="253">
        <f>+[1]I_Investimenti!CD7*[1]I_Investimenti!$F7</f>
        <v>660</v>
      </c>
      <c r="CB17" s="253">
        <f>+[1]I_Investimenti!CE7*[1]I_Investimenti!$F7</f>
        <v>660</v>
      </c>
      <c r="CC17" s="253">
        <f>+[1]I_Investimenti!CF7*[1]I_Investimenti!$F7</f>
        <v>660</v>
      </c>
      <c r="CD17" s="253">
        <f>+[1]I_Investimenti!CG7*[1]I_Investimenti!$F7</f>
        <v>660</v>
      </c>
      <c r="CE17" s="253">
        <f>+[1]I_Investimenti!CH7*[1]I_Investimenti!$F7</f>
        <v>660</v>
      </c>
      <c r="CF17" s="253">
        <f>+[1]I_Investimenti!CI7*[1]I_Investimenti!$F7</f>
        <v>660</v>
      </c>
      <c r="CG17" s="253">
        <f>+[1]I_Investimenti!CJ7*[1]I_Investimenti!$F7</f>
        <v>660</v>
      </c>
      <c r="CH17" s="253">
        <f>+[1]I_Investimenti!CK7*[1]I_Investimenti!$F7</f>
        <v>660</v>
      </c>
      <c r="CI17" s="253">
        <f>+[1]I_Investimenti!CL7*[1]I_Investimenti!$F7</f>
        <v>660</v>
      </c>
      <c r="CJ17" s="253">
        <f>+[1]I_Investimenti!CM7*[1]I_Investimenti!$F7</f>
        <v>660</v>
      </c>
      <c r="CK17" s="253">
        <f>+[1]I_Investimenti!CN7*[1]I_Investimenti!$F7</f>
        <v>660</v>
      </c>
      <c r="CL17" s="253">
        <f>+[1]I_Investimenti!CO7*[1]I_Investimenti!$F7</f>
        <v>660</v>
      </c>
      <c r="CM17" s="253">
        <f>+[1]I_Investimenti!CP7*[1]I_Investimenti!$F7</f>
        <v>660</v>
      </c>
      <c r="CN17" s="253">
        <f>+[1]I_Investimenti!CQ7*[1]I_Investimenti!$F7</f>
        <v>660</v>
      </c>
      <c r="CO17" s="253">
        <f>+[1]I_Investimenti!CR7*[1]I_Investimenti!$F7</f>
        <v>660</v>
      </c>
      <c r="CP17" s="253">
        <f>+[1]I_Investimenti!CS7*[1]I_Investimenti!$F7</f>
        <v>660</v>
      </c>
      <c r="CQ17" s="253">
        <f>+[1]I_Investimenti!CT7*[1]I_Investimenti!$F7</f>
        <v>660</v>
      </c>
      <c r="CR17" s="253">
        <f>+[1]I_Investimenti!CU7*[1]I_Investimenti!$F7</f>
        <v>660</v>
      </c>
      <c r="CS17" s="253">
        <f>+[1]I_Investimenti!CV7*[1]I_Investimenti!$F7</f>
        <v>660</v>
      </c>
      <c r="CT17" s="253">
        <f>+[1]I_Investimenti!CW7*[1]I_Investimenti!$F7</f>
        <v>660</v>
      </c>
      <c r="CU17" s="253">
        <f>+[1]I_Investimenti!CX7*[1]I_Investimenti!$F7</f>
        <v>660</v>
      </c>
      <c r="CV17" s="253">
        <f>+[1]I_Investimenti!CY7*[1]I_Investimenti!$F7</f>
        <v>660</v>
      </c>
      <c r="CW17" s="253">
        <f>+[1]I_Investimenti!CZ7*[1]I_Investimenti!$F7</f>
        <v>660</v>
      </c>
      <c r="CX17" s="253">
        <f>+[1]I_Investimenti!DA7*[1]I_Investimenti!$F7</f>
        <v>660</v>
      </c>
      <c r="CY17" s="253">
        <f>+[1]I_Investimenti!DB7*[1]I_Investimenti!$F7</f>
        <v>660</v>
      </c>
      <c r="CZ17" s="253">
        <f>+[1]I_Investimenti!DC7*[1]I_Investimenti!$F7</f>
        <v>660</v>
      </c>
      <c r="DA17" s="253">
        <f>+[1]I_Investimenti!DD7*[1]I_Investimenti!$F7</f>
        <v>660</v>
      </c>
      <c r="DB17" s="253">
        <f>+[1]I_Investimenti!DE7*[1]I_Investimenti!$F7</f>
        <v>660</v>
      </c>
      <c r="DC17" s="253">
        <f>+[1]I_Investimenti!DF7*[1]I_Investimenti!$F7</f>
        <v>660</v>
      </c>
      <c r="DD17" s="253">
        <f>+[1]I_Investimenti!DG7*[1]I_Investimenti!$F7</f>
        <v>660</v>
      </c>
      <c r="DE17" s="253">
        <f>+[1]I_Investimenti!DH7*[1]I_Investimenti!$F7</f>
        <v>660</v>
      </c>
      <c r="DF17" s="253">
        <f>+[1]I_Investimenti!DI7*[1]I_Investimenti!$F7</f>
        <v>660</v>
      </c>
      <c r="DG17" s="253">
        <f>+[1]I_Investimenti!DJ7*[1]I_Investimenti!$F7</f>
        <v>660</v>
      </c>
      <c r="DH17" s="253">
        <f>+[1]I_Investimenti!DK7*[1]I_Investimenti!$F7</f>
        <v>660</v>
      </c>
      <c r="DI17" s="253">
        <f>+[1]I_Investimenti!DL7*[1]I_Investimenti!$F7</f>
        <v>660</v>
      </c>
      <c r="DJ17" s="253">
        <f>+[1]I_Investimenti!DM7*[1]I_Investimenti!$F7</f>
        <v>660</v>
      </c>
      <c r="DK17" s="253">
        <f>+[1]I_Investimenti!DN7*[1]I_Investimenti!$F7</f>
        <v>660</v>
      </c>
      <c r="DL17" s="253">
        <f>+[1]I_Investimenti!DO7*[1]I_Investimenti!$F7</f>
        <v>660</v>
      </c>
      <c r="DM17" s="253">
        <f>+[1]I_Investimenti!DP7*[1]I_Investimenti!$F7</f>
        <v>660</v>
      </c>
      <c r="DN17" s="253">
        <f>+[1]I_Investimenti!DQ7*[1]I_Investimenti!$F7</f>
        <v>660</v>
      </c>
      <c r="DO17" s="253">
        <f>+[1]I_Investimenti!DR7*[1]I_Investimenti!$F7</f>
        <v>660</v>
      </c>
      <c r="DP17" s="253">
        <f>+[1]I_Investimenti!DS7*[1]I_Investimenti!$F7</f>
        <v>660</v>
      </c>
      <c r="DQ17" s="253">
        <f>+[1]I_Investimenti!DT7*[1]I_Investimenti!$F7</f>
        <v>660</v>
      </c>
      <c r="DR17" s="253">
        <f>+[1]I_Investimenti!DU7*[1]I_Investimenti!$F7</f>
        <v>660</v>
      </c>
      <c r="DS17" s="253">
        <f>+[1]I_Investimenti!DV7*[1]I_Investimenti!$F7</f>
        <v>660</v>
      </c>
      <c r="DT17" s="253">
        <f>+[1]I_Investimenti!DW7*[1]I_Investimenti!$F7</f>
        <v>660</v>
      </c>
      <c r="DU17" s="253">
        <f>+[1]I_Investimenti!DX7*[1]I_Investimenti!$F7</f>
        <v>660</v>
      </c>
    </row>
    <row r="18" spans="3:125" ht="15.6" thickTop="1" thickBot="1">
      <c r="C18" s="338" t="str">
        <f>+[1]I_Investimenti!C8</f>
        <v>Implementazione Sito</v>
      </c>
      <c r="D18" s="294">
        <f>+[1]I_Investimenti!F8</f>
        <v>0.22</v>
      </c>
      <c r="F18" s="253">
        <f>+[1]I_Investimenti!I8*[1]I_Investimenti!$F8</f>
        <v>183.33333333333334</v>
      </c>
      <c r="G18" s="253">
        <f>+[1]I_Investimenti!J8*[1]I_Investimenti!$F8</f>
        <v>183.33333333333334</v>
      </c>
      <c r="H18" s="253">
        <f>+[1]I_Investimenti!K8*[1]I_Investimenti!$F8</f>
        <v>183.33333333333334</v>
      </c>
      <c r="I18" s="253">
        <f>+[1]I_Investimenti!L8*[1]I_Investimenti!$F8</f>
        <v>183.33333333333334</v>
      </c>
      <c r="J18" s="253">
        <f>+[1]I_Investimenti!M8*[1]I_Investimenti!$F8</f>
        <v>183.33333333333334</v>
      </c>
      <c r="K18" s="253">
        <f>+[1]I_Investimenti!N8*[1]I_Investimenti!$F8</f>
        <v>183.33333333333334</v>
      </c>
      <c r="L18" s="253">
        <f>+[1]I_Investimenti!O8*[1]I_Investimenti!$F8</f>
        <v>183.33333333333334</v>
      </c>
      <c r="M18" s="253">
        <f>+[1]I_Investimenti!P8*[1]I_Investimenti!$F8</f>
        <v>183.33333333333334</v>
      </c>
      <c r="N18" s="253">
        <f>+[1]I_Investimenti!Q8*[1]I_Investimenti!$F8</f>
        <v>183.33333333333334</v>
      </c>
      <c r="O18" s="253">
        <f>+[1]I_Investimenti!R8*[1]I_Investimenti!$F8</f>
        <v>183.33333333333334</v>
      </c>
      <c r="P18" s="253">
        <f>+[1]I_Investimenti!S8*[1]I_Investimenti!$F8</f>
        <v>183.33333333333334</v>
      </c>
      <c r="Q18" s="253">
        <f>+[1]I_Investimenti!T8*[1]I_Investimenti!$F8</f>
        <v>183.33333333333334</v>
      </c>
      <c r="R18" s="253">
        <f>+[1]I_Investimenti!U8*[1]I_Investimenti!$F8</f>
        <v>0</v>
      </c>
      <c r="S18" s="253">
        <f>+[1]I_Investimenti!V8*[1]I_Investimenti!$F8</f>
        <v>0</v>
      </c>
      <c r="T18" s="253">
        <f>+[1]I_Investimenti!W8*[1]I_Investimenti!$F8</f>
        <v>0</v>
      </c>
      <c r="U18" s="253">
        <f>+[1]I_Investimenti!X8*[1]I_Investimenti!$F8</f>
        <v>0</v>
      </c>
      <c r="V18" s="253">
        <f>+[1]I_Investimenti!Y8*[1]I_Investimenti!$F8</f>
        <v>0</v>
      </c>
      <c r="W18" s="253">
        <f>+[1]I_Investimenti!Z8*[1]I_Investimenti!$F8</f>
        <v>0</v>
      </c>
      <c r="X18" s="253">
        <f>+[1]I_Investimenti!AA8*[1]I_Investimenti!$F8</f>
        <v>0</v>
      </c>
      <c r="Y18" s="253">
        <f>+[1]I_Investimenti!AB8*[1]I_Investimenti!$F8</f>
        <v>0</v>
      </c>
      <c r="Z18" s="253">
        <f>+[1]I_Investimenti!AC8*[1]I_Investimenti!$F8</f>
        <v>0</v>
      </c>
      <c r="AA18" s="253">
        <f>+[1]I_Investimenti!AD8*[1]I_Investimenti!$F8</f>
        <v>0</v>
      </c>
      <c r="AB18" s="253">
        <f>+[1]I_Investimenti!AE8*[1]I_Investimenti!$F8</f>
        <v>0</v>
      </c>
      <c r="AC18" s="253">
        <f>+[1]I_Investimenti!AF8*[1]I_Investimenti!$F8</f>
        <v>0</v>
      </c>
      <c r="AD18" s="253">
        <f>+[1]I_Investimenti!AG8*[1]I_Investimenti!$F8</f>
        <v>0</v>
      </c>
      <c r="AE18" s="253">
        <f>+[1]I_Investimenti!AH8*[1]I_Investimenti!$F8</f>
        <v>0</v>
      </c>
      <c r="AF18" s="253">
        <f>+[1]I_Investimenti!AI8*[1]I_Investimenti!$F8</f>
        <v>0</v>
      </c>
      <c r="AG18" s="253">
        <f>+[1]I_Investimenti!AJ8*[1]I_Investimenti!$F8</f>
        <v>0</v>
      </c>
      <c r="AH18" s="253">
        <f>+[1]I_Investimenti!AK8*[1]I_Investimenti!$F8</f>
        <v>0</v>
      </c>
      <c r="AI18" s="253">
        <f>+[1]I_Investimenti!AL8*[1]I_Investimenti!$F8</f>
        <v>0</v>
      </c>
      <c r="AJ18" s="253">
        <f>+[1]I_Investimenti!AM8*[1]I_Investimenti!$F8</f>
        <v>0</v>
      </c>
      <c r="AK18" s="253">
        <f>+[1]I_Investimenti!AN8*[1]I_Investimenti!$F8</f>
        <v>0</v>
      </c>
      <c r="AL18" s="253">
        <f>+[1]I_Investimenti!AO8*[1]I_Investimenti!$F8</f>
        <v>0</v>
      </c>
      <c r="AM18" s="253">
        <f>+[1]I_Investimenti!AP8*[1]I_Investimenti!$F8</f>
        <v>0</v>
      </c>
      <c r="AN18" s="253">
        <f>+[1]I_Investimenti!AQ8*[1]I_Investimenti!$F8</f>
        <v>0</v>
      </c>
      <c r="AO18" s="253">
        <f>+[1]I_Investimenti!AR8*[1]I_Investimenti!$F8</f>
        <v>0</v>
      </c>
      <c r="AP18" s="253">
        <f>+[1]I_Investimenti!AS8*[1]I_Investimenti!$F8</f>
        <v>0</v>
      </c>
      <c r="AQ18" s="253">
        <f>+[1]I_Investimenti!AT8*[1]I_Investimenti!$F8</f>
        <v>0</v>
      </c>
      <c r="AR18" s="253">
        <f>+[1]I_Investimenti!AU8*[1]I_Investimenti!$F8</f>
        <v>0</v>
      </c>
      <c r="AS18" s="253">
        <f>+[1]I_Investimenti!AV8*[1]I_Investimenti!$F8</f>
        <v>0</v>
      </c>
      <c r="AT18" s="253">
        <f>+[1]I_Investimenti!AW8*[1]I_Investimenti!$F8</f>
        <v>0</v>
      </c>
      <c r="AU18" s="253">
        <f>+[1]I_Investimenti!AX8*[1]I_Investimenti!$F8</f>
        <v>0</v>
      </c>
      <c r="AV18" s="253">
        <f>+[1]I_Investimenti!AY8*[1]I_Investimenti!$F8</f>
        <v>0</v>
      </c>
      <c r="AW18" s="253">
        <f>+[1]I_Investimenti!AZ8*[1]I_Investimenti!$F8</f>
        <v>0</v>
      </c>
      <c r="AX18" s="253">
        <f>+[1]I_Investimenti!BA8*[1]I_Investimenti!$F8</f>
        <v>0</v>
      </c>
      <c r="AY18" s="253">
        <f>+[1]I_Investimenti!BB8*[1]I_Investimenti!$F8</f>
        <v>0</v>
      </c>
      <c r="AZ18" s="253">
        <f>+[1]I_Investimenti!BC8*[1]I_Investimenti!$F8</f>
        <v>0</v>
      </c>
      <c r="BA18" s="253">
        <f>+[1]I_Investimenti!BD8*[1]I_Investimenti!$F8</f>
        <v>0</v>
      </c>
      <c r="BB18" s="253">
        <f>+[1]I_Investimenti!BE8*[1]I_Investimenti!$F8</f>
        <v>0</v>
      </c>
      <c r="BC18" s="253">
        <f>+[1]I_Investimenti!BF8*[1]I_Investimenti!$F8</f>
        <v>0</v>
      </c>
      <c r="BD18" s="253">
        <f>+[1]I_Investimenti!BG8*[1]I_Investimenti!$F8</f>
        <v>0</v>
      </c>
      <c r="BE18" s="253">
        <f>+[1]I_Investimenti!BH8*[1]I_Investimenti!$F8</f>
        <v>0</v>
      </c>
      <c r="BF18" s="253">
        <f>+[1]I_Investimenti!BI8*[1]I_Investimenti!$F8</f>
        <v>0</v>
      </c>
      <c r="BG18" s="253">
        <f>+[1]I_Investimenti!BJ8*[1]I_Investimenti!$F8</f>
        <v>0</v>
      </c>
      <c r="BH18" s="253">
        <f>+[1]I_Investimenti!BK8*[1]I_Investimenti!$F8</f>
        <v>0</v>
      </c>
      <c r="BI18" s="253">
        <f>+[1]I_Investimenti!BL8*[1]I_Investimenti!$F8</f>
        <v>0</v>
      </c>
      <c r="BJ18" s="253">
        <f>+[1]I_Investimenti!BM8*[1]I_Investimenti!$F8</f>
        <v>0</v>
      </c>
      <c r="BK18" s="253">
        <f>+[1]I_Investimenti!BN8*[1]I_Investimenti!$F8</f>
        <v>0</v>
      </c>
      <c r="BL18" s="253">
        <f>+[1]I_Investimenti!BO8*[1]I_Investimenti!$F8</f>
        <v>0</v>
      </c>
      <c r="BM18" s="253">
        <f>+[1]I_Investimenti!BP8*[1]I_Investimenti!$F8</f>
        <v>0</v>
      </c>
      <c r="BN18" s="253">
        <f>+[1]I_Investimenti!BQ8*[1]I_Investimenti!$F8</f>
        <v>0</v>
      </c>
      <c r="BO18" s="253">
        <f>+[1]I_Investimenti!BR8*[1]I_Investimenti!$F8</f>
        <v>0</v>
      </c>
      <c r="BP18" s="253">
        <f>+[1]I_Investimenti!BS8*[1]I_Investimenti!$F8</f>
        <v>0</v>
      </c>
      <c r="BQ18" s="253">
        <f>+[1]I_Investimenti!BT8*[1]I_Investimenti!$F8</f>
        <v>0</v>
      </c>
      <c r="BR18" s="253">
        <f>+[1]I_Investimenti!BU8*[1]I_Investimenti!$F8</f>
        <v>0</v>
      </c>
      <c r="BS18" s="253">
        <f>+[1]I_Investimenti!BV8*[1]I_Investimenti!$F8</f>
        <v>0</v>
      </c>
      <c r="BT18" s="253">
        <f>+[1]I_Investimenti!BW8*[1]I_Investimenti!$F8</f>
        <v>0</v>
      </c>
      <c r="BU18" s="253">
        <f>+[1]I_Investimenti!BX8*[1]I_Investimenti!$F8</f>
        <v>0</v>
      </c>
      <c r="BV18" s="253">
        <f>+[1]I_Investimenti!BY8*[1]I_Investimenti!$F8</f>
        <v>0</v>
      </c>
      <c r="BW18" s="253">
        <f>+[1]I_Investimenti!BZ8*[1]I_Investimenti!$F8</f>
        <v>0</v>
      </c>
      <c r="BX18" s="253">
        <f>+[1]I_Investimenti!CA8*[1]I_Investimenti!$F8</f>
        <v>0</v>
      </c>
      <c r="BY18" s="253">
        <f>+[1]I_Investimenti!CB8*[1]I_Investimenti!$F8</f>
        <v>0</v>
      </c>
      <c r="BZ18" s="253">
        <f>+[1]I_Investimenti!CC8*[1]I_Investimenti!$F8</f>
        <v>0</v>
      </c>
      <c r="CA18" s="253">
        <f>+[1]I_Investimenti!CD8*[1]I_Investimenti!$F8</f>
        <v>0</v>
      </c>
      <c r="CB18" s="253">
        <f>+[1]I_Investimenti!CE8*[1]I_Investimenti!$F8</f>
        <v>0</v>
      </c>
      <c r="CC18" s="253">
        <f>+[1]I_Investimenti!CF8*[1]I_Investimenti!$F8</f>
        <v>0</v>
      </c>
      <c r="CD18" s="253">
        <f>+[1]I_Investimenti!CG8*[1]I_Investimenti!$F8</f>
        <v>0</v>
      </c>
      <c r="CE18" s="253">
        <f>+[1]I_Investimenti!CH8*[1]I_Investimenti!$F8</f>
        <v>0</v>
      </c>
      <c r="CF18" s="253">
        <f>+[1]I_Investimenti!CI8*[1]I_Investimenti!$F8</f>
        <v>0</v>
      </c>
      <c r="CG18" s="253">
        <f>+[1]I_Investimenti!CJ8*[1]I_Investimenti!$F8</f>
        <v>0</v>
      </c>
      <c r="CH18" s="253">
        <f>+[1]I_Investimenti!CK8*[1]I_Investimenti!$F8</f>
        <v>0</v>
      </c>
      <c r="CI18" s="253">
        <f>+[1]I_Investimenti!CL8*[1]I_Investimenti!$F8</f>
        <v>0</v>
      </c>
      <c r="CJ18" s="253">
        <f>+[1]I_Investimenti!CM8*[1]I_Investimenti!$F8</f>
        <v>0</v>
      </c>
      <c r="CK18" s="253">
        <f>+[1]I_Investimenti!CN8*[1]I_Investimenti!$F8</f>
        <v>0</v>
      </c>
      <c r="CL18" s="253">
        <f>+[1]I_Investimenti!CO8*[1]I_Investimenti!$F8</f>
        <v>0</v>
      </c>
      <c r="CM18" s="253">
        <f>+[1]I_Investimenti!CP8*[1]I_Investimenti!$F8</f>
        <v>0</v>
      </c>
      <c r="CN18" s="253">
        <f>+[1]I_Investimenti!CQ8*[1]I_Investimenti!$F8</f>
        <v>0</v>
      </c>
      <c r="CO18" s="253">
        <f>+[1]I_Investimenti!CR8*[1]I_Investimenti!$F8</f>
        <v>0</v>
      </c>
      <c r="CP18" s="253">
        <f>+[1]I_Investimenti!CS8*[1]I_Investimenti!$F8</f>
        <v>0</v>
      </c>
      <c r="CQ18" s="253">
        <f>+[1]I_Investimenti!CT8*[1]I_Investimenti!$F8</f>
        <v>0</v>
      </c>
      <c r="CR18" s="253">
        <f>+[1]I_Investimenti!CU8*[1]I_Investimenti!$F8</f>
        <v>0</v>
      </c>
      <c r="CS18" s="253">
        <f>+[1]I_Investimenti!CV8*[1]I_Investimenti!$F8</f>
        <v>0</v>
      </c>
      <c r="CT18" s="253">
        <f>+[1]I_Investimenti!CW8*[1]I_Investimenti!$F8</f>
        <v>0</v>
      </c>
      <c r="CU18" s="253">
        <f>+[1]I_Investimenti!CX8*[1]I_Investimenti!$F8</f>
        <v>0</v>
      </c>
      <c r="CV18" s="253">
        <f>+[1]I_Investimenti!CY8*[1]I_Investimenti!$F8</f>
        <v>0</v>
      </c>
      <c r="CW18" s="253">
        <f>+[1]I_Investimenti!CZ8*[1]I_Investimenti!$F8</f>
        <v>0</v>
      </c>
      <c r="CX18" s="253">
        <f>+[1]I_Investimenti!DA8*[1]I_Investimenti!$F8</f>
        <v>0</v>
      </c>
      <c r="CY18" s="253">
        <f>+[1]I_Investimenti!DB8*[1]I_Investimenti!$F8</f>
        <v>0</v>
      </c>
      <c r="CZ18" s="253">
        <f>+[1]I_Investimenti!DC8*[1]I_Investimenti!$F8</f>
        <v>0</v>
      </c>
      <c r="DA18" s="253">
        <f>+[1]I_Investimenti!DD8*[1]I_Investimenti!$F8</f>
        <v>0</v>
      </c>
      <c r="DB18" s="253">
        <f>+[1]I_Investimenti!DE8*[1]I_Investimenti!$F8</f>
        <v>0</v>
      </c>
      <c r="DC18" s="253">
        <f>+[1]I_Investimenti!DF8*[1]I_Investimenti!$F8</f>
        <v>0</v>
      </c>
      <c r="DD18" s="253">
        <f>+[1]I_Investimenti!DG8*[1]I_Investimenti!$F8</f>
        <v>0</v>
      </c>
      <c r="DE18" s="253">
        <f>+[1]I_Investimenti!DH8*[1]I_Investimenti!$F8</f>
        <v>0</v>
      </c>
      <c r="DF18" s="253">
        <f>+[1]I_Investimenti!DI8*[1]I_Investimenti!$F8</f>
        <v>0</v>
      </c>
      <c r="DG18" s="253">
        <f>+[1]I_Investimenti!DJ8*[1]I_Investimenti!$F8</f>
        <v>0</v>
      </c>
      <c r="DH18" s="253">
        <f>+[1]I_Investimenti!DK8*[1]I_Investimenti!$F8</f>
        <v>0</v>
      </c>
      <c r="DI18" s="253">
        <f>+[1]I_Investimenti!DL8*[1]I_Investimenti!$F8</f>
        <v>0</v>
      </c>
      <c r="DJ18" s="253">
        <f>+[1]I_Investimenti!DM8*[1]I_Investimenti!$F8</f>
        <v>0</v>
      </c>
      <c r="DK18" s="253">
        <f>+[1]I_Investimenti!DN8*[1]I_Investimenti!$F8</f>
        <v>0</v>
      </c>
      <c r="DL18" s="253">
        <f>+[1]I_Investimenti!DO8*[1]I_Investimenti!$F8</f>
        <v>0</v>
      </c>
      <c r="DM18" s="253">
        <f>+[1]I_Investimenti!DP8*[1]I_Investimenti!$F8</f>
        <v>0</v>
      </c>
      <c r="DN18" s="253">
        <f>+[1]I_Investimenti!DQ8*[1]I_Investimenti!$F8</f>
        <v>0</v>
      </c>
      <c r="DO18" s="253">
        <f>+[1]I_Investimenti!DR8*[1]I_Investimenti!$F8</f>
        <v>0</v>
      </c>
      <c r="DP18" s="253">
        <f>+[1]I_Investimenti!DS8*[1]I_Investimenti!$F8</f>
        <v>0</v>
      </c>
      <c r="DQ18" s="253">
        <f>+[1]I_Investimenti!DT8*[1]I_Investimenti!$F8</f>
        <v>0</v>
      </c>
      <c r="DR18" s="253">
        <f>+[1]I_Investimenti!DU8*[1]I_Investimenti!$F8</f>
        <v>0</v>
      </c>
      <c r="DS18" s="253">
        <f>+[1]I_Investimenti!DV8*[1]I_Investimenti!$F8</f>
        <v>0</v>
      </c>
      <c r="DT18" s="253">
        <f>+[1]I_Investimenti!DW8*[1]I_Investimenti!$F8</f>
        <v>0</v>
      </c>
      <c r="DU18" s="253">
        <f>+[1]I_Investimenti!DX8*[1]I_Investimenti!$F8</f>
        <v>0</v>
      </c>
    </row>
    <row r="19" spans="3:125" ht="15.6" thickTop="1" thickBot="1">
      <c r="C19" s="338" t="str">
        <f>+[1]I_Investimenti!C9</f>
        <v>Logo e Digital Marketing</v>
      </c>
      <c r="D19" s="294">
        <f>+[1]I_Investimenti!F9</f>
        <v>0.22</v>
      </c>
      <c r="F19" s="253">
        <f>+[1]I_Investimenti!I9*[1]I_Investimenti!$F9</f>
        <v>366.66666666666669</v>
      </c>
      <c r="G19" s="253">
        <f>+[1]I_Investimenti!J9*[1]I_Investimenti!$F9</f>
        <v>366.66666666666669</v>
      </c>
      <c r="H19" s="253">
        <f>+[1]I_Investimenti!K9*[1]I_Investimenti!$F9</f>
        <v>366.66666666666669</v>
      </c>
      <c r="I19" s="253">
        <f>+[1]I_Investimenti!L9*[1]I_Investimenti!$F9</f>
        <v>366.66666666666669</v>
      </c>
      <c r="J19" s="253">
        <f>+[1]I_Investimenti!M9*[1]I_Investimenti!$F9</f>
        <v>366.66666666666669</v>
      </c>
      <c r="K19" s="253">
        <f>+[1]I_Investimenti!N9*[1]I_Investimenti!$F9</f>
        <v>366.66666666666669</v>
      </c>
      <c r="L19" s="253">
        <f>+[1]I_Investimenti!O9*[1]I_Investimenti!$F9</f>
        <v>366.66666666666669</v>
      </c>
      <c r="M19" s="253">
        <f>+[1]I_Investimenti!P9*[1]I_Investimenti!$F9</f>
        <v>366.66666666666669</v>
      </c>
      <c r="N19" s="253">
        <f>+[1]I_Investimenti!Q9*[1]I_Investimenti!$F9</f>
        <v>366.66666666666669</v>
      </c>
      <c r="O19" s="253">
        <f>+[1]I_Investimenti!R9*[1]I_Investimenti!$F9</f>
        <v>366.66666666666669</v>
      </c>
      <c r="P19" s="253">
        <f>+[1]I_Investimenti!S9*[1]I_Investimenti!$F9</f>
        <v>366.66666666666669</v>
      </c>
      <c r="Q19" s="253">
        <f>+[1]I_Investimenti!T9*[1]I_Investimenti!$F9</f>
        <v>366.66666666666669</v>
      </c>
      <c r="R19" s="253">
        <f>+[1]I_Investimenti!U9*[1]I_Investimenti!$F9</f>
        <v>0</v>
      </c>
      <c r="S19" s="253">
        <f>+[1]I_Investimenti!V9*[1]I_Investimenti!$F9</f>
        <v>0</v>
      </c>
      <c r="T19" s="253">
        <f>+[1]I_Investimenti!W9*[1]I_Investimenti!$F9</f>
        <v>0</v>
      </c>
      <c r="U19" s="253">
        <f>+[1]I_Investimenti!X9*[1]I_Investimenti!$F9</f>
        <v>0</v>
      </c>
      <c r="V19" s="253">
        <f>+[1]I_Investimenti!Y9*[1]I_Investimenti!$F9</f>
        <v>0</v>
      </c>
      <c r="W19" s="253">
        <f>+[1]I_Investimenti!Z9*[1]I_Investimenti!$F9</f>
        <v>0</v>
      </c>
      <c r="X19" s="253">
        <f>+[1]I_Investimenti!AA9*[1]I_Investimenti!$F9</f>
        <v>0</v>
      </c>
      <c r="Y19" s="253">
        <f>+[1]I_Investimenti!AB9*[1]I_Investimenti!$F9</f>
        <v>0</v>
      </c>
      <c r="Z19" s="253">
        <f>+[1]I_Investimenti!AC9*[1]I_Investimenti!$F9</f>
        <v>0</v>
      </c>
      <c r="AA19" s="253">
        <f>+[1]I_Investimenti!AD9*[1]I_Investimenti!$F9</f>
        <v>0</v>
      </c>
      <c r="AB19" s="253">
        <f>+[1]I_Investimenti!AE9*[1]I_Investimenti!$F9</f>
        <v>0</v>
      </c>
      <c r="AC19" s="253">
        <f>+[1]I_Investimenti!AF9*[1]I_Investimenti!$F9</f>
        <v>0</v>
      </c>
      <c r="AD19" s="253">
        <f>+[1]I_Investimenti!AG9*[1]I_Investimenti!$F9</f>
        <v>0</v>
      </c>
      <c r="AE19" s="253">
        <f>+[1]I_Investimenti!AH9*[1]I_Investimenti!$F9</f>
        <v>0</v>
      </c>
      <c r="AF19" s="253">
        <f>+[1]I_Investimenti!AI9*[1]I_Investimenti!$F9</f>
        <v>0</v>
      </c>
      <c r="AG19" s="253">
        <f>+[1]I_Investimenti!AJ9*[1]I_Investimenti!$F9</f>
        <v>0</v>
      </c>
      <c r="AH19" s="253">
        <f>+[1]I_Investimenti!AK9*[1]I_Investimenti!$F9</f>
        <v>0</v>
      </c>
      <c r="AI19" s="253">
        <f>+[1]I_Investimenti!AL9*[1]I_Investimenti!$F9</f>
        <v>0</v>
      </c>
      <c r="AJ19" s="253">
        <f>+[1]I_Investimenti!AM9*[1]I_Investimenti!$F9</f>
        <v>0</v>
      </c>
      <c r="AK19" s="253">
        <f>+[1]I_Investimenti!AN9*[1]I_Investimenti!$F9</f>
        <v>0</v>
      </c>
      <c r="AL19" s="253">
        <f>+[1]I_Investimenti!AO9*[1]I_Investimenti!$F9</f>
        <v>0</v>
      </c>
      <c r="AM19" s="253">
        <f>+[1]I_Investimenti!AP9*[1]I_Investimenti!$F9</f>
        <v>0</v>
      </c>
      <c r="AN19" s="253">
        <f>+[1]I_Investimenti!AQ9*[1]I_Investimenti!$F9</f>
        <v>0</v>
      </c>
      <c r="AO19" s="253">
        <f>+[1]I_Investimenti!AR9*[1]I_Investimenti!$F9</f>
        <v>0</v>
      </c>
      <c r="AP19" s="253">
        <f>+[1]I_Investimenti!AS9*[1]I_Investimenti!$F9</f>
        <v>0</v>
      </c>
      <c r="AQ19" s="253">
        <f>+[1]I_Investimenti!AT9*[1]I_Investimenti!$F9</f>
        <v>0</v>
      </c>
      <c r="AR19" s="253">
        <f>+[1]I_Investimenti!AU9*[1]I_Investimenti!$F9</f>
        <v>0</v>
      </c>
      <c r="AS19" s="253">
        <f>+[1]I_Investimenti!AV9*[1]I_Investimenti!$F9</f>
        <v>0</v>
      </c>
      <c r="AT19" s="253">
        <f>+[1]I_Investimenti!AW9*[1]I_Investimenti!$F9</f>
        <v>0</v>
      </c>
      <c r="AU19" s="253">
        <f>+[1]I_Investimenti!AX9*[1]I_Investimenti!$F9</f>
        <v>0</v>
      </c>
      <c r="AV19" s="253">
        <f>+[1]I_Investimenti!AY9*[1]I_Investimenti!$F9</f>
        <v>0</v>
      </c>
      <c r="AW19" s="253">
        <f>+[1]I_Investimenti!AZ9*[1]I_Investimenti!$F9</f>
        <v>0</v>
      </c>
      <c r="AX19" s="253">
        <f>+[1]I_Investimenti!BA9*[1]I_Investimenti!$F9</f>
        <v>0</v>
      </c>
      <c r="AY19" s="253">
        <f>+[1]I_Investimenti!BB9*[1]I_Investimenti!$F9</f>
        <v>0</v>
      </c>
      <c r="AZ19" s="253">
        <f>+[1]I_Investimenti!BC9*[1]I_Investimenti!$F9</f>
        <v>0</v>
      </c>
      <c r="BA19" s="253">
        <f>+[1]I_Investimenti!BD9*[1]I_Investimenti!$F9</f>
        <v>0</v>
      </c>
      <c r="BB19" s="253">
        <f>+[1]I_Investimenti!BE9*[1]I_Investimenti!$F9</f>
        <v>0</v>
      </c>
      <c r="BC19" s="253">
        <f>+[1]I_Investimenti!BF9*[1]I_Investimenti!$F9</f>
        <v>0</v>
      </c>
      <c r="BD19" s="253">
        <f>+[1]I_Investimenti!BG9*[1]I_Investimenti!$F9</f>
        <v>0</v>
      </c>
      <c r="BE19" s="253">
        <f>+[1]I_Investimenti!BH9*[1]I_Investimenti!$F9</f>
        <v>0</v>
      </c>
      <c r="BF19" s="253">
        <f>+[1]I_Investimenti!BI9*[1]I_Investimenti!$F9</f>
        <v>0</v>
      </c>
      <c r="BG19" s="253">
        <f>+[1]I_Investimenti!BJ9*[1]I_Investimenti!$F9</f>
        <v>0</v>
      </c>
      <c r="BH19" s="253">
        <f>+[1]I_Investimenti!BK9*[1]I_Investimenti!$F9</f>
        <v>0</v>
      </c>
      <c r="BI19" s="253">
        <f>+[1]I_Investimenti!BL9*[1]I_Investimenti!$F9</f>
        <v>0</v>
      </c>
      <c r="BJ19" s="253">
        <f>+[1]I_Investimenti!BM9*[1]I_Investimenti!$F9</f>
        <v>0</v>
      </c>
      <c r="BK19" s="253">
        <f>+[1]I_Investimenti!BN9*[1]I_Investimenti!$F9</f>
        <v>0</v>
      </c>
      <c r="BL19" s="253">
        <f>+[1]I_Investimenti!BO9*[1]I_Investimenti!$F9</f>
        <v>0</v>
      </c>
      <c r="BM19" s="253">
        <f>+[1]I_Investimenti!BP9*[1]I_Investimenti!$F9</f>
        <v>0</v>
      </c>
      <c r="BN19" s="253">
        <f>+[1]I_Investimenti!BQ9*[1]I_Investimenti!$F9</f>
        <v>0</v>
      </c>
      <c r="BO19" s="253">
        <f>+[1]I_Investimenti!BR9*[1]I_Investimenti!$F9</f>
        <v>0</v>
      </c>
      <c r="BP19" s="253">
        <f>+[1]I_Investimenti!BS9*[1]I_Investimenti!$F9</f>
        <v>0</v>
      </c>
      <c r="BQ19" s="253">
        <f>+[1]I_Investimenti!BT9*[1]I_Investimenti!$F9</f>
        <v>0</v>
      </c>
      <c r="BR19" s="253">
        <f>+[1]I_Investimenti!BU9*[1]I_Investimenti!$F9</f>
        <v>0</v>
      </c>
      <c r="BS19" s="253">
        <f>+[1]I_Investimenti!BV9*[1]I_Investimenti!$F9</f>
        <v>0</v>
      </c>
      <c r="BT19" s="253">
        <f>+[1]I_Investimenti!BW9*[1]I_Investimenti!$F9</f>
        <v>0</v>
      </c>
      <c r="BU19" s="253">
        <f>+[1]I_Investimenti!BX9*[1]I_Investimenti!$F9</f>
        <v>0</v>
      </c>
      <c r="BV19" s="253">
        <f>+[1]I_Investimenti!BY9*[1]I_Investimenti!$F9</f>
        <v>0</v>
      </c>
      <c r="BW19" s="253">
        <f>+[1]I_Investimenti!BZ9*[1]I_Investimenti!$F9</f>
        <v>0</v>
      </c>
      <c r="BX19" s="253">
        <f>+[1]I_Investimenti!CA9*[1]I_Investimenti!$F9</f>
        <v>0</v>
      </c>
      <c r="BY19" s="253">
        <f>+[1]I_Investimenti!CB9*[1]I_Investimenti!$F9</f>
        <v>0</v>
      </c>
      <c r="BZ19" s="253">
        <f>+[1]I_Investimenti!CC9*[1]I_Investimenti!$F9</f>
        <v>0</v>
      </c>
      <c r="CA19" s="253">
        <f>+[1]I_Investimenti!CD9*[1]I_Investimenti!$F9</f>
        <v>0</v>
      </c>
      <c r="CB19" s="253">
        <f>+[1]I_Investimenti!CE9*[1]I_Investimenti!$F9</f>
        <v>0</v>
      </c>
      <c r="CC19" s="253">
        <f>+[1]I_Investimenti!CF9*[1]I_Investimenti!$F9</f>
        <v>0</v>
      </c>
      <c r="CD19" s="253">
        <f>+[1]I_Investimenti!CG9*[1]I_Investimenti!$F9</f>
        <v>0</v>
      </c>
      <c r="CE19" s="253">
        <f>+[1]I_Investimenti!CH9*[1]I_Investimenti!$F9</f>
        <v>0</v>
      </c>
      <c r="CF19" s="253">
        <f>+[1]I_Investimenti!CI9*[1]I_Investimenti!$F9</f>
        <v>0</v>
      </c>
      <c r="CG19" s="253">
        <f>+[1]I_Investimenti!CJ9*[1]I_Investimenti!$F9</f>
        <v>0</v>
      </c>
      <c r="CH19" s="253">
        <f>+[1]I_Investimenti!CK9*[1]I_Investimenti!$F9</f>
        <v>0</v>
      </c>
      <c r="CI19" s="253">
        <f>+[1]I_Investimenti!CL9*[1]I_Investimenti!$F9</f>
        <v>0</v>
      </c>
      <c r="CJ19" s="253">
        <f>+[1]I_Investimenti!CM9*[1]I_Investimenti!$F9</f>
        <v>0</v>
      </c>
      <c r="CK19" s="253">
        <f>+[1]I_Investimenti!CN9*[1]I_Investimenti!$F9</f>
        <v>0</v>
      </c>
      <c r="CL19" s="253">
        <f>+[1]I_Investimenti!CO9*[1]I_Investimenti!$F9</f>
        <v>0</v>
      </c>
      <c r="CM19" s="253">
        <f>+[1]I_Investimenti!CP9*[1]I_Investimenti!$F9</f>
        <v>0</v>
      </c>
      <c r="CN19" s="253">
        <f>+[1]I_Investimenti!CQ9*[1]I_Investimenti!$F9</f>
        <v>0</v>
      </c>
      <c r="CO19" s="253">
        <f>+[1]I_Investimenti!CR9*[1]I_Investimenti!$F9</f>
        <v>0</v>
      </c>
      <c r="CP19" s="253">
        <f>+[1]I_Investimenti!CS9*[1]I_Investimenti!$F9</f>
        <v>0</v>
      </c>
      <c r="CQ19" s="253">
        <f>+[1]I_Investimenti!CT9*[1]I_Investimenti!$F9</f>
        <v>0</v>
      </c>
      <c r="CR19" s="253">
        <f>+[1]I_Investimenti!CU9*[1]I_Investimenti!$F9</f>
        <v>0</v>
      </c>
      <c r="CS19" s="253">
        <f>+[1]I_Investimenti!CV9*[1]I_Investimenti!$F9</f>
        <v>0</v>
      </c>
      <c r="CT19" s="253">
        <f>+[1]I_Investimenti!CW9*[1]I_Investimenti!$F9</f>
        <v>0</v>
      </c>
      <c r="CU19" s="253">
        <f>+[1]I_Investimenti!CX9*[1]I_Investimenti!$F9</f>
        <v>0</v>
      </c>
      <c r="CV19" s="253">
        <f>+[1]I_Investimenti!CY9*[1]I_Investimenti!$F9</f>
        <v>0</v>
      </c>
      <c r="CW19" s="253">
        <f>+[1]I_Investimenti!CZ9*[1]I_Investimenti!$F9</f>
        <v>0</v>
      </c>
      <c r="CX19" s="253">
        <f>+[1]I_Investimenti!DA9*[1]I_Investimenti!$F9</f>
        <v>0</v>
      </c>
      <c r="CY19" s="253">
        <f>+[1]I_Investimenti!DB9*[1]I_Investimenti!$F9</f>
        <v>0</v>
      </c>
      <c r="CZ19" s="253">
        <f>+[1]I_Investimenti!DC9*[1]I_Investimenti!$F9</f>
        <v>0</v>
      </c>
      <c r="DA19" s="253">
        <f>+[1]I_Investimenti!DD9*[1]I_Investimenti!$F9</f>
        <v>0</v>
      </c>
      <c r="DB19" s="253">
        <f>+[1]I_Investimenti!DE9*[1]I_Investimenti!$F9</f>
        <v>0</v>
      </c>
      <c r="DC19" s="253">
        <f>+[1]I_Investimenti!DF9*[1]I_Investimenti!$F9</f>
        <v>0</v>
      </c>
      <c r="DD19" s="253">
        <f>+[1]I_Investimenti!DG9*[1]I_Investimenti!$F9</f>
        <v>0</v>
      </c>
      <c r="DE19" s="253">
        <f>+[1]I_Investimenti!DH9*[1]I_Investimenti!$F9</f>
        <v>0</v>
      </c>
      <c r="DF19" s="253">
        <f>+[1]I_Investimenti!DI9*[1]I_Investimenti!$F9</f>
        <v>0</v>
      </c>
      <c r="DG19" s="253">
        <f>+[1]I_Investimenti!DJ9*[1]I_Investimenti!$F9</f>
        <v>0</v>
      </c>
      <c r="DH19" s="253">
        <f>+[1]I_Investimenti!DK9*[1]I_Investimenti!$F9</f>
        <v>0</v>
      </c>
      <c r="DI19" s="253">
        <f>+[1]I_Investimenti!DL9*[1]I_Investimenti!$F9</f>
        <v>0</v>
      </c>
      <c r="DJ19" s="253">
        <f>+[1]I_Investimenti!DM9*[1]I_Investimenti!$F9</f>
        <v>0</v>
      </c>
      <c r="DK19" s="253">
        <f>+[1]I_Investimenti!DN9*[1]I_Investimenti!$F9</f>
        <v>0</v>
      </c>
      <c r="DL19" s="253">
        <f>+[1]I_Investimenti!DO9*[1]I_Investimenti!$F9</f>
        <v>0</v>
      </c>
      <c r="DM19" s="253">
        <f>+[1]I_Investimenti!DP9*[1]I_Investimenti!$F9</f>
        <v>0</v>
      </c>
      <c r="DN19" s="253">
        <f>+[1]I_Investimenti!DQ9*[1]I_Investimenti!$F9</f>
        <v>0</v>
      </c>
      <c r="DO19" s="253">
        <f>+[1]I_Investimenti!DR9*[1]I_Investimenti!$F9</f>
        <v>0</v>
      </c>
      <c r="DP19" s="253">
        <f>+[1]I_Investimenti!DS9*[1]I_Investimenti!$F9</f>
        <v>0</v>
      </c>
      <c r="DQ19" s="253">
        <f>+[1]I_Investimenti!DT9*[1]I_Investimenti!$F9</f>
        <v>0</v>
      </c>
      <c r="DR19" s="253">
        <f>+[1]I_Investimenti!DU9*[1]I_Investimenti!$F9</f>
        <v>0</v>
      </c>
      <c r="DS19" s="253">
        <f>+[1]I_Investimenti!DV9*[1]I_Investimenti!$F9</f>
        <v>0</v>
      </c>
      <c r="DT19" s="253">
        <f>+[1]I_Investimenti!DW9*[1]I_Investimenti!$F9</f>
        <v>0</v>
      </c>
      <c r="DU19" s="253">
        <f>+[1]I_Investimenti!DX9*[1]I_Investimenti!$F9</f>
        <v>0</v>
      </c>
    </row>
    <row r="20" spans="3:125" ht="15.6" thickTop="1" thickBot="1">
      <c r="C20" s="338" t="str">
        <f>+[1]I_Investimenti!C10</f>
        <v>ee</v>
      </c>
      <c r="D20" s="294">
        <f>+[1]I_Investimenti!F10</f>
        <v>0.22</v>
      </c>
      <c r="F20" s="253">
        <f>+[1]I_Investimenti!I10*[1]I_Investimenti!$F10</f>
        <v>0</v>
      </c>
      <c r="G20" s="253">
        <f>+[1]I_Investimenti!J10*[1]I_Investimenti!$F10</f>
        <v>0</v>
      </c>
      <c r="H20" s="253">
        <f>+[1]I_Investimenti!K10*[1]I_Investimenti!$F10</f>
        <v>0</v>
      </c>
      <c r="I20" s="253">
        <f>+[1]I_Investimenti!L10*[1]I_Investimenti!$F10</f>
        <v>0</v>
      </c>
      <c r="J20" s="253">
        <f>+[1]I_Investimenti!M10*[1]I_Investimenti!$F10</f>
        <v>0</v>
      </c>
      <c r="K20" s="253">
        <f>+[1]I_Investimenti!N10*[1]I_Investimenti!$F10</f>
        <v>0</v>
      </c>
      <c r="L20" s="253">
        <f>+[1]I_Investimenti!O10*[1]I_Investimenti!$F10</f>
        <v>0</v>
      </c>
      <c r="M20" s="253">
        <f>+[1]I_Investimenti!P10*[1]I_Investimenti!$F10</f>
        <v>0</v>
      </c>
      <c r="N20" s="253">
        <f>+[1]I_Investimenti!Q10*[1]I_Investimenti!$F10</f>
        <v>0</v>
      </c>
      <c r="O20" s="253">
        <f>+[1]I_Investimenti!R10*[1]I_Investimenti!$F10</f>
        <v>0</v>
      </c>
      <c r="P20" s="253">
        <f>+[1]I_Investimenti!S10*[1]I_Investimenti!$F10</f>
        <v>0</v>
      </c>
      <c r="Q20" s="253">
        <f>+[1]I_Investimenti!T10*[1]I_Investimenti!$F10</f>
        <v>0</v>
      </c>
      <c r="R20" s="253">
        <f>+[1]I_Investimenti!U10*[1]I_Investimenti!$F10</f>
        <v>0</v>
      </c>
      <c r="S20" s="253">
        <f>+[1]I_Investimenti!V10*[1]I_Investimenti!$F10</f>
        <v>0</v>
      </c>
      <c r="T20" s="253">
        <f>+[1]I_Investimenti!W10*[1]I_Investimenti!$F10</f>
        <v>0</v>
      </c>
      <c r="U20" s="253">
        <f>+[1]I_Investimenti!X10*[1]I_Investimenti!$F10</f>
        <v>0</v>
      </c>
      <c r="V20" s="253">
        <f>+[1]I_Investimenti!Y10*[1]I_Investimenti!$F10</f>
        <v>0</v>
      </c>
      <c r="W20" s="253">
        <f>+[1]I_Investimenti!Z10*[1]I_Investimenti!$F10</f>
        <v>0</v>
      </c>
      <c r="X20" s="253">
        <f>+[1]I_Investimenti!AA10*[1]I_Investimenti!$F10</f>
        <v>0</v>
      </c>
      <c r="Y20" s="253">
        <f>+[1]I_Investimenti!AB10*[1]I_Investimenti!$F10</f>
        <v>0</v>
      </c>
      <c r="Z20" s="253">
        <f>+[1]I_Investimenti!AC10*[1]I_Investimenti!$F10</f>
        <v>0</v>
      </c>
      <c r="AA20" s="253">
        <f>+[1]I_Investimenti!AD10*[1]I_Investimenti!$F10</f>
        <v>0</v>
      </c>
      <c r="AB20" s="253">
        <f>+[1]I_Investimenti!AE10*[1]I_Investimenti!$F10</f>
        <v>0</v>
      </c>
      <c r="AC20" s="253">
        <f>+[1]I_Investimenti!AF10*[1]I_Investimenti!$F10</f>
        <v>0</v>
      </c>
      <c r="AD20" s="253">
        <f>+[1]I_Investimenti!AG10*[1]I_Investimenti!$F10</f>
        <v>0</v>
      </c>
      <c r="AE20" s="253">
        <f>+[1]I_Investimenti!AH10*[1]I_Investimenti!$F10</f>
        <v>0</v>
      </c>
      <c r="AF20" s="253">
        <f>+[1]I_Investimenti!AI10*[1]I_Investimenti!$F10</f>
        <v>0</v>
      </c>
      <c r="AG20" s="253">
        <f>+[1]I_Investimenti!AJ10*[1]I_Investimenti!$F10</f>
        <v>0</v>
      </c>
      <c r="AH20" s="253">
        <f>+[1]I_Investimenti!AK10*[1]I_Investimenti!$F10</f>
        <v>0</v>
      </c>
      <c r="AI20" s="253">
        <f>+[1]I_Investimenti!AL10*[1]I_Investimenti!$F10</f>
        <v>0</v>
      </c>
      <c r="AJ20" s="253">
        <f>+[1]I_Investimenti!AM10*[1]I_Investimenti!$F10</f>
        <v>0</v>
      </c>
      <c r="AK20" s="253">
        <f>+[1]I_Investimenti!AN10*[1]I_Investimenti!$F10</f>
        <v>0</v>
      </c>
      <c r="AL20" s="253">
        <f>+[1]I_Investimenti!AO10*[1]I_Investimenti!$F10</f>
        <v>0</v>
      </c>
      <c r="AM20" s="253">
        <f>+[1]I_Investimenti!AP10*[1]I_Investimenti!$F10</f>
        <v>0</v>
      </c>
      <c r="AN20" s="253">
        <f>+[1]I_Investimenti!AQ10*[1]I_Investimenti!$F10</f>
        <v>0</v>
      </c>
      <c r="AO20" s="253">
        <f>+[1]I_Investimenti!AR10*[1]I_Investimenti!$F10</f>
        <v>0</v>
      </c>
      <c r="AP20" s="253">
        <f>+[1]I_Investimenti!AS10*[1]I_Investimenti!$F10</f>
        <v>0</v>
      </c>
      <c r="AQ20" s="253">
        <f>+[1]I_Investimenti!AT10*[1]I_Investimenti!$F10</f>
        <v>0</v>
      </c>
      <c r="AR20" s="253">
        <f>+[1]I_Investimenti!AU10*[1]I_Investimenti!$F10</f>
        <v>0</v>
      </c>
      <c r="AS20" s="253">
        <f>+[1]I_Investimenti!AV10*[1]I_Investimenti!$F10</f>
        <v>0</v>
      </c>
      <c r="AT20" s="253">
        <f>+[1]I_Investimenti!AW10*[1]I_Investimenti!$F10</f>
        <v>0</v>
      </c>
      <c r="AU20" s="253">
        <f>+[1]I_Investimenti!AX10*[1]I_Investimenti!$F10</f>
        <v>0</v>
      </c>
      <c r="AV20" s="253">
        <f>+[1]I_Investimenti!AY10*[1]I_Investimenti!$F10</f>
        <v>0</v>
      </c>
      <c r="AW20" s="253">
        <f>+[1]I_Investimenti!AZ10*[1]I_Investimenti!$F10</f>
        <v>0</v>
      </c>
      <c r="AX20" s="253">
        <f>+[1]I_Investimenti!BA10*[1]I_Investimenti!$F10</f>
        <v>0</v>
      </c>
      <c r="AY20" s="253">
        <f>+[1]I_Investimenti!BB10*[1]I_Investimenti!$F10</f>
        <v>0</v>
      </c>
      <c r="AZ20" s="253">
        <f>+[1]I_Investimenti!BC10*[1]I_Investimenti!$F10</f>
        <v>0</v>
      </c>
      <c r="BA20" s="253">
        <f>+[1]I_Investimenti!BD10*[1]I_Investimenti!$F10</f>
        <v>0</v>
      </c>
      <c r="BB20" s="253">
        <f>+[1]I_Investimenti!BE10*[1]I_Investimenti!$F10</f>
        <v>0</v>
      </c>
      <c r="BC20" s="253">
        <f>+[1]I_Investimenti!BF10*[1]I_Investimenti!$F10</f>
        <v>0</v>
      </c>
      <c r="BD20" s="253">
        <f>+[1]I_Investimenti!BG10*[1]I_Investimenti!$F10</f>
        <v>0</v>
      </c>
      <c r="BE20" s="253">
        <f>+[1]I_Investimenti!BH10*[1]I_Investimenti!$F10</f>
        <v>0</v>
      </c>
      <c r="BF20" s="253">
        <f>+[1]I_Investimenti!BI10*[1]I_Investimenti!$F10</f>
        <v>0</v>
      </c>
      <c r="BG20" s="253">
        <f>+[1]I_Investimenti!BJ10*[1]I_Investimenti!$F10</f>
        <v>0</v>
      </c>
      <c r="BH20" s="253">
        <f>+[1]I_Investimenti!BK10*[1]I_Investimenti!$F10</f>
        <v>0</v>
      </c>
      <c r="BI20" s="253">
        <f>+[1]I_Investimenti!BL10*[1]I_Investimenti!$F10</f>
        <v>0</v>
      </c>
      <c r="BJ20" s="253">
        <f>+[1]I_Investimenti!BM10*[1]I_Investimenti!$F10</f>
        <v>0</v>
      </c>
      <c r="BK20" s="253">
        <f>+[1]I_Investimenti!BN10*[1]I_Investimenti!$F10</f>
        <v>0</v>
      </c>
      <c r="BL20" s="253">
        <f>+[1]I_Investimenti!BO10*[1]I_Investimenti!$F10</f>
        <v>0</v>
      </c>
      <c r="BM20" s="253">
        <f>+[1]I_Investimenti!BP10*[1]I_Investimenti!$F10</f>
        <v>0</v>
      </c>
      <c r="BN20" s="253">
        <f>+[1]I_Investimenti!BQ10*[1]I_Investimenti!$F10</f>
        <v>0</v>
      </c>
      <c r="BO20" s="253">
        <f>+[1]I_Investimenti!BR10*[1]I_Investimenti!$F10</f>
        <v>0</v>
      </c>
      <c r="BP20" s="253">
        <f>+[1]I_Investimenti!BS10*[1]I_Investimenti!$F10</f>
        <v>0</v>
      </c>
      <c r="BQ20" s="253">
        <f>+[1]I_Investimenti!BT10*[1]I_Investimenti!$F10</f>
        <v>0</v>
      </c>
      <c r="BR20" s="253">
        <f>+[1]I_Investimenti!BU10*[1]I_Investimenti!$F10</f>
        <v>0</v>
      </c>
      <c r="BS20" s="253">
        <f>+[1]I_Investimenti!BV10*[1]I_Investimenti!$F10</f>
        <v>0</v>
      </c>
      <c r="BT20" s="253">
        <f>+[1]I_Investimenti!BW10*[1]I_Investimenti!$F10</f>
        <v>0</v>
      </c>
      <c r="BU20" s="253">
        <f>+[1]I_Investimenti!BX10*[1]I_Investimenti!$F10</f>
        <v>0</v>
      </c>
      <c r="BV20" s="253">
        <f>+[1]I_Investimenti!BY10*[1]I_Investimenti!$F10</f>
        <v>0</v>
      </c>
      <c r="BW20" s="253">
        <f>+[1]I_Investimenti!BZ10*[1]I_Investimenti!$F10</f>
        <v>0</v>
      </c>
      <c r="BX20" s="253">
        <f>+[1]I_Investimenti!CA10*[1]I_Investimenti!$F10</f>
        <v>0</v>
      </c>
      <c r="BY20" s="253">
        <f>+[1]I_Investimenti!CB10*[1]I_Investimenti!$F10</f>
        <v>0</v>
      </c>
      <c r="BZ20" s="253">
        <f>+[1]I_Investimenti!CC10*[1]I_Investimenti!$F10</f>
        <v>0</v>
      </c>
      <c r="CA20" s="253">
        <f>+[1]I_Investimenti!CD10*[1]I_Investimenti!$F10</f>
        <v>0</v>
      </c>
      <c r="CB20" s="253">
        <f>+[1]I_Investimenti!CE10*[1]I_Investimenti!$F10</f>
        <v>0</v>
      </c>
      <c r="CC20" s="253">
        <f>+[1]I_Investimenti!CF10*[1]I_Investimenti!$F10</f>
        <v>0</v>
      </c>
      <c r="CD20" s="253">
        <f>+[1]I_Investimenti!CG10*[1]I_Investimenti!$F10</f>
        <v>0</v>
      </c>
      <c r="CE20" s="253">
        <f>+[1]I_Investimenti!CH10*[1]I_Investimenti!$F10</f>
        <v>0</v>
      </c>
      <c r="CF20" s="253">
        <f>+[1]I_Investimenti!CI10*[1]I_Investimenti!$F10</f>
        <v>0</v>
      </c>
      <c r="CG20" s="253">
        <f>+[1]I_Investimenti!CJ10*[1]I_Investimenti!$F10</f>
        <v>0</v>
      </c>
      <c r="CH20" s="253">
        <f>+[1]I_Investimenti!CK10*[1]I_Investimenti!$F10</f>
        <v>0</v>
      </c>
      <c r="CI20" s="253">
        <f>+[1]I_Investimenti!CL10*[1]I_Investimenti!$F10</f>
        <v>0</v>
      </c>
      <c r="CJ20" s="253">
        <f>+[1]I_Investimenti!CM10*[1]I_Investimenti!$F10</f>
        <v>0</v>
      </c>
      <c r="CK20" s="253">
        <f>+[1]I_Investimenti!CN10*[1]I_Investimenti!$F10</f>
        <v>0</v>
      </c>
      <c r="CL20" s="253">
        <f>+[1]I_Investimenti!CO10*[1]I_Investimenti!$F10</f>
        <v>0</v>
      </c>
      <c r="CM20" s="253">
        <f>+[1]I_Investimenti!CP10*[1]I_Investimenti!$F10</f>
        <v>0</v>
      </c>
      <c r="CN20" s="253">
        <f>+[1]I_Investimenti!CQ10*[1]I_Investimenti!$F10</f>
        <v>0</v>
      </c>
      <c r="CO20" s="253">
        <f>+[1]I_Investimenti!CR10*[1]I_Investimenti!$F10</f>
        <v>0</v>
      </c>
      <c r="CP20" s="253">
        <f>+[1]I_Investimenti!CS10*[1]I_Investimenti!$F10</f>
        <v>0</v>
      </c>
      <c r="CQ20" s="253">
        <f>+[1]I_Investimenti!CT10*[1]I_Investimenti!$F10</f>
        <v>0</v>
      </c>
      <c r="CR20" s="253">
        <f>+[1]I_Investimenti!CU10*[1]I_Investimenti!$F10</f>
        <v>0</v>
      </c>
      <c r="CS20" s="253">
        <f>+[1]I_Investimenti!CV10*[1]I_Investimenti!$F10</f>
        <v>0</v>
      </c>
      <c r="CT20" s="253">
        <f>+[1]I_Investimenti!CW10*[1]I_Investimenti!$F10</f>
        <v>0</v>
      </c>
      <c r="CU20" s="253">
        <f>+[1]I_Investimenti!CX10*[1]I_Investimenti!$F10</f>
        <v>0</v>
      </c>
      <c r="CV20" s="253">
        <f>+[1]I_Investimenti!CY10*[1]I_Investimenti!$F10</f>
        <v>0</v>
      </c>
      <c r="CW20" s="253">
        <f>+[1]I_Investimenti!CZ10*[1]I_Investimenti!$F10</f>
        <v>0</v>
      </c>
      <c r="CX20" s="253">
        <f>+[1]I_Investimenti!DA10*[1]I_Investimenti!$F10</f>
        <v>0</v>
      </c>
      <c r="CY20" s="253">
        <f>+[1]I_Investimenti!DB10*[1]I_Investimenti!$F10</f>
        <v>0</v>
      </c>
      <c r="CZ20" s="253">
        <f>+[1]I_Investimenti!DC10*[1]I_Investimenti!$F10</f>
        <v>0</v>
      </c>
      <c r="DA20" s="253">
        <f>+[1]I_Investimenti!DD10*[1]I_Investimenti!$F10</f>
        <v>0</v>
      </c>
      <c r="DB20" s="253">
        <f>+[1]I_Investimenti!DE10*[1]I_Investimenti!$F10</f>
        <v>0</v>
      </c>
      <c r="DC20" s="253">
        <f>+[1]I_Investimenti!DF10*[1]I_Investimenti!$F10</f>
        <v>0</v>
      </c>
      <c r="DD20" s="253">
        <f>+[1]I_Investimenti!DG10*[1]I_Investimenti!$F10</f>
        <v>0</v>
      </c>
      <c r="DE20" s="253">
        <f>+[1]I_Investimenti!DH10*[1]I_Investimenti!$F10</f>
        <v>0</v>
      </c>
      <c r="DF20" s="253">
        <f>+[1]I_Investimenti!DI10*[1]I_Investimenti!$F10</f>
        <v>0</v>
      </c>
      <c r="DG20" s="253">
        <f>+[1]I_Investimenti!DJ10*[1]I_Investimenti!$F10</f>
        <v>0</v>
      </c>
      <c r="DH20" s="253">
        <f>+[1]I_Investimenti!DK10*[1]I_Investimenti!$F10</f>
        <v>0</v>
      </c>
      <c r="DI20" s="253">
        <f>+[1]I_Investimenti!DL10*[1]I_Investimenti!$F10</f>
        <v>0</v>
      </c>
      <c r="DJ20" s="253">
        <f>+[1]I_Investimenti!DM10*[1]I_Investimenti!$F10</f>
        <v>0</v>
      </c>
      <c r="DK20" s="253">
        <f>+[1]I_Investimenti!DN10*[1]I_Investimenti!$F10</f>
        <v>0</v>
      </c>
      <c r="DL20" s="253">
        <f>+[1]I_Investimenti!DO10*[1]I_Investimenti!$F10</f>
        <v>0</v>
      </c>
      <c r="DM20" s="253">
        <f>+[1]I_Investimenti!DP10*[1]I_Investimenti!$F10</f>
        <v>0</v>
      </c>
      <c r="DN20" s="253">
        <f>+[1]I_Investimenti!DQ10*[1]I_Investimenti!$F10</f>
        <v>0</v>
      </c>
      <c r="DO20" s="253">
        <f>+[1]I_Investimenti!DR10*[1]I_Investimenti!$F10</f>
        <v>0</v>
      </c>
      <c r="DP20" s="253">
        <f>+[1]I_Investimenti!DS10*[1]I_Investimenti!$F10</f>
        <v>0</v>
      </c>
      <c r="DQ20" s="253">
        <f>+[1]I_Investimenti!DT10*[1]I_Investimenti!$F10</f>
        <v>0</v>
      </c>
      <c r="DR20" s="253">
        <f>+[1]I_Investimenti!DU10*[1]I_Investimenti!$F10</f>
        <v>0</v>
      </c>
      <c r="DS20" s="253">
        <f>+[1]I_Investimenti!DV10*[1]I_Investimenti!$F10</f>
        <v>0</v>
      </c>
      <c r="DT20" s="253">
        <f>+[1]I_Investimenti!DW10*[1]I_Investimenti!$F10</f>
        <v>0</v>
      </c>
      <c r="DU20" s="253">
        <f>+[1]I_Investimenti!DX10*[1]I_Investimenti!$F10</f>
        <v>0</v>
      </c>
    </row>
    <row r="21" spans="3:125" ht="15.6" thickTop="1" thickBot="1">
      <c r="C21" s="338" t="str">
        <f>+[1]I_Investimenti!C11</f>
        <v>ff</v>
      </c>
      <c r="D21" s="294">
        <f>+[1]I_Investimenti!F11</f>
        <v>0.22</v>
      </c>
      <c r="F21" s="253">
        <f>+[1]I_Investimenti!I11*[1]I_Investimenti!$F11</f>
        <v>0</v>
      </c>
      <c r="G21" s="253">
        <f>+[1]I_Investimenti!J11*[1]I_Investimenti!$F11</f>
        <v>0</v>
      </c>
      <c r="H21" s="253">
        <f>+[1]I_Investimenti!K11*[1]I_Investimenti!$F11</f>
        <v>0</v>
      </c>
      <c r="I21" s="253">
        <f>+[1]I_Investimenti!L11*[1]I_Investimenti!$F11</f>
        <v>0</v>
      </c>
      <c r="J21" s="253">
        <f>+[1]I_Investimenti!M11*[1]I_Investimenti!$F11</f>
        <v>0</v>
      </c>
      <c r="K21" s="253">
        <f>+[1]I_Investimenti!N11*[1]I_Investimenti!$F11</f>
        <v>0</v>
      </c>
      <c r="L21" s="253">
        <f>+[1]I_Investimenti!O11*[1]I_Investimenti!$F11</f>
        <v>0</v>
      </c>
      <c r="M21" s="253">
        <f>+[1]I_Investimenti!P11*[1]I_Investimenti!$F11</f>
        <v>0</v>
      </c>
      <c r="N21" s="253">
        <f>+[1]I_Investimenti!Q11*[1]I_Investimenti!$F11</f>
        <v>0</v>
      </c>
      <c r="O21" s="253">
        <f>+[1]I_Investimenti!R11*[1]I_Investimenti!$F11</f>
        <v>0</v>
      </c>
      <c r="P21" s="253">
        <f>+[1]I_Investimenti!S11*[1]I_Investimenti!$F11</f>
        <v>0</v>
      </c>
      <c r="Q21" s="253">
        <f>+[1]I_Investimenti!T11*[1]I_Investimenti!$F11</f>
        <v>0</v>
      </c>
      <c r="R21" s="253">
        <f>+[1]I_Investimenti!U11*[1]I_Investimenti!$F11</f>
        <v>0</v>
      </c>
      <c r="S21" s="253">
        <f>+[1]I_Investimenti!V11*[1]I_Investimenti!$F11</f>
        <v>0</v>
      </c>
      <c r="T21" s="253">
        <f>+[1]I_Investimenti!W11*[1]I_Investimenti!$F11</f>
        <v>0</v>
      </c>
      <c r="U21" s="253">
        <f>+[1]I_Investimenti!X11*[1]I_Investimenti!$F11</f>
        <v>0</v>
      </c>
      <c r="V21" s="253">
        <f>+[1]I_Investimenti!Y11*[1]I_Investimenti!$F11</f>
        <v>0</v>
      </c>
      <c r="W21" s="253">
        <f>+[1]I_Investimenti!Z11*[1]I_Investimenti!$F11</f>
        <v>0</v>
      </c>
      <c r="X21" s="253">
        <f>+[1]I_Investimenti!AA11*[1]I_Investimenti!$F11</f>
        <v>0</v>
      </c>
      <c r="Y21" s="253">
        <f>+[1]I_Investimenti!AB11*[1]I_Investimenti!$F11</f>
        <v>0</v>
      </c>
      <c r="Z21" s="253">
        <f>+[1]I_Investimenti!AC11*[1]I_Investimenti!$F11</f>
        <v>0</v>
      </c>
      <c r="AA21" s="253">
        <f>+[1]I_Investimenti!AD11*[1]I_Investimenti!$F11</f>
        <v>0</v>
      </c>
      <c r="AB21" s="253">
        <f>+[1]I_Investimenti!AE11*[1]I_Investimenti!$F11</f>
        <v>0</v>
      </c>
      <c r="AC21" s="253">
        <f>+[1]I_Investimenti!AF11*[1]I_Investimenti!$F11</f>
        <v>0</v>
      </c>
      <c r="AD21" s="253">
        <f>+[1]I_Investimenti!AG11*[1]I_Investimenti!$F11</f>
        <v>0</v>
      </c>
      <c r="AE21" s="253">
        <f>+[1]I_Investimenti!AH11*[1]I_Investimenti!$F11</f>
        <v>0</v>
      </c>
      <c r="AF21" s="253">
        <f>+[1]I_Investimenti!AI11*[1]I_Investimenti!$F11</f>
        <v>0</v>
      </c>
      <c r="AG21" s="253">
        <f>+[1]I_Investimenti!AJ11*[1]I_Investimenti!$F11</f>
        <v>0</v>
      </c>
      <c r="AH21" s="253">
        <f>+[1]I_Investimenti!AK11*[1]I_Investimenti!$F11</f>
        <v>0</v>
      </c>
      <c r="AI21" s="253">
        <f>+[1]I_Investimenti!AL11*[1]I_Investimenti!$F11</f>
        <v>0</v>
      </c>
      <c r="AJ21" s="253">
        <f>+[1]I_Investimenti!AM11*[1]I_Investimenti!$F11</f>
        <v>0</v>
      </c>
      <c r="AK21" s="253">
        <f>+[1]I_Investimenti!AN11*[1]I_Investimenti!$F11</f>
        <v>0</v>
      </c>
      <c r="AL21" s="253">
        <f>+[1]I_Investimenti!AO11*[1]I_Investimenti!$F11</f>
        <v>0</v>
      </c>
      <c r="AM21" s="253">
        <f>+[1]I_Investimenti!AP11*[1]I_Investimenti!$F11</f>
        <v>0</v>
      </c>
      <c r="AN21" s="253">
        <f>+[1]I_Investimenti!AQ11*[1]I_Investimenti!$F11</f>
        <v>0</v>
      </c>
      <c r="AO21" s="253">
        <f>+[1]I_Investimenti!AR11*[1]I_Investimenti!$F11</f>
        <v>0</v>
      </c>
      <c r="AP21" s="253">
        <f>+[1]I_Investimenti!AS11*[1]I_Investimenti!$F11</f>
        <v>0</v>
      </c>
      <c r="AQ21" s="253">
        <f>+[1]I_Investimenti!AT11*[1]I_Investimenti!$F11</f>
        <v>0</v>
      </c>
      <c r="AR21" s="253">
        <f>+[1]I_Investimenti!AU11*[1]I_Investimenti!$F11</f>
        <v>0</v>
      </c>
      <c r="AS21" s="253">
        <f>+[1]I_Investimenti!AV11*[1]I_Investimenti!$F11</f>
        <v>0</v>
      </c>
      <c r="AT21" s="253">
        <f>+[1]I_Investimenti!AW11*[1]I_Investimenti!$F11</f>
        <v>0</v>
      </c>
      <c r="AU21" s="253">
        <f>+[1]I_Investimenti!AX11*[1]I_Investimenti!$F11</f>
        <v>0</v>
      </c>
      <c r="AV21" s="253">
        <f>+[1]I_Investimenti!AY11*[1]I_Investimenti!$F11</f>
        <v>0</v>
      </c>
      <c r="AW21" s="253">
        <f>+[1]I_Investimenti!AZ11*[1]I_Investimenti!$F11</f>
        <v>0</v>
      </c>
      <c r="AX21" s="253">
        <f>+[1]I_Investimenti!BA11*[1]I_Investimenti!$F11</f>
        <v>0</v>
      </c>
      <c r="AY21" s="253">
        <f>+[1]I_Investimenti!BB11*[1]I_Investimenti!$F11</f>
        <v>0</v>
      </c>
      <c r="AZ21" s="253">
        <f>+[1]I_Investimenti!BC11*[1]I_Investimenti!$F11</f>
        <v>0</v>
      </c>
      <c r="BA21" s="253">
        <f>+[1]I_Investimenti!BD11*[1]I_Investimenti!$F11</f>
        <v>0</v>
      </c>
      <c r="BB21" s="253">
        <f>+[1]I_Investimenti!BE11*[1]I_Investimenti!$F11</f>
        <v>0</v>
      </c>
      <c r="BC21" s="253">
        <f>+[1]I_Investimenti!BF11*[1]I_Investimenti!$F11</f>
        <v>0</v>
      </c>
      <c r="BD21" s="253">
        <f>+[1]I_Investimenti!BG11*[1]I_Investimenti!$F11</f>
        <v>0</v>
      </c>
      <c r="BE21" s="253">
        <f>+[1]I_Investimenti!BH11*[1]I_Investimenti!$F11</f>
        <v>0</v>
      </c>
      <c r="BF21" s="253">
        <f>+[1]I_Investimenti!BI11*[1]I_Investimenti!$F11</f>
        <v>0</v>
      </c>
      <c r="BG21" s="253">
        <f>+[1]I_Investimenti!BJ11*[1]I_Investimenti!$F11</f>
        <v>0</v>
      </c>
      <c r="BH21" s="253">
        <f>+[1]I_Investimenti!BK11*[1]I_Investimenti!$F11</f>
        <v>0</v>
      </c>
      <c r="BI21" s="253">
        <f>+[1]I_Investimenti!BL11*[1]I_Investimenti!$F11</f>
        <v>0</v>
      </c>
      <c r="BJ21" s="253">
        <f>+[1]I_Investimenti!BM11*[1]I_Investimenti!$F11</f>
        <v>0</v>
      </c>
      <c r="BK21" s="253">
        <f>+[1]I_Investimenti!BN11*[1]I_Investimenti!$F11</f>
        <v>0</v>
      </c>
      <c r="BL21" s="253">
        <f>+[1]I_Investimenti!BO11*[1]I_Investimenti!$F11</f>
        <v>0</v>
      </c>
      <c r="BM21" s="253">
        <f>+[1]I_Investimenti!BP11*[1]I_Investimenti!$F11</f>
        <v>0</v>
      </c>
      <c r="BN21" s="253">
        <f>+[1]I_Investimenti!BQ11*[1]I_Investimenti!$F11</f>
        <v>0</v>
      </c>
      <c r="BO21" s="253">
        <f>+[1]I_Investimenti!BR11*[1]I_Investimenti!$F11</f>
        <v>0</v>
      </c>
      <c r="BP21" s="253">
        <f>+[1]I_Investimenti!BS11*[1]I_Investimenti!$F11</f>
        <v>0</v>
      </c>
      <c r="BQ21" s="253">
        <f>+[1]I_Investimenti!BT11*[1]I_Investimenti!$F11</f>
        <v>0</v>
      </c>
      <c r="BR21" s="253">
        <f>+[1]I_Investimenti!BU11*[1]I_Investimenti!$F11</f>
        <v>0</v>
      </c>
      <c r="BS21" s="253">
        <f>+[1]I_Investimenti!BV11*[1]I_Investimenti!$F11</f>
        <v>0</v>
      </c>
      <c r="BT21" s="253">
        <f>+[1]I_Investimenti!BW11*[1]I_Investimenti!$F11</f>
        <v>0</v>
      </c>
      <c r="BU21" s="253">
        <f>+[1]I_Investimenti!BX11*[1]I_Investimenti!$F11</f>
        <v>0</v>
      </c>
      <c r="BV21" s="253">
        <f>+[1]I_Investimenti!BY11*[1]I_Investimenti!$F11</f>
        <v>0</v>
      </c>
      <c r="BW21" s="253">
        <f>+[1]I_Investimenti!BZ11*[1]I_Investimenti!$F11</f>
        <v>0</v>
      </c>
      <c r="BX21" s="253">
        <f>+[1]I_Investimenti!CA11*[1]I_Investimenti!$F11</f>
        <v>0</v>
      </c>
      <c r="BY21" s="253">
        <f>+[1]I_Investimenti!CB11*[1]I_Investimenti!$F11</f>
        <v>0</v>
      </c>
      <c r="BZ21" s="253">
        <f>+[1]I_Investimenti!CC11*[1]I_Investimenti!$F11</f>
        <v>0</v>
      </c>
      <c r="CA21" s="253">
        <f>+[1]I_Investimenti!CD11*[1]I_Investimenti!$F11</f>
        <v>0</v>
      </c>
      <c r="CB21" s="253">
        <f>+[1]I_Investimenti!CE11*[1]I_Investimenti!$F11</f>
        <v>0</v>
      </c>
      <c r="CC21" s="253">
        <f>+[1]I_Investimenti!CF11*[1]I_Investimenti!$F11</f>
        <v>0</v>
      </c>
      <c r="CD21" s="253">
        <f>+[1]I_Investimenti!CG11*[1]I_Investimenti!$F11</f>
        <v>0</v>
      </c>
      <c r="CE21" s="253">
        <f>+[1]I_Investimenti!CH11*[1]I_Investimenti!$F11</f>
        <v>0</v>
      </c>
      <c r="CF21" s="253">
        <f>+[1]I_Investimenti!CI11*[1]I_Investimenti!$F11</f>
        <v>0</v>
      </c>
      <c r="CG21" s="253">
        <f>+[1]I_Investimenti!CJ11*[1]I_Investimenti!$F11</f>
        <v>0</v>
      </c>
      <c r="CH21" s="253">
        <f>+[1]I_Investimenti!CK11*[1]I_Investimenti!$F11</f>
        <v>0</v>
      </c>
      <c r="CI21" s="253">
        <f>+[1]I_Investimenti!CL11*[1]I_Investimenti!$F11</f>
        <v>0</v>
      </c>
      <c r="CJ21" s="253">
        <f>+[1]I_Investimenti!CM11*[1]I_Investimenti!$F11</f>
        <v>0</v>
      </c>
      <c r="CK21" s="253">
        <f>+[1]I_Investimenti!CN11*[1]I_Investimenti!$F11</f>
        <v>0</v>
      </c>
      <c r="CL21" s="253">
        <f>+[1]I_Investimenti!CO11*[1]I_Investimenti!$F11</f>
        <v>0</v>
      </c>
      <c r="CM21" s="253">
        <f>+[1]I_Investimenti!CP11*[1]I_Investimenti!$F11</f>
        <v>0</v>
      </c>
      <c r="CN21" s="253">
        <f>+[1]I_Investimenti!CQ11*[1]I_Investimenti!$F11</f>
        <v>0</v>
      </c>
      <c r="CO21" s="253">
        <f>+[1]I_Investimenti!CR11*[1]I_Investimenti!$F11</f>
        <v>0</v>
      </c>
      <c r="CP21" s="253">
        <f>+[1]I_Investimenti!CS11*[1]I_Investimenti!$F11</f>
        <v>0</v>
      </c>
      <c r="CQ21" s="253">
        <f>+[1]I_Investimenti!CT11*[1]I_Investimenti!$F11</f>
        <v>0</v>
      </c>
      <c r="CR21" s="253">
        <f>+[1]I_Investimenti!CU11*[1]I_Investimenti!$F11</f>
        <v>0</v>
      </c>
      <c r="CS21" s="253">
        <f>+[1]I_Investimenti!CV11*[1]I_Investimenti!$F11</f>
        <v>0</v>
      </c>
      <c r="CT21" s="253">
        <f>+[1]I_Investimenti!CW11*[1]I_Investimenti!$F11</f>
        <v>0</v>
      </c>
      <c r="CU21" s="253">
        <f>+[1]I_Investimenti!CX11*[1]I_Investimenti!$F11</f>
        <v>0</v>
      </c>
      <c r="CV21" s="253">
        <f>+[1]I_Investimenti!CY11*[1]I_Investimenti!$F11</f>
        <v>0</v>
      </c>
      <c r="CW21" s="253">
        <f>+[1]I_Investimenti!CZ11*[1]I_Investimenti!$F11</f>
        <v>0</v>
      </c>
      <c r="CX21" s="253">
        <f>+[1]I_Investimenti!DA11*[1]I_Investimenti!$F11</f>
        <v>0</v>
      </c>
      <c r="CY21" s="253">
        <f>+[1]I_Investimenti!DB11*[1]I_Investimenti!$F11</f>
        <v>0</v>
      </c>
      <c r="CZ21" s="253">
        <f>+[1]I_Investimenti!DC11*[1]I_Investimenti!$F11</f>
        <v>0</v>
      </c>
      <c r="DA21" s="253">
        <f>+[1]I_Investimenti!DD11*[1]I_Investimenti!$F11</f>
        <v>0</v>
      </c>
      <c r="DB21" s="253">
        <f>+[1]I_Investimenti!DE11*[1]I_Investimenti!$F11</f>
        <v>0</v>
      </c>
      <c r="DC21" s="253">
        <f>+[1]I_Investimenti!DF11*[1]I_Investimenti!$F11</f>
        <v>0</v>
      </c>
      <c r="DD21" s="253">
        <f>+[1]I_Investimenti!DG11*[1]I_Investimenti!$F11</f>
        <v>0</v>
      </c>
      <c r="DE21" s="253">
        <f>+[1]I_Investimenti!DH11*[1]I_Investimenti!$F11</f>
        <v>0</v>
      </c>
      <c r="DF21" s="253">
        <f>+[1]I_Investimenti!DI11*[1]I_Investimenti!$F11</f>
        <v>0</v>
      </c>
      <c r="DG21" s="253">
        <f>+[1]I_Investimenti!DJ11*[1]I_Investimenti!$F11</f>
        <v>0</v>
      </c>
      <c r="DH21" s="253">
        <f>+[1]I_Investimenti!DK11*[1]I_Investimenti!$F11</f>
        <v>0</v>
      </c>
      <c r="DI21" s="253">
        <f>+[1]I_Investimenti!DL11*[1]I_Investimenti!$F11</f>
        <v>0</v>
      </c>
      <c r="DJ21" s="253">
        <f>+[1]I_Investimenti!DM11*[1]I_Investimenti!$F11</f>
        <v>0</v>
      </c>
      <c r="DK21" s="253">
        <f>+[1]I_Investimenti!DN11*[1]I_Investimenti!$F11</f>
        <v>0</v>
      </c>
      <c r="DL21" s="253">
        <f>+[1]I_Investimenti!DO11*[1]I_Investimenti!$F11</f>
        <v>0</v>
      </c>
      <c r="DM21" s="253">
        <f>+[1]I_Investimenti!DP11*[1]I_Investimenti!$F11</f>
        <v>0</v>
      </c>
      <c r="DN21" s="253">
        <f>+[1]I_Investimenti!DQ11*[1]I_Investimenti!$F11</f>
        <v>0</v>
      </c>
      <c r="DO21" s="253">
        <f>+[1]I_Investimenti!DR11*[1]I_Investimenti!$F11</f>
        <v>0</v>
      </c>
      <c r="DP21" s="253">
        <f>+[1]I_Investimenti!DS11*[1]I_Investimenti!$F11</f>
        <v>0</v>
      </c>
      <c r="DQ21" s="253">
        <f>+[1]I_Investimenti!DT11*[1]I_Investimenti!$F11</f>
        <v>0</v>
      </c>
      <c r="DR21" s="253">
        <f>+[1]I_Investimenti!DU11*[1]I_Investimenti!$F11</f>
        <v>0</v>
      </c>
      <c r="DS21" s="253">
        <f>+[1]I_Investimenti!DV11*[1]I_Investimenti!$F11</f>
        <v>0</v>
      </c>
      <c r="DT21" s="253">
        <f>+[1]I_Investimenti!DW11*[1]I_Investimenti!$F11</f>
        <v>0</v>
      </c>
      <c r="DU21" s="253">
        <f>+[1]I_Investimenti!DX11*[1]I_Investimenti!$F11</f>
        <v>0</v>
      </c>
    </row>
    <row r="22" spans="3:125" ht="15.6" thickTop="1" thickBot="1">
      <c r="C22" s="338" t="str">
        <f>+[1]I_Investimenti!C12</f>
        <v>gg</v>
      </c>
      <c r="D22" s="294">
        <f>+[1]I_Investimenti!F12</f>
        <v>0.22</v>
      </c>
      <c r="F22" s="253">
        <f>+[1]I_Investimenti!I12*[1]I_Investimenti!$F12</f>
        <v>0</v>
      </c>
      <c r="G22" s="253">
        <f>+[1]I_Investimenti!J12*[1]I_Investimenti!$F12</f>
        <v>0</v>
      </c>
      <c r="H22" s="253">
        <f>+[1]I_Investimenti!K12*[1]I_Investimenti!$F12</f>
        <v>0</v>
      </c>
      <c r="I22" s="253">
        <f>+[1]I_Investimenti!L12*[1]I_Investimenti!$F12</f>
        <v>0</v>
      </c>
      <c r="J22" s="253">
        <f>+[1]I_Investimenti!M12*[1]I_Investimenti!$F12</f>
        <v>0</v>
      </c>
      <c r="K22" s="253">
        <f>+[1]I_Investimenti!N12*[1]I_Investimenti!$F12</f>
        <v>0</v>
      </c>
      <c r="L22" s="253">
        <f>+[1]I_Investimenti!O12*[1]I_Investimenti!$F12</f>
        <v>0</v>
      </c>
      <c r="M22" s="253">
        <f>+[1]I_Investimenti!P12*[1]I_Investimenti!$F12</f>
        <v>0</v>
      </c>
      <c r="N22" s="253">
        <f>+[1]I_Investimenti!Q12*[1]I_Investimenti!$F12</f>
        <v>0</v>
      </c>
      <c r="O22" s="253">
        <f>+[1]I_Investimenti!R12*[1]I_Investimenti!$F12</f>
        <v>0</v>
      </c>
      <c r="P22" s="253">
        <f>+[1]I_Investimenti!S12*[1]I_Investimenti!$F12</f>
        <v>0</v>
      </c>
      <c r="Q22" s="253">
        <f>+[1]I_Investimenti!T12*[1]I_Investimenti!$F12</f>
        <v>0</v>
      </c>
      <c r="R22" s="253">
        <f>+[1]I_Investimenti!U12*[1]I_Investimenti!$F12</f>
        <v>0</v>
      </c>
      <c r="S22" s="253">
        <f>+[1]I_Investimenti!V12*[1]I_Investimenti!$F12</f>
        <v>0</v>
      </c>
      <c r="T22" s="253">
        <f>+[1]I_Investimenti!W12*[1]I_Investimenti!$F12</f>
        <v>0</v>
      </c>
      <c r="U22" s="253">
        <f>+[1]I_Investimenti!X12*[1]I_Investimenti!$F12</f>
        <v>0</v>
      </c>
      <c r="V22" s="253">
        <f>+[1]I_Investimenti!Y12*[1]I_Investimenti!$F12</f>
        <v>0</v>
      </c>
      <c r="W22" s="253">
        <f>+[1]I_Investimenti!Z12*[1]I_Investimenti!$F12</f>
        <v>0</v>
      </c>
      <c r="X22" s="253">
        <f>+[1]I_Investimenti!AA12*[1]I_Investimenti!$F12</f>
        <v>0</v>
      </c>
      <c r="Y22" s="253">
        <f>+[1]I_Investimenti!AB12*[1]I_Investimenti!$F12</f>
        <v>0</v>
      </c>
      <c r="Z22" s="253">
        <f>+[1]I_Investimenti!AC12*[1]I_Investimenti!$F12</f>
        <v>0</v>
      </c>
      <c r="AA22" s="253">
        <f>+[1]I_Investimenti!AD12*[1]I_Investimenti!$F12</f>
        <v>0</v>
      </c>
      <c r="AB22" s="253">
        <f>+[1]I_Investimenti!AE12*[1]I_Investimenti!$F12</f>
        <v>0</v>
      </c>
      <c r="AC22" s="253">
        <f>+[1]I_Investimenti!AF12*[1]I_Investimenti!$F12</f>
        <v>0</v>
      </c>
      <c r="AD22" s="253">
        <f>+[1]I_Investimenti!AG12*[1]I_Investimenti!$F12</f>
        <v>0</v>
      </c>
      <c r="AE22" s="253">
        <f>+[1]I_Investimenti!AH12*[1]I_Investimenti!$F12</f>
        <v>0</v>
      </c>
      <c r="AF22" s="253">
        <f>+[1]I_Investimenti!AI12*[1]I_Investimenti!$F12</f>
        <v>0</v>
      </c>
      <c r="AG22" s="253">
        <f>+[1]I_Investimenti!AJ12*[1]I_Investimenti!$F12</f>
        <v>0</v>
      </c>
      <c r="AH22" s="253">
        <f>+[1]I_Investimenti!AK12*[1]I_Investimenti!$F12</f>
        <v>0</v>
      </c>
      <c r="AI22" s="253">
        <f>+[1]I_Investimenti!AL12*[1]I_Investimenti!$F12</f>
        <v>0</v>
      </c>
      <c r="AJ22" s="253">
        <f>+[1]I_Investimenti!AM12*[1]I_Investimenti!$F12</f>
        <v>0</v>
      </c>
      <c r="AK22" s="253">
        <f>+[1]I_Investimenti!AN12*[1]I_Investimenti!$F12</f>
        <v>0</v>
      </c>
      <c r="AL22" s="253">
        <f>+[1]I_Investimenti!AO12*[1]I_Investimenti!$F12</f>
        <v>0</v>
      </c>
      <c r="AM22" s="253">
        <f>+[1]I_Investimenti!AP12*[1]I_Investimenti!$F12</f>
        <v>0</v>
      </c>
      <c r="AN22" s="253">
        <f>+[1]I_Investimenti!AQ12*[1]I_Investimenti!$F12</f>
        <v>0</v>
      </c>
      <c r="AO22" s="253">
        <f>+[1]I_Investimenti!AR12*[1]I_Investimenti!$F12</f>
        <v>0</v>
      </c>
      <c r="AP22" s="253">
        <f>+[1]I_Investimenti!AS12*[1]I_Investimenti!$F12</f>
        <v>0</v>
      </c>
      <c r="AQ22" s="253">
        <f>+[1]I_Investimenti!AT12*[1]I_Investimenti!$F12</f>
        <v>0</v>
      </c>
      <c r="AR22" s="253">
        <f>+[1]I_Investimenti!AU12*[1]I_Investimenti!$F12</f>
        <v>0</v>
      </c>
      <c r="AS22" s="253">
        <f>+[1]I_Investimenti!AV12*[1]I_Investimenti!$F12</f>
        <v>0</v>
      </c>
      <c r="AT22" s="253">
        <f>+[1]I_Investimenti!AW12*[1]I_Investimenti!$F12</f>
        <v>0</v>
      </c>
      <c r="AU22" s="253">
        <f>+[1]I_Investimenti!AX12*[1]I_Investimenti!$F12</f>
        <v>0</v>
      </c>
      <c r="AV22" s="253">
        <f>+[1]I_Investimenti!AY12*[1]I_Investimenti!$F12</f>
        <v>0</v>
      </c>
      <c r="AW22" s="253">
        <f>+[1]I_Investimenti!AZ12*[1]I_Investimenti!$F12</f>
        <v>0</v>
      </c>
      <c r="AX22" s="253">
        <f>+[1]I_Investimenti!BA12*[1]I_Investimenti!$F12</f>
        <v>0</v>
      </c>
      <c r="AY22" s="253">
        <f>+[1]I_Investimenti!BB12*[1]I_Investimenti!$F12</f>
        <v>0</v>
      </c>
      <c r="AZ22" s="253">
        <f>+[1]I_Investimenti!BC12*[1]I_Investimenti!$F12</f>
        <v>0</v>
      </c>
      <c r="BA22" s="253">
        <f>+[1]I_Investimenti!BD12*[1]I_Investimenti!$F12</f>
        <v>0</v>
      </c>
      <c r="BB22" s="253">
        <f>+[1]I_Investimenti!BE12*[1]I_Investimenti!$F12</f>
        <v>0</v>
      </c>
      <c r="BC22" s="253">
        <f>+[1]I_Investimenti!BF12*[1]I_Investimenti!$F12</f>
        <v>0</v>
      </c>
      <c r="BD22" s="253">
        <f>+[1]I_Investimenti!BG12*[1]I_Investimenti!$F12</f>
        <v>0</v>
      </c>
      <c r="BE22" s="253">
        <f>+[1]I_Investimenti!BH12*[1]I_Investimenti!$F12</f>
        <v>0</v>
      </c>
      <c r="BF22" s="253">
        <f>+[1]I_Investimenti!BI12*[1]I_Investimenti!$F12</f>
        <v>0</v>
      </c>
      <c r="BG22" s="253">
        <f>+[1]I_Investimenti!BJ12*[1]I_Investimenti!$F12</f>
        <v>0</v>
      </c>
      <c r="BH22" s="253">
        <f>+[1]I_Investimenti!BK12*[1]I_Investimenti!$F12</f>
        <v>0</v>
      </c>
      <c r="BI22" s="253">
        <f>+[1]I_Investimenti!BL12*[1]I_Investimenti!$F12</f>
        <v>0</v>
      </c>
      <c r="BJ22" s="253">
        <f>+[1]I_Investimenti!BM12*[1]I_Investimenti!$F12</f>
        <v>0</v>
      </c>
      <c r="BK22" s="253">
        <f>+[1]I_Investimenti!BN12*[1]I_Investimenti!$F12</f>
        <v>0</v>
      </c>
      <c r="BL22" s="253">
        <f>+[1]I_Investimenti!BO12*[1]I_Investimenti!$F12</f>
        <v>0</v>
      </c>
      <c r="BM22" s="253">
        <f>+[1]I_Investimenti!BP12*[1]I_Investimenti!$F12</f>
        <v>0</v>
      </c>
      <c r="BN22" s="253">
        <f>+[1]I_Investimenti!BQ12*[1]I_Investimenti!$F12</f>
        <v>0</v>
      </c>
      <c r="BO22" s="253">
        <f>+[1]I_Investimenti!BR12*[1]I_Investimenti!$F12</f>
        <v>0</v>
      </c>
      <c r="BP22" s="253">
        <f>+[1]I_Investimenti!BS12*[1]I_Investimenti!$F12</f>
        <v>0</v>
      </c>
      <c r="BQ22" s="253">
        <f>+[1]I_Investimenti!BT12*[1]I_Investimenti!$F12</f>
        <v>0</v>
      </c>
      <c r="BR22" s="253">
        <f>+[1]I_Investimenti!BU12*[1]I_Investimenti!$F12</f>
        <v>0</v>
      </c>
      <c r="BS22" s="253">
        <f>+[1]I_Investimenti!BV12*[1]I_Investimenti!$F12</f>
        <v>0</v>
      </c>
      <c r="BT22" s="253">
        <f>+[1]I_Investimenti!BW12*[1]I_Investimenti!$F12</f>
        <v>0</v>
      </c>
      <c r="BU22" s="253">
        <f>+[1]I_Investimenti!BX12*[1]I_Investimenti!$F12</f>
        <v>0</v>
      </c>
      <c r="BV22" s="253">
        <f>+[1]I_Investimenti!BY12*[1]I_Investimenti!$F12</f>
        <v>0</v>
      </c>
      <c r="BW22" s="253">
        <f>+[1]I_Investimenti!BZ12*[1]I_Investimenti!$F12</f>
        <v>0</v>
      </c>
      <c r="BX22" s="253">
        <f>+[1]I_Investimenti!CA12*[1]I_Investimenti!$F12</f>
        <v>0</v>
      </c>
      <c r="BY22" s="253">
        <f>+[1]I_Investimenti!CB12*[1]I_Investimenti!$F12</f>
        <v>0</v>
      </c>
      <c r="BZ22" s="253">
        <f>+[1]I_Investimenti!CC12*[1]I_Investimenti!$F12</f>
        <v>0</v>
      </c>
      <c r="CA22" s="253">
        <f>+[1]I_Investimenti!CD12*[1]I_Investimenti!$F12</f>
        <v>0</v>
      </c>
      <c r="CB22" s="253">
        <f>+[1]I_Investimenti!CE12*[1]I_Investimenti!$F12</f>
        <v>0</v>
      </c>
      <c r="CC22" s="253">
        <f>+[1]I_Investimenti!CF12*[1]I_Investimenti!$F12</f>
        <v>0</v>
      </c>
      <c r="CD22" s="253">
        <f>+[1]I_Investimenti!CG12*[1]I_Investimenti!$F12</f>
        <v>0</v>
      </c>
      <c r="CE22" s="253">
        <f>+[1]I_Investimenti!CH12*[1]I_Investimenti!$F12</f>
        <v>0</v>
      </c>
      <c r="CF22" s="253">
        <f>+[1]I_Investimenti!CI12*[1]I_Investimenti!$F12</f>
        <v>0</v>
      </c>
      <c r="CG22" s="253">
        <f>+[1]I_Investimenti!CJ12*[1]I_Investimenti!$F12</f>
        <v>0</v>
      </c>
      <c r="CH22" s="253">
        <f>+[1]I_Investimenti!CK12*[1]I_Investimenti!$F12</f>
        <v>0</v>
      </c>
      <c r="CI22" s="253">
        <f>+[1]I_Investimenti!CL12*[1]I_Investimenti!$F12</f>
        <v>0</v>
      </c>
      <c r="CJ22" s="253">
        <f>+[1]I_Investimenti!CM12*[1]I_Investimenti!$F12</f>
        <v>0</v>
      </c>
      <c r="CK22" s="253">
        <f>+[1]I_Investimenti!CN12*[1]I_Investimenti!$F12</f>
        <v>0</v>
      </c>
      <c r="CL22" s="253">
        <f>+[1]I_Investimenti!CO12*[1]I_Investimenti!$F12</f>
        <v>0</v>
      </c>
      <c r="CM22" s="253">
        <f>+[1]I_Investimenti!CP12*[1]I_Investimenti!$F12</f>
        <v>0</v>
      </c>
      <c r="CN22" s="253">
        <f>+[1]I_Investimenti!CQ12*[1]I_Investimenti!$F12</f>
        <v>0</v>
      </c>
      <c r="CO22" s="253">
        <f>+[1]I_Investimenti!CR12*[1]I_Investimenti!$F12</f>
        <v>0</v>
      </c>
      <c r="CP22" s="253">
        <f>+[1]I_Investimenti!CS12*[1]I_Investimenti!$F12</f>
        <v>0</v>
      </c>
      <c r="CQ22" s="253">
        <f>+[1]I_Investimenti!CT12*[1]I_Investimenti!$F12</f>
        <v>0</v>
      </c>
      <c r="CR22" s="253">
        <f>+[1]I_Investimenti!CU12*[1]I_Investimenti!$F12</f>
        <v>0</v>
      </c>
      <c r="CS22" s="253">
        <f>+[1]I_Investimenti!CV12*[1]I_Investimenti!$F12</f>
        <v>0</v>
      </c>
      <c r="CT22" s="253">
        <f>+[1]I_Investimenti!CW12*[1]I_Investimenti!$F12</f>
        <v>0</v>
      </c>
      <c r="CU22" s="253">
        <f>+[1]I_Investimenti!CX12*[1]I_Investimenti!$F12</f>
        <v>0</v>
      </c>
      <c r="CV22" s="253">
        <f>+[1]I_Investimenti!CY12*[1]I_Investimenti!$F12</f>
        <v>0</v>
      </c>
      <c r="CW22" s="253">
        <f>+[1]I_Investimenti!CZ12*[1]I_Investimenti!$F12</f>
        <v>0</v>
      </c>
      <c r="CX22" s="253">
        <f>+[1]I_Investimenti!DA12*[1]I_Investimenti!$F12</f>
        <v>0</v>
      </c>
      <c r="CY22" s="253">
        <f>+[1]I_Investimenti!DB12*[1]I_Investimenti!$F12</f>
        <v>0</v>
      </c>
      <c r="CZ22" s="253">
        <f>+[1]I_Investimenti!DC12*[1]I_Investimenti!$F12</f>
        <v>0</v>
      </c>
      <c r="DA22" s="253">
        <f>+[1]I_Investimenti!DD12*[1]I_Investimenti!$F12</f>
        <v>0</v>
      </c>
      <c r="DB22" s="253">
        <f>+[1]I_Investimenti!DE12*[1]I_Investimenti!$F12</f>
        <v>0</v>
      </c>
      <c r="DC22" s="253">
        <f>+[1]I_Investimenti!DF12*[1]I_Investimenti!$F12</f>
        <v>0</v>
      </c>
      <c r="DD22" s="253">
        <f>+[1]I_Investimenti!DG12*[1]I_Investimenti!$F12</f>
        <v>0</v>
      </c>
      <c r="DE22" s="253">
        <f>+[1]I_Investimenti!DH12*[1]I_Investimenti!$F12</f>
        <v>0</v>
      </c>
      <c r="DF22" s="253">
        <f>+[1]I_Investimenti!DI12*[1]I_Investimenti!$F12</f>
        <v>0</v>
      </c>
      <c r="DG22" s="253">
        <f>+[1]I_Investimenti!DJ12*[1]I_Investimenti!$F12</f>
        <v>0</v>
      </c>
      <c r="DH22" s="253">
        <f>+[1]I_Investimenti!DK12*[1]I_Investimenti!$F12</f>
        <v>0</v>
      </c>
      <c r="DI22" s="253">
        <f>+[1]I_Investimenti!DL12*[1]I_Investimenti!$F12</f>
        <v>0</v>
      </c>
      <c r="DJ22" s="253">
        <f>+[1]I_Investimenti!DM12*[1]I_Investimenti!$F12</f>
        <v>0</v>
      </c>
      <c r="DK22" s="253">
        <f>+[1]I_Investimenti!DN12*[1]I_Investimenti!$F12</f>
        <v>0</v>
      </c>
      <c r="DL22" s="253">
        <f>+[1]I_Investimenti!DO12*[1]I_Investimenti!$F12</f>
        <v>0</v>
      </c>
      <c r="DM22" s="253">
        <f>+[1]I_Investimenti!DP12*[1]I_Investimenti!$F12</f>
        <v>0</v>
      </c>
      <c r="DN22" s="253">
        <f>+[1]I_Investimenti!DQ12*[1]I_Investimenti!$F12</f>
        <v>0</v>
      </c>
      <c r="DO22" s="253">
        <f>+[1]I_Investimenti!DR12*[1]I_Investimenti!$F12</f>
        <v>0</v>
      </c>
      <c r="DP22" s="253">
        <f>+[1]I_Investimenti!DS12*[1]I_Investimenti!$F12</f>
        <v>0</v>
      </c>
      <c r="DQ22" s="253">
        <f>+[1]I_Investimenti!DT12*[1]I_Investimenti!$F12</f>
        <v>0</v>
      </c>
      <c r="DR22" s="253">
        <f>+[1]I_Investimenti!DU12*[1]I_Investimenti!$F12</f>
        <v>0</v>
      </c>
      <c r="DS22" s="253">
        <f>+[1]I_Investimenti!DV12*[1]I_Investimenti!$F12</f>
        <v>0</v>
      </c>
      <c r="DT22" s="253">
        <f>+[1]I_Investimenti!DW12*[1]I_Investimenti!$F12</f>
        <v>0</v>
      </c>
      <c r="DU22" s="253">
        <f>+[1]I_Investimenti!DX12*[1]I_Investimenti!$F12</f>
        <v>0</v>
      </c>
    </row>
    <row r="23" spans="3:125" ht="15.6" thickTop="1" thickBot="1">
      <c r="C23" s="338" t="str">
        <f>+[1]I_Investimenti!C13</f>
        <v>hh</v>
      </c>
      <c r="D23" s="294">
        <f>+[1]I_Investimenti!F13</f>
        <v>0.22</v>
      </c>
      <c r="F23" s="253">
        <f>+[1]I_Investimenti!I13*[1]I_Investimenti!$F13</f>
        <v>0</v>
      </c>
      <c r="G23" s="253">
        <f>+[1]I_Investimenti!J13*[1]I_Investimenti!$F13</f>
        <v>0</v>
      </c>
      <c r="H23" s="253">
        <f>+[1]I_Investimenti!K13*[1]I_Investimenti!$F13</f>
        <v>0</v>
      </c>
      <c r="I23" s="253">
        <f>+[1]I_Investimenti!L13*[1]I_Investimenti!$F13</f>
        <v>0</v>
      </c>
      <c r="J23" s="253">
        <f>+[1]I_Investimenti!M13*[1]I_Investimenti!$F13</f>
        <v>0</v>
      </c>
      <c r="K23" s="253">
        <f>+[1]I_Investimenti!N13*[1]I_Investimenti!$F13</f>
        <v>0</v>
      </c>
      <c r="L23" s="253">
        <f>+[1]I_Investimenti!O13*[1]I_Investimenti!$F13</f>
        <v>0</v>
      </c>
      <c r="M23" s="253">
        <f>+[1]I_Investimenti!P13*[1]I_Investimenti!$F13</f>
        <v>0</v>
      </c>
      <c r="N23" s="253">
        <f>+[1]I_Investimenti!Q13*[1]I_Investimenti!$F13</f>
        <v>0</v>
      </c>
      <c r="O23" s="253">
        <f>+[1]I_Investimenti!R13*[1]I_Investimenti!$F13</f>
        <v>0</v>
      </c>
      <c r="P23" s="253">
        <f>+[1]I_Investimenti!S13*[1]I_Investimenti!$F13</f>
        <v>0</v>
      </c>
      <c r="Q23" s="253">
        <f>+[1]I_Investimenti!T13*[1]I_Investimenti!$F13</f>
        <v>0</v>
      </c>
      <c r="R23" s="253">
        <f>+[1]I_Investimenti!U13*[1]I_Investimenti!$F13</f>
        <v>0</v>
      </c>
      <c r="S23" s="253">
        <f>+[1]I_Investimenti!V13*[1]I_Investimenti!$F13</f>
        <v>0</v>
      </c>
      <c r="T23" s="253">
        <f>+[1]I_Investimenti!W13*[1]I_Investimenti!$F13</f>
        <v>0</v>
      </c>
      <c r="U23" s="253">
        <f>+[1]I_Investimenti!X13*[1]I_Investimenti!$F13</f>
        <v>0</v>
      </c>
      <c r="V23" s="253">
        <f>+[1]I_Investimenti!Y13*[1]I_Investimenti!$F13</f>
        <v>0</v>
      </c>
      <c r="W23" s="253">
        <f>+[1]I_Investimenti!Z13*[1]I_Investimenti!$F13</f>
        <v>0</v>
      </c>
      <c r="X23" s="253">
        <f>+[1]I_Investimenti!AA13*[1]I_Investimenti!$F13</f>
        <v>0</v>
      </c>
      <c r="Y23" s="253">
        <f>+[1]I_Investimenti!AB13*[1]I_Investimenti!$F13</f>
        <v>0</v>
      </c>
      <c r="Z23" s="253">
        <f>+[1]I_Investimenti!AC13*[1]I_Investimenti!$F13</f>
        <v>0</v>
      </c>
      <c r="AA23" s="253">
        <f>+[1]I_Investimenti!AD13*[1]I_Investimenti!$F13</f>
        <v>0</v>
      </c>
      <c r="AB23" s="253">
        <f>+[1]I_Investimenti!AE13*[1]I_Investimenti!$F13</f>
        <v>0</v>
      </c>
      <c r="AC23" s="253">
        <f>+[1]I_Investimenti!AF13*[1]I_Investimenti!$F13</f>
        <v>0</v>
      </c>
      <c r="AD23" s="253">
        <f>+[1]I_Investimenti!AG13*[1]I_Investimenti!$F13</f>
        <v>0</v>
      </c>
      <c r="AE23" s="253">
        <f>+[1]I_Investimenti!AH13*[1]I_Investimenti!$F13</f>
        <v>0</v>
      </c>
      <c r="AF23" s="253">
        <f>+[1]I_Investimenti!AI13*[1]I_Investimenti!$F13</f>
        <v>0</v>
      </c>
      <c r="AG23" s="253">
        <f>+[1]I_Investimenti!AJ13*[1]I_Investimenti!$F13</f>
        <v>0</v>
      </c>
      <c r="AH23" s="253">
        <f>+[1]I_Investimenti!AK13*[1]I_Investimenti!$F13</f>
        <v>0</v>
      </c>
      <c r="AI23" s="253">
        <f>+[1]I_Investimenti!AL13*[1]I_Investimenti!$F13</f>
        <v>0</v>
      </c>
      <c r="AJ23" s="253">
        <f>+[1]I_Investimenti!AM13*[1]I_Investimenti!$F13</f>
        <v>0</v>
      </c>
      <c r="AK23" s="253">
        <f>+[1]I_Investimenti!AN13*[1]I_Investimenti!$F13</f>
        <v>0</v>
      </c>
      <c r="AL23" s="253">
        <f>+[1]I_Investimenti!AO13*[1]I_Investimenti!$F13</f>
        <v>0</v>
      </c>
      <c r="AM23" s="253">
        <f>+[1]I_Investimenti!AP13*[1]I_Investimenti!$F13</f>
        <v>0</v>
      </c>
      <c r="AN23" s="253">
        <f>+[1]I_Investimenti!AQ13*[1]I_Investimenti!$F13</f>
        <v>0</v>
      </c>
      <c r="AO23" s="253">
        <f>+[1]I_Investimenti!AR13*[1]I_Investimenti!$F13</f>
        <v>0</v>
      </c>
      <c r="AP23" s="253">
        <f>+[1]I_Investimenti!AS13*[1]I_Investimenti!$F13</f>
        <v>0</v>
      </c>
      <c r="AQ23" s="253">
        <f>+[1]I_Investimenti!AT13*[1]I_Investimenti!$F13</f>
        <v>0</v>
      </c>
      <c r="AR23" s="253">
        <f>+[1]I_Investimenti!AU13*[1]I_Investimenti!$F13</f>
        <v>0</v>
      </c>
      <c r="AS23" s="253">
        <f>+[1]I_Investimenti!AV13*[1]I_Investimenti!$F13</f>
        <v>0</v>
      </c>
      <c r="AT23" s="253">
        <f>+[1]I_Investimenti!AW13*[1]I_Investimenti!$F13</f>
        <v>0</v>
      </c>
      <c r="AU23" s="253">
        <f>+[1]I_Investimenti!AX13*[1]I_Investimenti!$F13</f>
        <v>0</v>
      </c>
      <c r="AV23" s="253">
        <f>+[1]I_Investimenti!AY13*[1]I_Investimenti!$F13</f>
        <v>0</v>
      </c>
      <c r="AW23" s="253">
        <f>+[1]I_Investimenti!AZ13*[1]I_Investimenti!$F13</f>
        <v>0</v>
      </c>
      <c r="AX23" s="253">
        <f>+[1]I_Investimenti!BA13*[1]I_Investimenti!$F13</f>
        <v>0</v>
      </c>
      <c r="AY23" s="253">
        <f>+[1]I_Investimenti!BB13*[1]I_Investimenti!$F13</f>
        <v>0</v>
      </c>
      <c r="AZ23" s="253">
        <f>+[1]I_Investimenti!BC13*[1]I_Investimenti!$F13</f>
        <v>0</v>
      </c>
      <c r="BA23" s="253">
        <f>+[1]I_Investimenti!BD13*[1]I_Investimenti!$F13</f>
        <v>0</v>
      </c>
      <c r="BB23" s="253">
        <f>+[1]I_Investimenti!BE13*[1]I_Investimenti!$F13</f>
        <v>0</v>
      </c>
      <c r="BC23" s="253">
        <f>+[1]I_Investimenti!BF13*[1]I_Investimenti!$F13</f>
        <v>0</v>
      </c>
      <c r="BD23" s="253">
        <f>+[1]I_Investimenti!BG13*[1]I_Investimenti!$F13</f>
        <v>0</v>
      </c>
      <c r="BE23" s="253">
        <f>+[1]I_Investimenti!BH13*[1]I_Investimenti!$F13</f>
        <v>0</v>
      </c>
      <c r="BF23" s="253">
        <f>+[1]I_Investimenti!BI13*[1]I_Investimenti!$F13</f>
        <v>0</v>
      </c>
      <c r="BG23" s="253">
        <f>+[1]I_Investimenti!BJ13*[1]I_Investimenti!$F13</f>
        <v>0</v>
      </c>
      <c r="BH23" s="253">
        <f>+[1]I_Investimenti!BK13*[1]I_Investimenti!$F13</f>
        <v>0</v>
      </c>
      <c r="BI23" s="253">
        <f>+[1]I_Investimenti!BL13*[1]I_Investimenti!$F13</f>
        <v>0</v>
      </c>
      <c r="BJ23" s="253">
        <f>+[1]I_Investimenti!BM13*[1]I_Investimenti!$F13</f>
        <v>0</v>
      </c>
      <c r="BK23" s="253">
        <f>+[1]I_Investimenti!BN13*[1]I_Investimenti!$F13</f>
        <v>0</v>
      </c>
      <c r="BL23" s="253">
        <f>+[1]I_Investimenti!BO13*[1]I_Investimenti!$F13</f>
        <v>0</v>
      </c>
      <c r="BM23" s="253">
        <f>+[1]I_Investimenti!BP13*[1]I_Investimenti!$F13</f>
        <v>0</v>
      </c>
      <c r="BN23" s="253">
        <f>+[1]I_Investimenti!BQ13*[1]I_Investimenti!$F13</f>
        <v>0</v>
      </c>
      <c r="BO23" s="253">
        <f>+[1]I_Investimenti!BR13*[1]I_Investimenti!$F13</f>
        <v>0</v>
      </c>
      <c r="BP23" s="253">
        <f>+[1]I_Investimenti!BS13*[1]I_Investimenti!$F13</f>
        <v>0</v>
      </c>
      <c r="BQ23" s="253">
        <f>+[1]I_Investimenti!BT13*[1]I_Investimenti!$F13</f>
        <v>0</v>
      </c>
      <c r="BR23" s="253">
        <f>+[1]I_Investimenti!BU13*[1]I_Investimenti!$F13</f>
        <v>0</v>
      </c>
      <c r="BS23" s="253">
        <f>+[1]I_Investimenti!BV13*[1]I_Investimenti!$F13</f>
        <v>0</v>
      </c>
      <c r="BT23" s="253">
        <f>+[1]I_Investimenti!BW13*[1]I_Investimenti!$F13</f>
        <v>0</v>
      </c>
      <c r="BU23" s="253">
        <f>+[1]I_Investimenti!BX13*[1]I_Investimenti!$F13</f>
        <v>0</v>
      </c>
      <c r="BV23" s="253">
        <f>+[1]I_Investimenti!BY13*[1]I_Investimenti!$F13</f>
        <v>0</v>
      </c>
      <c r="BW23" s="253">
        <f>+[1]I_Investimenti!BZ13*[1]I_Investimenti!$F13</f>
        <v>0</v>
      </c>
      <c r="BX23" s="253">
        <f>+[1]I_Investimenti!CA13*[1]I_Investimenti!$F13</f>
        <v>0</v>
      </c>
      <c r="BY23" s="253">
        <f>+[1]I_Investimenti!CB13*[1]I_Investimenti!$F13</f>
        <v>0</v>
      </c>
      <c r="BZ23" s="253">
        <f>+[1]I_Investimenti!CC13*[1]I_Investimenti!$F13</f>
        <v>0</v>
      </c>
      <c r="CA23" s="253">
        <f>+[1]I_Investimenti!CD13*[1]I_Investimenti!$F13</f>
        <v>0</v>
      </c>
      <c r="CB23" s="253">
        <f>+[1]I_Investimenti!CE13*[1]I_Investimenti!$F13</f>
        <v>0</v>
      </c>
      <c r="CC23" s="253">
        <f>+[1]I_Investimenti!CF13*[1]I_Investimenti!$F13</f>
        <v>0</v>
      </c>
      <c r="CD23" s="253">
        <f>+[1]I_Investimenti!CG13*[1]I_Investimenti!$F13</f>
        <v>0</v>
      </c>
      <c r="CE23" s="253">
        <f>+[1]I_Investimenti!CH13*[1]I_Investimenti!$F13</f>
        <v>0</v>
      </c>
      <c r="CF23" s="253">
        <f>+[1]I_Investimenti!CI13*[1]I_Investimenti!$F13</f>
        <v>0</v>
      </c>
      <c r="CG23" s="253">
        <f>+[1]I_Investimenti!CJ13*[1]I_Investimenti!$F13</f>
        <v>0</v>
      </c>
      <c r="CH23" s="253">
        <f>+[1]I_Investimenti!CK13*[1]I_Investimenti!$F13</f>
        <v>0</v>
      </c>
      <c r="CI23" s="253">
        <f>+[1]I_Investimenti!CL13*[1]I_Investimenti!$F13</f>
        <v>0</v>
      </c>
      <c r="CJ23" s="253">
        <f>+[1]I_Investimenti!CM13*[1]I_Investimenti!$F13</f>
        <v>0</v>
      </c>
      <c r="CK23" s="253">
        <f>+[1]I_Investimenti!CN13*[1]I_Investimenti!$F13</f>
        <v>0</v>
      </c>
      <c r="CL23" s="253">
        <f>+[1]I_Investimenti!CO13*[1]I_Investimenti!$F13</f>
        <v>0</v>
      </c>
      <c r="CM23" s="253">
        <f>+[1]I_Investimenti!CP13*[1]I_Investimenti!$F13</f>
        <v>0</v>
      </c>
      <c r="CN23" s="253">
        <f>+[1]I_Investimenti!CQ13*[1]I_Investimenti!$F13</f>
        <v>0</v>
      </c>
      <c r="CO23" s="253">
        <f>+[1]I_Investimenti!CR13*[1]I_Investimenti!$F13</f>
        <v>0</v>
      </c>
      <c r="CP23" s="253">
        <f>+[1]I_Investimenti!CS13*[1]I_Investimenti!$F13</f>
        <v>0</v>
      </c>
      <c r="CQ23" s="253">
        <f>+[1]I_Investimenti!CT13*[1]I_Investimenti!$F13</f>
        <v>0</v>
      </c>
      <c r="CR23" s="253">
        <f>+[1]I_Investimenti!CU13*[1]I_Investimenti!$F13</f>
        <v>0</v>
      </c>
      <c r="CS23" s="253">
        <f>+[1]I_Investimenti!CV13*[1]I_Investimenti!$F13</f>
        <v>0</v>
      </c>
      <c r="CT23" s="253">
        <f>+[1]I_Investimenti!CW13*[1]I_Investimenti!$F13</f>
        <v>0</v>
      </c>
      <c r="CU23" s="253">
        <f>+[1]I_Investimenti!CX13*[1]I_Investimenti!$F13</f>
        <v>0</v>
      </c>
      <c r="CV23" s="253">
        <f>+[1]I_Investimenti!CY13*[1]I_Investimenti!$F13</f>
        <v>0</v>
      </c>
      <c r="CW23" s="253">
        <f>+[1]I_Investimenti!CZ13*[1]I_Investimenti!$F13</f>
        <v>0</v>
      </c>
      <c r="CX23" s="253">
        <f>+[1]I_Investimenti!DA13*[1]I_Investimenti!$F13</f>
        <v>0</v>
      </c>
      <c r="CY23" s="253">
        <f>+[1]I_Investimenti!DB13*[1]I_Investimenti!$F13</f>
        <v>0</v>
      </c>
      <c r="CZ23" s="253">
        <f>+[1]I_Investimenti!DC13*[1]I_Investimenti!$F13</f>
        <v>0</v>
      </c>
      <c r="DA23" s="253">
        <f>+[1]I_Investimenti!DD13*[1]I_Investimenti!$F13</f>
        <v>0</v>
      </c>
      <c r="DB23" s="253">
        <f>+[1]I_Investimenti!DE13*[1]I_Investimenti!$F13</f>
        <v>0</v>
      </c>
      <c r="DC23" s="253">
        <f>+[1]I_Investimenti!DF13*[1]I_Investimenti!$F13</f>
        <v>0</v>
      </c>
      <c r="DD23" s="253">
        <f>+[1]I_Investimenti!DG13*[1]I_Investimenti!$F13</f>
        <v>0</v>
      </c>
      <c r="DE23" s="253">
        <f>+[1]I_Investimenti!DH13*[1]I_Investimenti!$F13</f>
        <v>0</v>
      </c>
      <c r="DF23" s="253">
        <f>+[1]I_Investimenti!DI13*[1]I_Investimenti!$F13</f>
        <v>0</v>
      </c>
      <c r="DG23" s="253">
        <f>+[1]I_Investimenti!DJ13*[1]I_Investimenti!$F13</f>
        <v>0</v>
      </c>
      <c r="DH23" s="253">
        <f>+[1]I_Investimenti!DK13*[1]I_Investimenti!$F13</f>
        <v>0</v>
      </c>
      <c r="DI23" s="253">
        <f>+[1]I_Investimenti!DL13*[1]I_Investimenti!$F13</f>
        <v>0</v>
      </c>
      <c r="DJ23" s="253">
        <f>+[1]I_Investimenti!DM13*[1]I_Investimenti!$F13</f>
        <v>0</v>
      </c>
      <c r="DK23" s="253">
        <f>+[1]I_Investimenti!DN13*[1]I_Investimenti!$F13</f>
        <v>0</v>
      </c>
      <c r="DL23" s="253">
        <f>+[1]I_Investimenti!DO13*[1]I_Investimenti!$F13</f>
        <v>0</v>
      </c>
      <c r="DM23" s="253">
        <f>+[1]I_Investimenti!DP13*[1]I_Investimenti!$F13</f>
        <v>0</v>
      </c>
      <c r="DN23" s="253">
        <f>+[1]I_Investimenti!DQ13*[1]I_Investimenti!$F13</f>
        <v>0</v>
      </c>
      <c r="DO23" s="253">
        <f>+[1]I_Investimenti!DR13*[1]I_Investimenti!$F13</f>
        <v>0</v>
      </c>
      <c r="DP23" s="253">
        <f>+[1]I_Investimenti!DS13*[1]I_Investimenti!$F13</f>
        <v>0</v>
      </c>
      <c r="DQ23" s="253">
        <f>+[1]I_Investimenti!DT13*[1]I_Investimenti!$F13</f>
        <v>0</v>
      </c>
      <c r="DR23" s="253">
        <f>+[1]I_Investimenti!DU13*[1]I_Investimenti!$F13</f>
        <v>0</v>
      </c>
      <c r="DS23" s="253">
        <f>+[1]I_Investimenti!DV13*[1]I_Investimenti!$F13</f>
        <v>0</v>
      </c>
      <c r="DT23" s="253">
        <f>+[1]I_Investimenti!DW13*[1]I_Investimenti!$F13</f>
        <v>0</v>
      </c>
      <c r="DU23" s="253">
        <f>+[1]I_Investimenti!DX13*[1]I_Investimenti!$F13</f>
        <v>0</v>
      </c>
    </row>
    <row r="24" spans="3:125" ht="15.6" thickTop="1" thickBot="1">
      <c r="C24" s="338" t="str">
        <f>+[1]I_Investimenti!C14</f>
        <v>ii</v>
      </c>
      <c r="D24" s="294">
        <f>+[1]I_Investimenti!F14</f>
        <v>0.22</v>
      </c>
      <c r="F24" s="253">
        <f>+[1]I_Investimenti!I14*[1]I_Investimenti!$F14</f>
        <v>0</v>
      </c>
      <c r="G24" s="253">
        <f>+[1]I_Investimenti!J14*[1]I_Investimenti!$F14</f>
        <v>0</v>
      </c>
      <c r="H24" s="253">
        <f>+[1]I_Investimenti!K14*[1]I_Investimenti!$F14</f>
        <v>0</v>
      </c>
      <c r="I24" s="253">
        <f>+[1]I_Investimenti!L14*[1]I_Investimenti!$F14</f>
        <v>0</v>
      </c>
      <c r="J24" s="253">
        <f>+[1]I_Investimenti!M14*[1]I_Investimenti!$F14</f>
        <v>0</v>
      </c>
      <c r="K24" s="253">
        <f>+[1]I_Investimenti!N14*[1]I_Investimenti!$F14</f>
        <v>0</v>
      </c>
      <c r="L24" s="253">
        <f>+[1]I_Investimenti!O14*[1]I_Investimenti!$F14</f>
        <v>0</v>
      </c>
      <c r="M24" s="253">
        <f>+[1]I_Investimenti!P14*[1]I_Investimenti!$F14</f>
        <v>0</v>
      </c>
      <c r="N24" s="253">
        <f>+[1]I_Investimenti!Q14*[1]I_Investimenti!$F14</f>
        <v>0</v>
      </c>
      <c r="O24" s="253">
        <f>+[1]I_Investimenti!R14*[1]I_Investimenti!$F14</f>
        <v>0</v>
      </c>
      <c r="P24" s="253">
        <f>+[1]I_Investimenti!S14*[1]I_Investimenti!$F14</f>
        <v>0</v>
      </c>
      <c r="Q24" s="253">
        <f>+[1]I_Investimenti!T14*[1]I_Investimenti!$F14</f>
        <v>0</v>
      </c>
      <c r="R24" s="253">
        <f>+[1]I_Investimenti!U14*[1]I_Investimenti!$F14</f>
        <v>0</v>
      </c>
      <c r="S24" s="253">
        <f>+[1]I_Investimenti!V14*[1]I_Investimenti!$F14</f>
        <v>0</v>
      </c>
      <c r="T24" s="253">
        <f>+[1]I_Investimenti!W14*[1]I_Investimenti!$F14</f>
        <v>0</v>
      </c>
      <c r="U24" s="253">
        <f>+[1]I_Investimenti!X14*[1]I_Investimenti!$F14</f>
        <v>0</v>
      </c>
      <c r="V24" s="253">
        <f>+[1]I_Investimenti!Y14*[1]I_Investimenti!$F14</f>
        <v>0</v>
      </c>
      <c r="W24" s="253">
        <f>+[1]I_Investimenti!Z14*[1]I_Investimenti!$F14</f>
        <v>0</v>
      </c>
      <c r="X24" s="253">
        <f>+[1]I_Investimenti!AA14*[1]I_Investimenti!$F14</f>
        <v>0</v>
      </c>
      <c r="Y24" s="253">
        <f>+[1]I_Investimenti!AB14*[1]I_Investimenti!$F14</f>
        <v>0</v>
      </c>
      <c r="Z24" s="253">
        <f>+[1]I_Investimenti!AC14*[1]I_Investimenti!$F14</f>
        <v>0</v>
      </c>
      <c r="AA24" s="253">
        <f>+[1]I_Investimenti!AD14*[1]I_Investimenti!$F14</f>
        <v>0</v>
      </c>
      <c r="AB24" s="253">
        <f>+[1]I_Investimenti!AE14*[1]I_Investimenti!$F14</f>
        <v>0</v>
      </c>
      <c r="AC24" s="253">
        <f>+[1]I_Investimenti!AF14*[1]I_Investimenti!$F14</f>
        <v>0</v>
      </c>
      <c r="AD24" s="253">
        <f>+[1]I_Investimenti!AG14*[1]I_Investimenti!$F14</f>
        <v>0</v>
      </c>
      <c r="AE24" s="253">
        <f>+[1]I_Investimenti!AH14*[1]I_Investimenti!$F14</f>
        <v>0</v>
      </c>
      <c r="AF24" s="253">
        <f>+[1]I_Investimenti!AI14*[1]I_Investimenti!$F14</f>
        <v>0</v>
      </c>
      <c r="AG24" s="253">
        <f>+[1]I_Investimenti!AJ14*[1]I_Investimenti!$F14</f>
        <v>0</v>
      </c>
      <c r="AH24" s="253">
        <f>+[1]I_Investimenti!AK14*[1]I_Investimenti!$F14</f>
        <v>0</v>
      </c>
      <c r="AI24" s="253">
        <f>+[1]I_Investimenti!AL14*[1]I_Investimenti!$F14</f>
        <v>0</v>
      </c>
      <c r="AJ24" s="253">
        <f>+[1]I_Investimenti!AM14*[1]I_Investimenti!$F14</f>
        <v>0</v>
      </c>
      <c r="AK24" s="253">
        <f>+[1]I_Investimenti!AN14*[1]I_Investimenti!$F14</f>
        <v>0</v>
      </c>
      <c r="AL24" s="253">
        <f>+[1]I_Investimenti!AO14*[1]I_Investimenti!$F14</f>
        <v>0</v>
      </c>
      <c r="AM24" s="253">
        <f>+[1]I_Investimenti!AP14*[1]I_Investimenti!$F14</f>
        <v>0</v>
      </c>
      <c r="AN24" s="253">
        <f>+[1]I_Investimenti!AQ14*[1]I_Investimenti!$F14</f>
        <v>0</v>
      </c>
      <c r="AO24" s="253">
        <f>+[1]I_Investimenti!AR14*[1]I_Investimenti!$F14</f>
        <v>0</v>
      </c>
      <c r="AP24" s="253">
        <f>+[1]I_Investimenti!AS14*[1]I_Investimenti!$F14</f>
        <v>0</v>
      </c>
      <c r="AQ24" s="253">
        <f>+[1]I_Investimenti!AT14*[1]I_Investimenti!$F14</f>
        <v>0</v>
      </c>
      <c r="AR24" s="253">
        <f>+[1]I_Investimenti!AU14*[1]I_Investimenti!$F14</f>
        <v>0</v>
      </c>
      <c r="AS24" s="253">
        <f>+[1]I_Investimenti!AV14*[1]I_Investimenti!$F14</f>
        <v>0</v>
      </c>
      <c r="AT24" s="253">
        <f>+[1]I_Investimenti!AW14*[1]I_Investimenti!$F14</f>
        <v>0</v>
      </c>
      <c r="AU24" s="253">
        <f>+[1]I_Investimenti!AX14*[1]I_Investimenti!$F14</f>
        <v>0</v>
      </c>
      <c r="AV24" s="253">
        <f>+[1]I_Investimenti!AY14*[1]I_Investimenti!$F14</f>
        <v>0</v>
      </c>
      <c r="AW24" s="253">
        <f>+[1]I_Investimenti!AZ14*[1]I_Investimenti!$F14</f>
        <v>0</v>
      </c>
      <c r="AX24" s="253">
        <f>+[1]I_Investimenti!BA14*[1]I_Investimenti!$F14</f>
        <v>0</v>
      </c>
      <c r="AY24" s="253">
        <f>+[1]I_Investimenti!BB14*[1]I_Investimenti!$F14</f>
        <v>0</v>
      </c>
      <c r="AZ24" s="253">
        <f>+[1]I_Investimenti!BC14*[1]I_Investimenti!$F14</f>
        <v>0</v>
      </c>
      <c r="BA24" s="253">
        <f>+[1]I_Investimenti!BD14*[1]I_Investimenti!$F14</f>
        <v>0</v>
      </c>
      <c r="BB24" s="253">
        <f>+[1]I_Investimenti!BE14*[1]I_Investimenti!$F14</f>
        <v>0</v>
      </c>
      <c r="BC24" s="253">
        <f>+[1]I_Investimenti!BF14*[1]I_Investimenti!$F14</f>
        <v>0</v>
      </c>
      <c r="BD24" s="253">
        <f>+[1]I_Investimenti!BG14*[1]I_Investimenti!$F14</f>
        <v>0</v>
      </c>
      <c r="BE24" s="253">
        <f>+[1]I_Investimenti!BH14*[1]I_Investimenti!$F14</f>
        <v>0</v>
      </c>
      <c r="BF24" s="253">
        <f>+[1]I_Investimenti!BI14*[1]I_Investimenti!$F14</f>
        <v>0</v>
      </c>
      <c r="BG24" s="253">
        <f>+[1]I_Investimenti!BJ14*[1]I_Investimenti!$F14</f>
        <v>0</v>
      </c>
      <c r="BH24" s="253">
        <f>+[1]I_Investimenti!BK14*[1]I_Investimenti!$F14</f>
        <v>0</v>
      </c>
      <c r="BI24" s="253">
        <f>+[1]I_Investimenti!BL14*[1]I_Investimenti!$F14</f>
        <v>0</v>
      </c>
      <c r="BJ24" s="253">
        <f>+[1]I_Investimenti!BM14*[1]I_Investimenti!$F14</f>
        <v>0</v>
      </c>
      <c r="BK24" s="253">
        <f>+[1]I_Investimenti!BN14*[1]I_Investimenti!$F14</f>
        <v>0</v>
      </c>
      <c r="BL24" s="253">
        <f>+[1]I_Investimenti!BO14*[1]I_Investimenti!$F14</f>
        <v>0</v>
      </c>
      <c r="BM24" s="253">
        <f>+[1]I_Investimenti!BP14*[1]I_Investimenti!$F14</f>
        <v>0</v>
      </c>
      <c r="BN24" s="253">
        <f>+[1]I_Investimenti!BQ14*[1]I_Investimenti!$F14</f>
        <v>0</v>
      </c>
      <c r="BO24" s="253">
        <f>+[1]I_Investimenti!BR14*[1]I_Investimenti!$F14</f>
        <v>0</v>
      </c>
      <c r="BP24" s="253">
        <f>+[1]I_Investimenti!BS14*[1]I_Investimenti!$F14</f>
        <v>0</v>
      </c>
      <c r="BQ24" s="253">
        <f>+[1]I_Investimenti!BT14*[1]I_Investimenti!$F14</f>
        <v>0</v>
      </c>
      <c r="BR24" s="253">
        <f>+[1]I_Investimenti!BU14*[1]I_Investimenti!$F14</f>
        <v>0</v>
      </c>
      <c r="BS24" s="253">
        <f>+[1]I_Investimenti!BV14*[1]I_Investimenti!$F14</f>
        <v>0</v>
      </c>
      <c r="BT24" s="253">
        <f>+[1]I_Investimenti!BW14*[1]I_Investimenti!$F14</f>
        <v>0</v>
      </c>
      <c r="BU24" s="253">
        <f>+[1]I_Investimenti!BX14*[1]I_Investimenti!$F14</f>
        <v>0</v>
      </c>
      <c r="BV24" s="253">
        <f>+[1]I_Investimenti!BY14*[1]I_Investimenti!$F14</f>
        <v>0</v>
      </c>
      <c r="BW24" s="253">
        <f>+[1]I_Investimenti!BZ14*[1]I_Investimenti!$F14</f>
        <v>0</v>
      </c>
      <c r="BX24" s="253">
        <f>+[1]I_Investimenti!CA14*[1]I_Investimenti!$F14</f>
        <v>0</v>
      </c>
      <c r="BY24" s="253">
        <f>+[1]I_Investimenti!CB14*[1]I_Investimenti!$F14</f>
        <v>0</v>
      </c>
      <c r="BZ24" s="253">
        <f>+[1]I_Investimenti!CC14*[1]I_Investimenti!$F14</f>
        <v>0</v>
      </c>
      <c r="CA24" s="253">
        <f>+[1]I_Investimenti!CD14*[1]I_Investimenti!$F14</f>
        <v>0</v>
      </c>
      <c r="CB24" s="253">
        <f>+[1]I_Investimenti!CE14*[1]I_Investimenti!$F14</f>
        <v>0</v>
      </c>
      <c r="CC24" s="253">
        <f>+[1]I_Investimenti!CF14*[1]I_Investimenti!$F14</f>
        <v>0</v>
      </c>
      <c r="CD24" s="253">
        <f>+[1]I_Investimenti!CG14*[1]I_Investimenti!$F14</f>
        <v>0</v>
      </c>
      <c r="CE24" s="253">
        <f>+[1]I_Investimenti!CH14*[1]I_Investimenti!$F14</f>
        <v>0</v>
      </c>
      <c r="CF24" s="253">
        <f>+[1]I_Investimenti!CI14*[1]I_Investimenti!$F14</f>
        <v>0</v>
      </c>
      <c r="CG24" s="253">
        <f>+[1]I_Investimenti!CJ14*[1]I_Investimenti!$F14</f>
        <v>0</v>
      </c>
      <c r="CH24" s="253">
        <f>+[1]I_Investimenti!CK14*[1]I_Investimenti!$F14</f>
        <v>0</v>
      </c>
      <c r="CI24" s="253">
        <f>+[1]I_Investimenti!CL14*[1]I_Investimenti!$F14</f>
        <v>0</v>
      </c>
      <c r="CJ24" s="253">
        <f>+[1]I_Investimenti!CM14*[1]I_Investimenti!$F14</f>
        <v>0</v>
      </c>
      <c r="CK24" s="253">
        <f>+[1]I_Investimenti!CN14*[1]I_Investimenti!$F14</f>
        <v>0</v>
      </c>
      <c r="CL24" s="253">
        <f>+[1]I_Investimenti!CO14*[1]I_Investimenti!$F14</f>
        <v>0</v>
      </c>
      <c r="CM24" s="253">
        <f>+[1]I_Investimenti!CP14*[1]I_Investimenti!$F14</f>
        <v>0</v>
      </c>
      <c r="CN24" s="253">
        <f>+[1]I_Investimenti!CQ14*[1]I_Investimenti!$F14</f>
        <v>0</v>
      </c>
      <c r="CO24" s="253">
        <f>+[1]I_Investimenti!CR14*[1]I_Investimenti!$F14</f>
        <v>0</v>
      </c>
      <c r="CP24" s="253">
        <f>+[1]I_Investimenti!CS14*[1]I_Investimenti!$F14</f>
        <v>0</v>
      </c>
      <c r="CQ24" s="253">
        <f>+[1]I_Investimenti!CT14*[1]I_Investimenti!$F14</f>
        <v>0</v>
      </c>
      <c r="CR24" s="253">
        <f>+[1]I_Investimenti!CU14*[1]I_Investimenti!$F14</f>
        <v>0</v>
      </c>
      <c r="CS24" s="253">
        <f>+[1]I_Investimenti!CV14*[1]I_Investimenti!$F14</f>
        <v>0</v>
      </c>
      <c r="CT24" s="253">
        <f>+[1]I_Investimenti!CW14*[1]I_Investimenti!$F14</f>
        <v>0</v>
      </c>
      <c r="CU24" s="253">
        <f>+[1]I_Investimenti!CX14*[1]I_Investimenti!$F14</f>
        <v>0</v>
      </c>
      <c r="CV24" s="253">
        <f>+[1]I_Investimenti!CY14*[1]I_Investimenti!$F14</f>
        <v>0</v>
      </c>
      <c r="CW24" s="253">
        <f>+[1]I_Investimenti!CZ14*[1]I_Investimenti!$F14</f>
        <v>0</v>
      </c>
      <c r="CX24" s="253">
        <f>+[1]I_Investimenti!DA14*[1]I_Investimenti!$F14</f>
        <v>0</v>
      </c>
      <c r="CY24" s="253">
        <f>+[1]I_Investimenti!DB14*[1]I_Investimenti!$F14</f>
        <v>0</v>
      </c>
      <c r="CZ24" s="253">
        <f>+[1]I_Investimenti!DC14*[1]I_Investimenti!$F14</f>
        <v>0</v>
      </c>
      <c r="DA24" s="253">
        <f>+[1]I_Investimenti!DD14*[1]I_Investimenti!$F14</f>
        <v>0</v>
      </c>
      <c r="DB24" s="253">
        <f>+[1]I_Investimenti!DE14*[1]I_Investimenti!$F14</f>
        <v>0</v>
      </c>
      <c r="DC24" s="253">
        <f>+[1]I_Investimenti!DF14*[1]I_Investimenti!$F14</f>
        <v>0</v>
      </c>
      <c r="DD24" s="253">
        <f>+[1]I_Investimenti!DG14*[1]I_Investimenti!$F14</f>
        <v>0</v>
      </c>
      <c r="DE24" s="253">
        <f>+[1]I_Investimenti!DH14*[1]I_Investimenti!$F14</f>
        <v>0</v>
      </c>
      <c r="DF24" s="253">
        <f>+[1]I_Investimenti!DI14*[1]I_Investimenti!$F14</f>
        <v>0</v>
      </c>
      <c r="DG24" s="253">
        <f>+[1]I_Investimenti!DJ14*[1]I_Investimenti!$F14</f>
        <v>0</v>
      </c>
      <c r="DH24" s="253">
        <f>+[1]I_Investimenti!DK14*[1]I_Investimenti!$F14</f>
        <v>0</v>
      </c>
      <c r="DI24" s="253">
        <f>+[1]I_Investimenti!DL14*[1]I_Investimenti!$F14</f>
        <v>0</v>
      </c>
      <c r="DJ24" s="253">
        <f>+[1]I_Investimenti!DM14*[1]I_Investimenti!$F14</f>
        <v>0</v>
      </c>
      <c r="DK24" s="253">
        <f>+[1]I_Investimenti!DN14*[1]I_Investimenti!$F14</f>
        <v>0</v>
      </c>
      <c r="DL24" s="253">
        <f>+[1]I_Investimenti!DO14*[1]I_Investimenti!$F14</f>
        <v>0</v>
      </c>
      <c r="DM24" s="253">
        <f>+[1]I_Investimenti!DP14*[1]I_Investimenti!$F14</f>
        <v>0</v>
      </c>
      <c r="DN24" s="253">
        <f>+[1]I_Investimenti!DQ14*[1]I_Investimenti!$F14</f>
        <v>0</v>
      </c>
      <c r="DO24" s="253">
        <f>+[1]I_Investimenti!DR14*[1]I_Investimenti!$F14</f>
        <v>0</v>
      </c>
      <c r="DP24" s="253">
        <f>+[1]I_Investimenti!DS14*[1]I_Investimenti!$F14</f>
        <v>0</v>
      </c>
      <c r="DQ24" s="253">
        <f>+[1]I_Investimenti!DT14*[1]I_Investimenti!$F14</f>
        <v>0</v>
      </c>
      <c r="DR24" s="253">
        <f>+[1]I_Investimenti!DU14*[1]I_Investimenti!$F14</f>
        <v>0</v>
      </c>
      <c r="DS24" s="253">
        <f>+[1]I_Investimenti!DV14*[1]I_Investimenti!$F14</f>
        <v>0</v>
      </c>
      <c r="DT24" s="253">
        <f>+[1]I_Investimenti!DW14*[1]I_Investimenti!$F14</f>
        <v>0</v>
      </c>
      <c r="DU24" s="253">
        <f>+[1]I_Investimenti!DX14*[1]I_Investimenti!$F14</f>
        <v>0</v>
      </c>
    </row>
    <row r="25" spans="3:125" ht="15.6" thickTop="1" thickBot="1">
      <c r="C25" s="338">
        <f>+[1]I_Investimenti!C15</f>
        <v>0</v>
      </c>
      <c r="D25" s="294">
        <f>+[1]I_Investimenti!F15</f>
        <v>0</v>
      </c>
      <c r="F25" s="253">
        <f>+[1]I_Investimenti!I15*[1]I_Investimenti!$F15</f>
        <v>0</v>
      </c>
      <c r="G25" s="253">
        <f>+[1]I_Investimenti!J15*[1]I_Investimenti!$F15</f>
        <v>0</v>
      </c>
      <c r="H25" s="253">
        <f>+[1]I_Investimenti!K15*[1]I_Investimenti!$F15</f>
        <v>0</v>
      </c>
      <c r="I25" s="253">
        <f>+[1]I_Investimenti!L15*[1]I_Investimenti!$F15</f>
        <v>0</v>
      </c>
      <c r="J25" s="253">
        <f>+[1]I_Investimenti!M15*[1]I_Investimenti!$F15</f>
        <v>0</v>
      </c>
      <c r="K25" s="253">
        <f>+[1]I_Investimenti!N15*[1]I_Investimenti!$F15</f>
        <v>0</v>
      </c>
      <c r="L25" s="253">
        <f>+[1]I_Investimenti!O15*[1]I_Investimenti!$F15</f>
        <v>0</v>
      </c>
      <c r="M25" s="253">
        <f>+[1]I_Investimenti!P15*[1]I_Investimenti!$F15</f>
        <v>0</v>
      </c>
      <c r="N25" s="253">
        <f>+[1]I_Investimenti!Q15*[1]I_Investimenti!$F15</f>
        <v>0</v>
      </c>
      <c r="O25" s="253">
        <f>+[1]I_Investimenti!R15*[1]I_Investimenti!$F15</f>
        <v>0</v>
      </c>
      <c r="P25" s="253">
        <f>+[1]I_Investimenti!S15*[1]I_Investimenti!$F15</f>
        <v>0</v>
      </c>
      <c r="Q25" s="253">
        <f>+[1]I_Investimenti!T15*[1]I_Investimenti!$F15</f>
        <v>0</v>
      </c>
      <c r="R25" s="253">
        <f>+[1]I_Investimenti!U15*[1]I_Investimenti!$F15</f>
        <v>0</v>
      </c>
      <c r="S25" s="253">
        <f>+[1]I_Investimenti!V15*[1]I_Investimenti!$F15</f>
        <v>0</v>
      </c>
      <c r="T25" s="253">
        <f>+[1]I_Investimenti!W15*[1]I_Investimenti!$F15</f>
        <v>0</v>
      </c>
      <c r="U25" s="253">
        <f>+[1]I_Investimenti!X15*[1]I_Investimenti!$F15</f>
        <v>0</v>
      </c>
      <c r="V25" s="253">
        <f>+[1]I_Investimenti!Y15*[1]I_Investimenti!$F15</f>
        <v>0</v>
      </c>
      <c r="W25" s="253">
        <f>+[1]I_Investimenti!Z15*[1]I_Investimenti!$F15</f>
        <v>0</v>
      </c>
      <c r="X25" s="253">
        <f>+[1]I_Investimenti!AA15*[1]I_Investimenti!$F15</f>
        <v>0</v>
      </c>
      <c r="Y25" s="253">
        <f>+[1]I_Investimenti!AB15*[1]I_Investimenti!$F15</f>
        <v>0</v>
      </c>
      <c r="Z25" s="253">
        <f>+[1]I_Investimenti!AC15*[1]I_Investimenti!$F15</f>
        <v>0</v>
      </c>
      <c r="AA25" s="253">
        <f>+[1]I_Investimenti!AD15*[1]I_Investimenti!$F15</f>
        <v>0</v>
      </c>
      <c r="AB25" s="253">
        <f>+[1]I_Investimenti!AE15*[1]I_Investimenti!$F15</f>
        <v>0</v>
      </c>
      <c r="AC25" s="253">
        <f>+[1]I_Investimenti!AF15*[1]I_Investimenti!$F15</f>
        <v>0</v>
      </c>
      <c r="AD25" s="253">
        <f>+[1]I_Investimenti!AG15*[1]I_Investimenti!$F15</f>
        <v>0</v>
      </c>
      <c r="AE25" s="253">
        <f>+[1]I_Investimenti!AH15*[1]I_Investimenti!$F15</f>
        <v>0</v>
      </c>
      <c r="AF25" s="253">
        <f>+[1]I_Investimenti!AI15*[1]I_Investimenti!$F15</f>
        <v>0</v>
      </c>
      <c r="AG25" s="253">
        <f>+[1]I_Investimenti!AJ15*[1]I_Investimenti!$F15</f>
        <v>0</v>
      </c>
      <c r="AH25" s="253">
        <f>+[1]I_Investimenti!AK15*[1]I_Investimenti!$F15</f>
        <v>0</v>
      </c>
      <c r="AI25" s="253">
        <f>+[1]I_Investimenti!AL15*[1]I_Investimenti!$F15</f>
        <v>0</v>
      </c>
      <c r="AJ25" s="253">
        <f>+[1]I_Investimenti!AM15*[1]I_Investimenti!$F15</f>
        <v>0</v>
      </c>
      <c r="AK25" s="253">
        <f>+[1]I_Investimenti!AN15*[1]I_Investimenti!$F15</f>
        <v>0</v>
      </c>
      <c r="AL25" s="253">
        <f>+[1]I_Investimenti!AO15*[1]I_Investimenti!$F15</f>
        <v>0</v>
      </c>
      <c r="AM25" s="253">
        <f>+[1]I_Investimenti!AP15*[1]I_Investimenti!$F15</f>
        <v>0</v>
      </c>
      <c r="AN25" s="253">
        <f>+[1]I_Investimenti!AQ15*[1]I_Investimenti!$F15</f>
        <v>0</v>
      </c>
      <c r="AO25" s="253">
        <f>+[1]I_Investimenti!AR15*[1]I_Investimenti!$F15</f>
        <v>0</v>
      </c>
      <c r="AP25" s="253">
        <f>+[1]I_Investimenti!AS15*[1]I_Investimenti!$F15</f>
        <v>0</v>
      </c>
      <c r="AQ25" s="253">
        <f>+[1]I_Investimenti!AT15*[1]I_Investimenti!$F15</f>
        <v>0</v>
      </c>
      <c r="AR25" s="253">
        <f>+[1]I_Investimenti!AU15*[1]I_Investimenti!$F15</f>
        <v>0</v>
      </c>
      <c r="AS25" s="253">
        <f>+[1]I_Investimenti!AV15*[1]I_Investimenti!$F15</f>
        <v>0</v>
      </c>
      <c r="AT25" s="253">
        <f>+[1]I_Investimenti!AW15*[1]I_Investimenti!$F15</f>
        <v>0</v>
      </c>
      <c r="AU25" s="253">
        <f>+[1]I_Investimenti!AX15*[1]I_Investimenti!$F15</f>
        <v>0</v>
      </c>
      <c r="AV25" s="253">
        <f>+[1]I_Investimenti!AY15*[1]I_Investimenti!$F15</f>
        <v>0</v>
      </c>
      <c r="AW25" s="253">
        <f>+[1]I_Investimenti!AZ15*[1]I_Investimenti!$F15</f>
        <v>0</v>
      </c>
      <c r="AX25" s="253">
        <f>+[1]I_Investimenti!BA15*[1]I_Investimenti!$F15</f>
        <v>0</v>
      </c>
      <c r="AY25" s="253">
        <f>+[1]I_Investimenti!BB15*[1]I_Investimenti!$F15</f>
        <v>0</v>
      </c>
      <c r="AZ25" s="253">
        <f>+[1]I_Investimenti!BC15*[1]I_Investimenti!$F15</f>
        <v>0</v>
      </c>
      <c r="BA25" s="253">
        <f>+[1]I_Investimenti!BD15*[1]I_Investimenti!$F15</f>
        <v>0</v>
      </c>
      <c r="BB25" s="253">
        <f>+[1]I_Investimenti!BE15*[1]I_Investimenti!$F15</f>
        <v>0</v>
      </c>
      <c r="BC25" s="253">
        <f>+[1]I_Investimenti!BF15*[1]I_Investimenti!$F15</f>
        <v>0</v>
      </c>
      <c r="BD25" s="253">
        <f>+[1]I_Investimenti!BG15*[1]I_Investimenti!$F15</f>
        <v>0</v>
      </c>
      <c r="BE25" s="253">
        <f>+[1]I_Investimenti!BH15*[1]I_Investimenti!$F15</f>
        <v>0</v>
      </c>
      <c r="BF25" s="253">
        <f>+[1]I_Investimenti!BI15*[1]I_Investimenti!$F15</f>
        <v>0</v>
      </c>
      <c r="BG25" s="253">
        <f>+[1]I_Investimenti!BJ15*[1]I_Investimenti!$F15</f>
        <v>0</v>
      </c>
      <c r="BH25" s="253">
        <f>+[1]I_Investimenti!BK15*[1]I_Investimenti!$F15</f>
        <v>0</v>
      </c>
      <c r="BI25" s="253">
        <f>+[1]I_Investimenti!BL15*[1]I_Investimenti!$F15</f>
        <v>0</v>
      </c>
      <c r="BJ25" s="253">
        <f>+[1]I_Investimenti!BM15*[1]I_Investimenti!$F15</f>
        <v>0</v>
      </c>
      <c r="BK25" s="253">
        <f>+[1]I_Investimenti!BN15*[1]I_Investimenti!$F15</f>
        <v>0</v>
      </c>
      <c r="BL25" s="253">
        <f>+[1]I_Investimenti!BO15*[1]I_Investimenti!$F15</f>
        <v>0</v>
      </c>
      <c r="BM25" s="253">
        <f>+[1]I_Investimenti!BP15*[1]I_Investimenti!$F15</f>
        <v>0</v>
      </c>
      <c r="BN25" s="253">
        <f>+[1]I_Investimenti!BQ15*[1]I_Investimenti!$F15</f>
        <v>0</v>
      </c>
      <c r="BO25" s="253">
        <f>+[1]I_Investimenti!BR15*[1]I_Investimenti!$F15</f>
        <v>0</v>
      </c>
      <c r="BP25" s="253">
        <f>+[1]I_Investimenti!BS15*[1]I_Investimenti!$F15</f>
        <v>0</v>
      </c>
      <c r="BQ25" s="253">
        <f>+[1]I_Investimenti!BT15*[1]I_Investimenti!$F15</f>
        <v>0</v>
      </c>
      <c r="BR25" s="253">
        <f>+[1]I_Investimenti!BU15*[1]I_Investimenti!$F15</f>
        <v>0</v>
      </c>
      <c r="BS25" s="253">
        <f>+[1]I_Investimenti!BV15*[1]I_Investimenti!$F15</f>
        <v>0</v>
      </c>
      <c r="BT25" s="253">
        <f>+[1]I_Investimenti!BW15*[1]I_Investimenti!$F15</f>
        <v>0</v>
      </c>
      <c r="BU25" s="253">
        <f>+[1]I_Investimenti!BX15*[1]I_Investimenti!$F15</f>
        <v>0</v>
      </c>
      <c r="BV25" s="253">
        <f>+[1]I_Investimenti!BY15*[1]I_Investimenti!$F15</f>
        <v>0</v>
      </c>
      <c r="BW25" s="253">
        <f>+[1]I_Investimenti!BZ15*[1]I_Investimenti!$F15</f>
        <v>0</v>
      </c>
      <c r="BX25" s="253">
        <f>+[1]I_Investimenti!CA15*[1]I_Investimenti!$F15</f>
        <v>0</v>
      </c>
      <c r="BY25" s="253">
        <f>+[1]I_Investimenti!CB15*[1]I_Investimenti!$F15</f>
        <v>0</v>
      </c>
      <c r="BZ25" s="253">
        <f>+[1]I_Investimenti!CC15*[1]I_Investimenti!$F15</f>
        <v>0</v>
      </c>
      <c r="CA25" s="253">
        <f>+[1]I_Investimenti!CD15*[1]I_Investimenti!$F15</f>
        <v>0</v>
      </c>
      <c r="CB25" s="253">
        <f>+[1]I_Investimenti!CE15*[1]I_Investimenti!$F15</f>
        <v>0</v>
      </c>
      <c r="CC25" s="253">
        <f>+[1]I_Investimenti!CF15*[1]I_Investimenti!$F15</f>
        <v>0</v>
      </c>
      <c r="CD25" s="253">
        <f>+[1]I_Investimenti!CG15*[1]I_Investimenti!$F15</f>
        <v>0</v>
      </c>
      <c r="CE25" s="253">
        <f>+[1]I_Investimenti!CH15*[1]I_Investimenti!$F15</f>
        <v>0</v>
      </c>
      <c r="CF25" s="253">
        <f>+[1]I_Investimenti!CI15*[1]I_Investimenti!$F15</f>
        <v>0</v>
      </c>
      <c r="CG25" s="253">
        <f>+[1]I_Investimenti!CJ15*[1]I_Investimenti!$F15</f>
        <v>0</v>
      </c>
      <c r="CH25" s="253">
        <f>+[1]I_Investimenti!CK15*[1]I_Investimenti!$F15</f>
        <v>0</v>
      </c>
      <c r="CI25" s="253">
        <f>+[1]I_Investimenti!CL15*[1]I_Investimenti!$F15</f>
        <v>0</v>
      </c>
      <c r="CJ25" s="253">
        <f>+[1]I_Investimenti!CM15*[1]I_Investimenti!$F15</f>
        <v>0</v>
      </c>
      <c r="CK25" s="253">
        <f>+[1]I_Investimenti!CN15*[1]I_Investimenti!$F15</f>
        <v>0</v>
      </c>
      <c r="CL25" s="253">
        <f>+[1]I_Investimenti!CO15*[1]I_Investimenti!$F15</f>
        <v>0</v>
      </c>
      <c r="CM25" s="253">
        <f>+[1]I_Investimenti!CP15*[1]I_Investimenti!$F15</f>
        <v>0</v>
      </c>
      <c r="CN25" s="253">
        <f>+[1]I_Investimenti!CQ15*[1]I_Investimenti!$F15</f>
        <v>0</v>
      </c>
      <c r="CO25" s="253">
        <f>+[1]I_Investimenti!CR15*[1]I_Investimenti!$F15</f>
        <v>0</v>
      </c>
      <c r="CP25" s="253">
        <f>+[1]I_Investimenti!CS15*[1]I_Investimenti!$F15</f>
        <v>0</v>
      </c>
      <c r="CQ25" s="253">
        <f>+[1]I_Investimenti!CT15*[1]I_Investimenti!$F15</f>
        <v>0</v>
      </c>
      <c r="CR25" s="253">
        <f>+[1]I_Investimenti!CU15*[1]I_Investimenti!$F15</f>
        <v>0</v>
      </c>
      <c r="CS25" s="253">
        <f>+[1]I_Investimenti!CV15*[1]I_Investimenti!$F15</f>
        <v>0</v>
      </c>
      <c r="CT25" s="253">
        <f>+[1]I_Investimenti!CW15*[1]I_Investimenti!$F15</f>
        <v>0</v>
      </c>
      <c r="CU25" s="253">
        <f>+[1]I_Investimenti!CX15*[1]I_Investimenti!$F15</f>
        <v>0</v>
      </c>
      <c r="CV25" s="253">
        <f>+[1]I_Investimenti!CY15*[1]I_Investimenti!$F15</f>
        <v>0</v>
      </c>
      <c r="CW25" s="253">
        <f>+[1]I_Investimenti!CZ15*[1]I_Investimenti!$F15</f>
        <v>0</v>
      </c>
      <c r="CX25" s="253">
        <f>+[1]I_Investimenti!DA15*[1]I_Investimenti!$F15</f>
        <v>0</v>
      </c>
      <c r="CY25" s="253">
        <f>+[1]I_Investimenti!DB15*[1]I_Investimenti!$F15</f>
        <v>0</v>
      </c>
      <c r="CZ25" s="253">
        <f>+[1]I_Investimenti!DC15*[1]I_Investimenti!$F15</f>
        <v>0</v>
      </c>
      <c r="DA25" s="253">
        <f>+[1]I_Investimenti!DD15*[1]I_Investimenti!$F15</f>
        <v>0</v>
      </c>
      <c r="DB25" s="253">
        <f>+[1]I_Investimenti!DE15*[1]I_Investimenti!$F15</f>
        <v>0</v>
      </c>
      <c r="DC25" s="253">
        <f>+[1]I_Investimenti!DF15*[1]I_Investimenti!$F15</f>
        <v>0</v>
      </c>
      <c r="DD25" s="253">
        <f>+[1]I_Investimenti!DG15*[1]I_Investimenti!$F15</f>
        <v>0</v>
      </c>
      <c r="DE25" s="253">
        <f>+[1]I_Investimenti!DH15*[1]I_Investimenti!$F15</f>
        <v>0</v>
      </c>
      <c r="DF25" s="253">
        <f>+[1]I_Investimenti!DI15*[1]I_Investimenti!$F15</f>
        <v>0</v>
      </c>
      <c r="DG25" s="253">
        <f>+[1]I_Investimenti!DJ15*[1]I_Investimenti!$F15</f>
        <v>0</v>
      </c>
      <c r="DH25" s="253">
        <f>+[1]I_Investimenti!DK15*[1]I_Investimenti!$F15</f>
        <v>0</v>
      </c>
      <c r="DI25" s="253">
        <f>+[1]I_Investimenti!DL15*[1]I_Investimenti!$F15</f>
        <v>0</v>
      </c>
      <c r="DJ25" s="253">
        <f>+[1]I_Investimenti!DM15*[1]I_Investimenti!$F15</f>
        <v>0</v>
      </c>
      <c r="DK25" s="253">
        <f>+[1]I_Investimenti!DN15*[1]I_Investimenti!$F15</f>
        <v>0</v>
      </c>
      <c r="DL25" s="253">
        <f>+[1]I_Investimenti!DO15*[1]I_Investimenti!$F15</f>
        <v>0</v>
      </c>
      <c r="DM25" s="253">
        <f>+[1]I_Investimenti!DP15*[1]I_Investimenti!$F15</f>
        <v>0</v>
      </c>
      <c r="DN25" s="253">
        <f>+[1]I_Investimenti!DQ15*[1]I_Investimenti!$F15</f>
        <v>0</v>
      </c>
      <c r="DO25" s="253">
        <f>+[1]I_Investimenti!DR15*[1]I_Investimenti!$F15</f>
        <v>0</v>
      </c>
      <c r="DP25" s="253">
        <f>+[1]I_Investimenti!DS15*[1]I_Investimenti!$F15</f>
        <v>0</v>
      </c>
      <c r="DQ25" s="253">
        <f>+[1]I_Investimenti!DT15*[1]I_Investimenti!$F15</f>
        <v>0</v>
      </c>
      <c r="DR25" s="253">
        <f>+[1]I_Investimenti!DU15*[1]I_Investimenti!$F15</f>
        <v>0</v>
      </c>
      <c r="DS25" s="253">
        <f>+[1]I_Investimenti!DV15*[1]I_Investimenti!$F15</f>
        <v>0</v>
      </c>
      <c r="DT25" s="253">
        <f>+[1]I_Investimenti!DW15*[1]I_Investimenti!$F15</f>
        <v>0</v>
      </c>
      <c r="DU25" s="253">
        <f>+[1]I_Investimenti!DX15*[1]I_Investimenti!$F15</f>
        <v>0</v>
      </c>
    </row>
    <row r="26" spans="3:125" ht="15.6" thickTop="1" thickBot="1">
      <c r="C26" s="338">
        <f>+[1]I_Investimenti!C16</f>
        <v>0</v>
      </c>
      <c r="D26" s="294">
        <f>+[1]I_Investimenti!F16</f>
        <v>0</v>
      </c>
      <c r="F26" s="253">
        <f>+[1]I_Investimenti!I16*[1]I_Investimenti!$F16</f>
        <v>0</v>
      </c>
      <c r="G26" s="253">
        <f>+[1]I_Investimenti!J16*[1]I_Investimenti!$F16</f>
        <v>0</v>
      </c>
      <c r="H26" s="253">
        <f>+[1]I_Investimenti!K16*[1]I_Investimenti!$F16</f>
        <v>0</v>
      </c>
      <c r="I26" s="253">
        <f>+[1]I_Investimenti!L16*[1]I_Investimenti!$F16</f>
        <v>0</v>
      </c>
      <c r="J26" s="253">
        <f>+[1]I_Investimenti!M16*[1]I_Investimenti!$F16</f>
        <v>0</v>
      </c>
      <c r="K26" s="253">
        <f>+[1]I_Investimenti!N16*[1]I_Investimenti!$F16</f>
        <v>0</v>
      </c>
      <c r="L26" s="253">
        <f>+[1]I_Investimenti!O16*[1]I_Investimenti!$F16</f>
        <v>0</v>
      </c>
      <c r="M26" s="253">
        <f>+[1]I_Investimenti!P16*[1]I_Investimenti!$F16</f>
        <v>0</v>
      </c>
      <c r="N26" s="253">
        <f>+[1]I_Investimenti!Q16*[1]I_Investimenti!$F16</f>
        <v>0</v>
      </c>
      <c r="O26" s="253">
        <f>+[1]I_Investimenti!R16*[1]I_Investimenti!$F16</f>
        <v>0</v>
      </c>
      <c r="P26" s="253">
        <f>+[1]I_Investimenti!S16*[1]I_Investimenti!$F16</f>
        <v>0</v>
      </c>
      <c r="Q26" s="253">
        <f>+[1]I_Investimenti!T16*[1]I_Investimenti!$F16</f>
        <v>0</v>
      </c>
      <c r="R26" s="253">
        <f>+[1]I_Investimenti!U16*[1]I_Investimenti!$F16</f>
        <v>0</v>
      </c>
      <c r="S26" s="253">
        <f>+[1]I_Investimenti!V16*[1]I_Investimenti!$F16</f>
        <v>0</v>
      </c>
      <c r="T26" s="253">
        <f>+[1]I_Investimenti!W16*[1]I_Investimenti!$F16</f>
        <v>0</v>
      </c>
      <c r="U26" s="253">
        <f>+[1]I_Investimenti!X16*[1]I_Investimenti!$F16</f>
        <v>0</v>
      </c>
      <c r="V26" s="253">
        <f>+[1]I_Investimenti!Y16*[1]I_Investimenti!$F16</f>
        <v>0</v>
      </c>
      <c r="W26" s="253">
        <f>+[1]I_Investimenti!Z16*[1]I_Investimenti!$F16</f>
        <v>0</v>
      </c>
      <c r="X26" s="253">
        <f>+[1]I_Investimenti!AA16*[1]I_Investimenti!$F16</f>
        <v>0</v>
      </c>
      <c r="Y26" s="253">
        <f>+[1]I_Investimenti!AB16*[1]I_Investimenti!$F16</f>
        <v>0</v>
      </c>
      <c r="Z26" s="253">
        <f>+[1]I_Investimenti!AC16*[1]I_Investimenti!$F16</f>
        <v>0</v>
      </c>
      <c r="AA26" s="253">
        <f>+[1]I_Investimenti!AD16*[1]I_Investimenti!$F16</f>
        <v>0</v>
      </c>
      <c r="AB26" s="253">
        <f>+[1]I_Investimenti!AE16*[1]I_Investimenti!$F16</f>
        <v>0</v>
      </c>
      <c r="AC26" s="253">
        <f>+[1]I_Investimenti!AF16*[1]I_Investimenti!$F16</f>
        <v>0</v>
      </c>
      <c r="AD26" s="253">
        <f>+[1]I_Investimenti!AG16*[1]I_Investimenti!$F16</f>
        <v>0</v>
      </c>
      <c r="AE26" s="253">
        <f>+[1]I_Investimenti!AH16*[1]I_Investimenti!$F16</f>
        <v>0</v>
      </c>
      <c r="AF26" s="253">
        <f>+[1]I_Investimenti!AI16*[1]I_Investimenti!$F16</f>
        <v>0</v>
      </c>
      <c r="AG26" s="253">
        <f>+[1]I_Investimenti!AJ16*[1]I_Investimenti!$F16</f>
        <v>0</v>
      </c>
      <c r="AH26" s="253">
        <f>+[1]I_Investimenti!AK16*[1]I_Investimenti!$F16</f>
        <v>0</v>
      </c>
      <c r="AI26" s="253">
        <f>+[1]I_Investimenti!AL16*[1]I_Investimenti!$F16</f>
        <v>0</v>
      </c>
      <c r="AJ26" s="253">
        <f>+[1]I_Investimenti!AM16*[1]I_Investimenti!$F16</f>
        <v>0</v>
      </c>
      <c r="AK26" s="253">
        <f>+[1]I_Investimenti!AN16*[1]I_Investimenti!$F16</f>
        <v>0</v>
      </c>
      <c r="AL26" s="253">
        <f>+[1]I_Investimenti!AO16*[1]I_Investimenti!$F16</f>
        <v>0</v>
      </c>
      <c r="AM26" s="253">
        <f>+[1]I_Investimenti!AP16*[1]I_Investimenti!$F16</f>
        <v>0</v>
      </c>
      <c r="AN26" s="253">
        <f>+[1]I_Investimenti!AQ16*[1]I_Investimenti!$F16</f>
        <v>0</v>
      </c>
      <c r="AO26" s="253">
        <f>+[1]I_Investimenti!AR16*[1]I_Investimenti!$F16</f>
        <v>0</v>
      </c>
      <c r="AP26" s="253">
        <f>+[1]I_Investimenti!AS16*[1]I_Investimenti!$F16</f>
        <v>0</v>
      </c>
      <c r="AQ26" s="253">
        <f>+[1]I_Investimenti!AT16*[1]I_Investimenti!$F16</f>
        <v>0</v>
      </c>
      <c r="AR26" s="253">
        <f>+[1]I_Investimenti!AU16*[1]I_Investimenti!$F16</f>
        <v>0</v>
      </c>
      <c r="AS26" s="253">
        <f>+[1]I_Investimenti!AV16*[1]I_Investimenti!$F16</f>
        <v>0</v>
      </c>
      <c r="AT26" s="253">
        <f>+[1]I_Investimenti!AW16*[1]I_Investimenti!$F16</f>
        <v>0</v>
      </c>
      <c r="AU26" s="253">
        <f>+[1]I_Investimenti!AX16*[1]I_Investimenti!$F16</f>
        <v>0</v>
      </c>
      <c r="AV26" s="253">
        <f>+[1]I_Investimenti!AY16*[1]I_Investimenti!$F16</f>
        <v>0</v>
      </c>
      <c r="AW26" s="253">
        <f>+[1]I_Investimenti!AZ16*[1]I_Investimenti!$F16</f>
        <v>0</v>
      </c>
      <c r="AX26" s="253">
        <f>+[1]I_Investimenti!BA16*[1]I_Investimenti!$F16</f>
        <v>0</v>
      </c>
      <c r="AY26" s="253">
        <f>+[1]I_Investimenti!BB16*[1]I_Investimenti!$F16</f>
        <v>0</v>
      </c>
      <c r="AZ26" s="253">
        <f>+[1]I_Investimenti!BC16*[1]I_Investimenti!$F16</f>
        <v>0</v>
      </c>
      <c r="BA26" s="253">
        <f>+[1]I_Investimenti!BD16*[1]I_Investimenti!$F16</f>
        <v>0</v>
      </c>
      <c r="BB26" s="253">
        <f>+[1]I_Investimenti!BE16*[1]I_Investimenti!$F16</f>
        <v>0</v>
      </c>
      <c r="BC26" s="253">
        <f>+[1]I_Investimenti!BF16*[1]I_Investimenti!$F16</f>
        <v>0</v>
      </c>
      <c r="BD26" s="253">
        <f>+[1]I_Investimenti!BG16*[1]I_Investimenti!$F16</f>
        <v>0</v>
      </c>
      <c r="BE26" s="253">
        <f>+[1]I_Investimenti!BH16*[1]I_Investimenti!$F16</f>
        <v>0</v>
      </c>
      <c r="BF26" s="253">
        <f>+[1]I_Investimenti!BI16*[1]I_Investimenti!$F16</f>
        <v>0</v>
      </c>
      <c r="BG26" s="253">
        <f>+[1]I_Investimenti!BJ16*[1]I_Investimenti!$F16</f>
        <v>0</v>
      </c>
      <c r="BH26" s="253">
        <f>+[1]I_Investimenti!BK16*[1]I_Investimenti!$F16</f>
        <v>0</v>
      </c>
      <c r="BI26" s="253">
        <f>+[1]I_Investimenti!BL16*[1]I_Investimenti!$F16</f>
        <v>0</v>
      </c>
      <c r="BJ26" s="253">
        <f>+[1]I_Investimenti!BM16*[1]I_Investimenti!$F16</f>
        <v>0</v>
      </c>
      <c r="BK26" s="253">
        <f>+[1]I_Investimenti!BN16*[1]I_Investimenti!$F16</f>
        <v>0</v>
      </c>
      <c r="BL26" s="253">
        <f>+[1]I_Investimenti!BO16*[1]I_Investimenti!$F16</f>
        <v>0</v>
      </c>
      <c r="BM26" s="253">
        <f>+[1]I_Investimenti!BP16*[1]I_Investimenti!$F16</f>
        <v>0</v>
      </c>
      <c r="BN26" s="253">
        <f>+[1]I_Investimenti!BQ16*[1]I_Investimenti!$F16</f>
        <v>0</v>
      </c>
      <c r="BO26" s="253">
        <f>+[1]I_Investimenti!BR16*[1]I_Investimenti!$F16</f>
        <v>0</v>
      </c>
      <c r="BP26" s="253">
        <f>+[1]I_Investimenti!BS16*[1]I_Investimenti!$F16</f>
        <v>0</v>
      </c>
      <c r="BQ26" s="253">
        <f>+[1]I_Investimenti!BT16*[1]I_Investimenti!$F16</f>
        <v>0</v>
      </c>
      <c r="BR26" s="253">
        <f>+[1]I_Investimenti!BU16*[1]I_Investimenti!$F16</f>
        <v>0</v>
      </c>
      <c r="BS26" s="253">
        <f>+[1]I_Investimenti!BV16*[1]I_Investimenti!$F16</f>
        <v>0</v>
      </c>
      <c r="BT26" s="253">
        <f>+[1]I_Investimenti!BW16*[1]I_Investimenti!$F16</f>
        <v>0</v>
      </c>
      <c r="BU26" s="253">
        <f>+[1]I_Investimenti!BX16*[1]I_Investimenti!$F16</f>
        <v>0</v>
      </c>
      <c r="BV26" s="253">
        <f>+[1]I_Investimenti!BY16*[1]I_Investimenti!$F16</f>
        <v>0</v>
      </c>
      <c r="BW26" s="253">
        <f>+[1]I_Investimenti!BZ16*[1]I_Investimenti!$F16</f>
        <v>0</v>
      </c>
      <c r="BX26" s="253">
        <f>+[1]I_Investimenti!CA16*[1]I_Investimenti!$F16</f>
        <v>0</v>
      </c>
      <c r="BY26" s="253">
        <f>+[1]I_Investimenti!CB16*[1]I_Investimenti!$F16</f>
        <v>0</v>
      </c>
      <c r="BZ26" s="253">
        <f>+[1]I_Investimenti!CC16*[1]I_Investimenti!$F16</f>
        <v>0</v>
      </c>
      <c r="CA26" s="253">
        <f>+[1]I_Investimenti!CD16*[1]I_Investimenti!$F16</f>
        <v>0</v>
      </c>
      <c r="CB26" s="253">
        <f>+[1]I_Investimenti!CE16*[1]I_Investimenti!$F16</f>
        <v>0</v>
      </c>
      <c r="CC26" s="253">
        <f>+[1]I_Investimenti!CF16*[1]I_Investimenti!$F16</f>
        <v>0</v>
      </c>
      <c r="CD26" s="253">
        <f>+[1]I_Investimenti!CG16*[1]I_Investimenti!$F16</f>
        <v>0</v>
      </c>
      <c r="CE26" s="253">
        <f>+[1]I_Investimenti!CH16*[1]I_Investimenti!$F16</f>
        <v>0</v>
      </c>
      <c r="CF26" s="253">
        <f>+[1]I_Investimenti!CI16*[1]I_Investimenti!$F16</f>
        <v>0</v>
      </c>
      <c r="CG26" s="253">
        <f>+[1]I_Investimenti!CJ16*[1]I_Investimenti!$F16</f>
        <v>0</v>
      </c>
      <c r="CH26" s="253">
        <f>+[1]I_Investimenti!CK16*[1]I_Investimenti!$F16</f>
        <v>0</v>
      </c>
      <c r="CI26" s="253">
        <f>+[1]I_Investimenti!CL16*[1]I_Investimenti!$F16</f>
        <v>0</v>
      </c>
      <c r="CJ26" s="253">
        <f>+[1]I_Investimenti!CM16*[1]I_Investimenti!$F16</f>
        <v>0</v>
      </c>
      <c r="CK26" s="253">
        <f>+[1]I_Investimenti!CN16*[1]I_Investimenti!$F16</f>
        <v>0</v>
      </c>
      <c r="CL26" s="253">
        <f>+[1]I_Investimenti!CO16*[1]I_Investimenti!$F16</f>
        <v>0</v>
      </c>
      <c r="CM26" s="253">
        <f>+[1]I_Investimenti!CP16*[1]I_Investimenti!$F16</f>
        <v>0</v>
      </c>
      <c r="CN26" s="253">
        <f>+[1]I_Investimenti!CQ16*[1]I_Investimenti!$F16</f>
        <v>0</v>
      </c>
      <c r="CO26" s="253">
        <f>+[1]I_Investimenti!CR16*[1]I_Investimenti!$F16</f>
        <v>0</v>
      </c>
      <c r="CP26" s="253">
        <f>+[1]I_Investimenti!CS16*[1]I_Investimenti!$F16</f>
        <v>0</v>
      </c>
      <c r="CQ26" s="253">
        <f>+[1]I_Investimenti!CT16*[1]I_Investimenti!$F16</f>
        <v>0</v>
      </c>
      <c r="CR26" s="253">
        <f>+[1]I_Investimenti!CU16*[1]I_Investimenti!$F16</f>
        <v>0</v>
      </c>
      <c r="CS26" s="253">
        <f>+[1]I_Investimenti!CV16*[1]I_Investimenti!$F16</f>
        <v>0</v>
      </c>
      <c r="CT26" s="253">
        <f>+[1]I_Investimenti!CW16*[1]I_Investimenti!$F16</f>
        <v>0</v>
      </c>
      <c r="CU26" s="253">
        <f>+[1]I_Investimenti!CX16*[1]I_Investimenti!$F16</f>
        <v>0</v>
      </c>
      <c r="CV26" s="253">
        <f>+[1]I_Investimenti!CY16*[1]I_Investimenti!$F16</f>
        <v>0</v>
      </c>
      <c r="CW26" s="253">
        <f>+[1]I_Investimenti!CZ16*[1]I_Investimenti!$F16</f>
        <v>0</v>
      </c>
      <c r="CX26" s="253">
        <f>+[1]I_Investimenti!DA16*[1]I_Investimenti!$F16</f>
        <v>0</v>
      </c>
      <c r="CY26" s="253">
        <f>+[1]I_Investimenti!DB16*[1]I_Investimenti!$F16</f>
        <v>0</v>
      </c>
      <c r="CZ26" s="253">
        <f>+[1]I_Investimenti!DC16*[1]I_Investimenti!$F16</f>
        <v>0</v>
      </c>
      <c r="DA26" s="253">
        <f>+[1]I_Investimenti!DD16*[1]I_Investimenti!$F16</f>
        <v>0</v>
      </c>
      <c r="DB26" s="253">
        <f>+[1]I_Investimenti!DE16*[1]I_Investimenti!$F16</f>
        <v>0</v>
      </c>
      <c r="DC26" s="253">
        <f>+[1]I_Investimenti!DF16*[1]I_Investimenti!$F16</f>
        <v>0</v>
      </c>
      <c r="DD26" s="253">
        <f>+[1]I_Investimenti!DG16*[1]I_Investimenti!$F16</f>
        <v>0</v>
      </c>
      <c r="DE26" s="253">
        <f>+[1]I_Investimenti!DH16*[1]I_Investimenti!$F16</f>
        <v>0</v>
      </c>
      <c r="DF26" s="253">
        <f>+[1]I_Investimenti!DI16*[1]I_Investimenti!$F16</f>
        <v>0</v>
      </c>
      <c r="DG26" s="253">
        <f>+[1]I_Investimenti!DJ16*[1]I_Investimenti!$F16</f>
        <v>0</v>
      </c>
      <c r="DH26" s="253">
        <f>+[1]I_Investimenti!DK16*[1]I_Investimenti!$F16</f>
        <v>0</v>
      </c>
      <c r="DI26" s="253">
        <f>+[1]I_Investimenti!DL16*[1]I_Investimenti!$F16</f>
        <v>0</v>
      </c>
      <c r="DJ26" s="253">
        <f>+[1]I_Investimenti!DM16*[1]I_Investimenti!$F16</f>
        <v>0</v>
      </c>
      <c r="DK26" s="253">
        <f>+[1]I_Investimenti!DN16*[1]I_Investimenti!$F16</f>
        <v>0</v>
      </c>
      <c r="DL26" s="253">
        <f>+[1]I_Investimenti!DO16*[1]I_Investimenti!$F16</f>
        <v>0</v>
      </c>
      <c r="DM26" s="253">
        <f>+[1]I_Investimenti!DP16*[1]I_Investimenti!$F16</f>
        <v>0</v>
      </c>
      <c r="DN26" s="253">
        <f>+[1]I_Investimenti!DQ16*[1]I_Investimenti!$F16</f>
        <v>0</v>
      </c>
      <c r="DO26" s="253">
        <f>+[1]I_Investimenti!DR16*[1]I_Investimenti!$F16</f>
        <v>0</v>
      </c>
      <c r="DP26" s="253">
        <f>+[1]I_Investimenti!DS16*[1]I_Investimenti!$F16</f>
        <v>0</v>
      </c>
      <c r="DQ26" s="253">
        <f>+[1]I_Investimenti!DT16*[1]I_Investimenti!$F16</f>
        <v>0</v>
      </c>
      <c r="DR26" s="253">
        <f>+[1]I_Investimenti!DU16*[1]I_Investimenti!$F16</f>
        <v>0</v>
      </c>
      <c r="DS26" s="253">
        <f>+[1]I_Investimenti!DV16*[1]I_Investimenti!$F16</f>
        <v>0</v>
      </c>
      <c r="DT26" s="253">
        <f>+[1]I_Investimenti!DW16*[1]I_Investimenti!$F16</f>
        <v>0</v>
      </c>
      <c r="DU26" s="253">
        <f>+[1]I_Investimenti!DX16*[1]I_Investimenti!$F16</f>
        <v>0</v>
      </c>
    </row>
    <row r="27" spans="3:125" ht="15.6" thickTop="1" thickBot="1">
      <c r="C27" s="338">
        <f>+[1]I_Investimenti!C17</f>
        <v>0</v>
      </c>
      <c r="D27" s="294">
        <f>+[1]I_Investimenti!F17</f>
        <v>0</v>
      </c>
      <c r="F27" s="253">
        <f>+[1]I_Investimenti!I17*[1]I_Investimenti!$F17</f>
        <v>0</v>
      </c>
      <c r="G27" s="253">
        <f>+[1]I_Investimenti!J17*[1]I_Investimenti!$F17</f>
        <v>0</v>
      </c>
      <c r="H27" s="253">
        <f>+[1]I_Investimenti!K17*[1]I_Investimenti!$F17</f>
        <v>0</v>
      </c>
      <c r="I27" s="253">
        <f>+[1]I_Investimenti!L17*[1]I_Investimenti!$F17</f>
        <v>0</v>
      </c>
      <c r="J27" s="253">
        <f>+[1]I_Investimenti!M17*[1]I_Investimenti!$F17</f>
        <v>0</v>
      </c>
      <c r="K27" s="253">
        <f>+[1]I_Investimenti!N17*[1]I_Investimenti!$F17</f>
        <v>0</v>
      </c>
      <c r="L27" s="253">
        <f>+[1]I_Investimenti!O17*[1]I_Investimenti!$F17</f>
        <v>0</v>
      </c>
      <c r="M27" s="253">
        <f>+[1]I_Investimenti!P17*[1]I_Investimenti!$F17</f>
        <v>0</v>
      </c>
      <c r="N27" s="253">
        <f>+[1]I_Investimenti!Q17*[1]I_Investimenti!$F17</f>
        <v>0</v>
      </c>
      <c r="O27" s="253">
        <f>+[1]I_Investimenti!R17*[1]I_Investimenti!$F17</f>
        <v>0</v>
      </c>
      <c r="P27" s="253">
        <f>+[1]I_Investimenti!S17*[1]I_Investimenti!$F17</f>
        <v>0</v>
      </c>
      <c r="Q27" s="253">
        <f>+[1]I_Investimenti!T17*[1]I_Investimenti!$F17</f>
        <v>0</v>
      </c>
      <c r="R27" s="253">
        <f>+[1]I_Investimenti!U17*[1]I_Investimenti!$F17</f>
        <v>0</v>
      </c>
      <c r="S27" s="253">
        <f>+[1]I_Investimenti!V17*[1]I_Investimenti!$F17</f>
        <v>0</v>
      </c>
      <c r="T27" s="253">
        <f>+[1]I_Investimenti!W17*[1]I_Investimenti!$F17</f>
        <v>0</v>
      </c>
      <c r="U27" s="253">
        <f>+[1]I_Investimenti!X17*[1]I_Investimenti!$F17</f>
        <v>0</v>
      </c>
      <c r="V27" s="253">
        <f>+[1]I_Investimenti!Y17*[1]I_Investimenti!$F17</f>
        <v>0</v>
      </c>
      <c r="W27" s="253">
        <f>+[1]I_Investimenti!Z17*[1]I_Investimenti!$F17</f>
        <v>0</v>
      </c>
      <c r="X27" s="253">
        <f>+[1]I_Investimenti!AA17*[1]I_Investimenti!$F17</f>
        <v>0</v>
      </c>
      <c r="Y27" s="253">
        <f>+[1]I_Investimenti!AB17*[1]I_Investimenti!$F17</f>
        <v>0</v>
      </c>
      <c r="Z27" s="253">
        <f>+[1]I_Investimenti!AC17*[1]I_Investimenti!$F17</f>
        <v>0</v>
      </c>
      <c r="AA27" s="253">
        <f>+[1]I_Investimenti!AD17*[1]I_Investimenti!$F17</f>
        <v>0</v>
      </c>
      <c r="AB27" s="253">
        <f>+[1]I_Investimenti!AE17*[1]I_Investimenti!$F17</f>
        <v>0</v>
      </c>
      <c r="AC27" s="253">
        <f>+[1]I_Investimenti!AF17*[1]I_Investimenti!$F17</f>
        <v>0</v>
      </c>
      <c r="AD27" s="253">
        <f>+[1]I_Investimenti!AG17*[1]I_Investimenti!$F17</f>
        <v>0</v>
      </c>
      <c r="AE27" s="253">
        <f>+[1]I_Investimenti!AH17*[1]I_Investimenti!$F17</f>
        <v>0</v>
      </c>
      <c r="AF27" s="253">
        <f>+[1]I_Investimenti!AI17*[1]I_Investimenti!$F17</f>
        <v>0</v>
      </c>
      <c r="AG27" s="253">
        <f>+[1]I_Investimenti!AJ17*[1]I_Investimenti!$F17</f>
        <v>0</v>
      </c>
      <c r="AH27" s="253">
        <f>+[1]I_Investimenti!AK17*[1]I_Investimenti!$F17</f>
        <v>0</v>
      </c>
      <c r="AI27" s="253">
        <f>+[1]I_Investimenti!AL17*[1]I_Investimenti!$F17</f>
        <v>0</v>
      </c>
      <c r="AJ27" s="253">
        <f>+[1]I_Investimenti!AM17*[1]I_Investimenti!$F17</f>
        <v>0</v>
      </c>
      <c r="AK27" s="253">
        <f>+[1]I_Investimenti!AN17*[1]I_Investimenti!$F17</f>
        <v>0</v>
      </c>
      <c r="AL27" s="253">
        <f>+[1]I_Investimenti!AO17*[1]I_Investimenti!$F17</f>
        <v>0</v>
      </c>
      <c r="AM27" s="253">
        <f>+[1]I_Investimenti!AP17*[1]I_Investimenti!$F17</f>
        <v>0</v>
      </c>
      <c r="AN27" s="253">
        <f>+[1]I_Investimenti!AQ17*[1]I_Investimenti!$F17</f>
        <v>0</v>
      </c>
      <c r="AO27" s="253">
        <f>+[1]I_Investimenti!AR17*[1]I_Investimenti!$F17</f>
        <v>0</v>
      </c>
      <c r="AP27" s="253">
        <f>+[1]I_Investimenti!AS17*[1]I_Investimenti!$F17</f>
        <v>0</v>
      </c>
      <c r="AQ27" s="253">
        <f>+[1]I_Investimenti!AT17*[1]I_Investimenti!$F17</f>
        <v>0</v>
      </c>
      <c r="AR27" s="253">
        <f>+[1]I_Investimenti!AU17*[1]I_Investimenti!$F17</f>
        <v>0</v>
      </c>
      <c r="AS27" s="253">
        <f>+[1]I_Investimenti!AV17*[1]I_Investimenti!$F17</f>
        <v>0</v>
      </c>
      <c r="AT27" s="253">
        <f>+[1]I_Investimenti!AW17*[1]I_Investimenti!$F17</f>
        <v>0</v>
      </c>
      <c r="AU27" s="253">
        <f>+[1]I_Investimenti!AX17*[1]I_Investimenti!$F17</f>
        <v>0</v>
      </c>
      <c r="AV27" s="253">
        <f>+[1]I_Investimenti!AY17*[1]I_Investimenti!$F17</f>
        <v>0</v>
      </c>
      <c r="AW27" s="253">
        <f>+[1]I_Investimenti!AZ17*[1]I_Investimenti!$F17</f>
        <v>0</v>
      </c>
      <c r="AX27" s="253">
        <f>+[1]I_Investimenti!BA17*[1]I_Investimenti!$F17</f>
        <v>0</v>
      </c>
      <c r="AY27" s="253">
        <f>+[1]I_Investimenti!BB17*[1]I_Investimenti!$F17</f>
        <v>0</v>
      </c>
      <c r="AZ27" s="253">
        <f>+[1]I_Investimenti!BC17*[1]I_Investimenti!$F17</f>
        <v>0</v>
      </c>
      <c r="BA27" s="253">
        <f>+[1]I_Investimenti!BD17*[1]I_Investimenti!$F17</f>
        <v>0</v>
      </c>
      <c r="BB27" s="253">
        <f>+[1]I_Investimenti!BE17*[1]I_Investimenti!$F17</f>
        <v>0</v>
      </c>
      <c r="BC27" s="253">
        <f>+[1]I_Investimenti!BF17*[1]I_Investimenti!$F17</f>
        <v>0</v>
      </c>
      <c r="BD27" s="253">
        <f>+[1]I_Investimenti!BG17*[1]I_Investimenti!$F17</f>
        <v>0</v>
      </c>
      <c r="BE27" s="253">
        <f>+[1]I_Investimenti!BH17*[1]I_Investimenti!$F17</f>
        <v>0</v>
      </c>
      <c r="BF27" s="253">
        <f>+[1]I_Investimenti!BI17*[1]I_Investimenti!$F17</f>
        <v>0</v>
      </c>
      <c r="BG27" s="253">
        <f>+[1]I_Investimenti!BJ17*[1]I_Investimenti!$F17</f>
        <v>0</v>
      </c>
      <c r="BH27" s="253">
        <f>+[1]I_Investimenti!BK17*[1]I_Investimenti!$F17</f>
        <v>0</v>
      </c>
      <c r="BI27" s="253">
        <f>+[1]I_Investimenti!BL17*[1]I_Investimenti!$F17</f>
        <v>0</v>
      </c>
      <c r="BJ27" s="253">
        <f>+[1]I_Investimenti!BM17*[1]I_Investimenti!$F17</f>
        <v>0</v>
      </c>
      <c r="BK27" s="253">
        <f>+[1]I_Investimenti!BN17*[1]I_Investimenti!$F17</f>
        <v>0</v>
      </c>
      <c r="BL27" s="253">
        <f>+[1]I_Investimenti!BO17*[1]I_Investimenti!$F17</f>
        <v>0</v>
      </c>
      <c r="BM27" s="253">
        <f>+[1]I_Investimenti!BP17*[1]I_Investimenti!$F17</f>
        <v>0</v>
      </c>
      <c r="BN27" s="253">
        <f>+[1]I_Investimenti!BQ17*[1]I_Investimenti!$F17</f>
        <v>0</v>
      </c>
      <c r="BO27" s="253">
        <f>+[1]I_Investimenti!BR17*[1]I_Investimenti!$F17</f>
        <v>0</v>
      </c>
      <c r="BP27" s="253">
        <f>+[1]I_Investimenti!BS17*[1]I_Investimenti!$F17</f>
        <v>0</v>
      </c>
      <c r="BQ27" s="253">
        <f>+[1]I_Investimenti!BT17*[1]I_Investimenti!$F17</f>
        <v>0</v>
      </c>
      <c r="BR27" s="253">
        <f>+[1]I_Investimenti!BU17*[1]I_Investimenti!$F17</f>
        <v>0</v>
      </c>
      <c r="BS27" s="253">
        <f>+[1]I_Investimenti!BV17*[1]I_Investimenti!$F17</f>
        <v>0</v>
      </c>
      <c r="BT27" s="253">
        <f>+[1]I_Investimenti!BW17*[1]I_Investimenti!$F17</f>
        <v>0</v>
      </c>
      <c r="BU27" s="253">
        <f>+[1]I_Investimenti!BX17*[1]I_Investimenti!$F17</f>
        <v>0</v>
      </c>
      <c r="BV27" s="253">
        <f>+[1]I_Investimenti!BY17*[1]I_Investimenti!$F17</f>
        <v>0</v>
      </c>
      <c r="BW27" s="253">
        <f>+[1]I_Investimenti!BZ17*[1]I_Investimenti!$F17</f>
        <v>0</v>
      </c>
      <c r="BX27" s="253">
        <f>+[1]I_Investimenti!CA17*[1]I_Investimenti!$F17</f>
        <v>0</v>
      </c>
      <c r="BY27" s="253">
        <f>+[1]I_Investimenti!CB17*[1]I_Investimenti!$F17</f>
        <v>0</v>
      </c>
      <c r="BZ27" s="253">
        <f>+[1]I_Investimenti!CC17*[1]I_Investimenti!$F17</f>
        <v>0</v>
      </c>
      <c r="CA27" s="253">
        <f>+[1]I_Investimenti!CD17*[1]I_Investimenti!$F17</f>
        <v>0</v>
      </c>
      <c r="CB27" s="253">
        <f>+[1]I_Investimenti!CE17*[1]I_Investimenti!$F17</f>
        <v>0</v>
      </c>
      <c r="CC27" s="253">
        <f>+[1]I_Investimenti!CF17*[1]I_Investimenti!$F17</f>
        <v>0</v>
      </c>
      <c r="CD27" s="253">
        <f>+[1]I_Investimenti!CG17*[1]I_Investimenti!$F17</f>
        <v>0</v>
      </c>
      <c r="CE27" s="253">
        <f>+[1]I_Investimenti!CH17*[1]I_Investimenti!$F17</f>
        <v>0</v>
      </c>
      <c r="CF27" s="253">
        <f>+[1]I_Investimenti!CI17*[1]I_Investimenti!$F17</f>
        <v>0</v>
      </c>
      <c r="CG27" s="253">
        <f>+[1]I_Investimenti!CJ17*[1]I_Investimenti!$F17</f>
        <v>0</v>
      </c>
      <c r="CH27" s="253">
        <f>+[1]I_Investimenti!CK17*[1]I_Investimenti!$F17</f>
        <v>0</v>
      </c>
      <c r="CI27" s="253">
        <f>+[1]I_Investimenti!CL17*[1]I_Investimenti!$F17</f>
        <v>0</v>
      </c>
      <c r="CJ27" s="253">
        <f>+[1]I_Investimenti!CM17*[1]I_Investimenti!$F17</f>
        <v>0</v>
      </c>
      <c r="CK27" s="253">
        <f>+[1]I_Investimenti!CN17*[1]I_Investimenti!$F17</f>
        <v>0</v>
      </c>
      <c r="CL27" s="253">
        <f>+[1]I_Investimenti!CO17*[1]I_Investimenti!$F17</f>
        <v>0</v>
      </c>
      <c r="CM27" s="253">
        <f>+[1]I_Investimenti!CP17*[1]I_Investimenti!$F17</f>
        <v>0</v>
      </c>
      <c r="CN27" s="253">
        <f>+[1]I_Investimenti!CQ17*[1]I_Investimenti!$F17</f>
        <v>0</v>
      </c>
      <c r="CO27" s="253">
        <f>+[1]I_Investimenti!CR17*[1]I_Investimenti!$F17</f>
        <v>0</v>
      </c>
      <c r="CP27" s="253">
        <f>+[1]I_Investimenti!CS17*[1]I_Investimenti!$F17</f>
        <v>0</v>
      </c>
      <c r="CQ27" s="253">
        <f>+[1]I_Investimenti!CT17*[1]I_Investimenti!$F17</f>
        <v>0</v>
      </c>
      <c r="CR27" s="253">
        <f>+[1]I_Investimenti!CU17*[1]I_Investimenti!$F17</f>
        <v>0</v>
      </c>
      <c r="CS27" s="253">
        <f>+[1]I_Investimenti!CV17*[1]I_Investimenti!$F17</f>
        <v>0</v>
      </c>
      <c r="CT27" s="253">
        <f>+[1]I_Investimenti!CW17*[1]I_Investimenti!$F17</f>
        <v>0</v>
      </c>
      <c r="CU27" s="253">
        <f>+[1]I_Investimenti!CX17*[1]I_Investimenti!$F17</f>
        <v>0</v>
      </c>
      <c r="CV27" s="253">
        <f>+[1]I_Investimenti!CY17*[1]I_Investimenti!$F17</f>
        <v>0</v>
      </c>
      <c r="CW27" s="253">
        <f>+[1]I_Investimenti!CZ17*[1]I_Investimenti!$F17</f>
        <v>0</v>
      </c>
      <c r="CX27" s="253">
        <f>+[1]I_Investimenti!DA17*[1]I_Investimenti!$F17</f>
        <v>0</v>
      </c>
      <c r="CY27" s="253">
        <f>+[1]I_Investimenti!DB17*[1]I_Investimenti!$F17</f>
        <v>0</v>
      </c>
      <c r="CZ27" s="253">
        <f>+[1]I_Investimenti!DC17*[1]I_Investimenti!$F17</f>
        <v>0</v>
      </c>
      <c r="DA27" s="253">
        <f>+[1]I_Investimenti!DD17*[1]I_Investimenti!$F17</f>
        <v>0</v>
      </c>
      <c r="DB27" s="253">
        <f>+[1]I_Investimenti!DE17*[1]I_Investimenti!$F17</f>
        <v>0</v>
      </c>
      <c r="DC27" s="253">
        <f>+[1]I_Investimenti!DF17*[1]I_Investimenti!$F17</f>
        <v>0</v>
      </c>
      <c r="DD27" s="253">
        <f>+[1]I_Investimenti!DG17*[1]I_Investimenti!$F17</f>
        <v>0</v>
      </c>
      <c r="DE27" s="253">
        <f>+[1]I_Investimenti!DH17*[1]I_Investimenti!$F17</f>
        <v>0</v>
      </c>
      <c r="DF27" s="253">
        <f>+[1]I_Investimenti!DI17*[1]I_Investimenti!$F17</f>
        <v>0</v>
      </c>
      <c r="DG27" s="253">
        <f>+[1]I_Investimenti!DJ17*[1]I_Investimenti!$F17</f>
        <v>0</v>
      </c>
      <c r="DH27" s="253">
        <f>+[1]I_Investimenti!DK17*[1]I_Investimenti!$F17</f>
        <v>0</v>
      </c>
      <c r="DI27" s="253">
        <f>+[1]I_Investimenti!DL17*[1]I_Investimenti!$F17</f>
        <v>0</v>
      </c>
      <c r="DJ27" s="253">
        <f>+[1]I_Investimenti!DM17*[1]I_Investimenti!$F17</f>
        <v>0</v>
      </c>
      <c r="DK27" s="253">
        <f>+[1]I_Investimenti!DN17*[1]I_Investimenti!$F17</f>
        <v>0</v>
      </c>
      <c r="DL27" s="253">
        <f>+[1]I_Investimenti!DO17*[1]I_Investimenti!$F17</f>
        <v>0</v>
      </c>
      <c r="DM27" s="253">
        <f>+[1]I_Investimenti!DP17*[1]I_Investimenti!$F17</f>
        <v>0</v>
      </c>
      <c r="DN27" s="253">
        <f>+[1]I_Investimenti!DQ17*[1]I_Investimenti!$F17</f>
        <v>0</v>
      </c>
      <c r="DO27" s="253">
        <f>+[1]I_Investimenti!DR17*[1]I_Investimenti!$F17</f>
        <v>0</v>
      </c>
      <c r="DP27" s="253">
        <f>+[1]I_Investimenti!DS17*[1]I_Investimenti!$F17</f>
        <v>0</v>
      </c>
      <c r="DQ27" s="253">
        <f>+[1]I_Investimenti!DT17*[1]I_Investimenti!$F17</f>
        <v>0</v>
      </c>
      <c r="DR27" s="253">
        <f>+[1]I_Investimenti!DU17*[1]I_Investimenti!$F17</f>
        <v>0</v>
      </c>
      <c r="DS27" s="253">
        <f>+[1]I_Investimenti!DV17*[1]I_Investimenti!$F17</f>
        <v>0</v>
      </c>
      <c r="DT27" s="253">
        <f>+[1]I_Investimenti!DW17*[1]I_Investimenti!$F17</f>
        <v>0</v>
      </c>
      <c r="DU27" s="253">
        <f>+[1]I_Investimenti!DX17*[1]I_Investimenti!$F17</f>
        <v>0</v>
      </c>
    </row>
    <row r="28" spans="3:125" ht="15.6" thickTop="1" thickBot="1">
      <c r="C28" s="338">
        <f>+[1]I_Investimenti!C18</f>
        <v>0</v>
      </c>
      <c r="D28" s="294">
        <f>+[1]I_Investimenti!F18</f>
        <v>0</v>
      </c>
      <c r="F28" s="253">
        <f>+[1]I_Investimenti!I18*[1]I_Investimenti!$F18</f>
        <v>0</v>
      </c>
      <c r="G28" s="253">
        <f>+[1]I_Investimenti!J18*[1]I_Investimenti!$F18</f>
        <v>0</v>
      </c>
      <c r="H28" s="253">
        <f>+[1]I_Investimenti!K18*[1]I_Investimenti!$F18</f>
        <v>0</v>
      </c>
      <c r="I28" s="253">
        <f>+[1]I_Investimenti!L18*[1]I_Investimenti!$F18</f>
        <v>0</v>
      </c>
      <c r="J28" s="253">
        <f>+[1]I_Investimenti!M18*[1]I_Investimenti!$F18</f>
        <v>0</v>
      </c>
      <c r="K28" s="253">
        <f>+[1]I_Investimenti!N18*[1]I_Investimenti!$F18</f>
        <v>0</v>
      </c>
      <c r="L28" s="253">
        <f>+[1]I_Investimenti!O18*[1]I_Investimenti!$F18</f>
        <v>0</v>
      </c>
      <c r="M28" s="253">
        <f>+[1]I_Investimenti!P18*[1]I_Investimenti!$F18</f>
        <v>0</v>
      </c>
      <c r="N28" s="253">
        <f>+[1]I_Investimenti!Q18*[1]I_Investimenti!$F18</f>
        <v>0</v>
      </c>
      <c r="O28" s="253">
        <f>+[1]I_Investimenti!R18*[1]I_Investimenti!$F18</f>
        <v>0</v>
      </c>
      <c r="P28" s="253">
        <f>+[1]I_Investimenti!S18*[1]I_Investimenti!$F18</f>
        <v>0</v>
      </c>
      <c r="Q28" s="253">
        <f>+[1]I_Investimenti!T18*[1]I_Investimenti!$F18</f>
        <v>0</v>
      </c>
      <c r="R28" s="253">
        <f>+[1]I_Investimenti!U18*[1]I_Investimenti!$F18</f>
        <v>0</v>
      </c>
      <c r="S28" s="253">
        <f>+[1]I_Investimenti!V18*[1]I_Investimenti!$F18</f>
        <v>0</v>
      </c>
      <c r="T28" s="253">
        <f>+[1]I_Investimenti!W18*[1]I_Investimenti!$F18</f>
        <v>0</v>
      </c>
      <c r="U28" s="253">
        <f>+[1]I_Investimenti!X18*[1]I_Investimenti!$F18</f>
        <v>0</v>
      </c>
      <c r="V28" s="253">
        <f>+[1]I_Investimenti!Y18*[1]I_Investimenti!$F18</f>
        <v>0</v>
      </c>
      <c r="W28" s="253">
        <f>+[1]I_Investimenti!Z18*[1]I_Investimenti!$F18</f>
        <v>0</v>
      </c>
      <c r="X28" s="253">
        <f>+[1]I_Investimenti!AA18*[1]I_Investimenti!$F18</f>
        <v>0</v>
      </c>
      <c r="Y28" s="253">
        <f>+[1]I_Investimenti!AB18*[1]I_Investimenti!$F18</f>
        <v>0</v>
      </c>
      <c r="Z28" s="253">
        <f>+[1]I_Investimenti!AC18*[1]I_Investimenti!$F18</f>
        <v>0</v>
      </c>
      <c r="AA28" s="253">
        <f>+[1]I_Investimenti!AD18*[1]I_Investimenti!$F18</f>
        <v>0</v>
      </c>
      <c r="AB28" s="253">
        <f>+[1]I_Investimenti!AE18*[1]I_Investimenti!$F18</f>
        <v>0</v>
      </c>
      <c r="AC28" s="253">
        <f>+[1]I_Investimenti!AF18*[1]I_Investimenti!$F18</f>
        <v>0</v>
      </c>
      <c r="AD28" s="253">
        <f>+[1]I_Investimenti!AG18*[1]I_Investimenti!$F18</f>
        <v>0</v>
      </c>
      <c r="AE28" s="253">
        <f>+[1]I_Investimenti!AH18*[1]I_Investimenti!$F18</f>
        <v>0</v>
      </c>
      <c r="AF28" s="253">
        <f>+[1]I_Investimenti!AI18*[1]I_Investimenti!$F18</f>
        <v>0</v>
      </c>
      <c r="AG28" s="253">
        <f>+[1]I_Investimenti!AJ18*[1]I_Investimenti!$F18</f>
        <v>0</v>
      </c>
      <c r="AH28" s="253">
        <f>+[1]I_Investimenti!AK18*[1]I_Investimenti!$F18</f>
        <v>0</v>
      </c>
      <c r="AI28" s="253">
        <f>+[1]I_Investimenti!AL18*[1]I_Investimenti!$F18</f>
        <v>0</v>
      </c>
      <c r="AJ28" s="253">
        <f>+[1]I_Investimenti!AM18*[1]I_Investimenti!$F18</f>
        <v>0</v>
      </c>
      <c r="AK28" s="253">
        <f>+[1]I_Investimenti!AN18*[1]I_Investimenti!$F18</f>
        <v>0</v>
      </c>
      <c r="AL28" s="253">
        <f>+[1]I_Investimenti!AO18*[1]I_Investimenti!$F18</f>
        <v>0</v>
      </c>
      <c r="AM28" s="253">
        <f>+[1]I_Investimenti!AP18*[1]I_Investimenti!$F18</f>
        <v>0</v>
      </c>
      <c r="AN28" s="253">
        <f>+[1]I_Investimenti!AQ18*[1]I_Investimenti!$F18</f>
        <v>0</v>
      </c>
      <c r="AO28" s="253">
        <f>+[1]I_Investimenti!AR18*[1]I_Investimenti!$F18</f>
        <v>0</v>
      </c>
      <c r="AP28" s="253">
        <f>+[1]I_Investimenti!AS18*[1]I_Investimenti!$F18</f>
        <v>0</v>
      </c>
      <c r="AQ28" s="253">
        <f>+[1]I_Investimenti!AT18*[1]I_Investimenti!$F18</f>
        <v>0</v>
      </c>
      <c r="AR28" s="253">
        <f>+[1]I_Investimenti!AU18*[1]I_Investimenti!$F18</f>
        <v>0</v>
      </c>
      <c r="AS28" s="253">
        <f>+[1]I_Investimenti!AV18*[1]I_Investimenti!$F18</f>
        <v>0</v>
      </c>
      <c r="AT28" s="253">
        <f>+[1]I_Investimenti!AW18*[1]I_Investimenti!$F18</f>
        <v>0</v>
      </c>
      <c r="AU28" s="253">
        <f>+[1]I_Investimenti!AX18*[1]I_Investimenti!$F18</f>
        <v>0</v>
      </c>
      <c r="AV28" s="253">
        <f>+[1]I_Investimenti!AY18*[1]I_Investimenti!$F18</f>
        <v>0</v>
      </c>
      <c r="AW28" s="253">
        <f>+[1]I_Investimenti!AZ18*[1]I_Investimenti!$F18</f>
        <v>0</v>
      </c>
      <c r="AX28" s="253">
        <f>+[1]I_Investimenti!BA18*[1]I_Investimenti!$F18</f>
        <v>0</v>
      </c>
      <c r="AY28" s="253">
        <f>+[1]I_Investimenti!BB18*[1]I_Investimenti!$F18</f>
        <v>0</v>
      </c>
      <c r="AZ28" s="253">
        <f>+[1]I_Investimenti!BC18*[1]I_Investimenti!$F18</f>
        <v>0</v>
      </c>
      <c r="BA28" s="253">
        <f>+[1]I_Investimenti!BD18*[1]I_Investimenti!$F18</f>
        <v>0</v>
      </c>
      <c r="BB28" s="253">
        <f>+[1]I_Investimenti!BE18*[1]I_Investimenti!$F18</f>
        <v>0</v>
      </c>
      <c r="BC28" s="253">
        <f>+[1]I_Investimenti!BF18*[1]I_Investimenti!$F18</f>
        <v>0</v>
      </c>
      <c r="BD28" s="253">
        <f>+[1]I_Investimenti!BG18*[1]I_Investimenti!$F18</f>
        <v>0</v>
      </c>
      <c r="BE28" s="253">
        <f>+[1]I_Investimenti!BH18*[1]I_Investimenti!$F18</f>
        <v>0</v>
      </c>
      <c r="BF28" s="253">
        <f>+[1]I_Investimenti!BI18*[1]I_Investimenti!$F18</f>
        <v>0</v>
      </c>
      <c r="BG28" s="253">
        <f>+[1]I_Investimenti!BJ18*[1]I_Investimenti!$F18</f>
        <v>0</v>
      </c>
      <c r="BH28" s="253">
        <f>+[1]I_Investimenti!BK18*[1]I_Investimenti!$F18</f>
        <v>0</v>
      </c>
      <c r="BI28" s="253">
        <f>+[1]I_Investimenti!BL18*[1]I_Investimenti!$F18</f>
        <v>0</v>
      </c>
      <c r="BJ28" s="253">
        <f>+[1]I_Investimenti!BM18*[1]I_Investimenti!$F18</f>
        <v>0</v>
      </c>
      <c r="BK28" s="253">
        <f>+[1]I_Investimenti!BN18*[1]I_Investimenti!$F18</f>
        <v>0</v>
      </c>
      <c r="BL28" s="253">
        <f>+[1]I_Investimenti!BO18*[1]I_Investimenti!$F18</f>
        <v>0</v>
      </c>
      <c r="BM28" s="253">
        <f>+[1]I_Investimenti!BP18*[1]I_Investimenti!$F18</f>
        <v>0</v>
      </c>
      <c r="BN28" s="253">
        <f>+[1]I_Investimenti!BQ18*[1]I_Investimenti!$F18</f>
        <v>0</v>
      </c>
      <c r="BO28" s="253">
        <f>+[1]I_Investimenti!BR18*[1]I_Investimenti!$F18</f>
        <v>0</v>
      </c>
      <c r="BP28" s="253">
        <f>+[1]I_Investimenti!BS18*[1]I_Investimenti!$F18</f>
        <v>0</v>
      </c>
      <c r="BQ28" s="253">
        <f>+[1]I_Investimenti!BT18*[1]I_Investimenti!$F18</f>
        <v>0</v>
      </c>
      <c r="BR28" s="253">
        <f>+[1]I_Investimenti!BU18*[1]I_Investimenti!$F18</f>
        <v>0</v>
      </c>
      <c r="BS28" s="253">
        <f>+[1]I_Investimenti!BV18*[1]I_Investimenti!$F18</f>
        <v>0</v>
      </c>
      <c r="BT28" s="253">
        <f>+[1]I_Investimenti!BW18*[1]I_Investimenti!$F18</f>
        <v>0</v>
      </c>
      <c r="BU28" s="253">
        <f>+[1]I_Investimenti!BX18*[1]I_Investimenti!$F18</f>
        <v>0</v>
      </c>
      <c r="BV28" s="253">
        <f>+[1]I_Investimenti!BY18*[1]I_Investimenti!$F18</f>
        <v>0</v>
      </c>
      <c r="BW28" s="253">
        <f>+[1]I_Investimenti!BZ18*[1]I_Investimenti!$F18</f>
        <v>0</v>
      </c>
      <c r="BX28" s="253">
        <f>+[1]I_Investimenti!CA18*[1]I_Investimenti!$F18</f>
        <v>0</v>
      </c>
      <c r="BY28" s="253">
        <f>+[1]I_Investimenti!CB18*[1]I_Investimenti!$F18</f>
        <v>0</v>
      </c>
      <c r="BZ28" s="253">
        <f>+[1]I_Investimenti!CC18*[1]I_Investimenti!$F18</f>
        <v>0</v>
      </c>
      <c r="CA28" s="253">
        <f>+[1]I_Investimenti!CD18*[1]I_Investimenti!$F18</f>
        <v>0</v>
      </c>
      <c r="CB28" s="253">
        <f>+[1]I_Investimenti!CE18*[1]I_Investimenti!$F18</f>
        <v>0</v>
      </c>
      <c r="CC28" s="253">
        <f>+[1]I_Investimenti!CF18*[1]I_Investimenti!$F18</f>
        <v>0</v>
      </c>
      <c r="CD28" s="253">
        <f>+[1]I_Investimenti!CG18*[1]I_Investimenti!$F18</f>
        <v>0</v>
      </c>
      <c r="CE28" s="253">
        <f>+[1]I_Investimenti!CH18*[1]I_Investimenti!$F18</f>
        <v>0</v>
      </c>
      <c r="CF28" s="253">
        <f>+[1]I_Investimenti!CI18*[1]I_Investimenti!$F18</f>
        <v>0</v>
      </c>
      <c r="CG28" s="253">
        <f>+[1]I_Investimenti!CJ18*[1]I_Investimenti!$F18</f>
        <v>0</v>
      </c>
      <c r="CH28" s="253">
        <f>+[1]I_Investimenti!CK18*[1]I_Investimenti!$F18</f>
        <v>0</v>
      </c>
      <c r="CI28" s="253">
        <f>+[1]I_Investimenti!CL18*[1]I_Investimenti!$F18</f>
        <v>0</v>
      </c>
      <c r="CJ28" s="253">
        <f>+[1]I_Investimenti!CM18*[1]I_Investimenti!$F18</f>
        <v>0</v>
      </c>
      <c r="CK28" s="253">
        <f>+[1]I_Investimenti!CN18*[1]I_Investimenti!$F18</f>
        <v>0</v>
      </c>
      <c r="CL28" s="253">
        <f>+[1]I_Investimenti!CO18*[1]I_Investimenti!$F18</f>
        <v>0</v>
      </c>
      <c r="CM28" s="253">
        <f>+[1]I_Investimenti!CP18*[1]I_Investimenti!$F18</f>
        <v>0</v>
      </c>
      <c r="CN28" s="253">
        <f>+[1]I_Investimenti!CQ18*[1]I_Investimenti!$F18</f>
        <v>0</v>
      </c>
      <c r="CO28" s="253">
        <f>+[1]I_Investimenti!CR18*[1]I_Investimenti!$F18</f>
        <v>0</v>
      </c>
      <c r="CP28" s="253">
        <f>+[1]I_Investimenti!CS18*[1]I_Investimenti!$F18</f>
        <v>0</v>
      </c>
      <c r="CQ28" s="253">
        <f>+[1]I_Investimenti!CT18*[1]I_Investimenti!$F18</f>
        <v>0</v>
      </c>
      <c r="CR28" s="253">
        <f>+[1]I_Investimenti!CU18*[1]I_Investimenti!$F18</f>
        <v>0</v>
      </c>
      <c r="CS28" s="253">
        <f>+[1]I_Investimenti!CV18*[1]I_Investimenti!$F18</f>
        <v>0</v>
      </c>
      <c r="CT28" s="253">
        <f>+[1]I_Investimenti!CW18*[1]I_Investimenti!$F18</f>
        <v>0</v>
      </c>
      <c r="CU28" s="253">
        <f>+[1]I_Investimenti!CX18*[1]I_Investimenti!$F18</f>
        <v>0</v>
      </c>
      <c r="CV28" s="253">
        <f>+[1]I_Investimenti!CY18*[1]I_Investimenti!$F18</f>
        <v>0</v>
      </c>
      <c r="CW28" s="253">
        <f>+[1]I_Investimenti!CZ18*[1]I_Investimenti!$F18</f>
        <v>0</v>
      </c>
      <c r="CX28" s="253">
        <f>+[1]I_Investimenti!DA18*[1]I_Investimenti!$F18</f>
        <v>0</v>
      </c>
      <c r="CY28" s="253">
        <f>+[1]I_Investimenti!DB18*[1]I_Investimenti!$F18</f>
        <v>0</v>
      </c>
      <c r="CZ28" s="253">
        <f>+[1]I_Investimenti!DC18*[1]I_Investimenti!$F18</f>
        <v>0</v>
      </c>
      <c r="DA28" s="253">
        <f>+[1]I_Investimenti!DD18*[1]I_Investimenti!$F18</f>
        <v>0</v>
      </c>
      <c r="DB28" s="253">
        <f>+[1]I_Investimenti!DE18*[1]I_Investimenti!$F18</f>
        <v>0</v>
      </c>
      <c r="DC28" s="253">
        <f>+[1]I_Investimenti!DF18*[1]I_Investimenti!$F18</f>
        <v>0</v>
      </c>
      <c r="DD28" s="253">
        <f>+[1]I_Investimenti!DG18*[1]I_Investimenti!$F18</f>
        <v>0</v>
      </c>
      <c r="DE28" s="253">
        <f>+[1]I_Investimenti!DH18*[1]I_Investimenti!$F18</f>
        <v>0</v>
      </c>
      <c r="DF28" s="253">
        <f>+[1]I_Investimenti!DI18*[1]I_Investimenti!$F18</f>
        <v>0</v>
      </c>
      <c r="DG28" s="253">
        <f>+[1]I_Investimenti!DJ18*[1]I_Investimenti!$F18</f>
        <v>0</v>
      </c>
      <c r="DH28" s="253">
        <f>+[1]I_Investimenti!DK18*[1]I_Investimenti!$F18</f>
        <v>0</v>
      </c>
      <c r="DI28" s="253">
        <f>+[1]I_Investimenti!DL18*[1]I_Investimenti!$F18</f>
        <v>0</v>
      </c>
      <c r="DJ28" s="253">
        <f>+[1]I_Investimenti!DM18*[1]I_Investimenti!$F18</f>
        <v>0</v>
      </c>
      <c r="DK28" s="253">
        <f>+[1]I_Investimenti!DN18*[1]I_Investimenti!$F18</f>
        <v>0</v>
      </c>
      <c r="DL28" s="253">
        <f>+[1]I_Investimenti!DO18*[1]I_Investimenti!$F18</f>
        <v>0</v>
      </c>
      <c r="DM28" s="253">
        <f>+[1]I_Investimenti!DP18*[1]I_Investimenti!$F18</f>
        <v>0</v>
      </c>
      <c r="DN28" s="253">
        <f>+[1]I_Investimenti!DQ18*[1]I_Investimenti!$F18</f>
        <v>0</v>
      </c>
      <c r="DO28" s="253">
        <f>+[1]I_Investimenti!DR18*[1]I_Investimenti!$F18</f>
        <v>0</v>
      </c>
      <c r="DP28" s="253">
        <f>+[1]I_Investimenti!DS18*[1]I_Investimenti!$F18</f>
        <v>0</v>
      </c>
      <c r="DQ28" s="253">
        <f>+[1]I_Investimenti!DT18*[1]I_Investimenti!$F18</f>
        <v>0</v>
      </c>
      <c r="DR28" s="253">
        <f>+[1]I_Investimenti!DU18*[1]I_Investimenti!$F18</f>
        <v>0</v>
      </c>
      <c r="DS28" s="253">
        <f>+[1]I_Investimenti!DV18*[1]I_Investimenti!$F18</f>
        <v>0</v>
      </c>
      <c r="DT28" s="253">
        <f>+[1]I_Investimenti!DW18*[1]I_Investimenti!$F18</f>
        <v>0</v>
      </c>
      <c r="DU28" s="253">
        <f>+[1]I_Investimenti!DX18*[1]I_Investimenti!$F18</f>
        <v>0</v>
      </c>
    </row>
    <row r="29" spans="3:125" ht="15.6" thickTop="1" thickBot="1">
      <c r="C29" s="338">
        <f>+[1]I_Investimenti!C19</f>
        <v>0</v>
      </c>
      <c r="D29" s="294">
        <f>+[1]I_Investimenti!F19</f>
        <v>0</v>
      </c>
      <c r="F29" s="253">
        <f>+[1]I_Investimenti!I19*[1]I_Investimenti!$F19</f>
        <v>0</v>
      </c>
      <c r="G29" s="253">
        <f>+[1]I_Investimenti!J19*[1]I_Investimenti!$F19</f>
        <v>0</v>
      </c>
      <c r="H29" s="253">
        <f>+[1]I_Investimenti!K19*[1]I_Investimenti!$F19</f>
        <v>0</v>
      </c>
      <c r="I29" s="253">
        <f>+[1]I_Investimenti!L19*[1]I_Investimenti!$F19</f>
        <v>0</v>
      </c>
      <c r="J29" s="253">
        <f>+[1]I_Investimenti!M19*[1]I_Investimenti!$F19</f>
        <v>0</v>
      </c>
      <c r="K29" s="253">
        <f>+[1]I_Investimenti!N19*[1]I_Investimenti!$F19</f>
        <v>0</v>
      </c>
      <c r="L29" s="253">
        <f>+[1]I_Investimenti!O19*[1]I_Investimenti!$F19</f>
        <v>0</v>
      </c>
      <c r="M29" s="253">
        <f>+[1]I_Investimenti!P19*[1]I_Investimenti!$F19</f>
        <v>0</v>
      </c>
      <c r="N29" s="253">
        <f>+[1]I_Investimenti!Q19*[1]I_Investimenti!$F19</f>
        <v>0</v>
      </c>
      <c r="O29" s="253">
        <f>+[1]I_Investimenti!R19*[1]I_Investimenti!$F19</f>
        <v>0</v>
      </c>
      <c r="P29" s="253">
        <f>+[1]I_Investimenti!S19*[1]I_Investimenti!$F19</f>
        <v>0</v>
      </c>
      <c r="Q29" s="253">
        <f>+[1]I_Investimenti!T19*[1]I_Investimenti!$F19</f>
        <v>0</v>
      </c>
      <c r="R29" s="253">
        <f>+[1]I_Investimenti!U19*[1]I_Investimenti!$F19</f>
        <v>0</v>
      </c>
      <c r="S29" s="253">
        <f>+[1]I_Investimenti!V19*[1]I_Investimenti!$F19</f>
        <v>0</v>
      </c>
      <c r="T29" s="253">
        <f>+[1]I_Investimenti!W19*[1]I_Investimenti!$F19</f>
        <v>0</v>
      </c>
      <c r="U29" s="253">
        <f>+[1]I_Investimenti!X19*[1]I_Investimenti!$F19</f>
        <v>0</v>
      </c>
      <c r="V29" s="253">
        <f>+[1]I_Investimenti!Y19*[1]I_Investimenti!$F19</f>
        <v>0</v>
      </c>
      <c r="W29" s="253">
        <f>+[1]I_Investimenti!Z19*[1]I_Investimenti!$F19</f>
        <v>0</v>
      </c>
      <c r="X29" s="253">
        <f>+[1]I_Investimenti!AA19*[1]I_Investimenti!$F19</f>
        <v>0</v>
      </c>
      <c r="Y29" s="253">
        <f>+[1]I_Investimenti!AB19*[1]I_Investimenti!$F19</f>
        <v>0</v>
      </c>
      <c r="Z29" s="253">
        <f>+[1]I_Investimenti!AC19*[1]I_Investimenti!$F19</f>
        <v>0</v>
      </c>
      <c r="AA29" s="253">
        <f>+[1]I_Investimenti!AD19*[1]I_Investimenti!$F19</f>
        <v>0</v>
      </c>
      <c r="AB29" s="253">
        <f>+[1]I_Investimenti!AE19*[1]I_Investimenti!$F19</f>
        <v>0</v>
      </c>
      <c r="AC29" s="253">
        <f>+[1]I_Investimenti!AF19*[1]I_Investimenti!$F19</f>
        <v>0</v>
      </c>
      <c r="AD29" s="253">
        <f>+[1]I_Investimenti!AG19*[1]I_Investimenti!$F19</f>
        <v>0</v>
      </c>
      <c r="AE29" s="253">
        <f>+[1]I_Investimenti!AH19*[1]I_Investimenti!$F19</f>
        <v>0</v>
      </c>
      <c r="AF29" s="253">
        <f>+[1]I_Investimenti!AI19*[1]I_Investimenti!$F19</f>
        <v>0</v>
      </c>
      <c r="AG29" s="253">
        <f>+[1]I_Investimenti!AJ19*[1]I_Investimenti!$F19</f>
        <v>0</v>
      </c>
      <c r="AH29" s="253">
        <f>+[1]I_Investimenti!AK19*[1]I_Investimenti!$F19</f>
        <v>0</v>
      </c>
      <c r="AI29" s="253">
        <f>+[1]I_Investimenti!AL19*[1]I_Investimenti!$F19</f>
        <v>0</v>
      </c>
      <c r="AJ29" s="253">
        <f>+[1]I_Investimenti!AM19*[1]I_Investimenti!$F19</f>
        <v>0</v>
      </c>
      <c r="AK29" s="253">
        <f>+[1]I_Investimenti!AN19*[1]I_Investimenti!$F19</f>
        <v>0</v>
      </c>
      <c r="AL29" s="253">
        <f>+[1]I_Investimenti!AO19*[1]I_Investimenti!$F19</f>
        <v>0</v>
      </c>
      <c r="AM29" s="253">
        <f>+[1]I_Investimenti!AP19*[1]I_Investimenti!$F19</f>
        <v>0</v>
      </c>
      <c r="AN29" s="253">
        <f>+[1]I_Investimenti!AQ19*[1]I_Investimenti!$F19</f>
        <v>0</v>
      </c>
      <c r="AO29" s="253">
        <f>+[1]I_Investimenti!AR19*[1]I_Investimenti!$F19</f>
        <v>0</v>
      </c>
      <c r="AP29" s="253">
        <f>+[1]I_Investimenti!AS19*[1]I_Investimenti!$F19</f>
        <v>0</v>
      </c>
      <c r="AQ29" s="253">
        <f>+[1]I_Investimenti!AT19*[1]I_Investimenti!$F19</f>
        <v>0</v>
      </c>
      <c r="AR29" s="253">
        <f>+[1]I_Investimenti!AU19*[1]I_Investimenti!$F19</f>
        <v>0</v>
      </c>
      <c r="AS29" s="253">
        <f>+[1]I_Investimenti!AV19*[1]I_Investimenti!$F19</f>
        <v>0</v>
      </c>
      <c r="AT29" s="253">
        <f>+[1]I_Investimenti!AW19*[1]I_Investimenti!$F19</f>
        <v>0</v>
      </c>
      <c r="AU29" s="253">
        <f>+[1]I_Investimenti!AX19*[1]I_Investimenti!$F19</f>
        <v>0</v>
      </c>
      <c r="AV29" s="253">
        <f>+[1]I_Investimenti!AY19*[1]I_Investimenti!$F19</f>
        <v>0</v>
      </c>
      <c r="AW29" s="253">
        <f>+[1]I_Investimenti!AZ19*[1]I_Investimenti!$F19</f>
        <v>0</v>
      </c>
      <c r="AX29" s="253">
        <f>+[1]I_Investimenti!BA19*[1]I_Investimenti!$F19</f>
        <v>0</v>
      </c>
      <c r="AY29" s="253">
        <f>+[1]I_Investimenti!BB19*[1]I_Investimenti!$F19</f>
        <v>0</v>
      </c>
      <c r="AZ29" s="253">
        <f>+[1]I_Investimenti!BC19*[1]I_Investimenti!$F19</f>
        <v>0</v>
      </c>
      <c r="BA29" s="253">
        <f>+[1]I_Investimenti!BD19*[1]I_Investimenti!$F19</f>
        <v>0</v>
      </c>
      <c r="BB29" s="253">
        <f>+[1]I_Investimenti!BE19*[1]I_Investimenti!$F19</f>
        <v>0</v>
      </c>
      <c r="BC29" s="253">
        <f>+[1]I_Investimenti!BF19*[1]I_Investimenti!$F19</f>
        <v>0</v>
      </c>
      <c r="BD29" s="253">
        <f>+[1]I_Investimenti!BG19*[1]I_Investimenti!$F19</f>
        <v>0</v>
      </c>
      <c r="BE29" s="253">
        <f>+[1]I_Investimenti!BH19*[1]I_Investimenti!$F19</f>
        <v>0</v>
      </c>
      <c r="BF29" s="253">
        <f>+[1]I_Investimenti!BI19*[1]I_Investimenti!$F19</f>
        <v>0</v>
      </c>
      <c r="BG29" s="253">
        <f>+[1]I_Investimenti!BJ19*[1]I_Investimenti!$F19</f>
        <v>0</v>
      </c>
      <c r="BH29" s="253">
        <f>+[1]I_Investimenti!BK19*[1]I_Investimenti!$F19</f>
        <v>0</v>
      </c>
      <c r="BI29" s="253">
        <f>+[1]I_Investimenti!BL19*[1]I_Investimenti!$F19</f>
        <v>0</v>
      </c>
      <c r="BJ29" s="253">
        <f>+[1]I_Investimenti!BM19*[1]I_Investimenti!$F19</f>
        <v>0</v>
      </c>
      <c r="BK29" s="253">
        <f>+[1]I_Investimenti!BN19*[1]I_Investimenti!$F19</f>
        <v>0</v>
      </c>
      <c r="BL29" s="253">
        <f>+[1]I_Investimenti!BO19*[1]I_Investimenti!$F19</f>
        <v>0</v>
      </c>
      <c r="BM29" s="253">
        <f>+[1]I_Investimenti!BP19*[1]I_Investimenti!$F19</f>
        <v>0</v>
      </c>
      <c r="BN29" s="253">
        <f>+[1]I_Investimenti!BQ19*[1]I_Investimenti!$F19</f>
        <v>0</v>
      </c>
      <c r="BO29" s="253">
        <f>+[1]I_Investimenti!BR19*[1]I_Investimenti!$F19</f>
        <v>0</v>
      </c>
      <c r="BP29" s="253">
        <f>+[1]I_Investimenti!BS19*[1]I_Investimenti!$F19</f>
        <v>0</v>
      </c>
      <c r="BQ29" s="253">
        <f>+[1]I_Investimenti!BT19*[1]I_Investimenti!$F19</f>
        <v>0</v>
      </c>
      <c r="BR29" s="253">
        <f>+[1]I_Investimenti!BU19*[1]I_Investimenti!$F19</f>
        <v>0</v>
      </c>
      <c r="BS29" s="253">
        <f>+[1]I_Investimenti!BV19*[1]I_Investimenti!$F19</f>
        <v>0</v>
      </c>
      <c r="BT29" s="253">
        <f>+[1]I_Investimenti!BW19*[1]I_Investimenti!$F19</f>
        <v>0</v>
      </c>
      <c r="BU29" s="253">
        <f>+[1]I_Investimenti!BX19*[1]I_Investimenti!$F19</f>
        <v>0</v>
      </c>
      <c r="BV29" s="253">
        <f>+[1]I_Investimenti!BY19*[1]I_Investimenti!$F19</f>
        <v>0</v>
      </c>
      <c r="BW29" s="253">
        <f>+[1]I_Investimenti!BZ19*[1]I_Investimenti!$F19</f>
        <v>0</v>
      </c>
      <c r="BX29" s="253">
        <f>+[1]I_Investimenti!CA19*[1]I_Investimenti!$F19</f>
        <v>0</v>
      </c>
      <c r="BY29" s="253">
        <f>+[1]I_Investimenti!CB19*[1]I_Investimenti!$F19</f>
        <v>0</v>
      </c>
      <c r="BZ29" s="253">
        <f>+[1]I_Investimenti!CC19*[1]I_Investimenti!$F19</f>
        <v>0</v>
      </c>
      <c r="CA29" s="253">
        <f>+[1]I_Investimenti!CD19*[1]I_Investimenti!$F19</f>
        <v>0</v>
      </c>
      <c r="CB29" s="253">
        <f>+[1]I_Investimenti!CE19*[1]I_Investimenti!$F19</f>
        <v>0</v>
      </c>
      <c r="CC29" s="253">
        <f>+[1]I_Investimenti!CF19*[1]I_Investimenti!$F19</f>
        <v>0</v>
      </c>
      <c r="CD29" s="253">
        <f>+[1]I_Investimenti!CG19*[1]I_Investimenti!$F19</f>
        <v>0</v>
      </c>
      <c r="CE29" s="253">
        <f>+[1]I_Investimenti!CH19*[1]I_Investimenti!$F19</f>
        <v>0</v>
      </c>
      <c r="CF29" s="253">
        <f>+[1]I_Investimenti!CI19*[1]I_Investimenti!$F19</f>
        <v>0</v>
      </c>
      <c r="CG29" s="253">
        <f>+[1]I_Investimenti!CJ19*[1]I_Investimenti!$F19</f>
        <v>0</v>
      </c>
      <c r="CH29" s="253">
        <f>+[1]I_Investimenti!CK19*[1]I_Investimenti!$F19</f>
        <v>0</v>
      </c>
      <c r="CI29" s="253">
        <f>+[1]I_Investimenti!CL19*[1]I_Investimenti!$F19</f>
        <v>0</v>
      </c>
      <c r="CJ29" s="253">
        <f>+[1]I_Investimenti!CM19*[1]I_Investimenti!$F19</f>
        <v>0</v>
      </c>
      <c r="CK29" s="253">
        <f>+[1]I_Investimenti!CN19*[1]I_Investimenti!$F19</f>
        <v>0</v>
      </c>
      <c r="CL29" s="253">
        <f>+[1]I_Investimenti!CO19*[1]I_Investimenti!$F19</f>
        <v>0</v>
      </c>
      <c r="CM29" s="253">
        <f>+[1]I_Investimenti!CP19*[1]I_Investimenti!$F19</f>
        <v>0</v>
      </c>
      <c r="CN29" s="253">
        <f>+[1]I_Investimenti!CQ19*[1]I_Investimenti!$F19</f>
        <v>0</v>
      </c>
      <c r="CO29" s="253">
        <f>+[1]I_Investimenti!CR19*[1]I_Investimenti!$F19</f>
        <v>0</v>
      </c>
      <c r="CP29" s="253">
        <f>+[1]I_Investimenti!CS19*[1]I_Investimenti!$F19</f>
        <v>0</v>
      </c>
      <c r="CQ29" s="253">
        <f>+[1]I_Investimenti!CT19*[1]I_Investimenti!$F19</f>
        <v>0</v>
      </c>
      <c r="CR29" s="253">
        <f>+[1]I_Investimenti!CU19*[1]I_Investimenti!$F19</f>
        <v>0</v>
      </c>
      <c r="CS29" s="253">
        <f>+[1]I_Investimenti!CV19*[1]I_Investimenti!$F19</f>
        <v>0</v>
      </c>
      <c r="CT29" s="253">
        <f>+[1]I_Investimenti!CW19*[1]I_Investimenti!$F19</f>
        <v>0</v>
      </c>
      <c r="CU29" s="253">
        <f>+[1]I_Investimenti!CX19*[1]I_Investimenti!$F19</f>
        <v>0</v>
      </c>
      <c r="CV29" s="253">
        <f>+[1]I_Investimenti!CY19*[1]I_Investimenti!$F19</f>
        <v>0</v>
      </c>
      <c r="CW29" s="253">
        <f>+[1]I_Investimenti!CZ19*[1]I_Investimenti!$F19</f>
        <v>0</v>
      </c>
      <c r="CX29" s="253">
        <f>+[1]I_Investimenti!DA19*[1]I_Investimenti!$F19</f>
        <v>0</v>
      </c>
      <c r="CY29" s="253">
        <f>+[1]I_Investimenti!DB19*[1]I_Investimenti!$F19</f>
        <v>0</v>
      </c>
      <c r="CZ29" s="253">
        <f>+[1]I_Investimenti!DC19*[1]I_Investimenti!$F19</f>
        <v>0</v>
      </c>
      <c r="DA29" s="253">
        <f>+[1]I_Investimenti!DD19*[1]I_Investimenti!$F19</f>
        <v>0</v>
      </c>
      <c r="DB29" s="253">
        <f>+[1]I_Investimenti!DE19*[1]I_Investimenti!$F19</f>
        <v>0</v>
      </c>
      <c r="DC29" s="253">
        <f>+[1]I_Investimenti!DF19*[1]I_Investimenti!$F19</f>
        <v>0</v>
      </c>
      <c r="DD29" s="253">
        <f>+[1]I_Investimenti!DG19*[1]I_Investimenti!$F19</f>
        <v>0</v>
      </c>
      <c r="DE29" s="253">
        <f>+[1]I_Investimenti!DH19*[1]I_Investimenti!$F19</f>
        <v>0</v>
      </c>
      <c r="DF29" s="253">
        <f>+[1]I_Investimenti!DI19*[1]I_Investimenti!$F19</f>
        <v>0</v>
      </c>
      <c r="DG29" s="253">
        <f>+[1]I_Investimenti!DJ19*[1]I_Investimenti!$F19</f>
        <v>0</v>
      </c>
      <c r="DH29" s="253">
        <f>+[1]I_Investimenti!DK19*[1]I_Investimenti!$F19</f>
        <v>0</v>
      </c>
      <c r="DI29" s="253">
        <f>+[1]I_Investimenti!DL19*[1]I_Investimenti!$F19</f>
        <v>0</v>
      </c>
      <c r="DJ29" s="253">
        <f>+[1]I_Investimenti!DM19*[1]I_Investimenti!$F19</f>
        <v>0</v>
      </c>
      <c r="DK29" s="253">
        <f>+[1]I_Investimenti!DN19*[1]I_Investimenti!$F19</f>
        <v>0</v>
      </c>
      <c r="DL29" s="253">
        <f>+[1]I_Investimenti!DO19*[1]I_Investimenti!$F19</f>
        <v>0</v>
      </c>
      <c r="DM29" s="253">
        <f>+[1]I_Investimenti!DP19*[1]I_Investimenti!$F19</f>
        <v>0</v>
      </c>
      <c r="DN29" s="253">
        <f>+[1]I_Investimenti!DQ19*[1]I_Investimenti!$F19</f>
        <v>0</v>
      </c>
      <c r="DO29" s="253">
        <f>+[1]I_Investimenti!DR19*[1]I_Investimenti!$F19</f>
        <v>0</v>
      </c>
      <c r="DP29" s="253">
        <f>+[1]I_Investimenti!DS19*[1]I_Investimenti!$F19</f>
        <v>0</v>
      </c>
      <c r="DQ29" s="253">
        <f>+[1]I_Investimenti!DT19*[1]I_Investimenti!$F19</f>
        <v>0</v>
      </c>
      <c r="DR29" s="253">
        <f>+[1]I_Investimenti!DU19*[1]I_Investimenti!$F19</f>
        <v>0</v>
      </c>
      <c r="DS29" s="253">
        <f>+[1]I_Investimenti!DV19*[1]I_Investimenti!$F19</f>
        <v>0</v>
      </c>
      <c r="DT29" s="253">
        <f>+[1]I_Investimenti!DW19*[1]I_Investimenti!$F19</f>
        <v>0</v>
      </c>
      <c r="DU29" s="253">
        <f>+[1]I_Investimenti!DX19*[1]I_Investimenti!$F19</f>
        <v>0</v>
      </c>
    </row>
    <row r="30" spans="3:125" ht="15.6" thickTop="1" thickBot="1">
      <c r="C30" s="338">
        <f>+[1]I_Investimenti!C20</f>
        <v>0</v>
      </c>
      <c r="D30" s="294">
        <f>+[1]I_Investimenti!F20</f>
        <v>0</v>
      </c>
      <c r="F30" s="253">
        <f>+[1]I_Investimenti!I20*[1]I_Investimenti!$F20</f>
        <v>0</v>
      </c>
      <c r="G30" s="253">
        <f>+[1]I_Investimenti!J20*[1]I_Investimenti!$F20</f>
        <v>0</v>
      </c>
      <c r="H30" s="253">
        <f>+[1]I_Investimenti!K20*[1]I_Investimenti!$F20</f>
        <v>0</v>
      </c>
      <c r="I30" s="253">
        <f>+[1]I_Investimenti!L20*[1]I_Investimenti!$F20</f>
        <v>0</v>
      </c>
      <c r="J30" s="253">
        <f>+[1]I_Investimenti!M20*[1]I_Investimenti!$F20</f>
        <v>0</v>
      </c>
      <c r="K30" s="253">
        <f>+[1]I_Investimenti!N20*[1]I_Investimenti!$F20</f>
        <v>0</v>
      </c>
      <c r="L30" s="253">
        <f>+[1]I_Investimenti!O20*[1]I_Investimenti!$F20</f>
        <v>0</v>
      </c>
      <c r="M30" s="253">
        <f>+[1]I_Investimenti!P20*[1]I_Investimenti!$F20</f>
        <v>0</v>
      </c>
      <c r="N30" s="253">
        <f>+[1]I_Investimenti!Q20*[1]I_Investimenti!$F20</f>
        <v>0</v>
      </c>
      <c r="O30" s="253">
        <f>+[1]I_Investimenti!R20*[1]I_Investimenti!$F20</f>
        <v>0</v>
      </c>
      <c r="P30" s="253">
        <f>+[1]I_Investimenti!S20*[1]I_Investimenti!$F20</f>
        <v>0</v>
      </c>
      <c r="Q30" s="253">
        <f>+[1]I_Investimenti!T20*[1]I_Investimenti!$F20</f>
        <v>0</v>
      </c>
      <c r="R30" s="253">
        <f>+[1]I_Investimenti!U20*[1]I_Investimenti!$F20</f>
        <v>0</v>
      </c>
      <c r="S30" s="253">
        <f>+[1]I_Investimenti!V20*[1]I_Investimenti!$F20</f>
        <v>0</v>
      </c>
      <c r="T30" s="253">
        <f>+[1]I_Investimenti!W20*[1]I_Investimenti!$F20</f>
        <v>0</v>
      </c>
      <c r="U30" s="253">
        <f>+[1]I_Investimenti!X20*[1]I_Investimenti!$F20</f>
        <v>0</v>
      </c>
      <c r="V30" s="253">
        <f>+[1]I_Investimenti!Y20*[1]I_Investimenti!$F20</f>
        <v>0</v>
      </c>
      <c r="W30" s="253">
        <f>+[1]I_Investimenti!Z20*[1]I_Investimenti!$F20</f>
        <v>0</v>
      </c>
      <c r="X30" s="253">
        <f>+[1]I_Investimenti!AA20*[1]I_Investimenti!$F20</f>
        <v>0</v>
      </c>
      <c r="Y30" s="253">
        <f>+[1]I_Investimenti!AB20*[1]I_Investimenti!$F20</f>
        <v>0</v>
      </c>
      <c r="Z30" s="253">
        <f>+[1]I_Investimenti!AC20*[1]I_Investimenti!$F20</f>
        <v>0</v>
      </c>
      <c r="AA30" s="253">
        <f>+[1]I_Investimenti!AD20*[1]I_Investimenti!$F20</f>
        <v>0</v>
      </c>
      <c r="AB30" s="253">
        <f>+[1]I_Investimenti!AE20*[1]I_Investimenti!$F20</f>
        <v>0</v>
      </c>
      <c r="AC30" s="253">
        <f>+[1]I_Investimenti!AF20*[1]I_Investimenti!$F20</f>
        <v>0</v>
      </c>
      <c r="AD30" s="253">
        <f>+[1]I_Investimenti!AG20*[1]I_Investimenti!$F20</f>
        <v>0</v>
      </c>
      <c r="AE30" s="253">
        <f>+[1]I_Investimenti!AH20*[1]I_Investimenti!$F20</f>
        <v>0</v>
      </c>
      <c r="AF30" s="253">
        <f>+[1]I_Investimenti!AI20*[1]I_Investimenti!$F20</f>
        <v>0</v>
      </c>
      <c r="AG30" s="253">
        <f>+[1]I_Investimenti!AJ20*[1]I_Investimenti!$F20</f>
        <v>0</v>
      </c>
      <c r="AH30" s="253">
        <f>+[1]I_Investimenti!AK20*[1]I_Investimenti!$F20</f>
        <v>0</v>
      </c>
      <c r="AI30" s="253">
        <f>+[1]I_Investimenti!AL20*[1]I_Investimenti!$F20</f>
        <v>0</v>
      </c>
      <c r="AJ30" s="253">
        <f>+[1]I_Investimenti!AM20*[1]I_Investimenti!$F20</f>
        <v>0</v>
      </c>
      <c r="AK30" s="253">
        <f>+[1]I_Investimenti!AN20*[1]I_Investimenti!$F20</f>
        <v>0</v>
      </c>
      <c r="AL30" s="253">
        <f>+[1]I_Investimenti!AO20*[1]I_Investimenti!$F20</f>
        <v>0</v>
      </c>
      <c r="AM30" s="253">
        <f>+[1]I_Investimenti!AP20*[1]I_Investimenti!$F20</f>
        <v>0</v>
      </c>
      <c r="AN30" s="253">
        <f>+[1]I_Investimenti!AQ20*[1]I_Investimenti!$F20</f>
        <v>0</v>
      </c>
      <c r="AO30" s="253">
        <f>+[1]I_Investimenti!AR20*[1]I_Investimenti!$F20</f>
        <v>0</v>
      </c>
      <c r="AP30" s="253">
        <f>+[1]I_Investimenti!AS20*[1]I_Investimenti!$F20</f>
        <v>0</v>
      </c>
      <c r="AQ30" s="253">
        <f>+[1]I_Investimenti!AT20*[1]I_Investimenti!$F20</f>
        <v>0</v>
      </c>
      <c r="AR30" s="253">
        <f>+[1]I_Investimenti!AU20*[1]I_Investimenti!$F20</f>
        <v>0</v>
      </c>
      <c r="AS30" s="253">
        <f>+[1]I_Investimenti!AV20*[1]I_Investimenti!$F20</f>
        <v>0</v>
      </c>
      <c r="AT30" s="253">
        <f>+[1]I_Investimenti!AW20*[1]I_Investimenti!$F20</f>
        <v>0</v>
      </c>
      <c r="AU30" s="253">
        <f>+[1]I_Investimenti!AX20*[1]I_Investimenti!$F20</f>
        <v>0</v>
      </c>
      <c r="AV30" s="253">
        <f>+[1]I_Investimenti!AY20*[1]I_Investimenti!$F20</f>
        <v>0</v>
      </c>
      <c r="AW30" s="253">
        <f>+[1]I_Investimenti!AZ20*[1]I_Investimenti!$F20</f>
        <v>0</v>
      </c>
      <c r="AX30" s="253">
        <f>+[1]I_Investimenti!BA20*[1]I_Investimenti!$F20</f>
        <v>0</v>
      </c>
      <c r="AY30" s="253">
        <f>+[1]I_Investimenti!BB20*[1]I_Investimenti!$F20</f>
        <v>0</v>
      </c>
      <c r="AZ30" s="253">
        <f>+[1]I_Investimenti!BC20*[1]I_Investimenti!$F20</f>
        <v>0</v>
      </c>
      <c r="BA30" s="253">
        <f>+[1]I_Investimenti!BD20*[1]I_Investimenti!$F20</f>
        <v>0</v>
      </c>
      <c r="BB30" s="253">
        <f>+[1]I_Investimenti!BE20*[1]I_Investimenti!$F20</f>
        <v>0</v>
      </c>
      <c r="BC30" s="253">
        <f>+[1]I_Investimenti!BF20*[1]I_Investimenti!$F20</f>
        <v>0</v>
      </c>
      <c r="BD30" s="253">
        <f>+[1]I_Investimenti!BG20*[1]I_Investimenti!$F20</f>
        <v>0</v>
      </c>
      <c r="BE30" s="253">
        <f>+[1]I_Investimenti!BH20*[1]I_Investimenti!$F20</f>
        <v>0</v>
      </c>
      <c r="BF30" s="253">
        <f>+[1]I_Investimenti!BI20*[1]I_Investimenti!$F20</f>
        <v>0</v>
      </c>
      <c r="BG30" s="253">
        <f>+[1]I_Investimenti!BJ20*[1]I_Investimenti!$F20</f>
        <v>0</v>
      </c>
      <c r="BH30" s="253">
        <f>+[1]I_Investimenti!BK20*[1]I_Investimenti!$F20</f>
        <v>0</v>
      </c>
      <c r="BI30" s="253">
        <f>+[1]I_Investimenti!BL20*[1]I_Investimenti!$F20</f>
        <v>0</v>
      </c>
      <c r="BJ30" s="253">
        <f>+[1]I_Investimenti!BM20*[1]I_Investimenti!$F20</f>
        <v>0</v>
      </c>
      <c r="BK30" s="253">
        <f>+[1]I_Investimenti!BN20*[1]I_Investimenti!$F20</f>
        <v>0</v>
      </c>
      <c r="BL30" s="253">
        <f>+[1]I_Investimenti!BO20*[1]I_Investimenti!$F20</f>
        <v>0</v>
      </c>
      <c r="BM30" s="253">
        <f>+[1]I_Investimenti!BP20*[1]I_Investimenti!$F20</f>
        <v>0</v>
      </c>
      <c r="BN30" s="253">
        <f>+[1]I_Investimenti!BQ20*[1]I_Investimenti!$F20</f>
        <v>0</v>
      </c>
      <c r="BO30" s="253">
        <f>+[1]I_Investimenti!BR20*[1]I_Investimenti!$F20</f>
        <v>0</v>
      </c>
      <c r="BP30" s="253">
        <f>+[1]I_Investimenti!BS20*[1]I_Investimenti!$F20</f>
        <v>0</v>
      </c>
      <c r="BQ30" s="253">
        <f>+[1]I_Investimenti!BT20*[1]I_Investimenti!$F20</f>
        <v>0</v>
      </c>
      <c r="BR30" s="253">
        <f>+[1]I_Investimenti!BU20*[1]I_Investimenti!$F20</f>
        <v>0</v>
      </c>
      <c r="BS30" s="253">
        <f>+[1]I_Investimenti!BV20*[1]I_Investimenti!$F20</f>
        <v>0</v>
      </c>
      <c r="BT30" s="253">
        <f>+[1]I_Investimenti!BW20*[1]I_Investimenti!$F20</f>
        <v>0</v>
      </c>
      <c r="BU30" s="253">
        <f>+[1]I_Investimenti!BX20*[1]I_Investimenti!$F20</f>
        <v>0</v>
      </c>
      <c r="BV30" s="253">
        <f>+[1]I_Investimenti!BY20*[1]I_Investimenti!$F20</f>
        <v>0</v>
      </c>
      <c r="BW30" s="253">
        <f>+[1]I_Investimenti!BZ20*[1]I_Investimenti!$F20</f>
        <v>0</v>
      </c>
      <c r="BX30" s="253">
        <f>+[1]I_Investimenti!CA20*[1]I_Investimenti!$F20</f>
        <v>0</v>
      </c>
      <c r="BY30" s="253">
        <f>+[1]I_Investimenti!CB20*[1]I_Investimenti!$F20</f>
        <v>0</v>
      </c>
      <c r="BZ30" s="253">
        <f>+[1]I_Investimenti!CC20*[1]I_Investimenti!$F20</f>
        <v>0</v>
      </c>
      <c r="CA30" s="253">
        <f>+[1]I_Investimenti!CD20*[1]I_Investimenti!$F20</f>
        <v>0</v>
      </c>
      <c r="CB30" s="253">
        <f>+[1]I_Investimenti!CE20*[1]I_Investimenti!$F20</f>
        <v>0</v>
      </c>
      <c r="CC30" s="253">
        <f>+[1]I_Investimenti!CF20*[1]I_Investimenti!$F20</f>
        <v>0</v>
      </c>
      <c r="CD30" s="253">
        <f>+[1]I_Investimenti!CG20*[1]I_Investimenti!$F20</f>
        <v>0</v>
      </c>
      <c r="CE30" s="253">
        <f>+[1]I_Investimenti!CH20*[1]I_Investimenti!$F20</f>
        <v>0</v>
      </c>
      <c r="CF30" s="253">
        <f>+[1]I_Investimenti!CI20*[1]I_Investimenti!$F20</f>
        <v>0</v>
      </c>
      <c r="CG30" s="253">
        <f>+[1]I_Investimenti!CJ20*[1]I_Investimenti!$F20</f>
        <v>0</v>
      </c>
      <c r="CH30" s="253">
        <f>+[1]I_Investimenti!CK20*[1]I_Investimenti!$F20</f>
        <v>0</v>
      </c>
      <c r="CI30" s="253">
        <f>+[1]I_Investimenti!CL20*[1]I_Investimenti!$F20</f>
        <v>0</v>
      </c>
      <c r="CJ30" s="253">
        <f>+[1]I_Investimenti!CM20*[1]I_Investimenti!$F20</f>
        <v>0</v>
      </c>
      <c r="CK30" s="253">
        <f>+[1]I_Investimenti!CN20*[1]I_Investimenti!$F20</f>
        <v>0</v>
      </c>
      <c r="CL30" s="253">
        <f>+[1]I_Investimenti!CO20*[1]I_Investimenti!$F20</f>
        <v>0</v>
      </c>
      <c r="CM30" s="253">
        <f>+[1]I_Investimenti!CP20*[1]I_Investimenti!$F20</f>
        <v>0</v>
      </c>
      <c r="CN30" s="253">
        <f>+[1]I_Investimenti!CQ20*[1]I_Investimenti!$F20</f>
        <v>0</v>
      </c>
      <c r="CO30" s="253">
        <f>+[1]I_Investimenti!CR20*[1]I_Investimenti!$F20</f>
        <v>0</v>
      </c>
      <c r="CP30" s="253">
        <f>+[1]I_Investimenti!CS20*[1]I_Investimenti!$F20</f>
        <v>0</v>
      </c>
      <c r="CQ30" s="253">
        <f>+[1]I_Investimenti!CT20*[1]I_Investimenti!$F20</f>
        <v>0</v>
      </c>
      <c r="CR30" s="253">
        <f>+[1]I_Investimenti!CU20*[1]I_Investimenti!$F20</f>
        <v>0</v>
      </c>
      <c r="CS30" s="253">
        <f>+[1]I_Investimenti!CV20*[1]I_Investimenti!$F20</f>
        <v>0</v>
      </c>
      <c r="CT30" s="253">
        <f>+[1]I_Investimenti!CW20*[1]I_Investimenti!$F20</f>
        <v>0</v>
      </c>
      <c r="CU30" s="253">
        <f>+[1]I_Investimenti!CX20*[1]I_Investimenti!$F20</f>
        <v>0</v>
      </c>
      <c r="CV30" s="253">
        <f>+[1]I_Investimenti!CY20*[1]I_Investimenti!$F20</f>
        <v>0</v>
      </c>
      <c r="CW30" s="253">
        <f>+[1]I_Investimenti!CZ20*[1]I_Investimenti!$F20</f>
        <v>0</v>
      </c>
      <c r="CX30" s="253">
        <f>+[1]I_Investimenti!DA20*[1]I_Investimenti!$F20</f>
        <v>0</v>
      </c>
      <c r="CY30" s="253">
        <f>+[1]I_Investimenti!DB20*[1]I_Investimenti!$F20</f>
        <v>0</v>
      </c>
      <c r="CZ30" s="253">
        <f>+[1]I_Investimenti!DC20*[1]I_Investimenti!$F20</f>
        <v>0</v>
      </c>
      <c r="DA30" s="253">
        <f>+[1]I_Investimenti!DD20*[1]I_Investimenti!$F20</f>
        <v>0</v>
      </c>
      <c r="DB30" s="253">
        <f>+[1]I_Investimenti!DE20*[1]I_Investimenti!$F20</f>
        <v>0</v>
      </c>
      <c r="DC30" s="253">
        <f>+[1]I_Investimenti!DF20*[1]I_Investimenti!$F20</f>
        <v>0</v>
      </c>
      <c r="DD30" s="253">
        <f>+[1]I_Investimenti!DG20*[1]I_Investimenti!$F20</f>
        <v>0</v>
      </c>
      <c r="DE30" s="253">
        <f>+[1]I_Investimenti!DH20*[1]I_Investimenti!$F20</f>
        <v>0</v>
      </c>
      <c r="DF30" s="253">
        <f>+[1]I_Investimenti!DI20*[1]I_Investimenti!$F20</f>
        <v>0</v>
      </c>
      <c r="DG30" s="253">
        <f>+[1]I_Investimenti!DJ20*[1]I_Investimenti!$F20</f>
        <v>0</v>
      </c>
      <c r="DH30" s="253">
        <f>+[1]I_Investimenti!DK20*[1]I_Investimenti!$F20</f>
        <v>0</v>
      </c>
      <c r="DI30" s="253">
        <f>+[1]I_Investimenti!DL20*[1]I_Investimenti!$F20</f>
        <v>0</v>
      </c>
      <c r="DJ30" s="253">
        <f>+[1]I_Investimenti!DM20*[1]I_Investimenti!$F20</f>
        <v>0</v>
      </c>
      <c r="DK30" s="253">
        <f>+[1]I_Investimenti!DN20*[1]I_Investimenti!$F20</f>
        <v>0</v>
      </c>
      <c r="DL30" s="253">
        <f>+[1]I_Investimenti!DO20*[1]I_Investimenti!$F20</f>
        <v>0</v>
      </c>
      <c r="DM30" s="253">
        <f>+[1]I_Investimenti!DP20*[1]I_Investimenti!$F20</f>
        <v>0</v>
      </c>
      <c r="DN30" s="253">
        <f>+[1]I_Investimenti!DQ20*[1]I_Investimenti!$F20</f>
        <v>0</v>
      </c>
      <c r="DO30" s="253">
        <f>+[1]I_Investimenti!DR20*[1]I_Investimenti!$F20</f>
        <v>0</v>
      </c>
      <c r="DP30" s="253">
        <f>+[1]I_Investimenti!DS20*[1]I_Investimenti!$F20</f>
        <v>0</v>
      </c>
      <c r="DQ30" s="253">
        <f>+[1]I_Investimenti!DT20*[1]I_Investimenti!$F20</f>
        <v>0</v>
      </c>
      <c r="DR30" s="253">
        <f>+[1]I_Investimenti!DU20*[1]I_Investimenti!$F20</f>
        <v>0</v>
      </c>
      <c r="DS30" s="253">
        <f>+[1]I_Investimenti!DV20*[1]I_Investimenti!$F20</f>
        <v>0</v>
      </c>
      <c r="DT30" s="253">
        <f>+[1]I_Investimenti!DW20*[1]I_Investimenti!$F20</f>
        <v>0</v>
      </c>
      <c r="DU30" s="253">
        <f>+[1]I_Investimenti!DX20*[1]I_Investimenti!$F20</f>
        <v>0</v>
      </c>
    </row>
    <row r="31" spans="3:125" ht="15.6" thickTop="1" thickBot="1">
      <c r="C31" s="338">
        <f>+[1]I_Investimenti!C21</f>
        <v>0</v>
      </c>
      <c r="D31" s="294">
        <f>+[1]I_Investimenti!F21</f>
        <v>0</v>
      </c>
      <c r="F31" s="253">
        <f>+[1]I_Investimenti!I21*[1]I_Investimenti!$F21</f>
        <v>0</v>
      </c>
      <c r="G31" s="253">
        <f>+[1]I_Investimenti!J21*[1]I_Investimenti!$F21</f>
        <v>0</v>
      </c>
      <c r="H31" s="253">
        <f>+[1]I_Investimenti!K21*[1]I_Investimenti!$F21</f>
        <v>0</v>
      </c>
      <c r="I31" s="253">
        <f>+[1]I_Investimenti!L21*[1]I_Investimenti!$F21</f>
        <v>0</v>
      </c>
      <c r="J31" s="253">
        <f>+[1]I_Investimenti!M21*[1]I_Investimenti!$F21</f>
        <v>0</v>
      </c>
      <c r="K31" s="253">
        <f>+[1]I_Investimenti!N21*[1]I_Investimenti!$F21</f>
        <v>0</v>
      </c>
      <c r="L31" s="253">
        <f>+[1]I_Investimenti!O21*[1]I_Investimenti!$F21</f>
        <v>0</v>
      </c>
      <c r="M31" s="253">
        <f>+[1]I_Investimenti!P21*[1]I_Investimenti!$F21</f>
        <v>0</v>
      </c>
      <c r="N31" s="253">
        <f>+[1]I_Investimenti!Q21*[1]I_Investimenti!$F21</f>
        <v>0</v>
      </c>
      <c r="O31" s="253">
        <f>+[1]I_Investimenti!R21*[1]I_Investimenti!$F21</f>
        <v>0</v>
      </c>
      <c r="P31" s="253">
        <f>+[1]I_Investimenti!S21*[1]I_Investimenti!$F21</f>
        <v>0</v>
      </c>
      <c r="Q31" s="253">
        <f>+[1]I_Investimenti!T21*[1]I_Investimenti!$F21</f>
        <v>0</v>
      </c>
      <c r="R31" s="253">
        <f>+[1]I_Investimenti!U21*[1]I_Investimenti!$F21</f>
        <v>0</v>
      </c>
      <c r="S31" s="253">
        <f>+[1]I_Investimenti!V21*[1]I_Investimenti!$F21</f>
        <v>0</v>
      </c>
      <c r="T31" s="253">
        <f>+[1]I_Investimenti!W21*[1]I_Investimenti!$F21</f>
        <v>0</v>
      </c>
      <c r="U31" s="253">
        <f>+[1]I_Investimenti!X21*[1]I_Investimenti!$F21</f>
        <v>0</v>
      </c>
      <c r="V31" s="253">
        <f>+[1]I_Investimenti!Y21*[1]I_Investimenti!$F21</f>
        <v>0</v>
      </c>
      <c r="W31" s="253">
        <f>+[1]I_Investimenti!Z21*[1]I_Investimenti!$F21</f>
        <v>0</v>
      </c>
      <c r="X31" s="253">
        <f>+[1]I_Investimenti!AA21*[1]I_Investimenti!$F21</f>
        <v>0</v>
      </c>
      <c r="Y31" s="253">
        <f>+[1]I_Investimenti!AB21*[1]I_Investimenti!$F21</f>
        <v>0</v>
      </c>
      <c r="Z31" s="253">
        <f>+[1]I_Investimenti!AC21*[1]I_Investimenti!$F21</f>
        <v>0</v>
      </c>
      <c r="AA31" s="253">
        <f>+[1]I_Investimenti!AD21*[1]I_Investimenti!$F21</f>
        <v>0</v>
      </c>
      <c r="AB31" s="253">
        <f>+[1]I_Investimenti!AE21*[1]I_Investimenti!$F21</f>
        <v>0</v>
      </c>
      <c r="AC31" s="253">
        <f>+[1]I_Investimenti!AF21*[1]I_Investimenti!$F21</f>
        <v>0</v>
      </c>
      <c r="AD31" s="253">
        <f>+[1]I_Investimenti!AG21*[1]I_Investimenti!$F21</f>
        <v>0</v>
      </c>
      <c r="AE31" s="253">
        <f>+[1]I_Investimenti!AH21*[1]I_Investimenti!$F21</f>
        <v>0</v>
      </c>
      <c r="AF31" s="253">
        <f>+[1]I_Investimenti!AI21*[1]I_Investimenti!$F21</f>
        <v>0</v>
      </c>
      <c r="AG31" s="253">
        <f>+[1]I_Investimenti!AJ21*[1]I_Investimenti!$F21</f>
        <v>0</v>
      </c>
      <c r="AH31" s="253">
        <f>+[1]I_Investimenti!AK21*[1]I_Investimenti!$F21</f>
        <v>0</v>
      </c>
      <c r="AI31" s="253">
        <f>+[1]I_Investimenti!AL21*[1]I_Investimenti!$F21</f>
        <v>0</v>
      </c>
      <c r="AJ31" s="253">
        <f>+[1]I_Investimenti!AM21*[1]I_Investimenti!$F21</f>
        <v>0</v>
      </c>
      <c r="AK31" s="253">
        <f>+[1]I_Investimenti!AN21*[1]I_Investimenti!$F21</f>
        <v>0</v>
      </c>
      <c r="AL31" s="253">
        <f>+[1]I_Investimenti!AO21*[1]I_Investimenti!$F21</f>
        <v>0</v>
      </c>
      <c r="AM31" s="253">
        <f>+[1]I_Investimenti!AP21*[1]I_Investimenti!$F21</f>
        <v>0</v>
      </c>
      <c r="AN31" s="253">
        <f>+[1]I_Investimenti!AQ21*[1]I_Investimenti!$F21</f>
        <v>0</v>
      </c>
      <c r="AO31" s="253">
        <f>+[1]I_Investimenti!AR21*[1]I_Investimenti!$F21</f>
        <v>0</v>
      </c>
      <c r="AP31" s="253">
        <f>+[1]I_Investimenti!AS21*[1]I_Investimenti!$F21</f>
        <v>0</v>
      </c>
      <c r="AQ31" s="253">
        <f>+[1]I_Investimenti!AT21*[1]I_Investimenti!$F21</f>
        <v>0</v>
      </c>
      <c r="AR31" s="253">
        <f>+[1]I_Investimenti!AU21*[1]I_Investimenti!$F21</f>
        <v>0</v>
      </c>
      <c r="AS31" s="253">
        <f>+[1]I_Investimenti!AV21*[1]I_Investimenti!$F21</f>
        <v>0</v>
      </c>
      <c r="AT31" s="253">
        <f>+[1]I_Investimenti!AW21*[1]I_Investimenti!$F21</f>
        <v>0</v>
      </c>
      <c r="AU31" s="253">
        <f>+[1]I_Investimenti!AX21*[1]I_Investimenti!$F21</f>
        <v>0</v>
      </c>
      <c r="AV31" s="253">
        <f>+[1]I_Investimenti!AY21*[1]I_Investimenti!$F21</f>
        <v>0</v>
      </c>
      <c r="AW31" s="253">
        <f>+[1]I_Investimenti!AZ21*[1]I_Investimenti!$F21</f>
        <v>0</v>
      </c>
      <c r="AX31" s="253">
        <f>+[1]I_Investimenti!BA21*[1]I_Investimenti!$F21</f>
        <v>0</v>
      </c>
      <c r="AY31" s="253">
        <f>+[1]I_Investimenti!BB21*[1]I_Investimenti!$F21</f>
        <v>0</v>
      </c>
      <c r="AZ31" s="253">
        <f>+[1]I_Investimenti!BC21*[1]I_Investimenti!$F21</f>
        <v>0</v>
      </c>
      <c r="BA31" s="253">
        <f>+[1]I_Investimenti!BD21*[1]I_Investimenti!$F21</f>
        <v>0</v>
      </c>
      <c r="BB31" s="253">
        <f>+[1]I_Investimenti!BE21*[1]I_Investimenti!$F21</f>
        <v>0</v>
      </c>
      <c r="BC31" s="253">
        <f>+[1]I_Investimenti!BF21*[1]I_Investimenti!$F21</f>
        <v>0</v>
      </c>
      <c r="BD31" s="253">
        <f>+[1]I_Investimenti!BG21*[1]I_Investimenti!$F21</f>
        <v>0</v>
      </c>
      <c r="BE31" s="253">
        <f>+[1]I_Investimenti!BH21*[1]I_Investimenti!$F21</f>
        <v>0</v>
      </c>
      <c r="BF31" s="253">
        <f>+[1]I_Investimenti!BI21*[1]I_Investimenti!$F21</f>
        <v>0</v>
      </c>
      <c r="BG31" s="253">
        <f>+[1]I_Investimenti!BJ21*[1]I_Investimenti!$F21</f>
        <v>0</v>
      </c>
      <c r="BH31" s="253">
        <f>+[1]I_Investimenti!BK21*[1]I_Investimenti!$F21</f>
        <v>0</v>
      </c>
      <c r="BI31" s="253">
        <f>+[1]I_Investimenti!BL21*[1]I_Investimenti!$F21</f>
        <v>0</v>
      </c>
      <c r="BJ31" s="253">
        <f>+[1]I_Investimenti!BM21*[1]I_Investimenti!$F21</f>
        <v>0</v>
      </c>
      <c r="BK31" s="253">
        <f>+[1]I_Investimenti!BN21*[1]I_Investimenti!$F21</f>
        <v>0</v>
      </c>
      <c r="BL31" s="253">
        <f>+[1]I_Investimenti!BO21*[1]I_Investimenti!$F21</f>
        <v>0</v>
      </c>
      <c r="BM31" s="253">
        <f>+[1]I_Investimenti!BP21*[1]I_Investimenti!$F21</f>
        <v>0</v>
      </c>
      <c r="BN31" s="253">
        <f>+[1]I_Investimenti!BQ21*[1]I_Investimenti!$F21</f>
        <v>0</v>
      </c>
      <c r="BO31" s="253">
        <f>+[1]I_Investimenti!BR21*[1]I_Investimenti!$F21</f>
        <v>0</v>
      </c>
      <c r="BP31" s="253">
        <f>+[1]I_Investimenti!BS21*[1]I_Investimenti!$F21</f>
        <v>0</v>
      </c>
      <c r="BQ31" s="253">
        <f>+[1]I_Investimenti!BT21*[1]I_Investimenti!$F21</f>
        <v>0</v>
      </c>
      <c r="BR31" s="253">
        <f>+[1]I_Investimenti!BU21*[1]I_Investimenti!$F21</f>
        <v>0</v>
      </c>
      <c r="BS31" s="253">
        <f>+[1]I_Investimenti!BV21*[1]I_Investimenti!$F21</f>
        <v>0</v>
      </c>
      <c r="BT31" s="253">
        <f>+[1]I_Investimenti!BW21*[1]I_Investimenti!$F21</f>
        <v>0</v>
      </c>
      <c r="BU31" s="253">
        <f>+[1]I_Investimenti!BX21*[1]I_Investimenti!$F21</f>
        <v>0</v>
      </c>
      <c r="BV31" s="253">
        <f>+[1]I_Investimenti!BY21*[1]I_Investimenti!$F21</f>
        <v>0</v>
      </c>
      <c r="BW31" s="253">
        <f>+[1]I_Investimenti!BZ21*[1]I_Investimenti!$F21</f>
        <v>0</v>
      </c>
      <c r="BX31" s="253">
        <f>+[1]I_Investimenti!CA21*[1]I_Investimenti!$F21</f>
        <v>0</v>
      </c>
      <c r="BY31" s="253">
        <f>+[1]I_Investimenti!CB21*[1]I_Investimenti!$F21</f>
        <v>0</v>
      </c>
      <c r="BZ31" s="253">
        <f>+[1]I_Investimenti!CC21*[1]I_Investimenti!$F21</f>
        <v>0</v>
      </c>
      <c r="CA31" s="253">
        <f>+[1]I_Investimenti!CD21*[1]I_Investimenti!$F21</f>
        <v>0</v>
      </c>
      <c r="CB31" s="253">
        <f>+[1]I_Investimenti!CE21*[1]I_Investimenti!$F21</f>
        <v>0</v>
      </c>
      <c r="CC31" s="253">
        <f>+[1]I_Investimenti!CF21*[1]I_Investimenti!$F21</f>
        <v>0</v>
      </c>
      <c r="CD31" s="253">
        <f>+[1]I_Investimenti!CG21*[1]I_Investimenti!$F21</f>
        <v>0</v>
      </c>
      <c r="CE31" s="253">
        <f>+[1]I_Investimenti!CH21*[1]I_Investimenti!$F21</f>
        <v>0</v>
      </c>
      <c r="CF31" s="253">
        <f>+[1]I_Investimenti!CI21*[1]I_Investimenti!$F21</f>
        <v>0</v>
      </c>
      <c r="CG31" s="253">
        <f>+[1]I_Investimenti!CJ21*[1]I_Investimenti!$F21</f>
        <v>0</v>
      </c>
      <c r="CH31" s="253">
        <f>+[1]I_Investimenti!CK21*[1]I_Investimenti!$F21</f>
        <v>0</v>
      </c>
      <c r="CI31" s="253">
        <f>+[1]I_Investimenti!CL21*[1]I_Investimenti!$F21</f>
        <v>0</v>
      </c>
      <c r="CJ31" s="253">
        <f>+[1]I_Investimenti!CM21*[1]I_Investimenti!$F21</f>
        <v>0</v>
      </c>
      <c r="CK31" s="253">
        <f>+[1]I_Investimenti!CN21*[1]I_Investimenti!$F21</f>
        <v>0</v>
      </c>
      <c r="CL31" s="253">
        <f>+[1]I_Investimenti!CO21*[1]I_Investimenti!$F21</f>
        <v>0</v>
      </c>
      <c r="CM31" s="253">
        <f>+[1]I_Investimenti!CP21*[1]I_Investimenti!$F21</f>
        <v>0</v>
      </c>
      <c r="CN31" s="253">
        <f>+[1]I_Investimenti!CQ21*[1]I_Investimenti!$F21</f>
        <v>0</v>
      </c>
      <c r="CO31" s="253">
        <f>+[1]I_Investimenti!CR21*[1]I_Investimenti!$F21</f>
        <v>0</v>
      </c>
      <c r="CP31" s="253">
        <f>+[1]I_Investimenti!CS21*[1]I_Investimenti!$F21</f>
        <v>0</v>
      </c>
      <c r="CQ31" s="253">
        <f>+[1]I_Investimenti!CT21*[1]I_Investimenti!$F21</f>
        <v>0</v>
      </c>
      <c r="CR31" s="253">
        <f>+[1]I_Investimenti!CU21*[1]I_Investimenti!$F21</f>
        <v>0</v>
      </c>
      <c r="CS31" s="253">
        <f>+[1]I_Investimenti!CV21*[1]I_Investimenti!$F21</f>
        <v>0</v>
      </c>
      <c r="CT31" s="253">
        <f>+[1]I_Investimenti!CW21*[1]I_Investimenti!$F21</f>
        <v>0</v>
      </c>
      <c r="CU31" s="253">
        <f>+[1]I_Investimenti!CX21*[1]I_Investimenti!$F21</f>
        <v>0</v>
      </c>
      <c r="CV31" s="253">
        <f>+[1]I_Investimenti!CY21*[1]I_Investimenti!$F21</f>
        <v>0</v>
      </c>
      <c r="CW31" s="253">
        <f>+[1]I_Investimenti!CZ21*[1]I_Investimenti!$F21</f>
        <v>0</v>
      </c>
      <c r="CX31" s="253">
        <f>+[1]I_Investimenti!DA21*[1]I_Investimenti!$F21</f>
        <v>0</v>
      </c>
      <c r="CY31" s="253">
        <f>+[1]I_Investimenti!DB21*[1]I_Investimenti!$F21</f>
        <v>0</v>
      </c>
      <c r="CZ31" s="253">
        <f>+[1]I_Investimenti!DC21*[1]I_Investimenti!$F21</f>
        <v>0</v>
      </c>
      <c r="DA31" s="253">
        <f>+[1]I_Investimenti!DD21*[1]I_Investimenti!$F21</f>
        <v>0</v>
      </c>
      <c r="DB31" s="253">
        <f>+[1]I_Investimenti!DE21*[1]I_Investimenti!$F21</f>
        <v>0</v>
      </c>
      <c r="DC31" s="253">
        <f>+[1]I_Investimenti!DF21*[1]I_Investimenti!$F21</f>
        <v>0</v>
      </c>
      <c r="DD31" s="253">
        <f>+[1]I_Investimenti!DG21*[1]I_Investimenti!$F21</f>
        <v>0</v>
      </c>
      <c r="DE31" s="253">
        <f>+[1]I_Investimenti!DH21*[1]I_Investimenti!$F21</f>
        <v>0</v>
      </c>
      <c r="DF31" s="253">
        <f>+[1]I_Investimenti!DI21*[1]I_Investimenti!$F21</f>
        <v>0</v>
      </c>
      <c r="DG31" s="253">
        <f>+[1]I_Investimenti!DJ21*[1]I_Investimenti!$F21</f>
        <v>0</v>
      </c>
      <c r="DH31" s="253">
        <f>+[1]I_Investimenti!DK21*[1]I_Investimenti!$F21</f>
        <v>0</v>
      </c>
      <c r="DI31" s="253">
        <f>+[1]I_Investimenti!DL21*[1]I_Investimenti!$F21</f>
        <v>0</v>
      </c>
      <c r="DJ31" s="253">
        <f>+[1]I_Investimenti!DM21*[1]I_Investimenti!$F21</f>
        <v>0</v>
      </c>
      <c r="DK31" s="253">
        <f>+[1]I_Investimenti!DN21*[1]I_Investimenti!$F21</f>
        <v>0</v>
      </c>
      <c r="DL31" s="253">
        <f>+[1]I_Investimenti!DO21*[1]I_Investimenti!$F21</f>
        <v>0</v>
      </c>
      <c r="DM31" s="253">
        <f>+[1]I_Investimenti!DP21*[1]I_Investimenti!$F21</f>
        <v>0</v>
      </c>
      <c r="DN31" s="253">
        <f>+[1]I_Investimenti!DQ21*[1]I_Investimenti!$F21</f>
        <v>0</v>
      </c>
      <c r="DO31" s="253">
        <f>+[1]I_Investimenti!DR21*[1]I_Investimenti!$F21</f>
        <v>0</v>
      </c>
      <c r="DP31" s="253">
        <f>+[1]I_Investimenti!DS21*[1]I_Investimenti!$F21</f>
        <v>0</v>
      </c>
      <c r="DQ31" s="253">
        <f>+[1]I_Investimenti!DT21*[1]I_Investimenti!$F21</f>
        <v>0</v>
      </c>
      <c r="DR31" s="253">
        <f>+[1]I_Investimenti!DU21*[1]I_Investimenti!$F21</f>
        <v>0</v>
      </c>
      <c r="DS31" s="253">
        <f>+[1]I_Investimenti!DV21*[1]I_Investimenti!$F21</f>
        <v>0</v>
      </c>
      <c r="DT31" s="253">
        <f>+[1]I_Investimenti!DW21*[1]I_Investimenti!$F21</f>
        <v>0</v>
      </c>
      <c r="DU31" s="253">
        <f>+[1]I_Investimenti!DX21*[1]I_Investimenti!$F21</f>
        <v>0</v>
      </c>
    </row>
    <row r="32" spans="3:125" ht="15.6" thickTop="1" thickBot="1">
      <c r="C32" s="338" t="str">
        <f>+[1]I_Investimenti!C22</f>
        <v>xx</v>
      </c>
      <c r="D32" s="294">
        <f>+[1]I_Investimenti!F22</f>
        <v>0</v>
      </c>
      <c r="F32" s="253">
        <f>+[1]I_Investimenti!I22*[1]I_Investimenti!$F22</f>
        <v>0</v>
      </c>
      <c r="G32" s="253">
        <f>+[1]I_Investimenti!J22*[1]I_Investimenti!$F22</f>
        <v>0</v>
      </c>
      <c r="H32" s="253">
        <f>+[1]I_Investimenti!K22*[1]I_Investimenti!$F22</f>
        <v>0</v>
      </c>
      <c r="I32" s="253">
        <f>+[1]I_Investimenti!L22*[1]I_Investimenti!$F22</f>
        <v>0</v>
      </c>
      <c r="J32" s="253">
        <f>+[1]I_Investimenti!M22*[1]I_Investimenti!$F22</f>
        <v>0</v>
      </c>
      <c r="K32" s="253">
        <f>+[1]I_Investimenti!N22*[1]I_Investimenti!$F22</f>
        <v>0</v>
      </c>
      <c r="L32" s="253">
        <f>+[1]I_Investimenti!O22*[1]I_Investimenti!$F22</f>
        <v>0</v>
      </c>
      <c r="M32" s="253">
        <f>+[1]I_Investimenti!P22*[1]I_Investimenti!$F22</f>
        <v>0</v>
      </c>
      <c r="N32" s="253">
        <f>+[1]I_Investimenti!Q22*[1]I_Investimenti!$F22</f>
        <v>0</v>
      </c>
      <c r="O32" s="253">
        <f>+[1]I_Investimenti!R22*[1]I_Investimenti!$F22</f>
        <v>0</v>
      </c>
      <c r="P32" s="253">
        <f>+[1]I_Investimenti!S22*[1]I_Investimenti!$F22</f>
        <v>0</v>
      </c>
      <c r="Q32" s="253">
        <f>+[1]I_Investimenti!T22*[1]I_Investimenti!$F22</f>
        <v>0</v>
      </c>
      <c r="R32" s="253">
        <f>+[1]I_Investimenti!U22*[1]I_Investimenti!$F22</f>
        <v>0</v>
      </c>
      <c r="S32" s="253">
        <f>+[1]I_Investimenti!V22*[1]I_Investimenti!$F22</f>
        <v>0</v>
      </c>
      <c r="T32" s="253">
        <f>+[1]I_Investimenti!W22*[1]I_Investimenti!$F22</f>
        <v>0</v>
      </c>
      <c r="U32" s="253">
        <f>+[1]I_Investimenti!X22*[1]I_Investimenti!$F22</f>
        <v>0</v>
      </c>
      <c r="V32" s="253">
        <f>+[1]I_Investimenti!Y22*[1]I_Investimenti!$F22</f>
        <v>0</v>
      </c>
      <c r="W32" s="253">
        <f>+[1]I_Investimenti!Z22*[1]I_Investimenti!$F22</f>
        <v>0</v>
      </c>
      <c r="X32" s="253">
        <f>+[1]I_Investimenti!AA22*[1]I_Investimenti!$F22</f>
        <v>0</v>
      </c>
      <c r="Y32" s="253">
        <f>+[1]I_Investimenti!AB22*[1]I_Investimenti!$F22</f>
        <v>0</v>
      </c>
      <c r="Z32" s="253">
        <f>+[1]I_Investimenti!AC22*[1]I_Investimenti!$F22</f>
        <v>0</v>
      </c>
      <c r="AA32" s="253">
        <f>+[1]I_Investimenti!AD22*[1]I_Investimenti!$F22</f>
        <v>0</v>
      </c>
      <c r="AB32" s="253">
        <f>+[1]I_Investimenti!AE22*[1]I_Investimenti!$F22</f>
        <v>0</v>
      </c>
      <c r="AC32" s="253">
        <f>+[1]I_Investimenti!AF22*[1]I_Investimenti!$F22</f>
        <v>0</v>
      </c>
      <c r="AD32" s="253">
        <f>+[1]I_Investimenti!AG22*[1]I_Investimenti!$F22</f>
        <v>0</v>
      </c>
      <c r="AE32" s="253">
        <f>+[1]I_Investimenti!AH22*[1]I_Investimenti!$F22</f>
        <v>0</v>
      </c>
      <c r="AF32" s="253">
        <f>+[1]I_Investimenti!AI22*[1]I_Investimenti!$F22</f>
        <v>0</v>
      </c>
      <c r="AG32" s="253">
        <f>+[1]I_Investimenti!AJ22*[1]I_Investimenti!$F22</f>
        <v>0</v>
      </c>
      <c r="AH32" s="253">
        <f>+[1]I_Investimenti!AK22*[1]I_Investimenti!$F22</f>
        <v>0</v>
      </c>
      <c r="AI32" s="253">
        <f>+[1]I_Investimenti!AL22*[1]I_Investimenti!$F22</f>
        <v>0</v>
      </c>
      <c r="AJ32" s="253">
        <f>+[1]I_Investimenti!AM22*[1]I_Investimenti!$F22</f>
        <v>0</v>
      </c>
      <c r="AK32" s="253">
        <f>+[1]I_Investimenti!AN22*[1]I_Investimenti!$F22</f>
        <v>0</v>
      </c>
      <c r="AL32" s="253">
        <f>+[1]I_Investimenti!AO22*[1]I_Investimenti!$F22</f>
        <v>0</v>
      </c>
      <c r="AM32" s="253">
        <f>+[1]I_Investimenti!AP22*[1]I_Investimenti!$F22</f>
        <v>0</v>
      </c>
      <c r="AN32" s="253">
        <f>+[1]I_Investimenti!AQ22*[1]I_Investimenti!$F22</f>
        <v>0</v>
      </c>
      <c r="AO32" s="253">
        <f>+[1]I_Investimenti!AR22*[1]I_Investimenti!$F22</f>
        <v>0</v>
      </c>
      <c r="AP32" s="253">
        <f>+[1]I_Investimenti!AS22*[1]I_Investimenti!$F22</f>
        <v>0</v>
      </c>
      <c r="AQ32" s="253">
        <f>+[1]I_Investimenti!AT22*[1]I_Investimenti!$F22</f>
        <v>0</v>
      </c>
      <c r="AR32" s="253">
        <f>+[1]I_Investimenti!AU22*[1]I_Investimenti!$F22</f>
        <v>0</v>
      </c>
      <c r="AS32" s="253">
        <f>+[1]I_Investimenti!AV22*[1]I_Investimenti!$F22</f>
        <v>0</v>
      </c>
      <c r="AT32" s="253">
        <f>+[1]I_Investimenti!AW22*[1]I_Investimenti!$F22</f>
        <v>0</v>
      </c>
      <c r="AU32" s="253">
        <f>+[1]I_Investimenti!AX22*[1]I_Investimenti!$F22</f>
        <v>0</v>
      </c>
      <c r="AV32" s="253">
        <f>+[1]I_Investimenti!AY22*[1]I_Investimenti!$F22</f>
        <v>0</v>
      </c>
      <c r="AW32" s="253">
        <f>+[1]I_Investimenti!AZ22*[1]I_Investimenti!$F22</f>
        <v>0</v>
      </c>
      <c r="AX32" s="253">
        <f>+[1]I_Investimenti!BA22*[1]I_Investimenti!$F22</f>
        <v>0</v>
      </c>
      <c r="AY32" s="253">
        <f>+[1]I_Investimenti!BB22*[1]I_Investimenti!$F22</f>
        <v>0</v>
      </c>
      <c r="AZ32" s="253">
        <f>+[1]I_Investimenti!BC22*[1]I_Investimenti!$F22</f>
        <v>0</v>
      </c>
      <c r="BA32" s="253">
        <f>+[1]I_Investimenti!BD22*[1]I_Investimenti!$F22</f>
        <v>0</v>
      </c>
      <c r="BB32" s="253">
        <f>+[1]I_Investimenti!BE22*[1]I_Investimenti!$F22</f>
        <v>0</v>
      </c>
      <c r="BC32" s="253">
        <f>+[1]I_Investimenti!BF22*[1]I_Investimenti!$F22</f>
        <v>0</v>
      </c>
      <c r="BD32" s="253">
        <f>+[1]I_Investimenti!BG22*[1]I_Investimenti!$F22</f>
        <v>0</v>
      </c>
      <c r="BE32" s="253">
        <f>+[1]I_Investimenti!BH22*[1]I_Investimenti!$F22</f>
        <v>0</v>
      </c>
      <c r="BF32" s="253">
        <f>+[1]I_Investimenti!BI22*[1]I_Investimenti!$F22</f>
        <v>0</v>
      </c>
      <c r="BG32" s="253">
        <f>+[1]I_Investimenti!BJ22*[1]I_Investimenti!$F22</f>
        <v>0</v>
      </c>
      <c r="BH32" s="253">
        <f>+[1]I_Investimenti!BK22*[1]I_Investimenti!$F22</f>
        <v>0</v>
      </c>
      <c r="BI32" s="253">
        <f>+[1]I_Investimenti!BL22*[1]I_Investimenti!$F22</f>
        <v>0</v>
      </c>
      <c r="BJ32" s="253">
        <f>+[1]I_Investimenti!BM22*[1]I_Investimenti!$F22</f>
        <v>0</v>
      </c>
      <c r="BK32" s="253">
        <f>+[1]I_Investimenti!BN22*[1]I_Investimenti!$F22</f>
        <v>0</v>
      </c>
      <c r="BL32" s="253">
        <f>+[1]I_Investimenti!BO22*[1]I_Investimenti!$F22</f>
        <v>0</v>
      </c>
      <c r="BM32" s="253">
        <f>+[1]I_Investimenti!BP22*[1]I_Investimenti!$F22</f>
        <v>0</v>
      </c>
      <c r="BN32" s="253">
        <f>+[1]I_Investimenti!BQ22*[1]I_Investimenti!$F22</f>
        <v>0</v>
      </c>
      <c r="BO32" s="253">
        <f>+[1]I_Investimenti!BR22*[1]I_Investimenti!$F22</f>
        <v>0</v>
      </c>
      <c r="BP32" s="253">
        <f>+[1]I_Investimenti!BS22*[1]I_Investimenti!$F22</f>
        <v>0</v>
      </c>
      <c r="BQ32" s="253">
        <f>+[1]I_Investimenti!BT22*[1]I_Investimenti!$F22</f>
        <v>0</v>
      </c>
      <c r="BR32" s="253">
        <f>+[1]I_Investimenti!BU22*[1]I_Investimenti!$F22</f>
        <v>0</v>
      </c>
      <c r="BS32" s="253">
        <f>+[1]I_Investimenti!BV22*[1]I_Investimenti!$F22</f>
        <v>0</v>
      </c>
      <c r="BT32" s="253">
        <f>+[1]I_Investimenti!BW22*[1]I_Investimenti!$F22</f>
        <v>0</v>
      </c>
      <c r="BU32" s="253">
        <f>+[1]I_Investimenti!BX22*[1]I_Investimenti!$F22</f>
        <v>0</v>
      </c>
      <c r="BV32" s="253">
        <f>+[1]I_Investimenti!BY22*[1]I_Investimenti!$F22</f>
        <v>0</v>
      </c>
      <c r="BW32" s="253">
        <f>+[1]I_Investimenti!BZ22*[1]I_Investimenti!$F22</f>
        <v>0</v>
      </c>
      <c r="BX32" s="253">
        <f>+[1]I_Investimenti!CA22*[1]I_Investimenti!$F22</f>
        <v>0</v>
      </c>
      <c r="BY32" s="253">
        <f>+[1]I_Investimenti!CB22*[1]I_Investimenti!$F22</f>
        <v>0</v>
      </c>
      <c r="BZ32" s="253">
        <f>+[1]I_Investimenti!CC22*[1]I_Investimenti!$F22</f>
        <v>0</v>
      </c>
      <c r="CA32" s="253">
        <f>+[1]I_Investimenti!CD22*[1]I_Investimenti!$F22</f>
        <v>0</v>
      </c>
      <c r="CB32" s="253">
        <f>+[1]I_Investimenti!CE22*[1]I_Investimenti!$F22</f>
        <v>0</v>
      </c>
      <c r="CC32" s="253">
        <f>+[1]I_Investimenti!CF22*[1]I_Investimenti!$F22</f>
        <v>0</v>
      </c>
      <c r="CD32" s="253">
        <f>+[1]I_Investimenti!CG22*[1]I_Investimenti!$F22</f>
        <v>0</v>
      </c>
      <c r="CE32" s="253">
        <f>+[1]I_Investimenti!CH22*[1]I_Investimenti!$F22</f>
        <v>0</v>
      </c>
      <c r="CF32" s="253">
        <f>+[1]I_Investimenti!CI22*[1]I_Investimenti!$F22</f>
        <v>0</v>
      </c>
      <c r="CG32" s="253">
        <f>+[1]I_Investimenti!CJ22*[1]I_Investimenti!$F22</f>
        <v>0</v>
      </c>
      <c r="CH32" s="253">
        <f>+[1]I_Investimenti!CK22*[1]I_Investimenti!$F22</f>
        <v>0</v>
      </c>
      <c r="CI32" s="253">
        <f>+[1]I_Investimenti!CL22*[1]I_Investimenti!$F22</f>
        <v>0</v>
      </c>
      <c r="CJ32" s="253">
        <f>+[1]I_Investimenti!CM22*[1]I_Investimenti!$F22</f>
        <v>0</v>
      </c>
      <c r="CK32" s="253">
        <f>+[1]I_Investimenti!CN22*[1]I_Investimenti!$F22</f>
        <v>0</v>
      </c>
      <c r="CL32" s="253">
        <f>+[1]I_Investimenti!CO22*[1]I_Investimenti!$F22</f>
        <v>0</v>
      </c>
      <c r="CM32" s="253">
        <f>+[1]I_Investimenti!CP22*[1]I_Investimenti!$F22</f>
        <v>0</v>
      </c>
      <c r="CN32" s="253">
        <f>+[1]I_Investimenti!CQ22*[1]I_Investimenti!$F22</f>
        <v>0</v>
      </c>
      <c r="CO32" s="253">
        <f>+[1]I_Investimenti!CR22*[1]I_Investimenti!$F22</f>
        <v>0</v>
      </c>
      <c r="CP32" s="253">
        <f>+[1]I_Investimenti!CS22*[1]I_Investimenti!$F22</f>
        <v>0</v>
      </c>
      <c r="CQ32" s="253">
        <f>+[1]I_Investimenti!CT22*[1]I_Investimenti!$F22</f>
        <v>0</v>
      </c>
      <c r="CR32" s="253">
        <f>+[1]I_Investimenti!CU22*[1]I_Investimenti!$F22</f>
        <v>0</v>
      </c>
      <c r="CS32" s="253">
        <f>+[1]I_Investimenti!CV22*[1]I_Investimenti!$F22</f>
        <v>0</v>
      </c>
      <c r="CT32" s="253">
        <f>+[1]I_Investimenti!CW22*[1]I_Investimenti!$F22</f>
        <v>0</v>
      </c>
      <c r="CU32" s="253">
        <f>+[1]I_Investimenti!CX22*[1]I_Investimenti!$F22</f>
        <v>0</v>
      </c>
      <c r="CV32" s="253">
        <f>+[1]I_Investimenti!CY22*[1]I_Investimenti!$F22</f>
        <v>0</v>
      </c>
      <c r="CW32" s="253">
        <f>+[1]I_Investimenti!CZ22*[1]I_Investimenti!$F22</f>
        <v>0</v>
      </c>
      <c r="CX32" s="253">
        <f>+[1]I_Investimenti!DA22*[1]I_Investimenti!$F22</f>
        <v>0</v>
      </c>
      <c r="CY32" s="253">
        <f>+[1]I_Investimenti!DB22*[1]I_Investimenti!$F22</f>
        <v>0</v>
      </c>
      <c r="CZ32" s="253">
        <f>+[1]I_Investimenti!DC22*[1]I_Investimenti!$F22</f>
        <v>0</v>
      </c>
      <c r="DA32" s="253">
        <f>+[1]I_Investimenti!DD22*[1]I_Investimenti!$F22</f>
        <v>0</v>
      </c>
      <c r="DB32" s="253">
        <f>+[1]I_Investimenti!DE22*[1]I_Investimenti!$F22</f>
        <v>0</v>
      </c>
      <c r="DC32" s="253">
        <f>+[1]I_Investimenti!DF22*[1]I_Investimenti!$F22</f>
        <v>0</v>
      </c>
      <c r="DD32" s="253">
        <f>+[1]I_Investimenti!DG22*[1]I_Investimenti!$F22</f>
        <v>0</v>
      </c>
      <c r="DE32" s="253">
        <f>+[1]I_Investimenti!DH22*[1]I_Investimenti!$F22</f>
        <v>0</v>
      </c>
      <c r="DF32" s="253">
        <f>+[1]I_Investimenti!DI22*[1]I_Investimenti!$F22</f>
        <v>0</v>
      </c>
      <c r="DG32" s="253">
        <f>+[1]I_Investimenti!DJ22*[1]I_Investimenti!$F22</f>
        <v>0</v>
      </c>
      <c r="DH32" s="253">
        <f>+[1]I_Investimenti!DK22*[1]I_Investimenti!$F22</f>
        <v>0</v>
      </c>
      <c r="DI32" s="253">
        <f>+[1]I_Investimenti!DL22*[1]I_Investimenti!$F22</f>
        <v>0</v>
      </c>
      <c r="DJ32" s="253">
        <f>+[1]I_Investimenti!DM22*[1]I_Investimenti!$F22</f>
        <v>0</v>
      </c>
      <c r="DK32" s="253">
        <f>+[1]I_Investimenti!DN22*[1]I_Investimenti!$F22</f>
        <v>0</v>
      </c>
      <c r="DL32" s="253">
        <f>+[1]I_Investimenti!DO22*[1]I_Investimenti!$F22</f>
        <v>0</v>
      </c>
      <c r="DM32" s="253">
        <f>+[1]I_Investimenti!DP22*[1]I_Investimenti!$F22</f>
        <v>0</v>
      </c>
      <c r="DN32" s="253">
        <f>+[1]I_Investimenti!DQ22*[1]I_Investimenti!$F22</f>
        <v>0</v>
      </c>
      <c r="DO32" s="253">
        <f>+[1]I_Investimenti!DR22*[1]I_Investimenti!$F22</f>
        <v>0</v>
      </c>
      <c r="DP32" s="253">
        <f>+[1]I_Investimenti!DS22*[1]I_Investimenti!$F22</f>
        <v>0</v>
      </c>
      <c r="DQ32" s="253">
        <f>+[1]I_Investimenti!DT22*[1]I_Investimenti!$F22</f>
        <v>0</v>
      </c>
      <c r="DR32" s="253">
        <f>+[1]I_Investimenti!DU22*[1]I_Investimenti!$F22</f>
        <v>0</v>
      </c>
      <c r="DS32" s="253">
        <f>+[1]I_Investimenti!DV22*[1]I_Investimenti!$F22</f>
        <v>0</v>
      </c>
      <c r="DT32" s="253">
        <f>+[1]I_Investimenti!DW22*[1]I_Investimenti!$F22</f>
        <v>0</v>
      </c>
      <c r="DU32" s="253">
        <f>+[1]I_Investimenti!DX22*[1]I_Investimenti!$F22</f>
        <v>0</v>
      </c>
    </row>
    <row r="33" spans="3:125" ht="15" thickTop="1">
      <c r="E33" s="14" t="s">
        <v>613</v>
      </c>
      <c r="F33" s="333">
        <f>SUM(F16:F32)</f>
        <v>1870</v>
      </c>
      <c r="G33" s="333">
        <f t="shared" ref="G33:BR33" si="4">SUM(G16:G32)</f>
        <v>1870</v>
      </c>
      <c r="H33" s="333">
        <f t="shared" si="4"/>
        <v>1870</v>
      </c>
      <c r="I33" s="333">
        <f t="shared" si="4"/>
        <v>1870</v>
      </c>
      <c r="J33" s="333">
        <f t="shared" si="4"/>
        <v>1870</v>
      </c>
      <c r="K33" s="333">
        <f t="shared" si="4"/>
        <v>1870</v>
      </c>
      <c r="L33" s="333">
        <f t="shared" si="4"/>
        <v>1870</v>
      </c>
      <c r="M33" s="333">
        <f t="shared" si="4"/>
        <v>1870</v>
      </c>
      <c r="N33" s="333">
        <f t="shared" si="4"/>
        <v>1870</v>
      </c>
      <c r="O33" s="333">
        <f t="shared" si="4"/>
        <v>1870</v>
      </c>
      <c r="P33" s="333">
        <f t="shared" si="4"/>
        <v>1870</v>
      </c>
      <c r="Q33" s="333">
        <f t="shared" si="4"/>
        <v>1870</v>
      </c>
      <c r="R33" s="333">
        <f t="shared" si="4"/>
        <v>1320</v>
      </c>
      <c r="S33" s="333">
        <f t="shared" si="4"/>
        <v>1320</v>
      </c>
      <c r="T33" s="333">
        <f t="shared" si="4"/>
        <v>1320</v>
      </c>
      <c r="U33" s="333">
        <f t="shared" si="4"/>
        <v>1320</v>
      </c>
      <c r="V33" s="333">
        <f t="shared" si="4"/>
        <v>1320</v>
      </c>
      <c r="W33" s="333">
        <f t="shared" si="4"/>
        <v>1320</v>
      </c>
      <c r="X33" s="333">
        <f t="shared" si="4"/>
        <v>1320</v>
      </c>
      <c r="Y33" s="333">
        <f t="shared" si="4"/>
        <v>1320</v>
      </c>
      <c r="Z33" s="333">
        <f t="shared" si="4"/>
        <v>1320</v>
      </c>
      <c r="AA33" s="333">
        <f t="shared" si="4"/>
        <v>1320</v>
      </c>
      <c r="AB33" s="333">
        <f t="shared" si="4"/>
        <v>1320</v>
      </c>
      <c r="AC33" s="333">
        <f t="shared" si="4"/>
        <v>1320</v>
      </c>
      <c r="AD33" s="333">
        <f t="shared" si="4"/>
        <v>1320</v>
      </c>
      <c r="AE33" s="333">
        <f t="shared" si="4"/>
        <v>1320</v>
      </c>
      <c r="AF33" s="333">
        <f t="shared" si="4"/>
        <v>1320</v>
      </c>
      <c r="AG33" s="333">
        <f t="shared" si="4"/>
        <v>1320</v>
      </c>
      <c r="AH33" s="333">
        <f t="shared" si="4"/>
        <v>1320</v>
      </c>
      <c r="AI33" s="333">
        <f t="shared" si="4"/>
        <v>1320</v>
      </c>
      <c r="AJ33" s="333">
        <f t="shared" si="4"/>
        <v>1320</v>
      </c>
      <c r="AK33" s="333">
        <f t="shared" si="4"/>
        <v>1320</v>
      </c>
      <c r="AL33" s="333">
        <f t="shared" si="4"/>
        <v>1320</v>
      </c>
      <c r="AM33" s="333">
        <f t="shared" si="4"/>
        <v>1320</v>
      </c>
      <c r="AN33" s="333">
        <f t="shared" si="4"/>
        <v>1320</v>
      </c>
      <c r="AO33" s="333">
        <f t="shared" si="4"/>
        <v>1320</v>
      </c>
      <c r="AP33" s="333">
        <f t="shared" si="4"/>
        <v>1320</v>
      </c>
      <c r="AQ33" s="333">
        <f t="shared" si="4"/>
        <v>1320</v>
      </c>
      <c r="AR33" s="333">
        <f t="shared" si="4"/>
        <v>1320</v>
      </c>
      <c r="AS33" s="333">
        <f t="shared" si="4"/>
        <v>1320</v>
      </c>
      <c r="AT33" s="333">
        <f t="shared" si="4"/>
        <v>1320</v>
      </c>
      <c r="AU33" s="333">
        <f t="shared" si="4"/>
        <v>1320</v>
      </c>
      <c r="AV33" s="333">
        <f t="shared" si="4"/>
        <v>1320</v>
      </c>
      <c r="AW33" s="333">
        <f t="shared" si="4"/>
        <v>1320</v>
      </c>
      <c r="AX33" s="333">
        <f t="shared" si="4"/>
        <v>1320</v>
      </c>
      <c r="AY33" s="333">
        <f t="shared" si="4"/>
        <v>1320</v>
      </c>
      <c r="AZ33" s="333">
        <f t="shared" si="4"/>
        <v>1320</v>
      </c>
      <c r="BA33" s="333">
        <f t="shared" si="4"/>
        <v>1320</v>
      </c>
      <c r="BB33" s="333">
        <f t="shared" si="4"/>
        <v>1320</v>
      </c>
      <c r="BC33" s="333">
        <f t="shared" si="4"/>
        <v>1320</v>
      </c>
      <c r="BD33" s="333">
        <f t="shared" si="4"/>
        <v>1320</v>
      </c>
      <c r="BE33" s="333">
        <f t="shared" si="4"/>
        <v>1320</v>
      </c>
      <c r="BF33" s="333">
        <f t="shared" si="4"/>
        <v>1320</v>
      </c>
      <c r="BG33" s="333">
        <f t="shared" si="4"/>
        <v>1320</v>
      </c>
      <c r="BH33" s="333">
        <f t="shared" si="4"/>
        <v>1320</v>
      </c>
      <c r="BI33" s="333">
        <f t="shared" si="4"/>
        <v>1320</v>
      </c>
      <c r="BJ33" s="333">
        <f t="shared" si="4"/>
        <v>1320</v>
      </c>
      <c r="BK33" s="333">
        <f t="shared" si="4"/>
        <v>1320</v>
      </c>
      <c r="BL33" s="333">
        <f t="shared" si="4"/>
        <v>1320</v>
      </c>
      <c r="BM33" s="333">
        <f t="shared" si="4"/>
        <v>1320</v>
      </c>
      <c r="BN33" s="333">
        <f t="shared" si="4"/>
        <v>1320</v>
      </c>
      <c r="BO33" s="333">
        <f t="shared" si="4"/>
        <v>1320</v>
      </c>
      <c r="BP33" s="333">
        <f t="shared" si="4"/>
        <v>1320</v>
      </c>
      <c r="BQ33" s="333">
        <f t="shared" si="4"/>
        <v>1320</v>
      </c>
      <c r="BR33" s="333">
        <f t="shared" si="4"/>
        <v>1320</v>
      </c>
      <c r="BS33" s="333">
        <f t="shared" ref="BS33:DU33" si="5">SUM(BS16:BS32)</f>
        <v>1320</v>
      </c>
      <c r="BT33" s="333">
        <f t="shared" si="5"/>
        <v>1320</v>
      </c>
      <c r="BU33" s="333">
        <f t="shared" si="5"/>
        <v>1320</v>
      </c>
      <c r="BV33" s="333">
        <f t="shared" si="5"/>
        <v>1320</v>
      </c>
      <c r="BW33" s="333">
        <f t="shared" si="5"/>
        <v>1320</v>
      </c>
      <c r="BX33" s="333">
        <f t="shared" si="5"/>
        <v>1320</v>
      </c>
      <c r="BY33" s="333">
        <f t="shared" si="5"/>
        <v>1320</v>
      </c>
      <c r="BZ33" s="333">
        <f t="shared" si="5"/>
        <v>1320</v>
      </c>
      <c r="CA33" s="333">
        <f t="shared" si="5"/>
        <v>1320</v>
      </c>
      <c r="CB33" s="333">
        <f t="shared" si="5"/>
        <v>1320</v>
      </c>
      <c r="CC33" s="333">
        <f t="shared" si="5"/>
        <v>1320</v>
      </c>
      <c r="CD33" s="333">
        <f t="shared" si="5"/>
        <v>1320</v>
      </c>
      <c r="CE33" s="333">
        <f t="shared" si="5"/>
        <v>1320</v>
      </c>
      <c r="CF33" s="333">
        <f t="shared" si="5"/>
        <v>1320</v>
      </c>
      <c r="CG33" s="333">
        <f t="shared" si="5"/>
        <v>1320</v>
      </c>
      <c r="CH33" s="333">
        <f t="shared" si="5"/>
        <v>1320</v>
      </c>
      <c r="CI33" s="333">
        <f t="shared" si="5"/>
        <v>1320</v>
      </c>
      <c r="CJ33" s="333">
        <f t="shared" si="5"/>
        <v>1320</v>
      </c>
      <c r="CK33" s="333">
        <f t="shared" si="5"/>
        <v>1320</v>
      </c>
      <c r="CL33" s="333">
        <f t="shared" si="5"/>
        <v>1320</v>
      </c>
      <c r="CM33" s="333">
        <f t="shared" si="5"/>
        <v>1320</v>
      </c>
      <c r="CN33" s="333">
        <f t="shared" si="5"/>
        <v>1320</v>
      </c>
      <c r="CO33" s="333">
        <f t="shared" si="5"/>
        <v>1320</v>
      </c>
      <c r="CP33" s="333">
        <f t="shared" si="5"/>
        <v>1320</v>
      </c>
      <c r="CQ33" s="333">
        <f t="shared" si="5"/>
        <v>1320</v>
      </c>
      <c r="CR33" s="333">
        <f t="shared" si="5"/>
        <v>1320</v>
      </c>
      <c r="CS33" s="333">
        <f t="shared" si="5"/>
        <v>1320</v>
      </c>
      <c r="CT33" s="333">
        <f t="shared" si="5"/>
        <v>1320</v>
      </c>
      <c r="CU33" s="333">
        <f t="shared" si="5"/>
        <v>1320</v>
      </c>
      <c r="CV33" s="333">
        <f t="shared" si="5"/>
        <v>1320</v>
      </c>
      <c r="CW33" s="333">
        <f t="shared" si="5"/>
        <v>1320</v>
      </c>
      <c r="CX33" s="333">
        <f t="shared" si="5"/>
        <v>1320</v>
      </c>
      <c r="CY33" s="333">
        <f t="shared" si="5"/>
        <v>1320</v>
      </c>
      <c r="CZ33" s="333">
        <f t="shared" si="5"/>
        <v>1320</v>
      </c>
      <c r="DA33" s="333">
        <f t="shared" si="5"/>
        <v>1320</v>
      </c>
      <c r="DB33" s="333">
        <f t="shared" si="5"/>
        <v>1320</v>
      </c>
      <c r="DC33" s="333">
        <f t="shared" si="5"/>
        <v>1320</v>
      </c>
      <c r="DD33" s="333">
        <f t="shared" si="5"/>
        <v>1320</v>
      </c>
      <c r="DE33" s="333">
        <f t="shared" si="5"/>
        <v>1320</v>
      </c>
      <c r="DF33" s="333">
        <f t="shared" si="5"/>
        <v>1320</v>
      </c>
      <c r="DG33" s="333">
        <f t="shared" si="5"/>
        <v>1320</v>
      </c>
      <c r="DH33" s="333">
        <f t="shared" si="5"/>
        <v>1320</v>
      </c>
      <c r="DI33" s="333">
        <f t="shared" si="5"/>
        <v>1320</v>
      </c>
      <c r="DJ33" s="333">
        <f t="shared" si="5"/>
        <v>1320</v>
      </c>
      <c r="DK33" s="333">
        <f t="shared" si="5"/>
        <v>1320</v>
      </c>
      <c r="DL33" s="333">
        <f t="shared" si="5"/>
        <v>1320</v>
      </c>
      <c r="DM33" s="333">
        <f t="shared" si="5"/>
        <v>1320</v>
      </c>
      <c r="DN33" s="333">
        <f t="shared" si="5"/>
        <v>1320</v>
      </c>
      <c r="DO33" s="333">
        <f t="shared" si="5"/>
        <v>1320</v>
      </c>
      <c r="DP33" s="333">
        <f t="shared" si="5"/>
        <v>1320</v>
      </c>
      <c r="DQ33" s="333">
        <f t="shared" si="5"/>
        <v>1320</v>
      </c>
      <c r="DR33" s="333">
        <f t="shared" si="5"/>
        <v>1320</v>
      </c>
      <c r="DS33" s="333">
        <f t="shared" si="5"/>
        <v>1320</v>
      </c>
      <c r="DT33" s="333">
        <f t="shared" si="5"/>
        <v>1320</v>
      </c>
      <c r="DU33" s="333">
        <f t="shared" si="5"/>
        <v>1320</v>
      </c>
    </row>
    <row r="35" spans="3:125">
      <c r="C35" s="351" t="s">
        <v>657</v>
      </c>
      <c r="E35" s="185" t="str">
        <f>+E3</f>
        <v>anno</v>
      </c>
      <c r="F35" s="199">
        <f t="shared" ref="F35:BQ36" si="6">+F3</f>
        <v>2019</v>
      </c>
      <c r="G35" s="199">
        <f t="shared" si="6"/>
        <v>2019</v>
      </c>
      <c r="H35" s="199">
        <f t="shared" si="6"/>
        <v>2019</v>
      </c>
      <c r="I35" s="199">
        <f t="shared" si="6"/>
        <v>2019</v>
      </c>
      <c r="J35" s="199">
        <f t="shared" si="6"/>
        <v>2019</v>
      </c>
      <c r="K35" s="199">
        <f t="shared" si="6"/>
        <v>2019</v>
      </c>
      <c r="L35" s="199">
        <f t="shared" si="6"/>
        <v>2019</v>
      </c>
      <c r="M35" s="199">
        <f t="shared" si="6"/>
        <v>2019</v>
      </c>
      <c r="N35" s="199">
        <f t="shared" si="6"/>
        <v>2019</v>
      </c>
      <c r="O35" s="199">
        <f t="shared" si="6"/>
        <v>2019</v>
      </c>
      <c r="P35" s="199">
        <f t="shared" si="6"/>
        <v>2019</v>
      </c>
      <c r="Q35" s="199">
        <f t="shared" si="6"/>
        <v>2019</v>
      </c>
      <c r="R35" s="199">
        <f t="shared" si="6"/>
        <v>2020</v>
      </c>
      <c r="S35" s="199">
        <f t="shared" si="6"/>
        <v>2020</v>
      </c>
      <c r="T35" s="199">
        <f t="shared" si="6"/>
        <v>2020</v>
      </c>
      <c r="U35" s="199">
        <f t="shared" si="6"/>
        <v>2020</v>
      </c>
      <c r="V35" s="199">
        <f t="shared" si="6"/>
        <v>2020</v>
      </c>
      <c r="W35" s="199">
        <f t="shared" si="6"/>
        <v>2020</v>
      </c>
      <c r="X35" s="199">
        <f t="shared" si="6"/>
        <v>2020</v>
      </c>
      <c r="Y35" s="199">
        <f t="shared" si="6"/>
        <v>2020</v>
      </c>
      <c r="Z35" s="199">
        <f t="shared" si="6"/>
        <v>2020</v>
      </c>
      <c r="AA35" s="199">
        <f t="shared" si="6"/>
        <v>2020</v>
      </c>
      <c r="AB35" s="199">
        <f t="shared" si="6"/>
        <v>2020</v>
      </c>
      <c r="AC35" s="199">
        <f t="shared" si="6"/>
        <v>2020</v>
      </c>
      <c r="AD35" s="199">
        <f t="shared" si="6"/>
        <v>2021</v>
      </c>
      <c r="AE35" s="199">
        <f t="shared" si="6"/>
        <v>2021</v>
      </c>
      <c r="AF35" s="199">
        <f t="shared" si="6"/>
        <v>2021</v>
      </c>
      <c r="AG35" s="199">
        <f t="shared" si="6"/>
        <v>2021</v>
      </c>
      <c r="AH35" s="199">
        <f t="shared" si="6"/>
        <v>2021</v>
      </c>
      <c r="AI35" s="199">
        <f t="shared" si="6"/>
        <v>2021</v>
      </c>
      <c r="AJ35" s="199">
        <f t="shared" si="6"/>
        <v>2021</v>
      </c>
      <c r="AK35" s="199">
        <f t="shared" si="6"/>
        <v>2021</v>
      </c>
      <c r="AL35" s="199">
        <f t="shared" si="6"/>
        <v>2021</v>
      </c>
      <c r="AM35" s="199">
        <f t="shared" si="6"/>
        <v>2021</v>
      </c>
      <c r="AN35" s="199">
        <f t="shared" si="6"/>
        <v>2021</v>
      </c>
      <c r="AO35" s="199">
        <f t="shared" si="6"/>
        <v>2021</v>
      </c>
      <c r="AP35" s="199">
        <f t="shared" si="6"/>
        <v>2022</v>
      </c>
      <c r="AQ35" s="199">
        <f t="shared" si="6"/>
        <v>2022</v>
      </c>
      <c r="AR35" s="199">
        <f t="shared" si="6"/>
        <v>2022</v>
      </c>
      <c r="AS35" s="199">
        <f t="shared" si="6"/>
        <v>2022</v>
      </c>
      <c r="AT35" s="199">
        <f t="shared" si="6"/>
        <v>2022</v>
      </c>
      <c r="AU35" s="199">
        <f t="shared" si="6"/>
        <v>2022</v>
      </c>
      <c r="AV35" s="199">
        <f t="shared" si="6"/>
        <v>2022</v>
      </c>
      <c r="AW35" s="199">
        <f t="shared" si="6"/>
        <v>2022</v>
      </c>
      <c r="AX35" s="199">
        <f t="shared" si="6"/>
        <v>2022</v>
      </c>
      <c r="AY35" s="199">
        <f t="shared" si="6"/>
        <v>2022</v>
      </c>
      <c r="AZ35" s="199">
        <f t="shared" si="6"/>
        <v>2022</v>
      </c>
      <c r="BA35" s="199">
        <f t="shared" si="6"/>
        <v>2022</v>
      </c>
      <c r="BB35" s="199">
        <f t="shared" si="6"/>
        <v>2023</v>
      </c>
      <c r="BC35" s="199">
        <f t="shared" si="6"/>
        <v>2023</v>
      </c>
      <c r="BD35" s="199">
        <f t="shared" si="6"/>
        <v>2023</v>
      </c>
      <c r="BE35" s="199">
        <f t="shared" si="6"/>
        <v>2023</v>
      </c>
      <c r="BF35" s="199">
        <f t="shared" si="6"/>
        <v>2023</v>
      </c>
      <c r="BG35" s="199">
        <f t="shared" si="6"/>
        <v>2023</v>
      </c>
      <c r="BH35" s="199">
        <f t="shared" si="6"/>
        <v>2023</v>
      </c>
      <c r="BI35" s="199">
        <f t="shared" si="6"/>
        <v>2023</v>
      </c>
      <c r="BJ35" s="199">
        <f t="shared" si="6"/>
        <v>2023</v>
      </c>
      <c r="BK35" s="199">
        <f t="shared" si="6"/>
        <v>2023</v>
      </c>
      <c r="BL35" s="199">
        <f t="shared" si="6"/>
        <v>2023</v>
      </c>
      <c r="BM35" s="199">
        <f t="shared" si="6"/>
        <v>2023</v>
      </c>
      <c r="BN35" s="199">
        <f t="shared" si="6"/>
        <v>2024</v>
      </c>
      <c r="BO35" s="199">
        <f t="shared" si="6"/>
        <v>2024</v>
      </c>
      <c r="BP35" s="199">
        <f t="shared" si="6"/>
        <v>2024</v>
      </c>
      <c r="BQ35" s="199">
        <f t="shared" si="6"/>
        <v>2024</v>
      </c>
      <c r="BR35" s="199">
        <f t="shared" ref="BR35:DU36" si="7">+BR3</f>
        <v>2024</v>
      </c>
      <c r="BS35" s="199">
        <f t="shared" si="7"/>
        <v>2024</v>
      </c>
      <c r="BT35" s="199">
        <f t="shared" si="7"/>
        <v>2024</v>
      </c>
      <c r="BU35" s="199">
        <f t="shared" si="7"/>
        <v>2024</v>
      </c>
      <c r="BV35" s="199">
        <f t="shared" si="7"/>
        <v>2024</v>
      </c>
      <c r="BW35" s="199">
        <f t="shared" si="7"/>
        <v>2024</v>
      </c>
      <c r="BX35" s="199">
        <f t="shared" si="7"/>
        <v>2024</v>
      </c>
      <c r="BY35" s="199">
        <f t="shared" si="7"/>
        <v>2024</v>
      </c>
      <c r="BZ35" s="199">
        <f t="shared" si="7"/>
        <v>2025</v>
      </c>
      <c r="CA35" s="199">
        <f t="shared" si="7"/>
        <v>2025</v>
      </c>
      <c r="CB35" s="199">
        <f t="shared" si="7"/>
        <v>2025</v>
      </c>
      <c r="CC35" s="199">
        <f t="shared" si="7"/>
        <v>2025</v>
      </c>
      <c r="CD35" s="199">
        <f t="shared" si="7"/>
        <v>2025</v>
      </c>
      <c r="CE35" s="199">
        <f t="shared" si="7"/>
        <v>2025</v>
      </c>
      <c r="CF35" s="199">
        <f t="shared" si="7"/>
        <v>2025</v>
      </c>
      <c r="CG35" s="199">
        <f t="shared" si="7"/>
        <v>2025</v>
      </c>
      <c r="CH35" s="199">
        <f t="shared" si="7"/>
        <v>2025</v>
      </c>
      <c r="CI35" s="199">
        <f t="shared" si="7"/>
        <v>2025</v>
      </c>
      <c r="CJ35" s="199">
        <f t="shared" si="7"/>
        <v>2025</v>
      </c>
      <c r="CK35" s="199">
        <f t="shared" si="7"/>
        <v>2025</v>
      </c>
      <c r="CL35" s="199">
        <f t="shared" si="7"/>
        <v>2026</v>
      </c>
      <c r="CM35" s="199">
        <f t="shared" si="7"/>
        <v>2026</v>
      </c>
      <c r="CN35" s="199">
        <f t="shared" si="7"/>
        <v>2026</v>
      </c>
      <c r="CO35" s="199">
        <f t="shared" si="7"/>
        <v>2026</v>
      </c>
      <c r="CP35" s="199">
        <f t="shared" si="7"/>
        <v>2026</v>
      </c>
      <c r="CQ35" s="199">
        <f t="shared" si="7"/>
        <v>2026</v>
      </c>
      <c r="CR35" s="199">
        <f t="shared" si="7"/>
        <v>2026</v>
      </c>
      <c r="CS35" s="199">
        <f t="shared" si="7"/>
        <v>2026</v>
      </c>
      <c r="CT35" s="199">
        <f t="shared" si="7"/>
        <v>2026</v>
      </c>
      <c r="CU35" s="199">
        <f t="shared" si="7"/>
        <v>2026</v>
      </c>
      <c r="CV35" s="199">
        <f t="shared" si="7"/>
        <v>2026</v>
      </c>
      <c r="CW35" s="199">
        <f t="shared" si="7"/>
        <v>2026</v>
      </c>
      <c r="CX35" s="199">
        <f t="shared" si="7"/>
        <v>2027</v>
      </c>
      <c r="CY35" s="199">
        <f t="shared" si="7"/>
        <v>2027</v>
      </c>
      <c r="CZ35" s="199">
        <f t="shared" si="7"/>
        <v>2027</v>
      </c>
      <c r="DA35" s="199">
        <f t="shared" si="7"/>
        <v>2027</v>
      </c>
      <c r="DB35" s="199">
        <f t="shared" si="7"/>
        <v>2027</v>
      </c>
      <c r="DC35" s="199">
        <f t="shared" si="7"/>
        <v>2027</v>
      </c>
      <c r="DD35" s="199">
        <f t="shared" si="7"/>
        <v>2027</v>
      </c>
      <c r="DE35" s="199">
        <f t="shared" si="7"/>
        <v>2027</v>
      </c>
      <c r="DF35" s="199">
        <f t="shared" si="7"/>
        <v>2027</v>
      </c>
      <c r="DG35" s="199">
        <f t="shared" si="7"/>
        <v>2027</v>
      </c>
      <c r="DH35" s="199">
        <f t="shared" si="7"/>
        <v>2027</v>
      </c>
      <c r="DI35" s="199">
        <f t="shared" si="7"/>
        <v>2027</v>
      </c>
      <c r="DJ35" s="199">
        <f t="shared" si="7"/>
        <v>2028</v>
      </c>
      <c r="DK35" s="199">
        <f t="shared" si="7"/>
        <v>2028</v>
      </c>
      <c r="DL35" s="199">
        <f t="shared" si="7"/>
        <v>2028</v>
      </c>
      <c r="DM35" s="199">
        <f t="shared" si="7"/>
        <v>2028</v>
      </c>
      <c r="DN35" s="199">
        <f t="shared" si="7"/>
        <v>2028</v>
      </c>
      <c r="DO35" s="199">
        <f t="shared" si="7"/>
        <v>2028</v>
      </c>
      <c r="DP35" s="199">
        <f t="shared" si="7"/>
        <v>2028</v>
      </c>
      <c r="DQ35" s="199">
        <f t="shared" si="7"/>
        <v>2028</v>
      </c>
      <c r="DR35" s="199">
        <f t="shared" si="7"/>
        <v>2028</v>
      </c>
      <c r="DS35" s="199">
        <f t="shared" si="7"/>
        <v>2028</v>
      </c>
      <c r="DT35" s="199">
        <f t="shared" si="7"/>
        <v>2028</v>
      </c>
      <c r="DU35" s="199">
        <f t="shared" si="7"/>
        <v>2028</v>
      </c>
    </row>
    <row r="36" spans="3:125" ht="15" thickBot="1">
      <c r="C36" s="14" t="s">
        <v>565</v>
      </c>
      <c r="D36" s="351"/>
      <c r="E36" s="185" t="str">
        <f>+E4</f>
        <v>mese</v>
      </c>
      <c r="F36" s="199" t="str">
        <f t="shared" si="6"/>
        <v>gen</v>
      </c>
      <c r="G36" s="199" t="str">
        <f t="shared" si="6"/>
        <v>feb</v>
      </c>
      <c r="H36" s="199" t="str">
        <f t="shared" si="6"/>
        <v>mar</v>
      </c>
      <c r="I36" s="199" t="str">
        <f t="shared" si="6"/>
        <v>apr</v>
      </c>
      <c r="J36" s="199" t="str">
        <f t="shared" si="6"/>
        <v>mag</v>
      </c>
      <c r="K36" s="199" t="str">
        <f t="shared" si="6"/>
        <v>giu</v>
      </c>
      <c r="L36" s="199" t="str">
        <f t="shared" si="6"/>
        <v>lug</v>
      </c>
      <c r="M36" s="199" t="str">
        <f t="shared" si="6"/>
        <v>ago</v>
      </c>
      <c r="N36" s="199" t="str">
        <f t="shared" si="6"/>
        <v>set</v>
      </c>
      <c r="O36" s="199" t="str">
        <f t="shared" si="6"/>
        <v>ott</v>
      </c>
      <c r="P36" s="199" t="str">
        <f t="shared" si="6"/>
        <v>nov</v>
      </c>
      <c r="Q36" s="199" t="str">
        <f t="shared" si="6"/>
        <v>dic</v>
      </c>
      <c r="R36" s="199" t="str">
        <f t="shared" si="6"/>
        <v>gen</v>
      </c>
      <c r="S36" s="199" t="str">
        <f t="shared" si="6"/>
        <v>feb</v>
      </c>
      <c r="T36" s="199" t="str">
        <f t="shared" si="6"/>
        <v>mar</v>
      </c>
      <c r="U36" s="199" t="str">
        <f t="shared" si="6"/>
        <v>apr</v>
      </c>
      <c r="V36" s="199" t="str">
        <f t="shared" si="6"/>
        <v>mag</v>
      </c>
      <c r="W36" s="199" t="str">
        <f t="shared" si="6"/>
        <v>giu</v>
      </c>
      <c r="X36" s="199" t="str">
        <f t="shared" si="6"/>
        <v>lug</v>
      </c>
      <c r="Y36" s="199" t="str">
        <f t="shared" si="6"/>
        <v>ago</v>
      </c>
      <c r="Z36" s="199" t="str">
        <f t="shared" si="6"/>
        <v>set</v>
      </c>
      <c r="AA36" s="199" t="str">
        <f t="shared" si="6"/>
        <v>ott</v>
      </c>
      <c r="AB36" s="199" t="str">
        <f t="shared" si="6"/>
        <v>nov</v>
      </c>
      <c r="AC36" s="199" t="str">
        <f t="shared" si="6"/>
        <v>dic</v>
      </c>
      <c r="AD36" s="199" t="str">
        <f t="shared" si="6"/>
        <v>gen</v>
      </c>
      <c r="AE36" s="199" t="str">
        <f t="shared" si="6"/>
        <v>feb</v>
      </c>
      <c r="AF36" s="199" t="str">
        <f t="shared" si="6"/>
        <v>mar</v>
      </c>
      <c r="AG36" s="199" t="str">
        <f t="shared" si="6"/>
        <v>apr</v>
      </c>
      <c r="AH36" s="199" t="str">
        <f t="shared" si="6"/>
        <v>mag</v>
      </c>
      <c r="AI36" s="199" t="str">
        <f t="shared" si="6"/>
        <v>giu</v>
      </c>
      <c r="AJ36" s="199" t="str">
        <f t="shared" si="6"/>
        <v>lug</v>
      </c>
      <c r="AK36" s="199" t="str">
        <f t="shared" si="6"/>
        <v>ago</v>
      </c>
      <c r="AL36" s="199" t="str">
        <f t="shared" si="6"/>
        <v>set</v>
      </c>
      <c r="AM36" s="199" t="str">
        <f t="shared" si="6"/>
        <v>ott</v>
      </c>
      <c r="AN36" s="199" t="str">
        <f t="shared" si="6"/>
        <v>nov</v>
      </c>
      <c r="AO36" s="199" t="str">
        <f t="shared" si="6"/>
        <v>dic</v>
      </c>
      <c r="AP36" s="199" t="str">
        <f t="shared" si="6"/>
        <v>gen</v>
      </c>
      <c r="AQ36" s="199" t="str">
        <f t="shared" si="6"/>
        <v>feb</v>
      </c>
      <c r="AR36" s="199" t="str">
        <f t="shared" si="6"/>
        <v>mar</v>
      </c>
      <c r="AS36" s="199" t="str">
        <f t="shared" si="6"/>
        <v>apr</v>
      </c>
      <c r="AT36" s="199" t="str">
        <f t="shared" si="6"/>
        <v>mag</v>
      </c>
      <c r="AU36" s="199" t="str">
        <f t="shared" si="6"/>
        <v>giu</v>
      </c>
      <c r="AV36" s="199" t="str">
        <f t="shared" si="6"/>
        <v>lug</v>
      </c>
      <c r="AW36" s="199" t="str">
        <f t="shared" si="6"/>
        <v>ago</v>
      </c>
      <c r="AX36" s="199" t="str">
        <f t="shared" si="6"/>
        <v>set</v>
      </c>
      <c r="AY36" s="199" t="str">
        <f t="shared" si="6"/>
        <v>ott</v>
      </c>
      <c r="AZ36" s="199" t="str">
        <f t="shared" si="6"/>
        <v>nov</v>
      </c>
      <c r="BA36" s="199" t="str">
        <f t="shared" si="6"/>
        <v>dic</v>
      </c>
      <c r="BB36" s="199" t="str">
        <f t="shared" si="6"/>
        <v>gen</v>
      </c>
      <c r="BC36" s="199" t="str">
        <f t="shared" si="6"/>
        <v>feb</v>
      </c>
      <c r="BD36" s="199" t="str">
        <f t="shared" si="6"/>
        <v>mar</v>
      </c>
      <c r="BE36" s="199" t="str">
        <f t="shared" si="6"/>
        <v>apr</v>
      </c>
      <c r="BF36" s="199" t="str">
        <f t="shared" si="6"/>
        <v>mag</v>
      </c>
      <c r="BG36" s="199" t="str">
        <f t="shared" si="6"/>
        <v>giu</v>
      </c>
      <c r="BH36" s="199" t="str">
        <f t="shared" si="6"/>
        <v>lug</v>
      </c>
      <c r="BI36" s="199" t="str">
        <f t="shared" si="6"/>
        <v>ago</v>
      </c>
      <c r="BJ36" s="199" t="str">
        <f t="shared" si="6"/>
        <v>set</v>
      </c>
      <c r="BK36" s="199" t="str">
        <f t="shared" si="6"/>
        <v>ott</v>
      </c>
      <c r="BL36" s="199" t="str">
        <f t="shared" si="6"/>
        <v>nov</v>
      </c>
      <c r="BM36" s="199" t="str">
        <f t="shared" si="6"/>
        <v>dic</v>
      </c>
      <c r="BN36" s="199" t="str">
        <f t="shared" si="6"/>
        <v>gen</v>
      </c>
      <c r="BO36" s="199" t="str">
        <f t="shared" si="6"/>
        <v>feb</v>
      </c>
      <c r="BP36" s="199" t="str">
        <f t="shared" si="6"/>
        <v>mar</v>
      </c>
      <c r="BQ36" s="199" t="str">
        <f t="shared" si="6"/>
        <v>apr</v>
      </c>
      <c r="BR36" s="199" t="str">
        <f t="shared" si="7"/>
        <v>mag</v>
      </c>
      <c r="BS36" s="199" t="str">
        <f t="shared" si="7"/>
        <v>giu</v>
      </c>
      <c r="BT36" s="199" t="str">
        <f t="shared" si="7"/>
        <v>lug</v>
      </c>
      <c r="BU36" s="199" t="str">
        <f t="shared" si="7"/>
        <v>ago</v>
      </c>
      <c r="BV36" s="199" t="str">
        <f t="shared" si="7"/>
        <v>set</v>
      </c>
      <c r="BW36" s="199" t="str">
        <f t="shared" si="7"/>
        <v>ott</v>
      </c>
      <c r="BX36" s="199" t="str">
        <f t="shared" si="7"/>
        <v>nov</v>
      </c>
      <c r="BY36" s="199" t="str">
        <f t="shared" si="7"/>
        <v>dic</v>
      </c>
      <c r="BZ36" s="199" t="str">
        <f t="shared" si="7"/>
        <v>gen</v>
      </c>
      <c r="CA36" s="199" t="str">
        <f t="shared" si="7"/>
        <v>feb</v>
      </c>
      <c r="CB36" s="199" t="str">
        <f t="shared" si="7"/>
        <v>mar</v>
      </c>
      <c r="CC36" s="199" t="str">
        <f t="shared" si="7"/>
        <v>apr</v>
      </c>
      <c r="CD36" s="199" t="str">
        <f t="shared" si="7"/>
        <v>mag</v>
      </c>
      <c r="CE36" s="199" t="str">
        <f t="shared" si="7"/>
        <v>giu</v>
      </c>
      <c r="CF36" s="199" t="str">
        <f t="shared" si="7"/>
        <v>lug</v>
      </c>
      <c r="CG36" s="199" t="str">
        <f t="shared" si="7"/>
        <v>ago</v>
      </c>
      <c r="CH36" s="199" t="str">
        <f t="shared" si="7"/>
        <v>set</v>
      </c>
      <c r="CI36" s="199" t="str">
        <f t="shared" si="7"/>
        <v>ott</v>
      </c>
      <c r="CJ36" s="199" t="str">
        <f t="shared" si="7"/>
        <v>nov</v>
      </c>
      <c r="CK36" s="199" t="str">
        <f t="shared" si="7"/>
        <v>dic</v>
      </c>
      <c r="CL36" s="199" t="str">
        <f t="shared" si="7"/>
        <v>gen</v>
      </c>
      <c r="CM36" s="199" t="str">
        <f t="shared" si="7"/>
        <v>feb</v>
      </c>
      <c r="CN36" s="199" t="str">
        <f t="shared" si="7"/>
        <v>mar</v>
      </c>
      <c r="CO36" s="199" t="str">
        <f t="shared" si="7"/>
        <v>apr</v>
      </c>
      <c r="CP36" s="199" t="str">
        <f t="shared" si="7"/>
        <v>mag</v>
      </c>
      <c r="CQ36" s="199" t="str">
        <f t="shared" si="7"/>
        <v>giu</v>
      </c>
      <c r="CR36" s="199" t="str">
        <f t="shared" si="7"/>
        <v>lug</v>
      </c>
      <c r="CS36" s="199" t="str">
        <f t="shared" si="7"/>
        <v>ago</v>
      </c>
      <c r="CT36" s="199" t="str">
        <f t="shared" si="7"/>
        <v>set</v>
      </c>
      <c r="CU36" s="199" t="str">
        <f t="shared" si="7"/>
        <v>ott</v>
      </c>
      <c r="CV36" s="199" t="str">
        <f t="shared" si="7"/>
        <v>nov</v>
      </c>
      <c r="CW36" s="199" t="str">
        <f t="shared" si="7"/>
        <v>dic</v>
      </c>
      <c r="CX36" s="199" t="str">
        <f t="shared" si="7"/>
        <v>gen</v>
      </c>
      <c r="CY36" s="199" t="str">
        <f t="shared" si="7"/>
        <v>feb</v>
      </c>
      <c r="CZ36" s="199" t="str">
        <f t="shared" si="7"/>
        <v>mar</v>
      </c>
      <c r="DA36" s="199" t="str">
        <f t="shared" si="7"/>
        <v>apr</v>
      </c>
      <c r="DB36" s="199" t="str">
        <f t="shared" si="7"/>
        <v>mag</v>
      </c>
      <c r="DC36" s="199" t="str">
        <f t="shared" si="7"/>
        <v>giu</v>
      </c>
      <c r="DD36" s="199" t="str">
        <f t="shared" si="7"/>
        <v>lug</v>
      </c>
      <c r="DE36" s="199" t="str">
        <f t="shared" si="7"/>
        <v>ago</v>
      </c>
      <c r="DF36" s="199" t="str">
        <f t="shared" si="7"/>
        <v>set</v>
      </c>
      <c r="DG36" s="199" t="str">
        <f t="shared" si="7"/>
        <v>ott</v>
      </c>
      <c r="DH36" s="199" t="str">
        <f t="shared" si="7"/>
        <v>nov</v>
      </c>
      <c r="DI36" s="199" t="str">
        <f t="shared" si="7"/>
        <v>dic</v>
      </c>
      <c r="DJ36" s="199" t="str">
        <f t="shared" si="7"/>
        <v>gen</v>
      </c>
      <c r="DK36" s="199" t="str">
        <f t="shared" si="7"/>
        <v>feb</v>
      </c>
      <c r="DL36" s="199" t="str">
        <f t="shared" si="7"/>
        <v>mar</v>
      </c>
      <c r="DM36" s="199" t="str">
        <f t="shared" si="7"/>
        <v>apr</v>
      </c>
      <c r="DN36" s="199" t="str">
        <f t="shared" si="7"/>
        <v>mag</v>
      </c>
      <c r="DO36" s="199" t="str">
        <f t="shared" si="7"/>
        <v>giu</v>
      </c>
      <c r="DP36" s="199" t="str">
        <f t="shared" si="7"/>
        <v>lug</v>
      </c>
      <c r="DQ36" s="199" t="str">
        <f t="shared" si="7"/>
        <v>ago</v>
      </c>
      <c r="DR36" s="199" t="str">
        <f t="shared" si="7"/>
        <v>set</v>
      </c>
      <c r="DS36" s="199" t="str">
        <f t="shared" si="7"/>
        <v>ott</v>
      </c>
      <c r="DT36" s="199" t="str">
        <f t="shared" si="7"/>
        <v>nov</v>
      </c>
      <c r="DU36" s="199" t="str">
        <f t="shared" si="7"/>
        <v>dic</v>
      </c>
    </row>
    <row r="37" spans="3:125" ht="15.6" thickTop="1" thickBot="1">
      <c r="C37" s="338" t="str">
        <f>+C16</f>
        <v>CTO</v>
      </c>
      <c r="F37" s="253">
        <f>+[1]I_Investimenti!I26</f>
        <v>0</v>
      </c>
      <c r="G37" s="253">
        <f>+[1]I_Investimenti!J26</f>
        <v>0</v>
      </c>
      <c r="H37" s="253">
        <f>+[1]I_Investimenti!K26</f>
        <v>0</v>
      </c>
      <c r="I37" s="253">
        <f>+[1]I_Investimenti!L26</f>
        <v>0</v>
      </c>
      <c r="J37" s="253">
        <f>+[1]I_Investimenti!M26</f>
        <v>0</v>
      </c>
      <c r="K37" s="253">
        <f>+[1]I_Investimenti!N26</f>
        <v>0</v>
      </c>
      <c r="L37" s="253">
        <f>+[1]I_Investimenti!O26</f>
        <v>0</v>
      </c>
      <c r="M37" s="253">
        <f>+[1]I_Investimenti!P26</f>
        <v>0</v>
      </c>
      <c r="N37" s="253">
        <f>+[1]I_Investimenti!Q26</f>
        <v>0</v>
      </c>
      <c r="O37" s="253">
        <f>+[1]I_Investimenti!R26</f>
        <v>0</v>
      </c>
      <c r="P37" s="253">
        <f>+[1]I_Investimenti!S26</f>
        <v>0</v>
      </c>
      <c r="Q37" s="253">
        <f>+[1]I_Investimenti!T26</f>
        <v>0</v>
      </c>
      <c r="R37" s="253">
        <f>+[1]I_Investimenti!U26</f>
        <v>0</v>
      </c>
      <c r="S37" s="253">
        <f>+[1]I_Investimenti!V26</f>
        <v>0</v>
      </c>
      <c r="T37" s="253">
        <f>+[1]I_Investimenti!W26</f>
        <v>0</v>
      </c>
      <c r="U37" s="253">
        <f>+[1]I_Investimenti!X26</f>
        <v>0</v>
      </c>
      <c r="V37" s="253">
        <f>+[1]I_Investimenti!Y26</f>
        <v>0</v>
      </c>
      <c r="W37" s="253">
        <f>+[1]I_Investimenti!Z26</f>
        <v>0</v>
      </c>
      <c r="X37" s="253">
        <f>+[1]I_Investimenti!AA26</f>
        <v>0</v>
      </c>
      <c r="Y37" s="253">
        <f>+[1]I_Investimenti!AB26</f>
        <v>0</v>
      </c>
      <c r="Z37" s="253">
        <f>+[1]I_Investimenti!AC26</f>
        <v>0</v>
      </c>
      <c r="AA37" s="253">
        <f>+[1]I_Investimenti!AD26</f>
        <v>0</v>
      </c>
      <c r="AB37" s="253">
        <f>+[1]I_Investimenti!AE26</f>
        <v>0</v>
      </c>
      <c r="AC37" s="253">
        <f>+[1]I_Investimenti!AF26</f>
        <v>0</v>
      </c>
      <c r="AD37" s="253">
        <f>+[1]I_Investimenti!AG26</f>
        <v>0</v>
      </c>
      <c r="AE37" s="253">
        <f>+[1]I_Investimenti!AH26</f>
        <v>0</v>
      </c>
      <c r="AF37" s="253">
        <f>+[1]I_Investimenti!AI26</f>
        <v>0</v>
      </c>
      <c r="AG37" s="253">
        <f>+[1]I_Investimenti!AJ26</f>
        <v>0</v>
      </c>
      <c r="AH37" s="253">
        <f>+[1]I_Investimenti!AK26</f>
        <v>0</v>
      </c>
      <c r="AI37" s="253">
        <f>+[1]I_Investimenti!AL26</f>
        <v>0</v>
      </c>
      <c r="AJ37" s="253">
        <f>+[1]I_Investimenti!AM26</f>
        <v>0</v>
      </c>
      <c r="AK37" s="253">
        <f>+[1]I_Investimenti!AN26</f>
        <v>0</v>
      </c>
      <c r="AL37" s="253">
        <f>+[1]I_Investimenti!AO26</f>
        <v>0</v>
      </c>
      <c r="AM37" s="253">
        <f>+[1]I_Investimenti!AP26</f>
        <v>0</v>
      </c>
      <c r="AN37" s="253">
        <f>+[1]I_Investimenti!AQ26</f>
        <v>0</v>
      </c>
      <c r="AO37" s="253">
        <f>+[1]I_Investimenti!AR26</f>
        <v>0</v>
      </c>
      <c r="AP37" s="253">
        <f>+[1]I_Investimenti!AS26</f>
        <v>0</v>
      </c>
      <c r="AQ37" s="253">
        <f>+[1]I_Investimenti!AT26</f>
        <v>0</v>
      </c>
      <c r="AR37" s="253">
        <f>+[1]I_Investimenti!AU26</f>
        <v>0</v>
      </c>
      <c r="AS37" s="253">
        <f>+[1]I_Investimenti!AV26</f>
        <v>0</v>
      </c>
      <c r="AT37" s="253">
        <f>+[1]I_Investimenti!AW26</f>
        <v>0</v>
      </c>
      <c r="AU37" s="253">
        <f>+[1]I_Investimenti!AX26</f>
        <v>0</v>
      </c>
      <c r="AV37" s="253">
        <f>+[1]I_Investimenti!AY26</f>
        <v>0</v>
      </c>
      <c r="AW37" s="253">
        <f>+[1]I_Investimenti!AZ26</f>
        <v>0</v>
      </c>
      <c r="AX37" s="253">
        <f>+[1]I_Investimenti!BA26</f>
        <v>0</v>
      </c>
      <c r="AY37" s="253">
        <f>+[1]I_Investimenti!BB26</f>
        <v>0</v>
      </c>
      <c r="AZ37" s="253">
        <f>+[1]I_Investimenti!BC26</f>
        <v>0</v>
      </c>
      <c r="BA37" s="253">
        <f>+[1]I_Investimenti!BD26</f>
        <v>0</v>
      </c>
      <c r="BB37" s="253">
        <f>+[1]I_Investimenti!BE26</f>
        <v>0</v>
      </c>
      <c r="BC37" s="253">
        <f>+[1]I_Investimenti!BF26</f>
        <v>0</v>
      </c>
      <c r="BD37" s="253">
        <f>+[1]I_Investimenti!BG26</f>
        <v>0</v>
      </c>
      <c r="BE37" s="253">
        <f>+[1]I_Investimenti!BH26</f>
        <v>0</v>
      </c>
      <c r="BF37" s="253">
        <f>+[1]I_Investimenti!BI26</f>
        <v>0</v>
      </c>
      <c r="BG37" s="253">
        <f>+[1]I_Investimenti!BJ26</f>
        <v>0</v>
      </c>
      <c r="BH37" s="253">
        <f>+[1]I_Investimenti!BK26</f>
        <v>0</v>
      </c>
      <c r="BI37" s="253">
        <f>+[1]I_Investimenti!BL26</f>
        <v>0</v>
      </c>
      <c r="BJ37" s="253">
        <f>+[1]I_Investimenti!BM26</f>
        <v>0</v>
      </c>
      <c r="BK37" s="253">
        <f>+[1]I_Investimenti!BN26</f>
        <v>0</v>
      </c>
      <c r="BL37" s="253">
        <f>+[1]I_Investimenti!BO26</f>
        <v>0</v>
      </c>
      <c r="BM37" s="253">
        <f>+[1]I_Investimenti!BP26</f>
        <v>0</v>
      </c>
      <c r="BN37" s="253">
        <f>+[1]I_Investimenti!BQ26</f>
        <v>0</v>
      </c>
      <c r="BO37" s="253">
        <f>+[1]I_Investimenti!BR26</f>
        <v>0</v>
      </c>
      <c r="BP37" s="253">
        <f>+[1]I_Investimenti!BS26</f>
        <v>0</v>
      </c>
      <c r="BQ37" s="253">
        <f>+[1]I_Investimenti!BT26</f>
        <v>0</v>
      </c>
      <c r="BR37" s="253">
        <f>+[1]I_Investimenti!BU26</f>
        <v>0</v>
      </c>
      <c r="BS37" s="253">
        <f>+[1]I_Investimenti!BV26</f>
        <v>0</v>
      </c>
      <c r="BT37" s="253">
        <f>+[1]I_Investimenti!BW26</f>
        <v>0</v>
      </c>
      <c r="BU37" s="253">
        <f>+[1]I_Investimenti!BX26</f>
        <v>0</v>
      </c>
      <c r="BV37" s="253">
        <f>+[1]I_Investimenti!BY26</f>
        <v>0</v>
      </c>
      <c r="BW37" s="253">
        <f>+[1]I_Investimenti!BZ26</f>
        <v>0</v>
      </c>
      <c r="BX37" s="253">
        <f>+[1]I_Investimenti!CA26</f>
        <v>0</v>
      </c>
      <c r="BY37" s="253">
        <f>+[1]I_Investimenti!CB26</f>
        <v>0</v>
      </c>
      <c r="BZ37" s="253">
        <f>+[1]I_Investimenti!CC26</f>
        <v>0</v>
      </c>
      <c r="CA37" s="253">
        <f>+[1]I_Investimenti!CD26</f>
        <v>0</v>
      </c>
      <c r="CB37" s="253">
        <f>+[1]I_Investimenti!CE26</f>
        <v>0</v>
      </c>
      <c r="CC37" s="253">
        <f>+[1]I_Investimenti!CF26</f>
        <v>0</v>
      </c>
      <c r="CD37" s="253">
        <f>+[1]I_Investimenti!CG26</f>
        <v>0</v>
      </c>
      <c r="CE37" s="253">
        <f>+[1]I_Investimenti!CH26</f>
        <v>0</v>
      </c>
      <c r="CF37" s="253">
        <f>+[1]I_Investimenti!CI26</f>
        <v>0</v>
      </c>
      <c r="CG37" s="253">
        <f>+[1]I_Investimenti!CJ26</f>
        <v>0</v>
      </c>
      <c r="CH37" s="253">
        <f>+[1]I_Investimenti!CK26</f>
        <v>0</v>
      </c>
      <c r="CI37" s="253">
        <f>+[1]I_Investimenti!CL26</f>
        <v>0</v>
      </c>
      <c r="CJ37" s="253">
        <f>+[1]I_Investimenti!CM26</f>
        <v>0</v>
      </c>
      <c r="CK37" s="253">
        <f>+[1]I_Investimenti!CN26</f>
        <v>0</v>
      </c>
      <c r="CL37" s="253">
        <f>+[1]I_Investimenti!CO26</f>
        <v>0</v>
      </c>
      <c r="CM37" s="253">
        <f>+[1]I_Investimenti!CP26</f>
        <v>0</v>
      </c>
      <c r="CN37" s="253">
        <f>+[1]I_Investimenti!CQ26</f>
        <v>0</v>
      </c>
      <c r="CO37" s="253">
        <f>+[1]I_Investimenti!CR26</f>
        <v>0</v>
      </c>
      <c r="CP37" s="253">
        <f>+[1]I_Investimenti!CS26</f>
        <v>0</v>
      </c>
      <c r="CQ37" s="253">
        <f>+[1]I_Investimenti!CT26</f>
        <v>0</v>
      </c>
      <c r="CR37" s="253">
        <f>+[1]I_Investimenti!CU26</f>
        <v>0</v>
      </c>
      <c r="CS37" s="253">
        <f>+[1]I_Investimenti!CV26</f>
        <v>0</v>
      </c>
      <c r="CT37" s="253">
        <f>+[1]I_Investimenti!CW26</f>
        <v>0</v>
      </c>
      <c r="CU37" s="253">
        <f>+[1]I_Investimenti!CX26</f>
        <v>0</v>
      </c>
      <c r="CV37" s="253">
        <f>+[1]I_Investimenti!CY26</f>
        <v>0</v>
      </c>
      <c r="CW37" s="253">
        <f>+[1]I_Investimenti!CZ26</f>
        <v>0</v>
      </c>
      <c r="CX37" s="253">
        <f>+[1]I_Investimenti!DA26</f>
        <v>0</v>
      </c>
      <c r="CY37" s="253">
        <f>+[1]I_Investimenti!DB26</f>
        <v>0</v>
      </c>
      <c r="CZ37" s="253">
        <f>+[1]I_Investimenti!DC26</f>
        <v>0</v>
      </c>
      <c r="DA37" s="253">
        <f>+[1]I_Investimenti!DD26</f>
        <v>0</v>
      </c>
      <c r="DB37" s="253">
        <f>+[1]I_Investimenti!DE26</f>
        <v>0</v>
      </c>
      <c r="DC37" s="253">
        <f>+[1]I_Investimenti!DF26</f>
        <v>0</v>
      </c>
      <c r="DD37" s="253">
        <f>+[1]I_Investimenti!DG26</f>
        <v>0</v>
      </c>
      <c r="DE37" s="253">
        <f>+[1]I_Investimenti!DH26</f>
        <v>0</v>
      </c>
      <c r="DF37" s="253">
        <f>+[1]I_Investimenti!DI26</f>
        <v>0</v>
      </c>
      <c r="DG37" s="253">
        <f>+[1]I_Investimenti!DJ26</f>
        <v>0</v>
      </c>
      <c r="DH37" s="253">
        <f>+[1]I_Investimenti!DK26</f>
        <v>0</v>
      </c>
      <c r="DI37" s="253">
        <f>+[1]I_Investimenti!DL26</f>
        <v>0</v>
      </c>
      <c r="DJ37" s="253">
        <f>+[1]I_Investimenti!DM26</f>
        <v>0</v>
      </c>
      <c r="DK37" s="253">
        <f>+[1]I_Investimenti!DN26</f>
        <v>0</v>
      </c>
      <c r="DL37" s="253">
        <f>+[1]I_Investimenti!DO26</f>
        <v>0</v>
      </c>
      <c r="DM37" s="253">
        <f>+[1]I_Investimenti!DP26</f>
        <v>0</v>
      </c>
      <c r="DN37" s="253">
        <f>+[1]I_Investimenti!DQ26</f>
        <v>0</v>
      </c>
      <c r="DO37" s="253">
        <f>+[1]I_Investimenti!DR26</f>
        <v>0</v>
      </c>
      <c r="DP37" s="253">
        <f>+[1]I_Investimenti!DS26</f>
        <v>0</v>
      </c>
      <c r="DQ37" s="253">
        <f>+[1]I_Investimenti!DT26</f>
        <v>0</v>
      </c>
      <c r="DR37" s="253">
        <f>+[1]I_Investimenti!DU26</f>
        <v>0</v>
      </c>
      <c r="DS37" s="253">
        <f>+[1]I_Investimenti!DV26</f>
        <v>0</v>
      </c>
      <c r="DT37" s="253">
        <f>+[1]I_Investimenti!DW26</f>
        <v>0</v>
      </c>
      <c r="DU37" s="253">
        <f>+[1]I_Investimenti!DX26</f>
        <v>0</v>
      </c>
    </row>
    <row r="38" spans="3:125" ht="15.6" thickTop="1" thickBot="1">
      <c r="C38" s="338" t="str">
        <f t="shared" ref="C38:C52" si="8">+C17</f>
        <v>Project Manager</v>
      </c>
      <c r="F38" s="253">
        <f>+[1]I_Investimenti!I27</f>
        <v>0</v>
      </c>
      <c r="G38" s="253">
        <f>+[1]I_Investimenti!J27</f>
        <v>0</v>
      </c>
      <c r="H38" s="253">
        <f>+[1]I_Investimenti!K27</f>
        <v>0</v>
      </c>
      <c r="I38" s="253">
        <f>+[1]I_Investimenti!L27</f>
        <v>0</v>
      </c>
      <c r="J38" s="253">
        <f>+[1]I_Investimenti!M27</f>
        <v>0</v>
      </c>
      <c r="K38" s="253">
        <f>+[1]I_Investimenti!N27</f>
        <v>0</v>
      </c>
      <c r="L38" s="253">
        <f>+[1]I_Investimenti!O27</f>
        <v>0</v>
      </c>
      <c r="M38" s="253">
        <f>+[1]I_Investimenti!P27</f>
        <v>0</v>
      </c>
      <c r="N38" s="253">
        <f>+[1]I_Investimenti!Q27</f>
        <v>0</v>
      </c>
      <c r="O38" s="253">
        <f>+[1]I_Investimenti!R27</f>
        <v>0</v>
      </c>
      <c r="P38" s="253">
        <f>+[1]I_Investimenti!S27</f>
        <v>0</v>
      </c>
      <c r="Q38" s="253">
        <f>+[1]I_Investimenti!T27</f>
        <v>0</v>
      </c>
      <c r="R38" s="253">
        <f>+[1]I_Investimenti!U27</f>
        <v>0</v>
      </c>
      <c r="S38" s="253">
        <f>+[1]I_Investimenti!V27</f>
        <v>0</v>
      </c>
      <c r="T38" s="253">
        <f>+[1]I_Investimenti!W27</f>
        <v>0</v>
      </c>
      <c r="U38" s="253">
        <f>+[1]I_Investimenti!X27</f>
        <v>0</v>
      </c>
      <c r="V38" s="253">
        <f>+[1]I_Investimenti!Y27</f>
        <v>0</v>
      </c>
      <c r="W38" s="253">
        <f>+[1]I_Investimenti!Z27</f>
        <v>0</v>
      </c>
      <c r="X38" s="253">
        <f>+[1]I_Investimenti!AA27</f>
        <v>0</v>
      </c>
      <c r="Y38" s="253">
        <f>+[1]I_Investimenti!AB27</f>
        <v>0</v>
      </c>
      <c r="Z38" s="253">
        <f>+[1]I_Investimenti!AC27</f>
        <v>0</v>
      </c>
      <c r="AA38" s="253">
        <f>+[1]I_Investimenti!AD27</f>
        <v>0</v>
      </c>
      <c r="AB38" s="253">
        <f>+[1]I_Investimenti!AE27</f>
        <v>0</v>
      </c>
      <c r="AC38" s="253">
        <f>+[1]I_Investimenti!AF27</f>
        <v>0</v>
      </c>
      <c r="AD38" s="253">
        <f>+[1]I_Investimenti!AG27</f>
        <v>0</v>
      </c>
      <c r="AE38" s="253">
        <f>+[1]I_Investimenti!AH27</f>
        <v>0</v>
      </c>
      <c r="AF38" s="253">
        <f>+[1]I_Investimenti!AI27</f>
        <v>0</v>
      </c>
      <c r="AG38" s="253">
        <f>+[1]I_Investimenti!AJ27</f>
        <v>0</v>
      </c>
      <c r="AH38" s="253">
        <f>+[1]I_Investimenti!AK27</f>
        <v>0</v>
      </c>
      <c r="AI38" s="253">
        <f>+[1]I_Investimenti!AL27</f>
        <v>0</v>
      </c>
      <c r="AJ38" s="253">
        <f>+[1]I_Investimenti!AM27</f>
        <v>0</v>
      </c>
      <c r="AK38" s="253">
        <f>+[1]I_Investimenti!AN27</f>
        <v>0</v>
      </c>
      <c r="AL38" s="253">
        <f>+[1]I_Investimenti!AO27</f>
        <v>0</v>
      </c>
      <c r="AM38" s="253">
        <f>+[1]I_Investimenti!AP27</f>
        <v>0</v>
      </c>
      <c r="AN38" s="253">
        <f>+[1]I_Investimenti!AQ27</f>
        <v>0</v>
      </c>
      <c r="AO38" s="253">
        <f>+[1]I_Investimenti!AR27</f>
        <v>0</v>
      </c>
      <c r="AP38" s="253">
        <f>+[1]I_Investimenti!AS27</f>
        <v>0</v>
      </c>
      <c r="AQ38" s="253">
        <f>+[1]I_Investimenti!AT27</f>
        <v>0</v>
      </c>
      <c r="AR38" s="253">
        <f>+[1]I_Investimenti!AU27</f>
        <v>0</v>
      </c>
      <c r="AS38" s="253">
        <f>+[1]I_Investimenti!AV27</f>
        <v>0</v>
      </c>
      <c r="AT38" s="253">
        <f>+[1]I_Investimenti!AW27</f>
        <v>0</v>
      </c>
      <c r="AU38" s="253">
        <f>+[1]I_Investimenti!AX27</f>
        <v>0</v>
      </c>
      <c r="AV38" s="253">
        <f>+[1]I_Investimenti!AY27</f>
        <v>0</v>
      </c>
      <c r="AW38" s="253">
        <f>+[1]I_Investimenti!AZ27</f>
        <v>0</v>
      </c>
      <c r="AX38" s="253">
        <f>+[1]I_Investimenti!BA27</f>
        <v>0</v>
      </c>
      <c r="AY38" s="253">
        <f>+[1]I_Investimenti!BB27</f>
        <v>0</v>
      </c>
      <c r="AZ38" s="253">
        <f>+[1]I_Investimenti!BC27</f>
        <v>0</v>
      </c>
      <c r="BA38" s="253">
        <f>+[1]I_Investimenti!BD27</f>
        <v>0</v>
      </c>
      <c r="BB38" s="253">
        <f>+[1]I_Investimenti!BE27</f>
        <v>0</v>
      </c>
      <c r="BC38" s="253">
        <f>+[1]I_Investimenti!BF27</f>
        <v>0</v>
      </c>
      <c r="BD38" s="253">
        <f>+[1]I_Investimenti!BG27</f>
        <v>0</v>
      </c>
      <c r="BE38" s="253">
        <f>+[1]I_Investimenti!BH27</f>
        <v>0</v>
      </c>
      <c r="BF38" s="253">
        <f>+[1]I_Investimenti!BI27</f>
        <v>0</v>
      </c>
      <c r="BG38" s="253">
        <f>+[1]I_Investimenti!BJ27</f>
        <v>0</v>
      </c>
      <c r="BH38" s="253">
        <f>+[1]I_Investimenti!BK27</f>
        <v>0</v>
      </c>
      <c r="BI38" s="253">
        <f>+[1]I_Investimenti!BL27</f>
        <v>0</v>
      </c>
      <c r="BJ38" s="253">
        <f>+[1]I_Investimenti!BM27</f>
        <v>0</v>
      </c>
      <c r="BK38" s="253">
        <f>+[1]I_Investimenti!BN27</f>
        <v>0</v>
      </c>
      <c r="BL38" s="253">
        <f>+[1]I_Investimenti!BO27</f>
        <v>0</v>
      </c>
      <c r="BM38" s="253">
        <f>+[1]I_Investimenti!BP27</f>
        <v>0</v>
      </c>
      <c r="BN38" s="253">
        <f>+[1]I_Investimenti!BQ27</f>
        <v>0</v>
      </c>
      <c r="BO38" s="253">
        <f>+[1]I_Investimenti!BR27</f>
        <v>0</v>
      </c>
      <c r="BP38" s="253">
        <f>+[1]I_Investimenti!BS27</f>
        <v>0</v>
      </c>
      <c r="BQ38" s="253">
        <f>+[1]I_Investimenti!BT27</f>
        <v>0</v>
      </c>
      <c r="BR38" s="253">
        <f>+[1]I_Investimenti!BU27</f>
        <v>0</v>
      </c>
      <c r="BS38" s="253">
        <f>+[1]I_Investimenti!BV27</f>
        <v>0</v>
      </c>
      <c r="BT38" s="253">
        <f>+[1]I_Investimenti!BW27</f>
        <v>0</v>
      </c>
      <c r="BU38" s="253">
        <f>+[1]I_Investimenti!BX27</f>
        <v>0</v>
      </c>
      <c r="BV38" s="253">
        <f>+[1]I_Investimenti!BY27</f>
        <v>0</v>
      </c>
      <c r="BW38" s="253">
        <f>+[1]I_Investimenti!BZ27</f>
        <v>0</v>
      </c>
      <c r="BX38" s="253">
        <f>+[1]I_Investimenti!CA27</f>
        <v>0</v>
      </c>
      <c r="BY38" s="253">
        <f>+[1]I_Investimenti!CB27</f>
        <v>0</v>
      </c>
      <c r="BZ38" s="253">
        <f>+[1]I_Investimenti!CC27</f>
        <v>0</v>
      </c>
      <c r="CA38" s="253">
        <f>+[1]I_Investimenti!CD27</f>
        <v>0</v>
      </c>
      <c r="CB38" s="253">
        <f>+[1]I_Investimenti!CE27</f>
        <v>0</v>
      </c>
      <c r="CC38" s="253">
        <f>+[1]I_Investimenti!CF27</f>
        <v>0</v>
      </c>
      <c r="CD38" s="253">
        <f>+[1]I_Investimenti!CG27</f>
        <v>0</v>
      </c>
      <c r="CE38" s="253">
        <f>+[1]I_Investimenti!CH27</f>
        <v>0</v>
      </c>
      <c r="CF38" s="253">
        <f>+[1]I_Investimenti!CI27</f>
        <v>0</v>
      </c>
      <c r="CG38" s="253">
        <f>+[1]I_Investimenti!CJ27</f>
        <v>0</v>
      </c>
      <c r="CH38" s="253">
        <f>+[1]I_Investimenti!CK27</f>
        <v>0</v>
      </c>
      <c r="CI38" s="253">
        <f>+[1]I_Investimenti!CL27</f>
        <v>0</v>
      </c>
      <c r="CJ38" s="253">
        <f>+[1]I_Investimenti!CM27</f>
        <v>0</v>
      </c>
      <c r="CK38" s="253">
        <f>+[1]I_Investimenti!CN27</f>
        <v>0</v>
      </c>
      <c r="CL38" s="253">
        <f>+[1]I_Investimenti!CO27</f>
        <v>0</v>
      </c>
      <c r="CM38" s="253">
        <f>+[1]I_Investimenti!CP27</f>
        <v>0</v>
      </c>
      <c r="CN38" s="253">
        <f>+[1]I_Investimenti!CQ27</f>
        <v>0</v>
      </c>
      <c r="CO38" s="253">
        <f>+[1]I_Investimenti!CR27</f>
        <v>0</v>
      </c>
      <c r="CP38" s="253">
        <f>+[1]I_Investimenti!CS27</f>
        <v>0</v>
      </c>
      <c r="CQ38" s="253">
        <f>+[1]I_Investimenti!CT27</f>
        <v>0</v>
      </c>
      <c r="CR38" s="253">
        <f>+[1]I_Investimenti!CU27</f>
        <v>0</v>
      </c>
      <c r="CS38" s="253">
        <f>+[1]I_Investimenti!CV27</f>
        <v>0</v>
      </c>
      <c r="CT38" s="253">
        <f>+[1]I_Investimenti!CW27</f>
        <v>0</v>
      </c>
      <c r="CU38" s="253">
        <f>+[1]I_Investimenti!CX27</f>
        <v>0</v>
      </c>
      <c r="CV38" s="253">
        <f>+[1]I_Investimenti!CY27</f>
        <v>0</v>
      </c>
      <c r="CW38" s="253">
        <f>+[1]I_Investimenti!CZ27</f>
        <v>0</v>
      </c>
      <c r="CX38" s="253">
        <f>+[1]I_Investimenti!DA27</f>
        <v>0</v>
      </c>
      <c r="CY38" s="253">
        <f>+[1]I_Investimenti!DB27</f>
        <v>0</v>
      </c>
      <c r="CZ38" s="253">
        <f>+[1]I_Investimenti!DC27</f>
        <v>0</v>
      </c>
      <c r="DA38" s="253">
        <f>+[1]I_Investimenti!DD27</f>
        <v>0</v>
      </c>
      <c r="DB38" s="253">
        <f>+[1]I_Investimenti!DE27</f>
        <v>0</v>
      </c>
      <c r="DC38" s="253">
        <f>+[1]I_Investimenti!DF27</f>
        <v>0</v>
      </c>
      <c r="DD38" s="253">
        <f>+[1]I_Investimenti!DG27</f>
        <v>0</v>
      </c>
      <c r="DE38" s="253">
        <f>+[1]I_Investimenti!DH27</f>
        <v>0</v>
      </c>
      <c r="DF38" s="253">
        <f>+[1]I_Investimenti!DI27</f>
        <v>0</v>
      </c>
      <c r="DG38" s="253">
        <f>+[1]I_Investimenti!DJ27</f>
        <v>0</v>
      </c>
      <c r="DH38" s="253">
        <f>+[1]I_Investimenti!DK27</f>
        <v>0</v>
      </c>
      <c r="DI38" s="253">
        <f>+[1]I_Investimenti!DL27</f>
        <v>0</v>
      </c>
      <c r="DJ38" s="253">
        <f>+[1]I_Investimenti!DM27</f>
        <v>0</v>
      </c>
      <c r="DK38" s="253">
        <f>+[1]I_Investimenti!DN27</f>
        <v>0</v>
      </c>
      <c r="DL38" s="253">
        <f>+[1]I_Investimenti!DO27</f>
        <v>0</v>
      </c>
      <c r="DM38" s="253">
        <f>+[1]I_Investimenti!DP27</f>
        <v>0</v>
      </c>
      <c r="DN38" s="253">
        <f>+[1]I_Investimenti!DQ27</f>
        <v>0</v>
      </c>
      <c r="DO38" s="253">
        <f>+[1]I_Investimenti!DR27</f>
        <v>0</v>
      </c>
      <c r="DP38" s="253">
        <f>+[1]I_Investimenti!DS27</f>
        <v>0</v>
      </c>
      <c r="DQ38" s="253">
        <f>+[1]I_Investimenti!DT27</f>
        <v>0</v>
      </c>
      <c r="DR38" s="253">
        <f>+[1]I_Investimenti!DU27</f>
        <v>0</v>
      </c>
      <c r="DS38" s="253">
        <f>+[1]I_Investimenti!DV27</f>
        <v>0</v>
      </c>
      <c r="DT38" s="253">
        <f>+[1]I_Investimenti!DW27</f>
        <v>0</v>
      </c>
      <c r="DU38" s="253">
        <f>+[1]I_Investimenti!DX27</f>
        <v>0</v>
      </c>
    </row>
    <row r="39" spans="3:125" ht="15.6" thickTop="1" thickBot="1">
      <c r="C39" s="338" t="str">
        <f t="shared" si="8"/>
        <v>Implementazione Sito</v>
      </c>
      <c r="F39" s="253">
        <f>+[1]I_Investimenti!I28</f>
        <v>0</v>
      </c>
      <c r="G39" s="253">
        <f>+[1]I_Investimenti!J28</f>
        <v>0</v>
      </c>
      <c r="H39" s="253">
        <f>+[1]I_Investimenti!K28</f>
        <v>0</v>
      </c>
      <c r="I39" s="253">
        <f>+[1]I_Investimenti!L28</f>
        <v>0</v>
      </c>
      <c r="J39" s="253">
        <f>+[1]I_Investimenti!M28</f>
        <v>0</v>
      </c>
      <c r="K39" s="253">
        <f>+[1]I_Investimenti!N28</f>
        <v>0</v>
      </c>
      <c r="L39" s="253">
        <f>+[1]I_Investimenti!O28</f>
        <v>0</v>
      </c>
      <c r="M39" s="253">
        <f>+[1]I_Investimenti!P28</f>
        <v>0</v>
      </c>
      <c r="N39" s="253">
        <f>+[1]I_Investimenti!Q28</f>
        <v>0</v>
      </c>
      <c r="O39" s="253">
        <f>+[1]I_Investimenti!R28</f>
        <v>0</v>
      </c>
      <c r="P39" s="253">
        <f>+[1]I_Investimenti!S28</f>
        <v>0</v>
      </c>
      <c r="Q39" s="253">
        <f>+[1]I_Investimenti!T28</f>
        <v>0</v>
      </c>
      <c r="R39" s="253">
        <f>+[1]I_Investimenti!U28</f>
        <v>0</v>
      </c>
      <c r="S39" s="253">
        <f>+[1]I_Investimenti!V28</f>
        <v>0</v>
      </c>
      <c r="T39" s="253">
        <f>+[1]I_Investimenti!W28</f>
        <v>0</v>
      </c>
      <c r="U39" s="253">
        <f>+[1]I_Investimenti!X28</f>
        <v>0</v>
      </c>
      <c r="V39" s="253">
        <f>+[1]I_Investimenti!Y28</f>
        <v>0</v>
      </c>
      <c r="W39" s="253">
        <f>+[1]I_Investimenti!Z28</f>
        <v>0</v>
      </c>
      <c r="X39" s="253">
        <f>+[1]I_Investimenti!AA28</f>
        <v>0</v>
      </c>
      <c r="Y39" s="253">
        <f>+[1]I_Investimenti!AB28</f>
        <v>0</v>
      </c>
      <c r="Z39" s="253">
        <f>+[1]I_Investimenti!AC28</f>
        <v>0</v>
      </c>
      <c r="AA39" s="253">
        <f>+[1]I_Investimenti!AD28</f>
        <v>0</v>
      </c>
      <c r="AB39" s="253">
        <f>+[1]I_Investimenti!AE28</f>
        <v>0</v>
      </c>
      <c r="AC39" s="253">
        <f>+[1]I_Investimenti!AF28</f>
        <v>0</v>
      </c>
      <c r="AD39" s="253">
        <f>+[1]I_Investimenti!AG28</f>
        <v>0</v>
      </c>
      <c r="AE39" s="253">
        <f>+[1]I_Investimenti!AH28</f>
        <v>0</v>
      </c>
      <c r="AF39" s="253">
        <f>+[1]I_Investimenti!AI28</f>
        <v>0</v>
      </c>
      <c r="AG39" s="253">
        <f>+[1]I_Investimenti!AJ28</f>
        <v>0</v>
      </c>
      <c r="AH39" s="253">
        <f>+[1]I_Investimenti!AK28</f>
        <v>0</v>
      </c>
      <c r="AI39" s="253">
        <f>+[1]I_Investimenti!AL28</f>
        <v>0</v>
      </c>
      <c r="AJ39" s="253">
        <f>+[1]I_Investimenti!AM28</f>
        <v>0</v>
      </c>
      <c r="AK39" s="253">
        <f>+[1]I_Investimenti!AN28</f>
        <v>0</v>
      </c>
      <c r="AL39" s="253">
        <f>+[1]I_Investimenti!AO28</f>
        <v>0</v>
      </c>
      <c r="AM39" s="253">
        <f>+[1]I_Investimenti!AP28</f>
        <v>0</v>
      </c>
      <c r="AN39" s="253">
        <f>+[1]I_Investimenti!AQ28</f>
        <v>0</v>
      </c>
      <c r="AO39" s="253">
        <f>+[1]I_Investimenti!AR28</f>
        <v>0</v>
      </c>
      <c r="AP39" s="253">
        <f>+[1]I_Investimenti!AS28</f>
        <v>0</v>
      </c>
      <c r="AQ39" s="253">
        <f>+[1]I_Investimenti!AT28</f>
        <v>0</v>
      </c>
      <c r="AR39" s="253">
        <f>+[1]I_Investimenti!AU28</f>
        <v>0</v>
      </c>
      <c r="AS39" s="253">
        <f>+[1]I_Investimenti!AV28</f>
        <v>0</v>
      </c>
      <c r="AT39" s="253">
        <f>+[1]I_Investimenti!AW28</f>
        <v>0</v>
      </c>
      <c r="AU39" s="253">
        <f>+[1]I_Investimenti!AX28</f>
        <v>0</v>
      </c>
      <c r="AV39" s="253">
        <f>+[1]I_Investimenti!AY28</f>
        <v>0</v>
      </c>
      <c r="AW39" s="253">
        <f>+[1]I_Investimenti!AZ28</f>
        <v>0</v>
      </c>
      <c r="AX39" s="253">
        <f>+[1]I_Investimenti!BA28</f>
        <v>0</v>
      </c>
      <c r="AY39" s="253">
        <f>+[1]I_Investimenti!BB28</f>
        <v>0</v>
      </c>
      <c r="AZ39" s="253">
        <f>+[1]I_Investimenti!BC28</f>
        <v>0</v>
      </c>
      <c r="BA39" s="253">
        <f>+[1]I_Investimenti!BD28</f>
        <v>0</v>
      </c>
      <c r="BB39" s="253">
        <f>+[1]I_Investimenti!BE28</f>
        <v>0</v>
      </c>
      <c r="BC39" s="253">
        <f>+[1]I_Investimenti!BF28</f>
        <v>0</v>
      </c>
      <c r="BD39" s="253">
        <f>+[1]I_Investimenti!BG28</f>
        <v>0</v>
      </c>
      <c r="BE39" s="253">
        <f>+[1]I_Investimenti!BH28</f>
        <v>0</v>
      </c>
      <c r="BF39" s="253">
        <f>+[1]I_Investimenti!BI28</f>
        <v>0</v>
      </c>
      <c r="BG39" s="253">
        <f>+[1]I_Investimenti!BJ28</f>
        <v>0</v>
      </c>
      <c r="BH39" s="253">
        <f>+[1]I_Investimenti!BK28</f>
        <v>0</v>
      </c>
      <c r="BI39" s="253">
        <f>+[1]I_Investimenti!BL28</f>
        <v>0</v>
      </c>
      <c r="BJ39" s="253">
        <f>+[1]I_Investimenti!BM28</f>
        <v>0</v>
      </c>
      <c r="BK39" s="253">
        <f>+[1]I_Investimenti!BN28</f>
        <v>0</v>
      </c>
      <c r="BL39" s="253">
        <f>+[1]I_Investimenti!BO28</f>
        <v>0</v>
      </c>
      <c r="BM39" s="253">
        <f>+[1]I_Investimenti!BP28</f>
        <v>0</v>
      </c>
      <c r="BN39" s="253">
        <f>+[1]I_Investimenti!BQ28</f>
        <v>0</v>
      </c>
      <c r="BO39" s="253">
        <f>+[1]I_Investimenti!BR28</f>
        <v>0</v>
      </c>
      <c r="BP39" s="253">
        <f>+[1]I_Investimenti!BS28</f>
        <v>0</v>
      </c>
      <c r="BQ39" s="253">
        <f>+[1]I_Investimenti!BT28</f>
        <v>0</v>
      </c>
      <c r="BR39" s="253">
        <f>+[1]I_Investimenti!BU28</f>
        <v>0</v>
      </c>
      <c r="BS39" s="253">
        <f>+[1]I_Investimenti!BV28</f>
        <v>0</v>
      </c>
      <c r="BT39" s="253">
        <f>+[1]I_Investimenti!BW28</f>
        <v>0</v>
      </c>
      <c r="BU39" s="253">
        <f>+[1]I_Investimenti!BX28</f>
        <v>0</v>
      </c>
      <c r="BV39" s="253">
        <f>+[1]I_Investimenti!BY28</f>
        <v>0</v>
      </c>
      <c r="BW39" s="253">
        <f>+[1]I_Investimenti!BZ28</f>
        <v>0</v>
      </c>
      <c r="BX39" s="253">
        <f>+[1]I_Investimenti!CA28</f>
        <v>0</v>
      </c>
      <c r="BY39" s="253">
        <f>+[1]I_Investimenti!CB28</f>
        <v>0</v>
      </c>
      <c r="BZ39" s="253">
        <f>+[1]I_Investimenti!CC28</f>
        <v>0</v>
      </c>
      <c r="CA39" s="253">
        <f>+[1]I_Investimenti!CD28</f>
        <v>0</v>
      </c>
      <c r="CB39" s="253">
        <f>+[1]I_Investimenti!CE28</f>
        <v>0</v>
      </c>
      <c r="CC39" s="253">
        <f>+[1]I_Investimenti!CF28</f>
        <v>0</v>
      </c>
      <c r="CD39" s="253">
        <f>+[1]I_Investimenti!CG28</f>
        <v>0</v>
      </c>
      <c r="CE39" s="253">
        <f>+[1]I_Investimenti!CH28</f>
        <v>0</v>
      </c>
      <c r="CF39" s="253">
        <f>+[1]I_Investimenti!CI28</f>
        <v>0</v>
      </c>
      <c r="CG39" s="253">
        <f>+[1]I_Investimenti!CJ28</f>
        <v>0</v>
      </c>
      <c r="CH39" s="253">
        <f>+[1]I_Investimenti!CK28</f>
        <v>0</v>
      </c>
      <c r="CI39" s="253">
        <f>+[1]I_Investimenti!CL28</f>
        <v>0</v>
      </c>
      <c r="CJ39" s="253">
        <f>+[1]I_Investimenti!CM28</f>
        <v>0</v>
      </c>
      <c r="CK39" s="253">
        <f>+[1]I_Investimenti!CN28</f>
        <v>0</v>
      </c>
      <c r="CL39" s="253">
        <f>+[1]I_Investimenti!CO28</f>
        <v>0</v>
      </c>
      <c r="CM39" s="253">
        <f>+[1]I_Investimenti!CP28</f>
        <v>0</v>
      </c>
      <c r="CN39" s="253">
        <f>+[1]I_Investimenti!CQ28</f>
        <v>0</v>
      </c>
      <c r="CO39" s="253">
        <f>+[1]I_Investimenti!CR28</f>
        <v>0</v>
      </c>
      <c r="CP39" s="253">
        <f>+[1]I_Investimenti!CS28</f>
        <v>0</v>
      </c>
      <c r="CQ39" s="253">
        <f>+[1]I_Investimenti!CT28</f>
        <v>0</v>
      </c>
      <c r="CR39" s="253">
        <f>+[1]I_Investimenti!CU28</f>
        <v>0</v>
      </c>
      <c r="CS39" s="253">
        <f>+[1]I_Investimenti!CV28</f>
        <v>0</v>
      </c>
      <c r="CT39" s="253">
        <f>+[1]I_Investimenti!CW28</f>
        <v>0</v>
      </c>
      <c r="CU39" s="253">
        <f>+[1]I_Investimenti!CX28</f>
        <v>0</v>
      </c>
      <c r="CV39" s="253">
        <f>+[1]I_Investimenti!CY28</f>
        <v>0</v>
      </c>
      <c r="CW39" s="253">
        <f>+[1]I_Investimenti!CZ28</f>
        <v>0</v>
      </c>
      <c r="CX39" s="253">
        <f>+[1]I_Investimenti!DA28</f>
        <v>0</v>
      </c>
      <c r="CY39" s="253">
        <f>+[1]I_Investimenti!DB28</f>
        <v>0</v>
      </c>
      <c r="CZ39" s="253">
        <f>+[1]I_Investimenti!DC28</f>
        <v>0</v>
      </c>
      <c r="DA39" s="253">
        <f>+[1]I_Investimenti!DD28</f>
        <v>0</v>
      </c>
      <c r="DB39" s="253">
        <f>+[1]I_Investimenti!DE28</f>
        <v>0</v>
      </c>
      <c r="DC39" s="253">
        <f>+[1]I_Investimenti!DF28</f>
        <v>0</v>
      </c>
      <c r="DD39" s="253">
        <f>+[1]I_Investimenti!DG28</f>
        <v>0</v>
      </c>
      <c r="DE39" s="253">
        <f>+[1]I_Investimenti!DH28</f>
        <v>0</v>
      </c>
      <c r="DF39" s="253">
        <f>+[1]I_Investimenti!DI28</f>
        <v>0</v>
      </c>
      <c r="DG39" s="253">
        <f>+[1]I_Investimenti!DJ28</f>
        <v>0</v>
      </c>
      <c r="DH39" s="253">
        <f>+[1]I_Investimenti!DK28</f>
        <v>0</v>
      </c>
      <c r="DI39" s="253">
        <f>+[1]I_Investimenti!DL28</f>
        <v>0</v>
      </c>
      <c r="DJ39" s="253">
        <f>+[1]I_Investimenti!DM28</f>
        <v>0</v>
      </c>
      <c r="DK39" s="253">
        <f>+[1]I_Investimenti!DN28</f>
        <v>0</v>
      </c>
      <c r="DL39" s="253">
        <f>+[1]I_Investimenti!DO28</f>
        <v>0</v>
      </c>
      <c r="DM39" s="253">
        <f>+[1]I_Investimenti!DP28</f>
        <v>0</v>
      </c>
      <c r="DN39" s="253">
        <f>+[1]I_Investimenti!DQ28</f>
        <v>0</v>
      </c>
      <c r="DO39" s="253">
        <f>+[1]I_Investimenti!DR28</f>
        <v>0</v>
      </c>
      <c r="DP39" s="253">
        <f>+[1]I_Investimenti!DS28</f>
        <v>0</v>
      </c>
      <c r="DQ39" s="253">
        <f>+[1]I_Investimenti!DT28</f>
        <v>0</v>
      </c>
      <c r="DR39" s="253">
        <f>+[1]I_Investimenti!DU28</f>
        <v>0</v>
      </c>
      <c r="DS39" s="253">
        <f>+[1]I_Investimenti!DV28</f>
        <v>0</v>
      </c>
      <c r="DT39" s="253">
        <f>+[1]I_Investimenti!DW28</f>
        <v>0</v>
      </c>
      <c r="DU39" s="253">
        <f>+[1]I_Investimenti!DX28</f>
        <v>0</v>
      </c>
    </row>
    <row r="40" spans="3:125" ht="15.6" thickTop="1" thickBot="1">
      <c r="C40" s="338" t="str">
        <f t="shared" si="8"/>
        <v>Logo e Digital Marketing</v>
      </c>
      <c r="F40" s="253">
        <f>+[1]I_Investimenti!I29</f>
        <v>0</v>
      </c>
      <c r="G40" s="253">
        <f>+[1]I_Investimenti!J29</f>
        <v>0</v>
      </c>
      <c r="H40" s="253">
        <f>+[1]I_Investimenti!K29</f>
        <v>0</v>
      </c>
      <c r="I40" s="253">
        <f>+[1]I_Investimenti!L29</f>
        <v>0</v>
      </c>
      <c r="J40" s="253">
        <f>+[1]I_Investimenti!M29</f>
        <v>0</v>
      </c>
      <c r="K40" s="253">
        <f>+[1]I_Investimenti!N29</f>
        <v>0</v>
      </c>
      <c r="L40" s="253">
        <f>+[1]I_Investimenti!O29</f>
        <v>0</v>
      </c>
      <c r="M40" s="253">
        <f>+[1]I_Investimenti!P29</f>
        <v>0</v>
      </c>
      <c r="N40" s="253">
        <f>+[1]I_Investimenti!Q29</f>
        <v>0</v>
      </c>
      <c r="O40" s="253">
        <f>+[1]I_Investimenti!R29</f>
        <v>0</v>
      </c>
      <c r="P40" s="253">
        <f>+[1]I_Investimenti!S29</f>
        <v>0</v>
      </c>
      <c r="Q40" s="253">
        <f>+[1]I_Investimenti!T29</f>
        <v>0</v>
      </c>
      <c r="R40" s="253">
        <f>+[1]I_Investimenti!U29</f>
        <v>0</v>
      </c>
      <c r="S40" s="253">
        <f>+[1]I_Investimenti!V29</f>
        <v>0</v>
      </c>
      <c r="T40" s="253">
        <f>+[1]I_Investimenti!W29</f>
        <v>0</v>
      </c>
      <c r="U40" s="253">
        <f>+[1]I_Investimenti!X29</f>
        <v>0</v>
      </c>
      <c r="V40" s="253">
        <f>+[1]I_Investimenti!Y29</f>
        <v>0</v>
      </c>
      <c r="W40" s="253">
        <f>+[1]I_Investimenti!Z29</f>
        <v>0</v>
      </c>
      <c r="X40" s="253">
        <f>+[1]I_Investimenti!AA29</f>
        <v>0</v>
      </c>
      <c r="Y40" s="253">
        <f>+[1]I_Investimenti!AB29</f>
        <v>0</v>
      </c>
      <c r="Z40" s="253">
        <f>+[1]I_Investimenti!AC29</f>
        <v>0</v>
      </c>
      <c r="AA40" s="253">
        <f>+[1]I_Investimenti!AD29</f>
        <v>0</v>
      </c>
      <c r="AB40" s="253">
        <f>+[1]I_Investimenti!AE29</f>
        <v>0</v>
      </c>
      <c r="AC40" s="253">
        <f>+[1]I_Investimenti!AF29</f>
        <v>0</v>
      </c>
      <c r="AD40" s="253">
        <f>+[1]I_Investimenti!AG29</f>
        <v>0</v>
      </c>
      <c r="AE40" s="253">
        <f>+[1]I_Investimenti!AH29</f>
        <v>0</v>
      </c>
      <c r="AF40" s="253">
        <f>+[1]I_Investimenti!AI29</f>
        <v>0</v>
      </c>
      <c r="AG40" s="253">
        <f>+[1]I_Investimenti!AJ29</f>
        <v>0</v>
      </c>
      <c r="AH40" s="253">
        <f>+[1]I_Investimenti!AK29</f>
        <v>0</v>
      </c>
      <c r="AI40" s="253">
        <f>+[1]I_Investimenti!AL29</f>
        <v>0</v>
      </c>
      <c r="AJ40" s="253">
        <f>+[1]I_Investimenti!AM29</f>
        <v>0</v>
      </c>
      <c r="AK40" s="253">
        <f>+[1]I_Investimenti!AN29</f>
        <v>0</v>
      </c>
      <c r="AL40" s="253">
        <f>+[1]I_Investimenti!AO29</f>
        <v>0</v>
      </c>
      <c r="AM40" s="253">
        <f>+[1]I_Investimenti!AP29</f>
        <v>0</v>
      </c>
      <c r="AN40" s="253">
        <f>+[1]I_Investimenti!AQ29</f>
        <v>0</v>
      </c>
      <c r="AO40" s="253">
        <f>+[1]I_Investimenti!AR29</f>
        <v>0</v>
      </c>
      <c r="AP40" s="253">
        <f>+[1]I_Investimenti!AS29</f>
        <v>0</v>
      </c>
      <c r="AQ40" s="253">
        <f>+[1]I_Investimenti!AT29</f>
        <v>0</v>
      </c>
      <c r="AR40" s="253">
        <f>+[1]I_Investimenti!AU29</f>
        <v>0</v>
      </c>
      <c r="AS40" s="253">
        <f>+[1]I_Investimenti!AV29</f>
        <v>0</v>
      </c>
      <c r="AT40" s="253">
        <f>+[1]I_Investimenti!AW29</f>
        <v>0</v>
      </c>
      <c r="AU40" s="253">
        <f>+[1]I_Investimenti!AX29</f>
        <v>0</v>
      </c>
      <c r="AV40" s="253">
        <f>+[1]I_Investimenti!AY29</f>
        <v>0</v>
      </c>
      <c r="AW40" s="253">
        <f>+[1]I_Investimenti!AZ29</f>
        <v>0</v>
      </c>
      <c r="AX40" s="253">
        <f>+[1]I_Investimenti!BA29</f>
        <v>0</v>
      </c>
      <c r="AY40" s="253">
        <f>+[1]I_Investimenti!BB29</f>
        <v>0</v>
      </c>
      <c r="AZ40" s="253">
        <f>+[1]I_Investimenti!BC29</f>
        <v>0</v>
      </c>
      <c r="BA40" s="253">
        <f>+[1]I_Investimenti!BD29</f>
        <v>0</v>
      </c>
      <c r="BB40" s="253">
        <f>+[1]I_Investimenti!BE29</f>
        <v>0</v>
      </c>
      <c r="BC40" s="253">
        <f>+[1]I_Investimenti!BF29</f>
        <v>0</v>
      </c>
      <c r="BD40" s="253">
        <f>+[1]I_Investimenti!BG29</f>
        <v>0</v>
      </c>
      <c r="BE40" s="253">
        <f>+[1]I_Investimenti!BH29</f>
        <v>0</v>
      </c>
      <c r="BF40" s="253">
        <f>+[1]I_Investimenti!BI29</f>
        <v>0</v>
      </c>
      <c r="BG40" s="253">
        <f>+[1]I_Investimenti!BJ29</f>
        <v>0</v>
      </c>
      <c r="BH40" s="253">
        <f>+[1]I_Investimenti!BK29</f>
        <v>0</v>
      </c>
      <c r="BI40" s="253">
        <f>+[1]I_Investimenti!BL29</f>
        <v>0</v>
      </c>
      <c r="BJ40" s="253">
        <f>+[1]I_Investimenti!BM29</f>
        <v>0</v>
      </c>
      <c r="BK40" s="253">
        <f>+[1]I_Investimenti!BN29</f>
        <v>0</v>
      </c>
      <c r="BL40" s="253">
        <f>+[1]I_Investimenti!BO29</f>
        <v>0</v>
      </c>
      <c r="BM40" s="253">
        <f>+[1]I_Investimenti!BP29</f>
        <v>0</v>
      </c>
      <c r="BN40" s="253">
        <f>+[1]I_Investimenti!BQ29</f>
        <v>0</v>
      </c>
      <c r="BO40" s="253">
        <f>+[1]I_Investimenti!BR29</f>
        <v>0</v>
      </c>
      <c r="BP40" s="253">
        <f>+[1]I_Investimenti!BS29</f>
        <v>0</v>
      </c>
      <c r="BQ40" s="253">
        <f>+[1]I_Investimenti!BT29</f>
        <v>0</v>
      </c>
      <c r="BR40" s="253">
        <f>+[1]I_Investimenti!BU29</f>
        <v>0</v>
      </c>
      <c r="BS40" s="253">
        <f>+[1]I_Investimenti!BV29</f>
        <v>0</v>
      </c>
      <c r="BT40" s="253">
        <f>+[1]I_Investimenti!BW29</f>
        <v>0</v>
      </c>
      <c r="BU40" s="253">
        <f>+[1]I_Investimenti!BX29</f>
        <v>0</v>
      </c>
      <c r="BV40" s="253">
        <f>+[1]I_Investimenti!BY29</f>
        <v>0</v>
      </c>
      <c r="BW40" s="253">
        <f>+[1]I_Investimenti!BZ29</f>
        <v>0</v>
      </c>
      <c r="BX40" s="253">
        <f>+[1]I_Investimenti!CA29</f>
        <v>0</v>
      </c>
      <c r="BY40" s="253">
        <f>+[1]I_Investimenti!CB29</f>
        <v>0</v>
      </c>
      <c r="BZ40" s="253">
        <f>+[1]I_Investimenti!CC29</f>
        <v>0</v>
      </c>
      <c r="CA40" s="253">
        <f>+[1]I_Investimenti!CD29</f>
        <v>0</v>
      </c>
      <c r="CB40" s="253">
        <f>+[1]I_Investimenti!CE29</f>
        <v>0</v>
      </c>
      <c r="CC40" s="253">
        <f>+[1]I_Investimenti!CF29</f>
        <v>0</v>
      </c>
      <c r="CD40" s="253">
        <f>+[1]I_Investimenti!CG29</f>
        <v>0</v>
      </c>
      <c r="CE40" s="253">
        <f>+[1]I_Investimenti!CH29</f>
        <v>0</v>
      </c>
      <c r="CF40" s="253">
        <f>+[1]I_Investimenti!CI29</f>
        <v>0</v>
      </c>
      <c r="CG40" s="253">
        <f>+[1]I_Investimenti!CJ29</f>
        <v>0</v>
      </c>
      <c r="CH40" s="253">
        <f>+[1]I_Investimenti!CK29</f>
        <v>0</v>
      </c>
      <c r="CI40" s="253">
        <f>+[1]I_Investimenti!CL29</f>
        <v>0</v>
      </c>
      <c r="CJ40" s="253">
        <f>+[1]I_Investimenti!CM29</f>
        <v>0</v>
      </c>
      <c r="CK40" s="253">
        <f>+[1]I_Investimenti!CN29</f>
        <v>0</v>
      </c>
      <c r="CL40" s="253">
        <f>+[1]I_Investimenti!CO29</f>
        <v>0</v>
      </c>
      <c r="CM40" s="253">
        <f>+[1]I_Investimenti!CP29</f>
        <v>0</v>
      </c>
      <c r="CN40" s="253">
        <f>+[1]I_Investimenti!CQ29</f>
        <v>0</v>
      </c>
      <c r="CO40" s="253">
        <f>+[1]I_Investimenti!CR29</f>
        <v>0</v>
      </c>
      <c r="CP40" s="253">
        <f>+[1]I_Investimenti!CS29</f>
        <v>0</v>
      </c>
      <c r="CQ40" s="253">
        <f>+[1]I_Investimenti!CT29</f>
        <v>0</v>
      </c>
      <c r="CR40" s="253">
        <f>+[1]I_Investimenti!CU29</f>
        <v>0</v>
      </c>
      <c r="CS40" s="253">
        <f>+[1]I_Investimenti!CV29</f>
        <v>0</v>
      </c>
      <c r="CT40" s="253">
        <f>+[1]I_Investimenti!CW29</f>
        <v>0</v>
      </c>
      <c r="CU40" s="253">
        <f>+[1]I_Investimenti!CX29</f>
        <v>0</v>
      </c>
      <c r="CV40" s="253">
        <f>+[1]I_Investimenti!CY29</f>
        <v>0</v>
      </c>
      <c r="CW40" s="253">
        <f>+[1]I_Investimenti!CZ29</f>
        <v>0</v>
      </c>
      <c r="CX40" s="253">
        <f>+[1]I_Investimenti!DA29</f>
        <v>0</v>
      </c>
      <c r="CY40" s="253">
        <f>+[1]I_Investimenti!DB29</f>
        <v>0</v>
      </c>
      <c r="CZ40" s="253">
        <f>+[1]I_Investimenti!DC29</f>
        <v>0</v>
      </c>
      <c r="DA40" s="253">
        <f>+[1]I_Investimenti!DD29</f>
        <v>0</v>
      </c>
      <c r="DB40" s="253">
        <f>+[1]I_Investimenti!DE29</f>
        <v>0</v>
      </c>
      <c r="DC40" s="253">
        <f>+[1]I_Investimenti!DF29</f>
        <v>0</v>
      </c>
      <c r="DD40" s="253">
        <f>+[1]I_Investimenti!DG29</f>
        <v>0</v>
      </c>
      <c r="DE40" s="253">
        <f>+[1]I_Investimenti!DH29</f>
        <v>0</v>
      </c>
      <c r="DF40" s="253">
        <f>+[1]I_Investimenti!DI29</f>
        <v>0</v>
      </c>
      <c r="DG40" s="253">
        <f>+[1]I_Investimenti!DJ29</f>
        <v>0</v>
      </c>
      <c r="DH40" s="253">
        <f>+[1]I_Investimenti!DK29</f>
        <v>0</v>
      </c>
      <c r="DI40" s="253">
        <f>+[1]I_Investimenti!DL29</f>
        <v>0</v>
      </c>
      <c r="DJ40" s="253">
        <f>+[1]I_Investimenti!DM29</f>
        <v>0</v>
      </c>
      <c r="DK40" s="253">
        <f>+[1]I_Investimenti!DN29</f>
        <v>0</v>
      </c>
      <c r="DL40" s="253">
        <f>+[1]I_Investimenti!DO29</f>
        <v>0</v>
      </c>
      <c r="DM40" s="253">
        <f>+[1]I_Investimenti!DP29</f>
        <v>0</v>
      </c>
      <c r="DN40" s="253">
        <f>+[1]I_Investimenti!DQ29</f>
        <v>0</v>
      </c>
      <c r="DO40" s="253">
        <f>+[1]I_Investimenti!DR29</f>
        <v>0</v>
      </c>
      <c r="DP40" s="253">
        <f>+[1]I_Investimenti!DS29</f>
        <v>0</v>
      </c>
      <c r="DQ40" s="253">
        <f>+[1]I_Investimenti!DT29</f>
        <v>0</v>
      </c>
      <c r="DR40" s="253">
        <f>+[1]I_Investimenti!DU29</f>
        <v>0</v>
      </c>
      <c r="DS40" s="253">
        <f>+[1]I_Investimenti!DV29</f>
        <v>0</v>
      </c>
      <c r="DT40" s="253">
        <f>+[1]I_Investimenti!DW29</f>
        <v>0</v>
      </c>
      <c r="DU40" s="253">
        <f>+[1]I_Investimenti!DX29</f>
        <v>0</v>
      </c>
    </row>
    <row r="41" spans="3:125" ht="15.6" thickTop="1" thickBot="1">
      <c r="C41" s="338" t="str">
        <f t="shared" si="8"/>
        <v>ee</v>
      </c>
      <c r="F41" s="253">
        <f>+[1]I_Investimenti!I30</f>
        <v>0</v>
      </c>
      <c r="G41" s="253">
        <f>+[1]I_Investimenti!J30</f>
        <v>0</v>
      </c>
      <c r="H41" s="253">
        <f>+[1]I_Investimenti!K30</f>
        <v>0</v>
      </c>
      <c r="I41" s="253">
        <f>+[1]I_Investimenti!L30</f>
        <v>0</v>
      </c>
      <c r="J41" s="253">
        <f>+[1]I_Investimenti!M30</f>
        <v>0</v>
      </c>
      <c r="K41" s="253">
        <f>+[1]I_Investimenti!N30</f>
        <v>0</v>
      </c>
      <c r="L41" s="253">
        <f>+[1]I_Investimenti!O30</f>
        <v>0</v>
      </c>
      <c r="M41" s="253">
        <f>+[1]I_Investimenti!P30</f>
        <v>0</v>
      </c>
      <c r="N41" s="253">
        <f>+[1]I_Investimenti!Q30</f>
        <v>0</v>
      </c>
      <c r="O41" s="253">
        <f>+[1]I_Investimenti!R30</f>
        <v>0</v>
      </c>
      <c r="P41" s="253">
        <f>+[1]I_Investimenti!S30</f>
        <v>0</v>
      </c>
      <c r="Q41" s="253">
        <f>+[1]I_Investimenti!T30</f>
        <v>0</v>
      </c>
      <c r="R41" s="253">
        <f>+[1]I_Investimenti!U30</f>
        <v>0</v>
      </c>
      <c r="S41" s="253">
        <f>+[1]I_Investimenti!V30</f>
        <v>0</v>
      </c>
      <c r="T41" s="253">
        <f>+[1]I_Investimenti!W30</f>
        <v>0</v>
      </c>
      <c r="U41" s="253">
        <f>+[1]I_Investimenti!X30</f>
        <v>0</v>
      </c>
      <c r="V41" s="253">
        <f>+[1]I_Investimenti!Y30</f>
        <v>0</v>
      </c>
      <c r="W41" s="253">
        <f>+[1]I_Investimenti!Z30</f>
        <v>0</v>
      </c>
      <c r="X41" s="253">
        <f>+[1]I_Investimenti!AA30</f>
        <v>0</v>
      </c>
      <c r="Y41" s="253">
        <f>+[1]I_Investimenti!AB30</f>
        <v>0</v>
      </c>
      <c r="Z41" s="253">
        <f>+[1]I_Investimenti!AC30</f>
        <v>0</v>
      </c>
      <c r="AA41" s="253">
        <f>+[1]I_Investimenti!AD30</f>
        <v>0</v>
      </c>
      <c r="AB41" s="253">
        <f>+[1]I_Investimenti!AE30</f>
        <v>0</v>
      </c>
      <c r="AC41" s="253">
        <f>+[1]I_Investimenti!AF30</f>
        <v>0</v>
      </c>
      <c r="AD41" s="253">
        <f>+[1]I_Investimenti!AG30</f>
        <v>0</v>
      </c>
      <c r="AE41" s="253">
        <f>+[1]I_Investimenti!AH30</f>
        <v>0</v>
      </c>
      <c r="AF41" s="253">
        <f>+[1]I_Investimenti!AI30</f>
        <v>0</v>
      </c>
      <c r="AG41" s="253">
        <f>+[1]I_Investimenti!AJ30</f>
        <v>0</v>
      </c>
      <c r="AH41" s="253">
        <f>+[1]I_Investimenti!AK30</f>
        <v>0</v>
      </c>
      <c r="AI41" s="253">
        <f>+[1]I_Investimenti!AL30</f>
        <v>0</v>
      </c>
      <c r="AJ41" s="253">
        <f>+[1]I_Investimenti!AM30</f>
        <v>0</v>
      </c>
      <c r="AK41" s="253">
        <f>+[1]I_Investimenti!AN30</f>
        <v>0</v>
      </c>
      <c r="AL41" s="253">
        <f>+[1]I_Investimenti!AO30</f>
        <v>0</v>
      </c>
      <c r="AM41" s="253">
        <f>+[1]I_Investimenti!AP30</f>
        <v>0</v>
      </c>
      <c r="AN41" s="253">
        <f>+[1]I_Investimenti!AQ30</f>
        <v>0</v>
      </c>
      <c r="AO41" s="253">
        <f>+[1]I_Investimenti!AR30</f>
        <v>0</v>
      </c>
      <c r="AP41" s="253">
        <f>+[1]I_Investimenti!AS30</f>
        <v>0</v>
      </c>
      <c r="AQ41" s="253">
        <f>+[1]I_Investimenti!AT30</f>
        <v>0</v>
      </c>
      <c r="AR41" s="253">
        <f>+[1]I_Investimenti!AU30</f>
        <v>0</v>
      </c>
      <c r="AS41" s="253">
        <f>+[1]I_Investimenti!AV30</f>
        <v>0</v>
      </c>
      <c r="AT41" s="253">
        <f>+[1]I_Investimenti!AW30</f>
        <v>0</v>
      </c>
      <c r="AU41" s="253">
        <f>+[1]I_Investimenti!AX30</f>
        <v>0</v>
      </c>
      <c r="AV41" s="253">
        <f>+[1]I_Investimenti!AY30</f>
        <v>0</v>
      </c>
      <c r="AW41" s="253">
        <f>+[1]I_Investimenti!AZ30</f>
        <v>0</v>
      </c>
      <c r="AX41" s="253">
        <f>+[1]I_Investimenti!BA30</f>
        <v>0</v>
      </c>
      <c r="AY41" s="253">
        <f>+[1]I_Investimenti!BB30</f>
        <v>0</v>
      </c>
      <c r="AZ41" s="253">
        <f>+[1]I_Investimenti!BC30</f>
        <v>0</v>
      </c>
      <c r="BA41" s="253">
        <f>+[1]I_Investimenti!BD30</f>
        <v>0</v>
      </c>
      <c r="BB41" s="253">
        <f>+[1]I_Investimenti!BE30</f>
        <v>0</v>
      </c>
      <c r="BC41" s="253">
        <f>+[1]I_Investimenti!BF30</f>
        <v>0</v>
      </c>
      <c r="BD41" s="253">
        <f>+[1]I_Investimenti!BG30</f>
        <v>0</v>
      </c>
      <c r="BE41" s="253">
        <f>+[1]I_Investimenti!BH30</f>
        <v>0</v>
      </c>
      <c r="BF41" s="253">
        <f>+[1]I_Investimenti!BI30</f>
        <v>0</v>
      </c>
      <c r="BG41" s="253">
        <f>+[1]I_Investimenti!BJ30</f>
        <v>0</v>
      </c>
      <c r="BH41" s="253">
        <f>+[1]I_Investimenti!BK30</f>
        <v>0</v>
      </c>
      <c r="BI41" s="253">
        <f>+[1]I_Investimenti!BL30</f>
        <v>0</v>
      </c>
      <c r="BJ41" s="253">
        <f>+[1]I_Investimenti!BM30</f>
        <v>0</v>
      </c>
      <c r="BK41" s="253">
        <f>+[1]I_Investimenti!BN30</f>
        <v>0</v>
      </c>
      <c r="BL41" s="253">
        <f>+[1]I_Investimenti!BO30</f>
        <v>0</v>
      </c>
      <c r="BM41" s="253">
        <f>+[1]I_Investimenti!BP30</f>
        <v>0</v>
      </c>
      <c r="BN41" s="253">
        <f>+[1]I_Investimenti!BQ30</f>
        <v>0</v>
      </c>
      <c r="BO41" s="253">
        <f>+[1]I_Investimenti!BR30</f>
        <v>0</v>
      </c>
      <c r="BP41" s="253">
        <f>+[1]I_Investimenti!BS30</f>
        <v>0</v>
      </c>
      <c r="BQ41" s="253">
        <f>+[1]I_Investimenti!BT30</f>
        <v>0</v>
      </c>
      <c r="BR41" s="253">
        <f>+[1]I_Investimenti!BU30</f>
        <v>0</v>
      </c>
      <c r="BS41" s="253">
        <f>+[1]I_Investimenti!BV30</f>
        <v>0</v>
      </c>
      <c r="BT41" s="253">
        <f>+[1]I_Investimenti!BW30</f>
        <v>0</v>
      </c>
      <c r="BU41" s="253">
        <f>+[1]I_Investimenti!BX30</f>
        <v>0</v>
      </c>
      <c r="BV41" s="253">
        <f>+[1]I_Investimenti!BY30</f>
        <v>0</v>
      </c>
      <c r="BW41" s="253">
        <f>+[1]I_Investimenti!BZ30</f>
        <v>0</v>
      </c>
      <c r="BX41" s="253">
        <f>+[1]I_Investimenti!CA30</f>
        <v>0</v>
      </c>
      <c r="BY41" s="253">
        <f>+[1]I_Investimenti!CB30</f>
        <v>0</v>
      </c>
      <c r="BZ41" s="253">
        <f>+[1]I_Investimenti!CC30</f>
        <v>0</v>
      </c>
      <c r="CA41" s="253">
        <f>+[1]I_Investimenti!CD30</f>
        <v>0</v>
      </c>
      <c r="CB41" s="253">
        <f>+[1]I_Investimenti!CE30</f>
        <v>0</v>
      </c>
      <c r="CC41" s="253">
        <f>+[1]I_Investimenti!CF30</f>
        <v>0</v>
      </c>
      <c r="CD41" s="253">
        <f>+[1]I_Investimenti!CG30</f>
        <v>0</v>
      </c>
      <c r="CE41" s="253">
        <f>+[1]I_Investimenti!CH30</f>
        <v>0</v>
      </c>
      <c r="CF41" s="253">
        <f>+[1]I_Investimenti!CI30</f>
        <v>0</v>
      </c>
      <c r="CG41" s="253">
        <f>+[1]I_Investimenti!CJ30</f>
        <v>0</v>
      </c>
      <c r="CH41" s="253">
        <f>+[1]I_Investimenti!CK30</f>
        <v>0</v>
      </c>
      <c r="CI41" s="253">
        <f>+[1]I_Investimenti!CL30</f>
        <v>0</v>
      </c>
      <c r="CJ41" s="253">
        <f>+[1]I_Investimenti!CM30</f>
        <v>0</v>
      </c>
      <c r="CK41" s="253">
        <f>+[1]I_Investimenti!CN30</f>
        <v>0</v>
      </c>
      <c r="CL41" s="253">
        <f>+[1]I_Investimenti!CO30</f>
        <v>0</v>
      </c>
      <c r="CM41" s="253">
        <f>+[1]I_Investimenti!CP30</f>
        <v>0</v>
      </c>
      <c r="CN41" s="253">
        <f>+[1]I_Investimenti!CQ30</f>
        <v>0</v>
      </c>
      <c r="CO41" s="253">
        <f>+[1]I_Investimenti!CR30</f>
        <v>0</v>
      </c>
      <c r="CP41" s="253">
        <f>+[1]I_Investimenti!CS30</f>
        <v>0</v>
      </c>
      <c r="CQ41" s="253">
        <f>+[1]I_Investimenti!CT30</f>
        <v>0</v>
      </c>
      <c r="CR41" s="253">
        <f>+[1]I_Investimenti!CU30</f>
        <v>0</v>
      </c>
      <c r="CS41" s="253">
        <f>+[1]I_Investimenti!CV30</f>
        <v>0</v>
      </c>
      <c r="CT41" s="253">
        <f>+[1]I_Investimenti!CW30</f>
        <v>0</v>
      </c>
      <c r="CU41" s="253">
        <f>+[1]I_Investimenti!CX30</f>
        <v>0</v>
      </c>
      <c r="CV41" s="253">
        <f>+[1]I_Investimenti!CY30</f>
        <v>0</v>
      </c>
      <c r="CW41" s="253">
        <f>+[1]I_Investimenti!CZ30</f>
        <v>0</v>
      </c>
      <c r="CX41" s="253">
        <f>+[1]I_Investimenti!DA30</f>
        <v>0</v>
      </c>
      <c r="CY41" s="253">
        <f>+[1]I_Investimenti!DB30</f>
        <v>0</v>
      </c>
      <c r="CZ41" s="253">
        <f>+[1]I_Investimenti!DC30</f>
        <v>0</v>
      </c>
      <c r="DA41" s="253">
        <f>+[1]I_Investimenti!DD30</f>
        <v>0</v>
      </c>
      <c r="DB41" s="253">
        <f>+[1]I_Investimenti!DE30</f>
        <v>0</v>
      </c>
      <c r="DC41" s="253">
        <f>+[1]I_Investimenti!DF30</f>
        <v>0</v>
      </c>
      <c r="DD41" s="253">
        <f>+[1]I_Investimenti!DG30</f>
        <v>0</v>
      </c>
      <c r="DE41" s="253">
        <f>+[1]I_Investimenti!DH30</f>
        <v>0</v>
      </c>
      <c r="DF41" s="253">
        <f>+[1]I_Investimenti!DI30</f>
        <v>0</v>
      </c>
      <c r="DG41" s="253">
        <f>+[1]I_Investimenti!DJ30</f>
        <v>0</v>
      </c>
      <c r="DH41" s="253">
        <f>+[1]I_Investimenti!DK30</f>
        <v>0</v>
      </c>
      <c r="DI41" s="253">
        <f>+[1]I_Investimenti!DL30</f>
        <v>0</v>
      </c>
      <c r="DJ41" s="253">
        <f>+[1]I_Investimenti!DM30</f>
        <v>0</v>
      </c>
      <c r="DK41" s="253">
        <f>+[1]I_Investimenti!DN30</f>
        <v>0</v>
      </c>
      <c r="DL41" s="253">
        <f>+[1]I_Investimenti!DO30</f>
        <v>0</v>
      </c>
      <c r="DM41" s="253">
        <f>+[1]I_Investimenti!DP30</f>
        <v>0</v>
      </c>
      <c r="DN41" s="253">
        <f>+[1]I_Investimenti!DQ30</f>
        <v>0</v>
      </c>
      <c r="DO41" s="253">
        <f>+[1]I_Investimenti!DR30</f>
        <v>0</v>
      </c>
      <c r="DP41" s="253">
        <f>+[1]I_Investimenti!DS30</f>
        <v>0</v>
      </c>
      <c r="DQ41" s="253">
        <f>+[1]I_Investimenti!DT30</f>
        <v>0</v>
      </c>
      <c r="DR41" s="253">
        <f>+[1]I_Investimenti!DU30</f>
        <v>0</v>
      </c>
      <c r="DS41" s="253">
        <f>+[1]I_Investimenti!DV30</f>
        <v>0</v>
      </c>
      <c r="DT41" s="253">
        <f>+[1]I_Investimenti!DW30</f>
        <v>0</v>
      </c>
      <c r="DU41" s="253">
        <f>+[1]I_Investimenti!DX30</f>
        <v>0</v>
      </c>
    </row>
    <row r="42" spans="3:125" ht="15.6" thickTop="1" thickBot="1">
      <c r="C42" s="338" t="str">
        <f t="shared" si="8"/>
        <v>ff</v>
      </c>
      <c r="F42" s="253">
        <f>+[1]I_Investimenti!I31</f>
        <v>0</v>
      </c>
      <c r="G42" s="253">
        <f>+[1]I_Investimenti!J31</f>
        <v>0</v>
      </c>
      <c r="H42" s="253">
        <f>+[1]I_Investimenti!K31</f>
        <v>0</v>
      </c>
      <c r="I42" s="253">
        <f>+[1]I_Investimenti!L31</f>
        <v>0</v>
      </c>
      <c r="J42" s="253">
        <f>+[1]I_Investimenti!M31</f>
        <v>0</v>
      </c>
      <c r="K42" s="253">
        <f>+[1]I_Investimenti!N31</f>
        <v>0</v>
      </c>
      <c r="L42" s="253">
        <f>+[1]I_Investimenti!O31</f>
        <v>0</v>
      </c>
      <c r="M42" s="253">
        <f>+[1]I_Investimenti!P31</f>
        <v>0</v>
      </c>
      <c r="N42" s="253">
        <f>+[1]I_Investimenti!Q31</f>
        <v>0</v>
      </c>
      <c r="O42" s="253">
        <f>+[1]I_Investimenti!R31</f>
        <v>0</v>
      </c>
      <c r="P42" s="253">
        <f>+[1]I_Investimenti!S31</f>
        <v>0</v>
      </c>
      <c r="Q42" s="253">
        <f>+[1]I_Investimenti!T31</f>
        <v>0</v>
      </c>
      <c r="R42" s="253">
        <f>+[1]I_Investimenti!U31</f>
        <v>0</v>
      </c>
      <c r="S42" s="253">
        <f>+[1]I_Investimenti!V31</f>
        <v>0</v>
      </c>
      <c r="T42" s="253">
        <f>+[1]I_Investimenti!W31</f>
        <v>0</v>
      </c>
      <c r="U42" s="253">
        <f>+[1]I_Investimenti!X31</f>
        <v>0</v>
      </c>
      <c r="V42" s="253">
        <f>+[1]I_Investimenti!Y31</f>
        <v>0</v>
      </c>
      <c r="W42" s="253">
        <f>+[1]I_Investimenti!Z31</f>
        <v>0</v>
      </c>
      <c r="X42" s="253">
        <f>+[1]I_Investimenti!AA31</f>
        <v>0</v>
      </c>
      <c r="Y42" s="253">
        <f>+[1]I_Investimenti!AB31</f>
        <v>0</v>
      </c>
      <c r="Z42" s="253">
        <f>+[1]I_Investimenti!AC31</f>
        <v>0</v>
      </c>
      <c r="AA42" s="253">
        <f>+[1]I_Investimenti!AD31</f>
        <v>0</v>
      </c>
      <c r="AB42" s="253">
        <f>+[1]I_Investimenti!AE31</f>
        <v>0</v>
      </c>
      <c r="AC42" s="253">
        <f>+[1]I_Investimenti!AF31</f>
        <v>0</v>
      </c>
      <c r="AD42" s="253">
        <f>+[1]I_Investimenti!AG31</f>
        <v>0</v>
      </c>
      <c r="AE42" s="253">
        <f>+[1]I_Investimenti!AH31</f>
        <v>0</v>
      </c>
      <c r="AF42" s="253">
        <f>+[1]I_Investimenti!AI31</f>
        <v>0</v>
      </c>
      <c r="AG42" s="253">
        <f>+[1]I_Investimenti!AJ31</f>
        <v>0</v>
      </c>
      <c r="AH42" s="253">
        <f>+[1]I_Investimenti!AK31</f>
        <v>0</v>
      </c>
      <c r="AI42" s="253">
        <f>+[1]I_Investimenti!AL31</f>
        <v>0</v>
      </c>
      <c r="AJ42" s="253">
        <f>+[1]I_Investimenti!AM31</f>
        <v>0</v>
      </c>
      <c r="AK42" s="253">
        <f>+[1]I_Investimenti!AN31</f>
        <v>0</v>
      </c>
      <c r="AL42" s="253">
        <f>+[1]I_Investimenti!AO31</f>
        <v>0</v>
      </c>
      <c r="AM42" s="253">
        <f>+[1]I_Investimenti!AP31</f>
        <v>0</v>
      </c>
      <c r="AN42" s="253">
        <f>+[1]I_Investimenti!AQ31</f>
        <v>0</v>
      </c>
      <c r="AO42" s="253">
        <f>+[1]I_Investimenti!AR31</f>
        <v>0</v>
      </c>
      <c r="AP42" s="253">
        <f>+[1]I_Investimenti!AS31</f>
        <v>0</v>
      </c>
      <c r="AQ42" s="253">
        <f>+[1]I_Investimenti!AT31</f>
        <v>0</v>
      </c>
      <c r="AR42" s="253">
        <f>+[1]I_Investimenti!AU31</f>
        <v>0</v>
      </c>
      <c r="AS42" s="253">
        <f>+[1]I_Investimenti!AV31</f>
        <v>0</v>
      </c>
      <c r="AT42" s="253">
        <f>+[1]I_Investimenti!AW31</f>
        <v>0</v>
      </c>
      <c r="AU42" s="253">
        <f>+[1]I_Investimenti!AX31</f>
        <v>0</v>
      </c>
      <c r="AV42" s="253">
        <f>+[1]I_Investimenti!AY31</f>
        <v>0</v>
      </c>
      <c r="AW42" s="253">
        <f>+[1]I_Investimenti!AZ31</f>
        <v>0</v>
      </c>
      <c r="AX42" s="253">
        <f>+[1]I_Investimenti!BA31</f>
        <v>0</v>
      </c>
      <c r="AY42" s="253">
        <f>+[1]I_Investimenti!BB31</f>
        <v>0</v>
      </c>
      <c r="AZ42" s="253">
        <f>+[1]I_Investimenti!BC31</f>
        <v>0</v>
      </c>
      <c r="BA42" s="253">
        <f>+[1]I_Investimenti!BD31</f>
        <v>0</v>
      </c>
      <c r="BB42" s="253">
        <f>+[1]I_Investimenti!BE31</f>
        <v>0</v>
      </c>
      <c r="BC42" s="253">
        <f>+[1]I_Investimenti!BF31</f>
        <v>0</v>
      </c>
      <c r="BD42" s="253">
        <f>+[1]I_Investimenti!BG31</f>
        <v>0</v>
      </c>
      <c r="BE42" s="253">
        <f>+[1]I_Investimenti!BH31</f>
        <v>0</v>
      </c>
      <c r="BF42" s="253">
        <f>+[1]I_Investimenti!BI31</f>
        <v>0</v>
      </c>
      <c r="BG42" s="253">
        <f>+[1]I_Investimenti!BJ31</f>
        <v>0</v>
      </c>
      <c r="BH42" s="253">
        <f>+[1]I_Investimenti!BK31</f>
        <v>0</v>
      </c>
      <c r="BI42" s="253">
        <f>+[1]I_Investimenti!BL31</f>
        <v>0</v>
      </c>
      <c r="BJ42" s="253">
        <f>+[1]I_Investimenti!BM31</f>
        <v>0</v>
      </c>
      <c r="BK42" s="253">
        <f>+[1]I_Investimenti!BN31</f>
        <v>0</v>
      </c>
      <c r="BL42" s="253">
        <f>+[1]I_Investimenti!BO31</f>
        <v>0</v>
      </c>
      <c r="BM42" s="253">
        <f>+[1]I_Investimenti!BP31</f>
        <v>0</v>
      </c>
      <c r="BN42" s="253">
        <f>+[1]I_Investimenti!BQ31</f>
        <v>0</v>
      </c>
      <c r="BO42" s="253">
        <f>+[1]I_Investimenti!BR31</f>
        <v>0</v>
      </c>
      <c r="BP42" s="253">
        <f>+[1]I_Investimenti!BS31</f>
        <v>0</v>
      </c>
      <c r="BQ42" s="253">
        <f>+[1]I_Investimenti!BT31</f>
        <v>0</v>
      </c>
      <c r="BR42" s="253">
        <f>+[1]I_Investimenti!BU31</f>
        <v>0</v>
      </c>
      <c r="BS42" s="253">
        <f>+[1]I_Investimenti!BV31</f>
        <v>0</v>
      </c>
      <c r="BT42" s="253">
        <f>+[1]I_Investimenti!BW31</f>
        <v>0</v>
      </c>
      <c r="BU42" s="253">
        <f>+[1]I_Investimenti!BX31</f>
        <v>0</v>
      </c>
      <c r="BV42" s="253">
        <f>+[1]I_Investimenti!BY31</f>
        <v>0</v>
      </c>
      <c r="BW42" s="253">
        <f>+[1]I_Investimenti!BZ31</f>
        <v>0</v>
      </c>
      <c r="BX42" s="253">
        <f>+[1]I_Investimenti!CA31</f>
        <v>0</v>
      </c>
      <c r="BY42" s="253">
        <f>+[1]I_Investimenti!CB31</f>
        <v>0</v>
      </c>
      <c r="BZ42" s="253">
        <f>+[1]I_Investimenti!CC31</f>
        <v>0</v>
      </c>
      <c r="CA42" s="253">
        <f>+[1]I_Investimenti!CD31</f>
        <v>0</v>
      </c>
      <c r="CB42" s="253">
        <f>+[1]I_Investimenti!CE31</f>
        <v>0</v>
      </c>
      <c r="CC42" s="253">
        <f>+[1]I_Investimenti!CF31</f>
        <v>0</v>
      </c>
      <c r="CD42" s="253">
        <f>+[1]I_Investimenti!CG31</f>
        <v>0</v>
      </c>
      <c r="CE42" s="253">
        <f>+[1]I_Investimenti!CH31</f>
        <v>0</v>
      </c>
      <c r="CF42" s="253">
        <f>+[1]I_Investimenti!CI31</f>
        <v>0</v>
      </c>
      <c r="CG42" s="253">
        <f>+[1]I_Investimenti!CJ31</f>
        <v>0</v>
      </c>
      <c r="CH42" s="253">
        <f>+[1]I_Investimenti!CK31</f>
        <v>0</v>
      </c>
      <c r="CI42" s="253">
        <f>+[1]I_Investimenti!CL31</f>
        <v>0</v>
      </c>
      <c r="CJ42" s="253">
        <f>+[1]I_Investimenti!CM31</f>
        <v>0</v>
      </c>
      <c r="CK42" s="253">
        <f>+[1]I_Investimenti!CN31</f>
        <v>0</v>
      </c>
      <c r="CL42" s="253">
        <f>+[1]I_Investimenti!CO31</f>
        <v>0</v>
      </c>
      <c r="CM42" s="253">
        <f>+[1]I_Investimenti!CP31</f>
        <v>0</v>
      </c>
      <c r="CN42" s="253">
        <f>+[1]I_Investimenti!CQ31</f>
        <v>0</v>
      </c>
      <c r="CO42" s="253">
        <f>+[1]I_Investimenti!CR31</f>
        <v>0</v>
      </c>
      <c r="CP42" s="253">
        <f>+[1]I_Investimenti!CS31</f>
        <v>0</v>
      </c>
      <c r="CQ42" s="253">
        <f>+[1]I_Investimenti!CT31</f>
        <v>0</v>
      </c>
      <c r="CR42" s="253">
        <f>+[1]I_Investimenti!CU31</f>
        <v>0</v>
      </c>
      <c r="CS42" s="253">
        <f>+[1]I_Investimenti!CV31</f>
        <v>0</v>
      </c>
      <c r="CT42" s="253">
        <f>+[1]I_Investimenti!CW31</f>
        <v>0</v>
      </c>
      <c r="CU42" s="253">
        <f>+[1]I_Investimenti!CX31</f>
        <v>0</v>
      </c>
      <c r="CV42" s="253">
        <f>+[1]I_Investimenti!CY31</f>
        <v>0</v>
      </c>
      <c r="CW42" s="253">
        <f>+[1]I_Investimenti!CZ31</f>
        <v>0</v>
      </c>
      <c r="CX42" s="253">
        <f>+[1]I_Investimenti!DA31</f>
        <v>0</v>
      </c>
      <c r="CY42" s="253">
        <f>+[1]I_Investimenti!DB31</f>
        <v>0</v>
      </c>
      <c r="CZ42" s="253">
        <f>+[1]I_Investimenti!DC31</f>
        <v>0</v>
      </c>
      <c r="DA42" s="253">
        <f>+[1]I_Investimenti!DD31</f>
        <v>0</v>
      </c>
      <c r="DB42" s="253">
        <f>+[1]I_Investimenti!DE31</f>
        <v>0</v>
      </c>
      <c r="DC42" s="253">
        <f>+[1]I_Investimenti!DF31</f>
        <v>0</v>
      </c>
      <c r="DD42" s="253">
        <f>+[1]I_Investimenti!DG31</f>
        <v>0</v>
      </c>
      <c r="DE42" s="253">
        <f>+[1]I_Investimenti!DH31</f>
        <v>0</v>
      </c>
      <c r="DF42" s="253">
        <f>+[1]I_Investimenti!DI31</f>
        <v>0</v>
      </c>
      <c r="DG42" s="253">
        <f>+[1]I_Investimenti!DJ31</f>
        <v>0</v>
      </c>
      <c r="DH42" s="253">
        <f>+[1]I_Investimenti!DK31</f>
        <v>0</v>
      </c>
      <c r="DI42" s="253">
        <f>+[1]I_Investimenti!DL31</f>
        <v>0</v>
      </c>
      <c r="DJ42" s="253">
        <f>+[1]I_Investimenti!DM31</f>
        <v>0</v>
      </c>
      <c r="DK42" s="253">
        <f>+[1]I_Investimenti!DN31</f>
        <v>0</v>
      </c>
      <c r="DL42" s="253">
        <f>+[1]I_Investimenti!DO31</f>
        <v>0</v>
      </c>
      <c r="DM42" s="253">
        <f>+[1]I_Investimenti!DP31</f>
        <v>0</v>
      </c>
      <c r="DN42" s="253">
        <f>+[1]I_Investimenti!DQ31</f>
        <v>0</v>
      </c>
      <c r="DO42" s="253">
        <f>+[1]I_Investimenti!DR31</f>
        <v>0</v>
      </c>
      <c r="DP42" s="253">
        <f>+[1]I_Investimenti!DS31</f>
        <v>0</v>
      </c>
      <c r="DQ42" s="253">
        <f>+[1]I_Investimenti!DT31</f>
        <v>0</v>
      </c>
      <c r="DR42" s="253">
        <f>+[1]I_Investimenti!DU31</f>
        <v>0</v>
      </c>
      <c r="DS42" s="253">
        <f>+[1]I_Investimenti!DV31</f>
        <v>0</v>
      </c>
      <c r="DT42" s="253">
        <f>+[1]I_Investimenti!DW31</f>
        <v>0</v>
      </c>
      <c r="DU42" s="253">
        <f>+[1]I_Investimenti!DX31</f>
        <v>0</v>
      </c>
    </row>
    <row r="43" spans="3:125" ht="15.6" thickTop="1" thickBot="1">
      <c r="C43" s="338" t="str">
        <f t="shared" si="8"/>
        <v>gg</v>
      </c>
      <c r="F43" s="253">
        <f>+[1]I_Investimenti!I32</f>
        <v>0</v>
      </c>
      <c r="G43" s="253">
        <f>+[1]I_Investimenti!J32</f>
        <v>0</v>
      </c>
      <c r="H43" s="253">
        <f>+[1]I_Investimenti!K32</f>
        <v>0</v>
      </c>
      <c r="I43" s="253">
        <f>+[1]I_Investimenti!L32</f>
        <v>0</v>
      </c>
      <c r="J43" s="253">
        <f>+[1]I_Investimenti!M32</f>
        <v>0</v>
      </c>
      <c r="K43" s="253">
        <f>+[1]I_Investimenti!N32</f>
        <v>0</v>
      </c>
      <c r="L43" s="253">
        <f>+[1]I_Investimenti!O32</f>
        <v>0</v>
      </c>
      <c r="M43" s="253">
        <f>+[1]I_Investimenti!P32</f>
        <v>0</v>
      </c>
      <c r="N43" s="253">
        <f>+[1]I_Investimenti!Q32</f>
        <v>0</v>
      </c>
      <c r="O43" s="253">
        <f>+[1]I_Investimenti!R32</f>
        <v>0</v>
      </c>
      <c r="P43" s="253">
        <f>+[1]I_Investimenti!S32</f>
        <v>0</v>
      </c>
      <c r="Q43" s="253">
        <f>+[1]I_Investimenti!T32</f>
        <v>0</v>
      </c>
      <c r="R43" s="253">
        <f>+[1]I_Investimenti!U32</f>
        <v>0</v>
      </c>
      <c r="S43" s="253">
        <f>+[1]I_Investimenti!V32</f>
        <v>0</v>
      </c>
      <c r="T43" s="253">
        <f>+[1]I_Investimenti!W32</f>
        <v>0</v>
      </c>
      <c r="U43" s="253">
        <f>+[1]I_Investimenti!X32</f>
        <v>0</v>
      </c>
      <c r="V43" s="253">
        <f>+[1]I_Investimenti!Y32</f>
        <v>0</v>
      </c>
      <c r="W43" s="253">
        <f>+[1]I_Investimenti!Z32</f>
        <v>0</v>
      </c>
      <c r="X43" s="253">
        <f>+[1]I_Investimenti!AA32</f>
        <v>0</v>
      </c>
      <c r="Y43" s="253">
        <f>+[1]I_Investimenti!AB32</f>
        <v>0</v>
      </c>
      <c r="Z43" s="253">
        <f>+[1]I_Investimenti!AC32</f>
        <v>0</v>
      </c>
      <c r="AA43" s="253">
        <f>+[1]I_Investimenti!AD32</f>
        <v>0</v>
      </c>
      <c r="AB43" s="253">
        <f>+[1]I_Investimenti!AE32</f>
        <v>0</v>
      </c>
      <c r="AC43" s="253">
        <f>+[1]I_Investimenti!AF32</f>
        <v>0</v>
      </c>
      <c r="AD43" s="253">
        <f>+[1]I_Investimenti!AG32</f>
        <v>0</v>
      </c>
      <c r="AE43" s="253">
        <f>+[1]I_Investimenti!AH32</f>
        <v>0</v>
      </c>
      <c r="AF43" s="253">
        <f>+[1]I_Investimenti!AI32</f>
        <v>0</v>
      </c>
      <c r="AG43" s="253">
        <f>+[1]I_Investimenti!AJ32</f>
        <v>0</v>
      </c>
      <c r="AH43" s="253">
        <f>+[1]I_Investimenti!AK32</f>
        <v>0</v>
      </c>
      <c r="AI43" s="253">
        <f>+[1]I_Investimenti!AL32</f>
        <v>0</v>
      </c>
      <c r="AJ43" s="253">
        <f>+[1]I_Investimenti!AM32</f>
        <v>0</v>
      </c>
      <c r="AK43" s="253">
        <f>+[1]I_Investimenti!AN32</f>
        <v>0</v>
      </c>
      <c r="AL43" s="253">
        <f>+[1]I_Investimenti!AO32</f>
        <v>0</v>
      </c>
      <c r="AM43" s="253">
        <f>+[1]I_Investimenti!AP32</f>
        <v>0</v>
      </c>
      <c r="AN43" s="253">
        <f>+[1]I_Investimenti!AQ32</f>
        <v>0</v>
      </c>
      <c r="AO43" s="253">
        <f>+[1]I_Investimenti!AR32</f>
        <v>0</v>
      </c>
      <c r="AP43" s="253">
        <f>+[1]I_Investimenti!AS32</f>
        <v>0</v>
      </c>
      <c r="AQ43" s="253">
        <f>+[1]I_Investimenti!AT32</f>
        <v>0</v>
      </c>
      <c r="AR43" s="253">
        <f>+[1]I_Investimenti!AU32</f>
        <v>0</v>
      </c>
      <c r="AS43" s="253">
        <f>+[1]I_Investimenti!AV32</f>
        <v>0</v>
      </c>
      <c r="AT43" s="253">
        <f>+[1]I_Investimenti!AW32</f>
        <v>0</v>
      </c>
      <c r="AU43" s="253">
        <f>+[1]I_Investimenti!AX32</f>
        <v>0</v>
      </c>
      <c r="AV43" s="253">
        <f>+[1]I_Investimenti!AY32</f>
        <v>0</v>
      </c>
      <c r="AW43" s="253">
        <f>+[1]I_Investimenti!AZ32</f>
        <v>0</v>
      </c>
      <c r="AX43" s="253">
        <f>+[1]I_Investimenti!BA32</f>
        <v>0</v>
      </c>
      <c r="AY43" s="253">
        <f>+[1]I_Investimenti!BB32</f>
        <v>0</v>
      </c>
      <c r="AZ43" s="253">
        <f>+[1]I_Investimenti!BC32</f>
        <v>0</v>
      </c>
      <c r="BA43" s="253">
        <f>+[1]I_Investimenti!BD32</f>
        <v>0</v>
      </c>
      <c r="BB43" s="253">
        <f>+[1]I_Investimenti!BE32</f>
        <v>0</v>
      </c>
      <c r="BC43" s="253">
        <f>+[1]I_Investimenti!BF32</f>
        <v>0</v>
      </c>
      <c r="BD43" s="253">
        <f>+[1]I_Investimenti!BG32</f>
        <v>0</v>
      </c>
      <c r="BE43" s="253">
        <f>+[1]I_Investimenti!BH32</f>
        <v>0</v>
      </c>
      <c r="BF43" s="253">
        <f>+[1]I_Investimenti!BI32</f>
        <v>0</v>
      </c>
      <c r="BG43" s="253">
        <f>+[1]I_Investimenti!BJ32</f>
        <v>0</v>
      </c>
      <c r="BH43" s="253">
        <f>+[1]I_Investimenti!BK32</f>
        <v>0</v>
      </c>
      <c r="BI43" s="253">
        <f>+[1]I_Investimenti!BL32</f>
        <v>0</v>
      </c>
      <c r="BJ43" s="253">
        <f>+[1]I_Investimenti!BM32</f>
        <v>0</v>
      </c>
      <c r="BK43" s="253">
        <f>+[1]I_Investimenti!BN32</f>
        <v>0</v>
      </c>
      <c r="BL43" s="253">
        <f>+[1]I_Investimenti!BO32</f>
        <v>0</v>
      </c>
      <c r="BM43" s="253">
        <f>+[1]I_Investimenti!BP32</f>
        <v>0</v>
      </c>
      <c r="BN43" s="253">
        <f>+[1]I_Investimenti!BQ32</f>
        <v>0</v>
      </c>
      <c r="BO43" s="253">
        <f>+[1]I_Investimenti!BR32</f>
        <v>0</v>
      </c>
      <c r="BP43" s="253">
        <f>+[1]I_Investimenti!BS32</f>
        <v>0</v>
      </c>
      <c r="BQ43" s="253">
        <f>+[1]I_Investimenti!BT32</f>
        <v>0</v>
      </c>
      <c r="BR43" s="253">
        <f>+[1]I_Investimenti!BU32</f>
        <v>0</v>
      </c>
      <c r="BS43" s="253">
        <f>+[1]I_Investimenti!BV32</f>
        <v>0</v>
      </c>
      <c r="BT43" s="253">
        <f>+[1]I_Investimenti!BW32</f>
        <v>0</v>
      </c>
      <c r="BU43" s="253">
        <f>+[1]I_Investimenti!BX32</f>
        <v>0</v>
      </c>
      <c r="BV43" s="253">
        <f>+[1]I_Investimenti!BY32</f>
        <v>0</v>
      </c>
      <c r="BW43" s="253">
        <f>+[1]I_Investimenti!BZ32</f>
        <v>0</v>
      </c>
      <c r="BX43" s="253">
        <f>+[1]I_Investimenti!CA32</f>
        <v>0</v>
      </c>
      <c r="BY43" s="253">
        <f>+[1]I_Investimenti!CB32</f>
        <v>0</v>
      </c>
      <c r="BZ43" s="253">
        <f>+[1]I_Investimenti!CC32</f>
        <v>0</v>
      </c>
      <c r="CA43" s="253">
        <f>+[1]I_Investimenti!CD32</f>
        <v>0</v>
      </c>
      <c r="CB43" s="253">
        <f>+[1]I_Investimenti!CE32</f>
        <v>0</v>
      </c>
      <c r="CC43" s="253">
        <f>+[1]I_Investimenti!CF32</f>
        <v>0</v>
      </c>
      <c r="CD43" s="253">
        <f>+[1]I_Investimenti!CG32</f>
        <v>0</v>
      </c>
      <c r="CE43" s="253">
        <f>+[1]I_Investimenti!CH32</f>
        <v>0</v>
      </c>
      <c r="CF43" s="253">
        <f>+[1]I_Investimenti!CI32</f>
        <v>0</v>
      </c>
      <c r="CG43" s="253">
        <f>+[1]I_Investimenti!CJ32</f>
        <v>0</v>
      </c>
      <c r="CH43" s="253">
        <f>+[1]I_Investimenti!CK32</f>
        <v>0</v>
      </c>
      <c r="CI43" s="253">
        <f>+[1]I_Investimenti!CL32</f>
        <v>0</v>
      </c>
      <c r="CJ43" s="253">
        <f>+[1]I_Investimenti!CM32</f>
        <v>0</v>
      </c>
      <c r="CK43" s="253">
        <f>+[1]I_Investimenti!CN32</f>
        <v>0</v>
      </c>
      <c r="CL43" s="253">
        <f>+[1]I_Investimenti!CO32</f>
        <v>0</v>
      </c>
      <c r="CM43" s="253">
        <f>+[1]I_Investimenti!CP32</f>
        <v>0</v>
      </c>
      <c r="CN43" s="253">
        <f>+[1]I_Investimenti!CQ32</f>
        <v>0</v>
      </c>
      <c r="CO43" s="253">
        <f>+[1]I_Investimenti!CR32</f>
        <v>0</v>
      </c>
      <c r="CP43" s="253">
        <f>+[1]I_Investimenti!CS32</f>
        <v>0</v>
      </c>
      <c r="CQ43" s="253">
        <f>+[1]I_Investimenti!CT32</f>
        <v>0</v>
      </c>
      <c r="CR43" s="253">
        <f>+[1]I_Investimenti!CU32</f>
        <v>0</v>
      </c>
      <c r="CS43" s="253">
        <f>+[1]I_Investimenti!CV32</f>
        <v>0</v>
      </c>
      <c r="CT43" s="253">
        <f>+[1]I_Investimenti!CW32</f>
        <v>0</v>
      </c>
      <c r="CU43" s="253">
        <f>+[1]I_Investimenti!CX32</f>
        <v>0</v>
      </c>
      <c r="CV43" s="253">
        <f>+[1]I_Investimenti!CY32</f>
        <v>0</v>
      </c>
      <c r="CW43" s="253">
        <f>+[1]I_Investimenti!CZ32</f>
        <v>0</v>
      </c>
      <c r="CX43" s="253">
        <f>+[1]I_Investimenti!DA32</f>
        <v>0</v>
      </c>
      <c r="CY43" s="253">
        <f>+[1]I_Investimenti!DB32</f>
        <v>0</v>
      </c>
      <c r="CZ43" s="253">
        <f>+[1]I_Investimenti!DC32</f>
        <v>0</v>
      </c>
      <c r="DA43" s="253">
        <f>+[1]I_Investimenti!DD32</f>
        <v>0</v>
      </c>
      <c r="DB43" s="253">
        <f>+[1]I_Investimenti!DE32</f>
        <v>0</v>
      </c>
      <c r="DC43" s="253">
        <f>+[1]I_Investimenti!DF32</f>
        <v>0</v>
      </c>
      <c r="DD43" s="253">
        <f>+[1]I_Investimenti!DG32</f>
        <v>0</v>
      </c>
      <c r="DE43" s="253">
        <f>+[1]I_Investimenti!DH32</f>
        <v>0</v>
      </c>
      <c r="DF43" s="253">
        <f>+[1]I_Investimenti!DI32</f>
        <v>0</v>
      </c>
      <c r="DG43" s="253">
        <f>+[1]I_Investimenti!DJ32</f>
        <v>0</v>
      </c>
      <c r="DH43" s="253">
        <f>+[1]I_Investimenti!DK32</f>
        <v>0</v>
      </c>
      <c r="DI43" s="253">
        <f>+[1]I_Investimenti!DL32</f>
        <v>0</v>
      </c>
      <c r="DJ43" s="253">
        <f>+[1]I_Investimenti!DM32</f>
        <v>0</v>
      </c>
      <c r="DK43" s="253">
        <f>+[1]I_Investimenti!DN32</f>
        <v>0</v>
      </c>
      <c r="DL43" s="253">
        <f>+[1]I_Investimenti!DO32</f>
        <v>0</v>
      </c>
      <c r="DM43" s="253">
        <f>+[1]I_Investimenti!DP32</f>
        <v>0</v>
      </c>
      <c r="DN43" s="253">
        <f>+[1]I_Investimenti!DQ32</f>
        <v>0</v>
      </c>
      <c r="DO43" s="253">
        <f>+[1]I_Investimenti!DR32</f>
        <v>0</v>
      </c>
      <c r="DP43" s="253">
        <f>+[1]I_Investimenti!DS32</f>
        <v>0</v>
      </c>
      <c r="DQ43" s="253">
        <f>+[1]I_Investimenti!DT32</f>
        <v>0</v>
      </c>
      <c r="DR43" s="253">
        <f>+[1]I_Investimenti!DU32</f>
        <v>0</v>
      </c>
      <c r="DS43" s="253">
        <f>+[1]I_Investimenti!DV32</f>
        <v>0</v>
      </c>
      <c r="DT43" s="253">
        <f>+[1]I_Investimenti!DW32</f>
        <v>0</v>
      </c>
      <c r="DU43" s="253">
        <f>+[1]I_Investimenti!DX32</f>
        <v>0</v>
      </c>
    </row>
    <row r="44" spans="3:125" ht="15.6" thickTop="1" thickBot="1">
      <c r="C44" s="338" t="str">
        <f t="shared" si="8"/>
        <v>hh</v>
      </c>
      <c r="F44" s="253">
        <f>+[1]I_Investimenti!I33</f>
        <v>0</v>
      </c>
      <c r="G44" s="253">
        <f>+[1]I_Investimenti!J33</f>
        <v>0</v>
      </c>
      <c r="H44" s="253">
        <f>+[1]I_Investimenti!K33</f>
        <v>0</v>
      </c>
      <c r="I44" s="253">
        <f>+[1]I_Investimenti!L33</f>
        <v>0</v>
      </c>
      <c r="J44" s="253">
        <f>+[1]I_Investimenti!M33</f>
        <v>0</v>
      </c>
      <c r="K44" s="253">
        <f>+[1]I_Investimenti!N33</f>
        <v>0</v>
      </c>
      <c r="L44" s="253">
        <f>+[1]I_Investimenti!O33</f>
        <v>0</v>
      </c>
      <c r="M44" s="253">
        <f>+[1]I_Investimenti!P33</f>
        <v>0</v>
      </c>
      <c r="N44" s="253">
        <f>+[1]I_Investimenti!Q33</f>
        <v>0</v>
      </c>
      <c r="O44" s="253">
        <f>+[1]I_Investimenti!R33</f>
        <v>0</v>
      </c>
      <c r="P44" s="253">
        <f>+[1]I_Investimenti!S33</f>
        <v>0</v>
      </c>
      <c r="Q44" s="253">
        <f>+[1]I_Investimenti!T33</f>
        <v>0</v>
      </c>
      <c r="R44" s="253">
        <f>+[1]I_Investimenti!U33</f>
        <v>0</v>
      </c>
      <c r="S44" s="253">
        <f>+[1]I_Investimenti!V33</f>
        <v>0</v>
      </c>
      <c r="T44" s="253">
        <f>+[1]I_Investimenti!W33</f>
        <v>0</v>
      </c>
      <c r="U44" s="253">
        <f>+[1]I_Investimenti!X33</f>
        <v>0</v>
      </c>
      <c r="V44" s="253">
        <f>+[1]I_Investimenti!Y33</f>
        <v>0</v>
      </c>
      <c r="W44" s="253">
        <f>+[1]I_Investimenti!Z33</f>
        <v>0</v>
      </c>
      <c r="X44" s="253">
        <f>+[1]I_Investimenti!AA33</f>
        <v>0</v>
      </c>
      <c r="Y44" s="253">
        <f>+[1]I_Investimenti!AB33</f>
        <v>0</v>
      </c>
      <c r="Z44" s="253">
        <f>+[1]I_Investimenti!AC33</f>
        <v>0</v>
      </c>
      <c r="AA44" s="253">
        <f>+[1]I_Investimenti!AD33</f>
        <v>0</v>
      </c>
      <c r="AB44" s="253">
        <f>+[1]I_Investimenti!AE33</f>
        <v>0</v>
      </c>
      <c r="AC44" s="253">
        <f>+[1]I_Investimenti!AF33</f>
        <v>0</v>
      </c>
      <c r="AD44" s="253">
        <f>+[1]I_Investimenti!AG33</f>
        <v>0</v>
      </c>
      <c r="AE44" s="253">
        <f>+[1]I_Investimenti!AH33</f>
        <v>0</v>
      </c>
      <c r="AF44" s="253">
        <f>+[1]I_Investimenti!AI33</f>
        <v>0</v>
      </c>
      <c r="AG44" s="253">
        <f>+[1]I_Investimenti!AJ33</f>
        <v>0</v>
      </c>
      <c r="AH44" s="253">
        <f>+[1]I_Investimenti!AK33</f>
        <v>0</v>
      </c>
      <c r="AI44" s="253">
        <f>+[1]I_Investimenti!AL33</f>
        <v>0</v>
      </c>
      <c r="AJ44" s="253">
        <f>+[1]I_Investimenti!AM33</f>
        <v>0</v>
      </c>
      <c r="AK44" s="253">
        <f>+[1]I_Investimenti!AN33</f>
        <v>0</v>
      </c>
      <c r="AL44" s="253">
        <f>+[1]I_Investimenti!AO33</f>
        <v>0</v>
      </c>
      <c r="AM44" s="253">
        <f>+[1]I_Investimenti!AP33</f>
        <v>0</v>
      </c>
      <c r="AN44" s="253">
        <f>+[1]I_Investimenti!AQ33</f>
        <v>0</v>
      </c>
      <c r="AO44" s="253">
        <f>+[1]I_Investimenti!AR33</f>
        <v>0</v>
      </c>
      <c r="AP44" s="253">
        <f>+[1]I_Investimenti!AS33</f>
        <v>0</v>
      </c>
      <c r="AQ44" s="253">
        <f>+[1]I_Investimenti!AT33</f>
        <v>0</v>
      </c>
      <c r="AR44" s="253">
        <f>+[1]I_Investimenti!AU33</f>
        <v>0</v>
      </c>
      <c r="AS44" s="253">
        <f>+[1]I_Investimenti!AV33</f>
        <v>0</v>
      </c>
      <c r="AT44" s="253">
        <f>+[1]I_Investimenti!AW33</f>
        <v>0</v>
      </c>
      <c r="AU44" s="253">
        <f>+[1]I_Investimenti!AX33</f>
        <v>0</v>
      </c>
      <c r="AV44" s="253">
        <f>+[1]I_Investimenti!AY33</f>
        <v>0</v>
      </c>
      <c r="AW44" s="253">
        <f>+[1]I_Investimenti!AZ33</f>
        <v>0</v>
      </c>
      <c r="AX44" s="253">
        <f>+[1]I_Investimenti!BA33</f>
        <v>0</v>
      </c>
      <c r="AY44" s="253">
        <f>+[1]I_Investimenti!BB33</f>
        <v>0</v>
      </c>
      <c r="AZ44" s="253">
        <f>+[1]I_Investimenti!BC33</f>
        <v>0</v>
      </c>
      <c r="BA44" s="253">
        <f>+[1]I_Investimenti!BD33</f>
        <v>0</v>
      </c>
      <c r="BB44" s="253">
        <f>+[1]I_Investimenti!BE33</f>
        <v>0</v>
      </c>
      <c r="BC44" s="253">
        <f>+[1]I_Investimenti!BF33</f>
        <v>0</v>
      </c>
      <c r="BD44" s="253">
        <f>+[1]I_Investimenti!BG33</f>
        <v>0</v>
      </c>
      <c r="BE44" s="253">
        <f>+[1]I_Investimenti!BH33</f>
        <v>0</v>
      </c>
      <c r="BF44" s="253">
        <f>+[1]I_Investimenti!BI33</f>
        <v>0</v>
      </c>
      <c r="BG44" s="253">
        <f>+[1]I_Investimenti!BJ33</f>
        <v>0</v>
      </c>
      <c r="BH44" s="253">
        <f>+[1]I_Investimenti!BK33</f>
        <v>0</v>
      </c>
      <c r="BI44" s="253">
        <f>+[1]I_Investimenti!BL33</f>
        <v>0</v>
      </c>
      <c r="BJ44" s="253">
        <f>+[1]I_Investimenti!BM33</f>
        <v>0</v>
      </c>
      <c r="BK44" s="253">
        <f>+[1]I_Investimenti!BN33</f>
        <v>0</v>
      </c>
      <c r="BL44" s="253">
        <f>+[1]I_Investimenti!BO33</f>
        <v>0</v>
      </c>
      <c r="BM44" s="253">
        <f>+[1]I_Investimenti!BP33</f>
        <v>0</v>
      </c>
      <c r="BN44" s="253">
        <f>+[1]I_Investimenti!BQ33</f>
        <v>0</v>
      </c>
      <c r="BO44" s="253">
        <f>+[1]I_Investimenti!BR33</f>
        <v>0</v>
      </c>
      <c r="BP44" s="253">
        <f>+[1]I_Investimenti!BS33</f>
        <v>0</v>
      </c>
      <c r="BQ44" s="253">
        <f>+[1]I_Investimenti!BT33</f>
        <v>0</v>
      </c>
      <c r="BR44" s="253">
        <f>+[1]I_Investimenti!BU33</f>
        <v>0</v>
      </c>
      <c r="BS44" s="253">
        <f>+[1]I_Investimenti!BV33</f>
        <v>0</v>
      </c>
      <c r="BT44" s="253">
        <f>+[1]I_Investimenti!BW33</f>
        <v>0</v>
      </c>
      <c r="BU44" s="253">
        <f>+[1]I_Investimenti!BX33</f>
        <v>0</v>
      </c>
      <c r="BV44" s="253">
        <f>+[1]I_Investimenti!BY33</f>
        <v>0</v>
      </c>
      <c r="BW44" s="253">
        <f>+[1]I_Investimenti!BZ33</f>
        <v>0</v>
      </c>
      <c r="BX44" s="253">
        <f>+[1]I_Investimenti!CA33</f>
        <v>0</v>
      </c>
      <c r="BY44" s="253">
        <f>+[1]I_Investimenti!CB33</f>
        <v>0</v>
      </c>
      <c r="BZ44" s="253">
        <f>+[1]I_Investimenti!CC33</f>
        <v>0</v>
      </c>
      <c r="CA44" s="253">
        <f>+[1]I_Investimenti!CD33</f>
        <v>0</v>
      </c>
      <c r="CB44" s="253">
        <f>+[1]I_Investimenti!CE33</f>
        <v>0</v>
      </c>
      <c r="CC44" s="253">
        <f>+[1]I_Investimenti!CF33</f>
        <v>0</v>
      </c>
      <c r="CD44" s="253">
        <f>+[1]I_Investimenti!CG33</f>
        <v>0</v>
      </c>
      <c r="CE44" s="253">
        <f>+[1]I_Investimenti!CH33</f>
        <v>0</v>
      </c>
      <c r="CF44" s="253">
        <f>+[1]I_Investimenti!CI33</f>
        <v>0</v>
      </c>
      <c r="CG44" s="253">
        <f>+[1]I_Investimenti!CJ33</f>
        <v>0</v>
      </c>
      <c r="CH44" s="253">
        <f>+[1]I_Investimenti!CK33</f>
        <v>0</v>
      </c>
      <c r="CI44" s="253">
        <f>+[1]I_Investimenti!CL33</f>
        <v>0</v>
      </c>
      <c r="CJ44" s="253">
        <f>+[1]I_Investimenti!CM33</f>
        <v>0</v>
      </c>
      <c r="CK44" s="253">
        <f>+[1]I_Investimenti!CN33</f>
        <v>0</v>
      </c>
      <c r="CL44" s="253">
        <f>+[1]I_Investimenti!CO33</f>
        <v>0</v>
      </c>
      <c r="CM44" s="253">
        <f>+[1]I_Investimenti!CP33</f>
        <v>0</v>
      </c>
      <c r="CN44" s="253">
        <f>+[1]I_Investimenti!CQ33</f>
        <v>0</v>
      </c>
      <c r="CO44" s="253">
        <f>+[1]I_Investimenti!CR33</f>
        <v>0</v>
      </c>
      <c r="CP44" s="253">
        <f>+[1]I_Investimenti!CS33</f>
        <v>0</v>
      </c>
      <c r="CQ44" s="253">
        <f>+[1]I_Investimenti!CT33</f>
        <v>0</v>
      </c>
      <c r="CR44" s="253">
        <f>+[1]I_Investimenti!CU33</f>
        <v>0</v>
      </c>
      <c r="CS44" s="253">
        <f>+[1]I_Investimenti!CV33</f>
        <v>0</v>
      </c>
      <c r="CT44" s="253">
        <f>+[1]I_Investimenti!CW33</f>
        <v>0</v>
      </c>
      <c r="CU44" s="253">
        <f>+[1]I_Investimenti!CX33</f>
        <v>0</v>
      </c>
      <c r="CV44" s="253">
        <f>+[1]I_Investimenti!CY33</f>
        <v>0</v>
      </c>
      <c r="CW44" s="253">
        <f>+[1]I_Investimenti!CZ33</f>
        <v>0</v>
      </c>
      <c r="CX44" s="253">
        <f>+[1]I_Investimenti!DA33</f>
        <v>0</v>
      </c>
      <c r="CY44" s="253">
        <f>+[1]I_Investimenti!DB33</f>
        <v>0</v>
      </c>
      <c r="CZ44" s="253">
        <f>+[1]I_Investimenti!DC33</f>
        <v>0</v>
      </c>
      <c r="DA44" s="253">
        <f>+[1]I_Investimenti!DD33</f>
        <v>0</v>
      </c>
      <c r="DB44" s="253">
        <f>+[1]I_Investimenti!DE33</f>
        <v>0</v>
      </c>
      <c r="DC44" s="253">
        <f>+[1]I_Investimenti!DF33</f>
        <v>0</v>
      </c>
      <c r="DD44" s="253">
        <f>+[1]I_Investimenti!DG33</f>
        <v>0</v>
      </c>
      <c r="DE44" s="253">
        <f>+[1]I_Investimenti!DH33</f>
        <v>0</v>
      </c>
      <c r="DF44" s="253">
        <f>+[1]I_Investimenti!DI33</f>
        <v>0</v>
      </c>
      <c r="DG44" s="253">
        <f>+[1]I_Investimenti!DJ33</f>
        <v>0</v>
      </c>
      <c r="DH44" s="253">
        <f>+[1]I_Investimenti!DK33</f>
        <v>0</v>
      </c>
      <c r="DI44" s="253">
        <f>+[1]I_Investimenti!DL33</f>
        <v>0</v>
      </c>
      <c r="DJ44" s="253">
        <f>+[1]I_Investimenti!DM33</f>
        <v>0</v>
      </c>
      <c r="DK44" s="253">
        <f>+[1]I_Investimenti!DN33</f>
        <v>0</v>
      </c>
      <c r="DL44" s="253">
        <f>+[1]I_Investimenti!DO33</f>
        <v>0</v>
      </c>
      <c r="DM44" s="253">
        <f>+[1]I_Investimenti!DP33</f>
        <v>0</v>
      </c>
      <c r="DN44" s="253">
        <f>+[1]I_Investimenti!DQ33</f>
        <v>0</v>
      </c>
      <c r="DO44" s="253">
        <f>+[1]I_Investimenti!DR33</f>
        <v>0</v>
      </c>
      <c r="DP44" s="253">
        <f>+[1]I_Investimenti!DS33</f>
        <v>0</v>
      </c>
      <c r="DQ44" s="253">
        <f>+[1]I_Investimenti!DT33</f>
        <v>0</v>
      </c>
      <c r="DR44" s="253">
        <f>+[1]I_Investimenti!DU33</f>
        <v>0</v>
      </c>
      <c r="DS44" s="253">
        <f>+[1]I_Investimenti!DV33</f>
        <v>0</v>
      </c>
      <c r="DT44" s="253">
        <f>+[1]I_Investimenti!DW33</f>
        <v>0</v>
      </c>
      <c r="DU44" s="253">
        <f>+[1]I_Investimenti!DX33</f>
        <v>0</v>
      </c>
    </row>
    <row r="45" spans="3:125" ht="15.6" thickTop="1" thickBot="1">
      <c r="C45" s="338" t="str">
        <f t="shared" si="8"/>
        <v>ii</v>
      </c>
      <c r="F45" s="253">
        <f>+[1]I_Investimenti!I34</f>
        <v>0</v>
      </c>
      <c r="G45" s="253">
        <f>+[1]I_Investimenti!J34</f>
        <v>0</v>
      </c>
      <c r="H45" s="253">
        <f>+[1]I_Investimenti!K34</f>
        <v>0</v>
      </c>
      <c r="I45" s="253">
        <f>+[1]I_Investimenti!L34</f>
        <v>0</v>
      </c>
      <c r="J45" s="253">
        <f>+[1]I_Investimenti!M34</f>
        <v>0</v>
      </c>
      <c r="K45" s="253">
        <f>+[1]I_Investimenti!N34</f>
        <v>0</v>
      </c>
      <c r="L45" s="253">
        <f>+[1]I_Investimenti!O34</f>
        <v>0</v>
      </c>
      <c r="M45" s="253">
        <f>+[1]I_Investimenti!P34</f>
        <v>0</v>
      </c>
      <c r="N45" s="253">
        <f>+[1]I_Investimenti!Q34</f>
        <v>0</v>
      </c>
      <c r="O45" s="253">
        <f>+[1]I_Investimenti!R34</f>
        <v>0</v>
      </c>
      <c r="P45" s="253">
        <f>+[1]I_Investimenti!S34</f>
        <v>0</v>
      </c>
      <c r="Q45" s="253">
        <f>+[1]I_Investimenti!T34</f>
        <v>0</v>
      </c>
      <c r="R45" s="253">
        <f>+[1]I_Investimenti!U34</f>
        <v>0</v>
      </c>
      <c r="S45" s="253">
        <f>+[1]I_Investimenti!V34</f>
        <v>0</v>
      </c>
      <c r="T45" s="253">
        <f>+[1]I_Investimenti!W34</f>
        <v>0</v>
      </c>
      <c r="U45" s="253">
        <f>+[1]I_Investimenti!X34</f>
        <v>0</v>
      </c>
      <c r="V45" s="253">
        <f>+[1]I_Investimenti!Y34</f>
        <v>0</v>
      </c>
      <c r="W45" s="253">
        <f>+[1]I_Investimenti!Z34</f>
        <v>0</v>
      </c>
      <c r="X45" s="253">
        <f>+[1]I_Investimenti!AA34</f>
        <v>0</v>
      </c>
      <c r="Y45" s="253">
        <f>+[1]I_Investimenti!AB34</f>
        <v>0</v>
      </c>
      <c r="Z45" s="253">
        <f>+[1]I_Investimenti!AC34</f>
        <v>0</v>
      </c>
      <c r="AA45" s="253">
        <f>+[1]I_Investimenti!AD34</f>
        <v>0</v>
      </c>
      <c r="AB45" s="253">
        <f>+[1]I_Investimenti!AE34</f>
        <v>0</v>
      </c>
      <c r="AC45" s="253">
        <f>+[1]I_Investimenti!AF34</f>
        <v>0</v>
      </c>
      <c r="AD45" s="253">
        <f>+[1]I_Investimenti!AG34</f>
        <v>0</v>
      </c>
      <c r="AE45" s="253">
        <f>+[1]I_Investimenti!AH34</f>
        <v>0</v>
      </c>
      <c r="AF45" s="253">
        <f>+[1]I_Investimenti!AI34</f>
        <v>0</v>
      </c>
      <c r="AG45" s="253">
        <f>+[1]I_Investimenti!AJ34</f>
        <v>0</v>
      </c>
      <c r="AH45" s="253">
        <f>+[1]I_Investimenti!AK34</f>
        <v>0</v>
      </c>
      <c r="AI45" s="253">
        <f>+[1]I_Investimenti!AL34</f>
        <v>0</v>
      </c>
      <c r="AJ45" s="253">
        <f>+[1]I_Investimenti!AM34</f>
        <v>0</v>
      </c>
      <c r="AK45" s="253">
        <f>+[1]I_Investimenti!AN34</f>
        <v>0</v>
      </c>
      <c r="AL45" s="253">
        <f>+[1]I_Investimenti!AO34</f>
        <v>0</v>
      </c>
      <c r="AM45" s="253">
        <f>+[1]I_Investimenti!AP34</f>
        <v>0</v>
      </c>
      <c r="AN45" s="253">
        <f>+[1]I_Investimenti!AQ34</f>
        <v>0</v>
      </c>
      <c r="AO45" s="253">
        <f>+[1]I_Investimenti!AR34</f>
        <v>0</v>
      </c>
      <c r="AP45" s="253">
        <f>+[1]I_Investimenti!AS34</f>
        <v>0</v>
      </c>
      <c r="AQ45" s="253">
        <f>+[1]I_Investimenti!AT34</f>
        <v>0</v>
      </c>
      <c r="AR45" s="253">
        <f>+[1]I_Investimenti!AU34</f>
        <v>0</v>
      </c>
      <c r="AS45" s="253">
        <f>+[1]I_Investimenti!AV34</f>
        <v>0</v>
      </c>
      <c r="AT45" s="253">
        <f>+[1]I_Investimenti!AW34</f>
        <v>0</v>
      </c>
      <c r="AU45" s="253">
        <f>+[1]I_Investimenti!AX34</f>
        <v>0</v>
      </c>
      <c r="AV45" s="253">
        <f>+[1]I_Investimenti!AY34</f>
        <v>0</v>
      </c>
      <c r="AW45" s="253">
        <f>+[1]I_Investimenti!AZ34</f>
        <v>0</v>
      </c>
      <c r="AX45" s="253">
        <f>+[1]I_Investimenti!BA34</f>
        <v>0</v>
      </c>
      <c r="AY45" s="253">
        <f>+[1]I_Investimenti!BB34</f>
        <v>0</v>
      </c>
      <c r="AZ45" s="253">
        <f>+[1]I_Investimenti!BC34</f>
        <v>0</v>
      </c>
      <c r="BA45" s="253">
        <f>+[1]I_Investimenti!BD34</f>
        <v>0</v>
      </c>
      <c r="BB45" s="253">
        <f>+[1]I_Investimenti!BE34</f>
        <v>0</v>
      </c>
      <c r="BC45" s="253">
        <f>+[1]I_Investimenti!BF34</f>
        <v>0</v>
      </c>
      <c r="BD45" s="253">
        <f>+[1]I_Investimenti!BG34</f>
        <v>0</v>
      </c>
      <c r="BE45" s="253">
        <f>+[1]I_Investimenti!BH34</f>
        <v>0</v>
      </c>
      <c r="BF45" s="253">
        <f>+[1]I_Investimenti!BI34</f>
        <v>0</v>
      </c>
      <c r="BG45" s="253">
        <f>+[1]I_Investimenti!BJ34</f>
        <v>0</v>
      </c>
      <c r="BH45" s="253">
        <f>+[1]I_Investimenti!BK34</f>
        <v>0</v>
      </c>
      <c r="BI45" s="253">
        <f>+[1]I_Investimenti!BL34</f>
        <v>0</v>
      </c>
      <c r="BJ45" s="253">
        <f>+[1]I_Investimenti!BM34</f>
        <v>0</v>
      </c>
      <c r="BK45" s="253">
        <f>+[1]I_Investimenti!BN34</f>
        <v>0</v>
      </c>
      <c r="BL45" s="253">
        <f>+[1]I_Investimenti!BO34</f>
        <v>0</v>
      </c>
      <c r="BM45" s="253">
        <f>+[1]I_Investimenti!BP34</f>
        <v>0</v>
      </c>
      <c r="BN45" s="253">
        <f>+[1]I_Investimenti!BQ34</f>
        <v>0</v>
      </c>
      <c r="BO45" s="253">
        <f>+[1]I_Investimenti!BR34</f>
        <v>0</v>
      </c>
      <c r="BP45" s="253">
        <f>+[1]I_Investimenti!BS34</f>
        <v>0</v>
      </c>
      <c r="BQ45" s="253">
        <f>+[1]I_Investimenti!BT34</f>
        <v>0</v>
      </c>
      <c r="BR45" s="253">
        <f>+[1]I_Investimenti!BU34</f>
        <v>0</v>
      </c>
      <c r="BS45" s="253">
        <f>+[1]I_Investimenti!BV34</f>
        <v>0</v>
      </c>
      <c r="BT45" s="253">
        <f>+[1]I_Investimenti!BW34</f>
        <v>0</v>
      </c>
      <c r="BU45" s="253">
        <f>+[1]I_Investimenti!BX34</f>
        <v>0</v>
      </c>
      <c r="BV45" s="253">
        <f>+[1]I_Investimenti!BY34</f>
        <v>0</v>
      </c>
      <c r="BW45" s="253">
        <f>+[1]I_Investimenti!BZ34</f>
        <v>0</v>
      </c>
      <c r="BX45" s="253">
        <f>+[1]I_Investimenti!CA34</f>
        <v>0</v>
      </c>
      <c r="BY45" s="253">
        <f>+[1]I_Investimenti!CB34</f>
        <v>0</v>
      </c>
      <c r="BZ45" s="253">
        <f>+[1]I_Investimenti!CC34</f>
        <v>0</v>
      </c>
      <c r="CA45" s="253">
        <f>+[1]I_Investimenti!CD34</f>
        <v>0</v>
      </c>
      <c r="CB45" s="253">
        <f>+[1]I_Investimenti!CE34</f>
        <v>0</v>
      </c>
      <c r="CC45" s="253">
        <f>+[1]I_Investimenti!CF34</f>
        <v>0</v>
      </c>
      <c r="CD45" s="253">
        <f>+[1]I_Investimenti!CG34</f>
        <v>0</v>
      </c>
      <c r="CE45" s="253">
        <f>+[1]I_Investimenti!CH34</f>
        <v>0</v>
      </c>
      <c r="CF45" s="253">
        <f>+[1]I_Investimenti!CI34</f>
        <v>0</v>
      </c>
      <c r="CG45" s="253">
        <f>+[1]I_Investimenti!CJ34</f>
        <v>0</v>
      </c>
      <c r="CH45" s="253">
        <f>+[1]I_Investimenti!CK34</f>
        <v>0</v>
      </c>
      <c r="CI45" s="253">
        <f>+[1]I_Investimenti!CL34</f>
        <v>0</v>
      </c>
      <c r="CJ45" s="253">
        <f>+[1]I_Investimenti!CM34</f>
        <v>0</v>
      </c>
      <c r="CK45" s="253">
        <f>+[1]I_Investimenti!CN34</f>
        <v>0</v>
      </c>
      <c r="CL45" s="253">
        <f>+[1]I_Investimenti!CO34</f>
        <v>0</v>
      </c>
      <c r="CM45" s="253">
        <f>+[1]I_Investimenti!CP34</f>
        <v>0</v>
      </c>
      <c r="CN45" s="253">
        <f>+[1]I_Investimenti!CQ34</f>
        <v>0</v>
      </c>
      <c r="CO45" s="253">
        <f>+[1]I_Investimenti!CR34</f>
        <v>0</v>
      </c>
      <c r="CP45" s="253">
        <f>+[1]I_Investimenti!CS34</f>
        <v>0</v>
      </c>
      <c r="CQ45" s="253">
        <f>+[1]I_Investimenti!CT34</f>
        <v>0</v>
      </c>
      <c r="CR45" s="253">
        <f>+[1]I_Investimenti!CU34</f>
        <v>0</v>
      </c>
      <c r="CS45" s="253">
        <f>+[1]I_Investimenti!CV34</f>
        <v>0</v>
      </c>
      <c r="CT45" s="253">
        <f>+[1]I_Investimenti!CW34</f>
        <v>0</v>
      </c>
      <c r="CU45" s="253">
        <f>+[1]I_Investimenti!CX34</f>
        <v>0</v>
      </c>
      <c r="CV45" s="253">
        <f>+[1]I_Investimenti!CY34</f>
        <v>0</v>
      </c>
      <c r="CW45" s="253">
        <f>+[1]I_Investimenti!CZ34</f>
        <v>0</v>
      </c>
      <c r="CX45" s="253">
        <f>+[1]I_Investimenti!DA34</f>
        <v>0</v>
      </c>
      <c r="CY45" s="253">
        <f>+[1]I_Investimenti!DB34</f>
        <v>0</v>
      </c>
      <c r="CZ45" s="253">
        <f>+[1]I_Investimenti!DC34</f>
        <v>0</v>
      </c>
      <c r="DA45" s="253">
        <f>+[1]I_Investimenti!DD34</f>
        <v>0</v>
      </c>
      <c r="DB45" s="253">
        <f>+[1]I_Investimenti!DE34</f>
        <v>0</v>
      </c>
      <c r="DC45" s="253">
        <f>+[1]I_Investimenti!DF34</f>
        <v>0</v>
      </c>
      <c r="DD45" s="253">
        <f>+[1]I_Investimenti!DG34</f>
        <v>0</v>
      </c>
      <c r="DE45" s="253">
        <f>+[1]I_Investimenti!DH34</f>
        <v>0</v>
      </c>
      <c r="DF45" s="253">
        <f>+[1]I_Investimenti!DI34</f>
        <v>0</v>
      </c>
      <c r="DG45" s="253">
        <f>+[1]I_Investimenti!DJ34</f>
        <v>0</v>
      </c>
      <c r="DH45" s="253">
        <f>+[1]I_Investimenti!DK34</f>
        <v>0</v>
      </c>
      <c r="DI45" s="253">
        <f>+[1]I_Investimenti!DL34</f>
        <v>0</v>
      </c>
      <c r="DJ45" s="253">
        <f>+[1]I_Investimenti!DM34</f>
        <v>0</v>
      </c>
      <c r="DK45" s="253">
        <f>+[1]I_Investimenti!DN34</f>
        <v>0</v>
      </c>
      <c r="DL45" s="253">
        <f>+[1]I_Investimenti!DO34</f>
        <v>0</v>
      </c>
      <c r="DM45" s="253">
        <f>+[1]I_Investimenti!DP34</f>
        <v>0</v>
      </c>
      <c r="DN45" s="253">
        <f>+[1]I_Investimenti!DQ34</f>
        <v>0</v>
      </c>
      <c r="DO45" s="253">
        <f>+[1]I_Investimenti!DR34</f>
        <v>0</v>
      </c>
      <c r="DP45" s="253">
        <f>+[1]I_Investimenti!DS34</f>
        <v>0</v>
      </c>
      <c r="DQ45" s="253">
        <f>+[1]I_Investimenti!DT34</f>
        <v>0</v>
      </c>
      <c r="DR45" s="253">
        <f>+[1]I_Investimenti!DU34</f>
        <v>0</v>
      </c>
      <c r="DS45" s="253">
        <f>+[1]I_Investimenti!DV34</f>
        <v>0</v>
      </c>
      <c r="DT45" s="253">
        <f>+[1]I_Investimenti!DW34</f>
        <v>0</v>
      </c>
      <c r="DU45" s="253">
        <f>+[1]I_Investimenti!DX34</f>
        <v>0</v>
      </c>
    </row>
    <row r="46" spans="3:125" ht="15.6" thickTop="1" thickBot="1">
      <c r="C46" s="338">
        <f t="shared" si="8"/>
        <v>0</v>
      </c>
      <c r="F46" s="253">
        <f>+[1]I_Investimenti!I35</f>
        <v>0</v>
      </c>
      <c r="G46" s="253">
        <f>+[1]I_Investimenti!J35</f>
        <v>0</v>
      </c>
      <c r="H46" s="253">
        <f>+[1]I_Investimenti!K35</f>
        <v>0</v>
      </c>
      <c r="I46" s="253">
        <f>+[1]I_Investimenti!L35</f>
        <v>0</v>
      </c>
      <c r="J46" s="253">
        <f>+[1]I_Investimenti!M35</f>
        <v>0</v>
      </c>
      <c r="K46" s="253">
        <f>+[1]I_Investimenti!N35</f>
        <v>0</v>
      </c>
      <c r="L46" s="253">
        <f>+[1]I_Investimenti!O35</f>
        <v>0</v>
      </c>
      <c r="M46" s="253">
        <f>+[1]I_Investimenti!P35</f>
        <v>0</v>
      </c>
      <c r="N46" s="253">
        <f>+[1]I_Investimenti!Q35</f>
        <v>0</v>
      </c>
      <c r="O46" s="253">
        <f>+[1]I_Investimenti!R35</f>
        <v>0</v>
      </c>
      <c r="P46" s="253">
        <f>+[1]I_Investimenti!S35</f>
        <v>0</v>
      </c>
      <c r="Q46" s="253">
        <f>+[1]I_Investimenti!T35</f>
        <v>0</v>
      </c>
      <c r="R46" s="253">
        <f>+[1]I_Investimenti!U35</f>
        <v>0</v>
      </c>
      <c r="S46" s="253">
        <f>+[1]I_Investimenti!V35</f>
        <v>0</v>
      </c>
      <c r="T46" s="253">
        <f>+[1]I_Investimenti!W35</f>
        <v>0</v>
      </c>
      <c r="U46" s="253">
        <f>+[1]I_Investimenti!X35</f>
        <v>0</v>
      </c>
      <c r="V46" s="253">
        <f>+[1]I_Investimenti!Y35</f>
        <v>0</v>
      </c>
      <c r="W46" s="253">
        <f>+[1]I_Investimenti!Z35</f>
        <v>0</v>
      </c>
      <c r="X46" s="253">
        <f>+[1]I_Investimenti!AA35</f>
        <v>0</v>
      </c>
      <c r="Y46" s="253">
        <f>+[1]I_Investimenti!AB35</f>
        <v>0</v>
      </c>
      <c r="Z46" s="253">
        <f>+[1]I_Investimenti!AC35</f>
        <v>0</v>
      </c>
      <c r="AA46" s="253">
        <f>+[1]I_Investimenti!AD35</f>
        <v>0</v>
      </c>
      <c r="AB46" s="253">
        <f>+[1]I_Investimenti!AE35</f>
        <v>0</v>
      </c>
      <c r="AC46" s="253">
        <f>+[1]I_Investimenti!AF35</f>
        <v>0</v>
      </c>
      <c r="AD46" s="253">
        <f>+[1]I_Investimenti!AG35</f>
        <v>0</v>
      </c>
      <c r="AE46" s="253">
        <f>+[1]I_Investimenti!AH35</f>
        <v>0</v>
      </c>
      <c r="AF46" s="253">
        <f>+[1]I_Investimenti!AI35</f>
        <v>0</v>
      </c>
      <c r="AG46" s="253">
        <f>+[1]I_Investimenti!AJ35</f>
        <v>0</v>
      </c>
      <c r="AH46" s="253">
        <f>+[1]I_Investimenti!AK35</f>
        <v>0</v>
      </c>
      <c r="AI46" s="253">
        <f>+[1]I_Investimenti!AL35</f>
        <v>0</v>
      </c>
      <c r="AJ46" s="253">
        <f>+[1]I_Investimenti!AM35</f>
        <v>0</v>
      </c>
      <c r="AK46" s="253">
        <f>+[1]I_Investimenti!AN35</f>
        <v>0</v>
      </c>
      <c r="AL46" s="253">
        <f>+[1]I_Investimenti!AO35</f>
        <v>0</v>
      </c>
      <c r="AM46" s="253">
        <f>+[1]I_Investimenti!AP35</f>
        <v>0</v>
      </c>
      <c r="AN46" s="253">
        <f>+[1]I_Investimenti!AQ35</f>
        <v>0</v>
      </c>
      <c r="AO46" s="253">
        <f>+[1]I_Investimenti!AR35</f>
        <v>0</v>
      </c>
      <c r="AP46" s="253">
        <f>+[1]I_Investimenti!AS35</f>
        <v>0</v>
      </c>
      <c r="AQ46" s="253">
        <f>+[1]I_Investimenti!AT35</f>
        <v>0</v>
      </c>
      <c r="AR46" s="253">
        <f>+[1]I_Investimenti!AU35</f>
        <v>0</v>
      </c>
      <c r="AS46" s="253">
        <f>+[1]I_Investimenti!AV35</f>
        <v>0</v>
      </c>
      <c r="AT46" s="253">
        <f>+[1]I_Investimenti!AW35</f>
        <v>0</v>
      </c>
      <c r="AU46" s="253">
        <f>+[1]I_Investimenti!AX35</f>
        <v>0</v>
      </c>
      <c r="AV46" s="253">
        <f>+[1]I_Investimenti!AY35</f>
        <v>0</v>
      </c>
      <c r="AW46" s="253">
        <f>+[1]I_Investimenti!AZ35</f>
        <v>0</v>
      </c>
      <c r="AX46" s="253">
        <f>+[1]I_Investimenti!BA35</f>
        <v>0</v>
      </c>
      <c r="AY46" s="253">
        <f>+[1]I_Investimenti!BB35</f>
        <v>0</v>
      </c>
      <c r="AZ46" s="253">
        <f>+[1]I_Investimenti!BC35</f>
        <v>0</v>
      </c>
      <c r="BA46" s="253">
        <f>+[1]I_Investimenti!BD35</f>
        <v>0</v>
      </c>
      <c r="BB46" s="253">
        <f>+[1]I_Investimenti!BE35</f>
        <v>0</v>
      </c>
      <c r="BC46" s="253">
        <f>+[1]I_Investimenti!BF35</f>
        <v>0</v>
      </c>
      <c r="BD46" s="253">
        <f>+[1]I_Investimenti!BG35</f>
        <v>0</v>
      </c>
      <c r="BE46" s="253">
        <f>+[1]I_Investimenti!BH35</f>
        <v>0</v>
      </c>
      <c r="BF46" s="253">
        <f>+[1]I_Investimenti!BI35</f>
        <v>0</v>
      </c>
      <c r="BG46" s="253">
        <f>+[1]I_Investimenti!BJ35</f>
        <v>0</v>
      </c>
      <c r="BH46" s="253">
        <f>+[1]I_Investimenti!BK35</f>
        <v>0</v>
      </c>
      <c r="BI46" s="253">
        <f>+[1]I_Investimenti!BL35</f>
        <v>0</v>
      </c>
      <c r="BJ46" s="253">
        <f>+[1]I_Investimenti!BM35</f>
        <v>0</v>
      </c>
      <c r="BK46" s="253">
        <f>+[1]I_Investimenti!BN35</f>
        <v>0</v>
      </c>
      <c r="BL46" s="253">
        <f>+[1]I_Investimenti!BO35</f>
        <v>0</v>
      </c>
      <c r="BM46" s="253">
        <f>+[1]I_Investimenti!BP35</f>
        <v>0</v>
      </c>
      <c r="BN46" s="253">
        <f>+[1]I_Investimenti!BQ35</f>
        <v>0</v>
      </c>
      <c r="BO46" s="253">
        <f>+[1]I_Investimenti!BR35</f>
        <v>0</v>
      </c>
      <c r="BP46" s="253">
        <f>+[1]I_Investimenti!BS35</f>
        <v>0</v>
      </c>
      <c r="BQ46" s="253">
        <f>+[1]I_Investimenti!BT35</f>
        <v>0</v>
      </c>
      <c r="BR46" s="253">
        <f>+[1]I_Investimenti!BU35</f>
        <v>0</v>
      </c>
      <c r="BS46" s="253">
        <f>+[1]I_Investimenti!BV35</f>
        <v>0</v>
      </c>
      <c r="BT46" s="253">
        <f>+[1]I_Investimenti!BW35</f>
        <v>0</v>
      </c>
      <c r="BU46" s="253">
        <f>+[1]I_Investimenti!BX35</f>
        <v>0</v>
      </c>
      <c r="BV46" s="253">
        <f>+[1]I_Investimenti!BY35</f>
        <v>0</v>
      </c>
      <c r="BW46" s="253">
        <f>+[1]I_Investimenti!BZ35</f>
        <v>0</v>
      </c>
      <c r="BX46" s="253">
        <f>+[1]I_Investimenti!CA35</f>
        <v>0</v>
      </c>
      <c r="BY46" s="253">
        <f>+[1]I_Investimenti!CB35</f>
        <v>0</v>
      </c>
      <c r="BZ46" s="253">
        <f>+[1]I_Investimenti!CC35</f>
        <v>0</v>
      </c>
      <c r="CA46" s="253">
        <f>+[1]I_Investimenti!CD35</f>
        <v>0</v>
      </c>
      <c r="CB46" s="253">
        <f>+[1]I_Investimenti!CE35</f>
        <v>0</v>
      </c>
      <c r="CC46" s="253">
        <f>+[1]I_Investimenti!CF35</f>
        <v>0</v>
      </c>
      <c r="CD46" s="253">
        <f>+[1]I_Investimenti!CG35</f>
        <v>0</v>
      </c>
      <c r="CE46" s="253">
        <f>+[1]I_Investimenti!CH35</f>
        <v>0</v>
      </c>
      <c r="CF46" s="253">
        <f>+[1]I_Investimenti!CI35</f>
        <v>0</v>
      </c>
      <c r="CG46" s="253">
        <f>+[1]I_Investimenti!CJ35</f>
        <v>0</v>
      </c>
      <c r="CH46" s="253">
        <f>+[1]I_Investimenti!CK35</f>
        <v>0</v>
      </c>
      <c r="CI46" s="253">
        <f>+[1]I_Investimenti!CL35</f>
        <v>0</v>
      </c>
      <c r="CJ46" s="253">
        <f>+[1]I_Investimenti!CM35</f>
        <v>0</v>
      </c>
      <c r="CK46" s="253">
        <f>+[1]I_Investimenti!CN35</f>
        <v>0</v>
      </c>
      <c r="CL46" s="253">
        <f>+[1]I_Investimenti!CO35</f>
        <v>0</v>
      </c>
      <c r="CM46" s="253">
        <f>+[1]I_Investimenti!CP35</f>
        <v>0</v>
      </c>
      <c r="CN46" s="253">
        <f>+[1]I_Investimenti!CQ35</f>
        <v>0</v>
      </c>
      <c r="CO46" s="253">
        <f>+[1]I_Investimenti!CR35</f>
        <v>0</v>
      </c>
      <c r="CP46" s="253">
        <f>+[1]I_Investimenti!CS35</f>
        <v>0</v>
      </c>
      <c r="CQ46" s="253">
        <f>+[1]I_Investimenti!CT35</f>
        <v>0</v>
      </c>
      <c r="CR46" s="253">
        <f>+[1]I_Investimenti!CU35</f>
        <v>0</v>
      </c>
      <c r="CS46" s="253">
        <f>+[1]I_Investimenti!CV35</f>
        <v>0</v>
      </c>
      <c r="CT46" s="253">
        <f>+[1]I_Investimenti!CW35</f>
        <v>0</v>
      </c>
      <c r="CU46" s="253">
        <f>+[1]I_Investimenti!CX35</f>
        <v>0</v>
      </c>
      <c r="CV46" s="253">
        <f>+[1]I_Investimenti!CY35</f>
        <v>0</v>
      </c>
      <c r="CW46" s="253">
        <f>+[1]I_Investimenti!CZ35</f>
        <v>0</v>
      </c>
      <c r="CX46" s="253">
        <f>+[1]I_Investimenti!DA35</f>
        <v>0</v>
      </c>
      <c r="CY46" s="253">
        <f>+[1]I_Investimenti!DB35</f>
        <v>0</v>
      </c>
      <c r="CZ46" s="253">
        <f>+[1]I_Investimenti!DC35</f>
        <v>0</v>
      </c>
      <c r="DA46" s="253">
        <f>+[1]I_Investimenti!DD35</f>
        <v>0</v>
      </c>
      <c r="DB46" s="253">
        <f>+[1]I_Investimenti!DE35</f>
        <v>0</v>
      </c>
      <c r="DC46" s="253">
        <f>+[1]I_Investimenti!DF35</f>
        <v>0</v>
      </c>
      <c r="DD46" s="253">
        <f>+[1]I_Investimenti!DG35</f>
        <v>0</v>
      </c>
      <c r="DE46" s="253">
        <f>+[1]I_Investimenti!DH35</f>
        <v>0</v>
      </c>
      <c r="DF46" s="253">
        <f>+[1]I_Investimenti!DI35</f>
        <v>0</v>
      </c>
      <c r="DG46" s="253">
        <f>+[1]I_Investimenti!DJ35</f>
        <v>0</v>
      </c>
      <c r="DH46" s="253">
        <f>+[1]I_Investimenti!DK35</f>
        <v>0</v>
      </c>
      <c r="DI46" s="253">
        <f>+[1]I_Investimenti!DL35</f>
        <v>0</v>
      </c>
      <c r="DJ46" s="253">
        <f>+[1]I_Investimenti!DM35</f>
        <v>0</v>
      </c>
      <c r="DK46" s="253">
        <f>+[1]I_Investimenti!DN35</f>
        <v>0</v>
      </c>
      <c r="DL46" s="253">
        <f>+[1]I_Investimenti!DO35</f>
        <v>0</v>
      </c>
      <c r="DM46" s="253">
        <f>+[1]I_Investimenti!DP35</f>
        <v>0</v>
      </c>
      <c r="DN46" s="253">
        <f>+[1]I_Investimenti!DQ35</f>
        <v>0</v>
      </c>
      <c r="DO46" s="253">
        <f>+[1]I_Investimenti!DR35</f>
        <v>0</v>
      </c>
      <c r="DP46" s="253">
        <f>+[1]I_Investimenti!DS35</f>
        <v>0</v>
      </c>
      <c r="DQ46" s="253">
        <f>+[1]I_Investimenti!DT35</f>
        <v>0</v>
      </c>
      <c r="DR46" s="253">
        <f>+[1]I_Investimenti!DU35</f>
        <v>0</v>
      </c>
      <c r="DS46" s="253">
        <f>+[1]I_Investimenti!DV35</f>
        <v>0</v>
      </c>
      <c r="DT46" s="253">
        <f>+[1]I_Investimenti!DW35</f>
        <v>0</v>
      </c>
      <c r="DU46" s="253">
        <f>+[1]I_Investimenti!DX35</f>
        <v>0</v>
      </c>
    </row>
    <row r="47" spans="3:125" ht="15.6" thickTop="1" thickBot="1">
      <c r="C47" s="338">
        <f t="shared" si="8"/>
        <v>0</v>
      </c>
      <c r="F47" s="253">
        <f>+[1]I_Investimenti!I36</f>
        <v>0</v>
      </c>
      <c r="G47" s="253">
        <f>+[1]I_Investimenti!J36</f>
        <v>0</v>
      </c>
      <c r="H47" s="253">
        <f>+[1]I_Investimenti!K36</f>
        <v>0</v>
      </c>
      <c r="I47" s="253">
        <f>+[1]I_Investimenti!L36</f>
        <v>0</v>
      </c>
      <c r="J47" s="253">
        <f>+[1]I_Investimenti!M36</f>
        <v>0</v>
      </c>
      <c r="K47" s="253">
        <f>+[1]I_Investimenti!N36</f>
        <v>0</v>
      </c>
      <c r="L47" s="253">
        <f>+[1]I_Investimenti!O36</f>
        <v>0</v>
      </c>
      <c r="M47" s="253">
        <f>+[1]I_Investimenti!P36</f>
        <v>0</v>
      </c>
      <c r="N47" s="253">
        <f>+[1]I_Investimenti!Q36</f>
        <v>0</v>
      </c>
      <c r="O47" s="253">
        <f>+[1]I_Investimenti!R36</f>
        <v>0</v>
      </c>
      <c r="P47" s="253">
        <f>+[1]I_Investimenti!S36</f>
        <v>0</v>
      </c>
      <c r="Q47" s="253">
        <f>+[1]I_Investimenti!T36</f>
        <v>0</v>
      </c>
      <c r="R47" s="253">
        <f>+[1]I_Investimenti!U36</f>
        <v>0</v>
      </c>
      <c r="S47" s="253">
        <f>+[1]I_Investimenti!V36</f>
        <v>0</v>
      </c>
      <c r="T47" s="253">
        <f>+[1]I_Investimenti!W36</f>
        <v>0</v>
      </c>
      <c r="U47" s="253">
        <f>+[1]I_Investimenti!X36</f>
        <v>0</v>
      </c>
      <c r="V47" s="253">
        <f>+[1]I_Investimenti!Y36</f>
        <v>0</v>
      </c>
      <c r="W47" s="253">
        <f>+[1]I_Investimenti!Z36</f>
        <v>0</v>
      </c>
      <c r="X47" s="253">
        <f>+[1]I_Investimenti!AA36</f>
        <v>0</v>
      </c>
      <c r="Y47" s="253">
        <f>+[1]I_Investimenti!AB36</f>
        <v>0</v>
      </c>
      <c r="Z47" s="253">
        <f>+[1]I_Investimenti!AC36</f>
        <v>0</v>
      </c>
      <c r="AA47" s="253">
        <f>+[1]I_Investimenti!AD36</f>
        <v>0</v>
      </c>
      <c r="AB47" s="253">
        <f>+[1]I_Investimenti!AE36</f>
        <v>0</v>
      </c>
      <c r="AC47" s="253">
        <f>+[1]I_Investimenti!AF36</f>
        <v>0</v>
      </c>
      <c r="AD47" s="253">
        <f>+[1]I_Investimenti!AG36</f>
        <v>0</v>
      </c>
      <c r="AE47" s="253">
        <f>+[1]I_Investimenti!AH36</f>
        <v>0</v>
      </c>
      <c r="AF47" s="253">
        <f>+[1]I_Investimenti!AI36</f>
        <v>0</v>
      </c>
      <c r="AG47" s="253">
        <f>+[1]I_Investimenti!AJ36</f>
        <v>0</v>
      </c>
      <c r="AH47" s="253">
        <f>+[1]I_Investimenti!AK36</f>
        <v>0</v>
      </c>
      <c r="AI47" s="253">
        <f>+[1]I_Investimenti!AL36</f>
        <v>0</v>
      </c>
      <c r="AJ47" s="253">
        <f>+[1]I_Investimenti!AM36</f>
        <v>0</v>
      </c>
      <c r="AK47" s="253">
        <f>+[1]I_Investimenti!AN36</f>
        <v>0</v>
      </c>
      <c r="AL47" s="253">
        <f>+[1]I_Investimenti!AO36</f>
        <v>0</v>
      </c>
      <c r="AM47" s="253">
        <f>+[1]I_Investimenti!AP36</f>
        <v>0</v>
      </c>
      <c r="AN47" s="253">
        <f>+[1]I_Investimenti!AQ36</f>
        <v>0</v>
      </c>
      <c r="AO47" s="253">
        <f>+[1]I_Investimenti!AR36</f>
        <v>0</v>
      </c>
      <c r="AP47" s="253">
        <f>+[1]I_Investimenti!AS36</f>
        <v>0</v>
      </c>
      <c r="AQ47" s="253">
        <f>+[1]I_Investimenti!AT36</f>
        <v>0</v>
      </c>
      <c r="AR47" s="253">
        <f>+[1]I_Investimenti!AU36</f>
        <v>0</v>
      </c>
      <c r="AS47" s="253">
        <f>+[1]I_Investimenti!AV36</f>
        <v>0</v>
      </c>
      <c r="AT47" s="253">
        <f>+[1]I_Investimenti!AW36</f>
        <v>0</v>
      </c>
      <c r="AU47" s="253">
        <f>+[1]I_Investimenti!AX36</f>
        <v>0</v>
      </c>
      <c r="AV47" s="253">
        <f>+[1]I_Investimenti!AY36</f>
        <v>0</v>
      </c>
      <c r="AW47" s="253">
        <f>+[1]I_Investimenti!AZ36</f>
        <v>0</v>
      </c>
      <c r="AX47" s="253">
        <f>+[1]I_Investimenti!BA36</f>
        <v>0</v>
      </c>
      <c r="AY47" s="253">
        <f>+[1]I_Investimenti!BB36</f>
        <v>0</v>
      </c>
      <c r="AZ47" s="253">
        <f>+[1]I_Investimenti!BC36</f>
        <v>0</v>
      </c>
      <c r="BA47" s="253">
        <f>+[1]I_Investimenti!BD36</f>
        <v>0</v>
      </c>
      <c r="BB47" s="253">
        <f>+[1]I_Investimenti!BE36</f>
        <v>0</v>
      </c>
      <c r="BC47" s="253">
        <f>+[1]I_Investimenti!BF36</f>
        <v>0</v>
      </c>
      <c r="BD47" s="253">
        <f>+[1]I_Investimenti!BG36</f>
        <v>0</v>
      </c>
      <c r="BE47" s="253">
        <f>+[1]I_Investimenti!BH36</f>
        <v>0</v>
      </c>
      <c r="BF47" s="253">
        <f>+[1]I_Investimenti!BI36</f>
        <v>0</v>
      </c>
      <c r="BG47" s="253">
        <f>+[1]I_Investimenti!BJ36</f>
        <v>0</v>
      </c>
      <c r="BH47" s="253">
        <f>+[1]I_Investimenti!BK36</f>
        <v>0</v>
      </c>
      <c r="BI47" s="253">
        <f>+[1]I_Investimenti!BL36</f>
        <v>0</v>
      </c>
      <c r="BJ47" s="253">
        <f>+[1]I_Investimenti!BM36</f>
        <v>0</v>
      </c>
      <c r="BK47" s="253">
        <f>+[1]I_Investimenti!BN36</f>
        <v>0</v>
      </c>
      <c r="BL47" s="253">
        <f>+[1]I_Investimenti!BO36</f>
        <v>0</v>
      </c>
      <c r="BM47" s="253">
        <f>+[1]I_Investimenti!BP36</f>
        <v>0</v>
      </c>
      <c r="BN47" s="253">
        <f>+[1]I_Investimenti!BQ36</f>
        <v>0</v>
      </c>
      <c r="BO47" s="253">
        <f>+[1]I_Investimenti!BR36</f>
        <v>0</v>
      </c>
      <c r="BP47" s="253">
        <f>+[1]I_Investimenti!BS36</f>
        <v>0</v>
      </c>
      <c r="BQ47" s="253">
        <f>+[1]I_Investimenti!BT36</f>
        <v>0</v>
      </c>
      <c r="BR47" s="253">
        <f>+[1]I_Investimenti!BU36</f>
        <v>0</v>
      </c>
      <c r="BS47" s="253">
        <f>+[1]I_Investimenti!BV36</f>
        <v>0</v>
      </c>
      <c r="BT47" s="253">
        <f>+[1]I_Investimenti!BW36</f>
        <v>0</v>
      </c>
      <c r="BU47" s="253">
        <f>+[1]I_Investimenti!BX36</f>
        <v>0</v>
      </c>
      <c r="BV47" s="253">
        <f>+[1]I_Investimenti!BY36</f>
        <v>0</v>
      </c>
      <c r="BW47" s="253">
        <f>+[1]I_Investimenti!BZ36</f>
        <v>0</v>
      </c>
      <c r="BX47" s="253">
        <f>+[1]I_Investimenti!CA36</f>
        <v>0</v>
      </c>
      <c r="BY47" s="253">
        <f>+[1]I_Investimenti!CB36</f>
        <v>0</v>
      </c>
      <c r="BZ47" s="253">
        <f>+[1]I_Investimenti!CC36</f>
        <v>0</v>
      </c>
      <c r="CA47" s="253">
        <f>+[1]I_Investimenti!CD36</f>
        <v>0</v>
      </c>
      <c r="CB47" s="253">
        <f>+[1]I_Investimenti!CE36</f>
        <v>0</v>
      </c>
      <c r="CC47" s="253">
        <f>+[1]I_Investimenti!CF36</f>
        <v>0</v>
      </c>
      <c r="CD47" s="253">
        <f>+[1]I_Investimenti!CG36</f>
        <v>0</v>
      </c>
      <c r="CE47" s="253">
        <f>+[1]I_Investimenti!CH36</f>
        <v>0</v>
      </c>
      <c r="CF47" s="253">
        <f>+[1]I_Investimenti!CI36</f>
        <v>0</v>
      </c>
      <c r="CG47" s="253">
        <f>+[1]I_Investimenti!CJ36</f>
        <v>0</v>
      </c>
      <c r="CH47" s="253">
        <f>+[1]I_Investimenti!CK36</f>
        <v>0</v>
      </c>
      <c r="CI47" s="253">
        <f>+[1]I_Investimenti!CL36</f>
        <v>0</v>
      </c>
      <c r="CJ47" s="253">
        <f>+[1]I_Investimenti!CM36</f>
        <v>0</v>
      </c>
      <c r="CK47" s="253">
        <f>+[1]I_Investimenti!CN36</f>
        <v>0</v>
      </c>
      <c r="CL47" s="253">
        <f>+[1]I_Investimenti!CO36</f>
        <v>0</v>
      </c>
      <c r="CM47" s="253">
        <f>+[1]I_Investimenti!CP36</f>
        <v>0</v>
      </c>
      <c r="CN47" s="253">
        <f>+[1]I_Investimenti!CQ36</f>
        <v>0</v>
      </c>
      <c r="CO47" s="253">
        <f>+[1]I_Investimenti!CR36</f>
        <v>0</v>
      </c>
      <c r="CP47" s="253">
        <f>+[1]I_Investimenti!CS36</f>
        <v>0</v>
      </c>
      <c r="CQ47" s="253">
        <f>+[1]I_Investimenti!CT36</f>
        <v>0</v>
      </c>
      <c r="CR47" s="253">
        <f>+[1]I_Investimenti!CU36</f>
        <v>0</v>
      </c>
      <c r="CS47" s="253">
        <f>+[1]I_Investimenti!CV36</f>
        <v>0</v>
      </c>
      <c r="CT47" s="253">
        <f>+[1]I_Investimenti!CW36</f>
        <v>0</v>
      </c>
      <c r="CU47" s="253">
        <f>+[1]I_Investimenti!CX36</f>
        <v>0</v>
      </c>
      <c r="CV47" s="253">
        <f>+[1]I_Investimenti!CY36</f>
        <v>0</v>
      </c>
      <c r="CW47" s="253">
        <f>+[1]I_Investimenti!CZ36</f>
        <v>0</v>
      </c>
      <c r="CX47" s="253">
        <f>+[1]I_Investimenti!DA36</f>
        <v>0</v>
      </c>
      <c r="CY47" s="253">
        <f>+[1]I_Investimenti!DB36</f>
        <v>0</v>
      </c>
      <c r="CZ47" s="253">
        <f>+[1]I_Investimenti!DC36</f>
        <v>0</v>
      </c>
      <c r="DA47" s="253">
        <f>+[1]I_Investimenti!DD36</f>
        <v>0</v>
      </c>
      <c r="DB47" s="253">
        <f>+[1]I_Investimenti!DE36</f>
        <v>0</v>
      </c>
      <c r="DC47" s="253">
        <f>+[1]I_Investimenti!DF36</f>
        <v>0</v>
      </c>
      <c r="DD47" s="253">
        <f>+[1]I_Investimenti!DG36</f>
        <v>0</v>
      </c>
      <c r="DE47" s="253">
        <f>+[1]I_Investimenti!DH36</f>
        <v>0</v>
      </c>
      <c r="DF47" s="253">
        <f>+[1]I_Investimenti!DI36</f>
        <v>0</v>
      </c>
      <c r="DG47" s="253">
        <f>+[1]I_Investimenti!DJ36</f>
        <v>0</v>
      </c>
      <c r="DH47" s="253">
        <f>+[1]I_Investimenti!DK36</f>
        <v>0</v>
      </c>
      <c r="DI47" s="253">
        <f>+[1]I_Investimenti!DL36</f>
        <v>0</v>
      </c>
      <c r="DJ47" s="253">
        <f>+[1]I_Investimenti!DM36</f>
        <v>0</v>
      </c>
      <c r="DK47" s="253">
        <f>+[1]I_Investimenti!DN36</f>
        <v>0</v>
      </c>
      <c r="DL47" s="253">
        <f>+[1]I_Investimenti!DO36</f>
        <v>0</v>
      </c>
      <c r="DM47" s="253">
        <f>+[1]I_Investimenti!DP36</f>
        <v>0</v>
      </c>
      <c r="DN47" s="253">
        <f>+[1]I_Investimenti!DQ36</f>
        <v>0</v>
      </c>
      <c r="DO47" s="253">
        <f>+[1]I_Investimenti!DR36</f>
        <v>0</v>
      </c>
      <c r="DP47" s="253">
        <f>+[1]I_Investimenti!DS36</f>
        <v>0</v>
      </c>
      <c r="DQ47" s="253">
        <f>+[1]I_Investimenti!DT36</f>
        <v>0</v>
      </c>
      <c r="DR47" s="253">
        <f>+[1]I_Investimenti!DU36</f>
        <v>0</v>
      </c>
      <c r="DS47" s="253">
        <f>+[1]I_Investimenti!DV36</f>
        <v>0</v>
      </c>
      <c r="DT47" s="253">
        <f>+[1]I_Investimenti!DW36</f>
        <v>0</v>
      </c>
      <c r="DU47" s="253">
        <f>+[1]I_Investimenti!DX36</f>
        <v>0</v>
      </c>
    </row>
    <row r="48" spans="3:125" ht="15.6" thickTop="1" thickBot="1">
      <c r="C48" s="338">
        <f t="shared" si="8"/>
        <v>0</v>
      </c>
      <c r="F48" s="253">
        <f>+[1]I_Investimenti!I37</f>
        <v>0</v>
      </c>
      <c r="G48" s="253">
        <f>+[1]I_Investimenti!J37</f>
        <v>0</v>
      </c>
      <c r="H48" s="253">
        <f>+[1]I_Investimenti!K37</f>
        <v>0</v>
      </c>
      <c r="I48" s="253">
        <f>+[1]I_Investimenti!L37</f>
        <v>0</v>
      </c>
      <c r="J48" s="253">
        <f>+[1]I_Investimenti!M37</f>
        <v>0</v>
      </c>
      <c r="K48" s="253">
        <f>+[1]I_Investimenti!N37</f>
        <v>0</v>
      </c>
      <c r="L48" s="253">
        <f>+[1]I_Investimenti!O37</f>
        <v>0</v>
      </c>
      <c r="M48" s="253">
        <f>+[1]I_Investimenti!P37</f>
        <v>0</v>
      </c>
      <c r="N48" s="253">
        <f>+[1]I_Investimenti!Q37</f>
        <v>0</v>
      </c>
      <c r="O48" s="253">
        <f>+[1]I_Investimenti!R37</f>
        <v>0</v>
      </c>
      <c r="P48" s="253">
        <f>+[1]I_Investimenti!S37</f>
        <v>0</v>
      </c>
      <c r="Q48" s="253">
        <f>+[1]I_Investimenti!T37</f>
        <v>0</v>
      </c>
      <c r="R48" s="253">
        <f>+[1]I_Investimenti!U37</f>
        <v>0</v>
      </c>
      <c r="S48" s="253">
        <f>+[1]I_Investimenti!V37</f>
        <v>0</v>
      </c>
      <c r="T48" s="253">
        <f>+[1]I_Investimenti!W37</f>
        <v>0</v>
      </c>
      <c r="U48" s="253">
        <f>+[1]I_Investimenti!X37</f>
        <v>0</v>
      </c>
      <c r="V48" s="253">
        <f>+[1]I_Investimenti!Y37</f>
        <v>0</v>
      </c>
      <c r="W48" s="253">
        <f>+[1]I_Investimenti!Z37</f>
        <v>0</v>
      </c>
      <c r="X48" s="253">
        <f>+[1]I_Investimenti!AA37</f>
        <v>0</v>
      </c>
      <c r="Y48" s="253">
        <f>+[1]I_Investimenti!AB37</f>
        <v>0</v>
      </c>
      <c r="Z48" s="253">
        <f>+[1]I_Investimenti!AC37</f>
        <v>0</v>
      </c>
      <c r="AA48" s="253">
        <f>+[1]I_Investimenti!AD37</f>
        <v>0</v>
      </c>
      <c r="AB48" s="253">
        <f>+[1]I_Investimenti!AE37</f>
        <v>0</v>
      </c>
      <c r="AC48" s="253">
        <f>+[1]I_Investimenti!AF37</f>
        <v>0</v>
      </c>
      <c r="AD48" s="253">
        <f>+[1]I_Investimenti!AG37</f>
        <v>0</v>
      </c>
      <c r="AE48" s="253">
        <f>+[1]I_Investimenti!AH37</f>
        <v>0</v>
      </c>
      <c r="AF48" s="253">
        <f>+[1]I_Investimenti!AI37</f>
        <v>0</v>
      </c>
      <c r="AG48" s="253">
        <f>+[1]I_Investimenti!AJ37</f>
        <v>0</v>
      </c>
      <c r="AH48" s="253">
        <f>+[1]I_Investimenti!AK37</f>
        <v>0</v>
      </c>
      <c r="AI48" s="253">
        <f>+[1]I_Investimenti!AL37</f>
        <v>0</v>
      </c>
      <c r="AJ48" s="253">
        <f>+[1]I_Investimenti!AM37</f>
        <v>0</v>
      </c>
      <c r="AK48" s="253">
        <f>+[1]I_Investimenti!AN37</f>
        <v>0</v>
      </c>
      <c r="AL48" s="253">
        <f>+[1]I_Investimenti!AO37</f>
        <v>0</v>
      </c>
      <c r="AM48" s="253">
        <f>+[1]I_Investimenti!AP37</f>
        <v>0</v>
      </c>
      <c r="AN48" s="253">
        <f>+[1]I_Investimenti!AQ37</f>
        <v>0</v>
      </c>
      <c r="AO48" s="253">
        <f>+[1]I_Investimenti!AR37</f>
        <v>0</v>
      </c>
      <c r="AP48" s="253">
        <f>+[1]I_Investimenti!AS37</f>
        <v>0</v>
      </c>
      <c r="AQ48" s="253">
        <f>+[1]I_Investimenti!AT37</f>
        <v>0</v>
      </c>
      <c r="AR48" s="253">
        <f>+[1]I_Investimenti!AU37</f>
        <v>0</v>
      </c>
      <c r="AS48" s="253">
        <f>+[1]I_Investimenti!AV37</f>
        <v>0</v>
      </c>
      <c r="AT48" s="253">
        <f>+[1]I_Investimenti!AW37</f>
        <v>0</v>
      </c>
      <c r="AU48" s="253">
        <f>+[1]I_Investimenti!AX37</f>
        <v>0</v>
      </c>
      <c r="AV48" s="253">
        <f>+[1]I_Investimenti!AY37</f>
        <v>0</v>
      </c>
      <c r="AW48" s="253">
        <f>+[1]I_Investimenti!AZ37</f>
        <v>0</v>
      </c>
      <c r="AX48" s="253">
        <f>+[1]I_Investimenti!BA37</f>
        <v>0</v>
      </c>
      <c r="AY48" s="253">
        <f>+[1]I_Investimenti!BB37</f>
        <v>0</v>
      </c>
      <c r="AZ48" s="253">
        <f>+[1]I_Investimenti!BC37</f>
        <v>0</v>
      </c>
      <c r="BA48" s="253">
        <f>+[1]I_Investimenti!BD37</f>
        <v>0</v>
      </c>
      <c r="BB48" s="253">
        <f>+[1]I_Investimenti!BE37</f>
        <v>0</v>
      </c>
      <c r="BC48" s="253">
        <f>+[1]I_Investimenti!BF37</f>
        <v>0</v>
      </c>
      <c r="BD48" s="253">
        <f>+[1]I_Investimenti!BG37</f>
        <v>0</v>
      </c>
      <c r="BE48" s="253">
        <f>+[1]I_Investimenti!BH37</f>
        <v>0</v>
      </c>
      <c r="BF48" s="253">
        <f>+[1]I_Investimenti!BI37</f>
        <v>0</v>
      </c>
      <c r="BG48" s="253">
        <f>+[1]I_Investimenti!BJ37</f>
        <v>0</v>
      </c>
      <c r="BH48" s="253">
        <f>+[1]I_Investimenti!BK37</f>
        <v>0</v>
      </c>
      <c r="BI48" s="253">
        <f>+[1]I_Investimenti!BL37</f>
        <v>0</v>
      </c>
      <c r="BJ48" s="253">
        <f>+[1]I_Investimenti!BM37</f>
        <v>0</v>
      </c>
      <c r="BK48" s="253">
        <f>+[1]I_Investimenti!BN37</f>
        <v>0</v>
      </c>
      <c r="BL48" s="253">
        <f>+[1]I_Investimenti!BO37</f>
        <v>0</v>
      </c>
      <c r="BM48" s="253">
        <f>+[1]I_Investimenti!BP37</f>
        <v>0</v>
      </c>
      <c r="BN48" s="253">
        <f>+[1]I_Investimenti!BQ37</f>
        <v>0</v>
      </c>
      <c r="BO48" s="253">
        <f>+[1]I_Investimenti!BR37</f>
        <v>0</v>
      </c>
      <c r="BP48" s="253">
        <f>+[1]I_Investimenti!BS37</f>
        <v>0</v>
      </c>
      <c r="BQ48" s="253">
        <f>+[1]I_Investimenti!BT37</f>
        <v>0</v>
      </c>
      <c r="BR48" s="253">
        <f>+[1]I_Investimenti!BU37</f>
        <v>0</v>
      </c>
      <c r="BS48" s="253">
        <f>+[1]I_Investimenti!BV37</f>
        <v>0</v>
      </c>
      <c r="BT48" s="253">
        <f>+[1]I_Investimenti!BW37</f>
        <v>0</v>
      </c>
      <c r="BU48" s="253">
        <f>+[1]I_Investimenti!BX37</f>
        <v>0</v>
      </c>
      <c r="BV48" s="253">
        <f>+[1]I_Investimenti!BY37</f>
        <v>0</v>
      </c>
      <c r="BW48" s="253">
        <f>+[1]I_Investimenti!BZ37</f>
        <v>0</v>
      </c>
      <c r="BX48" s="253">
        <f>+[1]I_Investimenti!CA37</f>
        <v>0</v>
      </c>
      <c r="BY48" s="253">
        <f>+[1]I_Investimenti!CB37</f>
        <v>0</v>
      </c>
      <c r="BZ48" s="253">
        <f>+[1]I_Investimenti!CC37</f>
        <v>0</v>
      </c>
      <c r="CA48" s="253">
        <f>+[1]I_Investimenti!CD37</f>
        <v>0</v>
      </c>
      <c r="CB48" s="253">
        <f>+[1]I_Investimenti!CE37</f>
        <v>0</v>
      </c>
      <c r="CC48" s="253">
        <f>+[1]I_Investimenti!CF37</f>
        <v>0</v>
      </c>
      <c r="CD48" s="253">
        <f>+[1]I_Investimenti!CG37</f>
        <v>0</v>
      </c>
      <c r="CE48" s="253">
        <f>+[1]I_Investimenti!CH37</f>
        <v>0</v>
      </c>
      <c r="CF48" s="253">
        <f>+[1]I_Investimenti!CI37</f>
        <v>0</v>
      </c>
      <c r="CG48" s="253">
        <f>+[1]I_Investimenti!CJ37</f>
        <v>0</v>
      </c>
      <c r="CH48" s="253">
        <f>+[1]I_Investimenti!CK37</f>
        <v>0</v>
      </c>
      <c r="CI48" s="253">
        <f>+[1]I_Investimenti!CL37</f>
        <v>0</v>
      </c>
      <c r="CJ48" s="253">
        <f>+[1]I_Investimenti!CM37</f>
        <v>0</v>
      </c>
      <c r="CK48" s="253">
        <f>+[1]I_Investimenti!CN37</f>
        <v>0</v>
      </c>
      <c r="CL48" s="253">
        <f>+[1]I_Investimenti!CO37</f>
        <v>0</v>
      </c>
      <c r="CM48" s="253">
        <f>+[1]I_Investimenti!CP37</f>
        <v>0</v>
      </c>
      <c r="CN48" s="253">
        <f>+[1]I_Investimenti!CQ37</f>
        <v>0</v>
      </c>
      <c r="CO48" s="253">
        <f>+[1]I_Investimenti!CR37</f>
        <v>0</v>
      </c>
      <c r="CP48" s="253">
        <f>+[1]I_Investimenti!CS37</f>
        <v>0</v>
      </c>
      <c r="CQ48" s="253">
        <f>+[1]I_Investimenti!CT37</f>
        <v>0</v>
      </c>
      <c r="CR48" s="253">
        <f>+[1]I_Investimenti!CU37</f>
        <v>0</v>
      </c>
      <c r="CS48" s="253">
        <f>+[1]I_Investimenti!CV37</f>
        <v>0</v>
      </c>
      <c r="CT48" s="253">
        <f>+[1]I_Investimenti!CW37</f>
        <v>0</v>
      </c>
      <c r="CU48" s="253">
        <f>+[1]I_Investimenti!CX37</f>
        <v>0</v>
      </c>
      <c r="CV48" s="253">
        <f>+[1]I_Investimenti!CY37</f>
        <v>0</v>
      </c>
      <c r="CW48" s="253">
        <f>+[1]I_Investimenti!CZ37</f>
        <v>0</v>
      </c>
      <c r="CX48" s="253">
        <f>+[1]I_Investimenti!DA37</f>
        <v>0</v>
      </c>
      <c r="CY48" s="253">
        <f>+[1]I_Investimenti!DB37</f>
        <v>0</v>
      </c>
      <c r="CZ48" s="253">
        <f>+[1]I_Investimenti!DC37</f>
        <v>0</v>
      </c>
      <c r="DA48" s="253">
        <f>+[1]I_Investimenti!DD37</f>
        <v>0</v>
      </c>
      <c r="DB48" s="253">
        <f>+[1]I_Investimenti!DE37</f>
        <v>0</v>
      </c>
      <c r="DC48" s="253">
        <f>+[1]I_Investimenti!DF37</f>
        <v>0</v>
      </c>
      <c r="DD48" s="253">
        <f>+[1]I_Investimenti!DG37</f>
        <v>0</v>
      </c>
      <c r="DE48" s="253">
        <f>+[1]I_Investimenti!DH37</f>
        <v>0</v>
      </c>
      <c r="DF48" s="253">
        <f>+[1]I_Investimenti!DI37</f>
        <v>0</v>
      </c>
      <c r="DG48" s="253">
        <f>+[1]I_Investimenti!DJ37</f>
        <v>0</v>
      </c>
      <c r="DH48" s="253">
        <f>+[1]I_Investimenti!DK37</f>
        <v>0</v>
      </c>
      <c r="DI48" s="253">
        <f>+[1]I_Investimenti!DL37</f>
        <v>0</v>
      </c>
      <c r="DJ48" s="253">
        <f>+[1]I_Investimenti!DM37</f>
        <v>0</v>
      </c>
      <c r="DK48" s="253">
        <f>+[1]I_Investimenti!DN37</f>
        <v>0</v>
      </c>
      <c r="DL48" s="253">
        <f>+[1]I_Investimenti!DO37</f>
        <v>0</v>
      </c>
      <c r="DM48" s="253">
        <f>+[1]I_Investimenti!DP37</f>
        <v>0</v>
      </c>
      <c r="DN48" s="253">
        <f>+[1]I_Investimenti!DQ37</f>
        <v>0</v>
      </c>
      <c r="DO48" s="253">
        <f>+[1]I_Investimenti!DR37</f>
        <v>0</v>
      </c>
      <c r="DP48" s="253">
        <f>+[1]I_Investimenti!DS37</f>
        <v>0</v>
      </c>
      <c r="DQ48" s="253">
        <f>+[1]I_Investimenti!DT37</f>
        <v>0</v>
      </c>
      <c r="DR48" s="253">
        <f>+[1]I_Investimenti!DU37</f>
        <v>0</v>
      </c>
      <c r="DS48" s="253">
        <f>+[1]I_Investimenti!DV37</f>
        <v>0</v>
      </c>
      <c r="DT48" s="253">
        <f>+[1]I_Investimenti!DW37</f>
        <v>0</v>
      </c>
      <c r="DU48" s="253">
        <f>+[1]I_Investimenti!DX37</f>
        <v>0</v>
      </c>
    </row>
    <row r="49" spans="3:125" ht="15.6" thickTop="1" thickBot="1">
      <c r="C49" s="338">
        <f t="shared" si="8"/>
        <v>0</v>
      </c>
      <c r="F49" s="253">
        <f>+[1]I_Investimenti!I38</f>
        <v>0</v>
      </c>
      <c r="G49" s="253">
        <f>+[1]I_Investimenti!J38</f>
        <v>0</v>
      </c>
      <c r="H49" s="253">
        <f>+[1]I_Investimenti!K38</f>
        <v>0</v>
      </c>
      <c r="I49" s="253">
        <f>+[1]I_Investimenti!L38</f>
        <v>0</v>
      </c>
      <c r="J49" s="253">
        <f>+[1]I_Investimenti!M38</f>
        <v>0</v>
      </c>
      <c r="K49" s="253">
        <f>+[1]I_Investimenti!N38</f>
        <v>0</v>
      </c>
      <c r="L49" s="253">
        <f>+[1]I_Investimenti!O38</f>
        <v>0</v>
      </c>
      <c r="M49" s="253">
        <f>+[1]I_Investimenti!P38</f>
        <v>0</v>
      </c>
      <c r="N49" s="253">
        <f>+[1]I_Investimenti!Q38</f>
        <v>0</v>
      </c>
      <c r="O49" s="253">
        <f>+[1]I_Investimenti!R38</f>
        <v>0</v>
      </c>
      <c r="P49" s="253">
        <f>+[1]I_Investimenti!S38</f>
        <v>0</v>
      </c>
      <c r="Q49" s="253">
        <f>+[1]I_Investimenti!T38</f>
        <v>0</v>
      </c>
      <c r="R49" s="253">
        <f>+[1]I_Investimenti!U38</f>
        <v>0</v>
      </c>
      <c r="S49" s="253">
        <f>+[1]I_Investimenti!V38</f>
        <v>0</v>
      </c>
      <c r="T49" s="253">
        <f>+[1]I_Investimenti!W38</f>
        <v>0</v>
      </c>
      <c r="U49" s="253">
        <f>+[1]I_Investimenti!X38</f>
        <v>0</v>
      </c>
      <c r="V49" s="253">
        <f>+[1]I_Investimenti!Y38</f>
        <v>0</v>
      </c>
      <c r="W49" s="253">
        <f>+[1]I_Investimenti!Z38</f>
        <v>0</v>
      </c>
      <c r="X49" s="253">
        <f>+[1]I_Investimenti!AA38</f>
        <v>0</v>
      </c>
      <c r="Y49" s="253">
        <f>+[1]I_Investimenti!AB38</f>
        <v>0</v>
      </c>
      <c r="Z49" s="253">
        <f>+[1]I_Investimenti!AC38</f>
        <v>0</v>
      </c>
      <c r="AA49" s="253">
        <f>+[1]I_Investimenti!AD38</f>
        <v>0</v>
      </c>
      <c r="AB49" s="253">
        <f>+[1]I_Investimenti!AE38</f>
        <v>0</v>
      </c>
      <c r="AC49" s="253">
        <f>+[1]I_Investimenti!AF38</f>
        <v>0</v>
      </c>
      <c r="AD49" s="253">
        <f>+[1]I_Investimenti!AG38</f>
        <v>0</v>
      </c>
      <c r="AE49" s="253">
        <f>+[1]I_Investimenti!AH38</f>
        <v>0</v>
      </c>
      <c r="AF49" s="253">
        <f>+[1]I_Investimenti!AI38</f>
        <v>0</v>
      </c>
      <c r="AG49" s="253">
        <f>+[1]I_Investimenti!AJ38</f>
        <v>0</v>
      </c>
      <c r="AH49" s="253">
        <f>+[1]I_Investimenti!AK38</f>
        <v>0</v>
      </c>
      <c r="AI49" s="253">
        <f>+[1]I_Investimenti!AL38</f>
        <v>0</v>
      </c>
      <c r="AJ49" s="253">
        <f>+[1]I_Investimenti!AM38</f>
        <v>0</v>
      </c>
      <c r="AK49" s="253">
        <f>+[1]I_Investimenti!AN38</f>
        <v>0</v>
      </c>
      <c r="AL49" s="253">
        <f>+[1]I_Investimenti!AO38</f>
        <v>0</v>
      </c>
      <c r="AM49" s="253">
        <f>+[1]I_Investimenti!AP38</f>
        <v>0</v>
      </c>
      <c r="AN49" s="253">
        <f>+[1]I_Investimenti!AQ38</f>
        <v>0</v>
      </c>
      <c r="AO49" s="253">
        <f>+[1]I_Investimenti!AR38</f>
        <v>0</v>
      </c>
      <c r="AP49" s="253">
        <f>+[1]I_Investimenti!AS38</f>
        <v>0</v>
      </c>
      <c r="AQ49" s="253">
        <f>+[1]I_Investimenti!AT38</f>
        <v>0</v>
      </c>
      <c r="AR49" s="253">
        <f>+[1]I_Investimenti!AU38</f>
        <v>0</v>
      </c>
      <c r="AS49" s="253">
        <f>+[1]I_Investimenti!AV38</f>
        <v>0</v>
      </c>
      <c r="AT49" s="253">
        <f>+[1]I_Investimenti!AW38</f>
        <v>0</v>
      </c>
      <c r="AU49" s="253">
        <f>+[1]I_Investimenti!AX38</f>
        <v>0</v>
      </c>
      <c r="AV49" s="253">
        <f>+[1]I_Investimenti!AY38</f>
        <v>0</v>
      </c>
      <c r="AW49" s="253">
        <f>+[1]I_Investimenti!AZ38</f>
        <v>0</v>
      </c>
      <c r="AX49" s="253">
        <f>+[1]I_Investimenti!BA38</f>
        <v>0</v>
      </c>
      <c r="AY49" s="253">
        <f>+[1]I_Investimenti!BB38</f>
        <v>0</v>
      </c>
      <c r="AZ49" s="253">
        <f>+[1]I_Investimenti!BC38</f>
        <v>0</v>
      </c>
      <c r="BA49" s="253">
        <f>+[1]I_Investimenti!BD38</f>
        <v>0</v>
      </c>
      <c r="BB49" s="253">
        <f>+[1]I_Investimenti!BE38</f>
        <v>0</v>
      </c>
      <c r="BC49" s="253">
        <f>+[1]I_Investimenti!BF38</f>
        <v>0</v>
      </c>
      <c r="BD49" s="253">
        <f>+[1]I_Investimenti!BG38</f>
        <v>0</v>
      </c>
      <c r="BE49" s="253">
        <f>+[1]I_Investimenti!BH38</f>
        <v>0</v>
      </c>
      <c r="BF49" s="253">
        <f>+[1]I_Investimenti!BI38</f>
        <v>0</v>
      </c>
      <c r="BG49" s="253">
        <f>+[1]I_Investimenti!BJ38</f>
        <v>0</v>
      </c>
      <c r="BH49" s="253">
        <f>+[1]I_Investimenti!BK38</f>
        <v>0</v>
      </c>
      <c r="BI49" s="253">
        <f>+[1]I_Investimenti!BL38</f>
        <v>0</v>
      </c>
      <c r="BJ49" s="253">
        <f>+[1]I_Investimenti!BM38</f>
        <v>0</v>
      </c>
      <c r="BK49" s="253">
        <f>+[1]I_Investimenti!BN38</f>
        <v>0</v>
      </c>
      <c r="BL49" s="253">
        <f>+[1]I_Investimenti!BO38</f>
        <v>0</v>
      </c>
      <c r="BM49" s="253">
        <f>+[1]I_Investimenti!BP38</f>
        <v>0</v>
      </c>
      <c r="BN49" s="253">
        <f>+[1]I_Investimenti!BQ38</f>
        <v>0</v>
      </c>
      <c r="BO49" s="253">
        <f>+[1]I_Investimenti!BR38</f>
        <v>0</v>
      </c>
      <c r="BP49" s="253">
        <f>+[1]I_Investimenti!BS38</f>
        <v>0</v>
      </c>
      <c r="BQ49" s="253">
        <f>+[1]I_Investimenti!BT38</f>
        <v>0</v>
      </c>
      <c r="BR49" s="253">
        <f>+[1]I_Investimenti!BU38</f>
        <v>0</v>
      </c>
      <c r="BS49" s="253">
        <f>+[1]I_Investimenti!BV38</f>
        <v>0</v>
      </c>
      <c r="BT49" s="253">
        <f>+[1]I_Investimenti!BW38</f>
        <v>0</v>
      </c>
      <c r="BU49" s="253">
        <f>+[1]I_Investimenti!BX38</f>
        <v>0</v>
      </c>
      <c r="BV49" s="253">
        <f>+[1]I_Investimenti!BY38</f>
        <v>0</v>
      </c>
      <c r="BW49" s="253">
        <f>+[1]I_Investimenti!BZ38</f>
        <v>0</v>
      </c>
      <c r="BX49" s="253">
        <f>+[1]I_Investimenti!CA38</f>
        <v>0</v>
      </c>
      <c r="BY49" s="253">
        <f>+[1]I_Investimenti!CB38</f>
        <v>0</v>
      </c>
      <c r="BZ49" s="253">
        <f>+[1]I_Investimenti!CC38</f>
        <v>0</v>
      </c>
      <c r="CA49" s="253">
        <f>+[1]I_Investimenti!CD38</f>
        <v>0</v>
      </c>
      <c r="CB49" s="253">
        <f>+[1]I_Investimenti!CE38</f>
        <v>0</v>
      </c>
      <c r="CC49" s="253">
        <f>+[1]I_Investimenti!CF38</f>
        <v>0</v>
      </c>
      <c r="CD49" s="253">
        <f>+[1]I_Investimenti!CG38</f>
        <v>0</v>
      </c>
      <c r="CE49" s="253">
        <f>+[1]I_Investimenti!CH38</f>
        <v>0</v>
      </c>
      <c r="CF49" s="253">
        <f>+[1]I_Investimenti!CI38</f>
        <v>0</v>
      </c>
      <c r="CG49" s="253">
        <f>+[1]I_Investimenti!CJ38</f>
        <v>0</v>
      </c>
      <c r="CH49" s="253">
        <f>+[1]I_Investimenti!CK38</f>
        <v>0</v>
      </c>
      <c r="CI49" s="253">
        <f>+[1]I_Investimenti!CL38</f>
        <v>0</v>
      </c>
      <c r="CJ49" s="253">
        <f>+[1]I_Investimenti!CM38</f>
        <v>0</v>
      </c>
      <c r="CK49" s="253">
        <f>+[1]I_Investimenti!CN38</f>
        <v>0</v>
      </c>
      <c r="CL49" s="253">
        <f>+[1]I_Investimenti!CO38</f>
        <v>0</v>
      </c>
      <c r="CM49" s="253">
        <f>+[1]I_Investimenti!CP38</f>
        <v>0</v>
      </c>
      <c r="CN49" s="253">
        <f>+[1]I_Investimenti!CQ38</f>
        <v>0</v>
      </c>
      <c r="CO49" s="253">
        <f>+[1]I_Investimenti!CR38</f>
        <v>0</v>
      </c>
      <c r="CP49" s="253">
        <f>+[1]I_Investimenti!CS38</f>
        <v>0</v>
      </c>
      <c r="CQ49" s="253">
        <f>+[1]I_Investimenti!CT38</f>
        <v>0</v>
      </c>
      <c r="CR49" s="253">
        <f>+[1]I_Investimenti!CU38</f>
        <v>0</v>
      </c>
      <c r="CS49" s="253">
        <f>+[1]I_Investimenti!CV38</f>
        <v>0</v>
      </c>
      <c r="CT49" s="253">
        <f>+[1]I_Investimenti!CW38</f>
        <v>0</v>
      </c>
      <c r="CU49" s="253">
        <f>+[1]I_Investimenti!CX38</f>
        <v>0</v>
      </c>
      <c r="CV49" s="253">
        <f>+[1]I_Investimenti!CY38</f>
        <v>0</v>
      </c>
      <c r="CW49" s="253">
        <f>+[1]I_Investimenti!CZ38</f>
        <v>0</v>
      </c>
      <c r="CX49" s="253">
        <f>+[1]I_Investimenti!DA38</f>
        <v>0</v>
      </c>
      <c r="CY49" s="253">
        <f>+[1]I_Investimenti!DB38</f>
        <v>0</v>
      </c>
      <c r="CZ49" s="253">
        <f>+[1]I_Investimenti!DC38</f>
        <v>0</v>
      </c>
      <c r="DA49" s="253">
        <f>+[1]I_Investimenti!DD38</f>
        <v>0</v>
      </c>
      <c r="DB49" s="253">
        <f>+[1]I_Investimenti!DE38</f>
        <v>0</v>
      </c>
      <c r="DC49" s="253">
        <f>+[1]I_Investimenti!DF38</f>
        <v>0</v>
      </c>
      <c r="DD49" s="253">
        <f>+[1]I_Investimenti!DG38</f>
        <v>0</v>
      </c>
      <c r="DE49" s="253">
        <f>+[1]I_Investimenti!DH38</f>
        <v>0</v>
      </c>
      <c r="DF49" s="253">
        <f>+[1]I_Investimenti!DI38</f>
        <v>0</v>
      </c>
      <c r="DG49" s="253">
        <f>+[1]I_Investimenti!DJ38</f>
        <v>0</v>
      </c>
      <c r="DH49" s="253">
        <f>+[1]I_Investimenti!DK38</f>
        <v>0</v>
      </c>
      <c r="DI49" s="253">
        <f>+[1]I_Investimenti!DL38</f>
        <v>0</v>
      </c>
      <c r="DJ49" s="253">
        <f>+[1]I_Investimenti!DM38</f>
        <v>0</v>
      </c>
      <c r="DK49" s="253">
        <f>+[1]I_Investimenti!DN38</f>
        <v>0</v>
      </c>
      <c r="DL49" s="253">
        <f>+[1]I_Investimenti!DO38</f>
        <v>0</v>
      </c>
      <c r="DM49" s="253">
        <f>+[1]I_Investimenti!DP38</f>
        <v>0</v>
      </c>
      <c r="DN49" s="253">
        <f>+[1]I_Investimenti!DQ38</f>
        <v>0</v>
      </c>
      <c r="DO49" s="253">
        <f>+[1]I_Investimenti!DR38</f>
        <v>0</v>
      </c>
      <c r="DP49" s="253">
        <f>+[1]I_Investimenti!DS38</f>
        <v>0</v>
      </c>
      <c r="DQ49" s="253">
        <f>+[1]I_Investimenti!DT38</f>
        <v>0</v>
      </c>
      <c r="DR49" s="253">
        <f>+[1]I_Investimenti!DU38</f>
        <v>0</v>
      </c>
      <c r="DS49" s="253">
        <f>+[1]I_Investimenti!DV38</f>
        <v>0</v>
      </c>
      <c r="DT49" s="253">
        <f>+[1]I_Investimenti!DW38</f>
        <v>0</v>
      </c>
      <c r="DU49" s="253">
        <f>+[1]I_Investimenti!DX38</f>
        <v>0</v>
      </c>
    </row>
    <row r="50" spans="3:125" ht="15.6" thickTop="1" thickBot="1">
      <c r="C50" s="338">
        <f t="shared" si="8"/>
        <v>0</v>
      </c>
      <c r="F50" s="253">
        <f>+[1]I_Investimenti!I39</f>
        <v>0</v>
      </c>
      <c r="G50" s="253">
        <f>+[1]I_Investimenti!J39</f>
        <v>0</v>
      </c>
      <c r="H50" s="253">
        <f>+[1]I_Investimenti!K39</f>
        <v>0</v>
      </c>
      <c r="I50" s="253">
        <f>+[1]I_Investimenti!L39</f>
        <v>0</v>
      </c>
      <c r="J50" s="253">
        <f>+[1]I_Investimenti!M39</f>
        <v>0</v>
      </c>
      <c r="K50" s="253">
        <f>+[1]I_Investimenti!N39</f>
        <v>0</v>
      </c>
      <c r="L50" s="253">
        <f>+[1]I_Investimenti!O39</f>
        <v>0</v>
      </c>
      <c r="M50" s="253">
        <f>+[1]I_Investimenti!P39</f>
        <v>0</v>
      </c>
      <c r="N50" s="253">
        <f>+[1]I_Investimenti!Q39</f>
        <v>0</v>
      </c>
      <c r="O50" s="253">
        <f>+[1]I_Investimenti!R39</f>
        <v>0</v>
      </c>
      <c r="P50" s="253">
        <f>+[1]I_Investimenti!S39</f>
        <v>0</v>
      </c>
      <c r="Q50" s="253">
        <f>+[1]I_Investimenti!T39</f>
        <v>0</v>
      </c>
      <c r="R50" s="253">
        <f>+[1]I_Investimenti!U39</f>
        <v>0</v>
      </c>
      <c r="S50" s="253">
        <f>+[1]I_Investimenti!V39</f>
        <v>0</v>
      </c>
      <c r="T50" s="253">
        <f>+[1]I_Investimenti!W39</f>
        <v>0</v>
      </c>
      <c r="U50" s="253">
        <f>+[1]I_Investimenti!X39</f>
        <v>0</v>
      </c>
      <c r="V50" s="253">
        <f>+[1]I_Investimenti!Y39</f>
        <v>0</v>
      </c>
      <c r="W50" s="253">
        <f>+[1]I_Investimenti!Z39</f>
        <v>0</v>
      </c>
      <c r="X50" s="253">
        <f>+[1]I_Investimenti!AA39</f>
        <v>0</v>
      </c>
      <c r="Y50" s="253">
        <f>+[1]I_Investimenti!AB39</f>
        <v>0</v>
      </c>
      <c r="Z50" s="253">
        <f>+[1]I_Investimenti!AC39</f>
        <v>0</v>
      </c>
      <c r="AA50" s="253">
        <f>+[1]I_Investimenti!AD39</f>
        <v>0</v>
      </c>
      <c r="AB50" s="253">
        <f>+[1]I_Investimenti!AE39</f>
        <v>0</v>
      </c>
      <c r="AC50" s="253">
        <f>+[1]I_Investimenti!AF39</f>
        <v>0</v>
      </c>
      <c r="AD50" s="253">
        <f>+[1]I_Investimenti!AG39</f>
        <v>0</v>
      </c>
      <c r="AE50" s="253">
        <f>+[1]I_Investimenti!AH39</f>
        <v>0</v>
      </c>
      <c r="AF50" s="253">
        <f>+[1]I_Investimenti!AI39</f>
        <v>0</v>
      </c>
      <c r="AG50" s="253">
        <f>+[1]I_Investimenti!AJ39</f>
        <v>0</v>
      </c>
      <c r="AH50" s="253">
        <f>+[1]I_Investimenti!AK39</f>
        <v>0</v>
      </c>
      <c r="AI50" s="253">
        <f>+[1]I_Investimenti!AL39</f>
        <v>0</v>
      </c>
      <c r="AJ50" s="253">
        <f>+[1]I_Investimenti!AM39</f>
        <v>0</v>
      </c>
      <c r="AK50" s="253">
        <f>+[1]I_Investimenti!AN39</f>
        <v>0</v>
      </c>
      <c r="AL50" s="253">
        <f>+[1]I_Investimenti!AO39</f>
        <v>0</v>
      </c>
      <c r="AM50" s="253">
        <f>+[1]I_Investimenti!AP39</f>
        <v>0</v>
      </c>
      <c r="AN50" s="253">
        <f>+[1]I_Investimenti!AQ39</f>
        <v>0</v>
      </c>
      <c r="AO50" s="253">
        <f>+[1]I_Investimenti!AR39</f>
        <v>0</v>
      </c>
      <c r="AP50" s="253">
        <f>+[1]I_Investimenti!AS39</f>
        <v>0</v>
      </c>
      <c r="AQ50" s="253">
        <f>+[1]I_Investimenti!AT39</f>
        <v>0</v>
      </c>
      <c r="AR50" s="253">
        <f>+[1]I_Investimenti!AU39</f>
        <v>0</v>
      </c>
      <c r="AS50" s="253">
        <f>+[1]I_Investimenti!AV39</f>
        <v>0</v>
      </c>
      <c r="AT50" s="253">
        <f>+[1]I_Investimenti!AW39</f>
        <v>0</v>
      </c>
      <c r="AU50" s="253">
        <f>+[1]I_Investimenti!AX39</f>
        <v>0</v>
      </c>
      <c r="AV50" s="253">
        <f>+[1]I_Investimenti!AY39</f>
        <v>0</v>
      </c>
      <c r="AW50" s="253">
        <f>+[1]I_Investimenti!AZ39</f>
        <v>0</v>
      </c>
      <c r="AX50" s="253">
        <f>+[1]I_Investimenti!BA39</f>
        <v>0</v>
      </c>
      <c r="AY50" s="253">
        <f>+[1]I_Investimenti!BB39</f>
        <v>0</v>
      </c>
      <c r="AZ50" s="253">
        <f>+[1]I_Investimenti!BC39</f>
        <v>0</v>
      </c>
      <c r="BA50" s="253">
        <f>+[1]I_Investimenti!BD39</f>
        <v>0</v>
      </c>
      <c r="BB50" s="253">
        <f>+[1]I_Investimenti!BE39</f>
        <v>0</v>
      </c>
      <c r="BC50" s="253">
        <f>+[1]I_Investimenti!BF39</f>
        <v>0</v>
      </c>
      <c r="BD50" s="253">
        <f>+[1]I_Investimenti!BG39</f>
        <v>0</v>
      </c>
      <c r="BE50" s="253">
        <f>+[1]I_Investimenti!BH39</f>
        <v>0</v>
      </c>
      <c r="BF50" s="253">
        <f>+[1]I_Investimenti!BI39</f>
        <v>0</v>
      </c>
      <c r="BG50" s="253">
        <f>+[1]I_Investimenti!BJ39</f>
        <v>0</v>
      </c>
      <c r="BH50" s="253">
        <f>+[1]I_Investimenti!BK39</f>
        <v>0</v>
      </c>
      <c r="BI50" s="253">
        <f>+[1]I_Investimenti!BL39</f>
        <v>0</v>
      </c>
      <c r="BJ50" s="253">
        <f>+[1]I_Investimenti!BM39</f>
        <v>0</v>
      </c>
      <c r="BK50" s="253">
        <f>+[1]I_Investimenti!BN39</f>
        <v>0</v>
      </c>
      <c r="BL50" s="253">
        <f>+[1]I_Investimenti!BO39</f>
        <v>0</v>
      </c>
      <c r="BM50" s="253">
        <f>+[1]I_Investimenti!BP39</f>
        <v>0</v>
      </c>
      <c r="BN50" s="253">
        <f>+[1]I_Investimenti!BQ39</f>
        <v>0</v>
      </c>
      <c r="BO50" s="253">
        <f>+[1]I_Investimenti!BR39</f>
        <v>0</v>
      </c>
      <c r="BP50" s="253">
        <f>+[1]I_Investimenti!BS39</f>
        <v>0</v>
      </c>
      <c r="BQ50" s="253">
        <f>+[1]I_Investimenti!BT39</f>
        <v>0</v>
      </c>
      <c r="BR50" s="253">
        <f>+[1]I_Investimenti!BU39</f>
        <v>0</v>
      </c>
      <c r="BS50" s="253">
        <f>+[1]I_Investimenti!BV39</f>
        <v>0</v>
      </c>
      <c r="BT50" s="253">
        <f>+[1]I_Investimenti!BW39</f>
        <v>0</v>
      </c>
      <c r="BU50" s="253">
        <f>+[1]I_Investimenti!BX39</f>
        <v>0</v>
      </c>
      <c r="BV50" s="253">
        <f>+[1]I_Investimenti!BY39</f>
        <v>0</v>
      </c>
      <c r="BW50" s="253">
        <f>+[1]I_Investimenti!BZ39</f>
        <v>0</v>
      </c>
      <c r="BX50" s="253">
        <f>+[1]I_Investimenti!CA39</f>
        <v>0</v>
      </c>
      <c r="BY50" s="253">
        <f>+[1]I_Investimenti!CB39</f>
        <v>0</v>
      </c>
      <c r="BZ50" s="253">
        <f>+[1]I_Investimenti!CC39</f>
        <v>0</v>
      </c>
      <c r="CA50" s="253">
        <f>+[1]I_Investimenti!CD39</f>
        <v>0</v>
      </c>
      <c r="CB50" s="253">
        <f>+[1]I_Investimenti!CE39</f>
        <v>0</v>
      </c>
      <c r="CC50" s="253">
        <f>+[1]I_Investimenti!CF39</f>
        <v>0</v>
      </c>
      <c r="CD50" s="253">
        <f>+[1]I_Investimenti!CG39</f>
        <v>0</v>
      </c>
      <c r="CE50" s="253">
        <f>+[1]I_Investimenti!CH39</f>
        <v>0</v>
      </c>
      <c r="CF50" s="253">
        <f>+[1]I_Investimenti!CI39</f>
        <v>0</v>
      </c>
      <c r="CG50" s="253">
        <f>+[1]I_Investimenti!CJ39</f>
        <v>0</v>
      </c>
      <c r="CH50" s="253">
        <f>+[1]I_Investimenti!CK39</f>
        <v>0</v>
      </c>
      <c r="CI50" s="253">
        <f>+[1]I_Investimenti!CL39</f>
        <v>0</v>
      </c>
      <c r="CJ50" s="253">
        <f>+[1]I_Investimenti!CM39</f>
        <v>0</v>
      </c>
      <c r="CK50" s="253">
        <f>+[1]I_Investimenti!CN39</f>
        <v>0</v>
      </c>
      <c r="CL50" s="253">
        <f>+[1]I_Investimenti!CO39</f>
        <v>0</v>
      </c>
      <c r="CM50" s="253">
        <f>+[1]I_Investimenti!CP39</f>
        <v>0</v>
      </c>
      <c r="CN50" s="253">
        <f>+[1]I_Investimenti!CQ39</f>
        <v>0</v>
      </c>
      <c r="CO50" s="253">
        <f>+[1]I_Investimenti!CR39</f>
        <v>0</v>
      </c>
      <c r="CP50" s="253">
        <f>+[1]I_Investimenti!CS39</f>
        <v>0</v>
      </c>
      <c r="CQ50" s="253">
        <f>+[1]I_Investimenti!CT39</f>
        <v>0</v>
      </c>
      <c r="CR50" s="253">
        <f>+[1]I_Investimenti!CU39</f>
        <v>0</v>
      </c>
      <c r="CS50" s="253">
        <f>+[1]I_Investimenti!CV39</f>
        <v>0</v>
      </c>
      <c r="CT50" s="253">
        <f>+[1]I_Investimenti!CW39</f>
        <v>0</v>
      </c>
      <c r="CU50" s="253">
        <f>+[1]I_Investimenti!CX39</f>
        <v>0</v>
      </c>
      <c r="CV50" s="253">
        <f>+[1]I_Investimenti!CY39</f>
        <v>0</v>
      </c>
      <c r="CW50" s="253">
        <f>+[1]I_Investimenti!CZ39</f>
        <v>0</v>
      </c>
      <c r="CX50" s="253">
        <f>+[1]I_Investimenti!DA39</f>
        <v>0</v>
      </c>
      <c r="CY50" s="253">
        <f>+[1]I_Investimenti!DB39</f>
        <v>0</v>
      </c>
      <c r="CZ50" s="253">
        <f>+[1]I_Investimenti!DC39</f>
        <v>0</v>
      </c>
      <c r="DA50" s="253">
        <f>+[1]I_Investimenti!DD39</f>
        <v>0</v>
      </c>
      <c r="DB50" s="253">
        <f>+[1]I_Investimenti!DE39</f>
        <v>0</v>
      </c>
      <c r="DC50" s="253">
        <f>+[1]I_Investimenti!DF39</f>
        <v>0</v>
      </c>
      <c r="DD50" s="253">
        <f>+[1]I_Investimenti!DG39</f>
        <v>0</v>
      </c>
      <c r="DE50" s="253">
        <f>+[1]I_Investimenti!DH39</f>
        <v>0</v>
      </c>
      <c r="DF50" s="253">
        <f>+[1]I_Investimenti!DI39</f>
        <v>0</v>
      </c>
      <c r="DG50" s="253">
        <f>+[1]I_Investimenti!DJ39</f>
        <v>0</v>
      </c>
      <c r="DH50" s="253">
        <f>+[1]I_Investimenti!DK39</f>
        <v>0</v>
      </c>
      <c r="DI50" s="253">
        <f>+[1]I_Investimenti!DL39</f>
        <v>0</v>
      </c>
      <c r="DJ50" s="253">
        <f>+[1]I_Investimenti!DM39</f>
        <v>0</v>
      </c>
      <c r="DK50" s="253">
        <f>+[1]I_Investimenti!DN39</f>
        <v>0</v>
      </c>
      <c r="DL50" s="253">
        <f>+[1]I_Investimenti!DO39</f>
        <v>0</v>
      </c>
      <c r="DM50" s="253">
        <f>+[1]I_Investimenti!DP39</f>
        <v>0</v>
      </c>
      <c r="DN50" s="253">
        <f>+[1]I_Investimenti!DQ39</f>
        <v>0</v>
      </c>
      <c r="DO50" s="253">
        <f>+[1]I_Investimenti!DR39</f>
        <v>0</v>
      </c>
      <c r="DP50" s="253">
        <f>+[1]I_Investimenti!DS39</f>
        <v>0</v>
      </c>
      <c r="DQ50" s="253">
        <f>+[1]I_Investimenti!DT39</f>
        <v>0</v>
      </c>
      <c r="DR50" s="253">
        <f>+[1]I_Investimenti!DU39</f>
        <v>0</v>
      </c>
      <c r="DS50" s="253">
        <f>+[1]I_Investimenti!DV39</f>
        <v>0</v>
      </c>
      <c r="DT50" s="253">
        <f>+[1]I_Investimenti!DW39</f>
        <v>0</v>
      </c>
      <c r="DU50" s="253">
        <f>+[1]I_Investimenti!DX39</f>
        <v>0</v>
      </c>
    </row>
    <row r="51" spans="3:125" ht="15.6" thickTop="1" thickBot="1">
      <c r="C51" s="338">
        <f t="shared" si="8"/>
        <v>0</v>
      </c>
      <c r="F51" s="253">
        <f>+[1]I_Investimenti!I40</f>
        <v>0</v>
      </c>
      <c r="G51" s="253">
        <f>+[1]I_Investimenti!J40</f>
        <v>0</v>
      </c>
      <c r="H51" s="253">
        <f>+[1]I_Investimenti!K40</f>
        <v>0</v>
      </c>
      <c r="I51" s="253">
        <f>+[1]I_Investimenti!L40</f>
        <v>0</v>
      </c>
      <c r="J51" s="253">
        <f>+[1]I_Investimenti!M40</f>
        <v>0</v>
      </c>
      <c r="K51" s="253">
        <f>+[1]I_Investimenti!N40</f>
        <v>0</v>
      </c>
      <c r="L51" s="253">
        <f>+[1]I_Investimenti!O40</f>
        <v>0</v>
      </c>
      <c r="M51" s="253">
        <f>+[1]I_Investimenti!P40</f>
        <v>0</v>
      </c>
      <c r="N51" s="253">
        <f>+[1]I_Investimenti!Q40</f>
        <v>0</v>
      </c>
      <c r="O51" s="253">
        <f>+[1]I_Investimenti!R40</f>
        <v>0</v>
      </c>
      <c r="P51" s="253">
        <f>+[1]I_Investimenti!S40</f>
        <v>0</v>
      </c>
      <c r="Q51" s="253">
        <f>+[1]I_Investimenti!T40</f>
        <v>0</v>
      </c>
      <c r="R51" s="253">
        <f>+[1]I_Investimenti!U40</f>
        <v>0</v>
      </c>
      <c r="S51" s="253">
        <f>+[1]I_Investimenti!V40</f>
        <v>0</v>
      </c>
      <c r="T51" s="253">
        <f>+[1]I_Investimenti!W40</f>
        <v>0</v>
      </c>
      <c r="U51" s="253">
        <f>+[1]I_Investimenti!X40</f>
        <v>0</v>
      </c>
      <c r="V51" s="253">
        <f>+[1]I_Investimenti!Y40</f>
        <v>0</v>
      </c>
      <c r="W51" s="253">
        <f>+[1]I_Investimenti!Z40</f>
        <v>0</v>
      </c>
      <c r="X51" s="253">
        <f>+[1]I_Investimenti!AA40</f>
        <v>0</v>
      </c>
      <c r="Y51" s="253">
        <f>+[1]I_Investimenti!AB40</f>
        <v>0</v>
      </c>
      <c r="Z51" s="253">
        <f>+[1]I_Investimenti!AC40</f>
        <v>0</v>
      </c>
      <c r="AA51" s="253">
        <f>+[1]I_Investimenti!AD40</f>
        <v>0</v>
      </c>
      <c r="AB51" s="253">
        <f>+[1]I_Investimenti!AE40</f>
        <v>0</v>
      </c>
      <c r="AC51" s="253">
        <f>+[1]I_Investimenti!AF40</f>
        <v>0</v>
      </c>
      <c r="AD51" s="253">
        <f>+[1]I_Investimenti!AG40</f>
        <v>0</v>
      </c>
      <c r="AE51" s="253">
        <f>+[1]I_Investimenti!AH40</f>
        <v>0</v>
      </c>
      <c r="AF51" s="253">
        <f>+[1]I_Investimenti!AI40</f>
        <v>0</v>
      </c>
      <c r="AG51" s="253">
        <f>+[1]I_Investimenti!AJ40</f>
        <v>0</v>
      </c>
      <c r="AH51" s="253">
        <f>+[1]I_Investimenti!AK40</f>
        <v>0</v>
      </c>
      <c r="AI51" s="253">
        <f>+[1]I_Investimenti!AL40</f>
        <v>0</v>
      </c>
      <c r="AJ51" s="253">
        <f>+[1]I_Investimenti!AM40</f>
        <v>0</v>
      </c>
      <c r="AK51" s="253">
        <f>+[1]I_Investimenti!AN40</f>
        <v>0</v>
      </c>
      <c r="AL51" s="253">
        <f>+[1]I_Investimenti!AO40</f>
        <v>0</v>
      </c>
      <c r="AM51" s="253">
        <f>+[1]I_Investimenti!AP40</f>
        <v>0</v>
      </c>
      <c r="AN51" s="253">
        <f>+[1]I_Investimenti!AQ40</f>
        <v>0</v>
      </c>
      <c r="AO51" s="253">
        <f>+[1]I_Investimenti!AR40</f>
        <v>0</v>
      </c>
      <c r="AP51" s="253">
        <f>+[1]I_Investimenti!AS40</f>
        <v>0</v>
      </c>
      <c r="AQ51" s="253">
        <f>+[1]I_Investimenti!AT40</f>
        <v>0</v>
      </c>
      <c r="AR51" s="253">
        <f>+[1]I_Investimenti!AU40</f>
        <v>0</v>
      </c>
      <c r="AS51" s="253">
        <f>+[1]I_Investimenti!AV40</f>
        <v>0</v>
      </c>
      <c r="AT51" s="253">
        <f>+[1]I_Investimenti!AW40</f>
        <v>0</v>
      </c>
      <c r="AU51" s="253">
        <f>+[1]I_Investimenti!AX40</f>
        <v>0</v>
      </c>
      <c r="AV51" s="253">
        <f>+[1]I_Investimenti!AY40</f>
        <v>0</v>
      </c>
      <c r="AW51" s="253">
        <f>+[1]I_Investimenti!AZ40</f>
        <v>0</v>
      </c>
      <c r="AX51" s="253">
        <f>+[1]I_Investimenti!BA40</f>
        <v>0</v>
      </c>
      <c r="AY51" s="253">
        <f>+[1]I_Investimenti!BB40</f>
        <v>0</v>
      </c>
      <c r="AZ51" s="253">
        <f>+[1]I_Investimenti!BC40</f>
        <v>0</v>
      </c>
      <c r="BA51" s="253">
        <f>+[1]I_Investimenti!BD40</f>
        <v>0</v>
      </c>
      <c r="BB51" s="253">
        <f>+[1]I_Investimenti!BE40</f>
        <v>0</v>
      </c>
      <c r="BC51" s="253">
        <f>+[1]I_Investimenti!BF40</f>
        <v>0</v>
      </c>
      <c r="BD51" s="253">
        <f>+[1]I_Investimenti!BG40</f>
        <v>0</v>
      </c>
      <c r="BE51" s="253">
        <f>+[1]I_Investimenti!BH40</f>
        <v>0</v>
      </c>
      <c r="BF51" s="253">
        <f>+[1]I_Investimenti!BI40</f>
        <v>0</v>
      </c>
      <c r="BG51" s="253">
        <f>+[1]I_Investimenti!BJ40</f>
        <v>0</v>
      </c>
      <c r="BH51" s="253">
        <f>+[1]I_Investimenti!BK40</f>
        <v>0</v>
      </c>
      <c r="BI51" s="253">
        <f>+[1]I_Investimenti!BL40</f>
        <v>0</v>
      </c>
      <c r="BJ51" s="253">
        <f>+[1]I_Investimenti!BM40</f>
        <v>0</v>
      </c>
      <c r="BK51" s="253">
        <f>+[1]I_Investimenti!BN40</f>
        <v>0</v>
      </c>
      <c r="BL51" s="253">
        <f>+[1]I_Investimenti!BO40</f>
        <v>0</v>
      </c>
      <c r="BM51" s="253">
        <f>+[1]I_Investimenti!BP40</f>
        <v>0</v>
      </c>
      <c r="BN51" s="253">
        <f>+[1]I_Investimenti!BQ40</f>
        <v>0</v>
      </c>
      <c r="BO51" s="253">
        <f>+[1]I_Investimenti!BR40</f>
        <v>0</v>
      </c>
      <c r="BP51" s="253">
        <f>+[1]I_Investimenti!BS40</f>
        <v>0</v>
      </c>
      <c r="BQ51" s="253">
        <f>+[1]I_Investimenti!BT40</f>
        <v>0</v>
      </c>
      <c r="BR51" s="253">
        <f>+[1]I_Investimenti!BU40</f>
        <v>0</v>
      </c>
      <c r="BS51" s="253">
        <f>+[1]I_Investimenti!BV40</f>
        <v>0</v>
      </c>
      <c r="BT51" s="253">
        <f>+[1]I_Investimenti!BW40</f>
        <v>0</v>
      </c>
      <c r="BU51" s="253">
        <f>+[1]I_Investimenti!BX40</f>
        <v>0</v>
      </c>
      <c r="BV51" s="253">
        <f>+[1]I_Investimenti!BY40</f>
        <v>0</v>
      </c>
      <c r="BW51" s="253">
        <f>+[1]I_Investimenti!BZ40</f>
        <v>0</v>
      </c>
      <c r="BX51" s="253">
        <f>+[1]I_Investimenti!CA40</f>
        <v>0</v>
      </c>
      <c r="BY51" s="253">
        <f>+[1]I_Investimenti!CB40</f>
        <v>0</v>
      </c>
      <c r="BZ51" s="253">
        <f>+[1]I_Investimenti!CC40</f>
        <v>0</v>
      </c>
      <c r="CA51" s="253">
        <f>+[1]I_Investimenti!CD40</f>
        <v>0</v>
      </c>
      <c r="CB51" s="253">
        <f>+[1]I_Investimenti!CE40</f>
        <v>0</v>
      </c>
      <c r="CC51" s="253">
        <f>+[1]I_Investimenti!CF40</f>
        <v>0</v>
      </c>
      <c r="CD51" s="253">
        <f>+[1]I_Investimenti!CG40</f>
        <v>0</v>
      </c>
      <c r="CE51" s="253">
        <f>+[1]I_Investimenti!CH40</f>
        <v>0</v>
      </c>
      <c r="CF51" s="253">
        <f>+[1]I_Investimenti!CI40</f>
        <v>0</v>
      </c>
      <c r="CG51" s="253">
        <f>+[1]I_Investimenti!CJ40</f>
        <v>0</v>
      </c>
      <c r="CH51" s="253">
        <f>+[1]I_Investimenti!CK40</f>
        <v>0</v>
      </c>
      <c r="CI51" s="253">
        <f>+[1]I_Investimenti!CL40</f>
        <v>0</v>
      </c>
      <c r="CJ51" s="253">
        <f>+[1]I_Investimenti!CM40</f>
        <v>0</v>
      </c>
      <c r="CK51" s="253">
        <f>+[1]I_Investimenti!CN40</f>
        <v>0</v>
      </c>
      <c r="CL51" s="253">
        <f>+[1]I_Investimenti!CO40</f>
        <v>0</v>
      </c>
      <c r="CM51" s="253">
        <f>+[1]I_Investimenti!CP40</f>
        <v>0</v>
      </c>
      <c r="CN51" s="253">
        <f>+[1]I_Investimenti!CQ40</f>
        <v>0</v>
      </c>
      <c r="CO51" s="253">
        <f>+[1]I_Investimenti!CR40</f>
        <v>0</v>
      </c>
      <c r="CP51" s="253">
        <f>+[1]I_Investimenti!CS40</f>
        <v>0</v>
      </c>
      <c r="CQ51" s="253">
        <f>+[1]I_Investimenti!CT40</f>
        <v>0</v>
      </c>
      <c r="CR51" s="253">
        <f>+[1]I_Investimenti!CU40</f>
        <v>0</v>
      </c>
      <c r="CS51" s="253">
        <f>+[1]I_Investimenti!CV40</f>
        <v>0</v>
      </c>
      <c r="CT51" s="253">
        <f>+[1]I_Investimenti!CW40</f>
        <v>0</v>
      </c>
      <c r="CU51" s="253">
        <f>+[1]I_Investimenti!CX40</f>
        <v>0</v>
      </c>
      <c r="CV51" s="253">
        <f>+[1]I_Investimenti!CY40</f>
        <v>0</v>
      </c>
      <c r="CW51" s="253">
        <f>+[1]I_Investimenti!CZ40</f>
        <v>0</v>
      </c>
      <c r="CX51" s="253">
        <f>+[1]I_Investimenti!DA40</f>
        <v>0</v>
      </c>
      <c r="CY51" s="253">
        <f>+[1]I_Investimenti!DB40</f>
        <v>0</v>
      </c>
      <c r="CZ51" s="253">
        <f>+[1]I_Investimenti!DC40</f>
        <v>0</v>
      </c>
      <c r="DA51" s="253">
        <f>+[1]I_Investimenti!DD40</f>
        <v>0</v>
      </c>
      <c r="DB51" s="253">
        <f>+[1]I_Investimenti!DE40</f>
        <v>0</v>
      </c>
      <c r="DC51" s="253">
        <f>+[1]I_Investimenti!DF40</f>
        <v>0</v>
      </c>
      <c r="DD51" s="253">
        <f>+[1]I_Investimenti!DG40</f>
        <v>0</v>
      </c>
      <c r="DE51" s="253">
        <f>+[1]I_Investimenti!DH40</f>
        <v>0</v>
      </c>
      <c r="DF51" s="253">
        <f>+[1]I_Investimenti!DI40</f>
        <v>0</v>
      </c>
      <c r="DG51" s="253">
        <f>+[1]I_Investimenti!DJ40</f>
        <v>0</v>
      </c>
      <c r="DH51" s="253">
        <f>+[1]I_Investimenti!DK40</f>
        <v>0</v>
      </c>
      <c r="DI51" s="253">
        <f>+[1]I_Investimenti!DL40</f>
        <v>0</v>
      </c>
      <c r="DJ51" s="253">
        <f>+[1]I_Investimenti!DM40</f>
        <v>0</v>
      </c>
      <c r="DK51" s="253">
        <f>+[1]I_Investimenti!DN40</f>
        <v>0</v>
      </c>
      <c r="DL51" s="253">
        <f>+[1]I_Investimenti!DO40</f>
        <v>0</v>
      </c>
      <c r="DM51" s="253">
        <f>+[1]I_Investimenti!DP40</f>
        <v>0</v>
      </c>
      <c r="DN51" s="253">
        <f>+[1]I_Investimenti!DQ40</f>
        <v>0</v>
      </c>
      <c r="DO51" s="253">
        <f>+[1]I_Investimenti!DR40</f>
        <v>0</v>
      </c>
      <c r="DP51" s="253">
        <f>+[1]I_Investimenti!DS40</f>
        <v>0</v>
      </c>
      <c r="DQ51" s="253">
        <f>+[1]I_Investimenti!DT40</f>
        <v>0</v>
      </c>
      <c r="DR51" s="253">
        <f>+[1]I_Investimenti!DU40</f>
        <v>0</v>
      </c>
      <c r="DS51" s="253">
        <f>+[1]I_Investimenti!DV40</f>
        <v>0</v>
      </c>
      <c r="DT51" s="253">
        <f>+[1]I_Investimenti!DW40</f>
        <v>0</v>
      </c>
      <c r="DU51" s="253">
        <f>+[1]I_Investimenti!DX40</f>
        <v>0</v>
      </c>
    </row>
    <row r="52" spans="3:125" ht="15.6" thickTop="1" thickBot="1">
      <c r="C52" s="338">
        <f t="shared" si="8"/>
        <v>0</v>
      </c>
      <c r="F52" s="253">
        <f>+[1]I_Investimenti!I41</f>
        <v>0</v>
      </c>
      <c r="G52" s="253">
        <f>+[1]I_Investimenti!J41</f>
        <v>0</v>
      </c>
      <c r="H52" s="253">
        <f>+[1]I_Investimenti!K41</f>
        <v>0</v>
      </c>
      <c r="I52" s="253">
        <f>+[1]I_Investimenti!L41</f>
        <v>0</v>
      </c>
      <c r="J52" s="253">
        <f>+[1]I_Investimenti!M41</f>
        <v>0</v>
      </c>
      <c r="K52" s="253">
        <f>+[1]I_Investimenti!N41</f>
        <v>0</v>
      </c>
      <c r="L52" s="253">
        <f>+[1]I_Investimenti!O41</f>
        <v>0</v>
      </c>
      <c r="M52" s="253">
        <f>+[1]I_Investimenti!P41</f>
        <v>0</v>
      </c>
      <c r="N52" s="253">
        <f>+[1]I_Investimenti!Q41</f>
        <v>0</v>
      </c>
      <c r="O52" s="253">
        <f>+[1]I_Investimenti!R41</f>
        <v>0</v>
      </c>
      <c r="P52" s="253">
        <f>+[1]I_Investimenti!S41</f>
        <v>0</v>
      </c>
      <c r="Q52" s="253">
        <f>+[1]I_Investimenti!T41</f>
        <v>0</v>
      </c>
      <c r="R52" s="253">
        <f>+[1]I_Investimenti!U41</f>
        <v>0</v>
      </c>
      <c r="S52" s="253">
        <f>+[1]I_Investimenti!V41</f>
        <v>0</v>
      </c>
      <c r="T52" s="253">
        <f>+[1]I_Investimenti!W41</f>
        <v>0</v>
      </c>
      <c r="U52" s="253">
        <f>+[1]I_Investimenti!X41</f>
        <v>0</v>
      </c>
      <c r="V52" s="253">
        <f>+[1]I_Investimenti!Y41</f>
        <v>0</v>
      </c>
      <c r="W52" s="253">
        <f>+[1]I_Investimenti!Z41</f>
        <v>0</v>
      </c>
      <c r="X52" s="253">
        <f>+[1]I_Investimenti!AA41</f>
        <v>0</v>
      </c>
      <c r="Y52" s="253">
        <f>+[1]I_Investimenti!AB41</f>
        <v>0</v>
      </c>
      <c r="Z52" s="253">
        <f>+[1]I_Investimenti!AC41</f>
        <v>0</v>
      </c>
      <c r="AA52" s="253">
        <f>+[1]I_Investimenti!AD41</f>
        <v>0</v>
      </c>
      <c r="AB52" s="253">
        <f>+[1]I_Investimenti!AE41</f>
        <v>0</v>
      </c>
      <c r="AC52" s="253">
        <f>+[1]I_Investimenti!AF41</f>
        <v>0</v>
      </c>
      <c r="AD52" s="253">
        <f>+[1]I_Investimenti!AG41</f>
        <v>0</v>
      </c>
      <c r="AE52" s="253">
        <f>+[1]I_Investimenti!AH41</f>
        <v>0</v>
      </c>
      <c r="AF52" s="253">
        <f>+[1]I_Investimenti!AI41</f>
        <v>0</v>
      </c>
      <c r="AG52" s="253">
        <f>+[1]I_Investimenti!AJ41</f>
        <v>0</v>
      </c>
      <c r="AH52" s="253">
        <f>+[1]I_Investimenti!AK41</f>
        <v>0</v>
      </c>
      <c r="AI52" s="253">
        <f>+[1]I_Investimenti!AL41</f>
        <v>0</v>
      </c>
      <c r="AJ52" s="253">
        <f>+[1]I_Investimenti!AM41</f>
        <v>0</v>
      </c>
      <c r="AK52" s="253">
        <f>+[1]I_Investimenti!AN41</f>
        <v>0</v>
      </c>
      <c r="AL52" s="253">
        <f>+[1]I_Investimenti!AO41</f>
        <v>0</v>
      </c>
      <c r="AM52" s="253">
        <f>+[1]I_Investimenti!AP41</f>
        <v>0</v>
      </c>
      <c r="AN52" s="253">
        <f>+[1]I_Investimenti!AQ41</f>
        <v>0</v>
      </c>
      <c r="AO52" s="253">
        <f>+[1]I_Investimenti!AR41</f>
        <v>0</v>
      </c>
      <c r="AP52" s="253">
        <f>+[1]I_Investimenti!AS41</f>
        <v>0</v>
      </c>
      <c r="AQ52" s="253">
        <f>+[1]I_Investimenti!AT41</f>
        <v>0</v>
      </c>
      <c r="AR52" s="253">
        <f>+[1]I_Investimenti!AU41</f>
        <v>0</v>
      </c>
      <c r="AS52" s="253">
        <f>+[1]I_Investimenti!AV41</f>
        <v>0</v>
      </c>
      <c r="AT52" s="253">
        <f>+[1]I_Investimenti!AW41</f>
        <v>0</v>
      </c>
      <c r="AU52" s="253">
        <f>+[1]I_Investimenti!AX41</f>
        <v>0</v>
      </c>
      <c r="AV52" s="253">
        <f>+[1]I_Investimenti!AY41</f>
        <v>0</v>
      </c>
      <c r="AW52" s="253">
        <f>+[1]I_Investimenti!AZ41</f>
        <v>0</v>
      </c>
      <c r="AX52" s="253">
        <f>+[1]I_Investimenti!BA41</f>
        <v>0</v>
      </c>
      <c r="AY52" s="253">
        <f>+[1]I_Investimenti!BB41</f>
        <v>0</v>
      </c>
      <c r="AZ52" s="253">
        <f>+[1]I_Investimenti!BC41</f>
        <v>0</v>
      </c>
      <c r="BA52" s="253">
        <f>+[1]I_Investimenti!BD41</f>
        <v>0</v>
      </c>
      <c r="BB52" s="253">
        <f>+[1]I_Investimenti!BE41</f>
        <v>0</v>
      </c>
      <c r="BC52" s="253">
        <f>+[1]I_Investimenti!BF41</f>
        <v>0</v>
      </c>
      <c r="BD52" s="253">
        <f>+[1]I_Investimenti!BG41</f>
        <v>0</v>
      </c>
      <c r="BE52" s="253">
        <f>+[1]I_Investimenti!BH41</f>
        <v>0</v>
      </c>
      <c r="BF52" s="253">
        <f>+[1]I_Investimenti!BI41</f>
        <v>0</v>
      </c>
      <c r="BG52" s="253">
        <f>+[1]I_Investimenti!BJ41</f>
        <v>0</v>
      </c>
      <c r="BH52" s="253">
        <f>+[1]I_Investimenti!BK41</f>
        <v>0</v>
      </c>
      <c r="BI52" s="253">
        <f>+[1]I_Investimenti!BL41</f>
        <v>0</v>
      </c>
      <c r="BJ52" s="253">
        <f>+[1]I_Investimenti!BM41</f>
        <v>0</v>
      </c>
      <c r="BK52" s="253">
        <f>+[1]I_Investimenti!BN41</f>
        <v>0</v>
      </c>
      <c r="BL52" s="253">
        <f>+[1]I_Investimenti!BO41</f>
        <v>0</v>
      </c>
      <c r="BM52" s="253">
        <f>+[1]I_Investimenti!BP41</f>
        <v>0</v>
      </c>
      <c r="BN52" s="253">
        <f>+[1]I_Investimenti!BQ41</f>
        <v>0</v>
      </c>
      <c r="BO52" s="253">
        <f>+[1]I_Investimenti!BR41</f>
        <v>0</v>
      </c>
      <c r="BP52" s="253">
        <f>+[1]I_Investimenti!BS41</f>
        <v>0</v>
      </c>
      <c r="BQ52" s="253">
        <f>+[1]I_Investimenti!BT41</f>
        <v>0</v>
      </c>
      <c r="BR52" s="253">
        <f>+[1]I_Investimenti!BU41</f>
        <v>0</v>
      </c>
      <c r="BS52" s="253">
        <f>+[1]I_Investimenti!BV41</f>
        <v>0</v>
      </c>
      <c r="BT52" s="253">
        <f>+[1]I_Investimenti!BW41</f>
        <v>0</v>
      </c>
      <c r="BU52" s="253">
        <f>+[1]I_Investimenti!BX41</f>
        <v>0</v>
      </c>
      <c r="BV52" s="253">
        <f>+[1]I_Investimenti!BY41</f>
        <v>0</v>
      </c>
      <c r="BW52" s="253">
        <f>+[1]I_Investimenti!BZ41</f>
        <v>0</v>
      </c>
      <c r="BX52" s="253">
        <f>+[1]I_Investimenti!CA41</f>
        <v>0</v>
      </c>
      <c r="BY52" s="253">
        <f>+[1]I_Investimenti!CB41</f>
        <v>0</v>
      </c>
      <c r="BZ52" s="253">
        <f>+[1]I_Investimenti!CC41</f>
        <v>0</v>
      </c>
      <c r="CA52" s="253">
        <f>+[1]I_Investimenti!CD41</f>
        <v>0</v>
      </c>
      <c r="CB52" s="253">
        <f>+[1]I_Investimenti!CE41</f>
        <v>0</v>
      </c>
      <c r="CC52" s="253">
        <f>+[1]I_Investimenti!CF41</f>
        <v>0</v>
      </c>
      <c r="CD52" s="253">
        <f>+[1]I_Investimenti!CG41</f>
        <v>0</v>
      </c>
      <c r="CE52" s="253">
        <f>+[1]I_Investimenti!CH41</f>
        <v>0</v>
      </c>
      <c r="CF52" s="253">
        <f>+[1]I_Investimenti!CI41</f>
        <v>0</v>
      </c>
      <c r="CG52" s="253">
        <f>+[1]I_Investimenti!CJ41</f>
        <v>0</v>
      </c>
      <c r="CH52" s="253">
        <f>+[1]I_Investimenti!CK41</f>
        <v>0</v>
      </c>
      <c r="CI52" s="253">
        <f>+[1]I_Investimenti!CL41</f>
        <v>0</v>
      </c>
      <c r="CJ52" s="253">
        <f>+[1]I_Investimenti!CM41</f>
        <v>0</v>
      </c>
      <c r="CK52" s="253">
        <f>+[1]I_Investimenti!CN41</f>
        <v>0</v>
      </c>
      <c r="CL52" s="253">
        <f>+[1]I_Investimenti!CO41</f>
        <v>0</v>
      </c>
      <c r="CM52" s="253">
        <f>+[1]I_Investimenti!CP41</f>
        <v>0</v>
      </c>
      <c r="CN52" s="253">
        <f>+[1]I_Investimenti!CQ41</f>
        <v>0</v>
      </c>
      <c r="CO52" s="253">
        <f>+[1]I_Investimenti!CR41</f>
        <v>0</v>
      </c>
      <c r="CP52" s="253">
        <f>+[1]I_Investimenti!CS41</f>
        <v>0</v>
      </c>
      <c r="CQ52" s="253">
        <f>+[1]I_Investimenti!CT41</f>
        <v>0</v>
      </c>
      <c r="CR52" s="253">
        <f>+[1]I_Investimenti!CU41</f>
        <v>0</v>
      </c>
      <c r="CS52" s="253">
        <f>+[1]I_Investimenti!CV41</f>
        <v>0</v>
      </c>
      <c r="CT52" s="253">
        <f>+[1]I_Investimenti!CW41</f>
        <v>0</v>
      </c>
      <c r="CU52" s="253">
        <f>+[1]I_Investimenti!CX41</f>
        <v>0</v>
      </c>
      <c r="CV52" s="253">
        <f>+[1]I_Investimenti!CY41</f>
        <v>0</v>
      </c>
      <c r="CW52" s="253">
        <f>+[1]I_Investimenti!CZ41</f>
        <v>0</v>
      </c>
      <c r="CX52" s="253">
        <f>+[1]I_Investimenti!DA41</f>
        <v>0</v>
      </c>
      <c r="CY52" s="253">
        <f>+[1]I_Investimenti!DB41</f>
        <v>0</v>
      </c>
      <c r="CZ52" s="253">
        <f>+[1]I_Investimenti!DC41</f>
        <v>0</v>
      </c>
      <c r="DA52" s="253">
        <f>+[1]I_Investimenti!DD41</f>
        <v>0</v>
      </c>
      <c r="DB52" s="253">
        <f>+[1]I_Investimenti!DE41</f>
        <v>0</v>
      </c>
      <c r="DC52" s="253">
        <f>+[1]I_Investimenti!DF41</f>
        <v>0</v>
      </c>
      <c r="DD52" s="253">
        <f>+[1]I_Investimenti!DG41</f>
        <v>0</v>
      </c>
      <c r="DE52" s="253">
        <f>+[1]I_Investimenti!DH41</f>
        <v>0</v>
      </c>
      <c r="DF52" s="253">
        <f>+[1]I_Investimenti!DI41</f>
        <v>0</v>
      </c>
      <c r="DG52" s="253">
        <f>+[1]I_Investimenti!DJ41</f>
        <v>0</v>
      </c>
      <c r="DH52" s="253">
        <f>+[1]I_Investimenti!DK41</f>
        <v>0</v>
      </c>
      <c r="DI52" s="253">
        <f>+[1]I_Investimenti!DL41</f>
        <v>0</v>
      </c>
      <c r="DJ52" s="253">
        <f>+[1]I_Investimenti!DM41</f>
        <v>0</v>
      </c>
      <c r="DK52" s="253">
        <f>+[1]I_Investimenti!DN41</f>
        <v>0</v>
      </c>
      <c r="DL52" s="253">
        <f>+[1]I_Investimenti!DO41</f>
        <v>0</v>
      </c>
      <c r="DM52" s="253">
        <f>+[1]I_Investimenti!DP41</f>
        <v>0</v>
      </c>
      <c r="DN52" s="253">
        <f>+[1]I_Investimenti!DQ41</f>
        <v>0</v>
      </c>
      <c r="DO52" s="253">
        <f>+[1]I_Investimenti!DR41</f>
        <v>0</v>
      </c>
      <c r="DP52" s="253">
        <f>+[1]I_Investimenti!DS41</f>
        <v>0</v>
      </c>
      <c r="DQ52" s="253">
        <f>+[1]I_Investimenti!DT41</f>
        <v>0</v>
      </c>
      <c r="DR52" s="253">
        <f>+[1]I_Investimenti!DU41</f>
        <v>0</v>
      </c>
      <c r="DS52" s="253">
        <f>+[1]I_Investimenti!DV41</f>
        <v>0</v>
      </c>
      <c r="DT52" s="253">
        <f>+[1]I_Investimenti!DW41</f>
        <v>0</v>
      </c>
      <c r="DU52" s="253">
        <f>+[1]I_Investimenti!DX41</f>
        <v>0</v>
      </c>
    </row>
    <row r="53" spans="3:125" ht="15.6" thickTop="1" thickBot="1">
      <c r="C53" s="338" t="str">
        <f>+C32</f>
        <v>xx</v>
      </c>
      <c r="F53" s="253">
        <f>+[1]I_Investimenti!I42</f>
        <v>0</v>
      </c>
      <c r="G53" s="253">
        <f>+[1]I_Investimenti!J42</f>
        <v>0</v>
      </c>
      <c r="H53" s="253">
        <f>+[1]I_Investimenti!K42</f>
        <v>0</v>
      </c>
      <c r="I53" s="253">
        <f>+[1]I_Investimenti!L42</f>
        <v>0</v>
      </c>
      <c r="J53" s="253">
        <f>+[1]I_Investimenti!M42</f>
        <v>0</v>
      </c>
      <c r="K53" s="253">
        <f>+[1]I_Investimenti!N42</f>
        <v>0</v>
      </c>
      <c r="L53" s="253">
        <f>+[1]I_Investimenti!O42</f>
        <v>0</v>
      </c>
      <c r="M53" s="253">
        <f>+[1]I_Investimenti!P42</f>
        <v>0</v>
      </c>
      <c r="N53" s="253">
        <f>+[1]I_Investimenti!Q42</f>
        <v>0</v>
      </c>
      <c r="O53" s="253">
        <f>+[1]I_Investimenti!R42</f>
        <v>0</v>
      </c>
      <c r="P53" s="253">
        <f>+[1]I_Investimenti!S42</f>
        <v>0</v>
      </c>
      <c r="Q53" s="253">
        <f>+[1]I_Investimenti!T42</f>
        <v>0</v>
      </c>
      <c r="R53" s="253">
        <f>+[1]I_Investimenti!U42</f>
        <v>0</v>
      </c>
      <c r="S53" s="253">
        <f>+[1]I_Investimenti!V42</f>
        <v>0</v>
      </c>
      <c r="T53" s="253">
        <f>+[1]I_Investimenti!W42</f>
        <v>0</v>
      </c>
      <c r="U53" s="253">
        <f>+[1]I_Investimenti!X42</f>
        <v>0</v>
      </c>
      <c r="V53" s="253">
        <f>+[1]I_Investimenti!Y42</f>
        <v>0</v>
      </c>
      <c r="W53" s="253">
        <f>+[1]I_Investimenti!Z42</f>
        <v>0</v>
      </c>
      <c r="X53" s="253">
        <f>+[1]I_Investimenti!AA42</f>
        <v>0</v>
      </c>
      <c r="Y53" s="253">
        <f>+[1]I_Investimenti!AB42</f>
        <v>0</v>
      </c>
      <c r="Z53" s="253">
        <f>+[1]I_Investimenti!AC42</f>
        <v>0</v>
      </c>
      <c r="AA53" s="253">
        <f>+[1]I_Investimenti!AD42</f>
        <v>0</v>
      </c>
      <c r="AB53" s="253">
        <f>+[1]I_Investimenti!AE42</f>
        <v>0</v>
      </c>
      <c r="AC53" s="253">
        <f>+[1]I_Investimenti!AF42</f>
        <v>0</v>
      </c>
      <c r="AD53" s="253">
        <f>+[1]I_Investimenti!AG42</f>
        <v>0</v>
      </c>
      <c r="AE53" s="253">
        <f>+[1]I_Investimenti!AH42</f>
        <v>0</v>
      </c>
      <c r="AF53" s="253">
        <f>+[1]I_Investimenti!AI42</f>
        <v>0</v>
      </c>
      <c r="AG53" s="253">
        <f>+[1]I_Investimenti!AJ42</f>
        <v>0</v>
      </c>
      <c r="AH53" s="253">
        <f>+[1]I_Investimenti!AK42</f>
        <v>0</v>
      </c>
      <c r="AI53" s="253">
        <f>+[1]I_Investimenti!AL42</f>
        <v>0</v>
      </c>
      <c r="AJ53" s="253">
        <f>+[1]I_Investimenti!AM42</f>
        <v>0</v>
      </c>
      <c r="AK53" s="253">
        <f>+[1]I_Investimenti!AN42</f>
        <v>0</v>
      </c>
      <c r="AL53" s="253">
        <f>+[1]I_Investimenti!AO42</f>
        <v>0</v>
      </c>
      <c r="AM53" s="253">
        <f>+[1]I_Investimenti!AP42</f>
        <v>0</v>
      </c>
      <c r="AN53" s="253">
        <f>+[1]I_Investimenti!AQ42</f>
        <v>0</v>
      </c>
      <c r="AO53" s="253">
        <f>+[1]I_Investimenti!AR42</f>
        <v>0</v>
      </c>
      <c r="AP53" s="253">
        <f>+[1]I_Investimenti!AS42</f>
        <v>0</v>
      </c>
      <c r="AQ53" s="253">
        <f>+[1]I_Investimenti!AT42</f>
        <v>0</v>
      </c>
      <c r="AR53" s="253">
        <f>+[1]I_Investimenti!AU42</f>
        <v>0</v>
      </c>
      <c r="AS53" s="253">
        <f>+[1]I_Investimenti!AV42</f>
        <v>0</v>
      </c>
      <c r="AT53" s="253">
        <f>+[1]I_Investimenti!AW42</f>
        <v>0</v>
      </c>
      <c r="AU53" s="253">
        <f>+[1]I_Investimenti!AX42</f>
        <v>0</v>
      </c>
      <c r="AV53" s="253">
        <f>+[1]I_Investimenti!AY42</f>
        <v>0</v>
      </c>
      <c r="AW53" s="253">
        <f>+[1]I_Investimenti!AZ42</f>
        <v>0</v>
      </c>
      <c r="AX53" s="253">
        <f>+[1]I_Investimenti!BA42</f>
        <v>0</v>
      </c>
      <c r="AY53" s="253">
        <f>+[1]I_Investimenti!BB42</f>
        <v>0</v>
      </c>
      <c r="AZ53" s="253">
        <f>+[1]I_Investimenti!BC42</f>
        <v>0</v>
      </c>
      <c r="BA53" s="253">
        <f>+[1]I_Investimenti!BD42</f>
        <v>0</v>
      </c>
      <c r="BB53" s="253">
        <f>+[1]I_Investimenti!BE42</f>
        <v>0</v>
      </c>
      <c r="BC53" s="253">
        <f>+[1]I_Investimenti!BF42</f>
        <v>0</v>
      </c>
      <c r="BD53" s="253">
        <f>+[1]I_Investimenti!BG42</f>
        <v>0</v>
      </c>
      <c r="BE53" s="253">
        <f>+[1]I_Investimenti!BH42</f>
        <v>0</v>
      </c>
      <c r="BF53" s="253">
        <f>+[1]I_Investimenti!BI42</f>
        <v>0</v>
      </c>
      <c r="BG53" s="253">
        <f>+[1]I_Investimenti!BJ42</f>
        <v>0</v>
      </c>
      <c r="BH53" s="253">
        <f>+[1]I_Investimenti!BK42</f>
        <v>0</v>
      </c>
      <c r="BI53" s="253">
        <f>+[1]I_Investimenti!BL42</f>
        <v>0</v>
      </c>
      <c r="BJ53" s="253">
        <f>+[1]I_Investimenti!BM42</f>
        <v>0</v>
      </c>
      <c r="BK53" s="253">
        <f>+[1]I_Investimenti!BN42</f>
        <v>0</v>
      </c>
      <c r="BL53" s="253">
        <f>+[1]I_Investimenti!BO42</f>
        <v>0</v>
      </c>
      <c r="BM53" s="253">
        <f>+[1]I_Investimenti!BP42</f>
        <v>0</v>
      </c>
      <c r="BN53" s="253">
        <f>+[1]I_Investimenti!BQ42</f>
        <v>0</v>
      </c>
      <c r="BO53" s="253">
        <f>+[1]I_Investimenti!BR42</f>
        <v>0</v>
      </c>
      <c r="BP53" s="253">
        <f>+[1]I_Investimenti!BS42</f>
        <v>0</v>
      </c>
      <c r="BQ53" s="253">
        <f>+[1]I_Investimenti!BT42</f>
        <v>0</v>
      </c>
      <c r="BR53" s="253">
        <f>+[1]I_Investimenti!BU42</f>
        <v>0</v>
      </c>
      <c r="BS53" s="253">
        <f>+[1]I_Investimenti!BV42</f>
        <v>0</v>
      </c>
      <c r="BT53" s="253">
        <f>+[1]I_Investimenti!BW42</f>
        <v>0</v>
      </c>
      <c r="BU53" s="253">
        <f>+[1]I_Investimenti!BX42</f>
        <v>0</v>
      </c>
      <c r="BV53" s="253">
        <f>+[1]I_Investimenti!BY42</f>
        <v>0</v>
      </c>
      <c r="BW53" s="253">
        <f>+[1]I_Investimenti!BZ42</f>
        <v>0</v>
      </c>
      <c r="BX53" s="253">
        <f>+[1]I_Investimenti!CA42</f>
        <v>0</v>
      </c>
      <c r="BY53" s="253">
        <f>+[1]I_Investimenti!CB42</f>
        <v>0</v>
      </c>
      <c r="BZ53" s="253">
        <f>+[1]I_Investimenti!CC42</f>
        <v>0</v>
      </c>
      <c r="CA53" s="253">
        <f>+[1]I_Investimenti!CD42</f>
        <v>0</v>
      </c>
      <c r="CB53" s="253">
        <f>+[1]I_Investimenti!CE42</f>
        <v>0</v>
      </c>
      <c r="CC53" s="253">
        <f>+[1]I_Investimenti!CF42</f>
        <v>0</v>
      </c>
      <c r="CD53" s="253">
        <f>+[1]I_Investimenti!CG42</f>
        <v>0</v>
      </c>
      <c r="CE53" s="253">
        <f>+[1]I_Investimenti!CH42</f>
        <v>0</v>
      </c>
      <c r="CF53" s="253">
        <f>+[1]I_Investimenti!CI42</f>
        <v>0</v>
      </c>
      <c r="CG53" s="253">
        <f>+[1]I_Investimenti!CJ42</f>
        <v>0</v>
      </c>
      <c r="CH53" s="253">
        <f>+[1]I_Investimenti!CK42</f>
        <v>0</v>
      </c>
      <c r="CI53" s="253">
        <f>+[1]I_Investimenti!CL42</f>
        <v>0</v>
      </c>
      <c r="CJ53" s="253">
        <f>+[1]I_Investimenti!CM42</f>
        <v>0</v>
      </c>
      <c r="CK53" s="253">
        <f>+[1]I_Investimenti!CN42</f>
        <v>0</v>
      </c>
      <c r="CL53" s="253">
        <f>+[1]I_Investimenti!CO42</f>
        <v>0</v>
      </c>
      <c r="CM53" s="253">
        <f>+[1]I_Investimenti!CP42</f>
        <v>0</v>
      </c>
      <c r="CN53" s="253">
        <f>+[1]I_Investimenti!CQ42</f>
        <v>0</v>
      </c>
      <c r="CO53" s="253">
        <f>+[1]I_Investimenti!CR42</f>
        <v>0</v>
      </c>
      <c r="CP53" s="253">
        <f>+[1]I_Investimenti!CS42</f>
        <v>0</v>
      </c>
      <c r="CQ53" s="253">
        <f>+[1]I_Investimenti!CT42</f>
        <v>0</v>
      </c>
      <c r="CR53" s="253">
        <f>+[1]I_Investimenti!CU42</f>
        <v>0</v>
      </c>
      <c r="CS53" s="253">
        <f>+[1]I_Investimenti!CV42</f>
        <v>0</v>
      </c>
      <c r="CT53" s="253">
        <f>+[1]I_Investimenti!CW42</f>
        <v>0</v>
      </c>
      <c r="CU53" s="253">
        <f>+[1]I_Investimenti!CX42</f>
        <v>0</v>
      </c>
      <c r="CV53" s="253">
        <f>+[1]I_Investimenti!CY42</f>
        <v>0</v>
      </c>
      <c r="CW53" s="253">
        <f>+[1]I_Investimenti!CZ42</f>
        <v>0</v>
      </c>
      <c r="CX53" s="253">
        <f>+[1]I_Investimenti!DA42</f>
        <v>0</v>
      </c>
      <c r="CY53" s="253">
        <f>+[1]I_Investimenti!DB42</f>
        <v>0</v>
      </c>
      <c r="CZ53" s="253">
        <f>+[1]I_Investimenti!DC42</f>
        <v>0</v>
      </c>
      <c r="DA53" s="253">
        <f>+[1]I_Investimenti!DD42</f>
        <v>0</v>
      </c>
      <c r="DB53" s="253">
        <f>+[1]I_Investimenti!DE42</f>
        <v>0</v>
      </c>
      <c r="DC53" s="253">
        <f>+[1]I_Investimenti!DF42</f>
        <v>0</v>
      </c>
      <c r="DD53" s="253">
        <f>+[1]I_Investimenti!DG42</f>
        <v>0</v>
      </c>
      <c r="DE53" s="253">
        <f>+[1]I_Investimenti!DH42</f>
        <v>0</v>
      </c>
      <c r="DF53" s="253">
        <f>+[1]I_Investimenti!DI42</f>
        <v>0</v>
      </c>
      <c r="DG53" s="253">
        <f>+[1]I_Investimenti!DJ42</f>
        <v>0</v>
      </c>
      <c r="DH53" s="253">
        <f>+[1]I_Investimenti!DK42</f>
        <v>0</v>
      </c>
      <c r="DI53" s="253">
        <f>+[1]I_Investimenti!DL42</f>
        <v>0</v>
      </c>
      <c r="DJ53" s="253">
        <f>+[1]I_Investimenti!DM42</f>
        <v>0</v>
      </c>
      <c r="DK53" s="253">
        <f>+[1]I_Investimenti!DN42</f>
        <v>0</v>
      </c>
      <c r="DL53" s="253">
        <f>+[1]I_Investimenti!DO42</f>
        <v>0</v>
      </c>
      <c r="DM53" s="253">
        <f>+[1]I_Investimenti!DP42</f>
        <v>0</v>
      </c>
      <c r="DN53" s="253">
        <f>+[1]I_Investimenti!DQ42</f>
        <v>0</v>
      </c>
      <c r="DO53" s="253">
        <f>+[1]I_Investimenti!DR42</f>
        <v>0</v>
      </c>
      <c r="DP53" s="253">
        <f>+[1]I_Investimenti!DS42</f>
        <v>0</v>
      </c>
      <c r="DQ53" s="253">
        <f>+[1]I_Investimenti!DT42</f>
        <v>0</v>
      </c>
      <c r="DR53" s="253">
        <f>+[1]I_Investimenti!DU42</f>
        <v>0</v>
      </c>
      <c r="DS53" s="253">
        <f>+[1]I_Investimenti!DV42</f>
        <v>0</v>
      </c>
      <c r="DT53" s="253">
        <f>+[1]I_Investimenti!DW42</f>
        <v>0</v>
      </c>
      <c r="DU53" s="253">
        <f>+[1]I_Investimenti!DX42</f>
        <v>0</v>
      </c>
    </row>
    <row r="54" spans="3:125" ht="15" thickTop="1">
      <c r="C54" s="352"/>
      <c r="E54" s="14" t="s">
        <v>613</v>
      </c>
      <c r="F54" s="333">
        <f>SUM(F37:F53)</f>
        <v>0</v>
      </c>
      <c r="G54" s="333">
        <f t="shared" ref="G54:BR54" si="9">SUM(G37:G53)</f>
        <v>0</v>
      </c>
      <c r="H54" s="333">
        <f t="shared" si="9"/>
        <v>0</v>
      </c>
      <c r="I54" s="333">
        <f t="shared" si="9"/>
        <v>0</v>
      </c>
      <c r="J54" s="333">
        <f t="shared" si="9"/>
        <v>0</v>
      </c>
      <c r="K54" s="333">
        <f t="shared" si="9"/>
        <v>0</v>
      </c>
      <c r="L54" s="333">
        <f t="shared" si="9"/>
        <v>0</v>
      </c>
      <c r="M54" s="333">
        <f t="shared" si="9"/>
        <v>0</v>
      </c>
      <c r="N54" s="333">
        <f t="shared" si="9"/>
        <v>0</v>
      </c>
      <c r="O54" s="333">
        <f t="shared" si="9"/>
        <v>0</v>
      </c>
      <c r="P54" s="333">
        <f t="shared" si="9"/>
        <v>0</v>
      </c>
      <c r="Q54" s="333">
        <f t="shared" si="9"/>
        <v>0</v>
      </c>
      <c r="R54" s="333">
        <f t="shared" si="9"/>
        <v>0</v>
      </c>
      <c r="S54" s="333">
        <f t="shared" si="9"/>
        <v>0</v>
      </c>
      <c r="T54" s="333">
        <f t="shared" si="9"/>
        <v>0</v>
      </c>
      <c r="U54" s="333">
        <f t="shared" si="9"/>
        <v>0</v>
      </c>
      <c r="V54" s="333">
        <f t="shared" si="9"/>
        <v>0</v>
      </c>
      <c r="W54" s="333">
        <f t="shared" si="9"/>
        <v>0</v>
      </c>
      <c r="X54" s="333">
        <f t="shared" si="9"/>
        <v>0</v>
      </c>
      <c r="Y54" s="333">
        <f t="shared" si="9"/>
        <v>0</v>
      </c>
      <c r="Z54" s="333">
        <f t="shared" si="9"/>
        <v>0</v>
      </c>
      <c r="AA54" s="333">
        <f t="shared" si="9"/>
        <v>0</v>
      </c>
      <c r="AB54" s="333">
        <f t="shared" si="9"/>
        <v>0</v>
      </c>
      <c r="AC54" s="333">
        <f t="shared" si="9"/>
        <v>0</v>
      </c>
      <c r="AD54" s="333">
        <f t="shared" si="9"/>
        <v>0</v>
      </c>
      <c r="AE54" s="333">
        <f t="shared" si="9"/>
        <v>0</v>
      </c>
      <c r="AF54" s="333">
        <f t="shared" si="9"/>
        <v>0</v>
      </c>
      <c r="AG54" s="333">
        <f t="shared" si="9"/>
        <v>0</v>
      </c>
      <c r="AH54" s="333">
        <f t="shared" si="9"/>
        <v>0</v>
      </c>
      <c r="AI54" s="333">
        <f t="shared" si="9"/>
        <v>0</v>
      </c>
      <c r="AJ54" s="333">
        <f t="shared" si="9"/>
        <v>0</v>
      </c>
      <c r="AK54" s="333">
        <f t="shared" si="9"/>
        <v>0</v>
      </c>
      <c r="AL54" s="333">
        <f t="shared" si="9"/>
        <v>0</v>
      </c>
      <c r="AM54" s="333">
        <f t="shared" si="9"/>
        <v>0</v>
      </c>
      <c r="AN54" s="333">
        <f t="shared" si="9"/>
        <v>0</v>
      </c>
      <c r="AO54" s="333">
        <f t="shared" si="9"/>
        <v>0</v>
      </c>
      <c r="AP54" s="333">
        <f t="shared" si="9"/>
        <v>0</v>
      </c>
      <c r="AQ54" s="333">
        <f t="shared" si="9"/>
        <v>0</v>
      </c>
      <c r="AR54" s="333">
        <f t="shared" si="9"/>
        <v>0</v>
      </c>
      <c r="AS54" s="333">
        <f t="shared" si="9"/>
        <v>0</v>
      </c>
      <c r="AT54" s="333">
        <f t="shared" si="9"/>
        <v>0</v>
      </c>
      <c r="AU54" s="333">
        <f t="shared" si="9"/>
        <v>0</v>
      </c>
      <c r="AV54" s="333">
        <f t="shared" si="9"/>
        <v>0</v>
      </c>
      <c r="AW54" s="333">
        <f t="shared" si="9"/>
        <v>0</v>
      </c>
      <c r="AX54" s="333">
        <f t="shared" si="9"/>
        <v>0</v>
      </c>
      <c r="AY54" s="333">
        <f t="shared" si="9"/>
        <v>0</v>
      </c>
      <c r="AZ54" s="333">
        <f t="shared" si="9"/>
        <v>0</v>
      </c>
      <c r="BA54" s="333">
        <f t="shared" si="9"/>
        <v>0</v>
      </c>
      <c r="BB54" s="333">
        <f t="shared" si="9"/>
        <v>0</v>
      </c>
      <c r="BC54" s="333">
        <f t="shared" si="9"/>
        <v>0</v>
      </c>
      <c r="BD54" s="333">
        <f t="shared" si="9"/>
        <v>0</v>
      </c>
      <c r="BE54" s="333">
        <f t="shared" si="9"/>
        <v>0</v>
      </c>
      <c r="BF54" s="333">
        <f t="shared" si="9"/>
        <v>0</v>
      </c>
      <c r="BG54" s="333">
        <f t="shared" si="9"/>
        <v>0</v>
      </c>
      <c r="BH54" s="333">
        <f t="shared" si="9"/>
        <v>0</v>
      </c>
      <c r="BI54" s="333">
        <f t="shared" si="9"/>
        <v>0</v>
      </c>
      <c r="BJ54" s="333">
        <f t="shared" si="9"/>
        <v>0</v>
      </c>
      <c r="BK54" s="333">
        <f t="shared" si="9"/>
        <v>0</v>
      </c>
      <c r="BL54" s="333">
        <f t="shared" si="9"/>
        <v>0</v>
      </c>
      <c r="BM54" s="333">
        <f t="shared" si="9"/>
        <v>0</v>
      </c>
      <c r="BN54" s="333">
        <f t="shared" si="9"/>
        <v>0</v>
      </c>
      <c r="BO54" s="333">
        <f t="shared" si="9"/>
        <v>0</v>
      </c>
      <c r="BP54" s="333">
        <f t="shared" si="9"/>
        <v>0</v>
      </c>
      <c r="BQ54" s="333">
        <f t="shared" si="9"/>
        <v>0</v>
      </c>
      <c r="BR54" s="333">
        <f t="shared" si="9"/>
        <v>0</v>
      </c>
      <c r="BS54" s="333">
        <f t="shared" ref="BS54:DU54" si="10">SUM(BS37:BS53)</f>
        <v>0</v>
      </c>
      <c r="BT54" s="333">
        <f t="shared" si="10"/>
        <v>0</v>
      </c>
      <c r="BU54" s="333">
        <f t="shared" si="10"/>
        <v>0</v>
      </c>
      <c r="BV54" s="333">
        <f t="shared" si="10"/>
        <v>0</v>
      </c>
      <c r="BW54" s="333">
        <f t="shared" si="10"/>
        <v>0</v>
      </c>
      <c r="BX54" s="333">
        <f t="shared" si="10"/>
        <v>0</v>
      </c>
      <c r="BY54" s="333">
        <f t="shared" si="10"/>
        <v>0</v>
      </c>
      <c r="BZ54" s="333">
        <f t="shared" si="10"/>
        <v>0</v>
      </c>
      <c r="CA54" s="333">
        <f t="shared" si="10"/>
        <v>0</v>
      </c>
      <c r="CB54" s="333">
        <f t="shared" si="10"/>
        <v>0</v>
      </c>
      <c r="CC54" s="333">
        <f t="shared" si="10"/>
        <v>0</v>
      </c>
      <c r="CD54" s="333">
        <f t="shared" si="10"/>
        <v>0</v>
      </c>
      <c r="CE54" s="333">
        <f t="shared" si="10"/>
        <v>0</v>
      </c>
      <c r="CF54" s="333">
        <f t="shared" si="10"/>
        <v>0</v>
      </c>
      <c r="CG54" s="333">
        <f t="shared" si="10"/>
        <v>0</v>
      </c>
      <c r="CH54" s="333">
        <f t="shared" si="10"/>
        <v>0</v>
      </c>
      <c r="CI54" s="333">
        <f t="shared" si="10"/>
        <v>0</v>
      </c>
      <c r="CJ54" s="333">
        <f t="shared" si="10"/>
        <v>0</v>
      </c>
      <c r="CK54" s="333">
        <f t="shared" si="10"/>
        <v>0</v>
      </c>
      <c r="CL54" s="333">
        <f t="shared" si="10"/>
        <v>0</v>
      </c>
      <c r="CM54" s="333">
        <f t="shared" si="10"/>
        <v>0</v>
      </c>
      <c r="CN54" s="333">
        <f t="shared" si="10"/>
        <v>0</v>
      </c>
      <c r="CO54" s="333">
        <f t="shared" si="10"/>
        <v>0</v>
      </c>
      <c r="CP54" s="333">
        <f t="shared" si="10"/>
        <v>0</v>
      </c>
      <c r="CQ54" s="333">
        <f t="shared" si="10"/>
        <v>0</v>
      </c>
      <c r="CR54" s="333">
        <f t="shared" si="10"/>
        <v>0</v>
      </c>
      <c r="CS54" s="333">
        <f t="shared" si="10"/>
        <v>0</v>
      </c>
      <c r="CT54" s="333">
        <f t="shared" si="10"/>
        <v>0</v>
      </c>
      <c r="CU54" s="333">
        <f t="shared" si="10"/>
        <v>0</v>
      </c>
      <c r="CV54" s="333">
        <f t="shared" si="10"/>
        <v>0</v>
      </c>
      <c r="CW54" s="333">
        <f t="shared" si="10"/>
        <v>0</v>
      </c>
      <c r="CX54" s="333">
        <f t="shared" si="10"/>
        <v>0</v>
      </c>
      <c r="CY54" s="333">
        <f t="shared" si="10"/>
        <v>0</v>
      </c>
      <c r="CZ54" s="333">
        <f t="shared" si="10"/>
        <v>0</v>
      </c>
      <c r="DA54" s="333">
        <f t="shared" si="10"/>
        <v>0</v>
      </c>
      <c r="DB54" s="333">
        <f t="shared" si="10"/>
        <v>0</v>
      </c>
      <c r="DC54" s="333">
        <f t="shared" si="10"/>
        <v>0</v>
      </c>
      <c r="DD54" s="333">
        <f t="shared" si="10"/>
        <v>0</v>
      </c>
      <c r="DE54" s="333">
        <f t="shared" si="10"/>
        <v>0</v>
      </c>
      <c r="DF54" s="333">
        <f t="shared" si="10"/>
        <v>0</v>
      </c>
      <c r="DG54" s="333">
        <f t="shared" si="10"/>
        <v>0</v>
      </c>
      <c r="DH54" s="333">
        <f t="shared" si="10"/>
        <v>0</v>
      </c>
      <c r="DI54" s="333">
        <f t="shared" si="10"/>
        <v>0</v>
      </c>
      <c r="DJ54" s="333">
        <f t="shared" si="10"/>
        <v>0</v>
      </c>
      <c r="DK54" s="333">
        <f t="shared" si="10"/>
        <v>0</v>
      </c>
      <c r="DL54" s="333">
        <f t="shared" si="10"/>
        <v>0</v>
      </c>
      <c r="DM54" s="333">
        <f t="shared" si="10"/>
        <v>0</v>
      </c>
      <c r="DN54" s="333">
        <f t="shared" si="10"/>
        <v>0</v>
      </c>
      <c r="DO54" s="333">
        <f t="shared" si="10"/>
        <v>0</v>
      </c>
      <c r="DP54" s="333">
        <f t="shared" si="10"/>
        <v>0</v>
      </c>
      <c r="DQ54" s="333">
        <f t="shared" si="10"/>
        <v>0</v>
      </c>
      <c r="DR54" s="333">
        <f t="shared" si="10"/>
        <v>0</v>
      </c>
      <c r="DS54" s="333">
        <f t="shared" si="10"/>
        <v>0</v>
      </c>
      <c r="DT54" s="333">
        <f t="shared" si="10"/>
        <v>0</v>
      </c>
      <c r="DU54" s="333">
        <f t="shared" si="10"/>
        <v>0</v>
      </c>
    </row>
    <row r="55" spans="3:125">
      <c r="C55" s="353"/>
    </row>
    <row r="56" spans="3:125">
      <c r="C56" s="351" t="s">
        <v>658</v>
      </c>
      <c r="E56" s="185" t="str">
        <f>+E3</f>
        <v>anno</v>
      </c>
      <c r="F56" s="199">
        <f>+F3</f>
        <v>2019</v>
      </c>
      <c r="G56" s="199">
        <f t="shared" ref="G56:BR57" si="11">+G3</f>
        <v>2019</v>
      </c>
      <c r="H56" s="199">
        <f t="shared" si="11"/>
        <v>2019</v>
      </c>
      <c r="I56" s="199">
        <f t="shared" si="11"/>
        <v>2019</v>
      </c>
      <c r="J56" s="199">
        <f t="shared" si="11"/>
        <v>2019</v>
      </c>
      <c r="K56" s="199">
        <f t="shared" si="11"/>
        <v>2019</v>
      </c>
      <c r="L56" s="199">
        <f t="shared" si="11"/>
        <v>2019</v>
      </c>
      <c r="M56" s="199">
        <f t="shared" si="11"/>
        <v>2019</v>
      </c>
      <c r="N56" s="199">
        <f t="shared" si="11"/>
        <v>2019</v>
      </c>
      <c r="O56" s="199">
        <f t="shared" si="11"/>
        <v>2019</v>
      </c>
      <c r="P56" s="199">
        <f t="shared" si="11"/>
        <v>2019</v>
      </c>
      <c r="Q56" s="199">
        <f t="shared" si="11"/>
        <v>2019</v>
      </c>
      <c r="R56" s="199">
        <f t="shared" si="11"/>
        <v>2020</v>
      </c>
      <c r="S56" s="199">
        <f t="shared" si="11"/>
        <v>2020</v>
      </c>
      <c r="T56" s="199">
        <f t="shared" si="11"/>
        <v>2020</v>
      </c>
      <c r="U56" s="199">
        <f t="shared" si="11"/>
        <v>2020</v>
      </c>
      <c r="V56" s="199">
        <f t="shared" si="11"/>
        <v>2020</v>
      </c>
      <c r="W56" s="199">
        <f t="shared" si="11"/>
        <v>2020</v>
      </c>
      <c r="X56" s="199">
        <f t="shared" si="11"/>
        <v>2020</v>
      </c>
      <c r="Y56" s="199">
        <f t="shared" si="11"/>
        <v>2020</v>
      </c>
      <c r="Z56" s="199">
        <f t="shared" si="11"/>
        <v>2020</v>
      </c>
      <c r="AA56" s="199">
        <f t="shared" si="11"/>
        <v>2020</v>
      </c>
      <c r="AB56" s="199">
        <f t="shared" si="11"/>
        <v>2020</v>
      </c>
      <c r="AC56" s="199">
        <f t="shared" si="11"/>
        <v>2020</v>
      </c>
      <c r="AD56" s="199">
        <f t="shared" si="11"/>
        <v>2021</v>
      </c>
      <c r="AE56" s="199">
        <f t="shared" si="11"/>
        <v>2021</v>
      </c>
      <c r="AF56" s="199">
        <f t="shared" si="11"/>
        <v>2021</v>
      </c>
      <c r="AG56" s="199">
        <f t="shared" si="11"/>
        <v>2021</v>
      </c>
      <c r="AH56" s="199">
        <f t="shared" si="11"/>
        <v>2021</v>
      </c>
      <c r="AI56" s="199">
        <f t="shared" si="11"/>
        <v>2021</v>
      </c>
      <c r="AJ56" s="199">
        <f t="shared" si="11"/>
        <v>2021</v>
      </c>
      <c r="AK56" s="199">
        <f t="shared" si="11"/>
        <v>2021</v>
      </c>
      <c r="AL56" s="199">
        <f t="shared" si="11"/>
        <v>2021</v>
      </c>
      <c r="AM56" s="199">
        <f t="shared" si="11"/>
        <v>2021</v>
      </c>
      <c r="AN56" s="199">
        <f t="shared" si="11"/>
        <v>2021</v>
      </c>
      <c r="AO56" s="199">
        <f t="shared" si="11"/>
        <v>2021</v>
      </c>
      <c r="AP56" s="199">
        <f t="shared" si="11"/>
        <v>2022</v>
      </c>
      <c r="AQ56" s="199">
        <f t="shared" si="11"/>
        <v>2022</v>
      </c>
      <c r="AR56" s="199">
        <f t="shared" si="11"/>
        <v>2022</v>
      </c>
      <c r="AS56" s="199">
        <f t="shared" si="11"/>
        <v>2022</v>
      </c>
      <c r="AT56" s="199">
        <f t="shared" si="11"/>
        <v>2022</v>
      </c>
      <c r="AU56" s="199">
        <f t="shared" si="11"/>
        <v>2022</v>
      </c>
      <c r="AV56" s="199">
        <f t="shared" si="11"/>
        <v>2022</v>
      </c>
      <c r="AW56" s="199">
        <f t="shared" si="11"/>
        <v>2022</v>
      </c>
      <c r="AX56" s="199">
        <f t="shared" si="11"/>
        <v>2022</v>
      </c>
      <c r="AY56" s="199">
        <f t="shared" si="11"/>
        <v>2022</v>
      </c>
      <c r="AZ56" s="199">
        <f t="shared" si="11"/>
        <v>2022</v>
      </c>
      <c r="BA56" s="199">
        <f t="shared" si="11"/>
        <v>2022</v>
      </c>
      <c r="BB56" s="199">
        <f t="shared" si="11"/>
        <v>2023</v>
      </c>
      <c r="BC56" s="199">
        <f t="shared" si="11"/>
        <v>2023</v>
      </c>
      <c r="BD56" s="199">
        <f t="shared" si="11"/>
        <v>2023</v>
      </c>
      <c r="BE56" s="199">
        <f t="shared" si="11"/>
        <v>2023</v>
      </c>
      <c r="BF56" s="199">
        <f t="shared" si="11"/>
        <v>2023</v>
      </c>
      <c r="BG56" s="199">
        <f t="shared" si="11"/>
        <v>2023</v>
      </c>
      <c r="BH56" s="199">
        <f t="shared" si="11"/>
        <v>2023</v>
      </c>
      <c r="BI56" s="199">
        <f t="shared" si="11"/>
        <v>2023</v>
      </c>
      <c r="BJ56" s="199">
        <f t="shared" si="11"/>
        <v>2023</v>
      </c>
      <c r="BK56" s="199">
        <f t="shared" si="11"/>
        <v>2023</v>
      </c>
      <c r="BL56" s="199">
        <f t="shared" si="11"/>
        <v>2023</v>
      </c>
      <c r="BM56" s="199">
        <f t="shared" si="11"/>
        <v>2023</v>
      </c>
      <c r="BN56" s="199">
        <f t="shared" si="11"/>
        <v>2024</v>
      </c>
      <c r="BO56" s="199">
        <f t="shared" si="11"/>
        <v>2024</v>
      </c>
      <c r="BP56" s="199">
        <f t="shared" si="11"/>
        <v>2024</v>
      </c>
      <c r="BQ56" s="199">
        <f t="shared" si="11"/>
        <v>2024</v>
      </c>
      <c r="BR56" s="199">
        <f t="shared" si="11"/>
        <v>2024</v>
      </c>
      <c r="BS56" s="199">
        <f t="shared" ref="BS56:DU57" si="12">+BS3</f>
        <v>2024</v>
      </c>
      <c r="BT56" s="199">
        <f t="shared" si="12"/>
        <v>2024</v>
      </c>
      <c r="BU56" s="199">
        <f t="shared" si="12"/>
        <v>2024</v>
      </c>
      <c r="BV56" s="199">
        <f t="shared" si="12"/>
        <v>2024</v>
      </c>
      <c r="BW56" s="199">
        <f t="shared" si="12"/>
        <v>2024</v>
      </c>
      <c r="BX56" s="199">
        <f t="shared" si="12"/>
        <v>2024</v>
      </c>
      <c r="BY56" s="199">
        <f t="shared" si="12"/>
        <v>2024</v>
      </c>
      <c r="BZ56" s="199">
        <f t="shared" si="12"/>
        <v>2025</v>
      </c>
      <c r="CA56" s="199">
        <f t="shared" si="12"/>
        <v>2025</v>
      </c>
      <c r="CB56" s="199">
        <f t="shared" si="12"/>
        <v>2025</v>
      </c>
      <c r="CC56" s="199">
        <f t="shared" si="12"/>
        <v>2025</v>
      </c>
      <c r="CD56" s="199">
        <f t="shared" si="12"/>
        <v>2025</v>
      </c>
      <c r="CE56" s="199">
        <f t="shared" si="12"/>
        <v>2025</v>
      </c>
      <c r="CF56" s="199">
        <f t="shared" si="12"/>
        <v>2025</v>
      </c>
      <c r="CG56" s="199">
        <f t="shared" si="12"/>
        <v>2025</v>
      </c>
      <c r="CH56" s="199">
        <f t="shared" si="12"/>
        <v>2025</v>
      </c>
      <c r="CI56" s="199">
        <f t="shared" si="12"/>
        <v>2025</v>
      </c>
      <c r="CJ56" s="199">
        <f t="shared" si="12"/>
        <v>2025</v>
      </c>
      <c r="CK56" s="199">
        <f t="shared" si="12"/>
        <v>2025</v>
      </c>
      <c r="CL56" s="199">
        <f t="shared" si="12"/>
        <v>2026</v>
      </c>
      <c r="CM56" s="199">
        <f t="shared" si="12"/>
        <v>2026</v>
      </c>
      <c r="CN56" s="199">
        <f t="shared" si="12"/>
        <v>2026</v>
      </c>
      <c r="CO56" s="199">
        <f t="shared" si="12"/>
        <v>2026</v>
      </c>
      <c r="CP56" s="199">
        <f t="shared" si="12"/>
        <v>2026</v>
      </c>
      <c r="CQ56" s="199">
        <f t="shared" si="12"/>
        <v>2026</v>
      </c>
      <c r="CR56" s="199">
        <f t="shared" si="12"/>
        <v>2026</v>
      </c>
      <c r="CS56" s="199">
        <f t="shared" si="12"/>
        <v>2026</v>
      </c>
      <c r="CT56" s="199">
        <f t="shared" si="12"/>
        <v>2026</v>
      </c>
      <c r="CU56" s="199">
        <f t="shared" si="12"/>
        <v>2026</v>
      </c>
      <c r="CV56" s="199">
        <f t="shared" si="12"/>
        <v>2026</v>
      </c>
      <c r="CW56" s="199">
        <f t="shared" si="12"/>
        <v>2026</v>
      </c>
      <c r="CX56" s="199">
        <f t="shared" si="12"/>
        <v>2027</v>
      </c>
      <c r="CY56" s="199">
        <f t="shared" si="12"/>
        <v>2027</v>
      </c>
      <c r="CZ56" s="199">
        <f t="shared" si="12"/>
        <v>2027</v>
      </c>
      <c r="DA56" s="199">
        <f t="shared" si="12"/>
        <v>2027</v>
      </c>
      <c r="DB56" s="199">
        <f t="shared" si="12"/>
        <v>2027</v>
      </c>
      <c r="DC56" s="199">
        <f t="shared" si="12"/>
        <v>2027</v>
      </c>
      <c r="DD56" s="199">
        <f t="shared" si="12"/>
        <v>2027</v>
      </c>
      <c r="DE56" s="199">
        <f t="shared" si="12"/>
        <v>2027</v>
      </c>
      <c r="DF56" s="199">
        <f t="shared" si="12"/>
        <v>2027</v>
      </c>
      <c r="DG56" s="199">
        <f t="shared" si="12"/>
        <v>2027</v>
      </c>
      <c r="DH56" s="199">
        <f t="shared" si="12"/>
        <v>2027</v>
      </c>
      <c r="DI56" s="199">
        <f t="shared" si="12"/>
        <v>2027</v>
      </c>
      <c r="DJ56" s="199">
        <f t="shared" si="12"/>
        <v>2028</v>
      </c>
      <c r="DK56" s="199">
        <f t="shared" si="12"/>
        <v>2028</v>
      </c>
      <c r="DL56" s="199">
        <f t="shared" si="12"/>
        <v>2028</v>
      </c>
      <c r="DM56" s="199">
        <f t="shared" si="12"/>
        <v>2028</v>
      </c>
      <c r="DN56" s="199">
        <f t="shared" si="12"/>
        <v>2028</v>
      </c>
      <c r="DO56" s="199">
        <f t="shared" si="12"/>
        <v>2028</v>
      </c>
      <c r="DP56" s="199">
        <f t="shared" si="12"/>
        <v>2028</v>
      </c>
      <c r="DQ56" s="199">
        <f t="shared" si="12"/>
        <v>2028</v>
      </c>
      <c r="DR56" s="199">
        <f t="shared" si="12"/>
        <v>2028</v>
      </c>
      <c r="DS56" s="199">
        <f t="shared" si="12"/>
        <v>2028</v>
      </c>
      <c r="DT56" s="199">
        <f t="shared" si="12"/>
        <v>2028</v>
      </c>
      <c r="DU56" s="199">
        <f t="shared" si="12"/>
        <v>2028</v>
      </c>
    </row>
    <row r="57" spans="3:125" ht="15" thickBot="1">
      <c r="C57" s="351" t="s">
        <v>565</v>
      </c>
      <c r="E57" s="185" t="str">
        <f>+E4</f>
        <v>mese</v>
      </c>
      <c r="F57" s="199" t="str">
        <f>+F4</f>
        <v>gen</v>
      </c>
      <c r="G57" s="199" t="str">
        <f t="shared" si="11"/>
        <v>feb</v>
      </c>
      <c r="H57" s="199" t="str">
        <f t="shared" si="11"/>
        <v>mar</v>
      </c>
      <c r="I57" s="199" t="str">
        <f t="shared" si="11"/>
        <v>apr</v>
      </c>
      <c r="J57" s="199" t="str">
        <f t="shared" si="11"/>
        <v>mag</v>
      </c>
      <c r="K57" s="199" t="str">
        <f t="shared" si="11"/>
        <v>giu</v>
      </c>
      <c r="L57" s="199" t="str">
        <f t="shared" si="11"/>
        <v>lug</v>
      </c>
      <c r="M57" s="199" t="str">
        <f t="shared" si="11"/>
        <v>ago</v>
      </c>
      <c r="N57" s="199" t="str">
        <f t="shared" si="11"/>
        <v>set</v>
      </c>
      <c r="O57" s="199" t="str">
        <f t="shared" si="11"/>
        <v>ott</v>
      </c>
      <c r="P57" s="199" t="str">
        <f t="shared" si="11"/>
        <v>nov</v>
      </c>
      <c r="Q57" s="199" t="str">
        <f t="shared" si="11"/>
        <v>dic</v>
      </c>
      <c r="R57" s="199" t="str">
        <f t="shared" si="11"/>
        <v>gen</v>
      </c>
      <c r="S57" s="199" t="str">
        <f t="shared" si="11"/>
        <v>feb</v>
      </c>
      <c r="T57" s="199" t="str">
        <f t="shared" si="11"/>
        <v>mar</v>
      </c>
      <c r="U57" s="199" t="str">
        <f t="shared" si="11"/>
        <v>apr</v>
      </c>
      <c r="V57" s="199" t="str">
        <f t="shared" si="11"/>
        <v>mag</v>
      </c>
      <c r="W57" s="199" t="str">
        <f t="shared" si="11"/>
        <v>giu</v>
      </c>
      <c r="X57" s="199" t="str">
        <f t="shared" si="11"/>
        <v>lug</v>
      </c>
      <c r="Y57" s="199" t="str">
        <f t="shared" si="11"/>
        <v>ago</v>
      </c>
      <c r="Z57" s="199" t="str">
        <f t="shared" si="11"/>
        <v>set</v>
      </c>
      <c r="AA57" s="199" t="str">
        <f t="shared" si="11"/>
        <v>ott</v>
      </c>
      <c r="AB57" s="199" t="str">
        <f t="shared" si="11"/>
        <v>nov</v>
      </c>
      <c r="AC57" s="199" t="str">
        <f t="shared" si="11"/>
        <v>dic</v>
      </c>
      <c r="AD57" s="199" t="str">
        <f t="shared" si="11"/>
        <v>gen</v>
      </c>
      <c r="AE57" s="199" t="str">
        <f t="shared" si="11"/>
        <v>feb</v>
      </c>
      <c r="AF57" s="199" t="str">
        <f t="shared" si="11"/>
        <v>mar</v>
      </c>
      <c r="AG57" s="199" t="str">
        <f t="shared" si="11"/>
        <v>apr</v>
      </c>
      <c r="AH57" s="199" t="str">
        <f t="shared" si="11"/>
        <v>mag</v>
      </c>
      <c r="AI57" s="199" t="str">
        <f t="shared" si="11"/>
        <v>giu</v>
      </c>
      <c r="AJ57" s="199" t="str">
        <f t="shared" si="11"/>
        <v>lug</v>
      </c>
      <c r="AK57" s="199" t="str">
        <f t="shared" si="11"/>
        <v>ago</v>
      </c>
      <c r="AL57" s="199" t="str">
        <f t="shared" si="11"/>
        <v>set</v>
      </c>
      <c r="AM57" s="199" t="str">
        <f t="shared" si="11"/>
        <v>ott</v>
      </c>
      <c r="AN57" s="199" t="str">
        <f t="shared" si="11"/>
        <v>nov</v>
      </c>
      <c r="AO57" s="199" t="str">
        <f t="shared" si="11"/>
        <v>dic</v>
      </c>
      <c r="AP57" s="199" t="str">
        <f t="shared" si="11"/>
        <v>gen</v>
      </c>
      <c r="AQ57" s="199" t="str">
        <f t="shared" si="11"/>
        <v>feb</v>
      </c>
      <c r="AR57" s="199" t="str">
        <f t="shared" si="11"/>
        <v>mar</v>
      </c>
      <c r="AS57" s="199" t="str">
        <f t="shared" si="11"/>
        <v>apr</v>
      </c>
      <c r="AT57" s="199" t="str">
        <f t="shared" si="11"/>
        <v>mag</v>
      </c>
      <c r="AU57" s="199" t="str">
        <f t="shared" si="11"/>
        <v>giu</v>
      </c>
      <c r="AV57" s="199" t="str">
        <f t="shared" si="11"/>
        <v>lug</v>
      </c>
      <c r="AW57" s="199" t="str">
        <f t="shared" si="11"/>
        <v>ago</v>
      </c>
      <c r="AX57" s="199" t="str">
        <f t="shared" si="11"/>
        <v>set</v>
      </c>
      <c r="AY57" s="199" t="str">
        <f t="shared" si="11"/>
        <v>ott</v>
      </c>
      <c r="AZ57" s="199" t="str">
        <f t="shared" si="11"/>
        <v>nov</v>
      </c>
      <c r="BA57" s="199" t="str">
        <f t="shared" si="11"/>
        <v>dic</v>
      </c>
      <c r="BB57" s="199" t="str">
        <f t="shared" si="11"/>
        <v>gen</v>
      </c>
      <c r="BC57" s="199" t="str">
        <f t="shared" si="11"/>
        <v>feb</v>
      </c>
      <c r="BD57" s="199" t="str">
        <f t="shared" si="11"/>
        <v>mar</v>
      </c>
      <c r="BE57" s="199" t="str">
        <f t="shared" si="11"/>
        <v>apr</v>
      </c>
      <c r="BF57" s="199" t="str">
        <f t="shared" si="11"/>
        <v>mag</v>
      </c>
      <c r="BG57" s="199" t="str">
        <f t="shared" si="11"/>
        <v>giu</v>
      </c>
      <c r="BH57" s="199" t="str">
        <f t="shared" si="11"/>
        <v>lug</v>
      </c>
      <c r="BI57" s="199" t="str">
        <f t="shared" si="11"/>
        <v>ago</v>
      </c>
      <c r="BJ57" s="199" t="str">
        <f t="shared" si="11"/>
        <v>set</v>
      </c>
      <c r="BK57" s="199" t="str">
        <f t="shared" si="11"/>
        <v>ott</v>
      </c>
      <c r="BL57" s="199" t="str">
        <f t="shared" si="11"/>
        <v>nov</v>
      </c>
      <c r="BM57" s="199" t="str">
        <f t="shared" si="11"/>
        <v>dic</v>
      </c>
      <c r="BN57" s="199" t="str">
        <f t="shared" si="11"/>
        <v>gen</v>
      </c>
      <c r="BO57" s="199" t="str">
        <f t="shared" si="11"/>
        <v>feb</v>
      </c>
      <c r="BP57" s="199" t="str">
        <f t="shared" si="11"/>
        <v>mar</v>
      </c>
      <c r="BQ57" s="199" t="str">
        <f t="shared" si="11"/>
        <v>apr</v>
      </c>
      <c r="BR57" s="199" t="str">
        <f t="shared" si="11"/>
        <v>mag</v>
      </c>
      <c r="BS57" s="199" t="str">
        <f t="shared" si="12"/>
        <v>giu</v>
      </c>
      <c r="BT57" s="199" t="str">
        <f t="shared" si="12"/>
        <v>lug</v>
      </c>
      <c r="BU57" s="199" t="str">
        <f t="shared" si="12"/>
        <v>ago</v>
      </c>
      <c r="BV57" s="199" t="str">
        <f t="shared" si="12"/>
        <v>set</v>
      </c>
      <c r="BW57" s="199" t="str">
        <f t="shared" si="12"/>
        <v>ott</v>
      </c>
      <c r="BX57" s="199" t="str">
        <f t="shared" si="12"/>
        <v>nov</v>
      </c>
      <c r="BY57" s="199" t="str">
        <f t="shared" si="12"/>
        <v>dic</v>
      </c>
      <c r="BZ57" s="199" t="str">
        <f t="shared" si="12"/>
        <v>gen</v>
      </c>
      <c r="CA57" s="199" t="str">
        <f t="shared" si="12"/>
        <v>feb</v>
      </c>
      <c r="CB57" s="199" t="str">
        <f t="shared" si="12"/>
        <v>mar</v>
      </c>
      <c r="CC57" s="199" t="str">
        <f t="shared" si="12"/>
        <v>apr</v>
      </c>
      <c r="CD57" s="199" t="str">
        <f t="shared" si="12"/>
        <v>mag</v>
      </c>
      <c r="CE57" s="199" t="str">
        <f t="shared" si="12"/>
        <v>giu</v>
      </c>
      <c r="CF57" s="199" t="str">
        <f t="shared" si="12"/>
        <v>lug</v>
      </c>
      <c r="CG57" s="199" t="str">
        <f t="shared" si="12"/>
        <v>ago</v>
      </c>
      <c r="CH57" s="199" t="str">
        <f t="shared" si="12"/>
        <v>set</v>
      </c>
      <c r="CI57" s="199" t="str">
        <f t="shared" si="12"/>
        <v>ott</v>
      </c>
      <c r="CJ57" s="199" t="str">
        <f t="shared" si="12"/>
        <v>nov</v>
      </c>
      <c r="CK57" s="199" t="str">
        <f t="shared" si="12"/>
        <v>dic</v>
      </c>
      <c r="CL57" s="199" t="str">
        <f t="shared" si="12"/>
        <v>gen</v>
      </c>
      <c r="CM57" s="199" t="str">
        <f t="shared" si="12"/>
        <v>feb</v>
      </c>
      <c r="CN57" s="199" t="str">
        <f t="shared" si="12"/>
        <v>mar</v>
      </c>
      <c r="CO57" s="199" t="str">
        <f t="shared" si="12"/>
        <v>apr</v>
      </c>
      <c r="CP57" s="199" t="str">
        <f t="shared" si="12"/>
        <v>mag</v>
      </c>
      <c r="CQ57" s="199" t="str">
        <f t="shared" si="12"/>
        <v>giu</v>
      </c>
      <c r="CR57" s="199" t="str">
        <f t="shared" si="12"/>
        <v>lug</v>
      </c>
      <c r="CS57" s="199" t="str">
        <f t="shared" si="12"/>
        <v>ago</v>
      </c>
      <c r="CT57" s="199" t="str">
        <f t="shared" si="12"/>
        <v>set</v>
      </c>
      <c r="CU57" s="199" t="str">
        <f t="shared" si="12"/>
        <v>ott</v>
      </c>
      <c r="CV57" s="199" t="str">
        <f t="shared" si="12"/>
        <v>nov</v>
      </c>
      <c r="CW57" s="199" t="str">
        <f t="shared" si="12"/>
        <v>dic</v>
      </c>
      <c r="CX57" s="199" t="str">
        <f t="shared" si="12"/>
        <v>gen</v>
      </c>
      <c r="CY57" s="199" t="str">
        <f t="shared" si="12"/>
        <v>feb</v>
      </c>
      <c r="CZ57" s="199" t="str">
        <f t="shared" si="12"/>
        <v>mar</v>
      </c>
      <c r="DA57" s="199" t="str">
        <f t="shared" si="12"/>
        <v>apr</v>
      </c>
      <c r="DB57" s="199" t="str">
        <f t="shared" si="12"/>
        <v>mag</v>
      </c>
      <c r="DC57" s="199" t="str">
        <f t="shared" si="12"/>
        <v>giu</v>
      </c>
      <c r="DD57" s="199" t="str">
        <f t="shared" si="12"/>
        <v>lug</v>
      </c>
      <c r="DE57" s="199" t="str">
        <f t="shared" si="12"/>
        <v>ago</v>
      </c>
      <c r="DF57" s="199" t="str">
        <f t="shared" si="12"/>
        <v>set</v>
      </c>
      <c r="DG57" s="199" t="str">
        <f t="shared" si="12"/>
        <v>ott</v>
      </c>
      <c r="DH57" s="199" t="str">
        <f t="shared" si="12"/>
        <v>nov</v>
      </c>
      <c r="DI57" s="199" t="str">
        <f t="shared" si="12"/>
        <v>dic</v>
      </c>
      <c r="DJ57" s="199" t="str">
        <f t="shared" si="12"/>
        <v>gen</v>
      </c>
      <c r="DK57" s="199" t="str">
        <f t="shared" si="12"/>
        <v>feb</v>
      </c>
      <c r="DL57" s="199" t="str">
        <f t="shared" si="12"/>
        <v>mar</v>
      </c>
      <c r="DM57" s="199" t="str">
        <f t="shared" si="12"/>
        <v>apr</v>
      </c>
      <c r="DN57" s="199" t="str">
        <f t="shared" si="12"/>
        <v>mag</v>
      </c>
      <c r="DO57" s="199" t="str">
        <f t="shared" si="12"/>
        <v>giu</v>
      </c>
      <c r="DP57" s="199" t="str">
        <f t="shared" si="12"/>
        <v>lug</v>
      </c>
      <c r="DQ57" s="199" t="str">
        <f t="shared" si="12"/>
        <v>ago</v>
      </c>
      <c r="DR57" s="199" t="str">
        <f t="shared" si="12"/>
        <v>set</v>
      </c>
      <c r="DS57" s="199" t="str">
        <f t="shared" si="12"/>
        <v>ott</v>
      </c>
      <c r="DT57" s="199" t="str">
        <f t="shared" si="12"/>
        <v>nov</v>
      </c>
      <c r="DU57" s="199" t="str">
        <f t="shared" si="12"/>
        <v>dic</v>
      </c>
    </row>
    <row r="58" spans="3:125" ht="15.6" thickTop="1" thickBot="1">
      <c r="C58" s="338" t="str">
        <f t="shared" ref="C58:C74" si="13">+C37</f>
        <v>CTO</v>
      </c>
      <c r="F58" s="253">
        <f>+[1]I_Investimenti!I6+[1]C_Investimenti!F16-[1]C_Investimenti!F37</f>
        <v>3660</v>
      </c>
      <c r="G58" s="253">
        <f>+[1]I_Investimenti!J6+[1]C_Investimenti!G16-[1]C_Investimenti!G37</f>
        <v>3660</v>
      </c>
      <c r="H58" s="253">
        <f>+[1]I_Investimenti!K6+[1]C_Investimenti!H16-[1]C_Investimenti!H37</f>
        <v>3660</v>
      </c>
      <c r="I58" s="253">
        <f>+[1]I_Investimenti!L6+[1]C_Investimenti!I16-[1]C_Investimenti!I37</f>
        <v>3660</v>
      </c>
      <c r="J58" s="253">
        <f>+[1]I_Investimenti!M6+[1]C_Investimenti!J16-[1]C_Investimenti!J37</f>
        <v>3660</v>
      </c>
      <c r="K58" s="253">
        <f>+[1]I_Investimenti!N6+[1]C_Investimenti!K16-[1]C_Investimenti!K37</f>
        <v>3660</v>
      </c>
      <c r="L58" s="253">
        <f>+[1]I_Investimenti!O6+[1]C_Investimenti!L16-[1]C_Investimenti!L37</f>
        <v>3660</v>
      </c>
      <c r="M58" s="253">
        <f>+[1]I_Investimenti!P6+[1]C_Investimenti!M16-[1]C_Investimenti!M37</f>
        <v>3660</v>
      </c>
      <c r="N58" s="253">
        <f>+[1]I_Investimenti!Q6+[1]C_Investimenti!N16-[1]C_Investimenti!N37</f>
        <v>3660</v>
      </c>
      <c r="O58" s="253">
        <f>+[1]I_Investimenti!R6+[1]C_Investimenti!O16-[1]C_Investimenti!O37</f>
        <v>3660</v>
      </c>
      <c r="P58" s="253">
        <f>+[1]I_Investimenti!S6+[1]C_Investimenti!P16-[1]C_Investimenti!P37</f>
        <v>3660</v>
      </c>
      <c r="Q58" s="253">
        <f>+[1]I_Investimenti!T6+[1]C_Investimenti!Q16-[1]C_Investimenti!Q37</f>
        <v>3660</v>
      </c>
      <c r="R58" s="253">
        <f>+[1]I_Investimenti!U6+[1]C_Investimenti!R16-[1]C_Investimenti!R37</f>
        <v>3660</v>
      </c>
      <c r="S58" s="253">
        <f>+[1]I_Investimenti!V6+[1]C_Investimenti!S16-[1]C_Investimenti!S37</f>
        <v>3660</v>
      </c>
      <c r="T58" s="253">
        <f>+[1]I_Investimenti!W6+[1]C_Investimenti!T16-[1]C_Investimenti!T37</f>
        <v>3660</v>
      </c>
      <c r="U58" s="253">
        <f>+[1]I_Investimenti!X6+[1]C_Investimenti!U16-[1]C_Investimenti!U37</f>
        <v>3660</v>
      </c>
      <c r="V58" s="253">
        <f>+[1]I_Investimenti!Y6+[1]C_Investimenti!V16-[1]C_Investimenti!V37</f>
        <v>3660</v>
      </c>
      <c r="W58" s="253">
        <f>+[1]I_Investimenti!Z6+[1]C_Investimenti!W16-[1]C_Investimenti!W37</f>
        <v>3660</v>
      </c>
      <c r="X58" s="253">
        <f>+[1]I_Investimenti!AA6+[1]C_Investimenti!X16-[1]C_Investimenti!X37</f>
        <v>3660</v>
      </c>
      <c r="Y58" s="253">
        <f>+[1]I_Investimenti!AB6+[1]C_Investimenti!Y16-[1]C_Investimenti!Y37</f>
        <v>3660</v>
      </c>
      <c r="Z58" s="253">
        <f>+[1]I_Investimenti!AC6+[1]C_Investimenti!Z16-[1]C_Investimenti!Z37</f>
        <v>3660</v>
      </c>
      <c r="AA58" s="253">
        <f>+[1]I_Investimenti!AD6+[1]C_Investimenti!AA16-[1]C_Investimenti!AA37</f>
        <v>3660</v>
      </c>
      <c r="AB58" s="253">
        <f>+[1]I_Investimenti!AE6+[1]C_Investimenti!AB16-[1]C_Investimenti!AB37</f>
        <v>3660</v>
      </c>
      <c r="AC58" s="253">
        <f>+[1]I_Investimenti!AF6+[1]C_Investimenti!AC16-[1]C_Investimenti!AC37</f>
        <v>3660</v>
      </c>
      <c r="AD58" s="253">
        <f>+[1]I_Investimenti!AG6+[1]C_Investimenti!AD16-[1]C_Investimenti!AD37</f>
        <v>3660</v>
      </c>
      <c r="AE58" s="253">
        <f>+[1]I_Investimenti!AH6+[1]C_Investimenti!AE16-[1]C_Investimenti!AE37</f>
        <v>3660</v>
      </c>
      <c r="AF58" s="253">
        <f>+[1]I_Investimenti!AI6+[1]C_Investimenti!AF16-[1]C_Investimenti!AF37</f>
        <v>3660</v>
      </c>
      <c r="AG58" s="253">
        <f>+[1]I_Investimenti!AJ6+[1]C_Investimenti!AG16-[1]C_Investimenti!AG37</f>
        <v>3660</v>
      </c>
      <c r="AH58" s="253">
        <f>+[1]I_Investimenti!AK6+[1]C_Investimenti!AH16-[1]C_Investimenti!AH37</f>
        <v>3660</v>
      </c>
      <c r="AI58" s="253">
        <f>+[1]I_Investimenti!AL6+[1]C_Investimenti!AI16-[1]C_Investimenti!AI37</f>
        <v>3660</v>
      </c>
      <c r="AJ58" s="253">
        <f>+[1]I_Investimenti!AM6+[1]C_Investimenti!AJ16-[1]C_Investimenti!AJ37</f>
        <v>3660</v>
      </c>
      <c r="AK58" s="253">
        <f>+[1]I_Investimenti!AN6+[1]C_Investimenti!AK16-[1]C_Investimenti!AK37</f>
        <v>3660</v>
      </c>
      <c r="AL58" s="253">
        <f>+[1]I_Investimenti!AO6+[1]C_Investimenti!AL16-[1]C_Investimenti!AL37</f>
        <v>3660</v>
      </c>
      <c r="AM58" s="253">
        <f>+[1]I_Investimenti!AP6+[1]C_Investimenti!AM16-[1]C_Investimenti!AM37</f>
        <v>3660</v>
      </c>
      <c r="AN58" s="253">
        <f>+[1]I_Investimenti!AQ6+[1]C_Investimenti!AN16-[1]C_Investimenti!AN37</f>
        <v>3660</v>
      </c>
      <c r="AO58" s="253">
        <f>+[1]I_Investimenti!AR6+[1]C_Investimenti!AO16-[1]C_Investimenti!AO37</f>
        <v>3660</v>
      </c>
      <c r="AP58" s="253">
        <f>+[1]I_Investimenti!AS6+[1]C_Investimenti!AP16-[1]C_Investimenti!AP37</f>
        <v>3660</v>
      </c>
      <c r="AQ58" s="253">
        <f>+[1]I_Investimenti!AT6+[1]C_Investimenti!AQ16-[1]C_Investimenti!AQ37</f>
        <v>3660</v>
      </c>
      <c r="AR58" s="253">
        <f>+[1]I_Investimenti!AU6+[1]C_Investimenti!AR16-[1]C_Investimenti!AR37</f>
        <v>3660</v>
      </c>
      <c r="AS58" s="253">
        <f>+[1]I_Investimenti!AV6+[1]C_Investimenti!AS16-[1]C_Investimenti!AS37</f>
        <v>3660</v>
      </c>
      <c r="AT58" s="253">
        <f>+[1]I_Investimenti!AW6+[1]C_Investimenti!AT16-[1]C_Investimenti!AT37</f>
        <v>3660</v>
      </c>
      <c r="AU58" s="253">
        <f>+[1]I_Investimenti!AX6+[1]C_Investimenti!AU16-[1]C_Investimenti!AU37</f>
        <v>3660</v>
      </c>
      <c r="AV58" s="253">
        <f>+[1]I_Investimenti!AY6+[1]C_Investimenti!AV16-[1]C_Investimenti!AV37</f>
        <v>3660</v>
      </c>
      <c r="AW58" s="253">
        <f>+[1]I_Investimenti!AZ6+[1]C_Investimenti!AW16-[1]C_Investimenti!AW37</f>
        <v>3660</v>
      </c>
      <c r="AX58" s="253">
        <f>+[1]I_Investimenti!BA6+[1]C_Investimenti!AX16-[1]C_Investimenti!AX37</f>
        <v>3660</v>
      </c>
      <c r="AY58" s="253">
        <f>+[1]I_Investimenti!BB6+[1]C_Investimenti!AY16-[1]C_Investimenti!AY37</f>
        <v>3660</v>
      </c>
      <c r="AZ58" s="253">
        <f>+[1]I_Investimenti!BC6+[1]C_Investimenti!AZ16-[1]C_Investimenti!AZ37</f>
        <v>3660</v>
      </c>
      <c r="BA58" s="253">
        <f>+[1]I_Investimenti!BD6+[1]C_Investimenti!BA16-[1]C_Investimenti!BA37</f>
        <v>3660</v>
      </c>
      <c r="BB58" s="253">
        <f>+[1]I_Investimenti!BE6+[1]C_Investimenti!BB16-[1]C_Investimenti!BB37</f>
        <v>3660</v>
      </c>
      <c r="BC58" s="253">
        <f>+[1]I_Investimenti!BF6+[1]C_Investimenti!BC16-[1]C_Investimenti!BC37</f>
        <v>3660</v>
      </c>
      <c r="BD58" s="253">
        <f>+[1]I_Investimenti!BG6+[1]C_Investimenti!BD16-[1]C_Investimenti!BD37</f>
        <v>3660</v>
      </c>
      <c r="BE58" s="253">
        <f>+[1]I_Investimenti!BH6+[1]C_Investimenti!BE16-[1]C_Investimenti!BE37</f>
        <v>3660</v>
      </c>
      <c r="BF58" s="253">
        <f>+[1]I_Investimenti!BI6+[1]C_Investimenti!BF16-[1]C_Investimenti!BF37</f>
        <v>3660</v>
      </c>
      <c r="BG58" s="253">
        <f>+[1]I_Investimenti!BJ6+[1]C_Investimenti!BG16-[1]C_Investimenti!BG37</f>
        <v>3660</v>
      </c>
      <c r="BH58" s="253">
        <f>+[1]I_Investimenti!BK6+[1]C_Investimenti!BH16-[1]C_Investimenti!BH37</f>
        <v>3660</v>
      </c>
      <c r="BI58" s="253">
        <f>+[1]I_Investimenti!BL6+[1]C_Investimenti!BI16-[1]C_Investimenti!BI37</f>
        <v>3660</v>
      </c>
      <c r="BJ58" s="253">
        <f>+[1]I_Investimenti!BM6+[1]C_Investimenti!BJ16-[1]C_Investimenti!BJ37</f>
        <v>3660</v>
      </c>
      <c r="BK58" s="253">
        <f>+[1]I_Investimenti!BN6+[1]C_Investimenti!BK16-[1]C_Investimenti!BK37</f>
        <v>3660</v>
      </c>
      <c r="BL58" s="253">
        <f>+[1]I_Investimenti!BO6+[1]C_Investimenti!BL16-[1]C_Investimenti!BL37</f>
        <v>3660</v>
      </c>
      <c r="BM58" s="253">
        <f>+[1]I_Investimenti!BP6+[1]C_Investimenti!BM16-[1]C_Investimenti!BM37</f>
        <v>3660</v>
      </c>
      <c r="BN58" s="253">
        <f>+[1]I_Investimenti!BQ6+[1]C_Investimenti!BN16-[1]C_Investimenti!BN37</f>
        <v>3660</v>
      </c>
      <c r="BO58" s="253">
        <f>+[1]I_Investimenti!BR6+[1]C_Investimenti!BO16-[1]C_Investimenti!BO37</f>
        <v>3660</v>
      </c>
      <c r="BP58" s="253">
        <f>+[1]I_Investimenti!BS6+[1]C_Investimenti!BP16-[1]C_Investimenti!BP37</f>
        <v>3660</v>
      </c>
      <c r="BQ58" s="253">
        <f>+[1]I_Investimenti!BT6+[1]C_Investimenti!BQ16-[1]C_Investimenti!BQ37</f>
        <v>3660</v>
      </c>
      <c r="BR58" s="253">
        <f>+[1]I_Investimenti!BU6+[1]C_Investimenti!BR16-[1]C_Investimenti!BR37</f>
        <v>3660</v>
      </c>
      <c r="BS58" s="253">
        <f>+[1]I_Investimenti!BV6+[1]C_Investimenti!BS16-[1]C_Investimenti!BS37</f>
        <v>3660</v>
      </c>
      <c r="BT58" s="253">
        <f>+[1]I_Investimenti!BW6+[1]C_Investimenti!BT16-[1]C_Investimenti!BT37</f>
        <v>3660</v>
      </c>
      <c r="BU58" s="253">
        <f>+[1]I_Investimenti!BX6+[1]C_Investimenti!BU16-[1]C_Investimenti!BU37</f>
        <v>3660</v>
      </c>
      <c r="BV58" s="253">
        <f>+[1]I_Investimenti!BY6+[1]C_Investimenti!BV16-[1]C_Investimenti!BV37</f>
        <v>3660</v>
      </c>
      <c r="BW58" s="253">
        <f>+[1]I_Investimenti!BZ6+[1]C_Investimenti!BW16-[1]C_Investimenti!BW37</f>
        <v>3660</v>
      </c>
      <c r="BX58" s="253">
        <f>+[1]I_Investimenti!CA6+[1]C_Investimenti!BX16-[1]C_Investimenti!BX37</f>
        <v>3660</v>
      </c>
      <c r="BY58" s="253">
        <f>+[1]I_Investimenti!CB6+[1]C_Investimenti!BY16-[1]C_Investimenti!BY37</f>
        <v>3660</v>
      </c>
      <c r="BZ58" s="253">
        <f>+[1]I_Investimenti!CC6+[1]C_Investimenti!BZ16-[1]C_Investimenti!BZ37</f>
        <v>3660</v>
      </c>
      <c r="CA58" s="253">
        <f>+[1]I_Investimenti!CD6+[1]C_Investimenti!CA16-[1]C_Investimenti!CA37</f>
        <v>3660</v>
      </c>
      <c r="CB58" s="253">
        <f>+[1]I_Investimenti!CE6+[1]C_Investimenti!CB16-[1]C_Investimenti!CB37</f>
        <v>3660</v>
      </c>
      <c r="CC58" s="253">
        <f>+[1]I_Investimenti!CF6+[1]C_Investimenti!CC16-[1]C_Investimenti!CC37</f>
        <v>3660</v>
      </c>
      <c r="CD58" s="253">
        <f>+[1]I_Investimenti!CG6+[1]C_Investimenti!CD16-[1]C_Investimenti!CD37</f>
        <v>3660</v>
      </c>
      <c r="CE58" s="253">
        <f>+[1]I_Investimenti!CH6+[1]C_Investimenti!CE16-[1]C_Investimenti!CE37</f>
        <v>3660</v>
      </c>
      <c r="CF58" s="253">
        <f>+[1]I_Investimenti!CI6+[1]C_Investimenti!CF16-[1]C_Investimenti!CF37</f>
        <v>3660</v>
      </c>
      <c r="CG58" s="253">
        <f>+[1]I_Investimenti!CJ6+[1]C_Investimenti!CG16-[1]C_Investimenti!CG37</f>
        <v>3660</v>
      </c>
      <c r="CH58" s="253">
        <f>+[1]I_Investimenti!CK6+[1]C_Investimenti!CH16-[1]C_Investimenti!CH37</f>
        <v>3660</v>
      </c>
      <c r="CI58" s="253">
        <f>+[1]I_Investimenti!CL6+[1]C_Investimenti!CI16-[1]C_Investimenti!CI37</f>
        <v>3660</v>
      </c>
      <c r="CJ58" s="253">
        <f>+[1]I_Investimenti!CM6+[1]C_Investimenti!CJ16-[1]C_Investimenti!CJ37</f>
        <v>3660</v>
      </c>
      <c r="CK58" s="253">
        <f>+[1]I_Investimenti!CN6+[1]C_Investimenti!CK16-[1]C_Investimenti!CK37</f>
        <v>3660</v>
      </c>
      <c r="CL58" s="253">
        <f>+[1]I_Investimenti!CO6+[1]C_Investimenti!CL16-[1]C_Investimenti!CL37</f>
        <v>3660</v>
      </c>
      <c r="CM58" s="253">
        <f>+[1]I_Investimenti!CP6+[1]C_Investimenti!CM16-[1]C_Investimenti!CM37</f>
        <v>3660</v>
      </c>
      <c r="CN58" s="253">
        <f>+[1]I_Investimenti!CQ6+[1]C_Investimenti!CN16-[1]C_Investimenti!CN37</f>
        <v>3660</v>
      </c>
      <c r="CO58" s="253">
        <f>+[1]I_Investimenti!CR6+[1]C_Investimenti!CO16-[1]C_Investimenti!CO37</f>
        <v>3660</v>
      </c>
      <c r="CP58" s="253">
        <f>+[1]I_Investimenti!CS6+[1]C_Investimenti!CP16-[1]C_Investimenti!CP37</f>
        <v>3660</v>
      </c>
      <c r="CQ58" s="253">
        <f>+[1]I_Investimenti!CT6+[1]C_Investimenti!CQ16-[1]C_Investimenti!CQ37</f>
        <v>3660</v>
      </c>
      <c r="CR58" s="253">
        <f>+[1]I_Investimenti!CU6+[1]C_Investimenti!CR16-[1]C_Investimenti!CR37</f>
        <v>3660</v>
      </c>
      <c r="CS58" s="253">
        <f>+[1]I_Investimenti!CV6+[1]C_Investimenti!CS16-[1]C_Investimenti!CS37</f>
        <v>3660</v>
      </c>
      <c r="CT58" s="253">
        <f>+[1]I_Investimenti!CW6+[1]C_Investimenti!CT16-[1]C_Investimenti!CT37</f>
        <v>3660</v>
      </c>
      <c r="CU58" s="253">
        <f>+[1]I_Investimenti!CX6+[1]C_Investimenti!CU16-[1]C_Investimenti!CU37</f>
        <v>3660</v>
      </c>
      <c r="CV58" s="253">
        <f>+[1]I_Investimenti!CY6+[1]C_Investimenti!CV16-[1]C_Investimenti!CV37</f>
        <v>3660</v>
      </c>
      <c r="CW58" s="253">
        <f>+[1]I_Investimenti!CZ6+[1]C_Investimenti!CW16-[1]C_Investimenti!CW37</f>
        <v>3660</v>
      </c>
      <c r="CX58" s="253">
        <f>+[1]I_Investimenti!DA6+[1]C_Investimenti!CX16-[1]C_Investimenti!CX37</f>
        <v>3660</v>
      </c>
      <c r="CY58" s="253">
        <f>+[1]I_Investimenti!DB6+[1]C_Investimenti!CY16-[1]C_Investimenti!CY37</f>
        <v>3660</v>
      </c>
      <c r="CZ58" s="253">
        <f>+[1]I_Investimenti!DC6+[1]C_Investimenti!CZ16-[1]C_Investimenti!CZ37</f>
        <v>3660</v>
      </c>
      <c r="DA58" s="253">
        <f>+[1]I_Investimenti!DD6+[1]C_Investimenti!DA16-[1]C_Investimenti!DA37</f>
        <v>3660</v>
      </c>
      <c r="DB58" s="253">
        <f>+[1]I_Investimenti!DE6+[1]C_Investimenti!DB16-[1]C_Investimenti!DB37</f>
        <v>3660</v>
      </c>
      <c r="DC58" s="253">
        <f>+[1]I_Investimenti!DF6+[1]C_Investimenti!DC16-[1]C_Investimenti!DC37</f>
        <v>3660</v>
      </c>
      <c r="DD58" s="253">
        <f>+[1]I_Investimenti!DG6+[1]C_Investimenti!DD16-[1]C_Investimenti!DD37</f>
        <v>3660</v>
      </c>
      <c r="DE58" s="253">
        <f>+[1]I_Investimenti!DH6+[1]C_Investimenti!DE16-[1]C_Investimenti!DE37</f>
        <v>3660</v>
      </c>
      <c r="DF58" s="253">
        <f>+[1]I_Investimenti!DI6+[1]C_Investimenti!DF16-[1]C_Investimenti!DF37</f>
        <v>3660</v>
      </c>
      <c r="DG58" s="253">
        <f>+[1]I_Investimenti!DJ6+[1]C_Investimenti!DG16-[1]C_Investimenti!DG37</f>
        <v>3660</v>
      </c>
      <c r="DH58" s="253">
        <f>+[1]I_Investimenti!DK6+[1]C_Investimenti!DH16-[1]C_Investimenti!DH37</f>
        <v>3660</v>
      </c>
      <c r="DI58" s="253">
        <f>+[1]I_Investimenti!DL6+[1]C_Investimenti!DI16-[1]C_Investimenti!DI37</f>
        <v>3660</v>
      </c>
      <c r="DJ58" s="253">
        <f>+[1]I_Investimenti!DM6+[1]C_Investimenti!DJ16-[1]C_Investimenti!DJ37</f>
        <v>3660</v>
      </c>
      <c r="DK58" s="253">
        <f>+[1]I_Investimenti!DN6+[1]C_Investimenti!DK16-[1]C_Investimenti!DK37</f>
        <v>3660</v>
      </c>
      <c r="DL58" s="253">
        <f>+[1]I_Investimenti!DO6+[1]C_Investimenti!DL16-[1]C_Investimenti!DL37</f>
        <v>3660</v>
      </c>
      <c r="DM58" s="253">
        <f>+[1]I_Investimenti!DP6+[1]C_Investimenti!DM16-[1]C_Investimenti!DM37</f>
        <v>3660</v>
      </c>
      <c r="DN58" s="253">
        <f>+[1]I_Investimenti!DQ6+[1]C_Investimenti!DN16-[1]C_Investimenti!DN37</f>
        <v>3660</v>
      </c>
      <c r="DO58" s="253">
        <f>+[1]I_Investimenti!DR6+[1]C_Investimenti!DO16-[1]C_Investimenti!DO37</f>
        <v>3660</v>
      </c>
      <c r="DP58" s="253">
        <f>+[1]I_Investimenti!DS6+[1]C_Investimenti!DP16-[1]C_Investimenti!DP37</f>
        <v>3660</v>
      </c>
      <c r="DQ58" s="253">
        <f>+[1]I_Investimenti!DT6+[1]C_Investimenti!DQ16-[1]C_Investimenti!DQ37</f>
        <v>3660</v>
      </c>
      <c r="DR58" s="253">
        <f>+[1]I_Investimenti!DU6+[1]C_Investimenti!DR16-[1]C_Investimenti!DR37</f>
        <v>3660</v>
      </c>
      <c r="DS58" s="253">
        <f>+[1]I_Investimenti!DV6+[1]C_Investimenti!DS16-[1]C_Investimenti!DS37</f>
        <v>3660</v>
      </c>
      <c r="DT58" s="253">
        <f>+[1]I_Investimenti!DW6+[1]C_Investimenti!DT16-[1]C_Investimenti!DT37</f>
        <v>3660</v>
      </c>
      <c r="DU58" s="253">
        <f>+[1]I_Investimenti!DX6+[1]C_Investimenti!DU16-[1]C_Investimenti!DU37</f>
        <v>3660</v>
      </c>
    </row>
    <row r="59" spans="3:125" ht="15.6" thickTop="1" thickBot="1">
      <c r="C59" s="338" t="str">
        <f t="shared" si="13"/>
        <v>Project Manager</v>
      </c>
      <c r="F59" s="253">
        <f>+[1]I_Investimenti!I7+[1]C_Investimenti!F17-[1]C_Investimenti!F38</f>
        <v>3660</v>
      </c>
      <c r="G59" s="253">
        <f>+[1]I_Investimenti!J7+[1]C_Investimenti!G17-[1]C_Investimenti!G38</f>
        <v>3660</v>
      </c>
      <c r="H59" s="253">
        <f>+[1]I_Investimenti!K7+[1]C_Investimenti!H17-[1]C_Investimenti!H38</f>
        <v>3660</v>
      </c>
      <c r="I59" s="253">
        <f>+[1]I_Investimenti!L7+[1]C_Investimenti!I17-[1]C_Investimenti!I38</f>
        <v>3660</v>
      </c>
      <c r="J59" s="253">
        <f>+[1]I_Investimenti!M7+[1]C_Investimenti!J17-[1]C_Investimenti!J38</f>
        <v>3660</v>
      </c>
      <c r="K59" s="253">
        <f>+[1]I_Investimenti!N7+[1]C_Investimenti!K17-[1]C_Investimenti!K38</f>
        <v>3660</v>
      </c>
      <c r="L59" s="253">
        <f>+[1]I_Investimenti!O7+[1]C_Investimenti!L17-[1]C_Investimenti!L38</f>
        <v>3660</v>
      </c>
      <c r="M59" s="253">
        <f>+[1]I_Investimenti!P7+[1]C_Investimenti!M17-[1]C_Investimenti!M38</f>
        <v>3660</v>
      </c>
      <c r="N59" s="253">
        <f>+[1]I_Investimenti!Q7+[1]C_Investimenti!N17-[1]C_Investimenti!N38</f>
        <v>3660</v>
      </c>
      <c r="O59" s="253">
        <f>+[1]I_Investimenti!R7+[1]C_Investimenti!O17-[1]C_Investimenti!O38</f>
        <v>3660</v>
      </c>
      <c r="P59" s="253">
        <f>+[1]I_Investimenti!S7+[1]C_Investimenti!P17-[1]C_Investimenti!P38</f>
        <v>3660</v>
      </c>
      <c r="Q59" s="253">
        <f>+[1]I_Investimenti!T7+[1]C_Investimenti!Q17-[1]C_Investimenti!Q38</f>
        <v>3660</v>
      </c>
      <c r="R59" s="253">
        <f>+[1]I_Investimenti!U7+[1]C_Investimenti!R17-[1]C_Investimenti!R38</f>
        <v>3660</v>
      </c>
      <c r="S59" s="253">
        <f>+[1]I_Investimenti!V7+[1]C_Investimenti!S17-[1]C_Investimenti!S38</f>
        <v>3660</v>
      </c>
      <c r="T59" s="253">
        <f>+[1]I_Investimenti!W7+[1]C_Investimenti!T17-[1]C_Investimenti!T38</f>
        <v>3660</v>
      </c>
      <c r="U59" s="253">
        <f>+[1]I_Investimenti!X7+[1]C_Investimenti!U17-[1]C_Investimenti!U38</f>
        <v>3660</v>
      </c>
      <c r="V59" s="253">
        <f>+[1]I_Investimenti!Y7+[1]C_Investimenti!V17-[1]C_Investimenti!V38</f>
        <v>3660</v>
      </c>
      <c r="W59" s="253">
        <f>+[1]I_Investimenti!Z7+[1]C_Investimenti!W17-[1]C_Investimenti!W38</f>
        <v>3660</v>
      </c>
      <c r="X59" s="253">
        <f>+[1]I_Investimenti!AA7+[1]C_Investimenti!X17-[1]C_Investimenti!X38</f>
        <v>3660</v>
      </c>
      <c r="Y59" s="253">
        <f>+[1]I_Investimenti!AB7+[1]C_Investimenti!Y17-[1]C_Investimenti!Y38</f>
        <v>3660</v>
      </c>
      <c r="Z59" s="253">
        <f>+[1]I_Investimenti!AC7+[1]C_Investimenti!Z17-[1]C_Investimenti!Z38</f>
        <v>3660</v>
      </c>
      <c r="AA59" s="253">
        <f>+[1]I_Investimenti!AD7+[1]C_Investimenti!AA17-[1]C_Investimenti!AA38</f>
        <v>3660</v>
      </c>
      <c r="AB59" s="253">
        <f>+[1]I_Investimenti!AE7+[1]C_Investimenti!AB17-[1]C_Investimenti!AB38</f>
        <v>3660</v>
      </c>
      <c r="AC59" s="253">
        <f>+[1]I_Investimenti!AF7+[1]C_Investimenti!AC17-[1]C_Investimenti!AC38</f>
        <v>3660</v>
      </c>
      <c r="AD59" s="253">
        <f>+[1]I_Investimenti!AG7+[1]C_Investimenti!AD17-[1]C_Investimenti!AD38</f>
        <v>3660</v>
      </c>
      <c r="AE59" s="253">
        <f>+[1]I_Investimenti!AH7+[1]C_Investimenti!AE17-[1]C_Investimenti!AE38</f>
        <v>3660</v>
      </c>
      <c r="AF59" s="253">
        <f>+[1]I_Investimenti!AI7+[1]C_Investimenti!AF17-[1]C_Investimenti!AF38</f>
        <v>3660</v>
      </c>
      <c r="AG59" s="253">
        <f>+[1]I_Investimenti!AJ7+[1]C_Investimenti!AG17-[1]C_Investimenti!AG38</f>
        <v>3660</v>
      </c>
      <c r="AH59" s="253">
        <f>+[1]I_Investimenti!AK7+[1]C_Investimenti!AH17-[1]C_Investimenti!AH38</f>
        <v>3660</v>
      </c>
      <c r="AI59" s="253">
        <f>+[1]I_Investimenti!AL7+[1]C_Investimenti!AI17-[1]C_Investimenti!AI38</f>
        <v>3660</v>
      </c>
      <c r="AJ59" s="253">
        <f>+[1]I_Investimenti!AM7+[1]C_Investimenti!AJ17-[1]C_Investimenti!AJ38</f>
        <v>3660</v>
      </c>
      <c r="AK59" s="253">
        <f>+[1]I_Investimenti!AN7+[1]C_Investimenti!AK17-[1]C_Investimenti!AK38</f>
        <v>3660</v>
      </c>
      <c r="AL59" s="253">
        <f>+[1]I_Investimenti!AO7+[1]C_Investimenti!AL17-[1]C_Investimenti!AL38</f>
        <v>3660</v>
      </c>
      <c r="AM59" s="253">
        <f>+[1]I_Investimenti!AP7+[1]C_Investimenti!AM17-[1]C_Investimenti!AM38</f>
        <v>3660</v>
      </c>
      <c r="AN59" s="253">
        <f>+[1]I_Investimenti!AQ7+[1]C_Investimenti!AN17-[1]C_Investimenti!AN38</f>
        <v>3660</v>
      </c>
      <c r="AO59" s="253">
        <f>+[1]I_Investimenti!AR7+[1]C_Investimenti!AO17-[1]C_Investimenti!AO38</f>
        <v>3660</v>
      </c>
      <c r="AP59" s="253">
        <f>+[1]I_Investimenti!AS7+[1]C_Investimenti!AP17-[1]C_Investimenti!AP38</f>
        <v>3660</v>
      </c>
      <c r="AQ59" s="253">
        <f>+[1]I_Investimenti!AT7+[1]C_Investimenti!AQ17-[1]C_Investimenti!AQ38</f>
        <v>3660</v>
      </c>
      <c r="AR59" s="253">
        <f>+[1]I_Investimenti!AU7+[1]C_Investimenti!AR17-[1]C_Investimenti!AR38</f>
        <v>3660</v>
      </c>
      <c r="AS59" s="253">
        <f>+[1]I_Investimenti!AV7+[1]C_Investimenti!AS17-[1]C_Investimenti!AS38</f>
        <v>3660</v>
      </c>
      <c r="AT59" s="253">
        <f>+[1]I_Investimenti!AW7+[1]C_Investimenti!AT17-[1]C_Investimenti!AT38</f>
        <v>3660</v>
      </c>
      <c r="AU59" s="253">
        <f>+[1]I_Investimenti!AX7+[1]C_Investimenti!AU17-[1]C_Investimenti!AU38</f>
        <v>3660</v>
      </c>
      <c r="AV59" s="253">
        <f>+[1]I_Investimenti!AY7+[1]C_Investimenti!AV17-[1]C_Investimenti!AV38</f>
        <v>3660</v>
      </c>
      <c r="AW59" s="253">
        <f>+[1]I_Investimenti!AZ7+[1]C_Investimenti!AW17-[1]C_Investimenti!AW38</f>
        <v>3660</v>
      </c>
      <c r="AX59" s="253">
        <f>+[1]I_Investimenti!BA7+[1]C_Investimenti!AX17-[1]C_Investimenti!AX38</f>
        <v>3660</v>
      </c>
      <c r="AY59" s="253">
        <f>+[1]I_Investimenti!BB7+[1]C_Investimenti!AY17-[1]C_Investimenti!AY38</f>
        <v>3660</v>
      </c>
      <c r="AZ59" s="253">
        <f>+[1]I_Investimenti!BC7+[1]C_Investimenti!AZ17-[1]C_Investimenti!AZ38</f>
        <v>3660</v>
      </c>
      <c r="BA59" s="253">
        <f>+[1]I_Investimenti!BD7+[1]C_Investimenti!BA17-[1]C_Investimenti!BA38</f>
        <v>3660</v>
      </c>
      <c r="BB59" s="253">
        <f>+[1]I_Investimenti!BE7+[1]C_Investimenti!BB17-[1]C_Investimenti!BB38</f>
        <v>3660</v>
      </c>
      <c r="BC59" s="253">
        <f>+[1]I_Investimenti!BF7+[1]C_Investimenti!BC17-[1]C_Investimenti!BC38</f>
        <v>3660</v>
      </c>
      <c r="BD59" s="253">
        <f>+[1]I_Investimenti!BG7+[1]C_Investimenti!BD17-[1]C_Investimenti!BD38</f>
        <v>3660</v>
      </c>
      <c r="BE59" s="253">
        <f>+[1]I_Investimenti!BH7+[1]C_Investimenti!BE17-[1]C_Investimenti!BE38</f>
        <v>3660</v>
      </c>
      <c r="BF59" s="253">
        <f>+[1]I_Investimenti!BI7+[1]C_Investimenti!BF17-[1]C_Investimenti!BF38</f>
        <v>3660</v>
      </c>
      <c r="BG59" s="253">
        <f>+[1]I_Investimenti!BJ7+[1]C_Investimenti!BG17-[1]C_Investimenti!BG38</f>
        <v>3660</v>
      </c>
      <c r="BH59" s="253">
        <f>+[1]I_Investimenti!BK7+[1]C_Investimenti!BH17-[1]C_Investimenti!BH38</f>
        <v>3660</v>
      </c>
      <c r="BI59" s="253">
        <f>+[1]I_Investimenti!BL7+[1]C_Investimenti!BI17-[1]C_Investimenti!BI38</f>
        <v>3660</v>
      </c>
      <c r="BJ59" s="253">
        <f>+[1]I_Investimenti!BM7+[1]C_Investimenti!BJ17-[1]C_Investimenti!BJ38</f>
        <v>3660</v>
      </c>
      <c r="BK59" s="253">
        <f>+[1]I_Investimenti!BN7+[1]C_Investimenti!BK17-[1]C_Investimenti!BK38</f>
        <v>3660</v>
      </c>
      <c r="BL59" s="253">
        <f>+[1]I_Investimenti!BO7+[1]C_Investimenti!BL17-[1]C_Investimenti!BL38</f>
        <v>3660</v>
      </c>
      <c r="BM59" s="253">
        <f>+[1]I_Investimenti!BP7+[1]C_Investimenti!BM17-[1]C_Investimenti!BM38</f>
        <v>3660</v>
      </c>
      <c r="BN59" s="253">
        <f>+[1]I_Investimenti!BQ7+[1]C_Investimenti!BN17-[1]C_Investimenti!BN38</f>
        <v>3660</v>
      </c>
      <c r="BO59" s="253">
        <f>+[1]I_Investimenti!BR7+[1]C_Investimenti!BO17-[1]C_Investimenti!BO38</f>
        <v>3660</v>
      </c>
      <c r="BP59" s="253">
        <f>+[1]I_Investimenti!BS7+[1]C_Investimenti!BP17-[1]C_Investimenti!BP38</f>
        <v>3660</v>
      </c>
      <c r="BQ59" s="253">
        <f>+[1]I_Investimenti!BT7+[1]C_Investimenti!BQ17-[1]C_Investimenti!BQ38</f>
        <v>3660</v>
      </c>
      <c r="BR59" s="253">
        <f>+[1]I_Investimenti!BU7+[1]C_Investimenti!BR17-[1]C_Investimenti!BR38</f>
        <v>3660</v>
      </c>
      <c r="BS59" s="253">
        <f>+[1]I_Investimenti!BV7+[1]C_Investimenti!BS17-[1]C_Investimenti!BS38</f>
        <v>3660</v>
      </c>
      <c r="BT59" s="253">
        <f>+[1]I_Investimenti!BW7+[1]C_Investimenti!BT17-[1]C_Investimenti!BT38</f>
        <v>3660</v>
      </c>
      <c r="BU59" s="253">
        <f>+[1]I_Investimenti!BX7+[1]C_Investimenti!BU17-[1]C_Investimenti!BU38</f>
        <v>3660</v>
      </c>
      <c r="BV59" s="253">
        <f>+[1]I_Investimenti!BY7+[1]C_Investimenti!BV17-[1]C_Investimenti!BV38</f>
        <v>3660</v>
      </c>
      <c r="BW59" s="253">
        <f>+[1]I_Investimenti!BZ7+[1]C_Investimenti!BW17-[1]C_Investimenti!BW38</f>
        <v>3660</v>
      </c>
      <c r="BX59" s="253">
        <f>+[1]I_Investimenti!CA7+[1]C_Investimenti!BX17-[1]C_Investimenti!BX38</f>
        <v>3660</v>
      </c>
      <c r="BY59" s="253">
        <f>+[1]I_Investimenti!CB7+[1]C_Investimenti!BY17-[1]C_Investimenti!BY38</f>
        <v>3660</v>
      </c>
      <c r="BZ59" s="253">
        <f>+[1]I_Investimenti!CC7+[1]C_Investimenti!BZ17-[1]C_Investimenti!BZ38</f>
        <v>3660</v>
      </c>
      <c r="CA59" s="253">
        <f>+[1]I_Investimenti!CD7+[1]C_Investimenti!CA17-[1]C_Investimenti!CA38</f>
        <v>3660</v>
      </c>
      <c r="CB59" s="253">
        <f>+[1]I_Investimenti!CE7+[1]C_Investimenti!CB17-[1]C_Investimenti!CB38</f>
        <v>3660</v>
      </c>
      <c r="CC59" s="253">
        <f>+[1]I_Investimenti!CF7+[1]C_Investimenti!CC17-[1]C_Investimenti!CC38</f>
        <v>3660</v>
      </c>
      <c r="CD59" s="253">
        <f>+[1]I_Investimenti!CG7+[1]C_Investimenti!CD17-[1]C_Investimenti!CD38</f>
        <v>3660</v>
      </c>
      <c r="CE59" s="253">
        <f>+[1]I_Investimenti!CH7+[1]C_Investimenti!CE17-[1]C_Investimenti!CE38</f>
        <v>3660</v>
      </c>
      <c r="CF59" s="253">
        <f>+[1]I_Investimenti!CI7+[1]C_Investimenti!CF17-[1]C_Investimenti!CF38</f>
        <v>3660</v>
      </c>
      <c r="CG59" s="253">
        <f>+[1]I_Investimenti!CJ7+[1]C_Investimenti!CG17-[1]C_Investimenti!CG38</f>
        <v>3660</v>
      </c>
      <c r="CH59" s="253">
        <f>+[1]I_Investimenti!CK7+[1]C_Investimenti!CH17-[1]C_Investimenti!CH38</f>
        <v>3660</v>
      </c>
      <c r="CI59" s="253">
        <f>+[1]I_Investimenti!CL7+[1]C_Investimenti!CI17-[1]C_Investimenti!CI38</f>
        <v>3660</v>
      </c>
      <c r="CJ59" s="253">
        <f>+[1]I_Investimenti!CM7+[1]C_Investimenti!CJ17-[1]C_Investimenti!CJ38</f>
        <v>3660</v>
      </c>
      <c r="CK59" s="253">
        <f>+[1]I_Investimenti!CN7+[1]C_Investimenti!CK17-[1]C_Investimenti!CK38</f>
        <v>3660</v>
      </c>
      <c r="CL59" s="253">
        <f>+[1]I_Investimenti!CO7+[1]C_Investimenti!CL17-[1]C_Investimenti!CL38</f>
        <v>3660</v>
      </c>
      <c r="CM59" s="253">
        <f>+[1]I_Investimenti!CP7+[1]C_Investimenti!CM17-[1]C_Investimenti!CM38</f>
        <v>3660</v>
      </c>
      <c r="CN59" s="253">
        <f>+[1]I_Investimenti!CQ7+[1]C_Investimenti!CN17-[1]C_Investimenti!CN38</f>
        <v>3660</v>
      </c>
      <c r="CO59" s="253">
        <f>+[1]I_Investimenti!CR7+[1]C_Investimenti!CO17-[1]C_Investimenti!CO38</f>
        <v>3660</v>
      </c>
      <c r="CP59" s="253">
        <f>+[1]I_Investimenti!CS7+[1]C_Investimenti!CP17-[1]C_Investimenti!CP38</f>
        <v>3660</v>
      </c>
      <c r="CQ59" s="253">
        <f>+[1]I_Investimenti!CT7+[1]C_Investimenti!CQ17-[1]C_Investimenti!CQ38</f>
        <v>3660</v>
      </c>
      <c r="CR59" s="253">
        <f>+[1]I_Investimenti!CU7+[1]C_Investimenti!CR17-[1]C_Investimenti!CR38</f>
        <v>3660</v>
      </c>
      <c r="CS59" s="253">
        <f>+[1]I_Investimenti!CV7+[1]C_Investimenti!CS17-[1]C_Investimenti!CS38</f>
        <v>3660</v>
      </c>
      <c r="CT59" s="253">
        <f>+[1]I_Investimenti!CW7+[1]C_Investimenti!CT17-[1]C_Investimenti!CT38</f>
        <v>3660</v>
      </c>
      <c r="CU59" s="253">
        <f>+[1]I_Investimenti!CX7+[1]C_Investimenti!CU17-[1]C_Investimenti!CU38</f>
        <v>3660</v>
      </c>
      <c r="CV59" s="253">
        <f>+[1]I_Investimenti!CY7+[1]C_Investimenti!CV17-[1]C_Investimenti!CV38</f>
        <v>3660</v>
      </c>
      <c r="CW59" s="253">
        <f>+[1]I_Investimenti!CZ7+[1]C_Investimenti!CW17-[1]C_Investimenti!CW38</f>
        <v>3660</v>
      </c>
      <c r="CX59" s="253">
        <f>+[1]I_Investimenti!DA7+[1]C_Investimenti!CX17-[1]C_Investimenti!CX38</f>
        <v>3660</v>
      </c>
      <c r="CY59" s="253">
        <f>+[1]I_Investimenti!DB7+[1]C_Investimenti!CY17-[1]C_Investimenti!CY38</f>
        <v>3660</v>
      </c>
      <c r="CZ59" s="253">
        <f>+[1]I_Investimenti!DC7+[1]C_Investimenti!CZ17-[1]C_Investimenti!CZ38</f>
        <v>3660</v>
      </c>
      <c r="DA59" s="253">
        <f>+[1]I_Investimenti!DD7+[1]C_Investimenti!DA17-[1]C_Investimenti!DA38</f>
        <v>3660</v>
      </c>
      <c r="DB59" s="253">
        <f>+[1]I_Investimenti!DE7+[1]C_Investimenti!DB17-[1]C_Investimenti!DB38</f>
        <v>3660</v>
      </c>
      <c r="DC59" s="253">
        <f>+[1]I_Investimenti!DF7+[1]C_Investimenti!DC17-[1]C_Investimenti!DC38</f>
        <v>3660</v>
      </c>
      <c r="DD59" s="253">
        <f>+[1]I_Investimenti!DG7+[1]C_Investimenti!DD17-[1]C_Investimenti!DD38</f>
        <v>3660</v>
      </c>
      <c r="DE59" s="253">
        <f>+[1]I_Investimenti!DH7+[1]C_Investimenti!DE17-[1]C_Investimenti!DE38</f>
        <v>3660</v>
      </c>
      <c r="DF59" s="253">
        <f>+[1]I_Investimenti!DI7+[1]C_Investimenti!DF17-[1]C_Investimenti!DF38</f>
        <v>3660</v>
      </c>
      <c r="DG59" s="253">
        <f>+[1]I_Investimenti!DJ7+[1]C_Investimenti!DG17-[1]C_Investimenti!DG38</f>
        <v>3660</v>
      </c>
      <c r="DH59" s="253">
        <f>+[1]I_Investimenti!DK7+[1]C_Investimenti!DH17-[1]C_Investimenti!DH38</f>
        <v>3660</v>
      </c>
      <c r="DI59" s="253">
        <f>+[1]I_Investimenti!DL7+[1]C_Investimenti!DI17-[1]C_Investimenti!DI38</f>
        <v>3660</v>
      </c>
      <c r="DJ59" s="253">
        <f>+[1]I_Investimenti!DM7+[1]C_Investimenti!DJ17-[1]C_Investimenti!DJ38</f>
        <v>3660</v>
      </c>
      <c r="DK59" s="253">
        <f>+[1]I_Investimenti!DN7+[1]C_Investimenti!DK17-[1]C_Investimenti!DK38</f>
        <v>3660</v>
      </c>
      <c r="DL59" s="253">
        <f>+[1]I_Investimenti!DO7+[1]C_Investimenti!DL17-[1]C_Investimenti!DL38</f>
        <v>3660</v>
      </c>
      <c r="DM59" s="253">
        <f>+[1]I_Investimenti!DP7+[1]C_Investimenti!DM17-[1]C_Investimenti!DM38</f>
        <v>3660</v>
      </c>
      <c r="DN59" s="253">
        <f>+[1]I_Investimenti!DQ7+[1]C_Investimenti!DN17-[1]C_Investimenti!DN38</f>
        <v>3660</v>
      </c>
      <c r="DO59" s="253">
        <f>+[1]I_Investimenti!DR7+[1]C_Investimenti!DO17-[1]C_Investimenti!DO38</f>
        <v>3660</v>
      </c>
      <c r="DP59" s="253">
        <f>+[1]I_Investimenti!DS7+[1]C_Investimenti!DP17-[1]C_Investimenti!DP38</f>
        <v>3660</v>
      </c>
      <c r="DQ59" s="253">
        <f>+[1]I_Investimenti!DT7+[1]C_Investimenti!DQ17-[1]C_Investimenti!DQ38</f>
        <v>3660</v>
      </c>
      <c r="DR59" s="253">
        <f>+[1]I_Investimenti!DU7+[1]C_Investimenti!DR17-[1]C_Investimenti!DR38</f>
        <v>3660</v>
      </c>
      <c r="DS59" s="253">
        <f>+[1]I_Investimenti!DV7+[1]C_Investimenti!DS17-[1]C_Investimenti!DS38</f>
        <v>3660</v>
      </c>
      <c r="DT59" s="253">
        <f>+[1]I_Investimenti!DW7+[1]C_Investimenti!DT17-[1]C_Investimenti!DT38</f>
        <v>3660</v>
      </c>
      <c r="DU59" s="253">
        <f>+[1]I_Investimenti!DX7+[1]C_Investimenti!DU17-[1]C_Investimenti!DU38</f>
        <v>3660</v>
      </c>
    </row>
    <row r="60" spans="3:125" ht="15.6" thickTop="1" thickBot="1">
      <c r="C60" s="338" t="str">
        <f t="shared" si="13"/>
        <v>Implementazione Sito</v>
      </c>
      <c r="F60" s="253">
        <f>+[1]I_Investimenti!I8+[1]C_Investimenti!F18-[1]C_Investimenti!F39</f>
        <v>1016.6666666666667</v>
      </c>
      <c r="G60" s="253">
        <f>+[1]I_Investimenti!J8+[1]C_Investimenti!G18-[1]C_Investimenti!G39</f>
        <v>1016.6666666666667</v>
      </c>
      <c r="H60" s="253">
        <f>+[1]I_Investimenti!K8+[1]C_Investimenti!H18-[1]C_Investimenti!H39</f>
        <v>1016.6666666666667</v>
      </c>
      <c r="I60" s="253">
        <f>+[1]I_Investimenti!L8+[1]C_Investimenti!I18-[1]C_Investimenti!I39</f>
        <v>1016.6666666666667</v>
      </c>
      <c r="J60" s="253">
        <f>+[1]I_Investimenti!M8+[1]C_Investimenti!J18-[1]C_Investimenti!J39</f>
        <v>1016.6666666666667</v>
      </c>
      <c r="K60" s="253">
        <f>+[1]I_Investimenti!N8+[1]C_Investimenti!K18-[1]C_Investimenti!K39</f>
        <v>1016.6666666666667</v>
      </c>
      <c r="L60" s="253">
        <f>+[1]I_Investimenti!O8+[1]C_Investimenti!L18-[1]C_Investimenti!L39</f>
        <v>1016.6666666666667</v>
      </c>
      <c r="M60" s="253">
        <f>+[1]I_Investimenti!P8+[1]C_Investimenti!M18-[1]C_Investimenti!M39</f>
        <v>1016.6666666666667</v>
      </c>
      <c r="N60" s="253">
        <f>+[1]I_Investimenti!Q8+[1]C_Investimenti!N18-[1]C_Investimenti!N39</f>
        <v>1016.6666666666667</v>
      </c>
      <c r="O60" s="253">
        <f>+[1]I_Investimenti!R8+[1]C_Investimenti!O18-[1]C_Investimenti!O39</f>
        <v>1016.6666666666667</v>
      </c>
      <c r="P60" s="253">
        <f>+[1]I_Investimenti!S8+[1]C_Investimenti!P18-[1]C_Investimenti!P39</f>
        <v>1016.6666666666667</v>
      </c>
      <c r="Q60" s="253">
        <f>+[1]I_Investimenti!T8+[1]C_Investimenti!Q18-[1]C_Investimenti!Q39</f>
        <v>1016.6666666666667</v>
      </c>
      <c r="R60" s="253">
        <f>+[1]I_Investimenti!U8+[1]C_Investimenti!R18-[1]C_Investimenti!R39</f>
        <v>0</v>
      </c>
      <c r="S60" s="253">
        <f>+[1]I_Investimenti!V8+[1]C_Investimenti!S18-[1]C_Investimenti!S39</f>
        <v>0</v>
      </c>
      <c r="T60" s="253">
        <f>+[1]I_Investimenti!W8+[1]C_Investimenti!T18-[1]C_Investimenti!T39</f>
        <v>0</v>
      </c>
      <c r="U60" s="253">
        <f>+[1]I_Investimenti!X8+[1]C_Investimenti!U18-[1]C_Investimenti!U39</f>
        <v>0</v>
      </c>
      <c r="V60" s="253">
        <f>+[1]I_Investimenti!Y8+[1]C_Investimenti!V18-[1]C_Investimenti!V39</f>
        <v>0</v>
      </c>
      <c r="W60" s="253">
        <f>+[1]I_Investimenti!Z8+[1]C_Investimenti!W18-[1]C_Investimenti!W39</f>
        <v>0</v>
      </c>
      <c r="X60" s="253">
        <f>+[1]I_Investimenti!AA8+[1]C_Investimenti!X18-[1]C_Investimenti!X39</f>
        <v>0</v>
      </c>
      <c r="Y60" s="253">
        <f>+[1]I_Investimenti!AB8+[1]C_Investimenti!Y18-[1]C_Investimenti!Y39</f>
        <v>0</v>
      </c>
      <c r="Z60" s="253">
        <f>+[1]I_Investimenti!AC8+[1]C_Investimenti!Z18-[1]C_Investimenti!Z39</f>
        <v>0</v>
      </c>
      <c r="AA60" s="253">
        <f>+[1]I_Investimenti!AD8+[1]C_Investimenti!AA18-[1]C_Investimenti!AA39</f>
        <v>0</v>
      </c>
      <c r="AB60" s="253">
        <f>+[1]I_Investimenti!AE8+[1]C_Investimenti!AB18-[1]C_Investimenti!AB39</f>
        <v>0</v>
      </c>
      <c r="AC60" s="253">
        <f>+[1]I_Investimenti!AF8+[1]C_Investimenti!AC18-[1]C_Investimenti!AC39</f>
        <v>0</v>
      </c>
      <c r="AD60" s="253">
        <f>+[1]I_Investimenti!AG8+[1]C_Investimenti!AD18-[1]C_Investimenti!AD39</f>
        <v>0</v>
      </c>
      <c r="AE60" s="253">
        <f>+[1]I_Investimenti!AH8+[1]C_Investimenti!AE18-[1]C_Investimenti!AE39</f>
        <v>0</v>
      </c>
      <c r="AF60" s="253">
        <f>+[1]I_Investimenti!AI8+[1]C_Investimenti!AF18-[1]C_Investimenti!AF39</f>
        <v>0</v>
      </c>
      <c r="AG60" s="253">
        <f>+[1]I_Investimenti!AJ8+[1]C_Investimenti!AG18-[1]C_Investimenti!AG39</f>
        <v>0</v>
      </c>
      <c r="AH60" s="253">
        <f>+[1]I_Investimenti!AK8+[1]C_Investimenti!AH18-[1]C_Investimenti!AH39</f>
        <v>0</v>
      </c>
      <c r="AI60" s="253">
        <f>+[1]I_Investimenti!AL8+[1]C_Investimenti!AI18-[1]C_Investimenti!AI39</f>
        <v>0</v>
      </c>
      <c r="AJ60" s="253">
        <f>+[1]I_Investimenti!AM8+[1]C_Investimenti!AJ18-[1]C_Investimenti!AJ39</f>
        <v>0</v>
      </c>
      <c r="AK60" s="253">
        <f>+[1]I_Investimenti!AN8+[1]C_Investimenti!AK18-[1]C_Investimenti!AK39</f>
        <v>0</v>
      </c>
      <c r="AL60" s="253">
        <f>+[1]I_Investimenti!AO8+[1]C_Investimenti!AL18-[1]C_Investimenti!AL39</f>
        <v>0</v>
      </c>
      <c r="AM60" s="253">
        <f>+[1]I_Investimenti!AP8+[1]C_Investimenti!AM18-[1]C_Investimenti!AM39</f>
        <v>0</v>
      </c>
      <c r="AN60" s="253">
        <f>+[1]I_Investimenti!AQ8+[1]C_Investimenti!AN18-[1]C_Investimenti!AN39</f>
        <v>0</v>
      </c>
      <c r="AO60" s="253">
        <f>+[1]I_Investimenti!AR8+[1]C_Investimenti!AO18-[1]C_Investimenti!AO39</f>
        <v>0</v>
      </c>
      <c r="AP60" s="253">
        <f>+[1]I_Investimenti!AS8+[1]C_Investimenti!AP18-[1]C_Investimenti!AP39</f>
        <v>0</v>
      </c>
      <c r="AQ60" s="253">
        <f>+[1]I_Investimenti!AT8+[1]C_Investimenti!AQ18-[1]C_Investimenti!AQ39</f>
        <v>0</v>
      </c>
      <c r="AR60" s="253">
        <f>+[1]I_Investimenti!AU8+[1]C_Investimenti!AR18-[1]C_Investimenti!AR39</f>
        <v>0</v>
      </c>
      <c r="AS60" s="253">
        <f>+[1]I_Investimenti!AV8+[1]C_Investimenti!AS18-[1]C_Investimenti!AS39</f>
        <v>0</v>
      </c>
      <c r="AT60" s="253">
        <f>+[1]I_Investimenti!AW8+[1]C_Investimenti!AT18-[1]C_Investimenti!AT39</f>
        <v>0</v>
      </c>
      <c r="AU60" s="253">
        <f>+[1]I_Investimenti!AX8+[1]C_Investimenti!AU18-[1]C_Investimenti!AU39</f>
        <v>0</v>
      </c>
      <c r="AV60" s="253">
        <f>+[1]I_Investimenti!AY8+[1]C_Investimenti!AV18-[1]C_Investimenti!AV39</f>
        <v>0</v>
      </c>
      <c r="AW60" s="253">
        <f>+[1]I_Investimenti!AZ8+[1]C_Investimenti!AW18-[1]C_Investimenti!AW39</f>
        <v>0</v>
      </c>
      <c r="AX60" s="253">
        <f>+[1]I_Investimenti!BA8+[1]C_Investimenti!AX18-[1]C_Investimenti!AX39</f>
        <v>0</v>
      </c>
      <c r="AY60" s="253">
        <f>+[1]I_Investimenti!BB8+[1]C_Investimenti!AY18-[1]C_Investimenti!AY39</f>
        <v>0</v>
      </c>
      <c r="AZ60" s="253">
        <f>+[1]I_Investimenti!BC8+[1]C_Investimenti!AZ18-[1]C_Investimenti!AZ39</f>
        <v>0</v>
      </c>
      <c r="BA60" s="253">
        <f>+[1]I_Investimenti!BD8+[1]C_Investimenti!BA18-[1]C_Investimenti!BA39</f>
        <v>0</v>
      </c>
      <c r="BB60" s="253">
        <f>+[1]I_Investimenti!BE8+[1]C_Investimenti!BB18-[1]C_Investimenti!BB39</f>
        <v>0</v>
      </c>
      <c r="BC60" s="253">
        <f>+[1]I_Investimenti!BF8+[1]C_Investimenti!BC18-[1]C_Investimenti!BC39</f>
        <v>0</v>
      </c>
      <c r="BD60" s="253">
        <f>+[1]I_Investimenti!BG8+[1]C_Investimenti!BD18-[1]C_Investimenti!BD39</f>
        <v>0</v>
      </c>
      <c r="BE60" s="253">
        <f>+[1]I_Investimenti!BH8+[1]C_Investimenti!BE18-[1]C_Investimenti!BE39</f>
        <v>0</v>
      </c>
      <c r="BF60" s="253">
        <f>+[1]I_Investimenti!BI8+[1]C_Investimenti!BF18-[1]C_Investimenti!BF39</f>
        <v>0</v>
      </c>
      <c r="BG60" s="253">
        <f>+[1]I_Investimenti!BJ8+[1]C_Investimenti!BG18-[1]C_Investimenti!BG39</f>
        <v>0</v>
      </c>
      <c r="BH60" s="253">
        <f>+[1]I_Investimenti!BK8+[1]C_Investimenti!BH18-[1]C_Investimenti!BH39</f>
        <v>0</v>
      </c>
      <c r="BI60" s="253">
        <f>+[1]I_Investimenti!BL8+[1]C_Investimenti!BI18-[1]C_Investimenti!BI39</f>
        <v>0</v>
      </c>
      <c r="BJ60" s="253">
        <f>+[1]I_Investimenti!BM8+[1]C_Investimenti!BJ18-[1]C_Investimenti!BJ39</f>
        <v>0</v>
      </c>
      <c r="BK60" s="253">
        <f>+[1]I_Investimenti!BN8+[1]C_Investimenti!BK18-[1]C_Investimenti!BK39</f>
        <v>0</v>
      </c>
      <c r="BL60" s="253">
        <f>+[1]I_Investimenti!BO8+[1]C_Investimenti!BL18-[1]C_Investimenti!BL39</f>
        <v>0</v>
      </c>
      <c r="BM60" s="253">
        <f>+[1]I_Investimenti!BP8+[1]C_Investimenti!BM18-[1]C_Investimenti!BM39</f>
        <v>0</v>
      </c>
      <c r="BN60" s="253">
        <f>+[1]I_Investimenti!BQ8+[1]C_Investimenti!BN18-[1]C_Investimenti!BN39</f>
        <v>0</v>
      </c>
      <c r="BO60" s="253">
        <f>+[1]I_Investimenti!BR8+[1]C_Investimenti!BO18-[1]C_Investimenti!BO39</f>
        <v>0</v>
      </c>
      <c r="BP60" s="253">
        <f>+[1]I_Investimenti!BS8+[1]C_Investimenti!BP18-[1]C_Investimenti!BP39</f>
        <v>0</v>
      </c>
      <c r="BQ60" s="253">
        <f>+[1]I_Investimenti!BT8+[1]C_Investimenti!BQ18-[1]C_Investimenti!BQ39</f>
        <v>0</v>
      </c>
      <c r="BR60" s="253">
        <f>+[1]I_Investimenti!BU8+[1]C_Investimenti!BR18-[1]C_Investimenti!BR39</f>
        <v>0</v>
      </c>
      <c r="BS60" s="253">
        <f>+[1]I_Investimenti!BV8+[1]C_Investimenti!BS18-[1]C_Investimenti!BS39</f>
        <v>0</v>
      </c>
      <c r="BT60" s="253">
        <f>+[1]I_Investimenti!BW8+[1]C_Investimenti!BT18-[1]C_Investimenti!BT39</f>
        <v>0</v>
      </c>
      <c r="BU60" s="253">
        <f>+[1]I_Investimenti!BX8+[1]C_Investimenti!BU18-[1]C_Investimenti!BU39</f>
        <v>0</v>
      </c>
      <c r="BV60" s="253">
        <f>+[1]I_Investimenti!BY8+[1]C_Investimenti!BV18-[1]C_Investimenti!BV39</f>
        <v>0</v>
      </c>
      <c r="BW60" s="253">
        <f>+[1]I_Investimenti!BZ8+[1]C_Investimenti!BW18-[1]C_Investimenti!BW39</f>
        <v>0</v>
      </c>
      <c r="BX60" s="253">
        <f>+[1]I_Investimenti!CA8+[1]C_Investimenti!BX18-[1]C_Investimenti!BX39</f>
        <v>0</v>
      </c>
      <c r="BY60" s="253">
        <f>+[1]I_Investimenti!CB8+[1]C_Investimenti!BY18-[1]C_Investimenti!BY39</f>
        <v>0</v>
      </c>
      <c r="BZ60" s="253">
        <f>+[1]I_Investimenti!CC8+[1]C_Investimenti!BZ18-[1]C_Investimenti!BZ39</f>
        <v>0</v>
      </c>
      <c r="CA60" s="253">
        <f>+[1]I_Investimenti!CD8+[1]C_Investimenti!CA18-[1]C_Investimenti!CA39</f>
        <v>0</v>
      </c>
      <c r="CB60" s="253">
        <f>+[1]I_Investimenti!CE8+[1]C_Investimenti!CB18-[1]C_Investimenti!CB39</f>
        <v>0</v>
      </c>
      <c r="CC60" s="253">
        <f>+[1]I_Investimenti!CF8+[1]C_Investimenti!CC18-[1]C_Investimenti!CC39</f>
        <v>0</v>
      </c>
      <c r="CD60" s="253">
        <f>+[1]I_Investimenti!CG8+[1]C_Investimenti!CD18-[1]C_Investimenti!CD39</f>
        <v>0</v>
      </c>
      <c r="CE60" s="253">
        <f>+[1]I_Investimenti!CH8+[1]C_Investimenti!CE18-[1]C_Investimenti!CE39</f>
        <v>0</v>
      </c>
      <c r="CF60" s="253">
        <f>+[1]I_Investimenti!CI8+[1]C_Investimenti!CF18-[1]C_Investimenti!CF39</f>
        <v>0</v>
      </c>
      <c r="CG60" s="253">
        <f>+[1]I_Investimenti!CJ8+[1]C_Investimenti!CG18-[1]C_Investimenti!CG39</f>
        <v>0</v>
      </c>
      <c r="CH60" s="253">
        <f>+[1]I_Investimenti!CK8+[1]C_Investimenti!CH18-[1]C_Investimenti!CH39</f>
        <v>0</v>
      </c>
      <c r="CI60" s="253">
        <f>+[1]I_Investimenti!CL8+[1]C_Investimenti!CI18-[1]C_Investimenti!CI39</f>
        <v>0</v>
      </c>
      <c r="CJ60" s="253">
        <f>+[1]I_Investimenti!CM8+[1]C_Investimenti!CJ18-[1]C_Investimenti!CJ39</f>
        <v>0</v>
      </c>
      <c r="CK60" s="253">
        <f>+[1]I_Investimenti!CN8+[1]C_Investimenti!CK18-[1]C_Investimenti!CK39</f>
        <v>0</v>
      </c>
      <c r="CL60" s="253">
        <f>+[1]I_Investimenti!CO8+[1]C_Investimenti!CL18-[1]C_Investimenti!CL39</f>
        <v>0</v>
      </c>
      <c r="CM60" s="253">
        <f>+[1]I_Investimenti!CP8+[1]C_Investimenti!CM18-[1]C_Investimenti!CM39</f>
        <v>0</v>
      </c>
      <c r="CN60" s="253">
        <f>+[1]I_Investimenti!CQ8+[1]C_Investimenti!CN18-[1]C_Investimenti!CN39</f>
        <v>0</v>
      </c>
      <c r="CO60" s="253">
        <f>+[1]I_Investimenti!CR8+[1]C_Investimenti!CO18-[1]C_Investimenti!CO39</f>
        <v>0</v>
      </c>
      <c r="CP60" s="253">
        <f>+[1]I_Investimenti!CS8+[1]C_Investimenti!CP18-[1]C_Investimenti!CP39</f>
        <v>0</v>
      </c>
      <c r="CQ60" s="253">
        <f>+[1]I_Investimenti!CT8+[1]C_Investimenti!CQ18-[1]C_Investimenti!CQ39</f>
        <v>0</v>
      </c>
      <c r="CR60" s="253">
        <f>+[1]I_Investimenti!CU8+[1]C_Investimenti!CR18-[1]C_Investimenti!CR39</f>
        <v>0</v>
      </c>
      <c r="CS60" s="253">
        <f>+[1]I_Investimenti!CV8+[1]C_Investimenti!CS18-[1]C_Investimenti!CS39</f>
        <v>0</v>
      </c>
      <c r="CT60" s="253">
        <f>+[1]I_Investimenti!CW8+[1]C_Investimenti!CT18-[1]C_Investimenti!CT39</f>
        <v>0</v>
      </c>
      <c r="CU60" s="253">
        <f>+[1]I_Investimenti!CX8+[1]C_Investimenti!CU18-[1]C_Investimenti!CU39</f>
        <v>0</v>
      </c>
      <c r="CV60" s="253">
        <f>+[1]I_Investimenti!CY8+[1]C_Investimenti!CV18-[1]C_Investimenti!CV39</f>
        <v>0</v>
      </c>
      <c r="CW60" s="253">
        <f>+[1]I_Investimenti!CZ8+[1]C_Investimenti!CW18-[1]C_Investimenti!CW39</f>
        <v>0</v>
      </c>
      <c r="CX60" s="253">
        <f>+[1]I_Investimenti!DA8+[1]C_Investimenti!CX18-[1]C_Investimenti!CX39</f>
        <v>0</v>
      </c>
      <c r="CY60" s="253">
        <f>+[1]I_Investimenti!DB8+[1]C_Investimenti!CY18-[1]C_Investimenti!CY39</f>
        <v>0</v>
      </c>
      <c r="CZ60" s="253">
        <f>+[1]I_Investimenti!DC8+[1]C_Investimenti!CZ18-[1]C_Investimenti!CZ39</f>
        <v>0</v>
      </c>
      <c r="DA60" s="253">
        <f>+[1]I_Investimenti!DD8+[1]C_Investimenti!DA18-[1]C_Investimenti!DA39</f>
        <v>0</v>
      </c>
      <c r="DB60" s="253">
        <f>+[1]I_Investimenti!DE8+[1]C_Investimenti!DB18-[1]C_Investimenti!DB39</f>
        <v>0</v>
      </c>
      <c r="DC60" s="253">
        <f>+[1]I_Investimenti!DF8+[1]C_Investimenti!DC18-[1]C_Investimenti!DC39</f>
        <v>0</v>
      </c>
      <c r="DD60" s="253">
        <f>+[1]I_Investimenti!DG8+[1]C_Investimenti!DD18-[1]C_Investimenti!DD39</f>
        <v>0</v>
      </c>
      <c r="DE60" s="253">
        <f>+[1]I_Investimenti!DH8+[1]C_Investimenti!DE18-[1]C_Investimenti!DE39</f>
        <v>0</v>
      </c>
      <c r="DF60" s="253">
        <f>+[1]I_Investimenti!DI8+[1]C_Investimenti!DF18-[1]C_Investimenti!DF39</f>
        <v>0</v>
      </c>
      <c r="DG60" s="253">
        <f>+[1]I_Investimenti!DJ8+[1]C_Investimenti!DG18-[1]C_Investimenti!DG39</f>
        <v>0</v>
      </c>
      <c r="DH60" s="253">
        <f>+[1]I_Investimenti!DK8+[1]C_Investimenti!DH18-[1]C_Investimenti!DH39</f>
        <v>0</v>
      </c>
      <c r="DI60" s="253">
        <f>+[1]I_Investimenti!DL8+[1]C_Investimenti!DI18-[1]C_Investimenti!DI39</f>
        <v>0</v>
      </c>
      <c r="DJ60" s="253">
        <f>+[1]I_Investimenti!DM8+[1]C_Investimenti!DJ18-[1]C_Investimenti!DJ39</f>
        <v>0</v>
      </c>
      <c r="DK60" s="253">
        <f>+[1]I_Investimenti!DN8+[1]C_Investimenti!DK18-[1]C_Investimenti!DK39</f>
        <v>0</v>
      </c>
      <c r="DL60" s="253">
        <f>+[1]I_Investimenti!DO8+[1]C_Investimenti!DL18-[1]C_Investimenti!DL39</f>
        <v>0</v>
      </c>
      <c r="DM60" s="253">
        <f>+[1]I_Investimenti!DP8+[1]C_Investimenti!DM18-[1]C_Investimenti!DM39</f>
        <v>0</v>
      </c>
      <c r="DN60" s="253">
        <f>+[1]I_Investimenti!DQ8+[1]C_Investimenti!DN18-[1]C_Investimenti!DN39</f>
        <v>0</v>
      </c>
      <c r="DO60" s="253">
        <f>+[1]I_Investimenti!DR8+[1]C_Investimenti!DO18-[1]C_Investimenti!DO39</f>
        <v>0</v>
      </c>
      <c r="DP60" s="253">
        <f>+[1]I_Investimenti!DS8+[1]C_Investimenti!DP18-[1]C_Investimenti!DP39</f>
        <v>0</v>
      </c>
      <c r="DQ60" s="253">
        <f>+[1]I_Investimenti!DT8+[1]C_Investimenti!DQ18-[1]C_Investimenti!DQ39</f>
        <v>0</v>
      </c>
      <c r="DR60" s="253">
        <f>+[1]I_Investimenti!DU8+[1]C_Investimenti!DR18-[1]C_Investimenti!DR39</f>
        <v>0</v>
      </c>
      <c r="DS60" s="253">
        <f>+[1]I_Investimenti!DV8+[1]C_Investimenti!DS18-[1]C_Investimenti!DS39</f>
        <v>0</v>
      </c>
      <c r="DT60" s="253">
        <f>+[1]I_Investimenti!DW8+[1]C_Investimenti!DT18-[1]C_Investimenti!DT39</f>
        <v>0</v>
      </c>
      <c r="DU60" s="253">
        <f>+[1]I_Investimenti!DX8+[1]C_Investimenti!DU18-[1]C_Investimenti!DU39</f>
        <v>0</v>
      </c>
    </row>
    <row r="61" spans="3:125" ht="15.6" thickTop="1" thickBot="1">
      <c r="C61" s="338" t="str">
        <f t="shared" si="13"/>
        <v>Logo e Digital Marketing</v>
      </c>
      <c r="F61" s="253">
        <f>+[1]I_Investimenti!I9+[1]C_Investimenti!F19-[1]C_Investimenti!F40</f>
        <v>2033.3333333333335</v>
      </c>
      <c r="G61" s="253">
        <f>+[1]I_Investimenti!J9+[1]C_Investimenti!G19-[1]C_Investimenti!G40</f>
        <v>2033.3333333333335</v>
      </c>
      <c r="H61" s="253">
        <f>+[1]I_Investimenti!K9+[1]C_Investimenti!H19-[1]C_Investimenti!H40</f>
        <v>2033.3333333333335</v>
      </c>
      <c r="I61" s="253">
        <f>+[1]I_Investimenti!L9+[1]C_Investimenti!I19-[1]C_Investimenti!I40</f>
        <v>2033.3333333333335</v>
      </c>
      <c r="J61" s="253">
        <f>+[1]I_Investimenti!M9+[1]C_Investimenti!J19-[1]C_Investimenti!J40</f>
        <v>2033.3333333333335</v>
      </c>
      <c r="K61" s="253">
        <f>+[1]I_Investimenti!N9+[1]C_Investimenti!K19-[1]C_Investimenti!K40</f>
        <v>2033.3333333333335</v>
      </c>
      <c r="L61" s="253">
        <f>+[1]I_Investimenti!O9+[1]C_Investimenti!L19-[1]C_Investimenti!L40</f>
        <v>2033.3333333333335</v>
      </c>
      <c r="M61" s="253">
        <f>+[1]I_Investimenti!P9+[1]C_Investimenti!M19-[1]C_Investimenti!M40</f>
        <v>2033.3333333333335</v>
      </c>
      <c r="N61" s="253">
        <f>+[1]I_Investimenti!Q9+[1]C_Investimenti!N19-[1]C_Investimenti!N40</f>
        <v>2033.3333333333335</v>
      </c>
      <c r="O61" s="253">
        <f>+[1]I_Investimenti!R9+[1]C_Investimenti!O19-[1]C_Investimenti!O40</f>
        <v>2033.3333333333335</v>
      </c>
      <c r="P61" s="253">
        <f>+[1]I_Investimenti!S9+[1]C_Investimenti!P19-[1]C_Investimenti!P40</f>
        <v>2033.3333333333335</v>
      </c>
      <c r="Q61" s="253">
        <f>+[1]I_Investimenti!T9+[1]C_Investimenti!Q19-[1]C_Investimenti!Q40</f>
        <v>2033.3333333333335</v>
      </c>
      <c r="R61" s="253">
        <f>+[1]I_Investimenti!U9+[1]C_Investimenti!R19-[1]C_Investimenti!R40</f>
        <v>0</v>
      </c>
      <c r="S61" s="253">
        <f>+[1]I_Investimenti!V9+[1]C_Investimenti!S19-[1]C_Investimenti!S40</f>
        <v>0</v>
      </c>
      <c r="T61" s="253">
        <f>+[1]I_Investimenti!W9+[1]C_Investimenti!T19-[1]C_Investimenti!T40</f>
        <v>0</v>
      </c>
      <c r="U61" s="253">
        <f>+[1]I_Investimenti!X9+[1]C_Investimenti!U19-[1]C_Investimenti!U40</f>
        <v>0</v>
      </c>
      <c r="V61" s="253">
        <f>+[1]I_Investimenti!Y9+[1]C_Investimenti!V19-[1]C_Investimenti!V40</f>
        <v>0</v>
      </c>
      <c r="W61" s="253">
        <f>+[1]I_Investimenti!Z9+[1]C_Investimenti!W19-[1]C_Investimenti!W40</f>
        <v>0</v>
      </c>
      <c r="X61" s="253">
        <f>+[1]I_Investimenti!AA9+[1]C_Investimenti!X19-[1]C_Investimenti!X40</f>
        <v>0</v>
      </c>
      <c r="Y61" s="253">
        <f>+[1]I_Investimenti!AB9+[1]C_Investimenti!Y19-[1]C_Investimenti!Y40</f>
        <v>0</v>
      </c>
      <c r="Z61" s="253">
        <f>+[1]I_Investimenti!AC9+[1]C_Investimenti!Z19-[1]C_Investimenti!Z40</f>
        <v>0</v>
      </c>
      <c r="AA61" s="253">
        <f>+[1]I_Investimenti!AD9+[1]C_Investimenti!AA19-[1]C_Investimenti!AA40</f>
        <v>0</v>
      </c>
      <c r="AB61" s="253">
        <f>+[1]I_Investimenti!AE9+[1]C_Investimenti!AB19-[1]C_Investimenti!AB40</f>
        <v>0</v>
      </c>
      <c r="AC61" s="253">
        <f>+[1]I_Investimenti!AF9+[1]C_Investimenti!AC19-[1]C_Investimenti!AC40</f>
        <v>0</v>
      </c>
      <c r="AD61" s="253">
        <f>+[1]I_Investimenti!AG9+[1]C_Investimenti!AD19-[1]C_Investimenti!AD40</f>
        <v>0</v>
      </c>
      <c r="AE61" s="253">
        <f>+[1]I_Investimenti!AH9+[1]C_Investimenti!AE19-[1]C_Investimenti!AE40</f>
        <v>0</v>
      </c>
      <c r="AF61" s="253">
        <f>+[1]I_Investimenti!AI9+[1]C_Investimenti!AF19-[1]C_Investimenti!AF40</f>
        <v>0</v>
      </c>
      <c r="AG61" s="253">
        <f>+[1]I_Investimenti!AJ9+[1]C_Investimenti!AG19-[1]C_Investimenti!AG40</f>
        <v>0</v>
      </c>
      <c r="AH61" s="253">
        <f>+[1]I_Investimenti!AK9+[1]C_Investimenti!AH19-[1]C_Investimenti!AH40</f>
        <v>0</v>
      </c>
      <c r="AI61" s="253">
        <f>+[1]I_Investimenti!AL9+[1]C_Investimenti!AI19-[1]C_Investimenti!AI40</f>
        <v>0</v>
      </c>
      <c r="AJ61" s="253">
        <f>+[1]I_Investimenti!AM9+[1]C_Investimenti!AJ19-[1]C_Investimenti!AJ40</f>
        <v>0</v>
      </c>
      <c r="AK61" s="253">
        <f>+[1]I_Investimenti!AN9+[1]C_Investimenti!AK19-[1]C_Investimenti!AK40</f>
        <v>0</v>
      </c>
      <c r="AL61" s="253">
        <f>+[1]I_Investimenti!AO9+[1]C_Investimenti!AL19-[1]C_Investimenti!AL40</f>
        <v>0</v>
      </c>
      <c r="AM61" s="253">
        <f>+[1]I_Investimenti!AP9+[1]C_Investimenti!AM19-[1]C_Investimenti!AM40</f>
        <v>0</v>
      </c>
      <c r="AN61" s="253">
        <f>+[1]I_Investimenti!AQ9+[1]C_Investimenti!AN19-[1]C_Investimenti!AN40</f>
        <v>0</v>
      </c>
      <c r="AO61" s="253">
        <f>+[1]I_Investimenti!AR9+[1]C_Investimenti!AO19-[1]C_Investimenti!AO40</f>
        <v>0</v>
      </c>
      <c r="AP61" s="253">
        <f>+[1]I_Investimenti!AS9+[1]C_Investimenti!AP19-[1]C_Investimenti!AP40</f>
        <v>0</v>
      </c>
      <c r="AQ61" s="253">
        <f>+[1]I_Investimenti!AT9+[1]C_Investimenti!AQ19-[1]C_Investimenti!AQ40</f>
        <v>0</v>
      </c>
      <c r="AR61" s="253">
        <f>+[1]I_Investimenti!AU9+[1]C_Investimenti!AR19-[1]C_Investimenti!AR40</f>
        <v>0</v>
      </c>
      <c r="AS61" s="253">
        <f>+[1]I_Investimenti!AV9+[1]C_Investimenti!AS19-[1]C_Investimenti!AS40</f>
        <v>0</v>
      </c>
      <c r="AT61" s="253">
        <f>+[1]I_Investimenti!AW9+[1]C_Investimenti!AT19-[1]C_Investimenti!AT40</f>
        <v>0</v>
      </c>
      <c r="AU61" s="253">
        <f>+[1]I_Investimenti!AX9+[1]C_Investimenti!AU19-[1]C_Investimenti!AU40</f>
        <v>0</v>
      </c>
      <c r="AV61" s="253">
        <f>+[1]I_Investimenti!AY9+[1]C_Investimenti!AV19-[1]C_Investimenti!AV40</f>
        <v>0</v>
      </c>
      <c r="AW61" s="253">
        <f>+[1]I_Investimenti!AZ9+[1]C_Investimenti!AW19-[1]C_Investimenti!AW40</f>
        <v>0</v>
      </c>
      <c r="AX61" s="253">
        <f>+[1]I_Investimenti!BA9+[1]C_Investimenti!AX19-[1]C_Investimenti!AX40</f>
        <v>0</v>
      </c>
      <c r="AY61" s="253">
        <f>+[1]I_Investimenti!BB9+[1]C_Investimenti!AY19-[1]C_Investimenti!AY40</f>
        <v>0</v>
      </c>
      <c r="AZ61" s="253">
        <f>+[1]I_Investimenti!BC9+[1]C_Investimenti!AZ19-[1]C_Investimenti!AZ40</f>
        <v>0</v>
      </c>
      <c r="BA61" s="253">
        <f>+[1]I_Investimenti!BD9+[1]C_Investimenti!BA19-[1]C_Investimenti!BA40</f>
        <v>0</v>
      </c>
      <c r="BB61" s="253">
        <f>+[1]I_Investimenti!BE9+[1]C_Investimenti!BB19-[1]C_Investimenti!BB40</f>
        <v>0</v>
      </c>
      <c r="BC61" s="253">
        <f>+[1]I_Investimenti!BF9+[1]C_Investimenti!BC19-[1]C_Investimenti!BC40</f>
        <v>0</v>
      </c>
      <c r="BD61" s="253">
        <f>+[1]I_Investimenti!BG9+[1]C_Investimenti!BD19-[1]C_Investimenti!BD40</f>
        <v>0</v>
      </c>
      <c r="BE61" s="253">
        <f>+[1]I_Investimenti!BH9+[1]C_Investimenti!BE19-[1]C_Investimenti!BE40</f>
        <v>0</v>
      </c>
      <c r="BF61" s="253">
        <f>+[1]I_Investimenti!BI9+[1]C_Investimenti!BF19-[1]C_Investimenti!BF40</f>
        <v>0</v>
      </c>
      <c r="BG61" s="253">
        <f>+[1]I_Investimenti!BJ9+[1]C_Investimenti!BG19-[1]C_Investimenti!BG40</f>
        <v>0</v>
      </c>
      <c r="BH61" s="253">
        <f>+[1]I_Investimenti!BK9+[1]C_Investimenti!BH19-[1]C_Investimenti!BH40</f>
        <v>0</v>
      </c>
      <c r="BI61" s="253">
        <f>+[1]I_Investimenti!BL9+[1]C_Investimenti!BI19-[1]C_Investimenti!BI40</f>
        <v>0</v>
      </c>
      <c r="BJ61" s="253">
        <f>+[1]I_Investimenti!BM9+[1]C_Investimenti!BJ19-[1]C_Investimenti!BJ40</f>
        <v>0</v>
      </c>
      <c r="BK61" s="253">
        <f>+[1]I_Investimenti!BN9+[1]C_Investimenti!BK19-[1]C_Investimenti!BK40</f>
        <v>0</v>
      </c>
      <c r="BL61" s="253">
        <f>+[1]I_Investimenti!BO9+[1]C_Investimenti!BL19-[1]C_Investimenti!BL40</f>
        <v>0</v>
      </c>
      <c r="BM61" s="253">
        <f>+[1]I_Investimenti!BP9+[1]C_Investimenti!BM19-[1]C_Investimenti!BM40</f>
        <v>0</v>
      </c>
      <c r="BN61" s="253">
        <f>+[1]I_Investimenti!BQ9+[1]C_Investimenti!BN19-[1]C_Investimenti!BN40</f>
        <v>0</v>
      </c>
      <c r="BO61" s="253">
        <f>+[1]I_Investimenti!BR9+[1]C_Investimenti!BO19-[1]C_Investimenti!BO40</f>
        <v>0</v>
      </c>
      <c r="BP61" s="253">
        <f>+[1]I_Investimenti!BS9+[1]C_Investimenti!BP19-[1]C_Investimenti!BP40</f>
        <v>0</v>
      </c>
      <c r="BQ61" s="253">
        <f>+[1]I_Investimenti!BT9+[1]C_Investimenti!BQ19-[1]C_Investimenti!BQ40</f>
        <v>0</v>
      </c>
      <c r="BR61" s="253">
        <f>+[1]I_Investimenti!BU9+[1]C_Investimenti!BR19-[1]C_Investimenti!BR40</f>
        <v>0</v>
      </c>
      <c r="BS61" s="253">
        <f>+[1]I_Investimenti!BV9+[1]C_Investimenti!BS19-[1]C_Investimenti!BS40</f>
        <v>0</v>
      </c>
      <c r="BT61" s="253">
        <f>+[1]I_Investimenti!BW9+[1]C_Investimenti!BT19-[1]C_Investimenti!BT40</f>
        <v>0</v>
      </c>
      <c r="BU61" s="253">
        <f>+[1]I_Investimenti!BX9+[1]C_Investimenti!BU19-[1]C_Investimenti!BU40</f>
        <v>0</v>
      </c>
      <c r="BV61" s="253">
        <f>+[1]I_Investimenti!BY9+[1]C_Investimenti!BV19-[1]C_Investimenti!BV40</f>
        <v>0</v>
      </c>
      <c r="BW61" s="253">
        <f>+[1]I_Investimenti!BZ9+[1]C_Investimenti!BW19-[1]C_Investimenti!BW40</f>
        <v>0</v>
      </c>
      <c r="BX61" s="253">
        <f>+[1]I_Investimenti!CA9+[1]C_Investimenti!BX19-[1]C_Investimenti!BX40</f>
        <v>0</v>
      </c>
      <c r="BY61" s="253">
        <f>+[1]I_Investimenti!CB9+[1]C_Investimenti!BY19-[1]C_Investimenti!BY40</f>
        <v>0</v>
      </c>
      <c r="BZ61" s="253">
        <f>+[1]I_Investimenti!CC9+[1]C_Investimenti!BZ19-[1]C_Investimenti!BZ40</f>
        <v>0</v>
      </c>
      <c r="CA61" s="253">
        <f>+[1]I_Investimenti!CD9+[1]C_Investimenti!CA19-[1]C_Investimenti!CA40</f>
        <v>0</v>
      </c>
      <c r="CB61" s="253">
        <f>+[1]I_Investimenti!CE9+[1]C_Investimenti!CB19-[1]C_Investimenti!CB40</f>
        <v>0</v>
      </c>
      <c r="CC61" s="253">
        <f>+[1]I_Investimenti!CF9+[1]C_Investimenti!CC19-[1]C_Investimenti!CC40</f>
        <v>0</v>
      </c>
      <c r="CD61" s="253">
        <f>+[1]I_Investimenti!CG9+[1]C_Investimenti!CD19-[1]C_Investimenti!CD40</f>
        <v>0</v>
      </c>
      <c r="CE61" s="253">
        <f>+[1]I_Investimenti!CH9+[1]C_Investimenti!CE19-[1]C_Investimenti!CE40</f>
        <v>0</v>
      </c>
      <c r="CF61" s="253">
        <f>+[1]I_Investimenti!CI9+[1]C_Investimenti!CF19-[1]C_Investimenti!CF40</f>
        <v>0</v>
      </c>
      <c r="CG61" s="253">
        <f>+[1]I_Investimenti!CJ9+[1]C_Investimenti!CG19-[1]C_Investimenti!CG40</f>
        <v>0</v>
      </c>
      <c r="CH61" s="253">
        <f>+[1]I_Investimenti!CK9+[1]C_Investimenti!CH19-[1]C_Investimenti!CH40</f>
        <v>0</v>
      </c>
      <c r="CI61" s="253">
        <f>+[1]I_Investimenti!CL9+[1]C_Investimenti!CI19-[1]C_Investimenti!CI40</f>
        <v>0</v>
      </c>
      <c r="CJ61" s="253">
        <f>+[1]I_Investimenti!CM9+[1]C_Investimenti!CJ19-[1]C_Investimenti!CJ40</f>
        <v>0</v>
      </c>
      <c r="CK61" s="253">
        <f>+[1]I_Investimenti!CN9+[1]C_Investimenti!CK19-[1]C_Investimenti!CK40</f>
        <v>0</v>
      </c>
      <c r="CL61" s="253">
        <f>+[1]I_Investimenti!CO9+[1]C_Investimenti!CL19-[1]C_Investimenti!CL40</f>
        <v>0</v>
      </c>
      <c r="CM61" s="253">
        <f>+[1]I_Investimenti!CP9+[1]C_Investimenti!CM19-[1]C_Investimenti!CM40</f>
        <v>0</v>
      </c>
      <c r="CN61" s="253">
        <f>+[1]I_Investimenti!CQ9+[1]C_Investimenti!CN19-[1]C_Investimenti!CN40</f>
        <v>0</v>
      </c>
      <c r="CO61" s="253">
        <f>+[1]I_Investimenti!CR9+[1]C_Investimenti!CO19-[1]C_Investimenti!CO40</f>
        <v>0</v>
      </c>
      <c r="CP61" s="253">
        <f>+[1]I_Investimenti!CS9+[1]C_Investimenti!CP19-[1]C_Investimenti!CP40</f>
        <v>0</v>
      </c>
      <c r="CQ61" s="253">
        <f>+[1]I_Investimenti!CT9+[1]C_Investimenti!CQ19-[1]C_Investimenti!CQ40</f>
        <v>0</v>
      </c>
      <c r="CR61" s="253">
        <f>+[1]I_Investimenti!CU9+[1]C_Investimenti!CR19-[1]C_Investimenti!CR40</f>
        <v>0</v>
      </c>
      <c r="CS61" s="253">
        <f>+[1]I_Investimenti!CV9+[1]C_Investimenti!CS19-[1]C_Investimenti!CS40</f>
        <v>0</v>
      </c>
      <c r="CT61" s="253">
        <f>+[1]I_Investimenti!CW9+[1]C_Investimenti!CT19-[1]C_Investimenti!CT40</f>
        <v>0</v>
      </c>
      <c r="CU61" s="253">
        <f>+[1]I_Investimenti!CX9+[1]C_Investimenti!CU19-[1]C_Investimenti!CU40</f>
        <v>0</v>
      </c>
      <c r="CV61" s="253">
        <f>+[1]I_Investimenti!CY9+[1]C_Investimenti!CV19-[1]C_Investimenti!CV40</f>
        <v>0</v>
      </c>
      <c r="CW61" s="253">
        <f>+[1]I_Investimenti!CZ9+[1]C_Investimenti!CW19-[1]C_Investimenti!CW40</f>
        <v>0</v>
      </c>
      <c r="CX61" s="253">
        <f>+[1]I_Investimenti!DA9+[1]C_Investimenti!CX19-[1]C_Investimenti!CX40</f>
        <v>0</v>
      </c>
      <c r="CY61" s="253">
        <f>+[1]I_Investimenti!DB9+[1]C_Investimenti!CY19-[1]C_Investimenti!CY40</f>
        <v>0</v>
      </c>
      <c r="CZ61" s="253">
        <f>+[1]I_Investimenti!DC9+[1]C_Investimenti!CZ19-[1]C_Investimenti!CZ40</f>
        <v>0</v>
      </c>
      <c r="DA61" s="253">
        <f>+[1]I_Investimenti!DD9+[1]C_Investimenti!DA19-[1]C_Investimenti!DA40</f>
        <v>0</v>
      </c>
      <c r="DB61" s="253">
        <f>+[1]I_Investimenti!DE9+[1]C_Investimenti!DB19-[1]C_Investimenti!DB40</f>
        <v>0</v>
      </c>
      <c r="DC61" s="253">
        <f>+[1]I_Investimenti!DF9+[1]C_Investimenti!DC19-[1]C_Investimenti!DC40</f>
        <v>0</v>
      </c>
      <c r="DD61" s="253">
        <f>+[1]I_Investimenti!DG9+[1]C_Investimenti!DD19-[1]C_Investimenti!DD40</f>
        <v>0</v>
      </c>
      <c r="DE61" s="253">
        <f>+[1]I_Investimenti!DH9+[1]C_Investimenti!DE19-[1]C_Investimenti!DE40</f>
        <v>0</v>
      </c>
      <c r="DF61" s="253">
        <f>+[1]I_Investimenti!DI9+[1]C_Investimenti!DF19-[1]C_Investimenti!DF40</f>
        <v>0</v>
      </c>
      <c r="DG61" s="253">
        <f>+[1]I_Investimenti!DJ9+[1]C_Investimenti!DG19-[1]C_Investimenti!DG40</f>
        <v>0</v>
      </c>
      <c r="DH61" s="253">
        <f>+[1]I_Investimenti!DK9+[1]C_Investimenti!DH19-[1]C_Investimenti!DH40</f>
        <v>0</v>
      </c>
      <c r="DI61" s="253">
        <f>+[1]I_Investimenti!DL9+[1]C_Investimenti!DI19-[1]C_Investimenti!DI40</f>
        <v>0</v>
      </c>
      <c r="DJ61" s="253">
        <f>+[1]I_Investimenti!DM9+[1]C_Investimenti!DJ19-[1]C_Investimenti!DJ40</f>
        <v>0</v>
      </c>
      <c r="DK61" s="253">
        <f>+[1]I_Investimenti!DN9+[1]C_Investimenti!DK19-[1]C_Investimenti!DK40</f>
        <v>0</v>
      </c>
      <c r="DL61" s="253">
        <f>+[1]I_Investimenti!DO9+[1]C_Investimenti!DL19-[1]C_Investimenti!DL40</f>
        <v>0</v>
      </c>
      <c r="DM61" s="253">
        <f>+[1]I_Investimenti!DP9+[1]C_Investimenti!DM19-[1]C_Investimenti!DM40</f>
        <v>0</v>
      </c>
      <c r="DN61" s="253">
        <f>+[1]I_Investimenti!DQ9+[1]C_Investimenti!DN19-[1]C_Investimenti!DN40</f>
        <v>0</v>
      </c>
      <c r="DO61" s="253">
        <f>+[1]I_Investimenti!DR9+[1]C_Investimenti!DO19-[1]C_Investimenti!DO40</f>
        <v>0</v>
      </c>
      <c r="DP61" s="253">
        <f>+[1]I_Investimenti!DS9+[1]C_Investimenti!DP19-[1]C_Investimenti!DP40</f>
        <v>0</v>
      </c>
      <c r="DQ61" s="253">
        <f>+[1]I_Investimenti!DT9+[1]C_Investimenti!DQ19-[1]C_Investimenti!DQ40</f>
        <v>0</v>
      </c>
      <c r="DR61" s="253">
        <f>+[1]I_Investimenti!DU9+[1]C_Investimenti!DR19-[1]C_Investimenti!DR40</f>
        <v>0</v>
      </c>
      <c r="DS61" s="253">
        <f>+[1]I_Investimenti!DV9+[1]C_Investimenti!DS19-[1]C_Investimenti!DS40</f>
        <v>0</v>
      </c>
      <c r="DT61" s="253">
        <f>+[1]I_Investimenti!DW9+[1]C_Investimenti!DT19-[1]C_Investimenti!DT40</f>
        <v>0</v>
      </c>
      <c r="DU61" s="253">
        <f>+[1]I_Investimenti!DX9+[1]C_Investimenti!DU19-[1]C_Investimenti!DU40</f>
        <v>0</v>
      </c>
    </row>
    <row r="62" spans="3:125" ht="15.6" thickTop="1" thickBot="1">
      <c r="C62" s="338" t="str">
        <f t="shared" si="13"/>
        <v>ee</v>
      </c>
      <c r="F62" s="253">
        <f>+[1]I_Investimenti!I10+[1]C_Investimenti!F20-[1]C_Investimenti!F41</f>
        <v>0</v>
      </c>
      <c r="G62" s="253">
        <f>+[1]I_Investimenti!J10+[1]C_Investimenti!G20-[1]C_Investimenti!G41</f>
        <v>0</v>
      </c>
      <c r="H62" s="253">
        <f>+[1]I_Investimenti!K10+[1]C_Investimenti!H20-[1]C_Investimenti!H41</f>
        <v>0</v>
      </c>
      <c r="I62" s="253">
        <f>+[1]I_Investimenti!L10+[1]C_Investimenti!I20-[1]C_Investimenti!I41</f>
        <v>0</v>
      </c>
      <c r="J62" s="253">
        <f>+[1]I_Investimenti!M10+[1]C_Investimenti!J20-[1]C_Investimenti!J41</f>
        <v>0</v>
      </c>
      <c r="K62" s="253">
        <f>+[1]I_Investimenti!N10+[1]C_Investimenti!K20-[1]C_Investimenti!K41</f>
        <v>0</v>
      </c>
      <c r="L62" s="253">
        <f>+[1]I_Investimenti!O10+[1]C_Investimenti!L20-[1]C_Investimenti!L41</f>
        <v>0</v>
      </c>
      <c r="M62" s="253">
        <f>+[1]I_Investimenti!P10+[1]C_Investimenti!M20-[1]C_Investimenti!M41</f>
        <v>0</v>
      </c>
      <c r="N62" s="253">
        <f>+[1]I_Investimenti!Q10+[1]C_Investimenti!N20-[1]C_Investimenti!N41</f>
        <v>0</v>
      </c>
      <c r="O62" s="253">
        <f>+[1]I_Investimenti!R10+[1]C_Investimenti!O20-[1]C_Investimenti!O41</f>
        <v>0</v>
      </c>
      <c r="P62" s="253">
        <f>+[1]I_Investimenti!S10+[1]C_Investimenti!P20-[1]C_Investimenti!P41</f>
        <v>0</v>
      </c>
      <c r="Q62" s="253">
        <f>+[1]I_Investimenti!T10+[1]C_Investimenti!Q20-[1]C_Investimenti!Q41</f>
        <v>0</v>
      </c>
      <c r="R62" s="253">
        <f>+[1]I_Investimenti!U10+[1]C_Investimenti!R20-[1]C_Investimenti!R41</f>
        <v>0</v>
      </c>
      <c r="S62" s="253">
        <f>+[1]I_Investimenti!V10+[1]C_Investimenti!S20-[1]C_Investimenti!S41</f>
        <v>0</v>
      </c>
      <c r="T62" s="253">
        <f>+[1]I_Investimenti!W10+[1]C_Investimenti!T20-[1]C_Investimenti!T41</f>
        <v>0</v>
      </c>
      <c r="U62" s="253">
        <f>+[1]I_Investimenti!X10+[1]C_Investimenti!U20-[1]C_Investimenti!U41</f>
        <v>0</v>
      </c>
      <c r="V62" s="253">
        <f>+[1]I_Investimenti!Y10+[1]C_Investimenti!V20-[1]C_Investimenti!V41</f>
        <v>0</v>
      </c>
      <c r="W62" s="253">
        <f>+[1]I_Investimenti!Z10+[1]C_Investimenti!W20-[1]C_Investimenti!W41</f>
        <v>0</v>
      </c>
      <c r="X62" s="253">
        <f>+[1]I_Investimenti!AA10+[1]C_Investimenti!X20-[1]C_Investimenti!X41</f>
        <v>0</v>
      </c>
      <c r="Y62" s="253">
        <f>+[1]I_Investimenti!AB10+[1]C_Investimenti!Y20-[1]C_Investimenti!Y41</f>
        <v>0</v>
      </c>
      <c r="Z62" s="253">
        <f>+[1]I_Investimenti!AC10+[1]C_Investimenti!Z20-[1]C_Investimenti!Z41</f>
        <v>0</v>
      </c>
      <c r="AA62" s="253">
        <f>+[1]I_Investimenti!AD10+[1]C_Investimenti!AA20-[1]C_Investimenti!AA41</f>
        <v>0</v>
      </c>
      <c r="AB62" s="253">
        <f>+[1]I_Investimenti!AE10+[1]C_Investimenti!AB20-[1]C_Investimenti!AB41</f>
        <v>0</v>
      </c>
      <c r="AC62" s="253">
        <f>+[1]I_Investimenti!AF10+[1]C_Investimenti!AC20-[1]C_Investimenti!AC41</f>
        <v>0</v>
      </c>
      <c r="AD62" s="253">
        <f>+[1]I_Investimenti!AG10+[1]C_Investimenti!AD20-[1]C_Investimenti!AD41</f>
        <v>0</v>
      </c>
      <c r="AE62" s="253">
        <f>+[1]I_Investimenti!AH10+[1]C_Investimenti!AE20-[1]C_Investimenti!AE41</f>
        <v>0</v>
      </c>
      <c r="AF62" s="253">
        <f>+[1]I_Investimenti!AI10+[1]C_Investimenti!AF20-[1]C_Investimenti!AF41</f>
        <v>0</v>
      </c>
      <c r="AG62" s="253">
        <f>+[1]I_Investimenti!AJ10+[1]C_Investimenti!AG20-[1]C_Investimenti!AG41</f>
        <v>0</v>
      </c>
      <c r="AH62" s="253">
        <f>+[1]I_Investimenti!AK10+[1]C_Investimenti!AH20-[1]C_Investimenti!AH41</f>
        <v>0</v>
      </c>
      <c r="AI62" s="253">
        <f>+[1]I_Investimenti!AL10+[1]C_Investimenti!AI20-[1]C_Investimenti!AI41</f>
        <v>0</v>
      </c>
      <c r="AJ62" s="253">
        <f>+[1]I_Investimenti!AM10+[1]C_Investimenti!AJ20-[1]C_Investimenti!AJ41</f>
        <v>0</v>
      </c>
      <c r="AK62" s="253">
        <f>+[1]I_Investimenti!AN10+[1]C_Investimenti!AK20-[1]C_Investimenti!AK41</f>
        <v>0</v>
      </c>
      <c r="AL62" s="253">
        <f>+[1]I_Investimenti!AO10+[1]C_Investimenti!AL20-[1]C_Investimenti!AL41</f>
        <v>0</v>
      </c>
      <c r="AM62" s="253">
        <f>+[1]I_Investimenti!AP10+[1]C_Investimenti!AM20-[1]C_Investimenti!AM41</f>
        <v>0</v>
      </c>
      <c r="AN62" s="253">
        <f>+[1]I_Investimenti!AQ10+[1]C_Investimenti!AN20-[1]C_Investimenti!AN41</f>
        <v>0</v>
      </c>
      <c r="AO62" s="253">
        <f>+[1]I_Investimenti!AR10+[1]C_Investimenti!AO20-[1]C_Investimenti!AO41</f>
        <v>0</v>
      </c>
      <c r="AP62" s="253">
        <f>+[1]I_Investimenti!AS10+[1]C_Investimenti!AP20-[1]C_Investimenti!AP41</f>
        <v>0</v>
      </c>
      <c r="AQ62" s="253">
        <f>+[1]I_Investimenti!AT10+[1]C_Investimenti!AQ20-[1]C_Investimenti!AQ41</f>
        <v>0</v>
      </c>
      <c r="AR62" s="253">
        <f>+[1]I_Investimenti!AU10+[1]C_Investimenti!AR20-[1]C_Investimenti!AR41</f>
        <v>0</v>
      </c>
      <c r="AS62" s="253">
        <f>+[1]I_Investimenti!AV10+[1]C_Investimenti!AS20-[1]C_Investimenti!AS41</f>
        <v>0</v>
      </c>
      <c r="AT62" s="253">
        <f>+[1]I_Investimenti!AW10+[1]C_Investimenti!AT20-[1]C_Investimenti!AT41</f>
        <v>0</v>
      </c>
      <c r="AU62" s="253">
        <f>+[1]I_Investimenti!AX10+[1]C_Investimenti!AU20-[1]C_Investimenti!AU41</f>
        <v>0</v>
      </c>
      <c r="AV62" s="253">
        <f>+[1]I_Investimenti!AY10+[1]C_Investimenti!AV20-[1]C_Investimenti!AV41</f>
        <v>0</v>
      </c>
      <c r="AW62" s="253">
        <f>+[1]I_Investimenti!AZ10+[1]C_Investimenti!AW20-[1]C_Investimenti!AW41</f>
        <v>0</v>
      </c>
      <c r="AX62" s="253">
        <f>+[1]I_Investimenti!BA10+[1]C_Investimenti!AX20-[1]C_Investimenti!AX41</f>
        <v>0</v>
      </c>
      <c r="AY62" s="253">
        <f>+[1]I_Investimenti!BB10+[1]C_Investimenti!AY20-[1]C_Investimenti!AY41</f>
        <v>0</v>
      </c>
      <c r="AZ62" s="253">
        <f>+[1]I_Investimenti!BC10+[1]C_Investimenti!AZ20-[1]C_Investimenti!AZ41</f>
        <v>0</v>
      </c>
      <c r="BA62" s="253">
        <f>+[1]I_Investimenti!BD10+[1]C_Investimenti!BA20-[1]C_Investimenti!BA41</f>
        <v>0</v>
      </c>
      <c r="BB62" s="253">
        <f>+[1]I_Investimenti!BE10+[1]C_Investimenti!BB20-[1]C_Investimenti!BB41</f>
        <v>0</v>
      </c>
      <c r="BC62" s="253">
        <f>+[1]I_Investimenti!BF10+[1]C_Investimenti!BC20-[1]C_Investimenti!BC41</f>
        <v>0</v>
      </c>
      <c r="BD62" s="253">
        <f>+[1]I_Investimenti!BG10+[1]C_Investimenti!BD20-[1]C_Investimenti!BD41</f>
        <v>0</v>
      </c>
      <c r="BE62" s="253">
        <f>+[1]I_Investimenti!BH10+[1]C_Investimenti!BE20-[1]C_Investimenti!BE41</f>
        <v>0</v>
      </c>
      <c r="BF62" s="253">
        <f>+[1]I_Investimenti!BI10+[1]C_Investimenti!BF20-[1]C_Investimenti!BF41</f>
        <v>0</v>
      </c>
      <c r="BG62" s="253">
        <f>+[1]I_Investimenti!BJ10+[1]C_Investimenti!BG20-[1]C_Investimenti!BG41</f>
        <v>0</v>
      </c>
      <c r="BH62" s="253">
        <f>+[1]I_Investimenti!BK10+[1]C_Investimenti!BH20-[1]C_Investimenti!BH41</f>
        <v>0</v>
      </c>
      <c r="BI62" s="253">
        <f>+[1]I_Investimenti!BL10+[1]C_Investimenti!BI20-[1]C_Investimenti!BI41</f>
        <v>0</v>
      </c>
      <c r="BJ62" s="253">
        <f>+[1]I_Investimenti!BM10+[1]C_Investimenti!BJ20-[1]C_Investimenti!BJ41</f>
        <v>0</v>
      </c>
      <c r="BK62" s="253">
        <f>+[1]I_Investimenti!BN10+[1]C_Investimenti!BK20-[1]C_Investimenti!BK41</f>
        <v>0</v>
      </c>
      <c r="BL62" s="253">
        <f>+[1]I_Investimenti!BO10+[1]C_Investimenti!BL20-[1]C_Investimenti!BL41</f>
        <v>0</v>
      </c>
      <c r="BM62" s="253">
        <f>+[1]I_Investimenti!BP10+[1]C_Investimenti!BM20-[1]C_Investimenti!BM41</f>
        <v>0</v>
      </c>
      <c r="BN62" s="253">
        <f>+[1]I_Investimenti!BQ10+[1]C_Investimenti!BN20-[1]C_Investimenti!BN41</f>
        <v>0</v>
      </c>
      <c r="BO62" s="253">
        <f>+[1]I_Investimenti!BR10+[1]C_Investimenti!BO20-[1]C_Investimenti!BO41</f>
        <v>0</v>
      </c>
      <c r="BP62" s="253">
        <f>+[1]I_Investimenti!BS10+[1]C_Investimenti!BP20-[1]C_Investimenti!BP41</f>
        <v>0</v>
      </c>
      <c r="BQ62" s="253">
        <f>+[1]I_Investimenti!BT10+[1]C_Investimenti!BQ20-[1]C_Investimenti!BQ41</f>
        <v>0</v>
      </c>
      <c r="BR62" s="253">
        <f>+[1]I_Investimenti!BU10+[1]C_Investimenti!BR20-[1]C_Investimenti!BR41</f>
        <v>0</v>
      </c>
      <c r="BS62" s="253">
        <f>+[1]I_Investimenti!BV10+[1]C_Investimenti!BS20-[1]C_Investimenti!BS41</f>
        <v>0</v>
      </c>
      <c r="BT62" s="253">
        <f>+[1]I_Investimenti!BW10+[1]C_Investimenti!BT20-[1]C_Investimenti!BT41</f>
        <v>0</v>
      </c>
      <c r="BU62" s="253">
        <f>+[1]I_Investimenti!BX10+[1]C_Investimenti!BU20-[1]C_Investimenti!BU41</f>
        <v>0</v>
      </c>
      <c r="BV62" s="253">
        <f>+[1]I_Investimenti!BY10+[1]C_Investimenti!BV20-[1]C_Investimenti!BV41</f>
        <v>0</v>
      </c>
      <c r="BW62" s="253">
        <f>+[1]I_Investimenti!BZ10+[1]C_Investimenti!BW20-[1]C_Investimenti!BW41</f>
        <v>0</v>
      </c>
      <c r="BX62" s="253">
        <f>+[1]I_Investimenti!CA10+[1]C_Investimenti!BX20-[1]C_Investimenti!BX41</f>
        <v>0</v>
      </c>
      <c r="BY62" s="253">
        <f>+[1]I_Investimenti!CB10+[1]C_Investimenti!BY20-[1]C_Investimenti!BY41</f>
        <v>0</v>
      </c>
      <c r="BZ62" s="253">
        <f>+[1]I_Investimenti!CC10+[1]C_Investimenti!BZ20-[1]C_Investimenti!BZ41</f>
        <v>0</v>
      </c>
      <c r="CA62" s="253">
        <f>+[1]I_Investimenti!CD10+[1]C_Investimenti!CA20-[1]C_Investimenti!CA41</f>
        <v>0</v>
      </c>
      <c r="CB62" s="253">
        <f>+[1]I_Investimenti!CE10+[1]C_Investimenti!CB20-[1]C_Investimenti!CB41</f>
        <v>0</v>
      </c>
      <c r="CC62" s="253">
        <f>+[1]I_Investimenti!CF10+[1]C_Investimenti!CC20-[1]C_Investimenti!CC41</f>
        <v>0</v>
      </c>
      <c r="CD62" s="253">
        <f>+[1]I_Investimenti!CG10+[1]C_Investimenti!CD20-[1]C_Investimenti!CD41</f>
        <v>0</v>
      </c>
      <c r="CE62" s="253">
        <f>+[1]I_Investimenti!CH10+[1]C_Investimenti!CE20-[1]C_Investimenti!CE41</f>
        <v>0</v>
      </c>
      <c r="CF62" s="253">
        <f>+[1]I_Investimenti!CI10+[1]C_Investimenti!CF20-[1]C_Investimenti!CF41</f>
        <v>0</v>
      </c>
      <c r="CG62" s="253">
        <f>+[1]I_Investimenti!CJ10+[1]C_Investimenti!CG20-[1]C_Investimenti!CG41</f>
        <v>0</v>
      </c>
      <c r="CH62" s="253">
        <f>+[1]I_Investimenti!CK10+[1]C_Investimenti!CH20-[1]C_Investimenti!CH41</f>
        <v>0</v>
      </c>
      <c r="CI62" s="253">
        <f>+[1]I_Investimenti!CL10+[1]C_Investimenti!CI20-[1]C_Investimenti!CI41</f>
        <v>0</v>
      </c>
      <c r="CJ62" s="253">
        <f>+[1]I_Investimenti!CM10+[1]C_Investimenti!CJ20-[1]C_Investimenti!CJ41</f>
        <v>0</v>
      </c>
      <c r="CK62" s="253">
        <f>+[1]I_Investimenti!CN10+[1]C_Investimenti!CK20-[1]C_Investimenti!CK41</f>
        <v>0</v>
      </c>
      <c r="CL62" s="253">
        <f>+[1]I_Investimenti!CO10+[1]C_Investimenti!CL20-[1]C_Investimenti!CL41</f>
        <v>0</v>
      </c>
      <c r="CM62" s="253">
        <f>+[1]I_Investimenti!CP10+[1]C_Investimenti!CM20-[1]C_Investimenti!CM41</f>
        <v>0</v>
      </c>
      <c r="CN62" s="253">
        <f>+[1]I_Investimenti!CQ10+[1]C_Investimenti!CN20-[1]C_Investimenti!CN41</f>
        <v>0</v>
      </c>
      <c r="CO62" s="253">
        <f>+[1]I_Investimenti!CR10+[1]C_Investimenti!CO20-[1]C_Investimenti!CO41</f>
        <v>0</v>
      </c>
      <c r="CP62" s="253">
        <f>+[1]I_Investimenti!CS10+[1]C_Investimenti!CP20-[1]C_Investimenti!CP41</f>
        <v>0</v>
      </c>
      <c r="CQ62" s="253">
        <f>+[1]I_Investimenti!CT10+[1]C_Investimenti!CQ20-[1]C_Investimenti!CQ41</f>
        <v>0</v>
      </c>
      <c r="CR62" s="253">
        <f>+[1]I_Investimenti!CU10+[1]C_Investimenti!CR20-[1]C_Investimenti!CR41</f>
        <v>0</v>
      </c>
      <c r="CS62" s="253">
        <f>+[1]I_Investimenti!CV10+[1]C_Investimenti!CS20-[1]C_Investimenti!CS41</f>
        <v>0</v>
      </c>
      <c r="CT62" s="253">
        <f>+[1]I_Investimenti!CW10+[1]C_Investimenti!CT20-[1]C_Investimenti!CT41</f>
        <v>0</v>
      </c>
      <c r="CU62" s="253">
        <f>+[1]I_Investimenti!CX10+[1]C_Investimenti!CU20-[1]C_Investimenti!CU41</f>
        <v>0</v>
      </c>
      <c r="CV62" s="253">
        <f>+[1]I_Investimenti!CY10+[1]C_Investimenti!CV20-[1]C_Investimenti!CV41</f>
        <v>0</v>
      </c>
      <c r="CW62" s="253">
        <f>+[1]I_Investimenti!CZ10+[1]C_Investimenti!CW20-[1]C_Investimenti!CW41</f>
        <v>0</v>
      </c>
      <c r="CX62" s="253">
        <f>+[1]I_Investimenti!DA10+[1]C_Investimenti!CX20-[1]C_Investimenti!CX41</f>
        <v>0</v>
      </c>
      <c r="CY62" s="253">
        <f>+[1]I_Investimenti!DB10+[1]C_Investimenti!CY20-[1]C_Investimenti!CY41</f>
        <v>0</v>
      </c>
      <c r="CZ62" s="253">
        <f>+[1]I_Investimenti!DC10+[1]C_Investimenti!CZ20-[1]C_Investimenti!CZ41</f>
        <v>0</v>
      </c>
      <c r="DA62" s="253">
        <f>+[1]I_Investimenti!DD10+[1]C_Investimenti!DA20-[1]C_Investimenti!DA41</f>
        <v>0</v>
      </c>
      <c r="DB62" s="253">
        <f>+[1]I_Investimenti!DE10+[1]C_Investimenti!DB20-[1]C_Investimenti!DB41</f>
        <v>0</v>
      </c>
      <c r="DC62" s="253">
        <f>+[1]I_Investimenti!DF10+[1]C_Investimenti!DC20-[1]C_Investimenti!DC41</f>
        <v>0</v>
      </c>
      <c r="DD62" s="253">
        <f>+[1]I_Investimenti!DG10+[1]C_Investimenti!DD20-[1]C_Investimenti!DD41</f>
        <v>0</v>
      </c>
      <c r="DE62" s="253">
        <f>+[1]I_Investimenti!DH10+[1]C_Investimenti!DE20-[1]C_Investimenti!DE41</f>
        <v>0</v>
      </c>
      <c r="DF62" s="253">
        <f>+[1]I_Investimenti!DI10+[1]C_Investimenti!DF20-[1]C_Investimenti!DF41</f>
        <v>0</v>
      </c>
      <c r="DG62" s="253">
        <f>+[1]I_Investimenti!DJ10+[1]C_Investimenti!DG20-[1]C_Investimenti!DG41</f>
        <v>0</v>
      </c>
      <c r="DH62" s="253">
        <f>+[1]I_Investimenti!DK10+[1]C_Investimenti!DH20-[1]C_Investimenti!DH41</f>
        <v>0</v>
      </c>
      <c r="DI62" s="253">
        <f>+[1]I_Investimenti!DL10+[1]C_Investimenti!DI20-[1]C_Investimenti!DI41</f>
        <v>0</v>
      </c>
      <c r="DJ62" s="253">
        <f>+[1]I_Investimenti!DM10+[1]C_Investimenti!DJ20-[1]C_Investimenti!DJ41</f>
        <v>0</v>
      </c>
      <c r="DK62" s="253">
        <f>+[1]I_Investimenti!DN10+[1]C_Investimenti!DK20-[1]C_Investimenti!DK41</f>
        <v>0</v>
      </c>
      <c r="DL62" s="253">
        <f>+[1]I_Investimenti!DO10+[1]C_Investimenti!DL20-[1]C_Investimenti!DL41</f>
        <v>0</v>
      </c>
      <c r="DM62" s="253">
        <f>+[1]I_Investimenti!DP10+[1]C_Investimenti!DM20-[1]C_Investimenti!DM41</f>
        <v>0</v>
      </c>
      <c r="DN62" s="253">
        <f>+[1]I_Investimenti!DQ10+[1]C_Investimenti!DN20-[1]C_Investimenti!DN41</f>
        <v>0</v>
      </c>
      <c r="DO62" s="253">
        <f>+[1]I_Investimenti!DR10+[1]C_Investimenti!DO20-[1]C_Investimenti!DO41</f>
        <v>0</v>
      </c>
      <c r="DP62" s="253">
        <f>+[1]I_Investimenti!DS10+[1]C_Investimenti!DP20-[1]C_Investimenti!DP41</f>
        <v>0</v>
      </c>
      <c r="DQ62" s="253">
        <f>+[1]I_Investimenti!DT10+[1]C_Investimenti!DQ20-[1]C_Investimenti!DQ41</f>
        <v>0</v>
      </c>
      <c r="DR62" s="253">
        <f>+[1]I_Investimenti!DU10+[1]C_Investimenti!DR20-[1]C_Investimenti!DR41</f>
        <v>0</v>
      </c>
      <c r="DS62" s="253">
        <f>+[1]I_Investimenti!DV10+[1]C_Investimenti!DS20-[1]C_Investimenti!DS41</f>
        <v>0</v>
      </c>
      <c r="DT62" s="253">
        <f>+[1]I_Investimenti!DW10+[1]C_Investimenti!DT20-[1]C_Investimenti!DT41</f>
        <v>0</v>
      </c>
      <c r="DU62" s="253">
        <f>+[1]I_Investimenti!DX10+[1]C_Investimenti!DU20-[1]C_Investimenti!DU41</f>
        <v>0</v>
      </c>
    </row>
    <row r="63" spans="3:125" ht="15.6" thickTop="1" thickBot="1">
      <c r="C63" s="338" t="str">
        <f t="shared" si="13"/>
        <v>ff</v>
      </c>
      <c r="F63" s="253">
        <f>+[1]I_Investimenti!I11+[1]C_Investimenti!F21-[1]C_Investimenti!F42</f>
        <v>0</v>
      </c>
      <c r="G63" s="253">
        <f>+[1]I_Investimenti!J11+[1]C_Investimenti!G21-[1]C_Investimenti!G42</f>
        <v>0</v>
      </c>
      <c r="H63" s="253">
        <f>+[1]I_Investimenti!K11+[1]C_Investimenti!H21-[1]C_Investimenti!H42</f>
        <v>0</v>
      </c>
      <c r="I63" s="253">
        <f>+[1]I_Investimenti!L11+[1]C_Investimenti!I21-[1]C_Investimenti!I42</f>
        <v>0</v>
      </c>
      <c r="J63" s="253">
        <f>+[1]I_Investimenti!M11+[1]C_Investimenti!J21-[1]C_Investimenti!J42</f>
        <v>0</v>
      </c>
      <c r="K63" s="253">
        <f>+[1]I_Investimenti!N11+[1]C_Investimenti!K21-[1]C_Investimenti!K42</f>
        <v>0</v>
      </c>
      <c r="L63" s="253">
        <f>+[1]I_Investimenti!O11+[1]C_Investimenti!L21-[1]C_Investimenti!L42</f>
        <v>0</v>
      </c>
      <c r="M63" s="253">
        <f>+[1]I_Investimenti!P11+[1]C_Investimenti!M21-[1]C_Investimenti!M42</f>
        <v>0</v>
      </c>
      <c r="N63" s="253">
        <f>+[1]I_Investimenti!Q11+[1]C_Investimenti!N21-[1]C_Investimenti!N42</f>
        <v>0</v>
      </c>
      <c r="O63" s="253">
        <f>+[1]I_Investimenti!R11+[1]C_Investimenti!O21-[1]C_Investimenti!O42</f>
        <v>0</v>
      </c>
      <c r="P63" s="253">
        <f>+[1]I_Investimenti!S11+[1]C_Investimenti!P21-[1]C_Investimenti!P42</f>
        <v>0</v>
      </c>
      <c r="Q63" s="253">
        <f>+[1]I_Investimenti!T11+[1]C_Investimenti!Q21-[1]C_Investimenti!Q42</f>
        <v>0</v>
      </c>
      <c r="R63" s="253">
        <f>+[1]I_Investimenti!U11+[1]C_Investimenti!R21-[1]C_Investimenti!R42</f>
        <v>0</v>
      </c>
      <c r="S63" s="253">
        <f>+[1]I_Investimenti!V11+[1]C_Investimenti!S21-[1]C_Investimenti!S42</f>
        <v>0</v>
      </c>
      <c r="T63" s="253">
        <f>+[1]I_Investimenti!W11+[1]C_Investimenti!T21-[1]C_Investimenti!T42</f>
        <v>0</v>
      </c>
      <c r="U63" s="253">
        <f>+[1]I_Investimenti!X11+[1]C_Investimenti!U21-[1]C_Investimenti!U42</f>
        <v>0</v>
      </c>
      <c r="V63" s="253">
        <f>+[1]I_Investimenti!Y11+[1]C_Investimenti!V21-[1]C_Investimenti!V42</f>
        <v>0</v>
      </c>
      <c r="W63" s="253">
        <f>+[1]I_Investimenti!Z11+[1]C_Investimenti!W21-[1]C_Investimenti!W42</f>
        <v>0</v>
      </c>
      <c r="X63" s="253">
        <f>+[1]I_Investimenti!AA11+[1]C_Investimenti!X21-[1]C_Investimenti!X42</f>
        <v>0</v>
      </c>
      <c r="Y63" s="253">
        <f>+[1]I_Investimenti!AB11+[1]C_Investimenti!Y21-[1]C_Investimenti!Y42</f>
        <v>0</v>
      </c>
      <c r="Z63" s="253">
        <f>+[1]I_Investimenti!AC11+[1]C_Investimenti!Z21-[1]C_Investimenti!Z42</f>
        <v>0</v>
      </c>
      <c r="AA63" s="253">
        <f>+[1]I_Investimenti!AD11+[1]C_Investimenti!AA21-[1]C_Investimenti!AA42</f>
        <v>0</v>
      </c>
      <c r="AB63" s="253">
        <f>+[1]I_Investimenti!AE11+[1]C_Investimenti!AB21-[1]C_Investimenti!AB42</f>
        <v>0</v>
      </c>
      <c r="AC63" s="253">
        <f>+[1]I_Investimenti!AF11+[1]C_Investimenti!AC21-[1]C_Investimenti!AC42</f>
        <v>0</v>
      </c>
      <c r="AD63" s="253">
        <f>+[1]I_Investimenti!AG11+[1]C_Investimenti!AD21-[1]C_Investimenti!AD42</f>
        <v>0</v>
      </c>
      <c r="AE63" s="253">
        <f>+[1]I_Investimenti!AH11+[1]C_Investimenti!AE21-[1]C_Investimenti!AE42</f>
        <v>0</v>
      </c>
      <c r="AF63" s="253">
        <f>+[1]I_Investimenti!AI11+[1]C_Investimenti!AF21-[1]C_Investimenti!AF42</f>
        <v>0</v>
      </c>
      <c r="AG63" s="253">
        <f>+[1]I_Investimenti!AJ11+[1]C_Investimenti!AG21-[1]C_Investimenti!AG42</f>
        <v>0</v>
      </c>
      <c r="AH63" s="253">
        <f>+[1]I_Investimenti!AK11+[1]C_Investimenti!AH21-[1]C_Investimenti!AH42</f>
        <v>0</v>
      </c>
      <c r="AI63" s="253">
        <f>+[1]I_Investimenti!AL11+[1]C_Investimenti!AI21-[1]C_Investimenti!AI42</f>
        <v>0</v>
      </c>
      <c r="AJ63" s="253">
        <f>+[1]I_Investimenti!AM11+[1]C_Investimenti!AJ21-[1]C_Investimenti!AJ42</f>
        <v>0</v>
      </c>
      <c r="AK63" s="253">
        <f>+[1]I_Investimenti!AN11+[1]C_Investimenti!AK21-[1]C_Investimenti!AK42</f>
        <v>0</v>
      </c>
      <c r="AL63" s="253">
        <f>+[1]I_Investimenti!AO11+[1]C_Investimenti!AL21-[1]C_Investimenti!AL42</f>
        <v>0</v>
      </c>
      <c r="AM63" s="253">
        <f>+[1]I_Investimenti!AP11+[1]C_Investimenti!AM21-[1]C_Investimenti!AM42</f>
        <v>0</v>
      </c>
      <c r="AN63" s="253">
        <f>+[1]I_Investimenti!AQ11+[1]C_Investimenti!AN21-[1]C_Investimenti!AN42</f>
        <v>0</v>
      </c>
      <c r="AO63" s="253">
        <f>+[1]I_Investimenti!AR11+[1]C_Investimenti!AO21-[1]C_Investimenti!AO42</f>
        <v>0</v>
      </c>
      <c r="AP63" s="253">
        <f>+[1]I_Investimenti!AS11+[1]C_Investimenti!AP21-[1]C_Investimenti!AP42</f>
        <v>0</v>
      </c>
      <c r="AQ63" s="253">
        <f>+[1]I_Investimenti!AT11+[1]C_Investimenti!AQ21-[1]C_Investimenti!AQ42</f>
        <v>0</v>
      </c>
      <c r="AR63" s="253">
        <f>+[1]I_Investimenti!AU11+[1]C_Investimenti!AR21-[1]C_Investimenti!AR42</f>
        <v>0</v>
      </c>
      <c r="AS63" s="253">
        <f>+[1]I_Investimenti!AV11+[1]C_Investimenti!AS21-[1]C_Investimenti!AS42</f>
        <v>0</v>
      </c>
      <c r="AT63" s="253">
        <f>+[1]I_Investimenti!AW11+[1]C_Investimenti!AT21-[1]C_Investimenti!AT42</f>
        <v>0</v>
      </c>
      <c r="AU63" s="253">
        <f>+[1]I_Investimenti!AX11+[1]C_Investimenti!AU21-[1]C_Investimenti!AU42</f>
        <v>0</v>
      </c>
      <c r="AV63" s="253">
        <f>+[1]I_Investimenti!AY11+[1]C_Investimenti!AV21-[1]C_Investimenti!AV42</f>
        <v>0</v>
      </c>
      <c r="AW63" s="253">
        <f>+[1]I_Investimenti!AZ11+[1]C_Investimenti!AW21-[1]C_Investimenti!AW42</f>
        <v>0</v>
      </c>
      <c r="AX63" s="253">
        <f>+[1]I_Investimenti!BA11+[1]C_Investimenti!AX21-[1]C_Investimenti!AX42</f>
        <v>0</v>
      </c>
      <c r="AY63" s="253">
        <f>+[1]I_Investimenti!BB11+[1]C_Investimenti!AY21-[1]C_Investimenti!AY42</f>
        <v>0</v>
      </c>
      <c r="AZ63" s="253">
        <f>+[1]I_Investimenti!BC11+[1]C_Investimenti!AZ21-[1]C_Investimenti!AZ42</f>
        <v>0</v>
      </c>
      <c r="BA63" s="253">
        <f>+[1]I_Investimenti!BD11+[1]C_Investimenti!BA21-[1]C_Investimenti!BA42</f>
        <v>0</v>
      </c>
      <c r="BB63" s="253">
        <f>+[1]I_Investimenti!BE11+[1]C_Investimenti!BB21-[1]C_Investimenti!BB42</f>
        <v>0</v>
      </c>
      <c r="BC63" s="253">
        <f>+[1]I_Investimenti!BF11+[1]C_Investimenti!BC21-[1]C_Investimenti!BC42</f>
        <v>0</v>
      </c>
      <c r="BD63" s="253">
        <f>+[1]I_Investimenti!BG11+[1]C_Investimenti!BD21-[1]C_Investimenti!BD42</f>
        <v>0</v>
      </c>
      <c r="BE63" s="253">
        <f>+[1]I_Investimenti!BH11+[1]C_Investimenti!BE21-[1]C_Investimenti!BE42</f>
        <v>0</v>
      </c>
      <c r="BF63" s="253">
        <f>+[1]I_Investimenti!BI11+[1]C_Investimenti!BF21-[1]C_Investimenti!BF42</f>
        <v>0</v>
      </c>
      <c r="BG63" s="253">
        <f>+[1]I_Investimenti!BJ11+[1]C_Investimenti!BG21-[1]C_Investimenti!BG42</f>
        <v>0</v>
      </c>
      <c r="BH63" s="253">
        <f>+[1]I_Investimenti!BK11+[1]C_Investimenti!BH21-[1]C_Investimenti!BH42</f>
        <v>0</v>
      </c>
      <c r="BI63" s="253">
        <f>+[1]I_Investimenti!BL11+[1]C_Investimenti!BI21-[1]C_Investimenti!BI42</f>
        <v>0</v>
      </c>
      <c r="BJ63" s="253">
        <f>+[1]I_Investimenti!BM11+[1]C_Investimenti!BJ21-[1]C_Investimenti!BJ42</f>
        <v>0</v>
      </c>
      <c r="BK63" s="253">
        <f>+[1]I_Investimenti!BN11+[1]C_Investimenti!BK21-[1]C_Investimenti!BK42</f>
        <v>0</v>
      </c>
      <c r="BL63" s="253">
        <f>+[1]I_Investimenti!BO11+[1]C_Investimenti!BL21-[1]C_Investimenti!BL42</f>
        <v>0</v>
      </c>
      <c r="BM63" s="253">
        <f>+[1]I_Investimenti!BP11+[1]C_Investimenti!BM21-[1]C_Investimenti!BM42</f>
        <v>0</v>
      </c>
      <c r="BN63" s="253">
        <f>+[1]I_Investimenti!BQ11+[1]C_Investimenti!BN21-[1]C_Investimenti!BN42</f>
        <v>0</v>
      </c>
      <c r="BO63" s="253">
        <f>+[1]I_Investimenti!BR11+[1]C_Investimenti!BO21-[1]C_Investimenti!BO42</f>
        <v>0</v>
      </c>
      <c r="BP63" s="253">
        <f>+[1]I_Investimenti!BS11+[1]C_Investimenti!BP21-[1]C_Investimenti!BP42</f>
        <v>0</v>
      </c>
      <c r="BQ63" s="253">
        <f>+[1]I_Investimenti!BT11+[1]C_Investimenti!BQ21-[1]C_Investimenti!BQ42</f>
        <v>0</v>
      </c>
      <c r="BR63" s="253">
        <f>+[1]I_Investimenti!BU11+[1]C_Investimenti!BR21-[1]C_Investimenti!BR42</f>
        <v>0</v>
      </c>
      <c r="BS63" s="253">
        <f>+[1]I_Investimenti!BV11+[1]C_Investimenti!BS21-[1]C_Investimenti!BS42</f>
        <v>0</v>
      </c>
      <c r="BT63" s="253">
        <f>+[1]I_Investimenti!BW11+[1]C_Investimenti!BT21-[1]C_Investimenti!BT42</f>
        <v>0</v>
      </c>
      <c r="BU63" s="253">
        <f>+[1]I_Investimenti!BX11+[1]C_Investimenti!BU21-[1]C_Investimenti!BU42</f>
        <v>0</v>
      </c>
      <c r="BV63" s="253">
        <f>+[1]I_Investimenti!BY11+[1]C_Investimenti!BV21-[1]C_Investimenti!BV42</f>
        <v>0</v>
      </c>
      <c r="BW63" s="253">
        <f>+[1]I_Investimenti!BZ11+[1]C_Investimenti!BW21-[1]C_Investimenti!BW42</f>
        <v>0</v>
      </c>
      <c r="BX63" s="253">
        <f>+[1]I_Investimenti!CA11+[1]C_Investimenti!BX21-[1]C_Investimenti!BX42</f>
        <v>0</v>
      </c>
      <c r="BY63" s="253">
        <f>+[1]I_Investimenti!CB11+[1]C_Investimenti!BY21-[1]C_Investimenti!BY42</f>
        <v>0</v>
      </c>
      <c r="BZ63" s="253">
        <f>+[1]I_Investimenti!CC11+[1]C_Investimenti!BZ21-[1]C_Investimenti!BZ42</f>
        <v>0</v>
      </c>
      <c r="CA63" s="253">
        <f>+[1]I_Investimenti!CD11+[1]C_Investimenti!CA21-[1]C_Investimenti!CA42</f>
        <v>0</v>
      </c>
      <c r="CB63" s="253">
        <f>+[1]I_Investimenti!CE11+[1]C_Investimenti!CB21-[1]C_Investimenti!CB42</f>
        <v>0</v>
      </c>
      <c r="CC63" s="253">
        <f>+[1]I_Investimenti!CF11+[1]C_Investimenti!CC21-[1]C_Investimenti!CC42</f>
        <v>0</v>
      </c>
      <c r="CD63" s="253">
        <f>+[1]I_Investimenti!CG11+[1]C_Investimenti!CD21-[1]C_Investimenti!CD42</f>
        <v>0</v>
      </c>
      <c r="CE63" s="253">
        <f>+[1]I_Investimenti!CH11+[1]C_Investimenti!CE21-[1]C_Investimenti!CE42</f>
        <v>0</v>
      </c>
      <c r="CF63" s="253">
        <f>+[1]I_Investimenti!CI11+[1]C_Investimenti!CF21-[1]C_Investimenti!CF42</f>
        <v>0</v>
      </c>
      <c r="CG63" s="253">
        <f>+[1]I_Investimenti!CJ11+[1]C_Investimenti!CG21-[1]C_Investimenti!CG42</f>
        <v>0</v>
      </c>
      <c r="CH63" s="253">
        <f>+[1]I_Investimenti!CK11+[1]C_Investimenti!CH21-[1]C_Investimenti!CH42</f>
        <v>0</v>
      </c>
      <c r="CI63" s="253">
        <f>+[1]I_Investimenti!CL11+[1]C_Investimenti!CI21-[1]C_Investimenti!CI42</f>
        <v>0</v>
      </c>
      <c r="CJ63" s="253">
        <f>+[1]I_Investimenti!CM11+[1]C_Investimenti!CJ21-[1]C_Investimenti!CJ42</f>
        <v>0</v>
      </c>
      <c r="CK63" s="253">
        <f>+[1]I_Investimenti!CN11+[1]C_Investimenti!CK21-[1]C_Investimenti!CK42</f>
        <v>0</v>
      </c>
      <c r="CL63" s="253">
        <f>+[1]I_Investimenti!CO11+[1]C_Investimenti!CL21-[1]C_Investimenti!CL42</f>
        <v>0</v>
      </c>
      <c r="CM63" s="253">
        <f>+[1]I_Investimenti!CP11+[1]C_Investimenti!CM21-[1]C_Investimenti!CM42</f>
        <v>0</v>
      </c>
      <c r="CN63" s="253">
        <f>+[1]I_Investimenti!CQ11+[1]C_Investimenti!CN21-[1]C_Investimenti!CN42</f>
        <v>0</v>
      </c>
      <c r="CO63" s="253">
        <f>+[1]I_Investimenti!CR11+[1]C_Investimenti!CO21-[1]C_Investimenti!CO42</f>
        <v>0</v>
      </c>
      <c r="CP63" s="253">
        <f>+[1]I_Investimenti!CS11+[1]C_Investimenti!CP21-[1]C_Investimenti!CP42</f>
        <v>0</v>
      </c>
      <c r="CQ63" s="253">
        <f>+[1]I_Investimenti!CT11+[1]C_Investimenti!CQ21-[1]C_Investimenti!CQ42</f>
        <v>0</v>
      </c>
      <c r="CR63" s="253">
        <f>+[1]I_Investimenti!CU11+[1]C_Investimenti!CR21-[1]C_Investimenti!CR42</f>
        <v>0</v>
      </c>
      <c r="CS63" s="253">
        <f>+[1]I_Investimenti!CV11+[1]C_Investimenti!CS21-[1]C_Investimenti!CS42</f>
        <v>0</v>
      </c>
      <c r="CT63" s="253">
        <f>+[1]I_Investimenti!CW11+[1]C_Investimenti!CT21-[1]C_Investimenti!CT42</f>
        <v>0</v>
      </c>
      <c r="CU63" s="253">
        <f>+[1]I_Investimenti!CX11+[1]C_Investimenti!CU21-[1]C_Investimenti!CU42</f>
        <v>0</v>
      </c>
      <c r="CV63" s="253">
        <f>+[1]I_Investimenti!CY11+[1]C_Investimenti!CV21-[1]C_Investimenti!CV42</f>
        <v>0</v>
      </c>
      <c r="CW63" s="253">
        <f>+[1]I_Investimenti!CZ11+[1]C_Investimenti!CW21-[1]C_Investimenti!CW42</f>
        <v>0</v>
      </c>
      <c r="CX63" s="253">
        <f>+[1]I_Investimenti!DA11+[1]C_Investimenti!CX21-[1]C_Investimenti!CX42</f>
        <v>0</v>
      </c>
      <c r="CY63" s="253">
        <f>+[1]I_Investimenti!DB11+[1]C_Investimenti!CY21-[1]C_Investimenti!CY42</f>
        <v>0</v>
      </c>
      <c r="CZ63" s="253">
        <f>+[1]I_Investimenti!DC11+[1]C_Investimenti!CZ21-[1]C_Investimenti!CZ42</f>
        <v>0</v>
      </c>
      <c r="DA63" s="253">
        <f>+[1]I_Investimenti!DD11+[1]C_Investimenti!DA21-[1]C_Investimenti!DA42</f>
        <v>0</v>
      </c>
      <c r="DB63" s="253">
        <f>+[1]I_Investimenti!DE11+[1]C_Investimenti!DB21-[1]C_Investimenti!DB42</f>
        <v>0</v>
      </c>
      <c r="DC63" s="253">
        <f>+[1]I_Investimenti!DF11+[1]C_Investimenti!DC21-[1]C_Investimenti!DC42</f>
        <v>0</v>
      </c>
      <c r="DD63" s="253">
        <f>+[1]I_Investimenti!DG11+[1]C_Investimenti!DD21-[1]C_Investimenti!DD42</f>
        <v>0</v>
      </c>
      <c r="DE63" s="253">
        <f>+[1]I_Investimenti!DH11+[1]C_Investimenti!DE21-[1]C_Investimenti!DE42</f>
        <v>0</v>
      </c>
      <c r="DF63" s="253">
        <f>+[1]I_Investimenti!DI11+[1]C_Investimenti!DF21-[1]C_Investimenti!DF42</f>
        <v>0</v>
      </c>
      <c r="DG63" s="253">
        <f>+[1]I_Investimenti!DJ11+[1]C_Investimenti!DG21-[1]C_Investimenti!DG42</f>
        <v>0</v>
      </c>
      <c r="DH63" s="253">
        <f>+[1]I_Investimenti!DK11+[1]C_Investimenti!DH21-[1]C_Investimenti!DH42</f>
        <v>0</v>
      </c>
      <c r="DI63" s="253">
        <f>+[1]I_Investimenti!DL11+[1]C_Investimenti!DI21-[1]C_Investimenti!DI42</f>
        <v>0</v>
      </c>
      <c r="DJ63" s="253">
        <f>+[1]I_Investimenti!DM11+[1]C_Investimenti!DJ21-[1]C_Investimenti!DJ42</f>
        <v>0</v>
      </c>
      <c r="DK63" s="253">
        <f>+[1]I_Investimenti!DN11+[1]C_Investimenti!DK21-[1]C_Investimenti!DK42</f>
        <v>0</v>
      </c>
      <c r="DL63" s="253">
        <f>+[1]I_Investimenti!DO11+[1]C_Investimenti!DL21-[1]C_Investimenti!DL42</f>
        <v>0</v>
      </c>
      <c r="DM63" s="253">
        <f>+[1]I_Investimenti!DP11+[1]C_Investimenti!DM21-[1]C_Investimenti!DM42</f>
        <v>0</v>
      </c>
      <c r="DN63" s="253">
        <f>+[1]I_Investimenti!DQ11+[1]C_Investimenti!DN21-[1]C_Investimenti!DN42</f>
        <v>0</v>
      </c>
      <c r="DO63" s="253">
        <f>+[1]I_Investimenti!DR11+[1]C_Investimenti!DO21-[1]C_Investimenti!DO42</f>
        <v>0</v>
      </c>
      <c r="DP63" s="253">
        <f>+[1]I_Investimenti!DS11+[1]C_Investimenti!DP21-[1]C_Investimenti!DP42</f>
        <v>0</v>
      </c>
      <c r="DQ63" s="253">
        <f>+[1]I_Investimenti!DT11+[1]C_Investimenti!DQ21-[1]C_Investimenti!DQ42</f>
        <v>0</v>
      </c>
      <c r="DR63" s="253">
        <f>+[1]I_Investimenti!DU11+[1]C_Investimenti!DR21-[1]C_Investimenti!DR42</f>
        <v>0</v>
      </c>
      <c r="DS63" s="253">
        <f>+[1]I_Investimenti!DV11+[1]C_Investimenti!DS21-[1]C_Investimenti!DS42</f>
        <v>0</v>
      </c>
      <c r="DT63" s="253">
        <f>+[1]I_Investimenti!DW11+[1]C_Investimenti!DT21-[1]C_Investimenti!DT42</f>
        <v>0</v>
      </c>
      <c r="DU63" s="253">
        <f>+[1]I_Investimenti!DX11+[1]C_Investimenti!DU21-[1]C_Investimenti!DU42</f>
        <v>0</v>
      </c>
    </row>
    <row r="64" spans="3:125" ht="15.6" thickTop="1" thickBot="1">
      <c r="C64" s="338" t="str">
        <f t="shared" si="13"/>
        <v>gg</v>
      </c>
      <c r="F64" s="253">
        <f>+[1]I_Investimenti!I12+[1]C_Investimenti!F22-[1]C_Investimenti!F43</f>
        <v>0</v>
      </c>
      <c r="G64" s="253">
        <f>+[1]I_Investimenti!J12+[1]C_Investimenti!G22-[1]C_Investimenti!G43</f>
        <v>0</v>
      </c>
      <c r="H64" s="253">
        <f>+[1]I_Investimenti!K12+[1]C_Investimenti!H22-[1]C_Investimenti!H43</f>
        <v>0</v>
      </c>
      <c r="I64" s="253">
        <f>+[1]I_Investimenti!L12+[1]C_Investimenti!I22-[1]C_Investimenti!I43</f>
        <v>0</v>
      </c>
      <c r="J64" s="253">
        <f>+[1]I_Investimenti!M12+[1]C_Investimenti!J22-[1]C_Investimenti!J43</f>
        <v>0</v>
      </c>
      <c r="K64" s="253">
        <f>+[1]I_Investimenti!N12+[1]C_Investimenti!K22-[1]C_Investimenti!K43</f>
        <v>0</v>
      </c>
      <c r="L64" s="253">
        <f>+[1]I_Investimenti!O12+[1]C_Investimenti!L22-[1]C_Investimenti!L43</f>
        <v>0</v>
      </c>
      <c r="M64" s="253">
        <f>+[1]I_Investimenti!P12+[1]C_Investimenti!M22-[1]C_Investimenti!M43</f>
        <v>0</v>
      </c>
      <c r="N64" s="253">
        <f>+[1]I_Investimenti!Q12+[1]C_Investimenti!N22-[1]C_Investimenti!N43</f>
        <v>0</v>
      </c>
      <c r="O64" s="253">
        <f>+[1]I_Investimenti!R12+[1]C_Investimenti!O22-[1]C_Investimenti!O43</f>
        <v>0</v>
      </c>
      <c r="P64" s="253">
        <f>+[1]I_Investimenti!S12+[1]C_Investimenti!P22-[1]C_Investimenti!P43</f>
        <v>0</v>
      </c>
      <c r="Q64" s="253">
        <f>+[1]I_Investimenti!T12+[1]C_Investimenti!Q22-[1]C_Investimenti!Q43</f>
        <v>0</v>
      </c>
      <c r="R64" s="253">
        <f>+[1]I_Investimenti!U12+[1]C_Investimenti!R22-[1]C_Investimenti!R43</f>
        <v>0</v>
      </c>
      <c r="S64" s="253">
        <f>+[1]I_Investimenti!V12+[1]C_Investimenti!S22-[1]C_Investimenti!S43</f>
        <v>0</v>
      </c>
      <c r="T64" s="253">
        <f>+[1]I_Investimenti!W12+[1]C_Investimenti!T22-[1]C_Investimenti!T43</f>
        <v>0</v>
      </c>
      <c r="U64" s="253">
        <f>+[1]I_Investimenti!X12+[1]C_Investimenti!U22-[1]C_Investimenti!U43</f>
        <v>0</v>
      </c>
      <c r="V64" s="253">
        <f>+[1]I_Investimenti!Y12+[1]C_Investimenti!V22-[1]C_Investimenti!V43</f>
        <v>0</v>
      </c>
      <c r="W64" s="253">
        <f>+[1]I_Investimenti!Z12+[1]C_Investimenti!W22-[1]C_Investimenti!W43</f>
        <v>0</v>
      </c>
      <c r="X64" s="253">
        <f>+[1]I_Investimenti!AA12+[1]C_Investimenti!X22-[1]C_Investimenti!X43</f>
        <v>0</v>
      </c>
      <c r="Y64" s="253">
        <f>+[1]I_Investimenti!AB12+[1]C_Investimenti!Y22-[1]C_Investimenti!Y43</f>
        <v>0</v>
      </c>
      <c r="Z64" s="253">
        <f>+[1]I_Investimenti!AC12+[1]C_Investimenti!Z22-[1]C_Investimenti!Z43</f>
        <v>0</v>
      </c>
      <c r="AA64" s="253">
        <f>+[1]I_Investimenti!AD12+[1]C_Investimenti!AA22-[1]C_Investimenti!AA43</f>
        <v>0</v>
      </c>
      <c r="AB64" s="253">
        <f>+[1]I_Investimenti!AE12+[1]C_Investimenti!AB22-[1]C_Investimenti!AB43</f>
        <v>0</v>
      </c>
      <c r="AC64" s="253">
        <f>+[1]I_Investimenti!AF12+[1]C_Investimenti!AC22-[1]C_Investimenti!AC43</f>
        <v>0</v>
      </c>
      <c r="AD64" s="253">
        <f>+[1]I_Investimenti!AG12+[1]C_Investimenti!AD22-[1]C_Investimenti!AD43</f>
        <v>0</v>
      </c>
      <c r="AE64" s="253">
        <f>+[1]I_Investimenti!AH12+[1]C_Investimenti!AE22-[1]C_Investimenti!AE43</f>
        <v>0</v>
      </c>
      <c r="AF64" s="253">
        <f>+[1]I_Investimenti!AI12+[1]C_Investimenti!AF22-[1]C_Investimenti!AF43</f>
        <v>0</v>
      </c>
      <c r="AG64" s="253">
        <f>+[1]I_Investimenti!AJ12+[1]C_Investimenti!AG22-[1]C_Investimenti!AG43</f>
        <v>0</v>
      </c>
      <c r="AH64" s="253">
        <f>+[1]I_Investimenti!AK12+[1]C_Investimenti!AH22-[1]C_Investimenti!AH43</f>
        <v>0</v>
      </c>
      <c r="AI64" s="253">
        <f>+[1]I_Investimenti!AL12+[1]C_Investimenti!AI22-[1]C_Investimenti!AI43</f>
        <v>0</v>
      </c>
      <c r="AJ64" s="253">
        <f>+[1]I_Investimenti!AM12+[1]C_Investimenti!AJ22-[1]C_Investimenti!AJ43</f>
        <v>0</v>
      </c>
      <c r="AK64" s="253">
        <f>+[1]I_Investimenti!AN12+[1]C_Investimenti!AK22-[1]C_Investimenti!AK43</f>
        <v>0</v>
      </c>
      <c r="AL64" s="253">
        <f>+[1]I_Investimenti!AO12+[1]C_Investimenti!AL22-[1]C_Investimenti!AL43</f>
        <v>0</v>
      </c>
      <c r="AM64" s="253">
        <f>+[1]I_Investimenti!AP12+[1]C_Investimenti!AM22-[1]C_Investimenti!AM43</f>
        <v>0</v>
      </c>
      <c r="AN64" s="253">
        <f>+[1]I_Investimenti!AQ12+[1]C_Investimenti!AN22-[1]C_Investimenti!AN43</f>
        <v>0</v>
      </c>
      <c r="AO64" s="253">
        <f>+[1]I_Investimenti!AR12+[1]C_Investimenti!AO22-[1]C_Investimenti!AO43</f>
        <v>0</v>
      </c>
      <c r="AP64" s="253">
        <f>+[1]I_Investimenti!AS12+[1]C_Investimenti!AP22-[1]C_Investimenti!AP43</f>
        <v>0</v>
      </c>
      <c r="AQ64" s="253">
        <f>+[1]I_Investimenti!AT12+[1]C_Investimenti!AQ22-[1]C_Investimenti!AQ43</f>
        <v>0</v>
      </c>
      <c r="AR64" s="253">
        <f>+[1]I_Investimenti!AU12+[1]C_Investimenti!AR22-[1]C_Investimenti!AR43</f>
        <v>0</v>
      </c>
      <c r="AS64" s="253">
        <f>+[1]I_Investimenti!AV12+[1]C_Investimenti!AS22-[1]C_Investimenti!AS43</f>
        <v>0</v>
      </c>
      <c r="AT64" s="253">
        <f>+[1]I_Investimenti!AW12+[1]C_Investimenti!AT22-[1]C_Investimenti!AT43</f>
        <v>0</v>
      </c>
      <c r="AU64" s="253">
        <f>+[1]I_Investimenti!AX12+[1]C_Investimenti!AU22-[1]C_Investimenti!AU43</f>
        <v>0</v>
      </c>
      <c r="AV64" s="253">
        <f>+[1]I_Investimenti!AY12+[1]C_Investimenti!AV22-[1]C_Investimenti!AV43</f>
        <v>0</v>
      </c>
      <c r="AW64" s="253">
        <f>+[1]I_Investimenti!AZ12+[1]C_Investimenti!AW22-[1]C_Investimenti!AW43</f>
        <v>0</v>
      </c>
      <c r="AX64" s="253">
        <f>+[1]I_Investimenti!BA12+[1]C_Investimenti!AX22-[1]C_Investimenti!AX43</f>
        <v>0</v>
      </c>
      <c r="AY64" s="253">
        <f>+[1]I_Investimenti!BB12+[1]C_Investimenti!AY22-[1]C_Investimenti!AY43</f>
        <v>0</v>
      </c>
      <c r="AZ64" s="253">
        <f>+[1]I_Investimenti!BC12+[1]C_Investimenti!AZ22-[1]C_Investimenti!AZ43</f>
        <v>0</v>
      </c>
      <c r="BA64" s="253">
        <f>+[1]I_Investimenti!BD12+[1]C_Investimenti!BA22-[1]C_Investimenti!BA43</f>
        <v>0</v>
      </c>
      <c r="BB64" s="253">
        <f>+[1]I_Investimenti!BE12+[1]C_Investimenti!BB22-[1]C_Investimenti!BB43</f>
        <v>0</v>
      </c>
      <c r="BC64" s="253">
        <f>+[1]I_Investimenti!BF12+[1]C_Investimenti!BC22-[1]C_Investimenti!BC43</f>
        <v>0</v>
      </c>
      <c r="BD64" s="253">
        <f>+[1]I_Investimenti!BG12+[1]C_Investimenti!BD22-[1]C_Investimenti!BD43</f>
        <v>0</v>
      </c>
      <c r="BE64" s="253">
        <f>+[1]I_Investimenti!BH12+[1]C_Investimenti!BE22-[1]C_Investimenti!BE43</f>
        <v>0</v>
      </c>
      <c r="BF64" s="253">
        <f>+[1]I_Investimenti!BI12+[1]C_Investimenti!BF22-[1]C_Investimenti!BF43</f>
        <v>0</v>
      </c>
      <c r="BG64" s="253">
        <f>+[1]I_Investimenti!BJ12+[1]C_Investimenti!BG22-[1]C_Investimenti!BG43</f>
        <v>0</v>
      </c>
      <c r="BH64" s="253">
        <f>+[1]I_Investimenti!BK12+[1]C_Investimenti!BH22-[1]C_Investimenti!BH43</f>
        <v>0</v>
      </c>
      <c r="BI64" s="253">
        <f>+[1]I_Investimenti!BL12+[1]C_Investimenti!BI22-[1]C_Investimenti!BI43</f>
        <v>0</v>
      </c>
      <c r="BJ64" s="253">
        <f>+[1]I_Investimenti!BM12+[1]C_Investimenti!BJ22-[1]C_Investimenti!BJ43</f>
        <v>0</v>
      </c>
      <c r="BK64" s="253">
        <f>+[1]I_Investimenti!BN12+[1]C_Investimenti!BK22-[1]C_Investimenti!BK43</f>
        <v>0</v>
      </c>
      <c r="BL64" s="253">
        <f>+[1]I_Investimenti!BO12+[1]C_Investimenti!BL22-[1]C_Investimenti!BL43</f>
        <v>0</v>
      </c>
      <c r="BM64" s="253">
        <f>+[1]I_Investimenti!BP12+[1]C_Investimenti!BM22-[1]C_Investimenti!BM43</f>
        <v>0</v>
      </c>
      <c r="BN64" s="253">
        <f>+[1]I_Investimenti!BQ12+[1]C_Investimenti!BN22-[1]C_Investimenti!BN43</f>
        <v>0</v>
      </c>
      <c r="BO64" s="253">
        <f>+[1]I_Investimenti!BR12+[1]C_Investimenti!BO22-[1]C_Investimenti!BO43</f>
        <v>0</v>
      </c>
      <c r="BP64" s="253">
        <f>+[1]I_Investimenti!BS12+[1]C_Investimenti!BP22-[1]C_Investimenti!BP43</f>
        <v>0</v>
      </c>
      <c r="BQ64" s="253">
        <f>+[1]I_Investimenti!BT12+[1]C_Investimenti!BQ22-[1]C_Investimenti!BQ43</f>
        <v>0</v>
      </c>
      <c r="BR64" s="253">
        <f>+[1]I_Investimenti!BU12+[1]C_Investimenti!BR22-[1]C_Investimenti!BR43</f>
        <v>0</v>
      </c>
      <c r="BS64" s="253">
        <f>+[1]I_Investimenti!BV12+[1]C_Investimenti!BS22-[1]C_Investimenti!BS43</f>
        <v>0</v>
      </c>
      <c r="BT64" s="253">
        <f>+[1]I_Investimenti!BW12+[1]C_Investimenti!BT22-[1]C_Investimenti!BT43</f>
        <v>0</v>
      </c>
      <c r="BU64" s="253">
        <f>+[1]I_Investimenti!BX12+[1]C_Investimenti!BU22-[1]C_Investimenti!BU43</f>
        <v>0</v>
      </c>
      <c r="BV64" s="253">
        <f>+[1]I_Investimenti!BY12+[1]C_Investimenti!BV22-[1]C_Investimenti!BV43</f>
        <v>0</v>
      </c>
      <c r="BW64" s="253">
        <f>+[1]I_Investimenti!BZ12+[1]C_Investimenti!BW22-[1]C_Investimenti!BW43</f>
        <v>0</v>
      </c>
      <c r="BX64" s="253">
        <f>+[1]I_Investimenti!CA12+[1]C_Investimenti!BX22-[1]C_Investimenti!BX43</f>
        <v>0</v>
      </c>
      <c r="BY64" s="253">
        <f>+[1]I_Investimenti!CB12+[1]C_Investimenti!BY22-[1]C_Investimenti!BY43</f>
        <v>0</v>
      </c>
      <c r="BZ64" s="253">
        <f>+[1]I_Investimenti!CC12+[1]C_Investimenti!BZ22-[1]C_Investimenti!BZ43</f>
        <v>0</v>
      </c>
      <c r="CA64" s="253">
        <f>+[1]I_Investimenti!CD12+[1]C_Investimenti!CA22-[1]C_Investimenti!CA43</f>
        <v>0</v>
      </c>
      <c r="CB64" s="253">
        <f>+[1]I_Investimenti!CE12+[1]C_Investimenti!CB22-[1]C_Investimenti!CB43</f>
        <v>0</v>
      </c>
      <c r="CC64" s="253">
        <f>+[1]I_Investimenti!CF12+[1]C_Investimenti!CC22-[1]C_Investimenti!CC43</f>
        <v>0</v>
      </c>
      <c r="CD64" s="253">
        <f>+[1]I_Investimenti!CG12+[1]C_Investimenti!CD22-[1]C_Investimenti!CD43</f>
        <v>0</v>
      </c>
      <c r="CE64" s="253">
        <f>+[1]I_Investimenti!CH12+[1]C_Investimenti!CE22-[1]C_Investimenti!CE43</f>
        <v>0</v>
      </c>
      <c r="CF64" s="253">
        <f>+[1]I_Investimenti!CI12+[1]C_Investimenti!CF22-[1]C_Investimenti!CF43</f>
        <v>0</v>
      </c>
      <c r="CG64" s="253">
        <f>+[1]I_Investimenti!CJ12+[1]C_Investimenti!CG22-[1]C_Investimenti!CG43</f>
        <v>0</v>
      </c>
      <c r="CH64" s="253">
        <f>+[1]I_Investimenti!CK12+[1]C_Investimenti!CH22-[1]C_Investimenti!CH43</f>
        <v>0</v>
      </c>
      <c r="CI64" s="253">
        <f>+[1]I_Investimenti!CL12+[1]C_Investimenti!CI22-[1]C_Investimenti!CI43</f>
        <v>0</v>
      </c>
      <c r="CJ64" s="253">
        <f>+[1]I_Investimenti!CM12+[1]C_Investimenti!CJ22-[1]C_Investimenti!CJ43</f>
        <v>0</v>
      </c>
      <c r="CK64" s="253">
        <f>+[1]I_Investimenti!CN12+[1]C_Investimenti!CK22-[1]C_Investimenti!CK43</f>
        <v>0</v>
      </c>
      <c r="CL64" s="253">
        <f>+[1]I_Investimenti!CO12+[1]C_Investimenti!CL22-[1]C_Investimenti!CL43</f>
        <v>0</v>
      </c>
      <c r="CM64" s="253">
        <f>+[1]I_Investimenti!CP12+[1]C_Investimenti!CM22-[1]C_Investimenti!CM43</f>
        <v>0</v>
      </c>
      <c r="CN64" s="253">
        <f>+[1]I_Investimenti!CQ12+[1]C_Investimenti!CN22-[1]C_Investimenti!CN43</f>
        <v>0</v>
      </c>
      <c r="CO64" s="253">
        <f>+[1]I_Investimenti!CR12+[1]C_Investimenti!CO22-[1]C_Investimenti!CO43</f>
        <v>0</v>
      </c>
      <c r="CP64" s="253">
        <f>+[1]I_Investimenti!CS12+[1]C_Investimenti!CP22-[1]C_Investimenti!CP43</f>
        <v>0</v>
      </c>
      <c r="CQ64" s="253">
        <f>+[1]I_Investimenti!CT12+[1]C_Investimenti!CQ22-[1]C_Investimenti!CQ43</f>
        <v>0</v>
      </c>
      <c r="CR64" s="253">
        <f>+[1]I_Investimenti!CU12+[1]C_Investimenti!CR22-[1]C_Investimenti!CR43</f>
        <v>0</v>
      </c>
      <c r="CS64" s="253">
        <f>+[1]I_Investimenti!CV12+[1]C_Investimenti!CS22-[1]C_Investimenti!CS43</f>
        <v>0</v>
      </c>
      <c r="CT64" s="253">
        <f>+[1]I_Investimenti!CW12+[1]C_Investimenti!CT22-[1]C_Investimenti!CT43</f>
        <v>0</v>
      </c>
      <c r="CU64" s="253">
        <f>+[1]I_Investimenti!CX12+[1]C_Investimenti!CU22-[1]C_Investimenti!CU43</f>
        <v>0</v>
      </c>
      <c r="CV64" s="253">
        <f>+[1]I_Investimenti!CY12+[1]C_Investimenti!CV22-[1]C_Investimenti!CV43</f>
        <v>0</v>
      </c>
      <c r="CW64" s="253">
        <f>+[1]I_Investimenti!CZ12+[1]C_Investimenti!CW22-[1]C_Investimenti!CW43</f>
        <v>0</v>
      </c>
      <c r="CX64" s="253">
        <f>+[1]I_Investimenti!DA12+[1]C_Investimenti!CX22-[1]C_Investimenti!CX43</f>
        <v>0</v>
      </c>
      <c r="CY64" s="253">
        <f>+[1]I_Investimenti!DB12+[1]C_Investimenti!CY22-[1]C_Investimenti!CY43</f>
        <v>0</v>
      </c>
      <c r="CZ64" s="253">
        <f>+[1]I_Investimenti!DC12+[1]C_Investimenti!CZ22-[1]C_Investimenti!CZ43</f>
        <v>0</v>
      </c>
      <c r="DA64" s="253">
        <f>+[1]I_Investimenti!DD12+[1]C_Investimenti!DA22-[1]C_Investimenti!DA43</f>
        <v>0</v>
      </c>
      <c r="DB64" s="253">
        <f>+[1]I_Investimenti!DE12+[1]C_Investimenti!DB22-[1]C_Investimenti!DB43</f>
        <v>0</v>
      </c>
      <c r="DC64" s="253">
        <f>+[1]I_Investimenti!DF12+[1]C_Investimenti!DC22-[1]C_Investimenti!DC43</f>
        <v>0</v>
      </c>
      <c r="DD64" s="253">
        <f>+[1]I_Investimenti!DG12+[1]C_Investimenti!DD22-[1]C_Investimenti!DD43</f>
        <v>0</v>
      </c>
      <c r="DE64" s="253">
        <f>+[1]I_Investimenti!DH12+[1]C_Investimenti!DE22-[1]C_Investimenti!DE43</f>
        <v>0</v>
      </c>
      <c r="DF64" s="253">
        <f>+[1]I_Investimenti!DI12+[1]C_Investimenti!DF22-[1]C_Investimenti!DF43</f>
        <v>0</v>
      </c>
      <c r="DG64" s="253">
        <f>+[1]I_Investimenti!DJ12+[1]C_Investimenti!DG22-[1]C_Investimenti!DG43</f>
        <v>0</v>
      </c>
      <c r="DH64" s="253">
        <f>+[1]I_Investimenti!DK12+[1]C_Investimenti!DH22-[1]C_Investimenti!DH43</f>
        <v>0</v>
      </c>
      <c r="DI64" s="253">
        <f>+[1]I_Investimenti!DL12+[1]C_Investimenti!DI22-[1]C_Investimenti!DI43</f>
        <v>0</v>
      </c>
      <c r="DJ64" s="253">
        <f>+[1]I_Investimenti!DM12+[1]C_Investimenti!DJ22-[1]C_Investimenti!DJ43</f>
        <v>0</v>
      </c>
      <c r="DK64" s="253">
        <f>+[1]I_Investimenti!DN12+[1]C_Investimenti!DK22-[1]C_Investimenti!DK43</f>
        <v>0</v>
      </c>
      <c r="DL64" s="253">
        <f>+[1]I_Investimenti!DO12+[1]C_Investimenti!DL22-[1]C_Investimenti!DL43</f>
        <v>0</v>
      </c>
      <c r="DM64" s="253">
        <f>+[1]I_Investimenti!DP12+[1]C_Investimenti!DM22-[1]C_Investimenti!DM43</f>
        <v>0</v>
      </c>
      <c r="DN64" s="253">
        <f>+[1]I_Investimenti!DQ12+[1]C_Investimenti!DN22-[1]C_Investimenti!DN43</f>
        <v>0</v>
      </c>
      <c r="DO64" s="253">
        <f>+[1]I_Investimenti!DR12+[1]C_Investimenti!DO22-[1]C_Investimenti!DO43</f>
        <v>0</v>
      </c>
      <c r="DP64" s="253">
        <f>+[1]I_Investimenti!DS12+[1]C_Investimenti!DP22-[1]C_Investimenti!DP43</f>
        <v>0</v>
      </c>
      <c r="DQ64" s="253">
        <f>+[1]I_Investimenti!DT12+[1]C_Investimenti!DQ22-[1]C_Investimenti!DQ43</f>
        <v>0</v>
      </c>
      <c r="DR64" s="253">
        <f>+[1]I_Investimenti!DU12+[1]C_Investimenti!DR22-[1]C_Investimenti!DR43</f>
        <v>0</v>
      </c>
      <c r="DS64" s="253">
        <f>+[1]I_Investimenti!DV12+[1]C_Investimenti!DS22-[1]C_Investimenti!DS43</f>
        <v>0</v>
      </c>
      <c r="DT64" s="253">
        <f>+[1]I_Investimenti!DW12+[1]C_Investimenti!DT22-[1]C_Investimenti!DT43</f>
        <v>0</v>
      </c>
      <c r="DU64" s="253">
        <f>+[1]I_Investimenti!DX12+[1]C_Investimenti!DU22-[1]C_Investimenti!DU43</f>
        <v>0</v>
      </c>
    </row>
    <row r="65" spans="3:125" ht="15.6" thickTop="1" thickBot="1">
      <c r="C65" s="338" t="str">
        <f t="shared" si="13"/>
        <v>hh</v>
      </c>
      <c r="F65" s="253">
        <f>+[1]I_Investimenti!I13+[1]C_Investimenti!F23-[1]C_Investimenti!F44</f>
        <v>0</v>
      </c>
      <c r="G65" s="253">
        <f>+[1]I_Investimenti!J13+[1]C_Investimenti!G23-[1]C_Investimenti!G44</f>
        <v>0</v>
      </c>
      <c r="H65" s="253">
        <f>+[1]I_Investimenti!K13+[1]C_Investimenti!H23-[1]C_Investimenti!H44</f>
        <v>0</v>
      </c>
      <c r="I65" s="253">
        <f>+[1]I_Investimenti!L13+[1]C_Investimenti!I23-[1]C_Investimenti!I44</f>
        <v>0</v>
      </c>
      <c r="J65" s="253">
        <f>+[1]I_Investimenti!M13+[1]C_Investimenti!J23-[1]C_Investimenti!J44</f>
        <v>0</v>
      </c>
      <c r="K65" s="253">
        <f>+[1]I_Investimenti!N13+[1]C_Investimenti!K23-[1]C_Investimenti!K44</f>
        <v>0</v>
      </c>
      <c r="L65" s="253">
        <f>+[1]I_Investimenti!O13+[1]C_Investimenti!L23-[1]C_Investimenti!L44</f>
        <v>0</v>
      </c>
      <c r="M65" s="253">
        <f>+[1]I_Investimenti!P13+[1]C_Investimenti!M23-[1]C_Investimenti!M44</f>
        <v>0</v>
      </c>
      <c r="N65" s="253">
        <f>+[1]I_Investimenti!Q13+[1]C_Investimenti!N23-[1]C_Investimenti!N44</f>
        <v>0</v>
      </c>
      <c r="O65" s="253">
        <f>+[1]I_Investimenti!R13+[1]C_Investimenti!O23-[1]C_Investimenti!O44</f>
        <v>0</v>
      </c>
      <c r="P65" s="253">
        <f>+[1]I_Investimenti!S13+[1]C_Investimenti!P23-[1]C_Investimenti!P44</f>
        <v>0</v>
      </c>
      <c r="Q65" s="253">
        <f>+[1]I_Investimenti!T13+[1]C_Investimenti!Q23-[1]C_Investimenti!Q44</f>
        <v>0</v>
      </c>
      <c r="R65" s="253">
        <f>+[1]I_Investimenti!U13+[1]C_Investimenti!R23-[1]C_Investimenti!R44</f>
        <v>0</v>
      </c>
      <c r="S65" s="253">
        <f>+[1]I_Investimenti!V13+[1]C_Investimenti!S23-[1]C_Investimenti!S44</f>
        <v>0</v>
      </c>
      <c r="T65" s="253">
        <f>+[1]I_Investimenti!W13+[1]C_Investimenti!T23-[1]C_Investimenti!T44</f>
        <v>0</v>
      </c>
      <c r="U65" s="253">
        <f>+[1]I_Investimenti!X13+[1]C_Investimenti!U23-[1]C_Investimenti!U44</f>
        <v>0</v>
      </c>
      <c r="V65" s="253">
        <f>+[1]I_Investimenti!Y13+[1]C_Investimenti!V23-[1]C_Investimenti!V44</f>
        <v>0</v>
      </c>
      <c r="W65" s="253">
        <f>+[1]I_Investimenti!Z13+[1]C_Investimenti!W23-[1]C_Investimenti!W44</f>
        <v>0</v>
      </c>
      <c r="X65" s="253">
        <f>+[1]I_Investimenti!AA13+[1]C_Investimenti!X23-[1]C_Investimenti!X44</f>
        <v>0</v>
      </c>
      <c r="Y65" s="253">
        <f>+[1]I_Investimenti!AB13+[1]C_Investimenti!Y23-[1]C_Investimenti!Y44</f>
        <v>0</v>
      </c>
      <c r="Z65" s="253">
        <f>+[1]I_Investimenti!AC13+[1]C_Investimenti!Z23-[1]C_Investimenti!Z44</f>
        <v>0</v>
      </c>
      <c r="AA65" s="253">
        <f>+[1]I_Investimenti!AD13+[1]C_Investimenti!AA23-[1]C_Investimenti!AA44</f>
        <v>0</v>
      </c>
      <c r="AB65" s="253">
        <f>+[1]I_Investimenti!AE13+[1]C_Investimenti!AB23-[1]C_Investimenti!AB44</f>
        <v>0</v>
      </c>
      <c r="AC65" s="253">
        <f>+[1]I_Investimenti!AF13+[1]C_Investimenti!AC23-[1]C_Investimenti!AC44</f>
        <v>0</v>
      </c>
      <c r="AD65" s="253">
        <f>+[1]I_Investimenti!AG13+[1]C_Investimenti!AD23-[1]C_Investimenti!AD44</f>
        <v>0</v>
      </c>
      <c r="AE65" s="253">
        <f>+[1]I_Investimenti!AH13+[1]C_Investimenti!AE23-[1]C_Investimenti!AE44</f>
        <v>0</v>
      </c>
      <c r="AF65" s="253">
        <f>+[1]I_Investimenti!AI13+[1]C_Investimenti!AF23-[1]C_Investimenti!AF44</f>
        <v>0</v>
      </c>
      <c r="AG65" s="253">
        <f>+[1]I_Investimenti!AJ13+[1]C_Investimenti!AG23-[1]C_Investimenti!AG44</f>
        <v>0</v>
      </c>
      <c r="AH65" s="253">
        <f>+[1]I_Investimenti!AK13+[1]C_Investimenti!AH23-[1]C_Investimenti!AH44</f>
        <v>0</v>
      </c>
      <c r="AI65" s="253">
        <f>+[1]I_Investimenti!AL13+[1]C_Investimenti!AI23-[1]C_Investimenti!AI44</f>
        <v>0</v>
      </c>
      <c r="AJ65" s="253">
        <f>+[1]I_Investimenti!AM13+[1]C_Investimenti!AJ23-[1]C_Investimenti!AJ44</f>
        <v>0</v>
      </c>
      <c r="AK65" s="253">
        <f>+[1]I_Investimenti!AN13+[1]C_Investimenti!AK23-[1]C_Investimenti!AK44</f>
        <v>0</v>
      </c>
      <c r="AL65" s="253">
        <f>+[1]I_Investimenti!AO13+[1]C_Investimenti!AL23-[1]C_Investimenti!AL44</f>
        <v>0</v>
      </c>
      <c r="AM65" s="253">
        <f>+[1]I_Investimenti!AP13+[1]C_Investimenti!AM23-[1]C_Investimenti!AM44</f>
        <v>0</v>
      </c>
      <c r="AN65" s="253">
        <f>+[1]I_Investimenti!AQ13+[1]C_Investimenti!AN23-[1]C_Investimenti!AN44</f>
        <v>0</v>
      </c>
      <c r="AO65" s="253">
        <f>+[1]I_Investimenti!AR13+[1]C_Investimenti!AO23-[1]C_Investimenti!AO44</f>
        <v>0</v>
      </c>
      <c r="AP65" s="253">
        <f>+[1]I_Investimenti!AS13+[1]C_Investimenti!AP23-[1]C_Investimenti!AP44</f>
        <v>0</v>
      </c>
      <c r="AQ65" s="253">
        <f>+[1]I_Investimenti!AT13+[1]C_Investimenti!AQ23-[1]C_Investimenti!AQ44</f>
        <v>0</v>
      </c>
      <c r="AR65" s="253">
        <f>+[1]I_Investimenti!AU13+[1]C_Investimenti!AR23-[1]C_Investimenti!AR44</f>
        <v>0</v>
      </c>
      <c r="AS65" s="253">
        <f>+[1]I_Investimenti!AV13+[1]C_Investimenti!AS23-[1]C_Investimenti!AS44</f>
        <v>0</v>
      </c>
      <c r="AT65" s="253">
        <f>+[1]I_Investimenti!AW13+[1]C_Investimenti!AT23-[1]C_Investimenti!AT44</f>
        <v>0</v>
      </c>
      <c r="AU65" s="253">
        <f>+[1]I_Investimenti!AX13+[1]C_Investimenti!AU23-[1]C_Investimenti!AU44</f>
        <v>0</v>
      </c>
      <c r="AV65" s="253">
        <f>+[1]I_Investimenti!AY13+[1]C_Investimenti!AV23-[1]C_Investimenti!AV44</f>
        <v>0</v>
      </c>
      <c r="AW65" s="253">
        <f>+[1]I_Investimenti!AZ13+[1]C_Investimenti!AW23-[1]C_Investimenti!AW44</f>
        <v>0</v>
      </c>
      <c r="AX65" s="253">
        <f>+[1]I_Investimenti!BA13+[1]C_Investimenti!AX23-[1]C_Investimenti!AX44</f>
        <v>0</v>
      </c>
      <c r="AY65" s="253">
        <f>+[1]I_Investimenti!BB13+[1]C_Investimenti!AY23-[1]C_Investimenti!AY44</f>
        <v>0</v>
      </c>
      <c r="AZ65" s="253">
        <f>+[1]I_Investimenti!BC13+[1]C_Investimenti!AZ23-[1]C_Investimenti!AZ44</f>
        <v>0</v>
      </c>
      <c r="BA65" s="253">
        <f>+[1]I_Investimenti!BD13+[1]C_Investimenti!BA23-[1]C_Investimenti!BA44</f>
        <v>0</v>
      </c>
      <c r="BB65" s="253">
        <f>+[1]I_Investimenti!BE13+[1]C_Investimenti!BB23-[1]C_Investimenti!BB44</f>
        <v>0</v>
      </c>
      <c r="BC65" s="253">
        <f>+[1]I_Investimenti!BF13+[1]C_Investimenti!BC23-[1]C_Investimenti!BC44</f>
        <v>0</v>
      </c>
      <c r="BD65" s="253">
        <f>+[1]I_Investimenti!BG13+[1]C_Investimenti!BD23-[1]C_Investimenti!BD44</f>
        <v>0</v>
      </c>
      <c r="BE65" s="253">
        <f>+[1]I_Investimenti!BH13+[1]C_Investimenti!BE23-[1]C_Investimenti!BE44</f>
        <v>0</v>
      </c>
      <c r="BF65" s="253">
        <f>+[1]I_Investimenti!BI13+[1]C_Investimenti!BF23-[1]C_Investimenti!BF44</f>
        <v>0</v>
      </c>
      <c r="BG65" s="253">
        <f>+[1]I_Investimenti!BJ13+[1]C_Investimenti!BG23-[1]C_Investimenti!BG44</f>
        <v>0</v>
      </c>
      <c r="BH65" s="253">
        <f>+[1]I_Investimenti!BK13+[1]C_Investimenti!BH23-[1]C_Investimenti!BH44</f>
        <v>0</v>
      </c>
      <c r="BI65" s="253">
        <f>+[1]I_Investimenti!BL13+[1]C_Investimenti!BI23-[1]C_Investimenti!BI44</f>
        <v>0</v>
      </c>
      <c r="BJ65" s="253">
        <f>+[1]I_Investimenti!BM13+[1]C_Investimenti!BJ23-[1]C_Investimenti!BJ44</f>
        <v>0</v>
      </c>
      <c r="BK65" s="253">
        <f>+[1]I_Investimenti!BN13+[1]C_Investimenti!BK23-[1]C_Investimenti!BK44</f>
        <v>0</v>
      </c>
      <c r="BL65" s="253">
        <f>+[1]I_Investimenti!BO13+[1]C_Investimenti!BL23-[1]C_Investimenti!BL44</f>
        <v>0</v>
      </c>
      <c r="BM65" s="253">
        <f>+[1]I_Investimenti!BP13+[1]C_Investimenti!BM23-[1]C_Investimenti!BM44</f>
        <v>0</v>
      </c>
      <c r="BN65" s="253">
        <f>+[1]I_Investimenti!BQ13+[1]C_Investimenti!BN23-[1]C_Investimenti!BN44</f>
        <v>0</v>
      </c>
      <c r="BO65" s="253">
        <f>+[1]I_Investimenti!BR13+[1]C_Investimenti!BO23-[1]C_Investimenti!BO44</f>
        <v>0</v>
      </c>
      <c r="BP65" s="253">
        <f>+[1]I_Investimenti!BS13+[1]C_Investimenti!BP23-[1]C_Investimenti!BP44</f>
        <v>0</v>
      </c>
      <c r="BQ65" s="253">
        <f>+[1]I_Investimenti!BT13+[1]C_Investimenti!BQ23-[1]C_Investimenti!BQ44</f>
        <v>0</v>
      </c>
      <c r="BR65" s="253">
        <f>+[1]I_Investimenti!BU13+[1]C_Investimenti!BR23-[1]C_Investimenti!BR44</f>
        <v>0</v>
      </c>
      <c r="BS65" s="253">
        <f>+[1]I_Investimenti!BV13+[1]C_Investimenti!BS23-[1]C_Investimenti!BS44</f>
        <v>0</v>
      </c>
      <c r="BT65" s="253">
        <f>+[1]I_Investimenti!BW13+[1]C_Investimenti!BT23-[1]C_Investimenti!BT44</f>
        <v>0</v>
      </c>
      <c r="BU65" s="253">
        <f>+[1]I_Investimenti!BX13+[1]C_Investimenti!BU23-[1]C_Investimenti!BU44</f>
        <v>0</v>
      </c>
      <c r="BV65" s="253">
        <f>+[1]I_Investimenti!BY13+[1]C_Investimenti!BV23-[1]C_Investimenti!BV44</f>
        <v>0</v>
      </c>
      <c r="BW65" s="253">
        <f>+[1]I_Investimenti!BZ13+[1]C_Investimenti!BW23-[1]C_Investimenti!BW44</f>
        <v>0</v>
      </c>
      <c r="BX65" s="253">
        <f>+[1]I_Investimenti!CA13+[1]C_Investimenti!BX23-[1]C_Investimenti!BX44</f>
        <v>0</v>
      </c>
      <c r="BY65" s="253">
        <f>+[1]I_Investimenti!CB13+[1]C_Investimenti!BY23-[1]C_Investimenti!BY44</f>
        <v>0</v>
      </c>
      <c r="BZ65" s="253">
        <f>+[1]I_Investimenti!CC13+[1]C_Investimenti!BZ23-[1]C_Investimenti!BZ44</f>
        <v>0</v>
      </c>
      <c r="CA65" s="253">
        <f>+[1]I_Investimenti!CD13+[1]C_Investimenti!CA23-[1]C_Investimenti!CA44</f>
        <v>0</v>
      </c>
      <c r="CB65" s="253">
        <f>+[1]I_Investimenti!CE13+[1]C_Investimenti!CB23-[1]C_Investimenti!CB44</f>
        <v>0</v>
      </c>
      <c r="CC65" s="253">
        <f>+[1]I_Investimenti!CF13+[1]C_Investimenti!CC23-[1]C_Investimenti!CC44</f>
        <v>0</v>
      </c>
      <c r="CD65" s="253">
        <f>+[1]I_Investimenti!CG13+[1]C_Investimenti!CD23-[1]C_Investimenti!CD44</f>
        <v>0</v>
      </c>
      <c r="CE65" s="253">
        <f>+[1]I_Investimenti!CH13+[1]C_Investimenti!CE23-[1]C_Investimenti!CE44</f>
        <v>0</v>
      </c>
      <c r="CF65" s="253">
        <f>+[1]I_Investimenti!CI13+[1]C_Investimenti!CF23-[1]C_Investimenti!CF44</f>
        <v>0</v>
      </c>
      <c r="CG65" s="253">
        <f>+[1]I_Investimenti!CJ13+[1]C_Investimenti!CG23-[1]C_Investimenti!CG44</f>
        <v>0</v>
      </c>
      <c r="CH65" s="253">
        <f>+[1]I_Investimenti!CK13+[1]C_Investimenti!CH23-[1]C_Investimenti!CH44</f>
        <v>0</v>
      </c>
      <c r="CI65" s="253">
        <f>+[1]I_Investimenti!CL13+[1]C_Investimenti!CI23-[1]C_Investimenti!CI44</f>
        <v>0</v>
      </c>
      <c r="CJ65" s="253">
        <f>+[1]I_Investimenti!CM13+[1]C_Investimenti!CJ23-[1]C_Investimenti!CJ44</f>
        <v>0</v>
      </c>
      <c r="CK65" s="253">
        <f>+[1]I_Investimenti!CN13+[1]C_Investimenti!CK23-[1]C_Investimenti!CK44</f>
        <v>0</v>
      </c>
      <c r="CL65" s="253">
        <f>+[1]I_Investimenti!CO13+[1]C_Investimenti!CL23-[1]C_Investimenti!CL44</f>
        <v>0</v>
      </c>
      <c r="CM65" s="253">
        <f>+[1]I_Investimenti!CP13+[1]C_Investimenti!CM23-[1]C_Investimenti!CM44</f>
        <v>0</v>
      </c>
      <c r="CN65" s="253">
        <f>+[1]I_Investimenti!CQ13+[1]C_Investimenti!CN23-[1]C_Investimenti!CN44</f>
        <v>0</v>
      </c>
      <c r="CO65" s="253">
        <f>+[1]I_Investimenti!CR13+[1]C_Investimenti!CO23-[1]C_Investimenti!CO44</f>
        <v>0</v>
      </c>
      <c r="CP65" s="253">
        <f>+[1]I_Investimenti!CS13+[1]C_Investimenti!CP23-[1]C_Investimenti!CP44</f>
        <v>0</v>
      </c>
      <c r="CQ65" s="253">
        <f>+[1]I_Investimenti!CT13+[1]C_Investimenti!CQ23-[1]C_Investimenti!CQ44</f>
        <v>0</v>
      </c>
      <c r="CR65" s="253">
        <f>+[1]I_Investimenti!CU13+[1]C_Investimenti!CR23-[1]C_Investimenti!CR44</f>
        <v>0</v>
      </c>
      <c r="CS65" s="253">
        <f>+[1]I_Investimenti!CV13+[1]C_Investimenti!CS23-[1]C_Investimenti!CS44</f>
        <v>0</v>
      </c>
      <c r="CT65" s="253">
        <f>+[1]I_Investimenti!CW13+[1]C_Investimenti!CT23-[1]C_Investimenti!CT44</f>
        <v>0</v>
      </c>
      <c r="CU65" s="253">
        <f>+[1]I_Investimenti!CX13+[1]C_Investimenti!CU23-[1]C_Investimenti!CU44</f>
        <v>0</v>
      </c>
      <c r="CV65" s="253">
        <f>+[1]I_Investimenti!CY13+[1]C_Investimenti!CV23-[1]C_Investimenti!CV44</f>
        <v>0</v>
      </c>
      <c r="CW65" s="253">
        <f>+[1]I_Investimenti!CZ13+[1]C_Investimenti!CW23-[1]C_Investimenti!CW44</f>
        <v>0</v>
      </c>
      <c r="CX65" s="253">
        <f>+[1]I_Investimenti!DA13+[1]C_Investimenti!CX23-[1]C_Investimenti!CX44</f>
        <v>0</v>
      </c>
      <c r="CY65" s="253">
        <f>+[1]I_Investimenti!DB13+[1]C_Investimenti!CY23-[1]C_Investimenti!CY44</f>
        <v>0</v>
      </c>
      <c r="CZ65" s="253">
        <f>+[1]I_Investimenti!DC13+[1]C_Investimenti!CZ23-[1]C_Investimenti!CZ44</f>
        <v>0</v>
      </c>
      <c r="DA65" s="253">
        <f>+[1]I_Investimenti!DD13+[1]C_Investimenti!DA23-[1]C_Investimenti!DA44</f>
        <v>0</v>
      </c>
      <c r="DB65" s="253">
        <f>+[1]I_Investimenti!DE13+[1]C_Investimenti!DB23-[1]C_Investimenti!DB44</f>
        <v>0</v>
      </c>
      <c r="DC65" s="253">
        <f>+[1]I_Investimenti!DF13+[1]C_Investimenti!DC23-[1]C_Investimenti!DC44</f>
        <v>0</v>
      </c>
      <c r="DD65" s="253">
        <f>+[1]I_Investimenti!DG13+[1]C_Investimenti!DD23-[1]C_Investimenti!DD44</f>
        <v>0</v>
      </c>
      <c r="DE65" s="253">
        <f>+[1]I_Investimenti!DH13+[1]C_Investimenti!DE23-[1]C_Investimenti!DE44</f>
        <v>0</v>
      </c>
      <c r="DF65" s="253">
        <f>+[1]I_Investimenti!DI13+[1]C_Investimenti!DF23-[1]C_Investimenti!DF44</f>
        <v>0</v>
      </c>
      <c r="DG65" s="253">
        <f>+[1]I_Investimenti!DJ13+[1]C_Investimenti!DG23-[1]C_Investimenti!DG44</f>
        <v>0</v>
      </c>
      <c r="DH65" s="253">
        <f>+[1]I_Investimenti!DK13+[1]C_Investimenti!DH23-[1]C_Investimenti!DH44</f>
        <v>0</v>
      </c>
      <c r="DI65" s="253">
        <f>+[1]I_Investimenti!DL13+[1]C_Investimenti!DI23-[1]C_Investimenti!DI44</f>
        <v>0</v>
      </c>
      <c r="DJ65" s="253">
        <f>+[1]I_Investimenti!DM13+[1]C_Investimenti!DJ23-[1]C_Investimenti!DJ44</f>
        <v>0</v>
      </c>
      <c r="DK65" s="253">
        <f>+[1]I_Investimenti!DN13+[1]C_Investimenti!DK23-[1]C_Investimenti!DK44</f>
        <v>0</v>
      </c>
      <c r="DL65" s="253">
        <f>+[1]I_Investimenti!DO13+[1]C_Investimenti!DL23-[1]C_Investimenti!DL44</f>
        <v>0</v>
      </c>
      <c r="DM65" s="253">
        <f>+[1]I_Investimenti!DP13+[1]C_Investimenti!DM23-[1]C_Investimenti!DM44</f>
        <v>0</v>
      </c>
      <c r="DN65" s="253">
        <f>+[1]I_Investimenti!DQ13+[1]C_Investimenti!DN23-[1]C_Investimenti!DN44</f>
        <v>0</v>
      </c>
      <c r="DO65" s="253">
        <f>+[1]I_Investimenti!DR13+[1]C_Investimenti!DO23-[1]C_Investimenti!DO44</f>
        <v>0</v>
      </c>
      <c r="DP65" s="253">
        <f>+[1]I_Investimenti!DS13+[1]C_Investimenti!DP23-[1]C_Investimenti!DP44</f>
        <v>0</v>
      </c>
      <c r="DQ65" s="253">
        <f>+[1]I_Investimenti!DT13+[1]C_Investimenti!DQ23-[1]C_Investimenti!DQ44</f>
        <v>0</v>
      </c>
      <c r="DR65" s="253">
        <f>+[1]I_Investimenti!DU13+[1]C_Investimenti!DR23-[1]C_Investimenti!DR44</f>
        <v>0</v>
      </c>
      <c r="DS65" s="253">
        <f>+[1]I_Investimenti!DV13+[1]C_Investimenti!DS23-[1]C_Investimenti!DS44</f>
        <v>0</v>
      </c>
      <c r="DT65" s="253">
        <f>+[1]I_Investimenti!DW13+[1]C_Investimenti!DT23-[1]C_Investimenti!DT44</f>
        <v>0</v>
      </c>
      <c r="DU65" s="253">
        <f>+[1]I_Investimenti!DX13+[1]C_Investimenti!DU23-[1]C_Investimenti!DU44</f>
        <v>0</v>
      </c>
    </row>
    <row r="66" spans="3:125" ht="15.6" thickTop="1" thickBot="1">
      <c r="C66" s="338" t="str">
        <f t="shared" si="13"/>
        <v>ii</v>
      </c>
      <c r="F66" s="253">
        <f>+[1]I_Investimenti!I14+[1]C_Investimenti!F24-[1]C_Investimenti!F45</f>
        <v>0</v>
      </c>
      <c r="G66" s="253">
        <f>+[1]I_Investimenti!J14+[1]C_Investimenti!G24-[1]C_Investimenti!G45</f>
        <v>0</v>
      </c>
      <c r="H66" s="253">
        <f>+[1]I_Investimenti!K14+[1]C_Investimenti!H24-[1]C_Investimenti!H45</f>
        <v>0</v>
      </c>
      <c r="I66" s="253">
        <f>+[1]I_Investimenti!L14+[1]C_Investimenti!I24-[1]C_Investimenti!I45</f>
        <v>0</v>
      </c>
      <c r="J66" s="253">
        <f>+[1]I_Investimenti!M14+[1]C_Investimenti!J24-[1]C_Investimenti!J45</f>
        <v>0</v>
      </c>
      <c r="K66" s="253">
        <f>+[1]I_Investimenti!N14+[1]C_Investimenti!K24-[1]C_Investimenti!K45</f>
        <v>0</v>
      </c>
      <c r="L66" s="253">
        <f>+[1]I_Investimenti!O14+[1]C_Investimenti!L24-[1]C_Investimenti!L45</f>
        <v>0</v>
      </c>
      <c r="M66" s="253">
        <f>+[1]I_Investimenti!P14+[1]C_Investimenti!M24-[1]C_Investimenti!M45</f>
        <v>0</v>
      </c>
      <c r="N66" s="253">
        <f>+[1]I_Investimenti!Q14+[1]C_Investimenti!N24-[1]C_Investimenti!N45</f>
        <v>0</v>
      </c>
      <c r="O66" s="253">
        <f>+[1]I_Investimenti!R14+[1]C_Investimenti!O24-[1]C_Investimenti!O45</f>
        <v>0</v>
      </c>
      <c r="P66" s="253">
        <f>+[1]I_Investimenti!S14+[1]C_Investimenti!P24-[1]C_Investimenti!P45</f>
        <v>0</v>
      </c>
      <c r="Q66" s="253">
        <f>+[1]I_Investimenti!T14+[1]C_Investimenti!Q24-[1]C_Investimenti!Q45</f>
        <v>0</v>
      </c>
      <c r="R66" s="253">
        <f>+[1]I_Investimenti!U14+[1]C_Investimenti!R24-[1]C_Investimenti!R45</f>
        <v>0</v>
      </c>
      <c r="S66" s="253">
        <f>+[1]I_Investimenti!V14+[1]C_Investimenti!S24-[1]C_Investimenti!S45</f>
        <v>0</v>
      </c>
      <c r="T66" s="253">
        <f>+[1]I_Investimenti!W14+[1]C_Investimenti!T24-[1]C_Investimenti!T45</f>
        <v>0</v>
      </c>
      <c r="U66" s="253">
        <f>+[1]I_Investimenti!X14+[1]C_Investimenti!U24-[1]C_Investimenti!U45</f>
        <v>0</v>
      </c>
      <c r="V66" s="253">
        <f>+[1]I_Investimenti!Y14+[1]C_Investimenti!V24-[1]C_Investimenti!V45</f>
        <v>0</v>
      </c>
      <c r="W66" s="253">
        <f>+[1]I_Investimenti!Z14+[1]C_Investimenti!W24-[1]C_Investimenti!W45</f>
        <v>0</v>
      </c>
      <c r="X66" s="253">
        <f>+[1]I_Investimenti!AA14+[1]C_Investimenti!X24-[1]C_Investimenti!X45</f>
        <v>0</v>
      </c>
      <c r="Y66" s="253">
        <f>+[1]I_Investimenti!AB14+[1]C_Investimenti!Y24-[1]C_Investimenti!Y45</f>
        <v>0</v>
      </c>
      <c r="Z66" s="253">
        <f>+[1]I_Investimenti!AC14+[1]C_Investimenti!Z24-[1]C_Investimenti!Z45</f>
        <v>0</v>
      </c>
      <c r="AA66" s="253">
        <f>+[1]I_Investimenti!AD14+[1]C_Investimenti!AA24-[1]C_Investimenti!AA45</f>
        <v>0</v>
      </c>
      <c r="AB66" s="253">
        <f>+[1]I_Investimenti!AE14+[1]C_Investimenti!AB24-[1]C_Investimenti!AB45</f>
        <v>0</v>
      </c>
      <c r="AC66" s="253">
        <f>+[1]I_Investimenti!AF14+[1]C_Investimenti!AC24-[1]C_Investimenti!AC45</f>
        <v>0</v>
      </c>
      <c r="AD66" s="253">
        <f>+[1]I_Investimenti!AG14+[1]C_Investimenti!AD24-[1]C_Investimenti!AD45</f>
        <v>0</v>
      </c>
      <c r="AE66" s="253">
        <f>+[1]I_Investimenti!AH14+[1]C_Investimenti!AE24-[1]C_Investimenti!AE45</f>
        <v>0</v>
      </c>
      <c r="AF66" s="253">
        <f>+[1]I_Investimenti!AI14+[1]C_Investimenti!AF24-[1]C_Investimenti!AF45</f>
        <v>0</v>
      </c>
      <c r="AG66" s="253">
        <f>+[1]I_Investimenti!AJ14+[1]C_Investimenti!AG24-[1]C_Investimenti!AG45</f>
        <v>0</v>
      </c>
      <c r="AH66" s="253">
        <f>+[1]I_Investimenti!AK14+[1]C_Investimenti!AH24-[1]C_Investimenti!AH45</f>
        <v>0</v>
      </c>
      <c r="AI66" s="253">
        <f>+[1]I_Investimenti!AL14+[1]C_Investimenti!AI24-[1]C_Investimenti!AI45</f>
        <v>0</v>
      </c>
      <c r="AJ66" s="253">
        <f>+[1]I_Investimenti!AM14+[1]C_Investimenti!AJ24-[1]C_Investimenti!AJ45</f>
        <v>0</v>
      </c>
      <c r="AK66" s="253">
        <f>+[1]I_Investimenti!AN14+[1]C_Investimenti!AK24-[1]C_Investimenti!AK45</f>
        <v>0</v>
      </c>
      <c r="AL66" s="253">
        <f>+[1]I_Investimenti!AO14+[1]C_Investimenti!AL24-[1]C_Investimenti!AL45</f>
        <v>0</v>
      </c>
      <c r="AM66" s="253">
        <f>+[1]I_Investimenti!AP14+[1]C_Investimenti!AM24-[1]C_Investimenti!AM45</f>
        <v>0</v>
      </c>
      <c r="AN66" s="253">
        <f>+[1]I_Investimenti!AQ14+[1]C_Investimenti!AN24-[1]C_Investimenti!AN45</f>
        <v>0</v>
      </c>
      <c r="AO66" s="253">
        <f>+[1]I_Investimenti!AR14+[1]C_Investimenti!AO24-[1]C_Investimenti!AO45</f>
        <v>0</v>
      </c>
      <c r="AP66" s="253">
        <f>+[1]I_Investimenti!AS14+[1]C_Investimenti!AP24-[1]C_Investimenti!AP45</f>
        <v>0</v>
      </c>
      <c r="AQ66" s="253">
        <f>+[1]I_Investimenti!AT14+[1]C_Investimenti!AQ24-[1]C_Investimenti!AQ45</f>
        <v>0</v>
      </c>
      <c r="AR66" s="253">
        <f>+[1]I_Investimenti!AU14+[1]C_Investimenti!AR24-[1]C_Investimenti!AR45</f>
        <v>0</v>
      </c>
      <c r="AS66" s="253">
        <f>+[1]I_Investimenti!AV14+[1]C_Investimenti!AS24-[1]C_Investimenti!AS45</f>
        <v>0</v>
      </c>
      <c r="AT66" s="253">
        <f>+[1]I_Investimenti!AW14+[1]C_Investimenti!AT24-[1]C_Investimenti!AT45</f>
        <v>0</v>
      </c>
      <c r="AU66" s="253">
        <f>+[1]I_Investimenti!AX14+[1]C_Investimenti!AU24-[1]C_Investimenti!AU45</f>
        <v>0</v>
      </c>
      <c r="AV66" s="253">
        <f>+[1]I_Investimenti!AY14+[1]C_Investimenti!AV24-[1]C_Investimenti!AV45</f>
        <v>0</v>
      </c>
      <c r="AW66" s="253">
        <f>+[1]I_Investimenti!AZ14+[1]C_Investimenti!AW24-[1]C_Investimenti!AW45</f>
        <v>0</v>
      </c>
      <c r="AX66" s="253">
        <f>+[1]I_Investimenti!BA14+[1]C_Investimenti!AX24-[1]C_Investimenti!AX45</f>
        <v>0</v>
      </c>
      <c r="AY66" s="253">
        <f>+[1]I_Investimenti!BB14+[1]C_Investimenti!AY24-[1]C_Investimenti!AY45</f>
        <v>0</v>
      </c>
      <c r="AZ66" s="253">
        <f>+[1]I_Investimenti!BC14+[1]C_Investimenti!AZ24-[1]C_Investimenti!AZ45</f>
        <v>0</v>
      </c>
      <c r="BA66" s="253">
        <f>+[1]I_Investimenti!BD14+[1]C_Investimenti!BA24-[1]C_Investimenti!BA45</f>
        <v>0</v>
      </c>
      <c r="BB66" s="253">
        <f>+[1]I_Investimenti!BE14+[1]C_Investimenti!BB24-[1]C_Investimenti!BB45</f>
        <v>0</v>
      </c>
      <c r="BC66" s="253">
        <f>+[1]I_Investimenti!BF14+[1]C_Investimenti!BC24-[1]C_Investimenti!BC45</f>
        <v>0</v>
      </c>
      <c r="BD66" s="253">
        <f>+[1]I_Investimenti!BG14+[1]C_Investimenti!BD24-[1]C_Investimenti!BD45</f>
        <v>0</v>
      </c>
      <c r="BE66" s="253">
        <f>+[1]I_Investimenti!BH14+[1]C_Investimenti!BE24-[1]C_Investimenti!BE45</f>
        <v>0</v>
      </c>
      <c r="BF66" s="253">
        <f>+[1]I_Investimenti!BI14+[1]C_Investimenti!BF24-[1]C_Investimenti!BF45</f>
        <v>0</v>
      </c>
      <c r="BG66" s="253">
        <f>+[1]I_Investimenti!BJ14+[1]C_Investimenti!BG24-[1]C_Investimenti!BG45</f>
        <v>0</v>
      </c>
      <c r="BH66" s="253">
        <f>+[1]I_Investimenti!BK14+[1]C_Investimenti!BH24-[1]C_Investimenti!BH45</f>
        <v>0</v>
      </c>
      <c r="BI66" s="253">
        <f>+[1]I_Investimenti!BL14+[1]C_Investimenti!BI24-[1]C_Investimenti!BI45</f>
        <v>0</v>
      </c>
      <c r="BJ66" s="253">
        <f>+[1]I_Investimenti!BM14+[1]C_Investimenti!BJ24-[1]C_Investimenti!BJ45</f>
        <v>0</v>
      </c>
      <c r="BK66" s="253">
        <f>+[1]I_Investimenti!BN14+[1]C_Investimenti!BK24-[1]C_Investimenti!BK45</f>
        <v>0</v>
      </c>
      <c r="BL66" s="253">
        <f>+[1]I_Investimenti!BO14+[1]C_Investimenti!BL24-[1]C_Investimenti!BL45</f>
        <v>0</v>
      </c>
      <c r="BM66" s="253">
        <f>+[1]I_Investimenti!BP14+[1]C_Investimenti!BM24-[1]C_Investimenti!BM45</f>
        <v>0</v>
      </c>
      <c r="BN66" s="253">
        <f>+[1]I_Investimenti!BQ14+[1]C_Investimenti!BN24-[1]C_Investimenti!BN45</f>
        <v>0</v>
      </c>
      <c r="BO66" s="253">
        <f>+[1]I_Investimenti!BR14+[1]C_Investimenti!BO24-[1]C_Investimenti!BO45</f>
        <v>0</v>
      </c>
      <c r="BP66" s="253">
        <f>+[1]I_Investimenti!BS14+[1]C_Investimenti!BP24-[1]C_Investimenti!BP45</f>
        <v>0</v>
      </c>
      <c r="BQ66" s="253">
        <f>+[1]I_Investimenti!BT14+[1]C_Investimenti!BQ24-[1]C_Investimenti!BQ45</f>
        <v>0</v>
      </c>
      <c r="BR66" s="253">
        <f>+[1]I_Investimenti!BU14+[1]C_Investimenti!BR24-[1]C_Investimenti!BR45</f>
        <v>0</v>
      </c>
      <c r="BS66" s="253">
        <f>+[1]I_Investimenti!BV14+[1]C_Investimenti!BS24-[1]C_Investimenti!BS45</f>
        <v>0</v>
      </c>
      <c r="BT66" s="253">
        <f>+[1]I_Investimenti!BW14+[1]C_Investimenti!BT24-[1]C_Investimenti!BT45</f>
        <v>0</v>
      </c>
      <c r="BU66" s="253">
        <f>+[1]I_Investimenti!BX14+[1]C_Investimenti!BU24-[1]C_Investimenti!BU45</f>
        <v>0</v>
      </c>
      <c r="BV66" s="253">
        <f>+[1]I_Investimenti!BY14+[1]C_Investimenti!BV24-[1]C_Investimenti!BV45</f>
        <v>0</v>
      </c>
      <c r="BW66" s="253">
        <f>+[1]I_Investimenti!BZ14+[1]C_Investimenti!BW24-[1]C_Investimenti!BW45</f>
        <v>0</v>
      </c>
      <c r="BX66" s="253">
        <f>+[1]I_Investimenti!CA14+[1]C_Investimenti!BX24-[1]C_Investimenti!BX45</f>
        <v>0</v>
      </c>
      <c r="BY66" s="253">
        <f>+[1]I_Investimenti!CB14+[1]C_Investimenti!BY24-[1]C_Investimenti!BY45</f>
        <v>0</v>
      </c>
      <c r="BZ66" s="253">
        <f>+[1]I_Investimenti!CC14+[1]C_Investimenti!BZ24-[1]C_Investimenti!BZ45</f>
        <v>0</v>
      </c>
      <c r="CA66" s="253">
        <f>+[1]I_Investimenti!CD14+[1]C_Investimenti!CA24-[1]C_Investimenti!CA45</f>
        <v>0</v>
      </c>
      <c r="CB66" s="253">
        <f>+[1]I_Investimenti!CE14+[1]C_Investimenti!CB24-[1]C_Investimenti!CB45</f>
        <v>0</v>
      </c>
      <c r="CC66" s="253">
        <f>+[1]I_Investimenti!CF14+[1]C_Investimenti!CC24-[1]C_Investimenti!CC45</f>
        <v>0</v>
      </c>
      <c r="CD66" s="253">
        <f>+[1]I_Investimenti!CG14+[1]C_Investimenti!CD24-[1]C_Investimenti!CD45</f>
        <v>0</v>
      </c>
      <c r="CE66" s="253">
        <f>+[1]I_Investimenti!CH14+[1]C_Investimenti!CE24-[1]C_Investimenti!CE45</f>
        <v>0</v>
      </c>
      <c r="CF66" s="253">
        <f>+[1]I_Investimenti!CI14+[1]C_Investimenti!CF24-[1]C_Investimenti!CF45</f>
        <v>0</v>
      </c>
      <c r="CG66" s="253">
        <f>+[1]I_Investimenti!CJ14+[1]C_Investimenti!CG24-[1]C_Investimenti!CG45</f>
        <v>0</v>
      </c>
      <c r="CH66" s="253">
        <f>+[1]I_Investimenti!CK14+[1]C_Investimenti!CH24-[1]C_Investimenti!CH45</f>
        <v>0</v>
      </c>
      <c r="CI66" s="253">
        <f>+[1]I_Investimenti!CL14+[1]C_Investimenti!CI24-[1]C_Investimenti!CI45</f>
        <v>0</v>
      </c>
      <c r="CJ66" s="253">
        <f>+[1]I_Investimenti!CM14+[1]C_Investimenti!CJ24-[1]C_Investimenti!CJ45</f>
        <v>0</v>
      </c>
      <c r="CK66" s="253">
        <f>+[1]I_Investimenti!CN14+[1]C_Investimenti!CK24-[1]C_Investimenti!CK45</f>
        <v>0</v>
      </c>
      <c r="CL66" s="253">
        <f>+[1]I_Investimenti!CO14+[1]C_Investimenti!CL24-[1]C_Investimenti!CL45</f>
        <v>0</v>
      </c>
      <c r="CM66" s="253">
        <f>+[1]I_Investimenti!CP14+[1]C_Investimenti!CM24-[1]C_Investimenti!CM45</f>
        <v>0</v>
      </c>
      <c r="CN66" s="253">
        <f>+[1]I_Investimenti!CQ14+[1]C_Investimenti!CN24-[1]C_Investimenti!CN45</f>
        <v>0</v>
      </c>
      <c r="CO66" s="253">
        <f>+[1]I_Investimenti!CR14+[1]C_Investimenti!CO24-[1]C_Investimenti!CO45</f>
        <v>0</v>
      </c>
      <c r="CP66" s="253">
        <f>+[1]I_Investimenti!CS14+[1]C_Investimenti!CP24-[1]C_Investimenti!CP45</f>
        <v>0</v>
      </c>
      <c r="CQ66" s="253">
        <f>+[1]I_Investimenti!CT14+[1]C_Investimenti!CQ24-[1]C_Investimenti!CQ45</f>
        <v>0</v>
      </c>
      <c r="CR66" s="253">
        <f>+[1]I_Investimenti!CU14+[1]C_Investimenti!CR24-[1]C_Investimenti!CR45</f>
        <v>0</v>
      </c>
      <c r="CS66" s="253">
        <f>+[1]I_Investimenti!CV14+[1]C_Investimenti!CS24-[1]C_Investimenti!CS45</f>
        <v>0</v>
      </c>
      <c r="CT66" s="253">
        <f>+[1]I_Investimenti!CW14+[1]C_Investimenti!CT24-[1]C_Investimenti!CT45</f>
        <v>0</v>
      </c>
      <c r="CU66" s="253">
        <f>+[1]I_Investimenti!CX14+[1]C_Investimenti!CU24-[1]C_Investimenti!CU45</f>
        <v>0</v>
      </c>
      <c r="CV66" s="253">
        <f>+[1]I_Investimenti!CY14+[1]C_Investimenti!CV24-[1]C_Investimenti!CV45</f>
        <v>0</v>
      </c>
      <c r="CW66" s="253">
        <f>+[1]I_Investimenti!CZ14+[1]C_Investimenti!CW24-[1]C_Investimenti!CW45</f>
        <v>0</v>
      </c>
      <c r="CX66" s="253">
        <f>+[1]I_Investimenti!DA14+[1]C_Investimenti!CX24-[1]C_Investimenti!CX45</f>
        <v>0</v>
      </c>
      <c r="CY66" s="253">
        <f>+[1]I_Investimenti!DB14+[1]C_Investimenti!CY24-[1]C_Investimenti!CY45</f>
        <v>0</v>
      </c>
      <c r="CZ66" s="253">
        <f>+[1]I_Investimenti!DC14+[1]C_Investimenti!CZ24-[1]C_Investimenti!CZ45</f>
        <v>0</v>
      </c>
      <c r="DA66" s="253">
        <f>+[1]I_Investimenti!DD14+[1]C_Investimenti!DA24-[1]C_Investimenti!DA45</f>
        <v>0</v>
      </c>
      <c r="DB66" s="253">
        <f>+[1]I_Investimenti!DE14+[1]C_Investimenti!DB24-[1]C_Investimenti!DB45</f>
        <v>0</v>
      </c>
      <c r="DC66" s="253">
        <f>+[1]I_Investimenti!DF14+[1]C_Investimenti!DC24-[1]C_Investimenti!DC45</f>
        <v>0</v>
      </c>
      <c r="DD66" s="253">
        <f>+[1]I_Investimenti!DG14+[1]C_Investimenti!DD24-[1]C_Investimenti!DD45</f>
        <v>0</v>
      </c>
      <c r="DE66" s="253">
        <f>+[1]I_Investimenti!DH14+[1]C_Investimenti!DE24-[1]C_Investimenti!DE45</f>
        <v>0</v>
      </c>
      <c r="DF66" s="253">
        <f>+[1]I_Investimenti!DI14+[1]C_Investimenti!DF24-[1]C_Investimenti!DF45</f>
        <v>0</v>
      </c>
      <c r="DG66" s="253">
        <f>+[1]I_Investimenti!DJ14+[1]C_Investimenti!DG24-[1]C_Investimenti!DG45</f>
        <v>0</v>
      </c>
      <c r="DH66" s="253">
        <f>+[1]I_Investimenti!DK14+[1]C_Investimenti!DH24-[1]C_Investimenti!DH45</f>
        <v>0</v>
      </c>
      <c r="DI66" s="253">
        <f>+[1]I_Investimenti!DL14+[1]C_Investimenti!DI24-[1]C_Investimenti!DI45</f>
        <v>0</v>
      </c>
      <c r="DJ66" s="253">
        <f>+[1]I_Investimenti!DM14+[1]C_Investimenti!DJ24-[1]C_Investimenti!DJ45</f>
        <v>0</v>
      </c>
      <c r="DK66" s="253">
        <f>+[1]I_Investimenti!DN14+[1]C_Investimenti!DK24-[1]C_Investimenti!DK45</f>
        <v>0</v>
      </c>
      <c r="DL66" s="253">
        <f>+[1]I_Investimenti!DO14+[1]C_Investimenti!DL24-[1]C_Investimenti!DL45</f>
        <v>0</v>
      </c>
      <c r="DM66" s="253">
        <f>+[1]I_Investimenti!DP14+[1]C_Investimenti!DM24-[1]C_Investimenti!DM45</f>
        <v>0</v>
      </c>
      <c r="DN66" s="253">
        <f>+[1]I_Investimenti!DQ14+[1]C_Investimenti!DN24-[1]C_Investimenti!DN45</f>
        <v>0</v>
      </c>
      <c r="DO66" s="253">
        <f>+[1]I_Investimenti!DR14+[1]C_Investimenti!DO24-[1]C_Investimenti!DO45</f>
        <v>0</v>
      </c>
      <c r="DP66" s="253">
        <f>+[1]I_Investimenti!DS14+[1]C_Investimenti!DP24-[1]C_Investimenti!DP45</f>
        <v>0</v>
      </c>
      <c r="DQ66" s="253">
        <f>+[1]I_Investimenti!DT14+[1]C_Investimenti!DQ24-[1]C_Investimenti!DQ45</f>
        <v>0</v>
      </c>
      <c r="DR66" s="253">
        <f>+[1]I_Investimenti!DU14+[1]C_Investimenti!DR24-[1]C_Investimenti!DR45</f>
        <v>0</v>
      </c>
      <c r="DS66" s="253">
        <f>+[1]I_Investimenti!DV14+[1]C_Investimenti!DS24-[1]C_Investimenti!DS45</f>
        <v>0</v>
      </c>
      <c r="DT66" s="253">
        <f>+[1]I_Investimenti!DW14+[1]C_Investimenti!DT24-[1]C_Investimenti!DT45</f>
        <v>0</v>
      </c>
      <c r="DU66" s="253">
        <f>+[1]I_Investimenti!DX14+[1]C_Investimenti!DU24-[1]C_Investimenti!DU45</f>
        <v>0</v>
      </c>
    </row>
    <row r="67" spans="3:125" ht="15.6" thickTop="1" thickBot="1">
      <c r="C67" s="338">
        <f t="shared" si="13"/>
        <v>0</v>
      </c>
      <c r="F67" s="253">
        <f>+[1]I_Investimenti!I15+[1]C_Investimenti!F25-[1]C_Investimenti!F46</f>
        <v>0</v>
      </c>
      <c r="G67" s="253">
        <f>+[1]I_Investimenti!J15+[1]C_Investimenti!G25-[1]C_Investimenti!G46</f>
        <v>0</v>
      </c>
      <c r="H67" s="253">
        <f>+[1]I_Investimenti!K15+[1]C_Investimenti!H25-[1]C_Investimenti!H46</f>
        <v>0</v>
      </c>
      <c r="I67" s="253">
        <f>+[1]I_Investimenti!L15+[1]C_Investimenti!I25-[1]C_Investimenti!I46</f>
        <v>0</v>
      </c>
      <c r="J67" s="253">
        <f>+[1]I_Investimenti!M15+[1]C_Investimenti!J25-[1]C_Investimenti!J46</f>
        <v>0</v>
      </c>
      <c r="K67" s="253">
        <f>+[1]I_Investimenti!N15+[1]C_Investimenti!K25-[1]C_Investimenti!K46</f>
        <v>0</v>
      </c>
      <c r="L67" s="253">
        <f>+[1]I_Investimenti!O15+[1]C_Investimenti!L25-[1]C_Investimenti!L46</f>
        <v>0</v>
      </c>
      <c r="M67" s="253">
        <f>+[1]I_Investimenti!P15+[1]C_Investimenti!M25-[1]C_Investimenti!M46</f>
        <v>0</v>
      </c>
      <c r="N67" s="253">
        <f>+[1]I_Investimenti!Q15+[1]C_Investimenti!N25-[1]C_Investimenti!N46</f>
        <v>0</v>
      </c>
      <c r="O67" s="253">
        <f>+[1]I_Investimenti!R15+[1]C_Investimenti!O25-[1]C_Investimenti!O46</f>
        <v>0</v>
      </c>
      <c r="P67" s="253">
        <f>+[1]I_Investimenti!S15+[1]C_Investimenti!P25-[1]C_Investimenti!P46</f>
        <v>0</v>
      </c>
      <c r="Q67" s="253">
        <f>+[1]I_Investimenti!T15+[1]C_Investimenti!Q25-[1]C_Investimenti!Q46</f>
        <v>0</v>
      </c>
      <c r="R67" s="253">
        <f>+[1]I_Investimenti!U15+[1]C_Investimenti!R25-[1]C_Investimenti!R46</f>
        <v>0</v>
      </c>
      <c r="S67" s="253">
        <f>+[1]I_Investimenti!V15+[1]C_Investimenti!S25-[1]C_Investimenti!S46</f>
        <v>0</v>
      </c>
      <c r="T67" s="253">
        <f>+[1]I_Investimenti!W15+[1]C_Investimenti!T25-[1]C_Investimenti!T46</f>
        <v>0</v>
      </c>
      <c r="U67" s="253">
        <f>+[1]I_Investimenti!X15+[1]C_Investimenti!U25-[1]C_Investimenti!U46</f>
        <v>0</v>
      </c>
      <c r="V67" s="253">
        <f>+[1]I_Investimenti!Y15+[1]C_Investimenti!V25-[1]C_Investimenti!V46</f>
        <v>0</v>
      </c>
      <c r="W67" s="253">
        <f>+[1]I_Investimenti!Z15+[1]C_Investimenti!W25-[1]C_Investimenti!W46</f>
        <v>0</v>
      </c>
      <c r="X67" s="253">
        <f>+[1]I_Investimenti!AA15+[1]C_Investimenti!X25-[1]C_Investimenti!X46</f>
        <v>0</v>
      </c>
      <c r="Y67" s="253">
        <f>+[1]I_Investimenti!AB15+[1]C_Investimenti!Y25-[1]C_Investimenti!Y46</f>
        <v>0</v>
      </c>
      <c r="Z67" s="253">
        <f>+[1]I_Investimenti!AC15+[1]C_Investimenti!Z25-[1]C_Investimenti!Z46</f>
        <v>0</v>
      </c>
      <c r="AA67" s="253">
        <f>+[1]I_Investimenti!AD15+[1]C_Investimenti!AA25-[1]C_Investimenti!AA46</f>
        <v>0</v>
      </c>
      <c r="AB67" s="253">
        <f>+[1]I_Investimenti!AE15+[1]C_Investimenti!AB25-[1]C_Investimenti!AB46</f>
        <v>0</v>
      </c>
      <c r="AC67" s="253">
        <f>+[1]I_Investimenti!AF15+[1]C_Investimenti!AC25-[1]C_Investimenti!AC46</f>
        <v>0</v>
      </c>
      <c r="AD67" s="253">
        <f>+[1]I_Investimenti!AG15+[1]C_Investimenti!AD25-[1]C_Investimenti!AD46</f>
        <v>0</v>
      </c>
      <c r="AE67" s="253">
        <f>+[1]I_Investimenti!AH15+[1]C_Investimenti!AE25-[1]C_Investimenti!AE46</f>
        <v>0</v>
      </c>
      <c r="AF67" s="253">
        <f>+[1]I_Investimenti!AI15+[1]C_Investimenti!AF25-[1]C_Investimenti!AF46</f>
        <v>0</v>
      </c>
      <c r="AG67" s="253">
        <f>+[1]I_Investimenti!AJ15+[1]C_Investimenti!AG25-[1]C_Investimenti!AG46</f>
        <v>0</v>
      </c>
      <c r="AH67" s="253">
        <f>+[1]I_Investimenti!AK15+[1]C_Investimenti!AH25-[1]C_Investimenti!AH46</f>
        <v>0</v>
      </c>
      <c r="AI67" s="253">
        <f>+[1]I_Investimenti!AL15+[1]C_Investimenti!AI25-[1]C_Investimenti!AI46</f>
        <v>0</v>
      </c>
      <c r="AJ67" s="253">
        <f>+[1]I_Investimenti!AM15+[1]C_Investimenti!AJ25-[1]C_Investimenti!AJ46</f>
        <v>0</v>
      </c>
      <c r="AK67" s="253">
        <f>+[1]I_Investimenti!AN15+[1]C_Investimenti!AK25-[1]C_Investimenti!AK46</f>
        <v>0</v>
      </c>
      <c r="AL67" s="253">
        <f>+[1]I_Investimenti!AO15+[1]C_Investimenti!AL25-[1]C_Investimenti!AL46</f>
        <v>0</v>
      </c>
      <c r="AM67" s="253">
        <f>+[1]I_Investimenti!AP15+[1]C_Investimenti!AM25-[1]C_Investimenti!AM46</f>
        <v>0</v>
      </c>
      <c r="AN67" s="253">
        <f>+[1]I_Investimenti!AQ15+[1]C_Investimenti!AN25-[1]C_Investimenti!AN46</f>
        <v>0</v>
      </c>
      <c r="AO67" s="253">
        <f>+[1]I_Investimenti!AR15+[1]C_Investimenti!AO25-[1]C_Investimenti!AO46</f>
        <v>0</v>
      </c>
      <c r="AP67" s="253">
        <f>+[1]I_Investimenti!AS15+[1]C_Investimenti!AP25-[1]C_Investimenti!AP46</f>
        <v>0</v>
      </c>
      <c r="AQ67" s="253">
        <f>+[1]I_Investimenti!AT15+[1]C_Investimenti!AQ25-[1]C_Investimenti!AQ46</f>
        <v>0</v>
      </c>
      <c r="AR67" s="253">
        <f>+[1]I_Investimenti!AU15+[1]C_Investimenti!AR25-[1]C_Investimenti!AR46</f>
        <v>0</v>
      </c>
      <c r="AS67" s="253">
        <f>+[1]I_Investimenti!AV15+[1]C_Investimenti!AS25-[1]C_Investimenti!AS46</f>
        <v>0</v>
      </c>
      <c r="AT67" s="253">
        <f>+[1]I_Investimenti!AW15+[1]C_Investimenti!AT25-[1]C_Investimenti!AT46</f>
        <v>0</v>
      </c>
      <c r="AU67" s="253">
        <f>+[1]I_Investimenti!AX15+[1]C_Investimenti!AU25-[1]C_Investimenti!AU46</f>
        <v>0</v>
      </c>
      <c r="AV67" s="253">
        <f>+[1]I_Investimenti!AY15+[1]C_Investimenti!AV25-[1]C_Investimenti!AV46</f>
        <v>0</v>
      </c>
      <c r="AW67" s="253">
        <f>+[1]I_Investimenti!AZ15+[1]C_Investimenti!AW25-[1]C_Investimenti!AW46</f>
        <v>0</v>
      </c>
      <c r="AX67" s="253">
        <f>+[1]I_Investimenti!BA15+[1]C_Investimenti!AX25-[1]C_Investimenti!AX46</f>
        <v>0</v>
      </c>
      <c r="AY67" s="253">
        <f>+[1]I_Investimenti!BB15+[1]C_Investimenti!AY25-[1]C_Investimenti!AY46</f>
        <v>0</v>
      </c>
      <c r="AZ67" s="253">
        <f>+[1]I_Investimenti!BC15+[1]C_Investimenti!AZ25-[1]C_Investimenti!AZ46</f>
        <v>0</v>
      </c>
      <c r="BA67" s="253">
        <f>+[1]I_Investimenti!BD15+[1]C_Investimenti!BA25-[1]C_Investimenti!BA46</f>
        <v>0</v>
      </c>
      <c r="BB67" s="253">
        <f>+[1]I_Investimenti!BE15+[1]C_Investimenti!BB25-[1]C_Investimenti!BB46</f>
        <v>0</v>
      </c>
      <c r="BC67" s="253">
        <f>+[1]I_Investimenti!BF15+[1]C_Investimenti!BC25-[1]C_Investimenti!BC46</f>
        <v>0</v>
      </c>
      <c r="BD67" s="253">
        <f>+[1]I_Investimenti!BG15+[1]C_Investimenti!BD25-[1]C_Investimenti!BD46</f>
        <v>0</v>
      </c>
      <c r="BE67" s="253">
        <f>+[1]I_Investimenti!BH15+[1]C_Investimenti!BE25-[1]C_Investimenti!BE46</f>
        <v>0</v>
      </c>
      <c r="BF67" s="253">
        <f>+[1]I_Investimenti!BI15+[1]C_Investimenti!BF25-[1]C_Investimenti!BF46</f>
        <v>0</v>
      </c>
      <c r="BG67" s="253">
        <f>+[1]I_Investimenti!BJ15+[1]C_Investimenti!BG25-[1]C_Investimenti!BG46</f>
        <v>0</v>
      </c>
      <c r="BH67" s="253">
        <f>+[1]I_Investimenti!BK15+[1]C_Investimenti!BH25-[1]C_Investimenti!BH46</f>
        <v>0</v>
      </c>
      <c r="BI67" s="253">
        <f>+[1]I_Investimenti!BL15+[1]C_Investimenti!BI25-[1]C_Investimenti!BI46</f>
        <v>0</v>
      </c>
      <c r="BJ67" s="253">
        <f>+[1]I_Investimenti!BM15+[1]C_Investimenti!BJ25-[1]C_Investimenti!BJ46</f>
        <v>0</v>
      </c>
      <c r="BK67" s="253">
        <f>+[1]I_Investimenti!BN15+[1]C_Investimenti!BK25-[1]C_Investimenti!BK46</f>
        <v>0</v>
      </c>
      <c r="BL67" s="253">
        <f>+[1]I_Investimenti!BO15+[1]C_Investimenti!BL25-[1]C_Investimenti!BL46</f>
        <v>0</v>
      </c>
      <c r="BM67" s="253">
        <f>+[1]I_Investimenti!BP15+[1]C_Investimenti!BM25-[1]C_Investimenti!BM46</f>
        <v>0</v>
      </c>
      <c r="BN67" s="253">
        <f>+[1]I_Investimenti!BQ15+[1]C_Investimenti!BN25-[1]C_Investimenti!BN46</f>
        <v>0</v>
      </c>
      <c r="BO67" s="253">
        <f>+[1]I_Investimenti!BR15+[1]C_Investimenti!BO25-[1]C_Investimenti!BO46</f>
        <v>0</v>
      </c>
      <c r="BP67" s="253">
        <f>+[1]I_Investimenti!BS15+[1]C_Investimenti!BP25-[1]C_Investimenti!BP46</f>
        <v>0</v>
      </c>
      <c r="BQ67" s="253">
        <f>+[1]I_Investimenti!BT15+[1]C_Investimenti!BQ25-[1]C_Investimenti!BQ46</f>
        <v>0</v>
      </c>
      <c r="BR67" s="253">
        <f>+[1]I_Investimenti!BU15+[1]C_Investimenti!BR25-[1]C_Investimenti!BR46</f>
        <v>0</v>
      </c>
      <c r="BS67" s="253">
        <f>+[1]I_Investimenti!BV15+[1]C_Investimenti!BS25-[1]C_Investimenti!BS46</f>
        <v>0</v>
      </c>
      <c r="BT67" s="253">
        <f>+[1]I_Investimenti!BW15+[1]C_Investimenti!BT25-[1]C_Investimenti!BT46</f>
        <v>0</v>
      </c>
      <c r="BU67" s="253">
        <f>+[1]I_Investimenti!BX15+[1]C_Investimenti!BU25-[1]C_Investimenti!BU46</f>
        <v>0</v>
      </c>
      <c r="BV67" s="253">
        <f>+[1]I_Investimenti!BY15+[1]C_Investimenti!BV25-[1]C_Investimenti!BV46</f>
        <v>0</v>
      </c>
      <c r="BW67" s="253">
        <f>+[1]I_Investimenti!BZ15+[1]C_Investimenti!BW25-[1]C_Investimenti!BW46</f>
        <v>0</v>
      </c>
      <c r="BX67" s="253">
        <f>+[1]I_Investimenti!CA15+[1]C_Investimenti!BX25-[1]C_Investimenti!BX46</f>
        <v>0</v>
      </c>
      <c r="BY67" s="253">
        <f>+[1]I_Investimenti!CB15+[1]C_Investimenti!BY25-[1]C_Investimenti!BY46</f>
        <v>0</v>
      </c>
      <c r="BZ67" s="253">
        <f>+[1]I_Investimenti!CC15+[1]C_Investimenti!BZ25-[1]C_Investimenti!BZ46</f>
        <v>0</v>
      </c>
      <c r="CA67" s="253">
        <f>+[1]I_Investimenti!CD15+[1]C_Investimenti!CA25-[1]C_Investimenti!CA46</f>
        <v>0</v>
      </c>
      <c r="CB67" s="253">
        <f>+[1]I_Investimenti!CE15+[1]C_Investimenti!CB25-[1]C_Investimenti!CB46</f>
        <v>0</v>
      </c>
      <c r="CC67" s="253">
        <f>+[1]I_Investimenti!CF15+[1]C_Investimenti!CC25-[1]C_Investimenti!CC46</f>
        <v>0</v>
      </c>
      <c r="CD67" s="253">
        <f>+[1]I_Investimenti!CG15+[1]C_Investimenti!CD25-[1]C_Investimenti!CD46</f>
        <v>0</v>
      </c>
      <c r="CE67" s="253">
        <f>+[1]I_Investimenti!CH15+[1]C_Investimenti!CE25-[1]C_Investimenti!CE46</f>
        <v>0</v>
      </c>
      <c r="CF67" s="253">
        <f>+[1]I_Investimenti!CI15+[1]C_Investimenti!CF25-[1]C_Investimenti!CF46</f>
        <v>0</v>
      </c>
      <c r="CG67" s="253">
        <f>+[1]I_Investimenti!CJ15+[1]C_Investimenti!CG25-[1]C_Investimenti!CG46</f>
        <v>0</v>
      </c>
      <c r="CH67" s="253">
        <f>+[1]I_Investimenti!CK15+[1]C_Investimenti!CH25-[1]C_Investimenti!CH46</f>
        <v>0</v>
      </c>
      <c r="CI67" s="253">
        <f>+[1]I_Investimenti!CL15+[1]C_Investimenti!CI25-[1]C_Investimenti!CI46</f>
        <v>0</v>
      </c>
      <c r="CJ67" s="253">
        <f>+[1]I_Investimenti!CM15+[1]C_Investimenti!CJ25-[1]C_Investimenti!CJ46</f>
        <v>0</v>
      </c>
      <c r="CK67" s="253">
        <f>+[1]I_Investimenti!CN15+[1]C_Investimenti!CK25-[1]C_Investimenti!CK46</f>
        <v>0</v>
      </c>
      <c r="CL67" s="253">
        <f>+[1]I_Investimenti!CO15+[1]C_Investimenti!CL25-[1]C_Investimenti!CL46</f>
        <v>0</v>
      </c>
      <c r="CM67" s="253">
        <f>+[1]I_Investimenti!CP15+[1]C_Investimenti!CM25-[1]C_Investimenti!CM46</f>
        <v>0</v>
      </c>
      <c r="CN67" s="253">
        <f>+[1]I_Investimenti!CQ15+[1]C_Investimenti!CN25-[1]C_Investimenti!CN46</f>
        <v>0</v>
      </c>
      <c r="CO67" s="253">
        <f>+[1]I_Investimenti!CR15+[1]C_Investimenti!CO25-[1]C_Investimenti!CO46</f>
        <v>0</v>
      </c>
      <c r="CP67" s="253">
        <f>+[1]I_Investimenti!CS15+[1]C_Investimenti!CP25-[1]C_Investimenti!CP46</f>
        <v>0</v>
      </c>
      <c r="CQ67" s="253">
        <f>+[1]I_Investimenti!CT15+[1]C_Investimenti!CQ25-[1]C_Investimenti!CQ46</f>
        <v>0</v>
      </c>
      <c r="CR67" s="253">
        <f>+[1]I_Investimenti!CU15+[1]C_Investimenti!CR25-[1]C_Investimenti!CR46</f>
        <v>0</v>
      </c>
      <c r="CS67" s="253">
        <f>+[1]I_Investimenti!CV15+[1]C_Investimenti!CS25-[1]C_Investimenti!CS46</f>
        <v>0</v>
      </c>
      <c r="CT67" s="253">
        <f>+[1]I_Investimenti!CW15+[1]C_Investimenti!CT25-[1]C_Investimenti!CT46</f>
        <v>0</v>
      </c>
      <c r="CU67" s="253">
        <f>+[1]I_Investimenti!CX15+[1]C_Investimenti!CU25-[1]C_Investimenti!CU46</f>
        <v>0</v>
      </c>
      <c r="CV67" s="253">
        <f>+[1]I_Investimenti!CY15+[1]C_Investimenti!CV25-[1]C_Investimenti!CV46</f>
        <v>0</v>
      </c>
      <c r="CW67" s="253">
        <f>+[1]I_Investimenti!CZ15+[1]C_Investimenti!CW25-[1]C_Investimenti!CW46</f>
        <v>0</v>
      </c>
      <c r="CX67" s="253">
        <f>+[1]I_Investimenti!DA15+[1]C_Investimenti!CX25-[1]C_Investimenti!CX46</f>
        <v>0</v>
      </c>
      <c r="CY67" s="253">
        <f>+[1]I_Investimenti!DB15+[1]C_Investimenti!CY25-[1]C_Investimenti!CY46</f>
        <v>0</v>
      </c>
      <c r="CZ67" s="253">
        <f>+[1]I_Investimenti!DC15+[1]C_Investimenti!CZ25-[1]C_Investimenti!CZ46</f>
        <v>0</v>
      </c>
      <c r="DA67" s="253">
        <f>+[1]I_Investimenti!DD15+[1]C_Investimenti!DA25-[1]C_Investimenti!DA46</f>
        <v>0</v>
      </c>
      <c r="DB67" s="253">
        <f>+[1]I_Investimenti!DE15+[1]C_Investimenti!DB25-[1]C_Investimenti!DB46</f>
        <v>0</v>
      </c>
      <c r="DC67" s="253">
        <f>+[1]I_Investimenti!DF15+[1]C_Investimenti!DC25-[1]C_Investimenti!DC46</f>
        <v>0</v>
      </c>
      <c r="DD67" s="253">
        <f>+[1]I_Investimenti!DG15+[1]C_Investimenti!DD25-[1]C_Investimenti!DD46</f>
        <v>0</v>
      </c>
      <c r="DE67" s="253">
        <f>+[1]I_Investimenti!DH15+[1]C_Investimenti!DE25-[1]C_Investimenti!DE46</f>
        <v>0</v>
      </c>
      <c r="DF67" s="253">
        <f>+[1]I_Investimenti!DI15+[1]C_Investimenti!DF25-[1]C_Investimenti!DF46</f>
        <v>0</v>
      </c>
      <c r="DG67" s="253">
        <f>+[1]I_Investimenti!DJ15+[1]C_Investimenti!DG25-[1]C_Investimenti!DG46</f>
        <v>0</v>
      </c>
      <c r="DH67" s="253">
        <f>+[1]I_Investimenti!DK15+[1]C_Investimenti!DH25-[1]C_Investimenti!DH46</f>
        <v>0</v>
      </c>
      <c r="DI67" s="253">
        <f>+[1]I_Investimenti!DL15+[1]C_Investimenti!DI25-[1]C_Investimenti!DI46</f>
        <v>0</v>
      </c>
      <c r="DJ67" s="253">
        <f>+[1]I_Investimenti!DM15+[1]C_Investimenti!DJ25-[1]C_Investimenti!DJ46</f>
        <v>0</v>
      </c>
      <c r="DK67" s="253">
        <f>+[1]I_Investimenti!DN15+[1]C_Investimenti!DK25-[1]C_Investimenti!DK46</f>
        <v>0</v>
      </c>
      <c r="DL67" s="253">
        <f>+[1]I_Investimenti!DO15+[1]C_Investimenti!DL25-[1]C_Investimenti!DL46</f>
        <v>0</v>
      </c>
      <c r="DM67" s="253">
        <f>+[1]I_Investimenti!DP15+[1]C_Investimenti!DM25-[1]C_Investimenti!DM46</f>
        <v>0</v>
      </c>
      <c r="DN67" s="253">
        <f>+[1]I_Investimenti!DQ15+[1]C_Investimenti!DN25-[1]C_Investimenti!DN46</f>
        <v>0</v>
      </c>
      <c r="DO67" s="253">
        <f>+[1]I_Investimenti!DR15+[1]C_Investimenti!DO25-[1]C_Investimenti!DO46</f>
        <v>0</v>
      </c>
      <c r="DP67" s="253">
        <f>+[1]I_Investimenti!DS15+[1]C_Investimenti!DP25-[1]C_Investimenti!DP46</f>
        <v>0</v>
      </c>
      <c r="DQ67" s="253">
        <f>+[1]I_Investimenti!DT15+[1]C_Investimenti!DQ25-[1]C_Investimenti!DQ46</f>
        <v>0</v>
      </c>
      <c r="DR67" s="253">
        <f>+[1]I_Investimenti!DU15+[1]C_Investimenti!DR25-[1]C_Investimenti!DR46</f>
        <v>0</v>
      </c>
      <c r="DS67" s="253">
        <f>+[1]I_Investimenti!DV15+[1]C_Investimenti!DS25-[1]C_Investimenti!DS46</f>
        <v>0</v>
      </c>
      <c r="DT67" s="253">
        <f>+[1]I_Investimenti!DW15+[1]C_Investimenti!DT25-[1]C_Investimenti!DT46</f>
        <v>0</v>
      </c>
      <c r="DU67" s="253">
        <f>+[1]I_Investimenti!DX15+[1]C_Investimenti!DU25-[1]C_Investimenti!DU46</f>
        <v>0</v>
      </c>
    </row>
    <row r="68" spans="3:125" ht="15.6" thickTop="1" thickBot="1">
      <c r="C68" s="338">
        <f t="shared" si="13"/>
        <v>0</v>
      </c>
      <c r="F68" s="253">
        <f>+[1]I_Investimenti!I16+[1]C_Investimenti!F26-[1]C_Investimenti!F47</f>
        <v>0</v>
      </c>
      <c r="G68" s="253">
        <f>+[1]I_Investimenti!J16+[1]C_Investimenti!G26-[1]C_Investimenti!G47</f>
        <v>0</v>
      </c>
      <c r="H68" s="253">
        <f>+[1]I_Investimenti!K16+[1]C_Investimenti!H26-[1]C_Investimenti!H47</f>
        <v>0</v>
      </c>
      <c r="I68" s="253">
        <f>+[1]I_Investimenti!L16+[1]C_Investimenti!I26-[1]C_Investimenti!I47</f>
        <v>0</v>
      </c>
      <c r="J68" s="253">
        <f>+[1]I_Investimenti!M16+[1]C_Investimenti!J26-[1]C_Investimenti!J47</f>
        <v>0</v>
      </c>
      <c r="K68" s="253">
        <f>+[1]I_Investimenti!N16+[1]C_Investimenti!K26-[1]C_Investimenti!K47</f>
        <v>0</v>
      </c>
      <c r="L68" s="253">
        <f>+[1]I_Investimenti!O16+[1]C_Investimenti!L26-[1]C_Investimenti!L47</f>
        <v>0</v>
      </c>
      <c r="M68" s="253">
        <f>+[1]I_Investimenti!P16+[1]C_Investimenti!M26-[1]C_Investimenti!M47</f>
        <v>0</v>
      </c>
      <c r="N68" s="253">
        <f>+[1]I_Investimenti!Q16+[1]C_Investimenti!N26-[1]C_Investimenti!N47</f>
        <v>0</v>
      </c>
      <c r="O68" s="253">
        <f>+[1]I_Investimenti!R16+[1]C_Investimenti!O26-[1]C_Investimenti!O47</f>
        <v>0</v>
      </c>
      <c r="P68" s="253">
        <f>+[1]I_Investimenti!S16+[1]C_Investimenti!P26-[1]C_Investimenti!P47</f>
        <v>0</v>
      </c>
      <c r="Q68" s="253">
        <f>+[1]I_Investimenti!T16+[1]C_Investimenti!Q26-[1]C_Investimenti!Q47</f>
        <v>0</v>
      </c>
      <c r="R68" s="253">
        <f>+[1]I_Investimenti!U16+[1]C_Investimenti!R26-[1]C_Investimenti!R47</f>
        <v>0</v>
      </c>
      <c r="S68" s="253">
        <f>+[1]I_Investimenti!V16+[1]C_Investimenti!S26-[1]C_Investimenti!S47</f>
        <v>0</v>
      </c>
      <c r="T68" s="253">
        <f>+[1]I_Investimenti!W16+[1]C_Investimenti!T26-[1]C_Investimenti!T47</f>
        <v>0</v>
      </c>
      <c r="U68" s="253">
        <f>+[1]I_Investimenti!X16+[1]C_Investimenti!U26-[1]C_Investimenti!U47</f>
        <v>0</v>
      </c>
      <c r="V68" s="253">
        <f>+[1]I_Investimenti!Y16+[1]C_Investimenti!V26-[1]C_Investimenti!V47</f>
        <v>0</v>
      </c>
      <c r="W68" s="253">
        <f>+[1]I_Investimenti!Z16+[1]C_Investimenti!W26-[1]C_Investimenti!W47</f>
        <v>0</v>
      </c>
      <c r="X68" s="253">
        <f>+[1]I_Investimenti!AA16+[1]C_Investimenti!X26-[1]C_Investimenti!X47</f>
        <v>0</v>
      </c>
      <c r="Y68" s="253">
        <f>+[1]I_Investimenti!AB16+[1]C_Investimenti!Y26-[1]C_Investimenti!Y47</f>
        <v>0</v>
      </c>
      <c r="Z68" s="253">
        <f>+[1]I_Investimenti!AC16+[1]C_Investimenti!Z26-[1]C_Investimenti!Z47</f>
        <v>0</v>
      </c>
      <c r="AA68" s="253">
        <f>+[1]I_Investimenti!AD16+[1]C_Investimenti!AA26-[1]C_Investimenti!AA47</f>
        <v>0</v>
      </c>
      <c r="AB68" s="253">
        <f>+[1]I_Investimenti!AE16+[1]C_Investimenti!AB26-[1]C_Investimenti!AB47</f>
        <v>0</v>
      </c>
      <c r="AC68" s="253">
        <f>+[1]I_Investimenti!AF16+[1]C_Investimenti!AC26-[1]C_Investimenti!AC47</f>
        <v>0</v>
      </c>
      <c r="AD68" s="253">
        <f>+[1]I_Investimenti!AG16+[1]C_Investimenti!AD26-[1]C_Investimenti!AD47</f>
        <v>0</v>
      </c>
      <c r="AE68" s="253">
        <f>+[1]I_Investimenti!AH16+[1]C_Investimenti!AE26-[1]C_Investimenti!AE47</f>
        <v>0</v>
      </c>
      <c r="AF68" s="253">
        <f>+[1]I_Investimenti!AI16+[1]C_Investimenti!AF26-[1]C_Investimenti!AF47</f>
        <v>0</v>
      </c>
      <c r="AG68" s="253">
        <f>+[1]I_Investimenti!AJ16+[1]C_Investimenti!AG26-[1]C_Investimenti!AG47</f>
        <v>0</v>
      </c>
      <c r="AH68" s="253">
        <f>+[1]I_Investimenti!AK16+[1]C_Investimenti!AH26-[1]C_Investimenti!AH47</f>
        <v>0</v>
      </c>
      <c r="AI68" s="253">
        <f>+[1]I_Investimenti!AL16+[1]C_Investimenti!AI26-[1]C_Investimenti!AI47</f>
        <v>0</v>
      </c>
      <c r="AJ68" s="253">
        <f>+[1]I_Investimenti!AM16+[1]C_Investimenti!AJ26-[1]C_Investimenti!AJ47</f>
        <v>0</v>
      </c>
      <c r="AK68" s="253">
        <f>+[1]I_Investimenti!AN16+[1]C_Investimenti!AK26-[1]C_Investimenti!AK47</f>
        <v>0</v>
      </c>
      <c r="AL68" s="253">
        <f>+[1]I_Investimenti!AO16+[1]C_Investimenti!AL26-[1]C_Investimenti!AL47</f>
        <v>0</v>
      </c>
      <c r="AM68" s="253">
        <f>+[1]I_Investimenti!AP16+[1]C_Investimenti!AM26-[1]C_Investimenti!AM47</f>
        <v>0</v>
      </c>
      <c r="AN68" s="253">
        <f>+[1]I_Investimenti!AQ16+[1]C_Investimenti!AN26-[1]C_Investimenti!AN47</f>
        <v>0</v>
      </c>
      <c r="AO68" s="253">
        <f>+[1]I_Investimenti!AR16+[1]C_Investimenti!AO26-[1]C_Investimenti!AO47</f>
        <v>0</v>
      </c>
      <c r="AP68" s="253">
        <f>+[1]I_Investimenti!AS16+[1]C_Investimenti!AP26-[1]C_Investimenti!AP47</f>
        <v>0</v>
      </c>
      <c r="AQ68" s="253">
        <f>+[1]I_Investimenti!AT16+[1]C_Investimenti!AQ26-[1]C_Investimenti!AQ47</f>
        <v>0</v>
      </c>
      <c r="AR68" s="253">
        <f>+[1]I_Investimenti!AU16+[1]C_Investimenti!AR26-[1]C_Investimenti!AR47</f>
        <v>0</v>
      </c>
      <c r="AS68" s="253">
        <f>+[1]I_Investimenti!AV16+[1]C_Investimenti!AS26-[1]C_Investimenti!AS47</f>
        <v>0</v>
      </c>
      <c r="AT68" s="253">
        <f>+[1]I_Investimenti!AW16+[1]C_Investimenti!AT26-[1]C_Investimenti!AT47</f>
        <v>0</v>
      </c>
      <c r="AU68" s="253">
        <f>+[1]I_Investimenti!AX16+[1]C_Investimenti!AU26-[1]C_Investimenti!AU47</f>
        <v>0</v>
      </c>
      <c r="AV68" s="253">
        <f>+[1]I_Investimenti!AY16+[1]C_Investimenti!AV26-[1]C_Investimenti!AV47</f>
        <v>0</v>
      </c>
      <c r="AW68" s="253">
        <f>+[1]I_Investimenti!AZ16+[1]C_Investimenti!AW26-[1]C_Investimenti!AW47</f>
        <v>0</v>
      </c>
      <c r="AX68" s="253">
        <f>+[1]I_Investimenti!BA16+[1]C_Investimenti!AX26-[1]C_Investimenti!AX47</f>
        <v>0</v>
      </c>
      <c r="AY68" s="253">
        <f>+[1]I_Investimenti!BB16+[1]C_Investimenti!AY26-[1]C_Investimenti!AY47</f>
        <v>0</v>
      </c>
      <c r="AZ68" s="253">
        <f>+[1]I_Investimenti!BC16+[1]C_Investimenti!AZ26-[1]C_Investimenti!AZ47</f>
        <v>0</v>
      </c>
      <c r="BA68" s="253">
        <f>+[1]I_Investimenti!BD16+[1]C_Investimenti!BA26-[1]C_Investimenti!BA47</f>
        <v>0</v>
      </c>
      <c r="BB68" s="253">
        <f>+[1]I_Investimenti!BE16+[1]C_Investimenti!BB26-[1]C_Investimenti!BB47</f>
        <v>0</v>
      </c>
      <c r="BC68" s="253">
        <f>+[1]I_Investimenti!BF16+[1]C_Investimenti!BC26-[1]C_Investimenti!BC47</f>
        <v>0</v>
      </c>
      <c r="BD68" s="253">
        <f>+[1]I_Investimenti!BG16+[1]C_Investimenti!BD26-[1]C_Investimenti!BD47</f>
        <v>0</v>
      </c>
      <c r="BE68" s="253">
        <f>+[1]I_Investimenti!BH16+[1]C_Investimenti!BE26-[1]C_Investimenti!BE47</f>
        <v>0</v>
      </c>
      <c r="BF68" s="253">
        <f>+[1]I_Investimenti!BI16+[1]C_Investimenti!BF26-[1]C_Investimenti!BF47</f>
        <v>0</v>
      </c>
      <c r="BG68" s="253">
        <f>+[1]I_Investimenti!BJ16+[1]C_Investimenti!BG26-[1]C_Investimenti!BG47</f>
        <v>0</v>
      </c>
      <c r="BH68" s="253">
        <f>+[1]I_Investimenti!BK16+[1]C_Investimenti!BH26-[1]C_Investimenti!BH47</f>
        <v>0</v>
      </c>
      <c r="BI68" s="253">
        <f>+[1]I_Investimenti!BL16+[1]C_Investimenti!BI26-[1]C_Investimenti!BI47</f>
        <v>0</v>
      </c>
      <c r="BJ68" s="253">
        <f>+[1]I_Investimenti!BM16+[1]C_Investimenti!BJ26-[1]C_Investimenti!BJ47</f>
        <v>0</v>
      </c>
      <c r="BK68" s="253">
        <f>+[1]I_Investimenti!BN16+[1]C_Investimenti!BK26-[1]C_Investimenti!BK47</f>
        <v>0</v>
      </c>
      <c r="BL68" s="253">
        <f>+[1]I_Investimenti!BO16+[1]C_Investimenti!BL26-[1]C_Investimenti!BL47</f>
        <v>0</v>
      </c>
      <c r="BM68" s="253">
        <f>+[1]I_Investimenti!BP16+[1]C_Investimenti!BM26-[1]C_Investimenti!BM47</f>
        <v>0</v>
      </c>
      <c r="BN68" s="253">
        <f>+[1]I_Investimenti!BQ16+[1]C_Investimenti!BN26-[1]C_Investimenti!BN47</f>
        <v>0</v>
      </c>
      <c r="BO68" s="253">
        <f>+[1]I_Investimenti!BR16+[1]C_Investimenti!BO26-[1]C_Investimenti!BO47</f>
        <v>0</v>
      </c>
      <c r="BP68" s="253">
        <f>+[1]I_Investimenti!BS16+[1]C_Investimenti!BP26-[1]C_Investimenti!BP47</f>
        <v>0</v>
      </c>
      <c r="BQ68" s="253">
        <f>+[1]I_Investimenti!BT16+[1]C_Investimenti!BQ26-[1]C_Investimenti!BQ47</f>
        <v>0</v>
      </c>
      <c r="BR68" s="253">
        <f>+[1]I_Investimenti!BU16+[1]C_Investimenti!BR26-[1]C_Investimenti!BR47</f>
        <v>0</v>
      </c>
      <c r="BS68" s="253">
        <f>+[1]I_Investimenti!BV16+[1]C_Investimenti!BS26-[1]C_Investimenti!BS47</f>
        <v>0</v>
      </c>
      <c r="BT68" s="253">
        <f>+[1]I_Investimenti!BW16+[1]C_Investimenti!BT26-[1]C_Investimenti!BT47</f>
        <v>0</v>
      </c>
      <c r="BU68" s="253">
        <f>+[1]I_Investimenti!BX16+[1]C_Investimenti!BU26-[1]C_Investimenti!BU47</f>
        <v>0</v>
      </c>
      <c r="BV68" s="253">
        <f>+[1]I_Investimenti!BY16+[1]C_Investimenti!BV26-[1]C_Investimenti!BV47</f>
        <v>0</v>
      </c>
      <c r="BW68" s="253">
        <f>+[1]I_Investimenti!BZ16+[1]C_Investimenti!BW26-[1]C_Investimenti!BW47</f>
        <v>0</v>
      </c>
      <c r="BX68" s="253">
        <f>+[1]I_Investimenti!CA16+[1]C_Investimenti!BX26-[1]C_Investimenti!BX47</f>
        <v>0</v>
      </c>
      <c r="BY68" s="253">
        <f>+[1]I_Investimenti!CB16+[1]C_Investimenti!BY26-[1]C_Investimenti!BY47</f>
        <v>0</v>
      </c>
      <c r="BZ68" s="253">
        <f>+[1]I_Investimenti!CC16+[1]C_Investimenti!BZ26-[1]C_Investimenti!BZ47</f>
        <v>0</v>
      </c>
      <c r="CA68" s="253">
        <f>+[1]I_Investimenti!CD16+[1]C_Investimenti!CA26-[1]C_Investimenti!CA47</f>
        <v>0</v>
      </c>
      <c r="CB68" s="253">
        <f>+[1]I_Investimenti!CE16+[1]C_Investimenti!CB26-[1]C_Investimenti!CB47</f>
        <v>0</v>
      </c>
      <c r="CC68" s="253">
        <f>+[1]I_Investimenti!CF16+[1]C_Investimenti!CC26-[1]C_Investimenti!CC47</f>
        <v>0</v>
      </c>
      <c r="CD68" s="253">
        <f>+[1]I_Investimenti!CG16+[1]C_Investimenti!CD26-[1]C_Investimenti!CD47</f>
        <v>0</v>
      </c>
      <c r="CE68" s="253">
        <f>+[1]I_Investimenti!CH16+[1]C_Investimenti!CE26-[1]C_Investimenti!CE47</f>
        <v>0</v>
      </c>
      <c r="CF68" s="253">
        <f>+[1]I_Investimenti!CI16+[1]C_Investimenti!CF26-[1]C_Investimenti!CF47</f>
        <v>0</v>
      </c>
      <c r="CG68" s="253">
        <f>+[1]I_Investimenti!CJ16+[1]C_Investimenti!CG26-[1]C_Investimenti!CG47</f>
        <v>0</v>
      </c>
      <c r="CH68" s="253">
        <f>+[1]I_Investimenti!CK16+[1]C_Investimenti!CH26-[1]C_Investimenti!CH47</f>
        <v>0</v>
      </c>
      <c r="CI68" s="253">
        <f>+[1]I_Investimenti!CL16+[1]C_Investimenti!CI26-[1]C_Investimenti!CI47</f>
        <v>0</v>
      </c>
      <c r="CJ68" s="253">
        <f>+[1]I_Investimenti!CM16+[1]C_Investimenti!CJ26-[1]C_Investimenti!CJ47</f>
        <v>0</v>
      </c>
      <c r="CK68" s="253">
        <f>+[1]I_Investimenti!CN16+[1]C_Investimenti!CK26-[1]C_Investimenti!CK47</f>
        <v>0</v>
      </c>
      <c r="CL68" s="253">
        <f>+[1]I_Investimenti!CO16+[1]C_Investimenti!CL26-[1]C_Investimenti!CL47</f>
        <v>0</v>
      </c>
      <c r="CM68" s="253">
        <f>+[1]I_Investimenti!CP16+[1]C_Investimenti!CM26-[1]C_Investimenti!CM47</f>
        <v>0</v>
      </c>
      <c r="CN68" s="253">
        <f>+[1]I_Investimenti!CQ16+[1]C_Investimenti!CN26-[1]C_Investimenti!CN47</f>
        <v>0</v>
      </c>
      <c r="CO68" s="253">
        <f>+[1]I_Investimenti!CR16+[1]C_Investimenti!CO26-[1]C_Investimenti!CO47</f>
        <v>0</v>
      </c>
      <c r="CP68" s="253">
        <f>+[1]I_Investimenti!CS16+[1]C_Investimenti!CP26-[1]C_Investimenti!CP47</f>
        <v>0</v>
      </c>
      <c r="CQ68" s="253">
        <f>+[1]I_Investimenti!CT16+[1]C_Investimenti!CQ26-[1]C_Investimenti!CQ47</f>
        <v>0</v>
      </c>
      <c r="CR68" s="253">
        <f>+[1]I_Investimenti!CU16+[1]C_Investimenti!CR26-[1]C_Investimenti!CR47</f>
        <v>0</v>
      </c>
      <c r="CS68" s="253">
        <f>+[1]I_Investimenti!CV16+[1]C_Investimenti!CS26-[1]C_Investimenti!CS47</f>
        <v>0</v>
      </c>
      <c r="CT68" s="253">
        <f>+[1]I_Investimenti!CW16+[1]C_Investimenti!CT26-[1]C_Investimenti!CT47</f>
        <v>0</v>
      </c>
      <c r="CU68" s="253">
        <f>+[1]I_Investimenti!CX16+[1]C_Investimenti!CU26-[1]C_Investimenti!CU47</f>
        <v>0</v>
      </c>
      <c r="CV68" s="253">
        <f>+[1]I_Investimenti!CY16+[1]C_Investimenti!CV26-[1]C_Investimenti!CV47</f>
        <v>0</v>
      </c>
      <c r="CW68" s="253">
        <f>+[1]I_Investimenti!CZ16+[1]C_Investimenti!CW26-[1]C_Investimenti!CW47</f>
        <v>0</v>
      </c>
      <c r="CX68" s="253">
        <f>+[1]I_Investimenti!DA16+[1]C_Investimenti!CX26-[1]C_Investimenti!CX47</f>
        <v>0</v>
      </c>
      <c r="CY68" s="253">
        <f>+[1]I_Investimenti!DB16+[1]C_Investimenti!CY26-[1]C_Investimenti!CY47</f>
        <v>0</v>
      </c>
      <c r="CZ68" s="253">
        <f>+[1]I_Investimenti!DC16+[1]C_Investimenti!CZ26-[1]C_Investimenti!CZ47</f>
        <v>0</v>
      </c>
      <c r="DA68" s="253">
        <f>+[1]I_Investimenti!DD16+[1]C_Investimenti!DA26-[1]C_Investimenti!DA47</f>
        <v>0</v>
      </c>
      <c r="DB68" s="253">
        <f>+[1]I_Investimenti!DE16+[1]C_Investimenti!DB26-[1]C_Investimenti!DB47</f>
        <v>0</v>
      </c>
      <c r="DC68" s="253">
        <f>+[1]I_Investimenti!DF16+[1]C_Investimenti!DC26-[1]C_Investimenti!DC47</f>
        <v>0</v>
      </c>
      <c r="DD68" s="253">
        <f>+[1]I_Investimenti!DG16+[1]C_Investimenti!DD26-[1]C_Investimenti!DD47</f>
        <v>0</v>
      </c>
      <c r="DE68" s="253">
        <f>+[1]I_Investimenti!DH16+[1]C_Investimenti!DE26-[1]C_Investimenti!DE47</f>
        <v>0</v>
      </c>
      <c r="DF68" s="253">
        <f>+[1]I_Investimenti!DI16+[1]C_Investimenti!DF26-[1]C_Investimenti!DF47</f>
        <v>0</v>
      </c>
      <c r="DG68" s="253">
        <f>+[1]I_Investimenti!DJ16+[1]C_Investimenti!DG26-[1]C_Investimenti!DG47</f>
        <v>0</v>
      </c>
      <c r="DH68" s="253">
        <f>+[1]I_Investimenti!DK16+[1]C_Investimenti!DH26-[1]C_Investimenti!DH47</f>
        <v>0</v>
      </c>
      <c r="DI68" s="253">
        <f>+[1]I_Investimenti!DL16+[1]C_Investimenti!DI26-[1]C_Investimenti!DI47</f>
        <v>0</v>
      </c>
      <c r="DJ68" s="253">
        <f>+[1]I_Investimenti!DM16+[1]C_Investimenti!DJ26-[1]C_Investimenti!DJ47</f>
        <v>0</v>
      </c>
      <c r="DK68" s="253">
        <f>+[1]I_Investimenti!DN16+[1]C_Investimenti!DK26-[1]C_Investimenti!DK47</f>
        <v>0</v>
      </c>
      <c r="DL68" s="253">
        <f>+[1]I_Investimenti!DO16+[1]C_Investimenti!DL26-[1]C_Investimenti!DL47</f>
        <v>0</v>
      </c>
      <c r="DM68" s="253">
        <f>+[1]I_Investimenti!DP16+[1]C_Investimenti!DM26-[1]C_Investimenti!DM47</f>
        <v>0</v>
      </c>
      <c r="DN68" s="253">
        <f>+[1]I_Investimenti!DQ16+[1]C_Investimenti!DN26-[1]C_Investimenti!DN47</f>
        <v>0</v>
      </c>
      <c r="DO68" s="253">
        <f>+[1]I_Investimenti!DR16+[1]C_Investimenti!DO26-[1]C_Investimenti!DO47</f>
        <v>0</v>
      </c>
      <c r="DP68" s="253">
        <f>+[1]I_Investimenti!DS16+[1]C_Investimenti!DP26-[1]C_Investimenti!DP47</f>
        <v>0</v>
      </c>
      <c r="DQ68" s="253">
        <f>+[1]I_Investimenti!DT16+[1]C_Investimenti!DQ26-[1]C_Investimenti!DQ47</f>
        <v>0</v>
      </c>
      <c r="DR68" s="253">
        <f>+[1]I_Investimenti!DU16+[1]C_Investimenti!DR26-[1]C_Investimenti!DR47</f>
        <v>0</v>
      </c>
      <c r="DS68" s="253">
        <f>+[1]I_Investimenti!DV16+[1]C_Investimenti!DS26-[1]C_Investimenti!DS47</f>
        <v>0</v>
      </c>
      <c r="DT68" s="253">
        <f>+[1]I_Investimenti!DW16+[1]C_Investimenti!DT26-[1]C_Investimenti!DT47</f>
        <v>0</v>
      </c>
      <c r="DU68" s="253">
        <f>+[1]I_Investimenti!DX16+[1]C_Investimenti!DU26-[1]C_Investimenti!DU47</f>
        <v>0</v>
      </c>
    </row>
    <row r="69" spans="3:125" ht="15.6" thickTop="1" thickBot="1">
      <c r="C69" s="338">
        <f t="shared" si="13"/>
        <v>0</v>
      </c>
      <c r="F69" s="253">
        <f>+[1]I_Investimenti!I17+[1]C_Investimenti!F27-[1]C_Investimenti!F48</f>
        <v>0</v>
      </c>
      <c r="G69" s="253">
        <f>+[1]I_Investimenti!J17+[1]C_Investimenti!G27-[1]C_Investimenti!G48</f>
        <v>0</v>
      </c>
      <c r="H69" s="253">
        <f>+[1]I_Investimenti!K17+[1]C_Investimenti!H27-[1]C_Investimenti!H48</f>
        <v>0</v>
      </c>
      <c r="I69" s="253">
        <f>+[1]I_Investimenti!L17+[1]C_Investimenti!I27-[1]C_Investimenti!I48</f>
        <v>0</v>
      </c>
      <c r="J69" s="253">
        <f>+[1]I_Investimenti!M17+[1]C_Investimenti!J27-[1]C_Investimenti!J48</f>
        <v>0</v>
      </c>
      <c r="K69" s="253">
        <f>+[1]I_Investimenti!N17+[1]C_Investimenti!K27-[1]C_Investimenti!K48</f>
        <v>0</v>
      </c>
      <c r="L69" s="253">
        <f>+[1]I_Investimenti!O17+[1]C_Investimenti!L27-[1]C_Investimenti!L48</f>
        <v>0</v>
      </c>
      <c r="M69" s="253">
        <f>+[1]I_Investimenti!P17+[1]C_Investimenti!M27-[1]C_Investimenti!M48</f>
        <v>0</v>
      </c>
      <c r="N69" s="253">
        <f>+[1]I_Investimenti!Q17+[1]C_Investimenti!N27-[1]C_Investimenti!N48</f>
        <v>0</v>
      </c>
      <c r="O69" s="253">
        <f>+[1]I_Investimenti!R17+[1]C_Investimenti!O27-[1]C_Investimenti!O48</f>
        <v>0</v>
      </c>
      <c r="P69" s="253">
        <f>+[1]I_Investimenti!S17+[1]C_Investimenti!P27-[1]C_Investimenti!P48</f>
        <v>0</v>
      </c>
      <c r="Q69" s="253">
        <f>+[1]I_Investimenti!T17+[1]C_Investimenti!Q27-[1]C_Investimenti!Q48</f>
        <v>0</v>
      </c>
      <c r="R69" s="253">
        <f>+[1]I_Investimenti!U17+[1]C_Investimenti!R27-[1]C_Investimenti!R48</f>
        <v>0</v>
      </c>
      <c r="S69" s="253">
        <f>+[1]I_Investimenti!V17+[1]C_Investimenti!S27-[1]C_Investimenti!S48</f>
        <v>0</v>
      </c>
      <c r="T69" s="253">
        <f>+[1]I_Investimenti!W17+[1]C_Investimenti!T27-[1]C_Investimenti!T48</f>
        <v>0</v>
      </c>
      <c r="U69" s="253">
        <f>+[1]I_Investimenti!X17+[1]C_Investimenti!U27-[1]C_Investimenti!U48</f>
        <v>0</v>
      </c>
      <c r="V69" s="253">
        <f>+[1]I_Investimenti!Y17+[1]C_Investimenti!V27-[1]C_Investimenti!V48</f>
        <v>0</v>
      </c>
      <c r="W69" s="253">
        <f>+[1]I_Investimenti!Z17+[1]C_Investimenti!W27-[1]C_Investimenti!W48</f>
        <v>0</v>
      </c>
      <c r="X69" s="253">
        <f>+[1]I_Investimenti!AA17+[1]C_Investimenti!X27-[1]C_Investimenti!X48</f>
        <v>0</v>
      </c>
      <c r="Y69" s="253">
        <f>+[1]I_Investimenti!AB17+[1]C_Investimenti!Y27-[1]C_Investimenti!Y48</f>
        <v>0</v>
      </c>
      <c r="Z69" s="253">
        <f>+[1]I_Investimenti!AC17+[1]C_Investimenti!Z27-[1]C_Investimenti!Z48</f>
        <v>0</v>
      </c>
      <c r="AA69" s="253">
        <f>+[1]I_Investimenti!AD17+[1]C_Investimenti!AA27-[1]C_Investimenti!AA48</f>
        <v>0</v>
      </c>
      <c r="AB69" s="253">
        <f>+[1]I_Investimenti!AE17+[1]C_Investimenti!AB27-[1]C_Investimenti!AB48</f>
        <v>0</v>
      </c>
      <c r="AC69" s="253">
        <f>+[1]I_Investimenti!AF17+[1]C_Investimenti!AC27-[1]C_Investimenti!AC48</f>
        <v>0</v>
      </c>
      <c r="AD69" s="253">
        <f>+[1]I_Investimenti!AG17+[1]C_Investimenti!AD27-[1]C_Investimenti!AD48</f>
        <v>0</v>
      </c>
      <c r="AE69" s="253">
        <f>+[1]I_Investimenti!AH17+[1]C_Investimenti!AE27-[1]C_Investimenti!AE48</f>
        <v>0</v>
      </c>
      <c r="AF69" s="253">
        <f>+[1]I_Investimenti!AI17+[1]C_Investimenti!AF27-[1]C_Investimenti!AF48</f>
        <v>0</v>
      </c>
      <c r="AG69" s="253">
        <f>+[1]I_Investimenti!AJ17+[1]C_Investimenti!AG27-[1]C_Investimenti!AG48</f>
        <v>0</v>
      </c>
      <c r="AH69" s="253">
        <f>+[1]I_Investimenti!AK17+[1]C_Investimenti!AH27-[1]C_Investimenti!AH48</f>
        <v>0</v>
      </c>
      <c r="AI69" s="253">
        <f>+[1]I_Investimenti!AL17+[1]C_Investimenti!AI27-[1]C_Investimenti!AI48</f>
        <v>0</v>
      </c>
      <c r="AJ69" s="253">
        <f>+[1]I_Investimenti!AM17+[1]C_Investimenti!AJ27-[1]C_Investimenti!AJ48</f>
        <v>0</v>
      </c>
      <c r="AK69" s="253">
        <f>+[1]I_Investimenti!AN17+[1]C_Investimenti!AK27-[1]C_Investimenti!AK48</f>
        <v>0</v>
      </c>
      <c r="AL69" s="253">
        <f>+[1]I_Investimenti!AO17+[1]C_Investimenti!AL27-[1]C_Investimenti!AL48</f>
        <v>0</v>
      </c>
      <c r="AM69" s="253">
        <f>+[1]I_Investimenti!AP17+[1]C_Investimenti!AM27-[1]C_Investimenti!AM48</f>
        <v>0</v>
      </c>
      <c r="AN69" s="253">
        <f>+[1]I_Investimenti!AQ17+[1]C_Investimenti!AN27-[1]C_Investimenti!AN48</f>
        <v>0</v>
      </c>
      <c r="AO69" s="253">
        <f>+[1]I_Investimenti!AR17+[1]C_Investimenti!AO27-[1]C_Investimenti!AO48</f>
        <v>0</v>
      </c>
      <c r="AP69" s="253">
        <f>+[1]I_Investimenti!AS17+[1]C_Investimenti!AP27-[1]C_Investimenti!AP48</f>
        <v>0</v>
      </c>
      <c r="AQ69" s="253">
        <f>+[1]I_Investimenti!AT17+[1]C_Investimenti!AQ27-[1]C_Investimenti!AQ48</f>
        <v>0</v>
      </c>
      <c r="AR69" s="253">
        <f>+[1]I_Investimenti!AU17+[1]C_Investimenti!AR27-[1]C_Investimenti!AR48</f>
        <v>0</v>
      </c>
      <c r="AS69" s="253">
        <f>+[1]I_Investimenti!AV17+[1]C_Investimenti!AS27-[1]C_Investimenti!AS48</f>
        <v>0</v>
      </c>
      <c r="AT69" s="253">
        <f>+[1]I_Investimenti!AW17+[1]C_Investimenti!AT27-[1]C_Investimenti!AT48</f>
        <v>0</v>
      </c>
      <c r="AU69" s="253">
        <f>+[1]I_Investimenti!AX17+[1]C_Investimenti!AU27-[1]C_Investimenti!AU48</f>
        <v>0</v>
      </c>
      <c r="AV69" s="253">
        <f>+[1]I_Investimenti!AY17+[1]C_Investimenti!AV27-[1]C_Investimenti!AV48</f>
        <v>0</v>
      </c>
      <c r="AW69" s="253">
        <f>+[1]I_Investimenti!AZ17+[1]C_Investimenti!AW27-[1]C_Investimenti!AW48</f>
        <v>0</v>
      </c>
      <c r="AX69" s="253">
        <f>+[1]I_Investimenti!BA17+[1]C_Investimenti!AX27-[1]C_Investimenti!AX48</f>
        <v>0</v>
      </c>
      <c r="AY69" s="253">
        <f>+[1]I_Investimenti!BB17+[1]C_Investimenti!AY27-[1]C_Investimenti!AY48</f>
        <v>0</v>
      </c>
      <c r="AZ69" s="253">
        <f>+[1]I_Investimenti!BC17+[1]C_Investimenti!AZ27-[1]C_Investimenti!AZ48</f>
        <v>0</v>
      </c>
      <c r="BA69" s="253">
        <f>+[1]I_Investimenti!BD17+[1]C_Investimenti!BA27-[1]C_Investimenti!BA48</f>
        <v>0</v>
      </c>
      <c r="BB69" s="253">
        <f>+[1]I_Investimenti!BE17+[1]C_Investimenti!BB27-[1]C_Investimenti!BB48</f>
        <v>0</v>
      </c>
      <c r="BC69" s="253">
        <f>+[1]I_Investimenti!BF17+[1]C_Investimenti!BC27-[1]C_Investimenti!BC48</f>
        <v>0</v>
      </c>
      <c r="BD69" s="253">
        <f>+[1]I_Investimenti!BG17+[1]C_Investimenti!BD27-[1]C_Investimenti!BD48</f>
        <v>0</v>
      </c>
      <c r="BE69" s="253">
        <f>+[1]I_Investimenti!BH17+[1]C_Investimenti!BE27-[1]C_Investimenti!BE48</f>
        <v>0</v>
      </c>
      <c r="BF69" s="253">
        <f>+[1]I_Investimenti!BI17+[1]C_Investimenti!BF27-[1]C_Investimenti!BF48</f>
        <v>0</v>
      </c>
      <c r="BG69" s="253">
        <f>+[1]I_Investimenti!BJ17+[1]C_Investimenti!BG27-[1]C_Investimenti!BG48</f>
        <v>0</v>
      </c>
      <c r="BH69" s="253">
        <f>+[1]I_Investimenti!BK17+[1]C_Investimenti!BH27-[1]C_Investimenti!BH48</f>
        <v>0</v>
      </c>
      <c r="BI69" s="253">
        <f>+[1]I_Investimenti!BL17+[1]C_Investimenti!BI27-[1]C_Investimenti!BI48</f>
        <v>0</v>
      </c>
      <c r="BJ69" s="253">
        <f>+[1]I_Investimenti!BM17+[1]C_Investimenti!BJ27-[1]C_Investimenti!BJ48</f>
        <v>0</v>
      </c>
      <c r="BK69" s="253">
        <f>+[1]I_Investimenti!BN17+[1]C_Investimenti!BK27-[1]C_Investimenti!BK48</f>
        <v>0</v>
      </c>
      <c r="BL69" s="253">
        <f>+[1]I_Investimenti!BO17+[1]C_Investimenti!BL27-[1]C_Investimenti!BL48</f>
        <v>0</v>
      </c>
      <c r="BM69" s="253">
        <f>+[1]I_Investimenti!BP17+[1]C_Investimenti!BM27-[1]C_Investimenti!BM48</f>
        <v>0</v>
      </c>
      <c r="BN69" s="253">
        <f>+[1]I_Investimenti!BQ17+[1]C_Investimenti!BN27-[1]C_Investimenti!BN48</f>
        <v>0</v>
      </c>
      <c r="BO69" s="253">
        <f>+[1]I_Investimenti!BR17+[1]C_Investimenti!BO27-[1]C_Investimenti!BO48</f>
        <v>0</v>
      </c>
      <c r="BP69" s="253">
        <f>+[1]I_Investimenti!BS17+[1]C_Investimenti!BP27-[1]C_Investimenti!BP48</f>
        <v>0</v>
      </c>
      <c r="BQ69" s="253">
        <f>+[1]I_Investimenti!BT17+[1]C_Investimenti!BQ27-[1]C_Investimenti!BQ48</f>
        <v>0</v>
      </c>
      <c r="BR69" s="253">
        <f>+[1]I_Investimenti!BU17+[1]C_Investimenti!BR27-[1]C_Investimenti!BR48</f>
        <v>0</v>
      </c>
      <c r="BS69" s="253">
        <f>+[1]I_Investimenti!BV17+[1]C_Investimenti!BS27-[1]C_Investimenti!BS48</f>
        <v>0</v>
      </c>
      <c r="BT69" s="253">
        <f>+[1]I_Investimenti!BW17+[1]C_Investimenti!BT27-[1]C_Investimenti!BT48</f>
        <v>0</v>
      </c>
      <c r="BU69" s="253">
        <f>+[1]I_Investimenti!BX17+[1]C_Investimenti!BU27-[1]C_Investimenti!BU48</f>
        <v>0</v>
      </c>
      <c r="BV69" s="253">
        <f>+[1]I_Investimenti!BY17+[1]C_Investimenti!BV27-[1]C_Investimenti!BV48</f>
        <v>0</v>
      </c>
      <c r="BW69" s="253">
        <f>+[1]I_Investimenti!BZ17+[1]C_Investimenti!BW27-[1]C_Investimenti!BW48</f>
        <v>0</v>
      </c>
      <c r="BX69" s="253">
        <f>+[1]I_Investimenti!CA17+[1]C_Investimenti!BX27-[1]C_Investimenti!BX48</f>
        <v>0</v>
      </c>
      <c r="BY69" s="253">
        <f>+[1]I_Investimenti!CB17+[1]C_Investimenti!BY27-[1]C_Investimenti!BY48</f>
        <v>0</v>
      </c>
      <c r="BZ69" s="253">
        <f>+[1]I_Investimenti!CC17+[1]C_Investimenti!BZ27-[1]C_Investimenti!BZ48</f>
        <v>0</v>
      </c>
      <c r="CA69" s="253">
        <f>+[1]I_Investimenti!CD17+[1]C_Investimenti!CA27-[1]C_Investimenti!CA48</f>
        <v>0</v>
      </c>
      <c r="CB69" s="253">
        <f>+[1]I_Investimenti!CE17+[1]C_Investimenti!CB27-[1]C_Investimenti!CB48</f>
        <v>0</v>
      </c>
      <c r="CC69" s="253">
        <f>+[1]I_Investimenti!CF17+[1]C_Investimenti!CC27-[1]C_Investimenti!CC48</f>
        <v>0</v>
      </c>
      <c r="CD69" s="253">
        <f>+[1]I_Investimenti!CG17+[1]C_Investimenti!CD27-[1]C_Investimenti!CD48</f>
        <v>0</v>
      </c>
      <c r="CE69" s="253">
        <f>+[1]I_Investimenti!CH17+[1]C_Investimenti!CE27-[1]C_Investimenti!CE48</f>
        <v>0</v>
      </c>
      <c r="CF69" s="253">
        <f>+[1]I_Investimenti!CI17+[1]C_Investimenti!CF27-[1]C_Investimenti!CF48</f>
        <v>0</v>
      </c>
      <c r="CG69" s="253">
        <f>+[1]I_Investimenti!CJ17+[1]C_Investimenti!CG27-[1]C_Investimenti!CG48</f>
        <v>0</v>
      </c>
      <c r="CH69" s="253">
        <f>+[1]I_Investimenti!CK17+[1]C_Investimenti!CH27-[1]C_Investimenti!CH48</f>
        <v>0</v>
      </c>
      <c r="CI69" s="253">
        <f>+[1]I_Investimenti!CL17+[1]C_Investimenti!CI27-[1]C_Investimenti!CI48</f>
        <v>0</v>
      </c>
      <c r="CJ69" s="253">
        <f>+[1]I_Investimenti!CM17+[1]C_Investimenti!CJ27-[1]C_Investimenti!CJ48</f>
        <v>0</v>
      </c>
      <c r="CK69" s="253">
        <f>+[1]I_Investimenti!CN17+[1]C_Investimenti!CK27-[1]C_Investimenti!CK48</f>
        <v>0</v>
      </c>
      <c r="CL69" s="253">
        <f>+[1]I_Investimenti!CO17+[1]C_Investimenti!CL27-[1]C_Investimenti!CL48</f>
        <v>0</v>
      </c>
      <c r="CM69" s="253">
        <f>+[1]I_Investimenti!CP17+[1]C_Investimenti!CM27-[1]C_Investimenti!CM48</f>
        <v>0</v>
      </c>
      <c r="CN69" s="253">
        <f>+[1]I_Investimenti!CQ17+[1]C_Investimenti!CN27-[1]C_Investimenti!CN48</f>
        <v>0</v>
      </c>
      <c r="CO69" s="253">
        <f>+[1]I_Investimenti!CR17+[1]C_Investimenti!CO27-[1]C_Investimenti!CO48</f>
        <v>0</v>
      </c>
      <c r="CP69" s="253">
        <f>+[1]I_Investimenti!CS17+[1]C_Investimenti!CP27-[1]C_Investimenti!CP48</f>
        <v>0</v>
      </c>
      <c r="CQ69" s="253">
        <f>+[1]I_Investimenti!CT17+[1]C_Investimenti!CQ27-[1]C_Investimenti!CQ48</f>
        <v>0</v>
      </c>
      <c r="CR69" s="253">
        <f>+[1]I_Investimenti!CU17+[1]C_Investimenti!CR27-[1]C_Investimenti!CR48</f>
        <v>0</v>
      </c>
      <c r="CS69" s="253">
        <f>+[1]I_Investimenti!CV17+[1]C_Investimenti!CS27-[1]C_Investimenti!CS48</f>
        <v>0</v>
      </c>
      <c r="CT69" s="253">
        <f>+[1]I_Investimenti!CW17+[1]C_Investimenti!CT27-[1]C_Investimenti!CT48</f>
        <v>0</v>
      </c>
      <c r="CU69" s="253">
        <f>+[1]I_Investimenti!CX17+[1]C_Investimenti!CU27-[1]C_Investimenti!CU48</f>
        <v>0</v>
      </c>
      <c r="CV69" s="253">
        <f>+[1]I_Investimenti!CY17+[1]C_Investimenti!CV27-[1]C_Investimenti!CV48</f>
        <v>0</v>
      </c>
      <c r="CW69" s="253">
        <f>+[1]I_Investimenti!CZ17+[1]C_Investimenti!CW27-[1]C_Investimenti!CW48</f>
        <v>0</v>
      </c>
      <c r="CX69" s="253">
        <f>+[1]I_Investimenti!DA17+[1]C_Investimenti!CX27-[1]C_Investimenti!CX48</f>
        <v>0</v>
      </c>
      <c r="CY69" s="253">
        <f>+[1]I_Investimenti!DB17+[1]C_Investimenti!CY27-[1]C_Investimenti!CY48</f>
        <v>0</v>
      </c>
      <c r="CZ69" s="253">
        <f>+[1]I_Investimenti!DC17+[1]C_Investimenti!CZ27-[1]C_Investimenti!CZ48</f>
        <v>0</v>
      </c>
      <c r="DA69" s="253">
        <f>+[1]I_Investimenti!DD17+[1]C_Investimenti!DA27-[1]C_Investimenti!DA48</f>
        <v>0</v>
      </c>
      <c r="DB69" s="253">
        <f>+[1]I_Investimenti!DE17+[1]C_Investimenti!DB27-[1]C_Investimenti!DB48</f>
        <v>0</v>
      </c>
      <c r="DC69" s="253">
        <f>+[1]I_Investimenti!DF17+[1]C_Investimenti!DC27-[1]C_Investimenti!DC48</f>
        <v>0</v>
      </c>
      <c r="DD69" s="253">
        <f>+[1]I_Investimenti!DG17+[1]C_Investimenti!DD27-[1]C_Investimenti!DD48</f>
        <v>0</v>
      </c>
      <c r="DE69" s="253">
        <f>+[1]I_Investimenti!DH17+[1]C_Investimenti!DE27-[1]C_Investimenti!DE48</f>
        <v>0</v>
      </c>
      <c r="DF69" s="253">
        <f>+[1]I_Investimenti!DI17+[1]C_Investimenti!DF27-[1]C_Investimenti!DF48</f>
        <v>0</v>
      </c>
      <c r="DG69" s="253">
        <f>+[1]I_Investimenti!DJ17+[1]C_Investimenti!DG27-[1]C_Investimenti!DG48</f>
        <v>0</v>
      </c>
      <c r="DH69" s="253">
        <f>+[1]I_Investimenti!DK17+[1]C_Investimenti!DH27-[1]C_Investimenti!DH48</f>
        <v>0</v>
      </c>
      <c r="DI69" s="253">
        <f>+[1]I_Investimenti!DL17+[1]C_Investimenti!DI27-[1]C_Investimenti!DI48</f>
        <v>0</v>
      </c>
      <c r="DJ69" s="253">
        <f>+[1]I_Investimenti!DM17+[1]C_Investimenti!DJ27-[1]C_Investimenti!DJ48</f>
        <v>0</v>
      </c>
      <c r="DK69" s="253">
        <f>+[1]I_Investimenti!DN17+[1]C_Investimenti!DK27-[1]C_Investimenti!DK48</f>
        <v>0</v>
      </c>
      <c r="DL69" s="253">
        <f>+[1]I_Investimenti!DO17+[1]C_Investimenti!DL27-[1]C_Investimenti!DL48</f>
        <v>0</v>
      </c>
      <c r="DM69" s="253">
        <f>+[1]I_Investimenti!DP17+[1]C_Investimenti!DM27-[1]C_Investimenti!DM48</f>
        <v>0</v>
      </c>
      <c r="DN69" s="253">
        <f>+[1]I_Investimenti!DQ17+[1]C_Investimenti!DN27-[1]C_Investimenti!DN48</f>
        <v>0</v>
      </c>
      <c r="DO69" s="253">
        <f>+[1]I_Investimenti!DR17+[1]C_Investimenti!DO27-[1]C_Investimenti!DO48</f>
        <v>0</v>
      </c>
      <c r="DP69" s="253">
        <f>+[1]I_Investimenti!DS17+[1]C_Investimenti!DP27-[1]C_Investimenti!DP48</f>
        <v>0</v>
      </c>
      <c r="DQ69" s="253">
        <f>+[1]I_Investimenti!DT17+[1]C_Investimenti!DQ27-[1]C_Investimenti!DQ48</f>
        <v>0</v>
      </c>
      <c r="DR69" s="253">
        <f>+[1]I_Investimenti!DU17+[1]C_Investimenti!DR27-[1]C_Investimenti!DR48</f>
        <v>0</v>
      </c>
      <c r="DS69" s="253">
        <f>+[1]I_Investimenti!DV17+[1]C_Investimenti!DS27-[1]C_Investimenti!DS48</f>
        <v>0</v>
      </c>
      <c r="DT69" s="253">
        <f>+[1]I_Investimenti!DW17+[1]C_Investimenti!DT27-[1]C_Investimenti!DT48</f>
        <v>0</v>
      </c>
      <c r="DU69" s="253">
        <f>+[1]I_Investimenti!DX17+[1]C_Investimenti!DU27-[1]C_Investimenti!DU48</f>
        <v>0</v>
      </c>
    </row>
    <row r="70" spans="3:125" ht="15.6" thickTop="1" thickBot="1">
      <c r="C70" s="338">
        <f t="shared" si="13"/>
        <v>0</v>
      </c>
      <c r="F70" s="253">
        <f>+[1]I_Investimenti!I18+[1]C_Investimenti!F28-[1]C_Investimenti!F49</f>
        <v>0</v>
      </c>
      <c r="G70" s="253">
        <f>+[1]I_Investimenti!J18+[1]C_Investimenti!G28-[1]C_Investimenti!G49</f>
        <v>0</v>
      </c>
      <c r="H70" s="253">
        <f>+[1]I_Investimenti!K18+[1]C_Investimenti!H28-[1]C_Investimenti!H49</f>
        <v>0</v>
      </c>
      <c r="I70" s="253">
        <f>+[1]I_Investimenti!L18+[1]C_Investimenti!I28-[1]C_Investimenti!I49</f>
        <v>0</v>
      </c>
      <c r="J70" s="253">
        <f>+[1]I_Investimenti!M18+[1]C_Investimenti!J28-[1]C_Investimenti!J49</f>
        <v>0</v>
      </c>
      <c r="K70" s="253">
        <f>+[1]I_Investimenti!N18+[1]C_Investimenti!K28-[1]C_Investimenti!K49</f>
        <v>0</v>
      </c>
      <c r="L70" s="253">
        <f>+[1]I_Investimenti!O18+[1]C_Investimenti!L28-[1]C_Investimenti!L49</f>
        <v>0</v>
      </c>
      <c r="M70" s="253">
        <f>+[1]I_Investimenti!P18+[1]C_Investimenti!M28-[1]C_Investimenti!M49</f>
        <v>0</v>
      </c>
      <c r="N70" s="253">
        <f>+[1]I_Investimenti!Q18+[1]C_Investimenti!N28-[1]C_Investimenti!N49</f>
        <v>0</v>
      </c>
      <c r="O70" s="253">
        <f>+[1]I_Investimenti!R18+[1]C_Investimenti!O28-[1]C_Investimenti!O49</f>
        <v>0</v>
      </c>
      <c r="P70" s="253">
        <f>+[1]I_Investimenti!S18+[1]C_Investimenti!P28-[1]C_Investimenti!P49</f>
        <v>0</v>
      </c>
      <c r="Q70" s="253">
        <f>+[1]I_Investimenti!T18+[1]C_Investimenti!Q28-[1]C_Investimenti!Q49</f>
        <v>0</v>
      </c>
      <c r="R70" s="253">
        <f>+[1]I_Investimenti!U18+[1]C_Investimenti!R28-[1]C_Investimenti!R49</f>
        <v>0</v>
      </c>
      <c r="S70" s="253">
        <f>+[1]I_Investimenti!V18+[1]C_Investimenti!S28-[1]C_Investimenti!S49</f>
        <v>0</v>
      </c>
      <c r="T70" s="253">
        <f>+[1]I_Investimenti!W18+[1]C_Investimenti!T28-[1]C_Investimenti!T49</f>
        <v>0</v>
      </c>
      <c r="U70" s="253">
        <f>+[1]I_Investimenti!X18+[1]C_Investimenti!U28-[1]C_Investimenti!U49</f>
        <v>0</v>
      </c>
      <c r="V70" s="253">
        <f>+[1]I_Investimenti!Y18+[1]C_Investimenti!V28-[1]C_Investimenti!V49</f>
        <v>0</v>
      </c>
      <c r="W70" s="253">
        <f>+[1]I_Investimenti!Z18+[1]C_Investimenti!W28-[1]C_Investimenti!W49</f>
        <v>0</v>
      </c>
      <c r="X70" s="253">
        <f>+[1]I_Investimenti!AA18+[1]C_Investimenti!X28-[1]C_Investimenti!X49</f>
        <v>0</v>
      </c>
      <c r="Y70" s="253">
        <f>+[1]I_Investimenti!AB18+[1]C_Investimenti!Y28-[1]C_Investimenti!Y49</f>
        <v>0</v>
      </c>
      <c r="Z70" s="253">
        <f>+[1]I_Investimenti!AC18+[1]C_Investimenti!Z28-[1]C_Investimenti!Z49</f>
        <v>0</v>
      </c>
      <c r="AA70" s="253">
        <f>+[1]I_Investimenti!AD18+[1]C_Investimenti!AA28-[1]C_Investimenti!AA49</f>
        <v>0</v>
      </c>
      <c r="AB70" s="253">
        <f>+[1]I_Investimenti!AE18+[1]C_Investimenti!AB28-[1]C_Investimenti!AB49</f>
        <v>0</v>
      </c>
      <c r="AC70" s="253">
        <f>+[1]I_Investimenti!AF18+[1]C_Investimenti!AC28-[1]C_Investimenti!AC49</f>
        <v>0</v>
      </c>
      <c r="AD70" s="253">
        <f>+[1]I_Investimenti!AG18+[1]C_Investimenti!AD28-[1]C_Investimenti!AD49</f>
        <v>0</v>
      </c>
      <c r="AE70" s="253">
        <f>+[1]I_Investimenti!AH18+[1]C_Investimenti!AE28-[1]C_Investimenti!AE49</f>
        <v>0</v>
      </c>
      <c r="AF70" s="253">
        <f>+[1]I_Investimenti!AI18+[1]C_Investimenti!AF28-[1]C_Investimenti!AF49</f>
        <v>0</v>
      </c>
      <c r="AG70" s="253">
        <f>+[1]I_Investimenti!AJ18+[1]C_Investimenti!AG28-[1]C_Investimenti!AG49</f>
        <v>0</v>
      </c>
      <c r="AH70" s="253">
        <f>+[1]I_Investimenti!AK18+[1]C_Investimenti!AH28-[1]C_Investimenti!AH49</f>
        <v>0</v>
      </c>
      <c r="AI70" s="253">
        <f>+[1]I_Investimenti!AL18+[1]C_Investimenti!AI28-[1]C_Investimenti!AI49</f>
        <v>0</v>
      </c>
      <c r="AJ70" s="253">
        <f>+[1]I_Investimenti!AM18+[1]C_Investimenti!AJ28-[1]C_Investimenti!AJ49</f>
        <v>0</v>
      </c>
      <c r="AK70" s="253">
        <f>+[1]I_Investimenti!AN18+[1]C_Investimenti!AK28-[1]C_Investimenti!AK49</f>
        <v>0</v>
      </c>
      <c r="AL70" s="253">
        <f>+[1]I_Investimenti!AO18+[1]C_Investimenti!AL28-[1]C_Investimenti!AL49</f>
        <v>0</v>
      </c>
      <c r="AM70" s="253">
        <f>+[1]I_Investimenti!AP18+[1]C_Investimenti!AM28-[1]C_Investimenti!AM49</f>
        <v>0</v>
      </c>
      <c r="AN70" s="253">
        <f>+[1]I_Investimenti!AQ18+[1]C_Investimenti!AN28-[1]C_Investimenti!AN49</f>
        <v>0</v>
      </c>
      <c r="AO70" s="253">
        <f>+[1]I_Investimenti!AR18+[1]C_Investimenti!AO28-[1]C_Investimenti!AO49</f>
        <v>0</v>
      </c>
      <c r="AP70" s="253">
        <f>+[1]I_Investimenti!AS18+[1]C_Investimenti!AP28-[1]C_Investimenti!AP49</f>
        <v>0</v>
      </c>
      <c r="AQ70" s="253">
        <f>+[1]I_Investimenti!AT18+[1]C_Investimenti!AQ28-[1]C_Investimenti!AQ49</f>
        <v>0</v>
      </c>
      <c r="AR70" s="253">
        <f>+[1]I_Investimenti!AU18+[1]C_Investimenti!AR28-[1]C_Investimenti!AR49</f>
        <v>0</v>
      </c>
      <c r="AS70" s="253">
        <f>+[1]I_Investimenti!AV18+[1]C_Investimenti!AS28-[1]C_Investimenti!AS49</f>
        <v>0</v>
      </c>
      <c r="AT70" s="253">
        <f>+[1]I_Investimenti!AW18+[1]C_Investimenti!AT28-[1]C_Investimenti!AT49</f>
        <v>0</v>
      </c>
      <c r="AU70" s="253">
        <f>+[1]I_Investimenti!AX18+[1]C_Investimenti!AU28-[1]C_Investimenti!AU49</f>
        <v>0</v>
      </c>
      <c r="AV70" s="253">
        <f>+[1]I_Investimenti!AY18+[1]C_Investimenti!AV28-[1]C_Investimenti!AV49</f>
        <v>0</v>
      </c>
      <c r="AW70" s="253">
        <f>+[1]I_Investimenti!AZ18+[1]C_Investimenti!AW28-[1]C_Investimenti!AW49</f>
        <v>0</v>
      </c>
      <c r="AX70" s="253">
        <f>+[1]I_Investimenti!BA18+[1]C_Investimenti!AX28-[1]C_Investimenti!AX49</f>
        <v>0</v>
      </c>
      <c r="AY70" s="253">
        <f>+[1]I_Investimenti!BB18+[1]C_Investimenti!AY28-[1]C_Investimenti!AY49</f>
        <v>0</v>
      </c>
      <c r="AZ70" s="253">
        <f>+[1]I_Investimenti!BC18+[1]C_Investimenti!AZ28-[1]C_Investimenti!AZ49</f>
        <v>0</v>
      </c>
      <c r="BA70" s="253">
        <f>+[1]I_Investimenti!BD18+[1]C_Investimenti!BA28-[1]C_Investimenti!BA49</f>
        <v>0</v>
      </c>
      <c r="BB70" s="253">
        <f>+[1]I_Investimenti!BE18+[1]C_Investimenti!BB28-[1]C_Investimenti!BB49</f>
        <v>0</v>
      </c>
      <c r="BC70" s="253">
        <f>+[1]I_Investimenti!BF18+[1]C_Investimenti!BC28-[1]C_Investimenti!BC49</f>
        <v>0</v>
      </c>
      <c r="BD70" s="253">
        <f>+[1]I_Investimenti!BG18+[1]C_Investimenti!BD28-[1]C_Investimenti!BD49</f>
        <v>0</v>
      </c>
      <c r="BE70" s="253">
        <f>+[1]I_Investimenti!BH18+[1]C_Investimenti!BE28-[1]C_Investimenti!BE49</f>
        <v>0</v>
      </c>
      <c r="BF70" s="253">
        <f>+[1]I_Investimenti!BI18+[1]C_Investimenti!BF28-[1]C_Investimenti!BF49</f>
        <v>0</v>
      </c>
      <c r="BG70" s="253">
        <f>+[1]I_Investimenti!BJ18+[1]C_Investimenti!BG28-[1]C_Investimenti!BG49</f>
        <v>0</v>
      </c>
      <c r="BH70" s="253">
        <f>+[1]I_Investimenti!BK18+[1]C_Investimenti!BH28-[1]C_Investimenti!BH49</f>
        <v>0</v>
      </c>
      <c r="BI70" s="253">
        <f>+[1]I_Investimenti!BL18+[1]C_Investimenti!BI28-[1]C_Investimenti!BI49</f>
        <v>0</v>
      </c>
      <c r="BJ70" s="253">
        <f>+[1]I_Investimenti!BM18+[1]C_Investimenti!BJ28-[1]C_Investimenti!BJ49</f>
        <v>0</v>
      </c>
      <c r="BK70" s="253">
        <f>+[1]I_Investimenti!BN18+[1]C_Investimenti!BK28-[1]C_Investimenti!BK49</f>
        <v>0</v>
      </c>
      <c r="BL70" s="253">
        <f>+[1]I_Investimenti!BO18+[1]C_Investimenti!BL28-[1]C_Investimenti!BL49</f>
        <v>0</v>
      </c>
      <c r="BM70" s="253">
        <f>+[1]I_Investimenti!BP18+[1]C_Investimenti!BM28-[1]C_Investimenti!BM49</f>
        <v>0</v>
      </c>
      <c r="BN70" s="253">
        <f>+[1]I_Investimenti!BQ18+[1]C_Investimenti!BN28-[1]C_Investimenti!BN49</f>
        <v>0</v>
      </c>
      <c r="BO70" s="253">
        <f>+[1]I_Investimenti!BR18+[1]C_Investimenti!BO28-[1]C_Investimenti!BO49</f>
        <v>0</v>
      </c>
      <c r="BP70" s="253">
        <f>+[1]I_Investimenti!BS18+[1]C_Investimenti!BP28-[1]C_Investimenti!BP49</f>
        <v>0</v>
      </c>
      <c r="BQ70" s="253">
        <f>+[1]I_Investimenti!BT18+[1]C_Investimenti!BQ28-[1]C_Investimenti!BQ49</f>
        <v>0</v>
      </c>
      <c r="BR70" s="253">
        <f>+[1]I_Investimenti!BU18+[1]C_Investimenti!BR28-[1]C_Investimenti!BR49</f>
        <v>0</v>
      </c>
      <c r="BS70" s="253">
        <f>+[1]I_Investimenti!BV18+[1]C_Investimenti!BS28-[1]C_Investimenti!BS49</f>
        <v>0</v>
      </c>
      <c r="BT70" s="253">
        <f>+[1]I_Investimenti!BW18+[1]C_Investimenti!BT28-[1]C_Investimenti!BT49</f>
        <v>0</v>
      </c>
      <c r="BU70" s="253">
        <f>+[1]I_Investimenti!BX18+[1]C_Investimenti!BU28-[1]C_Investimenti!BU49</f>
        <v>0</v>
      </c>
      <c r="BV70" s="253">
        <f>+[1]I_Investimenti!BY18+[1]C_Investimenti!BV28-[1]C_Investimenti!BV49</f>
        <v>0</v>
      </c>
      <c r="BW70" s="253">
        <f>+[1]I_Investimenti!BZ18+[1]C_Investimenti!BW28-[1]C_Investimenti!BW49</f>
        <v>0</v>
      </c>
      <c r="BX70" s="253">
        <f>+[1]I_Investimenti!CA18+[1]C_Investimenti!BX28-[1]C_Investimenti!BX49</f>
        <v>0</v>
      </c>
      <c r="BY70" s="253">
        <f>+[1]I_Investimenti!CB18+[1]C_Investimenti!BY28-[1]C_Investimenti!BY49</f>
        <v>0</v>
      </c>
      <c r="BZ70" s="253">
        <f>+[1]I_Investimenti!CC18+[1]C_Investimenti!BZ28-[1]C_Investimenti!BZ49</f>
        <v>0</v>
      </c>
      <c r="CA70" s="253">
        <f>+[1]I_Investimenti!CD18+[1]C_Investimenti!CA28-[1]C_Investimenti!CA49</f>
        <v>0</v>
      </c>
      <c r="CB70" s="253">
        <f>+[1]I_Investimenti!CE18+[1]C_Investimenti!CB28-[1]C_Investimenti!CB49</f>
        <v>0</v>
      </c>
      <c r="CC70" s="253">
        <f>+[1]I_Investimenti!CF18+[1]C_Investimenti!CC28-[1]C_Investimenti!CC49</f>
        <v>0</v>
      </c>
      <c r="CD70" s="253">
        <f>+[1]I_Investimenti!CG18+[1]C_Investimenti!CD28-[1]C_Investimenti!CD49</f>
        <v>0</v>
      </c>
      <c r="CE70" s="253">
        <f>+[1]I_Investimenti!CH18+[1]C_Investimenti!CE28-[1]C_Investimenti!CE49</f>
        <v>0</v>
      </c>
      <c r="CF70" s="253">
        <f>+[1]I_Investimenti!CI18+[1]C_Investimenti!CF28-[1]C_Investimenti!CF49</f>
        <v>0</v>
      </c>
      <c r="CG70" s="253">
        <f>+[1]I_Investimenti!CJ18+[1]C_Investimenti!CG28-[1]C_Investimenti!CG49</f>
        <v>0</v>
      </c>
      <c r="CH70" s="253">
        <f>+[1]I_Investimenti!CK18+[1]C_Investimenti!CH28-[1]C_Investimenti!CH49</f>
        <v>0</v>
      </c>
      <c r="CI70" s="253">
        <f>+[1]I_Investimenti!CL18+[1]C_Investimenti!CI28-[1]C_Investimenti!CI49</f>
        <v>0</v>
      </c>
      <c r="CJ70" s="253">
        <f>+[1]I_Investimenti!CM18+[1]C_Investimenti!CJ28-[1]C_Investimenti!CJ49</f>
        <v>0</v>
      </c>
      <c r="CK70" s="253">
        <f>+[1]I_Investimenti!CN18+[1]C_Investimenti!CK28-[1]C_Investimenti!CK49</f>
        <v>0</v>
      </c>
      <c r="CL70" s="253">
        <f>+[1]I_Investimenti!CO18+[1]C_Investimenti!CL28-[1]C_Investimenti!CL49</f>
        <v>0</v>
      </c>
      <c r="CM70" s="253">
        <f>+[1]I_Investimenti!CP18+[1]C_Investimenti!CM28-[1]C_Investimenti!CM49</f>
        <v>0</v>
      </c>
      <c r="CN70" s="253">
        <f>+[1]I_Investimenti!CQ18+[1]C_Investimenti!CN28-[1]C_Investimenti!CN49</f>
        <v>0</v>
      </c>
      <c r="CO70" s="253">
        <f>+[1]I_Investimenti!CR18+[1]C_Investimenti!CO28-[1]C_Investimenti!CO49</f>
        <v>0</v>
      </c>
      <c r="CP70" s="253">
        <f>+[1]I_Investimenti!CS18+[1]C_Investimenti!CP28-[1]C_Investimenti!CP49</f>
        <v>0</v>
      </c>
      <c r="CQ70" s="253">
        <f>+[1]I_Investimenti!CT18+[1]C_Investimenti!CQ28-[1]C_Investimenti!CQ49</f>
        <v>0</v>
      </c>
      <c r="CR70" s="253">
        <f>+[1]I_Investimenti!CU18+[1]C_Investimenti!CR28-[1]C_Investimenti!CR49</f>
        <v>0</v>
      </c>
      <c r="CS70" s="253">
        <f>+[1]I_Investimenti!CV18+[1]C_Investimenti!CS28-[1]C_Investimenti!CS49</f>
        <v>0</v>
      </c>
      <c r="CT70" s="253">
        <f>+[1]I_Investimenti!CW18+[1]C_Investimenti!CT28-[1]C_Investimenti!CT49</f>
        <v>0</v>
      </c>
      <c r="CU70" s="253">
        <f>+[1]I_Investimenti!CX18+[1]C_Investimenti!CU28-[1]C_Investimenti!CU49</f>
        <v>0</v>
      </c>
      <c r="CV70" s="253">
        <f>+[1]I_Investimenti!CY18+[1]C_Investimenti!CV28-[1]C_Investimenti!CV49</f>
        <v>0</v>
      </c>
      <c r="CW70" s="253">
        <f>+[1]I_Investimenti!CZ18+[1]C_Investimenti!CW28-[1]C_Investimenti!CW49</f>
        <v>0</v>
      </c>
      <c r="CX70" s="253">
        <f>+[1]I_Investimenti!DA18+[1]C_Investimenti!CX28-[1]C_Investimenti!CX49</f>
        <v>0</v>
      </c>
      <c r="CY70" s="253">
        <f>+[1]I_Investimenti!DB18+[1]C_Investimenti!CY28-[1]C_Investimenti!CY49</f>
        <v>0</v>
      </c>
      <c r="CZ70" s="253">
        <f>+[1]I_Investimenti!DC18+[1]C_Investimenti!CZ28-[1]C_Investimenti!CZ49</f>
        <v>0</v>
      </c>
      <c r="DA70" s="253">
        <f>+[1]I_Investimenti!DD18+[1]C_Investimenti!DA28-[1]C_Investimenti!DA49</f>
        <v>0</v>
      </c>
      <c r="DB70" s="253">
        <f>+[1]I_Investimenti!DE18+[1]C_Investimenti!DB28-[1]C_Investimenti!DB49</f>
        <v>0</v>
      </c>
      <c r="DC70" s="253">
        <f>+[1]I_Investimenti!DF18+[1]C_Investimenti!DC28-[1]C_Investimenti!DC49</f>
        <v>0</v>
      </c>
      <c r="DD70" s="253">
        <f>+[1]I_Investimenti!DG18+[1]C_Investimenti!DD28-[1]C_Investimenti!DD49</f>
        <v>0</v>
      </c>
      <c r="DE70" s="253">
        <f>+[1]I_Investimenti!DH18+[1]C_Investimenti!DE28-[1]C_Investimenti!DE49</f>
        <v>0</v>
      </c>
      <c r="DF70" s="253">
        <f>+[1]I_Investimenti!DI18+[1]C_Investimenti!DF28-[1]C_Investimenti!DF49</f>
        <v>0</v>
      </c>
      <c r="DG70" s="253">
        <f>+[1]I_Investimenti!DJ18+[1]C_Investimenti!DG28-[1]C_Investimenti!DG49</f>
        <v>0</v>
      </c>
      <c r="DH70" s="253">
        <f>+[1]I_Investimenti!DK18+[1]C_Investimenti!DH28-[1]C_Investimenti!DH49</f>
        <v>0</v>
      </c>
      <c r="DI70" s="253">
        <f>+[1]I_Investimenti!DL18+[1]C_Investimenti!DI28-[1]C_Investimenti!DI49</f>
        <v>0</v>
      </c>
      <c r="DJ70" s="253">
        <f>+[1]I_Investimenti!DM18+[1]C_Investimenti!DJ28-[1]C_Investimenti!DJ49</f>
        <v>0</v>
      </c>
      <c r="DK70" s="253">
        <f>+[1]I_Investimenti!DN18+[1]C_Investimenti!DK28-[1]C_Investimenti!DK49</f>
        <v>0</v>
      </c>
      <c r="DL70" s="253">
        <f>+[1]I_Investimenti!DO18+[1]C_Investimenti!DL28-[1]C_Investimenti!DL49</f>
        <v>0</v>
      </c>
      <c r="DM70" s="253">
        <f>+[1]I_Investimenti!DP18+[1]C_Investimenti!DM28-[1]C_Investimenti!DM49</f>
        <v>0</v>
      </c>
      <c r="DN70" s="253">
        <f>+[1]I_Investimenti!DQ18+[1]C_Investimenti!DN28-[1]C_Investimenti!DN49</f>
        <v>0</v>
      </c>
      <c r="DO70" s="253">
        <f>+[1]I_Investimenti!DR18+[1]C_Investimenti!DO28-[1]C_Investimenti!DO49</f>
        <v>0</v>
      </c>
      <c r="DP70" s="253">
        <f>+[1]I_Investimenti!DS18+[1]C_Investimenti!DP28-[1]C_Investimenti!DP49</f>
        <v>0</v>
      </c>
      <c r="DQ70" s="253">
        <f>+[1]I_Investimenti!DT18+[1]C_Investimenti!DQ28-[1]C_Investimenti!DQ49</f>
        <v>0</v>
      </c>
      <c r="DR70" s="253">
        <f>+[1]I_Investimenti!DU18+[1]C_Investimenti!DR28-[1]C_Investimenti!DR49</f>
        <v>0</v>
      </c>
      <c r="DS70" s="253">
        <f>+[1]I_Investimenti!DV18+[1]C_Investimenti!DS28-[1]C_Investimenti!DS49</f>
        <v>0</v>
      </c>
      <c r="DT70" s="253">
        <f>+[1]I_Investimenti!DW18+[1]C_Investimenti!DT28-[1]C_Investimenti!DT49</f>
        <v>0</v>
      </c>
      <c r="DU70" s="253">
        <f>+[1]I_Investimenti!DX18+[1]C_Investimenti!DU28-[1]C_Investimenti!DU49</f>
        <v>0</v>
      </c>
    </row>
    <row r="71" spans="3:125" ht="15.6" thickTop="1" thickBot="1">
      <c r="C71" s="338">
        <f t="shared" si="13"/>
        <v>0</v>
      </c>
      <c r="F71" s="253">
        <f>+[1]I_Investimenti!I19+[1]C_Investimenti!F29-[1]C_Investimenti!F50</f>
        <v>0</v>
      </c>
      <c r="G71" s="253">
        <f>+[1]I_Investimenti!J19+[1]C_Investimenti!G29-[1]C_Investimenti!G50</f>
        <v>0</v>
      </c>
      <c r="H71" s="253">
        <f>+[1]I_Investimenti!K19+[1]C_Investimenti!H29-[1]C_Investimenti!H50</f>
        <v>0</v>
      </c>
      <c r="I71" s="253">
        <f>+[1]I_Investimenti!L19+[1]C_Investimenti!I29-[1]C_Investimenti!I50</f>
        <v>0</v>
      </c>
      <c r="J71" s="253">
        <f>+[1]I_Investimenti!M19+[1]C_Investimenti!J29-[1]C_Investimenti!J50</f>
        <v>0</v>
      </c>
      <c r="K71" s="253">
        <f>+[1]I_Investimenti!N19+[1]C_Investimenti!K29-[1]C_Investimenti!K50</f>
        <v>0</v>
      </c>
      <c r="L71" s="253">
        <f>+[1]I_Investimenti!O19+[1]C_Investimenti!L29-[1]C_Investimenti!L50</f>
        <v>0</v>
      </c>
      <c r="M71" s="253">
        <f>+[1]I_Investimenti!P19+[1]C_Investimenti!M29-[1]C_Investimenti!M50</f>
        <v>0</v>
      </c>
      <c r="N71" s="253">
        <f>+[1]I_Investimenti!Q19+[1]C_Investimenti!N29-[1]C_Investimenti!N50</f>
        <v>0</v>
      </c>
      <c r="O71" s="253">
        <f>+[1]I_Investimenti!R19+[1]C_Investimenti!O29-[1]C_Investimenti!O50</f>
        <v>0</v>
      </c>
      <c r="P71" s="253">
        <f>+[1]I_Investimenti!S19+[1]C_Investimenti!P29-[1]C_Investimenti!P50</f>
        <v>0</v>
      </c>
      <c r="Q71" s="253">
        <f>+[1]I_Investimenti!T19+[1]C_Investimenti!Q29-[1]C_Investimenti!Q50</f>
        <v>0</v>
      </c>
      <c r="R71" s="253">
        <f>+[1]I_Investimenti!U19+[1]C_Investimenti!R29-[1]C_Investimenti!R50</f>
        <v>0</v>
      </c>
      <c r="S71" s="253">
        <f>+[1]I_Investimenti!V19+[1]C_Investimenti!S29-[1]C_Investimenti!S50</f>
        <v>0</v>
      </c>
      <c r="T71" s="253">
        <f>+[1]I_Investimenti!W19+[1]C_Investimenti!T29-[1]C_Investimenti!T50</f>
        <v>0</v>
      </c>
      <c r="U71" s="253">
        <f>+[1]I_Investimenti!X19+[1]C_Investimenti!U29-[1]C_Investimenti!U50</f>
        <v>0</v>
      </c>
      <c r="V71" s="253">
        <f>+[1]I_Investimenti!Y19+[1]C_Investimenti!V29-[1]C_Investimenti!V50</f>
        <v>0</v>
      </c>
      <c r="W71" s="253">
        <f>+[1]I_Investimenti!Z19+[1]C_Investimenti!W29-[1]C_Investimenti!W50</f>
        <v>0</v>
      </c>
      <c r="X71" s="253">
        <f>+[1]I_Investimenti!AA19+[1]C_Investimenti!X29-[1]C_Investimenti!X50</f>
        <v>0</v>
      </c>
      <c r="Y71" s="253">
        <f>+[1]I_Investimenti!AB19+[1]C_Investimenti!Y29-[1]C_Investimenti!Y50</f>
        <v>0</v>
      </c>
      <c r="Z71" s="253">
        <f>+[1]I_Investimenti!AC19+[1]C_Investimenti!Z29-[1]C_Investimenti!Z50</f>
        <v>0</v>
      </c>
      <c r="AA71" s="253">
        <f>+[1]I_Investimenti!AD19+[1]C_Investimenti!AA29-[1]C_Investimenti!AA50</f>
        <v>0</v>
      </c>
      <c r="AB71" s="253">
        <f>+[1]I_Investimenti!AE19+[1]C_Investimenti!AB29-[1]C_Investimenti!AB50</f>
        <v>0</v>
      </c>
      <c r="AC71" s="253">
        <f>+[1]I_Investimenti!AF19+[1]C_Investimenti!AC29-[1]C_Investimenti!AC50</f>
        <v>0</v>
      </c>
      <c r="AD71" s="253">
        <f>+[1]I_Investimenti!AG19+[1]C_Investimenti!AD29-[1]C_Investimenti!AD50</f>
        <v>0</v>
      </c>
      <c r="AE71" s="253">
        <f>+[1]I_Investimenti!AH19+[1]C_Investimenti!AE29-[1]C_Investimenti!AE50</f>
        <v>0</v>
      </c>
      <c r="AF71" s="253">
        <f>+[1]I_Investimenti!AI19+[1]C_Investimenti!AF29-[1]C_Investimenti!AF50</f>
        <v>0</v>
      </c>
      <c r="AG71" s="253">
        <f>+[1]I_Investimenti!AJ19+[1]C_Investimenti!AG29-[1]C_Investimenti!AG50</f>
        <v>0</v>
      </c>
      <c r="AH71" s="253">
        <f>+[1]I_Investimenti!AK19+[1]C_Investimenti!AH29-[1]C_Investimenti!AH50</f>
        <v>0</v>
      </c>
      <c r="AI71" s="253">
        <f>+[1]I_Investimenti!AL19+[1]C_Investimenti!AI29-[1]C_Investimenti!AI50</f>
        <v>0</v>
      </c>
      <c r="AJ71" s="253">
        <f>+[1]I_Investimenti!AM19+[1]C_Investimenti!AJ29-[1]C_Investimenti!AJ50</f>
        <v>0</v>
      </c>
      <c r="AK71" s="253">
        <f>+[1]I_Investimenti!AN19+[1]C_Investimenti!AK29-[1]C_Investimenti!AK50</f>
        <v>0</v>
      </c>
      <c r="AL71" s="253">
        <f>+[1]I_Investimenti!AO19+[1]C_Investimenti!AL29-[1]C_Investimenti!AL50</f>
        <v>0</v>
      </c>
      <c r="AM71" s="253">
        <f>+[1]I_Investimenti!AP19+[1]C_Investimenti!AM29-[1]C_Investimenti!AM50</f>
        <v>0</v>
      </c>
      <c r="AN71" s="253">
        <f>+[1]I_Investimenti!AQ19+[1]C_Investimenti!AN29-[1]C_Investimenti!AN50</f>
        <v>0</v>
      </c>
      <c r="AO71" s="253">
        <f>+[1]I_Investimenti!AR19+[1]C_Investimenti!AO29-[1]C_Investimenti!AO50</f>
        <v>0</v>
      </c>
      <c r="AP71" s="253">
        <f>+[1]I_Investimenti!AS19+[1]C_Investimenti!AP29-[1]C_Investimenti!AP50</f>
        <v>0</v>
      </c>
      <c r="AQ71" s="253">
        <f>+[1]I_Investimenti!AT19+[1]C_Investimenti!AQ29-[1]C_Investimenti!AQ50</f>
        <v>0</v>
      </c>
      <c r="AR71" s="253">
        <f>+[1]I_Investimenti!AU19+[1]C_Investimenti!AR29-[1]C_Investimenti!AR50</f>
        <v>0</v>
      </c>
      <c r="AS71" s="253">
        <f>+[1]I_Investimenti!AV19+[1]C_Investimenti!AS29-[1]C_Investimenti!AS50</f>
        <v>0</v>
      </c>
      <c r="AT71" s="253">
        <f>+[1]I_Investimenti!AW19+[1]C_Investimenti!AT29-[1]C_Investimenti!AT50</f>
        <v>0</v>
      </c>
      <c r="AU71" s="253">
        <f>+[1]I_Investimenti!AX19+[1]C_Investimenti!AU29-[1]C_Investimenti!AU50</f>
        <v>0</v>
      </c>
      <c r="AV71" s="253">
        <f>+[1]I_Investimenti!AY19+[1]C_Investimenti!AV29-[1]C_Investimenti!AV50</f>
        <v>0</v>
      </c>
      <c r="AW71" s="253">
        <f>+[1]I_Investimenti!AZ19+[1]C_Investimenti!AW29-[1]C_Investimenti!AW50</f>
        <v>0</v>
      </c>
      <c r="AX71" s="253">
        <f>+[1]I_Investimenti!BA19+[1]C_Investimenti!AX29-[1]C_Investimenti!AX50</f>
        <v>0</v>
      </c>
      <c r="AY71" s="253">
        <f>+[1]I_Investimenti!BB19+[1]C_Investimenti!AY29-[1]C_Investimenti!AY50</f>
        <v>0</v>
      </c>
      <c r="AZ71" s="253">
        <f>+[1]I_Investimenti!BC19+[1]C_Investimenti!AZ29-[1]C_Investimenti!AZ50</f>
        <v>0</v>
      </c>
      <c r="BA71" s="253">
        <f>+[1]I_Investimenti!BD19+[1]C_Investimenti!BA29-[1]C_Investimenti!BA50</f>
        <v>0</v>
      </c>
      <c r="BB71" s="253">
        <f>+[1]I_Investimenti!BE19+[1]C_Investimenti!BB29-[1]C_Investimenti!BB50</f>
        <v>0</v>
      </c>
      <c r="BC71" s="253">
        <f>+[1]I_Investimenti!BF19+[1]C_Investimenti!BC29-[1]C_Investimenti!BC50</f>
        <v>0</v>
      </c>
      <c r="BD71" s="253">
        <f>+[1]I_Investimenti!BG19+[1]C_Investimenti!BD29-[1]C_Investimenti!BD50</f>
        <v>0</v>
      </c>
      <c r="BE71" s="253">
        <f>+[1]I_Investimenti!BH19+[1]C_Investimenti!BE29-[1]C_Investimenti!BE50</f>
        <v>0</v>
      </c>
      <c r="BF71" s="253">
        <f>+[1]I_Investimenti!BI19+[1]C_Investimenti!BF29-[1]C_Investimenti!BF50</f>
        <v>0</v>
      </c>
      <c r="BG71" s="253">
        <f>+[1]I_Investimenti!BJ19+[1]C_Investimenti!BG29-[1]C_Investimenti!BG50</f>
        <v>0</v>
      </c>
      <c r="BH71" s="253">
        <f>+[1]I_Investimenti!BK19+[1]C_Investimenti!BH29-[1]C_Investimenti!BH50</f>
        <v>0</v>
      </c>
      <c r="BI71" s="253">
        <f>+[1]I_Investimenti!BL19+[1]C_Investimenti!BI29-[1]C_Investimenti!BI50</f>
        <v>0</v>
      </c>
      <c r="BJ71" s="253">
        <f>+[1]I_Investimenti!BM19+[1]C_Investimenti!BJ29-[1]C_Investimenti!BJ50</f>
        <v>0</v>
      </c>
      <c r="BK71" s="253">
        <f>+[1]I_Investimenti!BN19+[1]C_Investimenti!BK29-[1]C_Investimenti!BK50</f>
        <v>0</v>
      </c>
      <c r="BL71" s="253">
        <f>+[1]I_Investimenti!BO19+[1]C_Investimenti!BL29-[1]C_Investimenti!BL50</f>
        <v>0</v>
      </c>
      <c r="BM71" s="253">
        <f>+[1]I_Investimenti!BP19+[1]C_Investimenti!BM29-[1]C_Investimenti!BM50</f>
        <v>0</v>
      </c>
      <c r="BN71" s="253">
        <f>+[1]I_Investimenti!BQ19+[1]C_Investimenti!BN29-[1]C_Investimenti!BN50</f>
        <v>0</v>
      </c>
      <c r="BO71" s="253">
        <f>+[1]I_Investimenti!BR19+[1]C_Investimenti!BO29-[1]C_Investimenti!BO50</f>
        <v>0</v>
      </c>
      <c r="BP71" s="253">
        <f>+[1]I_Investimenti!BS19+[1]C_Investimenti!BP29-[1]C_Investimenti!BP50</f>
        <v>0</v>
      </c>
      <c r="BQ71" s="253">
        <f>+[1]I_Investimenti!BT19+[1]C_Investimenti!BQ29-[1]C_Investimenti!BQ50</f>
        <v>0</v>
      </c>
      <c r="BR71" s="253">
        <f>+[1]I_Investimenti!BU19+[1]C_Investimenti!BR29-[1]C_Investimenti!BR50</f>
        <v>0</v>
      </c>
      <c r="BS71" s="253">
        <f>+[1]I_Investimenti!BV19+[1]C_Investimenti!BS29-[1]C_Investimenti!BS50</f>
        <v>0</v>
      </c>
      <c r="BT71" s="253">
        <f>+[1]I_Investimenti!BW19+[1]C_Investimenti!BT29-[1]C_Investimenti!BT50</f>
        <v>0</v>
      </c>
      <c r="BU71" s="253">
        <f>+[1]I_Investimenti!BX19+[1]C_Investimenti!BU29-[1]C_Investimenti!BU50</f>
        <v>0</v>
      </c>
      <c r="BV71" s="253">
        <f>+[1]I_Investimenti!BY19+[1]C_Investimenti!BV29-[1]C_Investimenti!BV50</f>
        <v>0</v>
      </c>
      <c r="BW71" s="253">
        <f>+[1]I_Investimenti!BZ19+[1]C_Investimenti!BW29-[1]C_Investimenti!BW50</f>
        <v>0</v>
      </c>
      <c r="BX71" s="253">
        <f>+[1]I_Investimenti!CA19+[1]C_Investimenti!BX29-[1]C_Investimenti!BX50</f>
        <v>0</v>
      </c>
      <c r="BY71" s="253">
        <f>+[1]I_Investimenti!CB19+[1]C_Investimenti!BY29-[1]C_Investimenti!BY50</f>
        <v>0</v>
      </c>
      <c r="BZ71" s="253">
        <f>+[1]I_Investimenti!CC19+[1]C_Investimenti!BZ29-[1]C_Investimenti!BZ50</f>
        <v>0</v>
      </c>
      <c r="CA71" s="253">
        <f>+[1]I_Investimenti!CD19+[1]C_Investimenti!CA29-[1]C_Investimenti!CA50</f>
        <v>0</v>
      </c>
      <c r="CB71" s="253">
        <f>+[1]I_Investimenti!CE19+[1]C_Investimenti!CB29-[1]C_Investimenti!CB50</f>
        <v>0</v>
      </c>
      <c r="CC71" s="253">
        <f>+[1]I_Investimenti!CF19+[1]C_Investimenti!CC29-[1]C_Investimenti!CC50</f>
        <v>0</v>
      </c>
      <c r="CD71" s="253">
        <f>+[1]I_Investimenti!CG19+[1]C_Investimenti!CD29-[1]C_Investimenti!CD50</f>
        <v>0</v>
      </c>
      <c r="CE71" s="253">
        <f>+[1]I_Investimenti!CH19+[1]C_Investimenti!CE29-[1]C_Investimenti!CE50</f>
        <v>0</v>
      </c>
      <c r="CF71" s="253">
        <f>+[1]I_Investimenti!CI19+[1]C_Investimenti!CF29-[1]C_Investimenti!CF50</f>
        <v>0</v>
      </c>
      <c r="CG71" s="253">
        <f>+[1]I_Investimenti!CJ19+[1]C_Investimenti!CG29-[1]C_Investimenti!CG50</f>
        <v>0</v>
      </c>
      <c r="CH71" s="253">
        <f>+[1]I_Investimenti!CK19+[1]C_Investimenti!CH29-[1]C_Investimenti!CH50</f>
        <v>0</v>
      </c>
      <c r="CI71" s="253">
        <f>+[1]I_Investimenti!CL19+[1]C_Investimenti!CI29-[1]C_Investimenti!CI50</f>
        <v>0</v>
      </c>
      <c r="CJ71" s="253">
        <f>+[1]I_Investimenti!CM19+[1]C_Investimenti!CJ29-[1]C_Investimenti!CJ50</f>
        <v>0</v>
      </c>
      <c r="CK71" s="253">
        <f>+[1]I_Investimenti!CN19+[1]C_Investimenti!CK29-[1]C_Investimenti!CK50</f>
        <v>0</v>
      </c>
      <c r="CL71" s="253">
        <f>+[1]I_Investimenti!CO19+[1]C_Investimenti!CL29-[1]C_Investimenti!CL50</f>
        <v>0</v>
      </c>
      <c r="CM71" s="253">
        <f>+[1]I_Investimenti!CP19+[1]C_Investimenti!CM29-[1]C_Investimenti!CM50</f>
        <v>0</v>
      </c>
      <c r="CN71" s="253">
        <f>+[1]I_Investimenti!CQ19+[1]C_Investimenti!CN29-[1]C_Investimenti!CN50</f>
        <v>0</v>
      </c>
      <c r="CO71" s="253">
        <f>+[1]I_Investimenti!CR19+[1]C_Investimenti!CO29-[1]C_Investimenti!CO50</f>
        <v>0</v>
      </c>
      <c r="CP71" s="253">
        <f>+[1]I_Investimenti!CS19+[1]C_Investimenti!CP29-[1]C_Investimenti!CP50</f>
        <v>0</v>
      </c>
      <c r="CQ71" s="253">
        <f>+[1]I_Investimenti!CT19+[1]C_Investimenti!CQ29-[1]C_Investimenti!CQ50</f>
        <v>0</v>
      </c>
      <c r="CR71" s="253">
        <f>+[1]I_Investimenti!CU19+[1]C_Investimenti!CR29-[1]C_Investimenti!CR50</f>
        <v>0</v>
      </c>
      <c r="CS71" s="253">
        <f>+[1]I_Investimenti!CV19+[1]C_Investimenti!CS29-[1]C_Investimenti!CS50</f>
        <v>0</v>
      </c>
      <c r="CT71" s="253">
        <f>+[1]I_Investimenti!CW19+[1]C_Investimenti!CT29-[1]C_Investimenti!CT50</f>
        <v>0</v>
      </c>
      <c r="CU71" s="253">
        <f>+[1]I_Investimenti!CX19+[1]C_Investimenti!CU29-[1]C_Investimenti!CU50</f>
        <v>0</v>
      </c>
      <c r="CV71" s="253">
        <f>+[1]I_Investimenti!CY19+[1]C_Investimenti!CV29-[1]C_Investimenti!CV50</f>
        <v>0</v>
      </c>
      <c r="CW71" s="253">
        <f>+[1]I_Investimenti!CZ19+[1]C_Investimenti!CW29-[1]C_Investimenti!CW50</f>
        <v>0</v>
      </c>
      <c r="CX71" s="253">
        <f>+[1]I_Investimenti!DA19+[1]C_Investimenti!CX29-[1]C_Investimenti!CX50</f>
        <v>0</v>
      </c>
      <c r="CY71" s="253">
        <f>+[1]I_Investimenti!DB19+[1]C_Investimenti!CY29-[1]C_Investimenti!CY50</f>
        <v>0</v>
      </c>
      <c r="CZ71" s="253">
        <f>+[1]I_Investimenti!DC19+[1]C_Investimenti!CZ29-[1]C_Investimenti!CZ50</f>
        <v>0</v>
      </c>
      <c r="DA71" s="253">
        <f>+[1]I_Investimenti!DD19+[1]C_Investimenti!DA29-[1]C_Investimenti!DA50</f>
        <v>0</v>
      </c>
      <c r="DB71" s="253">
        <f>+[1]I_Investimenti!DE19+[1]C_Investimenti!DB29-[1]C_Investimenti!DB50</f>
        <v>0</v>
      </c>
      <c r="DC71" s="253">
        <f>+[1]I_Investimenti!DF19+[1]C_Investimenti!DC29-[1]C_Investimenti!DC50</f>
        <v>0</v>
      </c>
      <c r="DD71" s="253">
        <f>+[1]I_Investimenti!DG19+[1]C_Investimenti!DD29-[1]C_Investimenti!DD50</f>
        <v>0</v>
      </c>
      <c r="DE71" s="253">
        <f>+[1]I_Investimenti!DH19+[1]C_Investimenti!DE29-[1]C_Investimenti!DE50</f>
        <v>0</v>
      </c>
      <c r="DF71" s="253">
        <f>+[1]I_Investimenti!DI19+[1]C_Investimenti!DF29-[1]C_Investimenti!DF50</f>
        <v>0</v>
      </c>
      <c r="DG71" s="253">
        <f>+[1]I_Investimenti!DJ19+[1]C_Investimenti!DG29-[1]C_Investimenti!DG50</f>
        <v>0</v>
      </c>
      <c r="DH71" s="253">
        <f>+[1]I_Investimenti!DK19+[1]C_Investimenti!DH29-[1]C_Investimenti!DH50</f>
        <v>0</v>
      </c>
      <c r="DI71" s="253">
        <f>+[1]I_Investimenti!DL19+[1]C_Investimenti!DI29-[1]C_Investimenti!DI50</f>
        <v>0</v>
      </c>
      <c r="DJ71" s="253">
        <f>+[1]I_Investimenti!DM19+[1]C_Investimenti!DJ29-[1]C_Investimenti!DJ50</f>
        <v>0</v>
      </c>
      <c r="DK71" s="253">
        <f>+[1]I_Investimenti!DN19+[1]C_Investimenti!DK29-[1]C_Investimenti!DK50</f>
        <v>0</v>
      </c>
      <c r="DL71" s="253">
        <f>+[1]I_Investimenti!DO19+[1]C_Investimenti!DL29-[1]C_Investimenti!DL50</f>
        <v>0</v>
      </c>
      <c r="DM71" s="253">
        <f>+[1]I_Investimenti!DP19+[1]C_Investimenti!DM29-[1]C_Investimenti!DM50</f>
        <v>0</v>
      </c>
      <c r="DN71" s="253">
        <f>+[1]I_Investimenti!DQ19+[1]C_Investimenti!DN29-[1]C_Investimenti!DN50</f>
        <v>0</v>
      </c>
      <c r="DO71" s="253">
        <f>+[1]I_Investimenti!DR19+[1]C_Investimenti!DO29-[1]C_Investimenti!DO50</f>
        <v>0</v>
      </c>
      <c r="DP71" s="253">
        <f>+[1]I_Investimenti!DS19+[1]C_Investimenti!DP29-[1]C_Investimenti!DP50</f>
        <v>0</v>
      </c>
      <c r="DQ71" s="253">
        <f>+[1]I_Investimenti!DT19+[1]C_Investimenti!DQ29-[1]C_Investimenti!DQ50</f>
        <v>0</v>
      </c>
      <c r="DR71" s="253">
        <f>+[1]I_Investimenti!DU19+[1]C_Investimenti!DR29-[1]C_Investimenti!DR50</f>
        <v>0</v>
      </c>
      <c r="DS71" s="253">
        <f>+[1]I_Investimenti!DV19+[1]C_Investimenti!DS29-[1]C_Investimenti!DS50</f>
        <v>0</v>
      </c>
      <c r="DT71" s="253">
        <f>+[1]I_Investimenti!DW19+[1]C_Investimenti!DT29-[1]C_Investimenti!DT50</f>
        <v>0</v>
      </c>
      <c r="DU71" s="253">
        <f>+[1]I_Investimenti!DX19+[1]C_Investimenti!DU29-[1]C_Investimenti!DU50</f>
        <v>0</v>
      </c>
    </row>
    <row r="72" spans="3:125" ht="15.6" thickTop="1" thickBot="1">
      <c r="C72" s="338">
        <f t="shared" si="13"/>
        <v>0</v>
      </c>
      <c r="F72" s="253">
        <f>+[1]I_Investimenti!I20+[1]C_Investimenti!F30-[1]C_Investimenti!F51</f>
        <v>0</v>
      </c>
      <c r="G72" s="253">
        <f>+[1]I_Investimenti!J20+[1]C_Investimenti!G30-[1]C_Investimenti!G51</f>
        <v>0</v>
      </c>
      <c r="H72" s="253">
        <f>+[1]I_Investimenti!K20+[1]C_Investimenti!H30-[1]C_Investimenti!H51</f>
        <v>0</v>
      </c>
      <c r="I72" s="253">
        <f>+[1]I_Investimenti!L20+[1]C_Investimenti!I30-[1]C_Investimenti!I51</f>
        <v>0</v>
      </c>
      <c r="J72" s="253">
        <f>+[1]I_Investimenti!M20+[1]C_Investimenti!J30-[1]C_Investimenti!J51</f>
        <v>0</v>
      </c>
      <c r="K72" s="253">
        <f>+[1]I_Investimenti!N20+[1]C_Investimenti!K30-[1]C_Investimenti!K51</f>
        <v>0</v>
      </c>
      <c r="L72" s="253">
        <f>+[1]I_Investimenti!O20+[1]C_Investimenti!L30-[1]C_Investimenti!L51</f>
        <v>0</v>
      </c>
      <c r="M72" s="253">
        <f>+[1]I_Investimenti!P20+[1]C_Investimenti!M30-[1]C_Investimenti!M51</f>
        <v>0</v>
      </c>
      <c r="N72" s="253">
        <f>+[1]I_Investimenti!Q20+[1]C_Investimenti!N30-[1]C_Investimenti!N51</f>
        <v>0</v>
      </c>
      <c r="O72" s="253">
        <f>+[1]I_Investimenti!R20+[1]C_Investimenti!O30-[1]C_Investimenti!O51</f>
        <v>0</v>
      </c>
      <c r="P72" s="253">
        <f>+[1]I_Investimenti!S20+[1]C_Investimenti!P30-[1]C_Investimenti!P51</f>
        <v>0</v>
      </c>
      <c r="Q72" s="253">
        <f>+[1]I_Investimenti!T20+[1]C_Investimenti!Q30-[1]C_Investimenti!Q51</f>
        <v>0</v>
      </c>
      <c r="R72" s="253">
        <f>+[1]I_Investimenti!U20+[1]C_Investimenti!R30-[1]C_Investimenti!R51</f>
        <v>0</v>
      </c>
      <c r="S72" s="253">
        <f>+[1]I_Investimenti!V20+[1]C_Investimenti!S30-[1]C_Investimenti!S51</f>
        <v>0</v>
      </c>
      <c r="T72" s="253">
        <f>+[1]I_Investimenti!W20+[1]C_Investimenti!T30-[1]C_Investimenti!T51</f>
        <v>0</v>
      </c>
      <c r="U72" s="253">
        <f>+[1]I_Investimenti!X20+[1]C_Investimenti!U30-[1]C_Investimenti!U51</f>
        <v>0</v>
      </c>
      <c r="V72" s="253">
        <f>+[1]I_Investimenti!Y20+[1]C_Investimenti!V30-[1]C_Investimenti!V51</f>
        <v>0</v>
      </c>
      <c r="W72" s="253">
        <f>+[1]I_Investimenti!Z20+[1]C_Investimenti!W30-[1]C_Investimenti!W51</f>
        <v>0</v>
      </c>
      <c r="X72" s="253">
        <f>+[1]I_Investimenti!AA20+[1]C_Investimenti!X30-[1]C_Investimenti!X51</f>
        <v>0</v>
      </c>
      <c r="Y72" s="253">
        <f>+[1]I_Investimenti!AB20+[1]C_Investimenti!Y30-[1]C_Investimenti!Y51</f>
        <v>0</v>
      </c>
      <c r="Z72" s="253">
        <f>+[1]I_Investimenti!AC20+[1]C_Investimenti!Z30-[1]C_Investimenti!Z51</f>
        <v>0</v>
      </c>
      <c r="AA72" s="253">
        <f>+[1]I_Investimenti!AD20+[1]C_Investimenti!AA30-[1]C_Investimenti!AA51</f>
        <v>0</v>
      </c>
      <c r="AB72" s="253">
        <f>+[1]I_Investimenti!AE20+[1]C_Investimenti!AB30-[1]C_Investimenti!AB51</f>
        <v>0</v>
      </c>
      <c r="AC72" s="253">
        <f>+[1]I_Investimenti!AF20+[1]C_Investimenti!AC30-[1]C_Investimenti!AC51</f>
        <v>0</v>
      </c>
      <c r="AD72" s="253">
        <f>+[1]I_Investimenti!AG20+[1]C_Investimenti!AD30-[1]C_Investimenti!AD51</f>
        <v>0</v>
      </c>
      <c r="AE72" s="253">
        <f>+[1]I_Investimenti!AH20+[1]C_Investimenti!AE30-[1]C_Investimenti!AE51</f>
        <v>0</v>
      </c>
      <c r="AF72" s="253">
        <f>+[1]I_Investimenti!AI20+[1]C_Investimenti!AF30-[1]C_Investimenti!AF51</f>
        <v>0</v>
      </c>
      <c r="AG72" s="253">
        <f>+[1]I_Investimenti!AJ20+[1]C_Investimenti!AG30-[1]C_Investimenti!AG51</f>
        <v>0</v>
      </c>
      <c r="AH72" s="253">
        <f>+[1]I_Investimenti!AK20+[1]C_Investimenti!AH30-[1]C_Investimenti!AH51</f>
        <v>0</v>
      </c>
      <c r="AI72" s="253">
        <f>+[1]I_Investimenti!AL20+[1]C_Investimenti!AI30-[1]C_Investimenti!AI51</f>
        <v>0</v>
      </c>
      <c r="AJ72" s="253">
        <f>+[1]I_Investimenti!AM20+[1]C_Investimenti!AJ30-[1]C_Investimenti!AJ51</f>
        <v>0</v>
      </c>
      <c r="AK72" s="253">
        <f>+[1]I_Investimenti!AN20+[1]C_Investimenti!AK30-[1]C_Investimenti!AK51</f>
        <v>0</v>
      </c>
      <c r="AL72" s="253">
        <f>+[1]I_Investimenti!AO20+[1]C_Investimenti!AL30-[1]C_Investimenti!AL51</f>
        <v>0</v>
      </c>
      <c r="AM72" s="253">
        <f>+[1]I_Investimenti!AP20+[1]C_Investimenti!AM30-[1]C_Investimenti!AM51</f>
        <v>0</v>
      </c>
      <c r="AN72" s="253">
        <f>+[1]I_Investimenti!AQ20+[1]C_Investimenti!AN30-[1]C_Investimenti!AN51</f>
        <v>0</v>
      </c>
      <c r="AO72" s="253">
        <f>+[1]I_Investimenti!AR20+[1]C_Investimenti!AO30-[1]C_Investimenti!AO51</f>
        <v>0</v>
      </c>
      <c r="AP72" s="253">
        <f>+[1]I_Investimenti!AS20+[1]C_Investimenti!AP30-[1]C_Investimenti!AP51</f>
        <v>0</v>
      </c>
      <c r="AQ72" s="253">
        <f>+[1]I_Investimenti!AT20+[1]C_Investimenti!AQ30-[1]C_Investimenti!AQ51</f>
        <v>0</v>
      </c>
      <c r="AR72" s="253">
        <f>+[1]I_Investimenti!AU20+[1]C_Investimenti!AR30-[1]C_Investimenti!AR51</f>
        <v>0</v>
      </c>
      <c r="AS72" s="253">
        <f>+[1]I_Investimenti!AV20+[1]C_Investimenti!AS30-[1]C_Investimenti!AS51</f>
        <v>0</v>
      </c>
      <c r="AT72" s="253">
        <f>+[1]I_Investimenti!AW20+[1]C_Investimenti!AT30-[1]C_Investimenti!AT51</f>
        <v>0</v>
      </c>
      <c r="AU72" s="253">
        <f>+[1]I_Investimenti!AX20+[1]C_Investimenti!AU30-[1]C_Investimenti!AU51</f>
        <v>0</v>
      </c>
      <c r="AV72" s="253">
        <f>+[1]I_Investimenti!AY20+[1]C_Investimenti!AV30-[1]C_Investimenti!AV51</f>
        <v>0</v>
      </c>
      <c r="AW72" s="253">
        <f>+[1]I_Investimenti!AZ20+[1]C_Investimenti!AW30-[1]C_Investimenti!AW51</f>
        <v>0</v>
      </c>
      <c r="AX72" s="253">
        <f>+[1]I_Investimenti!BA20+[1]C_Investimenti!AX30-[1]C_Investimenti!AX51</f>
        <v>0</v>
      </c>
      <c r="AY72" s="253">
        <f>+[1]I_Investimenti!BB20+[1]C_Investimenti!AY30-[1]C_Investimenti!AY51</f>
        <v>0</v>
      </c>
      <c r="AZ72" s="253">
        <f>+[1]I_Investimenti!BC20+[1]C_Investimenti!AZ30-[1]C_Investimenti!AZ51</f>
        <v>0</v>
      </c>
      <c r="BA72" s="253">
        <f>+[1]I_Investimenti!BD20+[1]C_Investimenti!BA30-[1]C_Investimenti!BA51</f>
        <v>0</v>
      </c>
      <c r="BB72" s="253">
        <f>+[1]I_Investimenti!BE20+[1]C_Investimenti!BB30-[1]C_Investimenti!BB51</f>
        <v>0</v>
      </c>
      <c r="BC72" s="253">
        <f>+[1]I_Investimenti!BF20+[1]C_Investimenti!BC30-[1]C_Investimenti!BC51</f>
        <v>0</v>
      </c>
      <c r="BD72" s="253">
        <f>+[1]I_Investimenti!BG20+[1]C_Investimenti!BD30-[1]C_Investimenti!BD51</f>
        <v>0</v>
      </c>
      <c r="BE72" s="253">
        <f>+[1]I_Investimenti!BH20+[1]C_Investimenti!BE30-[1]C_Investimenti!BE51</f>
        <v>0</v>
      </c>
      <c r="BF72" s="253">
        <f>+[1]I_Investimenti!BI20+[1]C_Investimenti!BF30-[1]C_Investimenti!BF51</f>
        <v>0</v>
      </c>
      <c r="BG72" s="253">
        <f>+[1]I_Investimenti!BJ20+[1]C_Investimenti!BG30-[1]C_Investimenti!BG51</f>
        <v>0</v>
      </c>
      <c r="BH72" s="253">
        <f>+[1]I_Investimenti!BK20+[1]C_Investimenti!BH30-[1]C_Investimenti!BH51</f>
        <v>0</v>
      </c>
      <c r="BI72" s="253">
        <f>+[1]I_Investimenti!BL20+[1]C_Investimenti!BI30-[1]C_Investimenti!BI51</f>
        <v>0</v>
      </c>
      <c r="BJ72" s="253">
        <f>+[1]I_Investimenti!BM20+[1]C_Investimenti!BJ30-[1]C_Investimenti!BJ51</f>
        <v>0</v>
      </c>
      <c r="BK72" s="253">
        <f>+[1]I_Investimenti!BN20+[1]C_Investimenti!BK30-[1]C_Investimenti!BK51</f>
        <v>0</v>
      </c>
      <c r="BL72" s="253">
        <f>+[1]I_Investimenti!BO20+[1]C_Investimenti!BL30-[1]C_Investimenti!BL51</f>
        <v>0</v>
      </c>
      <c r="BM72" s="253">
        <f>+[1]I_Investimenti!BP20+[1]C_Investimenti!BM30-[1]C_Investimenti!BM51</f>
        <v>0</v>
      </c>
      <c r="BN72" s="253">
        <f>+[1]I_Investimenti!BQ20+[1]C_Investimenti!BN30-[1]C_Investimenti!BN51</f>
        <v>0</v>
      </c>
      <c r="BO72" s="253">
        <f>+[1]I_Investimenti!BR20+[1]C_Investimenti!BO30-[1]C_Investimenti!BO51</f>
        <v>0</v>
      </c>
      <c r="BP72" s="253">
        <f>+[1]I_Investimenti!BS20+[1]C_Investimenti!BP30-[1]C_Investimenti!BP51</f>
        <v>0</v>
      </c>
      <c r="BQ72" s="253">
        <f>+[1]I_Investimenti!BT20+[1]C_Investimenti!BQ30-[1]C_Investimenti!BQ51</f>
        <v>0</v>
      </c>
      <c r="BR72" s="253">
        <f>+[1]I_Investimenti!BU20+[1]C_Investimenti!BR30-[1]C_Investimenti!BR51</f>
        <v>0</v>
      </c>
      <c r="BS72" s="253">
        <f>+[1]I_Investimenti!BV20+[1]C_Investimenti!BS30-[1]C_Investimenti!BS51</f>
        <v>0</v>
      </c>
      <c r="BT72" s="253">
        <f>+[1]I_Investimenti!BW20+[1]C_Investimenti!BT30-[1]C_Investimenti!BT51</f>
        <v>0</v>
      </c>
      <c r="BU72" s="253">
        <f>+[1]I_Investimenti!BX20+[1]C_Investimenti!BU30-[1]C_Investimenti!BU51</f>
        <v>0</v>
      </c>
      <c r="BV72" s="253">
        <f>+[1]I_Investimenti!BY20+[1]C_Investimenti!BV30-[1]C_Investimenti!BV51</f>
        <v>0</v>
      </c>
      <c r="BW72" s="253">
        <f>+[1]I_Investimenti!BZ20+[1]C_Investimenti!BW30-[1]C_Investimenti!BW51</f>
        <v>0</v>
      </c>
      <c r="BX72" s="253">
        <f>+[1]I_Investimenti!CA20+[1]C_Investimenti!BX30-[1]C_Investimenti!BX51</f>
        <v>0</v>
      </c>
      <c r="BY72" s="253">
        <f>+[1]I_Investimenti!CB20+[1]C_Investimenti!BY30-[1]C_Investimenti!BY51</f>
        <v>0</v>
      </c>
      <c r="BZ72" s="253">
        <f>+[1]I_Investimenti!CC20+[1]C_Investimenti!BZ30-[1]C_Investimenti!BZ51</f>
        <v>0</v>
      </c>
      <c r="CA72" s="253">
        <f>+[1]I_Investimenti!CD20+[1]C_Investimenti!CA30-[1]C_Investimenti!CA51</f>
        <v>0</v>
      </c>
      <c r="CB72" s="253">
        <f>+[1]I_Investimenti!CE20+[1]C_Investimenti!CB30-[1]C_Investimenti!CB51</f>
        <v>0</v>
      </c>
      <c r="CC72" s="253">
        <f>+[1]I_Investimenti!CF20+[1]C_Investimenti!CC30-[1]C_Investimenti!CC51</f>
        <v>0</v>
      </c>
      <c r="CD72" s="253">
        <f>+[1]I_Investimenti!CG20+[1]C_Investimenti!CD30-[1]C_Investimenti!CD51</f>
        <v>0</v>
      </c>
      <c r="CE72" s="253">
        <f>+[1]I_Investimenti!CH20+[1]C_Investimenti!CE30-[1]C_Investimenti!CE51</f>
        <v>0</v>
      </c>
      <c r="CF72" s="253">
        <f>+[1]I_Investimenti!CI20+[1]C_Investimenti!CF30-[1]C_Investimenti!CF51</f>
        <v>0</v>
      </c>
      <c r="CG72" s="253">
        <f>+[1]I_Investimenti!CJ20+[1]C_Investimenti!CG30-[1]C_Investimenti!CG51</f>
        <v>0</v>
      </c>
      <c r="CH72" s="253">
        <f>+[1]I_Investimenti!CK20+[1]C_Investimenti!CH30-[1]C_Investimenti!CH51</f>
        <v>0</v>
      </c>
      <c r="CI72" s="253">
        <f>+[1]I_Investimenti!CL20+[1]C_Investimenti!CI30-[1]C_Investimenti!CI51</f>
        <v>0</v>
      </c>
      <c r="CJ72" s="253">
        <f>+[1]I_Investimenti!CM20+[1]C_Investimenti!CJ30-[1]C_Investimenti!CJ51</f>
        <v>0</v>
      </c>
      <c r="CK72" s="253">
        <f>+[1]I_Investimenti!CN20+[1]C_Investimenti!CK30-[1]C_Investimenti!CK51</f>
        <v>0</v>
      </c>
      <c r="CL72" s="253">
        <f>+[1]I_Investimenti!CO20+[1]C_Investimenti!CL30-[1]C_Investimenti!CL51</f>
        <v>0</v>
      </c>
      <c r="CM72" s="253">
        <f>+[1]I_Investimenti!CP20+[1]C_Investimenti!CM30-[1]C_Investimenti!CM51</f>
        <v>0</v>
      </c>
      <c r="CN72" s="253">
        <f>+[1]I_Investimenti!CQ20+[1]C_Investimenti!CN30-[1]C_Investimenti!CN51</f>
        <v>0</v>
      </c>
      <c r="CO72" s="253">
        <f>+[1]I_Investimenti!CR20+[1]C_Investimenti!CO30-[1]C_Investimenti!CO51</f>
        <v>0</v>
      </c>
      <c r="CP72" s="253">
        <f>+[1]I_Investimenti!CS20+[1]C_Investimenti!CP30-[1]C_Investimenti!CP51</f>
        <v>0</v>
      </c>
      <c r="CQ72" s="253">
        <f>+[1]I_Investimenti!CT20+[1]C_Investimenti!CQ30-[1]C_Investimenti!CQ51</f>
        <v>0</v>
      </c>
      <c r="CR72" s="253">
        <f>+[1]I_Investimenti!CU20+[1]C_Investimenti!CR30-[1]C_Investimenti!CR51</f>
        <v>0</v>
      </c>
      <c r="CS72" s="253">
        <f>+[1]I_Investimenti!CV20+[1]C_Investimenti!CS30-[1]C_Investimenti!CS51</f>
        <v>0</v>
      </c>
      <c r="CT72" s="253">
        <f>+[1]I_Investimenti!CW20+[1]C_Investimenti!CT30-[1]C_Investimenti!CT51</f>
        <v>0</v>
      </c>
      <c r="CU72" s="253">
        <f>+[1]I_Investimenti!CX20+[1]C_Investimenti!CU30-[1]C_Investimenti!CU51</f>
        <v>0</v>
      </c>
      <c r="CV72" s="253">
        <f>+[1]I_Investimenti!CY20+[1]C_Investimenti!CV30-[1]C_Investimenti!CV51</f>
        <v>0</v>
      </c>
      <c r="CW72" s="253">
        <f>+[1]I_Investimenti!CZ20+[1]C_Investimenti!CW30-[1]C_Investimenti!CW51</f>
        <v>0</v>
      </c>
      <c r="CX72" s="253">
        <f>+[1]I_Investimenti!DA20+[1]C_Investimenti!CX30-[1]C_Investimenti!CX51</f>
        <v>0</v>
      </c>
      <c r="CY72" s="253">
        <f>+[1]I_Investimenti!DB20+[1]C_Investimenti!CY30-[1]C_Investimenti!CY51</f>
        <v>0</v>
      </c>
      <c r="CZ72" s="253">
        <f>+[1]I_Investimenti!DC20+[1]C_Investimenti!CZ30-[1]C_Investimenti!CZ51</f>
        <v>0</v>
      </c>
      <c r="DA72" s="253">
        <f>+[1]I_Investimenti!DD20+[1]C_Investimenti!DA30-[1]C_Investimenti!DA51</f>
        <v>0</v>
      </c>
      <c r="DB72" s="253">
        <f>+[1]I_Investimenti!DE20+[1]C_Investimenti!DB30-[1]C_Investimenti!DB51</f>
        <v>0</v>
      </c>
      <c r="DC72" s="253">
        <f>+[1]I_Investimenti!DF20+[1]C_Investimenti!DC30-[1]C_Investimenti!DC51</f>
        <v>0</v>
      </c>
      <c r="DD72" s="253">
        <f>+[1]I_Investimenti!DG20+[1]C_Investimenti!DD30-[1]C_Investimenti!DD51</f>
        <v>0</v>
      </c>
      <c r="DE72" s="253">
        <f>+[1]I_Investimenti!DH20+[1]C_Investimenti!DE30-[1]C_Investimenti!DE51</f>
        <v>0</v>
      </c>
      <c r="DF72" s="253">
        <f>+[1]I_Investimenti!DI20+[1]C_Investimenti!DF30-[1]C_Investimenti!DF51</f>
        <v>0</v>
      </c>
      <c r="DG72" s="253">
        <f>+[1]I_Investimenti!DJ20+[1]C_Investimenti!DG30-[1]C_Investimenti!DG51</f>
        <v>0</v>
      </c>
      <c r="DH72" s="253">
        <f>+[1]I_Investimenti!DK20+[1]C_Investimenti!DH30-[1]C_Investimenti!DH51</f>
        <v>0</v>
      </c>
      <c r="DI72" s="253">
        <f>+[1]I_Investimenti!DL20+[1]C_Investimenti!DI30-[1]C_Investimenti!DI51</f>
        <v>0</v>
      </c>
      <c r="DJ72" s="253">
        <f>+[1]I_Investimenti!DM20+[1]C_Investimenti!DJ30-[1]C_Investimenti!DJ51</f>
        <v>0</v>
      </c>
      <c r="DK72" s="253">
        <f>+[1]I_Investimenti!DN20+[1]C_Investimenti!DK30-[1]C_Investimenti!DK51</f>
        <v>0</v>
      </c>
      <c r="DL72" s="253">
        <f>+[1]I_Investimenti!DO20+[1]C_Investimenti!DL30-[1]C_Investimenti!DL51</f>
        <v>0</v>
      </c>
      <c r="DM72" s="253">
        <f>+[1]I_Investimenti!DP20+[1]C_Investimenti!DM30-[1]C_Investimenti!DM51</f>
        <v>0</v>
      </c>
      <c r="DN72" s="253">
        <f>+[1]I_Investimenti!DQ20+[1]C_Investimenti!DN30-[1]C_Investimenti!DN51</f>
        <v>0</v>
      </c>
      <c r="DO72" s="253">
        <f>+[1]I_Investimenti!DR20+[1]C_Investimenti!DO30-[1]C_Investimenti!DO51</f>
        <v>0</v>
      </c>
      <c r="DP72" s="253">
        <f>+[1]I_Investimenti!DS20+[1]C_Investimenti!DP30-[1]C_Investimenti!DP51</f>
        <v>0</v>
      </c>
      <c r="DQ72" s="253">
        <f>+[1]I_Investimenti!DT20+[1]C_Investimenti!DQ30-[1]C_Investimenti!DQ51</f>
        <v>0</v>
      </c>
      <c r="DR72" s="253">
        <f>+[1]I_Investimenti!DU20+[1]C_Investimenti!DR30-[1]C_Investimenti!DR51</f>
        <v>0</v>
      </c>
      <c r="DS72" s="253">
        <f>+[1]I_Investimenti!DV20+[1]C_Investimenti!DS30-[1]C_Investimenti!DS51</f>
        <v>0</v>
      </c>
      <c r="DT72" s="253">
        <f>+[1]I_Investimenti!DW20+[1]C_Investimenti!DT30-[1]C_Investimenti!DT51</f>
        <v>0</v>
      </c>
      <c r="DU72" s="253">
        <f>+[1]I_Investimenti!DX20+[1]C_Investimenti!DU30-[1]C_Investimenti!DU51</f>
        <v>0</v>
      </c>
    </row>
    <row r="73" spans="3:125" ht="15.6" thickTop="1" thickBot="1">
      <c r="C73" s="338">
        <f t="shared" si="13"/>
        <v>0</v>
      </c>
      <c r="F73" s="253">
        <f>+[1]I_Investimenti!I21+[1]C_Investimenti!F31-[1]C_Investimenti!F52</f>
        <v>0</v>
      </c>
      <c r="G73" s="253">
        <f>+[1]I_Investimenti!J21+[1]C_Investimenti!G31-[1]C_Investimenti!G52</f>
        <v>0</v>
      </c>
      <c r="H73" s="253">
        <f>+[1]I_Investimenti!K21+[1]C_Investimenti!H31-[1]C_Investimenti!H52</f>
        <v>0</v>
      </c>
      <c r="I73" s="253">
        <f>+[1]I_Investimenti!L21+[1]C_Investimenti!I31-[1]C_Investimenti!I52</f>
        <v>0</v>
      </c>
      <c r="J73" s="253">
        <f>+[1]I_Investimenti!M21+[1]C_Investimenti!J31-[1]C_Investimenti!J52</f>
        <v>0</v>
      </c>
      <c r="K73" s="253">
        <f>+[1]I_Investimenti!N21+[1]C_Investimenti!K31-[1]C_Investimenti!K52</f>
        <v>0</v>
      </c>
      <c r="L73" s="253">
        <f>+[1]I_Investimenti!O21+[1]C_Investimenti!L31-[1]C_Investimenti!L52</f>
        <v>0</v>
      </c>
      <c r="M73" s="253">
        <f>+[1]I_Investimenti!P21+[1]C_Investimenti!M31-[1]C_Investimenti!M52</f>
        <v>0</v>
      </c>
      <c r="N73" s="253">
        <f>+[1]I_Investimenti!Q21+[1]C_Investimenti!N31-[1]C_Investimenti!N52</f>
        <v>0</v>
      </c>
      <c r="O73" s="253">
        <f>+[1]I_Investimenti!R21+[1]C_Investimenti!O31-[1]C_Investimenti!O52</f>
        <v>0</v>
      </c>
      <c r="P73" s="253">
        <f>+[1]I_Investimenti!S21+[1]C_Investimenti!P31-[1]C_Investimenti!P52</f>
        <v>0</v>
      </c>
      <c r="Q73" s="253">
        <f>+[1]I_Investimenti!T21+[1]C_Investimenti!Q31-[1]C_Investimenti!Q52</f>
        <v>0</v>
      </c>
      <c r="R73" s="253">
        <f>+[1]I_Investimenti!U21+[1]C_Investimenti!R31-[1]C_Investimenti!R52</f>
        <v>0</v>
      </c>
      <c r="S73" s="253">
        <f>+[1]I_Investimenti!V21+[1]C_Investimenti!S31-[1]C_Investimenti!S52</f>
        <v>0</v>
      </c>
      <c r="T73" s="253">
        <f>+[1]I_Investimenti!W21+[1]C_Investimenti!T31-[1]C_Investimenti!T52</f>
        <v>0</v>
      </c>
      <c r="U73" s="253">
        <f>+[1]I_Investimenti!X21+[1]C_Investimenti!U31-[1]C_Investimenti!U52</f>
        <v>0</v>
      </c>
      <c r="V73" s="253">
        <f>+[1]I_Investimenti!Y21+[1]C_Investimenti!V31-[1]C_Investimenti!V52</f>
        <v>0</v>
      </c>
      <c r="W73" s="253">
        <f>+[1]I_Investimenti!Z21+[1]C_Investimenti!W31-[1]C_Investimenti!W52</f>
        <v>0</v>
      </c>
      <c r="X73" s="253">
        <f>+[1]I_Investimenti!AA21+[1]C_Investimenti!X31-[1]C_Investimenti!X52</f>
        <v>0</v>
      </c>
      <c r="Y73" s="253">
        <f>+[1]I_Investimenti!AB21+[1]C_Investimenti!Y31-[1]C_Investimenti!Y52</f>
        <v>0</v>
      </c>
      <c r="Z73" s="253">
        <f>+[1]I_Investimenti!AC21+[1]C_Investimenti!Z31-[1]C_Investimenti!Z52</f>
        <v>0</v>
      </c>
      <c r="AA73" s="253">
        <f>+[1]I_Investimenti!AD21+[1]C_Investimenti!AA31-[1]C_Investimenti!AA52</f>
        <v>0</v>
      </c>
      <c r="AB73" s="253">
        <f>+[1]I_Investimenti!AE21+[1]C_Investimenti!AB31-[1]C_Investimenti!AB52</f>
        <v>0</v>
      </c>
      <c r="AC73" s="253">
        <f>+[1]I_Investimenti!AF21+[1]C_Investimenti!AC31-[1]C_Investimenti!AC52</f>
        <v>0</v>
      </c>
      <c r="AD73" s="253">
        <f>+[1]I_Investimenti!AG21+[1]C_Investimenti!AD31-[1]C_Investimenti!AD52</f>
        <v>0</v>
      </c>
      <c r="AE73" s="253">
        <f>+[1]I_Investimenti!AH21+[1]C_Investimenti!AE31-[1]C_Investimenti!AE52</f>
        <v>0</v>
      </c>
      <c r="AF73" s="253">
        <f>+[1]I_Investimenti!AI21+[1]C_Investimenti!AF31-[1]C_Investimenti!AF52</f>
        <v>0</v>
      </c>
      <c r="AG73" s="253">
        <f>+[1]I_Investimenti!AJ21+[1]C_Investimenti!AG31-[1]C_Investimenti!AG52</f>
        <v>0</v>
      </c>
      <c r="AH73" s="253">
        <f>+[1]I_Investimenti!AK21+[1]C_Investimenti!AH31-[1]C_Investimenti!AH52</f>
        <v>0</v>
      </c>
      <c r="AI73" s="253">
        <f>+[1]I_Investimenti!AL21+[1]C_Investimenti!AI31-[1]C_Investimenti!AI52</f>
        <v>0</v>
      </c>
      <c r="AJ73" s="253">
        <f>+[1]I_Investimenti!AM21+[1]C_Investimenti!AJ31-[1]C_Investimenti!AJ52</f>
        <v>0</v>
      </c>
      <c r="AK73" s="253">
        <f>+[1]I_Investimenti!AN21+[1]C_Investimenti!AK31-[1]C_Investimenti!AK52</f>
        <v>0</v>
      </c>
      <c r="AL73" s="253">
        <f>+[1]I_Investimenti!AO21+[1]C_Investimenti!AL31-[1]C_Investimenti!AL52</f>
        <v>0</v>
      </c>
      <c r="AM73" s="253">
        <f>+[1]I_Investimenti!AP21+[1]C_Investimenti!AM31-[1]C_Investimenti!AM52</f>
        <v>0</v>
      </c>
      <c r="AN73" s="253">
        <f>+[1]I_Investimenti!AQ21+[1]C_Investimenti!AN31-[1]C_Investimenti!AN52</f>
        <v>0</v>
      </c>
      <c r="AO73" s="253">
        <f>+[1]I_Investimenti!AR21+[1]C_Investimenti!AO31-[1]C_Investimenti!AO52</f>
        <v>0</v>
      </c>
      <c r="AP73" s="253">
        <f>+[1]I_Investimenti!AS21+[1]C_Investimenti!AP31-[1]C_Investimenti!AP52</f>
        <v>0</v>
      </c>
      <c r="AQ73" s="253">
        <f>+[1]I_Investimenti!AT21+[1]C_Investimenti!AQ31-[1]C_Investimenti!AQ52</f>
        <v>0</v>
      </c>
      <c r="AR73" s="253">
        <f>+[1]I_Investimenti!AU21+[1]C_Investimenti!AR31-[1]C_Investimenti!AR52</f>
        <v>0</v>
      </c>
      <c r="AS73" s="253">
        <f>+[1]I_Investimenti!AV21+[1]C_Investimenti!AS31-[1]C_Investimenti!AS52</f>
        <v>0</v>
      </c>
      <c r="AT73" s="253">
        <f>+[1]I_Investimenti!AW21+[1]C_Investimenti!AT31-[1]C_Investimenti!AT52</f>
        <v>0</v>
      </c>
      <c r="AU73" s="253">
        <f>+[1]I_Investimenti!AX21+[1]C_Investimenti!AU31-[1]C_Investimenti!AU52</f>
        <v>0</v>
      </c>
      <c r="AV73" s="253">
        <f>+[1]I_Investimenti!AY21+[1]C_Investimenti!AV31-[1]C_Investimenti!AV52</f>
        <v>0</v>
      </c>
      <c r="AW73" s="253">
        <f>+[1]I_Investimenti!AZ21+[1]C_Investimenti!AW31-[1]C_Investimenti!AW52</f>
        <v>0</v>
      </c>
      <c r="AX73" s="253">
        <f>+[1]I_Investimenti!BA21+[1]C_Investimenti!AX31-[1]C_Investimenti!AX52</f>
        <v>0</v>
      </c>
      <c r="AY73" s="253">
        <f>+[1]I_Investimenti!BB21+[1]C_Investimenti!AY31-[1]C_Investimenti!AY52</f>
        <v>0</v>
      </c>
      <c r="AZ73" s="253">
        <f>+[1]I_Investimenti!BC21+[1]C_Investimenti!AZ31-[1]C_Investimenti!AZ52</f>
        <v>0</v>
      </c>
      <c r="BA73" s="253">
        <f>+[1]I_Investimenti!BD21+[1]C_Investimenti!BA31-[1]C_Investimenti!BA52</f>
        <v>0</v>
      </c>
      <c r="BB73" s="253">
        <f>+[1]I_Investimenti!BE21+[1]C_Investimenti!BB31-[1]C_Investimenti!BB52</f>
        <v>0</v>
      </c>
      <c r="BC73" s="253">
        <f>+[1]I_Investimenti!BF21+[1]C_Investimenti!BC31-[1]C_Investimenti!BC52</f>
        <v>0</v>
      </c>
      <c r="BD73" s="253">
        <f>+[1]I_Investimenti!BG21+[1]C_Investimenti!BD31-[1]C_Investimenti!BD52</f>
        <v>0</v>
      </c>
      <c r="BE73" s="253">
        <f>+[1]I_Investimenti!BH21+[1]C_Investimenti!BE31-[1]C_Investimenti!BE52</f>
        <v>0</v>
      </c>
      <c r="BF73" s="253">
        <f>+[1]I_Investimenti!BI21+[1]C_Investimenti!BF31-[1]C_Investimenti!BF52</f>
        <v>0</v>
      </c>
      <c r="BG73" s="253">
        <f>+[1]I_Investimenti!BJ21+[1]C_Investimenti!BG31-[1]C_Investimenti!BG52</f>
        <v>0</v>
      </c>
      <c r="BH73" s="253">
        <f>+[1]I_Investimenti!BK21+[1]C_Investimenti!BH31-[1]C_Investimenti!BH52</f>
        <v>0</v>
      </c>
      <c r="BI73" s="253">
        <f>+[1]I_Investimenti!BL21+[1]C_Investimenti!BI31-[1]C_Investimenti!BI52</f>
        <v>0</v>
      </c>
      <c r="BJ73" s="253">
        <f>+[1]I_Investimenti!BM21+[1]C_Investimenti!BJ31-[1]C_Investimenti!BJ52</f>
        <v>0</v>
      </c>
      <c r="BK73" s="253">
        <f>+[1]I_Investimenti!BN21+[1]C_Investimenti!BK31-[1]C_Investimenti!BK52</f>
        <v>0</v>
      </c>
      <c r="BL73" s="253">
        <f>+[1]I_Investimenti!BO21+[1]C_Investimenti!BL31-[1]C_Investimenti!BL52</f>
        <v>0</v>
      </c>
      <c r="BM73" s="253">
        <f>+[1]I_Investimenti!BP21+[1]C_Investimenti!BM31-[1]C_Investimenti!BM52</f>
        <v>0</v>
      </c>
      <c r="BN73" s="253">
        <f>+[1]I_Investimenti!BQ21+[1]C_Investimenti!BN31-[1]C_Investimenti!BN52</f>
        <v>0</v>
      </c>
      <c r="BO73" s="253">
        <f>+[1]I_Investimenti!BR21+[1]C_Investimenti!BO31-[1]C_Investimenti!BO52</f>
        <v>0</v>
      </c>
      <c r="BP73" s="253">
        <f>+[1]I_Investimenti!BS21+[1]C_Investimenti!BP31-[1]C_Investimenti!BP52</f>
        <v>0</v>
      </c>
      <c r="BQ73" s="253">
        <f>+[1]I_Investimenti!BT21+[1]C_Investimenti!BQ31-[1]C_Investimenti!BQ52</f>
        <v>0</v>
      </c>
      <c r="BR73" s="253">
        <f>+[1]I_Investimenti!BU21+[1]C_Investimenti!BR31-[1]C_Investimenti!BR52</f>
        <v>0</v>
      </c>
      <c r="BS73" s="253">
        <f>+[1]I_Investimenti!BV21+[1]C_Investimenti!BS31-[1]C_Investimenti!BS52</f>
        <v>0</v>
      </c>
      <c r="BT73" s="253">
        <f>+[1]I_Investimenti!BW21+[1]C_Investimenti!BT31-[1]C_Investimenti!BT52</f>
        <v>0</v>
      </c>
      <c r="BU73" s="253">
        <f>+[1]I_Investimenti!BX21+[1]C_Investimenti!BU31-[1]C_Investimenti!BU52</f>
        <v>0</v>
      </c>
      <c r="BV73" s="253">
        <f>+[1]I_Investimenti!BY21+[1]C_Investimenti!BV31-[1]C_Investimenti!BV52</f>
        <v>0</v>
      </c>
      <c r="BW73" s="253">
        <f>+[1]I_Investimenti!BZ21+[1]C_Investimenti!BW31-[1]C_Investimenti!BW52</f>
        <v>0</v>
      </c>
      <c r="BX73" s="253">
        <f>+[1]I_Investimenti!CA21+[1]C_Investimenti!BX31-[1]C_Investimenti!BX52</f>
        <v>0</v>
      </c>
      <c r="BY73" s="253">
        <f>+[1]I_Investimenti!CB21+[1]C_Investimenti!BY31-[1]C_Investimenti!BY52</f>
        <v>0</v>
      </c>
      <c r="BZ73" s="253">
        <f>+[1]I_Investimenti!CC21+[1]C_Investimenti!BZ31-[1]C_Investimenti!BZ52</f>
        <v>0</v>
      </c>
      <c r="CA73" s="253">
        <f>+[1]I_Investimenti!CD21+[1]C_Investimenti!CA31-[1]C_Investimenti!CA52</f>
        <v>0</v>
      </c>
      <c r="CB73" s="253">
        <f>+[1]I_Investimenti!CE21+[1]C_Investimenti!CB31-[1]C_Investimenti!CB52</f>
        <v>0</v>
      </c>
      <c r="CC73" s="253">
        <f>+[1]I_Investimenti!CF21+[1]C_Investimenti!CC31-[1]C_Investimenti!CC52</f>
        <v>0</v>
      </c>
      <c r="CD73" s="253">
        <f>+[1]I_Investimenti!CG21+[1]C_Investimenti!CD31-[1]C_Investimenti!CD52</f>
        <v>0</v>
      </c>
      <c r="CE73" s="253">
        <f>+[1]I_Investimenti!CH21+[1]C_Investimenti!CE31-[1]C_Investimenti!CE52</f>
        <v>0</v>
      </c>
      <c r="CF73" s="253">
        <f>+[1]I_Investimenti!CI21+[1]C_Investimenti!CF31-[1]C_Investimenti!CF52</f>
        <v>0</v>
      </c>
      <c r="CG73" s="253">
        <f>+[1]I_Investimenti!CJ21+[1]C_Investimenti!CG31-[1]C_Investimenti!CG52</f>
        <v>0</v>
      </c>
      <c r="CH73" s="253">
        <f>+[1]I_Investimenti!CK21+[1]C_Investimenti!CH31-[1]C_Investimenti!CH52</f>
        <v>0</v>
      </c>
      <c r="CI73" s="253">
        <f>+[1]I_Investimenti!CL21+[1]C_Investimenti!CI31-[1]C_Investimenti!CI52</f>
        <v>0</v>
      </c>
      <c r="CJ73" s="253">
        <f>+[1]I_Investimenti!CM21+[1]C_Investimenti!CJ31-[1]C_Investimenti!CJ52</f>
        <v>0</v>
      </c>
      <c r="CK73" s="253">
        <f>+[1]I_Investimenti!CN21+[1]C_Investimenti!CK31-[1]C_Investimenti!CK52</f>
        <v>0</v>
      </c>
      <c r="CL73" s="253">
        <f>+[1]I_Investimenti!CO21+[1]C_Investimenti!CL31-[1]C_Investimenti!CL52</f>
        <v>0</v>
      </c>
      <c r="CM73" s="253">
        <f>+[1]I_Investimenti!CP21+[1]C_Investimenti!CM31-[1]C_Investimenti!CM52</f>
        <v>0</v>
      </c>
      <c r="CN73" s="253">
        <f>+[1]I_Investimenti!CQ21+[1]C_Investimenti!CN31-[1]C_Investimenti!CN52</f>
        <v>0</v>
      </c>
      <c r="CO73" s="253">
        <f>+[1]I_Investimenti!CR21+[1]C_Investimenti!CO31-[1]C_Investimenti!CO52</f>
        <v>0</v>
      </c>
      <c r="CP73" s="253">
        <f>+[1]I_Investimenti!CS21+[1]C_Investimenti!CP31-[1]C_Investimenti!CP52</f>
        <v>0</v>
      </c>
      <c r="CQ73" s="253">
        <f>+[1]I_Investimenti!CT21+[1]C_Investimenti!CQ31-[1]C_Investimenti!CQ52</f>
        <v>0</v>
      </c>
      <c r="CR73" s="253">
        <f>+[1]I_Investimenti!CU21+[1]C_Investimenti!CR31-[1]C_Investimenti!CR52</f>
        <v>0</v>
      </c>
      <c r="CS73" s="253">
        <f>+[1]I_Investimenti!CV21+[1]C_Investimenti!CS31-[1]C_Investimenti!CS52</f>
        <v>0</v>
      </c>
      <c r="CT73" s="253">
        <f>+[1]I_Investimenti!CW21+[1]C_Investimenti!CT31-[1]C_Investimenti!CT52</f>
        <v>0</v>
      </c>
      <c r="CU73" s="253">
        <f>+[1]I_Investimenti!CX21+[1]C_Investimenti!CU31-[1]C_Investimenti!CU52</f>
        <v>0</v>
      </c>
      <c r="CV73" s="253">
        <f>+[1]I_Investimenti!CY21+[1]C_Investimenti!CV31-[1]C_Investimenti!CV52</f>
        <v>0</v>
      </c>
      <c r="CW73" s="253">
        <f>+[1]I_Investimenti!CZ21+[1]C_Investimenti!CW31-[1]C_Investimenti!CW52</f>
        <v>0</v>
      </c>
      <c r="CX73" s="253">
        <f>+[1]I_Investimenti!DA21+[1]C_Investimenti!CX31-[1]C_Investimenti!CX52</f>
        <v>0</v>
      </c>
      <c r="CY73" s="253">
        <f>+[1]I_Investimenti!DB21+[1]C_Investimenti!CY31-[1]C_Investimenti!CY52</f>
        <v>0</v>
      </c>
      <c r="CZ73" s="253">
        <f>+[1]I_Investimenti!DC21+[1]C_Investimenti!CZ31-[1]C_Investimenti!CZ52</f>
        <v>0</v>
      </c>
      <c r="DA73" s="253">
        <f>+[1]I_Investimenti!DD21+[1]C_Investimenti!DA31-[1]C_Investimenti!DA52</f>
        <v>0</v>
      </c>
      <c r="DB73" s="253">
        <f>+[1]I_Investimenti!DE21+[1]C_Investimenti!DB31-[1]C_Investimenti!DB52</f>
        <v>0</v>
      </c>
      <c r="DC73" s="253">
        <f>+[1]I_Investimenti!DF21+[1]C_Investimenti!DC31-[1]C_Investimenti!DC52</f>
        <v>0</v>
      </c>
      <c r="DD73" s="253">
        <f>+[1]I_Investimenti!DG21+[1]C_Investimenti!DD31-[1]C_Investimenti!DD52</f>
        <v>0</v>
      </c>
      <c r="DE73" s="253">
        <f>+[1]I_Investimenti!DH21+[1]C_Investimenti!DE31-[1]C_Investimenti!DE52</f>
        <v>0</v>
      </c>
      <c r="DF73" s="253">
        <f>+[1]I_Investimenti!DI21+[1]C_Investimenti!DF31-[1]C_Investimenti!DF52</f>
        <v>0</v>
      </c>
      <c r="DG73" s="253">
        <f>+[1]I_Investimenti!DJ21+[1]C_Investimenti!DG31-[1]C_Investimenti!DG52</f>
        <v>0</v>
      </c>
      <c r="DH73" s="253">
        <f>+[1]I_Investimenti!DK21+[1]C_Investimenti!DH31-[1]C_Investimenti!DH52</f>
        <v>0</v>
      </c>
      <c r="DI73" s="253">
        <f>+[1]I_Investimenti!DL21+[1]C_Investimenti!DI31-[1]C_Investimenti!DI52</f>
        <v>0</v>
      </c>
      <c r="DJ73" s="253">
        <f>+[1]I_Investimenti!DM21+[1]C_Investimenti!DJ31-[1]C_Investimenti!DJ52</f>
        <v>0</v>
      </c>
      <c r="DK73" s="253">
        <f>+[1]I_Investimenti!DN21+[1]C_Investimenti!DK31-[1]C_Investimenti!DK52</f>
        <v>0</v>
      </c>
      <c r="DL73" s="253">
        <f>+[1]I_Investimenti!DO21+[1]C_Investimenti!DL31-[1]C_Investimenti!DL52</f>
        <v>0</v>
      </c>
      <c r="DM73" s="253">
        <f>+[1]I_Investimenti!DP21+[1]C_Investimenti!DM31-[1]C_Investimenti!DM52</f>
        <v>0</v>
      </c>
      <c r="DN73" s="253">
        <f>+[1]I_Investimenti!DQ21+[1]C_Investimenti!DN31-[1]C_Investimenti!DN52</f>
        <v>0</v>
      </c>
      <c r="DO73" s="253">
        <f>+[1]I_Investimenti!DR21+[1]C_Investimenti!DO31-[1]C_Investimenti!DO52</f>
        <v>0</v>
      </c>
      <c r="DP73" s="253">
        <f>+[1]I_Investimenti!DS21+[1]C_Investimenti!DP31-[1]C_Investimenti!DP52</f>
        <v>0</v>
      </c>
      <c r="DQ73" s="253">
        <f>+[1]I_Investimenti!DT21+[1]C_Investimenti!DQ31-[1]C_Investimenti!DQ52</f>
        <v>0</v>
      </c>
      <c r="DR73" s="253">
        <f>+[1]I_Investimenti!DU21+[1]C_Investimenti!DR31-[1]C_Investimenti!DR52</f>
        <v>0</v>
      </c>
      <c r="DS73" s="253">
        <f>+[1]I_Investimenti!DV21+[1]C_Investimenti!DS31-[1]C_Investimenti!DS52</f>
        <v>0</v>
      </c>
      <c r="DT73" s="253">
        <f>+[1]I_Investimenti!DW21+[1]C_Investimenti!DT31-[1]C_Investimenti!DT52</f>
        <v>0</v>
      </c>
      <c r="DU73" s="253">
        <f>+[1]I_Investimenti!DX21+[1]C_Investimenti!DU31-[1]C_Investimenti!DU52</f>
        <v>0</v>
      </c>
    </row>
    <row r="74" spans="3:125" ht="15.6" thickTop="1" thickBot="1">
      <c r="C74" s="338" t="str">
        <f t="shared" si="13"/>
        <v>xx</v>
      </c>
      <c r="F74" s="253">
        <f>+[1]I_Investimenti!I22+[1]C_Investimenti!F32-[1]C_Investimenti!F53</f>
        <v>0</v>
      </c>
      <c r="G74" s="253">
        <f>+[1]I_Investimenti!J22+[1]C_Investimenti!G32-[1]C_Investimenti!G53</f>
        <v>0</v>
      </c>
      <c r="H74" s="253">
        <f>+[1]I_Investimenti!K22+[1]C_Investimenti!H32-[1]C_Investimenti!H53</f>
        <v>0</v>
      </c>
      <c r="I74" s="253">
        <f>+[1]I_Investimenti!L22+[1]C_Investimenti!I32-[1]C_Investimenti!I53</f>
        <v>0</v>
      </c>
      <c r="J74" s="253">
        <f>+[1]I_Investimenti!M22+[1]C_Investimenti!J32-[1]C_Investimenti!J53</f>
        <v>0</v>
      </c>
      <c r="K74" s="253">
        <f>+[1]I_Investimenti!N22+[1]C_Investimenti!K32-[1]C_Investimenti!K53</f>
        <v>0</v>
      </c>
      <c r="L74" s="253">
        <f>+[1]I_Investimenti!O22+[1]C_Investimenti!L32-[1]C_Investimenti!L53</f>
        <v>0</v>
      </c>
      <c r="M74" s="253">
        <f>+[1]I_Investimenti!P22+[1]C_Investimenti!M32-[1]C_Investimenti!M53</f>
        <v>0</v>
      </c>
      <c r="N74" s="253">
        <f>+[1]I_Investimenti!Q22+[1]C_Investimenti!N32-[1]C_Investimenti!N53</f>
        <v>0</v>
      </c>
      <c r="O74" s="253">
        <f>+[1]I_Investimenti!R22+[1]C_Investimenti!O32-[1]C_Investimenti!O53</f>
        <v>0</v>
      </c>
      <c r="P74" s="253">
        <f>+[1]I_Investimenti!S22+[1]C_Investimenti!P32-[1]C_Investimenti!P53</f>
        <v>0</v>
      </c>
      <c r="Q74" s="253">
        <f>+[1]I_Investimenti!T22+[1]C_Investimenti!Q32-[1]C_Investimenti!Q53</f>
        <v>0</v>
      </c>
      <c r="R74" s="253">
        <f>+[1]I_Investimenti!U22+[1]C_Investimenti!R32-[1]C_Investimenti!R53</f>
        <v>0</v>
      </c>
      <c r="S74" s="253">
        <f>+[1]I_Investimenti!V22+[1]C_Investimenti!S32-[1]C_Investimenti!S53</f>
        <v>0</v>
      </c>
      <c r="T74" s="253">
        <f>+[1]I_Investimenti!W22+[1]C_Investimenti!T32-[1]C_Investimenti!T53</f>
        <v>0</v>
      </c>
      <c r="U74" s="253">
        <f>+[1]I_Investimenti!X22+[1]C_Investimenti!U32-[1]C_Investimenti!U53</f>
        <v>0</v>
      </c>
      <c r="V74" s="253">
        <f>+[1]I_Investimenti!Y22+[1]C_Investimenti!V32-[1]C_Investimenti!V53</f>
        <v>0</v>
      </c>
      <c r="W74" s="253">
        <f>+[1]I_Investimenti!Z22+[1]C_Investimenti!W32-[1]C_Investimenti!W53</f>
        <v>0</v>
      </c>
      <c r="X74" s="253">
        <f>+[1]I_Investimenti!AA22+[1]C_Investimenti!X32-[1]C_Investimenti!X53</f>
        <v>0</v>
      </c>
      <c r="Y74" s="253">
        <f>+[1]I_Investimenti!AB22+[1]C_Investimenti!Y32-[1]C_Investimenti!Y53</f>
        <v>0</v>
      </c>
      <c r="Z74" s="253">
        <f>+[1]I_Investimenti!AC22+[1]C_Investimenti!Z32-[1]C_Investimenti!Z53</f>
        <v>0</v>
      </c>
      <c r="AA74" s="253">
        <f>+[1]I_Investimenti!AD22+[1]C_Investimenti!AA32-[1]C_Investimenti!AA53</f>
        <v>0</v>
      </c>
      <c r="AB74" s="253">
        <f>+[1]I_Investimenti!AE22+[1]C_Investimenti!AB32-[1]C_Investimenti!AB53</f>
        <v>0</v>
      </c>
      <c r="AC74" s="253">
        <f>+[1]I_Investimenti!AF22+[1]C_Investimenti!AC32-[1]C_Investimenti!AC53</f>
        <v>0</v>
      </c>
      <c r="AD74" s="253">
        <f>+[1]I_Investimenti!AG22+[1]C_Investimenti!AD32-[1]C_Investimenti!AD53</f>
        <v>0</v>
      </c>
      <c r="AE74" s="253">
        <f>+[1]I_Investimenti!AH22+[1]C_Investimenti!AE32-[1]C_Investimenti!AE53</f>
        <v>0</v>
      </c>
      <c r="AF74" s="253">
        <f>+[1]I_Investimenti!AI22+[1]C_Investimenti!AF32-[1]C_Investimenti!AF53</f>
        <v>0</v>
      </c>
      <c r="AG74" s="253">
        <f>+[1]I_Investimenti!AJ22+[1]C_Investimenti!AG32-[1]C_Investimenti!AG53</f>
        <v>0</v>
      </c>
      <c r="AH74" s="253">
        <f>+[1]I_Investimenti!AK22+[1]C_Investimenti!AH32-[1]C_Investimenti!AH53</f>
        <v>0</v>
      </c>
      <c r="AI74" s="253">
        <f>+[1]I_Investimenti!AL22+[1]C_Investimenti!AI32-[1]C_Investimenti!AI53</f>
        <v>0</v>
      </c>
      <c r="AJ74" s="253">
        <f>+[1]I_Investimenti!AM22+[1]C_Investimenti!AJ32-[1]C_Investimenti!AJ53</f>
        <v>0</v>
      </c>
      <c r="AK74" s="253">
        <f>+[1]I_Investimenti!AN22+[1]C_Investimenti!AK32-[1]C_Investimenti!AK53</f>
        <v>0</v>
      </c>
      <c r="AL74" s="253">
        <f>+[1]I_Investimenti!AO22+[1]C_Investimenti!AL32-[1]C_Investimenti!AL53</f>
        <v>0</v>
      </c>
      <c r="AM74" s="253">
        <f>+[1]I_Investimenti!AP22+[1]C_Investimenti!AM32-[1]C_Investimenti!AM53</f>
        <v>0</v>
      </c>
      <c r="AN74" s="253">
        <f>+[1]I_Investimenti!AQ22+[1]C_Investimenti!AN32-[1]C_Investimenti!AN53</f>
        <v>0</v>
      </c>
      <c r="AO74" s="253">
        <f>+[1]I_Investimenti!AR22+[1]C_Investimenti!AO32-[1]C_Investimenti!AO53</f>
        <v>0</v>
      </c>
      <c r="AP74" s="253">
        <f>+[1]I_Investimenti!AS22+[1]C_Investimenti!AP32-[1]C_Investimenti!AP53</f>
        <v>0</v>
      </c>
      <c r="AQ74" s="253">
        <f>+[1]I_Investimenti!AT22+[1]C_Investimenti!AQ32-[1]C_Investimenti!AQ53</f>
        <v>0</v>
      </c>
      <c r="AR74" s="253">
        <f>+[1]I_Investimenti!AU22+[1]C_Investimenti!AR32-[1]C_Investimenti!AR53</f>
        <v>0</v>
      </c>
      <c r="AS74" s="253">
        <f>+[1]I_Investimenti!AV22+[1]C_Investimenti!AS32-[1]C_Investimenti!AS53</f>
        <v>0</v>
      </c>
      <c r="AT74" s="253">
        <f>+[1]I_Investimenti!AW22+[1]C_Investimenti!AT32-[1]C_Investimenti!AT53</f>
        <v>0</v>
      </c>
      <c r="AU74" s="253">
        <f>+[1]I_Investimenti!AX22+[1]C_Investimenti!AU32-[1]C_Investimenti!AU53</f>
        <v>0</v>
      </c>
      <c r="AV74" s="253">
        <f>+[1]I_Investimenti!AY22+[1]C_Investimenti!AV32-[1]C_Investimenti!AV53</f>
        <v>0</v>
      </c>
      <c r="AW74" s="253">
        <f>+[1]I_Investimenti!AZ22+[1]C_Investimenti!AW32-[1]C_Investimenti!AW53</f>
        <v>0</v>
      </c>
      <c r="AX74" s="253">
        <f>+[1]I_Investimenti!BA22+[1]C_Investimenti!AX32-[1]C_Investimenti!AX53</f>
        <v>0</v>
      </c>
      <c r="AY74" s="253">
        <f>+[1]I_Investimenti!BB22+[1]C_Investimenti!AY32-[1]C_Investimenti!AY53</f>
        <v>0</v>
      </c>
      <c r="AZ74" s="253">
        <f>+[1]I_Investimenti!BC22+[1]C_Investimenti!AZ32-[1]C_Investimenti!AZ53</f>
        <v>0</v>
      </c>
      <c r="BA74" s="253">
        <f>+[1]I_Investimenti!BD22+[1]C_Investimenti!BA32-[1]C_Investimenti!BA53</f>
        <v>0</v>
      </c>
      <c r="BB74" s="253">
        <f>+[1]I_Investimenti!BE22+[1]C_Investimenti!BB32-[1]C_Investimenti!BB53</f>
        <v>0</v>
      </c>
      <c r="BC74" s="253">
        <f>+[1]I_Investimenti!BF22+[1]C_Investimenti!BC32-[1]C_Investimenti!BC53</f>
        <v>0</v>
      </c>
      <c r="BD74" s="253">
        <f>+[1]I_Investimenti!BG22+[1]C_Investimenti!BD32-[1]C_Investimenti!BD53</f>
        <v>0</v>
      </c>
      <c r="BE74" s="253">
        <f>+[1]I_Investimenti!BH22+[1]C_Investimenti!BE32-[1]C_Investimenti!BE53</f>
        <v>0</v>
      </c>
      <c r="BF74" s="253">
        <f>+[1]I_Investimenti!BI22+[1]C_Investimenti!BF32-[1]C_Investimenti!BF53</f>
        <v>0</v>
      </c>
      <c r="BG74" s="253">
        <f>+[1]I_Investimenti!BJ22+[1]C_Investimenti!BG32-[1]C_Investimenti!BG53</f>
        <v>0</v>
      </c>
      <c r="BH74" s="253">
        <f>+[1]I_Investimenti!BK22+[1]C_Investimenti!BH32-[1]C_Investimenti!BH53</f>
        <v>0</v>
      </c>
      <c r="BI74" s="253">
        <f>+[1]I_Investimenti!BL22+[1]C_Investimenti!BI32-[1]C_Investimenti!BI53</f>
        <v>0</v>
      </c>
      <c r="BJ74" s="253">
        <f>+[1]I_Investimenti!BM22+[1]C_Investimenti!BJ32-[1]C_Investimenti!BJ53</f>
        <v>0</v>
      </c>
      <c r="BK74" s="253">
        <f>+[1]I_Investimenti!BN22+[1]C_Investimenti!BK32-[1]C_Investimenti!BK53</f>
        <v>0</v>
      </c>
      <c r="BL74" s="253">
        <f>+[1]I_Investimenti!BO22+[1]C_Investimenti!BL32-[1]C_Investimenti!BL53</f>
        <v>0</v>
      </c>
      <c r="BM74" s="253">
        <f>+[1]I_Investimenti!BP22+[1]C_Investimenti!BM32-[1]C_Investimenti!BM53</f>
        <v>0</v>
      </c>
      <c r="BN74" s="253">
        <f>+[1]I_Investimenti!BQ22+[1]C_Investimenti!BN32-[1]C_Investimenti!BN53</f>
        <v>0</v>
      </c>
      <c r="BO74" s="253">
        <f>+[1]I_Investimenti!BR22+[1]C_Investimenti!BO32-[1]C_Investimenti!BO53</f>
        <v>0</v>
      </c>
      <c r="BP74" s="253">
        <f>+[1]I_Investimenti!BS22+[1]C_Investimenti!BP32-[1]C_Investimenti!BP53</f>
        <v>0</v>
      </c>
      <c r="BQ74" s="253">
        <f>+[1]I_Investimenti!BT22+[1]C_Investimenti!BQ32-[1]C_Investimenti!BQ53</f>
        <v>0</v>
      </c>
      <c r="BR74" s="253">
        <f>+[1]I_Investimenti!BU22+[1]C_Investimenti!BR32-[1]C_Investimenti!BR53</f>
        <v>0</v>
      </c>
      <c r="BS74" s="253">
        <f>+[1]I_Investimenti!BV22+[1]C_Investimenti!BS32-[1]C_Investimenti!BS53</f>
        <v>0</v>
      </c>
      <c r="BT74" s="253">
        <f>+[1]I_Investimenti!BW22+[1]C_Investimenti!BT32-[1]C_Investimenti!BT53</f>
        <v>0</v>
      </c>
      <c r="BU74" s="253">
        <f>+[1]I_Investimenti!BX22+[1]C_Investimenti!BU32-[1]C_Investimenti!BU53</f>
        <v>0</v>
      </c>
      <c r="BV74" s="253">
        <f>+[1]I_Investimenti!BY22+[1]C_Investimenti!BV32-[1]C_Investimenti!BV53</f>
        <v>0</v>
      </c>
      <c r="BW74" s="253">
        <f>+[1]I_Investimenti!BZ22+[1]C_Investimenti!BW32-[1]C_Investimenti!BW53</f>
        <v>0</v>
      </c>
      <c r="BX74" s="253">
        <f>+[1]I_Investimenti!CA22+[1]C_Investimenti!BX32-[1]C_Investimenti!BX53</f>
        <v>0</v>
      </c>
      <c r="BY74" s="253">
        <f>+[1]I_Investimenti!CB22+[1]C_Investimenti!BY32-[1]C_Investimenti!BY53</f>
        <v>0</v>
      </c>
      <c r="BZ74" s="253">
        <f>+[1]I_Investimenti!CC22+[1]C_Investimenti!BZ32-[1]C_Investimenti!BZ53</f>
        <v>0</v>
      </c>
      <c r="CA74" s="253">
        <f>+[1]I_Investimenti!CD22+[1]C_Investimenti!CA32-[1]C_Investimenti!CA53</f>
        <v>0</v>
      </c>
      <c r="CB74" s="253">
        <f>+[1]I_Investimenti!CE22+[1]C_Investimenti!CB32-[1]C_Investimenti!CB53</f>
        <v>0</v>
      </c>
      <c r="CC74" s="253">
        <f>+[1]I_Investimenti!CF22+[1]C_Investimenti!CC32-[1]C_Investimenti!CC53</f>
        <v>0</v>
      </c>
      <c r="CD74" s="253">
        <f>+[1]I_Investimenti!CG22+[1]C_Investimenti!CD32-[1]C_Investimenti!CD53</f>
        <v>0</v>
      </c>
      <c r="CE74" s="253">
        <f>+[1]I_Investimenti!CH22+[1]C_Investimenti!CE32-[1]C_Investimenti!CE53</f>
        <v>0</v>
      </c>
      <c r="CF74" s="253">
        <f>+[1]I_Investimenti!CI22+[1]C_Investimenti!CF32-[1]C_Investimenti!CF53</f>
        <v>0</v>
      </c>
      <c r="CG74" s="253">
        <f>+[1]I_Investimenti!CJ22+[1]C_Investimenti!CG32-[1]C_Investimenti!CG53</f>
        <v>0</v>
      </c>
      <c r="CH74" s="253">
        <f>+[1]I_Investimenti!CK22+[1]C_Investimenti!CH32-[1]C_Investimenti!CH53</f>
        <v>0</v>
      </c>
      <c r="CI74" s="253">
        <f>+[1]I_Investimenti!CL22+[1]C_Investimenti!CI32-[1]C_Investimenti!CI53</f>
        <v>0</v>
      </c>
      <c r="CJ74" s="253">
        <f>+[1]I_Investimenti!CM22+[1]C_Investimenti!CJ32-[1]C_Investimenti!CJ53</f>
        <v>0</v>
      </c>
      <c r="CK74" s="253">
        <f>+[1]I_Investimenti!CN22+[1]C_Investimenti!CK32-[1]C_Investimenti!CK53</f>
        <v>0</v>
      </c>
      <c r="CL74" s="253">
        <f>+[1]I_Investimenti!CO22+[1]C_Investimenti!CL32-[1]C_Investimenti!CL53</f>
        <v>0</v>
      </c>
      <c r="CM74" s="253">
        <f>+[1]I_Investimenti!CP22+[1]C_Investimenti!CM32-[1]C_Investimenti!CM53</f>
        <v>0</v>
      </c>
      <c r="CN74" s="253">
        <f>+[1]I_Investimenti!CQ22+[1]C_Investimenti!CN32-[1]C_Investimenti!CN53</f>
        <v>0</v>
      </c>
      <c r="CO74" s="253">
        <f>+[1]I_Investimenti!CR22+[1]C_Investimenti!CO32-[1]C_Investimenti!CO53</f>
        <v>0</v>
      </c>
      <c r="CP74" s="253">
        <f>+[1]I_Investimenti!CS22+[1]C_Investimenti!CP32-[1]C_Investimenti!CP53</f>
        <v>0</v>
      </c>
      <c r="CQ74" s="253">
        <f>+[1]I_Investimenti!CT22+[1]C_Investimenti!CQ32-[1]C_Investimenti!CQ53</f>
        <v>0</v>
      </c>
      <c r="CR74" s="253">
        <f>+[1]I_Investimenti!CU22+[1]C_Investimenti!CR32-[1]C_Investimenti!CR53</f>
        <v>0</v>
      </c>
      <c r="CS74" s="253">
        <f>+[1]I_Investimenti!CV22+[1]C_Investimenti!CS32-[1]C_Investimenti!CS53</f>
        <v>0</v>
      </c>
      <c r="CT74" s="253">
        <f>+[1]I_Investimenti!CW22+[1]C_Investimenti!CT32-[1]C_Investimenti!CT53</f>
        <v>0</v>
      </c>
      <c r="CU74" s="253">
        <f>+[1]I_Investimenti!CX22+[1]C_Investimenti!CU32-[1]C_Investimenti!CU53</f>
        <v>0</v>
      </c>
      <c r="CV74" s="253">
        <f>+[1]I_Investimenti!CY22+[1]C_Investimenti!CV32-[1]C_Investimenti!CV53</f>
        <v>0</v>
      </c>
      <c r="CW74" s="253">
        <f>+[1]I_Investimenti!CZ22+[1]C_Investimenti!CW32-[1]C_Investimenti!CW53</f>
        <v>0</v>
      </c>
      <c r="CX74" s="253">
        <f>+[1]I_Investimenti!DA22+[1]C_Investimenti!CX32-[1]C_Investimenti!CX53</f>
        <v>0</v>
      </c>
      <c r="CY74" s="253">
        <f>+[1]I_Investimenti!DB22+[1]C_Investimenti!CY32-[1]C_Investimenti!CY53</f>
        <v>0</v>
      </c>
      <c r="CZ74" s="253">
        <f>+[1]I_Investimenti!DC22+[1]C_Investimenti!CZ32-[1]C_Investimenti!CZ53</f>
        <v>0</v>
      </c>
      <c r="DA74" s="253">
        <f>+[1]I_Investimenti!DD22+[1]C_Investimenti!DA32-[1]C_Investimenti!DA53</f>
        <v>0</v>
      </c>
      <c r="DB74" s="253">
        <f>+[1]I_Investimenti!DE22+[1]C_Investimenti!DB32-[1]C_Investimenti!DB53</f>
        <v>0</v>
      </c>
      <c r="DC74" s="253">
        <f>+[1]I_Investimenti!DF22+[1]C_Investimenti!DC32-[1]C_Investimenti!DC53</f>
        <v>0</v>
      </c>
      <c r="DD74" s="253">
        <f>+[1]I_Investimenti!DG22+[1]C_Investimenti!DD32-[1]C_Investimenti!DD53</f>
        <v>0</v>
      </c>
      <c r="DE74" s="253">
        <f>+[1]I_Investimenti!DH22+[1]C_Investimenti!DE32-[1]C_Investimenti!DE53</f>
        <v>0</v>
      </c>
      <c r="DF74" s="253">
        <f>+[1]I_Investimenti!DI22+[1]C_Investimenti!DF32-[1]C_Investimenti!DF53</f>
        <v>0</v>
      </c>
      <c r="DG74" s="253">
        <f>+[1]I_Investimenti!DJ22+[1]C_Investimenti!DG32-[1]C_Investimenti!DG53</f>
        <v>0</v>
      </c>
      <c r="DH74" s="253">
        <f>+[1]I_Investimenti!DK22+[1]C_Investimenti!DH32-[1]C_Investimenti!DH53</f>
        <v>0</v>
      </c>
      <c r="DI74" s="253">
        <f>+[1]I_Investimenti!DL22+[1]C_Investimenti!DI32-[1]C_Investimenti!DI53</f>
        <v>0</v>
      </c>
      <c r="DJ74" s="253">
        <f>+[1]I_Investimenti!DM22+[1]C_Investimenti!DJ32-[1]C_Investimenti!DJ53</f>
        <v>0</v>
      </c>
      <c r="DK74" s="253">
        <f>+[1]I_Investimenti!DN22+[1]C_Investimenti!DK32-[1]C_Investimenti!DK53</f>
        <v>0</v>
      </c>
      <c r="DL74" s="253">
        <f>+[1]I_Investimenti!DO22+[1]C_Investimenti!DL32-[1]C_Investimenti!DL53</f>
        <v>0</v>
      </c>
      <c r="DM74" s="253">
        <f>+[1]I_Investimenti!DP22+[1]C_Investimenti!DM32-[1]C_Investimenti!DM53</f>
        <v>0</v>
      </c>
      <c r="DN74" s="253">
        <f>+[1]I_Investimenti!DQ22+[1]C_Investimenti!DN32-[1]C_Investimenti!DN53</f>
        <v>0</v>
      </c>
      <c r="DO74" s="253">
        <f>+[1]I_Investimenti!DR22+[1]C_Investimenti!DO32-[1]C_Investimenti!DO53</f>
        <v>0</v>
      </c>
      <c r="DP74" s="253">
        <f>+[1]I_Investimenti!DS22+[1]C_Investimenti!DP32-[1]C_Investimenti!DP53</f>
        <v>0</v>
      </c>
      <c r="DQ74" s="253">
        <f>+[1]I_Investimenti!DT22+[1]C_Investimenti!DQ32-[1]C_Investimenti!DQ53</f>
        <v>0</v>
      </c>
      <c r="DR74" s="253">
        <f>+[1]I_Investimenti!DU22+[1]C_Investimenti!DR32-[1]C_Investimenti!DR53</f>
        <v>0</v>
      </c>
      <c r="DS74" s="253">
        <f>+[1]I_Investimenti!DV22+[1]C_Investimenti!DS32-[1]C_Investimenti!DS53</f>
        <v>0</v>
      </c>
      <c r="DT74" s="253">
        <f>+[1]I_Investimenti!DW22+[1]C_Investimenti!DT32-[1]C_Investimenti!DT53</f>
        <v>0</v>
      </c>
      <c r="DU74" s="253">
        <f>+[1]I_Investimenti!DX22+[1]C_Investimenti!DU32-[1]C_Investimenti!DU53</f>
        <v>0</v>
      </c>
    </row>
    <row r="75" spans="3:125" ht="15" thickTop="1">
      <c r="E75" s="14" t="s">
        <v>613</v>
      </c>
      <c r="F75" s="333">
        <f>SUM(F58:F74)</f>
        <v>10370</v>
      </c>
      <c r="G75" s="333">
        <f t="shared" ref="G75:BR75" si="14">SUM(G58:G74)</f>
        <v>10370</v>
      </c>
      <c r="H75" s="333">
        <f t="shared" si="14"/>
        <v>10370</v>
      </c>
      <c r="I75" s="333">
        <f t="shared" si="14"/>
        <v>10370</v>
      </c>
      <c r="J75" s="333">
        <f t="shared" si="14"/>
        <v>10370</v>
      </c>
      <c r="K75" s="333">
        <f t="shared" si="14"/>
        <v>10370</v>
      </c>
      <c r="L75" s="333">
        <f t="shared" si="14"/>
        <v>10370</v>
      </c>
      <c r="M75" s="333">
        <f t="shared" si="14"/>
        <v>10370</v>
      </c>
      <c r="N75" s="333">
        <f t="shared" si="14"/>
        <v>10370</v>
      </c>
      <c r="O75" s="333">
        <f t="shared" si="14"/>
        <v>10370</v>
      </c>
      <c r="P75" s="333">
        <f t="shared" si="14"/>
        <v>10370</v>
      </c>
      <c r="Q75" s="333">
        <f t="shared" si="14"/>
        <v>10370</v>
      </c>
      <c r="R75" s="333">
        <f t="shared" si="14"/>
        <v>7320</v>
      </c>
      <c r="S75" s="333">
        <f t="shared" si="14"/>
        <v>7320</v>
      </c>
      <c r="T75" s="333">
        <f t="shared" si="14"/>
        <v>7320</v>
      </c>
      <c r="U75" s="333">
        <f t="shared" si="14"/>
        <v>7320</v>
      </c>
      <c r="V75" s="333">
        <f t="shared" si="14"/>
        <v>7320</v>
      </c>
      <c r="W75" s="333">
        <f t="shared" si="14"/>
        <v>7320</v>
      </c>
      <c r="X75" s="333">
        <f t="shared" si="14"/>
        <v>7320</v>
      </c>
      <c r="Y75" s="333">
        <f t="shared" si="14"/>
        <v>7320</v>
      </c>
      <c r="Z75" s="333">
        <f t="shared" si="14"/>
        <v>7320</v>
      </c>
      <c r="AA75" s="333">
        <f t="shared" si="14"/>
        <v>7320</v>
      </c>
      <c r="AB75" s="333">
        <f t="shared" si="14"/>
        <v>7320</v>
      </c>
      <c r="AC75" s="333">
        <f t="shared" si="14"/>
        <v>7320</v>
      </c>
      <c r="AD75" s="333">
        <f t="shared" si="14"/>
        <v>7320</v>
      </c>
      <c r="AE75" s="333">
        <f t="shared" si="14"/>
        <v>7320</v>
      </c>
      <c r="AF75" s="333">
        <f t="shared" si="14"/>
        <v>7320</v>
      </c>
      <c r="AG75" s="333">
        <f t="shared" si="14"/>
        <v>7320</v>
      </c>
      <c r="AH75" s="333">
        <f t="shared" si="14"/>
        <v>7320</v>
      </c>
      <c r="AI75" s="333">
        <f t="shared" si="14"/>
        <v>7320</v>
      </c>
      <c r="AJ75" s="333">
        <f t="shared" si="14"/>
        <v>7320</v>
      </c>
      <c r="AK75" s="333">
        <f t="shared" si="14"/>
        <v>7320</v>
      </c>
      <c r="AL75" s="333">
        <f t="shared" si="14"/>
        <v>7320</v>
      </c>
      <c r="AM75" s="333">
        <f t="shared" si="14"/>
        <v>7320</v>
      </c>
      <c r="AN75" s="333">
        <f t="shared" si="14"/>
        <v>7320</v>
      </c>
      <c r="AO75" s="333">
        <f t="shared" si="14"/>
        <v>7320</v>
      </c>
      <c r="AP75" s="333">
        <f t="shared" si="14"/>
        <v>7320</v>
      </c>
      <c r="AQ75" s="333">
        <f t="shared" si="14"/>
        <v>7320</v>
      </c>
      <c r="AR75" s="333">
        <f t="shared" si="14"/>
        <v>7320</v>
      </c>
      <c r="AS75" s="333">
        <f t="shared" si="14"/>
        <v>7320</v>
      </c>
      <c r="AT75" s="333">
        <f t="shared" si="14"/>
        <v>7320</v>
      </c>
      <c r="AU75" s="333">
        <f t="shared" si="14"/>
        <v>7320</v>
      </c>
      <c r="AV75" s="333">
        <f t="shared" si="14"/>
        <v>7320</v>
      </c>
      <c r="AW75" s="333">
        <f t="shared" si="14"/>
        <v>7320</v>
      </c>
      <c r="AX75" s="333">
        <f t="shared" si="14"/>
        <v>7320</v>
      </c>
      <c r="AY75" s="333">
        <f t="shared" si="14"/>
        <v>7320</v>
      </c>
      <c r="AZ75" s="333">
        <f t="shared" si="14"/>
        <v>7320</v>
      </c>
      <c r="BA75" s="333">
        <f t="shared" si="14"/>
        <v>7320</v>
      </c>
      <c r="BB75" s="333">
        <f t="shared" si="14"/>
        <v>7320</v>
      </c>
      <c r="BC75" s="333">
        <f t="shared" si="14"/>
        <v>7320</v>
      </c>
      <c r="BD75" s="333">
        <f t="shared" si="14"/>
        <v>7320</v>
      </c>
      <c r="BE75" s="333">
        <f t="shared" si="14"/>
        <v>7320</v>
      </c>
      <c r="BF75" s="333">
        <f t="shared" si="14"/>
        <v>7320</v>
      </c>
      <c r="BG75" s="333">
        <f t="shared" si="14"/>
        <v>7320</v>
      </c>
      <c r="BH75" s="333">
        <f t="shared" si="14"/>
        <v>7320</v>
      </c>
      <c r="BI75" s="333">
        <f t="shared" si="14"/>
        <v>7320</v>
      </c>
      <c r="BJ75" s="333">
        <f t="shared" si="14"/>
        <v>7320</v>
      </c>
      <c r="BK75" s="333">
        <f t="shared" si="14"/>
        <v>7320</v>
      </c>
      <c r="BL75" s="333">
        <f t="shared" si="14"/>
        <v>7320</v>
      </c>
      <c r="BM75" s="333">
        <f t="shared" si="14"/>
        <v>7320</v>
      </c>
      <c r="BN75" s="333">
        <f t="shared" si="14"/>
        <v>7320</v>
      </c>
      <c r="BO75" s="333">
        <f t="shared" si="14"/>
        <v>7320</v>
      </c>
      <c r="BP75" s="333">
        <f t="shared" si="14"/>
        <v>7320</v>
      </c>
      <c r="BQ75" s="333">
        <f t="shared" si="14"/>
        <v>7320</v>
      </c>
      <c r="BR75" s="333">
        <f t="shared" si="14"/>
        <v>7320</v>
      </c>
      <c r="BS75" s="333">
        <f t="shared" ref="BS75:DU75" si="15">SUM(BS58:BS74)</f>
        <v>7320</v>
      </c>
      <c r="BT75" s="333">
        <f t="shared" si="15"/>
        <v>7320</v>
      </c>
      <c r="BU75" s="333">
        <f t="shared" si="15"/>
        <v>7320</v>
      </c>
      <c r="BV75" s="333">
        <f t="shared" si="15"/>
        <v>7320</v>
      </c>
      <c r="BW75" s="333">
        <f t="shared" si="15"/>
        <v>7320</v>
      </c>
      <c r="BX75" s="333">
        <f t="shared" si="15"/>
        <v>7320</v>
      </c>
      <c r="BY75" s="333">
        <f t="shared" si="15"/>
        <v>7320</v>
      </c>
      <c r="BZ75" s="333">
        <f t="shared" si="15"/>
        <v>7320</v>
      </c>
      <c r="CA75" s="333">
        <f t="shared" si="15"/>
        <v>7320</v>
      </c>
      <c r="CB75" s="333">
        <f t="shared" si="15"/>
        <v>7320</v>
      </c>
      <c r="CC75" s="333">
        <f t="shared" si="15"/>
        <v>7320</v>
      </c>
      <c r="CD75" s="333">
        <f t="shared" si="15"/>
        <v>7320</v>
      </c>
      <c r="CE75" s="333">
        <f t="shared" si="15"/>
        <v>7320</v>
      </c>
      <c r="CF75" s="333">
        <f t="shared" si="15"/>
        <v>7320</v>
      </c>
      <c r="CG75" s="333">
        <f t="shared" si="15"/>
        <v>7320</v>
      </c>
      <c r="CH75" s="333">
        <f t="shared" si="15"/>
        <v>7320</v>
      </c>
      <c r="CI75" s="333">
        <f t="shared" si="15"/>
        <v>7320</v>
      </c>
      <c r="CJ75" s="333">
        <f t="shared" si="15"/>
        <v>7320</v>
      </c>
      <c r="CK75" s="333">
        <f t="shared" si="15"/>
        <v>7320</v>
      </c>
      <c r="CL75" s="333">
        <f t="shared" si="15"/>
        <v>7320</v>
      </c>
      <c r="CM75" s="333">
        <f t="shared" si="15"/>
        <v>7320</v>
      </c>
      <c r="CN75" s="333">
        <f t="shared" si="15"/>
        <v>7320</v>
      </c>
      <c r="CO75" s="333">
        <f t="shared" si="15"/>
        <v>7320</v>
      </c>
      <c r="CP75" s="333">
        <f t="shared" si="15"/>
        <v>7320</v>
      </c>
      <c r="CQ75" s="333">
        <f t="shared" si="15"/>
        <v>7320</v>
      </c>
      <c r="CR75" s="333">
        <f t="shared" si="15"/>
        <v>7320</v>
      </c>
      <c r="CS75" s="333">
        <f t="shared" si="15"/>
        <v>7320</v>
      </c>
      <c r="CT75" s="333">
        <f t="shared" si="15"/>
        <v>7320</v>
      </c>
      <c r="CU75" s="333">
        <f t="shared" si="15"/>
        <v>7320</v>
      </c>
      <c r="CV75" s="333">
        <f t="shared" si="15"/>
        <v>7320</v>
      </c>
      <c r="CW75" s="333">
        <f t="shared" si="15"/>
        <v>7320</v>
      </c>
      <c r="CX75" s="333">
        <f t="shared" si="15"/>
        <v>7320</v>
      </c>
      <c r="CY75" s="333">
        <f t="shared" si="15"/>
        <v>7320</v>
      </c>
      <c r="CZ75" s="333">
        <f t="shared" si="15"/>
        <v>7320</v>
      </c>
      <c r="DA75" s="333">
        <f t="shared" si="15"/>
        <v>7320</v>
      </c>
      <c r="DB75" s="333">
        <f t="shared" si="15"/>
        <v>7320</v>
      </c>
      <c r="DC75" s="333">
        <f t="shared" si="15"/>
        <v>7320</v>
      </c>
      <c r="DD75" s="333">
        <f t="shared" si="15"/>
        <v>7320</v>
      </c>
      <c r="DE75" s="333">
        <f t="shared" si="15"/>
        <v>7320</v>
      </c>
      <c r="DF75" s="333">
        <f t="shared" si="15"/>
        <v>7320</v>
      </c>
      <c r="DG75" s="333">
        <f t="shared" si="15"/>
        <v>7320</v>
      </c>
      <c r="DH75" s="333">
        <f t="shared" si="15"/>
        <v>7320</v>
      </c>
      <c r="DI75" s="333">
        <f t="shared" si="15"/>
        <v>7320</v>
      </c>
      <c r="DJ75" s="333">
        <f t="shared" si="15"/>
        <v>7320</v>
      </c>
      <c r="DK75" s="333">
        <f t="shared" si="15"/>
        <v>7320</v>
      </c>
      <c r="DL75" s="333">
        <f t="shared" si="15"/>
        <v>7320</v>
      </c>
      <c r="DM75" s="333">
        <f t="shared" si="15"/>
        <v>7320</v>
      </c>
      <c r="DN75" s="333">
        <f t="shared" si="15"/>
        <v>7320</v>
      </c>
      <c r="DO75" s="333">
        <f t="shared" si="15"/>
        <v>7320</v>
      </c>
      <c r="DP75" s="333">
        <f t="shared" si="15"/>
        <v>7320</v>
      </c>
      <c r="DQ75" s="333">
        <f t="shared" si="15"/>
        <v>7320</v>
      </c>
      <c r="DR75" s="333">
        <f t="shared" si="15"/>
        <v>7320</v>
      </c>
      <c r="DS75" s="333">
        <f t="shared" si="15"/>
        <v>7320</v>
      </c>
      <c r="DT75" s="333">
        <f t="shared" si="15"/>
        <v>7320</v>
      </c>
      <c r="DU75" s="333">
        <f t="shared" si="15"/>
        <v>7320</v>
      </c>
    </row>
    <row r="92" spans="7:7">
      <c r="G92" t="s">
        <v>211</v>
      </c>
    </row>
    <row r="93" spans="7:7">
      <c r="G93" t="s">
        <v>5</v>
      </c>
    </row>
  </sheetData>
  <hyperlinks>
    <hyperlink ref="C1" location="Input!A1" display="MENU" xr:uid="{DA5AD021-9A51-41BA-858A-A4636C4B5350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3779-D962-4E1F-8456-B2B5FC03ABD9}">
  <dimension ref="A1:DV35"/>
  <sheetViews>
    <sheetView view="pageLayout" zoomScaleNormal="100" workbookViewId="0">
      <selection activeCell="A2" sqref="A2"/>
    </sheetView>
  </sheetViews>
  <sheetFormatPr defaultRowHeight="14.4"/>
  <cols>
    <col min="1" max="1" width="24.77734375" bestFit="1" customWidth="1"/>
    <col min="2" max="2" width="8.88671875" style="354"/>
    <col min="3" max="3" width="31.77734375" bestFit="1" customWidth="1"/>
    <col min="4" max="4" width="15.21875" customWidth="1"/>
  </cols>
  <sheetData>
    <row r="1" spans="1:126" ht="18">
      <c r="A1" s="21" t="s">
        <v>659</v>
      </c>
      <c r="C1" s="12" t="s">
        <v>40</v>
      </c>
    </row>
    <row r="3" spans="1:126">
      <c r="F3" s="185" t="s">
        <v>113</v>
      </c>
      <c r="G3" s="199">
        <f>+[1]I_Investimenti!I4</f>
        <v>2019</v>
      </c>
      <c r="H3" s="199">
        <f>+[1]I_Investimenti!J4</f>
        <v>2019</v>
      </c>
      <c r="I3" s="199">
        <f>+[1]I_Investimenti!K4</f>
        <v>2019</v>
      </c>
      <c r="J3" s="199">
        <f>+[1]I_Investimenti!L4</f>
        <v>2019</v>
      </c>
      <c r="K3" s="199">
        <f>+[1]I_Investimenti!M4</f>
        <v>2019</v>
      </c>
      <c r="L3" s="199">
        <f>+[1]I_Investimenti!N4</f>
        <v>2019</v>
      </c>
      <c r="M3" s="199">
        <f>+[1]I_Investimenti!O4</f>
        <v>2019</v>
      </c>
      <c r="N3" s="199">
        <f>+[1]I_Investimenti!P4</f>
        <v>2019</v>
      </c>
      <c r="O3" s="199">
        <f>+[1]I_Investimenti!Q4</f>
        <v>2019</v>
      </c>
      <c r="P3" s="199">
        <f>+[1]I_Investimenti!R4</f>
        <v>2019</v>
      </c>
      <c r="Q3" s="199">
        <f>+[1]I_Investimenti!S4</f>
        <v>2019</v>
      </c>
      <c r="R3" s="199">
        <f>+[1]I_Investimenti!T4</f>
        <v>2019</v>
      </c>
      <c r="S3" s="199">
        <f>+[1]I_Investimenti!U4</f>
        <v>2020</v>
      </c>
      <c r="T3" s="199">
        <f>+[1]I_Investimenti!V4</f>
        <v>2020</v>
      </c>
      <c r="U3" s="199">
        <f>+[1]I_Investimenti!W4</f>
        <v>2020</v>
      </c>
      <c r="V3" s="199">
        <f>+[1]I_Investimenti!X4</f>
        <v>2020</v>
      </c>
      <c r="W3" s="199">
        <f>+[1]I_Investimenti!Y4</f>
        <v>2020</v>
      </c>
      <c r="X3" s="199">
        <f>+[1]I_Investimenti!Z4</f>
        <v>2020</v>
      </c>
      <c r="Y3" s="199">
        <f>+[1]I_Investimenti!AA4</f>
        <v>2020</v>
      </c>
      <c r="Z3" s="199">
        <f>+[1]I_Investimenti!AB4</f>
        <v>2020</v>
      </c>
      <c r="AA3" s="199">
        <f>+[1]I_Investimenti!AC4</f>
        <v>2020</v>
      </c>
      <c r="AB3" s="199">
        <f>+[1]I_Investimenti!AD4</f>
        <v>2020</v>
      </c>
      <c r="AC3" s="199">
        <f>+[1]I_Investimenti!AE4</f>
        <v>2020</v>
      </c>
      <c r="AD3" s="199">
        <f>+[1]I_Investimenti!AF4</f>
        <v>2020</v>
      </c>
      <c r="AE3" s="199">
        <f>+[1]I_Investimenti!AG4</f>
        <v>2021</v>
      </c>
      <c r="AF3" s="199">
        <f>+[1]I_Investimenti!AH4</f>
        <v>2021</v>
      </c>
      <c r="AG3" s="199">
        <f>+[1]I_Investimenti!AI4</f>
        <v>2021</v>
      </c>
      <c r="AH3" s="199">
        <f>+[1]I_Investimenti!AJ4</f>
        <v>2021</v>
      </c>
      <c r="AI3" s="199">
        <f>+[1]I_Investimenti!AK4</f>
        <v>2021</v>
      </c>
      <c r="AJ3" s="199">
        <f>+[1]I_Investimenti!AL4</f>
        <v>2021</v>
      </c>
      <c r="AK3" s="199">
        <f>+[1]I_Investimenti!AM4</f>
        <v>2021</v>
      </c>
      <c r="AL3" s="199">
        <f>+[1]I_Investimenti!AN4</f>
        <v>2021</v>
      </c>
      <c r="AM3" s="199">
        <f>+[1]I_Investimenti!AO4</f>
        <v>2021</v>
      </c>
      <c r="AN3" s="199">
        <f>+[1]I_Investimenti!AP4</f>
        <v>2021</v>
      </c>
      <c r="AO3" s="199">
        <f>+[1]I_Investimenti!AQ4</f>
        <v>2021</v>
      </c>
      <c r="AP3" s="199">
        <f>+[1]I_Investimenti!AR4</f>
        <v>2021</v>
      </c>
      <c r="AQ3" s="199">
        <f>+[1]I_Investimenti!AS4</f>
        <v>2022</v>
      </c>
      <c r="AR3" s="199">
        <f>+[1]I_Investimenti!AT4</f>
        <v>2022</v>
      </c>
      <c r="AS3" s="199">
        <f>+[1]I_Investimenti!AU4</f>
        <v>2022</v>
      </c>
      <c r="AT3" s="199">
        <f>+[1]I_Investimenti!AV4</f>
        <v>2022</v>
      </c>
      <c r="AU3" s="199">
        <f>+[1]I_Investimenti!AW4</f>
        <v>2022</v>
      </c>
      <c r="AV3" s="199">
        <f>+[1]I_Investimenti!AX4</f>
        <v>2022</v>
      </c>
      <c r="AW3" s="199">
        <f>+[1]I_Investimenti!AY4</f>
        <v>2022</v>
      </c>
      <c r="AX3" s="199">
        <f>+[1]I_Investimenti!AZ4</f>
        <v>2022</v>
      </c>
      <c r="AY3" s="199">
        <f>+[1]I_Investimenti!BA4</f>
        <v>2022</v>
      </c>
      <c r="AZ3" s="199">
        <f>+[1]I_Investimenti!BB4</f>
        <v>2022</v>
      </c>
      <c r="BA3" s="199">
        <f>+[1]I_Investimenti!BC4</f>
        <v>2022</v>
      </c>
      <c r="BB3" s="199">
        <f>+[1]I_Investimenti!BD4</f>
        <v>2022</v>
      </c>
      <c r="BC3" s="199">
        <f>+[1]I_Investimenti!BE4</f>
        <v>2023</v>
      </c>
      <c r="BD3" s="199">
        <f>+[1]I_Investimenti!BF4</f>
        <v>2023</v>
      </c>
      <c r="BE3" s="199">
        <f>+[1]I_Investimenti!BG4</f>
        <v>2023</v>
      </c>
      <c r="BF3" s="199">
        <f>+[1]I_Investimenti!BH4</f>
        <v>2023</v>
      </c>
      <c r="BG3" s="199">
        <f>+[1]I_Investimenti!BI4</f>
        <v>2023</v>
      </c>
      <c r="BH3" s="199">
        <f>+[1]I_Investimenti!BJ4</f>
        <v>2023</v>
      </c>
      <c r="BI3" s="199">
        <f>+[1]I_Investimenti!BK4</f>
        <v>2023</v>
      </c>
      <c r="BJ3" s="199">
        <f>+[1]I_Investimenti!BL4</f>
        <v>2023</v>
      </c>
      <c r="BK3" s="199">
        <f>+[1]I_Investimenti!BM4</f>
        <v>2023</v>
      </c>
      <c r="BL3" s="199">
        <f>+[1]I_Investimenti!BN4</f>
        <v>2023</v>
      </c>
      <c r="BM3" s="199">
        <f>+[1]I_Investimenti!BO4</f>
        <v>2023</v>
      </c>
      <c r="BN3" s="199">
        <f>+[1]I_Investimenti!BP4</f>
        <v>2023</v>
      </c>
      <c r="BO3" s="199">
        <f>+[1]I_Investimenti!BQ4</f>
        <v>2024</v>
      </c>
      <c r="BP3" s="199">
        <f>+[1]I_Investimenti!BR4</f>
        <v>2024</v>
      </c>
      <c r="BQ3" s="199">
        <f>+[1]I_Investimenti!BS4</f>
        <v>2024</v>
      </c>
      <c r="BR3" s="199">
        <f>+[1]I_Investimenti!BT4</f>
        <v>2024</v>
      </c>
      <c r="BS3" s="199">
        <f>+[1]I_Investimenti!BU4</f>
        <v>2024</v>
      </c>
      <c r="BT3" s="199">
        <f>+[1]I_Investimenti!BV4</f>
        <v>2024</v>
      </c>
      <c r="BU3" s="199">
        <f>+[1]I_Investimenti!BW4</f>
        <v>2024</v>
      </c>
      <c r="BV3" s="199">
        <f>+[1]I_Investimenti!BX4</f>
        <v>2024</v>
      </c>
      <c r="BW3" s="199">
        <f>+[1]I_Investimenti!BY4</f>
        <v>2024</v>
      </c>
      <c r="BX3" s="199">
        <f>+[1]I_Investimenti!BZ4</f>
        <v>2024</v>
      </c>
      <c r="BY3" s="199">
        <f>+[1]I_Investimenti!CA4</f>
        <v>2024</v>
      </c>
      <c r="BZ3" s="199">
        <f>+[1]I_Investimenti!CB4</f>
        <v>2024</v>
      </c>
      <c r="CA3" s="199">
        <f>+[1]I_Investimenti!CC4</f>
        <v>2025</v>
      </c>
      <c r="CB3" s="199">
        <f>+[1]I_Investimenti!CD4</f>
        <v>2025</v>
      </c>
      <c r="CC3" s="199">
        <f>+[1]I_Investimenti!CE4</f>
        <v>2025</v>
      </c>
      <c r="CD3" s="199">
        <f>+[1]I_Investimenti!CF4</f>
        <v>2025</v>
      </c>
      <c r="CE3" s="199">
        <f>+[1]I_Investimenti!CG4</f>
        <v>2025</v>
      </c>
      <c r="CF3" s="199">
        <f>+[1]I_Investimenti!CH4</f>
        <v>2025</v>
      </c>
      <c r="CG3" s="199">
        <f>+[1]I_Investimenti!CI4</f>
        <v>2025</v>
      </c>
      <c r="CH3" s="199">
        <f>+[1]I_Investimenti!CJ4</f>
        <v>2025</v>
      </c>
      <c r="CI3" s="199">
        <f>+[1]I_Investimenti!CK4</f>
        <v>2025</v>
      </c>
      <c r="CJ3" s="199">
        <f>+[1]I_Investimenti!CL4</f>
        <v>2025</v>
      </c>
      <c r="CK3" s="199">
        <f>+[1]I_Investimenti!CM4</f>
        <v>2025</v>
      </c>
      <c r="CL3" s="199">
        <f>+[1]I_Investimenti!CN4</f>
        <v>2025</v>
      </c>
      <c r="CM3" s="199">
        <f>+[1]I_Investimenti!CO4</f>
        <v>2026</v>
      </c>
      <c r="CN3" s="199">
        <f>+[1]I_Investimenti!CP4</f>
        <v>2026</v>
      </c>
      <c r="CO3" s="199">
        <f>+[1]I_Investimenti!CQ4</f>
        <v>2026</v>
      </c>
      <c r="CP3" s="199">
        <f>+[1]I_Investimenti!CR4</f>
        <v>2026</v>
      </c>
      <c r="CQ3" s="199">
        <f>+[1]I_Investimenti!CS4</f>
        <v>2026</v>
      </c>
      <c r="CR3" s="199">
        <f>+[1]I_Investimenti!CT4</f>
        <v>2026</v>
      </c>
      <c r="CS3" s="199">
        <f>+[1]I_Investimenti!CU4</f>
        <v>2026</v>
      </c>
      <c r="CT3" s="199">
        <f>+[1]I_Investimenti!CV4</f>
        <v>2026</v>
      </c>
      <c r="CU3" s="199">
        <f>+[1]I_Investimenti!CW4</f>
        <v>2026</v>
      </c>
      <c r="CV3" s="199">
        <f>+[1]I_Investimenti!CX4</f>
        <v>2026</v>
      </c>
      <c r="CW3" s="199">
        <f>+[1]I_Investimenti!CY4</f>
        <v>2026</v>
      </c>
      <c r="CX3" s="199">
        <f>+[1]I_Investimenti!CZ4</f>
        <v>2026</v>
      </c>
      <c r="CY3" s="199">
        <f>+[1]I_Investimenti!DA4</f>
        <v>2027</v>
      </c>
      <c r="CZ3" s="199">
        <f>+[1]I_Investimenti!DB4</f>
        <v>2027</v>
      </c>
      <c r="DA3" s="199">
        <f>+[1]I_Investimenti!DC4</f>
        <v>2027</v>
      </c>
      <c r="DB3" s="199">
        <f>+[1]I_Investimenti!DD4</f>
        <v>2027</v>
      </c>
      <c r="DC3" s="199">
        <f>+[1]I_Investimenti!DE4</f>
        <v>2027</v>
      </c>
      <c r="DD3" s="199">
        <f>+[1]I_Investimenti!DF4</f>
        <v>2027</v>
      </c>
      <c r="DE3" s="199">
        <f>+[1]I_Investimenti!DG4</f>
        <v>2027</v>
      </c>
      <c r="DF3" s="199">
        <f>+[1]I_Investimenti!DH4</f>
        <v>2027</v>
      </c>
      <c r="DG3" s="199">
        <f>+[1]I_Investimenti!DI4</f>
        <v>2027</v>
      </c>
      <c r="DH3" s="199">
        <f>+[1]I_Investimenti!DJ4</f>
        <v>2027</v>
      </c>
      <c r="DI3" s="199">
        <f>+[1]I_Investimenti!DK4</f>
        <v>2027</v>
      </c>
      <c r="DJ3" s="199">
        <f>+[1]I_Investimenti!DL4</f>
        <v>2027</v>
      </c>
      <c r="DK3" s="199">
        <f>+[1]I_Investimenti!DM4</f>
        <v>2028</v>
      </c>
      <c r="DL3" s="199">
        <f>+[1]I_Investimenti!DN4</f>
        <v>2028</v>
      </c>
      <c r="DM3" s="199">
        <f>+[1]I_Investimenti!DO4</f>
        <v>2028</v>
      </c>
      <c r="DN3" s="199">
        <f>+[1]I_Investimenti!DP4</f>
        <v>2028</v>
      </c>
      <c r="DO3" s="199">
        <f>+[1]I_Investimenti!DQ4</f>
        <v>2028</v>
      </c>
      <c r="DP3" s="199">
        <f>+[1]I_Investimenti!DR4</f>
        <v>2028</v>
      </c>
      <c r="DQ3" s="199">
        <f>+[1]I_Investimenti!DS4</f>
        <v>2028</v>
      </c>
      <c r="DR3" s="199">
        <f>+[1]I_Investimenti!DT4</f>
        <v>2028</v>
      </c>
      <c r="DS3" s="199">
        <f>+[1]I_Investimenti!DU4</f>
        <v>2028</v>
      </c>
      <c r="DT3" s="199">
        <f>+[1]I_Investimenti!DV4</f>
        <v>2028</v>
      </c>
      <c r="DU3" s="199">
        <f>+[1]I_Investimenti!DW4</f>
        <v>2028</v>
      </c>
      <c r="DV3" s="199">
        <f>+[1]I_Investimenti!DX4</f>
        <v>2028</v>
      </c>
    </row>
    <row r="4" spans="1:126" ht="15" thickBot="1">
      <c r="B4" s="355" t="s">
        <v>565</v>
      </c>
      <c r="C4" s="313" t="s">
        <v>463</v>
      </c>
      <c r="D4" s="313" t="s">
        <v>568</v>
      </c>
      <c r="F4" s="185" t="s">
        <v>282</v>
      </c>
      <c r="G4" s="199" t="str">
        <f>+[1]I_Investimenti!I5</f>
        <v>gen</v>
      </c>
      <c r="H4" s="199" t="str">
        <f>+[1]I_Investimenti!J5</f>
        <v>feb</v>
      </c>
      <c r="I4" s="199" t="str">
        <f>+[1]I_Investimenti!K5</f>
        <v>mar</v>
      </c>
      <c r="J4" s="199" t="str">
        <f>+[1]I_Investimenti!L5</f>
        <v>apr</v>
      </c>
      <c r="K4" s="199" t="str">
        <f>+[1]I_Investimenti!M5</f>
        <v>mag</v>
      </c>
      <c r="L4" s="199" t="str">
        <f>+[1]I_Investimenti!N5</f>
        <v>giu</v>
      </c>
      <c r="M4" s="199" t="str">
        <f>+[1]I_Investimenti!O5</f>
        <v>lug</v>
      </c>
      <c r="N4" s="199" t="str">
        <f>+[1]I_Investimenti!P5</f>
        <v>ago</v>
      </c>
      <c r="O4" s="199" t="str">
        <f>+[1]I_Investimenti!Q5</f>
        <v>set</v>
      </c>
      <c r="P4" s="199" t="str">
        <f>+[1]I_Investimenti!R5</f>
        <v>ott</v>
      </c>
      <c r="Q4" s="199" t="str">
        <f>+[1]I_Investimenti!S5</f>
        <v>nov</v>
      </c>
      <c r="R4" s="199" t="str">
        <f>+[1]I_Investimenti!T5</f>
        <v>dic</v>
      </c>
      <c r="S4" s="199" t="str">
        <f>+[1]I_Investimenti!U5</f>
        <v>gen</v>
      </c>
      <c r="T4" s="199" t="str">
        <f>+[1]I_Investimenti!V5</f>
        <v>feb</v>
      </c>
      <c r="U4" s="199" t="str">
        <f>+[1]I_Investimenti!W5</f>
        <v>mar</v>
      </c>
      <c r="V4" s="199" t="str">
        <f>+[1]I_Investimenti!X5</f>
        <v>apr</v>
      </c>
      <c r="W4" s="199" t="str">
        <f>+[1]I_Investimenti!Y5</f>
        <v>mag</v>
      </c>
      <c r="X4" s="199" t="str">
        <f>+[1]I_Investimenti!Z5</f>
        <v>giu</v>
      </c>
      <c r="Y4" s="199" t="str">
        <f>+[1]I_Investimenti!AA5</f>
        <v>lug</v>
      </c>
      <c r="Z4" s="199" t="str">
        <f>+[1]I_Investimenti!AB5</f>
        <v>ago</v>
      </c>
      <c r="AA4" s="199" t="str">
        <f>+[1]I_Investimenti!AC5</f>
        <v>set</v>
      </c>
      <c r="AB4" s="199" t="str">
        <f>+[1]I_Investimenti!AD5</f>
        <v>ott</v>
      </c>
      <c r="AC4" s="199" t="str">
        <f>+[1]I_Investimenti!AE5</f>
        <v>nov</v>
      </c>
      <c r="AD4" s="199" t="str">
        <f>+[1]I_Investimenti!AF5</f>
        <v>dic</v>
      </c>
      <c r="AE4" s="199" t="str">
        <f>+[1]I_Investimenti!AG5</f>
        <v>gen</v>
      </c>
      <c r="AF4" s="199" t="str">
        <f>+[1]I_Investimenti!AH5</f>
        <v>feb</v>
      </c>
      <c r="AG4" s="199" t="str">
        <f>+[1]I_Investimenti!AI5</f>
        <v>mar</v>
      </c>
      <c r="AH4" s="199" t="str">
        <f>+[1]I_Investimenti!AJ5</f>
        <v>apr</v>
      </c>
      <c r="AI4" s="199" t="str">
        <f>+[1]I_Investimenti!AK5</f>
        <v>mag</v>
      </c>
      <c r="AJ4" s="199" t="str">
        <f>+[1]I_Investimenti!AL5</f>
        <v>giu</v>
      </c>
      <c r="AK4" s="199" t="str">
        <f>+[1]I_Investimenti!AM5</f>
        <v>lug</v>
      </c>
      <c r="AL4" s="199" t="str">
        <f>+[1]I_Investimenti!AN5</f>
        <v>ago</v>
      </c>
      <c r="AM4" s="199" t="str">
        <f>+[1]I_Investimenti!AO5</f>
        <v>set</v>
      </c>
      <c r="AN4" s="199" t="str">
        <f>+[1]I_Investimenti!AP5</f>
        <v>ott</v>
      </c>
      <c r="AO4" s="199" t="str">
        <f>+[1]I_Investimenti!AQ5</f>
        <v>nov</v>
      </c>
      <c r="AP4" s="199" t="str">
        <f>+[1]I_Investimenti!AR5</f>
        <v>dic</v>
      </c>
      <c r="AQ4" s="199" t="str">
        <f>+[1]I_Investimenti!AS5</f>
        <v>gen</v>
      </c>
      <c r="AR4" s="199" t="str">
        <f>+[1]I_Investimenti!AT5</f>
        <v>feb</v>
      </c>
      <c r="AS4" s="199" t="str">
        <f>+[1]I_Investimenti!AU5</f>
        <v>mar</v>
      </c>
      <c r="AT4" s="199" t="str">
        <f>+[1]I_Investimenti!AV5</f>
        <v>apr</v>
      </c>
      <c r="AU4" s="199" t="str">
        <f>+[1]I_Investimenti!AW5</f>
        <v>mag</v>
      </c>
      <c r="AV4" s="199" t="str">
        <f>+[1]I_Investimenti!AX5</f>
        <v>giu</v>
      </c>
      <c r="AW4" s="199" t="str">
        <f>+[1]I_Investimenti!AY5</f>
        <v>lug</v>
      </c>
      <c r="AX4" s="199" t="str">
        <f>+[1]I_Investimenti!AZ5</f>
        <v>ago</v>
      </c>
      <c r="AY4" s="199" t="str">
        <f>+[1]I_Investimenti!BA5</f>
        <v>set</v>
      </c>
      <c r="AZ4" s="199" t="str">
        <f>+[1]I_Investimenti!BB5</f>
        <v>ott</v>
      </c>
      <c r="BA4" s="199" t="str">
        <f>+[1]I_Investimenti!BC5</f>
        <v>nov</v>
      </c>
      <c r="BB4" s="199" t="str">
        <f>+[1]I_Investimenti!BD5</f>
        <v>dic</v>
      </c>
      <c r="BC4" s="199" t="str">
        <f>+[1]I_Investimenti!BE5</f>
        <v>gen</v>
      </c>
      <c r="BD4" s="199" t="str">
        <f>+[1]I_Investimenti!BF5</f>
        <v>feb</v>
      </c>
      <c r="BE4" s="199" t="str">
        <f>+[1]I_Investimenti!BG5</f>
        <v>mar</v>
      </c>
      <c r="BF4" s="199" t="str">
        <f>+[1]I_Investimenti!BH5</f>
        <v>apr</v>
      </c>
      <c r="BG4" s="199" t="str">
        <f>+[1]I_Investimenti!BI5</f>
        <v>mag</v>
      </c>
      <c r="BH4" s="199" t="str">
        <f>+[1]I_Investimenti!BJ5</f>
        <v>giu</v>
      </c>
      <c r="BI4" s="199" t="str">
        <f>+[1]I_Investimenti!BK5</f>
        <v>lug</v>
      </c>
      <c r="BJ4" s="199" t="str">
        <f>+[1]I_Investimenti!BL5</f>
        <v>ago</v>
      </c>
      <c r="BK4" s="199" t="str">
        <f>+[1]I_Investimenti!BM5</f>
        <v>set</v>
      </c>
      <c r="BL4" s="199" t="str">
        <f>+[1]I_Investimenti!BN5</f>
        <v>ott</v>
      </c>
      <c r="BM4" s="199" t="str">
        <f>+[1]I_Investimenti!BO5</f>
        <v>nov</v>
      </c>
      <c r="BN4" s="199" t="str">
        <f>+[1]I_Investimenti!BP5</f>
        <v>dic</v>
      </c>
      <c r="BO4" s="199" t="str">
        <f>+[1]I_Investimenti!BQ5</f>
        <v>gen</v>
      </c>
      <c r="BP4" s="199" t="str">
        <f>+[1]I_Investimenti!BR5</f>
        <v>feb</v>
      </c>
      <c r="BQ4" s="199" t="str">
        <f>+[1]I_Investimenti!BS5</f>
        <v>mar</v>
      </c>
      <c r="BR4" s="199" t="str">
        <f>+[1]I_Investimenti!BT5</f>
        <v>apr</v>
      </c>
      <c r="BS4" s="199" t="str">
        <f>+[1]I_Investimenti!BU5</f>
        <v>mag</v>
      </c>
      <c r="BT4" s="199" t="str">
        <f>+[1]I_Investimenti!BV5</f>
        <v>giu</v>
      </c>
      <c r="BU4" s="199" t="str">
        <f>+[1]I_Investimenti!BW5</f>
        <v>lug</v>
      </c>
      <c r="BV4" s="199" t="str">
        <f>+[1]I_Investimenti!BX5</f>
        <v>ago</v>
      </c>
      <c r="BW4" s="199" t="str">
        <f>+[1]I_Investimenti!BY5</f>
        <v>set</v>
      </c>
      <c r="BX4" s="199" t="str">
        <f>+[1]I_Investimenti!BZ5</f>
        <v>ott</v>
      </c>
      <c r="BY4" s="199" t="str">
        <f>+[1]I_Investimenti!CA5</f>
        <v>nov</v>
      </c>
      <c r="BZ4" s="199" t="str">
        <f>+[1]I_Investimenti!CB5</f>
        <v>dic</v>
      </c>
      <c r="CA4" s="199" t="str">
        <f>+[1]I_Investimenti!CC5</f>
        <v>gen</v>
      </c>
      <c r="CB4" s="199" t="str">
        <f>+[1]I_Investimenti!CD5</f>
        <v>feb</v>
      </c>
      <c r="CC4" s="199" t="str">
        <f>+[1]I_Investimenti!CE5</f>
        <v>mar</v>
      </c>
      <c r="CD4" s="199" t="str">
        <f>+[1]I_Investimenti!CF5</f>
        <v>apr</v>
      </c>
      <c r="CE4" s="199" t="str">
        <f>+[1]I_Investimenti!CG5</f>
        <v>mag</v>
      </c>
      <c r="CF4" s="199" t="str">
        <f>+[1]I_Investimenti!CH5</f>
        <v>giu</v>
      </c>
      <c r="CG4" s="199" t="str">
        <f>+[1]I_Investimenti!CI5</f>
        <v>lug</v>
      </c>
      <c r="CH4" s="199" t="str">
        <f>+[1]I_Investimenti!CJ5</f>
        <v>ago</v>
      </c>
      <c r="CI4" s="199" t="str">
        <f>+[1]I_Investimenti!CK5</f>
        <v>set</v>
      </c>
      <c r="CJ4" s="199" t="str">
        <f>+[1]I_Investimenti!CL5</f>
        <v>ott</v>
      </c>
      <c r="CK4" s="199" t="str">
        <f>+[1]I_Investimenti!CM5</f>
        <v>nov</v>
      </c>
      <c r="CL4" s="199" t="str">
        <f>+[1]I_Investimenti!CN5</f>
        <v>dic</v>
      </c>
      <c r="CM4" s="199" t="str">
        <f>+[1]I_Investimenti!CO5</f>
        <v>gen</v>
      </c>
      <c r="CN4" s="199" t="str">
        <f>+[1]I_Investimenti!CP5</f>
        <v>feb</v>
      </c>
      <c r="CO4" s="199" t="str">
        <f>+[1]I_Investimenti!CQ5</f>
        <v>mar</v>
      </c>
      <c r="CP4" s="199" t="str">
        <f>+[1]I_Investimenti!CR5</f>
        <v>apr</v>
      </c>
      <c r="CQ4" s="199" t="str">
        <f>+[1]I_Investimenti!CS5</f>
        <v>mag</v>
      </c>
      <c r="CR4" s="199" t="str">
        <f>+[1]I_Investimenti!CT5</f>
        <v>giu</v>
      </c>
      <c r="CS4" s="199" t="str">
        <f>+[1]I_Investimenti!CU5</f>
        <v>lug</v>
      </c>
      <c r="CT4" s="199" t="str">
        <f>+[1]I_Investimenti!CV5</f>
        <v>ago</v>
      </c>
      <c r="CU4" s="199" t="str">
        <f>+[1]I_Investimenti!CW5</f>
        <v>set</v>
      </c>
      <c r="CV4" s="199" t="str">
        <f>+[1]I_Investimenti!CX5</f>
        <v>ott</v>
      </c>
      <c r="CW4" s="199" t="str">
        <f>+[1]I_Investimenti!CY5</f>
        <v>nov</v>
      </c>
      <c r="CX4" s="199" t="str">
        <f>+[1]I_Investimenti!CZ5</f>
        <v>dic</v>
      </c>
      <c r="CY4" s="199" t="str">
        <f>+[1]I_Investimenti!DA5</f>
        <v>gen</v>
      </c>
      <c r="CZ4" s="199" t="str">
        <f>+[1]I_Investimenti!DB5</f>
        <v>feb</v>
      </c>
      <c r="DA4" s="199" t="str">
        <f>+[1]I_Investimenti!DC5</f>
        <v>mar</v>
      </c>
      <c r="DB4" s="199" t="str">
        <f>+[1]I_Investimenti!DD5</f>
        <v>apr</v>
      </c>
      <c r="DC4" s="199" t="str">
        <f>+[1]I_Investimenti!DE5</f>
        <v>mag</v>
      </c>
      <c r="DD4" s="199" t="str">
        <f>+[1]I_Investimenti!DF5</f>
        <v>giu</v>
      </c>
      <c r="DE4" s="199" t="str">
        <f>+[1]I_Investimenti!DG5</f>
        <v>lug</v>
      </c>
      <c r="DF4" s="199" t="str">
        <f>+[1]I_Investimenti!DH5</f>
        <v>ago</v>
      </c>
      <c r="DG4" s="199" t="str">
        <f>+[1]I_Investimenti!DI5</f>
        <v>set</v>
      </c>
      <c r="DH4" s="199" t="str">
        <f>+[1]I_Investimenti!DJ5</f>
        <v>ott</v>
      </c>
      <c r="DI4" s="199" t="str">
        <f>+[1]I_Investimenti!DK5</f>
        <v>nov</v>
      </c>
      <c r="DJ4" s="199" t="str">
        <f>+[1]I_Investimenti!DL5</f>
        <v>dic</v>
      </c>
      <c r="DK4" s="199" t="str">
        <f>+[1]I_Investimenti!DM5</f>
        <v>gen</v>
      </c>
      <c r="DL4" s="199" t="str">
        <f>+[1]I_Investimenti!DN5</f>
        <v>feb</v>
      </c>
      <c r="DM4" s="199" t="str">
        <f>+[1]I_Investimenti!DO5</f>
        <v>mar</v>
      </c>
      <c r="DN4" s="199" t="str">
        <f>+[1]I_Investimenti!DP5</f>
        <v>apr</v>
      </c>
      <c r="DO4" s="199" t="str">
        <f>+[1]I_Investimenti!DQ5</f>
        <v>mag</v>
      </c>
      <c r="DP4" s="199" t="str">
        <f>+[1]I_Investimenti!DR5</f>
        <v>giu</v>
      </c>
      <c r="DQ4" s="199" t="str">
        <f>+[1]I_Investimenti!DS5</f>
        <v>lug</v>
      </c>
      <c r="DR4" s="199" t="str">
        <f>+[1]I_Investimenti!DT5</f>
        <v>ago</v>
      </c>
      <c r="DS4" s="199" t="str">
        <f>+[1]I_Investimenti!DU5</f>
        <v>set</v>
      </c>
      <c r="DT4" s="199" t="str">
        <f>+[1]I_Investimenti!DV5</f>
        <v>ott</v>
      </c>
      <c r="DU4" s="199" t="str">
        <f>+[1]I_Investimenti!DW5</f>
        <v>nov</v>
      </c>
      <c r="DV4" s="199" t="str">
        <f>+[1]I_Investimenti!DX5</f>
        <v>dic</v>
      </c>
    </row>
    <row r="5" spans="1:126" ht="15.6" thickTop="1" thickBot="1">
      <c r="B5" s="356" t="str">
        <f>+[1]I_Investimenti!C6</f>
        <v>CTO</v>
      </c>
      <c r="C5" s="316" t="str">
        <f>+[1]I_Investimenti!D6</f>
        <v>Ricerca&amp; Sviluppo</v>
      </c>
      <c r="D5" s="316">
        <f>+[1]I_Investimenti!G6</f>
        <v>10</v>
      </c>
      <c r="G5" s="253">
        <f>+IFERROR((([1]I_Investimenti!I6/$D5)/12),0)</f>
        <v>25</v>
      </c>
      <c r="H5" s="253">
        <f>+IFERROR(((SUM([1]I_Investimenti!$I6:J6)/$D5)/12),0)</f>
        <v>50</v>
      </c>
      <c r="I5" s="253">
        <f>+IFERROR(((SUM([1]I_Investimenti!$I6:K6)/$D5)/12),0)</f>
        <v>75</v>
      </c>
      <c r="J5" s="253">
        <f>+IFERROR(((SUM([1]I_Investimenti!$I6:L6)/$D5)/12),0)</f>
        <v>100</v>
      </c>
      <c r="K5" s="253">
        <f>+IFERROR(((SUM([1]I_Investimenti!$I6:M6)/$D5)/12),0)</f>
        <v>125</v>
      </c>
      <c r="L5" s="253">
        <f>+IFERROR(((SUM([1]I_Investimenti!$I6:N6)/$D5)/12),0)</f>
        <v>150</v>
      </c>
      <c r="M5" s="253">
        <f>+IFERROR(((SUM([1]I_Investimenti!$I6:O6)/$D5)/12),0)</f>
        <v>175</v>
      </c>
      <c r="N5" s="253">
        <f>+IFERROR(((SUM([1]I_Investimenti!$I6:P6)/$D5)/12),0)</f>
        <v>200</v>
      </c>
      <c r="O5" s="253">
        <f>+IFERROR(((SUM([1]I_Investimenti!$I6:Q6)/$D5)/12),0)</f>
        <v>225</v>
      </c>
      <c r="P5" s="253">
        <f>+IFERROR(((SUM([1]I_Investimenti!$I6:R6)/$D5)/12),0)</f>
        <v>250</v>
      </c>
      <c r="Q5" s="253">
        <f>+IFERROR(((SUM([1]I_Investimenti!$I6:S6)/$D5)/12),0)</f>
        <v>275</v>
      </c>
      <c r="R5" s="253">
        <f>+IFERROR(((SUM([1]I_Investimenti!$I6:T6)/$D5)/12),0)</f>
        <v>300</v>
      </c>
      <c r="S5" s="253">
        <f>+IFERROR(((SUM([1]I_Investimenti!$I6:U6)/$D5)/12),0)</f>
        <v>325</v>
      </c>
      <c r="T5" s="253">
        <f>+IFERROR(((SUM([1]I_Investimenti!$I6:V6)/$D5)/12),0)</f>
        <v>350</v>
      </c>
      <c r="U5" s="253">
        <f>+IFERROR(((SUM([1]I_Investimenti!$I6:W6)/$D5)/12),0)</f>
        <v>375</v>
      </c>
      <c r="V5" s="253">
        <f>+IFERROR(((SUM([1]I_Investimenti!$I6:X6)/$D5)/12),0)</f>
        <v>400</v>
      </c>
      <c r="W5" s="253">
        <f>+IFERROR(((SUM([1]I_Investimenti!$I6:Y6)/$D5)/12),0)</f>
        <v>425</v>
      </c>
      <c r="X5" s="253">
        <f>+IFERROR(((SUM([1]I_Investimenti!$I6:Z6)/$D5)/12),0)</f>
        <v>450</v>
      </c>
      <c r="Y5" s="253">
        <f>+IFERROR(((SUM([1]I_Investimenti!$I6:AA6)/$D5)/12),0)</f>
        <v>475</v>
      </c>
      <c r="Z5" s="253">
        <f>+IFERROR(((SUM([1]I_Investimenti!$I6:AB6)/$D5)/12),0)</f>
        <v>500</v>
      </c>
      <c r="AA5" s="253">
        <f>+IFERROR(((SUM([1]I_Investimenti!$I6:AC6)/$D5)/12),0)</f>
        <v>525</v>
      </c>
      <c r="AB5" s="253">
        <f>+IFERROR(((SUM([1]I_Investimenti!$I6:AD6)/$D5)/12),0)</f>
        <v>550</v>
      </c>
      <c r="AC5" s="253">
        <f>+IFERROR(((SUM([1]I_Investimenti!$I6:AE6)/$D5)/12),0)</f>
        <v>575</v>
      </c>
      <c r="AD5" s="253">
        <f>+IFERROR(((SUM([1]I_Investimenti!$I6:AF6)/$D5)/12),0)</f>
        <v>600</v>
      </c>
      <c r="AE5" s="253">
        <f>+IFERROR(((SUM([1]I_Investimenti!$I6:AG6)/$D5)/12),0)</f>
        <v>625</v>
      </c>
      <c r="AF5" s="253">
        <f>+IFERROR(((SUM([1]I_Investimenti!$I6:AH6)/$D5)/12),0)</f>
        <v>650</v>
      </c>
      <c r="AG5" s="253">
        <f>+IFERROR(((SUM([1]I_Investimenti!$I6:AI6)/$D5)/12),0)</f>
        <v>675</v>
      </c>
      <c r="AH5" s="253">
        <f>+IFERROR(((SUM([1]I_Investimenti!$I6:AJ6)/$D5)/12),0)</f>
        <v>700</v>
      </c>
      <c r="AI5" s="253">
        <f>+IFERROR(((SUM([1]I_Investimenti!$I6:AK6)/$D5)/12),0)</f>
        <v>725</v>
      </c>
      <c r="AJ5" s="253">
        <f>+IFERROR(((SUM([1]I_Investimenti!$I6:AL6)/$D5)/12),0)</f>
        <v>750</v>
      </c>
      <c r="AK5" s="253">
        <f>+IFERROR(((SUM([1]I_Investimenti!$I6:AM6)/$D5)/12),0)</f>
        <v>775</v>
      </c>
      <c r="AL5" s="253">
        <f>+IFERROR(((SUM([1]I_Investimenti!$I6:AN6)/$D5)/12),0)</f>
        <v>800</v>
      </c>
      <c r="AM5" s="253">
        <f>+IFERROR(((SUM([1]I_Investimenti!$I6:AO6)/$D5)/12),0)</f>
        <v>825</v>
      </c>
      <c r="AN5" s="253">
        <f>+IFERROR(((SUM([1]I_Investimenti!$I6:AP6)/$D5)/12),0)</f>
        <v>850</v>
      </c>
      <c r="AO5" s="253">
        <f>+IFERROR(((SUM([1]I_Investimenti!$I6:AQ6)/$D5)/12),0)</f>
        <v>875</v>
      </c>
      <c r="AP5" s="253">
        <f>+IFERROR(((SUM([1]I_Investimenti!$I6:AR6)/$D5)/12),0)</f>
        <v>900</v>
      </c>
      <c r="AQ5" s="253">
        <f>+IFERROR(((SUM([1]I_Investimenti!$I6:AS6)/$D5)/12),0)</f>
        <v>925</v>
      </c>
      <c r="AR5" s="253">
        <f>+IFERROR(((SUM([1]I_Investimenti!$I6:AT6)/$D5)/12),0)</f>
        <v>950</v>
      </c>
      <c r="AS5" s="253">
        <f>+IFERROR(((SUM([1]I_Investimenti!$I6:AU6)/$D5)/12),0)</f>
        <v>975</v>
      </c>
      <c r="AT5" s="253">
        <f>+IFERROR(((SUM([1]I_Investimenti!$I6:AV6)/$D5)/12),0)</f>
        <v>1000</v>
      </c>
      <c r="AU5" s="253">
        <f>+IFERROR(((SUM([1]I_Investimenti!$I6:AW6)/$D5)/12),0)</f>
        <v>1025</v>
      </c>
      <c r="AV5" s="253">
        <f>+IFERROR(((SUM([1]I_Investimenti!$I6:AX6)/$D5)/12),0)</f>
        <v>1050</v>
      </c>
      <c r="AW5" s="253">
        <f>+IFERROR(((SUM([1]I_Investimenti!$I6:AY6)/$D5)/12),0)</f>
        <v>1075</v>
      </c>
      <c r="AX5" s="253">
        <f>+IFERROR(((SUM([1]I_Investimenti!$I6:AZ6)/$D5)/12),0)</f>
        <v>1100</v>
      </c>
      <c r="AY5" s="253">
        <f>+IFERROR(((SUM([1]I_Investimenti!$I6:BA6)/$D5)/12),0)</f>
        <v>1125</v>
      </c>
      <c r="AZ5" s="253">
        <f>+IFERROR(((SUM([1]I_Investimenti!$I6:BB6)/$D5)/12),0)</f>
        <v>1150</v>
      </c>
      <c r="BA5" s="253">
        <f>+IFERROR(((SUM([1]I_Investimenti!$I6:BC6)/$D5)/12),0)</f>
        <v>1175</v>
      </c>
      <c r="BB5" s="253">
        <f>+IFERROR(((SUM([1]I_Investimenti!$I6:BD6)/$D5)/12),0)</f>
        <v>1200</v>
      </c>
      <c r="BC5" s="253">
        <f>+IFERROR(((SUM([1]I_Investimenti!$I6:BE6)/$D5)/12),0)</f>
        <v>1225</v>
      </c>
      <c r="BD5" s="253">
        <f>+IFERROR(((SUM([1]I_Investimenti!$I6:BF6)/$D5)/12),0)</f>
        <v>1250</v>
      </c>
      <c r="BE5" s="253">
        <f>+IFERROR(((SUM([1]I_Investimenti!$I6:BG6)/$D5)/12),0)</f>
        <v>1275</v>
      </c>
      <c r="BF5" s="253">
        <f>+IFERROR(((SUM([1]I_Investimenti!$I6:BH6)/$D5)/12),0)</f>
        <v>1300</v>
      </c>
      <c r="BG5" s="253">
        <f>+IFERROR(((SUM([1]I_Investimenti!$I6:BI6)/$D5)/12),0)</f>
        <v>1325</v>
      </c>
      <c r="BH5" s="253">
        <f>+IFERROR(((SUM([1]I_Investimenti!$I6:BJ6)/$D5)/12),0)</f>
        <v>1350</v>
      </c>
      <c r="BI5" s="253">
        <f>+IFERROR(((SUM([1]I_Investimenti!$I6:BK6)/$D5)/12),0)</f>
        <v>1375</v>
      </c>
      <c r="BJ5" s="253">
        <f>+IFERROR(((SUM([1]I_Investimenti!$I6:BL6)/$D5)/12),0)</f>
        <v>1400</v>
      </c>
      <c r="BK5" s="253">
        <f>+IFERROR(((SUM([1]I_Investimenti!$I6:BM6)/$D5)/12),0)</f>
        <v>1425</v>
      </c>
      <c r="BL5" s="253">
        <f>+IFERROR(((SUM([1]I_Investimenti!$I6:BN6)/$D5)/12),0)</f>
        <v>1450</v>
      </c>
      <c r="BM5" s="253">
        <f>+IFERROR(((SUM([1]I_Investimenti!$I6:BO6)/$D5)/12),0)</f>
        <v>1475</v>
      </c>
      <c r="BN5" s="253">
        <f>+IFERROR(((SUM([1]I_Investimenti!$I6:BP6)/$D5)/12),0)</f>
        <v>1500</v>
      </c>
      <c r="BO5" s="253">
        <f>+IFERROR(((SUM([1]I_Investimenti!$I6:BQ6)/$D5)/12),0)</f>
        <v>1525</v>
      </c>
      <c r="BP5" s="253">
        <f>+IFERROR(((SUM([1]I_Investimenti!$I6:BR6)/$D5)/12),0)</f>
        <v>1550</v>
      </c>
      <c r="BQ5" s="253">
        <f>+IFERROR(((SUM([1]I_Investimenti!$I6:BS6)/$D5)/12),0)</f>
        <v>1575</v>
      </c>
      <c r="BR5" s="253">
        <f>+IFERROR(((SUM([1]I_Investimenti!$I6:BT6)/$D5)/12),0)</f>
        <v>1600</v>
      </c>
      <c r="BS5" s="253">
        <f>+IFERROR(((SUM([1]I_Investimenti!$I6:BU6)/$D5)/12),0)</f>
        <v>1625</v>
      </c>
      <c r="BT5" s="253">
        <f>+IFERROR(((SUM([1]I_Investimenti!$I6:BV6)/$D5)/12),0)</f>
        <v>1650</v>
      </c>
      <c r="BU5" s="253">
        <f>+IFERROR(((SUM([1]I_Investimenti!$I6:BW6)/$D5)/12),0)</f>
        <v>1675</v>
      </c>
      <c r="BV5" s="253">
        <f>+IFERROR(((SUM([1]I_Investimenti!$I6:BX6)/$D5)/12),0)</f>
        <v>1700</v>
      </c>
      <c r="BW5" s="253">
        <f>+IFERROR(((SUM([1]I_Investimenti!$I6:BY6)/$D5)/12),0)</f>
        <v>1725</v>
      </c>
      <c r="BX5" s="253">
        <f>+IFERROR(((SUM([1]I_Investimenti!$I6:BZ6)/$D5)/12),0)</f>
        <v>1750</v>
      </c>
      <c r="BY5" s="253">
        <f>+IFERROR(((SUM([1]I_Investimenti!$I6:CA6)/$D5)/12),0)</f>
        <v>1775</v>
      </c>
      <c r="BZ5" s="253">
        <f>+IFERROR(((SUM([1]I_Investimenti!$I6:CB6)/$D5)/12),0)</f>
        <v>1800</v>
      </c>
      <c r="CA5" s="253">
        <f>+IFERROR(((SUM([1]I_Investimenti!$I6:CC6)/$D5)/12),0)</f>
        <v>1825</v>
      </c>
      <c r="CB5" s="253">
        <f>+IFERROR(((SUM([1]I_Investimenti!$I6:CD6)/$D5)/12),0)</f>
        <v>1850</v>
      </c>
      <c r="CC5" s="253">
        <f>+IFERROR(((SUM([1]I_Investimenti!$I6:CE6)/$D5)/12),0)</f>
        <v>1875</v>
      </c>
      <c r="CD5" s="253">
        <f>+IFERROR(((SUM([1]I_Investimenti!$I6:CF6)/$D5)/12),0)</f>
        <v>1900</v>
      </c>
      <c r="CE5" s="253">
        <f>+IFERROR(((SUM([1]I_Investimenti!$I6:CG6)/$D5)/12),0)</f>
        <v>1925</v>
      </c>
      <c r="CF5" s="253">
        <f>+IFERROR(((SUM([1]I_Investimenti!$I6:CH6)/$D5)/12),0)</f>
        <v>1950</v>
      </c>
      <c r="CG5" s="253">
        <f>+IFERROR(((SUM([1]I_Investimenti!$I6:CI6)/$D5)/12),0)</f>
        <v>1975</v>
      </c>
      <c r="CH5" s="253">
        <f>+IFERROR(((SUM([1]I_Investimenti!$I6:CJ6)/$D5)/12),0)</f>
        <v>2000</v>
      </c>
      <c r="CI5" s="253">
        <f>+IFERROR(((SUM([1]I_Investimenti!$I6:CK6)/$D5)/12),0)</f>
        <v>2025</v>
      </c>
      <c r="CJ5" s="253">
        <f>+IFERROR(((SUM([1]I_Investimenti!$I6:CL6)/$D5)/12),0)</f>
        <v>2050</v>
      </c>
      <c r="CK5" s="253">
        <f>+IFERROR(((SUM([1]I_Investimenti!$I6:CM6)/$D5)/12),0)</f>
        <v>2075</v>
      </c>
      <c r="CL5" s="253">
        <f>+IFERROR(((SUM([1]I_Investimenti!$I6:CN6)/$D5)/12),0)</f>
        <v>2100</v>
      </c>
      <c r="CM5" s="253">
        <f>+IFERROR(((SUM([1]I_Investimenti!$I6:CO6)/$D5)/12),0)</f>
        <v>2125</v>
      </c>
      <c r="CN5" s="253">
        <f>+IFERROR(((SUM([1]I_Investimenti!$I6:CP6)/$D5)/12),0)</f>
        <v>2150</v>
      </c>
      <c r="CO5" s="253">
        <f>+IFERROR(((SUM([1]I_Investimenti!$I6:CQ6)/$D5)/12),0)</f>
        <v>2175</v>
      </c>
      <c r="CP5" s="253">
        <f>+IFERROR(((SUM([1]I_Investimenti!$I6:CR6)/$D5)/12),0)</f>
        <v>2200</v>
      </c>
      <c r="CQ5" s="253">
        <f>+IFERROR(((SUM([1]I_Investimenti!$I6:CS6)/$D5)/12),0)</f>
        <v>2225</v>
      </c>
      <c r="CR5" s="253">
        <f>+IFERROR(((SUM([1]I_Investimenti!$I6:CT6)/$D5)/12),0)</f>
        <v>2250</v>
      </c>
      <c r="CS5" s="253">
        <f>+IFERROR(((SUM([1]I_Investimenti!$I6:CU6)/$D5)/12),0)</f>
        <v>2275</v>
      </c>
      <c r="CT5" s="253">
        <f>+IFERROR(((SUM([1]I_Investimenti!$I6:CV6)/$D5)/12),0)</f>
        <v>2300</v>
      </c>
      <c r="CU5" s="253">
        <f>+IFERROR(((SUM([1]I_Investimenti!$I6:CW6)/$D5)/12),0)</f>
        <v>2325</v>
      </c>
      <c r="CV5" s="253">
        <f>+IFERROR(((SUM([1]I_Investimenti!$I6:CX6)/$D5)/12),0)</f>
        <v>2350</v>
      </c>
      <c r="CW5" s="253">
        <f>+IFERROR(((SUM([1]I_Investimenti!$I6:CY6)/$D5)/12),0)</f>
        <v>2375</v>
      </c>
      <c r="CX5" s="253">
        <f>+IFERROR(((SUM([1]I_Investimenti!$I6:CZ6)/$D5)/12),0)</f>
        <v>2400</v>
      </c>
      <c r="CY5" s="253">
        <f>+IFERROR(((SUM([1]I_Investimenti!$I6:DA6)/$D5)/12),0)</f>
        <v>2425</v>
      </c>
      <c r="CZ5" s="253">
        <f>+IFERROR(((SUM([1]I_Investimenti!$I6:DB6)/$D5)/12),0)</f>
        <v>2450</v>
      </c>
      <c r="DA5" s="253">
        <f>+IFERROR(((SUM([1]I_Investimenti!$I6:DC6)/$D5)/12),0)</f>
        <v>2475</v>
      </c>
      <c r="DB5" s="253">
        <f>+IFERROR(((SUM([1]I_Investimenti!$I6:DD6)/$D5)/12),0)</f>
        <v>2500</v>
      </c>
      <c r="DC5" s="253">
        <f>+IFERROR(((SUM([1]I_Investimenti!$I6:DE6)/$D5)/12),0)</f>
        <v>2525</v>
      </c>
      <c r="DD5" s="253">
        <f>+IFERROR(((SUM([1]I_Investimenti!$I6:DF6)/$D5)/12),0)</f>
        <v>2550</v>
      </c>
      <c r="DE5" s="253">
        <f>+IFERROR(((SUM([1]I_Investimenti!$I6:DG6)/$D5)/12),0)</f>
        <v>2575</v>
      </c>
      <c r="DF5" s="253">
        <f>+IFERROR(((SUM([1]I_Investimenti!$I6:DH6)/$D5)/12),0)</f>
        <v>2600</v>
      </c>
      <c r="DG5" s="253">
        <f>+IFERROR(((SUM([1]I_Investimenti!$I6:DI6)/$D5)/12),0)</f>
        <v>2625</v>
      </c>
      <c r="DH5" s="253">
        <f>+IFERROR(((SUM([1]I_Investimenti!$I6:DJ6)/$D5)/12),0)</f>
        <v>2650</v>
      </c>
      <c r="DI5" s="253">
        <f>+IFERROR(((SUM([1]I_Investimenti!$I6:DK6)/$D5)/12),0)</f>
        <v>2675</v>
      </c>
      <c r="DJ5" s="253">
        <f>+IFERROR(((SUM([1]I_Investimenti!$I6:DL6)/$D5)/12),0)</f>
        <v>2700</v>
      </c>
      <c r="DK5" s="253">
        <f>+IFERROR(((SUM([1]I_Investimenti!$I6:DM6)/$D5)/12),0)</f>
        <v>2725</v>
      </c>
      <c r="DL5" s="253">
        <f>+IFERROR(((SUM([1]I_Investimenti!$I6:DN6)/$D5)/12),0)</f>
        <v>2750</v>
      </c>
      <c r="DM5" s="253">
        <f>+IFERROR(((SUM([1]I_Investimenti!$I6:DO6)/$D5)/12),0)</f>
        <v>2775</v>
      </c>
      <c r="DN5" s="253">
        <f>+IFERROR(((SUM([1]I_Investimenti!$I6:DP6)/$D5)/12),0)</f>
        <v>2800</v>
      </c>
      <c r="DO5" s="253">
        <f>+IFERROR(((SUM([1]I_Investimenti!$I6:DQ6)/$D5)/12),0)</f>
        <v>2825</v>
      </c>
      <c r="DP5" s="253">
        <f>+IFERROR(((SUM([1]I_Investimenti!$I6:DR6)/$D5)/12),0)</f>
        <v>2850</v>
      </c>
      <c r="DQ5" s="253">
        <f>+IFERROR(((SUM([1]I_Investimenti!$I6:DS6)/$D5)/12),0)</f>
        <v>2875</v>
      </c>
      <c r="DR5" s="253">
        <f>+IFERROR(((SUM([1]I_Investimenti!$I6:DT6)/$D5)/12),0)</f>
        <v>2900</v>
      </c>
      <c r="DS5" s="253">
        <f>+IFERROR(((SUM([1]I_Investimenti!$I6:DU6)/$D5)/12),0)</f>
        <v>2925</v>
      </c>
      <c r="DT5" s="253">
        <f>+IFERROR(((SUM([1]I_Investimenti!$I6:DV6)/$D5)/12),0)</f>
        <v>2950</v>
      </c>
      <c r="DU5" s="253">
        <f>+IFERROR(((SUM([1]I_Investimenti!$I6:DW6)/$D5)/12),0)</f>
        <v>2975</v>
      </c>
      <c r="DV5" s="253">
        <f>+IFERROR(((SUM([1]I_Investimenti!$I6:DX6)/$D5)/12),0)</f>
        <v>3000</v>
      </c>
    </row>
    <row r="6" spans="1:126" ht="30" thickTop="1" thickBot="1">
      <c r="B6" s="356" t="str">
        <f>+[1]I_Investimenti!C7</f>
        <v>Project Manager</v>
      </c>
      <c r="C6" s="316" t="str">
        <f>+[1]I_Investimenti!D7</f>
        <v>Ricerca&amp; Sviluppo</v>
      </c>
      <c r="D6" s="316">
        <f>+[1]I_Investimenti!G7</f>
        <v>10</v>
      </c>
      <c r="G6" s="253">
        <f>+IFERROR((([1]I_Investimenti!I7/$D6)/12),0)</f>
        <v>25</v>
      </c>
      <c r="H6" s="253">
        <f>+IFERROR(((SUM([1]I_Investimenti!$I7:J7)/$D6)/12),0)</f>
        <v>50</v>
      </c>
      <c r="I6" s="253">
        <f>+IFERROR(((SUM([1]I_Investimenti!$I7:K7)/$D6)/12),0)</f>
        <v>75</v>
      </c>
      <c r="J6" s="253">
        <f>+IFERROR(((SUM([1]I_Investimenti!$I7:L7)/$D6)/12),0)</f>
        <v>100</v>
      </c>
      <c r="K6" s="253">
        <f>+IFERROR(((SUM([1]I_Investimenti!$I7:M7)/$D6)/12),0)</f>
        <v>125</v>
      </c>
      <c r="L6" s="253">
        <f>+IFERROR(((SUM([1]I_Investimenti!$I7:N7)/$D6)/12),0)</f>
        <v>150</v>
      </c>
      <c r="M6" s="253">
        <f>+IFERROR(((SUM([1]I_Investimenti!$I7:O7)/$D6)/12),0)</f>
        <v>175</v>
      </c>
      <c r="N6" s="253">
        <f>+IFERROR(((SUM([1]I_Investimenti!$I7:P7)/$D6)/12),0)</f>
        <v>200</v>
      </c>
      <c r="O6" s="253">
        <f>+IFERROR(((SUM([1]I_Investimenti!$I7:Q7)/$D6)/12),0)</f>
        <v>225</v>
      </c>
      <c r="P6" s="253">
        <f>+IFERROR(((SUM([1]I_Investimenti!$I7:R7)/$D6)/12),0)</f>
        <v>250</v>
      </c>
      <c r="Q6" s="253">
        <f>+IFERROR(((SUM([1]I_Investimenti!$I7:S7)/$D6)/12),0)</f>
        <v>275</v>
      </c>
      <c r="R6" s="253">
        <f>+IFERROR(((SUM([1]I_Investimenti!$I7:T7)/$D6)/12),0)</f>
        <v>300</v>
      </c>
      <c r="S6" s="253">
        <f>+IFERROR(((SUM([1]I_Investimenti!$I7:U7)/$D6)/12),0)</f>
        <v>325</v>
      </c>
      <c r="T6" s="253">
        <f>+IFERROR(((SUM([1]I_Investimenti!$I7:V7)/$D6)/12),0)</f>
        <v>350</v>
      </c>
      <c r="U6" s="253">
        <f>+IFERROR(((SUM([1]I_Investimenti!$I7:W7)/$D6)/12),0)</f>
        <v>375</v>
      </c>
      <c r="V6" s="253">
        <f>+IFERROR(((SUM([1]I_Investimenti!$I7:X7)/$D6)/12),0)</f>
        <v>400</v>
      </c>
      <c r="W6" s="253">
        <f>+IFERROR(((SUM([1]I_Investimenti!$I7:Y7)/$D6)/12),0)</f>
        <v>425</v>
      </c>
      <c r="X6" s="253">
        <f>+IFERROR(((SUM([1]I_Investimenti!$I7:Z7)/$D6)/12),0)</f>
        <v>450</v>
      </c>
      <c r="Y6" s="253">
        <f>+IFERROR(((SUM([1]I_Investimenti!$I7:AA7)/$D6)/12),0)</f>
        <v>475</v>
      </c>
      <c r="Z6" s="253">
        <f>+IFERROR(((SUM([1]I_Investimenti!$I7:AB7)/$D6)/12),0)</f>
        <v>500</v>
      </c>
      <c r="AA6" s="253">
        <f>+IFERROR(((SUM([1]I_Investimenti!$I7:AC7)/$D6)/12),0)</f>
        <v>525</v>
      </c>
      <c r="AB6" s="253">
        <f>+IFERROR(((SUM([1]I_Investimenti!$I7:AD7)/$D6)/12),0)</f>
        <v>550</v>
      </c>
      <c r="AC6" s="253">
        <f>+IFERROR(((SUM([1]I_Investimenti!$I7:AE7)/$D6)/12),0)</f>
        <v>575</v>
      </c>
      <c r="AD6" s="253">
        <f>+IFERROR(((SUM([1]I_Investimenti!$I7:AF7)/$D6)/12),0)</f>
        <v>600</v>
      </c>
      <c r="AE6" s="253">
        <f>+IFERROR(((SUM([1]I_Investimenti!$I7:AG7)/$D6)/12),0)</f>
        <v>625</v>
      </c>
      <c r="AF6" s="253">
        <f>+IFERROR(((SUM([1]I_Investimenti!$I7:AH7)/$D6)/12),0)</f>
        <v>650</v>
      </c>
      <c r="AG6" s="253">
        <f>+IFERROR(((SUM([1]I_Investimenti!$I7:AI7)/$D6)/12),0)</f>
        <v>675</v>
      </c>
      <c r="AH6" s="253">
        <f>+IFERROR(((SUM([1]I_Investimenti!$I7:AJ7)/$D6)/12),0)</f>
        <v>700</v>
      </c>
      <c r="AI6" s="253">
        <f>+IFERROR(((SUM([1]I_Investimenti!$I7:AK7)/$D6)/12),0)</f>
        <v>725</v>
      </c>
      <c r="AJ6" s="253">
        <f>+IFERROR(((SUM([1]I_Investimenti!$I7:AL7)/$D6)/12),0)</f>
        <v>750</v>
      </c>
      <c r="AK6" s="253">
        <f>+IFERROR(((SUM([1]I_Investimenti!$I7:AM7)/$D6)/12),0)</f>
        <v>775</v>
      </c>
      <c r="AL6" s="253">
        <f>+IFERROR(((SUM([1]I_Investimenti!$I7:AN7)/$D6)/12),0)</f>
        <v>800</v>
      </c>
      <c r="AM6" s="253">
        <f>+IFERROR(((SUM([1]I_Investimenti!$I7:AO7)/$D6)/12),0)</f>
        <v>825</v>
      </c>
      <c r="AN6" s="253">
        <f>+IFERROR(((SUM([1]I_Investimenti!$I7:AP7)/$D6)/12),0)</f>
        <v>850</v>
      </c>
      <c r="AO6" s="253">
        <f>+IFERROR(((SUM([1]I_Investimenti!$I7:AQ7)/$D6)/12),0)</f>
        <v>875</v>
      </c>
      <c r="AP6" s="253">
        <f>+IFERROR(((SUM([1]I_Investimenti!$I7:AR7)/$D6)/12),0)</f>
        <v>900</v>
      </c>
      <c r="AQ6" s="253">
        <f>+IFERROR(((SUM([1]I_Investimenti!$I7:AS7)/$D6)/12),0)</f>
        <v>925</v>
      </c>
      <c r="AR6" s="253">
        <f>+IFERROR(((SUM([1]I_Investimenti!$I7:AT7)/$D6)/12),0)</f>
        <v>950</v>
      </c>
      <c r="AS6" s="253">
        <f>+IFERROR(((SUM([1]I_Investimenti!$I7:AU7)/$D6)/12),0)</f>
        <v>975</v>
      </c>
      <c r="AT6" s="253">
        <f>+IFERROR(((SUM([1]I_Investimenti!$I7:AV7)/$D6)/12),0)</f>
        <v>1000</v>
      </c>
      <c r="AU6" s="253">
        <f>+IFERROR(((SUM([1]I_Investimenti!$I7:AW7)/$D6)/12),0)</f>
        <v>1025</v>
      </c>
      <c r="AV6" s="253">
        <f>+IFERROR(((SUM([1]I_Investimenti!$I7:AX7)/$D6)/12),0)</f>
        <v>1050</v>
      </c>
      <c r="AW6" s="253">
        <f>+IFERROR(((SUM([1]I_Investimenti!$I7:AY7)/$D6)/12),0)</f>
        <v>1075</v>
      </c>
      <c r="AX6" s="253">
        <f>+IFERROR(((SUM([1]I_Investimenti!$I7:AZ7)/$D6)/12),0)</f>
        <v>1100</v>
      </c>
      <c r="AY6" s="253">
        <f>+IFERROR(((SUM([1]I_Investimenti!$I7:BA7)/$D6)/12),0)</f>
        <v>1125</v>
      </c>
      <c r="AZ6" s="253">
        <f>+IFERROR(((SUM([1]I_Investimenti!$I7:BB7)/$D6)/12),0)</f>
        <v>1150</v>
      </c>
      <c r="BA6" s="253">
        <f>+IFERROR(((SUM([1]I_Investimenti!$I7:BC7)/$D6)/12),0)</f>
        <v>1175</v>
      </c>
      <c r="BB6" s="253">
        <f>+IFERROR(((SUM([1]I_Investimenti!$I7:BD7)/$D6)/12),0)</f>
        <v>1200</v>
      </c>
      <c r="BC6" s="253">
        <f>+IFERROR(((SUM([1]I_Investimenti!$I7:BE7)/$D6)/12),0)</f>
        <v>1225</v>
      </c>
      <c r="BD6" s="253">
        <f>+IFERROR(((SUM([1]I_Investimenti!$I7:BF7)/$D6)/12),0)</f>
        <v>1250</v>
      </c>
      <c r="BE6" s="253">
        <f>+IFERROR(((SUM([1]I_Investimenti!$I7:BG7)/$D6)/12),0)</f>
        <v>1275</v>
      </c>
      <c r="BF6" s="253">
        <f>+IFERROR(((SUM([1]I_Investimenti!$I7:BH7)/$D6)/12),0)</f>
        <v>1300</v>
      </c>
      <c r="BG6" s="253">
        <f>+IFERROR(((SUM([1]I_Investimenti!$I7:BI7)/$D6)/12),0)</f>
        <v>1325</v>
      </c>
      <c r="BH6" s="253">
        <f>+IFERROR(((SUM([1]I_Investimenti!$I7:BJ7)/$D6)/12),0)</f>
        <v>1350</v>
      </c>
      <c r="BI6" s="253">
        <f>+IFERROR(((SUM([1]I_Investimenti!$I7:BK7)/$D6)/12),0)</f>
        <v>1375</v>
      </c>
      <c r="BJ6" s="253">
        <f>+IFERROR(((SUM([1]I_Investimenti!$I7:BL7)/$D6)/12),0)</f>
        <v>1400</v>
      </c>
      <c r="BK6" s="253">
        <f>+IFERROR(((SUM([1]I_Investimenti!$I7:BM7)/$D6)/12),0)</f>
        <v>1425</v>
      </c>
      <c r="BL6" s="253">
        <f>+IFERROR(((SUM([1]I_Investimenti!$I7:BN7)/$D6)/12),0)</f>
        <v>1450</v>
      </c>
      <c r="BM6" s="253">
        <f>+IFERROR(((SUM([1]I_Investimenti!$I7:BO7)/$D6)/12),0)</f>
        <v>1475</v>
      </c>
      <c r="BN6" s="253">
        <f>+IFERROR(((SUM([1]I_Investimenti!$I7:BP7)/$D6)/12),0)</f>
        <v>1500</v>
      </c>
      <c r="BO6" s="253">
        <f>+IFERROR(((SUM([1]I_Investimenti!$I7:BQ7)/$D6)/12),0)</f>
        <v>1525</v>
      </c>
      <c r="BP6" s="253">
        <f>+IFERROR(((SUM([1]I_Investimenti!$I7:BR7)/$D6)/12),0)</f>
        <v>1550</v>
      </c>
      <c r="BQ6" s="253">
        <f>+IFERROR(((SUM([1]I_Investimenti!$I7:BS7)/$D6)/12),0)</f>
        <v>1575</v>
      </c>
      <c r="BR6" s="253">
        <f>+IFERROR(((SUM([1]I_Investimenti!$I7:BT7)/$D6)/12),0)</f>
        <v>1600</v>
      </c>
      <c r="BS6" s="253">
        <f>+IFERROR(((SUM([1]I_Investimenti!$I7:BU7)/$D6)/12),0)</f>
        <v>1625</v>
      </c>
      <c r="BT6" s="253">
        <f>+IFERROR(((SUM([1]I_Investimenti!$I7:BV7)/$D6)/12),0)</f>
        <v>1650</v>
      </c>
      <c r="BU6" s="253">
        <f>+IFERROR(((SUM([1]I_Investimenti!$I7:BW7)/$D6)/12),0)</f>
        <v>1675</v>
      </c>
      <c r="BV6" s="253">
        <f>+IFERROR(((SUM([1]I_Investimenti!$I7:BX7)/$D6)/12),0)</f>
        <v>1700</v>
      </c>
      <c r="BW6" s="253">
        <f>+IFERROR(((SUM([1]I_Investimenti!$I7:BY7)/$D6)/12),0)</f>
        <v>1725</v>
      </c>
      <c r="BX6" s="253">
        <f>+IFERROR(((SUM([1]I_Investimenti!$I7:BZ7)/$D6)/12),0)</f>
        <v>1750</v>
      </c>
      <c r="BY6" s="253">
        <f>+IFERROR(((SUM([1]I_Investimenti!$I7:CA7)/$D6)/12),0)</f>
        <v>1775</v>
      </c>
      <c r="BZ6" s="253">
        <f>+IFERROR(((SUM([1]I_Investimenti!$I7:CB7)/$D6)/12),0)</f>
        <v>1800</v>
      </c>
      <c r="CA6" s="253">
        <f>+IFERROR(((SUM([1]I_Investimenti!$I7:CC7)/$D6)/12),0)</f>
        <v>1825</v>
      </c>
      <c r="CB6" s="253">
        <f>+IFERROR(((SUM([1]I_Investimenti!$I7:CD7)/$D6)/12),0)</f>
        <v>1850</v>
      </c>
      <c r="CC6" s="253">
        <f>+IFERROR(((SUM([1]I_Investimenti!$I7:CE7)/$D6)/12),0)</f>
        <v>1875</v>
      </c>
      <c r="CD6" s="253">
        <f>+IFERROR(((SUM([1]I_Investimenti!$I7:CF7)/$D6)/12),0)</f>
        <v>1900</v>
      </c>
      <c r="CE6" s="253">
        <f>+IFERROR(((SUM([1]I_Investimenti!$I7:CG7)/$D6)/12),0)</f>
        <v>1925</v>
      </c>
      <c r="CF6" s="253">
        <f>+IFERROR(((SUM([1]I_Investimenti!$I7:CH7)/$D6)/12),0)</f>
        <v>1950</v>
      </c>
      <c r="CG6" s="253">
        <f>+IFERROR(((SUM([1]I_Investimenti!$I7:CI7)/$D6)/12),0)</f>
        <v>1975</v>
      </c>
      <c r="CH6" s="253">
        <f>+IFERROR(((SUM([1]I_Investimenti!$I7:CJ7)/$D6)/12),0)</f>
        <v>2000</v>
      </c>
      <c r="CI6" s="253">
        <f>+IFERROR(((SUM([1]I_Investimenti!$I7:CK7)/$D6)/12),0)</f>
        <v>2025</v>
      </c>
      <c r="CJ6" s="253">
        <f>+IFERROR(((SUM([1]I_Investimenti!$I7:CL7)/$D6)/12),0)</f>
        <v>2050</v>
      </c>
      <c r="CK6" s="253">
        <f>+IFERROR(((SUM([1]I_Investimenti!$I7:CM7)/$D6)/12),0)</f>
        <v>2075</v>
      </c>
      <c r="CL6" s="253">
        <f>+IFERROR(((SUM([1]I_Investimenti!$I7:CN7)/$D6)/12),0)</f>
        <v>2100</v>
      </c>
      <c r="CM6" s="253">
        <f>+IFERROR(((SUM([1]I_Investimenti!$I7:CO7)/$D6)/12),0)</f>
        <v>2125</v>
      </c>
      <c r="CN6" s="253">
        <f>+IFERROR(((SUM([1]I_Investimenti!$I7:CP7)/$D6)/12),0)</f>
        <v>2150</v>
      </c>
      <c r="CO6" s="253">
        <f>+IFERROR(((SUM([1]I_Investimenti!$I7:CQ7)/$D6)/12),0)</f>
        <v>2175</v>
      </c>
      <c r="CP6" s="253">
        <f>+IFERROR(((SUM([1]I_Investimenti!$I7:CR7)/$D6)/12),0)</f>
        <v>2200</v>
      </c>
      <c r="CQ6" s="253">
        <f>+IFERROR(((SUM([1]I_Investimenti!$I7:CS7)/$D6)/12),0)</f>
        <v>2225</v>
      </c>
      <c r="CR6" s="253">
        <f>+IFERROR(((SUM([1]I_Investimenti!$I7:CT7)/$D6)/12),0)</f>
        <v>2250</v>
      </c>
      <c r="CS6" s="253">
        <f>+IFERROR(((SUM([1]I_Investimenti!$I7:CU7)/$D6)/12),0)</f>
        <v>2275</v>
      </c>
      <c r="CT6" s="253">
        <f>+IFERROR(((SUM([1]I_Investimenti!$I7:CV7)/$D6)/12),0)</f>
        <v>2300</v>
      </c>
      <c r="CU6" s="253">
        <f>+IFERROR(((SUM([1]I_Investimenti!$I7:CW7)/$D6)/12),0)</f>
        <v>2325</v>
      </c>
      <c r="CV6" s="253">
        <f>+IFERROR(((SUM([1]I_Investimenti!$I7:CX7)/$D6)/12),0)</f>
        <v>2350</v>
      </c>
      <c r="CW6" s="253">
        <f>+IFERROR(((SUM([1]I_Investimenti!$I7:CY7)/$D6)/12),0)</f>
        <v>2375</v>
      </c>
      <c r="CX6" s="253">
        <f>+IFERROR(((SUM([1]I_Investimenti!$I7:CZ7)/$D6)/12),0)</f>
        <v>2400</v>
      </c>
      <c r="CY6" s="253">
        <f>+IFERROR(((SUM([1]I_Investimenti!$I7:DA7)/$D6)/12),0)</f>
        <v>2425</v>
      </c>
      <c r="CZ6" s="253">
        <f>+IFERROR(((SUM([1]I_Investimenti!$I7:DB7)/$D6)/12),0)</f>
        <v>2450</v>
      </c>
      <c r="DA6" s="253">
        <f>+IFERROR(((SUM([1]I_Investimenti!$I7:DC7)/$D6)/12),0)</f>
        <v>2475</v>
      </c>
      <c r="DB6" s="253">
        <f>+IFERROR(((SUM([1]I_Investimenti!$I7:DD7)/$D6)/12),0)</f>
        <v>2500</v>
      </c>
      <c r="DC6" s="253">
        <f>+IFERROR(((SUM([1]I_Investimenti!$I7:DE7)/$D6)/12),0)</f>
        <v>2525</v>
      </c>
      <c r="DD6" s="253">
        <f>+IFERROR(((SUM([1]I_Investimenti!$I7:DF7)/$D6)/12),0)</f>
        <v>2550</v>
      </c>
      <c r="DE6" s="253">
        <f>+IFERROR(((SUM([1]I_Investimenti!$I7:DG7)/$D6)/12),0)</f>
        <v>2575</v>
      </c>
      <c r="DF6" s="253">
        <f>+IFERROR(((SUM([1]I_Investimenti!$I7:DH7)/$D6)/12),0)</f>
        <v>2600</v>
      </c>
      <c r="DG6" s="253">
        <f>+IFERROR(((SUM([1]I_Investimenti!$I7:DI7)/$D6)/12),0)</f>
        <v>2625</v>
      </c>
      <c r="DH6" s="253">
        <f>+IFERROR(((SUM([1]I_Investimenti!$I7:DJ7)/$D6)/12),0)</f>
        <v>2650</v>
      </c>
      <c r="DI6" s="253">
        <f>+IFERROR(((SUM([1]I_Investimenti!$I7:DK7)/$D6)/12),0)</f>
        <v>2675</v>
      </c>
      <c r="DJ6" s="253">
        <f>+IFERROR(((SUM([1]I_Investimenti!$I7:DL7)/$D6)/12),0)</f>
        <v>2700</v>
      </c>
      <c r="DK6" s="253">
        <f>+IFERROR(((SUM([1]I_Investimenti!$I7:DM7)/$D6)/12),0)</f>
        <v>2725</v>
      </c>
      <c r="DL6" s="253">
        <f>+IFERROR(((SUM([1]I_Investimenti!$I7:DN7)/$D6)/12),0)</f>
        <v>2750</v>
      </c>
      <c r="DM6" s="253">
        <f>+IFERROR(((SUM([1]I_Investimenti!$I7:DO7)/$D6)/12),0)</f>
        <v>2775</v>
      </c>
      <c r="DN6" s="253">
        <f>+IFERROR(((SUM([1]I_Investimenti!$I7:DP7)/$D6)/12),0)</f>
        <v>2800</v>
      </c>
      <c r="DO6" s="253">
        <f>+IFERROR(((SUM([1]I_Investimenti!$I7:DQ7)/$D6)/12),0)</f>
        <v>2825</v>
      </c>
      <c r="DP6" s="253">
        <f>+IFERROR(((SUM([1]I_Investimenti!$I7:DR7)/$D6)/12),0)</f>
        <v>2850</v>
      </c>
      <c r="DQ6" s="253">
        <f>+IFERROR(((SUM([1]I_Investimenti!$I7:DS7)/$D6)/12),0)</f>
        <v>2875</v>
      </c>
      <c r="DR6" s="253">
        <f>+IFERROR(((SUM([1]I_Investimenti!$I7:DT7)/$D6)/12),0)</f>
        <v>2900</v>
      </c>
      <c r="DS6" s="253">
        <f>+IFERROR(((SUM([1]I_Investimenti!$I7:DU7)/$D6)/12),0)</f>
        <v>2925</v>
      </c>
      <c r="DT6" s="253">
        <f>+IFERROR(((SUM([1]I_Investimenti!$I7:DV7)/$D6)/12),0)</f>
        <v>2950</v>
      </c>
      <c r="DU6" s="253">
        <f>+IFERROR(((SUM([1]I_Investimenti!$I7:DW7)/$D6)/12),0)</f>
        <v>2975</v>
      </c>
      <c r="DV6" s="253">
        <f>+IFERROR(((SUM([1]I_Investimenti!$I7:DX7)/$D6)/12),0)</f>
        <v>3000</v>
      </c>
    </row>
    <row r="7" spans="1:126" ht="44.4" thickTop="1" thickBot="1">
      <c r="B7" s="356" t="str">
        <f>+[1]I_Investimenti!C8</f>
        <v>Implementazione Sito</v>
      </c>
      <c r="C7" s="316" t="str">
        <f>+[1]I_Investimenti!D8</f>
        <v>Altre immobilizzazioni immateriali</v>
      </c>
      <c r="D7" s="316">
        <f>+[1]I_Investimenti!G8</f>
        <v>10</v>
      </c>
      <c r="G7" s="253">
        <f>+IFERROR((([1]I_Investimenti!I8/$D7)/12),0)</f>
        <v>6.9444444444444455</v>
      </c>
      <c r="H7" s="253">
        <f>+IFERROR(((SUM([1]I_Investimenti!$I8:J8)/$D7)/12),0)</f>
        <v>13.888888888888891</v>
      </c>
      <c r="I7" s="253">
        <f>+IFERROR(((SUM([1]I_Investimenti!$I8:K8)/$D7)/12),0)</f>
        <v>20.833333333333332</v>
      </c>
      <c r="J7" s="253">
        <f>+IFERROR(((SUM([1]I_Investimenti!$I8:L8)/$D7)/12),0)</f>
        <v>27.777777777777782</v>
      </c>
      <c r="K7" s="253">
        <f>+IFERROR(((SUM([1]I_Investimenti!$I8:M8)/$D7)/12),0)</f>
        <v>34.722222222222221</v>
      </c>
      <c r="L7" s="253">
        <f>+IFERROR(((SUM([1]I_Investimenti!$I8:N8)/$D7)/12),0)</f>
        <v>41.666666666666664</v>
      </c>
      <c r="M7" s="253">
        <f>+IFERROR(((SUM([1]I_Investimenti!$I8:O8)/$D7)/12),0)</f>
        <v>48.611111111111107</v>
      </c>
      <c r="N7" s="253">
        <f>+IFERROR(((SUM([1]I_Investimenti!$I8:P8)/$D7)/12),0)</f>
        <v>55.55555555555555</v>
      </c>
      <c r="O7" s="253">
        <f>+IFERROR(((SUM([1]I_Investimenti!$I8:Q8)/$D7)/12),0)</f>
        <v>62.499999999999993</v>
      </c>
      <c r="P7" s="253">
        <f>+IFERROR(((SUM([1]I_Investimenti!$I8:R8)/$D7)/12),0)</f>
        <v>69.444444444444443</v>
      </c>
      <c r="Q7" s="253">
        <f>+IFERROR(((SUM([1]I_Investimenti!$I8:S8)/$D7)/12),0)</f>
        <v>76.388888888888886</v>
      </c>
      <c r="R7" s="253">
        <f>+IFERROR(((SUM([1]I_Investimenti!$I8:T8)/$D7)/12),0)</f>
        <v>83.333333333333329</v>
      </c>
      <c r="S7" s="253">
        <f>+IFERROR(((SUM([1]I_Investimenti!$I8:U8)/$D7)/12),0)</f>
        <v>83.333333333333329</v>
      </c>
      <c r="T7" s="253">
        <f>+IFERROR(((SUM([1]I_Investimenti!$I8:V8)/$D7)/12),0)</f>
        <v>83.333333333333329</v>
      </c>
      <c r="U7" s="253">
        <f>+IFERROR(((SUM([1]I_Investimenti!$I8:W8)/$D7)/12),0)</f>
        <v>83.333333333333329</v>
      </c>
      <c r="V7" s="253">
        <f>+IFERROR(((SUM([1]I_Investimenti!$I8:X8)/$D7)/12),0)</f>
        <v>83.333333333333329</v>
      </c>
      <c r="W7" s="253">
        <f>+IFERROR(((SUM([1]I_Investimenti!$I8:Y8)/$D7)/12),0)</f>
        <v>83.333333333333329</v>
      </c>
      <c r="X7" s="253">
        <f>+IFERROR(((SUM([1]I_Investimenti!$I8:Z8)/$D7)/12),0)</f>
        <v>83.333333333333329</v>
      </c>
      <c r="Y7" s="253">
        <f>+IFERROR(((SUM([1]I_Investimenti!$I8:AA8)/$D7)/12),0)</f>
        <v>83.333333333333329</v>
      </c>
      <c r="Z7" s="253">
        <f>+IFERROR(((SUM([1]I_Investimenti!$I8:AB8)/$D7)/12),0)</f>
        <v>83.333333333333329</v>
      </c>
      <c r="AA7" s="253">
        <f>+IFERROR(((SUM([1]I_Investimenti!$I8:AC8)/$D7)/12),0)</f>
        <v>83.333333333333329</v>
      </c>
      <c r="AB7" s="253">
        <f>+IFERROR(((SUM([1]I_Investimenti!$I8:AD8)/$D7)/12),0)</f>
        <v>83.333333333333329</v>
      </c>
      <c r="AC7" s="253">
        <f>+IFERROR(((SUM([1]I_Investimenti!$I8:AE8)/$D7)/12),0)</f>
        <v>83.333333333333329</v>
      </c>
      <c r="AD7" s="253">
        <f>+IFERROR(((SUM([1]I_Investimenti!$I8:AF8)/$D7)/12),0)</f>
        <v>83.333333333333329</v>
      </c>
      <c r="AE7" s="253">
        <f>+IFERROR(((SUM([1]I_Investimenti!$I8:AG8)/$D7)/12),0)</f>
        <v>83.333333333333329</v>
      </c>
      <c r="AF7" s="253">
        <f>+IFERROR(((SUM([1]I_Investimenti!$I8:AH8)/$D7)/12),0)</f>
        <v>83.333333333333329</v>
      </c>
      <c r="AG7" s="253">
        <f>+IFERROR(((SUM([1]I_Investimenti!$I8:AI8)/$D7)/12),0)</f>
        <v>83.333333333333329</v>
      </c>
      <c r="AH7" s="253">
        <f>+IFERROR(((SUM([1]I_Investimenti!$I8:AJ8)/$D7)/12),0)</f>
        <v>83.333333333333329</v>
      </c>
      <c r="AI7" s="253">
        <f>+IFERROR(((SUM([1]I_Investimenti!$I8:AK8)/$D7)/12),0)</f>
        <v>83.333333333333329</v>
      </c>
      <c r="AJ7" s="253">
        <f>+IFERROR(((SUM([1]I_Investimenti!$I8:AL8)/$D7)/12),0)</f>
        <v>83.333333333333329</v>
      </c>
      <c r="AK7" s="253">
        <f>+IFERROR(((SUM([1]I_Investimenti!$I8:AM8)/$D7)/12),0)</f>
        <v>83.333333333333329</v>
      </c>
      <c r="AL7" s="253">
        <f>+IFERROR(((SUM([1]I_Investimenti!$I8:AN8)/$D7)/12),0)</f>
        <v>83.333333333333329</v>
      </c>
      <c r="AM7" s="253">
        <f>+IFERROR(((SUM([1]I_Investimenti!$I8:AO8)/$D7)/12),0)</f>
        <v>83.333333333333329</v>
      </c>
      <c r="AN7" s="253">
        <f>+IFERROR(((SUM([1]I_Investimenti!$I8:AP8)/$D7)/12),0)</f>
        <v>83.333333333333329</v>
      </c>
      <c r="AO7" s="253">
        <f>+IFERROR(((SUM([1]I_Investimenti!$I8:AQ8)/$D7)/12),0)</f>
        <v>83.333333333333329</v>
      </c>
      <c r="AP7" s="253">
        <f>+IFERROR(((SUM([1]I_Investimenti!$I8:AR8)/$D7)/12),0)</f>
        <v>83.333333333333329</v>
      </c>
      <c r="AQ7" s="253">
        <f>+IFERROR(((SUM([1]I_Investimenti!$I8:AS8)/$D7)/12),0)</f>
        <v>83.333333333333329</v>
      </c>
      <c r="AR7" s="253">
        <f>+IFERROR(((SUM([1]I_Investimenti!$I8:AT8)/$D7)/12),0)</f>
        <v>83.333333333333329</v>
      </c>
      <c r="AS7" s="253">
        <f>+IFERROR(((SUM([1]I_Investimenti!$I8:AU8)/$D7)/12),0)</f>
        <v>83.333333333333329</v>
      </c>
      <c r="AT7" s="253">
        <f>+IFERROR(((SUM([1]I_Investimenti!$I8:AV8)/$D7)/12),0)</f>
        <v>83.333333333333329</v>
      </c>
      <c r="AU7" s="253">
        <f>+IFERROR(((SUM([1]I_Investimenti!$I8:AW8)/$D7)/12),0)</f>
        <v>83.333333333333329</v>
      </c>
      <c r="AV7" s="253">
        <f>+IFERROR(((SUM([1]I_Investimenti!$I8:AX8)/$D7)/12),0)</f>
        <v>83.333333333333329</v>
      </c>
      <c r="AW7" s="253">
        <f>+IFERROR(((SUM([1]I_Investimenti!$I8:AY8)/$D7)/12),0)</f>
        <v>83.333333333333329</v>
      </c>
      <c r="AX7" s="253">
        <f>+IFERROR(((SUM([1]I_Investimenti!$I8:AZ8)/$D7)/12),0)</f>
        <v>83.333333333333329</v>
      </c>
      <c r="AY7" s="253">
        <f>+IFERROR(((SUM([1]I_Investimenti!$I8:BA8)/$D7)/12),0)</f>
        <v>83.333333333333329</v>
      </c>
      <c r="AZ7" s="253">
        <f>+IFERROR(((SUM([1]I_Investimenti!$I8:BB8)/$D7)/12),0)</f>
        <v>83.333333333333329</v>
      </c>
      <c r="BA7" s="253">
        <f>+IFERROR(((SUM([1]I_Investimenti!$I8:BC8)/$D7)/12),0)</f>
        <v>83.333333333333329</v>
      </c>
      <c r="BB7" s="253">
        <f>+IFERROR(((SUM([1]I_Investimenti!$I8:BD8)/$D7)/12),0)</f>
        <v>83.333333333333329</v>
      </c>
      <c r="BC7" s="253">
        <f>+IFERROR(((SUM([1]I_Investimenti!$I8:BE8)/$D7)/12),0)</f>
        <v>83.333333333333329</v>
      </c>
      <c r="BD7" s="253">
        <f>+IFERROR(((SUM([1]I_Investimenti!$I8:BF8)/$D7)/12),0)</f>
        <v>83.333333333333329</v>
      </c>
      <c r="BE7" s="253">
        <f>+IFERROR(((SUM([1]I_Investimenti!$I8:BG8)/$D7)/12),0)</f>
        <v>83.333333333333329</v>
      </c>
      <c r="BF7" s="253">
        <f>+IFERROR(((SUM([1]I_Investimenti!$I8:BH8)/$D7)/12),0)</f>
        <v>83.333333333333329</v>
      </c>
      <c r="BG7" s="253">
        <f>+IFERROR(((SUM([1]I_Investimenti!$I8:BI8)/$D7)/12),0)</f>
        <v>83.333333333333329</v>
      </c>
      <c r="BH7" s="253">
        <f>+IFERROR(((SUM([1]I_Investimenti!$I8:BJ8)/$D7)/12),0)</f>
        <v>83.333333333333329</v>
      </c>
      <c r="BI7" s="253">
        <f>+IFERROR(((SUM([1]I_Investimenti!$I8:BK8)/$D7)/12),0)</f>
        <v>83.333333333333329</v>
      </c>
      <c r="BJ7" s="253">
        <f>+IFERROR(((SUM([1]I_Investimenti!$I8:BL8)/$D7)/12),0)</f>
        <v>83.333333333333329</v>
      </c>
      <c r="BK7" s="253">
        <f>+IFERROR(((SUM([1]I_Investimenti!$I8:BM8)/$D7)/12),0)</f>
        <v>83.333333333333329</v>
      </c>
      <c r="BL7" s="253">
        <f>+IFERROR(((SUM([1]I_Investimenti!$I8:BN8)/$D7)/12),0)</f>
        <v>83.333333333333329</v>
      </c>
      <c r="BM7" s="253">
        <f>+IFERROR(((SUM([1]I_Investimenti!$I8:BO8)/$D7)/12),0)</f>
        <v>83.333333333333329</v>
      </c>
      <c r="BN7" s="253">
        <f>+IFERROR(((SUM([1]I_Investimenti!$I8:BP8)/$D7)/12),0)</f>
        <v>83.333333333333329</v>
      </c>
      <c r="BO7" s="253">
        <f>+IFERROR(((SUM([1]I_Investimenti!$I8:BQ8)/$D7)/12),0)</f>
        <v>83.333333333333329</v>
      </c>
      <c r="BP7" s="253">
        <f>+IFERROR(((SUM([1]I_Investimenti!$I8:BR8)/$D7)/12),0)</f>
        <v>83.333333333333329</v>
      </c>
      <c r="BQ7" s="253">
        <f>+IFERROR(((SUM([1]I_Investimenti!$I8:BS8)/$D7)/12),0)</f>
        <v>83.333333333333329</v>
      </c>
      <c r="BR7" s="253">
        <f>+IFERROR(((SUM([1]I_Investimenti!$I8:BT8)/$D7)/12),0)</f>
        <v>83.333333333333329</v>
      </c>
      <c r="BS7" s="253">
        <f>+IFERROR(((SUM([1]I_Investimenti!$I8:BU8)/$D7)/12),0)</f>
        <v>83.333333333333329</v>
      </c>
      <c r="BT7" s="253">
        <f>+IFERROR(((SUM([1]I_Investimenti!$I8:BV8)/$D7)/12),0)</f>
        <v>83.333333333333329</v>
      </c>
      <c r="BU7" s="253">
        <f>+IFERROR(((SUM([1]I_Investimenti!$I8:BW8)/$D7)/12),0)</f>
        <v>83.333333333333329</v>
      </c>
      <c r="BV7" s="253">
        <f>+IFERROR(((SUM([1]I_Investimenti!$I8:BX8)/$D7)/12),0)</f>
        <v>83.333333333333329</v>
      </c>
      <c r="BW7" s="253">
        <f>+IFERROR(((SUM([1]I_Investimenti!$I8:BY8)/$D7)/12),0)</f>
        <v>83.333333333333329</v>
      </c>
      <c r="BX7" s="253">
        <f>+IFERROR(((SUM([1]I_Investimenti!$I8:BZ8)/$D7)/12),0)</f>
        <v>83.333333333333329</v>
      </c>
      <c r="BY7" s="253">
        <f>+IFERROR(((SUM([1]I_Investimenti!$I8:CA8)/$D7)/12),0)</f>
        <v>83.333333333333329</v>
      </c>
      <c r="BZ7" s="253">
        <f>+IFERROR(((SUM([1]I_Investimenti!$I8:CB8)/$D7)/12),0)</f>
        <v>83.333333333333329</v>
      </c>
      <c r="CA7" s="253">
        <f>+IFERROR(((SUM([1]I_Investimenti!$I8:CC8)/$D7)/12),0)</f>
        <v>83.333333333333329</v>
      </c>
      <c r="CB7" s="253">
        <f>+IFERROR(((SUM([1]I_Investimenti!$I8:CD8)/$D7)/12),0)</f>
        <v>83.333333333333329</v>
      </c>
      <c r="CC7" s="253">
        <f>+IFERROR(((SUM([1]I_Investimenti!$I8:CE8)/$D7)/12),0)</f>
        <v>83.333333333333329</v>
      </c>
      <c r="CD7" s="253">
        <f>+IFERROR(((SUM([1]I_Investimenti!$I8:CF8)/$D7)/12),0)</f>
        <v>83.333333333333329</v>
      </c>
      <c r="CE7" s="253">
        <f>+IFERROR(((SUM([1]I_Investimenti!$I8:CG8)/$D7)/12),0)</f>
        <v>83.333333333333329</v>
      </c>
      <c r="CF7" s="253">
        <f>+IFERROR(((SUM([1]I_Investimenti!$I8:CH8)/$D7)/12),0)</f>
        <v>83.333333333333329</v>
      </c>
      <c r="CG7" s="253">
        <f>+IFERROR(((SUM([1]I_Investimenti!$I8:CI8)/$D7)/12),0)</f>
        <v>83.333333333333329</v>
      </c>
      <c r="CH7" s="253">
        <f>+IFERROR(((SUM([1]I_Investimenti!$I8:CJ8)/$D7)/12),0)</f>
        <v>83.333333333333329</v>
      </c>
      <c r="CI7" s="253">
        <f>+IFERROR(((SUM([1]I_Investimenti!$I8:CK8)/$D7)/12),0)</f>
        <v>83.333333333333329</v>
      </c>
      <c r="CJ7" s="253">
        <f>+IFERROR(((SUM([1]I_Investimenti!$I8:CL8)/$D7)/12),0)</f>
        <v>83.333333333333329</v>
      </c>
      <c r="CK7" s="253">
        <f>+IFERROR(((SUM([1]I_Investimenti!$I8:CM8)/$D7)/12),0)</f>
        <v>83.333333333333329</v>
      </c>
      <c r="CL7" s="253">
        <f>+IFERROR(((SUM([1]I_Investimenti!$I8:CN8)/$D7)/12),0)</f>
        <v>83.333333333333329</v>
      </c>
      <c r="CM7" s="253">
        <f>+IFERROR(((SUM([1]I_Investimenti!$I8:CO8)/$D7)/12),0)</f>
        <v>83.333333333333329</v>
      </c>
      <c r="CN7" s="253">
        <f>+IFERROR(((SUM([1]I_Investimenti!$I8:CP8)/$D7)/12),0)</f>
        <v>83.333333333333329</v>
      </c>
      <c r="CO7" s="253">
        <f>+IFERROR(((SUM([1]I_Investimenti!$I8:CQ8)/$D7)/12),0)</f>
        <v>83.333333333333329</v>
      </c>
      <c r="CP7" s="253">
        <f>+IFERROR(((SUM([1]I_Investimenti!$I8:CR8)/$D7)/12),0)</f>
        <v>83.333333333333329</v>
      </c>
      <c r="CQ7" s="253">
        <f>+IFERROR(((SUM([1]I_Investimenti!$I8:CS8)/$D7)/12),0)</f>
        <v>83.333333333333329</v>
      </c>
      <c r="CR7" s="253">
        <f>+IFERROR(((SUM([1]I_Investimenti!$I8:CT8)/$D7)/12),0)</f>
        <v>83.333333333333329</v>
      </c>
      <c r="CS7" s="253">
        <f>+IFERROR(((SUM([1]I_Investimenti!$I8:CU8)/$D7)/12),0)</f>
        <v>83.333333333333329</v>
      </c>
      <c r="CT7" s="253">
        <f>+IFERROR(((SUM([1]I_Investimenti!$I8:CV8)/$D7)/12),0)</f>
        <v>83.333333333333329</v>
      </c>
      <c r="CU7" s="253">
        <f>+IFERROR(((SUM([1]I_Investimenti!$I8:CW8)/$D7)/12),0)</f>
        <v>83.333333333333329</v>
      </c>
      <c r="CV7" s="253">
        <f>+IFERROR(((SUM([1]I_Investimenti!$I8:CX8)/$D7)/12),0)</f>
        <v>83.333333333333329</v>
      </c>
      <c r="CW7" s="253">
        <f>+IFERROR(((SUM([1]I_Investimenti!$I8:CY8)/$D7)/12),0)</f>
        <v>83.333333333333329</v>
      </c>
      <c r="CX7" s="253">
        <f>+IFERROR(((SUM([1]I_Investimenti!$I8:CZ8)/$D7)/12),0)</f>
        <v>83.333333333333329</v>
      </c>
      <c r="CY7" s="253">
        <f>+IFERROR(((SUM([1]I_Investimenti!$I8:DA8)/$D7)/12),0)</f>
        <v>83.333333333333329</v>
      </c>
      <c r="CZ7" s="253">
        <f>+IFERROR(((SUM([1]I_Investimenti!$I8:DB8)/$D7)/12),0)</f>
        <v>83.333333333333329</v>
      </c>
      <c r="DA7" s="253">
        <f>+IFERROR(((SUM([1]I_Investimenti!$I8:DC8)/$D7)/12),0)</f>
        <v>83.333333333333329</v>
      </c>
      <c r="DB7" s="253">
        <f>+IFERROR(((SUM([1]I_Investimenti!$I8:DD8)/$D7)/12),0)</f>
        <v>83.333333333333329</v>
      </c>
      <c r="DC7" s="253">
        <f>+IFERROR(((SUM([1]I_Investimenti!$I8:DE8)/$D7)/12),0)</f>
        <v>83.333333333333329</v>
      </c>
      <c r="DD7" s="253">
        <f>+IFERROR(((SUM([1]I_Investimenti!$I8:DF8)/$D7)/12),0)</f>
        <v>83.333333333333329</v>
      </c>
      <c r="DE7" s="253">
        <f>+IFERROR(((SUM([1]I_Investimenti!$I8:DG8)/$D7)/12),0)</f>
        <v>83.333333333333329</v>
      </c>
      <c r="DF7" s="253">
        <f>+IFERROR(((SUM([1]I_Investimenti!$I8:DH8)/$D7)/12),0)</f>
        <v>83.333333333333329</v>
      </c>
      <c r="DG7" s="253">
        <f>+IFERROR(((SUM([1]I_Investimenti!$I8:DI8)/$D7)/12),0)</f>
        <v>83.333333333333329</v>
      </c>
      <c r="DH7" s="253">
        <f>+IFERROR(((SUM([1]I_Investimenti!$I8:DJ8)/$D7)/12),0)</f>
        <v>83.333333333333329</v>
      </c>
      <c r="DI7" s="253">
        <f>+IFERROR(((SUM([1]I_Investimenti!$I8:DK8)/$D7)/12),0)</f>
        <v>83.333333333333329</v>
      </c>
      <c r="DJ7" s="253">
        <f>+IFERROR(((SUM([1]I_Investimenti!$I8:DL8)/$D7)/12),0)</f>
        <v>83.333333333333329</v>
      </c>
      <c r="DK7" s="253">
        <f>+IFERROR(((SUM([1]I_Investimenti!$I8:DM8)/$D7)/12),0)</f>
        <v>83.333333333333329</v>
      </c>
      <c r="DL7" s="253">
        <f>+IFERROR(((SUM([1]I_Investimenti!$I8:DN8)/$D7)/12),0)</f>
        <v>83.333333333333329</v>
      </c>
      <c r="DM7" s="253">
        <f>+IFERROR(((SUM([1]I_Investimenti!$I8:DO8)/$D7)/12),0)</f>
        <v>83.333333333333329</v>
      </c>
      <c r="DN7" s="253">
        <f>+IFERROR(((SUM([1]I_Investimenti!$I8:DP8)/$D7)/12),0)</f>
        <v>83.333333333333329</v>
      </c>
      <c r="DO7" s="253">
        <f>+IFERROR(((SUM([1]I_Investimenti!$I8:DQ8)/$D7)/12),0)</f>
        <v>83.333333333333329</v>
      </c>
      <c r="DP7" s="253">
        <f>+IFERROR(((SUM([1]I_Investimenti!$I8:DR8)/$D7)/12),0)</f>
        <v>83.333333333333329</v>
      </c>
      <c r="DQ7" s="253">
        <f>+IFERROR(((SUM([1]I_Investimenti!$I8:DS8)/$D7)/12),0)</f>
        <v>83.333333333333329</v>
      </c>
      <c r="DR7" s="253">
        <f>+IFERROR(((SUM([1]I_Investimenti!$I8:DT8)/$D7)/12),0)</f>
        <v>83.333333333333329</v>
      </c>
      <c r="DS7" s="253">
        <f>+IFERROR(((SUM([1]I_Investimenti!$I8:DU8)/$D7)/12),0)</f>
        <v>83.333333333333329</v>
      </c>
      <c r="DT7" s="253">
        <f>+IFERROR(((SUM([1]I_Investimenti!$I8:DV8)/$D7)/12),0)</f>
        <v>83.333333333333329</v>
      </c>
      <c r="DU7" s="253">
        <f>+IFERROR(((SUM([1]I_Investimenti!$I8:DW8)/$D7)/12),0)</f>
        <v>83.333333333333329</v>
      </c>
      <c r="DV7" s="253">
        <f>+IFERROR(((SUM([1]I_Investimenti!$I8:DX8)/$D7)/12),0)</f>
        <v>83.333333333333329</v>
      </c>
    </row>
    <row r="8" spans="1:126" ht="58.8" thickTop="1" thickBot="1">
      <c r="B8" s="356" t="str">
        <f>+[1]I_Investimenti!C9</f>
        <v>Logo e Digital Marketing</v>
      </c>
      <c r="C8" s="316" t="str">
        <f>+[1]I_Investimenti!D9</f>
        <v>Altre immobilizzazioni immateriali</v>
      </c>
      <c r="D8" s="316">
        <f>+[1]I_Investimenti!G9</f>
        <v>10</v>
      </c>
      <c r="G8" s="253">
        <f>+IFERROR((([1]I_Investimenti!I9/$D8)/12),0)</f>
        <v>13.888888888888891</v>
      </c>
      <c r="H8" s="253">
        <f>+IFERROR(((SUM([1]I_Investimenti!$I9:J9)/$D8)/12),0)</f>
        <v>27.777777777777782</v>
      </c>
      <c r="I8" s="253">
        <f>+IFERROR(((SUM([1]I_Investimenti!$I9:K9)/$D8)/12),0)</f>
        <v>41.666666666666664</v>
      </c>
      <c r="J8" s="253">
        <f>+IFERROR(((SUM([1]I_Investimenti!$I9:L9)/$D8)/12),0)</f>
        <v>55.555555555555564</v>
      </c>
      <c r="K8" s="253">
        <f>+IFERROR(((SUM([1]I_Investimenti!$I9:M9)/$D8)/12),0)</f>
        <v>69.444444444444443</v>
      </c>
      <c r="L8" s="253">
        <f>+IFERROR(((SUM([1]I_Investimenti!$I9:N9)/$D8)/12),0)</f>
        <v>83.333333333333329</v>
      </c>
      <c r="M8" s="253">
        <f>+IFERROR(((SUM([1]I_Investimenti!$I9:O9)/$D8)/12),0)</f>
        <v>97.222222222222214</v>
      </c>
      <c r="N8" s="253">
        <f>+IFERROR(((SUM([1]I_Investimenti!$I9:P9)/$D8)/12),0)</f>
        <v>111.1111111111111</v>
      </c>
      <c r="O8" s="253">
        <f>+IFERROR(((SUM([1]I_Investimenti!$I9:Q9)/$D8)/12),0)</f>
        <v>124.99999999999999</v>
      </c>
      <c r="P8" s="253">
        <f>+IFERROR(((SUM([1]I_Investimenti!$I9:R9)/$D8)/12),0)</f>
        <v>138.88888888888889</v>
      </c>
      <c r="Q8" s="253">
        <f>+IFERROR(((SUM([1]I_Investimenti!$I9:S9)/$D8)/12),0)</f>
        <v>152.77777777777777</v>
      </c>
      <c r="R8" s="253">
        <f>+IFERROR(((SUM([1]I_Investimenti!$I9:T9)/$D8)/12),0)</f>
        <v>166.66666666666666</v>
      </c>
      <c r="S8" s="253">
        <f>+IFERROR(((SUM([1]I_Investimenti!$I9:U9)/$D8)/12),0)</f>
        <v>166.66666666666666</v>
      </c>
      <c r="T8" s="253">
        <f>+IFERROR(((SUM([1]I_Investimenti!$I9:V9)/$D8)/12),0)</f>
        <v>166.66666666666666</v>
      </c>
      <c r="U8" s="253">
        <f>+IFERROR(((SUM([1]I_Investimenti!$I9:W9)/$D8)/12),0)</f>
        <v>166.66666666666666</v>
      </c>
      <c r="V8" s="253">
        <f>+IFERROR(((SUM([1]I_Investimenti!$I9:X9)/$D8)/12),0)</f>
        <v>166.66666666666666</v>
      </c>
      <c r="W8" s="253">
        <f>+IFERROR(((SUM([1]I_Investimenti!$I9:Y9)/$D8)/12),0)</f>
        <v>166.66666666666666</v>
      </c>
      <c r="X8" s="253">
        <f>+IFERROR(((SUM([1]I_Investimenti!$I9:Z9)/$D8)/12),0)</f>
        <v>166.66666666666666</v>
      </c>
      <c r="Y8" s="253">
        <f>+IFERROR(((SUM([1]I_Investimenti!$I9:AA9)/$D8)/12),0)</f>
        <v>166.66666666666666</v>
      </c>
      <c r="Z8" s="253">
        <f>+IFERROR(((SUM([1]I_Investimenti!$I9:AB9)/$D8)/12),0)</f>
        <v>166.66666666666666</v>
      </c>
      <c r="AA8" s="253">
        <f>+IFERROR(((SUM([1]I_Investimenti!$I9:AC9)/$D8)/12),0)</f>
        <v>166.66666666666666</v>
      </c>
      <c r="AB8" s="253">
        <f>+IFERROR(((SUM([1]I_Investimenti!$I9:AD9)/$D8)/12),0)</f>
        <v>166.66666666666666</v>
      </c>
      <c r="AC8" s="253">
        <f>+IFERROR(((SUM([1]I_Investimenti!$I9:AE9)/$D8)/12),0)</f>
        <v>166.66666666666666</v>
      </c>
      <c r="AD8" s="253">
        <f>+IFERROR(((SUM([1]I_Investimenti!$I9:AF9)/$D8)/12),0)</f>
        <v>166.66666666666666</v>
      </c>
      <c r="AE8" s="253">
        <f>+IFERROR(((SUM([1]I_Investimenti!$I9:AG9)/$D8)/12),0)</f>
        <v>166.66666666666666</v>
      </c>
      <c r="AF8" s="253">
        <f>+IFERROR(((SUM([1]I_Investimenti!$I9:AH9)/$D8)/12),0)</f>
        <v>166.66666666666666</v>
      </c>
      <c r="AG8" s="253">
        <f>+IFERROR(((SUM([1]I_Investimenti!$I9:AI9)/$D8)/12),0)</f>
        <v>166.66666666666666</v>
      </c>
      <c r="AH8" s="253">
        <f>+IFERROR(((SUM([1]I_Investimenti!$I9:AJ9)/$D8)/12),0)</f>
        <v>166.66666666666666</v>
      </c>
      <c r="AI8" s="253">
        <f>+IFERROR(((SUM([1]I_Investimenti!$I9:AK9)/$D8)/12),0)</f>
        <v>166.66666666666666</v>
      </c>
      <c r="AJ8" s="253">
        <f>+IFERROR(((SUM([1]I_Investimenti!$I9:AL9)/$D8)/12),0)</f>
        <v>166.66666666666666</v>
      </c>
      <c r="AK8" s="253">
        <f>+IFERROR(((SUM([1]I_Investimenti!$I9:AM9)/$D8)/12),0)</f>
        <v>166.66666666666666</v>
      </c>
      <c r="AL8" s="253">
        <f>+IFERROR(((SUM([1]I_Investimenti!$I9:AN9)/$D8)/12),0)</f>
        <v>166.66666666666666</v>
      </c>
      <c r="AM8" s="253">
        <f>+IFERROR(((SUM([1]I_Investimenti!$I9:AO9)/$D8)/12),0)</f>
        <v>166.66666666666666</v>
      </c>
      <c r="AN8" s="253">
        <f>+IFERROR(((SUM([1]I_Investimenti!$I9:AP9)/$D8)/12),0)</f>
        <v>166.66666666666666</v>
      </c>
      <c r="AO8" s="253">
        <f>+IFERROR(((SUM([1]I_Investimenti!$I9:AQ9)/$D8)/12),0)</f>
        <v>166.66666666666666</v>
      </c>
      <c r="AP8" s="253">
        <f>+IFERROR(((SUM([1]I_Investimenti!$I9:AR9)/$D8)/12),0)</f>
        <v>166.66666666666666</v>
      </c>
      <c r="AQ8" s="253">
        <f>+IFERROR(((SUM([1]I_Investimenti!$I9:AS9)/$D8)/12),0)</f>
        <v>166.66666666666666</v>
      </c>
      <c r="AR8" s="253">
        <f>+IFERROR(((SUM([1]I_Investimenti!$I9:AT9)/$D8)/12),0)</f>
        <v>166.66666666666666</v>
      </c>
      <c r="AS8" s="253">
        <f>+IFERROR(((SUM([1]I_Investimenti!$I9:AU9)/$D8)/12),0)</f>
        <v>166.66666666666666</v>
      </c>
      <c r="AT8" s="253">
        <f>+IFERROR(((SUM([1]I_Investimenti!$I9:AV9)/$D8)/12),0)</f>
        <v>166.66666666666666</v>
      </c>
      <c r="AU8" s="253">
        <f>+IFERROR(((SUM([1]I_Investimenti!$I9:AW9)/$D8)/12),0)</f>
        <v>166.66666666666666</v>
      </c>
      <c r="AV8" s="253">
        <f>+IFERROR(((SUM([1]I_Investimenti!$I9:AX9)/$D8)/12),0)</f>
        <v>166.66666666666666</v>
      </c>
      <c r="AW8" s="253">
        <f>+IFERROR(((SUM([1]I_Investimenti!$I9:AY9)/$D8)/12),0)</f>
        <v>166.66666666666666</v>
      </c>
      <c r="AX8" s="253">
        <f>+IFERROR(((SUM([1]I_Investimenti!$I9:AZ9)/$D8)/12),0)</f>
        <v>166.66666666666666</v>
      </c>
      <c r="AY8" s="253">
        <f>+IFERROR(((SUM([1]I_Investimenti!$I9:BA9)/$D8)/12),0)</f>
        <v>166.66666666666666</v>
      </c>
      <c r="AZ8" s="253">
        <f>+IFERROR(((SUM([1]I_Investimenti!$I9:BB9)/$D8)/12),0)</f>
        <v>166.66666666666666</v>
      </c>
      <c r="BA8" s="253">
        <f>+IFERROR(((SUM([1]I_Investimenti!$I9:BC9)/$D8)/12),0)</f>
        <v>166.66666666666666</v>
      </c>
      <c r="BB8" s="253">
        <f>+IFERROR(((SUM([1]I_Investimenti!$I9:BD9)/$D8)/12),0)</f>
        <v>166.66666666666666</v>
      </c>
      <c r="BC8" s="253">
        <f>+IFERROR(((SUM([1]I_Investimenti!$I9:BE9)/$D8)/12),0)</f>
        <v>166.66666666666666</v>
      </c>
      <c r="BD8" s="253">
        <f>+IFERROR(((SUM([1]I_Investimenti!$I9:BF9)/$D8)/12),0)</f>
        <v>166.66666666666666</v>
      </c>
      <c r="BE8" s="253">
        <f>+IFERROR(((SUM([1]I_Investimenti!$I9:BG9)/$D8)/12),0)</f>
        <v>166.66666666666666</v>
      </c>
      <c r="BF8" s="253">
        <f>+IFERROR(((SUM([1]I_Investimenti!$I9:BH9)/$D8)/12),0)</f>
        <v>166.66666666666666</v>
      </c>
      <c r="BG8" s="253">
        <f>+IFERROR(((SUM([1]I_Investimenti!$I9:BI9)/$D8)/12),0)</f>
        <v>166.66666666666666</v>
      </c>
      <c r="BH8" s="253">
        <f>+IFERROR(((SUM([1]I_Investimenti!$I9:BJ9)/$D8)/12),0)</f>
        <v>166.66666666666666</v>
      </c>
      <c r="BI8" s="253">
        <f>+IFERROR(((SUM([1]I_Investimenti!$I9:BK9)/$D8)/12),0)</f>
        <v>166.66666666666666</v>
      </c>
      <c r="BJ8" s="253">
        <f>+IFERROR(((SUM([1]I_Investimenti!$I9:BL9)/$D8)/12),0)</f>
        <v>166.66666666666666</v>
      </c>
      <c r="BK8" s="253">
        <f>+IFERROR(((SUM([1]I_Investimenti!$I9:BM9)/$D8)/12),0)</f>
        <v>166.66666666666666</v>
      </c>
      <c r="BL8" s="253">
        <f>+IFERROR(((SUM([1]I_Investimenti!$I9:BN9)/$D8)/12),0)</f>
        <v>166.66666666666666</v>
      </c>
      <c r="BM8" s="253">
        <f>+IFERROR(((SUM([1]I_Investimenti!$I9:BO9)/$D8)/12),0)</f>
        <v>166.66666666666666</v>
      </c>
      <c r="BN8" s="253">
        <f>+IFERROR(((SUM([1]I_Investimenti!$I9:BP9)/$D8)/12),0)</f>
        <v>166.66666666666666</v>
      </c>
      <c r="BO8" s="253">
        <f>+IFERROR(((SUM([1]I_Investimenti!$I9:BQ9)/$D8)/12),0)</f>
        <v>166.66666666666666</v>
      </c>
      <c r="BP8" s="253">
        <f>+IFERROR(((SUM([1]I_Investimenti!$I9:BR9)/$D8)/12),0)</f>
        <v>166.66666666666666</v>
      </c>
      <c r="BQ8" s="253">
        <f>+IFERROR(((SUM([1]I_Investimenti!$I9:BS9)/$D8)/12),0)</f>
        <v>166.66666666666666</v>
      </c>
      <c r="BR8" s="253">
        <f>+IFERROR(((SUM([1]I_Investimenti!$I9:BT9)/$D8)/12),0)</f>
        <v>166.66666666666666</v>
      </c>
      <c r="BS8" s="253">
        <f>+IFERROR(((SUM([1]I_Investimenti!$I9:BU9)/$D8)/12),0)</f>
        <v>166.66666666666666</v>
      </c>
      <c r="BT8" s="253">
        <f>+IFERROR(((SUM([1]I_Investimenti!$I9:BV9)/$D8)/12),0)</f>
        <v>166.66666666666666</v>
      </c>
      <c r="BU8" s="253">
        <f>+IFERROR(((SUM([1]I_Investimenti!$I9:BW9)/$D8)/12),0)</f>
        <v>166.66666666666666</v>
      </c>
      <c r="BV8" s="253">
        <f>+IFERROR(((SUM([1]I_Investimenti!$I9:BX9)/$D8)/12),0)</f>
        <v>166.66666666666666</v>
      </c>
      <c r="BW8" s="253">
        <f>+IFERROR(((SUM([1]I_Investimenti!$I9:BY9)/$D8)/12),0)</f>
        <v>166.66666666666666</v>
      </c>
      <c r="BX8" s="253">
        <f>+IFERROR(((SUM([1]I_Investimenti!$I9:BZ9)/$D8)/12),0)</f>
        <v>166.66666666666666</v>
      </c>
      <c r="BY8" s="253">
        <f>+IFERROR(((SUM([1]I_Investimenti!$I9:CA9)/$D8)/12),0)</f>
        <v>166.66666666666666</v>
      </c>
      <c r="BZ8" s="253">
        <f>+IFERROR(((SUM([1]I_Investimenti!$I9:CB9)/$D8)/12),0)</f>
        <v>166.66666666666666</v>
      </c>
      <c r="CA8" s="253">
        <f>+IFERROR(((SUM([1]I_Investimenti!$I9:CC9)/$D8)/12),0)</f>
        <v>166.66666666666666</v>
      </c>
      <c r="CB8" s="253">
        <f>+IFERROR(((SUM([1]I_Investimenti!$I9:CD9)/$D8)/12),0)</f>
        <v>166.66666666666666</v>
      </c>
      <c r="CC8" s="253">
        <f>+IFERROR(((SUM([1]I_Investimenti!$I9:CE9)/$D8)/12),0)</f>
        <v>166.66666666666666</v>
      </c>
      <c r="CD8" s="253">
        <f>+IFERROR(((SUM([1]I_Investimenti!$I9:CF9)/$D8)/12),0)</f>
        <v>166.66666666666666</v>
      </c>
      <c r="CE8" s="253">
        <f>+IFERROR(((SUM([1]I_Investimenti!$I9:CG9)/$D8)/12),0)</f>
        <v>166.66666666666666</v>
      </c>
      <c r="CF8" s="253">
        <f>+IFERROR(((SUM([1]I_Investimenti!$I9:CH9)/$D8)/12),0)</f>
        <v>166.66666666666666</v>
      </c>
      <c r="CG8" s="253">
        <f>+IFERROR(((SUM([1]I_Investimenti!$I9:CI9)/$D8)/12),0)</f>
        <v>166.66666666666666</v>
      </c>
      <c r="CH8" s="253">
        <f>+IFERROR(((SUM([1]I_Investimenti!$I9:CJ9)/$D8)/12),0)</f>
        <v>166.66666666666666</v>
      </c>
      <c r="CI8" s="253">
        <f>+IFERROR(((SUM([1]I_Investimenti!$I9:CK9)/$D8)/12),0)</f>
        <v>166.66666666666666</v>
      </c>
      <c r="CJ8" s="253">
        <f>+IFERROR(((SUM([1]I_Investimenti!$I9:CL9)/$D8)/12),0)</f>
        <v>166.66666666666666</v>
      </c>
      <c r="CK8" s="253">
        <f>+IFERROR(((SUM([1]I_Investimenti!$I9:CM9)/$D8)/12),0)</f>
        <v>166.66666666666666</v>
      </c>
      <c r="CL8" s="253">
        <f>+IFERROR(((SUM([1]I_Investimenti!$I9:CN9)/$D8)/12),0)</f>
        <v>166.66666666666666</v>
      </c>
      <c r="CM8" s="253">
        <f>+IFERROR(((SUM([1]I_Investimenti!$I9:CO9)/$D8)/12),0)</f>
        <v>166.66666666666666</v>
      </c>
      <c r="CN8" s="253">
        <f>+IFERROR(((SUM([1]I_Investimenti!$I9:CP9)/$D8)/12),0)</f>
        <v>166.66666666666666</v>
      </c>
      <c r="CO8" s="253">
        <f>+IFERROR(((SUM([1]I_Investimenti!$I9:CQ9)/$D8)/12),0)</f>
        <v>166.66666666666666</v>
      </c>
      <c r="CP8" s="253">
        <f>+IFERROR(((SUM([1]I_Investimenti!$I9:CR9)/$D8)/12),0)</f>
        <v>166.66666666666666</v>
      </c>
      <c r="CQ8" s="253">
        <f>+IFERROR(((SUM([1]I_Investimenti!$I9:CS9)/$D8)/12),0)</f>
        <v>166.66666666666666</v>
      </c>
      <c r="CR8" s="253">
        <f>+IFERROR(((SUM([1]I_Investimenti!$I9:CT9)/$D8)/12),0)</f>
        <v>166.66666666666666</v>
      </c>
      <c r="CS8" s="253">
        <f>+IFERROR(((SUM([1]I_Investimenti!$I9:CU9)/$D8)/12),0)</f>
        <v>166.66666666666666</v>
      </c>
      <c r="CT8" s="253">
        <f>+IFERROR(((SUM([1]I_Investimenti!$I9:CV9)/$D8)/12),0)</f>
        <v>166.66666666666666</v>
      </c>
      <c r="CU8" s="253">
        <f>+IFERROR(((SUM([1]I_Investimenti!$I9:CW9)/$D8)/12),0)</f>
        <v>166.66666666666666</v>
      </c>
      <c r="CV8" s="253">
        <f>+IFERROR(((SUM([1]I_Investimenti!$I9:CX9)/$D8)/12),0)</f>
        <v>166.66666666666666</v>
      </c>
      <c r="CW8" s="253">
        <f>+IFERROR(((SUM([1]I_Investimenti!$I9:CY9)/$D8)/12),0)</f>
        <v>166.66666666666666</v>
      </c>
      <c r="CX8" s="253">
        <f>+IFERROR(((SUM([1]I_Investimenti!$I9:CZ9)/$D8)/12),0)</f>
        <v>166.66666666666666</v>
      </c>
      <c r="CY8" s="253">
        <f>+IFERROR(((SUM([1]I_Investimenti!$I9:DA9)/$D8)/12),0)</f>
        <v>166.66666666666666</v>
      </c>
      <c r="CZ8" s="253">
        <f>+IFERROR(((SUM([1]I_Investimenti!$I9:DB9)/$D8)/12),0)</f>
        <v>166.66666666666666</v>
      </c>
      <c r="DA8" s="253">
        <f>+IFERROR(((SUM([1]I_Investimenti!$I9:DC9)/$D8)/12),0)</f>
        <v>166.66666666666666</v>
      </c>
      <c r="DB8" s="253">
        <f>+IFERROR(((SUM([1]I_Investimenti!$I9:DD9)/$D8)/12),0)</f>
        <v>166.66666666666666</v>
      </c>
      <c r="DC8" s="253">
        <f>+IFERROR(((SUM([1]I_Investimenti!$I9:DE9)/$D8)/12),0)</f>
        <v>166.66666666666666</v>
      </c>
      <c r="DD8" s="253">
        <f>+IFERROR(((SUM([1]I_Investimenti!$I9:DF9)/$D8)/12),0)</f>
        <v>166.66666666666666</v>
      </c>
      <c r="DE8" s="253">
        <f>+IFERROR(((SUM([1]I_Investimenti!$I9:DG9)/$D8)/12),0)</f>
        <v>166.66666666666666</v>
      </c>
      <c r="DF8" s="253">
        <f>+IFERROR(((SUM([1]I_Investimenti!$I9:DH9)/$D8)/12),0)</f>
        <v>166.66666666666666</v>
      </c>
      <c r="DG8" s="253">
        <f>+IFERROR(((SUM([1]I_Investimenti!$I9:DI9)/$D8)/12),0)</f>
        <v>166.66666666666666</v>
      </c>
      <c r="DH8" s="253">
        <f>+IFERROR(((SUM([1]I_Investimenti!$I9:DJ9)/$D8)/12),0)</f>
        <v>166.66666666666666</v>
      </c>
      <c r="DI8" s="253">
        <f>+IFERROR(((SUM([1]I_Investimenti!$I9:DK9)/$D8)/12),0)</f>
        <v>166.66666666666666</v>
      </c>
      <c r="DJ8" s="253">
        <f>+IFERROR(((SUM([1]I_Investimenti!$I9:DL9)/$D8)/12),0)</f>
        <v>166.66666666666666</v>
      </c>
      <c r="DK8" s="253">
        <f>+IFERROR(((SUM([1]I_Investimenti!$I9:DM9)/$D8)/12),0)</f>
        <v>166.66666666666666</v>
      </c>
      <c r="DL8" s="253">
        <f>+IFERROR(((SUM([1]I_Investimenti!$I9:DN9)/$D8)/12),0)</f>
        <v>166.66666666666666</v>
      </c>
      <c r="DM8" s="253">
        <f>+IFERROR(((SUM([1]I_Investimenti!$I9:DO9)/$D8)/12),0)</f>
        <v>166.66666666666666</v>
      </c>
      <c r="DN8" s="253">
        <f>+IFERROR(((SUM([1]I_Investimenti!$I9:DP9)/$D8)/12),0)</f>
        <v>166.66666666666666</v>
      </c>
      <c r="DO8" s="253">
        <f>+IFERROR(((SUM([1]I_Investimenti!$I9:DQ9)/$D8)/12),0)</f>
        <v>166.66666666666666</v>
      </c>
      <c r="DP8" s="253">
        <f>+IFERROR(((SUM([1]I_Investimenti!$I9:DR9)/$D8)/12),0)</f>
        <v>166.66666666666666</v>
      </c>
      <c r="DQ8" s="253">
        <f>+IFERROR(((SUM([1]I_Investimenti!$I9:DS9)/$D8)/12),0)</f>
        <v>166.66666666666666</v>
      </c>
      <c r="DR8" s="253">
        <f>+IFERROR(((SUM([1]I_Investimenti!$I9:DT9)/$D8)/12),0)</f>
        <v>166.66666666666666</v>
      </c>
      <c r="DS8" s="253">
        <f>+IFERROR(((SUM([1]I_Investimenti!$I9:DU9)/$D8)/12),0)</f>
        <v>166.66666666666666</v>
      </c>
      <c r="DT8" s="253">
        <f>+IFERROR(((SUM([1]I_Investimenti!$I9:DV9)/$D8)/12),0)</f>
        <v>166.66666666666666</v>
      </c>
      <c r="DU8" s="253">
        <f>+IFERROR(((SUM([1]I_Investimenti!$I9:DW9)/$D8)/12),0)</f>
        <v>166.66666666666666</v>
      </c>
      <c r="DV8" s="253">
        <f>+IFERROR(((SUM([1]I_Investimenti!$I9:DX9)/$D8)/12),0)</f>
        <v>166.66666666666666</v>
      </c>
    </row>
    <row r="9" spans="1:126" ht="15.6" thickTop="1" thickBot="1">
      <c r="B9" s="356" t="str">
        <f>+[1]I_Investimenti!C10</f>
        <v>ee</v>
      </c>
      <c r="C9" s="316" t="str">
        <f>+[1]I_Investimenti!D10</f>
        <v>Attrezzature industriali e commerciali</v>
      </c>
      <c r="D9" s="316">
        <f>+[1]I_Investimenti!G10</f>
        <v>10</v>
      </c>
      <c r="G9" s="253">
        <f>+IFERROR((([1]I_Investimenti!I10/$D9)/12),0)</f>
        <v>0</v>
      </c>
      <c r="H9" s="253">
        <f>+IFERROR(((SUM([1]I_Investimenti!$I10:J10)/$D9)/12),0)</f>
        <v>0</v>
      </c>
      <c r="I9" s="253">
        <f>+IFERROR(((SUM([1]I_Investimenti!$I10:K10)/$D9)/12),0)</f>
        <v>0</v>
      </c>
      <c r="J9" s="253">
        <f>+IFERROR(((SUM([1]I_Investimenti!$I10:L10)/$D9)/12),0)</f>
        <v>0</v>
      </c>
      <c r="K9" s="253">
        <f>+IFERROR(((SUM([1]I_Investimenti!$I10:M10)/$D9)/12),0)</f>
        <v>0</v>
      </c>
      <c r="L9" s="253">
        <f>+IFERROR(((SUM([1]I_Investimenti!$I10:N10)/$D9)/12),0)</f>
        <v>0</v>
      </c>
      <c r="M9" s="253">
        <f>+IFERROR(((SUM([1]I_Investimenti!$I10:O10)/$D9)/12),0)</f>
        <v>0</v>
      </c>
      <c r="N9" s="253">
        <f>+IFERROR(((SUM([1]I_Investimenti!$I10:P10)/$D9)/12),0)</f>
        <v>0</v>
      </c>
      <c r="O9" s="253">
        <f>+IFERROR(((SUM([1]I_Investimenti!$I10:Q10)/$D9)/12),0)</f>
        <v>0</v>
      </c>
      <c r="P9" s="253">
        <f>+IFERROR(((SUM([1]I_Investimenti!$I10:R10)/$D9)/12),0)</f>
        <v>0</v>
      </c>
      <c r="Q9" s="253">
        <f>+IFERROR(((SUM([1]I_Investimenti!$I10:S10)/$D9)/12),0)</f>
        <v>0</v>
      </c>
      <c r="R9" s="253">
        <f>+IFERROR(((SUM([1]I_Investimenti!$I10:T10)/$D9)/12),0)</f>
        <v>0</v>
      </c>
      <c r="S9" s="253">
        <f>+IFERROR(((SUM([1]I_Investimenti!$I10:U10)/$D9)/12),0)</f>
        <v>0</v>
      </c>
      <c r="T9" s="253">
        <f>+IFERROR(((SUM([1]I_Investimenti!$I10:V10)/$D9)/12),0)</f>
        <v>0</v>
      </c>
      <c r="U9" s="253">
        <f>+IFERROR(((SUM([1]I_Investimenti!$I10:W10)/$D9)/12),0)</f>
        <v>0</v>
      </c>
      <c r="V9" s="253">
        <f>+IFERROR(((SUM([1]I_Investimenti!$I10:X10)/$D9)/12),0)</f>
        <v>0</v>
      </c>
      <c r="W9" s="253">
        <f>+IFERROR(((SUM([1]I_Investimenti!$I10:Y10)/$D9)/12),0)</f>
        <v>0</v>
      </c>
      <c r="X9" s="253">
        <f>+IFERROR(((SUM([1]I_Investimenti!$I10:Z10)/$D9)/12),0)</f>
        <v>0</v>
      </c>
      <c r="Y9" s="253">
        <f>+IFERROR(((SUM([1]I_Investimenti!$I10:AA10)/$D9)/12),0)</f>
        <v>0</v>
      </c>
      <c r="Z9" s="253">
        <f>+IFERROR(((SUM([1]I_Investimenti!$I10:AB10)/$D9)/12),0)</f>
        <v>0</v>
      </c>
      <c r="AA9" s="253">
        <f>+IFERROR(((SUM([1]I_Investimenti!$I10:AC10)/$D9)/12),0)</f>
        <v>0</v>
      </c>
      <c r="AB9" s="253">
        <f>+IFERROR(((SUM([1]I_Investimenti!$I10:AD10)/$D9)/12),0)</f>
        <v>0</v>
      </c>
      <c r="AC9" s="253">
        <f>+IFERROR(((SUM([1]I_Investimenti!$I10:AE10)/$D9)/12),0)</f>
        <v>0</v>
      </c>
      <c r="AD9" s="253">
        <f>+IFERROR(((SUM([1]I_Investimenti!$I10:AF10)/$D9)/12),0)</f>
        <v>0</v>
      </c>
      <c r="AE9" s="253">
        <f>+IFERROR(((SUM([1]I_Investimenti!$I10:AG10)/$D9)/12),0)</f>
        <v>0</v>
      </c>
      <c r="AF9" s="253">
        <f>+IFERROR(((SUM([1]I_Investimenti!$I10:AH10)/$D9)/12),0)</f>
        <v>0</v>
      </c>
      <c r="AG9" s="253">
        <f>+IFERROR(((SUM([1]I_Investimenti!$I10:AI10)/$D9)/12),0)</f>
        <v>0</v>
      </c>
      <c r="AH9" s="253">
        <f>+IFERROR(((SUM([1]I_Investimenti!$I10:AJ10)/$D9)/12),0)</f>
        <v>0</v>
      </c>
      <c r="AI9" s="253">
        <f>+IFERROR(((SUM([1]I_Investimenti!$I10:AK10)/$D9)/12),0)</f>
        <v>0</v>
      </c>
      <c r="AJ9" s="253">
        <f>+IFERROR(((SUM([1]I_Investimenti!$I10:AL10)/$D9)/12),0)</f>
        <v>0</v>
      </c>
      <c r="AK9" s="253">
        <f>+IFERROR(((SUM([1]I_Investimenti!$I10:AM10)/$D9)/12),0)</f>
        <v>0</v>
      </c>
      <c r="AL9" s="253">
        <f>+IFERROR(((SUM([1]I_Investimenti!$I10:AN10)/$D9)/12),0)</f>
        <v>0</v>
      </c>
      <c r="AM9" s="253">
        <f>+IFERROR(((SUM([1]I_Investimenti!$I10:AO10)/$D9)/12),0)</f>
        <v>0</v>
      </c>
      <c r="AN9" s="253">
        <f>+IFERROR(((SUM([1]I_Investimenti!$I10:AP10)/$D9)/12),0)</f>
        <v>0</v>
      </c>
      <c r="AO9" s="253">
        <f>+IFERROR(((SUM([1]I_Investimenti!$I10:AQ10)/$D9)/12),0)</f>
        <v>0</v>
      </c>
      <c r="AP9" s="253">
        <f>+IFERROR(((SUM([1]I_Investimenti!$I10:AR10)/$D9)/12),0)</f>
        <v>0</v>
      </c>
      <c r="AQ9" s="253">
        <f>+IFERROR(((SUM([1]I_Investimenti!$I10:AS10)/$D9)/12),0)</f>
        <v>0</v>
      </c>
      <c r="AR9" s="253">
        <f>+IFERROR(((SUM([1]I_Investimenti!$I10:AT10)/$D9)/12),0)</f>
        <v>0</v>
      </c>
      <c r="AS9" s="253">
        <f>+IFERROR(((SUM([1]I_Investimenti!$I10:AU10)/$D9)/12),0)</f>
        <v>0</v>
      </c>
      <c r="AT9" s="253">
        <f>+IFERROR(((SUM([1]I_Investimenti!$I10:AV10)/$D9)/12),0)</f>
        <v>0</v>
      </c>
      <c r="AU9" s="253">
        <f>+IFERROR(((SUM([1]I_Investimenti!$I10:AW10)/$D9)/12),0)</f>
        <v>0</v>
      </c>
      <c r="AV9" s="253">
        <f>+IFERROR(((SUM([1]I_Investimenti!$I10:AX10)/$D9)/12),0)</f>
        <v>0</v>
      </c>
      <c r="AW9" s="253">
        <f>+IFERROR(((SUM([1]I_Investimenti!$I10:AY10)/$D9)/12),0)</f>
        <v>0</v>
      </c>
      <c r="AX9" s="253">
        <f>+IFERROR(((SUM([1]I_Investimenti!$I10:AZ10)/$D9)/12),0)</f>
        <v>0</v>
      </c>
      <c r="AY9" s="253">
        <f>+IFERROR(((SUM([1]I_Investimenti!$I10:BA10)/$D9)/12),0)</f>
        <v>0</v>
      </c>
      <c r="AZ9" s="253">
        <f>+IFERROR(((SUM([1]I_Investimenti!$I10:BB10)/$D9)/12),0)</f>
        <v>0</v>
      </c>
      <c r="BA9" s="253">
        <f>+IFERROR(((SUM([1]I_Investimenti!$I10:BC10)/$D9)/12),0)</f>
        <v>0</v>
      </c>
      <c r="BB9" s="253">
        <f>+IFERROR(((SUM([1]I_Investimenti!$I10:BD10)/$D9)/12),0)</f>
        <v>0</v>
      </c>
      <c r="BC9" s="253">
        <f>+IFERROR(((SUM([1]I_Investimenti!$I10:BE10)/$D9)/12),0)</f>
        <v>0</v>
      </c>
      <c r="BD9" s="253">
        <f>+IFERROR(((SUM([1]I_Investimenti!$I10:BF10)/$D9)/12),0)</f>
        <v>0</v>
      </c>
      <c r="BE9" s="253">
        <f>+IFERROR(((SUM([1]I_Investimenti!$I10:BG10)/$D9)/12),0)</f>
        <v>0</v>
      </c>
      <c r="BF9" s="253">
        <f>+IFERROR(((SUM([1]I_Investimenti!$I10:BH10)/$D9)/12),0)</f>
        <v>0</v>
      </c>
      <c r="BG9" s="253">
        <f>+IFERROR(((SUM([1]I_Investimenti!$I10:BI10)/$D9)/12),0)</f>
        <v>0</v>
      </c>
      <c r="BH9" s="253">
        <f>+IFERROR(((SUM([1]I_Investimenti!$I10:BJ10)/$D9)/12),0)</f>
        <v>0</v>
      </c>
      <c r="BI9" s="253">
        <f>+IFERROR(((SUM([1]I_Investimenti!$I10:BK10)/$D9)/12),0)</f>
        <v>0</v>
      </c>
      <c r="BJ9" s="253">
        <f>+IFERROR(((SUM([1]I_Investimenti!$I10:BL10)/$D9)/12),0)</f>
        <v>0</v>
      </c>
      <c r="BK9" s="253">
        <f>+IFERROR(((SUM([1]I_Investimenti!$I10:BM10)/$D9)/12),0)</f>
        <v>0</v>
      </c>
      <c r="BL9" s="253">
        <f>+IFERROR(((SUM([1]I_Investimenti!$I10:BN10)/$D9)/12),0)</f>
        <v>0</v>
      </c>
      <c r="BM9" s="253">
        <f>+IFERROR(((SUM([1]I_Investimenti!$I10:BO10)/$D9)/12),0)</f>
        <v>0</v>
      </c>
      <c r="BN9" s="253">
        <f>+IFERROR(((SUM([1]I_Investimenti!$I10:BP10)/$D9)/12),0)</f>
        <v>0</v>
      </c>
      <c r="BO9" s="253">
        <f>+IFERROR(((SUM([1]I_Investimenti!$I10:BQ10)/$D9)/12),0)</f>
        <v>0</v>
      </c>
      <c r="BP9" s="253">
        <f>+IFERROR(((SUM([1]I_Investimenti!$I10:BR10)/$D9)/12),0)</f>
        <v>0</v>
      </c>
      <c r="BQ9" s="253">
        <f>+IFERROR(((SUM([1]I_Investimenti!$I10:BS10)/$D9)/12),0)</f>
        <v>0</v>
      </c>
      <c r="BR9" s="253">
        <f>+IFERROR(((SUM([1]I_Investimenti!$I10:BT10)/$D9)/12),0)</f>
        <v>0</v>
      </c>
      <c r="BS9" s="253">
        <f>+IFERROR(((SUM([1]I_Investimenti!$I10:BU10)/$D9)/12),0)</f>
        <v>0</v>
      </c>
      <c r="BT9" s="253">
        <f>+IFERROR(((SUM([1]I_Investimenti!$I10:BV10)/$D9)/12),0)</f>
        <v>0</v>
      </c>
      <c r="BU9" s="253">
        <f>+IFERROR(((SUM([1]I_Investimenti!$I10:BW10)/$D9)/12),0)</f>
        <v>0</v>
      </c>
      <c r="BV9" s="253">
        <f>+IFERROR(((SUM([1]I_Investimenti!$I10:BX10)/$D9)/12),0)</f>
        <v>0</v>
      </c>
      <c r="BW9" s="253">
        <f>+IFERROR(((SUM([1]I_Investimenti!$I10:BY10)/$D9)/12),0)</f>
        <v>0</v>
      </c>
      <c r="BX9" s="253">
        <f>+IFERROR(((SUM([1]I_Investimenti!$I10:BZ10)/$D9)/12),0)</f>
        <v>0</v>
      </c>
      <c r="BY9" s="253">
        <f>+IFERROR(((SUM([1]I_Investimenti!$I10:CA10)/$D9)/12),0)</f>
        <v>0</v>
      </c>
      <c r="BZ9" s="253">
        <f>+IFERROR(((SUM([1]I_Investimenti!$I10:CB10)/$D9)/12),0)</f>
        <v>0</v>
      </c>
      <c r="CA9" s="253">
        <f>+IFERROR(((SUM([1]I_Investimenti!$I10:CC10)/$D9)/12),0)</f>
        <v>0</v>
      </c>
      <c r="CB9" s="253">
        <f>+IFERROR(((SUM([1]I_Investimenti!$I10:CD10)/$D9)/12),0)</f>
        <v>0</v>
      </c>
      <c r="CC9" s="253">
        <f>+IFERROR(((SUM([1]I_Investimenti!$I10:CE10)/$D9)/12),0)</f>
        <v>0</v>
      </c>
      <c r="CD9" s="253">
        <f>+IFERROR(((SUM([1]I_Investimenti!$I10:CF10)/$D9)/12),0)</f>
        <v>0</v>
      </c>
      <c r="CE9" s="253">
        <f>+IFERROR(((SUM([1]I_Investimenti!$I10:CG10)/$D9)/12),0)</f>
        <v>0</v>
      </c>
      <c r="CF9" s="253">
        <f>+IFERROR(((SUM([1]I_Investimenti!$I10:CH10)/$D9)/12),0)</f>
        <v>0</v>
      </c>
      <c r="CG9" s="253">
        <f>+IFERROR(((SUM([1]I_Investimenti!$I10:CI10)/$D9)/12),0)</f>
        <v>0</v>
      </c>
      <c r="CH9" s="253">
        <f>+IFERROR(((SUM([1]I_Investimenti!$I10:CJ10)/$D9)/12),0)</f>
        <v>0</v>
      </c>
      <c r="CI9" s="253">
        <f>+IFERROR(((SUM([1]I_Investimenti!$I10:CK10)/$D9)/12),0)</f>
        <v>0</v>
      </c>
      <c r="CJ9" s="253">
        <f>+IFERROR(((SUM([1]I_Investimenti!$I10:CL10)/$D9)/12),0)</f>
        <v>0</v>
      </c>
      <c r="CK9" s="253">
        <f>+IFERROR(((SUM([1]I_Investimenti!$I10:CM10)/$D9)/12),0)</f>
        <v>0</v>
      </c>
      <c r="CL9" s="253">
        <f>+IFERROR(((SUM([1]I_Investimenti!$I10:CN10)/$D9)/12),0)</f>
        <v>0</v>
      </c>
      <c r="CM9" s="253">
        <f>+IFERROR(((SUM([1]I_Investimenti!$I10:CO10)/$D9)/12),0)</f>
        <v>0</v>
      </c>
      <c r="CN9" s="253">
        <f>+IFERROR(((SUM([1]I_Investimenti!$I10:CP10)/$D9)/12),0)</f>
        <v>0</v>
      </c>
      <c r="CO9" s="253">
        <f>+IFERROR(((SUM([1]I_Investimenti!$I10:CQ10)/$D9)/12),0)</f>
        <v>0</v>
      </c>
      <c r="CP9" s="253">
        <f>+IFERROR(((SUM([1]I_Investimenti!$I10:CR10)/$D9)/12),0)</f>
        <v>0</v>
      </c>
      <c r="CQ9" s="253">
        <f>+IFERROR(((SUM([1]I_Investimenti!$I10:CS10)/$D9)/12),0)</f>
        <v>0</v>
      </c>
      <c r="CR9" s="253">
        <f>+IFERROR(((SUM([1]I_Investimenti!$I10:CT10)/$D9)/12),0)</f>
        <v>0</v>
      </c>
      <c r="CS9" s="253">
        <f>+IFERROR(((SUM([1]I_Investimenti!$I10:CU10)/$D9)/12),0)</f>
        <v>0</v>
      </c>
      <c r="CT9" s="253">
        <f>+IFERROR(((SUM([1]I_Investimenti!$I10:CV10)/$D9)/12),0)</f>
        <v>0</v>
      </c>
      <c r="CU9" s="253">
        <f>+IFERROR(((SUM([1]I_Investimenti!$I10:CW10)/$D9)/12),0)</f>
        <v>0</v>
      </c>
      <c r="CV9" s="253">
        <f>+IFERROR(((SUM([1]I_Investimenti!$I10:CX10)/$D9)/12),0)</f>
        <v>0</v>
      </c>
      <c r="CW9" s="253">
        <f>+IFERROR(((SUM([1]I_Investimenti!$I10:CY10)/$D9)/12),0)</f>
        <v>0</v>
      </c>
      <c r="CX9" s="253">
        <f>+IFERROR(((SUM([1]I_Investimenti!$I10:CZ10)/$D9)/12),0)</f>
        <v>0</v>
      </c>
      <c r="CY9" s="253">
        <f>+IFERROR(((SUM([1]I_Investimenti!$I10:DA10)/$D9)/12),0)</f>
        <v>0</v>
      </c>
      <c r="CZ9" s="253">
        <f>+IFERROR(((SUM([1]I_Investimenti!$I10:DB10)/$D9)/12),0)</f>
        <v>0</v>
      </c>
      <c r="DA9" s="253">
        <f>+IFERROR(((SUM([1]I_Investimenti!$I10:DC10)/$D9)/12),0)</f>
        <v>0</v>
      </c>
      <c r="DB9" s="253">
        <f>+IFERROR(((SUM([1]I_Investimenti!$I10:DD10)/$D9)/12),0)</f>
        <v>0</v>
      </c>
      <c r="DC9" s="253">
        <f>+IFERROR(((SUM([1]I_Investimenti!$I10:DE10)/$D9)/12),0)</f>
        <v>0</v>
      </c>
      <c r="DD9" s="253">
        <f>+IFERROR(((SUM([1]I_Investimenti!$I10:DF10)/$D9)/12),0)</f>
        <v>0</v>
      </c>
      <c r="DE9" s="253">
        <f>+IFERROR(((SUM([1]I_Investimenti!$I10:DG10)/$D9)/12),0)</f>
        <v>0</v>
      </c>
      <c r="DF9" s="253">
        <f>+IFERROR(((SUM([1]I_Investimenti!$I10:DH10)/$D9)/12),0)</f>
        <v>0</v>
      </c>
      <c r="DG9" s="253">
        <f>+IFERROR(((SUM([1]I_Investimenti!$I10:DI10)/$D9)/12),0)</f>
        <v>0</v>
      </c>
      <c r="DH9" s="253">
        <f>+IFERROR(((SUM([1]I_Investimenti!$I10:DJ10)/$D9)/12),0)</f>
        <v>0</v>
      </c>
      <c r="DI9" s="253">
        <f>+IFERROR(((SUM([1]I_Investimenti!$I10:DK10)/$D9)/12),0)</f>
        <v>0</v>
      </c>
      <c r="DJ9" s="253">
        <f>+IFERROR(((SUM([1]I_Investimenti!$I10:DL10)/$D9)/12),0)</f>
        <v>0</v>
      </c>
      <c r="DK9" s="253">
        <f>+IFERROR(((SUM([1]I_Investimenti!$I10:DM10)/$D9)/12),0)</f>
        <v>0</v>
      </c>
      <c r="DL9" s="253">
        <f>+IFERROR(((SUM([1]I_Investimenti!$I10:DN10)/$D9)/12),0)</f>
        <v>0</v>
      </c>
      <c r="DM9" s="253">
        <f>+IFERROR(((SUM([1]I_Investimenti!$I10:DO10)/$D9)/12),0)</f>
        <v>0</v>
      </c>
      <c r="DN9" s="253">
        <f>+IFERROR(((SUM([1]I_Investimenti!$I10:DP10)/$D9)/12),0)</f>
        <v>0</v>
      </c>
      <c r="DO9" s="253">
        <f>+IFERROR(((SUM([1]I_Investimenti!$I10:DQ10)/$D9)/12),0)</f>
        <v>0</v>
      </c>
      <c r="DP9" s="253">
        <f>+IFERROR(((SUM([1]I_Investimenti!$I10:DR10)/$D9)/12),0)</f>
        <v>0</v>
      </c>
      <c r="DQ9" s="253">
        <f>+IFERROR(((SUM([1]I_Investimenti!$I10:DS10)/$D9)/12),0)</f>
        <v>0</v>
      </c>
      <c r="DR9" s="253">
        <f>+IFERROR(((SUM([1]I_Investimenti!$I10:DT10)/$D9)/12),0)</f>
        <v>0</v>
      </c>
      <c r="DS9" s="253">
        <f>+IFERROR(((SUM([1]I_Investimenti!$I10:DU10)/$D9)/12),0)</f>
        <v>0</v>
      </c>
      <c r="DT9" s="253">
        <f>+IFERROR(((SUM([1]I_Investimenti!$I10:DV10)/$D9)/12),0)</f>
        <v>0</v>
      </c>
      <c r="DU9" s="253">
        <f>+IFERROR(((SUM([1]I_Investimenti!$I10:DW10)/$D9)/12),0)</f>
        <v>0</v>
      </c>
      <c r="DV9" s="253">
        <f>+IFERROR(((SUM([1]I_Investimenti!$I10:DX10)/$D9)/12),0)</f>
        <v>0</v>
      </c>
    </row>
    <row r="10" spans="1:126" ht="15.6" thickTop="1" thickBot="1">
      <c r="B10" s="356" t="str">
        <f>+[1]I_Investimenti!C11</f>
        <v>ff</v>
      </c>
      <c r="C10" s="316" t="str">
        <f>+[1]I_Investimenti!D11</f>
        <v>Ricerca&amp; Sviluppo</v>
      </c>
      <c r="D10" s="316">
        <f>+[1]I_Investimenti!G11</f>
        <v>10</v>
      </c>
      <c r="G10" s="253">
        <f>+IFERROR((([1]I_Investimenti!I11/$D10)/12),0)</f>
        <v>0</v>
      </c>
      <c r="H10" s="253">
        <f>+IFERROR(((SUM([1]I_Investimenti!$I11:J11)/$D10)/12),0)</f>
        <v>0</v>
      </c>
      <c r="I10" s="253">
        <f>+IFERROR(((SUM([1]I_Investimenti!$I11:K11)/$D10)/12),0)</f>
        <v>0</v>
      </c>
      <c r="J10" s="253">
        <f>+IFERROR(((SUM([1]I_Investimenti!$I11:L11)/$D10)/12),0)</f>
        <v>0</v>
      </c>
      <c r="K10" s="253">
        <f>+IFERROR(((SUM([1]I_Investimenti!$I11:M11)/$D10)/12),0)</f>
        <v>0</v>
      </c>
      <c r="L10" s="253">
        <f>+IFERROR(((SUM([1]I_Investimenti!$I11:N11)/$D10)/12),0)</f>
        <v>0</v>
      </c>
      <c r="M10" s="253">
        <f>+IFERROR(((SUM([1]I_Investimenti!$I11:O11)/$D10)/12),0)</f>
        <v>0</v>
      </c>
      <c r="N10" s="253">
        <f>+IFERROR(((SUM([1]I_Investimenti!$I11:P11)/$D10)/12),0)</f>
        <v>0</v>
      </c>
      <c r="O10" s="253">
        <f>+IFERROR(((SUM([1]I_Investimenti!$I11:Q11)/$D10)/12),0)</f>
        <v>0</v>
      </c>
      <c r="P10" s="253">
        <f>+IFERROR(((SUM([1]I_Investimenti!$I11:R11)/$D10)/12),0)</f>
        <v>0</v>
      </c>
      <c r="Q10" s="253">
        <f>+IFERROR(((SUM([1]I_Investimenti!$I11:S11)/$D10)/12),0)</f>
        <v>0</v>
      </c>
      <c r="R10" s="253">
        <f>+IFERROR(((SUM([1]I_Investimenti!$I11:T11)/$D10)/12),0)</f>
        <v>0</v>
      </c>
      <c r="S10" s="253">
        <f>+IFERROR(((SUM([1]I_Investimenti!$I11:U11)/$D10)/12),0)</f>
        <v>0</v>
      </c>
      <c r="T10" s="253">
        <f>+IFERROR(((SUM([1]I_Investimenti!$I11:V11)/$D10)/12),0)</f>
        <v>0</v>
      </c>
      <c r="U10" s="253">
        <f>+IFERROR(((SUM([1]I_Investimenti!$I11:W11)/$D10)/12),0)</f>
        <v>0</v>
      </c>
      <c r="V10" s="253">
        <f>+IFERROR(((SUM([1]I_Investimenti!$I11:X11)/$D10)/12),0)</f>
        <v>0</v>
      </c>
      <c r="W10" s="253">
        <f>+IFERROR(((SUM([1]I_Investimenti!$I11:Y11)/$D10)/12),0)</f>
        <v>0</v>
      </c>
      <c r="X10" s="253">
        <f>+IFERROR(((SUM([1]I_Investimenti!$I11:Z11)/$D10)/12),0)</f>
        <v>0</v>
      </c>
      <c r="Y10" s="253">
        <f>+IFERROR(((SUM([1]I_Investimenti!$I11:AA11)/$D10)/12),0)</f>
        <v>0</v>
      </c>
      <c r="Z10" s="253">
        <f>+IFERROR(((SUM([1]I_Investimenti!$I11:AB11)/$D10)/12),0)</f>
        <v>0</v>
      </c>
      <c r="AA10" s="253">
        <f>+IFERROR(((SUM([1]I_Investimenti!$I11:AC11)/$D10)/12),0)</f>
        <v>0</v>
      </c>
      <c r="AB10" s="253">
        <f>+IFERROR(((SUM([1]I_Investimenti!$I11:AD11)/$D10)/12),0)</f>
        <v>0</v>
      </c>
      <c r="AC10" s="253">
        <f>+IFERROR(((SUM([1]I_Investimenti!$I11:AE11)/$D10)/12),0)</f>
        <v>0</v>
      </c>
      <c r="AD10" s="253">
        <f>+IFERROR(((SUM([1]I_Investimenti!$I11:AF11)/$D10)/12),0)</f>
        <v>0</v>
      </c>
      <c r="AE10" s="253">
        <f>+IFERROR(((SUM([1]I_Investimenti!$I11:AG11)/$D10)/12),0)</f>
        <v>0</v>
      </c>
      <c r="AF10" s="253">
        <f>+IFERROR(((SUM([1]I_Investimenti!$I11:AH11)/$D10)/12),0)</f>
        <v>0</v>
      </c>
      <c r="AG10" s="253">
        <f>+IFERROR(((SUM([1]I_Investimenti!$I11:AI11)/$D10)/12),0)</f>
        <v>0</v>
      </c>
      <c r="AH10" s="253">
        <f>+IFERROR(((SUM([1]I_Investimenti!$I11:AJ11)/$D10)/12),0)</f>
        <v>0</v>
      </c>
      <c r="AI10" s="253">
        <f>+IFERROR(((SUM([1]I_Investimenti!$I11:AK11)/$D10)/12),0)</f>
        <v>0</v>
      </c>
      <c r="AJ10" s="253">
        <f>+IFERROR(((SUM([1]I_Investimenti!$I11:AL11)/$D10)/12),0)</f>
        <v>0</v>
      </c>
      <c r="AK10" s="253">
        <f>+IFERROR(((SUM([1]I_Investimenti!$I11:AM11)/$D10)/12),0)</f>
        <v>0</v>
      </c>
      <c r="AL10" s="253">
        <f>+IFERROR(((SUM([1]I_Investimenti!$I11:AN11)/$D10)/12),0)</f>
        <v>0</v>
      </c>
      <c r="AM10" s="253">
        <f>+IFERROR(((SUM([1]I_Investimenti!$I11:AO11)/$D10)/12),0)</f>
        <v>0</v>
      </c>
      <c r="AN10" s="253">
        <f>+IFERROR(((SUM([1]I_Investimenti!$I11:AP11)/$D10)/12),0)</f>
        <v>0</v>
      </c>
      <c r="AO10" s="253">
        <f>+IFERROR(((SUM([1]I_Investimenti!$I11:AQ11)/$D10)/12),0)</f>
        <v>0</v>
      </c>
      <c r="AP10" s="253">
        <f>+IFERROR(((SUM([1]I_Investimenti!$I11:AR11)/$D10)/12),0)</f>
        <v>0</v>
      </c>
      <c r="AQ10" s="253">
        <f>+IFERROR(((SUM([1]I_Investimenti!$I11:AS11)/$D10)/12),0)</f>
        <v>0</v>
      </c>
      <c r="AR10" s="253">
        <f>+IFERROR(((SUM([1]I_Investimenti!$I11:AT11)/$D10)/12),0)</f>
        <v>0</v>
      </c>
      <c r="AS10" s="253">
        <f>+IFERROR(((SUM([1]I_Investimenti!$I11:AU11)/$D10)/12),0)</f>
        <v>0</v>
      </c>
      <c r="AT10" s="253">
        <f>+IFERROR(((SUM([1]I_Investimenti!$I11:AV11)/$D10)/12),0)</f>
        <v>0</v>
      </c>
      <c r="AU10" s="253">
        <f>+IFERROR(((SUM([1]I_Investimenti!$I11:AW11)/$D10)/12),0)</f>
        <v>0</v>
      </c>
      <c r="AV10" s="253">
        <f>+IFERROR(((SUM([1]I_Investimenti!$I11:AX11)/$D10)/12),0)</f>
        <v>0</v>
      </c>
      <c r="AW10" s="253">
        <f>+IFERROR(((SUM([1]I_Investimenti!$I11:AY11)/$D10)/12),0)</f>
        <v>0</v>
      </c>
      <c r="AX10" s="253">
        <f>+IFERROR(((SUM([1]I_Investimenti!$I11:AZ11)/$D10)/12),0)</f>
        <v>0</v>
      </c>
      <c r="AY10" s="253">
        <f>+IFERROR(((SUM([1]I_Investimenti!$I11:BA11)/$D10)/12),0)</f>
        <v>0</v>
      </c>
      <c r="AZ10" s="253">
        <f>+IFERROR(((SUM([1]I_Investimenti!$I11:BB11)/$D10)/12),0)</f>
        <v>0</v>
      </c>
      <c r="BA10" s="253">
        <f>+IFERROR(((SUM([1]I_Investimenti!$I11:BC11)/$D10)/12),0)</f>
        <v>0</v>
      </c>
      <c r="BB10" s="253">
        <f>+IFERROR(((SUM([1]I_Investimenti!$I11:BD11)/$D10)/12),0)</f>
        <v>0</v>
      </c>
      <c r="BC10" s="253">
        <f>+IFERROR(((SUM([1]I_Investimenti!$I11:BE11)/$D10)/12),0)</f>
        <v>0</v>
      </c>
      <c r="BD10" s="253">
        <f>+IFERROR(((SUM([1]I_Investimenti!$I11:BF11)/$D10)/12),0)</f>
        <v>0</v>
      </c>
      <c r="BE10" s="253">
        <f>+IFERROR(((SUM([1]I_Investimenti!$I11:BG11)/$D10)/12),0)</f>
        <v>0</v>
      </c>
      <c r="BF10" s="253">
        <f>+IFERROR(((SUM([1]I_Investimenti!$I11:BH11)/$D10)/12),0)</f>
        <v>0</v>
      </c>
      <c r="BG10" s="253">
        <f>+IFERROR(((SUM([1]I_Investimenti!$I11:BI11)/$D10)/12),0)</f>
        <v>0</v>
      </c>
      <c r="BH10" s="253">
        <f>+IFERROR(((SUM([1]I_Investimenti!$I11:BJ11)/$D10)/12),0)</f>
        <v>0</v>
      </c>
      <c r="BI10" s="253">
        <f>+IFERROR(((SUM([1]I_Investimenti!$I11:BK11)/$D10)/12),0)</f>
        <v>0</v>
      </c>
      <c r="BJ10" s="253">
        <f>+IFERROR(((SUM([1]I_Investimenti!$I11:BL11)/$D10)/12),0)</f>
        <v>0</v>
      </c>
      <c r="BK10" s="253">
        <f>+IFERROR(((SUM([1]I_Investimenti!$I11:BM11)/$D10)/12),0)</f>
        <v>0</v>
      </c>
      <c r="BL10" s="253">
        <f>+IFERROR(((SUM([1]I_Investimenti!$I11:BN11)/$D10)/12),0)</f>
        <v>0</v>
      </c>
      <c r="BM10" s="253">
        <f>+IFERROR(((SUM([1]I_Investimenti!$I11:BO11)/$D10)/12),0)</f>
        <v>0</v>
      </c>
      <c r="BN10" s="253">
        <f>+IFERROR(((SUM([1]I_Investimenti!$I11:BP11)/$D10)/12),0)</f>
        <v>0</v>
      </c>
      <c r="BO10" s="253">
        <f>+IFERROR(((SUM([1]I_Investimenti!$I11:BQ11)/$D10)/12),0)</f>
        <v>0</v>
      </c>
      <c r="BP10" s="253">
        <f>+IFERROR(((SUM([1]I_Investimenti!$I11:BR11)/$D10)/12),0)</f>
        <v>0</v>
      </c>
      <c r="BQ10" s="253">
        <f>+IFERROR(((SUM([1]I_Investimenti!$I11:BS11)/$D10)/12),0)</f>
        <v>0</v>
      </c>
      <c r="BR10" s="253">
        <f>+IFERROR(((SUM([1]I_Investimenti!$I11:BT11)/$D10)/12),0)</f>
        <v>0</v>
      </c>
      <c r="BS10" s="253">
        <f>+IFERROR(((SUM([1]I_Investimenti!$I11:BU11)/$D10)/12),0)</f>
        <v>0</v>
      </c>
      <c r="BT10" s="253">
        <f>+IFERROR(((SUM([1]I_Investimenti!$I11:BV11)/$D10)/12),0)</f>
        <v>0</v>
      </c>
      <c r="BU10" s="253">
        <f>+IFERROR(((SUM([1]I_Investimenti!$I11:BW11)/$D10)/12),0)</f>
        <v>0</v>
      </c>
      <c r="BV10" s="253">
        <f>+IFERROR(((SUM([1]I_Investimenti!$I11:BX11)/$D10)/12),0)</f>
        <v>0</v>
      </c>
      <c r="BW10" s="253">
        <f>+IFERROR(((SUM([1]I_Investimenti!$I11:BY11)/$D10)/12),0)</f>
        <v>0</v>
      </c>
      <c r="BX10" s="253">
        <f>+IFERROR(((SUM([1]I_Investimenti!$I11:BZ11)/$D10)/12),0)</f>
        <v>0</v>
      </c>
      <c r="BY10" s="253">
        <f>+IFERROR(((SUM([1]I_Investimenti!$I11:CA11)/$D10)/12),0)</f>
        <v>0</v>
      </c>
      <c r="BZ10" s="253">
        <f>+IFERROR(((SUM([1]I_Investimenti!$I11:CB11)/$D10)/12),0)</f>
        <v>0</v>
      </c>
      <c r="CA10" s="253">
        <f>+IFERROR(((SUM([1]I_Investimenti!$I11:CC11)/$D10)/12),0)</f>
        <v>0</v>
      </c>
      <c r="CB10" s="253">
        <f>+IFERROR(((SUM([1]I_Investimenti!$I11:CD11)/$D10)/12),0)</f>
        <v>0</v>
      </c>
      <c r="CC10" s="253">
        <f>+IFERROR(((SUM([1]I_Investimenti!$I11:CE11)/$D10)/12),0)</f>
        <v>0</v>
      </c>
      <c r="CD10" s="253">
        <f>+IFERROR(((SUM([1]I_Investimenti!$I11:CF11)/$D10)/12),0)</f>
        <v>0</v>
      </c>
      <c r="CE10" s="253">
        <f>+IFERROR(((SUM([1]I_Investimenti!$I11:CG11)/$D10)/12),0)</f>
        <v>0</v>
      </c>
      <c r="CF10" s="253">
        <f>+IFERROR(((SUM([1]I_Investimenti!$I11:CH11)/$D10)/12),0)</f>
        <v>0</v>
      </c>
      <c r="CG10" s="253">
        <f>+IFERROR(((SUM([1]I_Investimenti!$I11:CI11)/$D10)/12),0)</f>
        <v>0</v>
      </c>
      <c r="CH10" s="253">
        <f>+IFERROR(((SUM([1]I_Investimenti!$I11:CJ11)/$D10)/12),0)</f>
        <v>0</v>
      </c>
      <c r="CI10" s="253">
        <f>+IFERROR(((SUM([1]I_Investimenti!$I11:CK11)/$D10)/12),0)</f>
        <v>0</v>
      </c>
      <c r="CJ10" s="253">
        <f>+IFERROR(((SUM([1]I_Investimenti!$I11:CL11)/$D10)/12),0)</f>
        <v>0</v>
      </c>
      <c r="CK10" s="253">
        <f>+IFERROR(((SUM([1]I_Investimenti!$I11:CM11)/$D10)/12),0)</f>
        <v>0</v>
      </c>
      <c r="CL10" s="253">
        <f>+IFERROR(((SUM([1]I_Investimenti!$I11:CN11)/$D10)/12),0)</f>
        <v>0</v>
      </c>
      <c r="CM10" s="253">
        <f>+IFERROR(((SUM([1]I_Investimenti!$I11:CO11)/$D10)/12),0)</f>
        <v>0</v>
      </c>
      <c r="CN10" s="253">
        <f>+IFERROR(((SUM([1]I_Investimenti!$I11:CP11)/$D10)/12),0)</f>
        <v>0</v>
      </c>
      <c r="CO10" s="253">
        <f>+IFERROR(((SUM([1]I_Investimenti!$I11:CQ11)/$D10)/12),0)</f>
        <v>0</v>
      </c>
      <c r="CP10" s="253">
        <f>+IFERROR(((SUM([1]I_Investimenti!$I11:CR11)/$D10)/12),0)</f>
        <v>0</v>
      </c>
      <c r="CQ10" s="253">
        <f>+IFERROR(((SUM([1]I_Investimenti!$I11:CS11)/$D10)/12),0)</f>
        <v>0</v>
      </c>
      <c r="CR10" s="253">
        <f>+IFERROR(((SUM([1]I_Investimenti!$I11:CT11)/$D10)/12),0)</f>
        <v>0</v>
      </c>
      <c r="CS10" s="253">
        <f>+IFERROR(((SUM([1]I_Investimenti!$I11:CU11)/$D10)/12),0)</f>
        <v>0</v>
      </c>
      <c r="CT10" s="253">
        <f>+IFERROR(((SUM([1]I_Investimenti!$I11:CV11)/$D10)/12),0)</f>
        <v>0</v>
      </c>
      <c r="CU10" s="253">
        <f>+IFERROR(((SUM([1]I_Investimenti!$I11:CW11)/$D10)/12),0)</f>
        <v>0</v>
      </c>
      <c r="CV10" s="253">
        <f>+IFERROR(((SUM([1]I_Investimenti!$I11:CX11)/$D10)/12),0)</f>
        <v>0</v>
      </c>
      <c r="CW10" s="253">
        <f>+IFERROR(((SUM([1]I_Investimenti!$I11:CY11)/$D10)/12),0)</f>
        <v>0</v>
      </c>
      <c r="CX10" s="253">
        <f>+IFERROR(((SUM([1]I_Investimenti!$I11:CZ11)/$D10)/12),0)</f>
        <v>0</v>
      </c>
      <c r="CY10" s="253">
        <f>+IFERROR(((SUM([1]I_Investimenti!$I11:DA11)/$D10)/12),0)</f>
        <v>0</v>
      </c>
      <c r="CZ10" s="253">
        <f>+IFERROR(((SUM([1]I_Investimenti!$I11:DB11)/$D10)/12),0)</f>
        <v>0</v>
      </c>
      <c r="DA10" s="253">
        <f>+IFERROR(((SUM([1]I_Investimenti!$I11:DC11)/$D10)/12),0)</f>
        <v>0</v>
      </c>
      <c r="DB10" s="253">
        <f>+IFERROR(((SUM([1]I_Investimenti!$I11:DD11)/$D10)/12),0)</f>
        <v>0</v>
      </c>
      <c r="DC10" s="253">
        <f>+IFERROR(((SUM([1]I_Investimenti!$I11:DE11)/$D10)/12),0)</f>
        <v>0</v>
      </c>
      <c r="DD10" s="253">
        <f>+IFERROR(((SUM([1]I_Investimenti!$I11:DF11)/$D10)/12),0)</f>
        <v>0</v>
      </c>
      <c r="DE10" s="253">
        <f>+IFERROR(((SUM([1]I_Investimenti!$I11:DG11)/$D10)/12),0)</f>
        <v>0</v>
      </c>
      <c r="DF10" s="253">
        <f>+IFERROR(((SUM([1]I_Investimenti!$I11:DH11)/$D10)/12),0)</f>
        <v>0</v>
      </c>
      <c r="DG10" s="253">
        <f>+IFERROR(((SUM([1]I_Investimenti!$I11:DI11)/$D10)/12),0)</f>
        <v>0</v>
      </c>
      <c r="DH10" s="253">
        <f>+IFERROR(((SUM([1]I_Investimenti!$I11:DJ11)/$D10)/12),0)</f>
        <v>0</v>
      </c>
      <c r="DI10" s="253">
        <f>+IFERROR(((SUM([1]I_Investimenti!$I11:DK11)/$D10)/12),0)</f>
        <v>0</v>
      </c>
      <c r="DJ10" s="253">
        <f>+IFERROR(((SUM([1]I_Investimenti!$I11:DL11)/$D10)/12),0)</f>
        <v>0</v>
      </c>
      <c r="DK10" s="253">
        <f>+IFERROR(((SUM([1]I_Investimenti!$I11:DM11)/$D10)/12),0)</f>
        <v>0</v>
      </c>
      <c r="DL10" s="253">
        <f>+IFERROR(((SUM([1]I_Investimenti!$I11:DN11)/$D10)/12),0)</f>
        <v>0</v>
      </c>
      <c r="DM10" s="253">
        <f>+IFERROR(((SUM([1]I_Investimenti!$I11:DO11)/$D10)/12),0)</f>
        <v>0</v>
      </c>
      <c r="DN10" s="253">
        <f>+IFERROR(((SUM([1]I_Investimenti!$I11:DP11)/$D10)/12),0)</f>
        <v>0</v>
      </c>
      <c r="DO10" s="253">
        <f>+IFERROR(((SUM([1]I_Investimenti!$I11:DQ11)/$D10)/12),0)</f>
        <v>0</v>
      </c>
      <c r="DP10" s="253">
        <f>+IFERROR(((SUM([1]I_Investimenti!$I11:DR11)/$D10)/12),0)</f>
        <v>0</v>
      </c>
      <c r="DQ10" s="253">
        <f>+IFERROR(((SUM([1]I_Investimenti!$I11:DS11)/$D10)/12),0)</f>
        <v>0</v>
      </c>
      <c r="DR10" s="253">
        <f>+IFERROR(((SUM([1]I_Investimenti!$I11:DT11)/$D10)/12),0)</f>
        <v>0</v>
      </c>
      <c r="DS10" s="253">
        <f>+IFERROR(((SUM([1]I_Investimenti!$I11:DU11)/$D10)/12),0)</f>
        <v>0</v>
      </c>
      <c r="DT10" s="253">
        <f>+IFERROR(((SUM([1]I_Investimenti!$I11:DV11)/$D10)/12),0)</f>
        <v>0</v>
      </c>
      <c r="DU10" s="253">
        <f>+IFERROR(((SUM([1]I_Investimenti!$I11:DW11)/$D10)/12),0)</f>
        <v>0</v>
      </c>
      <c r="DV10" s="253">
        <f>+IFERROR(((SUM([1]I_Investimenti!$I11:DX11)/$D10)/12),0)</f>
        <v>0</v>
      </c>
    </row>
    <row r="11" spans="1:126" ht="15.6" thickTop="1" thickBot="1">
      <c r="B11" s="356" t="str">
        <f>+[1]I_Investimenti!C12</f>
        <v>gg</v>
      </c>
      <c r="C11" s="316" t="str">
        <f>+[1]I_Investimenti!D12</f>
        <v>Altre immobilizzazioni immateriali</v>
      </c>
      <c r="D11" s="316">
        <f>+[1]I_Investimenti!G12</f>
        <v>10</v>
      </c>
      <c r="G11" s="253">
        <f>+IFERROR((([1]I_Investimenti!I12/$D11)/12),0)</f>
        <v>0</v>
      </c>
      <c r="H11" s="253">
        <f>+IFERROR(((SUM([1]I_Investimenti!$I12:J12)/$D11)/12),0)</f>
        <v>0</v>
      </c>
      <c r="I11" s="253">
        <f>+IFERROR(((SUM([1]I_Investimenti!$I12:K12)/$D11)/12),0)</f>
        <v>0</v>
      </c>
      <c r="J11" s="253">
        <f>+IFERROR(((SUM([1]I_Investimenti!$I12:L12)/$D11)/12),0)</f>
        <v>0</v>
      </c>
      <c r="K11" s="253">
        <f>+IFERROR(((SUM([1]I_Investimenti!$I12:M12)/$D11)/12),0)</f>
        <v>0</v>
      </c>
      <c r="L11" s="253">
        <f>+IFERROR(((SUM([1]I_Investimenti!$I12:N12)/$D11)/12),0)</f>
        <v>0</v>
      </c>
      <c r="M11" s="253">
        <f>+IFERROR(((SUM([1]I_Investimenti!$I12:O12)/$D11)/12),0)</f>
        <v>0</v>
      </c>
      <c r="N11" s="253">
        <f>+IFERROR(((SUM([1]I_Investimenti!$I12:P12)/$D11)/12),0)</f>
        <v>0</v>
      </c>
      <c r="O11" s="253">
        <f>+IFERROR(((SUM([1]I_Investimenti!$I12:Q12)/$D11)/12),0)</f>
        <v>0</v>
      </c>
      <c r="P11" s="253">
        <f>+IFERROR(((SUM([1]I_Investimenti!$I12:R12)/$D11)/12),0)</f>
        <v>0</v>
      </c>
      <c r="Q11" s="253">
        <f>+IFERROR(((SUM([1]I_Investimenti!$I12:S12)/$D11)/12),0)</f>
        <v>0</v>
      </c>
      <c r="R11" s="253">
        <f>+IFERROR(((SUM([1]I_Investimenti!$I12:T12)/$D11)/12),0)</f>
        <v>0</v>
      </c>
      <c r="S11" s="253">
        <f>+IFERROR(((SUM([1]I_Investimenti!$I12:U12)/$D11)/12),0)</f>
        <v>0</v>
      </c>
      <c r="T11" s="253">
        <f>+IFERROR(((SUM([1]I_Investimenti!$I12:V12)/$D11)/12),0)</f>
        <v>0</v>
      </c>
      <c r="U11" s="253">
        <f>+IFERROR(((SUM([1]I_Investimenti!$I12:W12)/$D11)/12),0)</f>
        <v>0</v>
      </c>
      <c r="V11" s="253">
        <f>+IFERROR(((SUM([1]I_Investimenti!$I12:X12)/$D11)/12),0)</f>
        <v>0</v>
      </c>
      <c r="W11" s="253">
        <f>+IFERROR(((SUM([1]I_Investimenti!$I12:Y12)/$D11)/12),0)</f>
        <v>0</v>
      </c>
      <c r="X11" s="253">
        <f>+IFERROR(((SUM([1]I_Investimenti!$I12:Z12)/$D11)/12),0)</f>
        <v>0</v>
      </c>
      <c r="Y11" s="253">
        <f>+IFERROR(((SUM([1]I_Investimenti!$I12:AA12)/$D11)/12),0)</f>
        <v>0</v>
      </c>
      <c r="Z11" s="253">
        <f>+IFERROR(((SUM([1]I_Investimenti!$I12:AB12)/$D11)/12),0)</f>
        <v>0</v>
      </c>
      <c r="AA11" s="253">
        <f>+IFERROR(((SUM([1]I_Investimenti!$I12:AC12)/$D11)/12),0)</f>
        <v>0</v>
      </c>
      <c r="AB11" s="253">
        <f>+IFERROR(((SUM([1]I_Investimenti!$I12:AD12)/$D11)/12),0)</f>
        <v>0</v>
      </c>
      <c r="AC11" s="253">
        <f>+IFERROR(((SUM([1]I_Investimenti!$I12:AE12)/$D11)/12),0)</f>
        <v>0</v>
      </c>
      <c r="AD11" s="253">
        <f>+IFERROR(((SUM([1]I_Investimenti!$I12:AF12)/$D11)/12),0)</f>
        <v>0</v>
      </c>
      <c r="AE11" s="253">
        <f>+IFERROR(((SUM([1]I_Investimenti!$I12:AG12)/$D11)/12),0)</f>
        <v>0</v>
      </c>
      <c r="AF11" s="253">
        <f>+IFERROR(((SUM([1]I_Investimenti!$I12:AH12)/$D11)/12),0)</f>
        <v>0</v>
      </c>
      <c r="AG11" s="253">
        <f>+IFERROR(((SUM([1]I_Investimenti!$I12:AI12)/$D11)/12),0)</f>
        <v>0</v>
      </c>
      <c r="AH11" s="253">
        <f>+IFERROR(((SUM([1]I_Investimenti!$I12:AJ12)/$D11)/12),0)</f>
        <v>0</v>
      </c>
      <c r="AI11" s="253">
        <f>+IFERROR(((SUM([1]I_Investimenti!$I12:AK12)/$D11)/12),0)</f>
        <v>0</v>
      </c>
      <c r="AJ11" s="253">
        <f>+IFERROR(((SUM([1]I_Investimenti!$I12:AL12)/$D11)/12),0)</f>
        <v>0</v>
      </c>
      <c r="AK11" s="253">
        <f>+IFERROR(((SUM([1]I_Investimenti!$I12:AM12)/$D11)/12),0)</f>
        <v>0</v>
      </c>
      <c r="AL11" s="253">
        <f>+IFERROR(((SUM([1]I_Investimenti!$I12:AN12)/$D11)/12),0)</f>
        <v>0</v>
      </c>
      <c r="AM11" s="253">
        <f>+IFERROR(((SUM([1]I_Investimenti!$I12:AO12)/$D11)/12),0)</f>
        <v>0</v>
      </c>
      <c r="AN11" s="253">
        <f>+IFERROR(((SUM([1]I_Investimenti!$I12:AP12)/$D11)/12),0)</f>
        <v>0</v>
      </c>
      <c r="AO11" s="253">
        <f>+IFERROR(((SUM([1]I_Investimenti!$I12:AQ12)/$D11)/12),0)</f>
        <v>0</v>
      </c>
      <c r="AP11" s="253">
        <f>+IFERROR(((SUM([1]I_Investimenti!$I12:AR12)/$D11)/12),0)</f>
        <v>0</v>
      </c>
      <c r="AQ11" s="253">
        <f>+IFERROR(((SUM([1]I_Investimenti!$I12:AS12)/$D11)/12),0)</f>
        <v>0</v>
      </c>
      <c r="AR11" s="253">
        <f>+IFERROR(((SUM([1]I_Investimenti!$I12:AT12)/$D11)/12),0)</f>
        <v>0</v>
      </c>
      <c r="AS11" s="253">
        <f>+IFERROR(((SUM([1]I_Investimenti!$I12:AU12)/$D11)/12),0)</f>
        <v>0</v>
      </c>
      <c r="AT11" s="253">
        <f>+IFERROR(((SUM([1]I_Investimenti!$I12:AV12)/$D11)/12),0)</f>
        <v>0</v>
      </c>
      <c r="AU11" s="253">
        <f>+IFERROR(((SUM([1]I_Investimenti!$I12:AW12)/$D11)/12),0)</f>
        <v>0</v>
      </c>
      <c r="AV11" s="253">
        <f>+IFERROR(((SUM([1]I_Investimenti!$I12:AX12)/$D11)/12),0)</f>
        <v>0</v>
      </c>
      <c r="AW11" s="253">
        <f>+IFERROR(((SUM([1]I_Investimenti!$I12:AY12)/$D11)/12),0)</f>
        <v>0</v>
      </c>
      <c r="AX11" s="253">
        <f>+IFERROR(((SUM([1]I_Investimenti!$I12:AZ12)/$D11)/12),0)</f>
        <v>0</v>
      </c>
      <c r="AY11" s="253">
        <f>+IFERROR(((SUM([1]I_Investimenti!$I12:BA12)/$D11)/12),0)</f>
        <v>0</v>
      </c>
      <c r="AZ11" s="253">
        <f>+IFERROR(((SUM([1]I_Investimenti!$I12:BB12)/$D11)/12),0)</f>
        <v>0</v>
      </c>
      <c r="BA11" s="253">
        <f>+IFERROR(((SUM([1]I_Investimenti!$I12:BC12)/$D11)/12),0)</f>
        <v>0</v>
      </c>
      <c r="BB11" s="253">
        <f>+IFERROR(((SUM([1]I_Investimenti!$I12:BD12)/$D11)/12),0)</f>
        <v>0</v>
      </c>
      <c r="BC11" s="253">
        <f>+IFERROR(((SUM([1]I_Investimenti!$I12:BE12)/$D11)/12),0)</f>
        <v>0</v>
      </c>
      <c r="BD11" s="253">
        <f>+IFERROR(((SUM([1]I_Investimenti!$I12:BF12)/$D11)/12),0)</f>
        <v>0</v>
      </c>
      <c r="BE11" s="253">
        <f>+IFERROR(((SUM([1]I_Investimenti!$I12:BG12)/$D11)/12),0)</f>
        <v>0</v>
      </c>
      <c r="BF11" s="253">
        <f>+IFERROR(((SUM([1]I_Investimenti!$I12:BH12)/$D11)/12),0)</f>
        <v>0</v>
      </c>
      <c r="BG11" s="253">
        <f>+IFERROR(((SUM([1]I_Investimenti!$I12:BI12)/$D11)/12),0)</f>
        <v>0</v>
      </c>
      <c r="BH11" s="253">
        <f>+IFERROR(((SUM([1]I_Investimenti!$I12:BJ12)/$D11)/12),0)</f>
        <v>0</v>
      </c>
      <c r="BI11" s="253">
        <f>+IFERROR(((SUM([1]I_Investimenti!$I12:BK12)/$D11)/12),0)</f>
        <v>0</v>
      </c>
      <c r="BJ11" s="253">
        <f>+IFERROR(((SUM([1]I_Investimenti!$I12:BL12)/$D11)/12),0)</f>
        <v>0</v>
      </c>
      <c r="BK11" s="253">
        <f>+IFERROR(((SUM([1]I_Investimenti!$I12:BM12)/$D11)/12),0)</f>
        <v>0</v>
      </c>
      <c r="BL11" s="253">
        <f>+IFERROR(((SUM([1]I_Investimenti!$I12:BN12)/$D11)/12),0)</f>
        <v>0</v>
      </c>
      <c r="BM11" s="253">
        <f>+IFERROR(((SUM([1]I_Investimenti!$I12:BO12)/$D11)/12),0)</f>
        <v>0</v>
      </c>
      <c r="BN11" s="253">
        <f>+IFERROR(((SUM([1]I_Investimenti!$I12:BP12)/$D11)/12),0)</f>
        <v>0</v>
      </c>
      <c r="BO11" s="253">
        <f>+IFERROR(((SUM([1]I_Investimenti!$I12:BQ12)/$D11)/12),0)</f>
        <v>0</v>
      </c>
      <c r="BP11" s="253">
        <f>+IFERROR(((SUM([1]I_Investimenti!$I12:BR12)/$D11)/12),0)</f>
        <v>0</v>
      </c>
      <c r="BQ11" s="253">
        <f>+IFERROR(((SUM([1]I_Investimenti!$I12:BS12)/$D11)/12),0)</f>
        <v>0</v>
      </c>
      <c r="BR11" s="253">
        <f>+IFERROR(((SUM([1]I_Investimenti!$I12:BT12)/$D11)/12),0)</f>
        <v>0</v>
      </c>
      <c r="BS11" s="253">
        <f>+IFERROR(((SUM([1]I_Investimenti!$I12:BU12)/$D11)/12),0)</f>
        <v>0</v>
      </c>
      <c r="BT11" s="253">
        <f>+IFERROR(((SUM([1]I_Investimenti!$I12:BV12)/$D11)/12),0)</f>
        <v>0</v>
      </c>
      <c r="BU11" s="253">
        <f>+IFERROR(((SUM([1]I_Investimenti!$I12:BW12)/$D11)/12),0)</f>
        <v>0</v>
      </c>
      <c r="BV11" s="253">
        <f>+IFERROR(((SUM([1]I_Investimenti!$I12:BX12)/$D11)/12),0)</f>
        <v>0</v>
      </c>
      <c r="BW11" s="253">
        <f>+IFERROR(((SUM([1]I_Investimenti!$I12:BY12)/$D11)/12),0)</f>
        <v>0</v>
      </c>
      <c r="BX11" s="253">
        <f>+IFERROR(((SUM([1]I_Investimenti!$I12:BZ12)/$D11)/12),0)</f>
        <v>0</v>
      </c>
      <c r="BY11" s="253">
        <f>+IFERROR(((SUM([1]I_Investimenti!$I12:CA12)/$D11)/12),0)</f>
        <v>0</v>
      </c>
      <c r="BZ11" s="253">
        <f>+IFERROR(((SUM([1]I_Investimenti!$I12:CB12)/$D11)/12),0)</f>
        <v>0</v>
      </c>
      <c r="CA11" s="253">
        <f>+IFERROR(((SUM([1]I_Investimenti!$I12:CC12)/$D11)/12),0)</f>
        <v>0</v>
      </c>
      <c r="CB11" s="253">
        <f>+IFERROR(((SUM([1]I_Investimenti!$I12:CD12)/$D11)/12),0)</f>
        <v>0</v>
      </c>
      <c r="CC11" s="253">
        <f>+IFERROR(((SUM([1]I_Investimenti!$I12:CE12)/$D11)/12),0)</f>
        <v>0</v>
      </c>
      <c r="CD11" s="253">
        <f>+IFERROR(((SUM([1]I_Investimenti!$I12:CF12)/$D11)/12),0)</f>
        <v>0</v>
      </c>
      <c r="CE11" s="253">
        <f>+IFERROR(((SUM([1]I_Investimenti!$I12:CG12)/$D11)/12),0)</f>
        <v>0</v>
      </c>
      <c r="CF11" s="253">
        <f>+IFERROR(((SUM([1]I_Investimenti!$I12:CH12)/$D11)/12),0)</f>
        <v>0</v>
      </c>
      <c r="CG11" s="253">
        <f>+IFERROR(((SUM([1]I_Investimenti!$I12:CI12)/$D11)/12),0)</f>
        <v>0</v>
      </c>
      <c r="CH11" s="253">
        <f>+IFERROR(((SUM([1]I_Investimenti!$I12:CJ12)/$D11)/12),0)</f>
        <v>0</v>
      </c>
      <c r="CI11" s="253">
        <f>+IFERROR(((SUM([1]I_Investimenti!$I12:CK12)/$D11)/12),0)</f>
        <v>0</v>
      </c>
      <c r="CJ11" s="253">
        <f>+IFERROR(((SUM([1]I_Investimenti!$I12:CL12)/$D11)/12),0)</f>
        <v>0</v>
      </c>
      <c r="CK11" s="253">
        <f>+IFERROR(((SUM([1]I_Investimenti!$I12:CM12)/$D11)/12),0)</f>
        <v>0</v>
      </c>
      <c r="CL11" s="253">
        <f>+IFERROR(((SUM([1]I_Investimenti!$I12:CN12)/$D11)/12),0)</f>
        <v>0</v>
      </c>
      <c r="CM11" s="253">
        <f>+IFERROR(((SUM([1]I_Investimenti!$I12:CO12)/$D11)/12),0)</f>
        <v>0</v>
      </c>
      <c r="CN11" s="253">
        <f>+IFERROR(((SUM([1]I_Investimenti!$I12:CP12)/$D11)/12),0)</f>
        <v>0</v>
      </c>
      <c r="CO11" s="253">
        <f>+IFERROR(((SUM([1]I_Investimenti!$I12:CQ12)/$D11)/12),0)</f>
        <v>0</v>
      </c>
      <c r="CP11" s="253">
        <f>+IFERROR(((SUM([1]I_Investimenti!$I12:CR12)/$D11)/12),0)</f>
        <v>0</v>
      </c>
      <c r="CQ11" s="253">
        <f>+IFERROR(((SUM([1]I_Investimenti!$I12:CS12)/$D11)/12),0)</f>
        <v>0</v>
      </c>
      <c r="CR11" s="253">
        <f>+IFERROR(((SUM([1]I_Investimenti!$I12:CT12)/$D11)/12),0)</f>
        <v>0</v>
      </c>
      <c r="CS11" s="253">
        <f>+IFERROR(((SUM([1]I_Investimenti!$I12:CU12)/$D11)/12),0)</f>
        <v>0</v>
      </c>
      <c r="CT11" s="253">
        <f>+IFERROR(((SUM([1]I_Investimenti!$I12:CV12)/$D11)/12),0)</f>
        <v>0</v>
      </c>
      <c r="CU11" s="253">
        <f>+IFERROR(((SUM([1]I_Investimenti!$I12:CW12)/$D11)/12),0)</f>
        <v>0</v>
      </c>
      <c r="CV11" s="253">
        <f>+IFERROR(((SUM([1]I_Investimenti!$I12:CX12)/$D11)/12),0)</f>
        <v>0</v>
      </c>
      <c r="CW11" s="253">
        <f>+IFERROR(((SUM([1]I_Investimenti!$I12:CY12)/$D11)/12),0)</f>
        <v>0</v>
      </c>
      <c r="CX11" s="253">
        <f>+IFERROR(((SUM([1]I_Investimenti!$I12:CZ12)/$D11)/12),0)</f>
        <v>0</v>
      </c>
      <c r="CY11" s="253">
        <f>+IFERROR(((SUM([1]I_Investimenti!$I12:DA12)/$D11)/12),0)</f>
        <v>0</v>
      </c>
      <c r="CZ11" s="253">
        <f>+IFERROR(((SUM([1]I_Investimenti!$I12:DB12)/$D11)/12),0)</f>
        <v>0</v>
      </c>
      <c r="DA11" s="253">
        <f>+IFERROR(((SUM([1]I_Investimenti!$I12:DC12)/$D11)/12),0)</f>
        <v>0</v>
      </c>
      <c r="DB11" s="253">
        <f>+IFERROR(((SUM([1]I_Investimenti!$I12:DD12)/$D11)/12),0)</f>
        <v>0</v>
      </c>
      <c r="DC11" s="253">
        <f>+IFERROR(((SUM([1]I_Investimenti!$I12:DE12)/$D11)/12),0)</f>
        <v>0</v>
      </c>
      <c r="DD11" s="253">
        <f>+IFERROR(((SUM([1]I_Investimenti!$I12:DF12)/$D11)/12),0)</f>
        <v>0</v>
      </c>
      <c r="DE11" s="253">
        <f>+IFERROR(((SUM([1]I_Investimenti!$I12:DG12)/$D11)/12),0)</f>
        <v>0</v>
      </c>
      <c r="DF11" s="253">
        <f>+IFERROR(((SUM([1]I_Investimenti!$I12:DH12)/$D11)/12),0)</f>
        <v>0</v>
      </c>
      <c r="DG11" s="253">
        <f>+IFERROR(((SUM([1]I_Investimenti!$I12:DI12)/$D11)/12),0)</f>
        <v>0</v>
      </c>
      <c r="DH11" s="253">
        <f>+IFERROR(((SUM([1]I_Investimenti!$I12:DJ12)/$D11)/12),0)</f>
        <v>0</v>
      </c>
      <c r="DI11" s="253">
        <f>+IFERROR(((SUM([1]I_Investimenti!$I12:DK12)/$D11)/12),0)</f>
        <v>0</v>
      </c>
      <c r="DJ11" s="253">
        <f>+IFERROR(((SUM([1]I_Investimenti!$I12:DL12)/$D11)/12),0)</f>
        <v>0</v>
      </c>
      <c r="DK11" s="253">
        <f>+IFERROR(((SUM([1]I_Investimenti!$I12:DM12)/$D11)/12),0)</f>
        <v>0</v>
      </c>
      <c r="DL11" s="253">
        <f>+IFERROR(((SUM([1]I_Investimenti!$I12:DN12)/$D11)/12),0)</f>
        <v>0</v>
      </c>
      <c r="DM11" s="253">
        <f>+IFERROR(((SUM([1]I_Investimenti!$I12:DO12)/$D11)/12),0)</f>
        <v>0</v>
      </c>
      <c r="DN11" s="253">
        <f>+IFERROR(((SUM([1]I_Investimenti!$I12:DP12)/$D11)/12),0)</f>
        <v>0</v>
      </c>
      <c r="DO11" s="253">
        <f>+IFERROR(((SUM([1]I_Investimenti!$I12:DQ12)/$D11)/12),0)</f>
        <v>0</v>
      </c>
      <c r="DP11" s="253">
        <f>+IFERROR(((SUM([1]I_Investimenti!$I12:DR12)/$D11)/12),0)</f>
        <v>0</v>
      </c>
      <c r="DQ11" s="253">
        <f>+IFERROR(((SUM([1]I_Investimenti!$I12:DS12)/$D11)/12),0)</f>
        <v>0</v>
      </c>
      <c r="DR11" s="253">
        <f>+IFERROR(((SUM([1]I_Investimenti!$I12:DT12)/$D11)/12),0)</f>
        <v>0</v>
      </c>
      <c r="DS11" s="253">
        <f>+IFERROR(((SUM([1]I_Investimenti!$I12:DU12)/$D11)/12),0)</f>
        <v>0</v>
      </c>
      <c r="DT11" s="253">
        <f>+IFERROR(((SUM([1]I_Investimenti!$I12:DV12)/$D11)/12),0)</f>
        <v>0</v>
      </c>
      <c r="DU11" s="253">
        <f>+IFERROR(((SUM([1]I_Investimenti!$I12:DW12)/$D11)/12),0)</f>
        <v>0</v>
      </c>
      <c r="DV11" s="253">
        <f>+IFERROR(((SUM([1]I_Investimenti!$I12:DX12)/$D11)/12),0)</f>
        <v>0</v>
      </c>
    </row>
    <row r="12" spans="1:126" ht="15.6" thickTop="1" thickBot="1">
      <c r="B12" s="356" t="str">
        <f>+[1]I_Investimenti!C13</f>
        <v>hh</v>
      </c>
      <c r="C12" s="316" t="str">
        <f>+[1]I_Investimenti!D13</f>
        <v>Attrezzature industriali e commerciali</v>
      </c>
      <c r="D12" s="316">
        <f>+[1]I_Investimenti!G13</f>
        <v>10</v>
      </c>
      <c r="G12" s="253">
        <f>+IFERROR((([1]I_Investimenti!I13/$D12)/12),0)</f>
        <v>0</v>
      </c>
      <c r="H12" s="253">
        <f>+IFERROR(((SUM([1]I_Investimenti!$I13:J13)/$D12)/12),0)</f>
        <v>0</v>
      </c>
      <c r="I12" s="253">
        <f>+IFERROR(((SUM([1]I_Investimenti!$I13:K13)/$D12)/12),0)</f>
        <v>0</v>
      </c>
      <c r="J12" s="253">
        <f>+IFERROR(((SUM([1]I_Investimenti!$I13:L13)/$D12)/12),0)</f>
        <v>0</v>
      </c>
      <c r="K12" s="253">
        <f>+IFERROR(((SUM([1]I_Investimenti!$I13:M13)/$D12)/12),0)</f>
        <v>0</v>
      </c>
      <c r="L12" s="253">
        <f>+IFERROR(((SUM([1]I_Investimenti!$I13:N13)/$D12)/12),0)</f>
        <v>0</v>
      </c>
      <c r="M12" s="253">
        <f>+IFERROR(((SUM([1]I_Investimenti!$I13:O13)/$D12)/12),0)</f>
        <v>0</v>
      </c>
      <c r="N12" s="253">
        <f>+IFERROR(((SUM([1]I_Investimenti!$I13:P13)/$D12)/12),0)</f>
        <v>0</v>
      </c>
      <c r="O12" s="253">
        <f>+IFERROR(((SUM([1]I_Investimenti!$I13:Q13)/$D12)/12),0)</f>
        <v>0</v>
      </c>
      <c r="P12" s="253">
        <f>+IFERROR(((SUM([1]I_Investimenti!$I13:R13)/$D12)/12),0)</f>
        <v>0</v>
      </c>
      <c r="Q12" s="253">
        <f>+IFERROR(((SUM([1]I_Investimenti!$I13:S13)/$D12)/12),0)</f>
        <v>0</v>
      </c>
      <c r="R12" s="253">
        <f>+IFERROR(((SUM([1]I_Investimenti!$I13:T13)/$D12)/12),0)</f>
        <v>0</v>
      </c>
      <c r="S12" s="253">
        <f>+IFERROR(((SUM([1]I_Investimenti!$I13:U13)/$D12)/12),0)</f>
        <v>0</v>
      </c>
      <c r="T12" s="253">
        <f>+IFERROR(((SUM([1]I_Investimenti!$I13:V13)/$D12)/12),0)</f>
        <v>0</v>
      </c>
      <c r="U12" s="253">
        <f>+IFERROR(((SUM([1]I_Investimenti!$I13:W13)/$D12)/12),0)</f>
        <v>0</v>
      </c>
      <c r="V12" s="253">
        <f>+IFERROR(((SUM([1]I_Investimenti!$I13:X13)/$D12)/12),0)</f>
        <v>0</v>
      </c>
      <c r="W12" s="253">
        <f>+IFERROR(((SUM([1]I_Investimenti!$I13:Y13)/$D12)/12),0)</f>
        <v>0</v>
      </c>
      <c r="X12" s="253">
        <f>+IFERROR(((SUM([1]I_Investimenti!$I13:Z13)/$D12)/12),0)</f>
        <v>0</v>
      </c>
      <c r="Y12" s="253">
        <f>+IFERROR(((SUM([1]I_Investimenti!$I13:AA13)/$D12)/12),0)</f>
        <v>0</v>
      </c>
      <c r="Z12" s="253">
        <f>+IFERROR(((SUM([1]I_Investimenti!$I13:AB13)/$D12)/12),0)</f>
        <v>0</v>
      </c>
      <c r="AA12" s="253">
        <f>+IFERROR(((SUM([1]I_Investimenti!$I13:AC13)/$D12)/12),0)</f>
        <v>0</v>
      </c>
      <c r="AB12" s="253">
        <f>+IFERROR(((SUM([1]I_Investimenti!$I13:AD13)/$D12)/12),0)</f>
        <v>0</v>
      </c>
      <c r="AC12" s="253">
        <f>+IFERROR(((SUM([1]I_Investimenti!$I13:AE13)/$D12)/12),0)</f>
        <v>0</v>
      </c>
      <c r="AD12" s="253">
        <f>+IFERROR(((SUM([1]I_Investimenti!$I13:AF13)/$D12)/12),0)</f>
        <v>0</v>
      </c>
      <c r="AE12" s="253">
        <f>+IFERROR(((SUM([1]I_Investimenti!$I13:AG13)/$D12)/12),0)</f>
        <v>0</v>
      </c>
      <c r="AF12" s="253">
        <f>+IFERROR(((SUM([1]I_Investimenti!$I13:AH13)/$D12)/12),0)</f>
        <v>0</v>
      </c>
      <c r="AG12" s="253">
        <f>+IFERROR(((SUM([1]I_Investimenti!$I13:AI13)/$D12)/12),0)</f>
        <v>0</v>
      </c>
      <c r="AH12" s="253">
        <f>+IFERROR(((SUM([1]I_Investimenti!$I13:AJ13)/$D12)/12),0)</f>
        <v>0</v>
      </c>
      <c r="AI12" s="253">
        <f>+IFERROR(((SUM([1]I_Investimenti!$I13:AK13)/$D12)/12),0)</f>
        <v>0</v>
      </c>
      <c r="AJ12" s="253">
        <f>+IFERROR(((SUM([1]I_Investimenti!$I13:AL13)/$D12)/12),0)</f>
        <v>0</v>
      </c>
      <c r="AK12" s="253">
        <f>+IFERROR(((SUM([1]I_Investimenti!$I13:AM13)/$D12)/12),0)</f>
        <v>0</v>
      </c>
      <c r="AL12" s="253">
        <f>+IFERROR(((SUM([1]I_Investimenti!$I13:AN13)/$D12)/12),0)</f>
        <v>0</v>
      </c>
      <c r="AM12" s="253">
        <f>+IFERROR(((SUM([1]I_Investimenti!$I13:AO13)/$D12)/12),0)</f>
        <v>0</v>
      </c>
      <c r="AN12" s="253">
        <f>+IFERROR(((SUM([1]I_Investimenti!$I13:AP13)/$D12)/12),0)</f>
        <v>0</v>
      </c>
      <c r="AO12" s="253">
        <f>+IFERROR(((SUM([1]I_Investimenti!$I13:AQ13)/$D12)/12),0)</f>
        <v>0</v>
      </c>
      <c r="AP12" s="253">
        <f>+IFERROR(((SUM([1]I_Investimenti!$I13:AR13)/$D12)/12),0)</f>
        <v>0</v>
      </c>
      <c r="AQ12" s="253">
        <f>+IFERROR(((SUM([1]I_Investimenti!$I13:AS13)/$D12)/12),0)</f>
        <v>0</v>
      </c>
      <c r="AR12" s="253">
        <f>+IFERROR(((SUM([1]I_Investimenti!$I13:AT13)/$D12)/12),0)</f>
        <v>0</v>
      </c>
      <c r="AS12" s="253">
        <f>+IFERROR(((SUM([1]I_Investimenti!$I13:AU13)/$D12)/12),0)</f>
        <v>0</v>
      </c>
      <c r="AT12" s="253">
        <f>+IFERROR(((SUM([1]I_Investimenti!$I13:AV13)/$D12)/12),0)</f>
        <v>0</v>
      </c>
      <c r="AU12" s="253">
        <f>+IFERROR(((SUM([1]I_Investimenti!$I13:AW13)/$D12)/12),0)</f>
        <v>0</v>
      </c>
      <c r="AV12" s="253">
        <f>+IFERROR(((SUM([1]I_Investimenti!$I13:AX13)/$D12)/12),0)</f>
        <v>0</v>
      </c>
      <c r="AW12" s="253">
        <f>+IFERROR(((SUM([1]I_Investimenti!$I13:AY13)/$D12)/12),0)</f>
        <v>0</v>
      </c>
      <c r="AX12" s="253">
        <f>+IFERROR(((SUM([1]I_Investimenti!$I13:AZ13)/$D12)/12),0)</f>
        <v>0</v>
      </c>
      <c r="AY12" s="253">
        <f>+IFERROR(((SUM([1]I_Investimenti!$I13:BA13)/$D12)/12),0)</f>
        <v>0</v>
      </c>
      <c r="AZ12" s="253">
        <f>+IFERROR(((SUM([1]I_Investimenti!$I13:BB13)/$D12)/12),0)</f>
        <v>0</v>
      </c>
      <c r="BA12" s="253">
        <f>+IFERROR(((SUM([1]I_Investimenti!$I13:BC13)/$D12)/12),0)</f>
        <v>0</v>
      </c>
      <c r="BB12" s="253">
        <f>+IFERROR(((SUM([1]I_Investimenti!$I13:BD13)/$D12)/12),0)</f>
        <v>0</v>
      </c>
      <c r="BC12" s="253">
        <f>+IFERROR(((SUM([1]I_Investimenti!$I13:BE13)/$D12)/12),0)</f>
        <v>0</v>
      </c>
      <c r="BD12" s="253">
        <f>+IFERROR(((SUM([1]I_Investimenti!$I13:BF13)/$D12)/12),0)</f>
        <v>0</v>
      </c>
      <c r="BE12" s="253">
        <f>+IFERROR(((SUM([1]I_Investimenti!$I13:BG13)/$D12)/12),0)</f>
        <v>0</v>
      </c>
      <c r="BF12" s="253">
        <f>+IFERROR(((SUM([1]I_Investimenti!$I13:BH13)/$D12)/12),0)</f>
        <v>0</v>
      </c>
      <c r="BG12" s="253">
        <f>+IFERROR(((SUM([1]I_Investimenti!$I13:BI13)/$D12)/12),0)</f>
        <v>0</v>
      </c>
      <c r="BH12" s="253">
        <f>+IFERROR(((SUM([1]I_Investimenti!$I13:BJ13)/$D12)/12),0)</f>
        <v>0</v>
      </c>
      <c r="BI12" s="253">
        <f>+IFERROR(((SUM([1]I_Investimenti!$I13:BK13)/$D12)/12),0)</f>
        <v>0</v>
      </c>
      <c r="BJ12" s="253">
        <f>+IFERROR(((SUM([1]I_Investimenti!$I13:BL13)/$D12)/12),0)</f>
        <v>0</v>
      </c>
      <c r="BK12" s="253">
        <f>+IFERROR(((SUM([1]I_Investimenti!$I13:BM13)/$D12)/12),0)</f>
        <v>0</v>
      </c>
      <c r="BL12" s="253">
        <f>+IFERROR(((SUM([1]I_Investimenti!$I13:BN13)/$D12)/12),0)</f>
        <v>0</v>
      </c>
      <c r="BM12" s="253">
        <f>+IFERROR(((SUM([1]I_Investimenti!$I13:BO13)/$D12)/12),0)</f>
        <v>0</v>
      </c>
      <c r="BN12" s="253">
        <f>+IFERROR(((SUM([1]I_Investimenti!$I13:BP13)/$D12)/12),0)</f>
        <v>0</v>
      </c>
      <c r="BO12" s="253">
        <f>+IFERROR(((SUM([1]I_Investimenti!$I13:BQ13)/$D12)/12),0)</f>
        <v>0</v>
      </c>
      <c r="BP12" s="253">
        <f>+IFERROR(((SUM([1]I_Investimenti!$I13:BR13)/$D12)/12),0)</f>
        <v>0</v>
      </c>
      <c r="BQ12" s="253">
        <f>+IFERROR(((SUM([1]I_Investimenti!$I13:BS13)/$D12)/12),0)</f>
        <v>0</v>
      </c>
      <c r="BR12" s="253">
        <f>+IFERROR(((SUM([1]I_Investimenti!$I13:BT13)/$D12)/12),0)</f>
        <v>0</v>
      </c>
      <c r="BS12" s="253">
        <f>+IFERROR(((SUM([1]I_Investimenti!$I13:BU13)/$D12)/12),0)</f>
        <v>0</v>
      </c>
      <c r="BT12" s="253">
        <f>+IFERROR(((SUM([1]I_Investimenti!$I13:BV13)/$D12)/12),0)</f>
        <v>0</v>
      </c>
      <c r="BU12" s="253">
        <f>+IFERROR(((SUM([1]I_Investimenti!$I13:BW13)/$D12)/12),0)</f>
        <v>0</v>
      </c>
      <c r="BV12" s="253">
        <f>+IFERROR(((SUM([1]I_Investimenti!$I13:BX13)/$D12)/12),0)</f>
        <v>0</v>
      </c>
      <c r="BW12" s="253">
        <f>+IFERROR(((SUM([1]I_Investimenti!$I13:BY13)/$D12)/12),0)</f>
        <v>0</v>
      </c>
      <c r="BX12" s="253">
        <f>+IFERROR(((SUM([1]I_Investimenti!$I13:BZ13)/$D12)/12),0)</f>
        <v>0</v>
      </c>
      <c r="BY12" s="253">
        <f>+IFERROR(((SUM([1]I_Investimenti!$I13:CA13)/$D12)/12),0)</f>
        <v>0</v>
      </c>
      <c r="BZ12" s="253">
        <f>+IFERROR(((SUM([1]I_Investimenti!$I13:CB13)/$D12)/12),0)</f>
        <v>0</v>
      </c>
      <c r="CA12" s="253">
        <f>+IFERROR(((SUM([1]I_Investimenti!$I13:CC13)/$D12)/12),0)</f>
        <v>0</v>
      </c>
      <c r="CB12" s="253">
        <f>+IFERROR(((SUM([1]I_Investimenti!$I13:CD13)/$D12)/12),0)</f>
        <v>0</v>
      </c>
      <c r="CC12" s="253">
        <f>+IFERROR(((SUM([1]I_Investimenti!$I13:CE13)/$D12)/12),0)</f>
        <v>0</v>
      </c>
      <c r="CD12" s="253">
        <f>+IFERROR(((SUM([1]I_Investimenti!$I13:CF13)/$D12)/12),0)</f>
        <v>0</v>
      </c>
      <c r="CE12" s="253">
        <f>+IFERROR(((SUM([1]I_Investimenti!$I13:CG13)/$D12)/12),0)</f>
        <v>0</v>
      </c>
      <c r="CF12" s="253">
        <f>+IFERROR(((SUM([1]I_Investimenti!$I13:CH13)/$D12)/12),0)</f>
        <v>0</v>
      </c>
      <c r="CG12" s="253">
        <f>+IFERROR(((SUM([1]I_Investimenti!$I13:CI13)/$D12)/12),0)</f>
        <v>0</v>
      </c>
      <c r="CH12" s="253">
        <f>+IFERROR(((SUM([1]I_Investimenti!$I13:CJ13)/$D12)/12),0)</f>
        <v>0</v>
      </c>
      <c r="CI12" s="253">
        <f>+IFERROR(((SUM([1]I_Investimenti!$I13:CK13)/$D12)/12),0)</f>
        <v>0</v>
      </c>
      <c r="CJ12" s="253">
        <f>+IFERROR(((SUM([1]I_Investimenti!$I13:CL13)/$D12)/12),0)</f>
        <v>0</v>
      </c>
      <c r="CK12" s="253">
        <f>+IFERROR(((SUM([1]I_Investimenti!$I13:CM13)/$D12)/12),0)</f>
        <v>0</v>
      </c>
      <c r="CL12" s="253">
        <f>+IFERROR(((SUM([1]I_Investimenti!$I13:CN13)/$D12)/12),0)</f>
        <v>0</v>
      </c>
      <c r="CM12" s="253">
        <f>+IFERROR(((SUM([1]I_Investimenti!$I13:CO13)/$D12)/12),0)</f>
        <v>0</v>
      </c>
      <c r="CN12" s="253">
        <f>+IFERROR(((SUM([1]I_Investimenti!$I13:CP13)/$D12)/12),0)</f>
        <v>0</v>
      </c>
      <c r="CO12" s="253">
        <f>+IFERROR(((SUM([1]I_Investimenti!$I13:CQ13)/$D12)/12),0)</f>
        <v>0</v>
      </c>
      <c r="CP12" s="253">
        <f>+IFERROR(((SUM([1]I_Investimenti!$I13:CR13)/$D12)/12),0)</f>
        <v>0</v>
      </c>
      <c r="CQ12" s="253">
        <f>+IFERROR(((SUM([1]I_Investimenti!$I13:CS13)/$D12)/12),0)</f>
        <v>0</v>
      </c>
      <c r="CR12" s="253">
        <f>+IFERROR(((SUM([1]I_Investimenti!$I13:CT13)/$D12)/12),0)</f>
        <v>0</v>
      </c>
      <c r="CS12" s="253">
        <f>+IFERROR(((SUM([1]I_Investimenti!$I13:CU13)/$D12)/12),0)</f>
        <v>0</v>
      </c>
      <c r="CT12" s="253">
        <f>+IFERROR(((SUM([1]I_Investimenti!$I13:CV13)/$D12)/12),0)</f>
        <v>0</v>
      </c>
      <c r="CU12" s="253">
        <f>+IFERROR(((SUM([1]I_Investimenti!$I13:CW13)/$D12)/12),0)</f>
        <v>0</v>
      </c>
      <c r="CV12" s="253">
        <f>+IFERROR(((SUM([1]I_Investimenti!$I13:CX13)/$D12)/12),0)</f>
        <v>0</v>
      </c>
      <c r="CW12" s="253">
        <f>+IFERROR(((SUM([1]I_Investimenti!$I13:CY13)/$D12)/12),0)</f>
        <v>0</v>
      </c>
      <c r="CX12" s="253">
        <f>+IFERROR(((SUM([1]I_Investimenti!$I13:CZ13)/$D12)/12),0)</f>
        <v>0</v>
      </c>
      <c r="CY12" s="253">
        <f>+IFERROR(((SUM([1]I_Investimenti!$I13:DA13)/$D12)/12),0)</f>
        <v>0</v>
      </c>
      <c r="CZ12" s="253">
        <f>+IFERROR(((SUM([1]I_Investimenti!$I13:DB13)/$D12)/12),0)</f>
        <v>0</v>
      </c>
      <c r="DA12" s="253">
        <f>+IFERROR(((SUM([1]I_Investimenti!$I13:DC13)/$D12)/12),0)</f>
        <v>0</v>
      </c>
      <c r="DB12" s="253">
        <f>+IFERROR(((SUM([1]I_Investimenti!$I13:DD13)/$D12)/12),0)</f>
        <v>0</v>
      </c>
      <c r="DC12" s="253">
        <f>+IFERROR(((SUM([1]I_Investimenti!$I13:DE13)/$D12)/12),0)</f>
        <v>0</v>
      </c>
      <c r="DD12" s="253">
        <f>+IFERROR(((SUM([1]I_Investimenti!$I13:DF13)/$D12)/12),0)</f>
        <v>0</v>
      </c>
      <c r="DE12" s="253">
        <f>+IFERROR(((SUM([1]I_Investimenti!$I13:DG13)/$D12)/12),0)</f>
        <v>0</v>
      </c>
      <c r="DF12" s="253">
        <f>+IFERROR(((SUM([1]I_Investimenti!$I13:DH13)/$D12)/12),0)</f>
        <v>0</v>
      </c>
      <c r="DG12" s="253">
        <f>+IFERROR(((SUM([1]I_Investimenti!$I13:DI13)/$D12)/12),0)</f>
        <v>0</v>
      </c>
      <c r="DH12" s="253">
        <f>+IFERROR(((SUM([1]I_Investimenti!$I13:DJ13)/$D12)/12),0)</f>
        <v>0</v>
      </c>
      <c r="DI12" s="253">
        <f>+IFERROR(((SUM([1]I_Investimenti!$I13:DK13)/$D12)/12),0)</f>
        <v>0</v>
      </c>
      <c r="DJ12" s="253">
        <f>+IFERROR(((SUM([1]I_Investimenti!$I13:DL13)/$D12)/12),0)</f>
        <v>0</v>
      </c>
      <c r="DK12" s="253">
        <f>+IFERROR(((SUM([1]I_Investimenti!$I13:DM13)/$D12)/12),0)</f>
        <v>0</v>
      </c>
      <c r="DL12" s="253">
        <f>+IFERROR(((SUM([1]I_Investimenti!$I13:DN13)/$D12)/12),0)</f>
        <v>0</v>
      </c>
      <c r="DM12" s="253">
        <f>+IFERROR(((SUM([1]I_Investimenti!$I13:DO13)/$D12)/12),0)</f>
        <v>0</v>
      </c>
      <c r="DN12" s="253">
        <f>+IFERROR(((SUM([1]I_Investimenti!$I13:DP13)/$D12)/12),0)</f>
        <v>0</v>
      </c>
      <c r="DO12" s="253">
        <f>+IFERROR(((SUM([1]I_Investimenti!$I13:DQ13)/$D12)/12),0)</f>
        <v>0</v>
      </c>
      <c r="DP12" s="253">
        <f>+IFERROR(((SUM([1]I_Investimenti!$I13:DR13)/$D12)/12),0)</f>
        <v>0</v>
      </c>
      <c r="DQ12" s="253">
        <f>+IFERROR(((SUM([1]I_Investimenti!$I13:DS13)/$D12)/12),0)</f>
        <v>0</v>
      </c>
      <c r="DR12" s="253">
        <f>+IFERROR(((SUM([1]I_Investimenti!$I13:DT13)/$D12)/12),0)</f>
        <v>0</v>
      </c>
      <c r="DS12" s="253">
        <f>+IFERROR(((SUM([1]I_Investimenti!$I13:DU13)/$D12)/12),0)</f>
        <v>0</v>
      </c>
      <c r="DT12" s="253">
        <f>+IFERROR(((SUM([1]I_Investimenti!$I13:DV13)/$D12)/12),0)</f>
        <v>0</v>
      </c>
      <c r="DU12" s="253">
        <f>+IFERROR(((SUM([1]I_Investimenti!$I13:DW13)/$D12)/12),0)</f>
        <v>0</v>
      </c>
      <c r="DV12" s="253">
        <f>+IFERROR(((SUM([1]I_Investimenti!$I13:DX13)/$D12)/12),0)</f>
        <v>0</v>
      </c>
    </row>
    <row r="13" spans="1:126" ht="15.6" thickTop="1" thickBot="1">
      <c r="B13" s="356" t="str">
        <f>+[1]I_Investimenti!C14</f>
        <v>ii</v>
      </c>
      <c r="C13" s="316" t="str">
        <f>+[1]I_Investimenti!D14</f>
        <v xml:space="preserve">Fabbricati </v>
      </c>
      <c r="D13" s="316">
        <f>+[1]I_Investimenti!G14</f>
        <v>10</v>
      </c>
      <c r="G13" s="253">
        <f>+IFERROR((([1]I_Investimenti!I14/$D13)/12),0)</f>
        <v>0</v>
      </c>
      <c r="H13" s="253">
        <f>+IFERROR(((SUM([1]I_Investimenti!$I14:J14)/$D13)/12),0)</f>
        <v>0</v>
      </c>
      <c r="I13" s="253">
        <f>+IFERROR(((SUM([1]I_Investimenti!$I14:K14)/$D13)/12),0)</f>
        <v>0</v>
      </c>
      <c r="J13" s="253">
        <f>+IFERROR(((SUM([1]I_Investimenti!$I14:L14)/$D13)/12),0)</f>
        <v>0</v>
      </c>
      <c r="K13" s="253">
        <f>+IFERROR(((SUM([1]I_Investimenti!$I14:M14)/$D13)/12),0)</f>
        <v>0</v>
      </c>
      <c r="L13" s="253">
        <f>+IFERROR(((SUM([1]I_Investimenti!$I14:N14)/$D13)/12),0)</f>
        <v>0</v>
      </c>
      <c r="M13" s="253">
        <f>+IFERROR(((SUM([1]I_Investimenti!$I14:O14)/$D13)/12),0)</f>
        <v>0</v>
      </c>
      <c r="N13" s="253">
        <f>+IFERROR(((SUM([1]I_Investimenti!$I14:P14)/$D13)/12),0)</f>
        <v>0</v>
      </c>
      <c r="O13" s="253">
        <f>+IFERROR(((SUM([1]I_Investimenti!$I14:Q14)/$D13)/12),0)</f>
        <v>0</v>
      </c>
      <c r="P13" s="253">
        <f>+IFERROR(((SUM([1]I_Investimenti!$I14:R14)/$D13)/12),0)</f>
        <v>0</v>
      </c>
      <c r="Q13" s="253">
        <f>+IFERROR(((SUM([1]I_Investimenti!$I14:S14)/$D13)/12),0)</f>
        <v>0</v>
      </c>
      <c r="R13" s="253">
        <f>+IFERROR(((SUM([1]I_Investimenti!$I14:T14)/$D13)/12),0)</f>
        <v>0</v>
      </c>
      <c r="S13" s="253">
        <f>+IFERROR(((SUM([1]I_Investimenti!$I14:U14)/$D13)/12),0)</f>
        <v>0</v>
      </c>
      <c r="T13" s="253">
        <f>+IFERROR(((SUM([1]I_Investimenti!$I14:V14)/$D13)/12),0)</f>
        <v>0</v>
      </c>
      <c r="U13" s="253">
        <f>+IFERROR(((SUM([1]I_Investimenti!$I14:W14)/$D13)/12),0)</f>
        <v>0</v>
      </c>
      <c r="V13" s="253">
        <f>+IFERROR(((SUM([1]I_Investimenti!$I14:X14)/$D13)/12),0)</f>
        <v>0</v>
      </c>
      <c r="W13" s="253">
        <f>+IFERROR(((SUM([1]I_Investimenti!$I14:Y14)/$D13)/12),0)</f>
        <v>0</v>
      </c>
      <c r="X13" s="253">
        <f>+IFERROR(((SUM([1]I_Investimenti!$I14:Z14)/$D13)/12),0)</f>
        <v>0</v>
      </c>
      <c r="Y13" s="253">
        <f>+IFERROR(((SUM([1]I_Investimenti!$I14:AA14)/$D13)/12),0)</f>
        <v>0</v>
      </c>
      <c r="Z13" s="253">
        <f>+IFERROR(((SUM([1]I_Investimenti!$I14:AB14)/$D13)/12),0)</f>
        <v>0</v>
      </c>
      <c r="AA13" s="253">
        <f>+IFERROR(((SUM([1]I_Investimenti!$I14:AC14)/$D13)/12),0)</f>
        <v>0</v>
      </c>
      <c r="AB13" s="253">
        <f>+IFERROR(((SUM([1]I_Investimenti!$I14:AD14)/$D13)/12),0)</f>
        <v>0</v>
      </c>
      <c r="AC13" s="253">
        <f>+IFERROR(((SUM([1]I_Investimenti!$I14:AE14)/$D13)/12),0)</f>
        <v>0</v>
      </c>
      <c r="AD13" s="253">
        <f>+IFERROR(((SUM([1]I_Investimenti!$I14:AF14)/$D13)/12),0)</f>
        <v>0</v>
      </c>
      <c r="AE13" s="253">
        <f>+IFERROR(((SUM([1]I_Investimenti!$I14:AG14)/$D13)/12),0)</f>
        <v>0</v>
      </c>
      <c r="AF13" s="253">
        <f>+IFERROR(((SUM([1]I_Investimenti!$I14:AH14)/$D13)/12),0)</f>
        <v>0</v>
      </c>
      <c r="AG13" s="253">
        <f>+IFERROR(((SUM([1]I_Investimenti!$I14:AI14)/$D13)/12),0)</f>
        <v>0</v>
      </c>
      <c r="AH13" s="253">
        <f>+IFERROR(((SUM([1]I_Investimenti!$I14:AJ14)/$D13)/12),0)</f>
        <v>0</v>
      </c>
      <c r="AI13" s="253">
        <f>+IFERROR(((SUM([1]I_Investimenti!$I14:AK14)/$D13)/12),0)</f>
        <v>0</v>
      </c>
      <c r="AJ13" s="253">
        <f>+IFERROR(((SUM([1]I_Investimenti!$I14:AL14)/$D13)/12),0)</f>
        <v>0</v>
      </c>
      <c r="AK13" s="253">
        <f>+IFERROR(((SUM([1]I_Investimenti!$I14:AM14)/$D13)/12),0)</f>
        <v>0</v>
      </c>
      <c r="AL13" s="253">
        <f>+IFERROR(((SUM([1]I_Investimenti!$I14:AN14)/$D13)/12),0)</f>
        <v>0</v>
      </c>
      <c r="AM13" s="253">
        <f>+IFERROR(((SUM([1]I_Investimenti!$I14:AO14)/$D13)/12),0)</f>
        <v>0</v>
      </c>
      <c r="AN13" s="253">
        <f>+IFERROR(((SUM([1]I_Investimenti!$I14:AP14)/$D13)/12),0)</f>
        <v>0</v>
      </c>
      <c r="AO13" s="253">
        <f>+IFERROR(((SUM([1]I_Investimenti!$I14:AQ14)/$D13)/12),0)</f>
        <v>0</v>
      </c>
      <c r="AP13" s="253">
        <f>+IFERROR(((SUM([1]I_Investimenti!$I14:AR14)/$D13)/12),0)</f>
        <v>0</v>
      </c>
      <c r="AQ13" s="253">
        <f>+IFERROR(((SUM([1]I_Investimenti!$I14:AS14)/$D13)/12),0)</f>
        <v>0</v>
      </c>
      <c r="AR13" s="253">
        <f>+IFERROR(((SUM([1]I_Investimenti!$I14:AT14)/$D13)/12),0)</f>
        <v>0</v>
      </c>
      <c r="AS13" s="253">
        <f>+IFERROR(((SUM([1]I_Investimenti!$I14:AU14)/$D13)/12),0)</f>
        <v>0</v>
      </c>
      <c r="AT13" s="253">
        <f>+IFERROR(((SUM([1]I_Investimenti!$I14:AV14)/$D13)/12),0)</f>
        <v>0</v>
      </c>
      <c r="AU13" s="253">
        <f>+IFERROR(((SUM([1]I_Investimenti!$I14:AW14)/$D13)/12),0)</f>
        <v>0</v>
      </c>
      <c r="AV13" s="253">
        <f>+IFERROR(((SUM([1]I_Investimenti!$I14:AX14)/$D13)/12),0)</f>
        <v>0</v>
      </c>
      <c r="AW13" s="253">
        <f>+IFERROR(((SUM([1]I_Investimenti!$I14:AY14)/$D13)/12),0)</f>
        <v>0</v>
      </c>
      <c r="AX13" s="253">
        <f>+IFERROR(((SUM([1]I_Investimenti!$I14:AZ14)/$D13)/12),0)</f>
        <v>0</v>
      </c>
      <c r="AY13" s="253">
        <f>+IFERROR(((SUM([1]I_Investimenti!$I14:BA14)/$D13)/12),0)</f>
        <v>0</v>
      </c>
      <c r="AZ13" s="253">
        <f>+IFERROR(((SUM([1]I_Investimenti!$I14:BB14)/$D13)/12),0)</f>
        <v>0</v>
      </c>
      <c r="BA13" s="253">
        <f>+IFERROR(((SUM([1]I_Investimenti!$I14:BC14)/$D13)/12),0)</f>
        <v>0</v>
      </c>
      <c r="BB13" s="253">
        <f>+IFERROR(((SUM([1]I_Investimenti!$I14:BD14)/$D13)/12),0)</f>
        <v>0</v>
      </c>
      <c r="BC13" s="253">
        <f>+IFERROR(((SUM([1]I_Investimenti!$I14:BE14)/$D13)/12),0)</f>
        <v>0</v>
      </c>
      <c r="BD13" s="253">
        <f>+IFERROR(((SUM([1]I_Investimenti!$I14:BF14)/$D13)/12),0)</f>
        <v>0</v>
      </c>
      <c r="BE13" s="253">
        <f>+IFERROR(((SUM([1]I_Investimenti!$I14:BG14)/$D13)/12),0)</f>
        <v>0</v>
      </c>
      <c r="BF13" s="253">
        <f>+IFERROR(((SUM([1]I_Investimenti!$I14:BH14)/$D13)/12),0)</f>
        <v>0</v>
      </c>
      <c r="BG13" s="253">
        <f>+IFERROR(((SUM([1]I_Investimenti!$I14:BI14)/$D13)/12),0)</f>
        <v>0</v>
      </c>
      <c r="BH13" s="253">
        <f>+IFERROR(((SUM([1]I_Investimenti!$I14:BJ14)/$D13)/12),0)</f>
        <v>0</v>
      </c>
      <c r="BI13" s="253">
        <f>+IFERROR(((SUM([1]I_Investimenti!$I14:BK14)/$D13)/12),0)</f>
        <v>0</v>
      </c>
      <c r="BJ13" s="253">
        <f>+IFERROR(((SUM([1]I_Investimenti!$I14:BL14)/$D13)/12),0)</f>
        <v>0</v>
      </c>
      <c r="BK13" s="253">
        <f>+IFERROR(((SUM([1]I_Investimenti!$I14:BM14)/$D13)/12),0)</f>
        <v>0</v>
      </c>
      <c r="BL13" s="253">
        <f>+IFERROR(((SUM([1]I_Investimenti!$I14:BN14)/$D13)/12),0)</f>
        <v>0</v>
      </c>
      <c r="BM13" s="253">
        <f>+IFERROR(((SUM([1]I_Investimenti!$I14:BO14)/$D13)/12),0)</f>
        <v>0</v>
      </c>
      <c r="BN13" s="253">
        <f>+IFERROR(((SUM([1]I_Investimenti!$I14:BP14)/$D13)/12),0)</f>
        <v>0</v>
      </c>
      <c r="BO13" s="253">
        <f>+IFERROR(((SUM([1]I_Investimenti!$I14:BQ14)/$D13)/12),0)</f>
        <v>0</v>
      </c>
      <c r="BP13" s="253">
        <f>+IFERROR(((SUM([1]I_Investimenti!$I14:BR14)/$D13)/12),0)</f>
        <v>0</v>
      </c>
      <c r="BQ13" s="253">
        <f>+IFERROR(((SUM([1]I_Investimenti!$I14:BS14)/$D13)/12),0)</f>
        <v>0</v>
      </c>
      <c r="BR13" s="253">
        <f>+IFERROR(((SUM([1]I_Investimenti!$I14:BT14)/$D13)/12),0)</f>
        <v>0</v>
      </c>
      <c r="BS13" s="253">
        <f>+IFERROR(((SUM([1]I_Investimenti!$I14:BU14)/$D13)/12),0)</f>
        <v>0</v>
      </c>
      <c r="BT13" s="253">
        <f>+IFERROR(((SUM([1]I_Investimenti!$I14:BV14)/$D13)/12),0)</f>
        <v>0</v>
      </c>
      <c r="BU13" s="253">
        <f>+IFERROR(((SUM([1]I_Investimenti!$I14:BW14)/$D13)/12),0)</f>
        <v>0</v>
      </c>
      <c r="BV13" s="253">
        <f>+IFERROR(((SUM([1]I_Investimenti!$I14:BX14)/$D13)/12),0)</f>
        <v>0</v>
      </c>
      <c r="BW13" s="253">
        <f>+IFERROR(((SUM([1]I_Investimenti!$I14:BY14)/$D13)/12),0)</f>
        <v>0</v>
      </c>
      <c r="BX13" s="253">
        <f>+IFERROR(((SUM([1]I_Investimenti!$I14:BZ14)/$D13)/12),0)</f>
        <v>0</v>
      </c>
      <c r="BY13" s="253">
        <f>+IFERROR(((SUM([1]I_Investimenti!$I14:CA14)/$D13)/12),0)</f>
        <v>0</v>
      </c>
      <c r="BZ13" s="253">
        <f>+IFERROR(((SUM([1]I_Investimenti!$I14:CB14)/$D13)/12),0)</f>
        <v>0</v>
      </c>
      <c r="CA13" s="253">
        <f>+IFERROR(((SUM([1]I_Investimenti!$I14:CC14)/$D13)/12),0)</f>
        <v>0</v>
      </c>
      <c r="CB13" s="253">
        <f>+IFERROR(((SUM([1]I_Investimenti!$I14:CD14)/$D13)/12),0)</f>
        <v>0</v>
      </c>
      <c r="CC13" s="253">
        <f>+IFERROR(((SUM([1]I_Investimenti!$I14:CE14)/$D13)/12),0)</f>
        <v>0</v>
      </c>
      <c r="CD13" s="253">
        <f>+IFERROR(((SUM([1]I_Investimenti!$I14:CF14)/$D13)/12),0)</f>
        <v>0</v>
      </c>
      <c r="CE13" s="253">
        <f>+IFERROR(((SUM([1]I_Investimenti!$I14:CG14)/$D13)/12),0)</f>
        <v>0</v>
      </c>
      <c r="CF13" s="253">
        <f>+IFERROR(((SUM([1]I_Investimenti!$I14:CH14)/$D13)/12),0)</f>
        <v>0</v>
      </c>
      <c r="CG13" s="253">
        <f>+IFERROR(((SUM([1]I_Investimenti!$I14:CI14)/$D13)/12),0)</f>
        <v>0</v>
      </c>
      <c r="CH13" s="253">
        <f>+IFERROR(((SUM([1]I_Investimenti!$I14:CJ14)/$D13)/12),0)</f>
        <v>0</v>
      </c>
      <c r="CI13" s="253">
        <f>+IFERROR(((SUM([1]I_Investimenti!$I14:CK14)/$D13)/12),0)</f>
        <v>0</v>
      </c>
      <c r="CJ13" s="253">
        <f>+IFERROR(((SUM([1]I_Investimenti!$I14:CL14)/$D13)/12),0)</f>
        <v>0</v>
      </c>
      <c r="CK13" s="253">
        <f>+IFERROR(((SUM([1]I_Investimenti!$I14:CM14)/$D13)/12),0)</f>
        <v>0</v>
      </c>
      <c r="CL13" s="253">
        <f>+IFERROR(((SUM([1]I_Investimenti!$I14:CN14)/$D13)/12),0)</f>
        <v>0</v>
      </c>
      <c r="CM13" s="253">
        <f>+IFERROR(((SUM([1]I_Investimenti!$I14:CO14)/$D13)/12),0)</f>
        <v>0</v>
      </c>
      <c r="CN13" s="253">
        <f>+IFERROR(((SUM([1]I_Investimenti!$I14:CP14)/$D13)/12),0)</f>
        <v>0</v>
      </c>
      <c r="CO13" s="253">
        <f>+IFERROR(((SUM([1]I_Investimenti!$I14:CQ14)/$D13)/12),0)</f>
        <v>0</v>
      </c>
      <c r="CP13" s="253">
        <f>+IFERROR(((SUM([1]I_Investimenti!$I14:CR14)/$D13)/12),0)</f>
        <v>0</v>
      </c>
      <c r="CQ13" s="253">
        <f>+IFERROR(((SUM([1]I_Investimenti!$I14:CS14)/$D13)/12),0)</f>
        <v>0</v>
      </c>
      <c r="CR13" s="253">
        <f>+IFERROR(((SUM([1]I_Investimenti!$I14:CT14)/$D13)/12),0)</f>
        <v>0</v>
      </c>
      <c r="CS13" s="253">
        <f>+IFERROR(((SUM([1]I_Investimenti!$I14:CU14)/$D13)/12),0)</f>
        <v>0</v>
      </c>
      <c r="CT13" s="253">
        <f>+IFERROR(((SUM([1]I_Investimenti!$I14:CV14)/$D13)/12),0)</f>
        <v>0</v>
      </c>
      <c r="CU13" s="253">
        <f>+IFERROR(((SUM([1]I_Investimenti!$I14:CW14)/$D13)/12),0)</f>
        <v>0</v>
      </c>
      <c r="CV13" s="253">
        <f>+IFERROR(((SUM([1]I_Investimenti!$I14:CX14)/$D13)/12),0)</f>
        <v>0</v>
      </c>
      <c r="CW13" s="253">
        <f>+IFERROR(((SUM([1]I_Investimenti!$I14:CY14)/$D13)/12),0)</f>
        <v>0</v>
      </c>
      <c r="CX13" s="253">
        <f>+IFERROR(((SUM([1]I_Investimenti!$I14:CZ14)/$D13)/12),0)</f>
        <v>0</v>
      </c>
      <c r="CY13" s="253">
        <f>+IFERROR(((SUM([1]I_Investimenti!$I14:DA14)/$D13)/12),0)</f>
        <v>0</v>
      </c>
      <c r="CZ13" s="253">
        <f>+IFERROR(((SUM([1]I_Investimenti!$I14:DB14)/$D13)/12),0)</f>
        <v>0</v>
      </c>
      <c r="DA13" s="253">
        <f>+IFERROR(((SUM([1]I_Investimenti!$I14:DC14)/$D13)/12),0)</f>
        <v>0</v>
      </c>
      <c r="DB13" s="253">
        <f>+IFERROR(((SUM([1]I_Investimenti!$I14:DD14)/$D13)/12),0)</f>
        <v>0</v>
      </c>
      <c r="DC13" s="253">
        <f>+IFERROR(((SUM([1]I_Investimenti!$I14:DE14)/$D13)/12),0)</f>
        <v>0</v>
      </c>
      <c r="DD13" s="253">
        <f>+IFERROR(((SUM([1]I_Investimenti!$I14:DF14)/$D13)/12),0)</f>
        <v>0</v>
      </c>
      <c r="DE13" s="253">
        <f>+IFERROR(((SUM([1]I_Investimenti!$I14:DG14)/$D13)/12),0)</f>
        <v>0</v>
      </c>
      <c r="DF13" s="253">
        <f>+IFERROR(((SUM([1]I_Investimenti!$I14:DH14)/$D13)/12),0)</f>
        <v>0</v>
      </c>
      <c r="DG13" s="253">
        <f>+IFERROR(((SUM([1]I_Investimenti!$I14:DI14)/$D13)/12),0)</f>
        <v>0</v>
      </c>
      <c r="DH13" s="253">
        <f>+IFERROR(((SUM([1]I_Investimenti!$I14:DJ14)/$D13)/12),0)</f>
        <v>0</v>
      </c>
      <c r="DI13" s="253">
        <f>+IFERROR(((SUM([1]I_Investimenti!$I14:DK14)/$D13)/12),0)</f>
        <v>0</v>
      </c>
      <c r="DJ13" s="253">
        <f>+IFERROR(((SUM([1]I_Investimenti!$I14:DL14)/$D13)/12),0)</f>
        <v>0</v>
      </c>
      <c r="DK13" s="253">
        <f>+IFERROR(((SUM([1]I_Investimenti!$I14:DM14)/$D13)/12),0)</f>
        <v>0</v>
      </c>
      <c r="DL13" s="253">
        <f>+IFERROR(((SUM([1]I_Investimenti!$I14:DN14)/$D13)/12),0)</f>
        <v>0</v>
      </c>
      <c r="DM13" s="253">
        <f>+IFERROR(((SUM([1]I_Investimenti!$I14:DO14)/$D13)/12),0)</f>
        <v>0</v>
      </c>
      <c r="DN13" s="253">
        <f>+IFERROR(((SUM([1]I_Investimenti!$I14:DP14)/$D13)/12),0)</f>
        <v>0</v>
      </c>
      <c r="DO13" s="253">
        <f>+IFERROR(((SUM([1]I_Investimenti!$I14:DQ14)/$D13)/12),0)</f>
        <v>0</v>
      </c>
      <c r="DP13" s="253">
        <f>+IFERROR(((SUM([1]I_Investimenti!$I14:DR14)/$D13)/12),0)</f>
        <v>0</v>
      </c>
      <c r="DQ13" s="253">
        <f>+IFERROR(((SUM([1]I_Investimenti!$I14:DS14)/$D13)/12),0)</f>
        <v>0</v>
      </c>
      <c r="DR13" s="253">
        <f>+IFERROR(((SUM([1]I_Investimenti!$I14:DT14)/$D13)/12),0)</f>
        <v>0</v>
      </c>
      <c r="DS13" s="253">
        <f>+IFERROR(((SUM([1]I_Investimenti!$I14:DU14)/$D13)/12),0)</f>
        <v>0</v>
      </c>
      <c r="DT13" s="253">
        <f>+IFERROR(((SUM([1]I_Investimenti!$I14:DV14)/$D13)/12),0)</f>
        <v>0</v>
      </c>
      <c r="DU13" s="253">
        <f>+IFERROR(((SUM([1]I_Investimenti!$I14:DW14)/$D13)/12),0)</f>
        <v>0</v>
      </c>
      <c r="DV13" s="253">
        <f>+IFERROR(((SUM([1]I_Investimenti!$I14:DX14)/$D13)/12),0)</f>
        <v>0</v>
      </c>
    </row>
    <row r="14" spans="1:126" ht="15.6" thickTop="1" thickBot="1">
      <c r="B14" s="356">
        <f>+[1]I_Investimenti!C15</f>
        <v>0</v>
      </c>
      <c r="C14" s="316">
        <f>+[1]I_Investimenti!D15</f>
        <v>0</v>
      </c>
      <c r="D14" s="316">
        <f>+[1]I_Investimenti!G15</f>
        <v>0</v>
      </c>
      <c r="G14" s="253">
        <f>+IFERROR((([1]I_Investimenti!I15/$D14)/12),0)</f>
        <v>0</v>
      </c>
      <c r="H14" s="253">
        <f>+IFERROR(((SUM([1]I_Investimenti!$I15:J15)/$D14)/12),0)</f>
        <v>0</v>
      </c>
      <c r="I14" s="253">
        <f>+IFERROR(((SUM([1]I_Investimenti!$I15:K15)/$D14)/12),0)</f>
        <v>0</v>
      </c>
      <c r="J14" s="253">
        <f>+IFERROR(((SUM([1]I_Investimenti!$I15:L15)/$D14)/12),0)</f>
        <v>0</v>
      </c>
      <c r="K14" s="253">
        <f>+IFERROR(((SUM([1]I_Investimenti!$I15:M15)/$D14)/12),0)</f>
        <v>0</v>
      </c>
      <c r="L14" s="253">
        <f>+IFERROR(((SUM([1]I_Investimenti!$I15:N15)/$D14)/12),0)</f>
        <v>0</v>
      </c>
      <c r="M14" s="253">
        <f>+IFERROR(((SUM([1]I_Investimenti!$I15:O15)/$D14)/12),0)</f>
        <v>0</v>
      </c>
      <c r="N14" s="253">
        <f>+IFERROR(((SUM([1]I_Investimenti!$I15:P15)/$D14)/12),0)</f>
        <v>0</v>
      </c>
      <c r="O14" s="253">
        <f>+IFERROR(((SUM([1]I_Investimenti!$I15:Q15)/$D14)/12),0)</f>
        <v>0</v>
      </c>
      <c r="P14" s="253">
        <f>+IFERROR(((SUM([1]I_Investimenti!$I15:R15)/$D14)/12),0)</f>
        <v>0</v>
      </c>
      <c r="Q14" s="253">
        <f>+IFERROR(((SUM([1]I_Investimenti!$I15:S15)/$D14)/12),0)</f>
        <v>0</v>
      </c>
      <c r="R14" s="253">
        <f>+IFERROR(((SUM([1]I_Investimenti!$I15:T15)/$D14)/12),0)</f>
        <v>0</v>
      </c>
      <c r="S14" s="253">
        <f>+IFERROR(((SUM([1]I_Investimenti!$I15:U15)/$D14)/12),0)</f>
        <v>0</v>
      </c>
      <c r="T14" s="253">
        <f>+IFERROR(((SUM([1]I_Investimenti!$I15:V15)/$D14)/12),0)</f>
        <v>0</v>
      </c>
      <c r="U14" s="253">
        <f>+IFERROR(((SUM([1]I_Investimenti!$I15:W15)/$D14)/12),0)</f>
        <v>0</v>
      </c>
      <c r="V14" s="253">
        <f>+IFERROR(((SUM([1]I_Investimenti!$I15:X15)/$D14)/12),0)</f>
        <v>0</v>
      </c>
      <c r="W14" s="253">
        <f>+IFERROR(((SUM([1]I_Investimenti!$I15:Y15)/$D14)/12),0)</f>
        <v>0</v>
      </c>
      <c r="X14" s="253">
        <f>+IFERROR(((SUM([1]I_Investimenti!$I15:Z15)/$D14)/12),0)</f>
        <v>0</v>
      </c>
      <c r="Y14" s="253">
        <f>+IFERROR(((SUM([1]I_Investimenti!$I15:AA15)/$D14)/12),0)</f>
        <v>0</v>
      </c>
      <c r="Z14" s="253">
        <f>+IFERROR(((SUM([1]I_Investimenti!$I15:AB15)/$D14)/12),0)</f>
        <v>0</v>
      </c>
      <c r="AA14" s="253">
        <f>+IFERROR(((SUM([1]I_Investimenti!$I15:AC15)/$D14)/12),0)</f>
        <v>0</v>
      </c>
      <c r="AB14" s="253">
        <f>+IFERROR(((SUM([1]I_Investimenti!$I15:AD15)/$D14)/12),0)</f>
        <v>0</v>
      </c>
      <c r="AC14" s="253">
        <f>+IFERROR(((SUM([1]I_Investimenti!$I15:AE15)/$D14)/12),0)</f>
        <v>0</v>
      </c>
      <c r="AD14" s="253">
        <f>+IFERROR(((SUM([1]I_Investimenti!$I15:AF15)/$D14)/12),0)</f>
        <v>0</v>
      </c>
      <c r="AE14" s="253">
        <f>+IFERROR(((SUM([1]I_Investimenti!$I15:AG15)/$D14)/12),0)</f>
        <v>0</v>
      </c>
      <c r="AF14" s="253">
        <f>+IFERROR(((SUM([1]I_Investimenti!$I15:AH15)/$D14)/12),0)</f>
        <v>0</v>
      </c>
      <c r="AG14" s="253">
        <f>+IFERROR(((SUM([1]I_Investimenti!$I15:AI15)/$D14)/12),0)</f>
        <v>0</v>
      </c>
      <c r="AH14" s="253">
        <f>+IFERROR(((SUM([1]I_Investimenti!$I15:AJ15)/$D14)/12),0)</f>
        <v>0</v>
      </c>
      <c r="AI14" s="253">
        <f>+IFERROR(((SUM([1]I_Investimenti!$I15:AK15)/$D14)/12),0)</f>
        <v>0</v>
      </c>
      <c r="AJ14" s="253">
        <f>+IFERROR(((SUM([1]I_Investimenti!$I15:AL15)/$D14)/12),0)</f>
        <v>0</v>
      </c>
      <c r="AK14" s="253">
        <f>+IFERROR(((SUM([1]I_Investimenti!$I15:AM15)/$D14)/12),0)</f>
        <v>0</v>
      </c>
      <c r="AL14" s="253">
        <f>+IFERROR(((SUM([1]I_Investimenti!$I15:AN15)/$D14)/12),0)</f>
        <v>0</v>
      </c>
      <c r="AM14" s="253">
        <f>+IFERROR(((SUM([1]I_Investimenti!$I15:AO15)/$D14)/12),0)</f>
        <v>0</v>
      </c>
      <c r="AN14" s="253">
        <f>+IFERROR(((SUM([1]I_Investimenti!$I15:AP15)/$D14)/12),0)</f>
        <v>0</v>
      </c>
      <c r="AO14" s="253">
        <f>+IFERROR(((SUM([1]I_Investimenti!$I15:AQ15)/$D14)/12),0)</f>
        <v>0</v>
      </c>
      <c r="AP14" s="253">
        <f>+IFERROR(((SUM([1]I_Investimenti!$I15:AR15)/$D14)/12),0)</f>
        <v>0</v>
      </c>
      <c r="AQ14" s="253">
        <f>+IFERROR(((SUM([1]I_Investimenti!$I15:AS15)/$D14)/12),0)</f>
        <v>0</v>
      </c>
      <c r="AR14" s="253">
        <f>+IFERROR(((SUM([1]I_Investimenti!$I15:AT15)/$D14)/12),0)</f>
        <v>0</v>
      </c>
      <c r="AS14" s="253">
        <f>+IFERROR(((SUM([1]I_Investimenti!$I15:AU15)/$D14)/12),0)</f>
        <v>0</v>
      </c>
      <c r="AT14" s="253">
        <f>+IFERROR(((SUM([1]I_Investimenti!$I15:AV15)/$D14)/12),0)</f>
        <v>0</v>
      </c>
      <c r="AU14" s="253">
        <f>+IFERROR(((SUM([1]I_Investimenti!$I15:AW15)/$D14)/12),0)</f>
        <v>0</v>
      </c>
      <c r="AV14" s="253">
        <f>+IFERROR(((SUM([1]I_Investimenti!$I15:AX15)/$D14)/12),0)</f>
        <v>0</v>
      </c>
      <c r="AW14" s="253">
        <f>+IFERROR(((SUM([1]I_Investimenti!$I15:AY15)/$D14)/12),0)</f>
        <v>0</v>
      </c>
      <c r="AX14" s="253">
        <f>+IFERROR(((SUM([1]I_Investimenti!$I15:AZ15)/$D14)/12),0)</f>
        <v>0</v>
      </c>
      <c r="AY14" s="253">
        <f>+IFERROR(((SUM([1]I_Investimenti!$I15:BA15)/$D14)/12),0)</f>
        <v>0</v>
      </c>
      <c r="AZ14" s="253">
        <f>+IFERROR(((SUM([1]I_Investimenti!$I15:BB15)/$D14)/12),0)</f>
        <v>0</v>
      </c>
      <c r="BA14" s="253">
        <f>+IFERROR(((SUM([1]I_Investimenti!$I15:BC15)/$D14)/12),0)</f>
        <v>0</v>
      </c>
      <c r="BB14" s="253">
        <f>+IFERROR(((SUM([1]I_Investimenti!$I15:BD15)/$D14)/12),0)</f>
        <v>0</v>
      </c>
      <c r="BC14" s="253">
        <f>+IFERROR(((SUM([1]I_Investimenti!$I15:BE15)/$D14)/12),0)</f>
        <v>0</v>
      </c>
      <c r="BD14" s="253">
        <f>+IFERROR(((SUM([1]I_Investimenti!$I15:BF15)/$D14)/12),0)</f>
        <v>0</v>
      </c>
      <c r="BE14" s="253">
        <f>+IFERROR(((SUM([1]I_Investimenti!$I15:BG15)/$D14)/12),0)</f>
        <v>0</v>
      </c>
      <c r="BF14" s="253">
        <f>+IFERROR(((SUM([1]I_Investimenti!$I15:BH15)/$D14)/12),0)</f>
        <v>0</v>
      </c>
      <c r="BG14" s="253">
        <f>+IFERROR(((SUM([1]I_Investimenti!$I15:BI15)/$D14)/12),0)</f>
        <v>0</v>
      </c>
      <c r="BH14" s="253">
        <f>+IFERROR(((SUM([1]I_Investimenti!$I15:BJ15)/$D14)/12),0)</f>
        <v>0</v>
      </c>
      <c r="BI14" s="253">
        <f>+IFERROR(((SUM([1]I_Investimenti!$I15:BK15)/$D14)/12),0)</f>
        <v>0</v>
      </c>
      <c r="BJ14" s="253">
        <f>+IFERROR(((SUM([1]I_Investimenti!$I15:BL15)/$D14)/12),0)</f>
        <v>0</v>
      </c>
      <c r="BK14" s="253">
        <f>+IFERROR(((SUM([1]I_Investimenti!$I15:BM15)/$D14)/12),0)</f>
        <v>0</v>
      </c>
      <c r="BL14" s="253">
        <f>+IFERROR(((SUM([1]I_Investimenti!$I15:BN15)/$D14)/12),0)</f>
        <v>0</v>
      </c>
      <c r="BM14" s="253">
        <f>+IFERROR(((SUM([1]I_Investimenti!$I15:BO15)/$D14)/12),0)</f>
        <v>0</v>
      </c>
      <c r="BN14" s="253">
        <f>+IFERROR(((SUM([1]I_Investimenti!$I15:BP15)/$D14)/12),0)</f>
        <v>0</v>
      </c>
      <c r="BO14" s="253">
        <f>+IFERROR(((SUM([1]I_Investimenti!$I15:BQ15)/$D14)/12),0)</f>
        <v>0</v>
      </c>
      <c r="BP14" s="253">
        <f>+IFERROR(((SUM([1]I_Investimenti!$I15:BR15)/$D14)/12),0)</f>
        <v>0</v>
      </c>
      <c r="BQ14" s="253">
        <f>+IFERROR(((SUM([1]I_Investimenti!$I15:BS15)/$D14)/12),0)</f>
        <v>0</v>
      </c>
      <c r="BR14" s="253">
        <f>+IFERROR(((SUM([1]I_Investimenti!$I15:BT15)/$D14)/12),0)</f>
        <v>0</v>
      </c>
      <c r="BS14" s="253">
        <f>+IFERROR(((SUM([1]I_Investimenti!$I15:BU15)/$D14)/12),0)</f>
        <v>0</v>
      </c>
      <c r="BT14" s="253">
        <f>+IFERROR(((SUM([1]I_Investimenti!$I15:BV15)/$D14)/12),0)</f>
        <v>0</v>
      </c>
      <c r="BU14" s="253">
        <f>+IFERROR(((SUM([1]I_Investimenti!$I15:BW15)/$D14)/12),0)</f>
        <v>0</v>
      </c>
      <c r="BV14" s="253">
        <f>+IFERROR(((SUM([1]I_Investimenti!$I15:BX15)/$D14)/12),0)</f>
        <v>0</v>
      </c>
      <c r="BW14" s="253">
        <f>+IFERROR(((SUM([1]I_Investimenti!$I15:BY15)/$D14)/12),0)</f>
        <v>0</v>
      </c>
      <c r="BX14" s="253">
        <f>+IFERROR(((SUM([1]I_Investimenti!$I15:BZ15)/$D14)/12),0)</f>
        <v>0</v>
      </c>
      <c r="BY14" s="253">
        <f>+IFERROR(((SUM([1]I_Investimenti!$I15:CA15)/$D14)/12),0)</f>
        <v>0</v>
      </c>
      <c r="BZ14" s="253">
        <f>+IFERROR(((SUM([1]I_Investimenti!$I15:CB15)/$D14)/12),0)</f>
        <v>0</v>
      </c>
      <c r="CA14" s="253">
        <f>+IFERROR(((SUM([1]I_Investimenti!$I15:CC15)/$D14)/12),0)</f>
        <v>0</v>
      </c>
      <c r="CB14" s="253">
        <f>+IFERROR(((SUM([1]I_Investimenti!$I15:CD15)/$D14)/12),0)</f>
        <v>0</v>
      </c>
      <c r="CC14" s="253">
        <f>+IFERROR(((SUM([1]I_Investimenti!$I15:CE15)/$D14)/12),0)</f>
        <v>0</v>
      </c>
      <c r="CD14" s="253">
        <f>+IFERROR(((SUM([1]I_Investimenti!$I15:CF15)/$D14)/12),0)</f>
        <v>0</v>
      </c>
      <c r="CE14" s="253">
        <f>+IFERROR(((SUM([1]I_Investimenti!$I15:CG15)/$D14)/12),0)</f>
        <v>0</v>
      </c>
      <c r="CF14" s="253">
        <f>+IFERROR(((SUM([1]I_Investimenti!$I15:CH15)/$D14)/12),0)</f>
        <v>0</v>
      </c>
      <c r="CG14" s="253">
        <f>+IFERROR(((SUM([1]I_Investimenti!$I15:CI15)/$D14)/12),0)</f>
        <v>0</v>
      </c>
      <c r="CH14" s="253">
        <f>+IFERROR(((SUM([1]I_Investimenti!$I15:CJ15)/$D14)/12),0)</f>
        <v>0</v>
      </c>
      <c r="CI14" s="253">
        <f>+IFERROR(((SUM([1]I_Investimenti!$I15:CK15)/$D14)/12),0)</f>
        <v>0</v>
      </c>
      <c r="CJ14" s="253">
        <f>+IFERROR(((SUM([1]I_Investimenti!$I15:CL15)/$D14)/12),0)</f>
        <v>0</v>
      </c>
      <c r="CK14" s="253">
        <f>+IFERROR(((SUM([1]I_Investimenti!$I15:CM15)/$D14)/12),0)</f>
        <v>0</v>
      </c>
      <c r="CL14" s="253">
        <f>+IFERROR(((SUM([1]I_Investimenti!$I15:CN15)/$D14)/12),0)</f>
        <v>0</v>
      </c>
      <c r="CM14" s="253">
        <f>+IFERROR(((SUM([1]I_Investimenti!$I15:CO15)/$D14)/12),0)</f>
        <v>0</v>
      </c>
      <c r="CN14" s="253">
        <f>+IFERROR(((SUM([1]I_Investimenti!$I15:CP15)/$D14)/12),0)</f>
        <v>0</v>
      </c>
      <c r="CO14" s="253">
        <f>+IFERROR(((SUM([1]I_Investimenti!$I15:CQ15)/$D14)/12),0)</f>
        <v>0</v>
      </c>
      <c r="CP14" s="253">
        <f>+IFERROR(((SUM([1]I_Investimenti!$I15:CR15)/$D14)/12),0)</f>
        <v>0</v>
      </c>
      <c r="CQ14" s="253">
        <f>+IFERROR(((SUM([1]I_Investimenti!$I15:CS15)/$D14)/12),0)</f>
        <v>0</v>
      </c>
      <c r="CR14" s="253">
        <f>+IFERROR(((SUM([1]I_Investimenti!$I15:CT15)/$D14)/12),0)</f>
        <v>0</v>
      </c>
      <c r="CS14" s="253">
        <f>+IFERROR(((SUM([1]I_Investimenti!$I15:CU15)/$D14)/12),0)</f>
        <v>0</v>
      </c>
      <c r="CT14" s="253">
        <f>+IFERROR(((SUM([1]I_Investimenti!$I15:CV15)/$D14)/12),0)</f>
        <v>0</v>
      </c>
      <c r="CU14" s="253">
        <f>+IFERROR(((SUM([1]I_Investimenti!$I15:CW15)/$D14)/12),0)</f>
        <v>0</v>
      </c>
      <c r="CV14" s="253">
        <f>+IFERROR(((SUM([1]I_Investimenti!$I15:CX15)/$D14)/12),0)</f>
        <v>0</v>
      </c>
      <c r="CW14" s="253">
        <f>+IFERROR(((SUM([1]I_Investimenti!$I15:CY15)/$D14)/12),0)</f>
        <v>0</v>
      </c>
      <c r="CX14" s="253">
        <f>+IFERROR(((SUM([1]I_Investimenti!$I15:CZ15)/$D14)/12),0)</f>
        <v>0</v>
      </c>
      <c r="CY14" s="253">
        <f>+IFERROR(((SUM([1]I_Investimenti!$I15:DA15)/$D14)/12),0)</f>
        <v>0</v>
      </c>
      <c r="CZ14" s="253">
        <f>+IFERROR(((SUM([1]I_Investimenti!$I15:DB15)/$D14)/12),0)</f>
        <v>0</v>
      </c>
      <c r="DA14" s="253">
        <f>+IFERROR(((SUM([1]I_Investimenti!$I15:DC15)/$D14)/12),0)</f>
        <v>0</v>
      </c>
      <c r="DB14" s="253">
        <f>+IFERROR(((SUM([1]I_Investimenti!$I15:DD15)/$D14)/12),0)</f>
        <v>0</v>
      </c>
      <c r="DC14" s="253">
        <f>+IFERROR(((SUM([1]I_Investimenti!$I15:DE15)/$D14)/12),0)</f>
        <v>0</v>
      </c>
      <c r="DD14" s="253">
        <f>+IFERROR(((SUM([1]I_Investimenti!$I15:DF15)/$D14)/12),0)</f>
        <v>0</v>
      </c>
      <c r="DE14" s="253">
        <f>+IFERROR(((SUM([1]I_Investimenti!$I15:DG15)/$D14)/12),0)</f>
        <v>0</v>
      </c>
      <c r="DF14" s="253">
        <f>+IFERROR(((SUM([1]I_Investimenti!$I15:DH15)/$D14)/12),0)</f>
        <v>0</v>
      </c>
      <c r="DG14" s="253">
        <f>+IFERROR(((SUM([1]I_Investimenti!$I15:DI15)/$D14)/12),0)</f>
        <v>0</v>
      </c>
      <c r="DH14" s="253">
        <f>+IFERROR(((SUM([1]I_Investimenti!$I15:DJ15)/$D14)/12),0)</f>
        <v>0</v>
      </c>
      <c r="DI14" s="253">
        <f>+IFERROR(((SUM([1]I_Investimenti!$I15:DK15)/$D14)/12),0)</f>
        <v>0</v>
      </c>
      <c r="DJ14" s="253">
        <f>+IFERROR(((SUM([1]I_Investimenti!$I15:DL15)/$D14)/12),0)</f>
        <v>0</v>
      </c>
      <c r="DK14" s="253">
        <f>+IFERROR(((SUM([1]I_Investimenti!$I15:DM15)/$D14)/12),0)</f>
        <v>0</v>
      </c>
      <c r="DL14" s="253">
        <f>+IFERROR(((SUM([1]I_Investimenti!$I15:DN15)/$D14)/12),0)</f>
        <v>0</v>
      </c>
      <c r="DM14" s="253">
        <f>+IFERROR(((SUM([1]I_Investimenti!$I15:DO15)/$D14)/12),0)</f>
        <v>0</v>
      </c>
      <c r="DN14" s="253">
        <f>+IFERROR(((SUM([1]I_Investimenti!$I15:DP15)/$D14)/12),0)</f>
        <v>0</v>
      </c>
      <c r="DO14" s="253">
        <f>+IFERROR(((SUM([1]I_Investimenti!$I15:DQ15)/$D14)/12),0)</f>
        <v>0</v>
      </c>
      <c r="DP14" s="253">
        <f>+IFERROR(((SUM([1]I_Investimenti!$I15:DR15)/$D14)/12),0)</f>
        <v>0</v>
      </c>
      <c r="DQ14" s="253">
        <f>+IFERROR(((SUM([1]I_Investimenti!$I15:DS15)/$D14)/12),0)</f>
        <v>0</v>
      </c>
      <c r="DR14" s="253">
        <f>+IFERROR(((SUM([1]I_Investimenti!$I15:DT15)/$D14)/12),0)</f>
        <v>0</v>
      </c>
      <c r="DS14" s="253">
        <f>+IFERROR(((SUM([1]I_Investimenti!$I15:DU15)/$D14)/12),0)</f>
        <v>0</v>
      </c>
      <c r="DT14" s="253">
        <f>+IFERROR(((SUM([1]I_Investimenti!$I15:DV15)/$D14)/12),0)</f>
        <v>0</v>
      </c>
      <c r="DU14" s="253">
        <f>+IFERROR(((SUM([1]I_Investimenti!$I15:DW15)/$D14)/12),0)</f>
        <v>0</v>
      </c>
      <c r="DV14" s="253">
        <f>+IFERROR(((SUM([1]I_Investimenti!$I15:DX15)/$D14)/12),0)</f>
        <v>0</v>
      </c>
    </row>
    <row r="15" spans="1:126" ht="15.6" thickTop="1" thickBot="1">
      <c r="B15" s="356">
        <f>+[1]I_Investimenti!C16</f>
        <v>0</v>
      </c>
      <c r="C15" s="316">
        <f>+[1]I_Investimenti!D16</f>
        <v>0</v>
      </c>
      <c r="D15" s="316">
        <f>+[1]I_Investimenti!G16</f>
        <v>0</v>
      </c>
      <c r="G15" s="253">
        <f>+IFERROR((([1]I_Investimenti!I16/$D15)/12),0)</f>
        <v>0</v>
      </c>
      <c r="H15" s="253">
        <f>+IFERROR(((SUM([1]I_Investimenti!$I16:J16)/$D15)/12),0)</f>
        <v>0</v>
      </c>
      <c r="I15" s="253">
        <f>+IFERROR(((SUM([1]I_Investimenti!$I16:K16)/$D15)/12),0)</f>
        <v>0</v>
      </c>
      <c r="J15" s="253">
        <f>+IFERROR(((SUM([1]I_Investimenti!$I16:L16)/$D15)/12),0)</f>
        <v>0</v>
      </c>
      <c r="K15" s="253">
        <f>+IFERROR(((SUM([1]I_Investimenti!$I16:M16)/$D15)/12),0)</f>
        <v>0</v>
      </c>
      <c r="L15" s="253">
        <f>+IFERROR(((SUM([1]I_Investimenti!$I16:N16)/$D15)/12),0)</f>
        <v>0</v>
      </c>
      <c r="M15" s="253">
        <f>+IFERROR(((SUM([1]I_Investimenti!$I16:O16)/$D15)/12),0)</f>
        <v>0</v>
      </c>
      <c r="N15" s="253">
        <f>+IFERROR(((SUM([1]I_Investimenti!$I16:P16)/$D15)/12),0)</f>
        <v>0</v>
      </c>
      <c r="O15" s="253">
        <f>+IFERROR(((SUM([1]I_Investimenti!$I16:Q16)/$D15)/12),0)</f>
        <v>0</v>
      </c>
      <c r="P15" s="253">
        <f>+IFERROR(((SUM([1]I_Investimenti!$I16:R16)/$D15)/12),0)</f>
        <v>0</v>
      </c>
      <c r="Q15" s="253">
        <f>+IFERROR(((SUM([1]I_Investimenti!$I16:S16)/$D15)/12),0)</f>
        <v>0</v>
      </c>
      <c r="R15" s="253">
        <f>+IFERROR(((SUM([1]I_Investimenti!$I16:T16)/$D15)/12),0)</f>
        <v>0</v>
      </c>
      <c r="S15" s="253">
        <f>+IFERROR(((SUM([1]I_Investimenti!$I16:U16)/$D15)/12),0)</f>
        <v>0</v>
      </c>
      <c r="T15" s="253">
        <f>+IFERROR(((SUM([1]I_Investimenti!$I16:V16)/$D15)/12),0)</f>
        <v>0</v>
      </c>
      <c r="U15" s="253">
        <f>+IFERROR(((SUM([1]I_Investimenti!$I16:W16)/$D15)/12),0)</f>
        <v>0</v>
      </c>
      <c r="V15" s="253">
        <f>+IFERROR(((SUM([1]I_Investimenti!$I16:X16)/$D15)/12),0)</f>
        <v>0</v>
      </c>
      <c r="W15" s="253">
        <f>+IFERROR(((SUM([1]I_Investimenti!$I16:Y16)/$D15)/12),0)</f>
        <v>0</v>
      </c>
      <c r="X15" s="253">
        <f>+IFERROR(((SUM([1]I_Investimenti!$I16:Z16)/$D15)/12),0)</f>
        <v>0</v>
      </c>
      <c r="Y15" s="253">
        <f>+IFERROR(((SUM([1]I_Investimenti!$I16:AA16)/$D15)/12),0)</f>
        <v>0</v>
      </c>
      <c r="Z15" s="253">
        <f>+IFERROR(((SUM([1]I_Investimenti!$I16:AB16)/$D15)/12),0)</f>
        <v>0</v>
      </c>
      <c r="AA15" s="253">
        <f>+IFERROR(((SUM([1]I_Investimenti!$I16:AC16)/$D15)/12),0)</f>
        <v>0</v>
      </c>
      <c r="AB15" s="253">
        <f>+IFERROR(((SUM([1]I_Investimenti!$I16:AD16)/$D15)/12),0)</f>
        <v>0</v>
      </c>
      <c r="AC15" s="253">
        <f>+IFERROR(((SUM([1]I_Investimenti!$I16:AE16)/$D15)/12),0)</f>
        <v>0</v>
      </c>
      <c r="AD15" s="253">
        <f>+IFERROR(((SUM([1]I_Investimenti!$I16:AF16)/$D15)/12),0)</f>
        <v>0</v>
      </c>
      <c r="AE15" s="253">
        <f>+IFERROR(((SUM([1]I_Investimenti!$I16:AG16)/$D15)/12),0)</f>
        <v>0</v>
      </c>
      <c r="AF15" s="253">
        <f>+IFERROR(((SUM([1]I_Investimenti!$I16:AH16)/$D15)/12),0)</f>
        <v>0</v>
      </c>
      <c r="AG15" s="253">
        <f>+IFERROR(((SUM([1]I_Investimenti!$I16:AI16)/$D15)/12),0)</f>
        <v>0</v>
      </c>
      <c r="AH15" s="253">
        <f>+IFERROR(((SUM([1]I_Investimenti!$I16:AJ16)/$D15)/12),0)</f>
        <v>0</v>
      </c>
      <c r="AI15" s="253">
        <f>+IFERROR(((SUM([1]I_Investimenti!$I16:AK16)/$D15)/12),0)</f>
        <v>0</v>
      </c>
      <c r="AJ15" s="253">
        <f>+IFERROR(((SUM([1]I_Investimenti!$I16:AL16)/$D15)/12),0)</f>
        <v>0</v>
      </c>
      <c r="AK15" s="253">
        <f>+IFERROR(((SUM([1]I_Investimenti!$I16:AM16)/$D15)/12),0)</f>
        <v>0</v>
      </c>
      <c r="AL15" s="253">
        <f>+IFERROR(((SUM([1]I_Investimenti!$I16:AN16)/$D15)/12),0)</f>
        <v>0</v>
      </c>
      <c r="AM15" s="253">
        <f>+IFERROR(((SUM([1]I_Investimenti!$I16:AO16)/$D15)/12),0)</f>
        <v>0</v>
      </c>
      <c r="AN15" s="253">
        <f>+IFERROR(((SUM([1]I_Investimenti!$I16:AP16)/$D15)/12),0)</f>
        <v>0</v>
      </c>
      <c r="AO15" s="253">
        <f>+IFERROR(((SUM([1]I_Investimenti!$I16:AQ16)/$D15)/12),0)</f>
        <v>0</v>
      </c>
      <c r="AP15" s="253">
        <f>+IFERROR(((SUM([1]I_Investimenti!$I16:AR16)/$D15)/12),0)</f>
        <v>0</v>
      </c>
      <c r="AQ15" s="253">
        <f>+IFERROR(((SUM([1]I_Investimenti!$I16:AS16)/$D15)/12),0)</f>
        <v>0</v>
      </c>
      <c r="AR15" s="253">
        <f>+IFERROR(((SUM([1]I_Investimenti!$I16:AT16)/$D15)/12),0)</f>
        <v>0</v>
      </c>
      <c r="AS15" s="253">
        <f>+IFERROR(((SUM([1]I_Investimenti!$I16:AU16)/$D15)/12),0)</f>
        <v>0</v>
      </c>
      <c r="AT15" s="253">
        <f>+IFERROR(((SUM([1]I_Investimenti!$I16:AV16)/$D15)/12),0)</f>
        <v>0</v>
      </c>
      <c r="AU15" s="253">
        <f>+IFERROR(((SUM([1]I_Investimenti!$I16:AW16)/$D15)/12),0)</f>
        <v>0</v>
      </c>
      <c r="AV15" s="253">
        <f>+IFERROR(((SUM([1]I_Investimenti!$I16:AX16)/$D15)/12),0)</f>
        <v>0</v>
      </c>
      <c r="AW15" s="253">
        <f>+IFERROR(((SUM([1]I_Investimenti!$I16:AY16)/$D15)/12),0)</f>
        <v>0</v>
      </c>
      <c r="AX15" s="253">
        <f>+IFERROR(((SUM([1]I_Investimenti!$I16:AZ16)/$D15)/12),0)</f>
        <v>0</v>
      </c>
      <c r="AY15" s="253">
        <f>+IFERROR(((SUM([1]I_Investimenti!$I16:BA16)/$D15)/12),0)</f>
        <v>0</v>
      </c>
      <c r="AZ15" s="253">
        <f>+IFERROR(((SUM([1]I_Investimenti!$I16:BB16)/$D15)/12),0)</f>
        <v>0</v>
      </c>
      <c r="BA15" s="253">
        <f>+IFERROR(((SUM([1]I_Investimenti!$I16:BC16)/$D15)/12),0)</f>
        <v>0</v>
      </c>
      <c r="BB15" s="253">
        <f>+IFERROR(((SUM([1]I_Investimenti!$I16:BD16)/$D15)/12),0)</f>
        <v>0</v>
      </c>
      <c r="BC15" s="253">
        <f>+IFERROR(((SUM([1]I_Investimenti!$I16:BE16)/$D15)/12),0)</f>
        <v>0</v>
      </c>
      <c r="BD15" s="253">
        <f>+IFERROR(((SUM([1]I_Investimenti!$I16:BF16)/$D15)/12),0)</f>
        <v>0</v>
      </c>
      <c r="BE15" s="253">
        <f>+IFERROR(((SUM([1]I_Investimenti!$I16:BG16)/$D15)/12),0)</f>
        <v>0</v>
      </c>
      <c r="BF15" s="253">
        <f>+IFERROR(((SUM([1]I_Investimenti!$I16:BH16)/$D15)/12),0)</f>
        <v>0</v>
      </c>
      <c r="BG15" s="253">
        <f>+IFERROR(((SUM([1]I_Investimenti!$I16:BI16)/$D15)/12),0)</f>
        <v>0</v>
      </c>
      <c r="BH15" s="253">
        <f>+IFERROR(((SUM([1]I_Investimenti!$I16:BJ16)/$D15)/12),0)</f>
        <v>0</v>
      </c>
      <c r="BI15" s="253">
        <f>+IFERROR(((SUM([1]I_Investimenti!$I16:BK16)/$D15)/12),0)</f>
        <v>0</v>
      </c>
      <c r="BJ15" s="253">
        <f>+IFERROR(((SUM([1]I_Investimenti!$I16:BL16)/$D15)/12),0)</f>
        <v>0</v>
      </c>
      <c r="BK15" s="253">
        <f>+IFERROR(((SUM([1]I_Investimenti!$I16:BM16)/$D15)/12),0)</f>
        <v>0</v>
      </c>
      <c r="BL15" s="253">
        <f>+IFERROR(((SUM([1]I_Investimenti!$I16:BN16)/$D15)/12),0)</f>
        <v>0</v>
      </c>
      <c r="BM15" s="253">
        <f>+IFERROR(((SUM([1]I_Investimenti!$I16:BO16)/$D15)/12),0)</f>
        <v>0</v>
      </c>
      <c r="BN15" s="253">
        <f>+IFERROR(((SUM([1]I_Investimenti!$I16:BP16)/$D15)/12),0)</f>
        <v>0</v>
      </c>
      <c r="BO15" s="253">
        <f>+IFERROR(((SUM([1]I_Investimenti!$I16:BQ16)/$D15)/12),0)</f>
        <v>0</v>
      </c>
      <c r="BP15" s="253">
        <f>+IFERROR(((SUM([1]I_Investimenti!$I16:BR16)/$D15)/12),0)</f>
        <v>0</v>
      </c>
      <c r="BQ15" s="253">
        <f>+IFERROR(((SUM([1]I_Investimenti!$I16:BS16)/$D15)/12),0)</f>
        <v>0</v>
      </c>
      <c r="BR15" s="253">
        <f>+IFERROR(((SUM([1]I_Investimenti!$I16:BT16)/$D15)/12),0)</f>
        <v>0</v>
      </c>
      <c r="BS15" s="253">
        <f>+IFERROR(((SUM([1]I_Investimenti!$I16:BU16)/$D15)/12),0)</f>
        <v>0</v>
      </c>
      <c r="BT15" s="253">
        <f>+IFERROR(((SUM([1]I_Investimenti!$I16:BV16)/$D15)/12),0)</f>
        <v>0</v>
      </c>
      <c r="BU15" s="253">
        <f>+IFERROR(((SUM([1]I_Investimenti!$I16:BW16)/$D15)/12),0)</f>
        <v>0</v>
      </c>
      <c r="BV15" s="253">
        <f>+IFERROR(((SUM([1]I_Investimenti!$I16:BX16)/$D15)/12),0)</f>
        <v>0</v>
      </c>
      <c r="BW15" s="253">
        <f>+IFERROR(((SUM([1]I_Investimenti!$I16:BY16)/$D15)/12),0)</f>
        <v>0</v>
      </c>
      <c r="BX15" s="253">
        <f>+IFERROR(((SUM([1]I_Investimenti!$I16:BZ16)/$D15)/12),0)</f>
        <v>0</v>
      </c>
      <c r="BY15" s="253">
        <f>+IFERROR(((SUM([1]I_Investimenti!$I16:CA16)/$D15)/12),0)</f>
        <v>0</v>
      </c>
      <c r="BZ15" s="253">
        <f>+IFERROR(((SUM([1]I_Investimenti!$I16:CB16)/$D15)/12),0)</f>
        <v>0</v>
      </c>
      <c r="CA15" s="253">
        <f>+IFERROR(((SUM([1]I_Investimenti!$I16:CC16)/$D15)/12),0)</f>
        <v>0</v>
      </c>
      <c r="CB15" s="253">
        <f>+IFERROR(((SUM([1]I_Investimenti!$I16:CD16)/$D15)/12),0)</f>
        <v>0</v>
      </c>
      <c r="CC15" s="253">
        <f>+IFERROR(((SUM([1]I_Investimenti!$I16:CE16)/$D15)/12),0)</f>
        <v>0</v>
      </c>
      <c r="CD15" s="253">
        <f>+IFERROR(((SUM([1]I_Investimenti!$I16:CF16)/$D15)/12),0)</f>
        <v>0</v>
      </c>
      <c r="CE15" s="253">
        <f>+IFERROR(((SUM([1]I_Investimenti!$I16:CG16)/$D15)/12),0)</f>
        <v>0</v>
      </c>
      <c r="CF15" s="253">
        <f>+IFERROR(((SUM([1]I_Investimenti!$I16:CH16)/$D15)/12),0)</f>
        <v>0</v>
      </c>
      <c r="CG15" s="253">
        <f>+IFERROR(((SUM([1]I_Investimenti!$I16:CI16)/$D15)/12),0)</f>
        <v>0</v>
      </c>
      <c r="CH15" s="253">
        <f>+IFERROR(((SUM([1]I_Investimenti!$I16:CJ16)/$D15)/12),0)</f>
        <v>0</v>
      </c>
      <c r="CI15" s="253">
        <f>+IFERROR(((SUM([1]I_Investimenti!$I16:CK16)/$D15)/12),0)</f>
        <v>0</v>
      </c>
      <c r="CJ15" s="253">
        <f>+IFERROR(((SUM([1]I_Investimenti!$I16:CL16)/$D15)/12),0)</f>
        <v>0</v>
      </c>
      <c r="CK15" s="253">
        <f>+IFERROR(((SUM([1]I_Investimenti!$I16:CM16)/$D15)/12),0)</f>
        <v>0</v>
      </c>
      <c r="CL15" s="253">
        <f>+IFERROR(((SUM([1]I_Investimenti!$I16:CN16)/$D15)/12),0)</f>
        <v>0</v>
      </c>
      <c r="CM15" s="253">
        <f>+IFERROR(((SUM([1]I_Investimenti!$I16:CO16)/$D15)/12),0)</f>
        <v>0</v>
      </c>
      <c r="CN15" s="253">
        <f>+IFERROR(((SUM([1]I_Investimenti!$I16:CP16)/$D15)/12),0)</f>
        <v>0</v>
      </c>
      <c r="CO15" s="253">
        <f>+IFERROR(((SUM([1]I_Investimenti!$I16:CQ16)/$D15)/12),0)</f>
        <v>0</v>
      </c>
      <c r="CP15" s="253">
        <f>+IFERROR(((SUM([1]I_Investimenti!$I16:CR16)/$D15)/12),0)</f>
        <v>0</v>
      </c>
      <c r="CQ15" s="253">
        <f>+IFERROR(((SUM([1]I_Investimenti!$I16:CS16)/$D15)/12),0)</f>
        <v>0</v>
      </c>
      <c r="CR15" s="253">
        <f>+IFERROR(((SUM([1]I_Investimenti!$I16:CT16)/$D15)/12),0)</f>
        <v>0</v>
      </c>
      <c r="CS15" s="253">
        <f>+IFERROR(((SUM([1]I_Investimenti!$I16:CU16)/$D15)/12),0)</f>
        <v>0</v>
      </c>
      <c r="CT15" s="253">
        <f>+IFERROR(((SUM([1]I_Investimenti!$I16:CV16)/$D15)/12),0)</f>
        <v>0</v>
      </c>
      <c r="CU15" s="253">
        <f>+IFERROR(((SUM([1]I_Investimenti!$I16:CW16)/$D15)/12),0)</f>
        <v>0</v>
      </c>
      <c r="CV15" s="253">
        <f>+IFERROR(((SUM([1]I_Investimenti!$I16:CX16)/$D15)/12),0)</f>
        <v>0</v>
      </c>
      <c r="CW15" s="253">
        <f>+IFERROR(((SUM([1]I_Investimenti!$I16:CY16)/$D15)/12),0)</f>
        <v>0</v>
      </c>
      <c r="CX15" s="253">
        <f>+IFERROR(((SUM([1]I_Investimenti!$I16:CZ16)/$D15)/12),0)</f>
        <v>0</v>
      </c>
      <c r="CY15" s="253">
        <f>+IFERROR(((SUM([1]I_Investimenti!$I16:DA16)/$D15)/12),0)</f>
        <v>0</v>
      </c>
      <c r="CZ15" s="253">
        <f>+IFERROR(((SUM([1]I_Investimenti!$I16:DB16)/$D15)/12),0)</f>
        <v>0</v>
      </c>
      <c r="DA15" s="253">
        <f>+IFERROR(((SUM([1]I_Investimenti!$I16:DC16)/$D15)/12),0)</f>
        <v>0</v>
      </c>
      <c r="DB15" s="253">
        <f>+IFERROR(((SUM([1]I_Investimenti!$I16:DD16)/$D15)/12),0)</f>
        <v>0</v>
      </c>
      <c r="DC15" s="253">
        <f>+IFERROR(((SUM([1]I_Investimenti!$I16:DE16)/$D15)/12),0)</f>
        <v>0</v>
      </c>
      <c r="DD15" s="253">
        <f>+IFERROR(((SUM([1]I_Investimenti!$I16:DF16)/$D15)/12),0)</f>
        <v>0</v>
      </c>
      <c r="DE15" s="253">
        <f>+IFERROR(((SUM([1]I_Investimenti!$I16:DG16)/$D15)/12),0)</f>
        <v>0</v>
      </c>
      <c r="DF15" s="253">
        <f>+IFERROR(((SUM([1]I_Investimenti!$I16:DH16)/$D15)/12),0)</f>
        <v>0</v>
      </c>
      <c r="DG15" s="253">
        <f>+IFERROR(((SUM([1]I_Investimenti!$I16:DI16)/$D15)/12),0)</f>
        <v>0</v>
      </c>
      <c r="DH15" s="253">
        <f>+IFERROR(((SUM([1]I_Investimenti!$I16:DJ16)/$D15)/12),0)</f>
        <v>0</v>
      </c>
      <c r="DI15" s="253">
        <f>+IFERROR(((SUM([1]I_Investimenti!$I16:DK16)/$D15)/12),0)</f>
        <v>0</v>
      </c>
      <c r="DJ15" s="253">
        <f>+IFERROR(((SUM([1]I_Investimenti!$I16:DL16)/$D15)/12),0)</f>
        <v>0</v>
      </c>
      <c r="DK15" s="253">
        <f>+IFERROR(((SUM([1]I_Investimenti!$I16:DM16)/$D15)/12),0)</f>
        <v>0</v>
      </c>
      <c r="DL15" s="253">
        <f>+IFERROR(((SUM([1]I_Investimenti!$I16:DN16)/$D15)/12),0)</f>
        <v>0</v>
      </c>
      <c r="DM15" s="253">
        <f>+IFERROR(((SUM([1]I_Investimenti!$I16:DO16)/$D15)/12),0)</f>
        <v>0</v>
      </c>
      <c r="DN15" s="253">
        <f>+IFERROR(((SUM([1]I_Investimenti!$I16:DP16)/$D15)/12),0)</f>
        <v>0</v>
      </c>
      <c r="DO15" s="253">
        <f>+IFERROR(((SUM([1]I_Investimenti!$I16:DQ16)/$D15)/12),0)</f>
        <v>0</v>
      </c>
      <c r="DP15" s="253">
        <f>+IFERROR(((SUM([1]I_Investimenti!$I16:DR16)/$D15)/12),0)</f>
        <v>0</v>
      </c>
      <c r="DQ15" s="253">
        <f>+IFERROR(((SUM([1]I_Investimenti!$I16:DS16)/$D15)/12),0)</f>
        <v>0</v>
      </c>
      <c r="DR15" s="253">
        <f>+IFERROR(((SUM([1]I_Investimenti!$I16:DT16)/$D15)/12),0)</f>
        <v>0</v>
      </c>
      <c r="DS15" s="253">
        <f>+IFERROR(((SUM([1]I_Investimenti!$I16:DU16)/$D15)/12),0)</f>
        <v>0</v>
      </c>
      <c r="DT15" s="253">
        <f>+IFERROR(((SUM([1]I_Investimenti!$I16:DV16)/$D15)/12),0)</f>
        <v>0</v>
      </c>
      <c r="DU15" s="253">
        <f>+IFERROR(((SUM([1]I_Investimenti!$I16:DW16)/$D15)/12),0)</f>
        <v>0</v>
      </c>
      <c r="DV15" s="253">
        <f>+IFERROR(((SUM([1]I_Investimenti!$I16:DX16)/$D15)/12),0)</f>
        <v>0</v>
      </c>
    </row>
    <row r="16" spans="1:126" ht="15.6" thickTop="1" thickBot="1">
      <c r="B16" s="356">
        <f>+[1]I_Investimenti!C17</f>
        <v>0</v>
      </c>
      <c r="C16" s="316">
        <f>+[1]I_Investimenti!D17</f>
        <v>0</v>
      </c>
      <c r="D16" s="316">
        <f>+[1]I_Investimenti!G17</f>
        <v>0</v>
      </c>
      <c r="G16" s="253">
        <f>+IFERROR((([1]I_Investimenti!I17/$D16)/12),0)</f>
        <v>0</v>
      </c>
      <c r="H16" s="253">
        <f>+IFERROR(((SUM([1]I_Investimenti!$I17:J17)/$D16)/12),0)</f>
        <v>0</v>
      </c>
      <c r="I16" s="253">
        <f>+IFERROR(((SUM([1]I_Investimenti!$I17:K17)/$D16)/12),0)</f>
        <v>0</v>
      </c>
      <c r="J16" s="253">
        <f>+IFERROR(((SUM([1]I_Investimenti!$I17:L17)/$D16)/12),0)</f>
        <v>0</v>
      </c>
      <c r="K16" s="253">
        <f>+IFERROR(((SUM([1]I_Investimenti!$I17:M17)/$D16)/12),0)</f>
        <v>0</v>
      </c>
      <c r="L16" s="253">
        <f>+IFERROR(((SUM([1]I_Investimenti!$I17:N17)/$D16)/12),0)</f>
        <v>0</v>
      </c>
      <c r="M16" s="253">
        <f>+IFERROR(((SUM([1]I_Investimenti!$I17:O17)/$D16)/12),0)</f>
        <v>0</v>
      </c>
      <c r="N16" s="253">
        <f>+IFERROR(((SUM([1]I_Investimenti!$I17:P17)/$D16)/12),0)</f>
        <v>0</v>
      </c>
      <c r="O16" s="253">
        <f>+IFERROR(((SUM([1]I_Investimenti!$I17:Q17)/$D16)/12),0)</f>
        <v>0</v>
      </c>
      <c r="P16" s="253">
        <f>+IFERROR(((SUM([1]I_Investimenti!$I17:R17)/$D16)/12),0)</f>
        <v>0</v>
      </c>
      <c r="Q16" s="253">
        <f>+IFERROR(((SUM([1]I_Investimenti!$I17:S17)/$D16)/12),0)</f>
        <v>0</v>
      </c>
      <c r="R16" s="253">
        <f>+IFERROR(((SUM([1]I_Investimenti!$I17:T17)/$D16)/12),0)</f>
        <v>0</v>
      </c>
      <c r="S16" s="253">
        <f>+IFERROR(((SUM([1]I_Investimenti!$I17:U17)/$D16)/12),0)</f>
        <v>0</v>
      </c>
      <c r="T16" s="253">
        <f>+IFERROR(((SUM([1]I_Investimenti!$I17:V17)/$D16)/12),0)</f>
        <v>0</v>
      </c>
      <c r="U16" s="253">
        <f>+IFERROR(((SUM([1]I_Investimenti!$I17:W17)/$D16)/12),0)</f>
        <v>0</v>
      </c>
      <c r="V16" s="253">
        <f>+IFERROR(((SUM([1]I_Investimenti!$I17:X17)/$D16)/12),0)</f>
        <v>0</v>
      </c>
      <c r="W16" s="253">
        <f>+IFERROR(((SUM([1]I_Investimenti!$I17:Y17)/$D16)/12),0)</f>
        <v>0</v>
      </c>
      <c r="X16" s="253">
        <f>+IFERROR(((SUM([1]I_Investimenti!$I17:Z17)/$D16)/12),0)</f>
        <v>0</v>
      </c>
      <c r="Y16" s="253">
        <f>+IFERROR(((SUM([1]I_Investimenti!$I17:AA17)/$D16)/12),0)</f>
        <v>0</v>
      </c>
      <c r="Z16" s="253">
        <f>+IFERROR(((SUM([1]I_Investimenti!$I17:AB17)/$D16)/12),0)</f>
        <v>0</v>
      </c>
      <c r="AA16" s="253">
        <f>+IFERROR(((SUM([1]I_Investimenti!$I17:AC17)/$D16)/12),0)</f>
        <v>0</v>
      </c>
      <c r="AB16" s="253">
        <f>+IFERROR(((SUM([1]I_Investimenti!$I17:AD17)/$D16)/12),0)</f>
        <v>0</v>
      </c>
      <c r="AC16" s="253">
        <f>+IFERROR(((SUM([1]I_Investimenti!$I17:AE17)/$D16)/12),0)</f>
        <v>0</v>
      </c>
      <c r="AD16" s="253">
        <f>+IFERROR(((SUM([1]I_Investimenti!$I17:AF17)/$D16)/12),0)</f>
        <v>0</v>
      </c>
      <c r="AE16" s="253">
        <f>+IFERROR(((SUM([1]I_Investimenti!$I17:AG17)/$D16)/12),0)</f>
        <v>0</v>
      </c>
      <c r="AF16" s="253">
        <f>+IFERROR(((SUM([1]I_Investimenti!$I17:AH17)/$D16)/12),0)</f>
        <v>0</v>
      </c>
      <c r="AG16" s="253">
        <f>+IFERROR(((SUM([1]I_Investimenti!$I17:AI17)/$D16)/12),0)</f>
        <v>0</v>
      </c>
      <c r="AH16" s="253">
        <f>+IFERROR(((SUM([1]I_Investimenti!$I17:AJ17)/$D16)/12),0)</f>
        <v>0</v>
      </c>
      <c r="AI16" s="253">
        <f>+IFERROR(((SUM([1]I_Investimenti!$I17:AK17)/$D16)/12),0)</f>
        <v>0</v>
      </c>
      <c r="AJ16" s="253">
        <f>+IFERROR(((SUM([1]I_Investimenti!$I17:AL17)/$D16)/12),0)</f>
        <v>0</v>
      </c>
      <c r="AK16" s="253">
        <f>+IFERROR(((SUM([1]I_Investimenti!$I17:AM17)/$D16)/12),0)</f>
        <v>0</v>
      </c>
      <c r="AL16" s="253">
        <f>+IFERROR(((SUM([1]I_Investimenti!$I17:AN17)/$D16)/12),0)</f>
        <v>0</v>
      </c>
      <c r="AM16" s="253">
        <f>+IFERROR(((SUM([1]I_Investimenti!$I17:AO17)/$D16)/12),0)</f>
        <v>0</v>
      </c>
      <c r="AN16" s="253">
        <f>+IFERROR(((SUM([1]I_Investimenti!$I17:AP17)/$D16)/12),0)</f>
        <v>0</v>
      </c>
      <c r="AO16" s="253">
        <f>+IFERROR(((SUM([1]I_Investimenti!$I17:AQ17)/$D16)/12),0)</f>
        <v>0</v>
      </c>
      <c r="AP16" s="253">
        <f>+IFERROR(((SUM([1]I_Investimenti!$I17:AR17)/$D16)/12),0)</f>
        <v>0</v>
      </c>
      <c r="AQ16" s="253">
        <f>+IFERROR(((SUM([1]I_Investimenti!$I17:AS17)/$D16)/12),0)</f>
        <v>0</v>
      </c>
      <c r="AR16" s="253">
        <f>+IFERROR(((SUM([1]I_Investimenti!$I17:AT17)/$D16)/12),0)</f>
        <v>0</v>
      </c>
      <c r="AS16" s="253">
        <f>+IFERROR(((SUM([1]I_Investimenti!$I17:AU17)/$D16)/12),0)</f>
        <v>0</v>
      </c>
      <c r="AT16" s="253">
        <f>+IFERROR(((SUM([1]I_Investimenti!$I17:AV17)/$D16)/12),0)</f>
        <v>0</v>
      </c>
      <c r="AU16" s="253">
        <f>+IFERROR(((SUM([1]I_Investimenti!$I17:AW17)/$D16)/12),0)</f>
        <v>0</v>
      </c>
      <c r="AV16" s="253">
        <f>+IFERROR(((SUM([1]I_Investimenti!$I17:AX17)/$D16)/12),0)</f>
        <v>0</v>
      </c>
      <c r="AW16" s="253">
        <f>+IFERROR(((SUM([1]I_Investimenti!$I17:AY17)/$D16)/12),0)</f>
        <v>0</v>
      </c>
      <c r="AX16" s="253">
        <f>+IFERROR(((SUM([1]I_Investimenti!$I17:AZ17)/$D16)/12),0)</f>
        <v>0</v>
      </c>
      <c r="AY16" s="253">
        <f>+IFERROR(((SUM([1]I_Investimenti!$I17:BA17)/$D16)/12),0)</f>
        <v>0</v>
      </c>
      <c r="AZ16" s="253">
        <f>+IFERROR(((SUM([1]I_Investimenti!$I17:BB17)/$D16)/12),0)</f>
        <v>0</v>
      </c>
      <c r="BA16" s="253">
        <f>+IFERROR(((SUM([1]I_Investimenti!$I17:BC17)/$D16)/12),0)</f>
        <v>0</v>
      </c>
      <c r="BB16" s="253">
        <f>+IFERROR(((SUM([1]I_Investimenti!$I17:BD17)/$D16)/12),0)</f>
        <v>0</v>
      </c>
      <c r="BC16" s="253">
        <f>+IFERROR(((SUM([1]I_Investimenti!$I17:BE17)/$D16)/12),0)</f>
        <v>0</v>
      </c>
      <c r="BD16" s="253">
        <f>+IFERROR(((SUM([1]I_Investimenti!$I17:BF17)/$D16)/12),0)</f>
        <v>0</v>
      </c>
      <c r="BE16" s="253">
        <f>+IFERROR(((SUM([1]I_Investimenti!$I17:BG17)/$D16)/12),0)</f>
        <v>0</v>
      </c>
      <c r="BF16" s="253">
        <f>+IFERROR(((SUM([1]I_Investimenti!$I17:BH17)/$D16)/12),0)</f>
        <v>0</v>
      </c>
      <c r="BG16" s="253">
        <f>+IFERROR(((SUM([1]I_Investimenti!$I17:BI17)/$D16)/12),0)</f>
        <v>0</v>
      </c>
      <c r="BH16" s="253">
        <f>+IFERROR(((SUM([1]I_Investimenti!$I17:BJ17)/$D16)/12),0)</f>
        <v>0</v>
      </c>
      <c r="BI16" s="253">
        <f>+IFERROR(((SUM([1]I_Investimenti!$I17:BK17)/$D16)/12),0)</f>
        <v>0</v>
      </c>
      <c r="BJ16" s="253">
        <f>+IFERROR(((SUM([1]I_Investimenti!$I17:BL17)/$D16)/12),0)</f>
        <v>0</v>
      </c>
      <c r="BK16" s="253">
        <f>+IFERROR(((SUM([1]I_Investimenti!$I17:BM17)/$D16)/12),0)</f>
        <v>0</v>
      </c>
      <c r="BL16" s="253">
        <f>+IFERROR(((SUM([1]I_Investimenti!$I17:BN17)/$D16)/12),0)</f>
        <v>0</v>
      </c>
      <c r="BM16" s="253">
        <f>+IFERROR(((SUM([1]I_Investimenti!$I17:BO17)/$D16)/12),0)</f>
        <v>0</v>
      </c>
      <c r="BN16" s="253">
        <f>+IFERROR(((SUM([1]I_Investimenti!$I17:BP17)/$D16)/12),0)</f>
        <v>0</v>
      </c>
      <c r="BO16" s="253">
        <f>+IFERROR(((SUM([1]I_Investimenti!$I17:BQ17)/$D16)/12),0)</f>
        <v>0</v>
      </c>
      <c r="BP16" s="253">
        <f>+IFERROR(((SUM([1]I_Investimenti!$I17:BR17)/$D16)/12),0)</f>
        <v>0</v>
      </c>
      <c r="BQ16" s="253">
        <f>+IFERROR(((SUM([1]I_Investimenti!$I17:BS17)/$D16)/12),0)</f>
        <v>0</v>
      </c>
      <c r="BR16" s="253">
        <f>+IFERROR(((SUM([1]I_Investimenti!$I17:BT17)/$D16)/12),0)</f>
        <v>0</v>
      </c>
      <c r="BS16" s="253">
        <f>+IFERROR(((SUM([1]I_Investimenti!$I17:BU17)/$D16)/12),0)</f>
        <v>0</v>
      </c>
      <c r="BT16" s="253">
        <f>+IFERROR(((SUM([1]I_Investimenti!$I17:BV17)/$D16)/12),0)</f>
        <v>0</v>
      </c>
      <c r="BU16" s="253">
        <f>+IFERROR(((SUM([1]I_Investimenti!$I17:BW17)/$D16)/12),0)</f>
        <v>0</v>
      </c>
      <c r="BV16" s="253">
        <f>+IFERROR(((SUM([1]I_Investimenti!$I17:BX17)/$D16)/12),0)</f>
        <v>0</v>
      </c>
      <c r="BW16" s="253">
        <f>+IFERROR(((SUM([1]I_Investimenti!$I17:BY17)/$D16)/12),0)</f>
        <v>0</v>
      </c>
      <c r="BX16" s="253">
        <f>+IFERROR(((SUM([1]I_Investimenti!$I17:BZ17)/$D16)/12),0)</f>
        <v>0</v>
      </c>
      <c r="BY16" s="253">
        <f>+IFERROR(((SUM([1]I_Investimenti!$I17:CA17)/$D16)/12),0)</f>
        <v>0</v>
      </c>
      <c r="BZ16" s="253">
        <f>+IFERROR(((SUM([1]I_Investimenti!$I17:CB17)/$D16)/12),0)</f>
        <v>0</v>
      </c>
      <c r="CA16" s="253">
        <f>+IFERROR(((SUM([1]I_Investimenti!$I17:CC17)/$D16)/12),0)</f>
        <v>0</v>
      </c>
      <c r="CB16" s="253">
        <f>+IFERROR(((SUM([1]I_Investimenti!$I17:CD17)/$D16)/12),0)</f>
        <v>0</v>
      </c>
      <c r="CC16" s="253">
        <f>+IFERROR(((SUM([1]I_Investimenti!$I17:CE17)/$D16)/12),0)</f>
        <v>0</v>
      </c>
      <c r="CD16" s="253">
        <f>+IFERROR(((SUM([1]I_Investimenti!$I17:CF17)/$D16)/12),0)</f>
        <v>0</v>
      </c>
      <c r="CE16" s="253">
        <f>+IFERROR(((SUM([1]I_Investimenti!$I17:CG17)/$D16)/12),0)</f>
        <v>0</v>
      </c>
      <c r="CF16" s="253">
        <f>+IFERROR(((SUM([1]I_Investimenti!$I17:CH17)/$D16)/12),0)</f>
        <v>0</v>
      </c>
      <c r="CG16" s="253">
        <f>+IFERROR(((SUM([1]I_Investimenti!$I17:CI17)/$D16)/12),0)</f>
        <v>0</v>
      </c>
      <c r="CH16" s="253">
        <f>+IFERROR(((SUM([1]I_Investimenti!$I17:CJ17)/$D16)/12),0)</f>
        <v>0</v>
      </c>
      <c r="CI16" s="253">
        <f>+IFERROR(((SUM([1]I_Investimenti!$I17:CK17)/$D16)/12),0)</f>
        <v>0</v>
      </c>
      <c r="CJ16" s="253">
        <f>+IFERROR(((SUM([1]I_Investimenti!$I17:CL17)/$D16)/12),0)</f>
        <v>0</v>
      </c>
      <c r="CK16" s="253">
        <f>+IFERROR(((SUM([1]I_Investimenti!$I17:CM17)/$D16)/12),0)</f>
        <v>0</v>
      </c>
      <c r="CL16" s="253">
        <f>+IFERROR(((SUM([1]I_Investimenti!$I17:CN17)/$D16)/12),0)</f>
        <v>0</v>
      </c>
      <c r="CM16" s="253">
        <f>+IFERROR(((SUM([1]I_Investimenti!$I17:CO17)/$D16)/12),0)</f>
        <v>0</v>
      </c>
      <c r="CN16" s="253">
        <f>+IFERROR(((SUM([1]I_Investimenti!$I17:CP17)/$D16)/12),0)</f>
        <v>0</v>
      </c>
      <c r="CO16" s="253">
        <f>+IFERROR(((SUM([1]I_Investimenti!$I17:CQ17)/$D16)/12),0)</f>
        <v>0</v>
      </c>
      <c r="CP16" s="253">
        <f>+IFERROR(((SUM([1]I_Investimenti!$I17:CR17)/$D16)/12),0)</f>
        <v>0</v>
      </c>
      <c r="CQ16" s="253">
        <f>+IFERROR(((SUM([1]I_Investimenti!$I17:CS17)/$D16)/12),0)</f>
        <v>0</v>
      </c>
      <c r="CR16" s="253">
        <f>+IFERROR(((SUM([1]I_Investimenti!$I17:CT17)/$D16)/12),0)</f>
        <v>0</v>
      </c>
      <c r="CS16" s="253">
        <f>+IFERROR(((SUM([1]I_Investimenti!$I17:CU17)/$D16)/12),0)</f>
        <v>0</v>
      </c>
      <c r="CT16" s="253">
        <f>+IFERROR(((SUM([1]I_Investimenti!$I17:CV17)/$D16)/12),0)</f>
        <v>0</v>
      </c>
      <c r="CU16" s="253">
        <f>+IFERROR(((SUM([1]I_Investimenti!$I17:CW17)/$D16)/12),0)</f>
        <v>0</v>
      </c>
      <c r="CV16" s="253">
        <f>+IFERROR(((SUM([1]I_Investimenti!$I17:CX17)/$D16)/12),0)</f>
        <v>0</v>
      </c>
      <c r="CW16" s="253">
        <f>+IFERROR(((SUM([1]I_Investimenti!$I17:CY17)/$D16)/12),0)</f>
        <v>0</v>
      </c>
      <c r="CX16" s="253">
        <f>+IFERROR(((SUM([1]I_Investimenti!$I17:CZ17)/$D16)/12),0)</f>
        <v>0</v>
      </c>
      <c r="CY16" s="253">
        <f>+IFERROR(((SUM([1]I_Investimenti!$I17:DA17)/$D16)/12),0)</f>
        <v>0</v>
      </c>
      <c r="CZ16" s="253">
        <f>+IFERROR(((SUM([1]I_Investimenti!$I17:DB17)/$D16)/12),0)</f>
        <v>0</v>
      </c>
      <c r="DA16" s="253">
        <f>+IFERROR(((SUM([1]I_Investimenti!$I17:DC17)/$D16)/12),0)</f>
        <v>0</v>
      </c>
      <c r="DB16" s="253">
        <f>+IFERROR(((SUM([1]I_Investimenti!$I17:DD17)/$D16)/12),0)</f>
        <v>0</v>
      </c>
      <c r="DC16" s="253">
        <f>+IFERROR(((SUM([1]I_Investimenti!$I17:DE17)/$D16)/12),0)</f>
        <v>0</v>
      </c>
      <c r="DD16" s="253">
        <f>+IFERROR(((SUM([1]I_Investimenti!$I17:DF17)/$D16)/12),0)</f>
        <v>0</v>
      </c>
      <c r="DE16" s="253">
        <f>+IFERROR(((SUM([1]I_Investimenti!$I17:DG17)/$D16)/12),0)</f>
        <v>0</v>
      </c>
      <c r="DF16" s="253">
        <f>+IFERROR(((SUM([1]I_Investimenti!$I17:DH17)/$D16)/12),0)</f>
        <v>0</v>
      </c>
      <c r="DG16" s="253">
        <f>+IFERROR(((SUM([1]I_Investimenti!$I17:DI17)/$D16)/12),0)</f>
        <v>0</v>
      </c>
      <c r="DH16" s="253">
        <f>+IFERROR(((SUM([1]I_Investimenti!$I17:DJ17)/$D16)/12),0)</f>
        <v>0</v>
      </c>
      <c r="DI16" s="253">
        <f>+IFERROR(((SUM([1]I_Investimenti!$I17:DK17)/$D16)/12),0)</f>
        <v>0</v>
      </c>
      <c r="DJ16" s="253">
        <f>+IFERROR(((SUM([1]I_Investimenti!$I17:DL17)/$D16)/12),0)</f>
        <v>0</v>
      </c>
      <c r="DK16" s="253">
        <f>+IFERROR(((SUM([1]I_Investimenti!$I17:DM17)/$D16)/12),0)</f>
        <v>0</v>
      </c>
      <c r="DL16" s="253">
        <f>+IFERROR(((SUM([1]I_Investimenti!$I17:DN17)/$D16)/12),0)</f>
        <v>0</v>
      </c>
      <c r="DM16" s="253">
        <f>+IFERROR(((SUM([1]I_Investimenti!$I17:DO17)/$D16)/12),0)</f>
        <v>0</v>
      </c>
      <c r="DN16" s="253">
        <f>+IFERROR(((SUM([1]I_Investimenti!$I17:DP17)/$D16)/12),0)</f>
        <v>0</v>
      </c>
      <c r="DO16" s="253">
        <f>+IFERROR(((SUM([1]I_Investimenti!$I17:DQ17)/$D16)/12),0)</f>
        <v>0</v>
      </c>
      <c r="DP16" s="253">
        <f>+IFERROR(((SUM([1]I_Investimenti!$I17:DR17)/$D16)/12),0)</f>
        <v>0</v>
      </c>
      <c r="DQ16" s="253">
        <f>+IFERROR(((SUM([1]I_Investimenti!$I17:DS17)/$D16)/12),0)</f>
        <v>0</v>
      </c>
      <c r="DR16" s="253">
        <f>+IFERROR(((SUM([1]I_Investimenti!$I17:DT17)/$D16)/12),0)</f>
        <v>0</v>
      </c>
      <c r="DS16" s="253">
        <f>+IFERROR(((SUM([1]I_Investimenti!$I17:DU17)/$D16)/12),0)</f>
        <v>0</v>
      </c>
      <c r="DT16" s="253">
        <f>+IFERROR(((SUM([1]I_Investimenti!$I17:DV17)/$D16)/12),0)</f>
        <v>0</v>
      </c>
      <c r="DU16" s="253">
        <f>+IFERROR(((SUM([1]I_Investimenti!$I17:DW17)/$D16)/12),0)</f>
        <v>0</v>
      </c>
      <c r="DV16" s="253">
        <f>+IFERROR(((SUM([1]I_Investimenti!$I17:DX17)/$D16)/12),0)</f>
        <v>0</v>
      </c>
    </row>
    <row r="17" spans="2:126" ht="15.6" thickTop="1" thickBot="1">
      <c r="B17" s="356">
        <f>+[1]I_Investimenti!C18</f>
        <v>0</v>
      </c>
      <c r="C17" s="316">
        <f>+[1]I_Investimenti!D18</f>
        <v>0</v>
      </c>
      <c r="D17" s="316">
        <f>+[1]I_Investimenti!G18</f>
        <v>0</v>
      </c>
      <c r="G17" s="253">
        <f>+IFERROR((([1]I_Investimenti!I18/$D17)/12),0)</f>
        <v>0</v>
      </c>
      <c r="H17" s="253">
        <f>+IFERROR(((SUM([1]I_Investimenti!$I18:J18)/$D17)/12),0)</f>
        <v>0</v>
      </c>
      <c r="I17" s="253">
        <f>+IFERROR(((SUM([1]I_Investimenti!$I18:K18)/$D17)/12),0)</f>
        <v>0</v>
      </c>
      <c r="J17" s="253">
        <f>+IFERROR(((SUM([1]I_Investimenti!$I18:L18)/$D17)/12),0)</f>
        <v>0</v>
      </c>
      <c r="K17" s="253">
        <f>+IFERROR(((SUM([1]I_Investimenti!$I18:M18)/$D17)/12),0)</f>
        <v>0</v>
      </c>
      <c r="L17" s="253">
        <f>+IFERROR(((SUM([1]I_Investimenti!$I18:N18)/$D17)/12),0)</f>
        <v>0</v>
      </c>
      <c r="M17" s="253">
        <f>+IFERROR(((SUM([1]I_Investimenti!$I18:O18)/$D17)/12),0)</f>
        <v>0</v>
      </c>
      <c r="N17" s="253">
        <f>+IFERROR(((SUM([1]I_Investimenti!$I18:P18)/$D17)/12),0)</f>
        <v>0</v>
      </c>
      <c r="O17" s="253">
        <f>+IFERROR(((SUM([1]I_Investimenti!$I18:Q18)/$D17)/12),0)</f>
        <v>0</v>
      </c>
      <c r="P17" s="253">
        <f>+IFERROR(((SUM([1]I_Investimenti!$I18:R18)/$D17)/12),0)</f>
        <v>0</v>
      </c>
      <c r="Q17" s="253">
        <f>+IFERROR(((SUM([1]I_Investimenti!$I18:S18)/$D17)/12),0)</f>
        <v>0</v>
      </c>
      <c r="R17" s="253">
        <f>+IFERROR(((SUM([1]I_Investimenti!$I18:T18)/$D17)/12),0)</f>
        <v>0</v>
      </c>
      <c r="S17" s="253">
        <f>+IFERROR(((SUM([1]I_Investimenti!$I18:U18)/$D17)/12),0)</f>
        <v>0</v>
      </c>
      <c r="T17" s="253">
        <f>+IFERROR(((SUM([1]I_Investimenti!$I18:V18)/$D17)/12),0)</f>
        <v>0</v>
      </c>
      <c r="U17" s="253">
        <f>+IFERROR(((SUM([1]I_Investimenti!$I18:W18)/$D17)/12),0)</f>
        <v>0</v>
      </c>
      <c r="V17" s="253">
        <f>+IFERROR(((SUM([1]I_Investimenti!$I18:X18)/$D17)/12),0)</f>
        <v>0</v>
      </c>
      <c r="W17" s="253">
        <f>+IFERROR(((SUM([1]I_Investimenti!$I18:Y18)/$D17)/12),0)</f>
        <v>0</v>
      </c>
      <c r="X17" s="253">
        <f>+IFERROR(((SUM([1]I_Investimenti!$I18:Z18)/$D17)/12),0)</f>
        <v>0</v>
      </c>
      <c r="Y17" s="253">
        <f>+IFERROR(((SUM([1]I_Investimenti!$I18:AA18)/$D17)/12),0)</f>
        <v>0</v>
      </c>
      <c r="Z17" s="253">
        <f>+IFERROR(((SUM([1]I_Investimenti!$I18:AB18)/$D17)/12),0)</f>
        <v>0</v>
      </c>
      <c r="AA17" s="253">
        <f>+IFERROR(((SUM([1]I_Investimenti!$I18:AC18)/$D17)/12),0)</f>
        <v>0</v>
      </c>
      <c r="AB17" s="253">
        <f>+IFERROR(((SUM([1]I_Investimenti!$I18:AD18)/$D17)/12),0)</f>
        <v>0</v>
      </c>
      <c r="AC17" s="253">
        <f>+IFERROR(((SUM([1]I_Investimenti!$I18:AE18)/$D17)/12),0)</f>
        <v>0</v>
      </c>
      <c r="AD17" s="253">
        <f>+IFERROR(((SUM([1]I_Investimenti!$I18:AF18)/$D17)/12),0)</f>
        <v>0</v>
      </c>
      <c r="AE17" s="253">
        <f>+IFERROR(((SUM([1]I_Investimenti!$I18:AG18)/$D17)/12),0)</f>
        <v>0</v>
      </c>
      <c r="AF17" s="253">
        <f>+IFERROR(((SUM([1]I_Investimenti!$I18:AH18)/$D17)/12),0)</f>
        <v>0</v>
      </c>
      <c r="AG17" s="253">
        <f>+IFERROR(((SUM([1]I_Investimenti!$I18:AI18)/$D17)/12),0)</f>
        <v>0</v>
      </c>
      <c r="AH17" s="253">
        <f>+IFERROR(((SUM([1]I_Investimenti!$I18:AJ18)/$D17)/12),0)</f>
        <v>0</v>
      </c>
      <c r="AI17" s="253">
        <f>+IFERROR(((SUM([1]I_Investimenti!$I18:AK18)/$D17)/12),0)</f>
        <v>0</v>
      </c>
      <c r="AJ17" s="253">
        <f>+IFERROR(((SUM([1]I_Investimenti!$I18:AL18)/$D17)/12),0)</f>
        <v>0</v>
      </c>
      <c r="AK17" s="253">
        <f>+IFERROR(((SUM([1]I_Investimenti!$I18:AM18)/$D17)/12),0)</f>
        <v>0</v>
      </c>
      <c r="AL17" s="253">
        <f>+IFERROR(((SUM([1]I_Investimenti!$I18:AN18)/$D17)/12),0)</f>
        <v>0</v>
      </c>
      <c r="AM17" s="253">
        <f>+IFERROR(((SUM([1]I_Investimenti!$I18:AO18)/$D17)/12),0)</f>
        <v>0</v>
      </c>
      <c r="AN17" s="253">
        <f>+IFERROR(((SUM([1]I_Investimenti!$I18:AP18)/$D17)/12),0)</f>
        <v>0</v>
      </c>
      <c r="AO17" s="253">
        <f>+IFERROR(((SUM([1]I_Investimenti!$I18:AQ18)/$D17)/12),0)</f>
        <v>0</v>
      </c>
      <c r="AP17" s="253">
        <f>+IFERROR(((SUM([1]I_Investimenti!$I18:AR18)/$D17)/12),0)</f>
        <v>0</v>
      </c>
      <c r="AQ17" s="253">
        <f>+IFERROR(((SUM([1]I_Investimenti!$I18:AS18)/$D17)/12),0)</f>
        <v>0</v>
      </c>
      <c r="AR17" s="253">
        <f>+IFERROR(((SUM([1]I_Investimenti!$I18:AT18)/$D17)/12),0)</f>
        <v>0</v>
      </c>
      <c r="AS17" s="253">
        <f>+IFERROR(((SUM([1]I_Investimenti!$I18:AU18)/$D17)/12),0)</f>
        <v>0</v>
      </c>
      <c r="AT17" s="253">
        <f>+IFERROR(((SUM([1]I_Investimenti!$I18:AV18)/$D17)/12),0)</f>
        <v>0</v>
      </c>
      <c r="AU17" s="253">
        <f>+IFERROR(((SUM([1]I_Investimenti!$I18:AW18)/$D17)/12),0)</f>
        <v>0</v>
      </c>
      <c r="AV17" s="253">
        <f>+IFERROR(((SUM([1]I_Investimenti!$I18:AX18)/$D17)/12),0)</f>
        <v>0</v>
      </c>
      <c r="AW17" s="253">
        <f>+IFERROR(((SUM([1]I_Investimenti!$I18:AY18)/$D17)/12),0)</f>
        <v>0</v>
      </c>
      <c r="AX17" s="253">
        <f>+IFERROR(((SUM([1]I_Investimenti!$I18:AZ18)/$D17)/12),0)</f>
        <v>0</v>
      </c>
      <c r="AY17" s="253">
        <f>+IFERROR(((SUM([1]I_Investimenti!$I18:BA18)/$D17)/12),0)</f>
        <v>0</v>
      </c>
      <c r="AZ17" s="253">
        <f>+IFERROR(((SUM([1]I_Investimenti!$I18:BB18)/$D17)/12),0)</f>
        <v>0</v>
      </c>
      <c r="BA17" s="253">
        <f>+IFERROR(((SUM([1]I_Investimenti!$I18:BC18)/$D17)/12),0)</f>
        <v>0</v>
      </c>
      <c r="BB17" s="253">
        <f>+IFERROR(((SUM([1]I_Investimenti!$I18:BD18)/$D17)/12),0)</f>
        <v>0</v>
      </c>
      <c r="BC17" s="253">
        <f>+IFERROR(((SUM([1]I_Investimenti!$I18:BE18)/$D17)/12),0)</f>
        <v>0</v>
      </c>
      <c r="BD17" s="253">
        <f>+IFERROR(((SUM([1]I_Investimenti!$I18:BF18)/$D17)/12),0)</f>
        <v>0</v>
      </c>
      <c r="BE17" s="253">
        <f>+IFERROR(((SUM([1]I_Investimenti!$I18:BG18)/$D17)/12),0)</f>
        <v>0</v>
      </c>
      <c r="BF17" s="253">
        <f>+IFERROR(((SUM([1]I_Investimenti!$I18:BH18)/$D17)/12),0)</f>
        <v>0</v>
      </c>
      <c r="BG17" s="253">
        <f>+IFERROR(((SUM([1]I_Investimenti!$I18:BI18)/$D17)/12),0)</f>
        <v>0</v>
      </c>
      <c r="BH17" s="253">
        <f>+IFERROR(((SUM([1]I_Investimenti!$I18:BJ18)/$D17)/12),0)</f>
        <v>0</v>
      </c>
      <c r="BI17" s="253">
        <f>+IFERROR(((SUM([1]I_Investimenti!$I18:BK18)/$D17)/12),0)</f>
        <v>0</v>
      </c>
      <c r="BJ17" s="253">
        <f>+IFERROR(((SUM([1]I_Investimenti!$I18:BL18)/$D17)/12),0)</f>
        <v>0</v>
      </c>
      <c r="BK17" s="253">
        <f>+IFERROR(((SUM([1]I_Investimenti!$I18:BM18)/$D17)/12),0)</f>
        <v>0</v>
      </c>
      <c r="BL17" s="253">
        <f>+IFERROR(((SUM([1]I_Investimenti!$I18:BN18)/$D17)/12),0)</f>
        <v>0</v>
      </c>
      <c r="BM17" s="253">
        <f>+IFERROR(((SUM([1]I_Investimenti!$I18:BO18)/$D17)/12),0)</f>
        <v>0</v>
      </c>
      <c r="BN17" s="253">
        <f>+IFERROR(((SUM([1]I_Investimenti!$I18:BP18)/$D17)/12),0)</f>
        <v>0</v>
      </c>
      <c r="BO17" s="253">
        <f>+IFERROR(((SUM([1]I_Investimenti!$I18:BQ18)/$D17)/12),0)</f>
        <v>0</v>
      </c>
      <c r="BP17" s="253">
        <f>+IFERROR(((SUM([1]I_Investimenti!$I18:BR18)/$D17)/12),0)</f>
        <v>0</v>
      </c>
      <c r="BQ17" s="253">
        <f>+IFERROR(((SUM([1]I_Investimenti!$I18:BS18)/$D17)/12),0)</f>
        <v>0</v>
      </c>
      <c r="BR17" s="253">
        <f>+IFERROR(((SUM([1]I_Investimenti!$I18:BT18)/$D17)/12),0)</f>
        <v>0</v>
      </c>
      <c r="BS17" s="253">
        <f>+IFERROR(((SUM([1]I_Investimenti!$I18:BU18)/$D17)/12),0)</f>
        <v>0</v>
      </c>
      <c r="BT17" s="253">
        <f>+IFERROR(((SUM([1]I_Investimenti!$I18:BV18)/$D17)/12),0)</f>
        <v>0</v>
      </c>
      <c r="BU17" s="253">
        <f>+IFERROR(((SUM([1]I_Investimenti!$I18:BW18)/$D17)/12),0)</f>
        <v>0</v>
      </c>
      <c r="BV17" s="253">
        <f>+IFERROR(((SUM([1]I_Investimenti!$I18:BX18)/$D17)/12),0)</f>
        <v>0</v>
      </c>
      <c r="BW17" s="253">
        <f>+IFERROR(((SUM([1]I_Investimenti!$I18:BY18)/$D17)/12),0)</f>
        <v>0</v>
      </c>
      <c r="BX17" s="253">
        <f>+IFERROR(((SUM([1]I_Investimenti!$I18:BZ18)/$D17)/12),0)</f>
        <v>0</v>
      </c>
      <c r="BY17" s="253">
        <f>+IFERROR(((SUM([1]I_Investimenti!$I18:CA18)/$D17)/12),0)</f>
        <v>0</v>
      </c>
      <c r="BZ17" s="253">
        <f>+IFERROR(((SUM([1]I_Investimenti!$I18:CB18)/$D17)/12),0)</f>
        <v>0</v>
      </c>
      <c r="CA17" s="253">
        <f>+IFERROR(((SUM([1]I_Investimenti!$I18:CC18)/$D17)/12),0)</f>
        <v>0</v>
      </c>
      <c r="CB17" s="253">
        <f>+IFERROR(((SUM([1]I_Investimenti!$I18:CD18)/$D17)/12),0)</f>
        <v>0</v>
      </c>
      <c r="CC17" s="253">
        <f>+IFERROR(((SUM([1]I_Investimenti!$I18:CE18)/$D17)/12),0)</f>
        <v>0</v>
      </c>
      <c r="CD17" s="253">
        <f>+IFERROR(((SUM([1]I_Investimenti!$I18:CF18)/$D17)/12),0)</f>
        <v>0</v>
      </c>
      <c r="CE17" s="253">
        <f>+IFERROR(((SUM([1]I_Investimenti!$I18:CG18)/$D17)/12),0)</f>
        <v>0</v>
      </c>
      <c r="CF17" s="253">
        <f>+IFERROR(((SUM([1]I_Investimenti!$I18:CH18)/$D17)/12),0)</f>
        <v>0</v>
      </c>
      <c r="CG17" s="253">
        <f>+IFERROR(((SUM([1]I_Investimenti!$I18:CI18)/$D17)/12),0)</f>
        <v>0</v>
      </c>
      <c r="CH17" s="253">
        <f>+IFERROR(((SUM([1]I_Investimenti!$I18:CJ18)/$D17)/12),0)</f>
        <v>0</v>
      </c>
      <c r="CI17" s="253">
        <f>+IFERROR(((SUM([1]I_Investimenti!$I18:CK18)/$D17)/12),0)</f>
        <v>0</v>
      </c>
      <c r="CJ17" s="253">
        <f>+IFERROR(((SUM([1]I_Investimenti!$I18:CL18)/$D17)/12),0)</f>
        <v>0</v>
      </c>
      <c r="CK17" s="253">
        <f>+IFERROR(((SUM([1]I_Investimenti!$I18:CM18)/$D17)/12),0)</f>
        <v>0</v>
      </c>
      <c r="CL17" s="253">
        <f>+IFERROR(((SUM([1]I_Investimenti!$I18:CN18)/$D17)/12),0)</f>
        <v>0</v>
      </c>
      <c r="CM17" s="253">
        <f>+IFERROR(((SUM([1]I_Investimenti!$I18:CO18)/$D17)/12),0)</f>
        <v>0</v>
      </c>
      <c r="CN17" s="253">
        <f>+IFERROR(((SUM([1]I_Investimenti!$I18:CP18)/$D17)/12),0)</f>
        <v>0</v>
      </c>
      <c r="CO17" s="253">
        <f>+IFERROR(((SUM([1]I_Investimenti!$I18:CQ18)/$D17)/12),0)</f>
        <v>0</v>
      </c>
      <c r="CP17" s="253">
        <f>+IFERROR(((SUM([1]I_Investimenti!$I18:CR18)/$D17)/12),0)</f>
        <v>0</v>
      </c>
      <c r="CQ17" s="253">
        <f>+IFERROR(((SUM([1]I_Investimenti!$I18:CS18)/$D17)/12),0)</f>
        <v>0</v>
      </c>
      <c r="CR17" s="253">
        <f>+IFERROR(((SUM([1]I_Investimenti!$I18:CT18)/$D17)/12),0)</f>
        <v>0</v>
      </c>
      <c r="CS17" s="253">
        <f>+IFERROR(((SUM([1]I_Investimenti!$I18:CU18)/$D17)/12),0)</f>
        <v>0</v>
      </c>
      <c r="CT17" s="253">
        <f>+IFERROR(((SUM([1]I_Investimenti!$I18:CV18)/$D17)/12),0)</f>
        <v>0</v>
      </c>
      <c r="CU17" s="253">
        <f>+IFERROR(((SUM([1]I_Investimenti!$I18:CW18)/$D17)/12),0)</f>
        <v>0</v>
      </c>
      <c r="CV17" s="253">
        <f>+IFERROR(((SUM([1]I_Investimenti!$I18:CX18)/$D17)/12),0)</f>
        <v>0</v>
      </c>
      <c r="CW17" s="253">
        <f>+IFERROR(((SUM([1]I_Investimenti!$I18:CY18)/$D17)/12),0)</f>
        <v>0</v>
      </c>
      <c r="CX17" s="253">
        <f>+IFERROR(((SUM([1]I_Investimenti!$I18:CZ18)/$D17)/12),0)</f>
        <v>0</v>
      </c>
      <c r="CY17" s="253">
        <f>+IFERROR(((SUM([1]I_Investimenti!$I18:DA18)/$D17)/12),0)</f>
        <v>0</v>
      </c>
      <c r="CZ17" s="253">
        <f>+IFERROR(((SUM([1]I_Investimenti!$I18:DB18)/$D17)/12),0)</f>
        <v>0</v>
      </c>
      <c r="DA17" s="253">
        <f>+IFERROR(((SUM([1]I_Investimenti!$I18:DC18)/$D17)/12),0)</f>
        <v>0</v>
      </c>
      <c r="DB17" s="253">
        <f>+IFERROR(((SUM([1]I_Investimenti!$I18:DD18)/$D17)/12),0)</f>
        <v>0</v>
      </c>
      <c r="DC17" s="253">
        <f>+IFERROR(((SUM([1]I_Investimenti!$I18:DE18)/$D17)/12),0)</f>
        <v>0</v>
      </c>
      <c r="DD17" s="253">
        <f>+IFERROR(((SUM([1]I_Investimenti!$I18:DF18)/$D17)/12),0)</f>
        <v>0</v>
      </c>
      <c r="DE17" s="253">
        <f>+IFERROR(((SUM([1]I_Investimenti!$I18:DG18)/$D17)/12),0)</f>
        <v>0</v>
      </c>
      <c r="DF17" s="253">
        <f>+IFERROR(((SUM([1]I_Investimenti!$I18:DH18)/$D17)/12),0)</f>
        <v>0</v>
      </c>
      <c r="DG17" s="253">
        <f>+IFERROR(((SUM([1]I_Investimenti!$I18:DI18)/$D17)/12),0)</f>
        <v>0</v>
      </c>
      <c r="DH17" s="253">
        <f>+IFERROR(((SUM([1]I_Investimenti!$I18:DJ18)/$D17)/12),0)</f>
        <v>0</v>
      </c>
      <c r="DI17" s="253">
        <f>+IFERROR(((SUM([1]I_Investimenti!$I18:DK18)/$D17)/12),0)</f>
        <v>0</v>
      </c>
      <c r="DJ17" s="253">
        <f>+IFERROR(((SUM([1]I_Investimenti!$I18:DL18)/$D17)/12),0)</f>
        <v>0</v>
      </c>
      <c r="DK17" s="253">
        <f>+IFERROR(((SUM([1]I_Investimenti!$I18:DM18)/$D17)/12),0)</f>
        <v>0</v>
      </c>
      <c r="DL17" s="253">
        <f>+IFERROR(((SUM([1]I_Investimenti!$I18:DN18)/$D17)/12),0)</f>
        <v>0</v>
      </c>
      <c r="DM17" s="253">
        <f>+IFERROR(((SUM([1]I_Investimenti!$I18:DO18)/$D17)/12),0)</f>
        <v>0</v>
      </c>
      <c r="DN17" s="253">
        <f>+IFERROR(((SUM([1]I_Investimenti!$I18:DP18)/$D17)/12),0)</f>
        <v>0</v>
      </c>
      <c r="DO17" s="253">
        <f>+IFERROR(((SUM([1]I_Investimenti!$I18:DQ18)/$D17)/12),0)</f>
        <v>0</v>
      </c>
      <c r="DP17" s="253">
        <f>+IFERROR(((SUM([1]I_Investimenti!$I18:DR18)/$D17)/12),0)</f>
        <v>0</v>
      </c>
      <c r="DQ17" s="253">
        <f>+IFERROR(((SUM([1]I_Investimenti!$I18:DS18)/$D17)/12),0)</f>
        <v>0</v>
      </c>
      <c r="DR17" s="253">
        <f>+IFERROR(((SUM([1]I_Investimenti!$I18:DT18)/$D17)/12),0)</f>
        <v>0</v>
      </c>
      <c r="DS17" s="253">
        <f>+IFERROR(((SUM([1]I_Investimenti!$I18:DU18)/$D17)/12),0)</f>
        <v>0</v>
      </c>
      <c r="DT17" s="253">
        <f>+IFERROR(((SUM([1]I_Investimenti!$I18:DV18)/$D17)/12),0)</f>
        <v>0</v>
      </c>
      <c r="DU17" s="253">
        <f>+IFERROR(((SUM([1]I_Investimenti!$I18:DW18)/$D17)/12),0)</f>
        <v>0</v>
      </c>
      <c r="DV17" s="253">
        <f>+IFERROR(((SUM([1]I_Investimenti!$I18:DX18)/$D17)/12),0)</f>
        <v>0</v>
      </c>
    </row>
    <row r="18" spans="2:126" ht="15.6" thickTop="1" thickBot="1">
      <c r="B18" s="356">
        <f>+[1]I_Investimenti!C19</f>
        <v>0</v>
      </c>
      <c r="C18" s="316">
        <f>+[1]I_Investimenti!D19</f>
        <v>0</v>
      </c>
      <c r="D18" s="316">
        <f>+[1]I_Investimenti!G19</f>
        <v>0</v>
      </c>
      <c r="G18" s="253">
        <f>+IFERROR((([1]I_Investimenti!I19/$D18)/12),0)</f>
        <v>0</v>
      </c>
      <c r="H18" s="253">
        <f>+IFERROR(((SUM([1]I_Investimenti!$I19:J19)/$D18)/12),0)</f>
        <v>0</v>
      </c>
      <c r="I18" s="253">
        <f>+IFERROR(((SUM([1]I_Investimenti!$I19:K19)/$D18)/12),0)</f>
        <v>0</v>
      </c>
      <c r="J18" s="253">
        <f>+IFERROR(((SUM([1]I_Investimenti!$I19:L19)/$D18)/12),0)</f>
        <v>0</v>
      </c>
      <c r="K18" s="253">
        <f>+IFERROR(((SUM([1]I_Investimenti!$I19:M19)/$D18)/12),0)</f>
        <v>0</v>
      </c>
      <c r="L18" s="253">
        <f>+IFERROR(((SUM([1]I_Investimenti!$I19:N19)/$D18)/12),0)</f>
        <v>0</v>
      </c>
      <c r="M18" s="253">
        <f>+IFERROR(((SUM([1]I_Investimenti!$I19:O19)/$D18)/12),0)</f>
        <v>0</v>
      </c>
      <c r="N18" s="253">
        <f>+IFERROR(((SUM([1]I_Investimenti!$I19:P19)/$D18)/12),0)</f>
        <v>0</v>
      </c>
      <c r="O18" s="253">
        <f>+IFERROR(((SUM([1]I_Investimenti!$I19:Q19)/$D18)/12),0)</f>
        <v>0</v>
      </c>
      <c r="P18" s="253">
        <f>+IFERROR(((SUM([1]I_Investimenti!$I19:R19)/$D18)/12),0)</f>
        <v>0</v>
      </c>
      <c r="Q18" s="253">
        <f>+IFERROR(((SUM([1]I_Investimenti!$I19:S19)/$D18)/12),0)</f>
        <v>0</v>
      </c>
      <c r="R18" s="253">
        <f>+IFERROR(((SUM([1]I_Investimenti!$I19:T19)/$D18)/12),0)</f>
        <v>0</v>
      </c>
      <c r="S18" s="253">
        <f>+IFERROR(((SUM([1]I_Investimenti!$I19:U19)/$D18)/12),0)</f>
        <v>0</v>
      </c>
      <c r="T18" s="253">
        <f>+IFERROR(((SUM([1]I_Investimenti!$I19:V19)/$D18)/12),0)</f>
        <v>0</v>
      </c>
      <c r="U18" s="253">
        <f>+IFERROR(((SUM([1]I_Investimenti!$I19:W19)/$D18)/12),0)</f>
        <v>0</v>
      </c>
      <c r="V18" s="253">
        <f>+IFERROR(((SUM([1]I_Investimenti!$I19:X19)/$D18)/12),0)</f>
        <v>0</v>
      </c>
      <c r="W18" s="253">
        <f>+IFERROR(((SUM([1]I_Investimenti!$I19:Y19)/$D18)/12),0)</f>
        <v>0</v>
      </c>
      <c r="X18" s="253">
        <f>+IFERROR(((SUM([1]I_Investimenti!$I19:Z19)/$D18)/12),0)</f>
        <v>0</v>
      </c>
      <c r="Y18" s="253">
        <f>+IFERROR(((SUM([1]I_Investimenti!$I19:AA19)/$D18)/12),0)</f>
        <v>0</v>
      </c>
      <c r="Z18" s="253">
        <f>+IFERROR(((SUM([1]I_Investimenti!$I19:AB19)/$D18)/12),0)</f>
        <v>0</v>
      </c>
      <c r="AA18" s="253">
        <f>+IFERROR(((SUM([1]I_Investimenti!$I19:AC19)/$D18)/12),0)</f>
        <v>0</v>
      </c>
      <c r="AB18" s="253">
        <f>+IFERROR(((SUM([1]I_Investimenti!$I19:AD19)/$D18)/12),0)</f>
        <v>0</v>
      </c>
      <c r="AC18" s="253">
        <f>+IFERROR(((SUM([1]I_Investimenti!$I19:AE19)/$D18)/12),0)</f>
        <v>0</v>
      </c>
      <c r="AD18" s="253">
        <f>+IFERROR(((SUM([1]I_Investimenti!$I19:AF19)/$D18)/12),0)</f>
        <v>0</v>
      </c>
      <c r="AE18" s="253">
        <f>+IFERROR(((SUM([1]I_Investimenti!$I19:AG19)/$D18)/12),0)</f>
        <v>0</v>
      </c>
      <c r="AF18" s="253">
        <f>+IFERROR(((SUM([1]I_Investimenti!$I19:AH19)/$D18)/12),0)</f>
        <v>0</v>
      </c>
      <c r="AG18" s="253">
        <f>+IFERROR(((SUM([1]I_Investimenti!$I19:AI19)/$D18)/12),0)</f>
        <v>0</v>
      </c>
      <c r="AH18" s="253">
        <f>+IFERROR(((SUM([1]I_Investimenti!$I19:AJ19)/$D18)/12),0)</f>
        <v>0</v>
      </c>
      <c r="AI18" s="253">
        <f>+IFERROR(((SUM([1]I_Investimenti!$I19:AK19)/$D18)/12),0)</f>
        <v>0</v>
      </c>
      <c r="AJ18" s="253">
        <f>+IFERROR(((SUM([1]I_Investimenti!$I19:AL19)/$D18)/12),0)</f>
        <v>0</v>
      </c>
      <c r="AK18" s="253">
        <f>+IFERROR(((SUM([1]I_Investimenti!$I19:AM19)/$D18)/12),0)</f>
        <v>0</v>
      </c>
      <c r="AL18" s="253">
        <f>+IFERROR(((SUM([1]I_Investimenti!$I19:AN19)/$D18)/12),0)</f>
        <v>0</v>
      </c>
      <c r="AM18" s="253">
        <f>+IFERROR(((SUM([1]I_Investimenti!$I19:AO19)/$D18)/12),0)</f>
        <v>0</v>
      </c>
      <c r="AN18" s="253">
        <f>+IFERROR(((SUM([1]I_Investimenti!$I19:AP19)/$D18)/12),0)</f>
        <v>0</v>
      </c>
      <c r="AO18" s="253">
        <f>+IFERROR(((SUM([1]I_Investimenti!$I19:AQ19)/$D18)/12),0)</f>
        <v>0</v>
      </c>
      <c r="AP18" s="253">
        <f>+IFERROR(((SUM([1]I_Investimenti!$I19:AR19)/$D18)/12),0)</f>
        <v>0</v>
      </c>
      <c r="AQ18" s="253">
        <f>+IFERROR(((SUM([1]I_Investimenti!$I19:AS19)/$D18)/12),0)</f>
        <v>0</v>
      </c>
      <c r="AR18" s="253">
        <f>+IFERROR(((SUM([1]I_Investimenti!$I19:AT19)/$D18)/12),0)</f>
        <v>0</v>
      </c>
      <c r="AS18" s="253">
        <f>+IFERROR(((SUM([1]I_Investimenti!$I19:AU19)/$D18)/12),0)</f>
        <v>0</v>
      </c>
      <c r="AT18" s="253">
        <f>+IFERROR(((SUM([1]I_Investimenti!$I19:AV19)/$D18)/12),0)</f>
        <v>0</v>
      </c>
      <c r="AU18" s="253">
        <f>+IFERROR(((SUM([1]I_Investimenti!$I19:AW19)/$D18)/12),0)</f>
        <v>0</v>
      </c>
      <c r="AV18" s="253">
        <f>+IFERROR(((SUM([1]I_Investimenti!$I19:AX19)/$D18)/12),0)</f>
        <v>0</v>
      </c>
      <c r="AW18" s="253">
        <f>+IFERROR(((SUM([1]I_Investimenti!$I19:AY19)/$D18)/12),0)</f>
        <v>0</v>
      </c>
      <c r="AX18" s="253">
        <f>+IFERROR(((SUM([1]I_Investimenti!$I19:AZ19)/$D18)/12),0)</f>
        <v>0</v>
      </c>
      <c r="AY18" s="253">
        <f>+IFERROR(((SUM([1]I_Investimenti!$I19:BA19)/$D18)/12),0)</f>
        <v>0</v>
      </c>
      <c r="AZ18" s="253">
        <f>+IFERROR(((SUM([1]I_Investimenti!$I19:BB19)/$D18)/12),0)</f>
        <v>0</v>
      </c>
      <c r="BA18" s="253">
        <f>+IFERROR(((SUM([1]I_Investimenti!$I19:BC19)/$D18)/12),0)</f>
        <v>0</v>
      </c>
      <c r="BB18" s="253">
        <f>+IFERROR(((SUM([1]I_Investimenti!$I19:BD19)/$D18)/12),0)</f>
        <v>0</v>
      </c>
      <c r="BC18" s="253">
        <f>+IFERROR(((SUM([1]I_Investimenti!$I19:BE19)/$D18)/12),0)</f>
        <v>0</v>
      </c>
      <c r="BD18" s="253">
        <f>+IFERROR(((SUM([1]I_Investimenti!$I19:BF19)/$D18)/12),0)</f>
        <v>0</v>
      </c>
      <c r="BE18" s="253">
        <f>+IFERROR(((SUM([1]I_Investimenti!$I19:BG19)/$D18)/12),0)</f>
        <v>0</v>
      </c>
      <c r="BF18" s="253">
        <f>+IFERROR(((SUM([1]I_Investimenti!$I19:BH19)/$D18)/12),0)</f>
        <v>0</v>
      </c>
      <c r="BG18" s="253">
        <f>+IFERROR(((SUM([1]I_Investimenti!$I19:BI19)/$D18)/12),0)</f>
        <v>0</v>
      </c>
      <c r="BH18" s="253">
        <f>+IFERROR(((SUM([1]I_Investimenti!$I19:BJ19)/$D18)/12),0)</f>
        <v>0</v>
      </c>
      <c r="BI18" s="253">
        <f>+IFERROR(((SUM([1]I_Investimenti!$I19:BK19)/$D18)/12),0)</f>
        <v>0</v>
      </c>
      <c r="BJ18" s="253">
        <f>+IFERROR(((SUM([1]I_Investimenti!$I19:BL19)/$D18)/12),0)</f>
        <v>0</v>
      </c>
      <c r="BK18" s="253">
        <f>+IFERROR(((SUM([1]I_Investimenti!$I19:BM19)/$D18)/12),0)</f>
        <v>0</v>
      </c>
      <c r="BL18" s="253">
        <f>+IFERROR(((SUM([1]I_Investimenti!$I19:BN19)/$D18)/12),0)</f>
        <v>0</v>
      </c>
      <c r="BM18" s="253">
        <f>+IFERROR(((SUM([1]I_Investimenti!$I19:BO19)/$D18)/12),0)</f>
        <v>0</v>
      </c>
      <c r="BN18" s="253">
        <f>+IFERROR(((SUM([1]I_Investimenti!$I19:BP19)/$D18)/12),0)</f>
        <v>0</v>
      </c>
      <c r="BO18" s="253">
        <f>+IFERROR(((SUM([1]I_Investimenti!$I19:BQ19)/$D18)/12),0)</f>
        <v>0</v>
      </c>
      <c r="BP18" s="253">
        <f>+IFERROR(((SUM([1]I_Investimenti!$I19:BR19)/$D18)/12),0)</f>
        <v>0</v>
      </c>
      <c r="BQ18" s="253">
        <f>+IFERROR(((SUM([1]I_Investimenti!$I19:BS19)/$D18)/12),0)</f>
        <v>0</v>
      </c>
      <c r="BR18" s="253">
        <f>+IFERROR(((SUM([1]I_Investimenti!$I19:BT19)/$D18)/12),0)</f>
        <v>0</v>
      </c>
      <c r="BS18" s="253">
        <f>+IFERROR(((SUM([1]I_Investimenti!$I19:BU19)/$D18)/12),0)</f>
        <v>0</v>
      </c>
      <c r="BT18" s="253">
        <f>+IFERROR(((SUM([1]I_Investimenti!$I19:BV19)/$D18)/12),0)</f>
        <v>0</v>
      </c>
      <c r="BU18" s="253">
        <f>+IFERROR(((SUM([1]I_Investimenti!$I19:BW19)/$D18)/12),0)</f>
        <v>0</v>
      </c>
      <c r="BV18" s="253">
        <f>+IFERROR(((SUM([1]I_Investimenti!$I19:BX19)/$D18)/12),0)</f>
        <v>0</v>
      </c>
      <c r="BW18" s="253">
        <f>+IFERROR(((SUM([1]I_Investimenti!$I19:BY19)/$D18)/12),0)</f>
        <v>0</v>
      </c>
      <c r="BX18" s="253">
        <f>+IFERROR(((SUM([1]I_Investimenti!$I19:BZ19)/$D18)/12),0)</f>
        <v>0</v>
      </c>
      <c r="BY18" s="253">
        <f>+IFERROR(((SUM([1]I_Investimenti!$I19:CA19)/$D18)/12),0)</f>
        <v>0</v>
      </c>
      <c r="BZ18" s="253">
        <f>+IFERROR(((SUM([1]I_Investimenti!$I19:CB19)/$D18)/12),0)</f>
        <v>0</v>
      </c>
      <c r="CA18" s="253">
        <f>+IFERROR(((SUM([1]I_Investimenti!$I19:CC19)/$D18)/12),0)</f>
        <v>0</v>
      </c>
      <c r="CB18" s="253">
        <f>+IFERROR(((SUM([1]I_Investimenti!$I19:CD19)/$D18)/12),0)</f>
        <v>0</v>
      </c>
      <c r="CC18" s="253">
        <f>+IFERROR(((SUM([1]I_Investimenti!$I19:CE19)/$D18)/12),0)</f>
        <v>0</v>
      </c>
      <c r="CD18" s="253">
        <f>+IFERROR(((SUM([1]I_Investimenti!$I19:CF19)/$D18)/12),0)</f>
        <v>0</v>
      </c>
      <c r="CE18" s="253">
        <f>+IFERROR(((SUM([1]I_Investimenti!$I19:CG19)/$D18)/12),0)</f>
        <v>0</v>
      </c>
      <c r="CF18" s="253">
        <f>+IFERROR(((SUM([1]I_Investimenti!$I19:CH19)/$D18)/12),0)</f>
        <v>0</v>
      </c>
      <c r="CG18" s="253">
        <f>+IFERROR(((SUM([1]I_Investimenti!$I19:CI19)/$D18)/12),0)</f>
        <v>0</v>
      </c>
      <c r="CH18" s="253">
        <f>+IFERROR(((SUM([1]I_Investimenti!$I19:CJ19)/$D18)/12),0)</f>
        <v>0</v>
      </c>
      <c r="CI18" s="253">
        <f>+IFERROR(((SUM([1]I_Investimenti!$I19:CK19)/$D18)/12),0)</f>
        <v>0</v>
      </c>
      <c r="CJ18" s="253">
        <f>+IFERROR(((SUM([1]I_Investimenti!$I19:CL19)/$D18)/12),0)</f>
        <v>0</v>
      </c>
      <c r="CK18" s="253">
        <f>+IFERROR(((SUM([1]I_Investimenti!$I19:CM19)/$D18)/12),0)</f>
        <v>0</v>
      </c>
      <c r="CL18" s="253">
        <f>+IFERROR(((SUM([1]I_Investimenti!$I19:CN19)/$D18)/12),0)</f>
        <v>0</v>
      </c>
      <c r="CM18" s="253">
        <f>+IFERROR(((SUM([1]I_Investimenti!$I19:CO19)/$D18)/12),0)</f>
        <v>0</v>
      </c>
      <c r="CN18" s="253">
        <f>+IFERROR(((SUM([1]I_Investimenti!$I19:CP19)/$D18)/12),0)</f>
        <v>0</v>
      </c>
      <c r="CO18" s="253">
        <f>+IFERROR(((SUM([1]I_Investimenti!$I19:CQ19)/$D18)/12),0)</f>
        <v>0</v>
      </c>
      <c r="CP18" s="253">
        <f>+IFERROR(((SUM([1]I_Investimenti!$I19:CR19)/$D18)/12),0)</f>
        <v>0</v>
      </c>
      <c r="CQ18" s="253">
        <f>+IFERROR(((SUM([1]I_Investimenti!$I19:CS19)/$D18)/12),0)</f>
        <v>0</v>
      </c>
      <c r="CR18" s="253">
        <f>+IFERROR(((SUM([1]I_Investimenti!$I19:CT19)/$D18)/12),0)</f>
        <v>0</v>
      </c>
      <c r="CS18" s="253">
        <f>+IFERROR(((SUM([1]I_Investimenti!$I19:CU19)/$D18)/12),0)</f>
        <v>0</v>
      </c>
      <c r="CT18" s="253">
        <f>+IFERROR(((SUM([1]I_Investimenti!$I19:CV19)/$D18)/12),0)</f>
        <v>0</v>
      </c>
      <c r="CU18" s="253">
        <f>+IFERROR(((SUM([1]I_Investimenti!$I19:CW19)/$D18)/12),0)</f>
        <v>0</v>
      </c>
      <c r="CV18" s="253">
        <f>+IFERROR(((SUM([1]I_Investimenti!$I19:CX19)/$D18)/12),0)</f>
        <v>0</v>
      </c>
      <c r="CW18" s="253">
        <f>+IFERROR(((SUM([1]I_Investimenti!$I19:CY19)/$D18)/12),0)</f>
        <v>0</v>
      </c>
      <c r="CX18" s="253">
        <f>+IFERROR(((SUM([1]I_Investimenti!$I19:CZ19)/$D18)/12),0)</f>
        <v>0</v>
      </c>
      <c r="CY18" s="253">
        <f>+IFERROR(((SUM([1]I_Investimenti!$I19:DA19)/$D18)/12),0)</f>
        <v>0</v>
      </c>
      <c r="CZ18" s="253">
        <f>+IFERROR(((SUM([1]I_Investimenti!$I19:DB19)/$D18)/12),0)</f>
        <v>0</v>
      </c>
      <c r="DA18" s="253">
        <f>+IFERROR(((SUM([1]I_Investimenti!$I19:DC19)/$D18)/12),0)</f>
        <v>0</v>
      </c>
      <c r="DB18" s="253">
        <f>+IFERROR(((SUM([1]I_Investimenti!$I19:DD19)/$D18)/12),0)</f>
        <v>0</v>
      </c>
      <c r="DC18" s="253">
        <f>+IFERROR(((SUM([1]I_Investimenti!$I19:DE19)/$D18)/12),0)</f>
        <v>0</v>
      </c>
      <c r="DD18" s="253">
        <f>+IFERROR(((SUM([1]I_Investimenti!$I19:DF19)/$D18)/12),0)</f>
        <v>0</v>
      </c>
      <c r="DE18" s="253">
        <f>+IFERROR(((SUM([1]I_Investimenti!$I19:DG19)/$D18)/12),0)</f>
        <v>0</v>
      </c>
      <c r="DF18" s="253">
        <f>+IFERROR(((SUM([1]I_Investimenti!$I19:DH19)/$D18)/12),0)</f>
        <v>0</v>
      </c>
      <c r="DG18" s="253">
        <f>+IFERROR(((SUM([1]I_Investimenti!$I19:DI19)/$D18)/12),0)</f>
        <v>0</v>
      </c>
      <c r="DH18" s="253">
        <f>+IFERROR(((SUM([1]I_Investimenti!$I19:DJ19)/$D18)/12),0)</f>
        <v>0</v>
      </c>
      <c r="DI18" s="253">
        <f>+IFERROR(((SUM([1]I_Investimenti!$I19:DK19)/$D18)/12),0)</f>
        <v>0</v>
      </c>
      <c r="DJ18" s="253">
        <f>+IFERROR(((SUM([1]I_Investimenti!$I19:DL19)/$D18)/12),0)</f>
        <v>0</v>
      </c>
      <c r="DK18" s="253">
        <f>+IFERROR(((SUM([1]I_Investimenti!$I19:DM19)/$D18)/12),0)</f>
        <v>0</v>
      </c>
      <c r="DL18" s="253">
        <f>+IFERROR(((SUM([1]I_Investimenti!$I19:DN19)/$D18)/12),0)</f>
        <v>0</v>
      </c>
      <c r="DM18" s="253">
        <f>+IFERROR(((SUM([1]I_Investimenti!$I19:DO19)/$D18)/12),0)</f>
        <v>0</v>
      </c>
      <c r="DN18" s="253">
        <f>+IFERROR(((SUM([1]I_Investimenti!$I19:DP19)/$D18)/12),0)</f>
        <v>0</v>
      </c>
      <c r="DO18" s="253">
        <f>+IFERROR(((SUM([1]I_Investimenti!$I19:DQ19)/$D18)/12),0)</f>
        <v>0</v>
      </c>
      <c r="DP18" s="253">
        <f>+IFERROR(((SUM([1]I_Investimenti!$I19:DR19)/$D18)/12),0)</f>
        <v>0</v>
      </c>
      <c r="DQ18" s="253">
        <f>+IFERROR(((SUM([1]I_Investimenti!$I19:DS19)/$D18)/12),0)</f>
        <v>0</v>
      </c>
      <c r="DR18" s="253">
        <f>+IFERROR(((SUM([1]I_Investimenti!$I19:DT19)/$D18)/12),0)</f>
        <v>0</v>
      </c>
      <c r="DS18" s="253">
        <f>+IFERROR(((SUM([1]I_Investimenti!$I19:DU19)/$D18)/12),0)</f>
        <v>0</v>
      </c>
      <c r="DT18" s="253">
        <f>+IFERROR(((SUM([1]I_Investimenti!$I19:DV19)/$D18)/12),0)</f>
        <v>0</v>
      </c>
      <c r="DU18" s="253">
        <f>+IFERROR(((SUM([1]I_Investimenti!$I19:DW19)/$D18)/12),0)</f>
        <v>0</v>
      </c>
      <c r="DV18" s="253">
        <f>+IFERROR(((SUM([1]I_Investimenti!$I19:DX19)/$D18)/12),0)</f>
        <v>0</v>
      </c>
    </row>
    <row r="19" spans="2:126" ht="15.6" thickTop="1" thickBot="1">
      <c r="B19" s="356">
        <f>+[1]I_Investimenti!C20</f>
        <v>0</v>
      </c>
      <c r="C19" s="316">
        <f>+[1]I_Investimenti!D20</f>
        <v>0</v>
      </c>
      <c r="D19" s="316">
        <f>+[1]I_Investimenti!G20</f>
        <v>0</v>
      </c>
      <c r="G19" s="253">
        <f>+IFERROR((([1]I_Investimenti!I20/$D19)/12),0)</f>
        <v>0</v>
      </c>
      <c r="H19" s="253">
        <f>+IFERROR(((SUM([1]I_Investimenti!$I20:J20)/$D19)/12),0)</f>
        <v>0</v>
      </c>
      <c r="I19" s="253">
        <f>+IFERROR(((SUM([1]I_Investimenti!$I20:K20)/$D19)/12),0)</f>
        <v>0</v>
      </c>
      <c r="J19" s="253">
        <f>+IFERROR(((SUM([1]I_Investimenti!$I20:L20)/$D19)/12),0)</f>
        <v>0</v>
      </c>
      <c r="K19" s="253">
        <f>+IFERROR(((SUM([1]I_Investimenti!$I20:M20)/$D19)/12),0)</f>
        <v>0</v>
      </c>
      <c r="L19" s="253">
        <f>+IFERROR(((SUM([1]I_Investimenti!$I20:N20)/$D19)/12),0)</f>
        <v>0</v>
      </c>
      <c r="M19" s="253">
        <f>+IFERROR(((SUM([1]I_Investimenti!$I20:O20)/$D19)/12),0)</f>
        <v>0</v>
      </c>
      <c r="N19" s="253">
        <f>+IFERROR(((SUM([1]I_Investimenti!$I20:P20)/$D19)/12),0)</f>
        <v>0</v>
      </c>
      <c r="O19" s="253">
        <f>+IFERROR(((SUM([1]I_Investimenti!$I20:Q20)/$D19)/12),0)</f>
        <v>0</v>
      </c>
      <c r="P19" s="253">
        <f>+IFERROR(((SUM([1]I_Investimenti!$I20:R20)/$D19)/12),0)</f>
        <v>0</v>
      </c>
      <c r="Q19" s="253">
        <f>+IFERROR(((SUM([1]I_Investimenti!$I20:S20)/$D19)/12),0)</f>
        <v>0</v>
      </c>
      <c r="R19" s="253">
        <f>+IFERROR(((SUM([1]I_Investimenti!$I20:T20)/$D19)/12),0)</f>
        <v>0</v>
      </c>
      <c r="S19" s="253">
        <f>+IFERROR(((SUM([1]I_Investimenti!$I20:U20)/$D19)/12),0)</f>
        <v>0</v>
      </c>
      <c r="T19" s="253">
        <f>+IFERROR(((SUM([1]I_Investimenti!$I20:V20)/$D19)/12),0)</f>
        <v>0</v>
      </c>
      <c r="U19" s="253">
        <f>+IFERROR(((SUM([1]I_Investimenti!$I20:W20)/$D19)/12),0)</f>
        <v>0</v>
      </c>
      <c r="V19" s="253">
        <f>+IFERROR(((SUM([1]I_Investimenti!$I20:X20)/$D19)/12),0)</f>
        <v>0</v>
      </c>
      <c r="W19" s="253">
        <f>+IFERROR(((SUM([1]I_Investimenti!$I20:Y20)/$D19)/12),0)</f>
        <v>0</v>
      </c>
      <c r="X19" s="253">
        <f>+IFERROR(((SUM([1]I_Investimenti!$I20:Z20)/$D19)/12),0)</f>
        <v>0</v>
      </c>
      <c r="Y19" s="253">
        <f>+IFERROR(((SUM([1]I_Investimenti!$I20:AA20)/$D19)/12),0)</f>
        <v>0</v>
      </c>
      <c r="Z19" s="253">
        <f>+IFERROR(((SUM([1]I_Investimenti!$I20:AB20)/$D19)/12),0)</f>
        <v>0</v>
      </c>
      <c r="AA19" s="253">
        <f>+IFERROR(((SUM([1]I_Investimenti!$I20:AC20)/$D19)/12),0)</f>
        <v>0</v>
      </c>
      <c r="AB19" s="253">
        <f>+IFERROR(((SUM([1]I_Investimenti!$I20:AD20)/$D19)/12),0)</f>
        <v>0</v>
      </c>
      <c r="AC19" s="253">
        <f>+IFERROR(((SUM([1]I_Investimenti!$I20:AE20)/$D19)/12),0)</f>
        <v>0</v>
      </c>
      <c r="AD19" s="253">
        <f>+IFERROR(((SUM([1]I_Investimenti!$I20:AF20)/$D19)/12),0)</f>
        <v>0</v>
      </c>
      <c r="AE19" s="253">
        <f>+IFERROR(((SUM([1]I_Investimenti!$I20:AG20)/$D19)/12),0)</f>
        <v>0</v>
      </c>
      <c r="AF19" s="253">
        <f>+IFERROR(((SUM([1]I_Investimenti!$I20:AH20)/$D19)/12),0)</f>
        <v>0</v>
      </c>
      <c r="AG19" s="253">
        <f>+IFERROR(((SUM([1]I_Investimenti!$I20:AI20)/$D19)/12),0)</f>
        <v>0</v>
      </c>
      <c r="AH19" s="253">
        <f>+IFERROR(((SUM([1]I_Investimenti!$I20:AJ20)/$D19)/12),0)</f>
        <v>0</v>
      </c>
      <c r="AI19" s="253">
        <f>+IFERROR(((SUM([1]I_Investimenti!$I20:AK20)/$D19)/12),0)</f>
        <v>0</v>
      </c>
      <c r="AJ19" s="253">
        <f>+IFERROR(((SUM([1]I_Investimenti!$I20:AL20)/$D19)/12),0)</f>
        <v>0</v>
      </c>
      <c r="AK19" s="253">
        <f>+IFERROR(((SUM([1]I_Investimenti!$I20:AM20)/$D19)/12),0)</f>
        <v>0</v>
      </c>
      <c r="AL19" s="253">
        <f>+IFERROR(((SUM([1]I_Investimenti!$I20:AN20)/$D19)/12),0)</f>
        <v>0</v>
      </c>
      <c r="AM19" s="253">
        <f>+IFERROR(((SUM([1]I_Investimenti!$I20:AO20)/$D19)/12),0)</f>
        <v>0</v>
      </c>
      <c r="AN19" s="253">
        <f>+IFERROR(((SUM([1]I_Investimenti!$I20:AP20)/$D19)/12),0)</f>
        <v>0</v>
      </c>
      <c r="AO19" s="253">
        <f>+IFERROR(((SUM([1]I_Investimenti!$I20:AQ20)/$D19)/12),0)</f>
        <v>0</v>
      </c>
      <c r="AP19" s="253">
        <f>+IFERROR(((SUM([1]I_Investimenti!$I20:AR20)/$D19)/12),0)</f>
        <v>0</v>
      </c>
      <c r="AQ19" s="253">
        <f>+IFERROR(((SUM([1]I_Investimenti!$I20:AS20)/$D19)/12),0)</f>
        <v>0</v>
      </c>
      <c r="AR19" s="253">
        <f>+IFERROR(((SUM([1]I_Investimenti!$I20:AT20)/$D19)/12),0)</f>
        <v>0</v>
      </c>
      <c r="AS19" s="253">
        <f>+IFERROR(((SUM([1]I_Investimenti!$I20:AU20)/$D19)/12),0)</f>
        <v>0</v>
      </c>
      <c r="AT19" s="253">
        <f>+IFERROR(((SUM([1]I_Investimenti!$I20:AV20)/$D19)/12),0)</f>
        <v>0</v>
      </c>
      <c r="AU19" s="253">
        <f>+IFERROR(((SUM([1]I_Investimenti!$I20:AW20)/$D19)/12),0)</f>
        <v>0</v>
      </c>
      <c r="AV19" s="253">
        <f>+IFERROR(((SUM([1]I_Investimenti!$I20:AX20)/$D19)/12),0)</f>
        <v>0</v>
      </c>
      <c r="AW19" s="253">
        <f>+IFERROR(((SUM([1]I_Investimenti!$I20:AY20)/$D19)/12),0)</f>
        <v>0</v>
      </c>
      <c r="AX19" s="253">
        <f>+IFERROR(((SUM([1]I_Investimenti!$I20:AZ20)/$D19)/12),0)</f>
        <v>0</v>
      </c>
      <c r="AY19" s="253">
        <f>+IFERROR(((SUM([1]I_Investimenti!$I20:BA20)/$D19)/12),0)</f>
        <v>0</v>
      </c>
      <c r="AZ19" s="253">
        <f>+IFERROR(((SUM([1]I_Investimenti!$I20:BB20)/$D19)/12),0)</f>
        <v>0</v>
      </c>
      <c r="BA19" s="253">
        <f>+IFERROR(((SUM([1]I_Investimenti!$I20:BC20)/$D19)/12),0)</f>
        <v>0</v>
      </c>
      <c r="BB19" s="253">
        <f>+IFERROR(((SUM([1]I_Investimenti!$I20:BD20)/$D19)/12),0)</f>
        <v>0</v>
      </c>
      <c r="BC19" s="253">
        <f>+IFERROR(((SUM([1]I_Investimenti!$I20:BE20)/$D19)/12),0)</f>
        <v>0</v>
      </c>
      <c r="BD19" s="253">
        <f>+IFERROR(((SUM([1]I_Investimenti!$I20:BF20)/$D19)/12),0)</f>
        <v>0</v>
      </c>
      <c r="BE19" s="253">
        <f>+IFERROR(((SUM([1]I_Investimenti!$I20:BG20)/$D19)/12),0)</f>
        <v>0</v>
      </c>
      <c r="BF19" s="253">
        <f>+IFERROR(((SUM([1]I_Investimenti!$I20:BH20)/$D19)/12),0)</f>
        <v>0</v>
      </c>
      <c r="BG19" s="253">
        <f>+IFERROR(((SUM([1]I_Investimenti!$I20:BI20)/$D19)/12),0)</f>
        <v>0</v>
      </c>
      <c r="BH19" s="253">
        <f>+IFERROR(((SUM([1]I_Investimenti!$I20:BJ20)/$D19)/12),0)</f>
        <v>0</v>
      </c>
      <c r="BI19" s="253">
        <f>+IFERROR(((SUM([1]I_Investimenti!$I20:BK20)/$D19)/12),0)</f>
        <v>0</v>
      </c>
      <c r="BJ19" s="253">
        <f>+IFERROR(((SUM([1]I_Investimenti!$I20:BL20)/$D19)/12),0)</f>
        <v>0</v>
      </c>
      <c r="BK19" s="253">
        <f>+IFERROR(((SUM([1]I_Investimenti!$I20:BM20)/$D19)/12),0)</f>
        <v>0</v>
      </c>
      <c r="BL19" s="253">
        <f>+IFERROR(((SUM([1]I_Investimenti!$I20:BN20)/$D19)/12),0)</f>
        <v>0</v>
      </c>
      <c r="BM19" s="253">
        <f>+IFERROR(((SUM([1]I_Investimenti!$I20:BO20)/$D19)/12),0)</f>
        <v>0</v>
      </c>
      <c r="BN19" s="253">
        <f>+IFERROR(((SUM([1]I_Investimenti!$I20:BP20)/$D19)/12),0)</f>
        <v>0</v>
      </c>
      <c r="BO19" s="253">
        <f>+IFERROR(((SUM([1]I_Investimenti!$I20:BQ20)/$D19)/12),0)</f>
        <v>0</v>
      </c>
      <c r="BP19" s="253">
        <f>+IFERROR(((SUM([1]I_Investimenti!$I20:BR20)/$D19)/12),0)</f>
        <v>0</v>
      </c>
      <c r="BQ19" s="253">
        <f>+IFERROR(((SUM([1]I_Investimenti!$I20:BS20)/$D19)/12),0)</f>
        <v>0</v>
      </c>
      <c r="BR19" s="253">
        <f>+IFERROR(((SUM([1]I_Investimenti!$I20:BT20)/$D19)/12),0)</f>
        <v>0</v>
      </c>
      <c r="BS19" s="253">
        <f>+IFERROR(((SUM([1]I_Investimenti!$I20:BU20)/$D19)/12),0)</f>
        <v>0</v>
      </c>
      <c r="BT19" s="253">
        <f>+IFERROR(((SUM([1]I_Investimenti!$I20:BV20)/$D19)/12),0)</f>
        <v>0</v>
      </c>
      <c r="BU19" s="253">
        <f>+IFERROR(((SUM([1]I_Investimenti!$I20:BW20)/$D19)/12),0)</f>
        <v>0</v>
      </c>
      <c r="BV19" s="253">
        <f>+IFERROR(((SUM([1]I_Investimenti!$I20:BX20)/$D19)/12),0)</f>
        <v>0</v>
      </c>
      <c r="BW19" s="253">
        <f>+IFERROR(((SUM([1]I_Investimenti!$I20:BY20)/$D19)/12),0)</f>
        <v>0</v>
      </c>
      <c r="BX19" s="253">
        <f>+IFERROR(((SUM([1]I_Investimenti!$I20:BZ20)/$D19)/12),0)</f>
        <v>0</v>
      </c>
      <c r="BY19" s="253">
        <f>+IFERROR(((SUM([1]I_Investimenti!$I20:CA20)/$D19)/12),0)</f>
        <v>0</v>
      </c>
      <c r="BZ19" s="253">
        <f>+IFERROR(((SUM([1]I_Investimenti!$I20:CB20)/$D19)/12),0)</f>
        <v>0</v>
      </c>
      <c r="CA19" s="253">
        <f>+IFERROR(((SUM([1]I_Investimenti!$I20:CC20)/$D19)/12),0)</f>
        <v>0</v>
      </c>
      <c r="CB19" s="253">
        <f>+IFERROR(((SUM([1]I_Investimenti!$I20:CD20)/$D19)/12),0)</f>
        <v>0</v>
      </c>
      <c r="CC19" s="253">
        <f>+IFERROR(((SUM([1]I_Investimenti!$I20:CE20)/$D19)/12),0)</f>
        <v>0</v>
      </c>
      <c r="CD19" s="253">
        <f>+IFERROR(((SUM([1]I_Investimenti!$I20:CF20)/$D19)/12),0)</f>
        <v>0</v>
      </c>
      <c r="CE19" s="253">
        <f>+IFERROR(((SUM([1]I_Investimenti!$I20:CG20)/$D19)/12),0)</f>
        <v>0</v>
      </c>
      <c r="CF19" s="253">
        <f>+IFERROR(((SUM([1]I_Investimenti!$I20:CH20)/$D19)/12),0)</f>
        <v>0</v>
      </c>
      <c r="CG19" s="253">
        <f>+IFERROR(((SUM([1]I_Investimenti!$I20:CI20)/$D19)/12),0)</f>
        <v>0</v>
      </c>
      <c r="CH19" s="253">
        <f>+IFERROR(((SUM([1]I_Investimenti!$I20:CJ20)/$D19)/12),0)</f>
        <v>0</v>
      </c>
      <c r="CI19" s="253">
        <f>+IFERROR(((SUM([1]I_Investimenti!$I20:CK20)/$D19)/12),0)</f>
        <v>0</v>
      </c>
      <c r="CJ19" s="253">
        <f>+IFERROR(((SUM([1]I_Investimenti!$I20:CL20)/$D19)/12),0)</f>
        <v>0</v>
      </c>
      <c r="CK19" s="253">
        <f>+IFERROR(((SUM([1]I_Investimenti!$I20:CM20)/$D19)/12),0)</f>
        <v>0</v>
      </c>
      <c r="CL19" s="253">
        <f>+IFERROR(((SUM([1]I_Investimenti!$I20:CN20)/$D19)/12),0)</f>
        <v>0</v>
      </c>
      <c r="CM19" s="253">
        <f>+IFERROR(((SUM([1]I_Investimenti!$I20:CO20)/$D19)/12),0)</f>
        <v>0</v>
      </c>
      <c r="CN19" s="253">
        <f>+IFERROR(((SUM([1]I_Investimenti!$I20:CP20)/$D19)/12),0)</f>
        <v>0</v>
      </c>
      <c r="CO19" s="253">
        <f>+IFERROR(((SUM([1]I_Investimenti!$I20:CQ20)/$D19)/12),0)</f>
        <v>0</v>
      </c>
      <c r="CP19" s="253">
        <f>+IFERROR(((SUM([1]I_Investimenti!$I20:CR20)/$D19)/12),0)</f>
        <v>0</v>
      </c>
      <c r="CQ19" s="253">
        <f>+IFERROR(((SUM([1]I_Investimenti!$I20:CS20)/$D19)/12),0)</f>
        <v>0</v>
      </c>
      <c r="CR19" s="253">
        <f>+IFERROR(((SUM([1]I_Investimenti!$I20:CT20)/$D19)/12),0)</f>
        <v>0</v>
      </c>
      <c r="CS19" s="253">
        <f>+IFERROR(((SUM([1]I_Investimenti!$I20:CU20)/$D19)/12),0)</f>
        <v>0</v>
      </c>
      <c r="CT19" s="253">
        <f>+IFERROR(((SUM([1]I_Investimenti!$I20:CV20)/$D19)/12),0)</f>
        <v>0</v>
      </c>
      <c r="CU19" s="253">
        <f>+IFERROR(((SUM([1]I_Investimenti!$I20:CW20)/$D19)/12),0)</f>
        <v>0</v>
      </c>
      <c r="CV19" s="253">
        <f>+IFERROR(((SUM([1]I_Investimenti!$I20:CX20)/$D19)/12),0)</f>
        <v>0</v>
      </c>
      <c r="CW19" s="253">
        <f>+IFERROR(((SUM([1]I_Investimenti!$I20:CY20)/$D19)/12),0)</f>
        <v>0</v>
      </c>
      <c r="CX19" s="253">
        <f>+IFERROR(((SUM([1]I_Investimenti!$I20:CZ20)/$D19)/12),0)</f>
        <v>0</v>
      </c>
      <c r="CY19" s="253">
        <f>+IFERROR(((SUM([1]I_Investimenti!$I20:DA20)/$D19)/12),0)</f>
        <v>0</v>
      </c>
      <c r="CZ19" s="253">
        <f>+IFERROR(((SUM([1]I_Investimenti!$I20:DB20)/$D19)/12),0)</f>
        <v>0</v>
      </c>
      <c r="DA19" s="253">
        <f>+IFERROR(((SUM([1]I_Investimenti!$I20:DC20)/$D19)/12),0)</f>
        <v>0</v>
      </c>
      <c r="DB19" s="253">
        <f>+IFERROR(((SUM([1]I_Investimenti!$I20:DD20)/$D19)/12),0)</f>
        <v>0</v>
      </c>
      <c r="DC19" s="253">
        <f>+IFERROR(((SUM([1]I_Investimenti!$I20:DE20)/$D19)/12),0)</f>
        <v>0</v>
      </c>
      <c r="DD19" s="253">
        <f>+IFERROR(((SUM([1]I_Investimenti!$I20:DF20)/$D19)/12),0)</f>
        <v>0</v>
      </c>
      <c r="DE19" s="253">
        <f>+IFERROR(((SUM([1]I_Investimenti!$I20:DG20)/$D19)/12),0)</f>
        <v>0</v>
      </c>
      <c r="DF19" s="253">
        <f>+IFERROR(((SUM([1]I_Investimenti!$I20:DH20)/$D19)/12),0)</f>
        <v>0</v>
      </c>
      <c r="DG19" s="253">
        <f>+IFERROR(((SUM([1]I_Investimenti!$I20:DI20)/$D19)/12),0)</f>
        <v>0</v>
      </c>
      <c r="DH19" s="253">
        <f>+IFERROR(((SUM([1]I_Investimenti!$I20:DJ20)/$D19)/12),0)</f>
        <v>0</v>
      </c>
      <c r="DI19" s="253">
        <f>+IFERROR(((SUM([1]I_Investimenti!$I20:DK20)/$D19)/12),0)</f>
        <v>0</v>
      </c>
      <c r="DJ19" s="253">
        <f>+IFERROR(((SUM([1]I_Investimenti!$I20:DL20)/$D19)/12),0)</f>
        <v>0</v>
      </c>
      <c r="DK19" s="253">
        <f>+IFERROR(((SUM([1]I_Investimenti!$I20:DM20)/$D19)/12),0)</f>
        <v>0</v>
      </c>
      <c r="DL19" s="253">
        <f>+IFERROR(((SUM([1]I_Investimenti!$I20:DN20)/$D19)/12),0)</f>
        <v>0</v>
      </c>
      <c r="DM19" s="253">
        <f>+IFERROR(((SUM([1]I_Investimenti!$I20:DO20)/$D19)/12),0)</f>
        <v>0</v>
      </c>
      <c r="DN19" s="253">
        <f>+IFERROR(((SUM([1]I_Investimenti!$I20:DP20)/$D19)/12),0)</f>
        <v>0</v>
      </c>
      <c r="DO19" s="253">
        <f>+IFERROR(((SUM([1]I_Investimenti!$I20:DQ20)/$D19)/12),0)</f>
        <v>0</v>
      </c>
      <c r="DP19" s="253">
        <f>+IFERROR(((SUM([1]I_Investimenti!$I20:DR20)/$D19)/12),0)</f>
        <v>0</v>
      </c>
      <c r="DQ19" s="253">
        <f>+IFERROR(((SUM([1]I_Investimenti!$I20:DS20)/$D19)/12),0)</f>
        <v>0</v>
      </c>
      <c r="DR19" s="253">
        <f>+IFERROR(((SUM([1]I_Investimenti!$I20:DT20)/$D19)/12),0)</f>
        <v>0</v>
      </c>
      <c r="DS19" s="253">
        <f>+IFERROR(((SUM([1]I_Investimenti!$I20:DU20)/$D19)/12),0)</f>
        <v>0</v>
      </c>
      <c r="DT19" s="253">
        <f>+IFERROR(((SUM([1]I_Investimenti!$I20:DV20)/$D19)/12),0)</f>
        <v>0</v>
      </c>
      <c r="DU19" s="253">
        <f>+IFERROR(((SUM([1]I_Investimenti!$I20:DW20)/$D19)/12),0)</f>
        <v>0</v>
      </c>
      <c r="DV19" s="253">
        <f>+IFERROR(((SUM([1]I_Investimenti!$I20:DX20)/$D19)/12),0)</f>
        <v>0</v>
      </c>
    </row>
    <row r="20" spans="2:126" ht="15.6" thickTop="1" thickBot="1">
      <c r="B20" s="356">
        <f>+[1]I_Investimenti!C21</f>
        <v>0</v>
      </c>
      <c r="C20" s="316">
        <f>+[1]I_Investimenti!D21</f>
        <v>0</v>
      </c>
      <c r="D20" s="316">
        <f>+[1]I_Investimenti!G21</f>
        <v>0</v>
      </c>
      <c r="G20" s="253">
        <f>+IFERROR((([1]I_Investimenti!I21/$D20)/12),0)</f>
        <v>0</v>
      </c>
      <c r="H20" s="253">
        <f>+IFERROR(((SUM([1]I_Investimenti!$I21:J21)/$D20)/12),0)</f>
        <v>0</v>
      </c>
      <c r="I20" s="253">
        <f>+IFERROR(((SUM([1]I_Investimenti!$I21:K21)/$D20)/12),0)</f>
        <v>0</v>
      </c>
      <c r="J20" s="253">
        <f>+IFERROR(((SUM([1]I_Investimenti!$I21:L21)/$D20)/12),0)</f>
        <v>0</v>
      </c>
      <c r="K20" s="253">
        <f>+IFERROR(((SUM([1]I_Investimenti!$I21:M21)/$D20)/12),0)</f>
        <v>0</v>
      </c>
      <c r="L20" s="253">
        <f>+IFERROR(((SUM([1]I_Investimenti!$I21:N21)/$D20)/12),0)</f>
        <v>0</v>
      </c>
      <c r="M20" s="253">
        <f>+IFERROR(((SUM([1]I_Investimenti!$I21:O21)/$D20)/12),0)</f>
        <v>0</v>
      </c>
      <c r="N20" s="253">
        <f>+IFERROR(((SUM([1]I_Investimenti!$I21:P21)/$D20)/12),0)</f>
        <v>0</v>
      </c>
      <c r="O20" s="253">
        <f>+IFERROR(((SUM([1]I_Investimenti!$I21:Q21)/$D20)/12),0)</f>
        <v>0</v>
      </c>
      <c r="P20" s="253">
        <f>+IFERROR(((SUM([1]I_Investimenti!$I21:R21)/$D20)/12),0)</f>
        <v>0</v>
      </c>
      <c r="Q20" s="253">
        <f>+IFERROR(((SUM([1]I_Investimenti!$I21:S21)/$D20)/12),0)</f>
        <v>0</v>
      </c>
      <c r="R20" s="253">
        <f>+IFERROR(((SUM([1]I_Investimenti!$I21:T21)/$D20)/12),0)</f>
        <v>0</v>
      </c>
      <c r="S20" s="253">
        <f>+IFERROR(((SUM([1]I_Investimenti!$I21:U21)/$D20)/12),0)</f>
        <v>0</v>
      </c>
      <c r="T20" s="253">
        <f>+IFERROR(((SUM([1]I_Investimenti!$I21:V21)/$D20)/12),0)</f>
        <v>0</v>
      </c>
      <c r="U20" s="253">
        <f>+IFERROR(((SUM([1]I_Investimenti!$I21:W21)/$D20)/12),0)</f>
        <v>0</v>
      </c>
      <c r="V20" s="253">
        <f>+IFERROR(((SUM([1]I_Investimenti!$I21:X21)/$D20)/12),0)</f>
        <v>0</v>
      </c>
      <c r="W20" s="253">
        <f>+IFERROR(((SUM([1]I_Investimenti!$I21:Y21)/$D20)/12),0)</f>
        <v>0</v>
      </c>
      <c r="X20" s="253">
        <f>+IFERROR(((SUM([1]I_Investimenti!$I21:Z21)/$D20)/12),0)</f>
        <v>0</v>
      </c>
      <c r="Y20" s="253">
        <f>+IFERROR(((SUM([1]I_Investimenti!$I21:AA21)/$D20)/12),0)</f>
        <v>0</v>
      </c>
      <c r="Z20" s="253">
        <f>+IFERROR(((SUM([1]I_Investimenti!$I21:AB21)/$D20)/12),0)</f>
        <v>0</v>
      </c>
      <c r="AA20" s="253">
        <f>+IFERROR(((SUM([1]I_Investimenti!$I21:AC21)/$D20)/12),0)</f>
        <v>0</v>
      </c>
      <c r="AB20" s="253">
        <f>+IFERROR(((SUM([1]I_Investimenti!$I21:AD21)/$D20)/12),0)</f>
        <v>0</v>
      </c>
      <c r="AC20" s="253">
        <f>+IFERROR(((SUM([1]I_Investimenti!$I21:AE21)/$D20)/12),0)</f>
        <v>0</v>
      </c>
      <c r="AD20" s="253">
        <f>+IFERROR(((SUM([1]I_Investimenti!$I21:AF21)/$D20)/12),0)</f>
        <v>0</v>
      </c>
      <c r="AE20" s="253">
        <f>+IFERROR(((SUM([1]I_Investimenti!$I21:AG21)/$D20)/12),0)</f>
        <v>0</v>
      </c>
      <c r="AF20" s="253">
        <f>+IFERROR(((SUM([1]I_Investimenti!$I21:AH21)/$D20)/12),0)</f>
        <v>0</v>
      </c>
      <c r="AG20" s="253">
        <f>+IFERROR(((SUM([1]I_Investimenti!$I21:AI21)/$D20)/12),0)</f>
        <v>0</v>
      </c>
      <c r="AH20" s="253">
        <f>+IFERROR(((SUM([1]I_Investimenti!$I21:AJ21)/$D20)/12),0)</f>
        <v>0</v>
      </c>
      <c r="AI20" s="253">
        <f>+IFERROR(((SUM([1]I_Investimenti!$I21:AK21)/$D20)/12),0)</f>
        <v>0</v>
      </c>
      <c r="AJ20" s="253">
        <f>+IFERROR(((SUM([1]I_Investimenti!$I21:AL21)/$D20)/12),0)</f>
        <v>0</v>
      </c>
      <c r="AK20" s="253">
        <f>+IFERROR(((SUM([1]I_Investimenti!$I21:AM21)/$D20)/12),0)</f>
        <v>0</v>
      </c>
      <c r="AL20" s="253">
        <f>+IFERROR(((SUM([1]I_Investimenti!$I21:AN21)/$D20)/12),0)</f>
        <v>0</v>
      </c>
      <c r="AM20" s="253">
        <f>+IFERROR(((SUM([1]I_Investimenti!$I21:AO21)/$D20)/12),0)</f>
        <v>0</v>
      </c>
      <c r="AN20" s="253">
        <f>+IFERROR(((SUM([1]I_Investimenti!$I21:AP21)/$D20)/12),0)</f>
        <v>0</v>
      </c>
      <c r="AO20" s="253">
        <f>+IFERROR(((SUM([1]I_Investimenti!$I21:AQ21)/$D20)/12),0)</f>
        <v>0</v>
      </c>
      <c r="AP20" s="253">
        <f>+IFERROR(((SUM([1]I_Investimenti!$I21:AR21)/$D20)/12),0)</f>
        <v>0</v>
      </c>
      <c r="AQ20" s="253">
        <f>+IFERROR(((SUM([1]I_Investimenti!$I21:AS21)/$D20)/12),0)</f>
        <v>0</v>
      </c>
      <c r="AR20" s="253">
        <f>+IFERROR(((SUM([1]I_Investimenti!$I21:AT21)/$D20)/12),0)</f>
        <v>0</v>
      </c>
      <c r="AS20" s="253">
        <f>+IFERROR(((SUM([1]I_Investimenti!$I21:AU21)/$D20)/12),0)</f>
        <v>0</v>
      </c>
      <c r="AT20" s="253">
        <f>+IFERROR(((SUM([1]I_Investimenti!$I21:AV21)/$D20)/12),0)</f>
        <v>0</v>
      </c>
      <c r="AU20" s="253">
        <f>+IFERROR(((SUM([1]I_Investimenti!$I21:AW21)/$D20)/12),0)</f>
        <v>0</v>
      </c>
      <c r="AV20" s="253">
        <f>+IFERROR(((SUM([1]I_Investimenti!$I21:AX21)/$D20)/12),0)</f>
        <v>0</v>
      </c>
      <c r="AW20" s="253">
        <f>+IFERROR(((SUM([1]I_Investimenti!$I21:AY21)/$D20)/12),0)</f>
        <v>0</v>
      </c>
      <c r="AX20" s="253">
        <f>+IFERROR(((SUM([1]I_Investimenti!$I21:AZ21)/$D20)/12),0)</f>
        <v>0</v>
      </c>
      <c r="AY20" s="253">
        <f>+IFERROR(((SUM([1]I_Investimenti!$I21:BA21)/$D20)/12),0)</f>
        <v>0</v>
      </c>
      <c r="AZ20" s="253">
        <f>+IFERROR(((SUM([1]I_Investimenti!$I21:BB21)/$D20)/12),0)</f>
        <v>0</v>
      </c>
      <c r="BA20" s="253">
        <f>+IFERROR(((SUM([1]I_Investimenti!$I21:BC21)/$D20)/12),0)</f>
        <v>0</v>
      </c>
      <c r="BB20" s="253">
        <f>+IFERROR(((SUM([1]I_Investimenti!$I21:BD21)/$D20)/12),0)</f>
        <v>0</v>
      </c>
      <c r="BC20" s="253">
        <f>+IFERROR(((SUM([1]I_Investimenti!$I21:BE21)/$D20)/12),0)</f>
        <v>0</v>
      </c>
      <c r="BD20" s="253">
        <f>+IFERROR(((SUM([1]I_Investimenti!$I21:BF21)/$D20)/12),0)</f>
        <v>0</v>
      </c>
      <c r="BE20" s="253">
        <f>+IFERROR(((SUM([1]I_Investimenti!$I21:BG21)/$D20)/12),0)</f>
        <v>0</v>
      </c>
      <c r="BF20" s="253">
        <f>+IFERROR(((SUM([1]I_Investimenti!$I21:BH21)/$D20)/12),0)</f>
        <v>0</v>
      </c>
      <c r="BG20" s="253">
        <f>+IFERROR(((SUM([1]I_Investimenti!$I21:BI21)/$D20)/12),0)</f>
        <v>0</v>
      </c>
      <c r="BH20" s="253">
        <f>+IFERROR(((SUM([1]I_Investimenti!$I21:BJ21)/$D20)/12),0)</f>
        <v>0</v>
      </c>
      <c r="BI20" s="253">
        <f>+IFERROR(((SUM([1]I_Investimenti!$I21:BK21)/$D20)/12),0)</f>
        <v>0</v>
      </c>
      <c r="BJ20" s="253">
        <f>+IFERROR(((SUM([1]I_Investimenti!$I21:BL21)/$D20)/12),0)</f>
        <v>0</v>
      </c>
      <c r="BK20" s="253">
        <f>+IFERROR(((SUM([1]I_Investimenti!$I21:BM21)/$D20)/12),0)</f>
        <v>0</v>
      </c>
      <c r="BL20" s="253">
        <f>+IFERROR(((SUM([1]I_Investimenti!$I21:BN21)/$D20)/12),0)</f>
        <v>0</v>
      </c>
      <c r="BM20" s="253">
        <f>+IFERROR(((SUM([1]I_Investimenti!$I21:BO21)/$D20)/12),0)</f>
        <v>0</v>
      </c>
      <c r="BN20" s="253">
        <f>+IFERROR(((SUM([1]I_Investimenti!$I21:BP21)/$D20)/12),0)</f>
        <v>0</v>
      </c>
      <c r="BO20" s="253">
        <f>+IFERROR(((SUM([1]I_Investimenti!$I21:BQ21)/$D20)/12),0)</f>
        <v>0</v>
      </c>
      <c r="BP20" s="253">
        <f>+IFERROR(((SUM([1]I_Investimenti!$I21:BR21)/$D20)/12),0)</f>
        <v>0</v>
      </c>
      <c r="BQ20" s="253">
        <f>+IFERROR(((SUM([1]I_Investimenti!$I21:BS21)/$D20)/12),0)</f>
        <v>0</v>
      </c>
      <c r="BR20" s="253">
        <f>+IFERROR(((SUM([1]I_Investimenti!$I21:BT21)/$D20)/12),0)</f>
        <v>0</v>
      </c>
      <c r="BS20" s="253">
        <f>+IFERROR(((SUM([1]I_Investimenti!$I21:BU21)/$D20)/12),0)</f>
        <v>0</v>
      </c>
      <c r="BT20" s="253">
        <f>+IFERROR(((SUM([1]I_Investimenti!$I21:BV21)/$D20)/12),0)</f>
        <v>0</v>
      </c>
      <c r="BU20" s="253">
        <f>+IFERROR(((SUM([1]I_Investimenti!$I21:BW21)/$D20)/12),0)</f>
        <v>0</v>
      </c>
      <c r="BV20" s="253">
        <f>+IFERROR(((SUM([1]I_Investimenti!$I21:BX21)/$D20)/12),0)</f>
        <v>0</v>
      </c>
      <c r="BW20" s="253">
        <f>+IFERROR(((SUM([1]I_Investimenti!$I21:BY21)/$D20)/12),0)</f>
        <v>0</v>
      </c>
      <c r="BX20" s="253">
        <f>+IFERROR(((SUM([1]I_Investimenti!$I21:BZ21)/$D20)/12),0)</f>
        <v>0</v>
      </c>
      <c r="BY20" s="253">
        <f>+IFERROR(((SUM([1]I_Investimenti!$I21:CA21)/$D20)/12),0)</f>
        <v>0</v>
      </c>
      <c r="BZ20" s="253">
        <f>+IFERROR(((SUM([1]I_Investimenti!$I21:CB21)/$D20)/12),0)</f>
        <v>0</v>
      </c>
      <c r="CA20" s="253">
        <f>+IFERROR(((SUM([1]I_Investimenti!$I21:CC21)/$D20)/12),0)</f>
        <v>0</v>
      </c>
      <c r="CB20" s="253">
        <f>+IFERROR(((SUM([1]I_Investimenti!$I21:CD21)/$D20)/12),0)</f>
        <v>0</v>
      </c>
      <c r="CC20" s="253">
        <f>+IFERROR(((SUM([1]I_Investimenti!$I21:CE21)/$D20)/12),0)</f>
        <v>0</v>
      </c>
      <c r="CD20" s="253">
        <f>+IFERROR(((SUM([1]I_Investimenti!$I21:CF21)/$D20)/12),0)</f>
        <v>0</v>
      </c>
      <c r="CE20" s="253">
        <f>+IFERROR(((SUM([1]I_Investimenti!$I21:CG21)/$D20)/12),0)</f>
        <v>0</v>
      </c>
      <c r="CF20" s="253">
        <f>+IFERROR(((SUM([1]I_Investimenti!$I21:CH21)/$D20)/12),0)</f>
        <v>0</v>
      </c>
      <c r="CG20" s="253">
        <f>+IFERROR(((SUM([1]I_Investimenti!$I21:CI21)/$D20)/12),0)</f>
        <v>0</v>
      </c>
      <c r="CH20" s="253">
        <f>+IFERROR(((SUM([1]I_Investimenti!$I21:CJ21)/$D20)/12),0)</f>
        <v>0</v>
      </c>
      <c r="CI20" s="253">
        <f>+IFERROR(((SUM([1]I_Investimenti!$I21:CK21)/$D20)/12),0)</f>
        <v>0</v>
      </c>
      <c r="CJ20" s="253">
        <f>+IFERROR(((SUM([1]I_Investimenti!$I21:CL21)/$D20)/12),0)</f>
        <v>0</v>
      </c>
      <c r="CK20" s="253">
        <f>+IFERROR(((SUM([1]I_Investimenti!$I21:CM21)/$D20)/12),0)</f>
        <v>0</v>
      </c>
      <c r="CL20" s="253">
        <f>+IFERROR(((SUM([1]I_Investimenti!$I21:CN21)/$D20)/12),0)</f>
        <v>0</v>
      </c>
      <c r="CM20" s="253">
        <f>+IFERROR(((SUM([1]I_Investimenti!$I21:CO21)/$D20)/12),0)</f>
        <v>0</v>
      </c>
      <c r="CN20" s="253">
        <f>+IFERROR(((SUM([1]I_Investimenti!$I21:CP21)/$D20)/12),0)</f>
        <v>0</v>
      </c>
      <c r="CO20" s="253">
        <f>+IFERROR(((SUM([1]I_Investimenti!$I21:CQ21)/$D20)/12),0)</f>
        <v>0</v>
      </c>
      <c r="CP20" s="253">
        <f>+IFERROR(((SUM([1]I_Investimenti!$I21:CR21)/$D20)/12),0)</f>
        <v>0</v>
      </c>
      <c r="CQ20" s="253">
        <f>+IFERROR(((SUM([1]I_Investimenti!$I21:CS21)/$D20)/12),0)</f>
        <v>0</v>
      </c>
      <c r="CR20" s="253">
        <f>+IFERROR(((SUM([1]I_Investimenti!$I21:CT21)/$D20)/12),0)</f>
        <v>0</v>
      </c>
      <c r="CS20" s="253">
        <f>+IFERROR(((SUM([1]I_Investimenti!$I21:CU21)/$D20)/12),0)</f>
        <v>0</v>
      </c>
      <c r="CT20" s="253">
        <f>+IFERROR(((SUM([1]I_Investimenti!$I21:CV21)/$D20)/12),0)</f>
        <v>0</v>
      </c>
      <c r="CU20" s="253">
        <f>+IFERROR(((SUM([1]I_Investimenti!$I21:CW21)/$D20)/12),0)</f>
        <v>0</v>
      </c>
      <c r="CV20" s="253">
        <f>+IFERROR(((SUM([1]I_Investimenti!$I21:CX21)/$D20)/12),0)</f>
        <v>0</v>
      </c>
      <c r="CW20" s="253">
        <f>+IFERROR(((SUM([1]I_Investimenti!$I21:CY21)/$D20)/12),0)</f>
        <v>0</v>
      </c>
      <c r="CX20" s="253">
        <f>+IFERROR(((SUM([1]I_Investimenti!$I21:CZ21)/$D20)/12),0)</f>
        <v>0</v>
      </c>
      <c r="CY20" s="253">
        <f>+IFERROR(((SUM([1]I_Investimenti!$I21:DA21)/$D20)/12),0)</f>
        <v>0</v>
      </c>
      <c r="CZ20" s="253">
        <f>+IFERROR(((SUM([1]I_Investimenti!$I21:DB21)/$D20)/12),0)</f>
        <v>0</v>
      </c>
      <c r="DA20" s="253">
        <f>+IFERROR(((SUM([1]I_Investimenti!$I21:DC21)/$D20)/12),0)</f>
        <v>0</v>
      </c>
      <c r="DB20" s="253">
        <f>+IFERROR(((SUM([1]I_Investimenti!$I21:DD21)/$D20)/12),0)</f>
        <v>0</v>
      </c>
      <c r="DC20" s="253">
        <f>+IFERROR(((SUM([1]I_Investimenti!$I21:DE21)/$D20)/12),0)</f>
        <v>0</v>
      </c>
      <c r="DD20" s="253">
        <f>+IFERROR(((SUM([1]I_Investimenti!$I21:DF21)/$D20)/12),0)</f>
        <v>0</v>
      </c>
      <c r="DE20" s="253">
        <f>+IFERROR(((SUM([1]I_Investimenti!$I21:DG21)/$D20)/12),0)</f>
        <v>0</v>
      </c>
      <c r="DF20" s="253">
        <f>+IFERROR(((SUM([1]I_Investimenti!$I21:DH21)/$D20)/12),0)</f>
        <v>0</v>
      </c>
      <c r="DG20" s="253">
        <f>+IFERROR(((SUM([1]I_Investimenti!$I21:DI21)/$D20)/12),0)</f>
        <v>0</v>
      </c>
      <c r="DH20" s="253">
        <f>+IFERROR(((SUM([1]I_Investimenti!$I21:DJ21)/$D20)/12),0)</f>
        <v>0</v>
      </c>
      <c r="DI20" s="253">
        <f>+IFERROR(((SUM([1]I_Investimenti!$I21:DK21)/$D20)/12),0)</f>
        <v>0</v>
      </c>
      <c r="DJ20" s="253">
        <f>+IFERROR(((SUM([1]I_Investimenti!$I21:DL21)/$D20)/12),0)</f>
        <v>0</v>
      </c>
      <c r="DK20" s="253">
        <f>+IFERROR(((SUM([1]I_Investimenti!$I21:DM21)/$D20)/12),0)</f>
        <v>0</v>
      </c>
      <c r="DL20" s="253">
        <f>+IFERROR(((SUM([1]I_Investimenti!$I21:DN21)/$D20)/12),0)</f>
        <v>0</v>
      </c>
      <c r="DM20" s="253">
        <f>+IFERROR(((SUM([1]I_Investimenti!$I21:DO21)/$D20)/12),0)</f>
        <v>0</v>
      </c>
      <c r="DN20" s="253">
        <f>+IFERROR(((SUM([1]I_Investimenti!$I21:DP21)/$D20)/12),0)</f>
        <v>0</v>
      </c>
      <c r="DO20" s="253">
        <f>+IFERROR(((SUM([1]I_Investimenti!$I21:DQ21)/$D20)/12),0)</f>
        <v>0</v>
      </c>
      <c r="DP20" s="253">
        <f>+IFERROR(((SUM([1]I_Investimenti!$I21:DR21)/$D20)/12),0)</f>
        <v>0</v>
      </c>
      <c r="DQ20" s="253">
        <f>+IFERROR(((SUM([1]I_Investimenti!$I21:DS21)/$D20)/12),0)</f>
        <v>0</v>
      </c>
      <c r="DR20" s="253">
        <f>+IFERROR(((SUM([1]I_Investimenti!$I21:DT21)/$D20)/12),0)</f>
        <v>0</v>
      </c>
      <c r="DS20" s="253">
        <f>+IFERROR(((SUM([1]I_Investimenti!$I21:DU21)/$D20)/12),0)</f>
        <v>0</v>
      </c>
      <c r="DT20" s="253">
        <f>+IFERROR(((SUM([1]I_Investimenti!$I21:DV21)/$D20)/12),0)</f>
        <v>0</v>
      </c>
      <c r="DU20" s="253">
        <f>+IFERROR(((SUM([1]I_Investimenti!$I21:DW21)/$D20)/12),0)</f>
        <v>0</v>
      </c>
      <c r="DV20" s="253">
        <f>+IFERROR(((SUM([1]I_Investimenti!$I21:DX21)/$D20)/12),0)</f>
        <v>0</v>
      </c>
    </row>
    <row r="21" spans="2:126" ht="15.6" thickTop="1" thickBot="1">
      <c r="B21" s="356" t="str">
        <f>+[1]I_Investimenti!C22</f>
        <v>xx</v>
      </c>
      <c r="C21" s="316" t="str">
        <f>+[1]I_Investimenti!D22</f>
        <v>Impianti e macchinari</v>
      </c>
      <c r="D21" s="316">
        <f>+[1]I_Investimenti!G22</f>
        <v>0</v>
      </c>
      <c r="G21" s="253">
        <f>+IFERROR((([1]I_Investimenti!I22/$D21)/12),0)</f>
        <v>0</v>
      </c>
      <c r="H21" s="253">
        <f>+IFERROR(((SUM([1]I_Investimenti!$I22:J22)/$D21)/12),0)</f>
        <v>0</v>
      </c>
      <c r="I21" s="253">
        <f>+IFERROR(((SUM([1]I_Investimenti!$I22:K22)/$D21)/12),0)</f>
        <v>0</v>
      </c>
      <c r="J21" s="253">
        <f>+IFERROR(((SUM([1]I_Investimenti!$I22:L22)/$D21)/12),0)</f>
        <v>0</v>
      </c>
      <c r="K21" s="253">
        <f>+IFERROR(((SUM([1]I_Investimenti!$I22:M22)/$D21)/12),0)</f>
        <v>0</v>
      </c>
      <c r="L21" s="253">
        <f>+IFERROR(((SUM([1]I_Investimenti!$I22:N22)/$D21)/12),0)</f>
        <v>0</v>
      </c>
      <c r="M21" s="253">
        <f>+IFERROR(((SUM([1]I_Investimenti!$I22:O22)/$D21)/12),0)</f>
        <v>0</v>
      </c>
      <c r="N21" s="253">
        <f>+IFERROR(((SUM([1]I_Investimenti!$I22:P22)/$D21)/12),0)</f>
        <v>0</v>
      </c>
      <c r="O21" s="253">
        <f>+IFERROR(((SUM([1]I_Investimenti!$I22:Q22)/$D21)/12),0)</f>
        <v>0</v>
      </c>
      <c r="P21" s="253">
        <f>+IFERROR(((SUM([1]I_Investimenti!$I22:R22)/$D21)/12),0)</f>
        <v>0</v>
      </c>
      <c r="Q21" s="253">
        <f>+IFERROR(((SUM([1]I_Investimenti!$I22:S22)/$D21)/12),0)</f>
        <v>0</v>
      </c>
      <c r="R21" s="253">
        <f>+IFERROR(((SUM([1]I_Investimenti!$I22:T22)/$D21)/12),0)</f>
        <v>0</v>
      </c>
      <c r="S21" s="253">
        <f>+IFERROR(((SUM([1]I_Investimenti!$I22:U22)/$D21)/12),0)</f>
        <v>0</v>
      </c>
      <c r="T21" s="253">
        <f>+IFERROR(((SUM([1]I_Investimenti!$I22:V22)/$D21)/12),0)</f>
        <v>0</v>
      </c>
      <c r="U21" s="253">
        <f>+IFERROR(((SUM([1]I_Investimenti!$I22:W22)/$D21)/12),0)</f>
        <v>0</v>
      </c>
      <c r="V21" s="253">
        <f>+IFERROR(((SUM([1]I_Investimenti!$I22:X22)/$D21)/12),0)</f>
        <v>0</v>
      </c>
      <c r="W21" s="253">
        <f>+IFERROR(((SUM([1]I_Investimenti!$I22:Y22)/$D21)/12),0)</f>
        <v>0</v>
      </c>
      <c r="X21" s="253">
        <f>+IFERROR(((SUM([1]I_Investimenti!$I22:Z22)/$D21)/12),0)</f>
        <v>0</v>
      </c>
      <c r="Y21" s="253">
        <f>+IFERROR(((SUM([1]I_Investimenti!$I22:AA22)/$D21)/12),0)</f>
        <v>0</v>
      </c>
      <c r="Z21" s="253">
        <f>+IFERROR(((SUM([1]I_Investimenti!$I22:AB22)/$D21)/12),0)</f>
        <v>0</v>
      </c>
      <c r="AA21" s="253">
        <f>+IFERROR(((SUM([1]I_Investimenti!$I22:AC22)/$D21)/12),0)</f>
        <v>0</v>
      </c>
      <c r="AB21" s="253">
        <f>+IFERROR(((SUM([1]I_Investimenti!$I22:AD22)/$D21)/12),0)</f>
        <v>0</v>
      </c>
      <c r="AC21" s="253">
        <f>+IFERROR(((SUM([1]I_Investimenti!$I22:AE22)/$D21)/12),0)</f>
        <v>0</v>
      </c>
      <c r="AD21" s="253">
        <f>+IFERROR(((SUM([1]I_Investimenti!$I22:AF22)/$D21)/12),0)</f>
        <v>0</v>
      </c>
      <c r="AE21" s="253">
        <f>+IFERROR(((SUM([1]I_Investimenti!$I22:AG22)/$D21)/12),0)</f>
        <v>0</v>
      </c>
      <c r="AF21" s="253">
        <f>+IFERROR(((SUM([1]I_Investimenti!$I22:AH22)/$D21)/12),0)</f>
        <v>0</v>
      </c>
      <c r="AG21" s="253">
        <f>+IFERROR(((SUM([1]I_Investimenti!$I22:AI22)/$D21)/12),0)</f>
        <v>0</v>
      </c>
      <c r="AH21" s="253">
        <f>+IFERROR(((SUM([1]I_Investimenti!$I22:AJ22)/$D21)/12),0)</f>
        <v>0</v>
      </c>
      <c r="AI21" s="253">
        <f>+IFERROR(((SUM([1]I_Investimenti!$I22:AK22)/$D21)/12),0)</f>
        <v>0</v>
      </c>
      <c r="AJ21" s="253">
        <f>+IFERROR(((SUM([1]I_Investimenti!$I22:AL22)/$D21)/12),0)</f>
        <v>0</v>
      </c>
      <c r="AK21" s="253">
        <f>+IFERROR(((SUM([1]I_Investimenti!$I22:AM22)/$D21)/12),0)</f>
        <v>0</v>
      </c>
      <c r="AL21" s="253">
        <f>+IFERROR(((SUM([1]I_Investimenti!$I22:AN22)/$D21)/12),0)</f>
        <v>0</v>
      </c>
      <c r="AM21" s="253">
        <f>+IFERROR(((SUM([1]I_Investimenti!$I22:AO22)/$D21)/12),0)</f>
        <v>0</v>
      </c>
      <c r="AN21" s="253">
        <f>+IFERROR(((SUM([1]I_Investimenti!$I22:AP22)/$D21)/12),0)</f>
        <v>0</v>
      </c>
      <c r="AO21" s="253">
        <f>+IFERROR(((SUM([1]I_Investimenti!$I22:AQ22)/$D21)/12),0)</f>
        <v>0</v>
      </c>
      <c r="AP21" s="253">
        <f>+IFERROR(((SUM([1]I_Investimenti!$I22:AR22)/$D21)/12),0)</f>
        <v>0</v>
      </c>
      <c r="AQ21" s="253">
        <f>+IFERROR(((SUM([1]I_Investimenti!$I22:AS22)/$D21)/12),0)</f>
        <v>0</v>
      </c>
      <c r="AR21" s="253">
        <f>+IFERROR(((SUM([1]I_Investimenti!$I22:AT22)/$D21)/12),0)</f>
        <v>0</v>
      </c>
      <c r="AS21" s="253">
        <f>+IFERROR(((SUM([1]I_Investimenti!$I22:AU22)/$D21)/12),0)</f>
        <v>0</v>
      </c>
      <c r="AT21" s="253">
        <f>+IFERROR(((SUM([1]I_Investimenti!$I22:AV22)/$D21)/12),0)</f>
        <v>0</v>
      </c>
      <c r="AU21" s="253">
        <f>+IFERROR(((SUM([1]I_Investimenti!$I22:AW22)/$D21)/12),0)</f>
        <v>0</v>
      </c>
      <c r="AV21" s="253">
        <f>+IFERROR(((SUM([1]I_Investimenti!$I22:AX22)/$D21)/12),0)</f>
        <v>0</v>
      </c>
      <c r="AW21" s="253">
        <f>+IFERROR(((SUM([1]I_Investimenti!$I22:AY22)/$D21)/12),0)</f>
        <v>0</v>
      </c>
      <c r="AX21" s="253">
        <f>+IFERROR(((SUM([1]I_Investimenti!$I22:AZ22)/$D21)/12),0)</f>
        <v>0</v>
      </c>
      <c r="AY21" s="253">
        <f>+IFERROR(((SUM([1]I_Investimenti!$I22:BA22)/$D21)/12),0)</f>
        <v>0</v>
      </c>
      <c r="AZ21" s="253">
        <f>+IFERROR(((SUM([1]I_Investimenti!$I22:BB22)/$D21)/12),0)</f>
        <v>0</v>
      </c>
      <c r="BA21" s="253">
        <f>+IFERROR(((SUM([1]I_Investimenti!$I22:BC22)/$D21)/12),0)</f>
        <v>0</v>
      </c>
      <c r="BB21" s="253">
        <f>+IFERROR(((SUM([1]I_Investimenti!$I22:BD22)/$D21)/12),0)</f>
        <v>0</v>
      </c>
      <c r="BC21" s="253">
        <f>+IFERROR(((SUM([1]I_Investimenti!$I22:BE22)/$D21)/12),0)</f>
        <v>0</v>
      </c>
      <c r="BD21" s="253">
        <f>+IFERROR(((SUM([1]I_Investimenti!$I22:BF22)/$D21)/12),0)</f>
        <v>0</v>
      </c>
      <c r="BE21" s="253">
        <f>+IFERROR(((SUM([1]I_Investimenti!$I22:BG22)/$D21)/12),0)</f>
        <v>0</v>
      </c>
      <c r="BF21" s="253">
        <f>+IFERROR(((SUM([1]I_Investimenti!$I22:BH22)/$D21)/12),0)</f>
        <v>0</v>
      </c>
      <c r="BG21" s="253">
        <f>+IFERROR(((SUM([1]I_Investimenti!$I22:BI22)/$D21)/12),0)</f>
        <v>0</v>
      </c>
      <c r="BH21" s="253">
        <f>+IFERROR(((SUM([1]I_Investimenti!$I22:BJ22)/$D21)/12),0)</f>
        <v>0</v>
      </c>
      <c r="BI21" s="253">
        <f>+IFERROR(((SUM([1]I_Investimenti!$I22:BK22)/$D21)/12),0)</f>
        <v>0</v>
      </c>
      <c r="BJ21" s="253">
        <f>+IFERROR(((SUM([1]I_Investimenti!$I22:BL22)/$D21)/12),0)</f>
        <v>0</v>
      </c>
      <c r="BK21" s="253">
        <f>+IFERROR(((SUM([1]I_Investimenti!$I22:BM22)/$D21)/12),0)</f>
        <v>0</v>
      </c>
      <c r="BL21" s="253">
        <f>+IFERROR(((SUM([1]I_Investimenti!$I22:BN22)/$D21)/12),0)</f>
        <v>0</v>
      </c>
      <c r="BM21" s="253">
        <f>+IFERROR(((SUM([1]I_Investimenti!$I22:BO22)/$D21)/12),0)</f>
        <v>0</v>
      </c>
      <c r="BN21" s="253">
        <f>+IFERROR(((SUM([1]I_Investimenti!$I22:BP22)/$D21)/12),0)</f>
        <v>0</v>
      </c>
      <c r="BO21" s="253">
        <f>+IFERROR(((SUM([1]I_Investimenti!$I22:BQ22)/$D21)/12),0)</f>
        <v>0</v>
      </c>
      <c r="BP21" s="253">
        <f>+IFERROR(((SUM([1]I_Investimenti!$I22:BR22)/$D21)/12),0)</f>
        <v>0</v>
      </c>
      <c r="BQ21" s="253">
        <f>+IFERROR(((SUM([1]I_Investimenti!$I22:BS22)/$D21)/12),0)</f>
        <v>0</v>
      </c>
      <c r="BR21" s="253">
        <f>+IFERROR(((SUM([1]I_Investimenti!$I22:BT22)/$D21)/12),0)</f>
        <v>0</v>
      </c>
      <c r="BS21" s="253">
        <f>+IFERROR(((SUM([1]I_Investimenti!$I22:BU22)/$D21)/12),0)</f>
        <v>0</v>
      </c>
      <c r="BT21" s="253">
        <f>+IFERROR(((SUM([1]I_Investimenti!$I22:BV22)/$D21)/12),0)</f>
        <v>0</v>
      </c>
      <c r="BU21" s="253">
        <f>+IFERROR(((SUM([1]I_Investimenti!$I22:BW22)/$D21)/12),0)</f>
        <v>0</v>
      </c>
      <c r="BV21" s="253">
        <f>+IFERROR(((SUM([1]I_Investimenti!$I22:BX22)/$D21)/12),0)</f>
        <v>0</v>
      </c>
      <c r="BW21" s="253">
        <f>+IFERROR(((SUM([1]I_Investimenti!$I22:BY22)/$D21)/12),0)</f>
        <v>0</v>
      </c>
      <c r="BX21" s="253">
        <f>+IFERROR(((SUM([1]I_Investimenti!$I22:BZ22)/$D21)/12),0)</f>
        <v>0</v>
      </c>
      <c r="BY21" s="253">
        <f>+IFERROR(((SUM([1]I_Investimenti!$I22:CA22)/$D21)/12),0)</f>
        <v>0</v>
      </c>
      <c r="BZ21" s="253">
        <f>+IFERROR(((SUM([1]I_Investimenti!$I22:CB22)/$D21)/12),0)</f>
        <v>0</v>
      </c>
      <c r="CA21" s="253">
        <f>+IFERROR(((SUM([1]I_Investimenti!$I22:CC22)/$D21)/12),0)</f>
        <v>0</v>
      </c>
      <c r="CB21" s="253">
        <f>+IFERROR(((SUM([1]I_Investimenti!$I22:CD22)/$D21)/12),0)</f>
        <v>0</v>
      </c>
      <c r="CC21" s="253">
        <f>+IFERROR(((SUM([1]I_Investimenti!$I22:CE22)/$D21)/12),0)</f>
        <v>0</v>
      </c>
      <c r="CD21" s="253">
        <f>+IFERROR(((SUM([1]I_Investimenti!$I22:CF22)/$D21)/12),0)</f>
        <v>0</v>
      </c>
      <c r="CE21" s="253">
        <f>+IFERROR(((SUM([1]I_Investimenti!$I22:CG22)/$D21)/12),0)</f>
        <v>0</v>
      </c>
      <c r="CF21" s="253">
        <f>+IFERROR(((SUM([1]I_Investimenti!$I22:CH22)/$D21)/12),0)</f>
        <v>0</v>
      </c>
      <c r="CG21" s="253">
        <f>+IFERROR(((SUM([1]I_Investimenti!$I22:CI22)/$D21)/12),0)</f>
        <v>0</v>
      </c>
      <c r="CH21" s="253">
        <f>+IFERROR(((SUM([1]I_Investimenti!$I22:CJ22)/$D21)/12),0)</f>
        <v>0</v>
      </c>
      <c r="CI21" s="253">
        <f>+IFERROR(((SUM([1]I_Investimenti!$I22:CK22)/$D21)/12),0)</f>
        <v>0</v>
      </c>
      <c r="CJ21" s="253">
        <f>+IFERROR(((SUM([1]I_Investimenti!$I22:CL22)/$D21)/12),0)</f>
        <v>0</v>
      </c>
      <c r="CK21" s="253">
        <f>+IFERROR(((SUM([1]I_Investimenti!$I22:CM22)/$D21)/12),0)</f>
        <v>0</v>
      </c>
      <c r="CL21" s="253">
        <f>+IFERROR(((SUM([1]I_Investimenti!$I22:CN22)/$D21)/12),0)</f>
        <v>0</v>
      </c>
      <c r="CM21" s="253">
        <f>+IFERROR(((SUM([1]I_Investimenti!$I22:CO22)/$D21)/12),0)</f>
        <v>0</v>
      </c>
      <c r="CN21" s="253">
        <f>+IFERROR(((SUM([1]I_Investimenti!$I22:CP22)/$D21)/12),0)</f>
        <v>0</v>
      </c>
      <c r="CO21" s="253">
        <f>+IFERROR(((SUM([1]I_Investimenti!$I22:CQ22)/$D21)/12),0)</f>
        <v>0</v>
      </c>
      <c r="CP21" s="253">
        <f>+IFERROR(((SUM([1]I_Investimenti!$I22:CR22)/$D21)/12),0)</f>
        <v>0</v>
      </c>
      <c r="CQ21" s="253">
        <f>+IFERROR(((SUM([1]I_Investimenti!$I22:CS22)/$D21)/12),0)</f>
        <v>0</v>
      </c>
      <c r="CR21" s="253">
        <f>+IFERROR(((SUM([1]I_Investimenti!$I22:CT22)/$D21)/12),0)</f>
        <v>0</v>
      </c>
      <c r="CS21" s="253">
        <f>+IFERROR(((SUM([1]I_Investimenti!$I22:CU22)/$D21)/12),0)</f>
        <v>0</v>
      </c>
      <c r="CT21" s="253">
        <f>+IFERROR(((SUM([1]I_Investimenti!$I22:CV22)/$D21)/12),0)</f>
        <v>0</v>
      </c>
      <c r="CU21" s="253">
        <f>+IFERROR(((SUM([1]I_Investimenti!$I22:CW22)/$D21)/12),0)</f>
        <v>0</v>
      </c>
      <c r="CV21" s="253">
        <f>+IFERROR(((SUM([1]I_Investimenti!$I22:CX22)/$D21)/12),0)</f>
        <v>0</v>
      </c>
      <c r="CW21" s="253">
        <f>+IFERROR(((SUM([1]I_Investimenti!$I22:CY22)/$D21)/12),0)</f>
        <v>0</v>
      </c>
      <c r="CX21" s="253">
        <f>+IFERROR(((SUM([1]I_Investimenti!$I22:CZ22)/$D21)/12),0)</f>
        <v>0</v>
      </c>
      <c r="CY21" s="253">
        <f>+IFERROR(((SUM([1]I_Investimenti!$I22:DA22)/$D21)/12),0)</f>
        <v>0</v>
      </c>
      <c r="CZ21" s="253">
        <f>+IFERROR(((SUM([1]I_Investimenti!$I22:DB22)/$D21)/12),0)</f>
        <v>0</v>
      </c>
      <c r="DA21" s="253">
        <f>+IFERROR(((SUM([1]I_Investimenti!$I22:DC22)/$D21)/12),0)</f>
        <v>0</v>
      </c>
      <c r="DB21" s="253">
        <f>+IFERROR(((SUM([1]I_Investimenti!$I22:DD22)/$D21)/12),0)</f>
        <v>0</v>
      </c>
      <c r="DC21" s="253">
        <f>+IFERROR(((SUM([1]I_Investimenti!$I22:DE22)/$D21)/12),0)</f>
        <v>0</v>
      </c>
      <c r="DD21" s="253">
        <f>+IFERROR(((SUM([1]I_Investimenti!$I22:DF22)/$D21)/12),0)</f>
        <v>0</v>
      </c>
      <c r="DE21" s="253">
        <f>+IFERROR(((SUM([1]I_Investimenti!$I22:DG22)/$D21)/12),0)</f>
        <v>0</v>
      </c>
      <c r="DF21" s="253">
        <f>+IFERROR(((SUM([1]I_Investimenti!$I22:DH22)/$D21)/12),0)</f>
        <v>0</v>
      </c>
      <c r="DG21" s="253">
        <f>+IFERROR(((SUM([1]I_Investimenti!$I22:DI22)/$D21)/12),0)</f>
        <v>0</v>
      </c>
      <c r="DH21" s="253">
        <f>+IFERROR(((SUM([1]I_Investimenti!$I22:DJ22)/$D21)/12),0)</f>
        <v>0</v>
      </c>
      <c r="DI21" s="253">
        <f>+IFERROR(((SUM([1]I_Investimenti!$I22:DK22)/$D21)/12),0)</f>
        <v>0</v>
      </c>
      <c r="DJ21" s="253">
        <f>+IFERROR(((SUM([1]I_Investimenti!$I22:DL22)/$D21)/12),0)</f>
        <v>0</v>
      </c>
      <c r="DK21" s="253">
        <f>+IFERROR(((SUM([1]I_Investimenti!$I22:DM22)/$D21)/12),0)</f>
        <v>0</v>
      </c>
      <c r="DL21" s="253">
        <f>+IFERROR(((SUM([1]I_Investimenti!$I22:DN22)/$D21)/12),0)</f>
        <v>0</v>
      </c>
      <c r="DM21" s="253">
        <f>+IFERROR(((SUM([1]I_Investimenti!$I22:DO22)/$D21)/12),0)</f>
        <v>0</v>
      </c>
      <c r="DN21" s="253">
        <f>+IFERROR(((SUM([1]I_Investimenti!$I22:DP22)/$D21)/12),0)</f>
        <v>0</v>
      </c>
      <c r="DO21" s="253">
        <f>+IFERROR(((SUM([1]I_Investimenti!$I22:DQ22)/$D21)/12),0)</f>
        <v>0</v>
      </c>
      <c r="DP21" s="253">
        <f>+IFERROR(((SUM([1]I_Investimenti!$I22:DR22)/$D21)/12),0)</f>
        <v>0</v>
      </c>
      <c r="DQ21" s="253">
        <f>+IFERROR(((SUM([1]I_Investimenti!$I22:DS22)/$D21)/12),0)</f>
        <v>0</v>
      </c>
      <c r="DR21" s="253">
        <f>+IFERROR(((SUM([1]I_Investimenti!$I22:DT22)/$D21)/12),0)</f>
        <v>0</v>
      </c>
      <c r="DS21" s="253">
        <f>+IFERROR(((SUM([1]I_Investimenti!$I22:DU22)/$D21)/12),0)</f>
        <v>0</v>
      </c>
      <c r="DT21" s="253">
        <f>+IFERROR(((SUM([1]I_Investimenti!$I22:DV22)/$D21)/12),0)</f>
        <v>0</v>
      </c>
      <c r="DU21" s="253">
        <f>+IFERROR(((SUM([1]I_Investimenti!$I22:DW22)/$D21)/12),0)</f>
        <v>0</v>
      </c>
      <c r="DV21" s="253">
        <f>+IFERROR(((SUM([1]I_Investimenti!$I22:DX22)/$D21)/12),0)</f>
        <v>0</v>
      </c>
    </row>
    <row r="22" spans="2:126" ht="15" thickTop="1"/>
    <row r="23" spans="2:126">
      <c r="F23" s="185" t="s">
        <v>113</v>
      </c>
      <c r="G23" s="199">
        <f>+G3</f>
        <v>2019</v>
      </c>
      <c r="H23" s="199">
        <f t="shared" ref="H23:BS24" si="0">+H3</f>
        <v>2019</v>
      </c>
      <c r="I23" s="199">
        <f t="shared" si="0"/>
        <v>2019</v>
      </c>
      <c r="J23" s="199">
        <f t="shared" si="0"/>
        <v>2019</v>
      </c>
      <c r="K23" s="199">
        <f t="shared" si="0"/>
        <v>2019</v>
      </c>
      <c r="L23" s="199">
        <f t="shared" si="0"/>
        <v>2019</v>
      </c>
      <c r="M23" s="199">
        <f t="shared" si="0"/>
        <v>2019</v>
      </c>
      <c r="N23" s="199">
        <f t="shared" si="0"/>
        <v>2019</v>
      </c>
      <c r="O23" s="199">
        <f t="shared" si="0"/>
        <v>2019</v>
      </c>
      <c r="P23" s="199">
        <f t="shared" si="0"/>
        <v>2019</v>
      </c>
      <c r="Q23" s="199">
        <f t="shared" si="0"/>
        <v>2019</v>
      </c>
      <c r="R23" s="199">
        <f t="shared" si="0"/>
        <v>2019</v>
      </c>
      <c r="S23" s="199">
        <f t="shared" si="0"/>
        <v>2020</v>
      </c>
      <c r="T23" s="199">
        <f t="shared" si="0"/>
        <v>2020</v>
      </c>
      <c r="U23" s="199">
        <f t="shared" si="0"/>
        <v>2020</v>
      </c>
      <c r="V23" s="199">
        <f t="shared" si="0"/>
        <v>2020</v>
      </c>
      <c r="W23" s="199">
        <f t="shared" si="0"/>
        <v>2020</v>
      </c>
      <c r="X23" s="199">
        <f t="shared" si="0"/>
        <v>2020</v>
      </c>
      <c r="Y23" s="199">
        <f t="shared" si="0"/>
        <v>2020</v>
      </c>
      <c r="Z23" s="199">
        <f t="shared" si="0"/>
        <v>2020</v>
      </c>
      <c r="AA23" s="199">
        <f t="shared" si="0"/>
        <v>2020</v>
      </c>
      <c r="AB23" s="199">
        <f t="shared" si="0"/>
        <v>2020</v>
      </c>
      <c r="AC23" s="199">
        <f t="shared" si="0"/>
        <v>2020</v>
      </c>
      <c r="AD23" s="199">
        <f t="shared" si="0"/>
        <v>2020</v>
      </c>
      <c r="AE23" s="199">
        <f t="shared" si="0"/>
        <v>2021</v>
      </c>
      <c r="AF23" s="199">
        <f t="shared" si="0"/>
        <v>2021</v>
      </c>
      <c r="AG23" s="199">
        <f t="shared" si="0"/>
        <v>2021</v>
      </c>
      <c r="AH23" s="199">
        <f t="shared" si="0"/>
        <v>2021</v>
      </c>
      <c r="AI23" s="199">
        <f t="shared" si="0"/>
        <v>2021</v>
      </c>
      <c r="AJ23" s="199">
        <f t="shared" si="0"/>
        <v>2021</v>
      </c>
      <c r="AK23" s="199">
        <f t="shared" si="0"/>
        <v>2021</v>
      </c>
      <c r="AL23" s="199">
        <f t="shared" si="0"/>
        <v>2021</v>
      </c>
      <c r="AM23" s="199">
        <f t="shared" si="0"/>
        <v>2021</v>
      </c>
      <c r="AN23" s="199">
        <f t="shared" si="0"/>
        <v>2021</v>
      </c>
      <c r="AO23" s="199">
        <f t="shared" si="0"/>
        <v>2021</v>
      </c>
      <c r="AP23" s="199">
        <f t="shared" si="0"/>
        <v>2021</v>
      </c>
      <c r="AQ23" s="199">
        <f t="shared" si="0"/>
        <v>2022</v>
      </c>
      <c r="AR23" s="199">
        <f t="shared" si="0"/>
        <v>2022</v>
      </c>
      <c r="AS23" s="199">
        <f t="shared" si="0"/>
        <v>2022</v>
      </c>
      <c r="AT23" s="199">
        <f t="shared" si="0"/>
        <v>2022</v>
      </c>
      <c r="AU23" s="199">
        <f t="shared" si="0"/>
        <v>2022</v>
      </c>
      <c r="AV23" s="199">
        <f t="shared" si="0"/>
        <v>2022</v>
      </c>
      <c r="AW23" s="199">
        <f t="shared" si="0"/>
        <v>2022</v>
      </c>
      <c r="AX23" s="199">
        <f t="shared" si="0"/>
        <v>2022</v>
      </c>
      <c r="AY23" s="199">
        <f t="shared" si="0"/>
        <v>2022</v>
      </c>
      <c r="AZ23" s="199">
        <f t="shared" si="0"/>
        <v>2022</v>
      </c>
      <c r="BA23" s="199">
        <f t="shared" si="0"/>
        <v>2022</v>
      </c>
      <c r="BB23" s="199">
        <f t="shared" si="0"/>
        <v>2022</v>
      </c>
      <c r="BC23" s="199">
        <f t="shared" si="0"/>
        <v>2023</v>
      </c>
      <c r="BD23" s="199">
        <f t="shared" si="0"/>
        <v>2023</v>
      </c>
      <c r="BE23" s="199">
        <f t="shared" si="0"/>
        <v>2023</v>
      </c>
      <c r="BF23" s="199">
        <f t="shared" si="0"/>
        <v>2023</v>
      </c>
      <c r="BG23" s="199">
        <f t="shared" si="0"/>
        <v>2023</v>
      </c>
      <c r="BH23" s="199">
        <f t="shared" si="0"/>
        <v>2023</v>
      </c>
      <c r="BI23" s="199">
        <f t="shared" si="0"/>
        <v>2023</v>
      </c>
      <c r="BJ23" s="199">
        <f t="shared" si="0"/>
        <v>2023</v>
      </c>
      <c r="BK23" s="199">
        <f t="shared" si="0"/>
        <v>2023</v>
      </c>
      <c r="BL23" s="199">
        <f t="shared" si="0"/>
        <v>2023</v>
      </c>
      <c r="BM23" s="199">
        <f t="shared" si="0"/>
        <v>2023</v>
      </c>
      <c r="BN23" s="199">
        <f t="shared" si="0"/>
        <v>2023</v>
      </c>
      <c r="BO23" s="199">
        <f t="shared" si="0"/>
        <v>2024</v>
      </c>
      <c r="BP23" s="199">
        <f t="shared" si="0"/>
        <v>2024</v>
      </c>
      <c r="BQ23" s="199">
        <f t="shared" si="0"/>
        <v>2024</v>
      </c>
      <c r="BR23" s="199">
        <f t="shared" si="0"/>
        <v>2024</v>
      </c>
      <c r="BS23" s="199">
        <f t="shared" si="0"/>
        <v>2024</v>
      </c>
      <c r="BT23" s="199">
        <f t="shared" ref="BT23:DV24" si="1">+BT3</f>
        <v>2024</v>
      </c>
      <c r="BU23" s="199">
        <f t="shared" si="1"/>
        <v>2024</v>
      </c>
      <c r="BV23" s="199">
        <f t="shared" si="1"/>
        <v>2024</v>
      </c>
      <c r="BW23" s="199">
        <f t="shared" si="1"/>
        <v>2024</v>
      </c>
      <c r="BX23" s="199">
        <f t="shared" si="1"/>
        <v>2024</v>
      </c>
      <c r="BY23" s="199">
        <f t="shared" si="1"/>
        <v>2024</v>
      </c>
      <c r="BZ23" s="199">
        <f t="shared" si="1"/>
        <v>2024</v>
      </c>
      <c r="CA23" s="199">
        <f t="shared" si="1"/>
        <v>2025</v>
      </c>
      <c r="CB23" s="199">
        <f t="shared" si="1"/>
        <v>2025</v>
      </c>
      <c r="CC23" s="199">
        <f t="shared" si="1"/>
        <v>2025</v>
      </c>
      <c r="CD23" s="199">
        <f t="shared" si="1"/>
        <v>2025</v>
      </c>
      <c r="CE23" s="199">
        <f t="shared" si="1"/>
        <v>2025</v>
      </c>
      <c r="CF23" s="199">
        <f t="shared" si="1"/>
        <v>2025</v>
      </c>
      <c r="CG23" s="199">
        <f t="shared" si="1"/>
        <v>2025</v>
      </c>
      <c r="CH23" s="199">
        <f t="shared" si="1"/>
        <v>2025</v>
      </c>
      <c r="CI23" s="199">
        <f t="shared" si="1"/>
        <v>2025</v>
      </c>
      <c r="CJ23" s="199">
        <f t="shared" si="1"/>
        <v>2025</v>
      </c>
      <c r="CK23" s="199">
        <f t="shared" si="1"/>
        <v>2025</v>
      </c>
      <c r="CL23" s="199">
        <f t="shared" si="1"/>
        <v>2025</v>
      </c>
      <c r="CM23" s="199">
        <f t="shared" si="1"/>
        <v>2026</v>
      </c>
      <c r="CN23" s="199">
        <f t="shared" si="1"/>
        <v>2026</v>
      </c>
      <c r="CO23" s="199">
        <f t="shared" si="1"/>
        <v>2026</v>
      </c>
      <c r="CP23" s="199">
        <f t="shared" si="1"/>
        <v>2026</v>
      </c>
      <c r="CQ23" s="199">
        <f t="shared" si="1"/>
        <v>2026</v>
      </c>
      <c r="CR23" s="199">
        <f t="shared" si="1"/>
        <v>2026</v>
      </c>
      <c r="CS23" s="199">
        <f t="shared" si="1"/>
        <v>2026</v>
      </c>
      <c r="CT23" s="199">
        <f t="shared" si="1"/>
        <v>2026</v>
      </c>
      <c r="CU23" s="199">
        <f t="shared" si="1"/>
        <v>2026</v>
      </c>
      <c r="CV23" s="199">
        <f t="shared" si="1"/>
        <v>2026</v>
      </c>
      <c r="CW23" s="199">
        <f t="shared" si="1"/>
        <v>2026</v>
      </c>
      <c r="CX23" s="199">
        <f t="shared" si="1"/>
        <v>2026</v>
      </c>
      <c r="CY23" s="199">
        <f t="shared" si="1"/>
        <v>2027</v>
      </c>
      <c r="CZ23" s="199">
        <f t="shared" si="1"/>
        <v>2027</v>
      </c>
      <c r="DA23" s="199">
        <f t="shared" si="1"/>
        <v>2027</v>
      </c>
      <c r="DB23" s="199">
        <f t="shared" si="1"/>
        <v>2027</v>
      </c>
      <c r="DC23" s="199">
        <f t="shared" si="1"/>
        <v>2027</v>
      </c>
      <c r="DD23" s="199">
        <f t="shared" si="1"/>
        <v>2027</v>
      </c>
      <c r="DE23" s="199">
        <f t="shared" si="1"/>
        <v>2027</v>
      </c>
      <c r="DF23" s="199">
        <f t="shared" si="1"/>
        <v>2027</v>
      </c>
      <c r="DG23" s="199">
        <f t="shared" si="1"/>
        <v>2027</v>
      </c>
      <c r="DH23" s="199">
        <f t="shared" si="1"/>
        <v>2027</v>
      </c>
      <c r="DI23" s="199">
        <f t="shared" si="1"/>
        <v>2027</v>
      </c>
      <c r="DJ23" s="199">
        <f t="shared" si="1"/>
        <v>2027</v>
      </c>
      <c r="DK23" s="199">
        <f t="shared" si="1"/>
        <v>2028</v>
      </c>
      <c r="DL23" s="199">
        <f t="shared" si="1"/>
        <v>2028</v>
      </c>
      <c r="DM23" s="199">
        <f t="shared" si="1"/>
        <v>2028</v>
      </c>
      <c r="DN23" s="199">
        <f t="shared" si="1"/>
        <v>2028</v>
      </c>
      <c r="DO23" s="199">
        <f t="shared" si="1"/>
        <v>2028</v>
      </c>
      <c r="DP23" s="199">
        <f t="shared" si="1"/>
        <v>2028</v>
      </c>
      <c r="DQ23" s="199">
        <f t="shared" si="1"/>
        <v>2028</v>
      </c>
      <c r="DR23" s="199">
        <f t="shared" si="1"/>
        <v>2028</v>
      </c>
      <c r="DS23" s="199">
        <f t="shared" si="1"/>
        <v>2028</v>
      </c>
      <c r="DT23" s="199">
        <f t="shared" si="1"/>
        <v>2028</v>
      </c>
      <c r="DU23" s="199">
        <f t="shared" si="1"/>
        <v>2028</v>
      </c>
      <c r="DV23" s="199">
        <f t="shared" si="1"/>
        <v>2028</v>
      </c>
    </row>
    <row r="24" spans="2:126" ht="15" thickBot="1">
      <c r="C24" s="313" t="s">
        <v>463</v>
      </c>
      <c r="D24" s="313" t="s">
        <v>660</v>
      </c>
      <c r="F24" s="185" t="s">
        <v>282</v>
      </c>
      <c r="G24" s="199" t="str">
        <f>+G4</f>
        <v>gen</v>
      </c>
      <c r="H24" s="199" t="str">
        <f t="shared" si="0"/>
        <v>feb</v>
      </c>
      <c r="I24" s="199" t="str">
        <f t="shared" si="0"/>
        <v>mar</v>
      </c>
      <c r="J24" s="199" t="str">
        <f t="shared" si="0"/>
        <v>apr</v>
      </c>
      <c r="K24" s="199" t="str">
        <f t="shared" si="0"/>
        <v>mag</v>
      </c>
      <c r="L24" s="199" t="str">
        <f t="shared" si="0"/>
        <v>giu</v>
      </c>
      <c r="M24" s="199" t="str">
        <f t="shared" si="0"/>
        <v>lug</v>
      </c>
      <c r="N24" s="199" t="str">
        <f t="shared" si="0"/>
        <v>ago</v>
      </c>
      <c r="O24" s="199" t="str">
        <f t="shared" si="0"/>
        <v>set</v>
      </c>
      <c r="P24" s="199" t="str">
        <f t="shared" si="0"/>
        <v>ott</v>
      </c>
      <c r="Q24" s="199" t="str">
        <f t="shared" si="0"/>
        <v>nov</v>
      </c>
      <c r="R24" s="199" t="str">
        <f t="shared" si="0"/>
        <v>dic</v>
      </c>
      <c r="S24" s="199" t="str">
        <f t="shared" si="0"/>
        <v>gen</v>
      </c>
      <c r="T24" s="199" t="str">
        <f t="shared" si="0"/>
        <v>feb</v>
      </c>
      <c r="U24" s="199" t="str">
        <f t="shared" si="0"/>
        <v>mar</v>
      </c>
      <c r="V24" s="199" t="str">
        <f t="shared" si="0"/>
        <v>apr</v>
      </c>
      <c r="W24" s="199" t="str">
        <f t="shared" si="0"/>
        <v>mag</v>
      </c>
      <c r="X24" s="199" t="str">
        <f t="shared" si="0"/>
        <v>giu</v>
      </c>
      <c r="Y24" s="199" t="str">
        <f t="shared" si="0"/>
        <v>lug</v>
      </c>
      <c r="Z24" s="199" t="str">
        <f t="shared" si="0"/>
        <v>ago</v>
      </c>
      <c r="AA24" s="199" t="str">
        <f t="shared" si="0"/>
        <v>set</v>
      </c>
      <c r="AB24" s="199" t="str">
        <f t="shared" si="0"/>
        <v>ott</v>
      </c>
      <c r="AC24" s="199" t="str">
        <f t="shared" si="0"/>
        <v>nov</v>
      </c>
      <c r="AD24" s="199" t="str">
        <f t="shared" si="0"/>
        <v>dic</v>
      </c>
      <c r="AE24" s="199" t="str">
        <f t="shared" si="0"/>
        <v>gen</v>
      </c>
      <c r="AF24" s="199" t="str">
        <f t="shared" si="0"/>
        <v>feb</v>
      </c>
      <c r="AG24" s="199" t="str">
        <f t="shared" si="0"/>
        <v>mar</v>
      </c>
      <c r="AH24" s="199" t="str">
        <f t="shared" si="0"/>
        <v>apr</v>
      </c>
      <c r="AI24" s="199" t="str">
        <f t="shared" si="0"/>
        <v>mag</v>
      </c>
      <c r="AJ24" s="199" t="str">
        <f t="shared" si="0"/>
        <v>giu</v>
      </c>
      <c r="AK24" s="199" t="str">
        <f t="shared" si="0"/>
        <v>lug</v>
      </c>
      <c r="AL24" s="199" t="str">
        <f t="shared" si="0"/>
        <v>ago</v>
      </c>
      <c r="AM24" s="199" t="str">
        <f t="shared" si="0"/>
        <v>set</v>
      </c>
      <c r="AN24" s="199" t="str">
        <f t="shared" si="0"/>
        <v>ott</v>
      </c>
      <c r="AO24" s="199" t="str">
        <f t="shared" si="0"/>
        <v>nov</v>
      </c>
      <c r="AP24" s="199" t="str">
        <f t="shared" si="0"/>
        <v>dic</v>
      </c>
      <c r="AQ24" s="199" t="str">
        <f t="shared" si="0"/>
        <v>gen</v>
      </c>
      <c r="AR24" s="199" t="str">
        <f t="shared" si="0"/>
        <v>feb</v>
      </c>
      <c r="AS24" s="199" t="str">
        <f t="shared" si="0"/>
        <v>mar</v>
      </c>
      <c r="AT24" s="199" t="str">
        <f t="shared" si="0"/>
        <v>apr</v>
      </c>
      <c r="AU24" s="199" t="str">
        <f t="shared" si="0"/>
        <v>mag</v>
      </c>
      <c r="AV24" s="199" t="str">
        <f t="shared" si="0"/>
        <v>giu</v>
      </c>
      <c r="AW24" s="199" t="str">
        <f t="shared" si="0"/>
        <v>lug</v>
      </c>
      <c r="AX24" s="199" t="str">
        <f t="shared" si="0"/>
        <v>ago</v>
      </c>
      <c r="AY24" s="199" t="str">
        <f t="shared" si="0"/>
        <v>set</v>
      </c>
      <c r="AZ24" s="199" t="str">
        <f t="shared" si="0"/>
        <v>ott</v>
      </c>
      <c r="BA24" s="199" t="str">
        <f t="shared" si="0"/>
        <v>nov</v>
      </c>
      <c r="BB24" s="199" t="str">
        <f t="shared" si="0"/>
        <v>dic</v>
      </c>
      <c r="BC24" s="199" t="str">
        <f t="shared" si="0"/>
        <v>gen</v>
      </c>
      <c r="BD24" s="199" t="str">
        <f t="shared" si="0"/>
        <v>feb</v>
      </c>
      <c r="BE24" s="199" t="str">
        <f t="shared" si="0"/>
        <v>mar</v>
      </c>
      <c r="BF24" s="199" t="str">
        <f t="shared" si="0"/>
        <v>apr</v>
      </c>
      <c r="BG24" s="199" t="str">
        <f t="shared" si="0"/>
        <v>mag</v>
      </c>
      <c r="BH24" s="199" t="str">
        <f t="shared" si="0"/>
        <v>giu</v>
      </c>
      <c r="BI24" s="199" t="str">
        <f t="shared" si="0"/>
        <v>lug</v>
      </c>
      <c r="BJ24" s="199" t="str">
        <f t="shared" si="0"/>
        <v>ago</v>
      </c>
      <c r="BK24" s="199" t="str">
        <f t="shared" si="0"/>
        <v>set</v>
      </c>
      <c r="BL24" s="199" t="str">
        <f t="shared" si="0"/>
        <v>ott</v>
      </c>
      <c r="BM24" s="199" t="str">
        <f t="shared" si="0"/>
        <v>nov</v>
      </c>
      <c r="BN24" s="199" t="str">
        <f t="shared" si="0"/>
        <v>dic</v>
      </c>
      <c r="BO24" s="199" t="str">
        <f t="shared" si="0"/>
        <v>gen</v>
      </c>
      <c r="BP24" s="199" t="str">
        <f t="shared" si="0"/>
        <v>feb</v>
      </c>
      <c r="BQ24" s="199" t="str">
        <f t="shared" si="0"/>
        <v>mar</v>
      </c>
      <c r="BR24" s="199" t="str">
        <f t="shared" si="0"/>
        <v>apr</v>
      </c>
      <c r="BS24" s="199" t="str">
        <f t="shared" si="0"/>
        <v>mag</v>
      </c>
      <c r="BT24" s="199" t="str">
        <f t="shared" si="1"/>
        <v>giu</v>
      </c>
      <c r="BU24" s="199" t="str">
        <f t="shared" si="1"/>
        <v>lug</v>
      </c>
      <c r="BV24" s="199" t="str">
        <f t="shared" si="1"/>
        <v>ago</v>
      </c>
      <c r="BW24" s="199" t="str">
        <f t="shared" si="1"/>
        <v>set</v>
      </c>
      <c r="BX24" s="199" t="str">
        <f t="shared" si="1"/>
        <v>ott</v>
      </c>
      <c r="BY24" s="199" t="str">
        <f t="shared" si="1"/>
        <v>nov</v>
      </c>
      <c r="BZ24" s="199" t="str">
        <f t="shared" si="1"/>
        <v>dic</v>
      </c>
      <c r="CA24" s="199" t="str">
        <f t="shared" si="1"/>
        <v>gen</v>
      </c>
      <c r="CB24" s="199" t="str">
        <f t="shared" si="1"/>
        <v>feb</v>
      </c>
      <c r="CC24" s="199" t="str">
        <f t="shared" si="1"/>
        <v>mar</v>
      </c>
      <c r="CD24" s="199" t="str">
        <f t="shared" si="1"/>
        <v>apr</v>
      </c>
      <c r="CE24" s="199" t="str">
        <f t="shared" si="1"/>
        <v>mag</v>
      </c>
      <c r="CF24" s="199" t="str">
        <f t="shared" si="1"/>
        <v>giu</v>
      </c>
      <c r="CG24" s="199" t="str">
        <f t="shared" si="1"/>
        <v>lug</v>
      </c>
      <c r="CH24" s="199" t="str">
        <f t="shared" si="1"/>
        <v>ago</v>
      </c>
      <c r="CI24" s="199" t="str">
        <f t="shared" si="1"/>
        <v>set</v>
      </c>
      <c r="CJ24" s="199" t="str">
        <f t="shared" si="1"/>
        <v>ott</v>
      </c>
      <c r="CK24" s="199" t="str">
        <f t="shared" si="1"/>
        <v>nov</v>
      </c>
      <c r="CL24" s="199" t="str">
        <f t="shared" si="1"/>
        <v>dic</v>
      </c>
      <c r="CM24" s="199" t="str">
        <f t="shared" si="1"/>
        <v>gen</v>
      </c>
      <c r="CN24" s="199" t="str">
        <f t="shared" si="1"/>
        <v>feb</v>
      </c>
      <c r="CO24" s="199" t="str">
        <f t="shared" si="1"/>
        <v>mar</v>
      </c>
      <c r="CP24" s="199" t="str">
        <f t="shared" si="1"/>
        <v>apr</v>
      </c>
      <c r="CQ24" s="199" t="str">
        <f t="shared" si="1"/>
        <v>mag</v>
      </c>
      <c r="CR24" s="199" t="str">
        <f t="shared" si="1"/>
        <v>giu</v>
      </c>
      <c r="CS24" s="199" t="str">
        <f t="shared" si="1"/>
        <v>lug</v>
      </c>
      <c r="CT24" s="199" t="str">
        <f t="shared" si="1"/>
        <v>ago</v>
      </c>
      <c r="CU24" s="199" t="str">
        <f t="shared" si="1"/>
        <v>set</v>
      </c>
      <c r="CV24" s="199" t="str">
        <f t="shared" si="1"/>
        <v>ott</v>
      </c>
      <c r="CW24" s="199" t="str">
        <f t="shared" si="1"/>
        <v>nov</v>
      </c>
      <c r="CX24" s="199" t="str">
        <f t="shared" si="1"/>
        <v>dic</v>
      </c>
      <c r="CY24" s="199" t="str">
        <f t="shared" si="1"/>
        <v>gen</v>
      </c>
      <c r="CZ24" s="199" t="str">
        <f t="shared" si="1"/>
        <v>feb</v>
      </c>
      <c r="DA24" s="199" t="str">
        <f t="shared" si="1"/>
        <v>mar</v>
      </c>
      <c r="DB24" s="199" t="str">
        <f t="shared" si="1"/>
        <v>apr</v>
      </c>
      <c r="DC24" s="199" t="str">
        <f t="shared" si="1"/>
        <v>mag</v>
      </c>
      <c r="DD24" s="199" t="str">
        <f t="shared" si="1"/>
        <v>giu</v>
      </c>
      <c r="DE24" s="199" t="str">
        <f t="shared" si="1"/>
        <v>lug</v>
      </c>
      <c r="DF24" s="199" t="str">
        <f t="shared" si="1"/>
        <v>ago</v>
      </c>
      <c r="DG24" s="199" t="str">
        <f t="shared" si="1"/>
        <v>set</v>
      </c>
      <c r="DH24" s="199" t="str">
        <f t="shared" si="1"/>
        <v>ott</v>
      </c>
      <c r="DI24" s="199" t="str">
        <f t="shared" si="1"/>
        <v>nov</v>
      </c>
      <c r="DJ24" s="199" t="str">
        <f t="shared" si="1"/>
        <v>dic</v>
      </c>
      <c r="DK24" s="199" t="str">
        <f t="shared" si="1"/>
        <v>gen</v>
      </c>
      <c r="DL24" s="199" t="str">
        <f t="shared" si="1"/>
        <v>feb</v>
      </c>
      <c r="DM24" s="199" t="str">
        <f t="shared" si="1"/>
        <v>mar</v>
      </c>
      <c r="DN24" s="199" t="str">
        <f t="shared" si="1"/>
        <v>apr</v>
      </c>
      <c r="DO24" s="199" t="str">
        <f t="shared" si="1"/>
        <v>mag</v>
      </c>
      <c r="DP24" s="199" t="str">
        <f t="shared" si="1"/>
        <v>giu</v>
      </c>
      <c r="DQ24" s="199" t="str">
        <f t="shared" si="1"/>
        <v>lug</v>
      </c>
      <c r="DR24" s="199" t="str">
        <f t="shared" si="1"/>
        <v>ago</v>
      </c>
      <c r="DS24" s="199" t="str">
        <f t="shared" si="1"/>
        <v>set</v>
      </c>
      <c r="DT24" s="199" t="str">
        <f t="shared" si="1"/>
        <v>ott</v>
      </c>
      <c r="DU24" s="199" t="str">
        <f t="shared" si="1"/>
        <v>nov</v>
      </c>
      <c r="DV24" s="199" t="str">
        <f t="shared" si="1"/>
        <v>dic</v>
      </c>
    </row>
    <row r="25" spans="2:126" ht="15.6" thickTop="1" thickBot="1">
      <c r="C25" s="316" t="s">
        <v>569</v>
      </c>
      <c r="D25" s="316" t="s">
        <v>661</v>
      </c>
      <c r="G25" s="253">
        <f>+SUMIF($C$5:$C$21,$C25,G$5:G$21)</f>
        <v>0</v>
      </c>
      <c r="H25" s="253">
        <f>+SUMIF($C$5:$C$21,$C25,H$5:H$21)</f>
        <v>0</v>
      </c>
      <c r="I25" s="253">
        <f t="shared" ref="I25:BT29" si="2">+SUMIF($C$5:$C$21,$C25,I$5:I$21)</f>
        <v>0</v>
      </c>
      <c r="J25" s="253">
        <f t="shared" si="2"/>
        <v>0</v>
      </c>
      <c r="K25" s="253">
        <f t="shared" si="2"/>
        <v>0</v>
      </c>
      <c r="L25" s="253">
        <f t="shared" si="2"/>
        <v>0</v>
      </c>
      <c r="M25" s="253">
        <f t="shared" si="2"/>
        <v>0</v>
      </c>
      <c r="N25" s="253">
        <f t="shared" si="2"/>
        <v>0</v>
      </c>
      <c r="O25" s="253">
        <f t="shared" si="2"/>
        <v>0</v>
      </c>
      <c r="P25" s="253">
        <f t="shared" si="2"/>
        <v>0</v>
      </c>
      <c r="Q25" s="253">
        <f t="shared" si="2"/>
        <v>0</v>
      </c>
      <c r="R25" s="253">
        <f t="shared" si="2"/>
        <v>0</v>
      </c>
      <c r="S25" s="253">
        <f t="shared" si="2"/>
        <v>0</v>
      </c>
      <c r="T25" s="253">
        <f t="shared" si="2"/>
        <v>0</v>
      </c>
      <c r="U25" s="253">
        <f t="shared" si="2"/>
        <v>0</v>
      </c>
      <c r="V25" s="253">
        <f t="shared" si="2"/>
        <v>0</v>
      </c>
      <c r="W25" s="253">
        <f t="shared" si="2"/>
        <v>0</v>
      </c>
      <c r="X25" s="253">
        <f t="shared" si="2"/>
        <v>0</v>
      </c>
      <c r="Y25" s="253">
        <f t="shared" si="2"/>
        <v>0</v>
      </c>
      <c r="Z25" s="253">
        <f t="shared" si="2"/>
        <v>0</v>
      </c>
      <c r="AA25" s="253">
        <f t="shared" si="2"/>
        <v>0</v>
      </c>
      <c r="AB25" s="253">
        <f t="shared" si="2"/>
        <v>0</v>
      </c>
      <c r="AC25" s="253">
        <f t="shared" si="2"/>
        <v>0</v>
      </c>
      <c r="AD25" s="253">
        <f t="shared" si="2"/>
        <v>0</v>
      </c>
      <c r="AE25" s="253">
        <f t="shared" si="2"/>
        <v>0</v>
      </c>
      <c r="AF25" s="253">
        <f t="shared" si="2"/>
        <v>0</v>
      </c>
      <c r="AG25" s="253">
        <f t="shared" si="2"/>
        <v>0</v>
      </c>
      <c r="AH25" s="253">
        <f t="shared" si="2"/>
        <v>0</v>
      </c>
      <c r="AI25" s="253">
        <f t="shared" si="2"/>
        <v>0</v>
      </c>
      <c r="AJ25" s="253">
        <f t="shared" si="2"/>
        <v>0</v>
      </c>
      <c r="AK25" s="253">
        <f t="shared" si="2"/>
        <v>0</v>
      </c>
      <c r="AL25" s="253">
        <f t="shared" si="2"/>
        <v>0</v>
      </c>
      <c r="AM25" s="253">
        <f t="shared" si="2"/>
        <v>0</v>
      </c>
      <c r="AN25" s="253">
        <f t="shared" si="2"/>
        <v>0</v>
      </c>
      <c r="AO25" s="253">
        <f t="shared" si="2"/>
        <v>0</v>
      </c>
      <c r="AP25" s="253">
        <f t="shared" si="2"/>
        <v>0</v>
      </c>
      <c r="AQ25" s="253">
        <f t="shared" si="2"/>
        <v>0</v>
      </c>
      <c r="AR25" s="253">
        <f t="shared" si="2"/>
        <v>0</v>
      </c>
      <c r="AS25" s="253">
        <f t="shared" si="2"/>
        <v>0</v>
      </c>
      <c r="AT25" s="253">
        <f t="shared" si="2"/>
        <v>0</v>
      </c>
      <c r="AU25" s="253">
        <f t="shared" si="2"/>
        <v>0</v>
      </c>
      <c r="AV25" s="253">
        <f t="shared" si="2"/>
        <v>0</v>
      </c>
      <c r="AW25" s="253">
        <f t="shared" si="2"/>
        <v>0</v>
      </c>
      <c r="AX25" s="253">
        <f t="shared" si="2"/>
        <v>0</v>
      </c>
      <c r="AY25" s="253">
        <f t="shared" si="2"/>
        <v>0</v>
      </c>
      <c r="AZ25" s="253">
        <f t="shared" si="2"/>
        <v>0</v>
      </c>
      <c r="BA25" s="253">
        <f t="shared" si="2"/>
        <v>0</v>
      </c>
      <c r="BB25" s="253">
        <f t="shared" si="2"/>
        <v>0</v>
      </c>
      <c r="BC25" s="253">
        <f t="shared" si="2"/>
        <v>0</v>
      </c>
      <c r="BD25" s="253">
        <f t="shared" si="2"/>
        <v>0</v>
      </c>
      <c r="BE25" s="253">
        <f t="shared" si="2"/>
        <v>0</v>
      </c>
      <c r="BF25" s="253">
        <f t="shared" si="2"/>
        <v>0</v>
      </c>
      <c r="BG25" s="253">
        <f t="shared" si="2"/>
        <v>0</v>
      </c>
      <c r="BH25" s="253">
        <f t="shared" si="2"/>
        <v>0</v>
      </c>
      <c r="BI25" s="253">
        <f t="shared" si="2"/>
        <v>0</v>
      </c>
      <c r="BJ25" s="253">
        <f t="shared" si="2"/>
        <v>0</v>
      </c>
      <c r="BK25" s="253">
        <f t="shared" si="2"/>
        <v>0</v>
      </c>
      <c r="BL25" s="253">
        <f t="shared" si="2"/>
        <v>0</v>
      </c>
      <c r="BM25" s="253">
        <f t="shared" si="2"/>
        <v>0</v>
      </c>
      <c r="BN25" s="253">
        <f t="shared" si="2"/>
        <v>0</v>
      </c>
      <c r="BO25" s="253">
        <f t="shared" si="2"/>
        <v>0</v>
      </c>
      <c r="BP25" s="253">
        <f t="shared" si="2"/>
        <v>0</v>
      </c>
      <c r="BQ25" s="253">
        <f t="shared" si="2"/>
        <v>0</v>
      </c>
      <c r="BR25" s="253">
        <f t="shared" si="2"/>
        <v>0</v>
      </c>
      <c r="BS25" s="253">
        <f t="shared" si="2"/>
        <v>0</v>
      </c>
      <c r="BT25" s="253">
        <f t="shared" si="2"/>
        <v>0</v>
      </c>
      <c r="BU25" s="253">
        <f t="shared" ref="BU25:DV29" si="3">+SUMIF($C$5:$C$21,$C25,BU$5:BU$21)</f>
        <v>0</v>
      </c>
      <c r="BV25" s="253">
        <f t="shared" si="3"/>
        <v>0</v>
      </c>
      <c r="BW25" s="253">
        <f t="shared" si="3"/>
        <v>0</v>
      </c>
      <c r="BX25" s="253">
        <f t="shared" si="3"/>
        <v>0</v>
      </c>
      <c r="BY25" s="253">
        <f t="shared" si="3"/>
        <v>0</v>
      </c>
      <c r="BZ25" s="253">
        <f t="shared" si="3"/>
        <v>0</v>
      </c>
      <c r="CA25" s="253">
        <f t="shared" si="3"/>
        <v>0</v>
      </c>
      <c r="CB25" s="253">
        <f t="shared" si="3"/>
        <v>0</v>
      </c>
      <c r="CC25" s="253">
        <f t="shared" si="3"/>
        <v>0</v>
      </c>
      <c r="CD25" s="253">
        <f t="shared" si="3"/>
        <v>0</v>
      </c>
      <c r="CE25" s="253">
        <f t="shared" si="3"/>
        <v>0</v>
      </c>
      <c r="CF25" s="253">
        <f t="shared" si="3"/>
        <v>0</v>
      </c>
      <c r="CG25" s="253">
        <f t="shared" si="3"/>
        <v>0</v>
      </c>
      <c r="CH25" s="253">
        <f t="shared" si="3"/>
        <v>0</v>
      </c>
      <c r="CI25" s="253">
        <f t="shared" si="3"/>
        <v>0</v>
      </c>
      <c r="CJ25" s="253">
        <f t="shared" si="3"/>
        <v>0</v>
      </c>
      <c r="CK25" s="253">
        <f t="shared" si="3"/>
        <v>0</v>
      </c>
      <c r="CL25" s="253">
        <f t="shared" si="3"/>
        <v>0</v>
      </c>
      <c r="CM25" s="253">
        <f t="shared" si="3"/>
        <v>0</v>
      </c>
      <c r="CN25" s="253">
        <f t="shared" si="3"/>
        <v>0</v>
      </c>
      <c r="CO25" s="253">
        <f t="shared" si="3"/>
        <v>0</v>
      </c>
      <c r="CP25" s="253">
        <f t="shared" si="3"/>
        <v>0</v>
      </c>
      <c r="CQ25" s="253">
        <f t="shared" si="3"/>
        <v>0</v>
      </c>
      <c r="CR25" s="253">
        <f t="shared" si="3"/>
        <v>0</v>
      </c>
      <c r="CS25" s="253">
        <f t="shared" si="3"/>
        <v>0</v>
      </c>
      <c r="CT25" s="253">
        <f t="shared" si="3"/>
        <v>0</v>
      </c>
      <c r="CU25" s="253">
        <f t="shared" si="3"/>
        <v>0</v>
      </c>
      <c r="CV25" s="253">
        <f t="shared" si="3"/>
        <v>0</v>
      </c>
      <c r="CW25" s="253">
        <f t="shared" si="3"/>
        <v>0</v>
      </c>
      <c r="CX25" s="253">
        <f t="shared" si="3"/>
        <v>0</v>
      </c>
      <c r="CY25" s="253">
        <f t="shared" si="3"/>
        <v>0</v>
      </c>
      <c r="CZ25" s="253">
        <f t="shared" si="3"/>
        <v>0</v>
      </c>
      <c r="DA25" s="253">
        <f t="shared" si="3"/>
        <v>0</v>
      </c>
      <c r="DB25" s="253">
        <f t="shared" si="3"/>
        <v>0</v>
      </c>
      <c r="DC25" s="253">
        <f t="shared" si="3"/>
        <v>0</v>
      </c>
      <c r="DD25" s="253">
        <f t="shared" si="3"/>
        <v>0</v>
      </c>
      <c r="DE25" s="253">
        <f t="shared" si="3"/>
        <v>0</v>
      </c>
      <c r="DF25" s="253">
        <f t="shared" si="3"/>
        <v>0</v>
      </c>
      <c r="DG25" s="253">
        <f t="shared" si="3"/>
        <v>0</v>
      </c>
      <c r="DH25" s="253">
        <f t="shared" si="3"/>
        <v>0</v>
      </c>
      <c r="DI25" s="253">
        <f t="shared" si="3"/>
        <v>0</v>
      </c>
      <c r="DJ25" s="253">
        <f t="shared" si="3"/>
        <v>0</v>
      </c>
      <c r="DK25" s="253">
        <f t="shared" si="3"/>
        <v>0</v>
      </c>
      <c r="DL25" s="253">
        <f t="shared" si="3"/>
        <v>0</v>
      </c>
      <c r="DM25" s="253">
        <f t="shared" si="3"/>
        <v>0</v>
      </c>
      <c r="DN25" s="253">
        <f t="shared" si="3"/>
        <v>0</v>
      </c>
      <c r="DO25" s="253">
        <f t="shared" si="3"/>
        <v>0</v>
      </c>
      <c r="DP25" s="253">
        <f t="shared" si="3"/>
        <v>0</v>
      </c>
      <c r="DQ25" s="253">
        <f t="shared" si="3"/>
        <v>0</v>
      </c>
      <c r="DR25" s="253">
        <f t="shared" si="3"/>
        <v>0</v>
      </c>
      <c r="DS25" s="253">
        <f t="shared" si="3"/>
        <v>0</v>
      </c>
      <c r="DT25" s="253">
        <f t="shared" si="3"/>
        <v>0</v>
      </c>
      <c r="DU25" s="253">
        <f t="shared" si="3"/>
        <v>0</v>
      </c>
      <c r="DV25" s="253">
        <f t="shared" si="3"/>
        <v>0</v>
      </c>
    </row>
    <row r="26" spans="2:126" ht="15.6" thickTop="1" thickBot="1">
      <c r="C26" s="316" t="s">
        <v>573</v>
      </c>
      <c r="D26" s="316" t="s">
        <v>661</v>
      </c>
      <c r="G26" s="253">
        <f t="shared" ref="G26:V30" si="4">+SUMIF($C$5:$C$21,$C26,G$5:G$21)</f>
        <v>0</v>
      </c>
      <c r="H26" s="253">
        <f t="shared" si="4"/>
        <v>0</v>
      </c>
      <c r="I26" s="253">
        <f t="shared" si="4"/>
        <v>0</v>
      </c>
      <c r="J26" s="253">
        <f t="shared" si="4"/>
        <v>0</v>
      </c>
      <c r="K26" s="253">
        <f t="shared" si="4"/>
        <v>0</v>
      </c>
      <c r="L26" s="253">
        <f t="shared" si="4"/>
        <v>0</v>
      </c>
      <c r="M26" s="253">
        <f t="shared" si="4"/>
        <v>0</v>
      </c>
      <c r="N26" s="253">
        <f t="shared" si="4"/>
        <v>0</v>
      </c>
      <c r="O26" s="253">
        <f t="shared" si="4"/>
        <v>0</v>
      </c>
      <c r="P26" s="253">
        <f t="shared" si="4"/>
        <v>0</v>
      </c>
      <c r="Q26" s="253">
        <f t="shared" si="4"/>
        <v>0</v>
      </c>
      <c r="R26" s="253">
        <f t="shared" si="4"/>
        <v>0</v>
      </c>
      <c r="S26" s="253">
        <f t="shared" si="4"/>
        <v>0</v>
      </c>
      <c r="T26" s="253">
        <f t="shared" si="4"/>
        <v>0</v>
      </c>
      <c r="U26" s="253">
        <f t="shared" si="4"/>
        <v>0</v>
      </c>
      <c r="V26" s="253">
        <f t="shared" si="4"/>
        <v>0</v>
      </c>
      <c r="W26" s="253">
        <f t="shared" si="2"/>
        <v>0</v>
      </c>
      <c r="X26" s="253">
        <f t="shared" si="2"/>
        <v>0</v>
      </c>
      <c r="Y26" s="253">
        <f t="shared" si="2"/>
        <v>0</v>
      </c>
      <c r="Z26" s="253">
        <f t="shared" si="2"/>
        <v>0</v>
      </c>
      <c r="AA26" s="253">
        <f t="shared" si="2"/>
        <v>0</v>
      </c>
      <c r="AB26" s="253">
        <f t="shared" si="2"/>
        <v>0</v>
      </c>
      <c r="AC26" s="253">
        <f t="shared" si="2"/>
        <v>0</v>
      </c>
      <c r="AD26" s="253">
        <f t="shared" si="2"/>
        <v>0</v>
      </c>
      <c r="AE26" s="253">
        <f t="shared" si="2"/>
        <v>0</v>
      </c>
      <c r="AF26" s="253">
        <f t="shared" si="2"/>
        <v>0</v>
      </c>
      <c r="AG26" s="253">
        <f t="shared" si="2"/>
        <v>0</v>
      </c>
      <c r="AH26" s="253">
        <f t="shared" si="2"/>
        <v>0</v>
      </c>
      <c r="AI26" s="253">
        <f t="shared" si="2"/>
        <v>0</v>
      </c>
      <c r="AJ26" s="253">
        <f t="shared" si="2"/>
        <v>0</v>
      </c>
      <c r="AK26" s="253">
        <f t="shared" si="2"/>
        <v>0</v>
      </c>
      <c r="AL26" s="253">
        <f t="shared" si="2"/>
        <v>0</v>
      </c>
      <c r="AM26" s="253">
        <f t="shared" si="2"/>
        <v>0</v>
      </c>
      <c r="AN26" s="253">
        <f t="shared" si="2"/>
        <v>0</v>
      </c>
      <c r="AO26" s="253">
        <f t="shared" si="2"/>
        <v>0</v>
      </c>
      <c r="AP26" s="253">
        <f t="shared" si="2"/>
        <v>0</v>
      </c>
      <c r="AQ26" s="253">
        <f t="shared" si="2"/>
        <v>0</v>
      </c>
      <c r="AR26" s="253">
        <f t="shared" si="2"/>
        <v>0</v>
      </c>
      <c r="AS26" s="253">
        <f t="shared" si="2"/>
        <v>0</v>
      </c>
      <c r="AT26" s="253">
        <f t="shared" si="2"/>
        <v>0</v>
      </c>
      <c r="AU26" s="253">
        <f t="shared" si="2"/>
        <v>0</v>
      </c>
      <c r="AV26" s="253">
        <f t="shared" si="2"/>
        <v>0</v>
      </c>
      <c r="AW26" s="253">
        <f t="shared" si="2"/>
        <v>0</v>
      </c>
      <c r="AX26" s="253">
        <f t="shared" si="2"/>
        <v>0</v>
      </c>
      <c r="AY26" s="253">
        <f t="shared" si="2"/>
        <v>0</v>
      </c>
      <c r="AZ26" s="253">
        <f t="shared" si="2"/>
        <v>0</v>
      </c>
      <c r="BA26" s="253">
        <f t="shared" si="2"/>
        <v>0</v>
      </c>
      <c r="BB26" s="253">
        <f t="shared" si="2"/>
        <v>0</v>
      </c>
      <c r="BC26" s="253">
        <f t="shared" si="2"/>
        <v>0</v>
      </c>
      <c r="BD26" s="253">
        <f t="shared" si="2"/>
        <v>0</v>
      </c>
      <c r="BE26" s="253">
        <f t="shared" si="2"/>
        <v>0</v>
      </c>
      <c r="BF26" s="253">
        <f t="shared" si="2"/>
        <v>0</v>
      </c>
      <c r="BG26" s="253">
        <f t="shared" si="2"/>
        <v>0</v>
      </c>
      <c r="BH26" s="253">
        <f t="shared" si="2"/>
        <v>0</v>
      </c>
      <c r="BI26" s="253">
        <f t="shared" si="2"/>
        <v>0</v>
      </c>
      <c r="BJ26" s="253">
        <f t="shared" si="2"/>
        <v>0</v>
      </c>
      <c r="BK26" s="253">
        <f t="shared" si="2"/>
        <v>0</v>
      </c>
      <c r="BL26" s="253">
        <f t="shared" si="2"/>
        <v>0</v>
      </c>
      <c r="BM26" s="253">
        <f t="shared" si="2"/>
        <v>0</v>
      </c>
      <c r="BN26" s="253">
        <f t="shared" si="2"/>
        <v>0</v>
      </c>
      <c r="BO26" s="253">
        <f t="shared" si="2"/>
        <v>0</v>
      </c>
      <c r="BP26" s="253">
        <f t="shared" si="2"/>
        <v>0</v>
      </c>
      <c r="BQ26" s="253">
        <f t="shared" si="2"/>
        <v>0</v>
      </c>
      <c r="BR26" s="253">
        <f t="shared" si="2"/>
        <v>0</v>
      </c>
      <c r="BS26" s="253">
        <f t="shared" si="2"/>
        <v>0</v>
      </c>
      <c r="BT26" s="253">
        <f t="shared" si="2"/>
        <v>0</v>
      </c>
      <c r="BU26" s="253">
        <f t="shared" si="3"/>
        <v>0</v>
      </c>
      <c r="BV26" s="253">
        <f t="shared" si="3"/>
        <v>0</v>
      </c>
      <c r="BW26" s="253">
        <f t="shared" si="3"/>
        <v>0</v>
      </c>
      <c r="BX26" s="253">
        <f t="shared" si="3"/>
        <v>0</v>
      </c>
      <c r="BY26" s="253">
        <f t="shared" si="3"/>
        <v>0</v>
      </c>
      <c r="BZ26" s="253">
        <f t="shared" si="3"/>
        <v>0</v>
      </c>
      <c r="CA26" s="253">
        <f t="shared" si="3"/>
        <v>0</v>
      </c>
      <c r="CB26" s="253">
        <f t="shared" si="3"/>
        <v>0</v>
      </c>
      <c r="CC26" s="253">
        <f t="shared" si="3"/>
        <v>0</v>
      </c>
      <c r="CD26" s="253">
        <f t="shared" si="3"/>
        <v>0</v>
      </c>
      <c r="CE26" s="253">
        <f t="shared" si="3"/>
        <v>0</v>
      </c>
      <c r="CF26" s="253">
        <f t="shared" si="3"/>
        <v>0</v>
      </c>
      <c r="CG26" s="253">
        <f t="shared" si="3"/>
        <v>0</v>
      </c>
      <c r="CH26" s="253">
        <f t="shared" si="3"/>
        <v>0</v>
      </c>
      <c r="CI26" s="253">
        <f t="shared" si="3"/>
        <v>0</v>
      </c>
      <c r="CJ26" s="253">
        <f t="shared" si="3"/>
        <v>0</v>
      </c>
      <c r="CK26" s="253">
        <f t="shared" si="3"/>
        <v>0</v>
      </c>
      <c r="CL26" s="253">
        <f t="shared" si="3"/>
        <v>0</v>
      </c>
      <c r="CM26" s="253">
        <f t="shared" si="3"/>
        <v>0</v>
      </c>
      <c r="CN26" s="253">
        <f t="shared" si="3"/>
        <v>0</v>
      </c>
      <c r="CO26" s="253">
        <f t="shared" si="3"/>
        <v>0</v>
      </c>
      <c r="CP26" s="253">
        <f t="shared" si="3"/>
        <v>0</v>
      </c>
      <c r="CQ26" s="253">
        <f t="shared" si="3"/>
        <v>0</v>
      </c>
      <c r="CR26" s="253">
        <f t="shared" si="3"/>
        <v>0</v>
      </c>
      <c r="CS26" s="253">
        <f t="shared" si="3"/>
        <v>0</v>
      </c>
      <c r="CT26" s="253">
        <f t="shared" si="3"/>
        <v>0</v>
      </c>
      <c r="CU26" s="253">
        <f t="shared" si="3"/>
        <v>0</v>
      </c>
      <c r="CV26" s="253">
        <f t="shared" si="3"/>
        <v>0</v>
      </c>
      <c r="CW26" s="253">
        <f t="shared" si="3"/>
        <v>0</v>
      </c>
      <c r="CX26" s="253">
        <f t="shared" si="3"/>
        <v>0</v>
      </c>
      <c r="CY26" s="253">
        <f t="shared" si="3"/>
        <v>0</v>
      </c>
      <c r="CZ26" s="253">
        <f t="shared" si="3"/>
        <v>0</v>
      </c>
      <c r="DA26" s="253">
        <f t="shared" si="3"/>
        <v>0</v>
      </c>
      <c r="DB26" s="253">
        <f t="shared" si="3"/>
        <v>0</v>
      </c>
      <c r="DC26" s="253">
        <f t="shared" si="3"/>
        <v>0</v>
      </c>
      <c r="DD26" s="253">
        <f t="shared" si="3"/>
        <v>0</v>
      </c>
      <c r="DE26" s="253">
        <f t="shared" si="3"/>
        <v>0</v>
      </c>
      <c r="DF26" s="253">
        <f t="shared" si="3"/>
        <v>0</v>
      </c>
      <c r="DG26" s="253">
        <f t="shared" si="3"/>
        <v>0</v>
      </c>
      <c r="DH26" s="253">
        <f t="shared" si="3"/>
        <v>0</v>
      </c>
      <c r="DI26" s="253">
        <f t="shared" si="3"/>
        <v>0</v>
      </c>
      <c r="DJ26" s="253">
        <f t="shared" si="3"/>
        <v>0</v>
      </c>
      <c r="DK26" s="253">
        <f t="shared" si="3"/>
        <v>0</v>
      </c>
      <c r="DL26" s="253">
        <f t="shared" si="3"/>
        <v>0</v>
      </c>
      <c r="DM26" s="253">
        <f t="shared" si="3"/>
        <v>0</v>
      </c>
      <c r="DN26" s="253">
        <f t="shared" si="3"/>
        <v>0</v>
      </c>
      <c r="DO26" s="253">
        <f t="shared" si="3"/>
        <v>0</v>
      </c>
      <c r="DP26" s="253">
        <f t="shared" si="3"/>
        <v>0</v>
      </c>
      <c r="DQ26" s="253">
        <f t="shared" si="3"/>
        <v>0</v>
      </c>
      <c r="DR26" s="253">
        <f t="shared" si="3"/>
        <v>0</v>
      </c>
      <c r="DS26" s="253">
        <f t="shared" si="3"/>
        <v>0</v>
      </c>
      <c r="DT26" s="253">
        <f t="shared" si="3"/>
        <v>0</v>
      </c>
      <c r="DU26" s="253">
        <f t="shared" si="3"/>
        <v>0</v>
      </c>
      <c r="DV26" s="253">
        <f t="shared" si="3"/>
        <v>0</v>
      </c>
    </row>
    <row r="27" spans="2:126" ht="15.6" thickTop="1" thickBot="1">
      <c r="C27" s="316" t="s">
        <v>575</v>
      </c>
      <c r="D27" s="316" t="s">
        <v>661</v>
      </c>
      <c r="G27" s="253">
        <f t="shared" si="4"/>
        <v>0</v>
      </c>
      <c r="H27" s="253">
        <f t="shared" si="4"/>
        <v>0</v>
      </c>
      <c r="I27" s="253">
        <f t="shared" si="4"/>
        <v>0</v>
      </c>
      <c r="J27" s="253">
        <f t="shared" si="4"/>
        <v>0</v>
      </c>
      <c r="K27" s="253">
        <f t="shared" si="4"/>
        <v>0</v>
      </c>
      <c r="L27" s="253">
        <f t="shared" si="4"/>
        <v>0</v>
      </c>
      <c r="M27" s="253">
        <f t="shared" si="4"/>
        <v>0</v>
      </c>
      <c r="N27" s="253">
        <f t="shared" si="4"/>
        <v>0</v>
      </c>
      <c r="O27" s="253">
        <f t="shared" si="4"/>
        <v>0</v>
      </c>
      <c r="P27" s="253">
        <f t="shared" si="4"/>
        <v>0</v>
      </c>
      <c r="Q27" s="253">
        <f t="shared" si="4"/>
        <v>0</v>
      </c>
      <c r="R27" s="253">
        <f t="shared" si="4"/>
        <v>0</v>
      </c>
      <c r="S27" s="253">
        <f t="shared" si="4"/>
        <v>0</v>
      </c>
      <c r="T27" s="253">
        <f t="shared" si="4"/>
        <v>0</v>
      </c>
      <c r="U27" s="253">
        <f t="shared" si="4"/>
        <v>0</v>
      </c>
      <c r="V27" s="253">
        <f t="shared" si="4"/>
        <v>0</v>
      </c>
      <c r="W27" s="253">
        <f t="shared" si="2"/>
        <v>0</v>
      </c>
      <c r="X27" s="253">
        <f t="shared" si="2"/>
        <v>0</v>
      </c>
      <c r="Y27" s="253">
        <f t="shared" si="2"/>
        <v>0</v>
      </c>
      <c r="Z27" s="253">
        <f t="shared" si="2"/>
        <v>0</v>
      </c>
      <c r="AA27" s="253">
        <f t="shared" si="2"/>
        <v>0</v>
      </c>
      <c r="AB27" s="253">
        <f t="shared" si="2"/>
        <v>0</v>
      </c>
      <c r="AC27" s="253">
        <f t="shared" si="2"/>
        <v>0</v>
      </c>
      <c r="AD27" s="253">
        <f t="shared" si="2"/>
        <v>0</v>
      </c>
      <c r="AE27" s="253">
        <f t="shared" si="2"/>
        <v>0</v>
      </c>
      <c r="AF27" s="253">
        <f t="shared" si="2"/>
        <v>0</v>
      </c>
      <c r="AG27" s="253">
        <f t="shared" si="2"/>
        <v>0</v>
      </c>
      <c r="AH27" s="253">
        <f t="shared" si="2"/>
        <v>0</v>
      </c>
      <c r="AI27" s="253">
        <f t="shared" si="2"/>
        <v>0</v>
      </c>
      <c r="AJ27" s="253">
        <f t="shared" si="2"/>
        <v>0</v>
      </c>
      <c r="AK27" s="253">
        <f t="shared" si="2"/>
        <v>0</v>
      </c>
      <c r="AL27" s="253">
        <f t="shared" si="2"/>
        <v>0</v>
      </c>
      <c r="AM27" s="253">
        <f t="shared" si="2"/>
        <v>0</v>
      </c>
      <c r="AN27" s="253">
        <f t="shared" si="2"/>
        <v>0</v>
      </c>
      <c r="AO27" s="253">
        <f t="shared" si="2"/>
        <v>0</v>
      </c>
      <c r="AP27" s="253">
        <f t="shared" si="2"/>
        <v>0</v>
      </c>
      <c r="AQ27" s="253">
        <f t="shared" si="2"/>
        <v>0</v>
      </c>
      <c r="AR27" s="253">
        <f t="shared" si="2"/>
        <v>0</v>
      </c>
      <c r="AS27" s="253">
        <f t="shared" si="2"/>
        <v>0</v>
      </c>
      <c r="AT27" s="253">
        <f t="shared" si="2"/>
        <v>0</v>
      </c>
      <c r="AU27" s="253">
        <f t="shared" si="2"/>
        <v>0</v>
      </c>
      <c r="AV27" s="253">
        <f t="shared" si="2"/>
        <v>0</v>
      </c>
      <c r="AW27" s="253">
        <f t="shared" si="2"/>
        <v>0</v>
      </c>
      <c r="AX27" s="253">
        <f t="shared" si="2"/>
        <v>0</v>
      </c>
      <c r="AY27" s="253">
        <f t="shared" si="2"/>
        <v>0</v>
      </c>
      <c r="AZ27" s="253">
        <f t="shared" si="2"/>
        <v>0</v>
      </c>
      <c r="BA27" s="253">
        <f t="shared" si="2"/>
        <v>0</v>
      </c>
      <c r="BB27" s="253">
        <f t="shared" si="2"/>
        <v>0</v>
      </c>
      <c r="BC27" s="253">
        <f t="shared" si="2"/>
        <v>0</v>
      </c>
      <c r="BD27" s="253">
        <f t="shared" si="2"/>
        <v>0</v>
      </c>
      <c r="BE27" s="253">
        <f t="shared" si="2"/>
        <v>0</v>
      </c>
      <c r="BF27" s="253">
        <f t="shared" si="2"/>
        <v>0</v>
      </c>
      <c r="BG27" s="253">
        <f t="shared" si="2"/>
        <v>0</v>
      </c>
      <c r="BH27" s="253">
        <f t="shared" si="2"/>
        <v>0</v>
      </c>
      <c r="BI27" s="253">
        <f t="shared" si="2"/>
        <v>0</v>
      </c>
      <c r="BJ27" s="253">
        <f t="shared" si="2"/>
        <v>0</v>
      </c>
      <c r="BK27" s="253">
        <f t="shared" si="2"/>
        <v>0</v>
      </c>
      <c r="BL27" s="253">
        <f t="shared" si="2"/>
        <v>0</v>
      </c>
      <c r="BM27" s="253">
        <f t="shared" si="2"/>
        <v>0</v>
      </c>
      <c r="BN27" s="253">
        <f t="shared" si="2"/>
        <v>0</v>
      </c>
      <c r="BO27" s="253">
        <f t="shared" si="2"/>
        <v>0</v>
      </c>
      <c r="BP27" s="253">
        <f t="shared" si="2"/>
        <v>0</v>
      </c>
      <c r="BQ27" s="253">
        <f t="shared" si="2"/>
        <v>0</v>
      </c>
      <c r="BR27" s="253">
        <f t="shared" si="2"/>
        <v>0</v>
      </c>
      <c r="BS27" s="253">
        <f t="shared" si="2"/>
        <v>0</v>
      </c>
      <c r="BT27" s="253">
        <f t="shared" si="2"/>
        <v>0</v>
      </c>
      <c r="BU27" s="253">
        <f t="shared" si="3"/>
        <v>0</v>
      </c>
      <c r="BV27" s="253">
        <f t="shared" si="3"/>
        <v>0</v>
      </c>
      <c r="BW27" s="253">
        <f t="shared" si="3"/>
        <v>0</v>
      </c>
      <c r="BX27" s="253">
        <f t="shared" si="3"/>
        <v>0</v>
      </c>
      <c r="BY27" s="253">
        <f t="shared" si="3"/>
        <v>0</v>
      </c>
      <c r="BZ27" s="253">
        <f t="shared" si="3"/>
        <v>0</v>
      </c>
      <c r="CA27" s="253">
        <f t="shared" si="3"/>
        <v>0</v>
      </c>
      <c r="CB27" s="253">
        <f t="shared" si="3"/>
        <v>0</v>
      </c>
      <c r="CC27" s="253">
        <f t="shared" si="3"/>
        <v>0</v>
      </c>
      <c r="CD27" s="253">
        <f t="shared" si="3"/>
        <v>0</v>
      </c>
      <c r="CE27" s="253">
        <f t="shared" si="3"/>
        <v>0</v>
      </c>
      <c r="CF27" s="253">
        <f t="shared" si="3"/>
        <v>0</v>
      </c>
      <c r="CG27" s="253">
        <f t="shared" si="3"/>
        <v>0</v>
      </c>
      <c r="CH27" s="253">
        <f t="shared" si="3"/>
        <v>0</v>
      </c>
      <c r="CI27" s="253">
        <f t="shared" si="3"/>
        <v>0</v>
      </c>
      <c r="CJ27" s="253">
        <f t="shared" si="3"/>
        <v>0</v>
      </c>
      <c r="CK27" s="253">
        <f t="shared" si="3"/>
        <v>0</v>
      </c>
      <c r="CL27" s="253">
        <f t="shared" si="3"/>
        <v>0</v>
      </c>
      <c r="CM27" s="253">
        <f t="shared" si="3"/>
        <v>0</v>
      </c>
      <c r="CN27" s="253">
        <f t="shared" si="3"/>
        <v>0</v>
      </c>
      <c r="CO27" s="253">
        <f t="shared" si="3"/>
        <v>0</v>
      </c>
      <c r="CP27" s="253">
        <f t="shared" si="3"/>
        <v>0</v>
      </c>
      <c r="CQ27" s="253">
        <f t="shared" si="3"/>
        <v>0</v>
      </c>
      <c r="CR27" s="253">
        <f t="shared" si="3"/>
        <v>0</v>
      </c>
      <c r="CS27" s="253">
        <f t="shared" si="3"/>
        <v>0</v>
      </c>
      <c r="CT27" s="253">
        <f t="shared" si="3"/>
        <v>0</v>
      </c>
      <c r="CU27" s="253">
        <f t="shared" si="3"/>
        <v>0</v>
      </c>
      <c r="CV27" s="253">
        <f t="shared" si="3"/>
        <v>0</v>
      </c>
      <c r="CW27" s="253">
        <f t="shared" si="3"/>
        <v>0</v>
      </c>
      <c r="CX27" s="253">
        <f t="shared" si="3"/>
        <v>0</v>
      </c>
      <c r="CY27" s="253">
        <f t="shared" si="3"/>
        <v>0</v>
      </c>
      <c r="CZ27" s="253">
        <f t="shared" si="3"/>
        <v>0</v>
      </c>
      <c r="DA27" s="253">
        <f t="shared" si="3"/>
        <v>0</v>
      </c>
      <c r="DB27" s="253">
        <f t="shared" si="3"/>
        <v>0</v>
      </c>
      <c r="DC27" s="253">
        <f t="shared" si="3"/>
        <v>0</v>
      </c>
      <c r="DD27" s="253">
        <f t="shared" si="3"/>
        <v>0</v>
      </c>
      <c r="DE27" s="253">
        <f t="shared" si="3"/>
        <v>0</v>
      </c>
      <c r="DF27" s="253">
        <f t="shared" si="3"/>
        <v>0</v>
      </c>
      <c r="DG27" s="253">
        <f t="shared" si="3"/>
        <v>0</v>
      </c>
      <c r="DH27" s="253">
        <f t="shared" si="3"/>
        <v>0</v>
      </c>
      <c r="DI27" s="253">
        <f t="shared" si="3"/>
        <v>0</v>
      </c>
      <c r="DJ27" s="253">
        <f t="shared" si="3"/>
        <v>0</v>
      </c>
      <c r="DK27" s="253">
        <f t="shared" si="3"/>
        <v>0</v>
      </c>
      <c r="DL27" s="253">
        <f t="shared" si="3"/>
        <v>0</v>
      </c>
      <c r="DM27" s="253">
        <f t="shared" si="3"/>
        <v>0</v>
      </c>
      <c r="DN27" s="253">
        <f t="shared" si="3"/>
        <v>0</v>
      </c>
      <c r="DO27" s="253">
        <f t="shared" si="3"/>
        <v>0</v>
      </c>
      <c r="DP27" s="253">
        <f t="shared" si="3"/>
        <v>0</v>
      </c>
      <c r="DQ27" s="253">
        <f t="shared" si="3"/>
        <v>0</v>
      </c>
      <c r="DR27" s="253">
        <f t="shared" si="3"/>
        <v>0</v>
      </c>
      <c r="DS27" s="253">
        <f t="shared" si="3"/>
        <v>0</v>
      </c>
      <c r="DT27" s="253">
        <f t="shared" si="3"/>
        <v>0</v>
      </c>
      <c r="DU27" s="253">
        <f t="shared" si="3"/>
        <v>0</v>
      </c>
      <c r="DV27" s="253">
        <f t="shared" si="3"/>
        <v>0</v>
      </c>
    </row>
    <row r="28" spans="2:126" ht="15.6" thickTop="1" thickBot="1">
      <c r="C28" s="316" t="s">
        <v>578</v>
      </c>
      <c r="D28" s="316" t="s">
        <v>662</v>
      </c>
      <c r="G28" s="253">
        <f t="shared" si="4"/>
        <v>0</v>
      </c>
      <c r="H28" s="253">
        <f t="shared" si="4"/>
        <v>0</v>
      </c>
      <c r="I28" s="253">
        <f t="shared" si="2"/>
        <v>0</v>
      </c>
      <c r="J28" s="253">
        <f t="shared" si="2"/>
        <v>0</v>
      </c>
      <c r="K28" s="253">
        <f t="shared" si="2"/>
        <v>0</v>
      </c>
      <c r="L28" s="253">
        <f t="shared" si="2"/>
        <v>0</v>
      </c>
      <c r="M28" s="253">
        <f t="shared" si="2"/>
        <v>0</v>
      </c>
      <c r="N28" s="253">
        <f t="shared" si="2"/>
        <v>0</v>
      </c>
      <c r="O28" s="253">
        <f t="shared" si="2"/>
        <v>0</v>
      </c>
      <c r="P28" s="253">
        <f t="shared" si="2"/>
        <v>0</v>
      </c>
      <c r="Q28" s="253">
        <f t="shared" si="2"/>
        <v>0</v>
      </c>
      <c r="R28" s="253">
        <f t="shared" si="2"/>
        <v>0</v>
      </c>
      <c r="S28" s="253">
        <f t="shared" si="2"/>
        <v>0</v>
      </c>
      <c r="T28" s="253">
        <f t="shared" si="2"/>
        <v>0</v>
      </c>
      <c r="U28" s="253">
        <f t="shared" si="2"/>
        <v>0</v>
      </c>
      <c r="V28" s="253">
        <f t="shared" si="2"/>
        <v>0</v>
      </c>
      <c r="W28" s="253">
        <f t="shared" si="2"/>
        <v>0</v>
      </c>
      <c r="X28" s="253">
        <f t="shared" si="2"/>
        <v>0</v>
      </c>
      <c r="Y28" s="253">
        <f t="shared" si="2"/>
        <v>0</v>
      </c>
      <c r="Z28" s="253">
        <f t="shared" si="2"/>
        <v>0</v>
      </c>
      <c r="AA28" s="253">
        <f t="shared" si="2"/>
        <v>0</v>
      </c>
      <c r="AB28" s="253">
        <f t="shared" si="2"/>
        <v>0</v>
      </c>
      <c r="AC28" s="253">
        <f t="shared" si="2"/>
        <v>0</v>
      </c>
      <c r="AD28" s="253">
        <f t="shared" si="2"/>
        <v>0</v>
      </c>
      <c r="AE28" s="253">
        <f t="shared" si="2"/>
        <v>0</v>
      </c>
      <c r="AF28" s="253">
        <f t="shared" si="2"/>
        <v>0</v>
      </c>
      <c r="AG28" s="253">
        <f t="shared" si="2"/>
        <v>0</v>
      </c>
      <c r="AH28" s="253">
        <f t="shared" si="2"/>
        <v>0</v>
      </c>
      <c r="AI28" s="253">
        <f t="shared" si="2"/>
        <v>0</v>
      </c>
      <c r="AJ28" s="253">
        <f t="shared" si="2"/>
        <v>0</v>
      </c>
      <c r="AK28" s="253">
        <f t="shared" si="2"/>
        <v>0</v>
      </c>
      <c r="AL28" s="253">
        <f t="shared" si="2"/>
        <v>0</v>
      </c>
      <c r="AM28" s="253">
        <f t="shared" si="2"/>
        <v>0</v>
      </c>
      <c r="AN28" s="253">
        <f t="shared" si="2"/>
        <v>0</v>
      </c>
      <c r="AO28" s="253">
        <f t="shared" si="2"/>
        <v>0</v>
      </c>
      <c r="AP28" s="253">
        <f t="shared" si="2"/>
        <v>0</v>
      </c>
      <c r="AQ28" s="253">
        <f t="shared" si="2"/>
        <v>0</v>
      </c>
      <c r="AR28" s="253">
        <f t="shared" si="2"/>
        <v>0</v>
      </c>
      <c r="AS28" s="253">
        <f t="shared" si="2"/>
        <v>0</v>
      </c>
      <c r="AT28" s="253">
        <f t="shared" si="2"/>
        <v>0</v>
      </c>
      <c r="AU28" s="253">
        <f t="shared" si="2"/>
        <v>0</v>
      </c>
      <c r="AV28" s="253">
        <f t="shared" si="2"/>
        <v>0</v>
      </c>
      <c r="AW28" s="253">
        <f t="shared" si="2"/>
        <v>0</v>
      </c>
      <c r="AX28" s="253">
        <f t="shared" si="2"/>
        <v>0</v>
      </c>
      <c r="AY28" s="253">
        <f t="shared" si="2"/>
        <v>0</v>
      </c>
      <c r="AZ28" s="253">
        <f t="shared" si="2"/>
        <v>0</v>
      </c>
      <c r="BA28" s="253">
        <f t="shared" si="2"/>
        <v>0</v>
      </c>
      <c r="BB28" s="253">
        <f t="shared" si="2"/>
        <v>0</v>
      </c>
      <c r="BC28" s="253">
        <f t="shared" si="2"/>
        <v>0</v>
      </c>
      <c r="BD28" s="253">
        <f t="shared" si="2"/>
        <v>0</v>
      </c>
      <c r="BE28" s="253">
        <f t="shared" si="2"/>
        <v>0</v>
      </c>
      <c r="BF28" s="253">
        <f t="shared" si="2"/>
        <v>0</v>
      </c>
      <c r="BG28" s="253">
        <f t="shared" si="2"/>
        <v>0</v>
      </c>
      <c r="BH28" s="253">
        <f t="shared" si="2"/>
        <v>0</v>
      </c>
      <c r="BI28" s="253">
        <f t="shared" si="2"/>
        <v>0</v>
      </c>
      <c r="BJ28" s="253">
        <f t="shared" si="2"/>
        <v>0</v>
      </c>
      <c r="BK28" s="253">
        <f t="shared" si="2"/>
        <v>0</v>
      </c>
      <c r="BL28" s="253">
        <f t="shared" si="2"/>
        <v>0</v>
      </c>
      <c r="BM28" s="253">
        <f t="shared" si="2"/>
        <v>0</v>
      </c>
      <c r="BN28" s="253">
        <f t="shared" si="2"/>
        <v>0</v>
      </c>
      <c r="BO28" s="253">
        <f t="shared" si="2"/>
        <v>0</v>
      </c>
      <c r="BP28" s="253">
        <f t="shared" si="2"/>
        <v>0</v>
      </c>
      <c r="BQ28" s="253">
        <f t="shared" si="2"/>
        <v>0</v>
      </c>
      <c r="BR28" s="253">
        <f t="shared" si="2"/>
        <v>0</v>
      </c>
      <c r="BS28" s="253">
        <f t="shared" si="2"/>
        <v>0</v>
      </c>
      <c r="BT28" s="253">
        <f t="shared" si="2"/>
        <v>0</v>
      </c>
      <c r="BU28" s="253">
        <f t="shared" si="3"/>
        <v>0</v>
      </c>
      <c r="BV28" s="253">
        <f t="shared" si="3"/>
        <v>0</v>
      </c>
      <c r="BW28" s="253">
        <f t="shared" si="3"/>
        <v>0</v>
      </c>
      <c r="BX28" s="253">
        <f t="shared" si="3"/>
        <v>0</v>
      </c>
      <c r="BY28" s="253">
        <f t="shared" si="3"/>
        <v>0</v>
      </c>
      <c r="BZ28" s="253">
        <f t="shared" si="3"/>
        <v>0</v>
      </c>
      <c r="CA28" s="253">
        <f t="shared" si="3"/>
        <v>0</v>
      </c>
      <c r="CB28" s="253">
        <f t="shared" si="3"/>
        <v>0</v>
      </c>
      <c r="CC28" s="253">
        <f t="shared" si="3"/>
        <v>0</v>
      </c>
      <c r="CD28" s="253">
        <f t="shared" si="3"/>
        <v>0</v>
      </c>
      <c r="CE28" s="253">
        <f t="shared" si="3"/>
        <v>0</v>
      </c>
      <c r="CF28" s="253">
        <f t="shared" si="3"/>
        <v>0</v>
      </c>
      <c r="CG28" s="253">
        <f t="shared" si="3"/>
        <v>0</v>
      </c>
      <c r="CH28" s="253">
        <f t="shared" si="3"/>
        <v>0</v>
      </c>
      <c r="CI28" s="253">
        <f t="shared" si="3"/>
        <v>0</v>
      </c>
      <c r="CJ28" s="253">
        <f t="shared" si="3"/>
        <v>0</v>
      </c>
      <c r="CK28" s="253">
        <f t="shared" si="3"/>
        <v>0</v>
      </c>
      <c r="CL28" s="253">
        <f t="shared" si="3"/>
        <v>0</v>
      </c>
      <c r="CM28" s="253">
        <f t="shared" si="3"/>
        <v>0</v>
      </c>
      <c r="CN28" s="253">
        <f t="shared" si="3"/>
        <v>0</v>
      </c>
      <c r="CO28" s="253">
        <f t="shared" si="3"/>
        <v>0</v>
      </c>
      <c r="CP28" s="253">
        <f t="shared" si="3"/>
        <v>0</v>
      </c>
      <c r="CQ28" s="253">
        <f t="shared" si="3"/>
        <v>0</v>
      </c>
      <c r="CR28" s="253">
        <f t="shared" si="3"/>
        <v>0</v>
      </c>
      <c r="CS28" s="253">
        <f t="shared" si="3"/>
        <v>0</v>
      </c>
      <c r="CT28" s="253">
        <f t="shared" si="3"/>
        <v>0</v>
      </c>
      <c r="CU28" s="253">
        <f t="shared" si="3"/>
        <v>0</v>
      </c>
      <c r="CV28" s="253">
        <f t="shared" si="3"/>
        <v>0</v>
      </c>
      <c r="CW28" s="253">
        <f t="shared" si="3"/>
        <v>0</v>
      </c>
      <c r="CX28" s="253">
        <f t="shared" si="3"/>
        <v>0</v>
      </c>
      <c r="CY28" s="253">
        <f t="shared" si="3"/>
        <v>0</v>
      </c>
      <c r="CZ28" s="253">
        <f t="shared" si="3"/>
        <v>0</v>
      </c>
      <c r="DA28" s="253">
        <f t="shared" si="3"/>
        <v>0</v>
      </c>
      <c r="DB28" s="253">
        <f t="shared" si="3"/>
        <v>0</v>
      </c>
      <c r="DC28" s="253">
        <f t="shared" si="3"/>
        <v>0</v>
      </c>
      <c r="DD28" s="253">
        <f t="shared" si="3"/>
        <v>0</v>
      </c>
      <c r="DE28" s="253">
        <f t="shared" si="3"/>
        <v>0</v>
      </c>
      <c r="DF28" s="253">
        <f t="shared" si="3"/>
        <v>0</v>
      </c>
      <c r="DG28" s="253">
        <f t="shared" si="3"/>
        <v>0</v>
      </c>
      <c r="DH28" s="253">
        <f t="shared" si="3"/>
        <v>0</v>
      </c>
      <c r="DI28" s="253">
        <f t="shared" si="3"/>
        <v>0</v>
      </c>
      <c r="DJ28" s="253">
        <f t="shared" si="3"/>
        <v>0</v>
      </c>
      <c r="DK28" s="253">
        <f t="shared" si="3"/>
        <v>0</v>
      </c>
      <c r="DL28" s="253">
        <f t="shared" si="3"/>
        <v>0</v>
      </c>
      <c r="DM28" s="253">
        <f t="shared" si="3"/>
        <v>0</v>
      </c>
      <c r="DN28" s="253">
        <f t="shared" si="3"/>
        <v>0</v>
      </c>
      <c r="DO28" s="253">
        <f t="shared" si="3"/>
        <v>0</v>
      </c>
      <c r="DP28" s="253">
        <f t="shared" si="3"/>
        <v>0</v>
      </c>
      <c r="DQ28" s="253">
        <f t="shared" si="3"/>
        <v>0</v>
      </c>
      <c r="DR28" s="253">
        <f t="shared" si="3"/>
        <v>0</v>
      </c>
      <c r="DS28" s="253">
        <f t="shared" si="3"/>
        <v>0</v>
      </c>
      <c r="DT28" s="253">
        <f t="shared" si="3"/>
        <v>0</v>
      </c>
      <c r="DU28" s="253">
        <f t="shared" si="3"/>
        <v>0</v>
      </c>
      <c r="DV28" s="253">
        <f t="shared" si="3"/>
        <v>0</v>
      </c>
    </row>
    <row r="29" spans="2:126" ht="15.6" thickTop="1" thickBot="1">
      <c r="C29" s="316" t="s">
        <v>571</v>
      </c>
      <c r="D29" s="316" t="s">
        <v>662</v>
      </c>
      <c r="G29" s="253">
        <f t="shared" si="4"/>
        <v>50</v>
      </c>
      <c r="H29" s="253">
        <f t="shared" si="4"/>
        <v>100</v>
      </c>
      <c r="I29" s="253">
        <f t="shared" si="2"/>
        <v>150</v>
      </c>
      <c r="J29" s="253">
        <f t="shared" si="2"/>
        <v>200</v>
      </c>
      <c r="K29" s="253">
        <f t="shared" si="2"/>
        <v>250</v>
      </c>
      <c r="L29" s="253">
        <f t="shared" si="2"/>
        <v>300</v>
      </c>
      <c r="M29" s="253">
        <f t="shared" si="2"/>
        <v>350</v>
      </c>
      <c r="N29" s="253">
        <f t="shared" si="2"/>
        <v>400</v>
      </c>
      <c r="O29" s="253">
        <f t="shared" si="2"/>
        <v>450</v>
      </c>
      <c r="P29" s="253">
        <f t="shared" si="2"/>
        <v>500</v>
      </c>
      <c r="Q29" s="253">
        <f t="shared" si="2"/>
        <v>550</v>
      </c>
      <c r="R29" s="253">
        <f t="shared" si="2"/>
        <v>600</v>
      </c>
      <c r="S29" s="253">
        <f t="shared" si="2"/>
        <v>650</v>
      </c>
      <c r="T29" s="253">
        <f t="shared" si="2"/>
        <v>700</v>
      </c>
      <c r="U29" s="253">
        <f t="shared" si="2"/>
        <v>750</v>
      </c>
      <c r="V29" s="253">
        <f t="shared" si="2"/>
        <v>800</v>
      </c>
      <c r="W29" s="253">
        <f t="shared" si="2"/>
        <v>850</v>
      </c>
      <c r="X29" s="253">
        <f t="shared" si="2"/>
        <v>900</v>
      </c>
      <c r="Y29" s="253">
        <f t="shared" si="2"/>
        <v>950</v>
      </c>
      <c r="Z29" s="253">
        <f t="shared" si="2"/>
        <v>1000</v>
      </c>
      <c r="AA29" s="253">
        <f t="shared" si="2"/>
        <v>1050</v>
      </c>
      <c r="AB29" s="253">
        <f t="shared" si="2"/>
        <v>1100</v>
      </c>
      <c r="AC29" s="253">
        <f t="shared" si="2"/>
        <v>1150</v>
      </c>
      <c r="AD29" s="253">
        <f t="shared" si="2"/>
        <v>1200</v>
      </c>
      <c r="AE29" s="253">
        <f t="shared" si="2"/>
        <v>1250</v>
      </c>
      <c r="AF29" s="253">
        <f t="shared" si="2"/>
        <v>1300</v>
      </c>
      <c r="AG29" s="253">
        <f t="shared" si="2"/>
        <v>1350</v>
      </c>
      <c r="AH29" s="253">
        <f t="shared" si="2"/>
        <v>1400</v>
      </c>
      <c r="AI29" s="253">
        <f t="shared" si="2"/>
        <v>1450</v>
      </c>
      <c r="AJ29" s="253">
        <f t="shared" ref="AJ29:CU30" si="5">+SUMIF($C$5:$C$21,$C29,AJ$5:AJ$21)</f>
        <v>1500</v>
      </c>
      <c r="AK29" s="253">
        <f t="shared" si="5"/>
        <v>1550</v>
      </c>
      <c r="AL29" s="253">
        <f t="shared" si="5"/>
        <v>1600</v>
      </c>
      <c r="AM29" s="253">
        <f t="shared" si="5"/>
        <v>1650</v>
      </c>
      <c r="AN29" s="253">
        <f t="shared" si="5"/>
        <v>1700</v>
      </c>
      <c r="AO29" s="253">
        <f t="shared" si="5"/>
        <v>1750</v>
      </c>
      <c r="AP29" s="253">
        <f t="shared" si="5"/>
        <v>1800</v>
      </c>
      <c r="AQ29" s="253">
        <f t="shared" si="5"/>
        <v>1850</v>
      </c>
      <c r="AR29" s="253">
        <f t="shared" si="5"/>
        <v>1900</v>
      </c>
      <c r="AS29" s="253">
        <f t="shared" si="5"/>
        <v>1950</v>
      </c>
      <c r="AT29" s="253">
        <f t="shared" si="5"/>
        <v>2000</v>
      </c>
      <c r="AU29" s="253">
        <f t="shared" si="5"/>
        <v>2050</v>
      </c>
      <c r="AV29" s="253">
        <f t="shared" si="5"/>
        <v>2100</v>
      </c>
      <c r="AW29" s="253">
        <f t="shared" si="5"/>
        <v>2150</v>
      </c>
      <c r="AX29" s="253">
        <f t="shared" si="5"/>
        <v>2200</v>
      </c>
      <c r="AY29" s="253">
        <f t="shared" si="5"/>
        <v>2250</v>
      </c>
      <c r="AZ29" s="253">
        <f t="shared" si="5"/>
        <v>2300</v>
      </c>
      <c r="BA29" s="253">
        <f t="shared" si="5"/>
        <v>2350</v>
      </c>
      <c r="BB29" s="253">
        <f t="shared" si="5"/>
        <v>2400</v>
      </c>
      <c r="BC29" s="253">
        <f t="shared" si="5"/>
        <v>2450</v>
      </c>
      <c r="BD29" s="253">
        <f t="shared" si="5"/>
        <v>2500</v>
      </c>
      <c r="BE29" s="253">
        <f t="shared" si="5"/>
        <v>2550</v>
      </c>
      <c r="BF29" s="253">
        <f t="shared" si="5"/>
        <v>2600</v>
      </c>
      <c r="BG29" s="253">
        <f t="shared" si="5"/>
        <v>2650</v>
      </c>
      <c r="BH29" s="253">
        <f t="shared" si="5"/>
        <v>2700</v>
      </c>
      <c r="BI29" s="253">
        <f t="shared" si="5"/>
        <v>2750</v>
      </c>
      <c r="BJ29" s="253">
        <f t="shared" si="5"/>
        <v>2800</v>
      </c>
      <c r="BK29" s="253">
        <f t="shared" si="5"/>
        <v>2850</v>
      </c>
      <c r="BL29" s="253">
        <f t="shared" si="5"/>
        <v>2900</v>
      </c>
      <c r="BM29" s="253">
        <f t="shared" si="5"/>
        <v>2950</v>
      </c>
      <c r="BN29" s="253">
        <f t="shared" si="5"/>
        <v>3000</v>
      </c>
      <c r="BO29" s="253">
        <f t="shared" si="5"/>
        <v>3050</v>
      </c>
      <c r="BP29" s="253">
        <f t="shared" si="5"/>
        <v>3100</v>
      </c>
      <c r="BQ29" s="253">
        <f t="shared" si="5"/>
        <v>3150</v>
      </c>
      <c r="BR29" s="253">
        <f t="shared" si="5"/>
        <v>3200</v>
      </c>
      <c r="BS29" s="253">
        <f t="shared" si="5"/>
        <v>3250</v>
      </c>
      <c r="BT29" s="253">
        <f t="shared" si="5"/>
        <v>3300</v>
      </c>
      <c r="BU29" s="253">
        <f t="shared" si="3"/>
        <v>3350</v>
      </c>
      <c r="BV29" s="253">
        <f t="shared" si="3"/>
        <v>3400</v>
      </c>
      <c r="BW29" s="253">
        <f t="shared" si="3"/>
        <v>3450</v>
      </c>
      <c r="BX29" s="253">
        <f t="shared" si="3"/>
        <v>3500</v>
      </c>
      <c r="BY29" s="253">
        <f t="shared" si="3"/>
        <v>3550</v>
      </c>
      <c r="BZ29" s="253">
        <f t="shared" si="3"/>
        <v>3600</v>
      </c>
      <c r="CA29" s="253">
        <f t="shared" si="3"/>
        <v>3650</v>
      </c>
      <c r="CB29" s="253">
        <f t="shared" si="3"/>
        <v>3700</v>
      </c>
      <c r="CC29" s="253">
        <f t="shared" si="3"/>
        <v>3750</v>
      </c>
      <c r="CD29" s="253">
        <f t="shared" si="3"/>
        <v>3800</v>
      </c>
      <c r="CE29" s="253">
        <f t="shared" si="3"/>
        <v>3850</v>
      </c>
      <c r="CF29" s="253">
        <f t="shared" si="3"/>
        <v>3900</v>
      </c>
      <c r="CG29" s="253">
        <f t="shared" si="3"/>
        <v>3950</v>
      </c>
      <c r="CH29" s="253">
        <f t="shared" si="3"/>
        <v>4000</v>
      </c>
      <c r="CI29" s="253">
        <f t="shared" si="3"/>
        <v>4050</v>
      </c>
      <c r="CJ29" s="253">
        <f t="shared" si="3"/>
        <v>4100</v>
      </c>
      <c r="CK29" s="253">
        <f t="shared" si="3"/>
        <v>4150</v>
      </c>
      <c r="CL29" s="253">
        <f t="shared" si="3"/>
        <v>4200</v>
      </c>
      <c r="CM29" s="253">
        <f t="shared" si="3"/>
        <v>4250</v>
      </c>
      <c r="CN29" s="253">
        <f t="shared" si="3"/>
        <v>4300</v>
      </c>
      <c r="CO29" s="253">
        <f t="shared" si="3"/>
        <v>4350</v>
      </c>
      <c r="CP29" s="253">
        <f t="shared" si="3"/>
        <v>4400</v>
      </c>
      <c r="CQ29" s="253">
        <f t="shared" si="3"/>
        <v>4450</v>
      </c>
      <c r="CR29" s="253">
        <f t="shared" si="3"/>
        <v>4500</v>
      </c>
      <c r="CS29" s="253">
        <f t="shared" si="3"/>
        <v>4550</v>
      </c>
      <c r="CT29" s="253">
        <f t="shared" si="3"/>
        <v>4600</v>
      </c>
      <c r="CU29" s="253">
        <f t="shared" si="3"/>
        <v>4650</v>
      </c>
      <c r="CV29" s="253">
        <f t="shared" si="3"/>
        <v>4700</v>
      </c>
      <c r="CW29" s="253">
        <f t="shared" si="3"/>
        <v>4750</v>
      </c>
      <c r="CX29" s="253">
        <f t="shared" si="3"/>
        <v>4800</v>
      </c>
      <c r="CY29" s="253">
        <f t="shared" si="3"/>
        <v>4850</v>
      </c>
      <c r="CZ29" s="253">
        <f t="shared" si="3"/>
        <v>4900</v>
      </c>
      <c r="DA29" s="253">
        <f t="shared" si="3"/>
        <v>4950</v>
      </c>
      <c r="DB29" s="253">
        <f t="shared" si="3"/>
        <v>5000</v>
      </c>
      <c r="DC29" s="253">
        <f t="shared" si="3"/>
        <v>5050</v>
      </c>
      <c r="DD29" s="253">
        <f t="shared" si="3"/>
        <v>5100</v>
      </c>
      <c r="DE29" s="253">
        <f t="shared" si="3"/>
        <v>5150</v>
      </c>
      <c r="DF29" s="253">
        <f t="shared" si="3"/>
        <v>5200</v>
      </c>
      <c r="DG29" s="253">
        <f t="shared" si="3"/>
        <v>5250</v>
      </c>
      <c r="DH29" s="253">
        <f t="shared" ref="DH29:DV29" si="6">+SUMIF($C$5:$C$21,$C29,DH$5:DH$21)</f>
        <v>5300</v>
      </c>
      <c r="DI29" s="253">
        <f t="shared" si="6"/>
        <v>5350</v>
      </c>
      <c r="DJ29" s="253">
        <f t="shared" si="6"/>
        <v>5400</v>
      </c>
      <c r="DK29" s="253">
        <f t="shared" si="6"/>
        <v>5450</v>
      </c>
      <c r="DL29" s="253">
        <f t="shared" si="6"/>
        <v>5500</v>
      </c>
      <c r="DM29" s="253">
        <f t="shared" si="6"/>
        <v>5550</v>
      </c>
      <c r="DN29" s="253">
        <f t="shared" si="6"/>
        <v>5600</v>
      </c>
      <c r="DO29" s="253">
        <f t="shared" si="6"/>
        <v>5650</v>
      </c>
      <c r="DP29" s="253">
        <f t="shared" si="6"/>
        <v>5700</v>
      </c>
      <c r="DQ29" s="253">
        <f t="shared" si="6"/>
        <v>5750</v>
      </c>
      <c r="DR29" s="253">
        <f t="shared" si="6"/>
        <v>5800</v>
      </c>
      <c r="DS29" s="253">
        <f t="shared" si="6"/>
        <v>5850</v>
      </c>
      <c r="DT29" s="253">
        <f t="shared" si="6"/>
        <v>5900</v>
      </c>
      <c r="DU29" s="253">
        <f t="shared" si="6"/>
        <v>5950</v>
      </c>
      <c r="DV29" s="253">
        <f t="shared" si="6"/>
        <v>6000</v>
      </c>
    </row>
    <row r="30" spans="2:126" ht="15.6" thickTop="1" thickBot="1">
      <c r="C30" s="316" t="s">
        <v>577</v>
      </c>
      <c r="D30" s="316" t="s">
        <v>662</v>
      </c>
      <c r="G30" s="253">
        <f t="shared" si="4"/>
        <v>20.833333333333336</v>
      </c>
      <c r="H30" s="253">
        <f t="shared" si="4"/>
        <v>41.666666666666671</v>
      </c>
      <c r="I30" s="253">
        <f t="shared" si="4"/>
        <v>62.5</v>
      </c>
      <c r="J30" s="253">
        <f t="shared" si="4"/>
        <v>83.333333333333343</v>
      </c>
      <c r="K30" s="253">
        <f t="shared" si="4"/>
        <v>104.16666666666666</v>
      </c>
      <c r="L30" s="253">
        <f t="shared" si="4"/>
        <v>125</v>
      </c>
      <c r="M30" s="253">
        <f t="shared" si="4"/>
        <v>145.83333333333331</v>
      </c>
      <c r="N30" s="253">
        <f t="shared" si="4"/>
        <v>166.66666666666666</v>
      </c>
      <c r="O30" s="253">
        <f t="shared" si="4"/>
        <v>187.49999999999997</v>
      </c>
      <c r="P30" s="253">
        <f t="shared" si="4"/>
        <v>208.33333333333331</v>
      </c>
      <c r="Q30" s="253">
        <f t="shared" si="4"/>
        <v>229.16666666666666</v>
      </c>
      <c r="R30" s="253">
        <f t="shared" si="4"/>
        <v>250</v>
      </c>
      <c r="S30" s="253">
        <f t="shared" si="4"/>
        <v>250</v>
      </c>
      <c r="T30" s="253">
        <f t="shared" si="4"/>
        <v>250</v>
      </c>
      <c r="U30" s="253">
        <f t="shared" si="4"/>
        <v>250</v>
      </c>
      <c r="V30" s="253">
        <f t="shared" si="4"/>
        <v>250</v>
      </c>
      <c r="W30" s="253">
        <f t="shared" ref="W30:BS30" si="7">+SUMIF($C$5:$C$21,$C30,W$5:W$21)</f>
        <v>250</v>
      </c>
      <c r="X30" s="253">
        <f t="shared" si="7"/>
        <v>250</v>
      </c>
      <c r="Y30" s="253">
        <f t="shared" si="7"/>
        <v>250</v>
      </c>
      <c r="Z30" s="253">
        <f t="shared" si="7"/>
        <v>250</v>
      </c>
      <c r="AA30" s="253">
        <f t="shared" si="7"/>
        <v>250</v>
      </c>
      <c r="AB30" s="253">
        <f t="shared" si="7"/>
        <v>250</v>
      </c>
      <c r="AC30" s="253">
        <f t="shared" si="7"/>
        <v>250</v>
      </c>
      <c r="AD30" s="253">
        <f t="shared" si="7"/>
        <v>250</v>
      </c>
      <c r="AE30" s="253">
        <f t="shared" si="7"/>
        <v>250</v>
      </c>
      <c r="AF30" s="253">
        <f t="shared" si="7"/>
        <v>250</v>
      </c>
      <c r="AG30" s="253">
        <f t="shared" si="7"/>
        <v>250</v>
      </c>
      <c r="AH30" s="253">
        <f t="shared" si="7"/>
        <v>250</v>
      </c>
      <c r="AI30" s="253">
        <f t="shared" si="7"/>
        <v>250</v>
      </c>
      <c r="AJ30" s="253">
        <f t="shared" si="7"/>
        <v>250</v>
      </c>
      <c r="AK30" s="253">
        <f t="shared" si="7"/>
        <v>250</v>
      </c>
      <c r="AL30" s="253">
        <f t="shared" si="7"/>
        <v>250</v>
      </c>
      <c r="AM30" s="253">
        <f t="shared" si="7"/>
        <v>250</v>
      </c>
      <c r="AN30" s="253">
        <f t="shared" si="7"/>
        <v>250</v>
      </c>
      <c r="AO30" s="253">
        <f t="shared" si="7"/>
        <v>250</v>
      </c>
      <c r="AP30" s="253">
        <f t="shared" si="7"/>
        <v>250</v>
      </c>
      <c r="AQ30" s="253">
        <f t="shared" si="7"/>
        <v>250</v>
      </c>
      <c r="AR30" s="253">
        <f t="shared" si="7"/>
        <v>250</v>
      </c>
      <c r="AS30" s="253">
        <f t="shared" si="7"/>
        <v>250</v>
      </c>
      <c r="AT30" s="253">
        <f t="shared" si="7"/>
        <v>250</v>
      </c>
      <c r="AU30" s="253">
        <f t="shared" si="7"/>
        <v>250</v>
      </c>
      <c r="AV30" s="253">
        <f t="shared" si="7"/>
        <v>250</v>
      </c>
      <c r="AW30" s="253">
        <f t="shared" si="7"/>
        <v>250</v>
      </c>
      <c r="AX30" s="253">
        <f t="shared" si="7"/>
        <v>250</v>
      </c>
      <c r="AY30" s="253">
        <f t="shared" si="7"/>
        <v>250</v>
      </c>
      <c r="AZ30" s="253">
        <f t="shared" si="7"/>
        <v>250</v>
      </c>
      <c r="BA30" s="253">
        <f t="shared" si="7"/>
        <v>250</v>
      </c>
      <c r="BB30" s="253">
        <f t="shared" si="7"/>
        <v>250</v>
      </c>
      <c r="BC30" s="253">
        <f t="shared" si="7"/>
        <v>250</v>
      </c>
      <c r="BD30" s="253">
        <f t="shared" si="7"/>
        <v>250</v>
      </c>
      <c r="BE30" s="253">
        <f t="shared" si="7"/>
        <v>250</v>
      </c>
      <c r="BF30" s="253">
        <f t="shared" si="7"/>
        <v>250</v>
      </c>
      <c r="BG30" s="253">
        <f t="shared" si="7"/>
        <v>250</v>
      </c>
      <c r="BH30" s="253">
        <f t="shared" si="7"/>
        <v>250</v>
      </c>
      <c r="BI30" s="253">
        <f t="shared" si="7"/>
        <v>250</v>
      </c>
      <c r="BJ30" s="253">
        <f t="shared" si="7"/>
        <v>250</v>
      </c>
      <c r="BK30" s="253">
        <f t="shared" si="7"/>
        <v>250</v>
      </c>
      <c r="BL30" s="253">
        <f t="shared" si="7"/>
        <v>250</v>
      </c>
      <c r="BM30" s="253">
        <f t="shared" si="7"/>
        <v>250</v>
      </c>
      <c r="BN30" s="253">
        <f t="shared" si="7"/>
        <v>250</v>
      </c>
      <c r="BO30" s="253">
        <f t="shared" si="7"/>
        <v>250</v>
      </c>
      <c r="BP30" s="253">
        <f t="shared" si="7"/>
        <v>250</v>
      </c>
      <c r="BQ30" s="253">
        <f t="shared" si="7"/>
        <v>250</v>
      </c>
      <c r="BR30" s="253">
        <f t="shared" si="7"/>
        <v>250</v>
      </c>
      <c r="BS30" s="253">
        <f t="shared" si="7"/>
        <v>250</v>
      </c>
      <c r="BT30" s="253">
        <f t="shared" si="5"/>
        <v>250</v>
      </c>
      <c r="BU30" s="253">
        <f t="shared" si="5"/>
        <v>250</v>
      </c>
      <c r="BV30" s="253">
        <f t="shared" si="5"/>
        <v>250</v>
      </c>
      <c r="BW30" s="253">
        <f t="shared" si="5"/>
        <v>250</v>
      </c>
      <c r="BX30" s="253">
        <f t="shared" si="5"/>
        <v>250</v>
      </c>
      <c r="BY30" s="253">
        <f t="shared" si="5"/>
        <v>250</v>
      </c>
      <c r="BZ30" s="253">
        <f t="shared" si="5"/>
        <v>250</v>
      </c>
      <c r="CA30" s="253">
        <f t="shared" si="5"/>
        <v>250</v>
      </c>
      <c r="CB30" s="253">
        <f t="shared" si="5"/>
        <v>250</v>
      </c>
      <c r="CC30" s="253">
        <f t="shared" si="5"/>
        <v>250</v>
      </c>
      <c r="CD30" s="253">
        <f t="shared" si="5"/>
        <v>250</v>
      </c>
      <c r="CE30" s="253">
        <f t="shared" si="5"/>
        <v>250</v>
      </c>
      <c r="CF30" s="253">
        <f t="shared" si="5"/>
        <v>250</v>
      </c>
      <c r="CG30" s="253">
        <f t="shared" si="5"/>
        <v>250</v>
      </c>
      <c r="CH30" s="253">
        <f t="shared" si="5"/>
        <v>250</v>
      </c>
      <c r="CI30" s="253">
        <f t="shared" si="5"/>
        <v>250</v>
      </c>
      <c r="CJ30" s="253">
        <f t="shared" si="5"/>
        <v>250</v>
      </c>
      <c r="CK30" s="253">
        <f t="shared" si="5"/>
        <v>250</v>
      </c>
      <c r="CL30" s="253">
        <f t="shared" si="5"/>
        <v>250</v>
      </c>
      <c r="CM30" s="253">
        <f t="shared" si="5"/>
        <v>250</v>
      </c>
      <c r="CN30" s="253">
        <f t="shared" si="5"/>
        <v>250</v>
      </c>
      <c r="CO30" s="253">
        <f t="shared" si="5"/>
        <v>250</v>
      </c>
      <c r="CP30" s="253">
        <f t="shared" si="5"/>
        <v>250</v>
      </c>
      <c r="CQ30" s="253">
        <f t="shared" si="5"/>
        <v>250</v>
      </c>
      <c r="CR30" s="253">
        <f t="shared" si="5"/>
        <v>250</v>
      </c>
      <c r="CS30" s="253">
        <f t="shared" si="5"/>
        <v>250</v>
      </c>
      <c r="CT30" s="253">
        <f t="shared" si="5"/>
        <v>250</v>
      </c>
      <c r="CU30" s="253">
        <f t="shared" si="5"/>
        <v>250</v>
      </c>
      <c r="CV30" s="253">
        <f t="shared" ref="CV30:DV30" si="8">+SUMIF($C$5:$C$21,$C30,CV$5:CV$21)</f>
        <v>250</v>
      </c>
      <c r="CW30" s="253">
        <f t="shared" si="8"/>
        <v>250</v>
      </c>
      <c r="CX30" s="253">
        <f t="shared" si="8"/>
        <v>250</v>
      </c>
      <c r="CY30" s="253">
        <f t="shared" si="8"/>
        <v>250</v>
      </c>
      <c r="CZ30" s="253">
        <f t="shared" si="8"/>
        <v>250</v>
      </c>
      <c r="DA30" s="253">
        <f t="shared" si="8"/>
        <v>250</v>
      </c>
      <c r="DB30" s="253">
        <f t="shared" si="8"/>
        <v>250</v>
      </c>
      <c r="DC30" s="253">
        <f t="shared" si="8"/>
        <v>250</v>
      </c>
      <c r="DD30" s="253">
        <f t="shared" si="8"/>
        <v>250</v>
      </c>
      <c r="DE30" s="253">
        <f t="shared" si="8"/>
        <v>250</v>
      </c>
      <c r="DF30" s="253">
        <f t="shared" si="8"/>
        <v>250</v>
      </c>
      <c r="DG30" s="253">
        <f t="shared" si="8"/>
        <v>250</v>
      </c>
      <c r="DH30" s="253">
        <f t="shared" si="8"/>
        <v>250</v>
      </c>
      <c r="DI30" s="253">
        <f t="shared" si="8"/>
        <v>250</v>
      </c>
      <c r="DJ30" s="253">
        <f t="shared" si="8"/>
        <v>250</v>
      </c>
      <c r="DK30" s="253">
        <f t="shared" si="8"/>
        <v>250</v>
      </c>
      <c r="DL30" s="253">
        <f t="shared" si="8"/>
        <v>250</v>
      </c>
      <c r="DM30" s="253">
        <f t="shared" si="8"/>
        <v>250</v>
      </c>
      <c r="DN30" s="253">
        <f t="shared" si="8"/>
        <v>250</v>
      </c>
      <c r="DO30" s="253">
        <f t="shared" si="8"/>
        <v>250</v>
      </c>
      <c r="DP30" s="253">
        <f t="shared" si="8"/>
        <v>250</v>
      </c>
      <c r="DQ30" s="253">
        <f t="shared" si="8"/>
        <v>250</v>
      </c>
      <c r="DR30" s="253">
        <f t="shared" si="8"/>
        <v>250</v>
      </c>
      <c r="DS30" s="253">
        <f t="shared" si="8"/>
        <v>250</v>
      </c>
      <c r="DT30" s="253">
        <f t="shared" si="8"/>
        <v>250</v>
      </c>
      <c r="DU30" s="253">
        <f t="shared" si="8"/>
        <v>250</v>
      </c>
      <c r="DV30" s="253">
        <f t="shared" si="8"/>
        <v>250</v>
      </c>
    </row>
    <row r="31" spans="2:126" ht="15" thickTop="1"/>
    <row r="32" spans="2:126" ht="15" thickBot="1"/>
    <row r="33" spans="4:126" ht="15.6" thickTop="1" thickBot="1">
      <c r="D33" s="316" t="s">
        <v>663</v>
      </c>
      <c r="G33" s="253">
        <f>+G25+G26+G27</f>
        <v>0</v>
      </c>
      <c r="H33" s="253">
        <f t="shared" ref="H33:BS33" si="9">+H25+H26+H27</f>
        <v>0</v>
      </c>
      <c r="I33" s="253">
        <f t="shared" si="9"/>
        <v>0</v>
      </c>
      <c r="J33" s="253">
        <f t="shared" si="9"/>
        <v>0</v>
      </c>
      <c r="K33" s="253">
        <f t="shared" si="9"/>
        <v>0</v>
      </c>
      <c r="L33" s="253">
        <f t="shared" si="9"/>
        <v>0</v>
      </c>
      <c r="M33" s="253">
        <f t="shared" si="9"/>
        <v>0</v>
      </c>
      <c r="N33" s="253">
        <f t="shared" si="9"/>
        <v>0</v>
      </c>
      <c r="O33" s="253">
        <f t="shared" si="9"/>
        <v>0</v>
      </c>
      <c r="P33" s="253">
        <f t="shared" si="9"/>
        <v>0</v>
      </c>
      <c r="Q33" s="253">
        <f t="shared" si="9"/>
        <v>0</v>
      </c>
      <c r="R33" s="253">
        <f t="shared" si="9"/>
        <v>0</v>
      </c>
      <c r="S33" s="253">
        <f t="shared" si="9"/>
        <v>0</v>
      </c>
      <c r="T33" s="253">
        <f t="shared" si="9"/>
        <v>0</v>
      </c>
      <c r="U33" s="253">
        <f t="shared" si="9"/>
        <v>0</v>
      </c>
      <c r="V33" s="253">
        <f t="shared" si="9"/>
        <v>0</v>
      </c>
      <c r="W33" s="253">
        <f t="shared" si="9"/>
        <v>0</v>
      </c>
      <c r="X33" s="253">
        <f t="shared" si="9"/>
        <v>0</v>
      </c>
      <c r="Y33" s="253">
        <f t="shared" si="9"/>
        <v>0</v>
      </c>
      <c r="Z33" s="253">
        <f t="shared" si="9"/>
        <v>0</v>
      </c>
      <c r="AA33" s="253">
        <f t="shared" si="9"/>
        <v>0</v>
      </c>
      <c r="AB33" s="253">
        <f t="shared" si="9"/>
        <v>0</v>
      </c>
      <c r="AC33" s="253">
        <f t="shared" si="9"/>
        <v>0</v>
      </c>
      <c r="AD33" s="253">
        <f t="shared" si="9"/>
        <v>0</v>
      </c>
      <c r="AE33" s="253">
        <f t="shared" si="9"/>
        <v>0</v>
      </c>
      <c r="AF33" s="253">
        <f t="shared" si="9"/>
        <v>0</v>
      </c>
      <c r="AG33" s="253">
        <f t="shared" si="9"/>
        <v>0</v>
      </c>
      <c r="AH33" s="253">
        <f t="shared" si="9"/>
        <v>0</v>
      </c>
      <c r="AI33" s="253">
        <f t="shared" si="9"/>
        <v>0</v>
      </c>
      <c r="AJ33" s="253">
        <f t="shared" si="9"/>
        <v>0</v>
      </c>
      <c r="AK33" s="253">
        <f t="shared" si="9"/>
        <v>0</v>
      </c>
      <c r="AL33" s="253">
        <f t="shared" si="9"/>
        <v>0</v>
      </c>
      <c r="AM33" s="253">
        <f t="shared" si="9"/>
        <v>0</v>
      </c>
      <c r="AN33" s="253">
        <f t="shared" si="9"/>
        <v>0</v>
      </c>
      <c r="AO33" s="253">
        <f t="shared" si="9"/>
        <v>0</v>
      </c>
      <c r="AP33" s="253">
        <f t="shared" si="9"/>
        <v>0</v>
      </c>
      <c r="AQ33" s="253">
        <f t="shared" si="9"/>
        <v>0</v>
      </c>
      <c r="AR33" s="253">
        <f t="shared" si="9"/>
        <v>0</v>
      </c>
      <c r="AS33" s="253">
        <f t="shared" si="9"/>
        <v>0</v>
      </c>
      <c r="AT33" s="253">
        <f t="shared" si="9"/>
        <v>0</v>
      </c>
      <c r="AU33" s="253">
        <f t="shared" si="9"/>
        <v>0</v>
      </c>
      <c r="AV33" s="253">
        <f t="shared" si="9"/>
        <v>0</v>
      </c>
      <c r="AW33" s="253">
        <f t="shared" si="9"/>
        <v>0</v>
      </c>
      <c r="AX33" s="253">
        <f t="shared" si="9"/>
        <v>0</v>
      </c>
      <c r="AY33" s="253">
        <f t="shared" si="9"/>
        <v>0</v>
      </c>
      <c r="AZ33" s="253">
        <f t="shared" si="9"/>
        <v>0</v>
      </c>
      <c r="BA33" s="253">
        <f t="shared" si="9"/>
        <v>0</v>
      </c>
      <c r="BB33" s="253">
        <f t="shared" si="9"/>
        <v>0</v>
      </c>
      <c r="BC33" s="253">
        <f t="shared" si="9"/>
        <v>0</v>
      </c>
      <c r="BD33" s="253">
        <f t="shared" si="9"/>
        <v>0</v>
      </c>
      <c r="BE33" s="253">
        <f t="shared" si="9"/>
        <v>0</v>
      </c>
      <c r="BF33" s="253">
        <f t="shared" si="9"/>
        <v>0</v>
      </c>
      <c r="BG33" s="253">
        <f t="shared" si="9"/>
        <v>0</v>
      </c>
      <c r="BH33" s="253">
        <f t="shared" si="9"/>
        <v>0</v>
      </c>
      <c r="BI33" s="253">
        <f t="shared" si="9"/>
        <v>0</v>
      </c>
      <c r="BJ33" s="253">
        <f t="shared" si="9"/>
        <v>0</v>
      </c>
      <c r="BK33" s="253">
        <f t="shared" si="9"/>
        <v>0</v>
      </c>
      <c r="BL33" s="253">
        <f t="shared" si="9"/>
        <v>0</v>
      </c>
      <c r="BM33" s="253">
        <f t="shared" si="9"/>
        <v>0</v>
      </c>
      <c r="BN33" s="253">
        <f t="shared" si="9"/>
        <v>0</v>
      </c>
      <c r="BO33" s="253">
        <f t="shared" si="9"/>
        <v>0</v>
      </c>
      <c r="BP33" s="253">
        <f t="shared" si="9"/>
        <v>0</v>
      </c>
      <c r="BQ33" s="253">
        <f t="shared" si="9"/>
        <v>0</v>
      </c>
      <c r="BR33" s="253">
        <f t="shared" si="9"/>
        <v>0</v>
      </c>
      <c r="BS33" s="253">
        <f t="shared" si="9"/>
        <v>0</v>
      </c>
      <c r="BT33" s="253">
        <f t="shared" ref="BT33:DV33" si="10">+BT25+BT26+BT27</f>
        <v>0</v>
      </c>
      <c r="BU33" s="253">
        <f t="shared" si="10"/>
        <v>0</v>
      </c>
      <c r="BV33" s="253">
        <f t="shared" si="10"/>
        <v>0</v>
      </c>
      <c r="BW33" s="253">
        <f t="shared" si="10"/>
        <v>0</v>
      </c>
      <c r="BX33" s="253">
        <f t="shared" si="10"/>
        <v>0</v>
      </c>
      <c r="BY33" s="253">
        <f t="shared" si="10"/>
        <v>0</v>
      </c>
      <c r="BZ33" s="253">
        <f t="shared" si="10"/>
        <v>0</v>
      </c>
      <c r="CA33" s="253">
        <f t="shared" si="10"/>
        <v>0</v>
      </c>
      <c r="CB33" s="253">
        <f t="shared" si="10"/>
        <v>0</v>
      </c>
      <c r="CC33" s="253">
        <f t="shared" si="10"/>
        <v>0</v>
      </c>
      <c r="CD33" s="253">
        <f t="shared" si="10"/>
        <v>0</v>
      </c>
      <c r="CE33" s="253">
        <f t="shared" si="10"/>
        <v>0</v>
      </c>
      <c r="CF33" s="253">
        <f t="shared" si="10"/>
        <v>0</v>
      </c>
      <c r="CG33" s="253">
        <f t="shared" si="10"/>
        <v>0</v>
      </c>
      <c r="CH33" s="253">
        <f t="shared" si="10"/>
        <v>0</v>
      </c>
      <c r="CI33" s="253">
        <f t="shared" si="10"/>
        <v>0</v>
      </c>
      <c r="CJ33" s="253">
        <f t="shared" si="10"/>
        <v>0</v>
      </c>
      <c r="CK33" s="253">
        <f t="shared" si="10"/>
        <v>0</v>
      </c>
      <c r="CL33" s="253">
        <f t="shared" si="10"/>
        <v>0</v>
      </c>
      <c r="CM33" s="253">
        <f t="shared" si="10"/>
        <v>0</v>
      </c>
      <c r="CN33" s="253">
        <f t="shared" si="10"/>
        <v>0</v>
      </c>
      <c r="CO33" s="253">
        <f t="shared" si="10"/>
        <v>0</v>
      </c>
      <c r="CP33" s="253">
        <f t="shared" si="10"/>
        <v>0</v>
      </c>
      <c r="CQ33" s="253">
        <f t="shared" si="10"/>
        <v>0</v>
      </c>
      <c r="CR33" s="253">
        <f t="shared" si="10"/>
        <v>0</v>
      </c>
      <c r="CS33" s="253">
        <f t="shared" si="10"/>
        <v>0</v>
      </c>
      <c r="CT33" s="253">
        <f t="shared" si="10"/>
        <v>0</v>
      </c>
      <c r="CU33" s="253">
        <f t="shared" si="10"/>
        <v>0</v>
      </c>
      <c r="CV33" s="253">
        <f t="shared" si="10"/>
        <v>0</v>
      </c>
      <c r="CW33" s="253">
        <f t="shared" si="10"/>
        <v>0</v>
      </c>
      <c r="CX33" s="253">
        <f t="shared" si="10"/>
        <v>0</v>
      </c>
      <c r="CY33" s="253">
        <f t="shared" si="10"/>
        <v>0</v>
      </c>
      <c r="CZ33" s="253">
        <f t="shared" si="10"/>
        <v>0</v>
      </c>
      <c r="DA33" s="253">
        <f t="shared" si="10"/>
        <v>0</v>
      </c>
      <c r="DB33" s="253">
        <f t="shared" si="10"/>
        <v>0</v>
      </c>
      <c r="DC33" s="253">
        <f t="shared" si="10"/>
        <v>0</v>
      </c>
      <c r="DD33" s="253">
        <f t="shared" si="10"/>
        <v>0</v>
      </c>
      <c r="DE33" s="253">
        <f t="shared" si="10"/>
        <v>0</v>
      </c>
      <c r="DF33" s="253">
        <f t="shared" si="10"/>
        <v>0</v>
      </c>
      <c r="DG33" s="253">
        <f t="shared" si="10"/>
        <v>0</v>
      </c>
      <c r="DH33" s="253">
        <f t="shared" si="10"/>
        <v>0</v>
      </c>
      <c r="DI33" s="253">
        <f t="shared" si="10"/>
        <v>0</v>
      </c>
      <c r="DJ33" s="253">
        <f t="shared" si="10"/>
        <v>0</v>
      </c>
      <c r="DK33" s="253">
        <f t="shared" si="10"/>
        <v>0</v>
      </c>
      <c r="DL33" s="253">
        <f t="shared" si="10"/>
        <v>0</v>
      </c>
      <c r="DM33" s="253">
        <f t="shared" si="10"/>
        <v>0</v>
      </c>
      <c r="DN33" s="253">
        <f t="shared" si="10"/>
        <v>0</v>
      </c>
      <c r="DO33" s="253">
        <f t="shared" si="10"/>
        <v>0</v>
      </c>
      <c r="DP33" s="253">
        <f t="shared" si="10"/>
        <v>0</v>
      </c>
      <c r="DQ33" s="253">
        <f t="shared" si="10"/>
        <v>0</v>
      </c>
      <c r="DR33" s="253">
        <f t="shared" si="10"/>
        <v>0</v>
      </c>
      <c r="DS33" s="253">
        <f t="shared" si="10"/>
        <v>0</v>
      </c>
      <c r="DT33" s="253">
        <f t="shared" si="10"/>
        <v>0</v>
      </c>
      <c r="DU33" s="253">
        <f t="shared" si="10"/>
        <v>0</v>
      </c>
      <c r="DV33" s="253">
        <f t="shared" si="10"/>
        <v>0</v>
      </c>
    </row>
    <row r="34" spans="4:126" ht="15.6" thickTop="1" thickBot="1">
      <c r="D34" s="316" t="s">
        <v>664</v>
      </c>
      <c r="G34" s="253">
        <f>+G28+G29+G30</f>
        <v>70.833333333333343</v>
      </c>
      <c r="H34" s="253">
        <f t="shared" ref="H34:BS34" si="11">+H28+H29+H30</f>
        <v>141.66666666666669</v>
      </c>
      <c r="I34" s="253">
        <f t="shared" si="11"/>
        <v>212.5</v>
      </c>
      <c r="J34" s="253">
        <f t="shared" si="11"/>
        <v>283.33333333333337</v>
      </c>
      <c r="K34" s="253">
        <f t="shared" si="11"/>
        <v>354.16666666666663</v>
      </c>
      <c r="L34" s="253">
        <f t="shared" si="11"/>
        <v>425</v>
      </c>
      <c r="M34" s="253">
        <f t="shared" si="11"/>
        <v>495.83333333333331</v>
      </c>
      <c r="N34" s="253">
        <f t="shared" si="11"/>
        <v>566.66666666666663</v>
      </c>
      <c r="O34" s="253">
        <f t="shared" si="11"/>
        <v>637.5</v>
      </c>
      <c r="P34" s="253">
        <f t="shared" si="11"/>
        <v>708.33333333333326</v>
      </c>
      <c r="Q34" s="253">
        <f t="shared" si="11"/>
        <v>779.16666666666663</v>
      </c>
      <c r="R34" s="253">
        <f t="shared" si="11"/>
        <v>850</v>
      </c>
      <c r="S34" s="253">
        <f t="shared" si="11"/>
        <v>900</v>
      </c>
      <c r="T34" s="253">
        <f t="shared" si="11"/>
        <v>950</v>
      </c>
      <c r="U34" s="253">
        <f t="shared" si="11"/>
        <v>1000</v>
      </c>
      <c r="V34" s="253">
        <f t="shared" si="11"/>
        <v>1050</v>
      </c>
      <c r="W34" s="253">
        <f t="shared" si="11"/>
        <v>1100</v>
      </c>
      <c r="X34" s="253">
        <f t="shared" si="11"/>
        <v>1150</v>
      </c>
      <c r="Y34" s="253">
        <f t="shared" si="11"/>
        <v>1200</v>
      </c>
      <c r="Z34" s="253">
        <f t="shared" si="11"/>
        <v>1250</v>
      </c>
      <c r="AA34" s="253">
        <f t="shared" si="11"/>
        <v>1300</v>
      </c>
      <c r="AB34" s="253">
        <f t="shared" si="11"/>
        <v>1350</v>
      </c>
      <c r="AC34" s="253">
        <f t="shared" si="11"/>
        <v>1400</v>
      </c>
      <c r="AD34" s="253">
        <f t="shared" si="11"/>
        <v>1450</v>
      </c>
      <c r="AE34" s="253">
        <f t="shared" si="11"/>
        <v>1500</v>
      </c>
      <c r="AF34" s="253">
        <f t="shared" si="11"/>
        <v>1550</v>
      </c>
      <c r="AG34" s="253">
        <f t="shared" si="11"/>
        <v>1600</v>
      </c>
      <c r="AH34" s="253">
        <f t="shared" si="11"/>
        <v>1650</v>
      </c>
      <c r="AI34" s="253">
        <f t="shared" si="11"/>
        <v>1700</v>
      </c>
      <c r="AJ34" s="253">
        <f t="shared" si="11"/>
        <v>1750</v>
      </c>
      <c r="AK34" s="253">
        <f t="shared" si="11"/>
        <v>1800</v>
      </c>
      <c r="AL34" s="253">
        <f t="shared" si="11"/>
        <v>1850</v>
      </c>
      <c r="AM34" s="253">
        <f t="shared" si="11"/>
        <v>1900</v>
      </c>
      <c r="AN34" s="253">
        <f t="shared" si="11"/>
        <v>1950</v>
      </c>
      <c r="AO34" s="253">
        <f t="shared" si="11"/>
        <v>2000</v>
      </c>
      <c r="AP34" s="253">
        <f t="shared" si="11"/>
        <v>2050</v>
      </c>
      <c r="AQ34" s="253">
        <f t="shared" si="11"/>
        <v>2100</v>
      </c>
      <c r="AR34" s="253">
        <f t="shared" si="11"/>
        <v>2150</v>
      </c>
      <c r="AS34" s="253">
        <f t="shared" si="11"/>
        <v>2200</v>
      </c>
      <c r="AT34" s="253">
        <f t="shared" si="11"/>
        <v>2250</v>
      </c>
      <c r="AU34" s="253">
        <f t="shared" si="11"/>
        <v>2300</v>
      </c>
      <c r="AV34" s="253">
        <f t="shared" si="11"/>
        <v>2350</v>
      </c>
      <c r="AW34" s="253">
        <f t="shared" si="11"/>
        <v>2400</v>
      </c>
      <c r="AX34" s="253">
        <f t="shared" si="11"/>
        <v>2450</v>
      </c>
      <c r="AY34" s="253">
        <f t="shared" si="11"/>
        <v>2500</v>
      </c>
      <c r="AZ34" s="253">
        <f t="shared" si="11"/>
        <v>2550</v>
      </c>
      <c r="BA34" s="253">
        <f t="shared" si="11"/>
        <v>2600</v>
      </c>
      <c r="BB34" s="253">
        <f t="shared" si="11"/>
        <v>2650</v>
      </c>
      <c r="BC34" s="253">
        <f t="shared" si="11"/>
        <v>2700</v>
      </c>
      <c r="BD34" s="253">
        <f t="shared" si="11"/>
        <v>2750</v>
      </c>
      <c r="BE34" s="253">
        <f t="shared" si="11"/>
        <v>2800</v>
      </c>
      <c r="BF34" s="253">
        <f t="shared" si="11"/>
        <v>2850</v>
      </c>
      <c r="BG34" s="253">
        <f t="shared" si="11"/>
        <v>2900</v>
      </c>
      <c r="BH34" s="253">
        <f t="shared" si="11"/>
        <v>2950</v>
      </c>
      <c r="BI34" s="253">
        <f t="shared" si="11"/>
        <v>3000</v>
      </c>
      <c r="BJ34" s="253">
        <f t="shared" si="11"/>
        <v>3050</v>
      </c>
      <c r="BK34" s="253">
        <f t="shared" si="11"/>
        <v>3100</v>
      </c>
      <c r="BL34" s="253">
        <f t="shared" si="11"/>
        <v>3150</v>
      </c>
      <c r="BM34" s="253">
        <f t="shared" si="11"/>
        <v>3200</v>
      </c>
      <c r="BN34" s="253">
        <f t="shared" si="11"/>
        <v>3250</v>
      </c>
      <c r="BO34" s="253">
        <f t="shared" si="11"/>
        <v>3300</v>
      </c>
      <c r="BP34" s="253">
        <f t="shared" si="11"/>
        <v>3350</v>
      </c>
      <c r="BQ34" s="253">
        <f t="shared" si="11"/>
        <v>3400</v>
      </c>
      <c r="BR34" s="253">
        <f t="shared" si="11"/>
        <v>3450</v>
      </c>
      <c r="BS34" s="253">
        <f t="shared" si="11"/>
        <v>3500</v>
      </c>
      <c r="BT34" s="253">
        <f t="shared" ref="BT34:DV34" si="12">+BT28+BT29+BT30</f>
        <v>3550</v>
      </c>
      <c r="BU34" s="253">
        <f t="shared" si="12"/>
        <v>3600</v>
      </c>
      <c r="BV34" s="253">
        <f t="shared" si="12"/>
        <v>3650</v>
      </c>
      <c r="BW34" s="253">
        <f t="shared" si="12"/>
        <v>3700</v>
      </c>
      <c r="BX34" s="253">
        <f t="shared" si="12"/>
        <v>3750</v>
      </c>
      <c r="BY34" s="253">
        <f t="shared" si="12"/>
        <v>3800</v>
      </c>
      <c r="BZ34" s="253">
        <f t="shared" si="12"/>
        <v>3850</v>
      </c>
      <c r="CA34" s="253">
        <f t="shared" si="12"/>
        <v>3900</v>
      </c>
      <c r="CB34" s="253">
        <f t="shared" si="12"/>
        <v>3950</v>
      </c>
      <c r="CC34" s="253">
        <f t="shared" si="12"/>
        <v>4000</v>
      </c>
      <c r="CD34" s="253">
        <f t="shared" si="12"/>
        <v>4050</v>
      </c>
      <c r="CE34" s="253">
        <f t="shared" si="12"/>
        <v>4100</v>
      </c>
      <c r="CF34" s="253">
        <f t="shared" si="12"/>
        <v>4150</v>
      </c>
      <c r="CG34" s="253">
        <f t="shared" si="12"/>
        <v>4200</v>
      </c>
      <c r="CH34" s="253">
        <f t="shared" si="12"/>
        <v>4250</v>
      </c>
      <c r="CI34" s="253">
        <f t="shared" si="12"/>
        <v>4300</v>
      </c>
      <c r="CJ34" s="253">
        <f t="shared" si="12"/>
        <v>4350</v>
      </c>
      <c r="CK34" s="253">
        <f t="shared" si="12"/>
        <v>4400</v>
      </c>
      <c r="CL34" s="253">
        <f t="shared" si="12"/>
        <v>4450</v>
      </c>
      <c r="CM34" s="253">
        <f t="shared" si="12"/>
        <v>4500</v>
      </c>
      <c r="CN34" s="253">
        <f t="shared" si="12"/>
        <v>4550</v>
      </c>
      <c r="CO34" s="253">
        <f t="shared" si="12"/>
        <v>4600</v>
      </c>
      <c r="CP34" s="253">
        <f t="shared" si="12"/>
        <v>4650</v>
      </c>
      <c r="CQ34" s="253">
        <f t="shared" si="12"/>
        <v>4700</v>
      </c>
      <c r="CR34" s="253">
        <f t="shared" si="12"/>
        <v>4750</v>
      </c>
      <c r="CS34" s="253">
        <f t="shared" si="12"/>
        <v>4800</v>
      </c>
      <c r="CT34" s="253">
        <f t="shared" si="12"/>
        <v>4850</v>
      </c>
      <c r="CU34" s="253">
        <f t="shared" si="12"/>
        <v>4900</v>
      </c>
      <c r="CV34" s="253">
        <f t="shared" si="12"/>
        <v>4950</v>
      </c>
      <c r="CW34" s="253">
        <f t="shared" si="12"/>
        <v>5000</v>
      </c>
      <c r="CX34" s="253">
        <f t="shared" si="12"/>
        <v>5050</v>
      </c>
      <c r="CY34" s="253">
        <f t="shared" si="12"/>
        <v>5100</v>
      </c>
      <c r="CZ34" s="253">
        <f t="shared" si="12"/>
        <v>5150</v>
      </c>
      <c r="DA34" s="253">
        <f t="shared" si="12"/>
        <v>5200</v>
      </c>
      <c r="DB34" s="253">
        <f t="shared" si="12"/>
        <v>5250</v>
      </c>
      <c r="DC34" s="253">
        <f t="shared" si="12"/>
        <v>5300</v>
      </c>
      <c r="DD34" s="253">
        <f t="shared" si="12"/>
        <v>5350</v>
      </c>
      <c r="DE34" s="253">
        <f t="shared" si="12"/>
        <v>5400</v>
      </c>
      <c r="DF34" s="253">
        <f t="shared" si="12"/>
        <v>5450</v>
      </c>
      <c r="DG34" s="253">
        <f t="shared" si="12"/>
        <v>5500</v>
      </c>
      <c r="DH34" s="253">
        <f t="shared" si="12"/>
        <v>5550</v>
      </c>
      <c r="DI34" s="253">
        <f t="shared" si="12"/>
        <v>5600</v>
      </c>
      <c r="DJ34" s="253">
        <f t="shared" si="12"/>
        <v>5650</v>
      </c>
      <c r="DK34" s="253">
        <f t="shared" si="12"/>
        <v>5700</v>
      </c>
      <c r="DL34" s="253">
        <f t="shared" si="12"/>
        <v>5750</v>
      </c>
      <c r="DM34" s="253">
        <f t="shared" si="12"/>
        <v>5800</v>
      </c>
      <c r="DN34" s="253">
        <f t="shared" si="12"/>
        <v>5850</v>
      </c>
      <c r="DO34" s="253">
        <f t="shared" si="12"/>
        <v>5900</v>
      </c>
      <c r="DP34" s="253">
        <f t="shared" si="12"/>
        <v>5950</v>
      </c>
      <c r="DQ34" s="253">
        <f t="shared" si="12"/>
        <v>6000</v>
      </c>
      <c r="DR34" s="253">
        <f t="shared" si="12"/>
        <v>6050</v>
      </c>
      <c r="DS34" s="253">
        <f t="shared" si="12"/>
        <v>6100</v>
      </c>
      <c r="DT34" s="253">
        <f t="shared" si="12"/>
        <v>6150</v>
      </c>
      <c r="DU34" s="253">
        <f t="shared" si="12"/>
        <v>6200</v>
      </c>
      <c r="DV34" s="253">
        <f t="shared" si="12"/>
        <v>6250</v>
      </c>
    </row>
    <row r="35" spans="4:126" ht="15" thickTop="1"/>
  </sheetData>
  <hyperlinks>
    <hyperlink ref="C1" location="Input!A1" display="MENU" xr:uid="{3CAF155C-734D-4546-9346-93CBE1C5DF82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7EE59-2003-49C0-A1C2-3C1BDF20A640}">
  <dimension ref="A1:DT31"/>
  <sheetViews>
    <sheetView view="pageLayout" zoomScaleNormal="100" workbookViewId="0">
      <selection activeCell="F8" sqref="F8"/>
    </sheetView>
  </sheetViews>
  <sheetFormatPr defaultRowHeight="14.4"/>
  <cols>
    <col min="1" max="1" width="15.6640625" bestFit="1" customWidth="1"/>
    <col min="2" max="2" width="14.77734375" bestFit="1" customWidth="1"/>
    <col min="3" max="3" width="19.6640625" bestFit="1" customWidth="1"/>
    <col min="5" max="15" width="10.5546875" bestFit="1" customWidth="1"/>
    <col min="16" max="16" width="12.5546875" bestFit="1" customWidth="1"/>
    <col min="28" max="28" width="9.6640625" bestFit="1" customWidth="1"/>
    <col min="40" max="40" width="9.6640625" bestFit="1" customWidth="1"/>
    <col min="53" max="53" width="9.6640625" bestFit="1" customWidth="1"/>
  </cols>
  <sheetData>
    <row r="1" spans="1:124" ht="18">
      <c r="A1" s="21" t="s">
        <v>665</v>
      </c>
      <c r="C1" s="12" t="s">
        <v>40</v>
      </c>
    </row>
    <row r="3" spans="1:124" ht="15" thickBot="1"/>
    <row r="4" spans="1:124" ht="15.6" thickTop="1" thickBot="1">
      <c r="C4" s="316" t="s">
        <v>459</v>
      </c>
      <c r="D4" s="294">
        <f>+[1]P_Iniziali!D6</f>
        <v>0.04</v>
      </c>
    </row>
    <row r="5" spans="1:124" ht="15" thickTop="1"/>
    <row r="6" spans="1:124">
      <c r="E6" s="341"/>
    </row>
    <row r="7" spans="1:124">
      <c r="E7" s="20"/>
    </row>
    <row r="8" spans="1:124" ht="21">
      <c r="B8" s="32" t="s">
        <v>666</v>
      </c>
      <c r="C8" s="20"/>
      <c r="D8" s="185" t="s">
        <v>113</v>
      </c>
      <c r="E8" s="262">
        <f>+[1]I_Investimenti!I4</f>
        <v>2019</v>
      </c>
      <c r="F8" s="262">
        <f>+[1]I_Investimenti!J4</f>
        <v>2019</v>
      </c>
      <c r="G8" s="262">
        <f>+[1]I_Investimenti!K4</f>
        <v>2019</v>
      </c>
      <c r="H8" s="262">
        <f>+[1]I_Investimenti!L4</f>
        <v>2019</v>
      </c>
      <c r="I8" s="262">
        <f>+[1]I_Investimenti!M4</f>
        <v>2019</v>
      </c>
      <c r="J8" s="262">
        <f>+[1]I_Investimenti!N4</f>
        <v>2019</v>
      </c>
      <c r="K8" s="262">
        <f>+[1]I_Investimenti!O4</f>
        <v>2019</v>
      </c>
      <c r="L8" s="262">
        <f>+[1]I_Investimenti!P4</f>
        <v>2019</v>
      </c>
      <c r="M8" s="262">
        <f>+[1]I_Investimenti!Q4</f>
        <v>2019</v>
      </c>
      <c r="N8" s="262">
        <f>+[1]I_Investimenti!R4</f>
        <v>2019</v>
      </c>
      <c r="O8" s="262">
        <f>+[1]I_Investimenti!S4</f>
        <v>2019</v>
      </c>
      <c r="P8" s="262">
        <f>+[1]I_Investimenti!T4</f>
        <v>2019</v>
      </c>
      <c r="Q8" s="262">
        <f>+[1]I_Investimenti!U4</f>
        <v>2020</v>
      </c>
      <c r="R8" s="262">
        <f>+[1]I_Investimenti!V4</f>
        <v>2020</v>
      </c>
      <c r="S8" s="262">
        <f>+[1]I_Investimenti!W4</f>
        <v>2020</v>
      </c>
      <c r="T8" s="262">
        <f>+[1]I_Investimenti!X4</f>
        <v>2020</v>
      </c>
      <c r="U8" s="262">
        <f>+[1]I_Investimenti!Y4</f>
        <v>2020</v>
      </c>
      <c r="V8" s="262">
        <f>+[1]I_Investimenti!Z4</f>
        <v>2020</v>
      </c>
      <c r="W8" s="262">
        <f>+[1]I_Investimenti!AA4</f>
        <v>2020</v>
      </c>
      <c r="X8" s="262">
        <f>+[1]I_Investimenti!AB4</f>
        <v>2020</v>
      </c>
      <c r="Y8" s="262">
        <f>+[1]I_Investimenti!AC4</f>
        <v>2020</v>
      </c>
      <c r="Z8" s="262">
        <f>+[1]I_Investimenti!AD4</f>
        <v>2020</v>
      </c>
      <c r="AA8" s="262">
        <f>+[1]I_Investimenti!AE4</f>
        <v>2020</v>
      </c>
      <c r="AB8" s="262">
        <f>+[1]I_Investimenti!AF4</f>
        <v>2020</v>
      </c>
      <c r="AC8" s="262">
        <f>+[1]I_Investimenti!AG4</f>
        <v>2021</v>
      </c>
      <c r="AD8" s="262">
        <f>+[1]I_Investimenti!AH4</f>
        <v>2021</v>
      </c>
      <c r="AE8" s="262">
        <f>+[1]I_Investimenti!AI4</f>
        <v>2021</v>
      </c>
      <c r="AF8" s="262">
        <f>+[1]I_Investimenti!AJ4</f>
        <v>2021</v>
      </c>
      <c r="AG8" s="262">
        <f>+[1]I_Investimenti!AK4</f>
        <v>2021</v>
      </c>
      <c r="AH8" s="262">
        <f>+[1]I_Investimenti!AL4</f>
        <v>2021</v>
      </c>
      <c r="AI8" s="262">
        <f>+[1]I_Investimenti!AM4</f>
        <v>2021</v>
      </c>
      <c r="AJ8" s="262">
        <f>+[1]I_Investimenti!AN4</f>
        <v>2021</v>
      </c>
      <c r="AK8" s="262">
        <f>+[1]I_Investimenti!AO4</f>
        <v>2021</v>
      </c>
      <c r="AL8" s="262">
        <f>+[1]I_Investimenti!AP4</f>
        <v>2021</v>
      </c>
      <c r="AM8" s="262">
        <f>+[1]I_Investimenti!AQ4</f>
        <v>2021</v>
      </c>
      <c r="AN8" s="262">
        <f>+[1]I_Investimenti!AR4</f>
        <v>2021</v>
      </c>
      <c r="AO8" s="262">
        <f>+[1]I_Investimenti!AS4</f>
        <v>2022</v>
      </c>
      <c r="AP8" s="262">
        <f>+[1]I_Investimenti!AT4</f>
        <v>2022</v>
      </c>
      <c r="AQ8" s="262">
        <f>+[1]I_Investimenti!AU4</f>
        <v>2022</v>
      </c>
      <c r="AR8" s="262">
        <f>+[1]I_Investimenti!AV4</f>
        <v>2022</v>
      </c>
      <c r="AS8" s="262">
        <f>+[1]I_Investimenti!AW4</f>
        <v>2022</v>
      </c>
      <c r="AT8" s="262">
        <f>+[1]I_Investimenti!AX4</f>
        <v>2022</v>
      </c>
      <c r="AU8" s="262">
        <f>+[1]I_Investimenti!AY4</f>
        <v>2022</v>
      </c>
      <c r="AV8" s="262">
        <f>+[1]I_Investimenti!AZ4</f>
        <v>2022</v>
      </c>
      <c r="AW8" s="262">
        <f>+[1]I_Investimenti!BA4</f>
        <v>2022</v>
      </c>
      <c r="AX8" s="262">
        <f>+[1]I_Investimenti!BB4</f>
        <v>2022</v>
      </c>
      <c r="AY8" s="262">
        <f>+[1]I_Investimenti!BC4</f>
        <v>2022</v>
      </c>
      <c r="AZ8" s="262">
        <f>+[1]I_Investimenti!BD4</f>
        <v>2022</v>
      </c>
      <c r="BA8" s="262">
        <f>+[1]I_Investimenti!BE4</f>
        <v>2023</v>
      </c>
      <c r="BB8" s="262">
        <f>+[1]I_Investimenti!BF4</f>
        <v>2023</v>
      </c>
      <c r="BC8" s="262">
        <f>+[1]I_Investimenti!BG4</f>
        <v>2023</v>
      </c>
      <c r="BD8" s="262">
        <f>+[1]I_Investimenti!BH4</f>
        <v>2023</v>
      </c>
      <c r="BE8" s="262">
        <f>+[1]I_Investimenti!BI4</f>
        <v>2023</v>
      </c>
      <c r="BF8" s="262">
        <f>+[1]I_Investimenti!BJ4</f>
        <v>2023</v>
      </c>
      <c r="BG8" s="262">
        <f>+[1]I_Investimenti!BK4</f>
        <v>2023</v>
      </c>
      <c r="BH8" s="262">
        <f>+[1]I_Investimenti!BL4</f>
        <v>2023</v>
      </c>
      <c r="BI8" s="262">
        <f>+[1]I_Investimenti!BM4</f>
        <v>2023</v>
      </c>
      <c r="BJ8" s="262">
        <f>+[1]I_Investimenti!BN4</f>
        <v>2023</v>
      </c>
      <c r="BK8" s="262">
        <f>+[1]I_Investimenti!BO4</f>
        <v>2023</v>
      </c>
      <c r="BL8" s="262">
        <f>+[1]I_Investimenti!BP4</f>
        <v>2023</v>
      </c>
      <c r="BM8" s="262">
        <f>+[1]I_Investimenti!BQ4</f>
        <v>2024</v>
      </c>
      <c r="BN8" s="262">
        <f>+[1]I_Investimenti!BR4</f>
        <v>2024</v>
      </c>
      <c r="BO8" s="262">
        <f>+[1]I_Investimenti!BS4</f>
        <v>2024</v>
      </c>
      <c r="BP8" s="262">
        <f>+[1]I_Investimenti!BT4</f>
        <v>2024</v>
      </c>
      <c r="BQ8" s="262">
        <f>+[1]I_Investimenti!BU4</f>
        <v>2024</v>
      </c>
      <c r="BR8" s="262">
        <f>+[1]I_Investimenti!BV4</f>
        <v>2024</v>
      </c>
      <c r="BS8" s="262">
        <f>+[1]I_Investimenti!BW4</f>
        <v>2024</v>
      </c>
      <c r="BT8" s="262">
        <f>+[1]I_Investimenti!BX4</f>
        <v>2024</v>
      </c>
      <c r="BU8" s="262">
        <f>+[1]I_Investimenti!BY4</f>
        <v>2024</v>
      </c>
      <c r="BV8" s="262">
        <f>+[1]I_Investimenti!BZ4</f>
        <v>2024</v>
      </c>
      <c r="BW8" s="262">
        <f>+[1]I_Investimenti!CA4</f>
        <v>2024</v>
      </c>
      <c r="BX8" s="262">
        <f>+[1]I_Investimenti!CB4</f>
        <v>2024</v>
      </c>
      <c r="BY8" s="262">
        <f>+[1]I_Investimenti!CC4</f>
        <v>2025</v>
      </c>
      <c r="BZ8" s="262">
        <f>+[1]I_Investimenti!CD4</f>
        <v>2025</v>
      </c>
      <c r="CA8" s="262">
        <f>+[1]I_Investimenti!CE4</f>
        <v>2025</v>
      </c>
      <c r="CB8" s="262">
        <f>+[1]I_Investimenti!CF4</f>
        <v>2025</v>
      </c>
      <c r="CC8" s="262">
        <f>+[1]I_Investimenti!CG4</f>
        <v>2025</v>
      </c>
      <c r="CD8" s="262">
        <f>+[1]I_Investimenti!CH4</f>
        <v>2025</v>
      </c>
      <c r="CE8" s="262">
        <f>+[1]I_Investimenti!CI4</f>
        <v>2025</v>
      </c>
      <c r="CF8" s="262">
        <f>+[1]I_Investimenti!CJ4</f>
        <v>2025</v>
      </c>
      <c r="CG8" s="262">
        <f>+[1]I_Investimenti!CK4</f>
        <v>2025</v>
      </c>
      <c r="CH8" s="262">
        <f>+[1]I_Investimenti!CL4</f>
        <v>2025</v>
      </c>
      <c r="CI8" s="262">
        <f>+[1]I_Investimenti!CM4</f>
        <v>2025</v>
      </c>
      <c r="CJ8" s="262">
        <f>+[1]I_Investimenti!CN4</f>
        <v>2025</v>
      </c>
      <c r="CK8" s="262">
        <f>+[1]I_Investimenti!CO4</f>
        <v>2026</v>
      </c>
      <c r="CL8" s="262">
        <f>+[1]I_Investimenti!CP4</f>
        <v>2026</v>
      </c>
      <c r="CM8" s="262">
        <f>+[1]I_Investimenti!CQ4</f>
        <v>2026</v>
      </c>
      <c r="CN8" s="262">
        <f>+[1]I_Investimenti!CR4</f>
        <v>2026</v>
      </c>
      <c r="CO8" s="262">
        <f>+[1]I_Investimenti!CS4</f>
        <v>2026</v>
      </c>
      <c r="CP8" s="262">
        <f>+[1]I_Investimenti!CT4</f>
        <v>2026</v>
      </c>
      <c r="CQ8" s="262">
        <f>+[1]I_Investimenti!CU4</f>
        <v>2026</v>
      </c>
      <c r="CR8" s="262">
        <f>+[1]I_Investimenti!CV4</f>
        <v>2026</v>
      </c>
      <c r="CS8" s="262">
        <f>+[1]I_Investimenti!CW4</f>
        <v>2026</v>
      </c>
      <c r="CT8" s="262">
        <f>+[1]I_Investimenti!CX4</f>
        <v>2026</v>
      </c>
      <c r="CU8" s="262">
        <f>+[1]I_Investimenti!CY4</f>
        <v>2026</v>
      </c>
      <c r="CV8" s="262">
        <f>+[1]I_Investimenti!CZ4</f>
        <v>2026</v>
      </c>
      <c r="CW8" s="262">
        <f>+[1]I_Investimenti!DA4</f>
        <v>2027</v>
      </c>
      <c r="CX8" s="262">
        <f>+[1]I_Investimenti!DB4</f>
        <v>2027</v>
      </c>
      <c r="CY8" s="262">
        <f>+[1]I_Investimenti!DC4</f>
        <v>2027</v>
      </c>
      <c r="CZ8" s="262">
        <f>+[1]I_Investimenti!DD4</f>
        <v>2027</v>
      </c>
      <c r="DA8" s="262">
        <f>+[1]I_Investimenti!DE4</f>
        <v>2027</v>
      </c>
      <c r="DB8" s="262">
        <f>+[1]I_Investimenti!DF4</f>
        <v>2027</v>
      </c>
      <c r="DC8" s="262">
        <f>+[1]I_Investimenti!DG4</f>
        <v>2027</v>
      </c>
      <c r="DD8" s="262">
        <f>+[1]I_Investimenti!DH4</f>
        <v>2027</v>
      </c>
      <c r="DE8" s="262">
        <f>+[1]I_Investimenti!DI4</f>
        <v>2027</v>
      </c>
      <c r="DF8" s="262">
        <f>+[1]I_Investimenti!DJ4</f>
        <v>2027</v>
      </c>
      <c r="DG8" s="262">
        <f>+[1]I_Investimenti!DK4</f>
        <v>2027</v>
      </c>
      <c r="DH8" s="262">
        <f>+[1]I_Investimenti!DL4</f>
        <v>2027</v>
      </c>
      <c r="DI8" s="262">
        <f>+[1]I_Investimenti!DM4</f>
        <v>2028</v>
      </c>
      <c r="DJ8" s="262">
        <f>+[1]I_Investimenti!DN4</f>
        <v>2028</v>
      </c>
      <c r="DK8" s="262">
        <f>+[1]I_Investimenti!DO4</f>
        <v>2028</v>
      </c>
      <c r="DL8" s="262">
        <f>+[1]I_Investimenti!DP4</f>
        <v>2028</v>
      </c>
      <c r="DM8" s="262">
        <f>+[1]I_Investimenti!DQ4</f>
        <v>2028</v>
      </c>
      <c r="DN8" s="262">
        <f>+[1]I_Investimenti!DR4</f>
        <v>2028</v>
      </c>
      <c r="DO8" s="262">
        <f>+[1]I_Investimenti!DS4</f>
        <v>2028</v>
      </c>
      <c r="DP8" s="262">
        <f>+[1]I_Investimenti!DT4</f>
        <v>2028</v>
      </c>
      <c r="DQ8" s="262">
        <f>+[1]I_Investimenti!DU4</f>
        <v>2028</v>
      </c>
      <c r="DR8" s="262">
        <f>+[1]I_Investimenti!DV4</f>
        <v>2028</v>
      </c>
      <c r="DS8" s="262">
        <f>+[1]I_Investimenti!DW4</f>
        <v>2028</v>
      </c>
      <c r="DT8" s="262">
        <f>+[1]I_Investimenti!DX4</f>
        <v>2028</v>
      </c>
    </row>
    <row r="9" spans="1:124" ht="15" thickBot="1">
      <c r="C9" s="20"/>
      <c r="D9" s="185" t="s">
        <v>282</v>
      </c>
      <c r="E9" s="287" t="str">
        <f>+[1]I_Investimenti!I5</f>
        <v>gen</v>
      </c>
      <c r="F9" s="287" t="str">
        <f>+[1]I_Investimenti!J5</f>
        <v>feb</v>
      </c>
      <c r="G9" s="287" t="str">
        <f>+[1]I_Investimenti!K5</f>
        <v>mar</v>
      </c>
      <c r="H9" s="287" t="str">
        <f>+[1]I_Investimenti!L5</f>
        <v>apr</v>
      </c>
      <c r="I9" s="287" t="str">
        <f>+[1]I_Investimenti!M5</f>
        <v>mag</v>
      </c>
      <c r="J9" s="287" t="str">
        <f>+[1]I_Investimenti!N5</f>
        <v>giu</v>
      </c>
      <c r="K9" s="287" t="str">
        <f>+[1]I_Investimenti!O5</f>
        <v>lug</v>
      </c>
      <c r="L9" s="287" t="str">
        <f>+[1]I_Investimenti!P5</f>
        <v>ago</v>
      </c>
      <c r="M9" s="287" t="str">
        <f>+[1]I_Investimenti!Q5</f>
        <v>set</v>
      </c>
      <c r="N9" s="287" t="str">
        <f>+[1]I_Investimenti!R5</f>
        <v>ott</v>
      </c>
      <c r="O9" s="287" t="str">
        <f>+[1]I_Investimenti!S5</f>
        <v>nov</v>
      </c>
      <c r="P9" s="287" t="str">
        <f>+[1]I_Investimenti!T5</f>
        <v>dic</v>
      </c>
      <c r="Q9" s="287" t="str">
        <f>+[1]I_Investimenti!U5</f>
        <v>gen</v>
      </c>
      <c r="R9" s="287" t="str">
        <f>+[1]I_Investimenti!V5</f>
        <v>feb</v>
      </c>
      <c r="S9" s="287" t="str">
        <f>+[1]I_Investimenti!W5</f>
        <v>mar</v>
      </c>
      <c r="T9" s="287" t="str">
        <f>+[1]I_Investimenti!X5</f>
        <v>apr</v>
      </c>
      <c r="U9" s="287" t="str">
        <f>+[1]I_Investimenti!Y5</f>
        <v>mag</v>
      </c>
      <c r="V9" s="287" t="str">
        <f>+[1]I_Investimenti!Z5</f>
        <v>giu</v>
      </c>
      <c r="W9" s="287" t="str">
        <f>+[1]I_Investimenti!AA5</f>
        <v>lug</v>
      </c>
      <c r="X9" s="287" t="str">
        <f>+[1]I_Investimenti!AB5</f>
        <v>ago</v>
      </c>
      <c r="Y9" s="287" t="str">
        <f>+[1]I_Investimenti!AC5</f>
        <v>set</v>
      </c>
      <c r="Z9" s="287" t="str">
        <f>+[1]I_Investimenti!AD5</f>
        <v>ott</v>
      </c>
      <c r="AA9" s="287" t="str">
        <f>+[1]I_Investimenti!AE5</f>
        <v>nov</v>
      </c>
      <c r="AB9" s="287" t="str">
        <f>+[1]I_Investimenti!AF5</f>
        <v>dic</v>
      </c>
      <c r="AC9" s="287" t="str">
        <f>+[1]I_Investimenti!AG5</f>
        <v>gen</v>
      </c>
      <c r="AD9" s="287" t="str">
        <f>+[1]I_Investimenti!AH5</f>
        <v>feb</v>
      </c>
      <c r="AE9" s="287" t="str">
        <f>+[1]I_Investimenti!AI5</f>
        <v>mar</v>
      </c>
      <c r="AF9" s="287" t="str">
        <f>+[1]I_Investimenti!AJ5</f>
        <v>apr</v>
      </c>
      <c r="AG9" s="287" t="str">
        <f>+[1]I_Investimenti!AK5</f>
        <v>mag</v>
      </c>
      <c r="AH9" s="287" t="str">
        <f>+[1]I_Investimenti!AL5</f>
        <v>giu</v>
      </c>
      <c r="AI9" s="287" t="str">
        <f>+[1]I_Investimenti!AM5</f>
        <v>lug</v>
      </c>
      <c r="AJ9" s="287" t="str">
        <f>+[1]I_Investimenti!AN5</f>
        <v>ago</v>
      </c>
      <c r="AK9" s="287" t="str">
        <f>+[1]I_Investimenti!AO5</f>
        <v>set</v>
      </c>
      <c r="AL9" s="287" t="str">
        <f>+[1]I_Investimenti!AP5</f>
        <v>ott</v>
      </c>
      <c r="AM9" s="287" t="str">
        <f>+[1]I_Investimenti!AQ5</f>
        <v>nov</v>
      </c>
      <c r="AN9" s="287" t="str">
        <f>+[1]I_Investimenti!AR5</f>
        <v>dic</v>
      </c>
      <c r="AO9" s="287" t="str">
        <f>+[1]I_Investimenti!AS5</f>
        <v>gen</v>
      </c>
      <c r="AP9" s="287" t="str">
        <f>+[1]I_Investimenti!AT5</f>
        <v>feb</v>
      </c>
      <c r="AQ9" s="287" t="str">
        <f>+[1]I_Investimenti!AU5</f>
        <v>mar</v>
      </c>
      <c r="AR9" s="287" t="str">
        <f>+[1]I_Investimenti!AV5</f>
        <v>apr</v>
      </c>
      <c r="AS9" s="287" t="str">
        <f>+[1]I_Investimenti!AW5</f>
        <v>mag</v>
      </c>
      <c r="AT9" s="287" t="str">
        <f>+[1]I_Investimenti!AX5</f>
        <v>giu</v>
      </c>
      <c r="AU9" s="287" t="str">
        <f>+[1]I_Investimenti!AY5</f>
        <v>lug</v>
      </c>
      <c r="AV9" s="287" t="str">
        <f>+[1]I_Investimenti!AZ5</f>
        <v>ago</v>
      </c>
      <c r="AW9" s="287" t="str">
        <f>+[1]I_Investimenti!BA5</f>
        <v>set</v>
      </c>
      <c r="AX9" s="287" t="str">
        <f>+[1]I_Investimenti!BB5</f>
        <v>ott</v>
      </c>
      <c r="AY9" s="287" t="str">
        <f>+[1]I_Investimenti!BC5</f>
        <v>nov</v>
      </c>
      <c r="AZ9" s="287" t="str">
        <f>+[1]I_Investimenti!BD5</f>
        <v>dic</v>
      </c>
      <c r="BA9" s="287" t="str">
        <f>+[1]I_Investimenti!BE5</f>
        <v>gen</v>
      </c>
      <c r="BB9" s="287" t="str">
        <f>+[1]I_Investimenti!BF5</f>
        <v>feb</v>
      </c>
      <c r="BC9" s="287" t="str">
        <f>+[1]I_Investimenti!BG5</f>
        <v>mar</v>
      </c>
      <c r="BD9" s="287" t="str">
        <f>+[1]I_Investimenti!BH5</f>
        <v>apr</v>
      </c>
      <c r="BE9" s="287" t="str">
        <f>+[1]I_Investimenti!BI5</f>
        <v>mag</v>
      </c>
      <c r="BF9" s="287" t="str">
        <f>+[1]I_Investimenti!BJ5</f>
        <v>giu</v>
      </c>
      <c r="BG9" s="287" t="str">
        <f>+[1]I_Investimenti!BK5</f>
        <v>lug</v>
      </c>
      <c r="BH9" s="287" t="str">
        <f>+[1]I_Investimenti!BL5</f>
        <v>ago</v>
      </c>
      <c r="BI9" s="287" t="str">
        <f>+[1]I_Investimenti!BM5</f>
        <v>set</v>
      </c>
      <c r="BJ9" s="287" t="str">
        <f>+[1]I_Investimenti!BN5</f>
        <v>ott</v>
      </c>
      <c r="BK9" s="287" t="str">
        <f>+[1]I_Investimenti!BO5</f>
        <v>nov</v>
      </c>
      <c r="BL9" s="287" t="str">
        <f>+[1]I_Investimenti!BP5</f>
        <v>dic</v>
      </c>
      <c r="BM9" s="287" t="str">
        <f>+[1]I_Investimenti!BQ5</f>
        <v>gen</v>
      </c>
      <c r="BN9" s="287" t="str">
        <f>+[1]I_Investimenti!BR5</f>
        <v>feb</v>
      </c>
      <c r="BO9" s="287" t="str">
        <f>+[1]I_Investimenti!BS5</f>
        <v>mar</v>
      </c>
      <c r="BP9" s="287" t="str">
        <f>+[1]I_Investimenti!BT5</f>
        <v>apr</v>
      </c>
      <c r="BQ9" s="287" t="str">
        <f>+[1]I_Investimenti!BU5</f>
        <v>mag</v>
      </c>
      <c r="BR9" s="287" t="str">
        <f>+[1]I_Investimenti!BV5</f>
        <v>giu</v>
      </c>
      <c r="BS9" s="287" t="str">
        <f>+[1]I_Investimenti!BW5</f>
        <v>lug</v>
      </c>
      <c r="BT9" s="287" t="str">
        <f>+[1]I_Investimenti!BX5</f>
        <v>ago</v>
      </c>
      <c r="BU9" s="287" t="str">
        <f>+[1]I_Investimenti!BY5</f>
        <v>set</v>
      </c>
      <c r="BV9" s="287" t="str">
        <f>+[1]I_Investimenti!BZ5</f>
        <v>ott</v>
      </c>
      <c r="BW9" s="287" t="str">
        <f>+[1]I_Investimenti!CA5</f>
        <v>nov</v>
      </c>
      <c r="BX9" s="287" t="str">
        <f>+[1]I_Investimenti!CB5</f>
        <v>dic</v>
      </c>
      <c r="BY9" s="287" t="str">
        <f>+[1]I_Investimenti!CC5</f>
        <v>gen</v>
      </c>
      <c r="BZ9" s="287" t="str">
        <f>+[1]I_Investimenti!CD5</f>
        <v>feb</v>
      </c>
      <c r="CA9" s="287" t="str">
        <f>+[1]I_Investimenti!CE5</f>
        <v>mar</v>
      </c>
      <c r="CB9" s="287" t="str">
        <f>+[1]I_Investimenti!CF5</f>
        <v>apr</v>
      </c>
      <c r="CC9" s="287" t="str">
        <f>+[1]I_Investimenti!CG5</f>
        <v>mag</v>
      </c>
      <c r="CD9" s="287" t="str">
        <f>+[1]I_Investimenti!CH5</f>
        <v>giu</v>
      </c>
      <c r="CE9" s="287" t="str">
        <f>+[1]I_Investimenti!CI5</f>
        <v>lug</v>
      </c>
      <c r="CF9" s="287" t="str">
        <f>+[1]I_Investimenti!CJ5</f>
        <v>ago</v>
      </c>
      <c r="CG9" s="287" t="str">
        <f>+[1]I_Investimenti!CK5</f>
        <v>set</v>
      </c>
      <c r="CH9" s="287" t="str">
        <f>+[1]I_Investimenti!CL5</f>
        <v>ott</v>
      </c>
      <c r="CI9" s="287" t="str">
        <f>+[1]I_Investimenti!CM5</f>
        <v>nov</v>
      </c>
      <c r="CJ9" s="287" t="str">
        <f>+[1]I_Investimenti!CN5</f>
        <v>dic</v>
      </c>
      <c r="CK9" s="287" t="str">
        <f>+[1]I_Investimenti!CO5</f>
        <v>gen</v>
      </c>
      <c r="CL9" s="287" t="str">
        <f>+[1]I_Investimenti!CP5</f>
        <v>feb</v>
      </c>
      <c r="CM9" s="287" t="str">
        <f>+[1]I_Investimenti!CQ5</f>
        <v>mar</v>
      </c>
      <c r="CN9" s="287" t="str">
        <f>+[1]I_Investimenti!CR5</f>
        <v>apr</v>
      </c>
      <c r="CO9" s="287" t="str">
        <f>+[1]I_Investimenti!CS5</f>
        <v>mag</v>
      </c>
      <c r="CP9" s="287" t="str">
        <f>+[1]I_Investimenti!CT5</f>
        <v>giu</v>
      </c>
      <c r="CQ9" s="287" t="str">
        <f>+[1]I_Investimenti!CU5</f>
        <v>lug</v>
      </c>
      <c r="CR9" s="287" t="str">
        <f>+[1]I_Investimenti!CV5</f>
        <v>ago</v>
      </c>
      <c r="CS9" s="287" t="str">
        <f>+[1]I_Investimenti!CW5</f>
        <v>set</v>
      </c>
      <c r="CT9" s="287" t="str">
        <f>+[1]I_Investimenti!CX5</f>
        <v>ott</v>
      </c>
      <c r="CU9" s="287" t="str">
        <f>+[1]I_Investimenti!CY5</f>
        <v>nov</v>
      </c>
      <c r="CV9" s="287" t="str">
        <f>+[1]I_Investimenti!CZ5</f>
        <v>dic</v>
      </c>
      <c r="CW9" s="287" t="str">
        <f>+[1]I_Investimenti!DA5</f>
        <v>gen</v>
      </c>
      <c r="CX9" s="287" t="str">
        <f>+[1]I_Investimenti!DB5</f>
        <v>feb</v>
      </c>
      <c r="CY9" s="287" t="str">
        <f>+[1]I_Investimenti!DC5</f>
        <v>mar</v>
      </c>
      <c r="CZ9" s="287" t="str">
        <f>+[1]I_Investimenti!DD5</f>
        <v>apr</v>
      </c>
      <c r="DA9" s="287" t="str">
        <f>+[1]I_Investimenti!DE5</f>
        <v>mag</v>
      </c>
      <c r="DB9" s="287" t="str">
        <f>+[1]I_Investimenti!DF5</f>
        <v>giu</v>
      </c>
      <c r="DC9" s="287" t="str">
        <f>+[1]I_Investimenti!DG5</f>
        <v>lug</v>
      </c>
      <c r="DD9" s="287" t="str">
        <f>+[1]I_Investimenti!DH5</f>
        <v>ago</v>
      </c>
      <c r="DE9" s="287" t="str">
        <f>+[1]I_Investimenti!DI5</f>
        <v>set</v>
      </c>
      <c r="DF9" s="287" t="str">
        <f>+[1]I_Investimenti!DJ5</f>
        <v>ott</v>
      </c>
      <c r="DG9" s="287" t="str">
        <f>+[1]I_Investimenti!DK5</f>
        <v>nov</v>
      </c>
      <c r="DH9" s="287" t="str">
        <f>+[1]I_Investimenti!DL5</f>
        <v>dic</v>
      </c>
      <c r="DI9" s="287" t="str">
        <f>+[1]I_Investimenti!DM5</f>
        <v>gen</v>
      </c>
      <c r="DJ9" s="287" t="str">
        <f>+[1]I_Investimenti!DN5</f>
        <v>feb</v>
      </c>
      <c r="DK9" s="287" t="str">
        <f>+[1]I_Investimenti!DO5</f>
        <v>mar</v>
      </c>
      <c r="DL9" s="287" t="str">
        <f>+[1]I_Investimenti!DP5</f>
        <v>apr</v>
      </c>
      <c r="DM9" s="287" t="str">
        <f>+[1]I_Investimenti!DQ5</f>
        <v>mag</v>
      </c>
      <c r="DN9" s="287" t="str">
        <f>+[1]I_Investimenti!DR5</f>
        <v>giu</v>
      </c>
      <c r="DO9" s="287" t="str">
        <f>+[1]I_Investimenti!DS5</f>
        <v>lug</v>
      </c>
      <c r="DP9" s="287" t="str">
        <f>+[1]I_Investimenti!DT5</f>
        <v>ago</v>
      </c>
      <c r="DQ9" s="287" t="str">
        <f>+[1]I_Investimenti!DU5</f>
        <v>set</v>
      </c>
      <c r="DR9" s="287" t="str">
        <f>+[1]I_Investimenti!DV5</f>
        <v>ott</v>
      </c>
      <c r="DS9" s="287" t="str">
        <f>+[1]I_Investimenti!DW5</f>
        <v>nov</v>
      </c>
      <c r="DT9" s="287" t="str">
        <f>+[1]I_Investimenti!DX5</f>
        <v>dic</v>
      </c>
    </row>
    <row r="10" spans="1:124" ht="15.6" thickTop="1" thickBot="1">
      <c r="C10" s="316" t="s">
        <v>667</v>
      </c>
      <c r="E10" s="253">
        <f>+[1]CE!G59</f>
        <v>633956.04166666663</v>
      </c>
      <c r="F10" s="253">
        <f>+[1]CE!H59</f>
        <v>633885.20833333337</v>
      </c>
      <c r="G10" s="253">
        <f>+[1]CE!I59</f>
        <v>633814.375</v>
      </c>
      <c r="H10" s="253">
        <f>+[1]CE!J59</f>
        <v>693743.54166666663</v>
      </c>
      <c r="I10" s="253">
        <f>+[1]CE!K59</f>
        <v>693672.70833333337</v>
      </c>
      <c r="J10" s="253">
        <f>+[1]CE!L59</f>
        <v>693701.875</v>
      </c>
      <c r="K10" s="253">
        <f>+[1]CE!M59</f>
        <v>693631.04166666663</v>
      </c>
      <c r="L10" s="253">
        <f>+[1]CE!N59</f>
        <v>693560.20833333337</v>
      </c>
      <c r="M10" s="253">
        <f>+[1]CE!O59</f>
        <v>693589.375</v>
      </c>
      <c r="N10" s="253">
        <f>+[1]CE!P59</f>
        <v>693518.54166666663</v>
      </c>
      <c r="O10" s="253">
        <f>+[1]CE!Q59</f>
        <v>693447.70833333337</v>
      </c>
      <c r="P10" s="253">
        <f>+[1]CE!R59</f>
        <v>693376.875</v>
      </c>
      <c r="Q10" s="253">
        <f>+[1]CE!S59</f>
        <v>693326.875</v>
      </c>
      <c r="R10" s="253">
        <f>+[1]CE!T59</f>
        <v>693276.875</v>
      </c>
      <c r="S10" s="253">
        <f>+[1]CE!U59</f>
        <v>693226.875</v>
      </c>
      <c r="T10" s="253">
        <f>+[1]CE!V59</f>
        <v>693176.875</v>
      </c>
      <c r="U10" s="253">
        <f>+[1]CE!W59</f>
        <v>693126.875</v>
      </c>
      <c r="V10" s="253">
        <f>+[1]CE!X59</f>
        <v>693076.875</v>
      </c>
      <c r="W10" s="253">
        <f>+[1]CE!Y59</f>
        <v>693026.875</v>
      </c>
      <c r="X10" s="253">
        <f>+[1]CE!Z59</f>
        <v>692976.875</v>
      </c>
      <c r="Y10" s="253">
        <f>+[1]CE!AA59</f>
        <v>692926.875</v>
      </c>
      <c r="Z10" s="253">
        <f>+[1]CE!AB59</f>
        <v>692876.875</v>
      </c>
      <c r="AA10" s="253">
        <f>+[1]CE!AC59</f>
        <v>692826.875</v>
      </c>
      <c r="AB10" s="253">
        <f>+[1]CE!AD59</f>
        <v>692776.875</v>
      </c>
      <c r="AC10" s="253">
        <f>+[1]CE!AE59</f>
        <v>235976.875</v>
      </c>
      <c r="AD10" s="253">
        <f>+[1]CE!AF59</f>
        <v>235926.875</v>
      </c>
      <c r="AE10" s="253">
        <f>+[1]CE!AG59</f>
        <v>235876.875</v>
      </c>
      <c r="AF10" s="253">
        <f>+[1]CE!AH59</f>
        <v>235826.875</v>
      </c>
      <c r="AG10" s="253">
        <f>+[1]CE!AI59</f>
        <v>235776.875</v>
      </c>
      <c r="AH10" s="253">
        <f>+[1]CE!AJ59</f>
        <v>235726.875</v>
      </c>
      <c r="AI10" s="253">
        <f>+[1]CE!AK59</f>
        <v>235676.875</v>
      </c>
      <c r="AJ10" s="253">
        <f>+[1]CE!AL59</f>
        <v>235626.875</v>
      </c>
      <c r="AK10" s="253">
        <f>+[1]CE!AM59</f>
        <v>235576.875</v>
      </c>
      <c r="AL10" s="253">
        <f>+[1]CE!AN59</f>
        <v>235526.875</v>
      </c>
      <c r="AM10" s="253">
        <f>+[1]CE!AO59</f>
        <v>235476.875</v>
      </c>
      <c r="AN10" s="253">
        <f>+[1]CE!AP59</f>
        <v>235426.875</v>
      </c>
      <c r="AO10" s="253">
        <f>+[1]CE!AQ59</f>
        <v>692126.875</v>
      </c>
      <c r="AP10" s="253">
        <f>+[1]CE!AR59</f>
        <v>692076.875</v>
      </c>
      <c r="AQ10" s="253">
        <f>+[1]CE!AS59</f>
        <v>692026.875</v>
      </c>
      <c r="AR10" s="253">
        <f>+[1]CE!AT59</f>
        <v>691976.875</v>
      </c>
      <c r="AS10" s="253">
        <f>+[1]CE!AU59</f>
        <v>691926.875</v>
      </c>
      <c r="AT10" s="253">
        <f>+[1]CE!AV59</f>
        <v>691876.875</v>
      </c>
      <c r="AU10" s="253">
        <f>+[1]CE!AW59</f>
        <v>691826.875</v>
      </c>
      <c r="AV10" s="253">
        <f>+[1]CE!AX59</f>
        <v>691776.875</v>
      </c>
      <c r="AW10" s="253">
        <f>+[1]CE!AY59</f>
        <v>691726.875</v>
      </c>
      <c r="AX10" s="253">
        <f>+[1]CE!AZ59</f>
        <v>691676.875</v>
      </c>
      <c r="AY10" s="253">
        <f>+[1]CE!BA59</f>
        <v>691626.875</v>
      </c>
      <c r="AZ10" s="253">
        <f>+[1]CE!BB59</f>
        <v>691576.875</v>
      </c>
      <c r="BA10" s="253">
        <f>+[1]CE!BC59</f>
        <v>691526.875</v>
      </c>
      <c r="BB10" s="253">
        <f>+[1]CE!BD59</f>
        <v>691476.875</v>
      </c>
      <c r="BC10" s="253">
        <f>+[1]CE!BE59</f>
        <v>691426.875</v>
      </c>
      <c r="BD10" s="253">
        <f>+[1]CE!BF59</f>
        <v>691376.875</v>
      </c>
      <c r="BE10" s="253">
        <f>+[1]CE!BG59</f>
        <v>691326.875</v>
      </c>
      <c r="BF10" s="253">
        <f>+[1]CE!BH59</f>
        <v>691276.875</v>
      </c>
      <c r="BG10" s="253">
        <f>+[1]CE!BI59</f>
        <v>691226.875</v>
      </c>
      <c r="BH10" s="253">
        <f>+[1]CE!BJ59</f>
        <v>691176.875</v>
      </c>
      <c r="BI10" s="253">
        <f>+[1]CE!BK59</f>
        <v>691126.875</v>
      </c>
      <c r="BJ10" s="253">
        <f>+[1]CE!BL59</f>
        <v>691076.875</v>
      </c>
      <c r="BK10" s="253">
        <f>+[1]CE!BM59</f>
        <v>691026.875</v>
      </c>
      <c r="BL10" s="253">
        <f>+[1]CE!BN59</f>
        <v>690976.875</v>
      </c>
      <c r="BM10" s="253">
        <f>+[1]CE!BO59</f>
        <v>690926.875</v>
      </c>
      <c r="BN10" s="253">
        <f>+[1]CE!BP59</f>
        <v>690876.875</v>
      </c>
      <c r="BO10" s="253">
        <f>+[1]CE!BQ59</f>
        <v>690826.875</v>
      </c>
      <c r="BP10" s="253">
        <f>+[1]CE!BR59</f>
        <v>690776.875</v>
      </c>
      <c r="BQ10" s="253">
        <f>+[1]CE!BS59</f>
        <v>690726.875</v>
      </c>
      <c r="BR10" s="253">
        <f>+[1]CE!BT59</f>
        <v>690676.875</v>
      </c>
      <c r="BS10" s="253">
        <f>+[1]CE!BU59</f>
        <v>690626.875</v>
      </c>
      <c r="BT10" s="253">
        <f>+[1]CE!BV59</f>
        <v>690576.875</v>
      </c>
      <c r="BU10" s="253">
        <f>+[1]CE!BW59</f>
        <v>690526.875</v>
      </c>
      <c r="BV10" s="253">
        <f>+[1]CE!BX59</f>
        <v>690476.875</v>
      </c>
      <c r="BW10" s="253">
        <f>+[1]CE!BY59</f>
        <v>690426.875</v>
      </c>
      <c r="BX10" s="253">
        <f>+[1]CE!BZ59</f>
        <v>690376.875</v>
      </c>
      <c r="BY10" s="253">
        <f>+[1]CE!CA59</f>
        <v>690326.875</v>
      </c>
      <c r="BZ10" s="253">
        <f>+[1]CE!CB59</f>
        <v>690276.875</v>
      </c>
      <c r="CA10" s="253">
        <f>+[1]CE!CC59</f>
        <v>690226.875</v>
      </c>
      <c r="CB10" s="253">
        <f>+[1]CE!CD59</f>
        <v>690176.875</v>
      </c>
      <c r="CC10" s="253">
        <f>+[1]CE!CE59</f>
        <v>690126.875</v>
      </c>
      <c r="CD10" s="253">
        <f>+[1]CE!CF59</f>
        <v>690076.875</v>
      </c>
      <c r="CE10" s="253">
        <f>+[1]CE!CG59</f>
        <v>690026.875</v>
      </c>
      <c r="CF10" s="253">
        <f>+[1]CE!CH59</f>
        <v>689976.875</v>
      </c>
      <c r="CG10" s="253">
        <f>+[1]CE!CI59</f>
        <v>689926.875</v>
      </c>
      <c r="CH10" s="253">
        <f>+[1]CE!CJ59</f>
        <v>689876.875</v>
      </c>
      <c r="CI10" s="253">
        <f>+[1]CE!CK59</f>
        <v>689826.875</v>
      </c>
      <c r="CJ10" s="253">
        <f>+[1]CE!CL59</f>
        <v>689776.875</v>
      </c>
      <c r="CK10" s="253">
        <f>+[1]CE!CM59</f>
        <v>689726.875</v>
      </c>
      <c r="CL10" s="253">
        <f>+[1]CE!CN59</f>
        <v>689676.875</v>
      </c>
      <c r="CM10" s="253">
        <f>+[1]CE!CO59</f>
        <v>689626.875</v>
      </c>
      <c r="CN10" s="253">
        <f>+[1]CE!CP59</f>
        <v>689576.875</v>
      </c>
      <c r="CO10" s="253">
        <f>+[1]CE!CQ59</f>
        <v>689526.875</v>
      </c>
      <c r="CP10" s="253">
        <f>+[1]CE!CR59</f>
        <v>689476.875</v>
      </c>
      <c r="CQ10" s="253">
        <f>+[1]CE!CS59</f>
        <v>689426.875</v>
      </c>
      <c r="CR10" s="253">
        <f>+[1]CE!CT59</f>
        <v>689376.875</v>
      </c>
      <c r="CS10" s="253">
        <f>+[1]CE!CU59</f>
        <v>689326.875</v>
      </c>
      <c r="CT10" s="253">
        <f>+[1]CE!CV59</f>
        <v>689276.875</v>
      </c>
      <c r="CU10" s="253">
        <f>+[1]CE!CW59</f>
        <v>689226.875</v>
      </c>
      <c r="CV10" s="253">
        <f>+[1]CE!CX59</f>
        <v>689176.875</v>
      </c>
      <c r="CW10" s="253">
        <f>+[1]CE!CY59</f>
        <v>689126.875</v>
      </c>
      <c r="CX10" s="253">
        <f>+[1]CE!CZ59</f>
        <v>689076.875</v>
      </c>
      <c r="CY10" s="253">
        <f>+[1]CE!DA59</f>
        <v>689026.875</v>
      </c>
      <c r="CZ10" s="253">
        <f>+[1]CE!DB59</f>
        <v>688976.875</v>
      </c>
      <c r="DA10" s="253">
        <f>+[1]CE!DC59</f>
        <v>688926.875</v>
      </c>
      <c r="DB10" s="253">
        <f>+[1]CE!DD59</f>
        <v>688876.875</v>
      </c>
      <c r="DC10" s="253">
        <f>+[1]CE!DE59</f>
        <v>688826.875</v>
      </c>
      <c r="DD10" s="253">
        <f>+[1]CE!DF59</f>
        <v>688776.875</v>
      </c>
      <c r="DE10" s="253">
        <f>+[1]CE!DG59</f>
        <v>688726.875</v>
      </c>
      <c r="DF10" s="253">
        <f>+[1]CE!DH59</f>
        <v>688676.875</v>
      </c>
      <c r="DG10" s="253">
        <f>+[1]CE!DI59</f>
        <v>688626.875</v>
      </c>
      <c r="DH10" s="253">
        <f>+[1]CE!DJ59</f>
        <v>688576.875</v>
      </c>
      <c r="DI10" s="253">
        <f>+[1]CE!DK59</f>
        <v>688526.875</v>
      </c>
      <c r="DJ10" s="253">
        <f>+[1]CE!DL59</f>
        <v>688476.875</v>
      </c>
      <c r="DK10" s="253">
        <f>+[1]CE!DM59</f>
        <v>688426.875</v>
      </c>
      <c r="DL10" s="253">
        <f>+[1]CE!DN59</f>
        <v>688376.875</v>
      </c>
      <c r="DM10" s="253">
        <f>+[1]CE!DO59</f>
        <v>688326.875</v>
      </c>
      <c r="DN10" s="253">
        <f>+[1]CE!DP59</f>
        <v>688276.875</v>
      </c>
      <c r="DO10" s="253">
        <f>+[1]CE!DQ59</f>
        <v>688226.875</v>
      </c>
      <c r="DP10" s="253">
        <f>+[1]CE!DR59</f>
        <v>688176.875</v>
      </c>
      <c r="DQ10" s="253">
        <f>+[1]CE!DS59</f>
        <v>688126.875</v>
      </c>
      <c r="DR10" s="253">
        <f>+[1]CE!DT59</f>
        <v>688076.875</v>
      </c>
      <c r="DS10" s="253">
        <f>+[1]CE!DU59</f>
        <v>688026.875</v>
      </c>
      <c r="DT10" s="253">
        <f>+[1]CE!DV59</f>
        <v>687976.875</v>
      </c>
    </row>
    <row r="11" spans="1:124" ht="15.6" thickTop="1" thickBot="1">
      <c r="C11" s="316" t="s">
        <v>668</v>
      </c>
      <c r="E11" s="253">
        <f>+[1]CE!G48</f>
        <v>523.125</v>
      </c>
      <c r="F11" s="253">
        <f>+[1]CE!H48</f>
        <v>523.125</v>
      </c>
      <c r="G11" s="253">
        <f>+[1]CE!I48</f>
        <v>523.125</v>
      </c>
      <c r="H11" s="253">
        <f>+[1]CE!J48</f>
        <v>523.125</v>
      </c>
      <c r="I11" s="253">
        <f>+[1]CE!K48</f>
        <v>523.125</v>
      </c>
      <c r="J11" s="253">
        <f>+[1]CE!L48</f>
        <v>523.125</v>
      </c>
      <c r="K11" s="253">
        <f>+[1]CE!M48</f>
        <v>523.125</v>
      </c>
      <c r="L11" s="253">
        <f>+[1]CE!N48</f>
        <v>523.125</v>
      </c>
      <c r="M11" s="253">
        <f>+[1]CE!O48</f>
        <v>523.125</v>
      </c>
      <c r="N11" s="253">
        <f>+[1]CE!P48</f>
        <v>523.125</v>
      </c>
      <c r="O11" s="253">
        <f>+[1]CE!Q48</f>
        <v>523.125</v>
      </c>
      <c r="P11" s="253">
        <f>+[1]CE!R48</f>
        <v>523.125</v>
      </c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</row>
    <row r="12" spans="1:124" ht="15.6" thickTop="1" thickBot="1">
      <c r="C12" s="316" t="s">
        <v>669</v>
      </c>
      <c r="E12" s="253">
        <f>+E10+E11</f>
        <v>634479.16666666663</v>
      </c>
      <c r="F12" s="253">
        <f t="shared" ref="F12:BQ12" si="0">+F10+F11</f>
        <v>634408.33333333337</v>
      </c>
      <c r="G12" s="253">
        <f t="shared" si="0"/>
        <v>634337.5</v>
      </c>
      <c r="H12" s="253">
        <f t="shared" si="0"/>
        <v>694266.66666666663</v>
      </c>
      <c r="I12" s="253">
        <f t="shared" si="0"/>
        <v>694195.83333333337</v>
      </c>
      <c r="J12" s="253">
        <f t="shared" si="0"/>
        <v>694225</v>
      </c>
      <c r="K12" s="253">
        <f t="shared" si="0"/>
        <v>694154.16666666663</v>
      </c>
      <c r="L12" s="253">
        <f t="shared" si="0"/>
        <v>694083.33333333337</v>
      </c>
      <c r="M12" s="253">
        <f t="shared" si="0"/>
        <v>694112.5</v>
      </c>
      <c r="N12" s="253">
        <f t="shared" si="0"/>
        <v>694041.66666666663</v>
      </c>
      <c r="O12" s="253">
        <f t="shared" si="0"/>
        <v>693970.83333333337</v>
      </c>
      <c r="P12" s="253">
        <f t="shared" si="0"/>
        <v>693900</v>
      </c>
      <c r="Q12" s="253">
        <f t="shared" si="0"/>
        <v>693326.875</v>
      </c>
      <c r="R12" s="253">
        <f t="shared" si="0"/>
        <v>693276.875</v>
      </c>
      <c r="S12" s="253">
        <f t="shared" si="0"/>
        <v>693226.875</v>
      </c>
      <c r="T12" s="253">
        <f t="shared" si="0"/>
        <v>693176.875</v>
      </c>
      <c r="U12" s="253">
        <f t="shared" si="0"/>
        <v>693126.875</v>
      </c>
      <c r="V12" s="253">
        <f t="shared" si="0"/>
        <v>693076.875</v>
      </c>
      <c r="W12" s="253">
        <f t="shared" si="0"/>
        <v>693026.875</v>
      </c>
      <c r="X12" s="253">
        <f t="shared" si="0"/>
        <v>692976.875</v>
      </c>
      <c r="Y12" s="253">
        <f t="shared" si="0"/>
        <v>692926.875</v>
      </c>
      <c r="Z12" s="253">
        <f t="shared" si="0"/>
        <v>692876.875</v>
      </c>
      <c r="AA12" s="253">
        <f t="shared" si="0"/>
        <v>692826.875</v>
      </c>
      <c r="AB12" s="253">
        <f t="shared" si="0"/>
        <v>692776.875</v>
      </c>
      <c r="AC12" s="253">
        <f t="shared" si="0"/>
        <v>235976.875</v>
      </c>
      <c r="AD12" s="253">
        <f t="shared" si="0"/>
        <v>235926.875</v>
      </c>
      <c r="AE12" s="253">
        <f t="shared" si="0"/>
        <v>235876.875</v>
      </c>
      <c r="AF12" s="253">
        <f t="shared" si="0"/>
        <v>235826.875</v>
      </c>
      <c r="AG12" s="253">
        <f t="shared" si="0"/>
        <v>235776.875</v>
      </c>
      <c r="AH12" s="253">
        <f t="shared" si="0"/>
        <v>235726.875</v>
      </c>
      <c r="AI12" s="253">
        <f t="shared" si="0"/>
        <v>235676.875</v>
      </c>
      <c r="AJ12" s="253">
        <f t="shared" si="0"/>
        <v>235626.875</v>
      </c>
      <c r="AK12" s="253">
        <f t="shared" si="0"/>
        <v>235576.875</v>
      </c>
      <c r="AL12" s="253">
        <f t="shared" si="0"/>
        <v>235526.875</v>
      </c>
      <c r="AM12" s="253">
        <f t="shared" si="0"/>
        <v>235476.875</v>
      </c>
      <c r="AN12" s="253">
        <f t="shared" si="0"/>
        <v>235426.875</v>
      </c>
      <c r="AO12" s="253">
        <f t="shared" si="0"/>
        <v>692126.875</v>
      </c>
      <c r="AP12" s="253">
        <f t="shared" si="0"/>
        <v>692076.875</v>
      </c>
      <c r="AQ12" s="253">
        <f t="shared" si="0"/>
        <v>692026.875</v>
      </c>
      <c r="AR12" s="253">
        <f t="shared" si="0"/>
        <v>691976.875</v>
      </c>
      <c r="AS12" s="253">
        <f t="shared" si="0"/>
        <v>691926.875</v>
      </c>
      <c r="AT12" s="253">
        <f t="shared" si="0"/>
        <v>691876.875</v>
      </c>
      <c r="AU12" s="253">
        <f t="shared" si="0"/>
        <v>691826.875</v>
      </c>
      <c r="AV12" s="253">
        <f t="shared" si="0"/>
        <v>691776.875</v>
      </c>
      <c r="AW12" s="253">
        <f t="shared" si="0"/>
        <v>691726.875</v>
      </c>
      <c r="AX12" s="253">
        <f t="shared" si="0"/>
        <v>691676.875</v>
      </c>
      <c r="AY12" s="253">
        <f t="shared" si="0"/>
        <v>691626.875</v>
      </c>
      <c r="AZ12" s="253">
        <f t="shared" si="0"/>
        <v>691576.875</v>
      </c>
      <c r="BA12" s="253">
        <f t="shared" si="0"/>
        <v>691526.875</v>
      </c>
      <c r="BB12" s="253">
        <f t="shared" si="0"/>
        <v>691476.875</v>
      </c>
      <c r="BC12" s="253">
        <f t="shared" si="0"/>
        <v>691426.875</v>
      </c>
      <c r="BD12" s="253">
        <f t="shared" si="0"/>
        <v>691376.875</v>
      </c>
      <c r="BE12" s="253">
        <f t="shared" si="0"/>
        <v>691326.875</v>
      </c>
      <c r="BF12" s="253">
        <f t="shared" si="0"/>
        <v>691276.875</v>
      </c>
      <c r="BG12" s="253">
        <f t="shared" si="0"/>
        <v>691226.875</v>
      </c>
      <c r="BH12" s="253">
        <f t="shared" si="0"/>
        <v>691176.875</v>
      </c>
      <c r="BI12" s="253">
        <f t="shared" si="0"/>
        <v>691126.875</v>
      </c>
      <c r="BJ12" s="253">
        <f t="shared" si="0"/>
        <v>691076.875</v>
      </c>
      <c r="BK12" s="253">
        <f t="shared" si="0"/>
        <v>691026.875</v>
      </c>
      <c r="BL12" s="253">
        <f t="shared" si="0"/>
        <v>690976.875</v>
      </c>
      <c r="BM12" s="253">
        <f t="shared" si="0"/>
        <v>690926.875</v>
      </c>
      <c r="BN12" s="253">
        <f t="shared" si="0"/>
        <v>690876.875</v>
      </c>
      <c r="BO12" s="253">
        <f t="shared" si="0"/>
        <v>690826.875</v>
      </c>
      <c r="BP12" s="253">
        <f t="shared" si="0"/>
        <v>690776.875</v>
      </c>
      <c r="BQ12" s="253">
        <f t="shared" si="0"/>
        <v>690726.875</v>
      </c>
      <c r="BR12" s="253">
        <f t="shared" ref="BR12:DT12" si="1">+BR10+BR11</f>
        <v>690676.875</v>
      </c>
      <c r="BS12" s="253">
        <f t="shared" si="1"/>
        <v>690626.875</v>
      </c>
      <c r="BT12" s="253">
        <f t="shared" si="1"/>
        <v>690576.875</v>
      </c>
      <c r="BU12" s="253">
        <f t="shared" si="1"/>
        <v>690526.875</v>
      </c>
      <c r="BV12" s="253">
        <f t="shared" si="1"/>
        <v>690476.875</v>
      </c>
      <c r="BW12" s="253">
        <f t="shared" si="1"/>
        <v>690426.875</v>
      </c>
      <c r="BX12" s="253">
        <f t="shared" si="1"/>
        <v>690376.875</v>
      </c>
      <c r="BY12" s="253">
        <f t="shared" si="1"/>
        <v>690326.875</v>
      </c>
      <c r="BZ12" s="253">
        <f t="shared" si="1"/>
        <v>690276.875</v>
      </c>
      <c r="CA12" s="253">
        <f t="shared" si="1"/>
        <v>690226.875</v>
      </c>
      <c r="CB12" s="253">
        <f t="shared" si="1"/>
        <v>690176.875</v>
      </c>
      <c r="CC12" s="253">
        <f t="shared" si="1"/>
        <v>690126.875</v>
      </c>
      <c r="CD12" s="253">
        <f t="shared" si="1"/>
        <v>690076.875</v>
      </c>
      <c r="CE12" s="253">
        <f t="shared" si="1"/>
        <v>690026.875</v>
      </c>
      <c r="CF12" s="253">
        <f t="shared" si="1"/>
        <v>689976.875</v>
      </c>
      <c r="CG12" s="253">
        <f t="shared" si="1"/>
        <v>689926.875</v>
      </c>
      <c r="CH12" s="253">
        <f t="shared" si="1"/>
        <v>689876.875</v>
      </c>
      <c r="CI12" s="253">
        <f t="shared" si="1"/>
        <v>689826.875</v>
      </c>
      <c r="CJ12" s="253">
        <f t="shared" si="1"/>
        <v>689776.875</v>
      </c>
      <c r="CK12" s="253">
        <f t="shared" si="1"/>
        <v>689726.875</v>
      </c>
      <c r="CL12" s="253">
        <f t="shared" si="1"/>
        <v>689676.875</v>
      </c>
      <c r="CM12" s="253">
        <f t="shared" si="1"/>
        <v>689626.875</v>
      </c>
      <c r="CN12" s="253">
        <f t="shared" si="1"/>
        <v>689576.875</v>
      </c>
      <c r="CO12" s="253">
        <f t="shared" si="1"/>
        <v>689526.875</v>
      </c>
      <c r="CP12" s="253">
        <f t="shared" si="1"/>
        <v>689476.875</v>
      </c>
      <c r="CQ12" s="253">
        <f t="shared" si="1"/>
        <v>689426.875</v>
      </c>
      <c r="CR12" s="253">
        <f t="shared" si="1"/>
        <v>689376.875</v>
      </c>
      <c r="CS12" s="253">
        <f t="shared" si="1"/>
        <v>689326.875</v>
      </c>
      <c r="CT12" s="253">
        <f t="shared" si="1"/>
        <v>689276.875</v>
      </c>
      <c r="CU12" s="253">
        <f t="shared" si="1"/>
        <v>689226.875</v>
      </c>
      <c r="CV12" s="253">
        <f t="shared" si="1"/>
        <v>689176.875</v>
      </c>
      <c r="CW12" s="253">
        <f t="shared" si="1"/>
        <v>689126.875</v>
      </c>
      <c r="CX12" s="253">
        <f t="shared" si="1"/>
        <v>689076.875</v>
      </c>
      <c r="CY12" s="253">
        <f t="shared" si="1"/>
        <v>689026.875</v>
      </c>
      <c r="CZ12" s="253">
        <f t="shared" si="1"/>
        <v>688976.875</v>
      </c>
      <c r="DA12" s="253">
        <f t="shared" si="1"/>
        <v>688926.875</v>
      </c>
      <c r="DB12" s="253">
        <f t="shared" si="1"/>
        <v>688876.875</v>
      </c>
      <c r="DC12" s="253">
        <f t="shared" si="1"/>
        <v>688826.875</v>
      </c>
      <c r="DD12" s="253">
        <f t="shared" si="1"/>
        <v>688776.875</v>
      </c>
      <c r="DE12" s="253">
        <f t="shared" si="1"/>
        <v>688726.875</v>
      </c>
      <c r="DF12" s="253">
        <f t="shared" si="1"/>
        <v>688676.875</v>
      </c>
      <c r="DG12" s="253">
        <f t="shared" si="1"/>
        <v>688626.875</v>
      </c>
      <c r="DH12" s="253">
        <f t="shared" si="1"/>
        <v>688576.875</v>
      </c>
      <c r="DI12" s="253">
        <f t="shared" si="1"/>
        <v>688526.875</v>
      </c>
      <c r="DJ12" s="253">
        <f t="shared" si="1"/>
        <v>688476.875</v>
      </c>
      <c r="DK12" s="253">
        <f t="shared" si="1"/>
        <v>688426.875</v>
      </c>
      <c r="DL12" s="253">
        <f t="shared" si="1"/>
        <v>688376.875</v>
      </c>
      <c r="DM12" s="253">
        <f t="shared" si="1"/>
        <v>688326.875</v>
      </c>
      <c r="DN12" s="253">
        <f t="shared" si="1"/>
        <v>688276.875</v>
      </c>
      <c r="DO12" s="253">
        <f t="shared" si="1"/>
        <v>688226.875</v>
      </c>
      <c r="DP12" s="253">
        <f t="shared" si="1"/>
        <v>688176.875</v>
      </c>
      <c r="DQ12" s="253">
        <f t="shared" si="1"/>
        <v>688126.875</v>
      </c>
      <c r="DR12" s="253">
        <f t="shared" si="1"/>
        <v>688076.875</v>
      </c>
      <c r="DS12" s="253">
        <f t="shared" si="1"/>
        <v>688026.875</v>
      </c>
      <c r="DT12" s="253">
        <f t="shared" si="1"/>
        <v>687976.875</v>
      </c>
    </row>
    <row r="13" spans="1:124" ht="15.6" thickTop="1" thickBot="1">
      <c r="C13" s="316" t="s">
        <v>670</v>
      </c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>
        <f>+SUM(E12:P12)</f>
        <v>8150175</v>
      </c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>
        <f>+SUM(Q12:AB12)</f>
        <v>8316622.5</v>
      </c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>
        <f>+SUM(AC12:AN12)</f>
        <v>2828422.5</v>
      </c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>
        <f>+SUM(AO12:AZ12)</f>
        <v>8302222.5</v>
      </c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>
        <f>+SUM(BA12:BL12)</f>
        <v>8295022.5</v>
      </c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3">
        <f>+SUM(BM12:BX12)</f>
        <v>8287822.5</v>
      </c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>
        <f>+SUM(BY12:CJ12)</f>
        <v>8280622.5</v>
      </c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>
        <f>+SUM(CK12:CV12)</f>
        <v>8273422.5</v>
      </c>
      <c r="CW13" s="253"/>
      <c r="CX13" s="253"/>
      <c r="CY13" s="253"/>
      <c r="CZ13" s="253"/>
      <c r="DA13" s="253"/>
      <c r="DB13" s="253"/>
      <c r="DC13" s="253"/>
      <c r="DD13" s="253"/>
      <c r="DE13" s="253"/>
      <c r="DF13" s="253"/>
      <c r="DG13" s="253"/>
      <c r="DH13" s="253">
        <f>+SUM(CW12:DH12)</f>
        <v>8266222.5</v>
      </c>
      <c r="DI13" s="253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>
        <f>+SUM(DI12:DT12)</f>
        <v>8259022.5</v>
      </c>
    </row>
    <row r="14" spans="1:124" ht="15" thickTop="1">
      <c r="E14" s="196"/>
    </row>
    <row r="15" spans="1:124">
      <c r="E15" s="196"/>
    </row>
    <row r="16" spans="1:124" ht="21">
      <c r="B16" s="32" t="s">
        <v>671</v>
      </c>
      <c r="E16" s="32"/>
    </row>
    <row r="17" spans="2:124" ht="15" thickBot="1">
      <c r="E17" s="196"/>
    </row>
    <row r="18" spans="2:124" ht="15.6" thickTop="1" thickBot="1">
      <c r="C18" s="316" t="s">
        <v>672</v>
      </c>
      <c r="P18" s="253">
        <f>+IF(P13&gt;0,P13*$D4,0)</f>
        <v>326007</v>
      </c>
      <c r="AB18" s="253">
        <f>+IF(AB13&gt;0,AB13*$D4,0)</f>
        <v>332664.90000000002</v>
      </c>
      <c r="AN18" s="253">
        <f>+IF(AN13&gt;0,AN13*$D4,0)</f>
        <v>113136.90000000001</v>
      </c>
      <c r="AZ18" s="253">
        <f>+IF(AZ13&gt;0,AZ13*$D4,0)</f>
        <v>332088.90000000002</v>
      </c>
      <c r="BL18" s="253">
        <f>+IF(BL13&gt;0,BL13*$D4,0)</f>
        <v>331800.90000000002</v>
      </c>
      <c r="BX18" s="253">
        <f>+IF(BX13&gt;0,BX13*$D4,0)</f>
        <v>331512.90000000002</v>
      </c>
      <c r="CJ18" s="253">
        <f>+IF(CJ13&gt;0,CJ13*$D4,0)</f>
        <v>331224.90000000002</v>
      </c>
      <c r="CV18" s="253">
        <f>+IF(CV13&gt;0,CV13*$D4,0)</f>
        <v>330936.90000000002</v>
      </c>
      <c r="DH18" s="253">
        <f>+IF(DH13&gt;0,DH13*$D4,0)</f>
        <v>330648.90000000002</v>
      </c>
      <c r="DT18" s="253">
        <f>+IF(DT13&gt;0,DT13*$D4,0)</f>
        <v>330360.90000000002</v>
      </c>
    </row>
    <row r="19" spans="2:124" ht="15.6" thickTop="1" thickBot="1">
      <c r="C19" s="316" t="s">
        <v>673</v>
      </c>
      <c r="V19" s="253">
        <f>+IF(P18&gt;0,P18-J20-O21,0)</f>
        <v>326007</v>
      </c>
      <c r="AH19" s="253">
        <f>+IF(AB18&gt;0,AB18-V20-AA21,0)</f>
        <v>6657.9000000000524</v>
      </c>
      <c r="AT19" s="253">
        <f>+IF(AN18&gt;0,AN18-AH20-AM21,0)</f>
        <v>-219528</v>
      </c>
      <c r="BF19" s="253">
        <f>+IF(AZ18&gt;0,AZ18-AT20-AY21,0)</f>
        <v>218952</v>
      </c>
      <c r="BR19" s="253">
        <f>+IF(BL18&gt;0,BL18-BF20-BK21,0)</f>
        <v>-288</v>
      </c>
      <c r="CD19" s="253">
        <f>+IF(BX18&gt;0,BX18-BR20-BW21,0)</f>
        <v>-288</v>
      </c>
      <c r="CP19" s="253">
        <f>+IF(CJ18&gt;0,CJ18-CD20-CI21,0)</f>
        <v>-288</v>
      </c>
      <c r="DB19" s="253">
        <f>+IF(CV18&gt;0,CV18-CP20-CU21,0)</f>
        <v>-288</v>
      </c>
      <c r="DN19" s="253">
        <f>+IF(DH18&gt;0,DH18-DB20-DG21,0)</f>
        <v>-288</v>
      </c>
    </row>
    <row r="20" spans="2:124" ht="15.6" thickTop="1" thickBot="1">
      <c r="C20" s="316" t="s">
        <v>674</v>
      </c>
      <c r="V20" s="253">
        <f>+P18*0.4</f>
        <v>130402.8</v>
      </c>
      <c r="AH20" s="253">
        <f>+AB18*0.4</f>
        <v>133065.96000000002</v>
      </c>
      <c r="AT20" s="253">
        <f>+AN18*0.4</f>
        <v>45254.760000000009</v>
      </c>
      <c r="BF20" s="253">
        <f>+AZ18*0.4</f>
        <v>132835.56000000003</v>
      </c>
      <c r="BR20" s="253">
        <f>+BL18*0.4</f>
        <v>132720.36000000002</v>
      </c>
      <c r="CD20" s="253">
        <f>+BX18*0.4</f>
        <v>132605.16</v>
      </c>
      <c r="CP20" s="253">
        <f>+CJ18*0.4</f>
        <v>132489.96000000002</v>
      </c>
      <c r="DB20" s="253">
        <f>+CV18*0.4</f>
        <v>132374.76</v>
      </c>
      <c r="DN20" s="253">
        <f>+DH18*0.4</f>
        <v>132259.56000000003</v>
      </c>
    </row>
    <row r="21" spans="2:124" ht="15.6" thickTop="1" thickBot="1">
      <c r="C21" s="316" t="s">
        <v>675</v>
      </c>
      <c r="AA21" s="253">
        <f>+P18*0.6</f>
        <v>195604.19999999998</v>
      </c>
      <c r="AM21" s="253">
        <f>+AB18*0.6</f>
        <v>199598.94</v>
      </c>
      <c r="AY21" s="253">
        <f>+AN18*0.6</f>
        <v>67882.14</v>
      </c>
      <c r="BK21" s="253">
        <f>+AZ18*0.6</f>
        <v>199253.34</v>
      </c>
      <c r="BW21" s="253">
        <f>+BL18*0.6</f>
        <v>199080.54</v>
      </c>
      <c r="CI21" s="253">
        <f>+BX18*0.6</f>
        <v>198907.74000000002</v>
      </c>
      <c r="CU21" s="253">
        <f>+CJ18*0.6</f>
        <v>198734.94</v>
      </c>
      <c r="DG21" s="253">
        <f>+CV18*0.6</f>
        <v>198562.14</v>
      </c>
      <c r="DS21" s="253">
        <f>+DH18*0.6</f>
        <v>198389.34</v>
      </c>
    </row>
    <row r="22" spans="2:124" ht="15.6" thickTop="1" thickBot="1">
      <c r="C22" s="316"/>
    </row>
    <row r="23" spans="2:124" ht="15.6" thickTop="1" thickBot="1">
      <c r="C23" s="316" t="s">
        <v>676</v>
      </c>
      <c r="E23" s="253">
        <f>SUM(E19:E22)</f>
        <v>0</v>
      </c>
      <c r="F23" s="253">
        <f t="shared" ref="F23:BQ23" si="2">SUM(F19:F22)</f>
        <v>0</v>
      </c>
      <c r="G23" s="253">
        <f t="shared" si="2"/>
        <v>0</v>
      </c>
      <c r="H23" s="253">
        <f t="shared" si="2"/>
        <v>0</v>
      </c>
      <c r="I23" s="253">
        <f t="shared" si="2"/>
        <v>0</v>
      </c>
      <c r="J23" s="253">
        <f t="shared" si="2"/>
        <v>0</v>
      </c>
      <c r="K23" s="253">
        <f t="shared" si="2"/>
        <v>0</v>
      </c>
      <c r="L23" s="253">
        <f t="shared" si="2"/>
        <v>0</v>
      </c>
      <c r="M23" s="253">
        <f t="shared" si="2"/>
        <v>0</v>
      </c>
      <c r="N23" s="253">
        <f t="shared" si="2"/>
        <v>0</v>
      </c>
      <c r="O23" s="253">
        <f t="shared" si="2"/>
        <v>0</v>
      </c>
      <c r="P23" s="253">
        <f t="shared" si="2"/>
        <v>0</v>
      </c>
      <c r="Q23" s="253">
        <f t="shared" si="2"/>
        <v>0</v>
      </c>
      <c r="R23" s="253">
        <f t="shared" si="2"/>
        <v>0</v>
      </c>
      <c r="S23" s="253">
        <f t="shared" si="2"/>
        <v>0</v>
      </c>
      <c r="T23" s="253">
        <f t="shared" si="2"/>
        <v>0</v>
      </c>
      <c r="U23" s="253">
        <f t="shared" si="2"/>
        <v>0</v>
      </c>
      <c r="V23" s="253">
        <f t="shared" si="2"/>
        <v>456409.8</v>
      </c>
      <c r="W23" s="253">
        <f t="shared" si="2"/>
        <v>0</v>
      </c>
      <c r="X23" s="253">
        <f t="shared" si="2"/>
        <v>0</v>
      </c>
      <c r="Y23" s="253">
        <f t="shared" si="2"/>
        <v>0</v>
      </c>
      <c r="Z23" s="253">
        <f t="shared" si="2"/>
        <v>0</v>
      </c>
      <c r="AA23" s="253">
        <f t="shared" si="2"/>
        <v>195604.19999999998</v>
      </c>
      <c r="AB23" s="253">
        <f t="shared" si="2"/>
        <v>0</v>
      </c>
      <c r="AC23" s="253">
        <f t="shared" si="2"/>
        <v>0</v>
      </c>
      <c r="AD23" s="253">
        <f t="shared" si="2"/>
        <v>0</v>
      </c>
      <c r="AE23" s="253">
        <f t="shared" si="2"/>
        <v>0</v>
      </c>
      <c r="AF23" s="253">
        <f t="shared" si="2"/>
        <v>0</v>
      </c>
      <c r="AG23" s="253">
        <f t="shared" si="2"/>
        <v>0</v>
      </c>
      <c r="AH23" s="253">
        <f t="shared" si="2"/>
        <v>139723.86000000007</v>
      </c>
      <c r="AI23" s="253">
        <f t="shared" si="2"/>
        <v>0</v>
      </c>
      <c r="AJ23" s="253">
        <f t="shared" si="2"/>
        <v>0</v>
      </c>
      <c r="AK23" s="253">
        <f t="shared" si="2"/>
        <v>0</v>
      </c>
      <c r="AL23" s="253">
        <f t="shared" si="2"/>
        <v>0</v>
      </c>
      <c r="AM23" s="253">
        <f t="shared" si="2"/>
        <v>199598.94</v>
      </c>
      <c r="AN23" s="253">
        <f t="shared" si="2"/>
        <v>0</v>
      </c>
      <c r="AO23" s="253">
        <f t="shared" si="2"/>
        <v>0</v>
      </c>
      <c r="AP23" s="253">
        <f t="shared" si="2"/>
        <v>0</v>
      </c>
      <c r="AQ23" s="253">
        <f t="shared" si="2"/>
        <v>0</v>
      </c>
      <c r="AR23" s="253">
        <f t="shared" si="2"/>
        <v>0</v>
      </c>
      <c r="AS23" s="253">
        <f t="shared" si="2"/>
        <v>0</v>
      </c>
      <c r="AT23" s="253">
        <f t="shared" si="2"/>
        <v>-174273.24</v>
      </c>
      <c r="AU23" s="253">
        <f t="shared" si="2"/>
        <v>0</v>
      </c>
      <c r="AV23" s="253">
        <f t="shared" si="2"/>
        <v>0</v>
      </c>
      <c r="AW23" s="253">
        <f t="shared" si="2"/>
        <v>0</v>
      </c>
      <c r="AX23" s="253">
        <f t="shared" si="2"/>
        <v>0</v>
      </c>
      <c r="AY23" s="253">
        <f t="shared" si="2"/>
        <v>67882.14</v>
      </c>
      <c r="AZ23" s="253">
        <f t="shared" si="2"/>
        <v>0</v>
      </c>
      <c r="BA23" s="253">
        <f t="shared" si="2"/>
        <v>0</v>
      </c>
      <c r="BB23" s="253">
        <f t="shared" si="2"/>
        <v>0</v>
      </c>
      <c r="BC23" s="253">
        <f t="shared" si="2"/>
        <v>0</v>
      </c>
      <c r="BD23" s="253">
        <f t="shared" si="2"/>
        <v>0</v>
      </c>
      <c r="BE23" s="253">
        <f t="shared" si="2"/>
        <v>0</v>
      </c>
      <c r="BF23" s="253">
        <f t="shared" si="2"/>
        <v>351787.56000000006</v>
      </c>
      <c r="BG23" s="253">
        <f t="shared" si="2"/>
        <v>0</v>
      </c>
      <c r="BH23" s="253">
        <f t="shared" si="2"/>
        <v>0</v>
      </c>
      <c r="BI23" s="253">
        <f t="shared" si="2"/>
        <v>0</v>
      </c>
      <c r="BJ23" s="253">
        <f t="shared" si="2"/>
        <v>0</v>
      </c>
      <c r="BK23" s="253">
        <f t="shared" si="2"/>
        <v>199253.34</v>
      </c>
      <c r="BL23" s="253">
        <f t="shared" si="2"/>
        <v>0</v>
      </c>
      <c r="BM23" s="253">
        <f t="shared" si="2"/>
        <v>0</v>
      </c>
      <c r="BN23" s="253">
        <f t="shared" si="2"/>
        <v>0</v>
      </c>
      <c r="BO23" s="253">
        <f t="shared" si="2"/>
        <v>0</v>
      </c>
      <c r="BP23" s="253">
        <f t="shared" si="2"/>
        <v>0</v>
      </c>
      <c r="BQ23" s="253">
        <f t="shared" si="2"/>
        <v>0</v>
      </c>
      <c r="BR23" s="253">
        <f t="shared" ref="BR23:DT23" si="3">SUM(BR19:BR22)</f>
        <v>132432.36000000002</v>
      </c>
      <c r="BS23" s="253">
        <f t="shared" si="3"/>
        <v>0</v>
      </c>
      <c r="BT23" s="253">
        <f t="shared" si="3"/>
        <v>0</v>
      </c>
      <c r="BU23" s="253">
        <f t="shared" si="3"/>
        <v>0</v>
      </c>
      <c r="BV23" s="253">
        <f t="shared" si="3"/>
        <v>0</v>
      </c>
      <c r="BW23" s="253">
        <f t="shared" si="3"/>
        <v>199080.54</v>
      </c>
      <c r="BX23" s="253">
        <f t="shared" si="3"/>
        <v>0</v>
      </c>
      <c r="BY23" s="253">
        <f t="shared" si="3"/>
        <v>0</v>
      </c>
      <c r="BZ23" s="253">
        <f t="shared" si="3"/>
        <v>0</v>
      </c>
      <c r="CA23" s="253">
        <f t="shared" si="3"/>
        <v>0</v>
      </c>
      <c r="CB23" s="253">
        <f t="shared" si="3"/>
        <v>0</v>
      </c>
      <c r="CC23" s="253">
        <f t="shared" si="3"/>
        <v>0</v>
      </c>
      <c r="CD23" s="253">
        <f t="shared" si="3"/>
        <v>132317.16</v>
      </c>
      <c r="CE23" s="253">
        <f t="shared" si="3"/>
        <v>0</v>
      </c>
      <c r="CF23" s="253">
        <f t="shared" si="3"/>
        <v>0</v>
      </c>
      <c r="CG23" s="253">
        <f t="shared" si="3"/>
        <v>0</v>
      </c>
      <c r="CH23" s="253">
        <f t="shared" si="3"/>
        <v>0</v>
      </c>
      <c r="CI23" s="253">
        <f t="shared" si="3"/>
        <v>198907.74000000002</v>
      </c>
      <c r="CJ23" s="253">
        <f t="shared" si="3"/>
        <v>0</v>
      </c>
      <c r="CK23" s="253">
        <f t="shared" si="3"/>
        <v>0</v>
      </c>
      <c r="CL23" s="253">
        <f t="shared" si="3"/>
        <v>0</v>
      </c>
      <c r="CM23" s="253">
        <f t="shared" si="3"/>
        <v>0</v>
      </c>
      <c r="CN23" s="253">
        <f t="shared" si="3"/>
        <v>0</v>
      </c>
      <c r="CO23" s="253">
        <f t="shared" si="3"/>
        <v>0</v>
      </c>
      <c r="CP23" s="253">
        <f t="shared" si="3"/>
        <v>132201.96000000002</v>
      </c>
      <c r="CQ23" s="253">
        <f t="shared" si="3"/>
        <v>0</v>
      </c>
      <c r="CR23" s="253">
        <f t="shared" si="3"/>
        <v>0</v>
      </c>
      <c r="CS23" s="253">
        <f t="shared" si="3"/>
        <v>0</v>
      </c>
      <c r="CT23" s="253">
        <f t="shared" si="3"/>
        <v>0</v>
      </c>
      <c r="CU23" s="253">
        <f t="shared" si="3"/>
        <v>198734.94</v>
      </c>
      <c r="CV23" s="253">
        <f t="shared" si="3"/>
        <v>0</v>
      </c>
      <c r="CW23" s="253">
        <f t="shared" si="3"/>
        <v>0</v>
      </c>
      <c r="CX23" s="253">
        <f t="shared" si="3"/>
        <v>0</v>
      </c>
      <c r="CY23" s="253">
        <f t="shared" si="3"/>
        <v>0</v>
      </c>
      <c r="CZ23" s="253">
        <f t="shared" si="3"/>
        <v>0</v>
      </c>
      <c r="DA23" s="253">
        <f t="shared" si="3"/>
        <v>0</v>
      </c>
      <c r="DB23" s="253">
        <f t="shared" si="3"/>
        <v>132086.76</v>
      </c>
      <c r="DC23" s="253">
        <f t="shared" si="3"/>
        <v>0</v>
      </c>
      <c r="DD23" s="253">
        <f t="shared" si="3"/>
        <v>0</v>
      </c>
      <c r="DE23" s="253">
        <f t="shared" si="3"/>
        <v>0</v>
      </c>
      <c r="DF23" s="253">
        <f t="shared" si="3"/>
        <v>0</v>
      </c>
      <c r="DG23" s="253">
        <f t="shared" si="3"/>
        <v>198562.14</v>
      </c>
      <c r="DH23" s="253">
        <f t="shared" si="3"/>
        <v>0</v>
      </c>
      <c r="DI23" s="253">
        <f t="shared" si="3"/>
        <v>0</v>
      </c>
      <c r="DJ23" s="253">
        <f t="shared" si="3"/>
        <v>0</v>
      </c>
      <c r="DK23" s="253">
        <f t="shared" si="3"/>
        <v>0</v>
      </c>
      <c r="DL23" s="253">
        <f t="shared" si="3"/>
        <v>0</v>
      </c>
      <c r="DM23" s="253">
        <f t="shared" si="3"/>
        <v>0</v>
      </c>
      <c r="DN23" s="253">
        <f t="shared" si="3"/>
        <v>131971.56000000003</v>
      </c>
      <c r="DO23" s="253">
        <f t="shared" si="3"/>
        <v>0</v>
      </c>
      <c r="DP23" s="253">
        <f t="shared" si="3"/>
        <v>0</v>
      </c>
      <c r="DQ23" s="253">
        <f t="shared" si="3"/>
        <v>0</v>
      </c>
      <c r="DR23" s="253">
        <f t="shared" si="3"/>
        <v>0</v>
      </c>
      <c r="DS23" s="253">
        <f t="shared" si="3"/>
        <v>198389.34</v>
      </c>
      <c r="DT23" s="253">
        <f t="shared" si="3"/>
        <v>0</v>
      </c>
    </row>
    <row r="24" spans="2:124" ht="15" thickTop="1">
      <c r="E24" s="20"/>
    </row>
    <row r="25" spans="2:124">
      <c r="E25" s="20"/>
    </row>
    <row r="26" spans="2:124" ht="21">
      <c r="B26" s="32" t="s">
        <v>5</v>
      </c>
      <c r="E26" s="32"/>
    </row>
    <row r="27" spans="2:124" ht="21.6" thickBot="1">
      <c r="D27" s="32"/>
      <c r="E27" s="32"/>
    </row>
    <row r="28" spans="2:124" ht="15.6" thickTop="1" thickBot="1">
      <c r="C28" s="316" t="s">
        <v>677</v>
      </c>
      <c r="E28" s="253">
        <f>+IF(E18&gt;E23,E18-E23,0)</f>
        <v>0</v>
      </c>
      <c r="F28" s="253">
        <f>+IF(SUM($E18:F18)&gt;SUM($E23:F23),SUM($E18:F18)-SUM($E23:F23),0)</f>
        <v>0</v>
      </c>
      <c r="G28" s="253">
        <f>+IF(SUM($E18:G18)&gt;SUM($E23:G23),SUM($E18:G18)-SUM($E23:G23),0)</f>
        <v>0</v>
      </c>
      <c r="H28" s="253">
        <f>+IF(SUM($E18:H18)&gt;SUM($E23:H23),SUM($E18:H18)-SUM($E23:H23),0)</f>
        <v>0</v>
      </c>
      <c r="I28" s="253">
        <f>+IF(SUM($E18:I18)&gt;SUM($E23:I23),SUM($E18:I18)-SUM($E23:I23),0)</f>
        <v>0</v>
      </c>
      <c r="J28" s="253">
        <f>+IF(SUM($E18:J18)&gt;SUM($E23:J23),SUM($E18:J18)-SUM($E23:J23),0)</f>
        <v>0</v>
      </c>
      <c r="K28" s="253">
        <f>+IF(SUM($E18:K18)&gt;SUM($E23:K23),SUM($E18:K18)-SUM($E23:K23),0)</f>
        <v>0</v>
      </c>
      <c r="L28" s="253">
        <f>+IF(SUM($E18:L18)&gt;SUM($E23:L23),SUM($E18:L18)-SUM($E23:L23),0)</f>
        <v>0</v>
      </c>
      <c r="M28" s="253">
        <f>+IF(SUM($E18:M18)&gt;SUM($E23:M23),SUM($E18:M18)-SUM($E23:M23),0)</f>
        <v>0</v>
      </c>
      <c r="N28" s="253">
        <f>+IF(SUM($E18:N18)&gt;SUM($E23:N23),SUM($E18:N18)-SUM($E23:N23),0)</f>
        <v>0</v>
      </c>
      <c r="O28" s="253">
        <f>+IF(SUM($E18:O18)&gt;SUM($E23:O23),SUM($E18:O18)-SUM($E23:O23),0)</f>
        <v>0</v>
      </c>
      <c r="P28" s="253">
        <f>+IF(SUM($E18:P18)&gt;SUM($E23:P23),SUM($E18:P18)-SUM($E23:P23),0)</f>
        <v>326007</v>
      </c>
      <c r="Q28" s="253">
        <f>+IF(SUM($E18:Q18)&gt;SUM($E23:Q23),SUM($E18:Q18)-SUM($E23:Q23),0)</f>
        <v>326007</v>
      </c>
      <c r="R28" s="253">
        <f>+IF(SUM($E18:R18)&gt;SUM($E23:R23),SUM($E18:R18)-SUM($E23:R23),0)</f>
        <v>326007</v>
      </c>
      <c r="S28" s="253">
        <f>+IF(SUM($E18:S18)&gt;SUM($E23:S23),SUM($E18:S18)-SUM($E23:S23),0)</f>
        <v>326007</v>
      </c>
      <c r="T28" s="253">
        <f>+IF(SUM($E18:T18)&gt;SUM($E23:T23),SUM($E18:T18)-SUM($E23:T23),0)</f>
        <v>326007</v>
      </c>
      <c r="U28" s="253">
        <f>+IF(SUM($E18:U18)&gt;SUM($E23:U23),SUM($E18:U18)-SUM($E23:U23),0)</f>
        <v>326007</v>
      </c>
      <c r="V28" s="253">
        <f>+IF(SUM($E18:V18)&gt;SUM($E23:V23),SUM($E18:V18)-SUM($E23:V23),0)</f>
        <v>0</v>
      </c>
      <c r="W28" s="253">
        <f>+IF(SUM($E18:W18)&gt;SUM($E23:W23),SUM($E18:W18)-SUM($E23:W23),0)</f>
        <v>0</v>
      </c>
      <c r="X28" s="253">
        <f>+IF(SUM($E18:X18)&gt;SUM($E23:X23),SUM($E18:X18)-SUM($E23:X23),0)</f>
        <v>0</v>
      </c>
      <c r="Y28" s="253">
        <f>+IF(SUM($E18:Y18)&gt;SUM($E23:Y23),SUM($E18:Y18)-SUM($E23:Y23),0)</f>
        <v>0</v>
      </c>
      <c r="Z28" s="253">
        <f>+IF(SUM($E18:Z18)&gt;SUM($E23:Z23),SUM($E18:Z18)-SUM($E23:Z23),0)</f>
        <v>0</v>
      </c>
      <c r="AA28" s="253">
        <f>+IF(SUM($E18:AA18)&gt;SUM($E23:AA23),SUM($E18:AA18)-SUM($E23:AA23),0)</f>
        <v>0</v>
      </c>
      <c r="AB28" s="253">
        <f>+IF(SUM($E18:AB18)&gt;SUM($E23:AB23),SUM($E18:AB18)-SUM($E23:AB23),0)</f>
        <v>6657.9000000000233</v>
      </c>
      <c r="AC28" s="253">
        <f>+IF(SUM($E18:AC18)&gt;SUM($E23:AC23),SUM($E18:AC18)-SUM($E23:AC23),0)</f>
        <v>6657.9000000000233</v>
      </c>
      <c r="AD28" s="253">
        <f>+IF(SUM($E18:AD18)&gt;SUM($E23:AD23),SUM($E18:AD18)-SUM($E23:AD23),0)</f>
        <v>6657.9000000000233</v>
      </c>
      <c r="AE28" s="253">
        <f>+IF(SUM($E18:AE18)&gt;SUM($E23:AE23),SUM($E18:AE18)-SUM($E23:AE23),0)</f>
        <v>6657.9000000000233</v>
      </c>
      <c r="AF28" s="253">
        <f>+IF(SUM($E18:AF18)&gt;SUM($E23:AF23),SUM($E18:AF18)-SUM($E23:AF23),0)</f>
        <v>6657.9000000000233</v>
      </c>
      <c r="AG28" s="253">
        <f>+IF(SUM($E18:AG18)&gt;SUM($E23:AG23),SUM($E18:AG18)-SUM($E23:AG23),0)</f>
        <v>6657.9000000000233</v>
      </c>
      <c r="AH28" s="253">
        <f>+IF(SUM($E18:AH18)&gt;SUM($E23:AH23),SUM($E18:AH18)-SUM($E23:AH23),0)</f>
        <v>0</v>
      </c>
      <c r="AI28" s="253">
        <f>+IF(SUM($E18:AI18)&gt;SUM($E23:AI23),SUM($E18:AI18)-SUM($E23:AI23),0)</f>
        <v>0</v>
      </c>
      <c r="AJ28" s="253">
        <f>+IF(SUM($E18:AJ18)&gt;SUM($E23:AJ23),SUM($E18:AJ18)-SUM($E23:AJ23),0)</f>
        <v>0</v>
      </c>
      <c r="AK28" s="253">
        <f>+IF(SUM($E18:AK18)&gt;SUM($E23:AK23),SUM($E18:AK18)-SUM($E23:AK23),0)</f>
        <v>0</v>
      </c>
      <c r="AL28" s="253">
        <f>+IF(SUM($E18:AL18)&gt;SUM($E23:AL23),SUM($E18:AL18)-SUM($E23:AL23),0)</f>
        <v>0</v>
      </c>
      <c r="AM28" s="253">
        <f>+IF(SUM($E18:AM18)&gt;SUM($E23:AM23),SUM($E18:AM18)-SUM($E23:AM23),0)</f>
        <v>0</v>
      </c>
      <c r="AN28" s="253">
        <f>+IF(SUM($E18:AN18)&gt;SUM($E23:AN23),SUM($E18:AN18)-SUM($E23:AN23),0)</f>
        <v>0</v>
      </c>
      <c r="AO28" s="253">
        <f>+IF(SUM($E18:AO18)&gt;SUM($E23:AO23),SUM($E18:AO18)-SUM($E23:AO23),0)</f>
        <v>0</v>
      </c>
      <c r="AP28" s="253">
        <f>+IF(SUM($E18:AP18)&gt;SUM($E23:AP23),SUM($E18:AP18)-SUM($E23:AP23),0)</f>
        <v>0</v>
      </c>
      <c r="AQ28" s="253">
        <f>+IF(SUM($E18:AQ18)&gt;SUM($E23:AQ23),SUM($E18:AQ18)-SUM($E23:AQ23),0)</f>
        <v>0</v>
      </c>
      <c r="AR28" s="253">
        <f>+IF(SUM($E18:AR18)&gt;SUM($E23:AR23),SUM($E18:AR18)-SUM($E23:AR23),0)</f>
        <v>0</v>
      </c>
      <c r="AS28" s="253">
        <f>+IF(SUM($E18:AS18)&gt;SUM($E23:AS23),SUM($E18:AS18)-SUM($E23:AS23),0)</f>
        <v>0</v>
      </c>
      <c r="AT28" s="253">
        <f>+IF(SUM($E18:AT18)&gt;SUM($E23:AT23),SUM($E18:AT18)-SUM($E23:AT23),0)</f>
        <v>0</v>
      </c>
      <c r="AU28" s="253">
        <f>+IF(SUM($E18:AU18)&gt;SUM($E23:AU23),SUM($E18:AU18)-SUM($E23:AU23),0)</f>
        <v>0</v>
      </c>
      <c r="AV28" s="253">
        <f>+IF(SUM($E18:AV18)&gt;SUM($E23:AV23),SUM($E18:AV18)-SUM($E23:AV23),0)</f>
        <v>0</v>
      </c>
      <c r="AW28" s="253">
        <f>+IF(SUM($E18:AW18)&gt;SUM($E23:AW23),SUM($E18:AW18)-SUM($E23:AW23),0)</f>
        <v>0</v>
      </c>
      <c r="AX28" s="253">
        <f>+IF(SUM($E18:AX18)&gt;SUM($E23:AX23),SUM($E18:AX18)-SUM($E23:AX23),0)</f>
        <v>0</v>
      </c>
      <c r="AY28" s="253">
        <f>+IF(SUM($E18:AY18)&gt;SUM($E23:AY23),SUM($E18:AY18)-SUM($E23:AY23),0)</f>
        <v>0</v>
      </c>
      <c r="AZ28" s="253">
        <f>+IF(SUM($E18:AZ18)&gt;SUM($E23:AZ23),SUM($E18:AZ18)-SUM($E23:AZ23),0)</f>
        <v>218952.00000000012</v>
      </c>
      <c r="BA28" s="253">
        <f>+IF(SUM($E18:BA18)&gt;SUM($E23:BA23),SUM($E18:BA18)-SUM($E23:BA23),0)</f>
        <v>218952.00000000012</v>
      </c>
      <c r="BB28" s="253">
        <f>+IF(SUM($E18:BB18)&gt;SUM($E23:BB23),SUM($E18:BB18)-SUM($E23:BB23),0)</f>
        <v>218952.00000000012</v>
      </c>
      <c r="BC28" s="253">
        <f>+IF(SUM($E18:BC18)&gt;SUM($E23:BC23),SUM($E18:BC18)-SUM($E23:BC23),0)</f>
        <v>218952.00000000012</v>
      </c>
      <c r="BD28" s="253">
        <f>+IF(SUM($E18:BD18)&gt;SUM($E23:BD23),SUM($E18:BD18)-SUM($E23:BD23),0)</f>
        <v>218952.00000000012</v>
      </c>
      <c r="BE28" s="253">
        <f>+IF(SUM($E18:BE18)&gt;SUM($E23:BE23),SUM($E18:BE18)-SUM($E23:BE23),0)</f>
        <v>218952.00000000012</v>
      </c>
      <c r="BF28" s="253">
        <f>+IF(SUM($E18:BF18)&gt;SUM($E23:BF23),SUM($E18:BF18)-SUM($E23:BF23),0)</f>
        <v>0</v>
      </c>
      <c r="BG28" s="253">
        <f>+IF(SUM($E18:BG18)&gt;SUM($E23:BG23),SUM($E18:BG18)-SUM($E23:BG23),0)</f>
        <v>0</v>
      </c>
      <c r="BH28" s="253">
        <f>+IF(SUM($E18:BH18)&gt;SUM($E23:BH23),SUM($E18:BH18)-SUM($E23:BH23),0)</f>
        <v>0</v>
      </c>
      <c r="BI28" s="253">
        <f>+IF(SUM($E18:BI18)&gt;SUM($E23:BI23),SUM($E18:BI18)-SUM($E23:BI23),0)</f>
        <v>0</v>
      </c>
      <c r="BJ28" s="253">
        <f>+IF(SUM($E18:BJ18)&gt;SUM($E23:BJ23),SUM($E18:BJ18)-SUM($E23:BJ23),0)</f>
        <v>0</v>
      </c>
      <c r="BK28" s="253">
        <f>+IF(SUM($E18:BK18)&gt;SUM($E23:BK23),SUM($E18:BK18)-SUM($E23:BK23),0)</f>
        <v>0</v>
      </c>
      <c r="BL28" s="253">
        <f>+IF(SUM($E18:BL18)&gt;SUM($E23:BL23),SUM($E18:BL18)-SUM($E23:BL23),0)</f>
        <v>0</v>
      </c>
      <c r="BM28" s="253">
        <f>+IF(SUM($E18:BM18)&gt;SUM($E23:BM23),SUM($E18:BM18)-SUM($E23:BM23),0)</f>
        <v>0</v>
      </c>
      <c r="BN28" s="253">
        <f>+IF(SUM($E18:BN18)&gt;SUM($E23:BN23),SUM($E18:BN18)-SUM($E23:BN23),0)</f>
        <v>0</v>
      </c>
      <c r="BO28" s="253">
        <f>+IF(SUM($E18:BO18)&gt;SUM($E23:BO23),SUM($E18:BO18)-SUM($E23:BO23),0)</f>
        <v>0</v>
      </c>
      <c r="BP28" s="253">
        <f>+IF(SUM($E18:BP18)&gt;SUM($E23:BP23),SUM($E18:BP18)-SUM($E23:BP23),0)</f>
        <v>0</v>
      </c>
      <c r="BQ28" s="253">
        <f>+IF(SUM($E18:BQ18)&gt;SUM($E23:BQ23),SUM($E18:BQ18)-SUM($E23:BQ23),0)</f>
        <v>0</v>
      </c>
      <c r="BR28" s="253">
        <f>+IF(SUM($E18:BR18)&gt;SUM($E23:BR23),SUM($E18:BR18)-SUM($E23:BR23),0)</f>
        <v>0</v>
      </c>
      <c r="BS28" s="253">
        <f>+IF(SUM($E18:BS18)&gt;SUM($E23:BS23),SUM($E18:BS18)-SUM($E23:BS23),0)</f>
        <v>0</v>
      </c>
      <c r="BT28" s="253">
        <f>+IF(SUM($E18:BT18)&gt;SUM($E23:BT23),SUM($E18:BT18)-SUM($E23:BT23),0)</f>
        <v>0</v>
      </c>
      <c r="BU28" s="253">
        <f>+IF(SUM($E18:BU18)&gt;SUM($E23:BU23),SUM($E18:BU18)-SUM($E23:BU23),0)</f>
        <v>0</v>
      </c>
      <c r="BV28" s="253">
        <f>+IF(SUM($E18:BV18)&gt;SUM($E23:BV23),SUM($E18:BV18)-SUM($E23:BV23),0)</f>
        <v>0</v>
      </c>
      <c r="BW28" s="253">
        <f>+IF(SUM($E18:BW18)&gt;SUM($E23:BW23),SUM($E18:BW18)-SUM($E23:BW23),0)</f>
        <v>0</v>
      </c>
      <c r="BX28" s="253">
        <f>+IF(SUM($E18:BX18)&gt;SUM($E23:BX23),SUM($E18:BX18)-SUM($E23:BX23),0)</f>
        <v>0</v>
      </c>
      <c r="BY28" s="253">
        <f>+IF(SUM($E18:BY18)&gt;SUM($E23:BY23),SUM($E18:BY18)-SUM($E23:BY23),0)</f>
        <v>0</v>
      </c>
      <c r="BZ28" s="253">
        <f>+IF(SUM($E18:BZ18)&gt;SUM($E23:BZ23),SUM($E18:BZ18)-SUM($E23:BZ23),0)</f>
        <v>0</v>
      </c>
      <c r="CA28" s="253">
        <f>+IF(SUM($E18:CA18)&gt;SUM($E23:CA23),SUM($E18:CA18)-SUM($E23:CA23),0)</f>
        <v>0</v>
      </c>
      <c r="CB28" s="253">
        <f>+IF(SUM($E18:CB18)&gt;SUM($E23:CB23),SUM($E18:CB18)-SUM($E23:CB23),0)</f>
        <v>0</v>
      </c>
      <c r="CC28" s="253">
        <f>+IF(SUM($E18:CC18)&gt;SUM($E23:CC23),SUM($E18:CC18)-SUM($E23:CC23),0)</f>
        <v>0</v>
      </c>
      <c r="CD28" s="253">
        <f>+IF(SUM($E18:CD18)&gt;SUM($E23:CD23),SUM($E18:CD18)-SUM($E23:CD23),0)</f>
        <v>0</v>
      </c>
      <c r="CE28" s="253">
        <f>+IF(SUM($E18:CE18)&gt;SUM($E23:CE23),SUM($E18:CE18)-SUM($E23:CE23),0)</f>
        <v>0</v>
      </c>
      <c r="CF28" s="253">
        <f>+IF(SUM($E18:CF18)&gt;SUM($E23:CF23),SUM($E18:CF18)-SUM($E23:CF23),0)</f>
        <v>0</v>
      </c>
      <c r="CG28" s="253">
        <f>+IF(SUM($E18:CG18)&gt;SUM($E23:CG23),SUM($E18:CG18)-SUM($E23:CG23),0)</f>
        <v>0</v>
      </c>
      <c r="CH28" s="253">
        <f>+IF(SUM($E18:CH18)&gt;SUM($E23:CH23),SUM($E18:CH18)-SUM($E23:CH23),0)</f>
        <v>0</v>
      </c>
      <c r="CI28" s="253">
        <f>+IF(SUM($E18:CI18)&gt;SUM($E23:CI23),SUM($E18:CI18)-SUM($E23:CI23),0)</f>
        <v>0</v>
      </c>
      <c r="CJ28" s="253">
        <f>+IF(SUM($E18:CJ18)&gt;SUM($E23:CJ23),SUM($E18:CJ18)-SUM($E23:CJ23),0)</f>
        <v>0</v>
      </c>
      <c r="CK28" s="253">
        <f>+IF(SUM($E18:CK18)&gt;SUM($E23:CK23),SUM($E18:CK18)-SUM($E23:CK23),0)</f>
        <v>0</v>
      </c>
      <c r="CL28" s="253">
        <f>+IF(SUM($E18:CL18)&gt;SUM($E23:CL23),SUM($E18:CL18)-SUM($E23:CL23),0)</f>
        <v>0</v>
      </c>
      <c r="CM28" s="253">
        <f>+IF(SUM($E18:CM18)&gt;SUM($E23:CM23),SUM($E18:CM18)-SUM($E23:CM23),0)</f>
        <v>0</v>
      </c>
      <c r="CN28" s="253">
        <f>+IF(SUM($E18:CN18)&gt;SUM($E23:CN23),SUM($E18:CN18)-SUM($E23:CN23),0)</f>
        <v>0</v>
      </c>
      <c r="CO28" s="253">
        <f>+IF(SUM($E18:CO18)&gt;SUM($E23:CO23),SUM($E18:CO18)-SUM($E23:CO23),0)</f>
        <v>0</v>
      </c>
      <c r="CP28" s="253">
        <f>+IF(SUM($E18:CP18)&gt;SUM($E23:CP23),SUM($E18:CP18)-SUM($E23:CP23),0)</f>
        <v>0</v>
      </c>
      <c r="CQ28" s="253">
        <f>+IF(SUM($E18:CQ18)&gt;SUM($E23:CQ23),SUM($E18:CQ18)-SUM($E23:CQ23),0)</f>
        <v>0</v>
      </c>
      <c r="CR28" s="253">
        <f>+IF(SUM($E18:CR18)&gt;SUM($E23:CR23),SUM($E18:CR18)-SUM($E23:CR23),0)</f>
        <v>0</v>
      </c>
      <c r="CS28" s="253">
        <f>+IF(SUM($E18:CS18)&gt;SUM($E23:CS23),SUM($E18:CS18)-SUM($E23:CS23),0)</f>
        <v>0</v>
      </c>
      <c r="CT28" s="253">
        <f>+IF(SUM($E18:CT18)&gt;SUM($E23:CT23),SUM($E18:CT18)-SUM($E23:CT23),0)</f>
        <v>0</v>
      </c>
      <c r="CU28" s="253">
        <f>+IF(SUM($E18:CU18)&gt;SUM($E23:CU23),SUM($E18:CU18)-SUM($E23:CU23),0)</f>
        <v>0</v>
      </c>
      <c r="CV28" s="253">
        <f>+IF(SUM($E18:CV18)&gt;SUM($E23:CV23),SUM($E18:CV18)-SUM($E23:CV23),0)</f>
        <v>0</v>
      </c>
      <c r="CW28" s="253">
        <f>+IF(SUM($E18:CW18)&gt;SUM($E23:CW23),SUM($E18:CW18)-SUM($E23:CW23),0)</f>
        <v>0</v>
      </c>
      <c r="CX28" s="253">
        <f>+IF(SUM($E18:CX18)&gt;SUM($E23:CX23),SUM($E18:CX18)-SUM($E23:CX23),0)</f>
        <v>0</v>
      </c>
      <c r="CY28" s="253">
        <f>+IF(SUM($E18:CY18)&gt;SUM($E23:CY23),SUM($E18:CY18)-SUM($E23:CY23),0)</f>
        <v>0</v>
      </c>
      <c r="CZ28" s="253">
        <f>+IF(SUM($E18:CZ18)&gt;SUM($E23:CZ23),SUM($E18:CZ18)-SUM($E23:CZ23),0)</f>
        <v>0</v>
      </c>
      <c r="DA28" s="253">
        <f>+IF(SUM($E18:DA18)&gt;SUM($E23:DA23),SUM($E18:DA18)-SUM($E23:DA23),0)</f>
        <v>0</v>
      </c>
      <c r="DB28" s="253">
        <f>+IF(SUM($E18:DB18)&gt;SUM($E23:DB23),SUM($E18:DB18)-SUM($E23:DB23),0)</f>
        <v>0</v>
      </c>
      <c r="DC28" s="253">
        <f>+IF(SUM($E18:DC18)&gt;SUM($E23:DC23),SUM($E18:DC18)-SUM($E23:DC23),0)</f>
        <v>0</v>
      </c>
      <c r="DD28" s="253">
        <f>+IF(SUM($E18:DD18)&gt;SUM($E23:DD23),SUM($E18:DD18)-SUM($E23:DD23),0)</f>
        <v>0</v>
      </c>
      <c r="DE28" s="253">
        <f>+IF(SUM($E18:DE18)&gt;SUM($E23:DE23),SUM($E18:DE18)-SUM($E23:DE23),0)</f>
        <v>0</v>
      </c>
      <c r="DF28" s="253">
        <f>+IF(SUM($E18:DF18)&gt;SUM($E23:DF23),SUM($E18:DF18)-SUM($E23:DF23),0)</f>
        <v>0</v>
      </c>
      <c r="DG28" s="253">
        <f>+IF(SUM($E18:DG18)&gt;SUM($E23:DG23),SUM($E18:DG18)-SUM($E23:DG23),0)</f>
        <v>0</v>
      </c>
      <c r="DH28" s="253">
        <f>+IF(SUM($E18:DH18)&gt;SUM($E23:DH23),SUM($E18:DH18)-SUM($E23:DH23),0)</f>
        <v>0</v>
      </c>
      <c r="DI28" s="253">
        <f>+IF(SUM($E18:DI18)&gt;SUM($E23:DI23),SUM($E18:DI18)-SUM($E23:DI23),0)</f>
        <v>0</v>
      </c>
      <c r="DJ28" s="253">
        <f>+IF(SUM($E18:DJ18)&gt;SUM($E23:DJ23),SUM($E18:DJ18)-SUM($E23:DJ23),0)</f>
        <v>0</v>
      </c>
      <c r="DK28" s="253">
        <f>+IF(SUM($E18:DK18)&gt;SUM($E23:DK23),SUM($E18:DK18)-SUM($E23:DK23),0)</f>
        <v>0</v>
      </c>
      <c r="DL28" s="253">
        <f>+IF(SUM($E18:DL18)&gt;SUM($E23:DL23),SUM($E18:DL18)-SUM($E23:DL23),0)</f>
        <v>0</v>
      </c>
      <c r="DM28" s="253">
        <f>+IF(SUM($E18:DM18)&gt;SUM($E23:DM23),SUM($E18:DM18)-SUM($E23:DM23),0)</f>
        <v>0</v>
      </c>
      <c r="DN28" s="253">
        <f>+IF(SUM($E18:DN18)&gt;SUM($E23:DN23),SUM($E18:DN18)-SUM($E23:DN23),0)</f>
        <v>0</v>
      </c>
      <c r="DO28" s="253">
        <f>+IF(SUM($E18:DO18)&gt;SUM($E23:DO23),SUM($E18:DO18)-SUM($E23:DO23),0)</f>
        <v>0</v>
      </c>
      <c r="DP28" s="253">
        <f>+IF(SUM($E18:DP18)&gt;SUM($E23:DP23),SUM($E18:DP18)-SUM($E23:DP23),0)</f>
        <v>0</v>
      </c>
      <c r="DQ28" s="253">
        <f>+IF(SUM($E18:DQ18)&gt;SUM($E23:DQ23),SUM($E18:DQ18)-SUM($E23:DQ23),0)</f>
        <v>0</v>
      </c>
      <c r="DR28" s="253">
        <f>+IF(SUM($E18:DR18)&gt;SUM($E23:DR23),SUM($E18:DR18)-SUM($E23:DR23),0)</f>
        <v>0</v>
      </c>
      <c r="DS28" s="253">
        <f>+IF(SUM($E18:DS18)&gt;SUM($E23:DS23),SUM($E18:DS18)-SUM($E23:DS23),0)</f>
        <v>0</v>
      </c>
      <c r="DT28" s="253">
        <f>+IF(SUM($E18:DT18)&gt;SUM($E23:DT23),SUM($E18:DT18)-SUM($E23:DT23),0)</f>
        <v>0</v>
      </c>
    </row>
    <row r="29" spans="2:124" ht="15.6" thickTop="1" thickBot="1">
      <c r="C29" s="316" t="s">
        <v>678</v>
      </c>
      <c r="E29" s="253">
        <f>+IF(E23&gt;E18,E23-E18,0)</f>
        <v>0</v>
      </c>
      <c r="F29" s="253">
        <f>+IF(SUM($E23:F23)&gt;SUM($E18:F18),SUM($E23:F23)-SUM($E18:F18),0)</f>
        <v>0</v>
      </c>
      <c r="G29" s="253">
        <f>+IF(SUM($E23:G23)&gt;SUM($E18:G18),SUM($E23:G23)-SUM($E18:G18),0)</f>
        <v>0</v>
      </c>
      <c r="H29" s="253">
        <f>+IF(SUM($E23:H23)&gt;SUM($E18:H18),SUM($E23:H23)-SUM($E18:H18),0)</f>
        <v>0</v>
      </c>
      <c r="I29" s="253">
        <f>+IF(SUM($E23:I23)&gt;SUM($E18:I18),SUM($E23:I23)-SUM($E18:I18),0)</f>
        <v>0</v>
      </c>
      <c r="J29" s="253">
        <f>+IF(SUM($E23:J23)&gt;SUM($E18:J18),SUM($E23:J23)-SUM($E18:J18),0)</f>
        <v>0</v>
      </c>
      <c r="K29" s="253">
        <f>+IF(SUM($E23:K23)&gt;SUM($E18:K18),SUM($E23:K23)-SUM($E18:K18),0)</f>
        <v>0</v>
      </c>
      <c r="L29" s="253">
        <f>+IF(SUM($E23:L23)&gt;SUM($E18:L18),SUM($E23:L23)-SUM($E18:L18),0)</f>
        <v>0</v>
      </c>
      <c r="M29" s="253">
        <f>+IF(SUM($E23:M23)&gt;SUM($E18:M18),SUM($E23:M23)-SUM($E18:M18),0)</f>
        <v>0</v>
      </c>
      <c r="N29" s="253">
        <f>+IF(SUM($E23:N23)&gt;SUM($E18:N18),SUM($E23:N23)-SUM($E18:N18),0)</f>
        <v>0</v>
      </c>
      <c r="O29" s="253">
        <f>+IF(SUM($E23:O23)&gt;SUM($E18:O18),SUM($E23:O23)-SUM($E18:O18),0)</f>
        <v>0</v>
      </c>
      <c r="P29" s="253">
        <f>+IF(SUM($E23:P23)&gt;SUM($E18:P18),SUM($E23:P23)-SUM($E18:P18),0)</f>
        <v>0</v>
      </c>
      <c r="Q29" s="253">
        <f>+IF(SUM($E23:Q23)&gt;SUM($E18:Q18),SUM($E23:Q23)-SUM($E18:Q18),0)</f>
        <v>0</v>
      </c>
      <c r="R29" s="253">
        <f>+IF(SUM($E23:R23)&gt;SUM($E18:R18),SUM($E23:R23)-SUM($E18:R18),0)</f>
        <v>0</v>
      </c>
      <c r="S29" s="253">
        <f>+IF(SUM($E23:S23)&gt;SUM($E18:S18),SUM($E23:S23)-SUM($E18:S18),0)</f>
        <v>0</v>
      </c>
      <c r="T29" s="253">
        <f>+IF(SUM($E23:T23)&gt;SUM($E18:T18),SUM($E23:T23)-SUM($E18:T18),0)</f>
        <v>0</v>
      </c>
      <c r="U29" s="253">
        <f>+IF(SUM($E23:U23)&gt;SUM($E18:U18),SUM($E23:U23)-SUM($E18:U18),0)</f>
        <v>0</v>
      </c>
      <c r="V29" s="253">
        <f>+IF(SUM($E23:V23)&gt;SUM($E18:V18),SUM($E23:V23)-SUM($E18:V18),0)</f>
        <v>130402.79999999999</v>
      </c>
      <c r="W29" s="253">
        <f>+IF(SUM($E23:W23)&gt;SUM($E18:W18),SUM($E23:W23)-SUM($E18:W18),0)</f>
        <v>130402.79999999999</v>
      </c>
      <c r="X29" s="253">
        <f>+IF(SUM($E23:X23)&gt;SUM($E18:X18),SUM($E23:X23)-SUM($E18:X18),0)</f>
        <v>130402.79999999999</v>
      </c>
      <c r="Y29" s="253">
        <f>+IF(SUM($E23:Y23)&gt;SUM($E18:Y18),SUM($E23:Y23)-SUM($E18:Y18),0)</f>
        <v>130402.79999999999</v>
      </c>
      <c r="Z29" s="253">
        <f>+IF(SUM($E23:Z23)&gt;SUM($E18:Z18),SUM($E23:Z23)-SUM($E18:Z18),0)</f>
        <v>130402.79999999999</v>
      </c>
      <c r="AA29" s="253">
        <f>+IF(SUM($E23:AA23)&gt;SUM($E18:AA18),SUM($E23:AA23)-SUM($E18:AA18),0)</f>
        <v>326007</v>
      </c>
      <c r="AB29" s="253">
        <f>+IF(SUM($E23:AB23)&gt;SUM($E18:AB18),SUM($E23:AB23)-SUM($E18:AB18),0)</f>
        <v>0</v>
      </c>
      <c r="AC29" s="253">
        <f>+IF(SUM($E23:AC23)&gt;SUM($E18:AC18),SUM($E23:AC23)-SUM($E18:AC18),0)</f>
        <v>0</v>
      </c>
      <c r="AD29" s="253">
        <f>+IF(SUM($E23:AD23)&gt;SUM($E18:AD18),SUM($E23:AD23)-SUM($E18:AD18),0)</f>
        <v>0</v>
      </c>
      <c r="AE29" s="253">
        <f>+IF(SUM($E23:AE23)&gt;SUM($E18:AE18),SUM($E23:AE23)-SUM($E18:AE18),0)</f>
        <v>0</v>
      </c>
      <c r="AF29" s="253">
        <f>+IF(SUM($E23:AF23)&gt;SUM($E18:AF18),SUM($E23:AF23)-SUM($E18:AF18),0)</f>
        <v>0</v>
      </c>
      <c r="AG29" s="253">
        <f>+IF(SUM($E23:AG23)&gt;SUM($E18:AG18),SUM($E23:AG23)-SUM($E18:AG18),0)</f>
        <v>0</v>
      </c>
      <c r="AH29" s="253">
        <f>+IF(SUM($E23:AH23)&gt;SUM($E18:AH18),SUM($E23:AH23)-SUM($E18:AH18),0)</f>
        <v>133065.96000000008</v>
      </c>
      <c r="AI29" s="253">
        <f>+IF(SUM($E23:AI23)&gt;SUM($E18:AI18),SUM($E23:AI23)-SUM($E18:AI18),0)</f>
        <v>133065.96000000008</v>
      </c>
      <c r="AJ29" s="253">
        <f>+IF(SUM($E23:AJ23)&gt;SUM($E18:AJ18),SUM($E23:AJ23)-SUM($E18:AJ18),0)</f>
        <v>133065.96000000008</v>
      </c>
      <c r="AK29" s="253">
        <f>+IF(SUM($E23:AK23)&gt;SUM($E18:AK18),SUM($E23:AK23)-SUM($E18:AK18),0)</f>
        <v>133065.96000000008</v>
      </c>
      <c r="AL29" s="253">
        <f>+IF(SUM($E23:AL23)&gt;SUM($E18:AL18),SUM($E23:AL23)-SUM($E18:AL18),0)</f>
        <v>133065.96000000008</v>
      </c>
      <c r="AM29" s="253">
        <f>+IF(SUM($E23:AM23)&gt;SUM($E18:AM18),SUM($E23:AM23)-SUM($E18:AM18),0)</f>
        <v>332664.90000000002</v>
      </c>
      <c r="AN29" s="253">
        <f>+IF(SUM($E23:AN23)&gt;SUM($E18:AN18),SUM($E23:AN23)-SUM($E18:AN18),0)</f>
        <v>219528</v>
      </c>
      <c r="AO29" s="253">
        <f>+IF(SUM($E23:AO23)&gt;SUM($E18:AO18),SUM($E23:AO23)-SUM($E18:AO18),0)</f>
        <v>219528</v>
      </c>
      <c r="AP29" s="253">
        <f>+IF(SUM($E23:AP23)&gt;SUM($E18:AP18),SUM($E23:AP23)-SUM($E18:AP18),0)</f>
        <v>219528</v>
      </c>
      <c r="AQ29" s="253">
        <f>+IF(SUM($E23:AQ23)&gt;SUM($E18:AQ18),SUM($E23:AQ23)-SUM($E18:AQ18),0)</f>
        <v>219528</v>
      </c>
      <c r="AR29" s="253">
        <f>+IF(SUM($E23:AR23)&gt;SUM($E18:AR18),SUM($E23:AR23)-SUM($E18:AR18),0)</f>
        <v>219528</v>
      </c>
      <c r="AS29" s="253">
        <f>+IF(SUM($E23:AS23)&gt;SUM($E18:AS18),SUM($E23:AS23)-SUM($E18:AS18),0)</f>
        <v>219528</v>
      </c>
      <c r="AT29" s="253">
        <f>+IF(SUM($E23:AT23)&gt;SUM($E18:AT18),SUM($E23:AT23)-SUM($E18:AT18),0)</f>
        <v>45254.760000000009</v>
      </c>
      <c r="AU29" s="253">
        <f>+IF(SUM($E23:AU23)&gt;SUM($E18:AU18),SUM($E23:AU23)-SUM($E18:AU18),0)</f>
        <v>45254.760000000009</v>
      </c>
      <c r="AV29" s="253">
        <f>+IF(SUM($E23:AV23)&gt;SUM($E18:AV18),SUM($E23:AV23)-SUM($E18:AV18),0)</f>
        <v>45254.760000000009</v>
      </c>
      <c r="AW29" s="253">
        <f>+IF(SUM($E23:AW23)&gt;SUM($E18:AW18),SUM($E23:AW23)-SUM($E18:AW18),0)</f>
        <v>45254.760000000009</v>
      </c>
      <c r="AX29" s="253">
        <f>+IF(SUM($E23:AX23)&gt;SUM($E18:AX18),SUM($E23:AX23)-SUM($E18:AX18),0)</f>
        <v>45254.760000000009</v>
      </c>
      <c r="AY29" s="253">
        <f>+IF(SUM($E23:AY23)&gt;SUM($E18:AY18),SUM($E23:AY23)-SUM($E18:AY18),0)</f>
        <v>113136.90000000002</v>
      </c>
      <c r="AZ29" s="253">
        <f>+IF(SUM($E23:AZ23)&gt;SUM($E18:AZ18),SUM($E23:AZ23)-SUM($E18:AZ18),0)</f>
        <v>0</v>
      </c>
      <c r="BA29" s="253">
        <f>+IF(SUM($E23:BA23)&gt;SUM($E18:BA18),SUM($E23:BA23)-SUM($E18:BA18),0)</f>
        <v>0</v>
      </c>
      <c r="BB29" s="253">
        <f>+IF(SUM($E23:BB23)&gt;SUM($E18:BB18),SUM($E23:BB23)-SUM($E18:BB18),0)</f>
        <v>0</v>
      </c>
      <c r="BC29" s="253">
        <f>+IF(SUM($E23:BC23)&gt;SUM($E18:BC18),SUM($E23:BC23)-SUM($E18:BC18),0)</f>
        <v>0</v>
      </c>
      <c r="BD29" s="253">
        <f>+IF(SUM($E23:BD23)&gt;SUM($E18:BD18),SUM($E23:BD23)-SUM($E18:BD18),0)</f>
        <v>0</v>
      </c>
      <c r="BE29" s="253">
        <f>+IF(SUM($E23:BE23)&gt;SUM($E18:BE18),SUM($E23:BE23)-SUM($E18:BE18),0)</f>
        <v>0</v>
      </c>
      <c r="BF29" s="253">
        <f>+IF(SUM($E23:BF23)&gt;SUM($E18:BF18),SUM($E23:BF23)-SUM($E18:BF18),0)</f>
        <v>132835.56000000006</v>
      </c>
      <c r="BG29" s="253">
        <f>+IF(SUM($E23:BG23)&gt;SUM($E18:BG18),SUM($E23:BG23)-SUM($E18:BG18),0)</f>
        <v>132835.56000000006</v>
      </c>
      <c r="BH29" s="253">
        <f>+IF(SUM($E23:BH23)&gt;SUM($E18:BH18),SUM($E23:BH23)-SUM($E18:BH18),0)</f>
        <v>132835.56000000006</v>
      </c>
      <c r="BI29" s="253">
        <f>+IF(SUM($E23:BI23)&gt;SUM($E18:BI18),SUM($E23:BI23)-SUM($E18:BI18),0)</f>
        <v>132835.56000000006</v>
      </c>
      <c r="BJ29" s="253">
        <f>+IF(SUM($E23:BJ23)&gt;SUM($E18:BJ18),SUM($E23:BJ23)-SUM($E18:BJ18),0)</f>
        <v>132835.56000000006</v>
      </c>
      <c r="BK29" s="253">
        <f>+IF(SUM($E23:BK23)&gt;SUM($E18:BK18),SUM($E23:BK23)-SUM($E18:BK18),0)</f>
        <v>332088.90000000014</v>
      </c>
      <c r="BL29" s="253">
        <f>+IF(SUM($E23:BL23)&gt;SUM($E18:BL18),SUM($E23:BL23)-SUM($E18:BL18),0)</f>
        <v>288.00000000023283</v>
      </c>
      <c r="BM29" s="253">
        <f>+IF(SUM($E23:BM23)&gt;SUM($E18:BM18),SUM($E23:BM23)-SUM($E18:BM18),0)</f>
        <v>288.00000000023283</v>
      </c>
      <c r="BN29" s="253">
        <f>+IF(SUM($E23:BN23)&gt;SUM($E18:BN18),SUM($E23:BN23)-SUM($E18:BN18),0)</f>
        <v>288.00000000023283</v>
      </c>
      <c r="BO29" s="253">
        <f>+IF(SUM($E23:BO23)&gt;SUM($E18:BO18),SUM($E23:BO23)-SUM($E18:BO18),0)</f>
        <v>288.00000000023283</v>
      </c>
      <c r="BP29" s="253">
        <f>+IF(SUM($E23:BP23)&gt;SUM($E18:BP18),SUM($E23:BP23)-SUM($E18:BP18),0)</f>
        <v>288.00000000023283</v>
      </c>
      <c r="BQ29" s="253">
        <f>+IF(SUM($E23:BQ23)&gt;SUM($E18:BQ18),SUM($E23:BQ23)-SUM($E18:BQ18),0)</f>
        <v>288.00000000023283</v>
      </c>
      <c r="BR29" s="253">
        <f>+IF(SUM($E23:BR23)&gt;SUM($E18:BR18),SUM($E23:BR23)-SUM($E18:BR18),0)</f>
        <v>132720.36000000034</v>
      </c>
      <c r="BS29" s="253">
        <f>+IF(SUM($E23:BS23)&gt;SUM($E18:BS18),SUM($E23:BS23)-SUM($E18:BS18),0)</f>
        <v>132720.36000000034</v>
      </c>
      <c r="BT29" s="253">
        <f>+IF(SUM($E23:BT23)&gt;SUM($E18:BT18),SUM($E23:BT23)-SUM($E18:BT18),0)</f>
        <v>132720.36000000034</v>
      </c>
      <c r="BU29" s="253">
        <f>+IF(SUM($E23:BU23)&gt;SUM($E18:BU18),SUM($E23:BU23)-SUM($E18:BU18),0)</f>
        <v>132720.36000000034</v>
      </c>
      <c r="BV29" s="253">
        <f>+IF(SUM($E23:BV23)&gt;SUM($E18:BV18),SUM($E23:BV23)-SUM($E18:BV18),0)</f>
        <v>132720.36000000034</v>
      </c>
      <c r="BW29" s="253">
        <f>+IF(SUM($E23:BW23)&gt;SUM($E18:BW18),SUM($E23:BW23)-SUM($E18:BW18),0)</f>
        <v>331800.90000000037</v>
      </c>
      <c r="BX29" s="253">
        <f>+IF(SUM($E23:BX23)&gt;SUM($E18:BX18),SUM($E23:BX23)-SUM($E18:BX18),0)</f>
        <v>288.00000000046566</v>
      </c>
      <c r="BY29" s="253">
        <f>+IF(SUM($E23:BY23)&gt;SUM($E18:BY18),SUM($E23:BY23)-SUM($E18:BY18),0)</f>
        <v>288.00000000046566</v>
      </c>
      <c r="BZ29" s="253">
        <f>+IF(SUM($E23:BZ23)&gt;SUM($E18:BZ18),SUM($E23:BZ23)-SUM($E18:BZ18),0)</f>
        <v>288.00000000046566</v>
      </c>
      <c r="CA29" s="253">
        <f>+IF(SUM($E23:CA23)&gt;SUM($E18:CA18),SUM($E23:CA23)-SUM($E18:CA18),0)</f>
        <v>288.00000000046566</v>
      </c>
      <c r="CB29" s="253">
        <f>+IF(SUM($E23:CB23)&gt;SUM($E18:CB18),SUM($E23:CB23)-SUM($E18:CB18),0)</f>
        <v>288.00000000046566</v>
      </c>
      <c r="CC29" s="253">
        <f>+IF(SUM($E23:CC23)&gt;SUM($E18:CC18),SUM($E23:CC23)-SUM($E18:CC18),0)</f>
        <v>288.00000000046566</v>
      </c>
      <c r="CD29" s="253">
        <f>+IF(SUM($E23:CD23)&gt;SUM($E18:CD18),SUM($E23:CD23)-SUM($E18:CD18),0)</f>
        <v>132605.16000000038</v>
      </c>
      <c r="CE29" s="253">
        <f>+IF(SUM($E23:CE23)&gt;SUM($E18:CE18),SUM($E23:CE23)-SUM($E18:CE18),0)</f>
        <v>132605.16000000038</v>
      </c>
      <c r="CF29" s="253">
        <f>+IF(SUM($E23:CF23)&gt;SUM($E18:CF18),SUM($E23:CF23)-SUM($E18:CF18),0)</f>
        <v>132605.16000000038</v>
      </c>
      <c r="CG29" s="253">
        <f>+IF(SUM($E23:CG23)&gt;SUM($E18:CG18),SUM($E23:CG23)-SUM($E18:CG18),0)</f>
        <v>132605.16000000038</v>
      </c>
      <c r="CH29" s="253">
        <f>+IF(SUM($E23:CH23)&gt;SUM($E18:CH18),SUM($E23:CH23)-SUM($E18:CH18),0)</f>
        <v>132605.16000000038</v>
      </c>
      <c r="CI29" s="253">
        <f>+IF(SUM($E23:CI23)&gt;SUM($E18:CI18),SUM($E23:CI23)-SUM($E18:CI18),0)</f>
        <v>331512.90000000037</v>
      </c>
      <c r="CJ29" s="253">
        <f>+IF(SUM($E23:CJ23)&gt;SUM($E18:CJ18),SUM($E23:CJ23)-SUM($E18:CJ18),0)</f>
        <v>288.00000000046566</v>
      </c>
      <c r="CK29" s="253">
        <f>+IF(SUM($E23:CK23)&gt;SUM($E18:CK18),SUM($E23:CK23)-SUM($E18:CK18),0)</f>
        <v>288.00000000046566</v>
      </c>
      <c r="CL29" s="253">
        <f>+IF(SUM($E23:CL23)&gt;SUM($E18:CL18),SUM($E23:CL23)-SUM($E18:CL18),0)</f>
        <v>288.00000000046566</v>
      </c>
      <c r="CM29" s="253">
        <f>+IF(SUM($E23:CM23)&gt;SUM($E18:CM18),SUM($E23:CM23)-SUM($E18:CM18),0)</f>
        <v>288.00000000046566</v>
      </c>
      <c r="CN29" s="253">
        <f>+IF(SUM($E23:CN23)&gt;SUM($E18:CN18),SUM($E23:CN23)-SUM($E18:CN18),0)</f>
        <v>288.00000000046566</v>
      </c>
      <c r="CO29" s="253">
        <f>+IF(SUM($E23:CO23)&gt;SUM($E18:CO18),SUM($E23:CO23)-SUM($E18:CO18),0)</f>
        <v>288.00000000046566</v>
      </c>
      <c r="CP29" s="253">
        <f>+IF(SUM($E23:CP23)&gt;SUM($E18:CP18),SUM($E23:CP23)-SUM($E18:CP18),0)</f>
        <v>132489.96000000043</v>
      </c>
      <c r="CQ29" s="253">
        <f>+IF(SUM($E23:CQ23)&gt;SUM($E18:CQ18),SUM($E23:CQ23)-SUM($E18:CQ18),0)</f>
        <v>132489.96000000043</v>
      </c>
      <c r="CR29" s="253">
        <f>+IF(SUM($E23:CR23)&gt;SUM($E18:CR18),SUM($E23:CR23)-SUM($E18:CR18),0)</f>
        <v>132489.96000000043</v>
      </c>
      <c r="CS29" s="253">
        <f>+IF(SUM($E23:CS23)&gt;SUM($E18:CS18),SUM($E23:CS23)-SUM($E18:CS18),0)</f>
        <v>132489.96000000043</v>
      </c>
      <c r="CT29" s="253">
        <f>+IF(SUM($E23:CT23)&gt;SUM($E18:CT18),SUM($E23:CT23)-SUM($E18:CT18),0)</f>
        <v>132489.96000000043</v>
      </c>
      <c r="CU29" s="253">
        <f>+IF(SUM($E23:CU23)&gt;SUM($E18:CU18),SUM($E23:CU23)-SUM($E18:CU18),0)</f>
        <v>331224.90000000037</v>
      </c>
      <c r="CV29" s="253">
        <f>+IF(SUM($E23:CV23)&gt;SUM($E18:CV18),SUM($E23:CV23)-SUM($E18:CV18),0)</f>
        <v>288.00000000046566</v>
      </c>
      <c r="CW29" s="253">
        <f>+IF(SUM($E23:CW23)&gt;SUM($E18:CW18),SUM($E23:CW23)-SUM($E18:CW18),0)</f>
        <v>288.00000000046566</v>
      </c>
      <c r="CX29" s="253">
        <f>+IF(SUM($E23:CX23)&gt;SUM($E18:CX18),SUM($E23:CX23)-SUM($E18:CX18),0)</f>
        <v>288.00000000046566</v>
      </c>
      <c r="CY29" s="253">
        <f>+IF(SUM($E23:CY23)&gt;SUM($E18:CY18),SUM($E23:CY23)-SUM($E18:CY18),0)</f>
        <v>288.00000000046566</v>
      </c>
      <c r="CZ29" s="253">
        <f>+IF(SUM($E23:CZ23)&gt;SUM($E18:CZ18),SUM($E23:CZ23)-SUM($E18:CZ18),0)</f>
        <v>288.00000000046566</v>
      </c>
      <c r="DA29" s="253">
        <f>+IF(SUM($E23:DA23)&gt;SUM($E18:DA18),SUM($E23:DA23)-SUM($E18:DA18),0)</f>
        <v>288.00000000046566</v>
      </c>
      <c r="DB29" s="253">
        <f>+IF(SUM($E23:DB23)&gt;SUM($E18:DB18),SUM($E23:DB23)-SUM($E18:DB18),0)</f>
        <v>132374.76000000071</v>
      </c>
      <c r="DC29" s="253">
        <f>+IF(SUM($E23:DC23)&gt;SUM($E18:DC18),SUM($E23:DC23)-SUM($E18:DC18),0)</f>
        <v>132374.76000000071</v>
      </c>
      <c r="DD29" s="253">
        <f>+IF(SUM($E23:DD23)&gt;SUM($E18:DD18),SUM($E23:DD23)-SUM($E18:DD18),0)</f>
        <v>132374.76000000071</v>
      </c>
      <c r="DE29" s="253">
        <f>+IF(SUM($E23:DE23)&gt;SUM($E18:DE18),SUM($E23:DE23)-SUM($E18:DE18),0)</f>
        <v>132374.76000000071</v>
      </c>
      <c r="DF29" s="253">
        <f>+IF(SUM($E23:DF23)&gt;SUM($E18:DF18),SUM($E23:DF23)-SUM($E18:DF18),0)</f>
        <v>132374.76000000071</v>
      </c>
      <c r="DG29" s="253">
        <f>+IF(SUM($E23:DG23)&gt;SUM($E18:DG18),SUM($E23:DG23)-SUM($E18:DG18),0)</f>
        <v>330936.90000000084</v>
      </c>
      <c r="DH29" s="253">
        <f>+IF(SUM($E23:DH23)&gt;SUM($E18:DH18),SUM($E23:DH23)-SUM($E18:DH18),0)</f>
        <v>288.00000000093132</v>
      </c>
      <c r="DI29" s="253">
        <f>+IF(SUM($E23:DI23)&gt;SUM($E18:DI18),SUM($E23:DI23)-SUM($E18:DI18),0)</f>
        <v>288.00000000093132</v>
      </c>
      <c r="DJ29" s="253">
        <f>+IF(SUM($E23:DJ23)&gt;SUM($E18:DJ18),SUM($E23:DJ23)-SUM($E18:DJ18),0)</f>
        <v>288.00000000093132</v>
      </c>
      <c r="DK29" s="253">
        <f>+IF(SUM($E23:DK23)&gt;SUM($E18:DK18),SUM($E23:DK23)-SUM($E18:DK18),0)</f>
        <v>288.00000000093132</v>
      </c>
      <c r="DL29" s="253">
        <f>+IF(SUM($E23:DL23)&gt;SUM($E18:DL18),SUM($E23:DL23)-SUM($E18:DL18),0)</f>
        <v>288.00000000093132</v>
      </c>
      <c r="DM29" s="253">
        <f>+IF(SUM($E23:DM23)&gt;SUM($E18:DM18),SUM($E23:DM23)-SUM($E18:DM18),0)</f>
        <v>288.00000000093132</v>
      </c>
      <c r="DN29" s="253">
        <f>+IF(SUM($E23:DN23)&gt;SUM($E18:DN18),SUM($E23:DN23)-SUM($E18:DN18),0)</f>
        <v>132259.56000000099</v>
      </c>
      <c r="DO29" s="253">
        <f>+IF(SUM($E23:DO23)&gt;SUM($E18:DO18),SUM($E23:DO23)-SUM($E18:DO18),0)</f>
        <v>132259.56000000099</v>
      </c>
      <c r="DP29" s="253">
        <f>+IF(SUM($E23:DP23)&gt;SUM($E18:DP18),SUM($E23:DP23)-SUM($E18:DP18),0)</f>
        <v>132259.56000000099</v>
      </c>
      <c r="DQ29" s="253">
        <f>+IF(SUM($E23:DQ23)&gt;SUM($E18:DQ18),SUM($E23:DQ23)-SUM($E18:DQ18),0)</f>
        <v>132259.56000000099</v>
      </c>
      <c r="DR29" s="253">
        <f>+IF(SUM($E23:DR23)&gt;SUM($E18:DR18),SUM($E23:DR23)-SUM($E18:DR18),0)</f>
        <v>132259.56000000099</v>
      </c>
      <c r="DS29" s="253">
        <f>+IF(SUM($E23:DS23)&gt;SUM($E18:DS18),SUM($E23:DS23)-SUM($E18:DS18),0)</f>
        <v>330648.90000000084</v>
      </c>
      <c r="DT29" s="253">
        <f>+IF(SUM($E23:DT23)&gt;SUM($E18:DT18),SUM($E23:DT23)-SUM($E18:DT18),0)</f>
        <v>288.00000000093132</v>
      </c>
    </row>
    <row r="30" spans="2:124" ht="15.6" thickTop="1" thickBot="1">
      <c r="C30" s="316" t="s">
        <v>679</v>
      </c>
      <c r="E30" s="253">
        <f>+E23</f>
        <v>0</v>
      </c>
      <c r="F30" s="253">
        <f>+F23</f>
        <v>0</v>
      </c>
      <c r="G30" s="253">
        <f t="shared" ref="G30:BR30" si="4">+G23</f>
        <v>0</v>
      </c>
      <c r="H30" s="253">
        <f t="shared" si="4"/>
        <v>0</v>
      </c>
      <c r="I30" s="253">
        <f t="shared" si="4"/>
        <v>0</v>
      </c>
      <c r="J30" s="253">
        <f t="shared" si="4"/>
        <v>0</v>
      </c>
      <c r="K30" s="253">
        <f t="shared" si="4"/>
        <v>0</v>
      </c>
      <c r="L30" s="253">
        <f t="shared" si="4"/>
        <v>0</v>
      </c>
      <c r="M30" s="253">
        <f t="shared" si="4"/>
        <v>0</v>
      </c>
      <c r="N30" s="253">
        <f t="shared" si="4"/>
        <v>0</v>
      </c>
      <c r="O30" s="253">
        <f t="shared" si="4"/>
        <v>0</v>
      </c>
      <c r="P30" s="253">
        <f t="shared" si="4"/>
        <v>0</v>
      </c>
      <c r="Q30" s="253">
        <f t="shared" si="4"/>
        <v>0</v>
      </c>
      <c r="R30" s="253">
        <f t="shared" si="4"/>
        <v>0</v>
      </c>
      <c r="S30" s="253">
        <f t="shared" si="4"/>
        <v>0</v>
      </c>
      <c r="T30" s="253">
        <f t="shared" si="4"/>
        <v>0</v>
      </c>
      <c r="U30" s="253">
        <f t="shared" si="4"/>
        <v>0</v>
      </c>
      <c r="V30" s="253">
        <f t="shared" si="4"/>
        <v>456409.8</v>
      </c>
      <c r="W30" s="253">
        <f t="shared" si="4"/>
        <v>0</v>
      </c>
      <c r="X30" s="253">
        <f t="shared" si="4"/>
        <v>0</v>
      </c>
      <c r="Y30" s="253">
        <f t="shared" si="4"/>
        <v>0</v>
      </c>
      <c r="Z30" s="253">
        <f t="shared" si="4"/>
        <v>0</v>
      </c>
      <c r="AA30" s="253">
        <f t="shared" si="4"/>
        <v>195604.19999999998</v>
      </c>
      <c r="AB30" s="253">
        <f t="shared" si="4"/>
        <v>0</v>
      </c>
      <c r="AC30" s="253">
        <f t="shared" si="4"/>
        <v>0</v>
      </c>
      <c r="AD30" s="253">
        <f t="shared" si="4"/>
        <v>0</v>
      </c>
      <c r="AE30" s="253">
        <f t="shared" si="4"/>
        <v>0</v>
      </c>
      <c r="AF30" s="253">
        <f t="shared" si="4"/>
        <v>0</v>
      </c>
      <c r="AG30" s="253">
        <f t="shared" si="4"/>
        <v>0</v>
      </c>
      <c r="AH30" s="253">
        <f t="shared" si="4"/>
        <v>139723.86000000007</v>
      </c>
      <c r="AI30" s="253">
        <f t="shared" si="4"/>
        <v>0</v>
      </c>
      <c r="AJ30" s="253">
        <f t="shared" si="4"/>
        <v>0</v>
      </c>
      <c r="AK30" s="253">
        <f t="shared" si="4"/>
        <v>0</v>
      </c>
      <c r="AL30" s="253">
        <f t="shared" si="4"/>
        <v>0</v>
      </c>
      <c r="AM30" s="253">
        <f t="shared" si="4"/>
        <v>199598.94</v>
      </c>
      <c r="AN30" s="253">
        <f t="shared" si="4"/>
        <v>0</v>
      </c>
      <c r="AO30" s="253">
        <f t="shared" si="4"/>
        <v>0</v>
      </c>
      <c r="AP30" s="253">
        <f t="shared" si="4"/>
        <v>0</v>
      </c>
      <c r="AQ30" s="253">
        <f t="shared" si="4"/>
        <v>0</v>
      </c>
      <c r="AR30" s="253">
        <f t="shared" si="4"/>
        <v>0</v>
      </c>
      <c r="AS30" s="253">
        <f t="shared" si="4"/>
        <v>0</v>
      </c>
      <c r="AT30" s="253">
        <f t="shared" si="4"/>
        <v>-174273.24</v>
      </c>
      <c r="AU30" s="253">
        <f t="shared" si="4"/>
        <v>0</v>
      </c>
      <c r="AV30" s="253">
        <f t="shared" si="4"/>
        <v>0</v>
      </c>
      <c r="AW30" s="253">
        <f t="shared" si="4"/>
        <v>0</v>
      </c>
      <c r="AX30" s="253">
        <f t="shared" si="4"/>
        <v>0</v>
      </c>
      <c r="AY30" s="253">
        <f t="shared" si="4"/>
        <v>67882.14</v>
      </c>
      <c r="AZ30" s="253">
        <f t="shared" si="4"/>
        <v>0</v>
      </c>
      <c r="BA30" s="253">
        <f t="shared" si="4"/>
        <v>0</v>
      </c>
      <c r="BB30" s="253">
        <f t="shared" si="4"/>
        <v>0</v>
      </c>
      <c r="BC30" s="253">
        <f t="shared" si="4"/>
        <v>0</v>
      </c>
      <c r="BD30" s="253">
        <f t="shared" si="4"/>
        <v>0</v>
      </c>
      <c r="BE30" s="253">
        <f t="shared" si="4"/>
        <v>0</v>
      </c>
      <c r="BF30" s="253">
        <f t="shared" si="4"/>
        <v>351787.56000000006</v>
      </c>
      <c r="BG30" s="253">
        <f t="shared" si="4"/>
        <v>0</v>
      </c>
      <c r="BH30" s="253">
        <f t="shared" si="4"/>
        <v>0</v>
      </c>
      <c r="BI30" s="253">
        <f t="shared" si="4"/>
        <v>0</v>
      </c>
      <c r="BJ30" s="253">
        <f t="shared" si="4"/>
        <v>0</v>
      </c>
      <c r="BK30" s="253">
        <f t="shared" si="4"/>
        <v>199253.34</v>
      </c>
      <c r="BL30" s="253">
        <f t="shared" si="4"/>
        <v>0</v>
      </c>
      <c r="BM30" s="253">
        <f t="shared" si="4"/>
        <v>0</v>
      </c>
      <c r="BN30" s="253">
        <f t="shared" si="4"/>
        <v>0</v>
      </c>
      <c r="BO30" s="253">
        <f t="shared" si="4"/>
        <v>0</v>
      </c>
      <c r="BP30" s="253">
        <f t="shared" si="4"/>
        <v>0</v>
      </c>
      <c r="BQ30" s="253">
        <f t="shared" si="4"/>
        <v>0</v>
      </c>
      <c r="BR30" s="253">
        <f t="shared" si="4"/>
        <v>132432.36000000002</v>
      </c>
      <c r="BS30" s="253">
        <f t="shared" ref="BS30:DT30" si="5">+BS23</f>
        <v>0</v>
      </c>
      <c r="BT30" s="253">
        <f t="shared" si="5"/>
        <v>0</v>
      </c>
      <c r="BU30" s="253">
        <f t="shared" si="5"/>
        <v>0</v>
      </c>
      <c r="BV30" s="253">
        <f t="shared" si="5"/>
        <v>0</v>
      </c>
      <c r="BW30" s="253">
        <f t="shared" si="5"/>
        <v>199080.54</v>
      </c>
      <c r="BX30" s="253">
        <f t="shared" si="5"/>
        <v>0</v>
      </c>
      <c r="BY30" s="253">
        <f t="shared" si="5"/>
        <v>0</v>
      </c>
      <c r="BZ30" s="253">
        <f t="shared" si="5"/>
        <v>0</v>
      </c>
      <c r="CA30" s="253">
        <f t="shared" si="5"/>
        <v>0</v>
      </c>
      <c r="CB30" s="253">
        <f t="shared" si="5"/>
        <v>0</v>
      </c>
      <c r="CC30" s="253">
        <f t="shared" si="5"/>
        <v>0</v>
      </c>
      <c r="CD30" s="253">
        <f t="shared" si="5"/>
        <v>132317.16</v>
      </c>
      <c r="CE30" s="253">
        <f t="shared" si="5"/>
        <v>0</v>
      </c>
      <c r="CF30" s="253">
        <f t="shared" si="5"/>
        <v>0</v>
      </c>
      <c r="CG30" s="253">
        <f t="shared" si="5"/>
        <v>0</v>
      </c>
      <c r="CH30" s="253">
        <f t="shared" si="5"/>
        <v>0</v>
      </c>
      <c r="CI30" s="253">
        <f t="shared" si="5"/>
        <v>198907.74000000002</v>
      </c>
      <c r="CJ30" s="253">
        <f t="shared" si="5"/>
        <v>0</v>
      </c>
      <c r="CK30" s="253">
        <f t="shared" si="5"/>
        <v>0</v>
      </c>
      <c r="CL30" s="253">
        <f t="shared" si="5"/>
        <v>0</v>
      </c>
      <c r="CM30" s="253">
        <f t="shared" si="5"/>
        <v>0</v>
      </c>
      <c r="CN30" s="253">
        <f t="shared" si="5"/>
        <v>0</v>
      </c>
      <c r="CO30" s="253">
        <f t="shared" si="5"/>
        <v>0</v>
      </c>
      <c r="CP30" s="253">
        <f t="shared" si="5"/>
        <v>132201.96000000002</v>
      </c>
      <c r="CQ30" s="253">
        <f t="shared" si="5"/>
        <v>0</v>
      </c>
      <c r="CR30" s="253">
        <f t="shared" si="5"/>
        <v>0</v>
      </c>
      <c r="CS30" s="253">
        <f t="shared" si="5"/>
        <v>0</v>
      </c>
      <c r="CT30" s="253">
        <f t="shared" si="5"/>
        <v>0</v>
      </c>
      <c r="CU30" s="253">
        <f t="shared" si="5"/>
        <v>198734.94</v>
      </c>
      <c r="CV30" s="253">
        <f t="shared" si="5"/>
        <v>0</v>
      </c>
      <c r="CW30" s="253">
        <f t="shared" si="5"/>
        <v>0</v>
      </c>
      <c r="CX30" s="253">
        <f t="shared" si="5"/>
        <v>0</v>
      </c>
      <c r="CY30" s="253">
        <f t="shared" si="5"/>
        <v>0</v>
      </c>
      <c r="CZ30" s="253">
        <f t="shared" si="5"/>
        <v>0</v>
      </c>
      <c r="DA30" s="253">
        <f t="shared" si="5"/>
        <v>0</v>
      </c>
      <c r="DB30" s="253">
        <f t="shared" si="5"/>
        <v>132086.76</v>
      </c>
      <c r="DC30" s="253">
        <f t="shared" si="5"/>
        <v>0</v>
      </c>
      <c r="DD30" s="253">
        <f t="shared" si="5"/>
        <v>0</v>
      </c>
      <c r="DE30" s="253">
        <f t="shared" si="5"/>
        <v>0</v>
      </c>
      <c r="DF30" s="253">
        <f t="shared" si="5"/>
        <v>0</v>
      </c>
      <c r="DG30" s="253">
        <f t="shared" si="5"/>
        <v>198562.14</v>
      </c>
      <c r="DH30" s="253">
        <f t="shared" si="5"/>
        <v>0</v>
      </c>
      <c r="DI30" s="253">
        <f t="shared" si="5"/>
        <v>0</v>
      </c>
      <c r="DJ30" s="253">
        <f t="shared" si="5"/>
        <v>0</v>
      </c>
      <c r="DK30" s="253">
        <f t="shared" si="5"/>
        <v>0</v>
      </c>
      <c r="DL30" s="253">
        <f t="shared" si="5"/>
        <v>0</v>
      </c>
      <c r="DM30" s="253">
        <f t="shared" si="5"/>
        <v>0</v>
      </c>
      <c r="DN30" s="253">
        <f t="shared" si="5"/>
        <v>131971.56000000003</v>
      </c>
      <c r="DO30" s="253">
        <f t="shared" si="5"/>
        <v>0</v>
      </c>
      <c r="DP30" s="253">
        <f t="shared" si="5"/>
        <v>0</v>
      </c>
      <c r="DQ30" s="253">
        <f t="shared" si="5"/>
        <v>0</v>
      </c>
      <c r="DR30" s="253">
        <f t="shared" si="5"/>
        <v>0</v>
      </c>
      <c r="DS30" s="253">
        <f t="shared" si="5"/>
        <v>198389.34</v>
      </c>
      <c r="DT30" s="253">
        <f t="shared" si="5"/>
        <v>0</v>
      </c>
    </row>
    <row r="31" spans="2:124" ht="15" thickTop="1"/>
  </sheetData>
  <hyperlinks>
    <hyperlink ref="C1" location="Input!A1" display="MENU" xr:uid="{F5EEBE3E-23BE-4C4D-916B-F731CABA1F9E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7D5DC-AE12-4110-B013-CE30FDDE38F2}">
  <dimension ref="A1:DT29"/>
  <sheetViews>
    <sheetView view="pageLayout" zoomScaleNormal="100" workbookViewId="0">
      <selection activeCell="C1" sqref="C1"/>
    </sheetView>
  </sheetViews>
  <sheetFormatPr defaultRowHeight="14.4"/>
  <cols>
    <col min="1" max="1" width="15.6640625" bestFit="1" customWidth="1"/>
    <col min="2" max="2" width="14.77734375" bestFit="1" customWidth="1"/>
    <col min="3" max="3" width="19.6640625" bestFit="1" customWidth="1"/>
    <col min="5" max="15" width="10.5546875" bestFit="1" customWidth="1"/>
    <col min="16" max="16" width="12.5546875" bestFit="1" customWidth="1"/>
    <col min="17" max="17" width="11.5546875" bestFit="1" customWidth="1"/>
    <col min="28" max="28" width="9.6640625" bestFit="1" customWidth="1"/>
    <col min="40" max="40" width="9.6640625" bestFit="1" customWidth="1"/>
    <col min="51" max="51" width="9.6640625" bestFit="1" customWidth="1"/>
    <col min="53" max="53" width="9.6640625" bestFit="1" customWidth="1"/>
  </cols>
  <sheetData>
    <row r="1" spans="1:124" ht="18">
      <c r="A1" s="21" t="s">
        <v>680</v>
      </c>
      <c r="C1" s="12" t="s">
        <v>40</v>
      </c>
    </row>
    <row r="3" spans="1:124" ht="15" thickBot="1"/>
    <row r="4" spans="1:124" ht="15.6" thickTop="1" thickBot="1">
      <c r="C4" s="316" t="s">
        <v>459</v>
      </c>
      <c r="D4" s="294">
        <f>+[1]P_Iniziali!D7</f>
        <v>0.24</v>
      </c>
    </row>
    <row r="5" spans="1:124" ht="15" thickTop="1"/>
    <row r="6" spans="1:124">
      <c r="E6" s="341"/>
    </row>
    <row r="7" spans="1:124">
      <c r="E7" s="20"/>
    </row>
    <row r="8" spans="1:124" ht="21">
      <c r="B8" s="32" t="s">
        <v>666</v>
      </c>
      <c r="C8" s="20"/>
      <c r="D8" s="185" t="s">
        <v>113</v>
      </c>
      <c r="E8" s="262">
        <f>+[1]I_Investimenti!I4</f>
        <v>2019</v>
      </c>
      <c r="F8" s="262">
        <f>+[1]I_Investimenti!J4</f>
        <v>2019</v>
      </c>
      <c r="G8" s="262">
        <f>+[1]I_Investimenti!K4</f>
        <v>2019</v>
      </c>
      <c r="H8" s="262">
        <f>+[1]I_Investimenti!L4</f>
        <v>2019</v>
      </c>
      <c r="I8" s="262">
        <f>+[1]I_Investimenti!M4</f>
        <v>2019</v>
      </c>
      <c r="J8" s="262">
        <f>+[1]I_Investimenti!N4</f>
        <v>2019</v>
      </c>
      <c r="K8" s="262">
        <f>+[1]I_Investimenti!O4</f>
        <v>2019</v>
      </c>
      <c r="L8" s="262">
        <f>+[1]I_Investimenti!P4</f>
        <v>2019</v>
      </c>
      <c r="M8" s="262">
        <f>+[1]I_Investimenti!Q4</f>
        <v>2019</v>
      </c>
      <c r="N8" s="262">
        <f>+[1]I_Investimenti!R4</f>
        <v>2019</v>
      </c>
      <c r="O8" s="262">
        <f>+[1]I_Investimenti!S4</f>
        <v>2019</v>
      </c>
      <c r="P8" s="262">
        <f>+[1]I_Investimenti!T4</f>
        <v>2019</v>
      </c>
      <c r="Q8" s="262">
        <f>+[1]I_Investimenti!U4</f>
        <v>2020</v>
      </c>
      <c r="R8" s="262">
        <f>+[1]I_Investimenti!V4</f>
        <v>2020</v>
      </c>
      <c r="S8" s="262">
        <f>+[1]I_Investimenti!W4</f>
        <v>2020</v>
      </c>
      <c r="T8" s="262">
        <f>+[1]I_Investimenti!X4</f>
        <v>2020</v>
      </c>
      <c r="U8" s="262">
        <f>+[1]I_Investimenti!Y4</f>
        <v>2020</v>
      </c>
      <c r="V8" s="262">
        <f>+[1]I_Investimenti!Z4</f>
        <v>2020</v>
      </c>
      <c r="W8" s="262">
        <f>+[1]I_Investimenti!AA4</f>
        <v>2020</v>
      </c>
      <c r="X8" s="262">
        <f>+[1]I_Investimenti!AB4</f>
        <v>2020</v>
      </c>
      <c r="Y8" s="262">
        <f>+[1]I_Investimenti!AC4</f>
        <v>2020</v>
      </c>
      <c r="Z8" s="262">
        <f>+[1]I_Investimenti!AD4</f>
        <v>2020</v>
      </c>
      <c r="AA8" s="262">
        <f>+[1]I_Investimenti!AE4</f>
        <v>2020</v>
      </c>
      <c r="AB8" s="262">
        <f>+[1]I_Investimenti!AF4</f>
        <v>2020</v>
      </c>
      <c r="AC8" s="262">
        <f>+[1]I_Investimenti!AG4</f>
        <v>2021</v>
      </c>
      <c r="AD8" s="262">
        <f>+[1]I_Investimenti!AH4</f>
        <v>2021</v>
      </c>
      <c r="AE8" s="262">
        <f>+[1]I_Investimenti!AI4</f>
        <v>2021</v>
      </c>
      <c r="AF8" s="262">
        <f>+[1]I_Investimenti!AJ4</f>
        <v>2021</v>
      </c>
      <c r="AG8" s="262">
        <f>+[1]I_Investimenti!AK4</f>
        <v>2021</v>
      </c>
      <c r="AH8" s="262">
        <f>+[1]I_Investimenti!AL4</f>
        <v>2021</v>
      </c>
      <c r="AI8" s="262">
        <f>+[1]I_Investimenti!AM4</f>
        <v>2021</v>
      </c>
      <c r="AJ8" s="262">
        <f>+[1]I_Investimenti!AN4</f>
        <v>2021</v>
      </c>
      <c r="AK8" s="262">
        <f>+[1]I_Investimenti!AO4</f>
        <v>2021</v>
      </c>
      <c r="AL8" s="262">
        <f>+[1]I_Investimenti!AP4</f>
        <v>2021</v>
      </c>
      <c r="AM8" s="262">
        <f>+[1]I_Investimenti!AQ4</f>
        <v>2021</v>
      </c>
      <c r="AN8" s="262">
        <f>+[1]I_Investimenti!AR4</f>
        <v>2021</v>
      </c>
      <c r="AO8" s="262">
        <f>+[1]I_Investimenti!AS4</f>
        <v>2022</v>
      </c>
      <c r="AP8" s="262">
        <f>+[1]I_Investimenti!AT4</f>
        <v>2022</v>
      </c>
      <c r="AQ8" s="262">
        <f>+[1]I_Investimenti!AU4</f>
        <v>2022</v>
      </c>
      <c r="AR8" s="262">
        <f>+[1]I_Investimenti!AV4</f>
        <v>2022</v>
      </c>
      <c r="AS8" s="262">
        <f>+[1]I_Investimenti!AW4</f>
        <v>2022</v>
      </c>
      <c r="AT8" s="262">
        <f>+[1]I_Investimenti!AX4</f>
        <v>2022</v>
      </c>
      <c r="AU8" s="262">
        <f>+[1]I_Investimenti!AY4</f>
        <v>2022</v>
      </c>
      <c r="AV8" s="262">
        <f>+[1]I_Investimenti!AZ4</f>
        <v>2022</v>
      </c>
      <c r="AW8" s="262">
        <f>+[1]I_Investimenti!BA4</f>
        <v>2022</v>
      </c>
      <c r="AX8" s="262">
        <f>+[1]I_Investimenti!BB4</f>
        <v>2022</v>
      </c>
      <c r="AY8" s="262">
        <f>+[1]I_Investimenti!BC4</f>
        <v>2022</v>
      </c>
      <c r="AZ8" s="262">
        <f>+[1]I_Investimenti!BD4</f>
        <v>2022</v>
      </c>
      <c r="BA8" s="262">
        <f>+[1]I_Investimenti!BE4</f>
        <v>2023</v>
      </c>
      <c r="BB8" s="262">
        <f>+[1]I_Investimenti!BF4</f>
        <v>2023</v>
      </c>
      <c r="BC8" s="262">
        <f>+[1]I_Investimenti!BG4</f>
        <v>2023</v>
      </c>
      <c r="BD8" s="262">
        <f>+[1]I_Investimenti!BH4</f>
        <v>2023</v>
      </c>
      <c r="BE8" s="262">
        <f>+[1]I_Investimenti!BI4</f>
        <v>2023</v>
      </c>
      <c r="BF8" s="262">
        <f>+[1]I_Investimenti!BJ4</f>
        <v>2023</v>
      </c>
      <c r="BG8" s="262">
        <f>+[1]I_Investimenti!BK4</f>
        <v>2023</v>
      </c>
      <c r="BH8" s="262">
        <f>+[1]I_Investimenti!BL4</f>
        <v>2023</v>
      </c>
      <c r="BI8" s="262">
        <f>+[1]I_Investimenti!BM4</f>
        <v>2023</v>
      </c>
      <c r="BJ8" s="262">
        <f>+[1]I_Investimenti!BN4</f>
        <v>2023</v>
      </c>
      <c r="BK8" s="262">
        <f>+[1]I_Investimenti!BO4</f>
        <v>2023</v>
      </c>
      <c r="BL8" s="262">
        <f>+[1]I_Investimenti!BP4</f>
        <v>2023</v>
      </c>
      <c r="BM8" s="262">
        <f>+[1]I_Investimenti!BQ4</f>
        <v>2024</v>
      </c>
      <c r="BN8" s="262">
        <f>+[1]I_Investimenti!BR4</f>
        <v>2024</v>
      </c>
      <c r="BO8" s="262">
        <f>+[1]I_Investimenti!BS4</f>
        <v>2024</v>
      </c>
      <c r="BP8" s="262">
        <f>+[1]I_Investimenti!BT4</f>
        <v>2024</v>
      </c>
      <c r="BQ8" s="262">
        <f>+[1]I_Investimenti!BU4</f>
        <v>2024</v>
      </c>
      <c r="BR8" s="262">
        <f>+[1]I_Investimenti!BV4</f>
        <v>2024</v>
      </c>
      <c r="BS8" s="262">
        <f>+[1]I_Investimenti!BW4</f>
        <v>2024</v>
      </c>
      <c r="BT8" s="262">
        <f>+[1]I_Investimenti!BX4</f>
        <v>2024</v>
      </c>
      <c r="BU8" s="262">
        <f>+[1]I_Investimenti!BY4</f>
        <v>2024</v>
      </c>
      <c r="BV8" s="262">
        <f>+[1]I_Investimenti!BZ4</f>
        <v>2024</v>
      </c>
      <c r="BW8" s="262">
        <f>+[1]I_Investimenti!CA4</f>
        <v>2024</v>
      </c>
      <c r="BX8" s="262">
        <f>+[1]I_Investimenti!CB4</f>
        <v>2024</v>
      </c>
      <c r="BY8" s="262">
        <f>+[1]I_Investimenti!CC4</f>
        <v>2025</v>
      </c>
      <c r="BZ8" s="262">
        <f>+[1]I_Investimenti!CD4</f>
        <v>2025</v>
      </c>
      <c r="CA8" s="262">
        <f>+[1]I_Investimenti!CE4</f>
        <v>2025</v>
      </c>
      <c r="CB8" s="262">
        <f>+[1]I_Investimenti!CF4</f>
        <v>2025</v>
      </c>
      <c r="CC8" s="262">
        <f>+[1]I_Investimenti!CG4</f>
        <v>2025</v>
      </c>
      <c r="CD8" s="262">
        <f>+[1]I_Investimenti!CH4</f>
        <v>2025</v>
      </c>
      <c r="CE8" s="262">
        <f>+[1]I_Investimenti!CI4</f>
        <v>2025</v>
      </c>
      <c r="CF8" s="262">
        <f>+[1]I_Investimenti!CJ4</f>
        <v>2025</v>
      </c>
      <c r="CG8" s="262">
        <f>+[1]I_Investimenti!CK4</f>
        <v>2025</v>
      </c>
      <c r="CH8" s="262">
        <f>+[1]I_Investimenti!CL4</f>
        <v>2025</v>
      </c>
      <c r="CI8" s="262">
        <f>+[1]I_Investimenti!CM4</f>
        <v>2025</v>
      </c>
      <c r="CJ8" s="262">
        <f>+[1]I_Investimenti!CN4</f>
        <v>2025</v>
      </c>
      <c r="CK8" s="262">
        <f>+[1]I_Investimenti!CO4</f>
        <v>2026</v>
      </c>
      <c r="CL8" s="262">
        <f>+[1]I_Investimenti!CP4</f>
        <v>2026</v>
      </c>
      <c r="CM8" s="262">
        <f>+[1]I_Investimenti!CQ4</f>
        <v>2026</v>
      </c>
      <c r="CN8" s="262">
        <f>+[1]I_Investimenti!CR4</f>
        <v>2026</v>
      </c>
      <c r="CO8" s="262">
        <f>+[1]I_Investimenti!CS4</f>
        <v>2026</v>
      </c>
      <c r="CP8" s="262">
        <f>+[1]I_Investimenti!CT4</f>
        <v>2026</v>
      </c>
      <c r="CQ8" s="262">
        <f>+[1]I_Investimenti!CU4</f>
        <v>2026</v>
      </c>
      <c r="CR8" s="262">
        <f>+[1]I_Investimenti!CV4</f>
        <v>2026</v>
      </c>
      <c r="CS8" s="262">
        <f>+[1]I_Investimenti!CW4</f>
        <v>2026</v>
      </c>
      <c r="CT8" s="262">
        <f>+[1]I_Investimenti!CX4</f>
        <v>2026</v>
      </c>
      <c r="CU8" s="262">
        <f>+[1]I_Investimenti!CY4</f>
        <v>2026</v>
      </c>
      <c r="CV8" s="262">
        <f>+[1]I_Investimenti!CZ4</f>
        <v>2026</v>
      </c>
      <c r="CW8" s="262">
        <f>+[1]I_Investimenti!DA4</f>
        <v>2027</v>
      </c>
      <c r="CX8" s="262">
        <f>+[1]I_Investimenti!DB4</f>
        <v>2027</v>
      </c>
      <c r="CY8" s="262">
        <f>+[1]I_Investimenti!DC4</f>
        <v>2027</v>
      </c>
      <c r="CZ8" s="262">
        <f>+[1]I_Investimenti!DD4</f>
        <v>2027</v>
      </c>
      <c r="DA8" s="262">
        <f>+[1]I_Investimenti!DE4</f>
        <v>2027</v>
      </c>
      <c r="DB8" s="262">
        <f>+[1]I_Investimenti!DF4</f>
        <v>2027</v>
      </c>
      <c r="DC8" s="262">
        <f>+[1]I_Investimenti!DG4</f>
        <v>2027</v>
      </c>
      <c r="DD8" s="262">
        <f>+[1]I_Investimenti!DH4</f>
        <v>2027</v>
      </c>
      <c r="DE8" s="262">
        <f>+[1]I_Investimenti!DI4</f>
        <v>2027</v>
      </c>
      <c r="DF8" s="262">
        <f>+[1]I_Investimenti!DJ4</f>
        <v>2027</v>
      </c>
      <c r="DG8" s="262">
        <f>+[1]I_Investimenti!DK4</f>
        <v>2027</v>
      </c>
      <c r="DH8" s="262">
        <f>+[1]I_Investimenti!DL4</f>
        <v>2027</v>
      </c>
      <c r="DI8" s="262">
        <f>+[1]I_Investimenti!DM4</f>
        <v>2028</v>
      </c>
      <c r="DJ8" s="262">
        <f>+[1]I_Investimenti!DN4</f>
        <v>2028</v>
      </c>
      <c r="DK8" s="262">
        <f>+[1]I_Investimenti!DO4</f>
        <v>2028</v>
      </c>
      <c r="DL8" s="262">
        <f>+[1]I_Investimenti!DP4</f>
        <v>2028</v>
      </c>
      <c r="DM8" s="262">
        <f>+[1]I_Investimenti!DQ4</f>
        <v>2028</v>
      </c>
      <c r="DN8" s="262">
        <f>+[1]I_Investimenti!DR4</f>
        <v>2028</v>
      </c>
      <c r="DO8" s="262">
        <f>+[1]I_Investimenti!DS4</f>
        <v>2028</v>
      </c>
      <c r="DP8" s="262">
        <f>+[1]I_Investimenti!DT4</f>
        <v>2028</v>
      </c>
      <c r="DQ8" s="262">
        <f>+[1]I_Investimenti!DU4</f>
        <v>2028</v>
      </c>
      <c r="DR8" s="262">
        <f>+[1]I_Investimenti!DV4</f>
        <v>2028</v>
      </c>
      <c r="DS8" s="262">
        <f>+[1]I_Investimenti!DW4</f>
        <v>2028</v>
      </c>
      <c r="DT8" s="262">
        <f>+[1]I_Investimenti!DX4</f>
        <v>2028</v>
      </c>
    </row>
    <row r="9" spans="1:124" ht="15" thickBot="1">
      <c r="C9" s="20"/>
      <c r="D9" s="185" t="s">
        <v>282</v>
      </c>
      <c r="E9" s="287" t="str">
        <f>+[1]I_Investimenti!I5</f>
        <v>gen</v>
      </c>
      <c r="F9" s="287" t="str">
        <f>+[1]I_Investimenti!J5</f>
        <v>feb</v>
      </c>
      <c r="G9" s="287" t="str">
        <f>+[1]I_Investimenti!K5</f>
        <v>mar</v>
      </c>
      <c r="H9" s="287" t="str">
        <f>+[1]I_Investimenti!L5</f>
        <v>apr</v>
      </c>
      <c r="I9" s="287" t="str">
        <f>+[1]I_Investimenti!M5</f>
        <v>mag</v>
      </c>
      <c r="J9" s="287" t="str">
        <f>+[1]I_Investimenti!N5</f>
        <v>giu</v>
      </c>
      <c r="K9" s="287" t="str">
        <f>+[1]I_Investimenti!O5</f>
        <v>lug</v>
      </c>
      <c r="L9" s="287" t="str">
        <f>+[1]I_Investimenti!P5</f>
        <v>ago</v>
      </c>
      <c r="M9" s="287" t="str">
        <f>+[1]I_Investimenti!Q5</f>
        <v>set</v>
      </c>
      <c r="N9" s="287" t="str">
        <f>+[1]I_Investimenti!R5</f>
        <v>ott</v>
      </c>
      <c r="O9" s="287" t="str">
        <f>+[1]I_Investimenti!S5</f>
        <v>nov</v>
      </c>
      <c r="P9" s="287" t="str">
        <f>+[1]I_Investimenti!T5</f>
        <v>dic</v>
      </c>
      <c r="Q9" s="287" t="str">
        <f>+[1]I_Investimenti!U5</f>
        <v>gen</v>
      </c>
      <c r="R9" s="287" t="str">
        <f>+[1]I_Investimenti!V5</f>
        <v>feb</v>
      </c>
      <c r="S9" s="287" t="str">
        <f>+[1]I_Investimenti!W5</f>
        <v>mar</v>
      </c>
      <c r="T9" s="287" t="str">
        <f>+[1]I_Investimenti!X5</f>
        <v>apr</v>
      </c>
      <c r="U9" s="287" t="str">
        <f>+[1]I_Investimenti!Y5</f>
        <v>mag</v>
      </c>
      <c r="V9" s="287" t="str">
        <f>+[1]I_Investimenti!Z5</f>
        <v>giu</v>
      </c>
      <c r="W9" s="287" t="str">
        <f>+[1]I_Investimenti!AA5</f>
        <v>lug</v>
      </c>
      <c r="X9" s="287" t="str">
        <f>+[1]I_Investimenti!AB5</f>
        <v>ago</v>
      </c>
      <c r="Y9" s="287" t="str">
        <f>+[1]I_Investimenti!AC5</f>
        <v>set</v>
      </c>
      <c r="Z9" s="287" t="str">
        <f>+[1]I_Investimenti!AD5</f>
        <v>ott</v>
      </c>
      <c r="AA9" s="287" t="str">
        <f>+[1]I_Investimenti!AE5</f>
        <v>nov</v>
      </c>
      <c r="AB9" s="287" t="str">
        <f>+[1]I_Investimenti!AF5</f>
        <v>dic</v>
      </c>
      <c r="AC9" s="287" t="str">
        <f>+[1]I_Investimenti!AG5</f>
        <v>gen</v>
      </c>
      <c r="AD9" s="287" t="str">
        <f>+[1]I_Investimenti!AH5</f>
        <v>feb</v>
      </c>
      <c r="AE9" s="287" t="str">
        <f>+[1]I_Investimenti!AI5</f>
        <v>mar</v>
      </c>
      <c r="AF9" s="287" t="str">
        <f>+[1]I_Investimenti!AJ5</f>
        <v>apr</v>
      </c>
      <c r="AG9" s="287" t="str">
        <f>+[1]I_Investimenti!AK5</f>
        <v>mag</v>
      </c>
      <c r="AH9" s="287" t="str">
        <f>+[1]I_Investimenti!AL5</f>
        <v>giu</v>
      </c>
      <c r="AI9" s="287" t="str">
        <f>+[1]I_Investimenti!AM5</f>
        <v>lug</v>
      </c>
      <c r="AJ9" s="287" t="str">
        <f>+[1]I_Investimenti!AN5</f>
        <v>ago</v>
      </c>
      <c r="AK9" s="287" t="str">
        <f>+[1]I_Investimenti!AO5</f>
        <v>set</v>
      </c>
      <c r="AL9" s="287" t="str">
        <f>+[1]I_Investimenti!AP5</f>
        <v>ott</v>
      </c>
      <c r="AM9" s="287" t="str">
        <f>+[1]I_Investimenti!AQ5</f>
        <v>nov</v>
      </c>
      <c r="AN9" s="287" t="str">
        <f>+[1]I_Investimenti!AR5</f>
        <v>dic</v>
      </c>
      <c r="AO9" s="287" t="str">
        <f>+[1]I_Investimenti!AS5</f>
        <v>gen</v>
      </c>
      <c r="AP9" s="287" t="str">
        <f>+[1]I_Investimenti!AT5</f>
        <v>feb</v>
      </c>
      <c r="AQ9" s="287" t="str">
        <f>+[1]I_Investimenti!AU5</f>
        <v>mar</v>
      </c>
      <c r="AR9" s="287" t="str">
        <f>+[1]I_Investimenti!AV5</f>
        <v>apr</v>
      </c>
      <c r="AS9" s="287" t="str">
        <f>+[1]I_Investimenti!AW5</f>
        <v>mag</v>
      </c>
      <c r="AT9" s="287" t="str">
        <f>+[1]I_Investimenti!AX5</f>
        <v>giu</v>
      </c>
      <c r="AU9" s="287" t="str">
        <f>+[1]I_Investimenti!AY5</f>
        <v>lug</v>
      </c>
      <c r="AV9" s="287" t="str">
        <f>+[1]I_Investimenti!AZ5</f>
        <v>ago</v>
      </c>
      <c r="AW9" s="287" t="str">
        <f>+[1]I_Investimenti!BA5</f>
        <v>set</v>
      </c>
      <c r="AX9" s="287" t="str">
        <f>+[1]I_Investimenti!BB5</f>
        <v>ott</v>
      </c>
      <c r="AY9" s="287" t="str">
        <f>+[1]I_Investimenti!BC5</f>
        <v>nov</v>
      </c>
      <c r="AZ9" s="287" t="str">
        <f>+[1]I_Investimenti!BD5</f>
        <v>dic</v>
      </c>
      <c r="BA9" s="287" t="str">
        <f>+[1]I_Investimenti!BE5</f>
        <v>gen</v>
      </c>
      <c r="BB9" s="287" t="str">
        <f>+[1]I_Investimenti!BF5</f>
        <v>feb</v>
      </c>
      <c r="BC9" s="287" t="str">
        <f>+[1]I_Investimenti!BG5</f>
        <v>mar</v>
      </c>
      <c r="BD9" s="287" t="str">
        <f>+[1]I_Investimenti!BH5</f>
        <v>apr</v>
      </c>
      <c r="BE9" s="287" t="str">
        <f>+[1]I_Investimenti!BI5</f>
        <v>mag</v>
      </c>
      <c r="BF9" s="287" t="str">
        <f>+[1]I_Investimenti!BJ5</f>
        <v>giu</v>
      </c>
      <c r="BG9" s="287" t="str">
        <f>+[1]I_Investimenti!BK5</f>
        <v>lug</v>
      </c>
      <c r="BH9" s="287" t="str">
        <f>+[1]I_Investimenti!BL5</f>
        <v>ago</v>
      </c>
      <c r="BI9" s="287" t="str">
        <f>+[1]I_Investimenti!BM5</f>
        <v>set</v>
      </c>
      <c r="BJ9" s="287" t="str">
        <f>+[1]I_Investimenti!BN5</f>
        <v>ott</v>
      </c>
      <c r="BK9" s="287" t="str">
        <f>+[1]I_Investimenti!BO5</f>
        <v>nov</v>
      </c>
      <c r="BL9" s="287" t="str">
        <f>+[1]I_Investimenti!BP5</f>
        <v>dic</v>
      </c>
      <c r="BM9" s="287" t="str">
        <f>+[1]I_Investimenti!BQ5</f>
        <v>gen</v>
      </c>
      <c r="BN9" s="287" t="str">
        <f>+[1]I_Investimenti!BR5</f>
        <v>feb</v>
      </c>
      <c r="BO9" s="287" t="str">
        <f>+[1]I_Investimenti!BS5</f>
        <v>mar</v>
      </c>
      <c r="BP9" s="287" t="str">
        <f>+[1]I_Investimenti!BT5</f>
        <v>apr</v>
      </c>
      <c r="BQ9" s="287" t="str">
        <f>+[1]I_Investimenti!BU5</f>
        <v>mag</v>
      </c>
      <c r="BR9" s="287" t="str">
        <f>+[1]I_Investimenti!BV5</f>
        <v>giu</v>
      </c>
      <c r="BS9" s="287" t="str">
        <f>+[1]I_Investimenti!BW5</f>
        <v>lug</v>
      </c>
      <c r="BT9" s="287" t="str">
        <f>+[1]I_Investimenti!BX5</f>
        <v>ago</v>
      </c>
      <c r="BU9" s="287" t="str">
        <f>+[1]I_Investimenti!BY5</f>
        <v>set</v>
      </c>
      <c r="BV9" s="287" t="str">
        <f>+[1]I_Investimenti!BZ5</f>
        <v>ott</v>
      </c>
      <c r="BW9" s="287" t="str">
        <f>+[1]I_Investimenti!CA5</f>
        <v>nov</v>
      </c>
      <c r="BX9" s="287" t="str">
        <f>+[1]I_Investimenti!CB5</f>
        <v>dic</v>
      </c>
      <c r="BY9" s="287" t="str">
        <f>+[1]I_Investimenti!CC5</f>
        <v>gen</v>
      </c>
      <c r="BZ9" s="287" t="str">
        <f>+[1]I_Investimenti!CD5</f>
        <v>feb</v>
      </c>
      <c r="CA9" s="287" t="str">
        <f>+[1]I_Investimenti!CE5</f>
        <v>mar</v>
      </c>
      <c r="CB9" s="287" t="str">
        <f>+[1]I_Investimenti!CF5</f>
        <v>apr</v>
      </c>
      <c r="CC9" s="287" t="str">
        <f>+[1]I_Investimenti!CG5</f>
        <v>mag</v>
      </c>
      <c r="CD9" s="287" t="str">
        <f>+[1]I_Investimenti!CH5</f>
        <v>giu</v>
      </c>
      <c r="CE9" s="287" t="str">
        <f>+[1]I_Investimenti!CI5</f>
        <v>lug</v>
      </c>
      <c r="CF9" s="287" t="str">
        <f>+[1]I_Investimenti!CJ5</f>
        <v>ago</v>
      </c>
      <c r="CG9" s="287" t="str">
        <f>+[1]I_Investimenti!CK5</f>
        <v>set</v>
      </c>
      <c r="CH9" s="287" t="str">
        <f>+[1]I_Investimenti!CL5</f>
        <v>ott</v>
      </c>
      <c r="CI9" s="287" t="str">
        <f>+[1]I_Investimenti!CM5</f>
        <v>nov</v>
      </c>
      <c r="CJ9" s="287" t="str">
        <f>+[1]I_Investimenti!CN5</f>
        <v>dic</v>
      </c>
      <c r="CK9" s="287" t="str">
        <f>+[1]I_Investimenti!CO5</f>
        <v>gen</v>
      </c>
      <c r="CL9" s="287" t="str">
        <f>+[1]I_Investimenti!CP5</f>
        <v>feb</v>
      </c>
      <c r="CM9" s="287" t="str">
        <f>+[1]I_Investimenti!CQ5</f>
        <v>mar</v>
      </c>
      <c r="CN9" s="287" t="str">
        <f>+[1]I_Investimenti!CR5</f>
        <v>apr</v>
      </c>
      <c r="CO9" s="287" t="str">
        <f>+[1]I_Investimenti!CS5</f>
        <v>mag</v>
      </c>
      <c r="CP9" s="287" t="str">
        <f>+[1]I_Investimenti!CT5</f>
        <v>giu</v>
      </c>
      <c r="CQ9" s="287" t="str">
        <f>+[1]I_Investimenti!CU5</f>
        <v>lug</v>
      </c>
      <c r="CR9" s="287" t="str">
        <f>+[1]I_Investimenti!CV5</f>
        <v>ago</v>
      </c>
      <c r="CS9" s="287" t="str">
        <f>+[1]I_Investimenti!CW5</f>
        <v>set</v>
      </c>
      <c r="CT9" s="287" t="str">
        <f>+[1]I_Investimenti!CX5</f>
        <v>ott</v>
      </c>
      <c r="CU9" s="287" t="str">
        <f>+[1]I_Investimenti!CY5</f>
        <v>nov</v>
      </c>
      <c r="CV9" s="287" t="str">
        <f>+[1]I_Investimenti!CZ5</f>
        <v>dic</v>
      </c>
      <c r="CW9" s="287" t="str">
        <f>+[1]I_Investimenti!DA5</f>
        <v>gen</v>
      </c>
      <c r="CX9" s="287" t="str">
        <f>+[1]I_Investimenti!DB5</f>
        <v>feb</v>
      </c>
      <c r="CY9" s="287" t="str">
        <f>+[1]I_Investimenti!DC5</f>
        <v>mar</v>
      </c>
      <c r="CZ9" s="287" t="str">
        <f>+[1]I_Investimenti!DD5</f>
        <v>apr</v>
      </c>
      <c r="DA9" s="287" t="str">
        <f>+[1]I_Investimenti!DE5</f>
        <v>mag</v>
      </c>
      <c r="DB9" s="287" t="str">
        <f>+[1]I_Investimenti!DF5</f>
        <v>giu</v>
      </c>
      <c r="DC9" s="287" t="str">
        <f>+[1]I_Investimenti!DG5</f>
        <v>lug</v>
      </c>
      <c r="DD9" s="287" t="str">
        <f>+[1]I_Investimenti!DH5</f>
        <v>ago</v>
      </c>
      <c r="DE9" s="287" t="str">
        <f>+[1]I_Investimenti!DI5</f>
        <v>set</v>
      </c>
      <c r="DF9" s="287" t="str">
        <f>+[1]I_Investimenti!DJ5</f>
        <v>ott</v>
      </c>
      <c r="DG9" s="287" t="str">
        <f>+[1]I_Investimenti!DK5</f>
        <v>nov</v>
      </c>
      <c r="DH9" s="287" t="str">
        <f>+[1]I_Investimenti!DL5</f>
        <v>dic</v>
      </c>
      <c r="DI9" s="287" t="str">
        <f>+[1]I_Investimenti!DM5</f>
        <v>gen</v>
      </c>
      <c r="DJ9" s="287" t="str">
        <f>+[1]I_Investimenti!DN5</f>
        <v>feb</v>
      </c>
      <c r="DK9" s="287" t="str">
        <f>+[1]I_Investimenti!DO5</f>
        <v>mar</v>
      </c>
      <c r="DL9" s="287" t="str">
        <f>+[1]I_Investimenti!DP5</f>
        <v>apr</v>
      </c>
      <c r="DM9" s="287" t="str">
        <f>+[1]I_Investimenti!DQ5</f>
        <v>mag</v>
      </c>
      <c r="DN9" s="287" t="str">
        <f>+[1]I_Investimenti!DR5</f>
        <v>giu</v>
      </c>
      <c r="DO9" s="287" t="str">
        <f>+[1]I_Investimenti!DS5</f>
        <v>lug</v>
      </c>
      <c r="DP9" s="287" t="str">
        <f>+[1]I_Investimenti!DT5</f>
        <v>ago</v>
      </c>
      <c r="DQ9" s="287" t="str">
        <f>+[1]I_Investimenti!DU5</f>
        <v>set</v>
      </c>
      <c r="DR9" s="287" t="str">
        <f>+[1]I_Investimenti!DV5</f>
        <v>ott</v>
      </c>
      <c r="DS9" s="287" t="str">
        <f>+[1]I_Investimenti!DW5</f>
        <v>nov</v>
      </c>
      <c r="DT9" s="287" t="str">
        <f>+[1]I_Investimenti!DX5</f>
        <v>dic</v>
      </c>
    </row>
    <row r="10" spans="1:124" ht="15.6" thickTop="1" thickBot="1">
      <c r="C10" s="316" t="s">
        <v>667</v>
      </c>
      <c r="E10" s="253">
        <f>+[1]CE!G59</f>
        <v>633956.04166666663</v>
      </c>
      <c r="F10" s="253">
        <f>+[1]CE!H59</f>
        <v>633885.20833333337</v>
      </c>
      <c r="G10" s="253">
        <f>+[1]CE!I59</f>
        <v>633814.375</v>
      </c>
      <c r="H10" s="253">
        <f>+[1]CE!J59</f>
        <v>693743.54166666663</v>
      </c>
      <c r="I10" s="253">
        <f>+[1]CE!K59</f>
        <v>693672.70833333337</v>
      </c>
      <c r="J10" s="253">
        <f>+[1]CE!L59</f>
        <v>693701.875</v>
      </c>
      <c r="K10" s="253">
        <f>+[1]CE!M59</f>
        <v>693631.04166666663</v>
      </c>
      <c r="L10" s="253">
        <f>+[1]CE!N59</f>
        <v>693560.20833333337</v>
      </c>
      <c r="M10" s="253">
        <f>+[1]CE!O59</f>
        <v>693589.375</v>
      </c>
      <c r="N10" s="253">
        <f>+[1]CE!P59</f>
        <v>693518.54166666663</v>
      </c>
      <c r="O10" s="253">
        <f>+[1]CE!Q59</f>
        <v>693447.70833333337</v>
      </c>
      <c r="P10" s="253">
        <f>+[1]CE!R59</f>
        <v>693376.875</v>
      </c>
      <c r="Q10" s="253">
        <f>+[1]CE!S59</f>
        <v>693326.875</v>
      </c>
      <c r="R10" s="253">
        <f>+[1]CE!T59</f>
        <v>693276.875</v>
      </c>
      <c r="S10" s="253">
        <f>+[1]CE!U59</f>
        <v>693226.875</v>
      </c>
      <c r="T10" s="253">
        <f>+[1]CE!V59</f>
        <v>693176.875</v>
      </c>
      <c r="U10" s="253">
        <f>+[1]CE!W59</f>
        <v>693126.875</v>
      </c>
      <c r="V10" s="253">
        <f>+[1]CE!X59</f>
        <v>693076.875</v>
      </c>
      <c r="W10" s="253">
        <f>+[1]CE!Y59</f>
        <v>693026.875</v>
      </c>
      <c r="X10" s="253">
        <f>+[1]CE!Z59</f>
        <v>692976.875</v>
      </c>
      <c r="Y10" s="253">
        <f>+[1]CE!AA59</f>
        <v>692926.875</v>
      </c>
      <c r="Z10" s="253">
        <f>+[1]CE!AB59</f>
        <v>692876.875</v>
      </c>
      <c r="AA10" s="253">
        <f>+[1]CE!AC59</f>
        <v>692826.875</v>
      </c>
      <c r="AB10" s="253">
        <f>+[1]CE!AD59</f>
        <v>692776.875</v>
      </c>
      <c r="AC10" s="253">
        <f>+[1]CE!AE59</f>
        <v>235976.875</v>
      </c>
      <c r="AD10" s="253">
        <f>+[1]CE!AF59</f>
        <v>235926.875</v>
      </c>
      <c r="AE10" s="253">
        <f>+[1]CE!AG59</f>
        <v>235876.875</v>
      </c>
      <c r="AF10" s="253">
        <f>+[1]CE!AH59</f>
        <v>235826.875</v>
      </c>
      <c r="AG10" s="253">
        <f>+[1]CE!AI59</f>
        <v>235776.875</v>
      </c>
      <c r="AH10" s="253">
        <f>+[1]CE!AJ59</f>
        <v>235726.875</v>
      </c>
      <c r="AI10" s="253">
        <f>+[1]CE!AK59</f>
        <v>235676.875</v>
      </c>
      <c r="AJ10" s="253">
        <f>+[1]CE!AL59</f>
        <v>235626.875</v>
      </c>
      <c r="AK10" s="253">
        <f>+[1]CE!AM59</f>
        <v>235576.875</v>
      </c>
      <c r="AL10" s="253">
        <f>+[1]CE!AN59</f>
        <v>235526.875</v>
      </c>
      <c r="AM10" s="253">
        <f>+[1]CE!AO59</f>
        <v>235476.875</v>
      </c>
      <c r="AN10" s="253">
        <f>+[1]CE!AP59</f>
        <v>235426.875</v>
      </c>
      <c r="AO10" s="253">
        <f>+[1]CE!AQ59</f>
        <v>692126.875</v>
      </c>
      <c r="AP10" s="253">
        <f>+[1]CE!AR59</f>
        <v>692076.875</v>
      </c>
      <c r="AQ10" s="253">
        <f>+[1]CE!AS59</f>
        <v>692026.875</v>
      </c>
      <c r="AR10" s="253">
        <f>+[1]CE!AT59</f>
        <v>691976.875</v>
      </c>
      <c r="AS10" s="253">
        <f>+[1]CE!AU59</f>
        <v>691926.875</v>
      </c>
      <c r="AT10" s="253">
        <f>+[1]CE!AV59</f>
        <v>691876.875</v>
      </c>
      <c r="AU10" s="253">
        <f>+[1]CE!AW59</f>
        <v>691826.875</v>
      </c>
      <c r="AV10" s="253">
        <f>+[1]CE!AX59</f>
        <v>691776.875</v>
      </c>
      <c r="AW10" s="253">
        <f>+[1]CE!AY59</f>
        <v>691726.875</v>
      </c>
      <c r="AX10" s="253">
        <f>+[1]CE!AZ59</f>
        <v>691676.875</v>
      </c>
      <c r="AY10" s="253">
        <f>+[1]CE!BA59</f>
        <v>691626.875</v>
      </c>
      <c r="AZ10" s="253">
        <f>+[1]CE!BB59</f>
        <v>691576.875</v>
      </c>
      <c r="BA10" s="253">
        <f>+[1]CE!BC59</f>
        <v>691526.875</v>
      </c>
      <c r="BB10" s="253">
        <f>+[1]CE!BD59</f>
        <v>691476.875</v>
      </c>
      <c r="BC10" s="253">
        <f>+[1]CE!BE59</f>
        <v>691426.875</v>
      </c>
      <c r="BD10" s="253">
        <f>+[1]CE!BF59</f>
        <v>691376.875</v>
      </c>
      <c r="BE10" s="253">
        <f>+[1]CE!BG59</f>
        <v>691326.875</v>
      </c>
      <c r="BF10" s="253">
        <f>+[1]CE!BH59</f>
        <v>691276.875</v>
      </c>
      <c r="BG10" s="253">
        <f>+[1]CE!BI59</f>
        <v>691226.875</v>
      </c>
      <c r="BH10" s="253">
        <f>+[1]CE!BJ59</f>
        <v>691176.875</v>
      </c>
      <c r="BI10" s="253">
        <f>+[1]CE!BK59</f>
        <v>691126.875</v>
      </c>
      <c r="BJ10" s="253">
        <f>+[1]CE!BL59</f>
        <v>691076.875</v>
      </c>
      <c r="BK10" s="253">
        <f>+[1]CE!BM59</f>
        <v>691026.875</v>
      </c>
      <c r="BL10" s="253">
        <f>+[1]CE!BN59</f>
        <v>690976.875</v>
      </c>
      <c r="BM10" s="253">
        <f>+[1]CE!BO59</f>
        <v>690926.875</v>
      </c>
      <c r="BN10" s="253">
        <f>+[1]CE!BP59</f>
        <v>690876.875</v>
      </c>
      <c r="BO10" s="253">
        <f>+[1]CE!BQ59</f>
        <v>690826.875</v>
      </c>
      <c r="BP10" s="253">
        <f>+[1]CE!BR59</f>
        <v>690776.875</v>
      </c>
      <c r="BQ10" s="253">
        <f>+[1]CE!BS59</f>
        <v>690726.875</v>
      </c>
      <c r="BR10" s="253">
        <f>+[1]CE!BT59</f>
        <v>690676.875</v>
      </c>
      <c r="BS10" s="253">
        <f>+[1]CE!BU59</f>
        <v>690626.875</v>
      </c>
      <c r="BT10" s="253">
        <f>+[1]CE!BV59</f>
        <v>690576.875</v>
      </c>
      <c r="BU10" s="253">
        <f>+[1]CE!BW59</f>
        <v>690526.875</v>
      </c>
      <c r="BV10" s="253">
        <f>+[1]CE!BX59</f>
        <v>690476.875</v>
      </c>
      <c r="BW10" s="253">
        <f>+[1]CE!BY59</f>
        <v>690426.875</v>
      </c>
      <c r="BX10" s="253">
        <f>+[1]CE!BZ59</f>
        <v>690376.875</v>
      </c>
      <c r="BY10" s="253">
        <f>+[1]CE!CA59</f>
        <v>690326.875</v>
      </c>
      <c r="BZ10" s="253">
        <f>+[1]CE!CB59</f>
        <v>690276.875</v>
      </c>
      <c r="CA10" s="253">
        <f>+[1]CE!CC59</f>
        <v>690226.875</v>
      </c>
      <c r="CB10" s="253">
        <f>+[1]CE!CD59</f>
        <v>690176.875</v>
      </c>
      <c r="CC10" s="253">
        <f>+[1]CE!CE59</f>
        <v>690126.875</v>
      </c>
      <c r="CD10" s="253">
        <f>+[1]CE!CF59</f>
        <v>690076.875</v>
      </c>
      <c r="CE10" s="253">
        <f>+[1]CE!CG59</f>
        <v>690026.875</v>
      </c>
      <c r="CF10" s="253">
        <f>+[1]CE!CH59</f>
        <v>689976.875</v>
      </c>
      <c r="CG10" s="253">
        <f>+[1]CE!CI59</f>
        <v>689926.875</v>
      </c>
      <c r="CH10" s="253">
        <f>+[1]CE!CJ59</f>
        <v>689876.875</v>
      </c>
      <c r="CI10" s="253">
        <f>+[1]CE!CK59</f>
        <v>689826.875</v>
      </c>
      <c r="CJ10" s="253">
        <f>+[1]CE!CL59</f>
        <v>689776.875</v>
      </c>
      <c r="CK10" s="253">
        <f>+[1]CE!CM59</f>
        <v>689726.875</v>
      </c>
      <c r="CL10" s="253">
        <f>+[1]CE!CN59</f>
        <v>689676.875</v>
      </c>
      <c r="CM10" s="253">
        <f>+[1]CE!CO59</f>
        <v>689626.875</v>
      </c>
      <c r="CN10" s="253">
        <f>+[1]CE!CP59</f>
        <v>689576.875</v>
      </c>
      <c r="CO10" s="253">
        <f>+[1]CE!CQ59</f>
        <v>689526.875</v>
      </c>
      <c r="CP10" s="253">
        <f>+[1]CE!CR59</f>
        <v>689476.875</v>
      </c>
      <c r="CQ10" s="253">
        <f>+[1]CE!CS59</f>
        <v>689426.875</v>
      </c>
      <c r="CR10" s="253">
        <f>+[1]CE!CT59</f>
        <v>689376.875</v>
      </c>
      <c r="CS10" s="253">
        <f>+[1]CE!CU59</f>
        <v>689326.875</v>
      </c>
      <c r="CT10" s="253">
        <f>+[1]CE!CV59</f>
        <v>689276.875</v>
      </c>
      <c r="CU10" s="253">
        <f>+[1]CE!CW59</f>
        <v>689226.875</v>
      </c>
      <c r="CV10" s="253">
        <f>+[1]CE!CX59</f>
        <v>689176.875</v>
      </c>
      <c r="CW10" s="253">
        <f>+[1]CE!CY59</f>
        <v>689126.875</v>
      </c>
      <c r="CX10" s="253">
        <f>+[1]CE!CZ59</f>
        <v>689076.875</v>
      </c>
      <c r="CY10" s="253">
        <f>+[1]CE!DA59</f>
        <v>689026.875</v>
      </c>
      <c r="CZ10" s="253">
        <f>+[1]CE!DB59</f>
        <v>688976.875</v>
      </c>
      <c r="DA10" s="253">
        <f>+[1]CE!DC59</f>
        <v>688926.875</v>
      </c>
      <c r="DB10" s="253">
        <f>+[1]CE!DD59</f>
        <v>688876.875</v>
      </c>
      <c r="DC10" s="253">
        <f>+[1]CE!DE59</f>
        <v>688826.875</v>
      </c>
      <c r="DD10" s="253">
        <f>+[1]CE!DF59</f>
        <v>688776.875</v>
      </c>
      <c r="DE10" s="253">
        <f>+[1]CE!DG59</f>
        <v>688726.875</v>
      </c>
      <c r="DF10" s="253">
        <f>+[1]CE!DH59</f>
        <v>688676.875</v>
      </c>
      <c r="DG10" s="253">
        <f>+[1]CE!DI59</f>
        <v>688626.875</v>
      </c>
      <c r="DH10" s="253">
        <f>+[1]CE!DJ59</f>
        <v>688576.875</v>
      </c>
      <c r="DI10" s="253">
        <f>+[1]CE!DK59</f>
        <v>688526.875</v>
      </c>
      <c r="DJ10" s="253">
        <f>+[1]CE!DL59</f>
        <v>688476.875</v>
      </c>
      <c r="DK10" s="253">
        <f>+[1]CE!DM59</f>
        <v>688426.875</v>
      </c>
      <c r="DL10" s="253">
        <f>+[1]CE!DN59</f>
        <v>688376.875</v>
      </c>
      <c r="DM10" s="253">
        <f>+[1]CE!DO59</f>
        <v>688326.875</v>
      </c>
      <c r="DN10" s="253">
        <f>+[1]CE!DP59</f>
        <v>688276.875</v>
      </c>
      <c r="DO10" s="253">
        <f>+[1]CE!DQ59</f>
        <v>688226.875</v>
      </c>
      <c r="DP10" s="253">
        <f>+[1]CE!DR59</f>
        <v>688176.875</v>
      </c>
      <c r="DQ10" s="253">
        <f>+[1]CE!DS59</f>
        <v>688126.875</v>
      </c>
      <c r="DR10" s="253">
        <f>+[1]CE!DT59</f>
        <v>688076.875</v>
      </c>
      <c r="DS10" s="253">
        <f>+[1]CE!DU59</f>
        <v>688026.875</v>
      </c>
      <c r="DT10" s="253">
        <f>+[1]CE!DV59</f>
        <v>687976.875</v>
      </c>
    </row>
    <row r="11" spans="1:124" ht="15.6" thickTop="1" thickBot="1">
      <c r="C11" s="316" t="s">
        <v>670</v>
      </c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>
        <f>+SUM(E10:P10)</f>
        <v>8143897.5</v>
      </c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>
        <f>+SUM(Q10:AB10)</f>
        <v>8316622.5</v>
      </c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>
        <f>+SUM(AC10:AN10)</f>
        <v>2828422.5</v>
      </c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>
        <f>+SUM(AN10:AY10)</f>
        <v>7846072.5</v>
      </c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>
        <f>+SUM(BA10:BL10)</f>
        <v>8295022.5</v>
      </c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>
        <f>+SUM(BM10:BX10)</f>
        <v>8287822.5</v>
      </c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>
        <f>+SUM(BY10:CJ10)</f>
        <v>8280622.5</v>
      </c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>
        <f>+SUM(CK10:CV10)</f>
        <v>8273422.5</v>
      </c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>
        <f>+SUM(CW10:DH10)</f>
        <v>8266222.5</v>
      </c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>
        <f>+SUM(DI10:DT10)</f>
        <v>8259022.5</v>
      </c>
    </row>
    <row r="12" spans="1:124" ht="15" thickTop="1">
      <c r="E12" s="196"/>
    </row>
    <row r="13" spans="1:124">
      <c r="E13" s="196"/>
    </row>
    <row r="14" spans="1:124" ht="21">
      <c r="B14" s="32" t="s">
        <v>681</v>
      </c>
      <c r="E14" s="32"/>
    </row>
    <row r="15" spans="1:124" ht="15" thickBot="1">
      <c r="E15" s="196"/>
    </row>
    <row r="16" spans="1:124" ht="15.6" thickTop="1" thickBot="1">
      <c r="C16" s="316" t="s">
        <v>672</v>
      </c>
      <c r="P16" s="253">
        <f>+IF(P11&gt;0,P11*$D4,0)</f>
        <v>1954535.4</v>
      </c>
      <c r="AB16" s="253">
        <f>+IF(AB11&gt;0,AB11*$D4,0)</f>
        <v>1995989.4</v>
      </c>
      <c r="AN16" s="253">
        <f>+IF(AN11&gt;0,AN11*$D4,0)</f>
        <v>678821.4</v>
      </c>
      <c r="AZ16" s="253">
        <f>+IF(AZ11&gt;0,AZ11*$D4,0)</f>
        <v>0</v>
      </c>
      <c r="BL16" s="253">
        <f>+IF(BL11&gt;0,BL11*$D4,0)</f>
        <v>1990805.4</v>
      </c>
      <c r="BX16" s="253">
        <f>+IF(BX11&gt;0,BX11*$D4,0)</f>
        <v>1989077.4</v>
      </c>
      <c r="CJ16" s="253">
        <f>+IF(CJ11&gt;0,CJ11*$D4,0)</f>
        <v>1987349.4</v>
      </c>
      <c r="CV16" s="253">
        <f>+IF(CV11&gt;0,CV11*$D4,0)</f>
        <v>1985621.4</v>
      </c>
      <c r="DH16" s="253">
        <f>+IF(DH11&gt;0,DH11*$D4,0)</f>
        <v>1983893.4</v>
      </c>
      <c r="DT16" s="253">
        <f>+IF(DT11&gt;0,DT11*$D4,0)</f>
        <v>1982165.4</v>
      </c>
    </row>
    <row r="17" spans="2:124" ht="15.6" thickTop="1" thickBot="1">
      <c r="C17" s="316" t="s">
        <v>673</v>
      </c>
      <c r="V17" s="253">
        <f>+IF(P16&gt;0,P16-J18-O19,0)</f>
        <v>1954535.4</v>
      </c>
      <c r="AH17" s="253">
        <f>+IF(AB16&gt;0,AB16-V18-AA19,0)</f>
        <v>41453.999999999767</v>
      </c>
      <c r="AT17" s="253">
        <f>+IF(AN16&gt;0,AN16-AH18-AM19,0)</f>
        <v>-1317168</v>
      </c>
      <c r="BF17" s="253">
        <f>+IF(AZ16&gt;0,AZ16-AT18-AY19,0)</f>
        <v>0</v>
      </c>
      <c r="BR17" s="253">
        <f>+IF(BL16&gt;0,BL16-BF18-BK19,0)</f>
        <v>1990805.4</v>
      </c>
      <c r="CD17" s="253">
        <f>+IF(BX16&gt;0,BX16-BR18-BW19,0)</f>
        <v>-1728.0000000002328</v>
      </c>
      <c r="CP17" s="253">
        <f>+IF(CJ16&gt;0,CJ16-CD18-CI19,0)</f>
        <v>-1728</v>
      </c>
      <c r="DB17" s="253">
        <f>+IF(CV16&gt;0,CV16-CP18-CU19,0)</f>
        <v>-1728</v>
      </c>
      <c r="DN17" s="253">
        <f>+IF(DH16&gt;0,DH16-DB18-DG19,0)</f>
        <v>-1728</v>
      </c>
    </row>
    <row r="18" spans="2:124" ht="15.6" thickTop="1" thickBot="1">
      <c r="C18" s="316" t="s">
        <v>674</v>
      </c>
      <c r="V18" s="253">
        <f>+P16*0.4</f>
        <v>781814.16</v>
      </c>
      <c r="AH18" s="253">
        <f>+AB16*0.4</f>
        <v>798395.76</v>
      </c>
      <c r="AT18" s="253">
        <f>+AN16*0.4</f>
        <v>271528.56</v>
      </c>
      <c r="BF18" s="253">
        <f>+AZ16*0.4</f>
        <v>0</v>
      </c>
      <c r="BR18" s="253">
        <f>+BL16*0.4</f>
        <v>796322.16</v>
      </c>
      <c r="CD18" s="253">
        <f>+BX16*0.4</f>
        <v>795630.96</v>
      </c>
      <c r="CP18" s="253">
        <f>+CJ16*0.4</f>
        <v>794939.76</v>
      </c>
      <c r="DB18" s="253">
        <f>+CV16*0.4</f>
        <v>794248.56</v>
      </c>
      <c r="DN18" s="253">
        <f>+DH16*0.4</f>
        <v>793557.36</v>
      </c>
    </row>
    <row r="19" spans="2:124" ht="15.6" thickTop="1" thickBot="1">
      <c r="C19" s="316" t="s">
        <v>675</v>
      </c>
      <c r="AA19" s="253">
        <f>+P16*0.6</f>
        <v>1172721.24</v>
      </c>
      <c r="AM19" s="253">
        <f>+AB16*0.6</f>
        <v>1197593.6399999999</v>
      </c>
      <c r="AY19" s="253">
        <f>+AN16*0.6</f>
        <v>407292.84</v>
      </c>
      <c r="BK19" s="253">
        <f>+AZ16*0.6</f>
        <v>0</v>
      </c>
      <c r="BW19" s="253">
        <f>+BL16*0.6</f>
        <v>1194483.24</v>
      </c>
      <c r="CI19" s="253">
        <f>+BX16*0.6</f>
        <v>1193446.44</v>
      </c>
      <c r="CU19" s="253">
        <f>+CJ16*0.6</f>
        <v>1192409.6399999999</v>
      </c>
      <c r="DG19" s="253">
        <f>+CV16*0.6</f>
        <v>1191372.8399999999</v>
      </c>
      <c r="DS19" s="253">
        <f>+DH16*0.6</f>
        <v>1190336.0399999998</v>
      </c>
    </row>
    <row r="20" spans="2:124" ht="15.6" thickTop="1" thickBot="1">
      <c r="C20" s="316"/>
    </row>
    <row r="21" spans="2:124" ht="15.6" thickTop="1" thickBot="1">
      <c r="C21" s="316" t="s">
        <v>676</v>
      </c>
      <c r="E21" s="253">
        <f>SUM(E17:E20)</f>
        <v>0</v>
      </c>
      <c r="F21" s="253">
        <f t="shared" ref="F21:BQ21" si="0">SUM(F17:F20)</f>
        <v>0</v>
      </c>
      <c r="G21" s="253">
        <f t="shared" si="0"/>
        <v>0</v>
      </c>
      <c r="H21" s="253">
        <f t="shared" si="0"/>
        <v>0</v>
      </c>
      <c r="I21" s="253">
        <f t="shared" si="0"/>
        <v>0</v>
      </c>
      <c r="J21" s="253">
        <f t="shared" si="0"/>
        <v>0</v>
      </c>
      <c r="K21" s="253">
        <f t="shared" si="0"/>
        <v>0</v>
      </c>
      <c r="L21" s="253">
        <f t="shared" si="0"/>
        <v>0</v>
      </c>
      <c r="M21" s="253">
        <f t="shared" si="0"/>
        <v>0</v>
      </c>
      <c r="N21" s="253">
        <f t="shared" si="0"/>
        <v>0</v>
      </c>
      <c r="O21" s="253">
        <f t="shared" si="0"/>
        <v>0</v>
      </c>
      <c r="P21" s="253">
        <f t="shared" si="0"/>
        <v>0</v>
      </c>
      <c r="Q21" s="253">
        <f t="shared" si="0"/>
        <v>0</v>
      </c>
      <c r="R21" s="253">
        <f t="shared" si="0"/>
        <v>0</v>
      </c>
      <c r="S21" s="253">
        <f t="shared" si="0"/>
        <v>0</v>
      </c>
      <c r="T21" s="253">
        <f t="shared" si="0"/>
        <v>0</v>
      </c>
      <c r="U21" s="253">
        <f t="shared" si="0"/>
        <v>0</v>
      </c>
      <c r="V21" s="253">
        <f t="shared" si="0"/>
        <v>2736349.56</v>
      </c>
      <c r="W21" s="253">
        <f t="shared" si="0"/>
        <v>0</v>
      </c>
      <c r="X21" s="253">
        <f t="shared" si="0"/>
        <v>0</v>
      </c>
      <c r="Y21" s="253">
        <f t="shared" si="0"/>
        <v>0</v>
      </c>
      <c r="Z21" s="253">
        <f t="shared" si="0"/>
        <v>0</v>
      </c>
      <c r="AA21" s="253">
        <f t="shared" si="0"/>
        <v>1172721.24</v>
      </c>
      <c r="AB21" s="253">
        <f t="shared" si="0"/>
        <v>0</v>
      </c>
      <c r="AC21" s="253">
        <f t="shared" si="0"/>
        <v>0</v>
      </c>
      <c r="AD21" s="253">
        <f t="shared" si="0"/>
        <v>0</v>
      </c>
      <c r="AE21" s="253">
        <f t="shared" si="0"/>
        <v>0</v>
      </c>
      <c r="AF21" s="253">
        <f t="shared" si="0"/>
        <v>0</v>
      </c>
      <c r="AG21" s="253">
        <f t="shared" si="0"/>
        <v>0</v>
      </c>
      <c r="AH21" s="253">
        <f t="shared" si="0"/>
        <v>839849.75999999978</v>
      </c>
      <c r="AI21" s="253">
        <f t="shared" si="0"/>
        <v>0</v>
      </c>
      <c r="AJ21" s="253">
        <f t="shared" si="0"/>
        <v>0</v>
      </c>
      <c r="AK21" s="253">
        <f t="shared" si="0"/>
        <v>0</v>
      </c>
      <c r="AL21" s="253">
        <f t="shared" si="0"/>
        <v>0</v>
      </c>
      <c r="AM21" s="253">
        <f t="shared" si="0"/>
        <v>1197593.6399999999</v>
      </c>
      <c r="AN21" s="253">
        <f t="shared" si="0"/>
        <v>0</v>
      </c>
      <c r="AO21" s="253">
        <f t="shared" si="0"/>
        <v>0</v>
      </c>
      <c r="AP21" s="253">
        <f t="shared" si="0"/>
        <v>0</v>
      </c>
      <c r="AQ21" s="253">
        <f t="shared" si="0"/>
        <v>0</v>
      </c>
      <c r="AR21" s="253">
        <f t="shared" si="0"/>
        <v>0</v>
      </c>
      <c r="AS21" s="253">
        <f t="shared" si="0"/>
        <v>0</v>
      </c>
      <c r="AT21" s="253">
        <f t="shared" si="0"/>
        <v>-1045639.44</v>
      </c>
      <c r="AU21" s="253">
        <f t="shared" si="0"/>
        <v>0</v>
      </c>
      <c r="AV21" s="253">
        <f t="shared" si="0"/>
        <v>0</v>
      </c>
      <c r="AW21" s="253">
        <f t="shared" si="0"/>
        <v>0</v>
      </c>
      <c r="AX21" s="253">
        <f t="shared" si="0"/>
        <v>0</v>
      </c>
      <c r="AY21" s="253">
        <f t="shared" si="0"/>
        <v>407292.84</v>
      </c>
      <c r="AZ21" s="253">
        <f t="shared" si="0"/>
        <v>0</v>
      </c>
      <c r="BA21" s="253">
        <f t="shared" si="0"/>
        <v>0</v>
      </c>
      <c r="BB21" s="253">
        <f t="shared" si="0"/>
        <v>0</v>
      </c>
      <c r="BC21" s="253">
        <f t="shared" si="0"/>
        <v>0</v>
      </c>
      <c r="BD21" s="253">
        <f t="shared" si="0"/>
        <v>0</v>
      </c>
      <c r="BE21" s="253">
        <f t="shared" si="0"/>
        <v>0</v>
      </c>
      <c r="BF21" s="253">
        <f t="shared" si="0"/>
        <v>0</v>
      </c>
      <c r="BG21" s="253">
        <f t="shared" si="0"/>
        <v>0</v>
      </c>
      <c r="BH21" s="253">
        <f t="shared" si="0"/>
        <v>0</v>
      </c>
      <c r="BI21" s="253">
        <f t="shared" si="0"/>
        <v>0</v>
      </c>
      <c r="BJ21" s="253">
        <f t="shared" si="0"/>
        <v>0</v>
      </c>
      <c r="BK21" s="253">
        <f t="shared" si="0"/>
        <v>0</v>
      </c>
      <c r="BL21" s="253">
        <f t="shared" si="0"/>
        <v>0</v>
      </c>
      <c r="BM21" s="253">
        <f t="shared" si="0"/>
        <v>0</v>
      </c>
      <c r="BN21" s="253">
        <f t="shared" si="0"/>
        <v>0</v>
      </c>
      <c r="BO21" s="253">
        <f t="shared" si="0"/>
        <v>0</v>
      </c>
      <c r="BP21" s="253">
        <f t="shared" si="0"/>
        <v>0</v>
      </c>
      <c r="BQ21" s="253">
        <f t="shared" si="0"/>
        <v>0</v>
      </c>
      <c r="BR21" s="253">
        <f t="shared" ref="BR21:DT21" si="1">SUM(BR17:BR20)</f>
        <v>2787127.56</v>
      </c>
      <c r="BS21" s="253">
        <f t="shared" si="1"/>
        <v>0</v>
      </c>
      <c r="BT21" s="253">
        <f t="shared" si="1"/>
        <v>0</v>
      </c>
      <c r="BU21" s="253">
        <f t="shared" si="1"/>
        <v>0</v>
      </c>
      <c r="BV21" s="253">
        <f t="shared" si="1"/>
        <v>0</v>
      </c>
      <c r="BW21" s="253">
        <f t="shared" si="1"/>
        <v>1194483.24</v>
      </c>
      <c r="BX21" s="253">
        <f t="shared" si="1"/>
        <v>0</v>
      </c>
      <c r="BY21" s="253">
        <f t="shared" si="1"/>
        <v>0</v>
      </c>
      <c r="BZ21" s="253">
        <f t="shared" si="1"/>
        <v>0</v>
      </c>
      <c r="CA21" s="253">
        <f t="shared" si="1"/>
        <v>0</v>
      </c>
      <c r="CB21" s="253">
        <f t="shared" si="1"/>
        <v>0</v>
      </c>
      <c r="CC21" s="253">
        <f t="shared" si="1"/>
        <v>0</v>
      </c>
      <c r="CD21" s="253">
        <f t="shared" si="1"/>
        <v>793902.95999999973</v>
      </c>
      <c r="CE21" s="253">
        <f t="shared" si="1"/>
        <v>0</v>
      </c>
      <c r="CF21" s="253">
        <f t="shared" si="1"/>
        <v>0</v>
      </c>
      <c r="CG21" s="253">
        <f t="shared" si="1"/>
        <v>0</v>
      </c>
      <c r="CH21" s="253">
        <f t="shared" si="1"/>
        <v>0</v>
      </c>
      <c r="CI21" s="253">
        <f t="shared" si="1"/>
        <v>1193446.44</v>
      </c>
      <c r="CJ21" s="253">
        <f t="shared" si="1"/>
        <v>0</v>
      </c>
      <c r="CK21" s="253">
        <f t="shared" si="1"/>
        <v>0</v>
      </c>
      <c r="CL21" s="253">
        <f t="shared" si="1"/>
        <v>0</v>
      </c>
      <c r="CM21" s="253">
        <f t="shared" si="1"/>
        <v>0</v>
      </c>
      <c r="CN21" s="253">
        <f t="shared" si="1"/>
        <v>0</v>
      </c>
      <c r="CO21" s="253">
        <f t="shared" si="1"/>
        <v>0</v>
      </c>
      <c r="CP21" s="253">
        <f t="shared" si="1"/>
        <v>793211.76</v>
      </c>
      <c r="CQ21" s="253">
        <f t="shared" si="1"/>
        <v>0</v>
      </c>
      <c r="CR21" s="253">
        <f t="shared" si="1"/>
        <v>0</v>
      </c>
      <c r="CS21" s="253">
        <f t="shared" si="1"/>
        <v>0</v>
      </c>
      <c r="CT21" s="253">
        <f t="shared" si="1"/>
        <v>0</v>
      </c>
      <c r="CU21" s="253">
        <f t="shared" si="1"/>
        <v>1192409.6399999999</v>
      </c>
      <c r="CV21" s="253">
        <f t="shared" si="1"/>
        <v>0</v>
      </c>
      <c r="CW21" s="253">
        <f t="shared" si="1"/>
        <v>0</v>
      </c>
      <c r="CX21" s="253">
        <f t="shared" si="1"/>
        <v>0</v>
      </c>
      <c r="CY21" s="253">
        <f t="shared" si="1"/>
        <v>0</v>
      </c>
      <c r="CZ21" s="253">
        <f t="shared" si="1"/>
        <v>0</v>
      </c>
      <c r="DA21" s="253">
        <f t="shared" si="1"/>
        <v>0</v>
      </c>
      <c r="DB21" s="253">
        <f t="shared" si="1"/>
        <v>792520.56</v>
      </c>
      <c r="DC21" s="253">
        <f t="shared" si="1"/>
        <v>0</v>
      </c>
      <c r="DD21" s="253">
        <f t="shared" si="1"/>
        <v>0</v>
      </c>
      <c r="DE21" s="253">
        <f t="shared" si="1"/>
        <v>0</v>
      </c>
      <c r="DF21" s="253">
        <f t="shared" si="1"/>
        <v>0</v>
      </c>
      <c r="DG21" s="253">
        <f t="shared" si="1"/>
        <v>1191372.8399999999</v>
      </c>
      <c r="DH21" s="253">
        <f t="shared" si="1"/>
        <v>0</v>
      </c>
      <c r="DI21" s="253">
        <f t="shared" si="1"/>
        <v>0</v>
      </c>
      <c r="DJ21" s="253">
        <f t="shared" si="1"/>
        <v>0</v>
      </c>
      <c r="DK21" s="253">
        <f t="shared" si="1"/>
        <v>0</v>
      </c>
      <c r="DL21" s="253">
        <f t="shared" si="1"/>
        <v>0</v>
      </c>
      <c r="DM21" s="253">
        <f t="shared" si="1"/>
        <v>0</v>
      </c>
      <c r="DN21" s="253">
        <f t="shared" si="1"/>
        <v>791829.36</v>
      </c>
      <c r="DO21" s="253">
        <f t="shared" si="1"/>
        <v>0</v>
      </c>
      <c r="DP21" s="253">
        <f t="shared" si="1"/>
        <v>0</v>
      </c>
      <c r="DQ21" s="253">
        <f t="shared" si="1"/>
        <v>0</v>
      </c>
      <c r="DR21" s="253">
        <f t="shared" si="1"/>
        <v>0</v>
      </c>
      <c r="DS21" s="253">
        <f t="shared" si="1"/>
        <v>1190336.0399999998</v>
      </c>
      <c r="DT21" s="253">
        <f t="shared" si="1"/>
        <v>0</v>
      </c>
    </row>
    <row r="22" spans="2:124" ht="15" thickTop="1">
      <c r="E22" s="20"/>
    </row>
    <row r="23" spans="2:124">
      <c r="E23" s="20"/>
    </row>
    <row r="24" spans="2:124" ht="21">
      <c r="B24" s="32" t="s">
        <v>5</v>
      </c>
      <c r="E24" s="32"/>
    </row>
    <row r="25" spans="2:124" ht="21.6" thickBot="1">
      <c r="D25" s="32"/>
      <c r="E25" s="32"/>
    </row>
    <row r="26" spans="2:124" ht="15.6" thickTop="1" thickBot="1">
      <c r="C26" s="316" t="s">
        <v>677</v>
      </c>
      <c r="E26" s="253">
        <f>+IF(E16&gt;E21,E16-E21,0)</f>
        <v>0</v>
      </c>
      <c r="F26" s="253">
        <f>+IF(SUM($E16:F16)&gt;SUM($E21:F21),SUM($E16:F16)-SUM($E21:F21),0)</f>
        <v>0</v>
      </c>
      <c r="G26" s="253">
        <f>+IF(SUM($E16:G16)&gt;SUM($E21:G21),SUM($E16:G16)-SUM($E21:G21),0)</f>
        <v>0</v>
      </c>
      <c r="H26" s="253">
        <f>+IF(SUM($E16:H16)&gt;SUM($E21:H21),SUM($E16:H16)-SUM($E21:H21),0)</f>
        <v>0</v>
      </c>
      <c r="I26" s="253">
        <f>+IF(SUM($E16:I16)&gt;SUM($E21:I21),SUM($E16:I16)-SUM($E21:I21),0)</f>
        <v>0</v>
      </c>
      <c r="J26" s="253">
        <f>+IF(SUM($E16:J16)&gt;SUM($E21:J21),SUM($E16:J16)-SUM($E21:J21),0)</f>
        <v>0</v>
      </c>
      <c r="K26" s="253">
        <f>+IF(SUM($E16:K16)&gt;SUM($E21:K21),SUM($E16:K16)-SUM($E21:K21),0)</f>
        <v>0</v>
      </c>
      <c r="L26" s="253">
        <f>+IF(SUM($E16:L16)&gt;SUM($E21:L21),SUM($E16:L16)-SUM($E21:L21),0)</f>
        <v>0</v>
      </c>
      <c r="M26" s="253">
        <f>+IF(SUM($E16:M16)&gt;SUM($E21:M21),SUM($E16:M16)-SUM($E21:M21),0)</f>
        <v>0</v>
      </c>
      <c r="N26" s="253">
        <f>+IF(SUM($E16:N16)&gt;SUM($E21:N21),SUM($E16:N16)-SUM($E21:N21),0)</f>
        <v>0</v>
      </c>
      <c r="O26" s="253">
        <f>+IF(SUM($E16:O16)&gt;SUM($E21:O21),SUM($E16:O16)-SUM($E21:O21),0)</f>
        <v>0</v>
      </c>
      <c r="P26" s="253">
        <f>+IF(SUM($E16:P16)&gt;SUM($E21:P21),SUM($E16:P16)-SUM($E21:P21),0)</f>
        <v>1954535.4</v>
      </c>
      <c r="Q26" s="253">
        <f>+IF(SUM($E16:Q16)&gt;SUM($E21:Q21),SUM($E16:Q16)-SUM($E21:Q21),0)</f>
        <v>1954535.4</v>
      </c>
      <c r="R26" s="253">
        <f>+IF(SUM($E16:R16)&gt;SUM($E21:R21),SUM($E16:R16)-SUM($E21:R21),0)</f>
        <v>1954535.4</v>
      </c>
      <c r="S26" s="253">
        <f>+IF(SUM($E16:S16)&gt;SUM($E21:S21),SUM($E16:S16)-SUM($E21:S21),0)</f>
        <v>1954535.4</v>
      </c>
      <c r="T26" s="253">
        <f>+IF(SUM($E16:T16)&gt;SUM($E21:T21),SUM($E16:T16)-SUM($E21:T21),0)</f>
        <v>1954535.4</v>
      </c>
      <c r="U26" s="253">
        <f>+IF(SUM($E16:U16)&gt;SUM($E21:U21),SUM($E16:U16)-SUM($E21:U21),0)</f>
        <v>1954535.4</v>
      </c>
      <c r="V26" s="253">
        <f>+IF(SUM($E16:V16)&gt;SUM($E21:V21),SUM($E16:V16)-SUM($E21:V21),0)</f>
        <v>0</v>
      </c>
      <c r="W26" s="253">
        <f>+IF(SUM($E16:W16)&gt;SUM($E21:W21),SUM($E16:W16)-SUM($E21:W21),0)</f>
        <v>0</v>
      </c>
      <c r="X26" s="253">
        <f>+IF(SUM($E16:X16)&gt;SUM($E21:X21),SUM($E16:X16)-SUM($E21:X21),0)</f>
        <v>0</v>
      </c>
      <c r="Y26" s="253">
        <f>+IF(SUM($E16:Y16)&gt;SUM($E21:Y21),SUM($E16:Y16)-SUM($E21:Y21),0)</f>
        <v>0</v>
      </c>
      <c r="Z26" s="253">
        <f>+IF(SUM($E16:Z16)&gt;SUM($E21:Z21),SUM($E16:Z16)-SUM($E21:Z21),0)</f>
        <v>0</v>
      </c>
      <c r="AA26" s="253">
        <f>+IF(SUM($E16:AA16)&gt;SUM($E21:AA21),SUM($E16:AA16)-SUM($E21:AA21),0)</f>
        <v>0</v>
      </c>
      <c r="AB26" s="253">
        <f>+IF(SUM($E16:AB16)&gt;SUM($E21:AB21),SUM($E16:AB16)-SUM($E21:AB21),0)</f>
        <v>41454</v>
      </c>
      <c r="AC26" s="253">
        <f>+IF(SUM($E16:AC16)&gt;SUM($E21:AC21),SUM($E16:AC16)-SUM($E21:AC21),0)</f>
        <v>41454</v>
      </c>
      <c r="AD26" s="253">
        <f>+IF(SUM($E16:AD16)&gt;SUM($E21:AD21),SUM($E16:AD16)-SUM($E21:AD21),0)</f>
        <v>41454</v>
      </c>
      <c r="AE26" s="253">
        <f>+IF(SUM($E16:AE16)&gt;SUM($E21:AE21),SUM($E16:AE16)-SUM($E21:AE21),0)</f>
        <v>41454</v>
      </c>
      <c r="AF26" s="253">
        <f>+IF(SUM($E16:AF16)&gt;SUM($E21:AF21),SUM($E16:AF16)-SUM($E21:AF21),0)</f>
        <v>41454</v>
      </c>
      <c r="AG26" s="253">
        <f>+IF(SUM($E16:AG16)&gt;SUM($E21:AG21),SUM($E16:AG16)-SUM($E21:AG21),0)</f>
        <v>41454</v>
      </c>
      <c r="AH26" s="253">
        <f>+IF(SUM($E16:AH16)&gt;SUM($E21:AH21),SUM($E16:AH16)-SUM($E21:AH21),0)</f>
        <v>0</v>
      </c>
      <c r="AI26" s="253">
        <f>+IF(SUM($E16:AI16)&gt;SUM($E21:AI21),SUM($E16:AI16)-SUM($E21:AI21),0)</f>
        <v>0</v>
      </c>
      <c r="AJ26" s="253">
        <f>+IF(SUM($E16:AJ16)&gt;SUM($E21:AJ21),SUM($E16:AJ16)-SUM($E21:AJ21),0)</f>
        <v>0</v>
      </c>
      <c r="AK26" s="253">
        <f>+IF(SUM($E16:AK16)&gt;SUM($E21:AK21),SUM($E16:AK16)-SUM($E21:AK21),0)</f>
        <v>0</v>
      </c>
      <c r="AL26" s="253">
        <f>+IF(SUM($E16:AL16)&gt;SUM($E21:AL21),SUM($E16:AL16)-SUM($E21:AL21),0)</f>
        <v>0</v>
      </c>
      <c r="AM26" s="253">
        <f>+IF(SUM($E16:AM16)&gt;SUM($E21:AM21),SUM($E16:AM16)-SUM($E21:AM21),0)</f>
        <v>0</v>
      </c>
      <c r="AN26" s="253">
        <f>+IF(SUM($E16:AN16)&gt;SUM($E21:AN21),SUM($E16:AN16)-SUM($E21:AN21),0)</f>
        <v>0</v>
      </c>
      <c r="AO26" s="253">
        <f>+IF(SUM($E16:AO16)&gt;SUM($E21:AO21),SUM($E16:AO16)-SUM($E21:AO21),0)</f>
        <v>0</v>
      </c>
      <c r="AP26" s="253">
        <f>+IF(SUM($E16:AP16)&gt;SUM($E21:AP21),SUM($E16:AP16)-SUM($E21:AP21),0)</f>
        <v>0</v>
      </c>
      <c r="AQ26" s="253">
        <f>+IF(SUM($E16:AQ16)&gt;SUM($E21:AQ21),SUM($E16:AQ16)-SUM($E21:AQ21),0)</f>
        <v>0</v>
      </c>
      <c r="AR26" s="253">
        <f>+IF(SUM($E16:AR16)&gt;SUM($E21:AR21),SUM($E16:AR16)-SUM($E21:AR21),0)</f>
        <v>0</v>
      </c>
      <c r="AS26" s="253">
        <f>+IF(SUM($E16:AS16)&gt;SUM($E21:AS21),SUM($E16:AS16)-SUM($E21:AS21),0)</f>
        <v>0</v>
      </c>
      <c r="AT26" s="253">
        <f>+IF(SUM($E16:AT16)&gt;SUM($E21:AT21),SUM($E16:AT16)-SUM($E21:AT21),0)</f>
        <v>0</v>
      </c>
      <c r="AU26" s="253">
        <f>+IF(SUM($E16:AU16)&gt;SUM($E21:AU21),SUM($E16:AU16)-SUM($E21:AU21),0)</f>
        <v>0</v>
      </c>
      <c r="AV26" s="253">
        <f>+IF(SUM($E16:AV16)&gt;SUM($E21:AV21),SUM($E16:AV16)-SUM($E21:AV21),0)</f>
        <v>0</v>
      </c>
      <c r="AW26" s="253">
        <f>+IF(SUM($E16:AW16)&gt;SUM($E21:AW21),SUM($E16:AW16)-SUM($E21:AW21),0)</f>
        <v>0</v>
      </c>
      <c r="AX26" s="253">
        <f>+IF(SUM($E16:AX16)&gt;SUM($E21:AX21),SUM($E16:AX16)-SUM($E21:AX21),0)</f>
        <v>0</v>
      </c>
      <c r="AY26" s="253">
        <f>+IF(SUM($E16:AY16)&gt;SUM($E21:AY21),SUM($E16:AY16)-SUM($E21:AY21),0)</f>
        <v>0</v>
      </c>
      <c r="AZ26" s="253">
        <f>+IF(SUM($E16:AZ16)&gt;SUM($E21:AZ21),SUM($E16:AZ16)-SUM($E21:AZ21),0)</f>
        <v>0</v>
      </c>
      <c r="BA26" s="253">
        <f>+IF(SUM($E16:BA16)&gt;SUM($E21:BA21),SUM($E16:BA16)-SUM($E21:BA21),0)</f>
        <v>0</v>
      </c>
      <c r="BB26" s="253">
        <f>+IF(SUM($E16:BB16)&gt;SUM($E21:BB21),SUM($E16:BB16)-SUM($E21:BB21),0)</f>
        <v>0</v>
      </c>
      <c r="BC26" s="253">
        <f>+IF(SUM($E16:BC16)&gt;SUM($E21:BC21),SUM($E16:BC16)-SUM($E21:BC21),0)</f>
        <v>0</v>
      </c>
      <c r="BD26" s="253">
        <f>+IF(SUM($E16:BD16)&gt;SUM($E21:BD21),SUM($E16:BD16)-SUM($E21:BD21),0)</f>
        <v>0</v>
      </c>
      <c r="BE26" s="253">
        <f>+IF(SUM($E16:BE16)&gt;SUM($E21:BE21),SUM($E16:BE16)-SUM($E21:BE21),0)</f>
        <v>0</v>
      </c>
      <c r="BF26" s="253">
        <f>+IF(SUM($E16:BF16)&gt;SUM($E21:BF21),SUM($E16:BF16)-SUM($E21:BF21),0)</f>
        <v>0</v>
      </c>
      <c r="BG26" s="253">
        <f>+IF(SUM($E16:BG16)&gt;SUM($E21:BG21),SUM($E16:BG16)-SUM($E21:BG21),0)</f>
        <v>0</v>
      </c>
      <c r="BH26" s="253">
        <f>+IF(SUM($E16:BH16)&gt;SUM($E21:BH21),SUM($E16:BH16)-SUM($E21:BH21),0)</f>
        <v>0</v>
      </c>
      <c r="BI26" s="253">
        <f>+IF(SUM($E16:BI16)&gt;SUM($E21:BI21),SUM($E16:BI16)-SUM($E21:BI21),0)</f>
        <v>0</v>
      </c>
      <c r="BJ26" s="253">
        <f>+IF(SUM($E16:BJ16)&gt;SUM($E21:BJ21),SUM($E16:BJ16)-SUM($E21:BJ21),0)</f>
        <v>0</v>
      </c>
      <c r="BK26" s="253">
        <f>+IF(SUM($E16:BK16)&gt;SUM($E21:BK21),SUM($E16:BK16)-SUM($E21:BK21),0)</f>
        <v>0</v>
      </c>
      <c r="BL26" s="253">
        <f>+IF(SUM($E16:BL16)&gt;SUM($E21:BL21),SUM($E16:BL16)-SUM($E21:BL21),0)</f>
        <v>1311984</v>
      </c>
      <c r="BM26" s="253">
        <f>+IF(SUM($E16:BM16)&gt;SUM($E21:BM21),SUM($E16:BM16)-SUM($E21:BM21),0)</f>
        <v>1311984</v>
      </c>
      <c r="BN26" s="253">
        <f>+IF(SUM($E16:BN16)&gt;SUM($E21:BN21),SUM($E16:BN16)-SUM($E21:BN21),0)</f>
        <v>1311984</v>
      </c>
      <c r="BO26" s="253">
        <f>+IF(SUM($E16:BO16)&gt;SUM($E21:BO21),SUM($E16:BO16)-SUM($E21:BO21),0)</f>
        <v>1311984</v>
      </c>
      <c r="BP26" s="253">
        <f>+IF(SUM($E16:BP16)&gt;SUM($E21:BP21),SUM($E16:BP16)-SUM($E21:BP21),0)</f>
        <v>1311984</v>
      </c>
      <c r="BQ26" s="253">
        <f>+IF(SUM($E16:BQ16)&gt;SUM($E21:BQ21),SUM($E16:BQ16)-SUM($E21:BQ21),0)</f>
        <v>1311984</v>
      </c>
      <c r="BR26" s="253">
        <f>+IF(SUM($E16:BR16)&gt;SUM($E21:BR21),SUM($E16:BR16)-SUM($E21:BR21),0)</f>
        <v>0</v>
      </c>
      <c r="BS26" s="253">
        <f>+IF(SUM($E16:BS16)&gt;SUM($E21:BS21),SUM($E16:BS16)-SUM($E21:BS21),0)</f>
        <v>0</v>
      </c>
      <c r="BT26" s="253">
        <f>+IF(SUM($E16:BT16)&gt;SUM($E21:BT21),SUM($E16:BT16)-SUM($E21:BT21),0)</f>
        <v>0</v>
      </c>
      <c r="BU26" s="253">
        <f>+IF(SUM($E16:BU16)&gt;SUM($E21:BU21),SUM($E16:BU16)-SUM($E21:BU21),0)</f>
        <v>0</v>
      </c>
      <c r="BV26" s="253">
        <f>+IF(SUM($E16:BV16)&gt;SUM($E21:BV21),SUM($E16:BV16)-SUM($E21:BV21),0)</f>
        <v>0</v>
      </c>
      <c r="BW26" s="253">
        <f>+IF(SUM($E16:BW16)&gt;SUM($E21:BW21),SUM($E16:BW16)-SUM($E21:BW21),0)</f>
        <v>0</v>
      </c>
      <c r="BX26" s="253">
        <f>+IF(SUM($E16:BX16)&gt;SUM($E21:BX21),SUM($E16:BX16)-SUM($E21:BX21),0)</f>
        <v>0</v>
      </c>
      <c r="BY26" s="253">
        <f>+IF(SUM($E16:BY16)&gt;SUM($E21:BY21),SUM($E16:BY16)-SUM($E21:BY21),0)</f>
        <v>0</v>
      </c>
      <c r="BZ26" s="253">
        <f>+IF(SUM($E16:BZ16)&gt;SUM($E21:BZ21),SUM($E16:BZ16)-SUM($E21:BZ21),0)</f>
        <v>0</v>
      </c>
      <c r="CA26" s="253">
        <f>+IF(SUM($E16:CA16)&gt;SUM($E21:CA21),SUM($E16:CA16)-SUM($E21:CA21),0)</f>
        <v>0</v>
      </c>
      <c r="CB26" s="253">
        <f>+IF(SUM($E16:CB16)&gt;SUM($E21:CB21),SUM($E16:CB16)-SUM($E21:CB21),0)</f>
        <v>0</v>
      </c>
      <c r="CC26" s="253">
        <f>+IF(SUM($E16:CC16)&gt;SUM($E21:CC21),SUM($E16:CC16)-SUM($E21:CC21),0)</f>
        <v>0</v>
      </c>
      <c r="CD26" s="253">
        <f>+IF(SUM($E16:CD16)&gt;SUM($E21:CD21),SUM($E16:CD16)-SUM($E21:CD21),0)</f>
        <v>0</v>
      </c>
      <c r="CE26" s="253">
        <f>+IF(SUM($E16:CE16)&gt;SUM($E21:CE21),SUM($E16:CE16)-SUM($E21:CE21),0)</f>
        <v>0</v>
      </c>
      <c r="CF26" s="253">
        <f>+IF(SUM($E16:CF16)&gt;SUM($E21:CF21),SUM($E16:CF16)-SUM($E21:CF21),0)</f>
        <v>0</v>
      </c>
      <c r="CG26" s="253">
        <f>+IF(SUM($E16:CG16)&gt;SUM($E21:CG21),SUM($E16:CG16)-SUM($E21:CG21),0)</f>
        <v>0</v>
      </c>
      <c r="CH26" s="253">
        <f>+IF(SUM($E16:CH16)&gt;SUM($E21:CH21),SUM($E16:CH16)-SUM($E21:CH21),0)</f>
        <v>0</v>
      </c>
      <c r="CI26" s="253">
        <f>+IF(SUM($E16:CI16)&gt;SUM($E21:CI21),SUM($E16:CI16)-SUM($E21:CI21),0)</f>
        <v>0</v>
      </c>
      <c r="CJ26" s="253">
        <f>+IF(SUM($E16:CJ16)&gt;SUM($E21:CJ21),SUM($E16:CJ16)-SUM($E21:CJ21),0)</f>
        <v>0</v>
      </c>
      <c r="CK26" s="253">
        <f>+IF(SUM($E16:CK16)&gt;SUM($E21:CK21),SUM($E16:CK16)-SUM($E21:CK21),0)</f>
        <v>0</v>
      </c>
      <c r="CL26" s="253">
        <f>+IF(SUM($E16:CL16)&gt;SUM($E21:CL21),SUM($E16:CL16)-SUM($E21:CL21),0)</f>
        <v>0</v>
      </c>
      <c r="CM26" s="253">
        <f>+IF(SUM($E16:CM16)&gt;SUM($E21:CM21),SUM($E16:CM16)-SUM($E21:CM21),0)</f>
        <v>0</v>
      </c>
      <c r="CN26" s="253">
        <f>+IF(SUM($E16:CN16)&gt;SUM($E21:CN21),SUM($E16:CN16)-SUM($E21:CN21),0)</f>
        <v>0</v>
      </c>
      <c r="CO26" s="253">
        <f>+IF(SUM($E16:CO16)&gt;SUM($E21:CO21),SUM($E16:CO16)-SUM($E21:CO21),0)</f>
        <v>0</v>
      </c>
      <c r="CP26" s="253">
        <f>+IF(SUM($E16:CP16)&gt;SUM($E21:CP21),SUM($E16:CP16)-SUM($E21:CP21),0)</f>
        <v>0</v>
      </c>
      <c r="CQ26" s="253">
        <f>+IF(SUM($E16:CQ16)&gt;SUM($E21:CQ21),SUM($E16:CQ16)-SUM($E21:CQ21),0)</f>
        <v>0</v>
      </c>
      <c r="CR26" s="253">
        <f>+IF(SUM($E16:CR16)&gt;SUM($E21:CR21),SUM($E16:CR16)-SUM($E21:CR21),0)</f>
        <v>0</v>
      </c>
      <c r="CS26" s="253">
        <f>+IF(SUM($E16:CS16)&gt;SUM($E21:CS21),SUM($E16:CS16)-SUM($E21:CS21),0)</f>
        <v>0</v>
      </c>
      <c r="CT26" s="253">
        <f>+IF(SUM($E16:CT16)&gt;SUM($E21:CT21),SUM($E16:CT16)-SUM($E21:CT21),0)</f>
        <v>0</v>
      </c>
      <c r="CU26" s="253">
        <f>+IF(SUM($E16:CU16)&gt;SUM($E21:CU21),SUM($E16:CU16)-SUM($E21:CU21),0)</f>
        <v>0</v>
      </c>
      <c r="CV26" s="253">
        <f>+IF(SUM($E16:CV16)&gt;SUM($E21:CV21),SUM($E16:CV16)-SUM($E21:CV21),0)</f>
        <v>0</v>
      </c>
      <c r="CW26" s="253">
        <f>+IF(SUM($E16:CW16)&gt;SUM($E21:CW21),SUM($E16:CW16)-SUM($E21:CW21),0)</f>
        <v>0</v>
      </c>
      <c r="CX26" s="253">
        <f>+IF(SUM($E16:CX16)&gt;SUM($E21:CX21),SUM($E16:CX16)-SUM($E21:CX21),0)</f>
        <v>0</v>
      </c>
      <c r="CY26" s="253">
        <f>+IF(SUM($E16:CY16)&gt;SUM($E21:CY21),SUM($E16:CY16)-SUM($E21:CY21),0)</f>
        <v>0</v>
      </c>
      <c r="CZ26" s="253">
        <f>+IF(SUM($E16:CZ16)&gt;SUM($E21:CZ21),SUM($E16:CZ16)-SUM($E21:CZ21),0)</f>
        <v>0</v>
      </c>
      <c r="DA26" s="253">
        <f>+IF(SUM($E16:DA16)&gt;SUM($E21:DA21),SUM($E16:DA16)-SUM($E21:DA21),0)</f>
        <v>0</v>
      </c>
      <c r="DB26" s="253">
        <f>+IF(SUM($E16:DB16)&gt;SUM($E21:DB21),SUM($E16:DB16)-SUM($E21:DB21),0)</f>
        <v>0</v>
      </c>
      <c r="DC26" s="253">
        <f>+IF(SUM($E16:DC16)&gt;SUM($E21:DC21),SUM($E16:DC16)-SUM($E21:DC21),0)</f>
        <v>0</v>
      </c>
      <c r="DD26" s="253">
        <f>+IF(SUM($E16:DD16)&gt;SUM($E21:DD21),SUM($E16:DD16)-SUM($E21:DD21),0)</f>
        <v>0</v>
      </c>
      <c r="DE26" s="253">
        <f>+IF(SUM($E16:DE16)&gt;SUM($E21:DE21),SUM($E16:DE16)-SUM($E21:DE21),0)</f>
        <v>0</v>
      </c>
      <c r="DF26" s="253">
        <f>+IF(SUM($E16:DF16)&gt;SUM($E21:DF21),SUM($E16:DF16)-SUM($E21:DF21),0)</f>
        <v>0</v>
      </c>
      <c r="DG26" s="253">
        <f>+IF(SUM($E16:DG16)&gt;SUM($E21:DG21),SUM($E16:DG16)-SUM($E21:DG21),0)</f>
        <v>0</v>
      </c>
      <c r="DH26" s="253">
        <f>+IF(SUM($E16:DH16)&gt;SUM($E21:DH21),SUM($E16:DH16)-SUM($E21:DH21),0)</f>
        <v>0</v>
      </c>
      <c r="DI26" s="253">
        <f>+IF(SUM($E16:DI16)&gt;SUM($E21:DI21),SUM($E16:DI16)-SUM($E21:DI21),0)</f>
        <v>0</v>
      </c>
      <c r="DJ26" s="253">
        <f>+IF(SUM($E16:DJ16)&gt;SUM($E21:DJ21),SUM($E16:DJ16)-SUM($E21:DJ21),0)</f>
        <v>0</v>
      </c>
      <c r="DK26" s="253">
        <f>+IF(SUM($E16:DK16)&gt;SUM($E21:DK21),SUM($E16:DK16)-SUM($E21:DK21),0)</f>
        <v>0</v>
      </c>
      <c r="DL26" s="253">
        <f>+IF(SUM($E16:DL16)&gt;SUM($E21:DL21),SUM($E16:DL16)-SUM($E21:DL21),0)</f>
        <v>0</v>
      </c>
      <c r="DM26" s="253">
        <f>+IF(SUM($E16:DM16)&gt;SUM($E21:DM21),SUM($E16:DM16)-SUM($E21:DM21),0)</f>
        <v>0</v>
      </c>
      <c r="DN26" s="253">
        <f>+IF(SUM($E16:DN16)&gt;SUM($E21:DN21),SUM($E16:DN16)-SUM($E21:DN21),0)</f>
        <v>0</v>
      </c>
      <c r="DO26" s="253">
        <f>+IF(SUM($E16:DO16)&gt;SUM($E21:DO21),SUM($E16:DO16)-SUM($E21:DO21),0)</f>
        <v>0</v>
      </c>
      <c r="DP26" s="253">
        <f>+IF(SUM($E16:DP16)&gt;SUM($E21:DP21),SUM($E16:DP16)-SUM($E21:DP21),0)</f>
        <v>0</v>
      </c>
      <c r="DQ26" s="253">
        <f>+IF(SUM($E16:DQ16)&gt;SUM($E21:DQ21),SUM($E16:DQ16)-SUM($E21:DQ21),0)</f>
        <v>0</v>
      </c>
      <c r="DR26" s="253">
        <f>+IF(SUM($E16:DR16)&gt;SUM($E21:DR21),SUM($E16:DR16)-SUM($E21:DR21),0)</f>
        <v>0</v>
      </c>
      <c r="DS26" s="253">
        <f>+IF(SUM($E16:DS16)&gt;SUM($E21:DS21),SUM($E16:DS16)-SUM($E21:DS21),0)</f>
        <v>0</v>
      </c>
      <c r="DT26" s="253">
        <f>+IF(SUM($E16:DT16)&gt;SUM($E21:DT21),SUM($E16:DT16)-SUM($E21:DT21),0)</f>
        <v>0</v>
      </c>
    </row>
    <row r="27" spans="2:124" ht="15.6" thickTop="1" thickBot="1">
      <c r="C27" s="316" t="s">
        <v>678</v>
      </c>
      <c r="E27" s="253">
        <f>+IF(E21&gt;E16,E21-E16,0)</f>
        <v>0</v>
      </c>
      <c r="F27" s="253">
        <f>+IF(SUM($E21:F21)&gt;SUM($E16:F16),SUM($E21:F21)-SUM($E16:F16),0)</f>
        <v>0</v>
      </c>
      <c r="G27" s="253">
        <f>+IF(SUM($E21:G21)&gt;SUM($E16:G16),SUM($E21:G21)-SUM($E16:G16),0)</f>
        <v>0</v>
      </c>
      <c r="H27" s="253">
        <f>+IF(SUM($E21:H21)&gt;SUM($E16:H16),SUM($E21:H21)-SUM($E16:H16),0)</f>
        <v>0</v>
      </c>
      <c r="I27" s="253">
        <f>+IF(SUM($E21:I21)&gt;SUM($E16:I16),SUM($E21:I21)-SUM($E16:I16),0)</f>
        <v>0</v>
      </c>
      <c r="J27" s="253">
        <f>+IF(SUM($E21:J21)&gt;SUM($E16:J16),SUM($E21:J21)-SUM($E16:J16),0)</f>
        <v>0</v>
      </c>
      <c r="K27" s="253">
        <f>+IF(SUM($E21:K21)&gt;SUM($E16:K16),SUM($E21:K21)-SUM($E16:K16),0)</f>
        <v>0</v>
      </c>
      <c r="L27" s="253">
        <f>+IF(SUM($E21:L21)&gt;SUM($E16:L16),SUM($E21:L21)-SUM($E16:L16),0)</f>
        <v>0</v>
      </c>
      <c r="M27" s="253">
        <f>+IF(SUM($E21:M21)&gt;SUM($E16:M16),SUM($E21:M21)-SUM($E16:M16),0)</f>
        <v>0</v>
      </c>
      <c r="N27" s="253">
        <f>+IF(SUM($E21:N21)&gt;SUM($E16:N16),SUM($E21:N21)-SUM($E16:N16),0)</f>
        <v>0</v>
      </c>
      <c r="O27" s="253">
        <f>+IF(SUM($E21:O21)&gt;SUM($E16:O16),SUM($E21:O21)-SUM($E16:O16),0)</f>
        <v>0</v>
      </c>
      <c r="P27" s="253">
        <f>+IF(SUM($E21:P21)&gt;SUM($E16:P16),SUM($E21:P21)-SUM($E16:P16),0)</f>
        <v>0</v>
      </c>
      <c r="Q27" s="253">
        <f>+IF(SUM($E21:Q21)&gt;SUM($E16:Q16),SUM($E21:Q21)-SUM($E16:Q16),0)</f>
        <v>0</v>
      </c>
      <c r="R27" s="253">
        <f>+IF(SUM($E21:R21)&gt;SUM($E16:R16),SUM($E21:R21)-SUM($E16:R16),0)</f>
        <v>0</v>
      </c>
      <c r="S27" s="253">
        <f>+IF(SUM($E21:S21)&gt;SUM($E16:S16),SUM($E21:S21)-SUM($E16:S16),0)</f>
        <v>0</v>
      </c>
      <c r="T27" s="253">
        <f>+IF(SUM($E21:T21)&gt;SUM($E16:T16),SUM($E21:T21)-SUM($E16:T16),0)</f>
        <v>0</v>
      </c>
      <c r="U27" s="253">
        <f>+IF(SUM($E21:U21)&gt;SUM($E16:U16),SUM($E21:U21)-SUM($E16:U16),0)</f>
        <v>0</v>
      </c>
      <c r="V27" s="253">
        <f>+IF(SUM($E21:V21)&gt;SUM($E16:V16),SUM($E21:V21)-SUM($E16:V16),0)</f>
        <v>781814.16000000015</v>
      </c>
      <c r="W27" s="253">
        <f>+IF(SUM($E21:W21)&gt;SUM($E16:W16),SUM($E21:W21)-SUM($E16:W16),0)</f>
        <v>781814.16000000015</v>
      </c>
      <c r="X27" s="253">
        <f>+IF(SUM($E21:X21)&gt;SUM($E16:X16),SUM($E21:X21)-SUM($E16:X16),0)</f>
        <v>781814.16000000015</v>
      </c>
      <c r="Y27" s="253">
        <f>+IF(SUM($E21:Y21)&gt;SUM($E16:Y16),SUM($E21:Y21)-SUM($E16:Y16),0)</f>
        <v>781814.16000000015</v>
      </c>
      <c r="Z27" s="253">
        <f>+IF(SUM($E21:Z21)&gt;SUM($E16:Z16),SUM($E21:Z21)-SUM($E16:Z16),0)</f>
        <v>781814.16000000015</v>
      </c>
      <c r="AA27" s="253">
        <f>+IF(SUM($E21:AA21)&gt;SUM($E16:AA16),SUM($E21:AA21)-SUM($E16:AA16),0)</f>
        <v>1954535.4</v>
      </c>
      <c r="AB27" s="253">
        <f>+IF(SUM($E21:AB21)&gt;SUM($E16:AB16),SUM($E21:AB21)-SUM($E16:AB16),0)</f>
        <v>0</v>
      </c>
      <c r="AC27" s="253">
        <f>+IF(SUM($E21:AC21)&gt;SUM($E16:AC16),SUM($E21:AC21)-SUM($E16:AC16),0)</f>
        <v>0</v>
      </c>
      <c r="AD27" s="253">
        <f>+IF(SUM($E21:AD21)&gt;SUM($E16:AD16),SUM($E21:AD21)-SUM($E16:AD16),0)</f>
        <v>0</v>
      </c>
      <c r="AE27" s="253">
        <f>+IF(SUM($E21:AE21)&gt;SUM($E16:AE16),SUM($E21:AE21)-SUM($E16:AE16),0)</f>
        <v>0</v>
      </c>
      <c r="AF27" s="253">
        <f>+IF(SUM($E21:AF21)&gt;SUM($E16:AF16),SUM($E21:AF21)-SUM($E16:AF16),0)</f>
        <v>0</v>
      </c>
      <c r="AG27" s="253">
        <f>+IF(SUM($E21:AG21)&gt;SUM($E16:AG16),SUM($E21:AG21)-SUM($E16:AG16),0)</f>
        <v>0</v>
      </c>
      <c r="AH27" s="253">
        <f>+IF(SUM($E21:AH21)&gt;SUM($E16:AH16),SUM($E21:AH21)-SUM($E16:AH16),0)</f>
        <v>798395.75999999978</v>
      </c>
      <c r="AI27" s="253">
        <f>+IF(SUM($E21:AI21)&gt;SUM($E16:AI16),SUM($E21:AI21)-SUM($E16:AI16),0)</f>
        <v>798395.75999999978</v>
      </c>
      <c r="AJ27" s="253">
        <f>+IF(SUM($E21:AJ21)&gt;SUM($E16:AJ16),SUM($E21:AJ21)-SUM($E16:AJ16),0)</f>
        <v>798395.75999999978</v>
      </c>
      <c r="AK27" s="253">
        <f>+IF(SUM($E21:AK21)&gt;SUM($E16:AK16),SUM($E21:AK21)-SUM($E16:AK16),0)</f>
        <v>798395.75999999978</v>
      </c>
      <c r="AL27" s="253">
        <f>+IF(SUM($E21:AL21)&gt;SUM($E16:AL16),SUM($E21:AL21)-SUM($E16:AL16),0)</f>
        <v>798395.75999999978</v>
      </c>
      <c r="AM27" s="253">
        <f>+IF(SUM($E21:AM21)&gt;SUM($E16:AM16),SUM($E21:AM21)-SUM($E16:AM16),0)</f>
        <v>1995989.3999999994</v>
      </c>
      <c r="AN27" s="253">
        <f>+IF(SUM($E21:AN21)&gt;SUM($E16:AN16),SUM($E21:AN21)-SUM($E16:AN16),0)</f>
        <v>1317167.9999999991</v>
      </c>
      <c r="AO27" s="253">
        <f>+IF(SUM($E21:AO21)&gt;SUM($E16:AO16),SUM($E21:AO21)-SUM($E16:AO16),0)</f>
        <v>1317167.9999999991</v>
      </c>
      <c r="AP27" s="253">
        <f>+IF(SUM($E21:AP21)&gt;SUM($E16:AP16),SUM($E21:AP21)-SUM($E16:AP16),0)</f>
        <v>1317167.9999999991</v>
      </c>
      <c r="AQ27" s="253">
        <f>+IF(SUM($E21:AQ21)&gt;SUM($E16:AQ16),SUM($E21:AQ21)-SUM($E16:AQ16),0)</f>
        <v>1317167.9999999991</v>
      </c>
      <c r="AR27" s="253">
        <f>+IF(SUM($E21:AR21)&gt;SUM($E16:AR16),SUM($E21:AR21)-SUM($E16:AR16),0)</f>
        <v>1317167.9999999991</v>
      </c>
      <c r="AS27" s="253">
        <f>+IF(SUM($E21:AS21)&gt;SUM($E16:AS16),SUM($E21:AS21)-SUM($E16:AS16),0)</f>
        <v>1317167.9999999991</v>
      </c>
      <c r="AT27" s="253">
        <f>+IF(SUM($E21:AT21)&gt;SUM($E16:AT16),SUM($E21:AT21)-SUM($E16:AT16),0)</f>
        <v>271528.55999999959</v>
      </c>
      <c r="AU27" s="253">
        <f>+IF(SUM($E21:AU21)&gt;SUM($E16:AU16),SUM($E21:AU21)-SUM($E16:AU16),0)</f>
        <v>271528.55999999959</v>
      </c>
      <c r="AV27" s="253">
        <f>+IF(SUM($E21:AV21)&gt;SUM($E16:AV16),SUM($E21:AV21)-SUM($E16:AV16),0)</f>
        <v>271528.55999999959</v>
      </c>
      <c r="AW27" s="253">
        <f>+IF(SUM($E21:AW21)&gt;SUM($E16:AW16),SUM($E21:AW21)-SUM($E16:AW16),0)</f>
        <v>271528.55999999959</v>
      </c>
      <c r="AX27" s="253">
        <f>+IF(SUM($E21:AX21)&gt;SUM($E16:AX16),SUM($E21:AX21)-SUM($E16:AX16),0)</f>
        <v>271528.55999999959</v>
      </c>
      <c r="AY27" s="253">
        <f>+IF(SUM($E21:AY21)&gt;SUM($E16:AY16),SUM($E21:AY21)-SUM($E16:AY16),0)</f>
        <v>678821.39999999944</v>
      </c>
      <c r="AZ27" s="253">
        <f>+IF(SUM($E21:AZ21)&gt;SUM($E16:AZ16),SUM($E21:AZ21)-SUM($E16:AZ16),0)</f>
        <v>678821.39999999944</v>
      </c>
      <c r="BA27" s="253">
        <f>+IF(SUM($E21:BA21)&gt;SUM($E16:BA16),SUM($E21:BA21)-SUM($E16:BA16),0)</f>
        <v>678821.39999999944</v>
      </c>
      <c r="BB27" s="253">
        <f>+IF(SUM($E21:BB21)&gt;SUM($E16:BB16),SUM($E21:BB21)-SUM($E16:BB16),0)</f>
        <v>678821.39999999944</v>
      </c>
      <c r="BC27" s="253">
        <f>+IF(SUM($E21:BC21)&gt;SUM($E16:BC16),SUM($E21:BC21)-SUM($E16:BC16),0)</f>
        <v>678821.39999999944</v>
      </c>
      <c r="BD27" s="253">
        <f>+IF(SUM($E21:BD21)&gt;SUM($E16:BD16),SUM($E21:BD21)-SUM($E16:BD16),0)</f>
        <v>678821.39999999944</v>
      </c>
      <c r="BE27" s="253">
        <f>+IF(SUM($E21:BE21)&gt;SUM($E16:BE16),SUM($E21:BE21)-SUM($E16:BE16),0)</f>
        <v>678821.39999999944</v>
      </c>
      <c r="BF27" s="253">
        <f>+IF(SUM($E21:BF21)&gt;SUM($E16:BF16),SUM($E21:BF21)-SUM($E16:BF16),0)</f>
        <v>678821.39999999944</v>
      </c>
      <c r="BG27" s="253">
        <f>+IF(SUM($E21:BG21)&gt;SUM($E16:BG16),SUM($E21:BG21)-SUM($E16:BG16),0)</f>
        <v>678821.39999999944</v>
      </c>
      <c r="BH27" s="253">
        <f>+IF(SUM($E21:BH21)&gt;SUM($E16:BH16),SUM($E21:BH21)-SUM($E16:BH16),0)</f>
        <v>678821.39999999944</v>
      </c>
      <c r="BI27" s="253">
        <f>+IF(SUM($E21:BI21)&gt;SUM($E16:BI16),SUM($E21:BI21)-SUM($E16:BI16),0)</f>
        <v>678821.39999999944</v>
      </c>
      <c r="BJ27" s="253">
        <f>+IF(SUM($E21:BJ21)&gt;SUM($E16:BJ16),SUM($E21:BJ21)-SUM($E16:BJ16),0)</f>
        <v>678821.39999999944</v>
      </c>
      <c r="BK27" s="253">
        <f>+IF(SUM($E21:BK21)&gt;SUM($E16:BK16),SUM($E21:BK21)-SUM($E16:BK16),0)</f>
        <v>678821.39999999944</v>
      </c>
      <c r="BL27" s="253">
        <f>+IF(SUM($E21:BL21)&gt;SUM($E16:BL16),SUM($E21:BL21)-SUM($E16:BL16),0)</f>
        <v>0</v>
      </c>
      <c r="BM27" s="253">
        <f>+IF(SUM($E21:BM21)&gt;SUM($E16:BM16),SUM($E21:BM21)-SUM($E16:BM16),0)</f>
        <v>0</v>
      </c>
      <c r="BN27" s="253">
        <f>+IF(SUM($E21:BN21)&gt;SUM($E16:BN16),SUM($E21:BN21)-SUM($E16:BN16),0)</f>
        <v>0</v>
      </c>
      <c r="BO27" s="253">
        <f>+IF(SUM($E21:BO21)&gt;SUM($E16:BO16),SUM($E21:BO21)-SUM($E16:BO16),0)</f>
        <v>0</v>
      </c>
      <c r="BP27" s="253">
        <f>+IF(SUM($E21:BP21)&gt;SUM($E16:BP16),SUM($E21:BP21)-SUM($E16:BP16),0)</f>
        <v>0</v>
      </c>
      <c r="BQ27" s="253">
        <f>+IF(SUM($E21:BQ21)&gt;SUM($E16:BQ16),SUM($E21:BQ21)-SUM($E16:BQ16),0)</f>
        <v>0</v>
      </c>
      <c r="BR27" s="253">
        <f>+IF(SUM($E21:BR21)&gt;SUM($E16:BR16),SUM($E21:BR21)-SUM($E16:BR16),0)</f>
        <v>1475143.5600000005</v>
      </c>
      <c r="BS27" s="253">
        <f>+IF(SUM($E21:BS21)&gt;SUM($E16:BS16),SUM($E21:BS21)-SUM($E16:BS16),0)</f>
        <v>1475143.5600000005</v>
      </c>
      <c r="BT27" s="253">
        <f>+IF(SUM($E21:BT21)&gt;SUM($E16:BT16),SUM($E21:BT21)-SUM($E16:BT16),0)</f>
        <v>1475143.5600000005</v>
      </c>
      <c r="BU27" s="253">
        <f>+IF(SUM($E21:BU21)&gt;SUM($E16:BU16),SUM($E21:BU21)-SUM($E16:BU16),0)</f>
        <v>1475143.5600000005</v>
      </c>
      <c r="BV27" s="253">
        <f>+IF(SUM($E21:BV21)&gt;SUM($E16:BV16),SUM($E21:BV21)-SUM($E16:BV16),0)</f>
        <v>1475143.5600000005</v>
      </c>
      <c r="BW27" s="253">
        <f>+IF(SUM($E21:BW21)&gt;SUM($E16:BW16),SUM($E21:BW21)-SUM($E16:BW16),0)</f>
        <v>2669626.8000000007</v>
      </c>
      <c r="BX27" s="253">
        <f>+IF(SUM($E21:BX21)&gt;SUM($E16:BX16),SUM($E21:BX21)-SUM($E16:BX16),0)</f>
        <v>680549.40000000037</v>
      </c>
      <c r="BY27" s="253">
        <f>+IF(SUM($E21:BY21)&gt;SUM($E16:BY16),SUM($E21:BY21)-SUM($E16:BY16),0)</f>
        <v>680549.40000000037</v>
      </c>
      <c r="BZ27" s="253">
        <f>+IF(SUM($E21:BZ21)&gt;SUM($E16:BZ16),SUM($E21:BZ21)-SUM($E16:BZ16),0)</f>
        <v>680549.40000000037</v>
      </c>
      <c r="CA27" s="253">
        <f>+IF(SUM($E21:CA21)&gt;SUM($E16:CA16),SUM($E21:CA21)-SUM($E16:CA16),0)</f>
        <v>680549.40000000037</v>
      </c>
      <c r="CB27" s="253">
        <f>+IF(SUM($E21:CB21)&gt;SUM($E16:CB16),SUM($E21:CB21)-SUM($E16:CB16),0)</f>
        <v>680549.40000000037</v>
      </c>
      <c r="CC27" s="253">
        <f>+IF(SUM($E21:CC21)&gt;SUM($E16:CC16),SUM($E21:CC21)-SUM($E16:CC16),0)</f>
        <v>680549.40000000037</v>
      </c>
      <c r="CD27" s="253">
        <f>+IF(SUM($E21:CD21)&gt;SUM($E16:CD16),SUM($E21:CD21)-SUM($E16:CD16),0)</f>
        <v>1474452.3599999994</v>
      </c>
      <c r="CE27" s="253">
        <f>+IF(SUM($E21:CE21)&gt;SUM($E16:CE16),SUM($E21:CE21)-SUM($E16:CE16),0)</f>
        <v>1474452.3599999994</v>
      </c>
      <c r="CF27" s="253">
        <f>+IF(SUM($E21:CF21)&gt;SUM($E16:CF16),SUM($E21:CF21)-SUM($E16:CF16),0)</f>
        <v>1474452.3599999994</v>
      </c>
      <c r="CG27" s="253">
        <f>+IF(SUM($E21:CG21)&gt;SUM($E16:CG16),SUM($E21:CG21)-SUM($E16:CG16),0)</f>
        <v>1474452.3599999994</v>
      </c>
      <c r="CH27" s="253">
        <f>+IF(SUM($E21:CH21)&gt;SUM($E16:CH16),SUM($E21:CH21)-SUM($E16:CH16),0)</f>
        <v>1474452.3599999994</v>
      </c>
      <c r="CI27" s="253">
        <f>+IF(SUM($E21:CI21)&gt;SUM($E16:CI16),SUM($E21:CI21)-SUM($E16:CI16),0)</f>
        <v>2667898.7999999989</v>
      </c>
      <c r="CJ27" s="253">
        <f>+IF(SUM($E21:CJ21)&gt;SUM($E16:CJ16),SUM($E21:CJ21)-SUM($E16:CJ16),0)</f>
        <v>680549.39999999851</v>
      </c>
      <c r="CK27" s="253">
        <f>+IF(SUM($E21:CK21)&gt;SUM($E16:CK16),SUM($E21:CK21)-SUM($E16:CK16),0)</f>
        <v>680549.39999999851</v>
      </c>
      <c r="CL27" s="253">
        <f>+IF(SUM($E21:CL21)&gt;SUM($E16:CL16),SUM($E21:CL21)-SUM($E16:CL16),0)</f>
        <v>680549.39999999851</v>
      </c>
      <c r="CM27" s="253">
        <f>+IF(SUM($E21:CM21)&gt;SUM($E16:CM16),SUM($E21:CM21)-SUM($E16:CM16),0)</f>
        <v>680549.39999999851</v>
      </c>
      <c r="CN27" s="253">
        <f>+IF(SUM($E21:CN21)&gt;SUM($E16:CN16),SUM($E21:CN21)-SUM($E16:CN16),0)</f>
        <v>680549.39999999851</v>
      </c>
      <c r="CO27" s="253">
        <f>+IF(SUM($E21:CO21)&gt;SUM($E16:CO16),SUM($E21:CO21)-SUM($E16:CO16),0)</f>
        <v>680549.39999999851</v>
      </c>
      <c r="CP27" s="253">
        <f>+IF(SUM($E21:CP21)&gt;SUM($E16:CP16),SUM($E21:CP21)-SUM($E16:CP16),0)</f>
        <v>1473761.1599999983</v>
      </c>
      <c r="CQ27" s="253">
        <f>+IF(SUM($E21:CQ21)&gt;SUM($E16:CQ16),SUM($E21:CQ21)-SUM($E16:CQ16),0)</f>
        <v>1473761.1599999983</v>
      </c>
      <c r="CR27" s="253">
        <f>+IF(SUM($E21:CR21)&gt;SUM($E16:CR16),SUM($E21:CR21)-SUM($E16:CR16),0)</f>
        <v>1473761.1599999983</v>
      </c>
      <c r="CS27" s="253">
        <f>+IF(SUM($E21:CS21)&gt;SUM($E16:CS16),SUM($E21:CS21)-SUM($E16:CS16),0)</f>
        <v>1473761.1599999983</v>
      </c>
      <c r="CT27" s="253">
        <f>+IF(SUM($E21:CT21)&gt;SUM($E16:CT16),SUM($E21:CT21)-SUM($E16:CT16),0)</f>
        <v>1473761.1599999983</v>
      </c>
      <c r="CU27" s="253">
        <f>+IF(SUM($E21:CU21)&gt;SUM($E16:CU16),SUM($E21:CU21)-SUM($E16:CU16),0)</f>
        <v>2666170.7999999989</v>
      </c>
      <c r="CV27" s="253">
        <f>+IF(SUM($E21:CV21)&gt;SUM($E16:CV16),SUM($E21:CV21)-SUM($E16:CV16),0)</f>
        <v>680549.39999999851</v>
      </c>
      <c r="CW27" s="253">
        <f>+IF(SUM($E21:CW21)&gt;SUM($E16:CW16),SUM($E21:CW21)-SUM($E16:CW16),0)</f>
        <v>680549.39999999851</v>
      </c>
      <c r="CX27" s="253">
        <f>+IF(SUM($E21:CX21)&gt;SUM($E16:CX16),SUM($E21:CX21)-SUM($E16:CX16),0)</f>
        <v>680549.39999999851</v>
      </c>
      <c r="CY27" s="253">
        <f>+IF(SUM($E21:CY21)&gt;SUM($E16:CY16),SUM($E21:CY21)-SUM($E16:CY16),0)</f>
        <v>680549.39999999851</v>
      </c>
      <c r="CZ27" s="253">
        <f>+IF(SUM($E21:CZ21)&gt;SUM($E16:CZ16),SUM($E21:CZ21)-SUM($E16:CZ16),0)</f>
        <v>680549.39999999851</v>
      </c>
      <c r="DA27" s="253">
        <f>+IF(SUM($E21:DA21)&gt;SUM($E16:DA16),SUM($E21:DA21)-SUM($E16:DA16),0)</f>
        <v>680549.39999999851</v>
      </c>
      <c r="DB27" s="253">
        <f>+IF(SUM($E21:DB21)&gt;SUM($E16:DB16),SUM($E21:DB21)-SUM($E16:DB16),0)</f>
        <v>1473069.959999999</v>
      </c>
      <c r="DC27" s="253">
        <f>+IF(SUM($E21:DC21)&gt;SUM($E16:DC16),SUM($E21:DC21)-SUM($E16:DC16),0)</f>
        <v>1473069.959999999</v>
      </c>
      <c r="DD27" s="253">
        <f>+IF(SUM($E21:DD21)&gt;SUM($E16:DD16),SUM($E21:DD21)-SUM($E16:DD16),0)</f>
        <v>1473069.959999999</v>
      </c>
      <c r="DE27" s="253">
        <f>+IF(SUM($E21:DE21)&gt;SUM($E16:DE16),SUM($E21:DE21)-SUM($E16:DE16),0)</f>
        <v>1473069.959999999</v>
      </c>
      <c r="DF27" s="253">
        <f>+IF(SUM($E21:DF21)&gt;SUM($E16:DF16),SUM($E21:DF21)-SUM($E16:DF16),0)</f>
        <v>1473069.959999999</v>
      </c>
      <c r="DG27" s="253">
        <f>+IF(SUM($E21:DG21)&gt;SUM($E16:DG16),SUM($E21:DG21)-SUM($E16:DG16),0)</f>
        <v>2664442.7999999989</v>
      </c>
      <c r="DH27" s="253">
        <f>+IF(SUM($E21:DH21)&gt;SUM($E16:DH16),SUM($E21:DH21)-SUM($E16:DH16),0)</f>
        <v>680549.39999999851</v>
      </c>
      <c r="DI27" s="253">
        <f>+IF(SUM($E21:DI21)&gt;SUM($E16:DI16),SUM($E21:DI21)-SUM($E16:DI16),0)</f>
        <v>680549.39999999851</v>
      </c>
      <c r="DJ27" s="253">
        <f>+IF(SUM($E21:DJ21)&gt;SUM($E16:DJ16),SUM($E21:DJ21)-SUM($E16:DJ16),0)</f>
        <v>680549.39999999851</v>
      </c>
      <c r="DK27" s="253">
        <f>+IF(SUM($E21:DK21)&gt;SUM($E16:DK16),SUM($E21:DK21)-SUM($E16:DK16),0)</f>
        <v>680549.39999999851</v>
      </c>
      <c r="DL27" s="253">
        <f>+IF(SUM($E21:DL21)&gt;SUM($E16:DL16),SUM($E21:DL21)-SUM($E16:DL16),0)</f>
        <v>680549.39999999851</v>
      </c>
      <c r="DM27" s="253">
        <f>+IF(SUM($E21:DM21)&gt;SUM($E16:DM16),SUM($E21:DM21)-SUM($E16:DM16),0)</f>
        <v>680549.39999999851</v>
      </c>
      <c r="DN27" s="253">
        <f>+IF(SUM($E21:DN21)&gt;SUM($E16:DN16),SUM($E21:DN21)-SUM($E16:DN16),0)</f>
        <v>1472378.7599999979</v>
      </c>
      <c r="DO27" s="253">
        <f>+IF(SUM($E21:DO21)&gt;SUM($E16:DO16),SUM($E21:DO21)-SUM($E16:DO16),0)</f>
        <v>1472378.7599999979</v>
      </c>
      <c r="DP27" s="253">
        <f>+IF(SUM($E21:DP21)&gt;SUM($E16:DP16),SUM($E21:DP21)-SUM($E16:DP16),0)</f>
        <v>1472378.7599999979</v>
      </c>
      <c r="DQ27" s="253">
        <f>+IF(SUM($E21:DQ21)&gt;SUM($E16:DQ16),SUM($E21:DQ21)-SUM($E16:DQ16),0)</f>
        <v>1472378.7599999979</v>
      </c>
      <c r="DR27" s="253">
        <f>+IF(SUM($E21:DR21)&gt;SUM($E16:DR16),SUM($E21:DR21)-SUM($E16:DR16),0)</f>
        <v>1472378.7599999979</v>
      </c>
      <c r="DS27" s="253">
        <f>+IF(SUM($E21:DS21)&gt;SUM($E16:DS16),SUM($E21:DS21)-SUM($E16:DS16),0)</f>
        <v>2662714.7999999989</v>
      </c>
      <c r="DT27" s="253">
        <f>+IF(SUM($E21:DT21)&gt;SUM($E16:DT16),SUM($E21:DT21)-SUM($E16:DT16),0)</f>
        <v>680549.39999999851</v>
      </c>
    </row>
    <row r="28" spans="2:124" ht="15.6" thickTop="1" thickBot="1">
      <c r="C28" s="316" t="s">
        <v>679</v>
      </c>
      <c r="E28" s="253">
        <f>+E21</f>
        <v>0</v>
      </c>
      <c r="F28" s="253">
        <f>+F21</f>
        <v>0</v>
      </c>
      <c r="G28" s="253">
        <f t="shared" ref="G28:BR28" si="2">+G21</f>
        <v>0</v>
      </c>
      <c r="H28" s="253">
        <f t="shared" si="2"/>
        <v>0</v>
      </c>
      <c r="I28" s="253">
        <f t="shared" si="2"/>
        <v>0</v>
      </c>
      <c r="J28" s="253">
        <f t="shared" si="2"/>
        <v>0</v>
      </c>
      <c r="K28" s="253">
        <f t="shared" si="2"/>
        <v>0</v>
      </c>
      <c r="L28" s="253">
        <f t="shared" si="2"/>
        <v>0</v>
      </c>
      <c r="M28" s="253">
        <f t="shared" si="2"/>
        <v>0</v>
      </c>
      <c r="N28" s="253">
        <f t="shared" si="2"/>
        <v>0</v>
      </c>
      <c r="O28" s="253">
        <f t="shared" si="2"/>
        <v>0</v>
      </c>
      <c r="P28" s="253">
        <f t="shared" si="2"/>
        <v>0</v>
      </c>
      <c r="Q28" s="253">
        <f t="shared" si="2"/>
        <v>0</v>
      </c>
      <c r="R28" s="253">
        <f t="shared" si="2"/>
        <v>0</v>
      </c>
      <c r="S28" s="253">
        <f t="shared" si="2"/>
        <v>0</v>
      </c>
      <c r="T28" s="253">
        <f t="shared" si="2"/>
        <v>0</v>
      </c>
      <c r="U28" s="253">
        <f t="shared" si="2"/>
        <v>0</v>
      </c>
      <c r="V28" s="253">
        <f t="shared" si="2"/>
        <v>2736349.56</v>
      </c>
      <c r="W28" s="253">
        <f t="shared" si="2"/>
        <v>0</v>
      </c>
      <c r="X28" s="253">
        <f t="shared" si="2"/>
        <v>0</v>
      </c>
      <c r="Y28" s="253">
        <f t="shared" si="2"/>
        <v>0</v>
      </c>
      <c r="Z28" s="253">
        <f t="shared" si="2"/>
        <v>0</v>
      </c>
      <c r="AA28" s="253">
        <f t="shared" si="2"/>
        <v>1172721.24</v>
      </c>
      <c r="AB28" s="253">
        <f t="shared" si="2"/>
        <v>0</v>
      </c>
      <c r="AC28" s="253">
        <f t="shared" si="2"/>
        <v>0</v>
      </c>
      <c r="AD28" s="253">
        <f t="shared" si="2"/>
        <v>0</v>
      </c>
      <c r="AE28" s="253">
        <f t="shared" si="2"/>
        <v>0</v>
      </c>
      <c r="AF28" s="253">
        <f t="shared" si="2"/>
        <v>0</v>
      </c>
      <c r="AG28" s="253">
        <f t="shared" si="2"/>
        <v>0</v>
      </c>
      <c r="AH28" s="253">
        <f t="shared" si="2"/>
        <v>839849.75999999978</v>
      </c>
      <c r="AI28" s="253">
        <f t="shared" si="2"/>
        <v>0</v>
      </c>
      <c r="AJ28" s="253">
        <f t="shared" si="2"/>
        <v>0</v>
      </c>
      <c r="AK28" s="253">
        <f t="shared" si="2"/>
        <v>0</v>
      </c>
      <c r="AL28" s="253">
        <f t="shared" si="2"/>
        <v>0</v>
      </c>
      <c r="AM28" s="253">
        <f t="shared" si="2"/>
        <v>1197593.6399999999</v>
      </c>
      <c r="AN28" s="253">
        <f t="shared" si="2"/>
        <v>0</v>
      </c>
      <c r="AO28" s="253">
        <f t="shared" si="2"/>
        <v>0</v>
      </c>
      <c r="AP28" s="253">
        <f t="shared" si="2"/>
        <v>0</v>
      </c>
      <c r="AQ28" s="253">
        <f t="shared" si="2"/>
        <v>0</v>
      </c>
      <c r="AR28" s="253">
        <f t="shared" si="2"/>
        <v>0</v>
      </c>
      <c r="AS28" s="253">
        <f t="shared" si="2"/>
        <v>0</v>
      </c>
      <c r="AT28" s="253">
        <f t="shared" si="2"/>
        <v>-1045639.44</v>
      </c>
      <c r="AU28" s="253">
        <f t="shared" si="2"/>
        <v>0</v>
      </c>
      <c r="AV28" s="253">
        <f t="shared" si="2"/>
        <v>0</v>
      </c>
      <c r="AW28" s="253">
        <f t="shared" si="2"/>
        <v>0</v>
      </c>
      <c r="AX28" s="253">
        <f t="shared" si="2"/>
        <v>0</v>
      </c>
      <c r="AY28" s="253">
        <f t="shared" si="2"/>
        <v>407292.84</v>
      </c>
      <c r="AZ28" s="253">
        <f t="shared" si="2"/>
        <v>0</v>
      </c>
      <c r="BA28" s="253">
        <f t="shared" si="2"/>
        <v>0</v>
      </c>
      <c r="BB28" s="253">
        <f t="shared" si="2"/>
        <v>0</v>
      </c>
      <c r="BC28" s="253">
        <f t="shared" si="2"/>
        <v>0</v>
      </c>
      <c r="BD28" s="253">
        <f t="shared" si="2"/>
        <v>0</v>
      </c>
      <c r="BE28" s="253">
        <f t="shared" si="2"/>
        <v>0</v>
      </c>
      <c r="BF28" s="253">
        <f t="shared" si="2"/>
        <v>0</v>
      </c>
      <c r="BG28" s="253">
        <f t="shared" si="2"/>
        <v>0</v>
      </c>
      <c r="BH28" s="253">
        <f t="shared" si="2"/>
        <v>0</v>
      </c>
      <c r="BI28" s="253">
        <f t="shared" si="2"/>
        <v>0</v>
      </c>
      <c r="BJ28" s="253">
        <f t="shared" si="2"/>
        <v>0</v>
      </c>
      <c r="BK28" s="253">
        <f t="shared" si="2"/>
        <v>0</v>
      </c>
      <c r="BL28" s="253">
        <f t="shared" si="2"/>
        <v>0</v>
      </c>
      <c r="BM28" s="253">
        <f t="shared" si="2"/>
        <v>0</v>
      </c>
      <c r="BN28" s="253">
        <f t="shared" si="2"/>
        <v>0</v>
      </c>
      <c r="BO28" s="253">
        <f t="shared" si="2"/>
        <v>0</v>
      </c>
      <c r="BP28" s="253">
        <f t="shared" si="2"/>
        <v>0</v>
      </c>
      <c r="BQ28" s="253">
        <f t="shared" si="2"/>
        <v>0</v>
      </c>
      <c r="BR28" s="253">
        <f t="shared" si="2"/>
        <v>2787127.56</v>
      </c>
      <c r="BS28" s="253">
        <f t="shared" ref="BS28:DT28" si="3">+BS21</f>
        <v>0</v>
      </c>
      <c r="BT28" s="253">
        <f t="shared" si="3"/>
        <v>0</v>
      </c>
      <c r="BU28" s="253">
        <f t="shared" si="3"/>
        <v>0</v>
      </c>
      <c r="BV28" s="253">
        <f t="shared" si="3"/>
        <v>0</v>
      </c>
      <c r="BW28" s="253">
        <f t="shared" si="3"/>
        <v>1194483.24</v>
      </c>
      <c r="BX28" s="253">
        <f t="shared" si="3"/>
        <v>0</v>
      </c>
      <c r="BY28" s="253">
        <f t="shared" si="3"/>
        <v>0</v>
      </c>
      <c r="BZ28" s="253">
        <f t="shared" si="3"/>
        <v>0</v>
      </c>
      <c r="CA28" s="253">
        <f t="shared" si="3"/>
        <v>0</v>
      </c>
      <c r="CB28" s="253">
        <f t="shared" si="3"/>
        <v>0</v>
      </c>
      <c r="CC28" s="253">
        <f t="shared" si="3"/>
        <v>0</v>
      </c>
      <c r="CD28" s="253">
        <f t="shared" si="3"/>
        <v>793902.95999999973</v>
      </c>
      <c r="CE28" s="253">
        <f t="shared" si="3"/>
        <v>0</v>
      </c>
      <c r="CF28" s="253">
        <f t="shared" si="3"/>
        <v>0</v>
      </c>
      <c r="CG28" s="253">
        <f t="shared" si="3"/>
        <v>0</v>
      </c>
      <c r="CH28" s="253">
        <f t="shared" si="3"/>
        <v>0</v>
      </c>
      <c r="CI28" s="253">
        <f t="shared" si="3"/>
        <v>1193446.44</v>
      </c>
      <c r="CJ28" s="253">
        <f t="shared" si="3"/>
        <v>0</v>
      </c>
      <c r="CK28" s="253">
        <f t="shared" si="3"/>
        <v>0</v>
      </c>
      <c r="CL28" s="253">
        <f t="shared" si="3"/>
        <v>0</v>
      </c>
      <c r="CM28" s="253">
        <f t="shared" si="3"/>
        <v>0</v>
      </c>
      <c r="CN28" s="253">
        <f t="shared" si="3"/>
        <v>0</v>
      </c>
      <c r="CO28" s="253">
        <f t="shared" si="3"/>
        <v>0</v>
      </c>
      <c r="CP28" s="253">
        <f t="shared" si="3"/>
        <v>793211.76</v>
      </c>
      <c r="CQ28" s="253">
        <f t="shared" si="3"/>
        <v>0</v>
      </c>
      <c r="CR28" s="253">
        <f t="shared" si="3"/>
        <v>0</v>
      </c>
      <c r="CS28" s="253">
        <f t="shared" si="3"/>
        <v>0</v>
      </c>
      <c r="CT28" s="253">
        <f t="shared" si="3"/>
        <v>0</v>
      </c>
      <c r="CU28" s="253">
        <f t="shared" si="3"/>
        <v>1192409.6399999999</v>
      </c>
      <c r="CV28" s="253">
        <f t="shared" si="3"/>
        <v>0</v>
      </c>
      <c r="CW28" s="253">
        <f t="shared" si="3"/>
        <v>0</v>
      </c>
      <c r="CX28" s="253">
        <f t="shared" si="3"/>
        <v>0</v>
      </c>
      <c r="CY28" s="253">
        <f t="shared" si="3"/>
        <v>0</v>
      </c>
      <c r="CZ28" s="253">
        <f t="shared" si="3"/>
        <v>0</v>
      </c>
      <c r="DA28" s="253">
        <f t="shared" si="3"/>
        <v>0</v>
      </c>
      <c r="DB28" s="253">
        <f t="shared" si="3"/>
        <v>792520.56</v>
      </c>
      <c r="DC28" s="253">
        <f t="shared" si="3"/>
        <v>0</v>
      </c>
      <c r="DD28" s="253">
        <f t="shared" si="3"/>
        <v>0</v>
      </c>
      <c r="DE28" s="253">
        <f t="shared" si="3"/>
        <v>0</v>
      </c>
      <c r="DF28" s="253">
        <f t="shared" si="3"/>
        <v>0</v>
      </c>
      <c r="DG28" s="253">
        <f t="shared" si="3"/>
        <v>1191372.8399999999</v>
      </c>
      <c r="DH28" s="253">
        <f t="shared" si="3"/>
        <v>0</v>
      </c>
      <c r="DI28" s="253">
        <f t="shared" si="3"/>
        <v>0</v>
      </c>
      <c r="DJ28" s="253">
        <f t="shared" si="3"/>
        <v>0</v>
      </c>
      <c r="DK28" s="253">
        <f t="shared" si="3"/>
        <v>0</v>
      </c>
      <c r="DL28" s="253">
        <f t="shared" si="3"/>
        <v>0</v>
      </c>
      <c r="DM28" s="253">
        <f t="shared" si="3"/>
        <v>0</v>
      </c>
      <c r="DN28" s="253">
        <f t="shared" si="3"/>
        <v>791829.36</v>
      </c>
      <c r="DO28" s="253">
        <f t="shared" si="3"/>
        <v>0</v>
      </c>
      <c r="DP28" s="253">
        <f t="shared" si="3"/>
        <v>0</v>
      </c>
      <c r="DQ28" s="253">
        <f t="shared" si="3"/>
        <v>0</v>
      </c>
      <c r="DR28" s="253">
        <f t="shared" si="3"/>
        <v>0</v>
      </c>
      <c r="DS28" s="253">
        <f t="shared" si="3"/>
        <v>1190336.0399999998</v>
      </c>
      <c r="DT28" s="253">
        <f t="shared" si="3"/>
        <v>0</v>
      </c>
    </row>
    <row r="29" spans="2:124" ht="15" thickTop="1"/>
  </sheetData>
  <hyperlinks>
    <hyperlink ref="C1" location="Input!A1" display="MENU" xr:uid="{D7C4970F-EDBC-4DBC-A85C-7528642EE5D9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7010A-EF65-45CB-B285-1B8C481D8448}">
  <dimension ref="C1:EK82"/>
  <sheetViews>
    <sheetView view="pageLayout" topLeftCell="G1" zoomScaleNormal="100" workbookViewId="0">
      <selection activeCell="N10" sqref="N10"/>
    </sheetView>
  </sheetViews>
  <sheetFormatPr defaultRowHeight="14.4" outlineLevelCol="1"/>
  <cols>
    <col min="1" max="1" width="3.44140625" customWidth="1"/>
    <col min="3" max="3" width="12.21875" customWidth="1"/>
    <col min="6" max="6" width="32.109375" customWidth="1"/>
    <col min="7" max="7" width="41.5546875" bestFit="1" customWidth="1"/>
    <col min="8" max="18" width="12.88671875" customWidth="1" outlineLevel="1"/>
    <col min="19" max="21" width="14" customWidth="1" outlineLevel="1"/>
    <col min="22" max="128" width="12.88671875" customWidth="1" outlineLevel="1"/>
    <col min="130" max="130" width="11.88671875" bestFit="1" customWidth="1"/>
    <col min="131" max="131" width="14.44140625" bestFit="1" customWidth="1"/>
    <col min="132" max="135" width="14" bestFit="1" customWidth="1"/>
    <col min="136" max="140" width="15.5546875" bestFit="1" customWidth="1"/>
  </cols>
  <sheetData>
    <row r="1" spans="3:141" ht="29.4" customHeight="1">
      <c r="C1" s="12" t="s">
        <v>40</v>
      </c>
    </row>
    <row r="3" spans="3:141" ht="28.8">
      <c r="C3" s="13" t="s">
        <v>5</v>
      </c>
      <c r="D3" s="13"/>
      <c r="E3" s="13"/>
      <c r="F3" s="13"/>
      <c r="G3" s="20"/>
    </row>
    <row r="4" spans="3:141" ht="28.8">
      <c r="C4" s="13"/>
      <c r="D4" s="13"/>
      <c r="E4" s="13"/>
      <c r="F4" s="13"/>
      <c r="G4" s="185" t="s">
        <v>113</v>
      </c>
      <c r="H4" s="186">
        <f>+I4-1</f>
        <v>2018</v>
      </c>
      <c r="I4" s="186">
        <f>+[1]I_Vendite!J2</f>
        <v>2019</v>
      </c>
      <c r="J4" s="186">
        <f>+[1]I_Vendite!K2</f>
        <v>2019</v>
      </c>
      <c r="K4" s="186">
        <f>+[1]I_Vendite!L2</f>
        <v>2019</v>
      </c>
      <c r="L4" s="186">
        <f>+[1]I_Vendite!M2</f>
        <v>2019</v>
      </c>
      <c r="M4" s="186">
        <f>+[1]I_Vendite!N2</f>
        <v>2019</v>
      </c>
      <c r="N4" s="186">
        <f>+[1]I_Vendite!O2</f>
        <v>2019</v>
      </c>
      <c r="O4" s="186">
        <f>+[1]I_Vendite!P2</f>
        <v>2019</v>
      </c>
      <c r="P4" s="186">
        <f>+[1]I_Vendite!Q2</f>
        <v>2019</v>
      </c>
      <c r="Q4" s="186">
        <f>+[1]I_Vendite!R2</f>
        <v>2019</v>
      </c>
      <c r="R4" s="186">
        <f>+[1]I_Vendite!S2</f>
        <v>2019</v>
      </c>
      <c r="S4" s="186">
        <f>+[1]I_Vendite!T2</f>
        <v>2019</v>
      </c>
      <c r="T4" s="186">
        <f>+[1]I_Vendite!U2</f>
        <v>2019</v>
      </c>
      <c r="U4" s="186">
        <f>+[1]I_Vendite!V2</f>
        <v>2020</v>
      </c>
      <c r="V4" s="186">
        <f>+[1]I_Vendite!W2</f>
        <v>2020</v>
      </c>
      <c r="W4" s="186">
        <f>+[1]I_Vendite!X2</f>
        <v>2020</v>
      </c>
      <c r="X4" s="186">
        <f>+[1]I_Vendite!Y2</f>
        <v>2020</v>
      </c>
      <c r="Y4" s="186">
        <f>+[1]I_Vendite!Z2</f>
        <v>2020</v>
      </c>
      <c r="Z4" s="186">
        <f>+[1]I_Vendite!AA2</f>
        <v>2020</v>
      </c>
      <c r="AA4" s="186">
        <f>+[1]I_Vendite!AB2</f>
        <v>2020</v>
      </c>
      <c r="AB4" s="186">
        <f>+[1]I_Vendite!AC2</f>
        <v>2020</v>
      </c>
      <c r="AC4" s="186">
        <f>+[1]I_Vendite!AD2</f>
        <v>2020</v>
      </c>
      <c r="AD4" s="186">
        <f>+[1]I_Vendite!AE2</f>
        <v>2020</v>
      </c>
      <c r="AE4" s="186">
        <f>+[1]I_Vendite!AF2</f>
        <v>2020</v>
      </c>
      <c r="AF4" s="186">
        <f>+[1]I_Vendite!AG2</f>
        <v>2020</v>
      </c>
      <c r="AG4" s="186">
        <f>+[1]I_Vendite!AH2</f>
        <v>2021</v>
      </c>
      <c r="AH4" s="186">
        <f>+[1]I_Vendite!AI2</f>
        <v>2021</v>
      </c>
      <c r="AI4" s="186">
        <f>+[1]I_Vendite!AJ2</f>
        <v>2021</v>
      </c>
      <c r="AJ4" s="186">
        <f>+[1]I_Vendite!AK2</f>
        <v>2021</v>
      </c>
      <c r="AK4" s="186">
        <f>+[1]I_Vendite!AL2</f>
        <v>2021</v>
      </c>
      <c r="AL4" s="186">
        <f>+[1]I_Vendite!AM2</f>
        <v>2021</v>
      </c>
      <c r="AM4" s="186">
        <f>+[1]I_Vendite!AN2</f>
        <v>2021</v>
      </c>
      <c r="AN4" s="186">
        <f>+[1]I_Vendite!AO2</f>
        <v>2021</v>
      </c>
      <c r="AO4" s="186">
        <f>+[1]I_Vendite!AP2</f>
        <v>2021</v>
      </c>
      <c r="AP4" s="186">
        <f>+[1]I_Vendite!AQ2</f>
        <v>2021</v>
      </c>
      <c r="AQ4" s="186">
        <f>+[1]I_Vendite!AR2</f>
        <v>2021</v>
      </c>
      <c r="AR4" s="186">
        <f>+[1]I_Vendite!AS2</f>
        <v>2021</v>
      </c>
      <c r="AS4" s="186">
        <f>+[1]I_Vendite!AT2</f>
        <v>2022</v>
      </c>
      <c r="AT4" s="186">
        <f>+[1]I_Vendite!AU2</f>
        <v>2022</v>
      </c>
      <c r="AU4" s="186">
        <f>+[1]I_Vendite!AV2</f>
        <v>2022</v>
      </c>
      <c r="AV4" s="186">
        <f>+[1]I_Vendite!AW2</f>
        <v>2022</v>
      </c>
      <c r="AW4" s="186">
        <f>+[1]I_Vendite!AX2</f>
        <v>2022</v>
      </c>
      <c r="AX4" s="186">
        <f>+[1]I_Vendite!AY2</f>
        <v>2022</v>
      </c>
      <c r="AY4" s="186">
        <f>+[1]I_Vendite!AZ2</f>
        <v>2022</v>
      </c>
      <c r="AZ4" s="186">
        <f>+[1]I_Vendite!BA2</f>
        <v>2022</v>
      </c>
      <c r="BA4" s="186">
        <f>+[1]I_Vendite!BB2</f>
        <v>2022</v>
      </c>
      <c r="BB4" s="186">
        <f>+[1]I_Vendite!BC2</f>
        <v>2022</v>
      </c>
      <c r="BC4" s="186">
        <f>+[1]I_Vendite!BD2</f>
        <v>2022</v>
      </c>
      <c r="BD4" s="186">
        <f>+[1]I_Vendite!BE2</f>
        <v>2022</v>
      </c>
      <c r="BE4" s="186">
        <f>+[1]I_Vendite!BF2</f>
        <v>2023</v>
      </c>
      <c r="BF4" s="186">
        <f>+[1]I_Vendite!BG2</f>
        <v>2023</v>
      </c>
      <c r="BG4" s="186">
        <f>+[1]I_Vendite!BH2</f>
        <v>2023</v>
      </c>
      <c r="BH4" s="186">
        <f>+[1]I_Vendite!BI2</f>
        <v>2023</v>
      </c>
      <c r="BI4" s="186">
        <f>+[1]I_Vendite!BJ2</f>
        <v>2023</v>
      </c>
      <c r="BJ4" s="186">
        <f>+[1]I_Vendite!BK2</f>
        <v>2023</v>
      </c>
      <c r="BK4" s="186">
        <f>+[1]I_Vendite!BL2</f>
        <v>2023</v>
      </c>
      <c r="BL4" s="186">
        <f>+[1]I_Vendite!BM2</f>
        <v>2023</v>
      </c>
      <c r="BM4" s="186">
        <f>+[1]I_Vendite!BN2</f>
        <v>2023</v>
      </c>
      <c r="BN4" s="186">
        <f>+[1]I_Vendite!BO2</f>
        <v>2023</v>
      </c>
      <c r="BO4" s="186">
        <f>+[1]I_Vendite!BP2</f>
        <v>2023</v>
      </c>
      <c r="BP4" s="186">
        <f>+[1]I_Vendite!BQ2</f>
        <v>2023</v>
      </c>
      <c r="BQ4" s="186">
        <f>+[1]I_Vendite!BR2</f>
        <v>2024</v>
      </c>
      <c r="BR4" s="186">
        <f>+[1]I_Vendite!BS2</f>
        <v>2024</v>
      </c>
      <c r="BS4" s="186">
        <f>+[1]I_Vendite!BT2</f>
        <v>2024</v>
      </c>
      <c r="BT4" s="186">
        <f>+[1]I_Vendite!BU2</f>
        <v>2024</v>
      </c>
      <c r="BU4" s="186">
        <f>+[1]I_Vendite!BV2</f>
        <v>2024</v>
      </c>
      <c r="BV4" s="186">
        <f>+[1]I_Vendite!BW2</f>
        <v>2024</v>
      </c>
      <c r="BW4" s="186">
        <f>+[1]I_Vendite!BX2</f>
        <v>2024</v>
      </c>
      <c r="BX4" s="186">
        <f>+[1]I_Vendite!BY2</f>
        <v>2024</v>
      </c>
      <c r="BY4" s="186">
        <f>+[1]I_Vendite!BZ2</f>
        <v>2024</v>
      </c>
      <c r="BZ4" s="186">
        <f>+[1]I_Vendite!CA2</f>
        <v>2024</v>
      </c>
      <c r="CA4" s="186">
        <f>+[1]I_Vendite!CB2</f>
        <v>2024</v>
      </c>
      <c r="CB4" s="186">
        <f>+[1]I_Vendite!CC2</f>
        <v>2024</v>
      </c>
      <c r="CC4" s="186">
        <f>+[1]I_Vendite!CD2</f>
        <v>2025</v>
      </c>
      <c r="CD4" s="186">
        <f>+[1]I_Vendite!CE2</f>
        <v>2025</v>
      </c>
      <c r="CE4" s="186">
        <f>+[1]I_Vendite!CF2</f>
        <v>2025</v>
      </c>
      <c r="CF4" s="186">
        <f>+[1]I_Vendite!CG2</f>
        <v>2025</v>
      </c>
      <c r="CG4" s="186">
        <f>+[1]I_Vendite!CH2</f>
        <v>2025</v>
      </c>
      <c r="CH4" s="186">
        <f>+[1]I_Vendite!CI2</f>
        <v>2025</v>
      </c>
      <c r="CI4" s="186">
        <f>+[1]I_Vendite!CJ2</f>
        <v>2025</v>
      </c>
      <c r="CJ4" s="186">
        <f>+[1]I_Vendite!CK2</f>
        <v>2025</v>
      </c>
      <c r="CK4" s="186">
        <f>+[1]I_Vendite!CL2</f>
        <v>2025</v>
      </c>
      <c r="CL4" s="186">
        <f>+[1]I_Vendite!CM2</f>
        <v>2025</v>
      </c>
      <c r="CM4" s="186">
        <f>+[1]I_Vendite!CN2</f>
        <v>2025</v>
      </c>
      <c r="CN4" s="186">
        <f>+[1]I_Vendite!CO2</f>
        <v>2025</v>
      </c>
      <c r="CO4" s="186">
        <f>+[1]I_Vendite!CP2</f>
        <v>2026</v>
      </c>
      <c r="CP4" s="186">
        <f>+[1]I_Vendite!CQ2</f>
        <v>2026</v>
      </c>
      <c r="CQ4" s="186">
        <f>+[1]I_Vendite!CR2</f>
        <v>2026</v>
      </c>
      <c r="CR4" s="186">
        <f>+[1]I_Vendite!CS2</f>
        <v>2026</v>
      </c>
      <c r="CS4" s="186">
        <f>+[1]I_Vendite!CT2</f>
        <v>2026</v>
      </c>
      <c r="CT4" s="186">
        <f>+[1]I_Vendite!CU2</f>
        <v>2026</v>
      </c>
      <c r="CU4" s="186">
        <f>+[1]I_Vendite!CV2</f>
        <v>2026</v>
      </c>
      <c r="CV4" s="186">
        <f>+[1]I_Vendite!CW2</f>
        <v>2026</v>
      </c>
      <c r="CW4" s="186">
        <f>+[1]I_Vendite!CX2</f>
        <v>2026</v>
      </c>
      <c r="CX4" s="186">
        <f>+[1]I_Vendite!CY2</f>
        <v>2026</v>
      </c>
      <c r="CY4" s="186">
        <f>+[1]I_Vendite!CZ2</f>
        <v>2026</v>
      </c>
      <c r="CZ4" s="186">
        <f>+[1]I_Vendite!DA2</f>
        <v>2026</v>
      </c>
      <c r="DA4" s="186">
        <f>+[1]I_Vendite!DB2</f>
        <v>2027</v>
      </c>
      <c r="DB4" s="186">
        <f>+[1]I_Vendite!DC2</f>
        <v>2027</v>
      </c>
      <c r="DC4" s="186">
        <f>+[1]I_Vendite!DD2</f>
        <v>2027</v>
      </c>
      <c r="DD4" s="186">
        <f>+[1]I_Vendite!DE2</f>
        <v>2027</v>
      </c>
      <c r="DE4" s="186">
        <f>+[1]I_Vendite!DF2</f>
        <v>2027</v>
      </c>
      <c r="DF4" s="186">
        <f>+[1]I_Vendite!DG2</f>
        <v>2027</v>
      </c>
      <c r="DG4" s="186">
        <f>+[1]I_Vendite!DH2</f>
        <v>2027</v>
      </c>
      <c r="DH4" s="186">
        <f>+[1]I_Vendite!DI2</f>
        <v>2027</v>
      </c>
      <c r="DI4" s="186">
        <f>+[1]I_Vendite!DJ2</f>
        <v>2027</v>
      </c>
      <c r="DJ4" s="186">
        <f>+[1]I_Vendite!DK2</f>
        <v>2027</v>
      </c>
      <c r="DK4" s="186">
        <f>+[1]I_Vendite!DL2</f>
        <v>2027</v>
      </c>
      <c r="DL4" s="186">
        <f>+[1]I_Vendite!DM2</f>
        <v>2027</v>
      </c>
      <c r="DM4" s="186">
        <f>+[1]I_Vendite!DN2</f>
        <v>2028</v>
      </c>
      <c r="DN4" s="186">
        <f>+[1]I_Vendite!DO2</f>
        <v>2028</v>
      </c>
      <c r="DO4" s="186">
        <f>+[1]I_Vendite!DP2</f>
        <v>2028</v>
      </c>
      <c r="DP4" s="186">
        <f>+[1]I_Vendite!DQ2</f>
        <v>2028</v>
      </c>
      <c r="DQ4" s="186">
        <f>+[1]I_Vendite!DR2</f>
        <v>2028</v>
      </c>
      <c r="DR4" s="186">
        <f>+[1]I_Vendite!DS2</f>
        <v>2028</v>
      </c>
      <c r="DS4" s="186">
        <f>+[1]I_Vendite!DT2</f>
        <v>2028</v>
      </c>
      <c r="DT4" s="186">
        <f>+[1]I_Vendite!DU2</f>
        <v>2028</v>
      </c>
      <c r="DU4" s="186">
        <f>+[1]I_Vendite!DV2</f>
        <v>2028</v>
      </c>
      <c r="DV4" s="186">
        <f>+[1]I_Vendite!DW2</f>
        <v>2028</v>
      </c>
      <c r="DW4" s="186">
        <f>+[1]I_Vendite!DX2</f>
        <v>2028</v>
      </c>
      <c r="DX4" s="186">
        <f>+[1]I_Vendite!DY2</f>
        <v>2028</v>
      </c>
      <c r="DZ4" s="186">
        <f>+H4</f>
        <v>2018</v>
      </c>
      <c r="EA4" s="186">
        <f>+[1]CE!DX5</f>
        <v>2019</v>
      </c>
      <c r="EB4" s="186">
        <f>+[1]CE!DY5</f>
        <v>2020</v>
      </c>
      <c r="EC4" s="186">
        <f>+[1]CE!DZ5</f>
        <v>2021</v>
      </c>
      <c r="ED4" s="186">
        <f>+[1]CE!EA5</f>
        <v>2022</v>
      </c>
      <c r="EE4" s="186">
        <f>+[1]CE!EB5</f>
        <v>2023</v>
      </c>
      <c r="EF4" s="186">
        <f>+[1]CE!EC5</f>
        <v>2024</v>
      </c>
      <c r="EG4" s="186">
        <f>+[1]CE!ED5</f>
        <v>2025</v>
      </c>
      <c r="EH4" s="186">
        <f>+[1]CE!EE5</f>
        <v>2026</v>
      </c>
      <c r="EI4" s="186">
        <f>+[1]CE!EF5</f>
        <v>2027</v>
      </c>
      <c r="EJ4" s="186">
        <f>+[1]CE!EG5</f>
        <v>2028</v>
      </c>
      <c r="EK4">
        <v>1</v>
      </c>
    </row>
    <row r="5" spans="3:141" ht="28.8">
      <c r="C5" s="13"/>
      <c r="D5" s="15" t="s">
        <v>44</v>
      </c>
      <c r="E5" s="13"/>
      <c r="F5" s="13"/>
      <c r="G5" s="185" t="s">
        <v>282</v>
      </c>
      <c r="H5" s="187" t="str">
        <f>+T5</f>
        <v>dic</v>
      </c>
      <c r="I5" s="187" t="str">
        <f>+[1]I_Vendite!J3</f>
        <v>gen</v>
      </c>
      <c r="J5" s="187" t="str">
        <f>+[1]I_Vendite!K3</f>
        <v>feb</v>
      </c>
      <c r="K5" s="187" t="str">
        <f>+[1]I_Vendite!L3</f>
        <v>mar</v>
      </c>
      <c r="L5" s="187" t="str">
        <f>+[1]I_Vendite!M3</f>
        <v>apr</v>
      </c>
      <c r="M5" s="187" t="str">
        <f>+[1]I_Vendite!N3</f>
        <v>mag</v>
      </c>
      <c r="N5" s="187" t="str">
        <f>+[1]I_Vendite!O3</f>
        <v>giu</v>
      </c>
      <c r="O5" s="187" t="str">
        <f>+[1]I_Vendite!P3</f>
        <v>lug</v>
      </c>
      <c r="P5" s="187" t="str">
        <f>+[1]I_Vendite!Q3</f>
        <v>ago</v>
      </c>
      <c r="Q5" s="187" t="str">
        <f>+[1]I_Vendite!R3</f>
        <v>set</v>
      </c>
      <c r="R5" s="187" t="str">
        <f>+[1]I_Vendite!S3</f>
        <v>ott</v>
      </c>
      <c r="S5" s="187" t="str">
        <f>+[1]I_Vendite!T3</f>
        <v>nov</v>
      </c>
      <c r="T5" s="187" t="str">
        <f>+[1]I_Vendite!U3</f>
        <v>dic</v>
      </c>
      <c r="U5" s="187" t="str">
        <f>+[1]I_Vendite!V3</f>
        <v>gen</v>
      </c>
      <c r="V5" s="187" t="str">
        <f>+[1]I_Vendite!W3</f>
        <v>feb</v>
      </c>
      <c r="W5" s="187" t="str">
        <f>+[1]I_Vendite!X3</f>
        <v>mar</v>
      </c>
      <c r="X5" s="187" t="str">
        <f>+[1]I_Vendite!Y3</f>
        <v>apr</v>
      </c>
      <c r="Y5" s="187" t="str">
        <f>+[1]I_Vendite!Z3</f>
        <v>mag</v>
      </c>
      <c r="Z5" s="187" t="str">
        <f>+[1]I_Vendite!AA3</f>
        <v>giu</v>
      </c>
      <c r="AA5" s="187" t="str">
        <f>+[1]I_Vendite!AB3</f>
        <v>lug</v>
      </c>
      <c r="AB5" s="187" t="str">
        <f>+[1]I_Vendite!AC3</f>
        <v>ago</v>
      </c>
      <c r="AC5" s="187" t="str">
        <f>+[1]I_Vendite!AD3</f>
        <v>set</v>
      </c>
      <c r="AD5" s="187" t="str">
        <f>+[1]I_Vendite!AE3</f>
        <v>ott</v>
      </c>
      <c r="AE5" s="187" t="str">
        <f>+[1]I_Vendite!AF3</f>
        <v>nov</v>
      </c>
      <c r="AF5" s="187" t="str">
        <f>+[1]I_Vendite!AG3</f>
        <v>dic</v>
      </c>
      <c r="AG5" s="187" t="str">
        <f>+[1]I_Vendite!AH3</f>
        <v>gen</v>
      </c>
      <c r="AH5" s="187" t="str">
        <f>+[1]I_Vendite!AI3</f>
        <v>feb</v>
      </c>
      <c r="AI5" s="187" t="str">
        <f>+[1]I_Vendite!AJ3</f>
        <v>mar</v>
      </c>
      <c r="AJ5" s="187" t="str">
        <f>+[1]I_Vendite!AK3</f>
        <v>apr</v>
      </c>
      <c r="AK5" s="187" t="str">
        <f>+[1]I_Vendite!AL3</f>
        <v>mag</v>
      </c>
      <c r="AL5" s="187" t="str">
        <f>+[1]I_Vendite!AM3</f>
        <v>giu</v>
      </c>
      <c r="AM5" s="187" t="str">
        <f>+[1]I_Vendite!AN3</f>
        <v>lug</v>
      </c>
      <c r="AN5" s="187" t="str">
        <f>+[1]I_Vendite!AO3</f>
        <v>ago</v>
      </c>
      <c r="AO5" s="187" t="str">
        <f>+[1]I_Vendite!AP3</f>
        <v>set</v>
      </c>
      <c r="AP5" s="187" t="str">
        <f>+[1]I_Vendite!AQ3</f>
        <v>ott</v>
      </c>
      <c r="AQ5" s="187" t="str">
        <f>+[1]I_Vendite!AR3</f>
        <v>nov</v>
      </c>
      <c r="AR5" s="187" t="str">
        <f>+[1]I_Vendite!AS3</f>
        <v>dic</v>
      </c>
      <c r="AS5" s="187" t="str">
        <f>+[1]I_Vendite!AT3</f>
        <v>gen</v>
      </c>
      <c r="AT5" s="187" t="str">
        <f>+[1]I_Vendite!AU3</f>
        <v>feb</v>
      </c>
      <c r="AU5" s="187" t="str">
        <f>+[1]I_Vendite!AV3</f>
        <v>mar</v>
      </c>
      <c r="AV5" s="187" t="str">
        <f>+[1]I_Vendite!AW3</f>
        <v>apr</v>
      </c>
      <c r="AW5" s="187" t="str">
        <f>+[1]I_Vendite!AX3</f>
        <v>mag</v>
      </c>
      <c r="AX5" s="187" t="str">
        <f>+[1]I_Vendite!AY3</f>
        <v>giu</v>
      </c>
      <c r="AY5" s="187" t="str">
        <f>+[1]I_Vendite!AZ3</f>
        <v>lug</v>
      </c>
      <c r="AZ5" s="187" t="str">
        <f>+[1]I_Vendite!BA3</f>
        <v>ago</v>
      </c>
      <c r="BA5" s="187" t="str">
        <f>+[1]I_Vendite!BB3</f>
        <v>set</v>
      </c>
      <c r="BB5" s="187" t="str">
        <f>+[1]I_Vendite!BC3</f>
        <v>ott</v>
      </c>
      <c r="BC5" s="187" t="str">
        <f>+[1]I_Vendite!BD3</f>
        <v>nov</v>
      </c>
      <c r="BD5" s="187" t="str">
        <f>+[1]I_Vendite!BE3</f>
        <v>dic</v>
      </c>
      <c r="BE5" s="187" t="str">
        <f>+[1]I_Vendite!BF3</f>
        <v>gen</v>
      </c>
      <c r="BF5" s="187" t="str">
        <f>+[1]I_Vendite!BG3</f>
        <v>feb</v>
      </c>
      <c r="BG5" s="187" t="str">
        <f>+[1]I_Vendite!BH3</f>
        <v>mar</v>
      </c>
      <c r="BH5" s="187" t="str">
        <f>+[1]I_Vendite!BI3</f>
        <v>apr</v>
      </c>
      <c r="BI5" s="187" t="str">
        <f>+[1]I_Vendite!BJ3</f>
        <v>mag</v>
      </c>
      <c r="BJ5" s="187" t="str">
        <f>+[1]I_Vendite!BK3</f>
        <v>giu</v>
      </c>
      <c r="BK5" s="187" t="str">
        <f>+[1]I_Vendite!BL3</f>
        <v>lug</v>
      </c>
      <c r="BL5" s="187" t="str">
        <f>+[1]I_Vendite!BM3</f>
        <v>ago</v>
      </c>
      <c r="BM5" s="187" t="str">
        <f>+[1]I_Vendite!BN3</f>
        <v>set</v>
      </c>
      <c r="BN5" s="187" t="str">
        <f>+[1]I_Vendite!BO3</f>
        <v>ott</v>
      </c>
      <c r="BO5" s="187" t="str">
        <f>+[1]I_Vendite!BP3</f>
        <v>nov</v>
      </c>
      <c r="BP5" s="187" t="str">
        <f>+[1]I_Vendite!BQ3</f>
        <v>dic</v>
      </c>
      <c r="BQ5" s="187" t="str">
        <f>+[1]I_Vendite!BR3</f>
        <v>gen</v>
      </c>
      <c r="BR5" s="187" t="str">
        <f>+[1]I_Vendite!BS3</f>
        <v>feb</v>
      </c>
      <c r="BS5" s="187" t="str">
        <f>+[1]I_Vendite!BT3</f>
        <v>mar</v>
      </c>
      <c r="BT5" s="187" t="str">
        <f>+[1]I_Vendite!BU3</f>
        <v>apr</v>
      </c>
      <c r="BU5" s="187" t="str">
        <f>+[1]I_Vendite!BV3</f>
        <v>mag</v>
      </c>
      <c r="BV5" s="187" t="str">
        <f>+[1]I_Vendite!BW3</f>
        <v>giu</v>
      </c>
      <c r="BW5" s="187" t="str">
        <f>+[1]I_Vendite!BX3</f>
        <v>lug</v>
      </c>
      <c r="BX5" s="187" t="str">
        <f>+[1]I_Vendite!BY3</f>
        <v>ago</v>
      </c>
      <c r="BY5" s="187" t="str">
        <f>+[1]I_Vendite!BZ3</f>
        <v>set</v>
      </c>
      <c r="BZ5" s="187" t="str">
        <f>+[1]I_Vendite!CA3</f>
        <v>ott</v>
      </c>
      <c r="CA5" s="187" t="str">
        <f>+[1]I_Vendite!CB3</f>
        <v>nov</v>
      </c>
      <c r="CB5" s="187" t="str">
        <f>+[1]I_Vendite!CC3</f>
        <v>dic</v>
      </c>
      <c r="CC5" s="187" t="str">
        <f>+[1]I_Vendite!CD3</f>
        <v>gen</v>
      </c>
      <c r="CD5" s="187" t="str">
        <f>+[1]I_Vendite!CE3</f>
        <v>feb</v>
      </c>
      <c r="CE5" s="187" t="str">
        <f>+[1]I_Vendite!CF3</f>
        <v>mar</v>
      </c>
      <c r="CF5" s="187" t="str">
        <f>+[1]I_Vendite!CG3</f>
        <v>apr</v>
      </c>
      <c r="CG5" s="187" t="str">
        <f>+[1]I_Vendite!CH3</f>
        <v>mag</v>
      </c>
      <c r="CH5" s="187" t="str">
        <f>+[1]I_Vendite!CI3</f>
        <v>giu</v>
      </c>
      <c r="CI5" s="187" t="str">
        <f>+[1]I_Vendite!CJ3</f>
        <v>lug</v>
      </c>
      <c r="CJ5" s="187" t="str">
        <f>+[1]I_Vendite!CK3</f>
        <v>ago</v>
      </c>
      <c r="CK5" s="187" t="str">
        <f>+[1]I_Vendite!CL3</f>
        <v>set</v>
      </c>
      <c r="CL5" s="187" t="str">
        <f>+[1]I_Vendite!CM3</f>
        <v>ott</v>
      </c>
      <c r="CM5" s="187" t="str">
        <f>+[1]I_Vendite!CN3</f>
        <v>nov</v>
      </c>
      <c r="CN5" s="187" t="str">
        <f>+[1]I_Vendite!CO3</f>
        <v>dic</v>
      </c>
      <c r="CO5" s="187" t="str">
        <f>+[1]I_Vendite!CP3</f>
        <v>gen</v>
      </c>
      <c r="CP5" s="187" t="str">
        <f>+[1]I_Vendite!CQ3</f>
        <v>feb</v>
      </c>
      <c r="CQ5" s="187" t="str">
        <f>+[1]I_Vendite!CR3</f>
        <v>mar</v>
      </c>
      <c r="CR5" s="187" t="str">
        <f>+[1]I_Vendite!CS3</f>
        <v>apr</v>
      </c>
      <c r="CS5" s="187" t="str">
        <f>+[1]I_Vendite!CT3</f>
        <v>mag</v>
      </c>
      <c r="CT5" s="187" t="str">
        <f>+[1]I_Vendite!CU3</f>
        <v>giu</v>
      </c>
      <c r="CU5" s="187" t="str">
        <f>+[1]I_Vendite!CV3</f>
        <v>lug</v>
      </c>
      <c r="CV5" s="187" t="str">
        <f>+[1]I_Vendite!CW3</f>
        <v>ago</v>
      </c>
      <c r="CW5" s="187" t="str">
        <f>+[1]I_Vendite!CX3</f>
        <v>set</v>
      </c>
      <c r="CX5" s="187" t="str">
        <f>+[1]I_Vendite!CY3</f>
        <v>ott</v>
      </c>
      <c r="CY5" s="187" t="str">
        <f>+[1]I_Vendite!CZ3</f>
        <v>nov</v>
      </c>
      <c r="CZ5" s="187" t="str">
        <f>+[1]I_Vendite!DA3</f>
        <v>dic</v>
      </c>
      <c r="DA5" s="187" t="str">
        <f>+[1]I_Vendite!DB3</f>
        <v>gen</v>
      </c>
      <c r="DB5" s="187" t="str">
        <f>+[1]I_Vendite!DC3</f>
        <v>feb</v>
      </c>
      <c r="DC5" s="187" t="str">
        <f>+[1]I_Vendite!DD3</f>
        <v>mar</v>
      </c>
      <c r="DD5" s="187" t="str">
        <f>+[1]I_Vendite!DE3</f>
        <v>apr</v>
      </c>
      <c r="DE5" s="187" t="str">
        <f>+[1]I_Vendite!DF3</f>
        <v>mag</v>
      </c>
      <c r="DF5" s="187" t="str">
        <f>+[1]I_Vendite!DG3</f>
        <v>giu</v>
      </c>
      <c r="DG5" s="187" t="str">
        <f>+[1]I_Vendite!DH3</f>
        <v>lug</v>
      </c>
      <c r="DH5" s="187" t="str">
        <f>+[1]I_Vendite!DI3</f>
        <v>ago</v>
      </c>
      <c r="DI5" s="187" t="str">
        <f>+[1]I_Vendite!DJ3</f>
        <v>set</v>
      </c>
      <c r="DJ5" s="187" t="str">
        <f>+[1]I_Vendite!DK3</f>
        <v>ott</v>
      </c>
      <c r="DK5" s="187" t="str">
        <f>+[1]I_Vendite!DL3</f>
        <v>nov</v>
      </c>
      <c r="DL5" s="187" t="str">
        <f>+[1]I_Vendite!DM3</f>
        <v>dic</v>
      </c>
      <c r="DM5" s="187" t="str">
        <f>+[1]I_Vendite!DN3</f>
        <v>gen</v>
      </c>
      <c r="DN5" s="187" t="str">
        <f>+[1]I_Vendite!DO3</f>
        <v>feb</v>
      </c>
      <c r="DO5" s="187" t="str">
        <f>+[1]I_Vendite!DP3</f>
        <v>mar</v>
      </c>
      <c r="DP5" s="187" t="str">
        <f>+[1]I_Vendite!DQ3</f>
        <v>apr</v>
      </c>
      <c r="DQ5" s="187" t="str">
        <f>+[1]I_Vendite!DR3</f>
        <v>mag</v>
      </c>
      <c r="DR5" s="187" t="str">
        <f>+[1]I_Vendite!DS3</f>
        <v>giu</v>
      </c>
      <c r="DS5" s="187" t="str">
        <f>+[1]I_Vendite!DT3</f>
        <v>lug</v>
      </c>
      <c r="DT5" s="187" t="str">
        <f>+[1]I_Vendite!DU3</f>
        <v>ago</v>
      </c>
      <c r="DU5" s="187" t="str">
        <f>+[1]I_Vendite!DV3</f>
        <v>set</v>
      </c>
      <c r="DV5" s="187" t="str">
        <f>+[1]I_Vendite!DW3</f>
        <v>ott</v>
      </c>
      <c r="DW5" s="187" t="str">
        <f>+[1]I_Vendite!DX3</f>
        <v>nov</v>
      </c>
      <c r="DX5" s="187" t="str">
        <f>+[1]I_Vendite!DY3</f>
        <v>dic</v>
      </c>
      <c r="EK5">
        <v>2</v>
      </c>
    </row>
    <row r="6" spans="3:141" ht="18.600000000000001" customHeight="1">
      <c r="C6" s="20"/>
      <c r="D6" s="20"/>
      <c r="E6" s="21" t="s">
        <v>48</v>
      </c>
      <c r="F6" s="32"/>
      <c r="G6" s="13"/>
      <c r="H6" s="3">
        <f>+[1]Bilancio_In!E3</f>
        <v>20000</v>
      </c>
      <c r="I6" s="3">
        <f>+IF([1]Banca!H46&gt;0,[1]Banca!H46,0)</f>
        <v>835396.66666666674</v>
      </c>
      <c r="J6" s="3">
        <f>+IF([1]Banca!I46&gt;0,[1]Banca!I46,0)</f>
        <v>1566796.6666666667</v>
      </c>
      <c r="K6" s="3">
        <f>+IF([1]Banca!J46&gt;0,[1]Banca!J46,0)</f>
        <v>2258750</v>
      </c>
      <c r="L6" s="3">
        <f>+IF([1]Banca!K46&gt;0,[1]Banca!K46,0)</f>
        <v>2925675</v>
      </c>
      <c r="M6" s="3">
        <f>+IF([1]Banca!L46&gt;0,[1]Banca!L46,0)</f>
        <v>3597600</v>
      </c>
      <c r="N6" s="3">
        <f>+IF([1]Banca!M46&gt;0,[1]Banca!M46,0)</f>
        <v>4299625</v>
      </c>
      <c r="O6" s="3">
        <f>+IF([1]Banca!N46&gt;0,[1]Banca!N46,0)</f>
        <v>5001650</v>
      </c>
      <c r="P6" s="3">
        <f>+IF([1]Banca!O46&gt;0,[1]Banca!O46,0)</f>
        <v>5703675</v>
      </c>
      <c r="Q6" s="3">
        <f>+IF([1]Banca!P46&gt;0,[1]Banca!P46,0)</f>
        <v>6415800</v>
      </c>
      <c r="R6" s="3">
        <f>+IF([1]Banca!Q46&gt;0,[1]Banca!Q46,0)</f>
        <v>7127925</v>
      </c>
      <c r="S6" s="3">
        <f>+IF([1]Banca!R46&gt;0,[1]Banca!R46,0)</f>
        <v>7840050</v>
      </c>
      <c r="T6" s="3">
        <f>+IF([1]Banca!S46&gt;0,[1]Banca!S46,0)</f>
        <v>8552175</v>
      </c>
      <c r="U6" s="3">
        <f>+IF([1]Banca!T46&gt;0,[1]Banca!T46,0)</f>
        <v>9264300</v>
      </c>
      <c r="V6" s="3">
        <f>+IF([1]Banca!U46&gt;0,[1]Banca!U46,0)</f>
        <v>9975875</v>
      </c>
      <c r="W6" s="3">
        <f>+IF([1]Banca!V46&gt;0,[1]Banca!V46,0)</f>
        <v>10687450</v>
      </c>
      <c r="X6" s="3">
        <f>+IF([1]Banca!W46&gt;0,[1]Banca!W46,0)</f>
        <v>11399025</v>
      </c>
      <c r="Y6" s="3">
        <f>+IF([1]Banca!X46&gt;0,[1]Banca!X46,0)</f>
        <v>12110600</v>
      </c>
      <c r="Z6" s="3">
        <f>+IF([1]Banca!Y46&gt;0,[1]Banca!Y46,0)</f>
        <v>9629415.6400000006</v>
      </c>
      <c r="AA6" s="3">
        <f>+IF([1]Banca!Z46&gt;0,[1]Banca!Z46,0)</f>
        <v>10340990.640000001</v>
      </c>
      <c r="AB6" s="3">
        <f>+IF([1]Banca!AA46&gt;0,[1]Banca!AA46,0)</f>
        <v>11052565.640000001</v>
      </c>
      <c r="AC6" s="3">
        <f>+IF([1]Banca!AB46&gt;0,[1]Banca!AB46,0)</f>
        <v>11764140.640000001</v>
      </c>
      <c r="AD6" s="3">
        <f>+IF([1]Banca!AC46&gt;0,[1]Banca!AC46,0)</f>
        <v>12475715.640000001</v>
      </c>
      <c r="AE6" s="3">
        <f>+IF([1]Banca!AD46&gt;0,[1]Banca!AD46,0)</f>
        <v>11818965.200000001</v>
      </c>
      <c r="AF6" s="3">
        <f>+IF([1]Banca!AE46&gt;0,[1]Banca!AE46,0)</f>
        <v>12530540.200000001</v>
      </c>
      <c r="AG6" s="3">
        <f>+IF([1]Banca!AF46&gt;0,[1]Banca!AF46,0)</f>
        <v>12614425.200000001</v>
      </c>
      <c r="AH6" s="3">
        <f>+IF([1]Banca!AG46&gt;0,[1]Banca!AG46,0)</f>
        <v>12820320.200000001</v>
      </c>
      <c r="AI6" s="3">
        <f>+IF([1]Banca!AH46&gt;0,[1]Banca!AH46,0)</f>
        <v>13051835.200000001</v>
      </c>
      <c r="AJ6" s="3">
        <f>+IF([1]Banca!AI46&gt;0,[1]Banca!AI46,0)</f>
        <v>13296160.200000001</v>
      </c>
      <c r="AK6" s="3">
        <f>+IF([1]Banca!AJ46&gt;0,[1]Banca!AJ46,0)</f>
        <v>13540485.200000001</v>
      </c>
      <c r="AL6" s="3">
        <f>+IF([1]Banca!AK46&gt;0,[1]Banca!AK46,0)</f>
        <v>12805236.580000002</v>
      </c>
      <c r="AM6" s="3">
        <f>+IF([1]Banca!AL46&gt;0,[1]Banca!AL46,0)</f>
        <v>13049561.580000002</v>
      </c>
      <c r="AN6" s="3">
        <f>+IF([1]Banca!AM46&gt;0,[1]Banca!AM46,0)</f>
        <v>13293886.580000002</v>
      </c>
      <c r="AO6" s="3">
        <f>+IF([1]Banca!AN46&gt;0,[1]Banca!AN46,0)</f>
        <v>13538211.580000002</v>
      </c>
      <c r="AP6" s="3">
        <f>+IF([1]Banca!AO46&gt;0,[1]Banca!AO46,0)</f>
        <v>13782536.580000002</v>
      </c>
      <c r="AQ6" s="3">
        <f>+IF([1]Banca!AP46&gt;0,[1]Banca!AP46,0)</f>
        <v>12629669.000000002</v>
      </c>
      <c r="AR6" s="3">
        <f>+IF([1]Banca!AQ46&gt;0,[1]Banca!AQ46,0)</f>
        <v>12873994.000000002</v>
      </c>
      <c r="AS6" s="3">
        <f>+IF([1]Banca!AR46&gt;0,[1]Banca!AR46,0)</f>
        <v>13746009.000000002</v>
      </c>
      <c r="AT6" s="3">
        <f>+IF([1]Banca!AS46&gt;0,[1]Banca!AS46,0)</f>
        <v>14496014.000000002</v>
      </c>
      <c r="AU6" s="3">
        <f>+IF([1]Banca!AT46&gt;0,[1]Banca!AT46,0)</f>
        <v>15220399.000000002</v>
      </c>
      <c r="AV6" s="3">
        <f>+IF([1]Banca!AU46&gt;0,[1]Banca!AU46,0)</f>
        <v>15931974.000000002</v>
      </c>
      <c r="AW6" s="3">
        <f>+IF([1]Banca!AV46&gt;0,[1]Banca!AV46,0)</f>
        <v>16643549.000000002</v>
      </c>
      <c r="AX6" s="3">
        <f>+IF([1]Banca!AW46&gt;0,[1]Banca!AW46,0)</f>
        <v>18575036.680000003</v>
      </c>
      <c r="AY6" s="3">
        <f>+IF([1]Banca!AX46&gt;0,[1]Banca!AX46,0)</f>
        <v>19286611.680000003</v>
      </c>
      <c r="AZ6" s="3">
        <f>+IF([1]Banca!AY46&gt;0,[1]Banca!AY46,0)</f>
        <v>19998186.680000003</v>
      </c>
      <c r="BA6" s="3">
        <f>+IF([1]Banca!AZ46&gt;0,[1]Banca!AZ46,0)</f>
        <v>20709761.680000003</v>
      </c>
      <c r="BB6" s="3">
        <f>+IF([1]Banca!BA46&gt;0,[1]Banca!BA46,0)</f>
        <v>21421336.680000003</v>
      </c>
      <c r="BC6" s="3">
        <f>+IF([1]Banca!BB46&gt;0,[1]Banca!BB46,0)</f>
        <v>21657736.700000003</v>
      </c>
      <c r="BD6" s="3">
        <f>+IF([1]Banca!BC46&gt;0,[1]Banca!BC46,0)</f>
        <v>22369311.700000003</v>
      </c>
      <c r="BE6" s="3">
        <f>+IF([1]Banca!BD46&gt;0,[1]Banca!BD46,0)</f>
        <v>23080886.700000003</v>
      </c>
      <c r="BF6" s="3">
        <f>+IF([1]Banca!BE46&gt;0,[1]Banca!BE46,0)</f>
        <v>23792461.700000003</v>
      </c>
      <c r="BG6" s="3">
        <f>+IF([1]Banca!BF46&gt;0,[1]Banca!BF46,0)</f>
        <v>24504036.700000003</v>
      </c>
      <c r="BH6" s="3">
        <f>+IF([1]Banca!BG46&gt;0,[1]Banca!BG46,0)</f>
        <v>25215611.700000003</v>
      </c>
      <c r="BI6" s="3">
        <f>+IF([1]Banca!BH46&gt;0,[1]Banca!BH46,0)</f>
        <v>25927186.700000003</v>
      </c>
      <c r="BJ6" s="3">
        <f>+IF([1]Banca!BI46&gt;0,[1]Banca!BI46,0)</f>
        <v>26286974.140000004</v>
      </c>
      <c r="BK6" s="3">
        <f>+IF([1]Banca!BJ46&gt;0,[1]Banca!BJ46,0)</f>
        <v>26998549.140000004</v>
      </c>
      <c r="BL6" s="3">
        <f>+IF([1]Banca!BK46&gt;0,[1]Banca!BK46,0)</f>
        <v>27710124.140000004</v>
      </c>
      <c r="BM6" s="3">
        <f>+IF([1]Banca!BL46&gt;0,[1]Banca!BL46,0)</f>
        <v>28421699.140000004</v>
      </c>
      <c r="BN6" s="3">
        <f>+IF([1]Banca!BM46&gt;0,[1]Banca!BM46,0)</f>
        <v>29133274.140000004</v>
      </c>
      <c r="BO6" s="3">
        <f>+IF([1]Banca!BN46&gt;0,[1]Banca!BN46,0)</f>
        <v>29645595.800000004</v>
      </c>
      <c r="BP6" s="3">
        <f>+IF([1]Banca!BO46&gt;0,[1]Banca!BO46,0)</f>
        <v>30357170.800000004</v>
      </c>
      <c r="BQ6" s="3">
        <f>+IF([1]Banca!BP46&gt;0,[1]Banca!BP46,0)</f>
        <v>31068745.800000004</v>
      </c>
      <c r="BR6" s="3">
        <f>+IF([1]Banca!BQ46&gt;0,[1]Banca!BQ46,0)</f>
        <v>31780320.800000004</v>
      </c>
      <c r="BS6" s="3">
        <f>+IF([1]Banca!BR46&gt;0,[1]Banca!BR46,0)</f>
        <v>32491895.800000004</v>
      </c>
      <c r="BT6" s="3">
        <f>+IF([1]Banca!BS46&gt;0,[1]Banca!BS46,0)</f>
        <v>33203470.800000004</v>
      </c>
      <c r="BU6" s="3">
        <f>+IF([1]Banca!BT46&gt;0,[1]Banca!BT46,0)</f>
        <v>33915045.800000004</v>
      </c>
      <c r="BV6" s="3">
        <f>+IF([1]Banca!BU46&gt;0,[1]Banca!BU46,0)</f>
        <v>31707060.880000003</v>
      </c>
      <c r="BW6" s="3">
        <f>+IF([1]Banca!BV46&gt;0,[1]Banca!BV46,0)</f>
        <v>32418635.880000003</v>
      </c>
      <c r="BX6" s="3">
        <f>+IF([1]Banca!BW46&gt;0,[1]Banca!BW46,0)</f>
        <v>33130210.880000003</v>
      </c>
      <c r="BY6" s="3">
        <f>+IF([1]Banca!BX46&gt;0,[1]Banca!BX46,0)</f>
        <v>33841785.880000003</v>
      </c>
      <c r="BZ6" s="3">
        <f>+IF([1]Banca!BY46&gt;0,[1]Banca!BY46,0)</f>
        <v>34553360.880000003</v>
      </c>
      <c r="CA6" s="3">
        <f>+IF([1]Banca!BZ46&gt;0,[1]Banca!BZ46,0)</f>
        <v>33871372.100000001</v>
      </c>
      <c r="CB6" s="3">
        <f>+IF([1]Banca!CA46&gt;0,[1]Banca!CA46,0)</f>
        <v>34582947.100000001</v>
      </c>
      <c r="CC6" s="3">
        <f>+IF([1]Banca!CB46&gt;0,[1]Banca!CB46,0)</f>
        <v>35294522.100000001</v>
      </c>
      <c r="CD6" s="3">
        <f>+IF([1]Banca!CC46&gt;0,[1]Banca!CC46,0)</f>
        <v>36006097.100000001</v>
      </c>
      <c r="CE6" s="3">
        <f>+IF([1]Banca!CD46&gt;0,[1]Banca!CD46,0)</f>
        <v>36717672.100000001</v>
      </c>
      <c r="CF6" s="3">
        <f>+IF([1]Banca!CE46&gt;0,[1]Banca!CE46,0)</f>
        <v>37429247.100000001</v>
      </c>
      <c r="CG6" s="3">
        <f>+IF([1]Banca!CF46&gt;0,[1]Banca!CF46,0)</f>
        <v>38140822.100000001</v>
      </c>
      <c r="CH6" s="3">
        <f>+IF([1]Banca!CG46&gt;0,[1]Banca!CG46,0)</f>
        <v>37926176.980000004</v>
      </c>
      <c r="CI6" s="3">
        <f>+IF([1]Banca!CH46&gt;0,[1]Banca!CH46,0)</f>
        <v>38637751.980000004</v>
      </c>
      <c r="CJ6" s="3">
        <f>+IF([1]Banca!CI46&gt;0,[1]Banca!CI46,0)</f>
        <v>39349326.980000004</v>
      </c>
      <c r="CK6" s="3">
        <f>+IF([1]Banca!CJ46&gt;0,[1]Banca!CJ46,0)</f>
        <v>40060901.980000004</v>
      </c>
      <c r="CL6" s="3">
        <f>+IF([1]Banca!CK46&gt;0,[1]Banca!CK46,0)</f>
        <v>40772476.980000004</v>
      </c>
      <c r="CM6" s="3">
        <f>+IF([1]Banca!CL46&gt;0,[1]Banca!CL46,0)</f>
        <v>40091697.800000004</v>
      </c>
      <c r="CN6" s="3">
        <f>+IF([1]Banca!CM46&gt;0,[1]Banca!CM46,0)</f>
        <v>40803272.800000004</v>
      </c>
      <c r="CO6" s="3">
        <f>+IF([1]Banca!CN46&gt;0,[1]Banca!CN46,0)</f>
        <v>41514847.800000004</v>
      </c>
      <c r="CP6" s="3">
        <f>+IF([1]Banca!CO46&gt;0,[1]Banca!CO46,0)</f>
        <v>42226422.800000004</v>
      </c>
      <c r="CQ6" s="3">
        <f>+IF([1]Banca!CP46&gt;0,[1]Banca!CP46,0)</f>
        <v>42937997.800000004</v>
      </c>
      <c r="CR6" s="3">
        <f>+IF([1]Banca!CQ46&gt;0,[1]Banca!CQ46,0)</f>
        <v>43649572.800000004</v>
      </c>
      <c r="CS6" s="3">
        <f>+IF([1]Banca!CR46&gt;0,[1]Banca!CR46,0)</f>
        <v>44361147.800000004</v>
      </c>
      <c r="CT6" s="3">
        <f>+IF([1]Banca!CS46&gt;0,[1]Banca!CS46,0)</f>
        <v>44147309.080000006</v>
      </c>
      <c r="CU6" s="3">
        <f>+IF([1]Banca!CT46&gt;0,[1]Banca!CT46,0)</f>
        <v>44858884.080000006</v>
      </c>
      <c r="CV6" s="3">
        <f>+IF([1]Banca!CU46&gt;0,[1]Banca!CU46,0)</f>
        <v>45570459.080000006</v>
      </c>
      <c r="CW6" s="3">
        <f>+IF([1]Banca!CV46&gt;0,[1]Banca!CV46,0)</f>
        <v>46282034.080000006</v>
      </c>
      <c r="CX6" s="3">
        <f>+IF([1]Banca!CW46&gt;0,[1]Banca!CW46,0)</f>
        <v>46993609.080000006</v>
      </c>
      <c r="CY6" s="3">
        <f>+IF([1]Banca!CX46&gt;0,[1]Banca!CX46,0)</f>
        <v>46314039.500000007</v>
      </c>
      <c r="CZ6" s="3">
        <f>+IF([1]Banca!CY46&gt;0,[1]Banca!CY46,0)</f>
        <v>47025614.500000007</v>
      </c>
      <c r="DA6" s="3">
        <f>+IF([1]Banca!CZ46&gt;0,[1]Banca!CZ46,0)</f>
        <v>47737189.500000007</v>
      </c>
      <c r="DB6" s="3">
        <f>+IF([1]Banca!DA46&gt;0,[1]Banca!DA46,0)</f>
        <v>48448764.500000007</v>
      </c>
      <c r="DC6" s="3">
        <f>+IF([1]Banca!DB46&gt;0,[1]Banca!DB46,0)</f>
        <v>49160339.500000007</v>
      </c>
      <c r="DD6" s="3">
        <f>+IF([1]Banca!DC46&gt;0,[1]Banca!DC46,0)</f>
        <v>49871914.500000007</v>
      </c>
      <c r="DE6" s="3">
        <f>+IF([1]Banca!DD46&gt;0,[1]Banca!DD46,0)</f>
        <v>50583489.500000007</v>
      </c>
      <c r="DF6" s="3">
        <f>+IF([1]Banca!DE46&gt;0,[1]Banca!DE46,0)</f>
        <v>50370457.180000007</v>
      </c>
      <c r="DG6" s="3">
        <f>+IF([1]Banca!DF46&gt;0,[1]Banca!DF46,0)</f>
        <v>51082032.180000007</v>
      </c>
      <c r="DH6" s="3">
        <f>+IF([1]Banca!DG46&gt;0,[1]Banca!DG46,0)</f>
        <v>51793607.180000007</v>
      </c>
      <c r="DI6" s="3">
        <f>+IF([1]Banca!DH46&gt;0,[1]Banca!DH46,0)</f>
        <v>52505182.180000007</v>
      </c>
      <c r="DJ6" s="3">
        <f>+IF([1]Banca!DI46&gt;0,[1]Banca!DI46,0)</f>
        <v>53216757.180000007</v>
      </c>
      <c r="DK6" s="3">
        <f>+IF([1]Banca!DJ46&gt;0,[1]Banca!DJ46,0)</f>
        <v>52538397.20000001</v>
      </c>
      <c r="DL6" s="3">
        <f>+IF([1]Banca!DK46&gt;0,[1]Banca!DK46,0)</f>
        <v>53249972.20000001</v>
      </c>
      <c r="DM6" s="3">
        <f>+IF([1]Banca!DL46&gt;0,[1]Banca!DL46,0)</f>
        <v>53961547.20000001</v>
      </c>
      <c r="DN6" s="3">
        <f>+IF([1]Banca!DM46&gt;0,[1]Banca!DM46,0)</f>
        <v>54673122.20000001</v>
      </c>
      <c r="DO6" s="3">
        <f>+IF([1]Banca!DN46&gt;0,[1]Banca!DN46,0)</f>
        <v>55384697.20000001</v>
      </c>
      <c r="DP6" s="3">
        <f>+IF([1]Banca!DO46&gt;0,[1]Banca!DO46,0)</f>
        <v>56096272.20000001</v>
      </c>
      <c r="DQ6" s="3">
        <f>+IF([1]Banca!DP46&gt;0,[1]Banca!DP46,0)</f>
        <v>56807847.20000001</v>
      </c>
      <c r="DR6" s="3">
        <f>+IF([1]Banca!DQ46&gt;0,[1]Banca!DQ46,0)</f>
        <v>56595621.280000009</v>
      </c>
      <c r="DS6" s="3">
        <f>+IF([1]Banca!DR46&gt;0,[1]Banca!DR46,0)</f>
        <v>57307196.280000009</v>
      </c>
      <c r="DT6" s="3">
        <f>+IF([1]Banca!DS46&gt;0,[1]Banca!DS46,0)</f>
        <v>58018771.280000009</v>
      </c>
      <c r="DU6" s="3">
        <f>+IF([1]Banca!DT46&gt;0,[1]Banca!DT46,0)</f>
        <v>58730346.280000009</v>
      </c>
      <c r="DV6" s="3">
        <f>+IF([1]Banca!DU46&gt;0,[1]Banca!DU46,0)</f>
        <v>59441921.280000009</v>
      </c>
      <c r="DW6" s="3">
        <f>+IF([1]Banca!DV46&gt;0,[1]Banca!DV46,0)</f>
        <v>58764770.900000006</v>
      </c>
      <c r="DX6" s="3">
        <f>+IF([1]Banca!DW46&gt;0,[1]Banca!DW46,0)</f>
        <v>59476345.900000006</v>
      </c>
      <c r="DZ6" s="3">
        <f>+H6</f>
        <v>20000</v>
      </c>
      <c r="EA6" s="3">
        <f>+T6</f>
        <v>8552175</v>
      </c>
      <c r="EB6" s="3">
        <f>+AF6</f>
        <v>12530540.200000001</v>
      </c>
      <c r="EC6" s="3">
        <f>+AR6</f>
        <v>12873994.000000002</v>
      </c>
      <c r="ED6" s="3">
        <f>+BD6</f>
        <v>22369311.700000003</v>
      </c>
      <c r="EE6" s="3">
        <f>+BP6</f>
        <v>30357170.800000004</v>
      </c>
      <c r="EF6" s="3">
        <f>+CB6</f>
        <v>34582947.100000001</v>
      </c>
      <c r="EG6" s="3">
        <f>+CN6</f>
        <v>40803272.800000004</v>
      </c>
      <c r="EH6" s="3">
        <f>+CZ6</f>
        <v>47025614.500000007</v>
      </c>
      <c r="EI6" s="3">
        <f>+DL6</f>
        <v>53249972.20000001</v>
      </c>
      <c r="EJ6" s="3">
        <f>+DX6</f>
        <v>59476345.900000006</v>
      </c>
      <c r="EK6">
        <f>+EK5+1</f>
        <v>3</v>
      </c>
    </row>
    <row r="7" spans="3:141" ht="21">
      <c r="C7" s="20"/>
      <c r="D7" s="20"/>
      <c r="E7" s="21" t="s">
        <v>49</v>
      </c>
      <c r="F7" s="32"/>
      <c r="G7" s="32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Z7" s="3"/>
      <c r="EK7">
        <f t="shared" ref="EK7:EK70" si="0">+EK6+1</f>
        <v>4</v>
      </c>
    </row>
    <row r="8" spans="3:141">
      <c r="C8" s="20"/>
      <c r="D8" s="20"/>
      <c r="E8" s="20"/>
      <c r="F8" s="24" t="s">
        <v>50</v>
      </c>
      <c r="G8" s="26"/>
      <c r="H8" s="3">
        <f>+[1]Bilancio_In!E5</f>
        <v>300000</v>
      </c>
      <c r="I8" s="3">
        <f>+H8+[1]Vendite!G133-[1]Bilancio_In!H5</f>
        <v>270000</v>
      </c>
      <c r="J8" s="3">
        <f>+I8+[1]Vendite!H133-[1]Bilancio_In!I5</f>
        <v>240000</v>
      </c>
      <c r="K8" s="3">
        <f>+J8+[1]Vendite!I133-[1]Bilancio_In!J5</f>
        <v>210000</v>
      </c>
      <c r="L8" s="3">
        <f>+K8+[1]Vendite!J133-[1]Bilancio_In!K5</f>
        <v>210000</v>
      </c>
      <c r="M8" s="3">
        <f>+L8+[1]Vendite!K133-[1]Bilancio_In!L5</f>
        <v>210000</v>
      </c>
      <c r="N8" s="3">
        <f>+M8+[1]Vendite!L133-[1]Bilancio_In!M5</f>
        <v>210000</v>
      </c>
      <c r="O8" s="3">
        <f>+N8+[1]Vendite!M133-[1]Bilancio_In!N5</f>
        <v>210000</v>
      </c>
      <c r="P8" s="3">
        <f>+O8+[1]Vendite!N133-[1]Bilancio_In!O5</f>
        <v>210000</v>
      </c>
      <c r="Q8" s="3">
        <f>+P8+[1]Vendite!O133-[1]Bilancio_In!P5</f>
        <v>210000</v>
      </c>
      <c r="R8" s="3">
        <f>+Q8+[1]Vendite!P133-[1]Bilancio_In!Q5</f>
        <v>210000</v>
      </c>
      <c r="S8" s="3">
        <f>+R8+[1]Vendite!Q133-[1]Bilancio_In!R5</f>
        <v>210000</v>
      </c>
      <c r="T8" s="3">
        <f>+S8+[1]Vendite!R133-[1]Bilancio_In!S5</f>
        <v>210000</v>
      </c>
      <c r="U8" s="3">
        <f>+T8+[1]Vendite!S133-[1]Bilancio_In!T5</f>
        <v>210000</v>
      </c>
      <c r="V8" s="3">
        <f>+U8+[1]Vendite!T133-[1]Bilancio_In!U5</f>
        <v>210000</v>
      </c>
      <c r="W8" s="3">
        <f>+V8+[1]Vendite!U133-[1]Bilancio_In!V5</f>
        <v>210000</v>
      </c>
      <c r="X8" s="3">
        <f>+W8+[1]Vendite!V133-[1]Bilancio_In!W5</f>
        <v>210000</v>
      </c>
      <c r="Y8" s="3">
        <f>+X8+[1]Vendite!W133-[1]Bilancio_In!X5</f>
        <v>210000</v>
      </c>
      <c r="Z8" s="3">
        <f>+Y8+[1]Vendite!X133-[1]Bilancio_In!Y5</f>
        <v>210000</v>
      </c>
      <c r="AA8" s="3">
        <f>+Z8+[1]Vendite!Y133-[1]Bilancio_In!Z5</f>
        <v>210000</v>
      </c>
      <c r="AB8" s="3">
        <f>+AA8+[1]Vendite!Z133-[1]Bilancio_In!AA5</f>
        <v>210000</v>
      </c>
      <c r="AC8" s="3">
        <f>+AB8+[1]Vendite!AA133-[1]Bilancio_In!AB5</f>
        <v>210000</v>
      </c>
      <c r="AD8" s="3">
        <f>+AC8+[1]Vendite!AB133-[1]Bilancio_In!AC5</f>
        <v>210000</v>
      </c>
      <c r="AE8" s="3">
        <f>+AD8+[1]Vendite!AC133-[1]Bilancio_In!AD5</f>
        <v>210000</v>
      </c>
      <c r="AF8" s="3">
        <f>+AE8+[1]Vendite!AD133-[1]Bilancio_In!AE5</f>
        <v>210000</v>
      </c>
      <c r="AG8" s="3">
        <f>+AF8+[1]Vendite!AE133-[1]Bilancio_In!AF5</f>
        <v>210000</v>
      </c>
      <c r="AH8" s="3">
        <f>+AG8+[1]Vendite!AF133-[1]Bilancio_In!AG5</f>
        <v>210000</v>
      </c>
      <c r="AI8" s="3">
        <f>+AH8+[1]Vendite!AG133-[1]Bilancio_In!AH5</f>
        <v>210000</v>
      </c>
      <c r="AJ8" s="3">
        <f>+AI8+[1]Vendite!AH133-[1]Bilancio_In!AI5</f>
        <v>210000</v>
      </c>
      <c r="AK8" s="3">
        <f>+AJ8+[1]Vendite!AI133-[1]Bilancio_In!AJ5</f>
        <v>210000</v>
      </c>
      <c r="AL8" s="3">
        <f>+AK8+[1]Vendite!AJ133-[1]Bilancio_In!AK5</f>
        <v>210000</v>
      </c>
      <c r="AM8" s="3">
        <f>+AL8+[1]Vendite!AK133-[1]Bilancio_In!AL5</f>
        <v>210000</v>
      </c>
      <c r="AN8" s="3">
        <f>+AM8+[1]Vendite!AL133-[1]Bilancio_In!AM5</f>
        <v>210000</v>
      </c>
      <c r="AO8" s="3">
        <f>+AN8+[1]Vendite!AM133-[1]Bilancio_In!AN5</f>
        <v>210000</v>
      </c>
      <c r="AP8" s="3">
        <f>+AO8+[1]Vendite!AN133-[1]Bilancio_In!AO5</f>
        <v>210000</v>
      </c>
      <c r="AQ8" s="3">
        <f>+AP8+[1]Vendite!AO133-[1]Bilancio_In!AP5</f>
        <v>210000</v>
      </c>
      <c r="AR8" s="3">
        <f>+AQ8+[1]Vendite!AP133-[1]Bilancio_In!AQ5</f>
        <v>210000</v>
      </c>
      <c r="AS8" s="3">
        <f>+AR8+[1]Vendite!AQ133-[1]Bilancio_In!AR5</f>
        <v>210000</v>
      </c>
      <c r="AT8" s="3">
        <f>+AS8+[1]Vendite!AR133-[1]Bilancio_In!AS5</f>
        <v>210000</v>
      </c>
      <c r="AU8" s="3">
        <f>+AT8+[1]Vendite!AS133-[1]Bilancio_In!AT5</f>
        <v>210000</v>
      </c>
      <c r="AV8" s="3">
        <f>+AU8+[1]Vendite!AT133-[1]Bilancio_In!AU5</f>
        <v>210000</v>
      </c>
      <c r="AW8" s="3">
        <f>+AV8+[1]Vendite!AU133-[1]Bilancio_In!AV5</f>
        <v>210000</v>
      </c>
      <c r="AX8" s="3">
        <f>+AW8+[1]Vendite!AV133-[1]Bilancio_In!AW5</f>
        <v>210000</v>
      </c>
      <c r="AY8" s="3">
        <f>+AX8+[1]Vendite!AW133-[1]Bilancio_In!AX5</f>
        <v>210000</v>
      </c>
      <c r="AZ8" s="3">
        <f>+AY8+[1]Vendite!AX133-[1]Bilancio_In!AY5</f>
        <v>210000</v>
      </c>
      <c r="BA8" s="3">
        <f>+AZ8+[1]Vendite!AY133-[1]Bilancio_In!AZ5</f>
        <v>210000</v>
      </c>
      <c r="BB8" s="3">
        <f>+BA8+[1]Vendite!AZ133-[1]Bilancio_In!BA5</f>
        <v>210000</v>
      </c>
      <c r="BC8" s="3">
        <f>+BB8+[1]Vendite!BA133-[1]Bilancio_In!BB5</f>
        <v>210000</v>
      </c>
      <c r="BD8" s="3">
        <f>+BC8+[1]Vendite!BB133-[1]Bilancio_In!BC5</f>
        <v>210000</v>
      </c>
      <c r="BE8" s="3">
        <f>+BD8+[1]Vendite!BC133-[1]Bilancio_In!BD5</f>
        <v>210000</v>
      </c>
      <c r="BF8" s="3">
        <f>+BE8+[1]Vendite!BD133-[1]Bilancio_In!BE5</f>
        <v>210000</v>
      </c>
      <c r="BG8" s="3">
        <f>+BF8+[1]Vendite!BE133-[1]Bilancio_In!BF5</f>
        <v>210000</v>
      </c>
      <c r="BH8" s="3">
        <f>+BG8+[1]Vendite!BF133-[1]Bilancio_In!BG5</f>
        <v>210000</v>
      </c>
      <c r="BI8" s="3">
        <f>+BH8+[1]Vendite!BG133-[1]Bilancio_In!BH5</f>
        <v>210000</v>
      </c>
      <c r="BJ8" s="3">
        <f>+BI8+[1]Vendite!BH133-[1]Bilancio_In!BI5</f>
        <v>210000</v>
      </c>
      <c r="BK8" s="3">
        <f>+BJ8+[1]Vendite!BI133-[1]Bilancio_In!BJ5</f>
        <v>210000</v>
      </c>
      <c r="BL8" s="3">
        <f>+BK8+[1]Vendite!BJ133-[1]Bilancio_In!BK5</f>
        <v>210000</v>
      </c>
      <c r="BM8" s="3">
        <f>+BL8+[1]Vendite!BK133-[1]Bilancio_In!BL5</f>
        <v>210000</v>
      </c>
      <c r="BN8" s="3">
        <f>+BM8+[1]Vendite!BL133-[1]Bilancio_In!BM5</f>
        <v>210000</v>
      </c>
      <c r="BO8" s="3">
        <f>+BN8+[1]Vendite!BM133-[1]Bilancio_In!BN5</f>
        <v>210000</v>
      </c>
      <c r="BP8" s="3">
        <f>+BO8+[1]Vendite!BN133-[1]Bilancio_In!BO5</f>
        <v>210000</v>
      </c>
      <c r="BQ8" s="3">
        <f>+BP8+[1]Vendite!BO133-[1]Bilancio_In!BP5</f>
        <v>210000</v>
      </c>
      <c r="BR8" s="3">
        <f>+BQ8+[1]Vendite!BP133-[1]Bilancio_In!BQ5</f>
        <v>210000</v>
      </c>
      <c r="BS8" s="3">
        <f>+BR8+[1]Vendite!BQ133-[1]Bilancio_In!BR5</f>
        <v>210000</v>
      </c>
      <c r="BT8" s="3">
        <f>+BS8+[1]Vendite!BR133-[1]Bilancio_In!BS5</f>
        <v>210000</v>
      </c>
      <c r="BU8" s="3">
        <f>+BT8+[1]Vendite!BS133-[1]Bilancio_In!BT5</f>
        <v>210000</v>
      </c>
      <c r="BV8" s="3">
        <f>+BU8+[1]Vendite!BT133-[1]Bilancio_In!BU5</f>
        <v>210000</v>
      </c>
      <c r="BW8" s="3">
        <f>+BV8+[1]Vendite!BU133-[1]Bilancio_In!BV5</f>
        <v>210000</v>
      </c>
      <c r="BX8" s="3">
        <f>+BW8+[1]Vendite!BV133-[1]Bilancio_In!BW5</f>
        <v>210000</v>
      </c>
      <c r="BY8" s="3">
        <f>+BX8+[1]Vendite!BW133-[1]Bilancio_In!BX5</f>
        <v>210000</v>
      </c>
      <c r="BZ8" s="3">
        <f>+BY8+[1]Vendite!BX133-[1]Bilancio_In!BY5</f>
        <v>210000</v>
      </c>
      <c r="CA8" s="3">
        <f>+BZ8+[1]Vendite!BY133-[1]Bilancio_In!BZ5</f>
        <v>210000</v>
      </c>
      <c r="CB8" s="3">
        <f>+CA8+[1]Vendite!BZ133-[1]Bilancio_In!CA5</f>
        <v>210000</v>
      </c>
      <c r="CC8" s="3">
        <f>+CB8+[1]Vendite!CA133-[1]Bilancio_In!CB5</f>
        <v>210000</v>
      </c>
      <c r="CD8" s="3">
        <f>+CC8+[1]Vendite!CB133-[1]Bilancio_In!CC5</f>
        <v>210000</v>
      </c>
      <c r="CE8" s="3">
        <f>+CD8+[1]Vendite!CC133-[1]Bilancio_In!CD5</f>
        <v>210000</v>
      </c>
      <c r="CF8" s="3">
        <f>+CE8+[1]Vendite!CD133-[1]Bilancio_In!CE5</f>
        <v>210000</v>
      </c>
      <c r="CG8" s="3">
        <f>+CF8+[1]Vendite!CE133-[1]Bilancio_In!CF5</f>
        <v>210000</v>
      </c>
      <c r="CH8" s="3">
        <f>+CG8+[1]Vendite!CF133-[1]Bilancio_In!CG5</f>
        <v>210000</v>
      </c>
      <c r="CI8" s="3">
        <f>+CH8+[1]Vendite!CG133-[1]Bilancio_In!CH5</f>
        <v>210000</v>
      </c>
      <c r="CJ8" s="3">
        <f>+CI8+[1]Vendite!CH133-[1]Bilancio_In!CI5</f>
        <v>210000</v>
      </c>
      <c r="CK8" s="3">
        <f>+CJ8+[1]Vendite!CI133-[1]Bilancio_In!CJ5</f>
        <v>210000</v>
      </c>
      <c r="CL8" s="3">
        <f>+CK8+[1]Vendite!CJ133-[1]Bilancio_In!CK5</f>
        <v>210000</v>
      </c>
      <c r="CM8" s="3">
        <f>+CL8+[1]Vendite!CK133-[1]Bilancio_In!CL5</f>
        <v>210000</v>
      </c>
      <c r="CN8" s="3">
        <f>+CM8+[1]Vendite!CL133-[1]Bilancio_In!CM5</f>
        <v>210000</v>
      </c>
      <c r="CO8" s="3">
        <f>+CN8+[1]Vendite!CM133-[1]Bilancio_In!CN5</f>
        <v>210000</v>
      </c>
      <c r="CP8" s="3">
        <f>+CO8+[1]Vendite!CN133-[1]Bilancio_In!CO5</f>
        <v>210000</v>
      </c>
      <c r="CQ8" s="3">
        <f>+CP8+[1]Vendite!CO133-[1]Bilancio_In!CP5</f>
        <v>210000</v>
      </c>
      <c r="CR8" s="3">
        <f>+CQ8+[1]Vendite!CP133-[1]Bilancio_In!CQ5</f>
        <v>210000</v>
      </c>
      <c r="CS8" s="3">
        <f>+CR8+[1]Vendite!CQ133-[1]Bilancio_In!CR5</f>
        <v>210000</v>
      </c>
      <c r="CT8" s="3">
        <f>+CS8+[1]Vendite!CR133-[1]Bilancio_In!CS5</f>
        <v>210000</v>
      </c>
      <c r="CU8" s="3">
        <f>+CT8+[1]Vendite!CS133-[1]Bilancio_In!CT5</f>
        <v>210000</v>
      </c>
      <c r="CV8" s="3">
        <f>+CU8+[1]Vendite!CT133-[1]Bilancio_In!CU5</f>
        <v>210000</v>
      </c>
      <c r="CW8" s="3">
        <f>+CV8+[1]Vendite!CU133-[1]Bilancio_In!CV5</f>
        <v>210000</v>
      </c>
      <c r="CX8" s="3">
        <f>+CW8+[1]Vendite!CV133-[1]Bilancio_In!CW5</f>
        <v>210000</v>
      </c>
      <c r="CY8" s="3">
        <f>+CX8+[1]Vendite!CW133-[1]Bilancio_In!CX5</f>
        <v>210000</v>
      </c>
      <c r="CZ8" s="3">
        <f>+CY8+[1]Vendite!CX133-[1]Bilancio_In!CY5</f>
        <v>210000</v>
      </c>
      <c r="DA8" s="3">
        <f>+CZ8+[1]Vendite!CY133-[1]Bilancio_In!CZ5</f>
        <v>210000</v>
      </c>
      <c r="DB8" s="3">
        <f>+DA8+[1]Vendite!CZ133-[1]Bilancio_In!DA5</f>
        <v>210000</v>
      </c>
      <c r="DC8" s="3">
        <f>+DB8+[1]Vendite!DA133-[1]Bilancio_In!DB5</f>
        <v>210000</v>
      </c>
      <c r="DD8" s="3">
        <f>+DC8+[1]Vendite!DB133-[1]Bilancio_In!DC5</f>
        <v>210000</v>
      </c>
      <c r="DE8" s="3">
        <f>+DD8+[1]Vendite!DC133-[1]Bilancio_In!DD5</f>
        <v>210000</v>
      </c>
      <c r="DF8" s="3">
        <f>+DE8+[1]Vendite!DD133-[1]Bilancio_In!DE5</f>
        <v>210000</v>
      </c>
      <c r="DG8" s="3">
        <f>+DF8+[1]Vendite!DE133-[1]Bilancio_In!DF5</f>
        <v>210000</v>
      </c>
      <c r="DH8" s="3">
        <f>+DG8+[1]Vendite!DF133-[1]Bilancio_In!DG5</f>
        <v>210000</v>
      </c>
      <c r="DI8" s="3">
        <f>+DH8+[1]Vendite!DG133-[1]Bilancio_In!DH5</f>
        <v>210000</v>
      </c>
      <c r="DJ8" s="3">
        <f>+DI8+[1]Vendite!DH133-[1]Bilancio_In!DI5</f>
        <v>210000</v>
      </c>
      <c r="DK8" s="3">
        <f>+DJ8+[1]Vendite!DI133-[1]Bilancio_In!DJ5</f>
        <v>210000</v>
      </c>
      <c r="DL8" s="3">
        <f>+DK8+[1]Vendite!DJ133-[1]Bilancio_In!DK5</f>
        <v>210000</v>
      </c>
      <c r="DM8" s="3">
        <f>+DL8+[1]Vendite!DK133-[1]Bilancio_In!DL5</f>
        <v>210000</v>
      </c>
      <c r="DN8" s="3">
        <f>+DM8+[1]Vendite!DL133-[1]Bilancio_In!DM5</f>
        <v>210000</v>
      </c>
      <c r="DO8" s="3">
        <f>+DN8+[1]Vendite!DM133-[1]Bilancio_In!DN5</f>
        <v>210000</v>
      </c>
      <c r="DP8" s="3">
        <f>+DO8+[1]Vendite!DN133-[1]Bilancio_In!DO5</f>
        <v>210000</v>
      </c>
      <c r="DQ8" s="3">
        <f>+DP8+[1]Vendite!DO133-[1]Bilancio_In!DP5</f>
        <v>210000</v>
      </c>
      <c r="DR8" s="3">
        <f>+DQ8+[1]Vendite!DP133-[1]Bilancio_In!DQ5</f>
        <v>210000</v>
      </c>
      <c r="DS8" s="3">
        <f>+DR8+[1]Vendite!DQ133-[1]Bilancio_In!DR5</f>
        <v>210000</v>
      </c>
      <c r="DT8" s="3">
        <f>+DS8+[1]Vendite!DR133-[1]Bilancio_In!DS5</f>
        <v>210000</v>
      </c>
      <c r="DU8" s="3">
        <f>+DT8+[1]Vendite!DS133-[1]Bilancio_In!DT5</f>
        <v>210000</v>
      </c>
      <c r="DV8" s="3">
        <f>+DU8+[1]Vendite!DT133-[1]Bilancio_In!DU5</f>
        <v>210000</v>
      </c>
      <c r="DW8" s="3">
        <f>+DV8+[1]Vendite!DU133-[1]Bilancio_In!DV5</f>
        <v>210000</v>
      </c>
      <c r="DX8" s="3">
        <f>+DW8+[1]Vendite!DV133-[1]Bilancio_In!DW5</f>
        <v>210000</v>
      </c>
      <c r="DZ8" s="3">
        <f t="shared" ref="DZ8:DZ14" si="1">+H8</f>
        <v>300000</v>
      </c>
      <c r="EA8" s="3">
        <f t="shared" ref="EA8:EA14" si="2">+T8</f>
        <v>210000</v>
      </c>
      <c r="EB8" s="3">
        <f t="shared" ref="EB8:EB14" si="3">+AF8</f>
        <v>210000</v>
      </c>
      <c r="EC8" s="3">
        <f t="shared" ref="EC8:EC14" si="4">+AR8</f>
        <v>210000</v>
      </c>
      <c r="ED8" s="3">
        <f t="shared" ref="ED8:ED14" si="5">+BD8</f>
        <v>210000</v>
      </c>
      <c r="EE8" s="3">
        <f t="shared" ref="EE8:EE14" si="6">+BP8</f>
        <v>210000</v>
      </c>
      <c r="EF8" s="3">
        <f t="shared" ref="EF8:EF14" si="7">+CB8</f>
        <v>210000</v>
      </c>
      <c r="EG8" s="3">
        <f t="shared" ref="EG8:EG14" si="8">+CN8</f>
        <v>210000</v>
      </c>
      <c r="EH8" s="3">
        <f t="shared" ref="EH8:EH14" si="9">+CZ8</f>
        <v>210000</v>
      </c>
      <c r="EI8" s="3">
        <f t="shared" ref="EI8:EI14" si="10">+DL8</f>
        <v>210000</v>
      </c>
      <c r="EJ8" s="3">
        <f t="shared" ref="EJ8:EJ14" si="11">+DX8</f>
        <v>210000</v>
      </c>
      <c r="EK8">
        <f t="shared" si="0"/>
        <v>5</v>
      </c>
    </row>
    <row r="9" spans="3:141">
      <c r="C9" s="20"/>
      <c r="D9" s="20"/>
      <c r="E9" s="20"/>
      <c r="F9" s="25" t="s">
        <v>51</v>
      </c>
      <c r="G9" s="35"/>
      <c r="H9" s="3"/>
      <c r="I9" s="3">
        <f>+H9</f>
        <v>0</v>
      </c>
      <c r="J9" s="3">
        <f t="shared" ref="J9:BU9" si="12">+I9</f>
        <v>0</v>
      </c>
      <c r="K9" s="3">
        <f t="shared" si="12"/>
        <v>0</v>
      </c>
      <c r="L9" s="3">
        <f t="shared" si="12"/>
        <v>0</v>
      </c>
      <c r="M9" s="3">
        <f t="shared" si="12"/>
        <v>0</v>
      </c>
      <c r="N9" s="3">
        <f t="shared" si="12"/>
        <v>0</v>
      </c>
      <c r="O9" s="3">
        <f t="shared" si="12"/>
        <v>0</v>
      </c>
      <c r="P9" s="3">
        <f t="shared" si="12"/>
        <v>0</v>
      </c>
      <c r="Q9" s="3">
        <f t="shared" si="12"/>
        <v>0</v>
      </c>
      <c r="R9" s="3">
        <f t="shared" si="12"/>
        <v>0</v>
      </c>
      <c r="S9" s="3">
        <f t="shared" si="12"/>
        <v>0</v>
      </c>
      <c r="T9" s="3">
        <f t="shared" si="12"/>
        <v>0</v>
      </c>
      <c r="U9" s="3">
        <f t="shared" si="12"/>
        <v>0</v>
      </c>
      <c r="V9" s="3">
        <f t="shared" si="12"/>
        <v>0</v>
      </c>
      <c r="W9" s="3">
        <f t="shared" si="12"/>
        <v>0</v>
      </c>
      <c r="X9" s="3">
        <f t="shared" si="12"/>
        <v>0</v>
      </c>
      <c r="Y9" s="3">
        <f t="shared" si="12"/>
        <v>0</v>
      </c>
      <c r="Z9" s="3">
        <f t="shared" si="12"/>
        <v>0</v>
      </c>
      <c r="AA9" s="3">
        <f t="shared" si="12"/>
        <v>0</v>
      </c>
      <c r="AB9" s="3">
        <f t="shared" si="12"/>
        <v>0</v>
      </c>
      <c r="AC9" s="3">
        <f t="shared" si="12"/>
        <v>0</v>
      </c>
      <c r="AD9" s="3">
        <f t="shared" si="12"/>
        <v>0</v>
      </c>
      <c r="AE9" s="3">
        <f t="shared" si="12"/>
        <v>0</v>
      </c>
      <c r="AF9" s="3">
        <f t="shared" si="12"/>
        <v>0</v>
      </c>
      <c r="AG9" s="3">
        <f t="shared" si="12"/>
        <v>0</v>
      </c>
      <c r="AH9" s="3">
        <f t="shared" si="12"/>
        <v>0</v>
      </c>
      <c r="AI9" s="3">
        <f t="shared" si="12"/>
        <v>0</v>
      </c>
      <c r="AJ9" s="3">
        <f t="shared" si="12"/>
        <v>0</v>
      </c>
      <c r="AK9" s="3">
        <f t="shared" si="12"/>
        <v>0</v>
      </c>
      <c r="AL9" s="3">
        <f t="shared" si="12"/>
        <v>0</v>
      </c>
      <c r="AM9" s="3">
        <f t="shared" si="12"/>
        <v>0</v>
      </c>
      <c r="AN9" s="3">
        <f t="shared" si="12"/>
        <v>0</v>
      </c>
      <c r="AO9" s="3">
        <f t="shared" si="12"/>
        <v>0</v>
      </c>
      <c r="AP9" s="3">
        <f t="shared" si="12"/>
        <v>0</v>
      </c>
      <c r="AQ9" s="3">
        <f t="shared" si="12"/>
        <v>0</v>
      </c>
      <c r="AR9" s="3">
        <f t="shared" si="12"/>
        <v>0</v>
      </c>
      <c r="AS9" s="3">
        <f t="shared" si="12"/>
        <v>0</v>
      </c>
      <c r="AT9" s="3">
        <f t="shared" si="12"/>
        <v>0</v>
      </c>
      <c r="AU9" s="3">
        <f t="shared" si="12"/>
        <v>0</v>
      </c>
      <c r="AV9" s="3">
        <f t="shared" si="12"/>
        <v>0</v>
      </c>
      <c r="AW9" s="3">
        <f t="shared" si="12"/>
        <v>0</v>
      </c>
      <c r="AX9" s="3">
        <f t="shared" si="12"/>
        <v>0</v>
      </c>
      <c r="AY9" s="3">
        <f t="shared" si="12"/>
        <v>0</v>
      </c>
      <c r="AZ9" s="3">
        <f t="shared" si="12"/>
        <v>0</v>
      </c>
      <c r="BA9" s="3">
        <f t="shared" si="12"/>
        <v>0</v>
      </c>
      <c r="BB9" s="3">
        <f t="shared" si="12"/>
        <v>0</v>
      </c>
      <c r="BC9" s="3">
        <f t="shared" si="12"/>
        <v>0</v>
      </c>
      <c r="BD9" s="3">
        <f t="shared" si="12"/>
        <v>0</v>
      </c>
      <c r="BE9" s="3">
        <f t="shared" si="12"/>
        <v>0</v>
      </c>
      <c r="BF9" s="3">
        <f t="shared" si="12"/>
        <v>0</v>
      </c>
      <c r="BG9" s="3">
        <f t="shared" si="12"/>
        <v>0</v>
      </c>
      <c r="BH9" s="3">
        <f t="shared" si="12"/>
        <v>0</v>
      </c>
      <c r="BI9" s="3">
        <f t="shared" si="12"/>
        <v>0</v>
      </c>
      <c r="BJ9" s="3">
        <f t="shared" si="12"/>
        <v>0</v>
      </c>
      <c r="BK9" s="3">
        <f t="shared" si="12"/>
        <v>0</v>
      </c>
      <c r="BL9" s="3">
        <f t="shared" si="12"/>
        <v>0</v>
      </c>
      <c r="BM9" s="3">
        <f t="shared" si="12"/>
        <v>0</v>
      </c>
      <c r="BN9" s="3">
        <f t="shared" si="12"/>
        <v>0</v>
      </c>
      <c r="BO9" s="3">
        <f t="shared" si="12"/>
        <v>0</v>
      </c>
      <c r="BP9" s="3">
        <f t="shared" si="12"/>
        <v>0</v>
      </c>
      <c r="BQ9" s="3">
        <f t="shared" si="12"/>
        <v>0</v>
      </c>
      <c r="BR9" s="3">
        <f t="shared" si="12"/>
        <v>0</v>
      </c>
      <c r="BS9" s="3">
        <f t="shared" si="12"/>
        <v>0</v>
      </c>
      <c r="BT9" s="3">
        <f t="shared" si="12"/>
        <v>0</v>
      </c>
      <c r="BU9" s="3">
        <f t="shared" si="12"/>
        <v>0</v>
      </c>
      <c r="BV9" s="3">
        <f t="shared" ref="BV9:DX9" si="13">+BU9</f>
        <v>0</v>
      </c>
      <c r="BW9" s="3">
        <f t="shared" si="13"/>
        <v>0</v>
      </c>
      <c r="BX9" s="3">
        <f t="shared" si="13"/>
        <v>0</v>
      </c>
      <c r="BY9" s="3">
        <f t="shared" si="13"/>
        <v>0</v>
      </c>
      <c r="BZ9" s="3">
        <f t="shared" si="13"/>
        <v>0</v>
      </c>
      <c r="CA9" s="3">
        <f t="shared" si="13"/>
        <v>0</v>
      </c>
      <c r="CB9" s="3">
        <f t="shared" si="13"/>
        <v>0</v>
      </c>
      <c r="CC9" s="3">
        <f t="shared" si="13"/>
        <v>0</v>
      </c>
      <c r="CD9" s="3">
        <f t="shared" si="13"/>
        <v>0</v>
      </c>
      <c r="CE9" s="3">
        <f t="shared" si="13"/>
        <v>0</v>
      </c>
      <c r="CF9" s="3">
        <f t="shared" si="13"/>
        <v>0</v>
      </c>
      <c r="CG9" s="3">
        <f t="shared" si="13"/>
        <v>0</v>
      </c>
      <c r="CH9" s="3">
        <f t="shared" si="13"/>
        <v>0</v>
      </c>
      <c r="CI9" s="3">
        <f t="shared" si="13"/>
        <v>0</v>
      </c>
      <c r="CJ9" s="3">
        <f t="shared" si="13"/>
        <v>0</v>
      </c>
      <c r="CK9" s="3">
        <f t="shared" si="13"/>
        <v>0</v>
      </c>
      <c r="CL9" s="3">
        <f t="shared" si="13"/>
        <v>0</v>
      </c>
      <c r="CM9" s="3">
        <f t="shared" si="13"/>
        <v>0</v>
      </c>
      <c r="CN9" s="3">
        <f t="shared" si="13"/>
        <v>0</v>
      </c>
      <c r="CO9" s="3">
        <f t="shared" si="13"/>
        <v>0</v>
      </c>
      <c r="CP9" s="3">
        <f t="shared" si="13"/>
        <v>0</v>
      </c>
      <c r="CQ9" s="3">
        <f t="shared" si="13"/>
        <v>0</v>
      </c>
      <c r="CR9" s="3">
        <f t="shared" si="13"/>
        <v>0</v>
      </c>
      <c r="CS9" s="3">
        <f t="shared" si="13"/>
        <v>0</v>
      </c>
      <c r="CT9" s="3">
        <f t="shared" si="13"/>
        <v>0</v>
      </c>
      <c r="CU9" s="3">
        <f t="shared" si="13"/>
        <v>0</v>
      </c>
      <c r="CV9" s="3">
        <f t="shared" si="13"/>
        <v>0</v>
      </c>
      <c r="CW9" s="3">
        <f t="shared" si="13"/>
        <v>0</v>
      </c>
      <c r="CX9" s="3">
        <f t="shared" si="13"/>
        <v>0</v>
      </c>
      <c r="CY9" s="3">
        <f t="shared" si="13"/>
        <v>0</v>
      </c>
      <c r="CZ9" s="3">
        <f t="shared" si="13"/>
        <v>0</v>
      </c>
      <c r="DA9" s="3">
        <f t="shared" si="13"/>
        <v>0</v>
      </c>
      <c r="DB9" s="3">
        <f t="shared" si="13"/>
        <v>0</v>
      </c>
      <c r="DC9" s="3">
        <f t="shared" si="13"/>
        <v>0</v>
      </c>
      <c r="DD9" s="3">
        <f t="shared" si="13"/>
        <v>0</v>
      </c>
      <c r="DE9" s="3">
        <f t="shared" si="13"/>
        <v>0</v>
      </c>
      <c r="DF9" s="3">
        <f t="shared" si="13"/>
        <v>0</v>
      </c>
      <c r="DG9" s="3">
        <f t="shared" si="13"/>
        <v>0</v>
      </c>
      <c r="DH9" s="3">
        <f t="shared" si="13"/>
        <v>0</v>
      </c>
      <c r="DI9" s="3">
        <f t="shared" si="13"/>
        <v>0</v>
      </c>
      <c r="DJ9" s="3">
        <f t="shared" si="13"/>
        <v>0</v>
      </c>
      <c r="DK9" s="3">
        <f t="shared" si="13"/>
        <v>0</v>
      </c>
      <c r="DL9" s="3">
        <f t="shared" si="13"/>
        <v>0</v>
      </c>
      <c r="DM9" s="3">
        <f t="shared" si="13"/>
        <v>0</v>
      </c>
      <c r="DN9" s="3">
        <f t="shared" si="13"/>
        <v>0</v>
      </c>
      <c r="DO9" s="3">
        <f t="shared" si="13"/>
        <v>0</v>
      </c>
      <c r="DP9" s="3">
        <f t="shared" si="13"/>
        <v>0</v>
      </c>
      <c r="DQ9" s="3">
        <f t="shared" si="13"/>
        <v>0</v>
      </c>
      <c r="DR9" s="3">
        <f t="shared" si="13"/>
        <v>0</v>
      </c>
      <c r="DS9" s="3">
        <f t="shared" si="13"/>
        <v>0</v>
      </c>
      <c r="DT9" s="3">
        <f t="shared" si="13"/>
        <v>0</v>
      </c>
      <c r="DU9" s="3">
        <f t="shared" si="13"/>
        <v>0</v>
      </c>
      <c r="DV9" s="3">
        <f t="shared" si="13"/>
        <v>0</v>
      </c>
      <c r="DW9" s="3">
        <f t="shared" si="13"/>
        <v>0</v>
      </c>
      <c r="DX9" s="3">
        <f t="shared" si="13"/>
        <v>0</v>
      </c>
      <c r="DZ9" s="3">
        <f t="shared" si="1"/>
        <v>0</v>
      </c>
      <c r="EA9" s="3">
        <f t="shared" si="2"/>
        <v>0</v>
      </c>
      <c r="EB9" s="3">
        <f t="shared" si="3"/>
        <v>0</v>
      </c>
      <c r="EC9" s="3">
        <f t="shared" si="4"/>
        <v>0</v>
      </c>
      <c r="ED9" s="3">
        <f t="shared" si="5"/>
        <v>0</v>
      </c>
      <c r="EE9" s="3">
        <f t="shared" si="6"/>
        <v>0</v>
      </c>
      <c r="EF9" s="3">
        <f t="shared" si="7"/>
        <v>0</v>
      </c>
      <c r="EG9" s="3">
        <f t="shared" si="8"/>
        <v>0</v>
      </c>
      <c r="EH9" s="3">
        <f t="shared" si="9"/>
        <v>0</v>
      </c>
      <c r="EI9" s="3">
        <f t="shared" si="10"/>
        <v>0</v>
      </c>
      <c r="EJ9" s="3">
        <f t="shared" si="11"/>
        <v>0</v>
      </c>
      <c r="EK9">
        <f t="shared" si="0"/>
        <v>6</v>
      </c>
    </row>
    <row r="10" spans="3:141">
      <c r="C10" s="20"/>
      <c r="D10" s="20"/>
      <c r="E10" s="20"/>
      <c r="F10" s="25" t="s">
        <v>52</v>
      </c>
      <c r="G10" s="35"/>
      <c r="H10" s="3">
        <f>+[1]Bilancio_In!E6</f>
        <v>40000</v>
      </c>
      <c r="I10" s="3">
        <f>+H10-[1]Bilancio_In!H6</f>
        <v>10000</v>
      </c>
      <c r="J10" s="3">
        <f>+I10-[1]Bilancio_In!I6</f>
        <v>-20000</v>
      </c>
      <c r="K10" s="3">
        <f>+J10-[1]Bilancio_In!J6</f>
        <v>-50000</v>
      </c>
      <c r="L10" s="3">
        <f>+K10-[1]Bilancio_In!K6</f>
        <v>-50000</v>
      </c>
      <c r="M10" s="3">
        <f>+L10-[1]Bilancio_In!L6</f>
        <v>-50000</v>
      </c>
      <c r="N10" s="3">
        <f>+M10-[1]Bilancio_In!M6</f>
        <v>-50000</v>
      </c>
      <c r="O10" s="3">
        <f>+N10-[1]Bilancio_In!N6</f>
        <v>-50000</v>
      </c>
      <c r="P10" s="3">
        <f>+O10-[1]Bilancio_In!O6</f>
        <v>-50000</v>
      </c>
      <c r="Q10" s="3">
        <f>+P10-[1]Bilancio_In!P6</f>
        <v>-50000</v>
      </c>
      <c r="R10" s="3">
        <f>+Q10-[1]Bilancio_In!Q6</f>
        <v>-50000</v>
      </c>
      <c r="S10" s="3">
        <f>+R10-[1]Bilancio_In!R6</f>
        <v>-50000</v>
      </c>
      <c r="T10" s="3">
        <f>+S10-[1]Bilancio_In!S6</f>
        <v>-50000</v>
      </c>
      <c r="U10" s="3">
        <f>+T10-[1]Bilancio_In!T6</f>
        <v>-50000</v>
      </c>
      <c r="V10" s="3">
        <f>+U10-[1]Bilancio_In!U6</f>
        <v>-50000</v>
      </c>
      <c r="W10" s="3">
        <f>+V10-[1]Bilancio_In!V6</f>
        <v>-50000</v>
      </c>
      <c r="X10" s="3">
        <f>+W10-[1]Bilancio_In!W6</f>
        <v>-50000</v>
      </c>
      <c r="Y10" s="3">
        <f>+X10-[1]Bilancio_In!X6</f>
        <v>-50000</v>
      </c>
      <c r="Z10" s="3">
        <f>+Y10-[1]Bilancio_In!Y6</f>
        <v>-50000</v>
      </c>
      <c r="AA10" s="3">
        <f>+Z10-[1]Bilancio_In!Z6</f>
        <v>-50000</v>
      </c>
      <c r="AB10" s="3">
        <f>+AA10-[1]Bilancio_In!AA6</f>
        <v>-50000</v>
      </c>
      <c r="AC10" s="3">
        <f>+AB10-[1]Bilancio_In!AB6</f>
        <v>-50000</v>
      </c>
      <c r="AD10" s="3">
        <f>+AC10-[1]Bilancio_In!AC6</f>
        <v>-50000</v>
      </c>
      <c r="AE10" s="3">
        <f>+AD10-[1]Bilancio_In!AD6</f>
        <v>-50000</v>
      </c>
      <c r="AF10" s="3">
        <f>+AE10-[1]Bilancio_In!AE6</f>
        <v>-50000</v>
      </c>
      <c r="AG10" s="3">
        <f>+AF10-[1]Bilancio_In!AF6</f>
        <v>-50000</v>
      </c>
      <c r="AH10" s="3">
        <f>+AG10-[1]Bilancio_In!AG6</f>
        <v>-50000</v>
      </c>
      <c r="AI10" s="3">
        <f>+AH10-[1]Bilancio_In!AH6</f>
        <v>-50000</v>
      </c>
      <c r="AJ10" s="3">
        <f>+AI10-[1]Bilancio_In!AI6</f>
        <v>-50000</v>
      </c>
      <c r="AK10" s="3">
        <f>+AJ10-[1]Bilancio_In!AJ6</f>
        <v>-50000</v>
      </c>
      <c r="AL10" s="3">
        <f>+AK10-[1]Bilancio_In!AK6</f>
        <v>-50000</v>
      </c>
      <c r="AM10" s="3">
        <f>+AL10-[1]Bilancio_In!AL6</f>
        <v>-50000</v>
      </c>
      <c r="AN10" s="3">
        <f>+AM10-[1]Bilancio_In!AM6</f>
        <v>-50000</v>
      </c>
      <c r="AO10" s="3">
        <f>+AN10-[1]Bilancio_In!AN6</f>
        <v>-50000</v>
      </c>
      <c r="AP10" s="3">
        <f>+AO10-[1]Bilancio_In!AO6</f>
        <v>-50000</v>
      </c>
      <c r="AQ10" s="3">
        <f>+AP10-[1]Bilancio_In!AP6</f>
        <v>-50000</v>
      </c>
      <c r="AR10" s="3">
        <f>+AQ10-[1]Bilancio_In!AQ6</f>
        <v>-50000</v>
      </c>
      <c r="AS10" s="3">
        <f>+AR10-[1]Bilancio_In!AR6</f>
        <v>-50000</v>
      </c>
      <c r="AT10" s="3">
        <f>+AS10-[1]Bilancio_In!AS6</f>
        <v>-50000</v>
      </c>
      <c r="AU10" s="3">
        <f>+AT10-[1]Bilancio_In!AT6</f>
        <v>-50000</v>
      </c>
      <c r="AV10" s="3">
        <f>+AU10-[1]Bilancio_In!AU6</f>
        <v>-50000</v>
      </c>
      <c r="AW10" s="3">
        <f>+AV10-[1]Bilancio_In!AV6</f>
        <v>-50000</v>
      </c>
      <c r="AX10" s="3">
        <f>+AW10-[1]Bilancio_In!AW6</f>
        <v>-50000</v>
      </c>
      <c r="AY10" s="3">
        <f>+AX10-[1]Bilancio_In!AX6</f>
        <v>-50000</v>
      </c>
      <c r="AZ10" s="3">
        <f>+AY10-[1]Bilancio_In!AY6</f>
        <v>-50000</v>
      </c>
      <c r="BA10" s="3">
        <f>+AZ10-[1]Bilancio_In!AZ6</f>
        <v>-50000</v>
      </c>
      <c r="BB10" s="3">
        <f>+BA10-[1]Bilancio_In!BA6</f>
        <v>-50000</v>
      </c>
      <c r="BC10" s="3">
        <f>+BB10-[1]Bilancio_In!BB6</f>
        <v>-50000</v>
      </c>
      <c r="BD10" s="3">
        <f>+BC10-[1]Bilancio_In!BC6</f>
        <v>-50000</v>
      </c>
      <c r="BE10" s="3">
        <f>+BD10-[1]Bilancio_In!BD6</f>
        <v>-50000</v>
      </c>
      <c r="BF10" s="3">
        <f>+BE10-[1]Bilancio_In!BE6</f>
        <v>-50000</v>
      </c>
      <c r="BG10" s="3">
        <f>+BF10-[1]Bilancio_In!BF6</f>
        <v>-50000</v>
      </c>
      <c r="BH10" s="3">
        <f>+BG10-[1]Bilancio_In!BG6</f>
        <v>-50000</v>
      </c>
      <c r="BI10" s="3">
        <f>+BH10-[1]Bilancio_In!BH6</f>
        <v>-50000</v>
      </c>
      <c r="BJ10" s="3">
        <f>+BI10-[1]Bilancio_In!BI6</f>
        <v>-50000</v>
      </c>
      <c r="BK10" s="3">
        <f>+BJ10-[1]Bilancio_In!BJ6</f>
        <v>-50000</v>
      </c>
      <c r="BL10" s="3">
        <f>+BK10-[1]Bilancio_In!BK6</f>
        <v>-50000</v>
      </c>
      <c r="BM10" s="3">
        <f>+BL10-[1]Bilancio_In!BL6</f>
        <v>-50000</v>
      </c>
      <c r="BN10" s="3">
        <f>+BM10-[1]Bilancio_In!BM6</f>
        <v>-50000</v>
      </c>
      <c r="BO10" s="3">
        <f>+BN10-[1]Bilancio_In!BN6</f>
        <v>-50000</v>
      </c>
      <c r="BP10" s="3">
        <f>+BO10-[1]Bilancio_In!BO6</f>
        <v>-50000</v>
      </c>
      <c r="BQ10" s="3">
        <f>+BP10-[1]Bilancio_In!BP6</f>
        <v>-50000</v>
      </c>
      <c r="BR10" s="3">
        <f>+BQ10-[1]Bilancio_In!BQ6</f>
        <v>-50000</v>
      </c>
      <c r="BS10" s="3">
        <f>+BR10-[1]Bilancio_In!BR6</f>
        <v>-50000</v>
      </c>
      <c r="BT10" s="3">
        <f>+BS10-[1]Bilancio_In!BS6</f>
        <v>-50000</v>
      </c>
      <c r="BU10" s="3">
        <f>+BT10-[1]Bilancio_In!BT6</f>
        <v>-50000</v>
      </c>
      <c r="BV10" s="3">
        <f>+BU10-[1]Bilancio_In!BU6</f>
        <v>-50000</v>
      </c>
      <c r="BW10" s="3">
        <f>+BV10-[1]Bilancio_In!BV6</f>
        <v>-50000</v>
      </c>
      <c r="BX10" s="3">
        <f>+BW10-[1]Bilancio_In!BW6</f>
        <v>-50000</v>
      </c>
      <c r="BY10" s="3">
        <f>+BX10-[1]Bilancio_In!BX6</f>
        <v>-50000</v>
      </c>
      <c r="BZ10" s="3">
        <f>+BY10-[1]Bilancio_In!BY6</f>
        <v>-50000</v>
      </c>
      <c r="CA10" s="3">
        <f>+BZ10-[1]Bilancio_In!BZ6</f>
        <v>-50000</v>
      </c>
      <c r="CB10" s="3">
        <f>+CA10-[1]Bilancio_In!CA6</f>
        <v>-50000</v>
      </c>
      <c r="CC10" s="3">
        <f>+CB10-[1]Bilancio_In!CB6</f>
        <v>-50000</v>
      </c>
      <c r="CD10" s="3">
        <f>+CC10-[1]Bilancio_In!CC6</f>
        <v>-50000</v>
      </c>
      <c r="CE10" s="3">
        <f>+CD10-[1]Bilancio_In!CD6</f>
        <v>-50000</v>
      </c>
      <c r="CF10" s="3">
        <f>+CE10-[1]Bilancio_In!CE6</f>
        <v>-50000</v>
      </c>
      <c r="CG10" s="3">
        <f>+CF10-[1]Bilancio_In!CF6</f>
        <v>-50000</v>
      </c>
      <c r="CH10" s="3">
        <f>+CG10-[1]Bilancio_In!CG6</f>
        <v>-50000</v>
      </c>
      <c r="CI10" s="3">
        <f>+CH10-[1]Bilancio_In!CH6</f>
        <v>-50000</v>
      </c>
      <c r="CJ10" s="3">
        <f>+CI10-[1]Bilancio_In!CI6</f>
        <v>-50000</v>
      </c>
      <c r="CK10" s="3">
        <f>+CJ10-[1]Bilancio_In!CJ6</f>
        <v>-50000</v>
      </c>
      <c r="CL10" s="3">
        <f>+CK10-[1]Bilancio_In!CK6</f>
        <v>-50000</v>
      </c>
      <c r="CM10" s="3">
        <f>+CL10-[1]Bilancio_In!CL6</f>
        <v>-50000</v>
      </c>
      <c r="CN10" s="3">
        <f>+CM10-[1]Bilancio_In!CM6</f>
        <v>-50000</v>
      </c>
      <c r="CO10" s="3">
        <f>+CN10-[1]Bilancio_In!CN6</f>
        <v>-50000</v>
      </c>
      <c r="CP10" s="3">
        <f>+CO10-[1]Bilancio_In!CO6</f>
        <v>-50000</v>
      </c>
      <c r="CQ10" s="3">
        <f>+CP10-[1]Bilancio_In!CP6</f>
        <v>-50000</v>
      </c>
      <c r="CR10" s="3">
        <f>+CQ10-[1]Bilancio_In!CQ6</f>
        <v>-50000</v>
      </c>
      <c r="CS10" s="3">
        <f>+CR10-[1]Bilancio_In!CR6</f>
        <v>-50000</v>
      </c>
      <c r="CT10" s="3">
        <f>+CS10-[1]Bilancio_In!CS6</f>
        <v>-50000</v>
      </c>
      <c r="CU10" s="3">
        <f>+CT10-[1]Bilancio_In!CT6</f>
        <v>-50000</v>
      </c>
      <c r="CV10" s="3">
        <f>+CU10-[1]Bilancio_In!CU6</f>
        <v>-50000</v>
      </c>
      <c r="CW10" s="3">
        <f>+CV10-[1]Bilancio_In!CV6</f>
        <v>-50000</v>
      </c>
      <c r="CX10" s="3">
        <f>+CW10-[1]Bilancio_In!CW6</f>
        <v>-50000</v>
      </c>
      <c r="CY10" s="3">
        <f>+CX10-[1]Bilancio_In!CX6</f>
        <v>-50000</v>
      </c>
      <c r="CZ10" s="3">
        <f>+CY10-[1]Bilancio_In!CY6</f>
        <v>-50000</v>
      </c>
      <c r="DA10" s="3">
        <f>+CZ10-[1]Bilancio_In!CZ6</f>
        <v>-50000</v>
      </c>
      <c r="DB10" s="3">
        <f>+DA10-[1]Bilancio_In!DA6</f>
        <v>-50000</v>
      </c>
      <c r="DC10" s="3">
        <f>+DB10-[1]Bilancio_In!DB6</f>
        <v>-50000</v>
      </c>
      <c r="DD10" s="3">
        <f>+DC10-[1]Bilancio_In!DC6</f>
        <v>-50000</v>
      </c>
      <c r="DE10" s="3">
        <f>+DD10-[1]Bilancio_In!DD6</f>
        <v>-50000</v>
      </c>
      <c r="DF10" s="3">
        <f>+DE10-[1]Bilancio_In!DE6</f>
        <v>-50000</v>
      </c>
      <c r="DG10" s="3">
        <f>+DF10-[1]Bilancio_In!DF6</f>
        <v>-50000</v>
      </c>
      <c r="DH10" s="3">
        <f>+DG10-[1]Bilancio_In!DG6</f>
        <v>-50000</v>
      </c>
      <c r="DI10" s="3">
        <f>+DH10-[1]Bilancio_In!DH6</f>
        <v>-50000</v>
      </c>
      <c r="DJ10" s="3">
        <f>+DI10-[1]Bilancio_In!DI6</f>
        <v>-50000</v>
      </c>
      <c r="DK10" s="3">
        <f>+DJ10-[1]Bilancio_In!DJ6</f>
        <v>-50000</v>
      </c>
      <c r="DL10" s="3">
        <f>+DK10-[1]Bilancio_In!DK6</f>
        <v>-50000</v>
      </c>
      <c r="DM10" s="3">
        <f>+DL10-[1]Bilancio_In!DL6</f>
        <v>-50000</v>
      </c>
      <c r="DN10" s="3">
        <f>+DM10-[1]Bilancio_In!DM6</f>
        <v>-50000</v>
      </c>
      <c r="DO10" s="3">
        <f>+DN10-[1]Bilancio_In!DN6</f>
        <v>-50000</v>
      </c>
      <c r="DP10" s="3">
        <f>+DO10-[1]Bilancio_In!DO6</f>
        <v>-50000</v>
      </c>
      <c r="DQ10" s="3">
        <f>+DP10-[1]Bilancio_In!DP6</f>
        <v>-50000</v>
      </c>
      <c r="DR10" s="3">
        <f>+DQ10-[1]Bilancio_In!DQ6</f>
        <v>-50000</v>
      </c>
      <c r="DS10" s="3">
        <f>+DR10-[1]Bilancio_In!DR6</f>
        <v>-50000</v>
      </c>
      <c r="DT10" s="3">
        <f>+DS10-[1]Bilancio_In!DS6</f>
        <v>-50000</v>
      </c>
      <c r="DU10" s="3">
        <f>+DT10-[1]Bilancio_In!DT6</f>
        <v>-50000</v>
      </c>
      <c r="DV10" s="3">
        <f>+DU10-[1]Bilancio_In!DU6</f>
        <v>-50000</v>
      </c>
      <c r="DW10" s="3">
        <f>+DV10-[1]Bilancio_In!DV6</f>
        <v>-50000</v>
      </c>
      <c r="DX10" s="3">
        <f>+DW10-[1]Bilancio_In!DW6</f>
        <v>-50000</v>
      </c>
      <c r="DZ10" s="3">
        <f t="shared" si="1"/>
        <v>40000</v>
      </c>
      <c r="EA10" s="3">
        <f t="shared" si="2"/>
        <v>-50000</v>
      </c>
      <c r="EB10" s="3">
        <f t="shared" si="3"/>
        <v>-50000</v>
      </c>
      <c r="EC10" s="3">
        <f t="shared" si="4"/>
        <v>-50000</v>
      </c>
      <c r="ED10" s="3">
        <f t="shared" si="5"/>
        <v>-50000</v>
      </c>
      <c r="EE10" s="3">
        <f t="shared" si="6"/>
        <v>-50000</v>
      </c>
      <c r="EF10" s="3">
        <f t="shared" si="7"/>
        <v>-50000</v>
      </c>
      <c r="EG10" s="3">
        <f t="shared" si="8"/>
        <v>-50000</v>
      </c>
      <c r="EH10" s="3">
        <f t="shared" si="9"/>
        <v>-50000</v>
      </c>
      <c r="EI10" s="3">
        <f t="shared" si="10"/>
        <v>-50000</v>
      </c>
      <c r="EJ10" s="3">
        <f t="shared" si="11"/>
        <v>-50000</v>
      </c>
      <c r="EK10">
        <f t="shared" si="0"/>
        <v>7</v>
      </c>
    </row>
    <row r="11" spans="3:141">
      <c r="C11" s="20"/>
      <c r="D11" s="20"/>
      <c r="E11" s="20"/>
      <c r="F11" s="24" t="s">
        <v>53</v>
      </c>
      <c r="G11" s="35"/>
      <c r="H11" s="3">
        <f>+[1]Bilancio_In!E7</f>
        <v>30000</v>
      </c>
      <c r="I11" s="3">
        <f>+H11+[1]C_Ires!E27+[1]C_Irap!E29-[1]Bilancio_In!H7</f>
        <v>0</v>
      </c>
      <c r="J11" s="3">
        <f>+I11+[1]C_Ires!F27+[1]C_Irap!F29-[1]Bilancio_In!I7-[1]C_Irap!E29-[1]C_Ires!E27</f>
        <v>-30000</v>
      </c>
      <c r="K11" s="3">
        <f>+J11+[1]C_Ires!G27+[1]C_Irap!G29-[1]Bilancio_In!J7-[1]C_Irap!F29-[1]C_Ires!F27</f>
        <v>-60000</v>
      </c>
      <c r="L11" s="3">
        <f>+K11+[1]C_Ires!H27+[1]C_Irap!H29-[1]Bilancio_In!K7-[1]C_Irap!G29-[1]C_Ires!G27</f>
        <v>-60000</v>
      </c>
      <c r="M11" s="3">
        <f>+L11+[1]C_Ires!I27+[1]C_Irap!I29-[1]Bilancio_In!L7-[1]C_Irap!H29-[1]C_Ires!H27</f>
        <v>-60000</v>
      </c>
      <c r="N11" s="3">
        <f>+M11+[1]C_Ires!J27+[1]C_Irap!J29-[1]Bilancio_In!M7-[1]C_Irap!I29-[1]C_Ires!I27</f>
        <v>-60000</v>
      </c>
      <c r="O11" s="3">
        <f>+N11+[1]C_Ires!K27+[1]C_Irap!K29-[1]Bilancio_In!N7-[1]C_Irap!J29-[1]C_Ires!J27</f>
        <v>-60000</v>
      </c>
      <c r="P11" s="3">
        <f>+O11+[1]C_Ires!L27+[1]C_Irap!L29-[1]Bilancio_In!O7-[1]C_Irap!K29-[1]C_Ires!K27</f>
        <v>-60000</v>
      </c>
      <c r="Q11" s="3">
        <f>+P11+[1]C_Ires!M27+[1]C_Irap!M29-[1]Bilancio_In!P7-[1]C_Irap!L29-[1]C_Ires!L27</f>
        <v>-60000</v>
      </c>
      <c r="R11" s="3">
        <f>+Q11+[1]C_Ires!N27+[1]C_Irap!N29-[1]Bilancio_In!Q7-[1]C_Irap!M29-[1]C_Ires!M27</f>
        <v>-60000</v>
      </c>
      <c r="S11" s="3">
        <f>+R11+[1]C_Ires!O27+[1]C_Irap!O29-[1]Bilancio_In!R7-[1]C_Irap!N29-[1]C_Ires!N27</f>
        <v>-60000</v>
      </c>
      <c r="T11" s="3">
        <f>+S11+[1]C_Ires!P27+[1]C_Irap!P29-[1]Bilancio_In!S7-[1]C_Irap!O29-[1]C_Ires!O27</f>
        <v>-60000</v>
      </c>
      <c r="U11" s="3">
        <f>+T11+[1]C_Ires!Q27+[1]C_Irap!Q29-[1]Bilancio_In!T7-[1]C_Irap!P29-[1]C_Ires!P27</f>
        <v>-60000</v>
      </c>
      <c r="V11" s="3">
        <f>+U11+[1]C_Ires!R27+[1]C_Irap!R29-[1]Bilancio_In!U7-[1]C_Irap!Q29-[1]C_Ires!Q27</f>
        <v>-60000</v>
      </c>
      <c r="W11" s="3">
        <f>+V11+[1]C_Ires!S27+[1]C_Irap!S29-[1]Bilancio_In!V7-[1]C_Irap!R29-[1]C_Ires!R27</f>
        <v>-60000</v>
      </c>
      <c r="X11" s="3">
        <f>+W11+[1]C_Ires!T27+[1]C_Irap!T29-[1]Bilancio_In!W7-[1]C_Irap!S29-[1]C_Ires!S27</f>
        <v>-60000</v>
      </c>
      <c r="Y11" s="3">
        <f>+X11+[1]C_Ires!U27+[1]C_Irap!U29-[1]Bilancio_In!X7-[1]C_Irap!T29-[1]C_Ires!T27</f>
        <v>-60000</v>
      </c>
      <c r="Z11" s="3">
        <f>+Y11+[1]C_Ires!V27+[1]C_Irap!V29-[1]Bilancio_In!Y7-[1]C_Irap!U29-[1]C_Ires!U27</f>
        <v>852216.9600000002</v>
      </c>
      <c r="AA11" s="3">
        <f>+Z11+[1]C_Ires!W27+[1]C_Irap!W29-[1]Bilancio_In!Z7-[1]C_Irap!V29-[1]C_Ires!V27</f>
        <v>852216.9600000002</v>
      </c>
      <c r="AB11" s="3">
        <f>+AA11+[1]C_Ires!X27+[1]C_Irap!X29-[1]Bilancio_In!AA7-[1]C_Irap!W29-[1]C_Ires!W27</f>
        <v>852216.9600000002</v>
      </c>
      <c r="AC11" s="3">
        <f>+AB11+[1]C_Ires!Y27+[1]C_Irap!Y29-[1]Bilancio_In!AB7-[1]C_Irap!X29-[1]C_Ires!X27</f>
        <v>852216.9600000002</v>
      </c>
      <c r="AD11" s="3">
        <f>+AC11+[1]C_Ires!Z27+[1]C_Irap!Z29-[1]Bilancio_In!AC7-[1]C_Irap!Y29-[1]C_Ires!Y27</f>
        <v>852216.9600000002</v>
      </c>
      <c r="AE11" s="3">
        <f>+AD11+[1]C_Ires!AA27+[1]C_Irap!AA29-[1]Bilancio_In!AD7-[1]C_Irap!Z29-[1]C_Ires!Z27</f>
        <v>2220542.4000000004</v>
      </c>
      <c r="AF11" s="3">
        <f>+AE11+[1]C_Ires!AB27+[1]C_Irap!AB29-[1]Bilancio_In!AE7-[1]C_Irap!AA29-[1]C_Ires!AA27</f>
        <v>-59999.999999999534</v>
      </c>
      <c r="AG11" s="3">
        <f>+AF11+[1]C_Ires!AC27+[1]C_Irap!AC29-[1]Bilancio_In!AF7-[1]C_Irap!AB29-[1]C_Ires!AB27</f>
        <v>-59999.999999999534</v>
      </c>
      <c r="AH11" s="3">
        <f>+AG11+[1]C_Ires!AD27+[1]C_Irap!AD29-[1]Bilancio_In!AG7-[1]C_Irap!AC29-[1]C_Ires!AC27</f>
        <v>-59999.999999999534</v>
      </c>
      <c r="AI11" s="3">
        <f>+AH11+[1]C_Ires!AE27+[1]C_Irap!AE29-[1]Bilancio_In!AH7-[1]C_Irap!AD29-[1]C_Ires!AD27</f>
        <v>-59999.999999999534</v>
      </c>
      <c r="AJ11" s="3">
        <f>+AI11+[1]C_Ires!AF27+[1]C_Irap!AF29-[1]Bilancio_In!AI7-[1]C_Irap!AE29-[1]C_Ires!AE27</f>
        <v>-59999.999999999534</v>
      </c>
      <c r="AK11" s="3">
        <f>+AJ11+[1]C_Ires!AG27+[1]C_Irap!AG29-[1]Bilancio_In!AJ7-[1]C_Irap!AF29-[1]C_Ires!AF27</f>
        <v>-59999.999999999534</v>
      </c>
      <c r="AL11" s="3">
        <f>+AK11+[1]C_Ires!AH27+[1]C_Irap!AH29-[1]Bilancio_In!AK7-[1]C_Irap!AG29-[1]C_Ires!AG27</f>
        <v>871461.72000000032</v>
      </c>
      <c r="AM11" s="3">
        <f>+AL11+[1]C_Ires!AI27+[1]C_Irap!AI29-[1]Bilancio_In!AL7-[1]C_Irap!AH29-[1]C_Ires!AH27</f>
        <v>871461.7200000002</v>
      </c>
      <c r="AN11" s="3">
        <f>+AM11+[1]C_Ires!AJ27+[1]C_Irap!AJ29-[1]Bilancio_In!AM7-[1]C_Irap!AI29-[1]C_Ires!AI27</f>
        <v>871461.7200000002</v>
      </c>
      <c r="AO11" s="3">
        <f>+AN11+[1]C_Ires!AK27+[1]C_Irap!AK29-[1]Bilancio_In!AN7-[1]C_Irap!AJ29-[1]C_Ires!AJ27</f>
        <v>871461.7200000002</v>
      </c>
      <c r="AP11" s="3">
        <f>+AO11+[1]C_Ires!AL27+[1]C_Irap!AL29-[1]Bilancio_In!AO7-[1]C_Irap!AK29-[1]C_Ires!AK27</f>
        <v>871461.7200000002</v>
      </c>
      <c r="AQ11" s="3">
        <f>+AP11+[1]C_Ires!AM27+[1]C_Irap!AM29-[1]Bilancio_In!AP7-[1]C_Irap!AL29-[1]C_Ires!AL27</f>
        <v>2268654.2999999998</v>
      </c>
      <c r="AR11" s="3">
        <f>+AQ11+[1]C_Ires!AN27+[1]C_Irap!AN29-[1]Bilancio_In!AQ7-[1]C_Irap!AM29-[1]C_Ires!AM27</f>
        <v>1476695.9999999995</v>
      </c>
      <c r="AS11" s="3">
        <f>+AR11+[1]C_Ires!AO27+[1]C_Irap!AO29-[1]Bilancio_In!AR7-[1]C_Irap!AN29-[1]C_Ires!AN27</f>
        <v>1476695.9999999995</v>
      </c>
      <c r="AT11" s="3">
        <f>+AS11+[1]C_Ires!AP27+[1]C_Irap!AP29-[1]Bilancio_In!AS7-[1]C_Irap!AO29-[1]C_Ires!AO27</f>
        <v>1476695.9999999995</v>
      </c>
      <c r="AU11" s="3">
        <f>+AT11+[1]C_Ires!AQ27+[1]C_Irap!AQ29-[1]Bilancio_In!AT7-[1]C_Irap!AP29-[1]C_Ires!AP27</f>
        <v>1476695.9999999995</v>
      </c>
      <c r="AV11" s="3">
        <f>+AU11+[1]C_Ires!AR27+[1]C_Irap!AR29-[1]Bilancio_In!AU7-[1]C_Irap!AQ29-[1]C_Ires!AQ27</f>
        <v>1476695.9999999995</v>
      </c>
      <c r="AW11" s="3">
        <f>+AV11+[1]C_Ires!AS27+[1]C_Irap!AS29-[1]Bilancio_In!AV7-[1]C_Irap!AR29-[1]C_Ires!AR27</f>
        <v>1476695.9999999995</v>
      </c>
      <c r="AX11" s="3">
        <f>+AW11+[1]C_Ires!AT27+[1]C_Irap!AT29-[1]Bilancio_In!AW7-[1]C_Irap!AS29-[1]C_Ires!AS27</f>
        <v>256783.32000000007</v>
      </c>
      <c r="AY11" s="3">
        <f>+AX11+[1]C_Ires!AU27+[1]C_Irap!AU29-[1]Bilancio_In!AX7-[1]C_Irap!AT29-[1]C_Ires!AT27</f>
        <v>256783.32000000007</v>
      </c>
      <c r="AZ11" s="3">
        <f>+AY11+[1]C_Ires!AV27+[1]C_Irap!AV29-[1]Bilancio_In!AY7-[1]C_Irap!AU29-[1]C_Ires!AU27</f>
        <v>256783.32000000007</v>
      </c>
      <c r="BA11" s="3">
        <f>+AZ11+[1]C_Ires!AW27+[1]C_Irap!AW29-[1]Bilancio_In!AZ7-[1]C_Irap!AV29-[1]C_Ires!AV27</f>
        <v>256783.32000000007</v>
      </c>
      <c r="BB11" s="3">
        <f>+BA11+[1]C_Ires!AX27+[1]C_Irap!AX29-[1]Bilancio_In!BA7-[1]C_Irap!AW29-[1]C_Ires!AW27</f>
        <v>256783.32000000007</v>
      </c>
      <c r="BC11" s="3">
        <f>+BB11+[1]C_Ires!AY27+[1]C_Irap!AY29-[1]Bilancio_In!BB7-[1]C_Irap!AX29-[1]C_Ires!AX27</f>
        <v>731958.3</v>
      </c>
      <c r="BD11" s="3">
        <f>+BC11+[1]C_Ires!AZ27+[1]C_Irap!AZ29-[1]Bilancio_In!BC7-[1]C_Irap!AY29-[1]C_Ires!AY27</f>
        <v>618821.39999999991</v>
      </c>
      <c r="BE11" s="3">
        <f>+BD11+[1]C_Ires!BA27+[1]C_Irap!BA29-[1]Bilancio_In!BD7-[1]C_Irap!AZ29-[1]C_Ires!AZ27</f>
        <v>618821.39999999991</v>
      </c>
      <c r="BF11" s="3">
        <f>+BE11+[1]C_Ires!BB27+[1]C_Irap!BB29-[1]Bilancio_In!BE7-[1]C_Irap!BA29-[1]C_Ires!BA27</f>
        <v>618821.39999999991</v>
      </c>
      <c r="BG11" s="3">
        <f>+BF11+[1]C_Ires!BC27+[1]C_Irap!BC29-[1]Bilancio_In!BF7-[1]C_Irap!BB29-[1]C_Ires!BB27</f>
        <v>618821.39999999991</v>
      </c>
      <c r="BH11" s="3">
        <f>+BG11+[1]C_Ires!BD27+[1]C_Irap!BD29-[1]Bilancio_In!BG7-[1]C_Irap!BC29-[1]C_Ires!BC27</f>
        <v>618821.39999999991</v>
      </c>
      <c r="BI11" s="3">
        <f>+BH11+[1]C_Ires!BE27+[1]C_Irap!BE29-[1]Bilancio_In!BH7-[1]C_Irap!BD29-[1]C_Ires!BD27</f>
        <v>618821.39999999991</v>
      </c>
      <c r="BJ11" s="3">
        <f>+BI11+[1]C_Ires!BF27+[1]C_Irap!BF29-[1]Bilancio_In!BI7-[1]C_Irap!BE29-[1]C_Ires!BE27</f>
        <v>751656.95999999996</v>
      </c>
      <c r="BK11" s="3">
        <f>+BJ11+[1]C_Ires!BG27+[1]C_Irap!BG29-[1]Bilancio_In!BJ7-[1]C_Irap!BF29-[1]C_Ires!BF27</f>
        <v>751656.95999999996</v>
      </c>
      <c r="BL11" s="3">
        <f>+BK11+[1]C_Ires!BH27+[1]C_Irap!BH29-[1]Bilancio_In!BK7-[1]C_Irap!BG29-[1]C_Ires!BG27</f>
        <v>751656.95999999996</v>
      </c>
      <c r="BM11" s="3">
        <f>+BL11+[1]C_Ires!BI27+[1]C_Irap!BI29-[1]Bilancio_In!BL7-[1]C_Irap!BH29-[1]C_Ires!BH27</f>
        <v>751656.95999999996</v>
      </c>
      <c r="BN11" s="3">
        <f>+BM11+[1]C_Ires!BJ27+[1]C_Irap!BJ29-[1]Bilancio_In!BM7-[1]C_Irap!BI29-[1]C_Ires!BI27</f>
        <v>751656.95999999996</v>
      </c>
      <c r="BO11" s="3">
        <f>+BN11+[1]C_Ires!BK27+[1]C_Irap!BK29-[1]Bilancio_In!BN7-[1]C_Irap!BJ29-[1]C_Ires!BJ27</f>
        <v>950910.3</v>
      </c>
      <c r="BP11" s="3">
        <f>+BO11+[1]C_Ires!BL27+[1]C_Irap!BL29-[1]Bilancio_In!BO7-[1]C_Irap!BK29-[1]C_Ires!BK27</f>
        <v>-59711.999999999302</v>
      </c>
      <c r="BQ11" s="3">
        <f>+BP11+[1]C_Ires!BM27+[1]C_Irap!BM29-[1]Bilancio_In!BP7-[1]C_Irap!BL29-[1]C_Ires!BL27</f>
        <v>-59711.999999999302</v>
      </c>
      <c r="BR11" s="3">
        <f>+BQ11+[1]C_Ires!BN27+[1]C_Irap!BN29-[1]Bilancio_In!BQ7-[1]C_Irap!BM29-[1]C_Ires!BM27</f>
        <v>-59711.999999999302</v>
      </c>
      <c r="BS11" s="3">
        <f>+BR11+[1]C_Ires!BO27+[1]C_Irap!BO29-[1]Bilancio_In!BR7-[1]C_Irap!BN29-[1]C_Ires!BN27</f>
        <v>-59711.999999999302</v>
      </c>
      <c r="BT11" s="3">
        <f>+BS11+[1]C_Ires!BP27+[1]C_Irap!BP29-[1]Bilancio_In!BS7-[1]C_Irap!BO29-[1]C_Ires!BO27</f>
        <v>-59711.999999999302</v>
      </c>
      <c r="BU11" s="3">
        <f>+BT11+[1]C_Ires!BQ27+[1]C_Irap!BQ29-[1]Bilancio_In!BT7-[1]C_Irap!BP29-[1]C_Ires!BP27</f>
        <v>-59711.999999999302</v>
      </c>
      <c r="BV11" s="3">
        <f>+BU11+[1]C_Ires!BR27+[1]C_Irap!BR29-[1]Bilancio_In!BU7-[1]C_Irap!BQ29-[1]C_Ires!BQ27</f>
        <v>1547863.9200000013</v>
      </c>
      <c r="BW11" s="3">
        <f>+BV11+[1]C_Ires!BS27+[1]C_Irap!BS29-[1]Bilancio_In!BV7-[1]C_Irap!BR29-[1]C_Ires!BR27</f>
        <v>1547863.9200000013</v>
      </c>
      <c r="BX11" s="3">
        <f>+BW11+[1]C_Ires!BT27+[1]C_Irap!BT29-[1]Bilancio_In!BW7-[1]C_Irap!BS29-[1]C_Ires!BS27</f>
        <v>1547863.9200000013</v>
      </c>
      <c r="BY11" s="3">
        <f>+BX11+[1]C_Ires!BU27+[1]C_Irap!BU29-[1]Bilancio_In!BX7-[1]C_Irap!BT29-[1]C_Ires!BT27</f>
        <v>1547863.9200000013</v>
      </c>
      <c r="BZ11" s="3">
        <f>+BY11+[1]C_Ires!BV27+[1]C_Irap!BV29-[1]Bilancio_In!BY7-[1]C_Irap!BU29-[1]C_Ires!BU27</f>
        <v>1547863.9200000013</v>
      </c>
      <c r="CA11" s="3">
        <f>+BZ11+[1]C_Ires!BW27+[1]C_Irap!BW29-[1]Bilancio_In!BZ7-[1]C_Irap!BV29-[1]C_Ires!BV27</f>
        <v>2941427.700000002</v>
      </c>
      <c r="CB11" s="3">
        <f>+CA11+[1]C_Ires!BX27+[1]C_Irap!BX29-[1]Bilancio_In!CA7-[1]C_Irap!BW29-[1]C_Ires!BW27</f>
        <v>620837.40000000177</v>
      </c>
      <c r="CC11" s="3">
        <f>+CB11+[1]C_Ires!BY27+[1]C_Irap!BY29-[1]Bilancio_In!CB7-[1]C_Irap!BX29-[1]C_Ires!BX27</f>
        <v>620837.40000000177</v>
      </c>
      <c r="CD11" s="3">
        <f>+CC11+[1]C_Ires!BZ27+[1]C_Irap!BZ29-[1]Bilancio_In!CC7-[1]C_Irap!BY29-[1]C_Ires!BY27</f>
        <v>620837.40000000177</v>
      </c>
      <c r="CE11" s="3">
        <f>+CD11+[1]C_Ires!CA27+[1]C_Irap!CA29-[1]Bilancio_In!CD7-[1]C_Irap!BZ29-[1]C_Ires!BZ27</f>
        <v>620837.40000000177</v>
      </c>
      <c r="CF11" s="3">
        <f>+CE11+[1]C_Ires!CB27+[1]C_Irap!CB29-[1]Bilancio_In!CE7-[1]C_Irap!CA29-[1]C_Ires!CA27</f>
        <v>620837.40000000177</v>
      </c>
      <c r="CG11" s="3">
        <f>+CF11+[1]C_Ires!CC27+[1]C_Irap!CC29-[1]Bilancio_In!CF7-[1]C_Irap!CB29-[1]C_Ires!CB27</f>
        <v>620837.40000000177</v>
      </c>
      <c r="CH11" s="3">
        <f>+CG11+[1]C_Ires!CD27+[1]C_Irap!CD29-[1]Bilancio_In!CG7-[1]C_Irap!CC29-[1]C_Ires!CC27</f>
        <v>1547057.5200000009</v>
      </c>
      <c r="CI11" s="3">
        <f>+CH11+[1]C_Ires!CE27+[1]C_Irap!CE29-[1]Bilancio_In!CH7-[1]C_Irap!CD29-[1]C_Ires!CD27</f>
        <v>1547057.5200000014</v>
      </c>
      <c r="CJ11" s="3">
        <f>+CI11+[1]C_Ires!CF27+[1]C_Irap!CF29-[1]Bilancio_In!CI7-[1]C_Irap!CE29-[1]C_Ires!CE27</f>
        <v>1547057.5200000014</v>
      </c>
      <c r="CK11" s="3">
        <f>+CJ11+[1]C_Ires!CG27+[1]C_Irap!CG29-[1]Bilancio_In!CJ7-[1]C_Irap!CF29-[1]C_Ires!CF27</f>
        <v>1547057.5200000014</v>
      </c>
      <c r="CL11" s="3">
        <f>+CK11+[1]C_Ires!CH27+[1]C_Irap!CH29-[1]Bilancio_In!CK7-[1]C_Irap!CG29-[1]C_Ires!CG27</f>
        <v>1547057.5200000014</v>
      </c>
      <c r="CM11" s="3">
        <f>+CL11+[1]C_Ires!CI27+[1]C_Irap!CI29-[1]Bilancio_In!CL7-[1]C_Irap!CH29-[1]C_Ires!CH27</f>
        <v>2939411.7000000011</v>
      </c>
      <c r="CN11" s="3">
        <f>+CM11+[1]C_Ires!CJ27+[1]C_Irap!CJ29-[1]Bilancio_In!CM7-[1]C_Irap!CI29-[1]C_Ires!CI27</f>
        <v>620837.40000000084</v>
      </c>
      <c r="CO11" s="3">
        <f>+CN11+[1]C_Ires!CK27+[1]C_Irap!CK29-[1]Bilancio_In!CN7-[1]C_Irap!CJ29-[1]C_Ires!CJ27</f>
        <v>620837.40000000084</v>
      </c>
      <c r="CP11" s="3">
        <f>+CO11+[1]C_Ires!CL27+[1]C_Irap!CL29-[1]Bilancio_In!CO7-[1]C_Irap!CK29-[1]C_Ires!CK27</f>
        <v>620837.40000000084</v>
      </c>
      <c r="CQ11" s="3">
        <f>+CP11+[1]C_Ires!CM27+[1]C_Irap!CM29-[1]Bilancio_In!CP7-[1]C_Irap!CL29-[1]C_Ires!CL27</f>
        <v>620837.40000000084</v>
      </c>
      <c r="CR11" s="3">
        <f>+CQ11+[1]C_Ires!CN27+[1]C_Irap!CN29-[1]Bilancio_In!CQ7-[1]C_Irap!CM29-[1]C_Ires!CM27</f>
        <v>620837.40000000084</v>
      </c>
      <c r="CS11" s="3">
        <f>+CR11+[1]C_Ires!CO27+[1]C_Irap!CO29-[1]Bilancio_In!CR7-[1]C_Irap!CN29-[1]C_Ires!CN27</f>
        <v>620837.40000000084</v>
      </c>
      <c r="CT11" s="3">
        <f>+CS11+[1]C_Ires!CP27+[1]C_Irap!CP29-[1]Bilancio_In!CS7-[1]C_Irap!CO29-[1]C_Ires!CO27</f>
        <v>1546251.1200000006</v>
      </c>
      <c r="CU11" s="3">
        <f>+CT11+[1]C_Ires!CQ27+[1]C_Irap!CQ29-[1]Bilancio_In!CT7-[1]C_Irap!CP29-[1]C_Ires!CP27</f>
        <v>1546251.1200000006</v>
      </c>
      <c r="CV11" s="3">
        <f>+CU11+[1]C_Ires!CR27+[1]C_Irap!CR29-[1]Bilancio_In!CU7-[1]C_Irap!CQ29-[1]C_Ires!CQ27</f>
        <v>1546251.1200000006</v>
      </c>
      <c r="CW11" s="3">
        <f>+CV11+[1]C_Ires!CS27+[1]C_Irap!CS29-[1]Bilancio_In!CV7-[1]C_Irap!CR29-[1]C_Ires!CR27</f>
        <v>1546251.1200000006</v>
      </c>
      <c r="CX11" s="3">
        <f>+CW11+[1]C_Ires!CT27+[1]C_Irap!CT29-[1]Bilancio_In!CW7-[1]C_Irap!CS29-[1]C_Ires!CS27</f>
        <v>1546251.1200000006</v>
      </c>
      <c r="CY11" s="3">
        <f>+CX11+[1]C_Ires!CU27+[1]C_Irap!CU29-[1]Bilancio_In!CX7-[1]C_Irap!CT29-[1]C_Ires!CT27</f>
        <v>2937395.7000000011</v>
      </c>
      <c r="CZ11" s="3">
        <f>+CY11+[1]C_Ires!CV27+[1]C_Irap!CV29-[1]Bilancio_In!CY7-[1]C_Irap!CU29-[1]C_Ires!CU27</f>
        <v>620837.40000000084</v>
      </c>
      <c r="DA11" s="3">
        <f>+CZ11+[1]C_Ires!CW27+[1]C_Irap!CW29-[1]Bilancio_In!CZ7-[1]C_Irap!CV29-[1]C_Ires!CV27</f>
        <v>620837.40000000084</v>
      </c>
      <c r="DB11" s="3">
        <f>+DA11+[1]C_Ires!CX27+[1]C_Irap!CX29-[1]Bilancio_In!DA7-[1]C_Irap!CW29-[1]C_Ires!CW27</f>
        <v>620837.40000000084</v>
      </c>
      <c r="DC11" s="3">
        <f>+DB11+[1]C_Ires!CY27+[1]C_Irap!CY29-[1]Bilancio_In!DB7-[1]C_Irap!CX29-[1]C_Ires!CX27</f>
        <v>620837.40000000084</v>
      </c>
      <c r="DD11" s="3">
        <f>+DC11+[1]C_Ires!CZ27+[1]C_Irap!CZ29-[1]Bilancio_In!DC7-[1]C_Irap!CY29-[1]C_Ires!CY27</f>
        <v>620837.40000000084</v>
      </c>
      <c r="DE11" s="3">
        <f>+DD11+[1]C_Ires!DA27+[1]C_Irap!DA29-[1]Bilancio_In!DD7-[1]C_Irap!CZ29-[1]C_Ires!CZ27</f>
        <v>620837.40000000084</v>
      </c>
      <c r="DF11" s="3">
        <f>+DE11+[1]C_Ires!DB27+[1]C_Irap!DB29-[1]Bilancio_In!DE7-[1]C_Irap!DA29-[1]C_Ires!DA27</f>
        <v>1545444.7200000016</v>
      </c>
      <c r="DG11" s="3">
        <f>+DF11+[1]C_Ires!DC27+[1]C_Irap!DC29-[1]Bilancio_In!DF7-[1]C_Irap!DB29-[1]C_Ires!DB27</f>
        <v>1545444.7200000016</v>
      </c>
      <c r="DH11" s="3">
        <f>+DG11+[1]C_Ires!DD27+[1]C_Irap!DD29-[1]Bilancio_In!DG7-[1]C_Irap!DC29-[1]C_Ires!DC27</f>
        <v>1545444.7200000016</v>
      </c>
      <c r="DI11" s="3">
        <f>+DH11+[1]C_Ires!DE27+[1]C_Irap!DE29-[1]Bilancio_In!DH7-[1]C_Irap!DD29-[1]C_Ires!DD27</f>
        <v>1545444.7200000016</v>
      </c>
      <c r="DJ11" s="3">
        <f>+DI11+[1]C_Ires!DF27+[1]C_Irap!DF29-[1]Bilancio_In!DI7-[1]C_Irap!DE29-[1]C_Ires!DE27</f>
        <v>1545444.7200000016</v>
      </c>
      <c r="DK11" s="3">
        <f>+DJ11+[1]C_Ires!DG27+[1]C_Irap!DG29-[1]Bilancio_In!DJ7-[1]C_Irap!DF29-[1]C_Ires!DF27</f>
        <v>2935379.700000002</v>
      </c>
      <c r="DL11" s="3">
        <f>+DK11+[1]C_Ires!DH27+[1]C_Irap!DH29-[1]Bilancio_In!DK7-[1]C_Irap!DG29-[1]C_Ires!DG27</f>
        <v>620837.40000000177</v>
      </c>
      <c r="DM11" s="3">
        <f>+DL11+[1]C_Ires!DI27+[1]C_Irap!DI29-[1]Bilancio_In!DL7-[1]C_Irap!DH29-[1]C_Ires!DH27</f>
        <v>620837.40000000177</v>
      </c>
      <c r="DN11" s="3">
        <f>+DM11+[1]C_Ires!DJ27+[1]C_Irap!DJ29-[1]Bilancio_In!DM7-[1]C_Irap!DI29-[1]C_Ires!DI27</f>
        <v>620837.40000000177</v>
      </c>
      <c r="DO11" s="3">
        <f>+DN11+[1]C_Ires!DK27+[1]C_Irap!DK29-[1]Bilancio_In!DN7-[1]C_Irap!DJ29-[1]C_Ires!DJ27</f>
        <v>620837.40000000177</v>
      </c>
      <c r="DP11" s="3">
        <f>+DO11+[1]C_Ires!DL27+[1]C_Irap!DL29-[1]Bilancio_In!DO7-[1]C_Irap!DK29-[1]C_Ires!DK27</f>
        <v>620837.40000000177</v>
      </c>
      <c r="DQ11" s="3">
        <f>+DP11+[1]C_Ires!DM27+[1]C_Irap!DM29-[1]Bilancio_In!DP7-[1]C_Irap!DL29-[1]C_Ires!DL27</f>
        <v>620837.40000000177</v>
      </c>
      <c r="DR11" s="3">
        <f>+DQ11+[1]C_Ires!DN27+[1]C_Irap!DN29-[1]Bilancio_In!DQ7-[1]C_Irap!DM29-[1]C_Ires!DM27</f>
        <v>1544638.3200000012</v>
      </c>
      <c r="DS11" s="3">
        <f>+DR11+[1]C_Ires!DO27+[1]C_Irap!DO29-[1]Bilancio_In!DR7-[1]C_Irap!DN29-[1]C_Ires!DN27</f>
        <v>1544638.3200000012</v>
      </c>
      <c r="DT11" s="3">
        <f>+DS11+[1]C_Ires!DP27+[1]C_Irap!DP29-[1]Bilancio_In!DS7-[1]C_Irap!DO29-[1]C_Ires!DO27</f>
        <v>1544638.3200000012</v>
      </c>
      <c r="DU11" s="3">
        <f>+DT11+[1]C_Ires!DQ27+[1]C_Irap!DQ29-[1]Bilancio_In!DT7-[1]C_Irap!DP29-[1]C_Ires!DP27</f>
        <v>1544638.3200000012</v>
      </c>
      <c r="DV11" s="3">
        <f>+DU11+[1]C_Ires!DR27+[1]C_Irap!DR29-[1]Bilancio_In!DU7-[1]C_Irap!DQ29-[1]C_Ires!DQ27</f>
        <v>1544638.3200000012</v>
      </c>
      <c r="DW11" s="3">
        <f>+DV11+[1]C_Ires!DS27+[1]C_Irap!DS29-[1]Bilancio_In!DV7-[1]C_Irap!DR29-[1]C_Ires!DR27</f>
        <v>2933363.700000003</v>
      </c>
      <c r="DX11" s="3">
        <f>+DW11+[1]C_Ires!DT27+[1]C_Irap!DT29-[1]Bilancio_In!DW7-[1]C_Irap!DS29-[1]C_Ires!DS27</f>
        <v>620837.4000000027</v>
      </c>
      <c r="DZ11" s="3">
        <f t="shared" si="1"/>
        <v>30000</v>
      </c>
      <c r="EA11" s="3">
        <f t="shared" si="2"/>
        <v>-60000</v>
      </c>
      <c r="EB11" s="3">
        <f t="shared" si="3"/>
        <v>-59999.999999999534</v>
      </c>
      <c r="EC11" s="3">
        <f t="shared" si="4"/>
        <v>1476695.9999999995</v>
      </c>
      <c r="ED11" s="3">
        <f t="shared" si="5"/>
        <v>618821.39999999991</v>
      </c>
      <c r="EE11" s="3">
        <f t="shared" si="6"/>
        <v>-59711.999999999302</v>
      </c>
      <c r="EF11" s="3">
        <f t="shared" si="7"/>
        <v>620837.40000000177</v>
      </c>
      <c r="EG11" s="3">
        <f t="shared" si="8"/>
        <v>620837.40000000084</v>
      </c>
      <c r="EH11" s="3">
        <f t="shared" si="9"/>
        <v>620837.40000000084</v>
      </c>
      <c r="EI11" s="3">
        <f t="shared" si="10"/>
        <v>620837.40000000177</v>
      </c>
      <c r="EJ11" s="3">
        <f t="shared" si="11"/>
        <v>620837.4000000027</v>
      </c>
      <c r="EK11">
        <f t="shared" si="0"/>
        <v>8</v>
      </c>
    </row>
    <row r="12" spans="3:141">
      <c r="C12" s="20"/>
      <c r="D12" s="20"/>
      <c r="E12" s="20"/>
      <c r="F12" s="25" t="s">
        <v>54</v>
      </c>
      <c r="G12" s="35"/>
      <c r="H12" s="3">
        <f>+[1]Bilancio_In!E8</f>
        <v>20000</v>
      </c>
      <c r="I12" s="3">
        <f>+IF([1]L_Iva!G35&gt;0,[1]L_Iva!G35,0)+$H12-[1]Bilancio_In!H8</f>
        <v>-10000</v>
      </c>
      <c r="J12" s="3">
        <f>+IF([1]L_Iva!H35&gt;0,[1]L_Iva!H35,0)+$H12-SUM([1]Bilancio_In!$H8:I8)</f>
        <v>-40000</v>
      </c>
      <c r="K12" s="3">
        <f>+IF([1]L_Iva!I35&gt;0,[1]L_Iva!I35,0)+$H12-SUM([1]Bilancio_In!$H8:J8)</f>
        <v>-70000</v>
      </c>
      <c r="L12" s="3">
        <f>+IF([1]L_Iva!J35&gt;0,[1]L_Iva!J35,0)+$H12-SUM([1]Bilancio_In!$H8:K8)</f>
        <v>-70000</v>
      </c>
      <c r="M12" s="3">
        <f>+IF([1]L_Iva!K35&gt;0,[1]L_Iva!K35,0)+$H12-SUM([1]Bilancio_In!$H8:L8)</f>
        <v>-70000</v>
      </c>
      <c r="N12" s="3">
        <f>+IF([1]L_Iva!L35&gt;0,[1]L_Iva!L35,0)+$H12-SUM([1]Bilancio_In!$H8:M8)</f>
        <v>-70000</v>
      </c>
      <c r="O12" s="3">
        <f>+IF([1]L_Iva!M35&gt;0,[1]L_Iva!M35,0)+$H12-SUM([1]Bilancio_In!$H8:N8)</f>
        <v>-70000</v>
      </c>
      <c r="P12" s="3">
        <f>+IF([1]L_Iva!N35&gt;0,[1]L_Iva!N35,0)+$H12-SUM([1]Bilancio_In!$H8:O8)</f>
        <v>-70000</v>
      </c>
      <c r="Q12" s="3">
        <f>+IF([1]L_Iva!O35&gt;0,[1]L_Iva!O35,0)+$H12-SUM([1]Bilancio_In!$H8:P8)</f>
        <v>-70000</v>
      </c>
      <c r="R12" s="3">
        <f>+IF([1]L_Iva!P35&gt;0,[1]L_Iva!P35,0)+$H12-SUM([1]Bilancio_In!$H8:Q8)</f>
        <v>-70000</v>
      </c>
      <c r="S12" s="3">
        <f>+IF([1]L_Iva!Q35&gt;0,[1]L_Iva!Q35,0)+$H12-SUM([1]Bilancio_In!$H8:R8)</f>
        <v>-70000</v>
      </c>
      <c r="T12" s="3">
        <f>+IF([1]L_Iva!R35&gt;0,[1]L_Iva!R35,0)+$H12-SUM([1]Bilancio_In!$H8:S8)</f>
        <v>-70000</v>
      </c>
      <c r="U12" s="3">
        <f>+IF([1]L_Iva!S35&gt;0,[1]L_Iva!S35,0)+$H12-SUM([1]Bilancio_In!$H8:T8)</f>
        <v>-70000</v>
      </c>
      <c r="V12" s="3">
        <f>+IF([1]L_Iva!T35&gt;0,[1]L_Iva!T35,0)+$H12-SUM([1]Bilancio_In!$H8:U8)</f>
        <v>-70000</v>
      </c>
      <c r="W12" s="3">
        <f>+IF([1]L_Iva!U35&gt;0,[1]L_Iva!U35,0)+$H12-SUM([1]Bilancio_In!$H8:V8)</f>
        <v>-70000</v>
      </c>
      <c r="X12" s="3">
        <f>+IF([1]L_Iva!V35&gt;0,[1]L_Iva!V35,0)+$H12-SUM([1]Bilancio_In!$H8:W8)</f>
        <v>-70000</v>
      </c>
      <c r="Y12" s="3">
        <f>+IF([1]L_Iva!W35&gt;0,[1]L_Iva!W35,0)+$H12-SUM([1]Bilancio_In!$H8:X8)</f>
        <v>-70000</v>
      </c>
      <c r="Z12" s="3">
        <f>+IF([1]L_Iva!X35&gt;0,[1]L_Iva!X35,0)+$H12-SUM([1]Bilancio_In!$H8:Y8)</f>
        <v>-70000</v>
      </c>
      <c r="AA12" s="3">
        <f>+IF([1]L_Iva!Y35&gt;0,[1]L_Iva!Y35,0)+$H12-SUM([1]Bilancio_In!$H8:Z8)</f>
        <v>-70000</v>
      </c>
      <c r="AB12" s="3">
        <f>+IF([1]L_Iva!Z35&gt;0,[1]L_Iva!Z35,0)+$H12-SUM([1]Bilancio_In!$H8:AA8)</f>
        <v>-70000</v>
      </c>
      <c r="AC12" s="3">
        <f>+IF([1]L_Iva!AA35&gt;0,[1]L_Iva!AA35,0)+$H12-SUM([1]Bilancio_In!$H8:AB8)</f>
        <v>-70000</v>
      </c>
      <c r="AD12" s="3">
        <f>+IF([1]L_Iva!AB35&gt;0,[1]L_Iva!AB35,0)+$H12-SUM([1]Bilancio_In!$H8:AC8)</f>
        <v>-70000</v>
      </c>
      <c r="AE12" s="3">
        <f>+IF([1]L_Iva!AC35&gt;0,[1]L_Iva!AC35,0)+$H12-SUM([1]Bilancio_In!$H8:AD8)</f>
        <v>-70000</v>
      </c>
      <c r="AF12" s="3">
        <f>+IF([1]L_Iva!AD35&gt;0,[1]L_Iva!AD35,0)+$H12-SUM([1]Bilancio_In!$H8:AE8)</f>
        <v>-70000</v>
      </c>
      <c r="AG12" s="3">
        <f>+IF([1]L_Iva!AE35&gt;0,[1]L_Iva!AE35,0)+$H12-SUM([1]Bilancio_In!$H8:AF8)</f>
        <v>-70000</v>
      </c>
      <c r="AH12" s="3">
        <f>+IF([1]L_Iva!AF35&gt;0,[1]L_Iva!AF35,0)+$H12-SUM([1]Bilancio_In!$H8:AG8)</f>
        <v>-70000</v>
      </c>
      <c r="AI12" s="3">
        <f>+IF([1]L_Iva!AG35&gt;0,[1]L_Iva!AG35,0)+$H12-SUM([1]Bilancio_In!$H8:AH8)</f>
        <v>-70000</v>
      </c>
      <c r="AJ12" s="3">
        <f>+IF([1]L_Iva!AH35&gt;0,[1]L_Iva!AH35,0)+$H12-SUM([1]Bilancio_In!$H8:AI8)</f>
        <v>-70000</v>
      </c>
      <c r="AK12" s="3">
        <f>+IF([1]L_Iva!AI35&gt;0,[1]L_Iva!AI35,0)+$H12-SUM([1]Bilancio_In!$H8:AJ8)</f>
        <v>-70000</v>
      </c>
      <c r="AL12" s="3">
        <f>+IF([1]L_Iva!AJ35&gt;0,[1]L_Iva!AJ35,0)+$H12-SUM([1]Bilancio_In!$H8:AK8)</f>
        <v>-70000</v>
      </c>
      <c r="AM12" s="3">
        <f>+IF([1]L_Iva!AK35&gt;0,[1]L_Iva!AK35,0)+$H12-SUM([1]Bilancio_In!$H8:AL8)</f>
        <v>-70000</v>
      </c>
      <c r="AN12" s="3">
        <f>+IF([1]L_Iva!AL35&gt;0,[1]L_Iva!AL35,0)+$H12-SUM([1]Bilancio_In!$H8:AM8)</f>
        <v>-70000</v>
      </c>
      <c r="AO12" s="3">
        <f>+IF([1]L_Iva!AM35&gt;0,[1]L_Iva!AM35,0)+$H12-SUM([1]Bilancio_In!$H8:AN8)</f>
        <v>-70000</v>
      </c>
      <c r="AP12" s="3">
        <f>+IF([1]L_Iva!AN35&gt;0,[1]L_Iva!AN35,0)+$H12-SUM([1]Bilancio_In!$H8:AO8)</f>
        <v>-70000</v>
      </c>
      <c r="AQ12" s="3">
        <f>+IF([1]L_Iva!AO35&gt;0,[1]L_Iva!AO35,0)+$H12-SUM([1]Bilancio_In!$H8:AP8)</f>
        <v>-70000</v>
      </c>
      <c r="AR12" s="3">
        <f>+IF([1]L_Iva!AP35&gt;0,[1]L_Iva!AP35,0)+$H12-SUM([1]Bilancio_In!$H8:AQ8)</f>
        <v>-70000</v>
      </c>
      <c r="AS12" s="3">
        <f>+IF([1]L_Iva!AQ35&gt;0,[1]L_Iva!AQ35,0)+$H12-SUM([1]Bilancio_In!$H8:AR8)</f>
        <v>-70000</v>
      </c>
      <c r="AT12" s="3">
        <f>+IF([1]L_Iva!AR35&gt;0,[1]L_Iva!AR35,0)+$H12-SUM([1]Bilancio_In!$H8:AS8)</f>
        <v>-70000</v>
      </c>
      <c r="AU12" s="3">
        <f>+IF([1]L_Iva!AS35&gt;0,[1]L_Iva!AS35,0)+$H12-SUM([1]Bilancio_In!$H8:AT8)</f>
        <v>-70000</v>
      </c>
      <c r="AV12" s="3">
        <f>+IF([1]L_Iva!AT35&gt;0,[1]L_Iva!AT35,0)+$H12-SUM([1]Bilancio_In!$H8:AU8)</f>
        <v>-70000</v>
      </c>
      <c r="AW12" s="3">
        <f>+IF([1]L_Iva!AU35&gt;0,[1]L_Iva!AU35,0)+$H12-SUM([1]Bilancio_In!$H8:AV8)</f>
        <v>-70000</v>
      </c>
      <c r="AX12" s="3">
        <f>+IF([1]L_Iva!AV35&gt;0,[1]L_Iva!AV35,0)+$H12-SUM([1]Bilancio_In!$H8:AW8)</f>
        <v>-70000</v>
      </c>
      <c r="AY12" s="3">
        <f>+IF([1]L_Iva!AW35&gt;0,[1]L_Iva!AW35,0)+$H12-SUM([1]Bilancio_In!$H8:AX8)</f>
        <v>-70000</v>
      </c>
      <c r="AZ12" s="3">
        <f>+IF([1]L_Iva!AX35&gt;0,[1]L_Iva!AX35,0)+$H12-SUM([1]Bilancio_In!$H8:AY8)</f>
        <v>-70000</v>
      </c>
      <c r="BA12" s="3">
        <f>+IF([1]L_Iva!AY35&gt;0,[1]L_Iva!AY35,0)+$H12-SUM([1]Bilancio_In!$H8:AZ8)</f>
        <v>-70000</v>
      </c>
      <c r="BB12" s="3">
        <f>+IF([1]L_Iva!AZ35&gt;0,[1]L_Iva!AZ35,0)+$H12-SUM([1]Bilancio_In!$H8:BA8)</f>
        <v>-70000</v>
      </c>
      <c r="BC12" s="3">
        <f>+IF([1]L_Iva!BA35&gt;0,[1]L_Iva!BA35,0)+$H12-SUM([1]Bilancio_In!$H8:BB8)</f>
        <v>-70000</v>
      </c>
      <c r="BD12" s="3">
        <f>+IF([1]L_Iva!BB35&gt;0,[1]L_Iva!BB35,0)+$H12-SUM([1]Bilancio_In!$H8:BC8)</f>
        <v>-70000</v>
      </c>
      <c r="BE12" s="3">
        <f>+IF([1]L_Iva!BC35&gt;0,[1]L_Iva!BC35,0)+$H12-SUM([1]Bilancio_In!$H8:BD8)</f>
        <v>-70000</v>
      </c>
      <c r="BF12" s="3">
        <f>+IF([1]L_Iva!BD35&gt;0,[1]L_Iva!BD35,0)+$H12-SUM([1]Bilancio_In!$H8:BE8)</f>
        <v>-70000</v>
      </c>
      <c r="BG12" s="3">
        <f>+IF([1]L_Iva!BE35&gt;0,[1]L_Iva!BE35,0)+$H12-SUM([1]Bilancio_In!$H8:BF8)</f>
        <v>-70000</v>
      </c>
      <c r="BH12" s="3">
        <f>+IF([1]L_Iva!BF35&gt;0,[1]L_Iva!BF35,0)+$H12-SUM([1]Bilancio_In!$H8:BG8)</f>
        <v>-70000</v>
      </c>
      <c r="BI12" s="3">
        <f>+IF([1]L_Iva!BG35&gt;0,[1]L_Iva!BG35,0)+$H12-SUM([1]Bilancio_In!$H8:BH8)</f>
        <v>-70000</v>
      </c>
      <c r="BJ12" s="3">
        <f>+IF([1]L_Iva!BH35&gt;0,[1]L_Iva!BH35,0)+$H12-SUM([1]Bilancio_In!$H8:BI8)</f>
        <v>-70000</v>
      </c>
      <c r="BK12" s="3">
        <f>+IF([1]L_Iva!BI35&gt;0,[1]L_Iva!BI35,0)+$H12-SUM([1]Bilancio_In!$H8:BJ8)</f>
        <v>-70000</v>
      </c>
      <c r="BL12" s="3">
        <f>+IF([1]L_Iva!BJ35&gt;0,[1]L_Iva!BJ35,0)+$H12-SUM([1]Bilancio_In!$H8:BK8)</f>
        <v>-70000</v>
      </c>
      <c r="BM12" s="3">
        <f>+IF([1]L_Iva!BK35&gt;0,[1]L_Iva!BK35,0)+$H12-SUM([1]Bilancio_In!$H8:BL8)</f>
        <v>-70000</v>
      </c>
      <c r="BN12" s="3">
        <f>+IF([1]L_Iva!BL35&gt;0,[1]L_Iva!BL35,0)+$H12-SUM([1]Bilancio_In!$H8:BM8)</f>
        <v>-70000</v>
      </c>
      <c r="BO12" s="3">
        <f>+IF([1]L_Iva!BM35&gt;0,[1]L_Iva!BM35,0)+$H12-SUM([1]Bilancio_In!$H8:BN8)</f>
        <v>-70000</v>
      </c>
      <c r="BP12" s="3">
        <f>+IF([1]L_Iva!BN35&gt;0,[1]L_Iva!BN35,0)+$H12-SUM([1]Bilancio_In!$H8:BO8)</f>
        <v>-70000</v>
      </c>
      <c r="BQ12" s="3">
        <f>+IF([1]L_Iva!BO35&gt;0,[1]L_Iva!BO35,0)+$H12-SUM([1]Bilancio_In!$H8:BP8)</f>
        <v>-70000</v>
      </c>
      <c r="BR12" s="3">
        <f>+IF([1]L_Iva!BP35&gt;0,[1]L_Iva!BP35,0)+$H12-SUM([1]Bilancio_In!$H8:BQ8)</f>
        <v>-70000</v>
      </c>
      <c r="BS12" s="3">
        <f>+IF([1]L_Iva!BQ35&gt;0,[1]L_Iva!BQ35,0)+$H12-SUM([1]Bilancio_In!$H8:BR8)</f>
        <v>-70000</v>
      </c>
      <c r="BT12" s="3">
        <f>+IF([1]L_Iva!BR35&gt;0,[1]L_Iva!BR35,0)+$H12-SUM([1]Bilancio_In!$H8:BS8)</f>
        <v>-70000</v>
      </c>
      <c r="BU12" s="3">
        <f>+IF([1]L_Iva!BS35&gt;0,[1]L_Iva!BS35,0)+$H12-SUM([1]Bilancio_In!$H8:BT8)</f>
        <v>-70000</v>
      </c>
      <c r="BV12" s="3">
        <f>+IF([1]L_Iva!BT35&gt;0,[1]L_Iva!BT35,0)+$H12-SUM([1]Bilancio_In!$H8:BU8)</f>
        <v>-70000</v>
      </c>
      <c r="BW12" s="3">
        <f>+IF([1]L_Iva!BU35&gt;0,[1]L_Iva!BU35,0)+$H12-SUM([1]Bilancio_In!$H8:BV8)</f>
        <v>-70000</v>
      </c>
      <c r="BX12" s="3">
        <f>+IF([1]L_Iva!BV35&gt;0,[1]L_Iva!BV35,0)+$H12-SUM([1]Bilancio_In!$H8:BW8)</f>
        <v>-70000</v>
      </c>
      <c r="BY12" s="3">
        <f>+IF([1]L_Iva!BW35&gt;0,[1]L_Iva!BW35,0)+$H12-SUM([1]Bilancio_In!$H8:BX8)</f>
        <v>-70000</v>
      </c>
      <c r="BZ12" s="3">
        <f>+IF([1]L_Iva!BX35&gt;0,[1]L_Iva!BX35,0)+$H12-SUM([1]Bilancio_In!$H8:BY8)</f>
        <v>-70000</v>
      </c>
      <c r="CA12" s="3">
        <f>+IF([1]L_Iva!BY35&gt;0,[1]L_Iva!BY35,0)+$H12-SUM([1]Bilancio_In!$H8:BZ8)</f>
        <v>-70000</v>
      </c>
      <c r="CB12" s="3">
        <f>+IF([1]L_Iva!BZ35&gt;0,[1]L_Iva!BZ35,0)+$H12-SUM([1]Bilancio_In!$H8:CA8)</f>
        <v>-70000</v>
      </c>
      <c r="CC12" s="3">
        <f>+IF([1]L_Iva!CA35&gt;0,[1]L_Iva!CA35,0)+$H12-SUM([1]Bilancio_In!$H8:CB8)</f>
        <v>-70000</v>
      </c>
      <c r="CD12" s="3">
        <f>+IF([1]L_Iva!CB35&gt;0,[1]L_Iva!CB35,0)+$H12-SUM([1]Bilancio_In!$H8:CC8)</f>
        <v>-70000</v>
      </c>
      <c r="CE12" s="3">
        <f>+IF([1]L_Iva!CC35&gt;0,[1]L_Iva!CC35,0)+$H12-SUM([1]Bilancio_In!$H8:CD8)</f>
        <v>-70000</v>
      </c>
      <c r="CF12" s="3">
        <f>+IF([1]L_Iva!CD35&gt;0,[1]L_Iva!CD35,0)+$H12-SUM([1]Bilancio_In!$H8:CE8)</f>
        <v>-70000</v>
      </c>
      <c r="CG12" s="3">
        <f>+IF([1]L_Iva!CE35&gt;0,[1]L_Iva!CE35,0)+$H12-SUM([1]Bilancio_In!$H8:CF8)</f>
        <v>-70000</v>
      </c>
      <c r="CH12" s="3">
        <f>+IF([1]L_Iva!CF35&gt;0,[1]L_Iva!CF35,0)+$H12-SUM([1]Bilancio_In!$H8:CG8)</f>
        <v>-70000</v>
      </c>
      <c r="CI12" s="3">
        <f>+IF([1]L_Iva!CG35&gt;0,[1]L_Iva!CG35,0)+$H12-SUM([1]Bilancio_In!$H8:CH8)</f>
        <v>-70000</v>
      </c>
      <c r="CJ12" s="3">
        <f>+IF([1]L_Iva!CH35&gt;0,[1]L_Iva!CH35,0)+$H12-SUM([1]Bilancio_In!$H8:CI8)</f>
        <v>-70000</v>
      </c>
      <c r="CK12" s="3">
        <f>+IF([1]L_Iva!CI35&gt;0,[1]L_Iva!CI35,0)+$H12-SUM([1]Bilancio_In!$H8:CJ8)</f>
        <v>-70000</v>
      </c>
      <c r="CL12" s="3">
        <f>+IF([1]L_Iva!CJ35&gt;0,[1]L_Iva!CJ35,0)+$H12-SUM([1]Bilancio_In!$H8:CK8)</f>
        <v>-70000</v>
      </c>
      <c r="CM12" s="3">
        <f>+IF([1]L_Iva!CK35&gt;0,[1]L_Iva!CK35,0)+$H12-SUM([1]Bilancio_In!$H8:CL8)</f>
        <v>-70000</v>
      </c>
      <c r="CN12" s="3">
        <f>+IF([1]L_Iva!CL35&gt;0,[1]L_Iva!CL35,0)+$H12-SUM([1]Bilancio_In!$H8:CM8)</f>
        <v>-70000</v>
      </c>
      <c r="CO12" s="3">
        <f>+IF([1]L_Iva!CM35&gt;0,[1]L_Iva!CM35,0)+$H12-SUM([1]Bilancio_In!$H8:CN8)</f>
        <v>-70000</v>
      </c>
      <c r="CP12" s="3">
        <f>+IF([1]L_Iva!CN35&gt;0,[1]L_Iva!CN35,0)+$H12-SUM([1]Bilancio_In!$H8:CO8)</f>
        <v>-70000</v>
      </c>
      <c r="CQ12" s="3">
        <f>+IF([1]L_Iva!CO35&gt;0,[1]L_Iva!CO35,0)+$H12-SUM([1]Bilancio_In!$H8:CP8)</f>
        <v>-70000</v>
      </c>
      <c r="CR12" s="3">
        <f>+IF([1]L_Iva!CP35&gt;0,[1]L_Iva!CP35,0)+$H12-SUM([1]Bilancio_In!$H8:CQ8)</f>
        <v>-70000</v>
      </c>
      <c r="CS12" s="3">
        <f>+IF([1]L_Iva!CQ35&gt;0,[1]L_Iva!CQ35,0)+$H12-SUM([1]Bilancio_In!$H8:CR8)</f>
        <v>-70000</v>
      </c>
      <c r="CT12" s="3">
        <f>+IF([1]L_Iva!CR35&gt;0,[1]L_Iva!CR35,0)+$H12-SUM([1]Bilancio_In!$H8:CS8)</f>
        <v>-70000</v>
      </c>
      <c r="CU12" s="3">
        <f>+IF([1]L_Iva!CS35&gt;0,[1]L_Iva!CS35,0)+$H12-SUM([1]Bilancio_In!$H8:CT8)</f>
        <v>-70000</v>
      </c>
      <c r="CV12" s="3">
        <f>+IF([1]L_Iva!CT35&gt;0,[1]L_Iva!CT35,0)+$H12-SUM([1]Bilancio_In!$H8:CU8)</f>
        <v>-70000</v>
      </c>
      <c r="CW12" s="3">
        <f>+IF([1]L_Iva!CU35&gt;0,[1]L_Iva!CU35,0)+$H12-SUM([1]Bilancio_In!$H8:CV8)</f>
        <v>-70000</v>
      </c>
      <c r="CX12" s="3">
        <f>+IF([1]L_Iva!CV35&gt;0,[1]L_Iva!CV35,0)+$H12-SUM([1]Bilancio_In!$H8:CW8)</f>
        <v>-70000</v>
      </c>
      <c r="CY12" s="3">
        <f>+IF([1]L_Iva!CW35&gt;0,[1]L_Iva!CW35,0)+$H12-SUM([1]Bilancio_In!$H8:CX8)</f>
        <v>-70000</v>
      </c>
      <c r="CZ12" s="3">
        <f>+IF([1]L_Iva!CX35&gt;0,[1]L_Iva!CX35,0)+$H12-SUM([1]Bilancio_In!$H8:CY8)</f>
        <v>-70000</v>
      </c>
      <c r="DA12" s="3">
        <f>+IF([1]L_Iva!CY35&gt;0,[1]L_Iva!CY35,0)+$H12-SUM([1]Bilancio_In!$H8:CZ8)</f>
        <v>-70000</v>
      </c>
      <c r="DB12" s="3">
        <f>+IF([1]L_Iva!CZ35&gt;0,[1]L_Iva!CZ35,0)+$H12-SUM([1]Bilancio_In!$H8:DA8)</f>
        <v>-70000</v>
      </c>
      <c r="DC12" s="3">
        <f>+IF([1]L_Iva!DA35&gt;0,[1]L_Iva!DA35,0)+$H12-SUM([1]Bilancio_In!$H8:DB8)</f>
        <v>-70000</v>
      </c>
      <c r="DD12" s="3">
        <f>+IF([1]L_Iva!DB35&gt;0,[1]L_Iva!DB35,0)+$H12-SUM([1]Bilancio_In!$H8:DC8)</f>
        <v>-70000</v>
      </c>
      <c r="DE12" s="3">
        <f>+IF([1]L_Iva!DC35&gt;0,[1]L_Iva!DC35,0)+$H12-SUM([1]Bilancio_In!$H8:DD8)</f>
        <v>-70000</v>
      </c>
      <c r="DF12" s="3">
        <f>+IF([1]L_Iva!DD35&gt;0,[1]L_Iva!DD35,0)+$H12-SUM([1]Bilancio_In!$H8:DE8)</f>
        <v>-70000</v>
      </c>
      <c r="DG12" s="3">
        <f>+IF([1]L_Iva!DE35&gt;0,[1]L_Iva!DE35,0)+$H12-SUM([1]Bilancio_In!$H8:DF8)</f>
        <v>-70000</v>
      </c>
      <c r="DH12" s="3">
        <f>+IF([1]L_Iva!DF35&gt;0,[1]L_Iva!DF35,0)+$H12-SUM([1]Bilancio_In!$H8:DG8)</f>
        <v>-70000</v>
      </c>
      <c r="DI12" s="3">
        <f>+IF([1]L_Iva!DG35&gt;0,[1]L_Iva!DG35,0)+$H12-SUM([1]Bilancio_In!$H8:DH8)</f>
        <v>-70000</v>
      </c>
      <c r="DJ12" s="3">
        <f>+IF([1]L_Iva!DH35&gt;0,[1]L_Iva!DH35,0)+$H12-SUM([1]Bilancio_In!$H8:DI8)</f>
        <v>-70000</v>
      </c>
      <c r="DK12" s="3">
        <f>+IF([1]L_Iva!DI35&gt;0,[1]L_Iva!DI35,0)+$H12-SUM([1]Bilancio_In!$H8:DJ8)</f>
        <v>-70000</v>
      </c>
      <c r="DL12" s="3">
        <f>+IF([1]L_Iva!DJ35&gt;0,[1]L_Iva!DJ35,0)+$H12-SUM([1]Bilancio_In!$H8:DK8)</f>
        <v>-70000</v>
      </c>
      <c r="DM12" s="3">
        <f>+IF([1]L_Iva!DK35&gt;0,[1]L_Iva!DK35,0)+$H12-SUM([1]Bilancio_In!$H8:DL8)</f>
        <v>-70000</v>
      </c>
      <c r="DN12" s="3">
        <f>+IF([1]L_Iva!DL35&gt;0,[1]L_Iva!DL35,0)+$H12-SUM([1]Bilancio_In!$H8:DM8)</f>
        <v>-70000</v>
      </c>
      <c r="DO12" s="3">
        <f>+IF([1]L_Iva!DM35&gt;0,[1]L_Iva!DM35,0)+$H12-SUM([1]Bilancio_In!$H8:DN8)</f>
        <v>-70000</v>
      </c>
      <c r="DP12" s="3">
        <f>+IF([1]L_Iva!DN35&gt;0,[1]L_Iva!DN35,0)+$H12-SUM([1]Bilancio_In!$H8:DO8)</f>
        <v>-70000</v>
      </c>
      <c r="DQ12" s="3">
        <f>+IF([1]L_Iva!DO35&gt;0,[1]L_Iva!DO35,0)+$H12-SUM([1]Bilancio_In!$H8:DP8)</f>
        <v>-70000</v>
      </c>
      <c r="DR12" s="3">
        <f>+IF([1]L_Iva!DP35&gt;0,[1]L_Iva!DP35,0)+$H12-SUM([1]Bilancio_In!$H8:DQ8)</f>
        <v>-70000</v>
      </c>
      <c r="DS12" s="3">
        <f>+IF([1]L_Iva!DQ35&gt;0,[1]L_Iva!DQ35,0)+$H12-SUM([1]Bilancio_In!$H8:DR8)</f>
        <v>-70000</v>
      </c>
      <c r="DT12" s="3">
        <f>+IF([1]L_Iva!DR35&gt;0,[1]L_Iva!DR35,0)+$H12-SUM([1]Bilancio_In!$H8:DS8)</f>
        <v>-70000</v>
      </c>
      <c r="DU12" s="3">
        <f>+IF([1]L_Iva!DS35&gt;0,[1]L_Iva!DS35,0)+$H12-SUM([1]Bilancio_In!$H8:DT8)</f>
        <v>-70000</v>
      </c>
      <c r="DV12" s="3">
        <f>+IF([1]L_Iva!DT35&gt;0,[1]L_Iva!DT35,0)+$H12-SUM([1]Bilancio_In!$H8:DU8)</f>
        <v>-70000</v>
      </c>
      <c r="DW12" s="3">
        <f>+IF([1]L_Iva!DU35&gt;0,[1]L_Iva!DU35,0)+$H12-SUM([1]Bilancio_In!$H8:DV8)</f>
        <v>-70000</v>
      </c>
      <c r="DX12" s="3">
        <f>+IF([1]L_Iva!DV35&gt;0,[1]L_Iva!DV35,0)+$H12-SUM([1]Bilancio_In!$H8:DW8)</f>
        <v>-70000</v>
      </c>
      <c r="DZ12" s="3">
        <f t="shared" si="1"/>
        <v>20000</v>
      </c>
      <c r="EA12" s="3">
        <f t="shared" si="2"/>
        <v>-70000</v>
      </c>
      <c r="EB12" s="3">
        <f t="shared" si="3"/>
        <v>-70000</v>
      </c>
      <c r="EC12" s="3">
        <f t="shared" si="4"/>
        <v>-70000</v>
      </c>
      <c r="ED12" s="3">
        <f t="shared" si="5"/>
        <v>-70000</v>
      </c>
      <c r="EE12" s="3">
        <f t="shared" si="6"/>
        <v>-70000</v>
      </c>
      <c r="EF12" s="3">
        <f t="shared" si="7"/>
        <v>-70000</v>
      </c>
      <c r="EG12" s="3">
        <f t="shared" si="8"/>
        <v>-70000</v>
      </c>
      <c r="EH12" s="3">
        <f t="shared" si="9"/>
        <v>-70000</v>
      </c>
      <c r="EI12" s="3">
        <f t="shared" si="10"/>
        <v>-70000</v>
      </c>
      <c r="EJ12" s="3">
        <f t="shared" si="11"/>
        <v>-70000</v>
      </c>
      <c r="EK12">
        <f t="shared" si="0"/>
        <v>9</v>
      </c>
    </row>
    <row r="13" spans="3:141">
      <c r="C13" s="20"/>
      <c r="D13" s="20"/>
      <c r="E13" s="20"/>
      <c r="F13" s="24" t="s">
        <v>55</v>
      </c>
      <c r="G13" s="35"/>
      <c r="H13" s="3"/>
      <c r="I13" s="3">
        <f>+IF([1]L_Iva!G36&gt;0,[1]L_Iva!G36,0)</f>
        <v>0</v>
      </c>
      <c r="J13" s="3">
        <f>+IF([1]L_Iva!H36&gt;0,[1]L_Iva!H36,0)</f>
        <v>0</v>
      </c>
      <c r="K13" s="3">
        <f>+IF([1]L_Iva!I36&gt;0,[1]L_Iva!I36,0)</f>
        <v>0</v>
      </c>
      <c r="L13" s="3">
        <f>+IF([1]L_Iva!J36&gt;0,[1]L_Iva!J36,0)</f>
        <v>0</v>
      </c>
      <c r="M13" s="3">
        <f>+IF([1]L_Iva!K36&gt;0,[1]L_Iva!K36,0)</f>
        <v>0</v>
      </c>
      <c r="N13" s="3">
        <f>+IF([1]L_Iva!L36&gt;0,[1]L_Iva!L36,0)</f>
        <v>0</v>
      </c>
      <c r="O13" s="3">
        <f>+IF([1]L_Iva!M36&gt;0,[1]L_Iva!M36,0)</f>
        <v>0</v>
      </c>
      <c r="P13" s="3">
        <f>+IF([1]L_Iva!N36&gt;0,[1]L_Iva!N36,0)</f>
        <v>0</v>
      </c>
      <c r="Q13" s="3">
        <f>+IF([1]L_Iva!O36&gt;0,[1]L_Iva!O36,0)</f>
        <v>0</v>
      </c>
      <c r="R13" s="3">
        <f>+IF([1]L_Iva!P36&gt;0,[1]L_Iva!P36,0)</f>
        <v>0</v>
      </c>
      <c r="S13" s="3">
        <f>+IF([1]L_Iva!Q36&gt;0,[1]L_Iva!Q36,0)</f>
        <v>0</v>
      </c>
      <c r="T13" s="3">
        <f>+IF([1]L_Iva!R36&gt;0,[1]L_Iva!R36,0)</f>
        <v>0</v>
      </c>
      <c r="U13" s="3">
        <f>+IF([1]L_Iva!S36&gt;0,[1]L_Iva!S36,0)</f>
        <v>0</v>
      </c>
      <c r="V13" s="3">
        <f>+IF([1]L_Iva!T36&gt;0,[1]L_Iva!T36,0)</f>
        <v>0</v>
      </c>
      <c r="W13" s="3">
        <f>+IF([1]L_Iva!U36&gt;0,[1]L_Iva!U36,0)</f>
        <v>0</v>
      </c>
      <c r="X13" s="3">
        <f>+IF([1]L_Iva!V36&gt;0,[1]L_Iva!V36,0)</f>
        <v>0</v>
      </c>
      <c r="Y13" s="3">
        <f>+IF([1]L_Iva!W36&gt;0,[1]L_Iva!W36,0)</f>
        <v>0</v>
      </c>
      <c r="Z13" s="3">
        <f>+IF([1]L_Iva!X36&gt;0,[1]L_Iva!X36,0)</f>
        <v>0</v>
      </c>
      <c r="AA13" s="3">
        <f>+IF([1]L_Iva!Y36&gt;0,[1]L_Iva!Y36,0)</f>
        <v>0</v>
      </c>
      <c r="AB13" s="3">
        <f>+IF([1]L_Iva!Z36&gt;0,[1]L_Iva!Z36,0)</f>
        <v>0</v>
      </c>
      <c r="AC13" s="3">
        <f>+IF([1]L_Iva!AA36&gt;0,[1]L_Iva!AA36,0)</f>
        <v>0</v>
      </c>
      <c r="AD13" s="3">
        <f>+IF([1]L_Iva!AB36&gt;0,[1]L_Iva!AB36,0)</f>
        <v>0</v>
      </c>
      <c r="AE13" s="3">
        <f>+IF([1]L_Iva!AC36&gt;0,[1]L_Iva!AC36,0)</f>
        <v>0</v>
      </c>
      <c r="AF13" s="3">
        <f>+IF([1]L_Iva!AD36&gt;0,[1]L_Iva!AD36,0)</f>
        <v>0</v>
      </c>
      <c r="AG13" s="3">
        <f>+IF([1]L_Iva!AE36&gt;0,[1]L_Iva!AE36,0)</f>
        <v>0</v>
      </c>
      <c r="AH13" s="3">
        <f>+IF([1]L_Iva!AF36&gt;0,[1]L_Iva!AF36,0)</f>
        <v>0</v>
      </c>
      <c r="AI13" s="3">
        <f>+IF([1]L_Iva!AG36&gt;0,[1]L_Iva!AG36,0)</f>
        <v>0</v>
      </c>
      <c r="AJ13" s="3">
        <f>+IF([1]L_Iva!AH36&gt;0,[1]L_Iva!AH36,0)</f>
        <v>0</v>
      </c>
      <c r="AK13" s="3">
        <f>+IF([1]L_Iva!AI36&gt;0,[1]L_Iva!AI36,0)</f>
        <v>0</v>
      </c>
      <c r="AL13" s="3">
        <f>+IF([1]L_Iva!AJ36&gt;0,[1]L_Iva!AJ36,0)</f>
        <v>0</v>
      </c>
      <c r="AM13" s="3">
        <f>+IF([1]L_Iva!AK36&gt;0,[1]L_Iva!AK36,0)</f>
        <v>0</v>
      </c>
      <c r="AN13" s="3">
        <f>+IF([1]L_Iva!AL36&gt;0,[1]L_Iva!AL36,0)</f>
        <v>0</v>
      </c>
      <c r="AO13" s="3">
        <f>+IF([1]L_Iva!AM36&gt;0,[1]L_Iva!AM36,0)</f>
        <v>0</v>
      </c>
      <c r="AP13" s="3">
        <f>+IF([1]L_Iva!AN36&gt;0,[1]L_Iva!AN36,0)</f>
        <v>0</v>
      </c>
      <c r="AQ13" s="3">
        <f>+IF([1]L_Iva!AO36&gt;0,[1]L_Iva!AO36,0)</f>
        <v>0</v>
      </c>
      <c r="AR13" s="3">
        <f>+IF([1]L_Iva!AP36&gt;0,[1]L_Iva!AP36,0)</f>
        <v>0</v>
      </c>
      <c r="AS13" s="3">
        <f>+IF([1]L_Iva!AQ36&gt;0,[1]L_Iva!AQ36,0)</f>
        <v>0</v>
      </c>
      <c r="AT13" s="3">
        <f>+IF([1]L_Iva!AR36&gt;0,[1]L_Iva!AR36,0)</f>
        <v>0</v>
      </c>
      <c r="AU13" s="3">
        <f>+IF([1]L_Iva!AS36&gt;0,[1]L_Iva!AS36,0)</f>
        <v>0</v>
      </c>
      <c r="AV13" s="3">
        <f>+IF([1]L_Iva!AT36&gt;0,[1]L_Iva!AT36,0)</f>
        <v>0</v>
      </c>
      <c r="AW13" s="3">
        <f>+IF([1]L_Iva!AU36&gt;0,[1]L_Iva!AU36,0)</f>
        <v>0</v>
      </c>
      <c r="AX13" s="3">
        <f>+IF([1]L_Iva!AV36&gt;0,[1]L_Iva!AV36,0)</f>
        <v>0</v>
      </c>
      <c r="AY13" s="3">
        <f>+IF([1]L_Iva!AW36&gt;0,[1]L_Iva!AW36,0)</f>
        <v>0</v>
      </c>
      <c r="AZ13" s="3">
        <f>+IF([1]L_Iva!AX36&gt;0,[1]L_Iva!AX36,0)</f>
        <v>0</v>
      </c>
      <c r="BA13" s="3">
        <f>+IF([1]L_Iva!AY36&gt;0,[1]L_Iva!AY36,0)</f>
        <v>0</v>
      </c>
      <c r="BB13" s="3">
        <f>+IF([1]L_Iva!AZ36&gt;0,[1]L_Iva!AZ36,0)</f>
        <v>0</v>
      </c>
      <c r="BC13" s="3">
        <f>+IF([1]L_Iva!BA36&gt;0,[1]L_Iva!BA36,0)</f>
        <v>0</v>
      </c>
      <c r="BD13" s="3">
        <f>+IF([1]L_Iva!BB36&gt;0,[1]L_Iva!BB36,0)</f>
        <v>0</v>
      </c>
      <c r="BE13" s="3">
        <f>+IF([1]L_Iva!BC36&gt;0,[1]L_Iva!BC36,0)</f>
        <v>0</v>
      </c>
      <c r="BF13" s="3">
        <f>+IF([1]L_Iva!BD36&gt;0,[1]L_Iva!BD36,0)</f>
        <v>0</v>
      </c>
      <c r="BG13" s="3">
        <f>+IF([1]L_Iva!BE36&gt;0,[1]L_Iva!BE36,0)</f>
        <v>0</v>
      </c>
      <c r="BH13" s="3">
        <f>+IF([1]L_Iva!BF36&gt;0,[1]L_Iva!BF36,0)</f>
        <v>0</v>
      </c>
      <c r="BI13" s="3">
        <f>+IF([1]L_Iva!BG36&gt;0,[1]L_Iva!BG36,0)</f>
        <v>0</v>
      </c>
      <c r="BJ13" s="3">
        <f>+IF([1]L_Iva!BH36&gt;0,[1]L_Iva!BH36,0)</f>
        <v>0</v>
      </c>
      <c r="BK13" s="3">
        <f>+IF([1]L_Iva!BI36&gt;0,[1]L_Iva!BI36,0)</f>
        <v>0</v>
      </c>
      <c r="BL13" s="3">
        <f>+IF([1]L_Iva!BJ36&gt;0,[1]L_Iva!BJ36,0)</f>
        <v>0</v>
      </c>
      <c r="BM13" s="3">
        <f>+IF([1]L_Iva!BK36&gt;0,[1]L_Iva!BK36,0)</f>
        <v>0</v>
      </c>
      <c r="BN13" s="3">
        <f>+IF([1]L_Iva!BL36&gt;0,[1]L_Iva!BL36,0)</f>
        <v>0</v>
      </c>
      <c r="BO13" s="3">
        <f>+IF([1]L_Iva!BM36&gt;0,[1]L_Iva!BM36,0)</f>
        <v>0</v>
      </c>
      <c r="BP13" s="3">
        <f>+IF([1]L_Iva!BN36&gt;0,[1]L_Iva!BN36,0)</f>
        <v>0</v>
      </c>
      <c r="BQ13" s="3">
        <f>+IF([1]L_Iva!BO36&gt;0,[1]L_Iva!BO36,0)</f>
        <v>0</v>
      </c>
      <c r="BR13" s="3">
        <f>+IF([1]L_Iva!BP36&gt;0,[1]L_Iva!BP36,0)</f>
        <v>0</v>
      </c>
      <c r="BS13" s="3">
        <f>+IF([1]L_Iva!BQ36&gt;0,[1]L_Iva!BQ36,0)</f>
        <v>0</v>
      </c>
      <c r="BT13" s="3">
        <f>+IF([1]L_Iva!BR36&gt;0,[1]L_Iva!BR36,0)</f>
        <v>0</v>
      </c>
      <c r="BU13" s="3">
        <f>+IF([1]L_Iva!BS36&gt;0,[1]L_Iva!BS36,0)</f>
        <v>0</v>
      </c>
      <c r="BV13" s="3">
        <f>+IF([1]L_Iva!BT36&gt;0,[1]L_Iva!BT36,0)</f>
        <v>0</v>
      </c>
      <c r="BW13" s="3">
        <f>+IF([1]L_Iva!BU36&gt;0,[1]L_Iva!BU36,0)</f>
        <v>0</v>
      </c>
      <c r="BX13" s="3">
        <f>+IF([1]L_Iva!BV36&gt;0,[1]L_Iva!BV36,0)</f>
        <v>0</v>
      </c>
      <c r="BY13" s="3">
        <f>+IF([1]L_Iva!BW36&gt;0,[1]L_Iva!BW36,0)</f>
        <v>0</v>
      </c>
      <c r="BZ13" s="3">
        <f>+IF([1]L_Iva!BX36&gt;0,[1]L_Iva!BX36,0)</f>
        <v>0</v>
      </c>
      <c r="CA13" s="3">
        <f>+IF([1]L_Iva!BY36&gt;0,[1]L_Iva!BY36,0)</f>
        <v>0</v>
      </c>
      <c r="CB13" s="3">
        <f>+IF([1]L_Iva!BZ36&gt;0,[1]L_Iva!BZ36,0)</f>
        <v>0</v>
      </c>
      <c r="CC13" s="3">
        <f>+IF([1]L_Iva!CA36&gt;0,[1]L_Iva!CA36,0)</f>
        <v>0</v>
      </c>
      <c r="CD13" s="3">
        <f>+IF([1]L_Iva!CB36&gt;0,[1]L_Iva!CB36,0)</f>
        <v>0</v>
      </c>
      <c r="CE13" s="3">
        <f>+IF([1]L_Iva!CC36&gt;0,[1]L_Iva!CC36,0)</f>
        <v>0</v>
      </c>
      <c r="CF13" s="3">
        <f>+IF([1]L_Iva!CD36&gt;0,[1]L_Iva!CD36,0)</f>
        <v>0</v>
      </c>
      <c r="CG13" s="3">
        <f>+IF([1]L_Iva!CE36&gt;0,[1]L_Iva!CE36,0)</f>
        <v>0</v>
      </c>
      <c r="CH13" s="3">
        <f>+IF([1]L_Iva!CF36&gt;0,[1]L_Iva!CF36,0)</f>
        <v>0</v>
      </c>
      <c r="CI13" s="3">
        <f>+IF([1]L_Iva!CG36&gt;0,[1]L_Iva!CG36,0)</f>
        <v>0</v>
      </c>
      <c r="CJ13" s="3">
        <f>+IF([1]L_Iva!CH36&gt;0,[1]L_Iva!CH36,0)</f>
        <v>0</v>
      </c>
      <c r="CK13" s="3">
        <f>+IF([1]L_Iva!CI36&gt;0,[1]L_Iva!CI36,0)</f>
        <v>0</v>
      </c>
      <c r="CL13" s="3">
        <f>+IF([1]L_Iva!CJ36&gt;0,[1]L_Iva!CJ36,0)</f>
        <v>0</v>
      </c>
      <c r="CM13" s="3">
        <f>+IF([1]L_Iva!CK36&gt;0,[1]L_Iva!CK36,0)</f>
        <v>0</v>
      </c>
      <c r="CN13" s="3">
        <f>+IF([1]L_Iva!CL36&gt;0,[1]L_Iva!CL36,0)</f>
        <v>0</v>
      </c>
      <c r="CO13" s="3">
        <f>+IF([1]L_Iva!CM36&gt;0,[1]L_Iva!CM36,0)</f>
        <v>0</v>
      </c>
      <c r="CP13" s="3">
        <f>+IF([1]L_Iva!CN36&gt;0,[1]L_Iva!CN36,0)</f>
        <v>0</v>
      </c>
      <c r="CQ13" s="3">
        <f>+IF([1]L_Iva!CO36&gt;0,[1]L_Iva!CO36,0)</f>
        <v>0</v>
      </c>
      <c r="CR13" s="3">
        <f>+IF([1]L_Iva!CP36&gt;0,[1]L_Iva!CP36,0)</f>
        <v>0</v>
      </c>
      <c r="CS13" s="3">
        <f>+IF([1]L_Iva!CQ36&gt;0,[1]L_Iva!CQ36,0)</f>
        <v>0</v>
      </c>
      <c r="CT13" s="3">
        <f>+IF([1]L_Iva!CR36&gt;0,[1]L_Iva!CR36,0)</f>
        <v>0</v>
      </c>
      <c r="CU13" s="3">
        <f>+IF([1]L_Iva!CS36&gt;0,[1]L_Iva!CS36,0)</f>
        <v>0</v>
      </c>
      <c r="CV13" s="3">
        <f>+IF([1]L_Iva!CT36&gt;0,[1]L_Iva!CT36,0)</f>
        <v>0</v>
      </c>
      <c r="CW13" s="3">
        <f>+IF([1]L_Iva!CU36&gt;0,[1]L_Iva!CU36,0)</f>
        <v>0</v>
      </c>
      <c r="CX13" s="3">
        <f>+IF([1]L_Iva!CV36&gt;0,[1]L_Iva!CV36,0)</f>
        <v>0</v>
      </c>
      <c r="CY13" s="3">
        <f>+IF([1]L_Iva!CW36&gt;0,[1]L_Iva!CW36,0)</f>
        <v>0</v>
      </c>
      <c r="CZ13" s="3">
        <f>+IF([1]L_Iva!CX36&gt;0,[1]L_Iva!CX36,0)</f>
        <v>0</v>
      </c>
      <c r="DA13" s="3">
        <f>+IF([1]L_Iva!CY36&gt;0,[1]L_Iva!CY36,0)</f>
        <v>0</v>
      </c>
      <c r="DB13" s="3">
        <f>+IF([1]L_Iva!CZ36&gt;0,[1]L_Iva!CZ36,0)</f>
        <v>0</v>
      </c>
      <c r="DC13" s="3">
        <f>+IF([1]L_Iva!DA36&gt;0,[1]L_Iva!DA36,0)</f>
        <v>0</v>
      </c>
      <c r="DD13" s="3">
        <f>+IF([1]L_Iva!DB36&gt;0,[1]L_Iva!DB36,0)</f>
        <v>0</v>
      </c>
      <c r="DE13" s="3">
        <f>+IF([1]L_Iva!DC36&gt;0,[1]L_Iva!DC36,0)</f>
        <v>0</v>
      </c>
      <c r="DF13" s="3">
        <f>+IF([1]L_Iva!DD36&gt;0,[1]L_Iva!DD36,0)</f>
        <v>0</v>
      </c>
      <c r="DG13" s="3">
        <f>+IF([1]L_Iva!DE36&gt;0,[1]L_Iva!DE36,0)</f>
        <v>0</v>
      </c>
      <c r="DH13" s="3">
        <f>+IF([1]L_Iva!DF36&gt;0,[1]L_Iva!DF36,0)</f>
        <v>0</v>
      </c>
      <c r="DI13" s="3">
        <f>+IF([1]L_Iva!DG36&gt;0,[1]L_Iva!DG36,0)</f>
        <v>0</v>
      </c>
      <c r="DJ13" s="3">
        <f>+IF([1]L_Iva!DH36&gt;0,[1]L_Iva!DH36,0)</f>
        <v>0</v>
      </c>
      <c r="DK13" s="3">
        <f>+IF([1]L_Iva!DI36&gt;0,[1]L_Iva!DI36,0)</f>
        <v>0</v>
      </c>
      <c r="DL13" s="3">
        <f>+IF([1]L_Iva!DJ36&gt;0,[1]L_Iva!DJ36,0)</f>
        <v>0</v>
      </c>
      <c r="DM13" s="3">
        <f>+IF([1]L_Iva!DK36&gt;0,[1]L_Iva!DK36,0)</f>
        <v>0</v>
      </c>
      <c r="DN13" s="3">
        <f>+IF([1]L_Iva!DL36&gt;0,[1]L_Iva!DL36,0)</f>
        <v>0</v>
      </c>
      <c r="DO13" s="3">
        <f>+IF([1]L_Iva!DM36&gt;0,[1]L_Iva!DM36,0)</f>
        <v>0</v>
      </c>
      <c r="DP13" s="3">
        <f>+IF([1]L_Iva!DN36&gt;0,[1]L_Iva!DN36,0)</f>
        <v>0</v>
      </c>
      <c r="DQ13" s="3">
        <f>+IF([1]L_Iva!DO36&gt;0,[1]L_Iva!DO36,0)</f>
        <v>0</v>
      </c>
      <c r="DR13" s="3">
        <f>+IF([1]L_Iva!DP36&gt;0,[1]L_Iva!DP36,0)</f>
        <v>0</v>
      </c>
      <c r="DS13" s="3">
        <f>+IF([1]L_Iva!DQ36&gt;0,[1]L_Iva!DQ36,0)</f>
        <v>0</v>
      </c>
      <c r="DT13" s="3">
        <f>+IF([1]L_Iva!DR36&gt;0,[1]L_Iva!DR36,0)</f>
        <v>0</v>
      </c>
      <c r="DU13" s="3">
        <f>+IF([1]L_Iva!DS36&gt;0,[1]L_Iva!DS36,0)</f>
        <v>0</v>
      </c>
      <c r="DV13" s="3">
        <f>+IF([1]L_Iva!DT36&gt;0,[1]L_Iva!DT36,0)</f>
        <v>0</v>
      </c>
      <c r="DW13" s="3">
        <f>+IF([1]L_Iva!DU36&gt;0,[1]L_Iva!DU36,0)</f>
        <v>0</v>
      </c>
      <c r="DX13" s="3">
        <f>+IF([1]L_Iva!DV36&gt;0,[1]L_Iva!DV36,0)</f>
        <v>0</v>
      </c>
      <c r="DZ13" s="3">
        <f t="shared" si="1"/>
        <v>0</v>
      </c>
      <c r="EA13" s="3">
        <f t="shared" si="2"/>
        <v>0</v>
      </c>
      <c r="EB13" s="3">
        <f t="shared" si="3"/>
        <v>0</v>
      </c>
      <c r="EC13" s="3">
        <f t="shared" si="4"/>
        <v>0</v>
      </c>
      <c r="ED13" s="3">
        <f t="shared" si="5"/>
        <v>0</v>
      </c>
      <c r="EE13" s="3">
        <f t="shared" si="6"/>
        <v>0</v>
      </c>
      <c r="EF13" s="3">
        <f t="shared" si="7"/>
        <v>0</v>
      </c>
      <c r="EG13" s="3">
        <f t="shared" si="8"/>
        <v>0</v>
      </c>
      <c r="EH13" s="3">
        <f t="shared" si="9"/>
        <v>0</v>
      </c>
      <c r="EI13" s="3">
        <f t="shared" si="10"/>
        <v>0</v>
      </c>
      <c r="EJ13" s="3">
        <f t="shared" si="11"/>
        <v>0</v>
      </c>
      <c r="EK13">
        <f t="shared" si="0"/>
        <v>10</v>
      </c>
    </row>
    <row r="14" spans="3:141">
      <c r="C14" s="20"/>
      <c r="D14" s="20"/>
      <c r="E14" s="20"/>
      <c r="F14" s="24" t="s">
        <v>56</v>
      </c>
      <c r="G14" s="35"/>
      <c r="H14" s="3">
        <f>+[1]Bilancio_In!E9</f>
        <v>250000</v>
      </c>
      <c r="I14" s="3">
        <f>+H14-[1]Bilancio_In!H9</f>
        <v>220000</v>
      </c>
      <c r="J14" s="3">
        <f>+I14-[1]Bilancio_In!I9</f>
        <v>190000</v>
      </c>
      <c r="K14" s="3">
        <f>+J14-[1]Bilancio_In!J9</f>
        <v>160000</v>
      </c>
      <c r="L14" s="3">
        <f>+K14-[1]Bilancio_In!K9</f>
        <v>160000</v>
      </c>
      <c r="M14" s="3">
        <f>+L14-[1]Bilancio_In!L9</f>
        <v>160000</v>
      </c>
      <c r="N14" s="3">
        <f>+M14-[1]Bilancio_In!M9</f>
        <v>160000</v>
      </c>
      <c r="O14" s="3">
        <f>+N14-[1]Bilancio_In!N9</f>
        <v>160000</v>
      </c>
      <c r="P14" s="3">
        <f>+O14-[1]Bilancio_In!O9</f>
        <v>160000</v>
      </c>
      <c r="Q14" s="3">
        <f>+P14-[1]Bilancio_In!P9</f>
        <v>160000</v>
      </c>
      <c r="R14" s="3">
        <f>+Q14-[1]Bilancio_In!Q9</f>
        <v>160000</v>
      </c>
      <c r="S14" s="3">
        <f>+R14-[1]Bilancio_In!R9</f>
        <v>160000</v>
      </c>
      <c r="T14" s="3">
        <f>+S14-[1]Bilancio_In!S9</f>
        <v>160000</v>
      </c>
      <c r="U14" s="3">
        <f>+T14-[1]Bilancio_In!T9</f>
        <v>160000</v>
      </c>
      <c r="V14" s="3">
        <f>+U14-[1]Bilancio_In!U9</f>
        <v>160000</v>
      </c>
      <c r="W14" s="3">
        <f>+V14-[1]Bilancio_In!V9</f>
        <v>160000</v>
      </c>
      <c r="X14" s="3">
        <f>+W14-[1]Bilancio_In!W9</f>
        <v>160000</v>
      </c>
      <c r="Y14" s="3">
        <f>+X14-[1]Bilancio_In!X9</f>
        <v>160000</v>
      </c>
      <c r="Z14" s="3">
        <f>+Y14-[1]Bilancio_In!Y9</f>
        <v>160000</v>
      </c>
      <c r="AA14" s="3">
        <f>+Z14-[1]Bilancio_In!Z9</f>
        <v>160000</v>
      </c>
      <c r="AB14" s="3">
        <f>+AA14-[1]Bilancio_In!AA9</f>
        <v>160000</v>
      </c>
      <c r="AC14" s="3">
        <f>+AB14-[1]Bilancio_In!AB9</f>
        <v>160000</v>
      </c>
      <c r="AD14" s="3">
        <f>+AC14-[1]Bilancio_In!AC9</f>
        <v>160000</v>
      </c>
      <c r="AE14" s="3">
        <f>+AD14-[1]Bilancio_In!AD9</f>
        <v>160000</v>
      </c>
      <c r="AF14" s="3">
        <f>+AE14-[1]Bilancio_In!AE9</f>
        <v>160000</v>
      </c>
      <c r="AG14" s="3">
        <f>+AF14-[1]Bilancio_In!AF9</f>
        <v>160000</v>
      </c>
      <c r="AH14" s="3">
        <f>+AG14-[1]Bilancio_In!AG9</f>
        <v>160000</v>
      </c>
      <c r="AI14" s="3">
        <f>+AH14-[1]Bilancio_In!AH9</f>
        <v>160000</v>
      </c>
      <c r="AJ14" s="3">
        <f>+AI14-[1]Bilancio_In!AI9</f>
        <v>160000</v>
      </c>
      <c r="AK14" s="3">
        <f>+AJ14-[1]Bilancio_In!AJ9</f>
        <v>160000</v>
      </c>
      <c r="AL14" s="3">
        <f>+AK14-[1]Bilancio_In!AK9</f>
        <v>160000</v>
      </c>
      <c r="AM14" s="3">
        <f>+AL14-[1]Bilancio_In!AL9</f>
        <v>160000</v>
      </c>
      <c r="AN14" s="3">
        <f>+AM14-[1]Bilancio_In!AM9</f>
        <v>160000</v>
      </c>
      <c r="AO14" s="3">
        <f>+AN14-[1]Bilancio_In!AN9</f>
        <v>160000</v>
      </c>
      <c r="AP14" s="3">
        <f>+AO14-[1]Bilancio_In!AO9</f>
        <v>160000</v>
      </c>
      <c r="AQ14" s="3">
        <f>+AP14-[1]Bilancio_In!AP9</f>
        <v>160000</v>
      </c>
      <c r="AR14" s="3">
        <f>+AQ14-[1]Bilancio_In!AQ9</f>
        <v>160000</v>
      </c>
      <c r="AS14" s="3">
        <f>+AR14-[1]Bilancio_In!AR9</f>
        <v>160000</v>
      </c>
      <c r="AT14" s="3">
        <f>+AS14-[1]Bilancio_In!AS9</f>
        <v>160000</v>
      </c>
      <c r="AU14" s="3">
        <f>+AT14-[1]Bilancio_In!AT9</f>
        <v>160000</v>
      </c>
      <c r="AV14" s="3">
        <f>+AU14-[1]Bilancio_In!AU9</f>
        <v>160000</v>
      </c>
      <c r="AW14" s="3">
        <f>+AV14-[1]Bilancio_In!AV9</f>
        <v>160000</v>
      </c>
      <c r="AX14" s="3">
        <f>+AW14-[1]Bilancio_In!AW9</f>
        <v>160000</v>
      </c>
      <c r="AY14" s="3">
        <f>+AX14-[1]Bilancio_In!AX9</f>
        <v>160000</v>
      </c>
      <c r="AZ14" s="3">
        <f>+AY14-[1]Bilancio_In!AY9</f>
        <v>160000</v>
      </c>
      <c r="BA14" s="3">
        <f>+AZ14-[1]Bilancio_In!AZ9</f>
        <v>160000</v>
      </c>
      <c r="BB14" s="3">
        <f>+BA14-[1]Bilancio_In!BA9</f>
        <v>160000</v>
      </c>
      <c r="BC14" s="3">
        <f>+BB14-[1]Bilancio_In!BB9</f>
        <v>160000</v>
      </c>
      <c r="BD14" s="3">
        <f>+BC14-[1]Bilancio_In!BC9</f>
        <v>160000</v>
      </c>
      <c r="BE14" s="3">
        <f>+BD14-[1]Bilancio_In!BD9</f>
        <v>160000</v>
      </c>
      <c r="BF14" s="3">
        <f>+BE14-[1]Bilancio_In!BE9</f>
        <v>160000</v>
      </c>
      <c r="BG14" s="3">
        <f>+BF14-[1]Bilancio_In!BF9</f>
        <v>160000</v>
      </c>
      <c r="BH14" s="3">
        <f>+BG14-[1]Bilancio_In!BG9</f>
        <v>160000</v>
      </c>
      <c r="BI14" s="3">
        <f>+BH14-[1]Bilancio_In!BH9</f>
        <v>160000</v>
      </c>
      <c r="BJ14" s="3">
        <f>+BI14-[1]Bilancio_In!BI9</f>
        <v>160000</v>
      </c>
      <c r="BK14" s="3">
        <f>+BJ14-[1]Bilancio_In!BJ9</f>
        <v>160000</v>
      </c>
      <c r="BL14" s="3">
        <f>+BK14-[1]Bilancio_In!BK9</f>
        <v>160000</v>
      </c>
      <c r="BM14" s="3">
        <f>+BL14-[1]Bilancio_In!BL9</f>
        <v>160000</v>
      </c>
      <c r="BN14" s="3">
        <f>+BM14-[1]Bilancio_In!BM9</f>
        <v>160000</v>
      </c>
      <c r="BO14" s="3">
        <f>+BN14-[1]Bilancio_In!BN9</f>
        <v>160000</v>
      </c>
      <c r="BP14" s="3">
        <f>+BO14-[1]Bilancio_In!BO9</f>
        <v>160000</v>
      </c>
      <c r="BQ14" s="3">
        <f>+BP14-[1]Bilancio_In!BP9</f>
        <v>160000</v>
      </c>
      <c r="BR14" s="3">
        <f>+BQ14-[1]Bilancio_In!BQ9</f>
        <v>160000</v>
      </c>
      <c r="BS14" s="3">
        <f>+BR14-[1]Bilancio_In!BR9</f>
        <v>160000</v>
      </c>
      <c r="BT14" s="3">
        <f>+BS14-[1]Bilancio_In!BS9</f>
        <v>160000</v>
      </c>
      <c r="BU14" s="3">
        <f>+BT14-[1]Bilancio_In!BT9</f>
        <v>160000</v>
      </c>
      <c r="BV14" s="3">
        <f>+BU14-[1]Bilancio_In!BU9</f>
        <v>160000</v>
      </c>
      <c r="BW14" s="3">
        <f>+BV14-[1]Bilancio_In!BV9</f>
        <v>160000</v>
      </c>
      <c r="BX14" s="3">
        <f>+BW14-[1]Bilancio_In!BW9</f>
        <v>160000</v>
      </c>
      <c r="BY14" s="3">
        <f>+BX14-[1]Bilancio_In!BX9</f>
        <v>160000</v>
      </c>
      <c r="BZ14" s="3">
        <f>+BY14-[1]Bilancio_In!BY9</f>
        <v>160000</v>
      </c>
      <c r="CA14" s="3">
        <f>+BZ14-[1]Bilancio_In!BZ9</f>
        <v>160000</v>
      </c>
      <c r="CB14" s="3">
        <f>+CA14-[1]Bilancio_In!CA9</f>
        <v>160000</v>
      </c>
      <c r="CC14" s="3">
        <f>+CB14-[1]Bilancio_In!CB9</f>
        <v>160000</v>
      </c>
      <c r="CD14" s="3">
        <f>+CC14-[1]Bilancio_In!CC9</f>
        <v>160000</v>
      </c>
      <c r="CE14" s="3">
        <f>+CD14-[1]Bilancio_In!CD9</f>
        <v>160000</v>
      </c>
      <c r="CF14" s="3">
        <f>+CE14-[1]Bilancio_In!CE9</f>
        <v>160000</v>
      </c>
      <c r="CG14" s="3">
        <f>+CF14-[1]Bilancio_In!CF9</f>
        <v>160000</v>
      </c>
      <c r="CH14" s="3">
        <f>+CG14-[1]Bilancio_In!CG9</f>
        <v>160000</v>
      </c>
      <c r="CI14" s="3">
        <f>+CH14-[1]Bilancio_In!CH9</f>
        <v>160000</v>
      </c>
      <c r="CJ14" s="3">
        <f>+CI14-[1]Bilancio_In!CI9</f>
        <v>160000</v>
      </c>
      <c r="CK14" s="3">
        <f>+CJ14-[1]Bilancio_In!CJ9</f>
        <v>160000</v>
      </c>
      <c r="CL14" s="3">
        <f>+CK14-[1]Bilancio_In!CK9</f>
        <v>160000</v>
      </c>
      <c r="CM14" s="3">
        <f>+CL14-[1]Bilancio_In!CL9</f>
        <v>160000</v>
      </c>
      <c r="CN14" s="3">
        <f>+CM14-[1]Bilancio_In!CM9</f>
        <v>160000</v>
      </c>
      <c r="CO14" s="3">
        <f>+CN14-[1]Bilancio_In!CN9</f>
        <v>160000</v>
      </c>
      <c r="CP14" s="3">
        <f>+CO14-[1]Bilancio_In!CO9</f>
        <v>160000</v>
      </c>
      <c r="CQ14" s="3">
        <f>+CP14-[1]Bilancio_In!CP9</f>
        <v>160000</v>
      </c>
      <c r="CR14" s="3">
        <f>+CQ14-[1]Bilancio_In!CQ9</f>
        <v>160000</v>
      </c>
      <c r="CS14" s="3">
        <f>+CR14-[1]Bilancio_In!CR9</f>
        <v>160000</v>
      </c>
      <c r="CT14" s="3">
        <f>+CS14-[1]Bilancio_In!CS9</f>
        <v>160000</v>
      </c>
      <c r="CU14" s="3">
        <f>+CT14-[1]Bilancio_In!CT9</f>
        <v>160000</v>
      </c>
      <c r="CV14" s="3">
        <f>+CU14-[1]Bilancio_In!CU9</f>
        <v>160000</v>
      </c>
      <c r="CW14" s="3">
        <f>+CV14-[1]Bilancio_In!CV9</f>
        <v>160000</v>
      </c>
      <c r="CX14" s="3">
        <f>+CW14-[1]Bilancio_In!CW9</f>
        <v>160000</v>
      </c>
      <c r="CY14" s="3">
        <f>+CX14-[1]Bilancio_In!CX9</f>
        <v>160000</v>
      </c>
      <c r="CZ14" s="3">
        <f>+CY14-[1]Bilancio_In!CY9</f>
        <v>160000</v>
      </c>
      <c r="DA14" s="3">
        <f>+CZ14-[1]Bilancio_In!CZ9</f>
        <v>160000</v>
      </c>
      <c r="DB14" s="3">
        <f>+DA14-[1]Bilancio_In!DA9</f>
        <v>160000</v>
      </c>
      <c r="DC14" s="3">
        <f>+DB14-[1]Bilancio_In!DB9</f>
        <v>160000</v>
      </c>
      <c r="DD14" s="3">
        <f>+DC14-[1]Bilancio_In!DC9</f>
        <v>160000</v>
      </c>
      <c r="DE14" s="3">
        <f>+DD14-[1]Bilancio_In!DD9</f>
        <v>160000</v>
      </c>
      <c r="DF14" s="3">
        <f>+DE14-[1]Bilancio_In!DE9</f>
        <v>160000</v>
      </c>
      <c r="DG14" s="3">
        <f>+DF14-[1]Bilancio_In!DF9</f>
        <v>160000</v>
      </c>
      <c r="DH14" s="3">
        <f>+DG14-[1]Bilancio_In!DG9</f>
        <v>160000</v>
      </c>
      <c r="DI14" s="3">
        <f>+DH14-[1]Bilancio_In!DH9</f>
        <v>160000</v>
      </c>
      <c r="DJ14" s="3">
        <f>+DI14-[1]Bilancio_In!DI9</f>
        <v>160000</v>
      </c>
      <c r="DK14" s="3">
        <f>+DJ14-[1]Bilancio_In!DJ9</f>
        <v>160000</v>
      </c>
      <c r="DL14" s="3">
        <f>+DK14-[1]Bilancio_In!DK9</f>
        <v>160000</v>
      </c>
      <c r="DM14" s="3">
        <f>+DL14-[1]Bilancio_In!DL9</f>
        <v>160000</v>
      </c>
      <c r="DN14" s="3">
        <f>+DM14-[1]Bilancio_In!DM9</f>
        <v>160000</v>
      </c>
      <c r="DO14" s="3">
        <f>+DN14-[1]Bilancio_In!DN9</f>
        <v>160000</v>
      </c>
      <c r="DP14" s="3">
        <f>+DO14-[1]Bilancio_In!DO9</f>
        <v>160000</v>
      </c>
      <c r="DQ14" s="3">
        <f>+DP14-[1]Bilancio_In!DP9</f>
        <v>160000</v>
      </c>
      <c r="DR14" s="3">
        <f>+DQ14-[1]Bilancio_In!DQ9</f>
        <v>160000</v>
      </c>
      <c r="DS14" s="3">
        <f>+DR14-[1]Bilancio_In!DR9</f>
        <v>160000</v>
      </c>
      <c r="DT14" s="3">
        <f>+DS14-[1]Bilancio_In!DS9</f>
        <v>160000</v>
      </c>
      <c r="DU14" s="3">
        <f>+DT14-[1]Bilancio_In!DT9</f>
        <v>160000</v>
      </c>
      <c r="DV14" s="3">
        <f>+DU14-[1]Bilancio_In!DU9</f>
        <v>160000</v>
      </c>
      <c r="DW14" s="3">
        <f>+DV14-[1]Bilancio_In!DV9</f>
        <v>160000</v>
      </c>
      <c r="DX14" s="3">
        <f>+DW14-[1]Bilancio_In!DW9</f>
        <v>160000</v>
      </c>
      <c r="DZ14" s="3">
        <f t="shared" si="1"/>
        <v>250000</v>
      </c>
      <c r="EA14" s="3">
        <f t="shared" si="2"/>
        <v>160000</v>
      </c>
      <c r="EB14" s="3">
        <f t="shared" si="3"/>
        <v>160000</v>
      </c>
      <c r="EC14" s="3">
        <f t="shared" si="4"/>
        <v>160000</v>
      </c>
      <c r="ED14" s="3">
        <f t="shared" si="5"/>
        <v>160000</v>
      </c>
      <c r="EE14" s="3">
        <f t="shared" si="6"/>
        <v>160000</v>
      </c>
      <c r="EF14" s="3">
        <f t="shared" si="7"/>
        <v>160000</v>
      </c>
      <c r="EG14" s="3">
        <f t="shared" si="8"/>
        <v>160000</v>
      </c>
      <c r="EH14" s="3">
        <f t="shared" si="9"/>
        <v>160000</v>
      </c>
      <c r="EI14" s="3">
        <f t="shared" si="10"/>
        <v>160000</v>
      </c>
      <c r="EJ14" s="3">
        <f t="shared" si="11"/>
        <v>160000</v>
      </c>
      <c r="EK14">
        <f t="shared" si="0"/>
        <v>11</v>
      </c>
    </row>
    <row r="15" spans="3:141">
      <c r="C15" s="20"/>
      <c r="D15" s="20"/>
      <c r="E15" s="188" t="str">
        <f>+E7</f>
        <v>Crediti esegibili nell'esercizio</v>
      </c>
      <c r="F15" s="26" t="s">
        <v>57</v>
      </c>
      <c r="G15" s="26"/>
      <c r="H15" s="27">
        <f>+SUM(H8:H14)</f>
        <v>640000</v>
      </c>
      <c r="I15" s="27">
        <f>+SUM(I8:I14)</f>
        <v>490000</v>
      </c>
      <c r="J15" s="27">
        <f>+SUM(J8:J14)</f>
        <v>340000</v>
      </c>
      <c r="K15" s="27">
        <f>+SUM(K8:K14)</f>
        <v>190000</v>
      </c>
      <c r="L15" s="27">
        <f>+SUM(L8:L14)</f>
        <v>190000</v>
      </c>
      <c r="M15" s="27">
        <f t="shared" ref="M15:BX15" si="14">+SUM(M8:M14)</f>
        <v>190000</v>
      </c>
      <c r="N15" s="27">
        <f t="shared" si="14"/>
        <v>190000</v>
      </c>
      <c r="O15" s="27">
        <f t="shared" si="14"/>
        <v>190000</v>
      </c>
      <c r="P15" s="27">
        <f t="shared" si="14"/>
        <v>190000</v>
      </c>
      <c r="Q15" s="27">
        <f t="shared" si="14"/>
        <v>190000</v>
      </c>
      <c r="R15" s="27">
        <f t="shared" si="14"/>
        <v>190000</v>
      </c>
      <c r="S15" s="27">
        <f t="shared" si="14"/>
        <v>190000</v>
      </c>
      <c r="T15" s="27">
        <f t="shared" si="14"/>
        <v>190000</v>
      </c>
      <c r="U15" s="27">
        <f t="shared" si="14"/>
        <v>190000</v>
      </c>
      <c r="V15" s="27">
        <f t="shared" si="14"/>
        <v>190000</v>
      </c>
      <c r="W15" s="27">
        <f t="shared" si="14"/>
        <v>190000</v>
      </c>
      <c r="X15" s="27">
        <f t="shared" si="14"/>
        <v>190000</v>
      </c>
      <c r="Y15" s="27">
        <f t="shared" si="14"/>
        <v>190000</v>
      </c>
      <c r="Z15" s="27">
        <f t="shared" si="14"/>
        <v>1102216.9600000002</v>
      </c>
      <c r="AA15" s="27">
        <f t="shared" si="14"/>
        <v>1102216.9600000002</v>
      </c>
      <c r="AB15" s="27">
        <f t="shared" si="14"/>
        <v>1102216.9600000002</v>
      </c>
      <c r="AC15" s="27">
        <f t="shared" si="14"/>
        <v>1102216.9600000002</v>
      </c>
      <c r="AD15" s="27">
        <f t="shared" si="14"/>
        <v>1102216.9600000002</v>
      </c>
      <c r="AE15" s="27">
        <f t="shared" si="14"/>
        <v>2470542.4000000004</v>
      </c>
      <c r="AF15" s="27">
        <f t="shared" si="14"/>
        <v>190000.00000000047</v>
      </c>
      <c r="AG15" s="27">
        <f t="shared" si="14"/>
        <v>190000.00000000047</v>
      </c>
      <c r="AH15" s="27">
        <f t="shared" si="14"/>
        <v>190000.00000000047</v>
      </c>
      <c r="AI15" s="27">
        <f t="shared" si="14"/>
        <v>190000.00000000047</v>
      </c>
      <c r="AJ15" s="27">
        <f t="shared" si="14"/>
        <v>190000.00000000047</v>
      </c>
      <c r="AK15" s="27">
        <f t="shared" si="14"/>
        <v>190000.00000000047</v>
      </c>
      <c r="AL15" s="27">
        <f t="shared" si="14"/>
        <v>1121461.7200000002</v>
      </c>
      <c r="AM15" s="27">
        <f t="shared" si="14"/>
        <v>1121461.7200000002</v>
      </c>
      <c r="AN15" s="27">
        <f t="shared" si="14"/>
        <v>1121461.7200000002</v>
      </c>
      <c r="AO15" s="27">
        <f t="shared" si="14"/>
        <v>1121461.7200000002</v>
      </c>
      <c r="AP15" s="27">
        <f t="shared" si="14"/>
        <v>1121461.7200000002</v>
      </c>
      <c r="AQ15" s="27">
        <f t="shared" si="14"/>
        <v>2518654.2999999998</v>
      </c>
      <c r="AR15" s="27">
        <f t="shared" si="14"/>
        <v>1726695.9999999995</v>
      </c>
      <c r="AS15" s="27">
        <f t="shared" si="14"/>
        <v>1726695.9999999995</v>
      </c>
      <c r="AT15" s="27">
        <f t="shared" si="14"/>
        <v>1726695.9999999995</v>
      </c>
      <c r="AU15" s="27">
        <f t="shared" si="14"/>
        <v>1726695.9999999995</v>
      </c>
      <c r="AV15" s="27">
        <f t="shared" si="14"/>
        <v>1726695.9999999995</v>
      </c>
      <c r="AW15" s="27">
        <f t="shared" si="14"/>
        <v>1726695.9999999995</v>
      </c>
      <c r="AX15" s="27">
        <f t="shared" si="14"/>
        <v>506783.32000000007</v>
      </c>
      <c r="AY15" s="27">
        <f t="shared" si="14"/>
        <v>506783.32000000007</v>
      </c>
      <c r="AZ15" s="27">
        <f t="shared" si="14"/>
        <v>506783.32000000007</v>
      </c>
      <c r="BA15" s="27">
        <f t="shared" si="14"/>
        <v>506783.32000000007</v>
      </c>
      <c r="BB15" s="27">
        <f t="shared" si="14"/>
        <v>506783.32000000007</v>
      </c>
      <c r="BC15" s="27">
        <f t="shared" si="14"/>
        <v>981958.3</v>
      </c>
      <c r="BD15" s="27">
        <f t="shared" si="14"/>
        <v>868821.39999999991</v>
      </c>
      <c r="BE15" s="27">
        <f t="shared" si="14"/>
        <v>868821.39999999991</v>
      </c>
      <c r="BF15" s="27">
        <f t="shared" si="14"/>
        <v>868821.39999999991</v>
      </c>
      <c r="BG15" s="27">
        <f t="shared" si="14"/>
        <v>868821.39999999991</v>
      </c>
      <c r="BH15" s="27">
        <f t="shared" si="14"/>
        <v>868821.39999999991</v>
      </c>
      <c r="BI15" s="27">
        <f t="shared" si="14"/>
        <v>868821.39999999991</v>
      </c>
      <c r="BJ15" s="27">
        <f t="shared" si="14"/>
        <v>1001656.96</v>
      </c>
      <c r="BK15" s="27">
        <f t="shared" si="14"/>
        <v>1001656.96</v>
      </c>
      <c r="BL15" s="27">
        <f t="shared" si="14"/>
        <v>1001656.96</v>
      </c>
      <c r="BM15" s="27">
        <f t="shared" si="14"/>
        <v>1001656.96</v>
      </c>
      <c r="BN15" s="27">
        <f t="shared" si="14"/>
        <v>1001656.96</v>
      </c>
      <c r="BO15" s="27">
        <f t="shared" si="14"/>
        <v>1200910.3</v>
      </c>
      <c r="BP15" s="27">
        <f t="shared" si="14"/>
        <v>190288.0000000007</v>
      </c>
      <c r="BQ15" s="27">
        <f t="shared" si="14"/>
        <v>190288.0000000007</v>
      </c>
      <c r="BR15" s="27">
        <f t="shared" si="14"/>
        <v>190288.0000000007</v>
      </c>
      <c r="BS15" s="27">
        <f t="shared" si="14"/>
        <v>190288.0000000007</v>
      </c>
      <c r="BT15" s="27">
        <f t="shared" si="14"/>
        <v>190288.0000000007</v>
      </c>
      <c r="BU15" s="27">
        <f t="shared" si="14"/>
        <v>190288.0000000007</v>
      </c>
      <c r="BV15" s="27">
        <f t="shared" si="14"/>
        <v>1797863.9200000013</v>
      </c>
      <c r="BW15" s="27">
        <f t="shared" si="14"/>
        <v>1797863.9200000013</v>
      </c>
      <c r="BX15" s="27">
        <f t="shared" si="14"/>
        <v>1797863.9200000013</v>
      </c>
      <c r="BY15" s="27">
        <f t="shared" ref="BY15:DX15" si="15">+SUM(BY8:BY14)</f>
        <v>1797863.9200000013</v>
      </c>
      <c r="BZ15" s="27">
        <f t="shared" si="15"/>
        <v>1797863.9200000013</v>
      </c>
      <c r="CA15" s="27">
        <f t="shared" si="15"/>
        <v>3191427.700000002</v>
      </c>
      <c r="CB15" s="27">
        <f t="shared" si="15"/>
        <v>870837.40000000177</v>
      </c>
      <c r="CC15" s="27">
        <f t="shared" si="15"/>
        <v>870837.40000000177</v>
      </c>
      <c r="CD15" s="27">
        <f t="shared" si="15"/>
        <v>870837.40000000177</v>
      </c>
      <c r="CE15" s="27">
        <f t="shared" si="15"/>
        <v>870837.40000000177</v>
      </c>
      <c r="CF15" s="27">
        <f t="shared" si="15"/>
        <v>870837.40000000177</v>
      </c>
      <c r="CG15" s="27">
        <f t="shared" si="15"/>
        <v>870837.40000000177</v>
      </c>
      <c r="CH15" s="27">
        <f t="shared" si="15"/>
        <v>1797057.5200000009</v>
      </c>
      <c r="CI15" s="27">
        <f t="shared" si="15"/>
        <v>1797057.5200000014</v>
      </c>
      <c r="CJ15" s="27">
        <f t="shared" si="15"/>
        <v>1797057.5200000014</v>
      </c>
      <c r="CK15" s="27">
        <f t="shared" si="15"/>
        <v>1797057.5200000014</v>
      </c>
      <c r="CL15" s="27">
        <f t="shared" si="15"/>
        <v>1797057.5200000014</v>
      </c>
      <c r="CM15" s="27">
        <f t="shared" si="15"/>
        <v>3189411.7000000011</v>
      </c>
      <c r="CN15" s="27">
        <f t="shared" si="15"/>
        <v>870837.40000000084</v>
      </c>
      <c r="CO15" s="27">
        <f t="shared" si="15"/>
        <v>870837.40000000084</v>
      </c>
      <c r="CP15" s="27">
        <f t="shared" si="15"/>
        <v>870837.40000000084</v>
      </c>
      <c r="CQ15" s="27">
        <f t="shared" si="15"/>
        <v>870837.40000000084</v>
      </c>
      <c r="CR15" s="27">
        <f t="shared" si="15"/>
        <v>870837.40000000084</v>
      </c>
      <c r="CS15" s="27">
        <f t="shared" si="15"/>
        <v>870837.40000000084</v>
      </c>
      <c r="CT15" s="27">
        <f t="shared" si="15"/>
        <v>1796251.1200000006</v>
      </c>
      <c r="CU15" s="27">
        <f t="shared" si="15"/>
        <v>1796251.1200000006</v>
      </c>
      <c r="CV15" s="27">
        <f t="shared" si="15"/>
        <v>1796251.1200000006</v>
      </c>
      <c r="CW15" s="27">
        <f t="shared" si="15"/>
        <v>1796251.1200000006</v>
      </c>
      <c r="CX15" s="27">
        <f t="shared" si="15"/>
        <v>1796251.1200000006</v>
      </c>
      <c r="CY15" s="27">
        <f t="shared" si="15"/>
        <v>3187395.7000000011</v>
      </c>
      <c r="CZ15" s="27">
        <f t="shared" si="15"/>
        <v>870837.40000000084</v>
      </c>
      <c r="DA15" s="27">
        <f t="shared" si="15"/>
        <v>870837.40000000084</v>
      </c>
      <c r="DB15" s="27">
        <f t="shared" si="15"/>
        <v>870837.40000000084</v>
      </c>
      <c r="DC15" s="27">
        <f t="shared" si="15"/>
        <v>870837.40000000084</v>
      </c>
      <c r="DD15" s="27">
        <f t="shared" si="15"/>
        <v>870837.40000000084</v>
      </c>
      <c r="DE15" s="27">
        <f t="shared" si="15"/>
        <v>870837.40000000084</v>
      </c>
      <c r="DF15" s="27">
        <f t="shared" si="15"/>
        <v>1795444.7200000016</v>
      </c>
      <c r="DG15" s="27">
        <f t="shared" si="15"/>
        <v>1795444.7200000016</v>
      </c>
      <c r="DH15" s="27">
        <f t="shared" si="15"/>
        <v>1795444.7200000016</v>
      </c>
      <c r="DI15" s="27">
        <f t="shared" si="15"/>
        <v>1795444.7200000016</v>
      </c>
      <c r="DJ15" s="27">
        <f t="shared" si="15"/>
        <v>1795444.7200000016</v>
      </c>
      <c r="DK15" s="27">
        <f t="shared" si="15"/>
        <v>3185379.700000002</v>
      </c>
      <c r="DL15" s="27">
        <f t="shared" si="15"/>
        <v>870837.40000000177</v>
      </c>
      <c r="DM15" s="27">
        <f t="shared" si="15"/>
        <v>870837.40000000177</v>
      </c>
      <c r="DN15" s="27">
        <f t="shared" si="15"/>
        <v>870837.40000000177</v>
      </c>
      <c r="DO15" s="27">
        <f t="shared" si="15"/>
        <v>870837.40000000177</v>
      </c>
      <c r="DP15" s="27">
        <f t="shared" si="15"/>
        <v>870837.40000000177</v>
      </c>
      <c r="DQ15" s="27">
        <f t="shared" si="15"/>
        <v>870837.40000000177</v>
      </c>
      <c r="DR15" s="27">
        <f t="shared" si="15"/>
        <v>1794638.3200000012</v>
      </c>
      <c r="DS15" s="27">
        <f t="shared" si="15"/>
        <v>1794638.3200000012</v>
      </c>
      <c r="DT15" s="27">
        <f t="shared" si="15"/>
        <v>1794638.3200000012</v>
      </c>
      <c r="DU15" s="27">
        <f t="shared" si="15"/>
        <v>1794638.3200000012</v>
      </c>
      <c r="DV15" s="27">
        <f t="shared" si="15"/>
        <v>1794638.3200000012</v>
      </c>
      <c r="DW15" s="27">
        <f t="shared" si="15"/>
        <v>3183363.700000003</v>
      </c>
      <c r="DX15" s="27">
        <f t="shared" si="15"/>
        <v>870837.4000000027</v>
      </c>
      <c r="DZ15" s="27">
        <f t="shared" ref="DZ15:EJ15" si="16">+SUM(DZ8:DZ14)</f>
        <v>640000</v>
      </c>
      <c r="EA15" s="27">
        <f t="shared" si="16"/>
        <v>190000</v>
      </c>
      <c r="EB15" s="27">
        <f t="shared" si="16"/>
        <v>190000.00000000047</v>
      </c>
      <c r="EC15" s="27">
        <f t="shared" si="16"/>
        <v>1726695.9999999995</v>
      </c>
      <c r="ED15" s="27">
        <f t="shared" si="16"/>
        <v>868821.39999999991</v>
      </c>
      <c r="EE15" s="27">
        <f t="shared" si="16"/>
        <v>190288.0000000007</v>
      </c>
      <c r="EF15" s="27">
        <f t="shared" si="16"/>
        <v>870837.40000000177</v>
      </c>
      <c r="EG15" s="27">
        <f t="shared" si="16"/>
        <v>870837.40000000084</v>
      </c>
      <c r="EH15" s="27">
        <f t="shared" si="16"/>
        <v>870837.40000000084</v>
      </c>
      <c r="EI15" s="27">
        <f t="shared" si="16"/>
        <v>870837.40000000177</v>
      </c>
      <c r="EJ15" s="27">
        <f t="shared" si="16"/>
        <v>870837.4000000027</v>
      </c>
      <c r="EK15">
        <f t="shared" si="0"/>
        <v>12</v>
      </c>
    </row>
    <row r="16" spans="3:141">
      <c r="C16" s="20"/>
      <c r="D16" s="20"/>
      <c r="E16" s="20"/>
      <c r="F16" s="20"/>
      <c r="G16" s="14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EK16">
        <f t="shared" si="0"/>
        <v>13</v>
      </c>
    </row>
    <row r="17" spans="3:141" ht="21">
      <c r="C17" s="20"/>
      <c r="D17" s="20"/>
      <c r="E17" s="21" t="s">
        <v>58</v>
      </c>
      <c r="F17" s="32"/>
      <c r="G17" s="32"/>
      <c r="H17" s="27">
        <f>+[1]Bilancio_In!E12</f>
        <v>100000</v>
      </c>
      <c r="I17" s="27">
        <f>+H17+[1]CE!G10</f>
        <v>100000</v>
      </c>
      <c r="J17" s="27">
        <f>+I17+[1]CE!H10</f>
        <v>100000</v>
      </c>
      <c r="K17" s="27">
        <f>+J17+[1]CE!I10</f>
        <v>100000</v>
      </c>
      <c r="L17" s="27">
        <f>+K17+[1]CE!J10</f>
        <v>100000</v>
      </c>
      <c r="M17" s="27">
        <f>+L17+[1]CE!K10</f>
        <v>100000</v>
      </c>
      <c r="N17" s="27">
        <f>+M17+[1]CE!L10</f>
        <v>100000</v>
      </c>
      <c r="O17" s="27">
        <f>+N17+[1]CE!M10</f>
        <v>100000</v>
      </c>
      <c r="P17" s="27">
        <f>+O17+[1]CE!N10</f>
        <v>100000</v>
      </c>
      <c r="Q17" s="27">
        <f>+P17+[1]CE!O10</f>
        <v>100000</v>
      </c>
      <c r="R17" s="27">
        <f>+Q17+[1]CE!P10</f>
        <v>100000</v>
      </c>
      <c r="S17" s="27">
        <f>+R17+[1]CE!Q10</f>
        <v>100000</v>
      </c>
      <c r="T17" s="27">
        <f>+S17+[1]CE!R10</f>
        <v>100000</v>
      </c>
      <c r="U17" s="27">
        <f>+T17+[1]CE!S10</f>
        <v>100000</v>
      </c>
      <c r="V17" s="27">
        <f>+U17+[1]CE!T10</f>
        <v>100000</v>
      </c>
      <c r="W17" s="27">
        <f>+V17+[1]CE!U10</f>
        <v>100000</v>
      </c>
      <c r="X17" s="27">
        <f>+W17+[1]CE!V10</f>
        <v>100000</v>
      </c>
      <c r="Y17" s="27">
        <f>+X17+[1]CE!W10</f>
        <v>100000</v>
      </c>
      <c r="Z17" s="27">
        <f>+Y17+[1]CE!X10</f>
        <v>100000</v>
      </c>
      <c r="AA17" s="27">
        <f>+Z17+[1]CE!Y10</f>
        <v>100000</v>
      </c>
      <c r="AB17" s="27">
        <f>+AA17+[1]CE!Z10</f>
        <v>100000</v>
      </c>
      <c r="AC17" s="27">
        <f>+AB17+[1]CE!AA10</f>
        <v>100000</v>
      </c>
      <c r="AD17" s="27">
        <f>+AC17+[1]CE!AB10</f>
        <v>100000</v>
      </c>
      <c r="AE17" s="27">
        <f>+AD17+[1]CE!AC10</f>
        <v>100000</v>
      </c>
      <c r="AF17" s="27">
        <f>+AE17+[1]CE!AD10</f>
        <v>100000</v>
      </c>
      <c r="AG17" s="27">
        <f>+AF17+[1]CE!AE10</f>
        <v>100000</v>
      </c>
      <c r="AH17" s="27">
        <f>+AG17+[1]CE!AF10</f>
        <v>100000</v>
      </c>
      <c r="AI17" s="27">
        <f>+AH17+[1]CE!AG10</f>
        <v>100000</v>
      </c>
      <c r="AJ17" s="27">
        <f>+AI17+[1]CE!AH10</f>
        <v>100000</v>
      </c>
      <c r="AK17" s="27">
        <f>+AJ17+[1]CE!AI10</f>
        <v>100000</v>
      </c>
      <c r="AL17" s="27">
        <f>+AK17+[1]CE!AJ10</f>
        <v>100000</v>
      </c>
      <c r="AM17" s="27">
        <f>+AL17+[1]CE!AK10</f>
        <v>100000</v>
      </c>
      <c r="AN17" s="27">
        <f>+AM17+[1]CE!AL10</f>
        <v>100000</v>
      </c>
      <c r="AO17" s="27">
        <f>+AN17+[1]CE!AM10</f>
        <v>100000</v>
      </c>
      <c r="AP17" s="27">
        <f>+AO17+[1]CE!AN10</f>
        <v>100000</v>
      </c>
      <c r="AQ17" s="27">
        <f>+AP17+[1]CE!AO10</f>
        <v>100000</v>
      </c>
      <c r="AR17" s="27">
        <f>+AQ17+[1]CE!AP10</f>
        <v>100000</v>
      </c>
      <c r="AS17" s="27">
        <f>+AR17+[1]CE!AQ10</f>
        <v>100000</v>
      </c>
      <c r="AT17" s="27">
        <f>+AS17+[1]CE!AR10</f>
        <v>100000</v>
      </c>
      <c r="AU17" s="27">
        <f>+AT17+[1]CE!AS10</f>
        <v>100000</v>
      </c>
      <c r="AV17" s="27">
        <f>+AU17+[1]CE!AT10</f>
        <v>100000</v>
      </c>
      <c r="AW17" s="27">
        <f>+AV17+[1]CE!AU10</f>
        <v>100000</v>
      </c>
      <c r="AX17" s="27">
        <f>+AW17+[1]CE!AV10</f>
        <v>100000</v>
      </c>
      <c r="AY17" s="27">
        <f>+AX17+[1]CE!AW10</f>
        <v>100000</v>
      </c>
      <c r="AZ17" s="27">
        <f>+AY17+[1]CE!AX10</f>
        <v>100000</v>
      </c>
      <c r="BA17" s="27">
        <f>+AZ17+[1]CE!AY10</f>
        <v>100000</v>
      </c>
      <c r="BB17" s="27">
        <f>+BA17+[1]CE!AZ10</f>
        <v>100000</v>
      </c>
      <c r="BC17" s="27">
        <f>+BB17+[1]CE!BA10</f>
        <v>100000</v>
      </c>
      <c r="BD17" s="27">
        <f>+BC17+[1]CE!BB10</f>
        <v>100000</v>
      </c>
      <c r="BE17" s="27">
        <f>+BD17+[1]CE!BC10</f>
        <v>100000</v>
      </c>
      <c r="BF17" s="27">
        <f>+BE17+[1]CE!BD10</f>
        <v>100000</v>
      </c>
      <c r="BG17" s="27">
        <f>+BF17+[1]CE!BE10</f>
        <v>100000</v>
      </c>
      <c r="BH17" s="27">
        <f>+BG17+[1]CE!BF10</f>
        <v>100000</v>
      </c>
      <c r="BI17" s="27">
        <f>+BH17+[1]CE!BG10</f>
        <v>100000</v>
      </c>
      <c r="BJ17" s="27">
        <f>+BI17+[1]CE!BH10</f>
        <v>100000</v>
      </c>
      <c r="BK17" s="27">
        <f>+BJ17+[1]CE!BI10</f>
        <v>100000</v>
      </c>
      <c r="BL17" s="27">
        <f>+BK17+[1]CE!BJ10</f>
        <v>100000</v>
      </c>
      <c r="BM17" s="27">
        <f>+BL17+[1]CE!BK10</f>
        <v>100000</v>
      </c>
      <c r="BN17" s="27">
        <f>+BM17+[1]CE!BL10</f>
        <v>100000</v>
      </c>
      <c r="BO17" s="27">
        <f>+BN17+[1]CE!BM10</f>
        <v>100000</v>
      </c>
      <c r="BP17" s="27">
        <f>+BO17+[1]CE!BN10</f>
        <v>100000</v>
      </c>
      <c r="BQ17" s="27">
        <f>+BP17+[1]CE!BO10</f>
        <v>100000</v>
      </c>
      <c r="BR17" s="27">
        <f>+BQ17+[1]CE!BP10</f>
        <v>100000</v>
      </c>
      <c r="BS17" s="27">
        <f>+BR17+[1]CE!BQ10</f>
        <v>100000</v>
      </c>
      <c r="BT17" s="27">
        <f>+BS17+[1]CE!BR10</f>
        <v>100000</v>
      </c>
      <c r="BU17" s="27">
        <f>+BT17+[1]CE!BS10</f>
        <v>100000</v>
      </c>
      <c r="BV17" s="27">
        <f>+BU17+[1]CE!BT10</f>
        <v>100000</v>
      </c>
      <c r="BW17" s="27">
        <f>+BV17+[1]CE!BU10</f>
        <v>100000</v>
      </c>
      <c r="BX17" s="27">
        <f>+BW17+[1]CE!BV10</f>
        <v>100000</v>
      </c>
      <c r="BY17" s="27">
        <f>+BX17+[1]CE!BW10</f>
        <v>100000</v>
      </c>
      <c r="BZ17" s="27">
        <f>+BY17+[1]CE!BX10</f>
        <v>100000</v>
      </c>
      <c r="CA17" s="27">
        <f>+BZ17+[1]CE!BY10</f>
        <v>100000</v>
      </c>
      <c r="CB17" s="27">
        <f>+CA17+[1]CE!BZ10</f>
        <v>100000</v>
      </c>
      <c r="CC17" s="27">
        <f>+CB17+[1]CE!CA10</f>
        <v>100000</v>
      </c>
      <c r="CD17" s="27">
        <f>+CC17+[1]CE!CB10</f>
        <v>100000</v>
      </c>
      <c r="CE17" s="27">
        <f>+CD17+[1]CE!CC10</f>
        <v>100000</v>
      </c>
      <c r="CF17" s="27">
        <f>+CE17+[1]CE!CD10</f>
        <v>100000</v>
      </c>
      <c r="CG17" s="27">
        <f>+CF17+[1]CE!CE10</f>
        <v>100000</v>
      </c>
      <c r="CH17" s="27">
        <f>+CG17+[1]CE!CF10</f>
        <v>100000</v>
      </c>
      <c r="CI17" s="27">
        <f>+CH17+[1]CE!CG10</f>
        <v>100000</v>
      </c>
      <c r="CJ17" s="27">
        <f>+CI17+[1]CE!CH10</f>
        <v>100000</v>
      </c>
      <c r="CK17" s="27">
        <f>+CJ17+[1]CE!CI10</f>
        <v>100000</v>
      </c>
      <c r="CL17" s="27">
        <f>+CK17+[1]CE!CJ10</f>
        <v>100000</v>
      </c>
      <c r="CM17" s="27">
        <f>+CL17+[1]CE!CK10</f>
        <v>100000</v>
      </c>
      <c r="CN17" s="27">
        <f>+CM17+[1]CE!CL10</f>
        <v>100000</v>
      </c>
      <c r="CO17" s="27">
        <f>+CN17+[1]CE!CM10</f>
        <v>100000</v>
      </c>
      <c r="CP17" s="27">
        <f>+CO17+[1]CE!CN10</f>
        <v>100000</v>
      </c>
      <c r="CQ17" s="27">
        <f>+CP17+[1]CE!CO10</f>
        <v>100000</v>
      </c>
      <c r="CR17" s="27">
        <f>+CQ17+[1]CE!CP10</f>
        <v>100000</v>
      </c>
      <c r="CS17" s="27">
        <f>+CR17+[1]CE!CQ10</f>
        <v>100000</v>
      </c>
      <c r="CT17" s="27">
        <f>+CS17+[1]CE!CR10</f>
        <v>100000</v>
      </c>
      <c r="CU17" s="27">
        <f>+CT17+[1]CE!CS10</f>
        <v>100000</v>
      </c>
      <c r="CV17" s="27">
        <f>+CU17+[1]CE!CT10</f>
        <v>100000</v>
      </c>
      <c r="CW17" s="27">
        <f>+CV17+[1]CE!CU10</f>
        <v>100000</v>
      </c>
      <c r="CX17" s="27">
        <f>+CW17+[1]CE!CV10</f>
        <v>100000</v>
      </c>
      <c r="CY17" s="27">
        <f>+CX17+[1]CE!CW10</f>
        <v>100000</v>
      </c>
      <c r="CZ17" s="27">
        <f>+CY17+[1]CE!CX10</f>
        <v>100000</v>
      </c>
      <c r="DA17" s="27">
        <f>+CZ17+[1]CE!CY10</f>
        <v>100000</v>
      </c>
      <c r="DB17" s="27">
        <f>+DA17+[1]CE!CZ10</f>
        <v>100000</v>
      </c>
      <c r="DC17" s="27">
        <f>+DB17+[1]CE!DA10</f>
        <v>100000</v>
      </c>
      <c r="DD17" s="27">
        <f>+DC17+[1]CE!DB10</f>
        <v>100000</v>
      </c>
      <c r="DE17" s="27">
        <f>+DD17+[1]CE!DC10</f>
        <v>100000</v>
      </c>
      <c r="DF17" s="27">
        <f>+DE17+[1]CE!DD10</f>
        <v>100000</v>
      </c>
      <c r="DG17" s="27">
        <f>+DF17+[1]CE!DE10</f>
        <v>100000</v>
      </c>
      <c r="DH17" s="27">
        <f>+DG17+[1]CE!DF10</f>
        <v>100000</v>
      </c>
      <c r="DI17" s="27">
        <f>+DH17+[1]CE!DG10</f>
        <v>100000</v>
      </c>
      <c r="DJ17" s="27">
        <f>+DI17+[1]CE!DH10</f>
        <v>100000</v>
      </c>
      <c r="DK17" s="27">
        <f>+DJ17+[1]CE!DI10</f>
        <v>100000</v>
      </c>
      <c r="DL17" s="27">
        <f>+DK17+[1]CE!DJ10</f>
        <v>100000</v>
      </c>
      <c r="DM17" s="27">
        <f>+DL17+[1]CE!DK10</f>
        <v>100000</v>
      </c>
      <c r="DN17" s="27">
        <f>+DM17+[1]CE!DL10</f>
        <v>100000</v>
      </c>
      <c r="DO17" s="27">
        <f>+DN17+[1]CE!DM10</f>
        <v>100000</v>
      </c>
      <c r="DP17" s="27">
        <f>+DO17+[1]CE!DN10</f>
        <v>100000</v>
      </c>
      <c r="DQ17" s="27">
        <f>+DP17+[1]CE!DO10</f>
        <v>100000</v>
      </c>
      <c r="DR17" s="27">
        <f>+DQ17+[1]CE!DP10</f>
        <v>100000</v>
      </c>
      <c r="DS17" s="27">
        <f>+DR17+[1]CE!DQ10</f>
        <v>100000</v>
      </c>
      <c r="DT17" s="27">
        <f>+DS17+[1]CE!DR10</f>
        <v>100000</v>
      </c>
      <c r="DU17" s="27">
        <f>+DT17+[1]CE!DS10</f>
        <v>100000</v>
      </c>
      <c r="DV17" s="27">
        <f>+DU17+[1]CE!DT10</f>
        <v>100000</v>
      </c>
      <c r="DW17" s="27">
        <f>+DV17+[1]CE!DU10</f>
        <v>100000</v>
      </c>
      <c r="DX17" s="27">
        <f>+DW17+[1]CE!DV10</f>
        <v>100000</v>
      </c>
      <c r="DZ17" s="27">
        <f t="shared" ref="DZ17" si="17">+H17</f>
        <v>100000</v>
      </c>
      <c r="EA17" s="27">
        <f t="shared" ref="EA17" si="18">+T17</f>
        <v>100000</v>
      </c>
      <c r="EB17" s="27">
        <f t="shared" ref="EB17" si="19">+AF17</f>
        <v>100000</v>
      </c>
      <c r="EC17" s="27">
        <f t="shared" ref="EC17" si="20">+AR17</f>
        <v>100000</v>
      </c>
      <c r="ED17" s="27">
        <f t="shared" ref="ED17" si="21">+BD17</f>
        <v>100000</v>
      </c>
      <c r="EE17" s="27">
        <f t="shared" ref="EE17" si="22">+BP17</f>
        <v>100000</v>
      </c>
      <c r="EF17" s="27">
        <f t="shared" ref="EF17" si="23">+CB17</f>
        <v>100000</v>
      </c>
      <c r="EG17" s="27">
        <f t="shared" ref="EG17" si="24">+CN17</f>
        <v>100000</v>
      </c>
      <c r="EH17" s="27">
        <f t="shared" ref="EH17" si="25">+CZ17</f>
        <v>100000</v>
      </c>
      <c r="EI17" s="27">
        <f t="shared" ref="EI17" si="26">+DL17</f>
        <v>100000</v>
      </c>
      <c r="EJ17" s="27">
        <f t="shared" ref="EJ17" si="27">+DX17</f>
        <v>100000</v>
      </c>
      <c r="EK17">
        <f t="shared" si="0"/>
        <v>14</v>
      </c>
    </row>
    <row r="18" spans="3:141">
      <c r="C18" s="20"/>
      <c r="D18" s="20"/>
      <c r="E18" s="20"/>
      <c r="F18" s="20"/>
      <c r="G18" s="14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EK18">
        <f t="shared" si="0"/>
        <v>15</v>
      </c>
    </row>
    <row r="19" spans="3:141" ht="21">
      <c r="C19" s="20"/>
      <c r="D19" s="20"/>
      <c r="E19" s="21" t="s">
        <v>59</v>
      </c>
      <c r="F19" s="32"/>
      <c r="G19" s="32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EK19">
        <f t="shared" si="0"/>
        <v>16</v>
      </c>
    </row>
    <row r="20" spans="3:141">
      <c r="C20" s="20"/>
      <c r="D20" s="20"/>
      <c r="E20" s="20"/>
      <c r="F20" s="26" t="s">
        <v>60</v>
      </c>
      <c r="G20" s="26"/>
      <c r="H20" s="27">
        <f>+H21</f>
        <v>500000</v>
      </c>
      <c r="I20" s="27">
        <f>+I21</f>
        <v>500000</v>
      </c>
      <c r="J20" s="27">
        <f>+J21</f>
        <v>500000</v>
      </c>
      <c r="K20" s="27">
        <f>+K21</f>
        <v>500000</v>
      </c>
      <c r="L20" s="27">
        <f>+L21</f>
        <v>500000</v>
      </c>
      <c r="M20" s="27">
        <f t="shared" ref="M20:BX20" si="28">+M21</f>
        <v>500000</v>
      </c>
      <c r="N20" s="27">
        <f t="shared" si="28"/>
        <v>500000</v>
      </c>
      <c r="O20" s="27">
        <f t="shared" si="28"/>
        <v>500000</v>
      </c>
      <c r="P20" s="27">
        <f t="shared" si="28"/>
        <v>500000</v>
      </c>
      <c r="Q20" s="27">
        <f t="shared" si="28"/>
        <v>500000</v>
      </c>
      <c r="R20" s="27">
        <f t="shared" si="28"/>
        <v>500000</v>
      </c>
      <c r="S20" s="27">
        <f t="shared" si="28"/>
        <v>500000</v>
      </c>
      <c r="T20" s="27">
        <f t="shared" si="28"/>
        <v>500000</v>
      </c>
      <c r="U20" s="27">
        <f t="shared" si="28"/>
        <v>500000</v>
      </c>
      <c r="V20" s="27">
        <f t="shared" si="28"/>
        <v>500000</v>
      </c>
      <c r="W20" s="27">
        <f t="shared" si="28"/>
        <v>500000</v>
      </c>
      <c r="X20" s="27">
        <f t="shared" si="28"/>
        <v>500000</v>
      </c>
      <c r="Y20" s="27">
        <f t="shared" si="28"/>
        <v>500000</v>
      </c>
      <c r="Z20" s="27">
        <f t="shared" si="28"/>
        <v>500000</v>
      </c>
      <c r="AA20" s="27">
        <f t="shared" si="28"/>
        <v>500000</v>
      </c>
      <c r="AB20" s="27">
        <f t="shared" si="28"/>
        <v>500000</v>
      </c>
      <c r="AC20" s="27">
        <f t="shared" si="28"/>
        <v>500000</v>
      </c>
      <c r="AD20" s="27">
        <f t="shared" si="28"/>
        <v>500000</v>
      </c>
      <c r="AE20" s="27">
        <f t="shared" si="28"/>
        <v>500000</v>
      </c>
      <c r="AF20" s="27">
        <f t="shared" si="28"/>
        <v>500000</v>
      </c>
      <c r="AG20" s="27">
        <f t="shared" si="28"/>
        <v>500000</v>
      </c>
      <c r="AH20" s="27">
        <f t="shared" si="28"/>
        <v>500000</v>
      </c>
      <c r="AI20" s="27">
        <f t="shared" si="28"/>
        <v>500000</v>
      </c>
      <c r="AJ20" s="27">
        <f t="shared" si="28"/>
        <v>500000</v>
      </c>
      <c r="AK20" s="27">
        <f t="shared" si="28"/>
        <v>500000</v>
      </c>
      <c r="AL20" s="27">
        <f t="shared" si="28"/>
        <v>500000</v>
      </c>
      <c r="AM20" s="27">
        <f t="shared" si="28"/>
        <v>500000</v>
      </c>
      <c r="AN20" s="27">
        <f t="shared" si="28"/>
        <v>500000</v>
      </c>
      <c r="AO20" s="27">
        <f t="shared" si="28"/>
        <v>500000</v>
      </c>
      <c r="AP20" s="27">
        <f t="shared" si="28"/>
        <v>500000</v>
      </c>
      <c r="AQ20" s="27">
        <f t="shared" si="28"/>
        <v>500000</v>
      </c>
      <c r="AR20" s="27">
        <f t="shared" si="28"/>
        <v>500000</v>
      </c>
      <c r="AS20" s="27">
        <f t="shared" si="28"/>
        <v>500000</v>
      </c>
      <c r="AT20" s="27">
        <f t="shared" si="28"/>
        <v>500000</v>
      </c>
      <c r="AU20" s="27">
        <f t="shared" si="28"/>
        <v>500000</v>
      </c>
      <c r="AV20" s="27">
        <f t="shared" si="28"/>
        <v>500000</v>
      </c>
      <c r="AW20" s="27">
        <f t="shared" si="28"/>
        <v>500000</v>
      </c>
      <c r="AX20" s="27">
        <f t="shared" si="28"/>
        <v>500000</v>
      </c>
      <c r="AY20" s="27">
        <f t="shared" si="28"/>
        <v>500000</v>
      </c>
      <c r="AZ20" s="27">
        <f t="shared" si="28"/>
        <v>500000</v>
      </c>
      <c r="BA20" s="27">
        <f t="shared" si="28"/>
        <v>500000</v>
      </c>
      <c r="BB20" s="27">
        <f t="shared" si="28"/>
        <v>500000</v>
      </c>
      <c r="BC20" s="27">
        <f t="shared" si="28"/>
        <v>500000</v>
      </c>
      <c r="BD20" s="27">
        <f t="shared" si="28"/>
        <v>500000</v>
      </c>
      <c r="BE20" s="27">
        <f t="shared" si="28"/>
        <v>500000</v>
      </c>
      <c r="BF20" s="27">
        <f t="shared" si="28"/>
        <v>500000</v>
      </c>
      <c r="BG20" s="27">
        <f t="shared" si="28"/>
        <v>500000</v>
      </c>
      <c r="BH20" s="27">
        <f t="shared" si="28"/>
        <v>500000</v>
      </c>
      <c r="BI20" s="27">
        <f t="shared" si="28"/>
        <v>500000</v>
      </c>
      <c r="BJ20" s="27">
        <f t="shared" si="28"/>
        <v>500000</v>
      </c>
      <c r="BK20" s="27">
        <f t="shared" si="28"/>
        <v>500000</v>
      </c>
      <c r="BL20" s="27">
        <f t="shared" si="28"/>
        <v>500000</v>
      </c>
      <c r="BM20" s="27">
        <f t="shared" si="28"/>
        <v>500000</v>
      </c>
      <c r="BN20" s="27">
        <f t="shared" si="28"/>
        <v>500000</v>
      </c>
      <c r="BO20" s="27">
        <f t="shared" si="28"/>
        <v>500000</v>
      </c>
      <c r="BP20" s="27">
        <f t="shared" si="28"/>
        <v>500000</v>
      </c>
      <c r="BQ20" s="27">
        <f t="shared" si="28"/>
        <v>500000</v>
      </c>
      <c r="BR20" s="27">
        <f t="shared" si="28"/>
        <v>500000</v>
      </c>
      <c r="BS20" s="27">
        <f t="shared" si="28"/>
        <v>500000</v>
      </c>
      <c r="BT20" s="27">
        <f t="shared" si="28"/>
        <v>500000</v>
      </c>
      <c r="BU20" s="27">
        <f t="shared" si="28"/>
        <v>500000</v>
      </c>
      <c r="BV20" s="27">
        <f t="shared" si="28"/>
        <v>500000</v>
      </c>
      <c r="BW20" s="27">
        <f t="shared" si="28"/>
        <v>500000</v>
      </c>
      <c r="BX20" s="27">
        <f t="shared" si="28"/>
        <v>500000</v>
      </c>
      <c r="BY20" s="27">
        <f t="shared" ref="BY20:DX20" si="29">+BY21</f>
        <v>500000</v>
      </c>
      <c r="BZ20" s="27">
        <f t="shared" si="29"/>
        <v>500000</v>
      </c>
      <c r="CA20" s="27">
        <f t="shared" si="29"/>
        <v>500000</v>
      </c>
      <c r="CB20" s="27">
        <f t="shared" si="29"/>
        <v>500000</v>
      </c>
      <c r="CC20" s="27">
        <f t="shared" si="29"/>
        <v>500000</v>
      </c>
      <c r="CD20" s="27">
        <f t="shared" si="29"/>
        <v>500000</v>
      </c>
      <c r="CE20" s="27">
        <f t="shared" si="29"/>
        <v>500000</v>
      </c>
      <c r="CF20" s="27">
        <f t="shared" si="29"/>
        <v>500000</v>
      </c>
      <c r="CG20" s="27">
        <f t="shared" si="29"/>
        <v>500000</v>
      </c>
      <c r="CH20" s="27">
        <f t="shared" si="29"/>
        <v>500000</v>
      </c>
      <c r="CI20" s="27">
        <f t="shared" si="29"/>
        <v>500000</v>
      </c>
      <c r="CJ20" s="27">
        <f t="shared" si="29"/>
        <v>500000</v>
      </c>
      <c r="CK20" s="27">
        <f t="shared" si="29"/>
        <v>500000</v>
      </c>
      <c r="CL20" s="27">
        <f t="shared" si="29"/>
        <v>500000</v>
      </c>
      <c r="CM20" s="27">
        <f t="shared" si="29"/>
        <v>500000</v>
      </c>
      <c r="CN20" s="27">
        <f t="shared" si="29"/>
        <v>500000</v>
      </c>
      <c r="CO20" s="27">
        <f t="shared" si="29"/>
        <v>500000</v>
      </c>
      <c r="CP20" s="27">
        <f t="shared" si="29"/>
        <v>500000</v>
      </c>
      <c r="CQ20" s="27">
        <f t="shared" si="29"/>
        <v>500000</v>
      </c>
      <c r="CR20" s="27">
        <f t="shared" si="29"/>
        <v>500000</v>
      </c>
      <c r="CS20" s="27">
        <f t="shared" si="29"/>
        <v>500000</v>
      </c>
      <c r="CT20" s="27">
        <f t="shared" si="29"/>
        <v>500000</v>
      </c>
      <c r="CU20" s="27">
        <f t="shared" si="29"/>
        <v>500000</v>
      </c>
      <c r="CV20" s="27">
        <f t="shared" si="29"/>
        <v>500000</v>
      </c>
      <c r="CW20" s="27">
        <f t="shared" si="29"/>
        <v>500000</v>
      </c>
      <c r="CX20" s="27">
        <f t="shared" si="29"/>
        <v>500000</v>
      </c>
      <c r="CY20" s="27">
        <f t="shared" si="29"/>
        <v>500000</v>
      </c>
      <c r="CZ20" s="27">
        <f t="shared" si="29"/>
        <v>500000</v>
      </c>
      <c r="DA20" s="27">
        <f t="shared" si="29"/>
        <v>500000</v>
      </c>
      <c r="DB20" s="27">
        <f t="shared" si="29"/>
        <v>500000</v>
      </c>
      <c r="DC20" s="27">
        <f t="shared" si="29"/>
        <v>500000</v>
      </c>
      <c r="DD20" s="27">
        <f t="shared" si="29"/>
        <v>500000</v>
      </c>
      <c r="DE20" s="27">
        <f t="shared" si="29"/>
        <v>500000</v>
      </c>
      <c r="DF20" s="27">
        <f t="shared" si="29"/>
        <v>500000</v>
      </c>
      <c r="DG20" s="27">
        <f t="shared" si="29"/>
        <v>500000</v>
      </c>
      <c r="DH20" s="27">
        <f t="shared" si="29"/>
        <v>500000</v>
      </c>
      <c r="DI20" s="27">
        <f t="shared" si="29"/>
        <v>500000</v>
      </c>
      <c r="DJ20" s="27">
        <f t="shared" si="29"/>
        <v>500000</v>
      </c>
      <c r="DK20" s="27">
        <f t="shared" si="29"/>
        <v>500000</v>
      </c>
      <c r="DL20" s="27">
        <f t="shared" si="29"/>
        <v>500000</v>
      </c>
      <c r="DM20" s="27">
        <f t="shared" si="29"/>
        <v>500000</v>
      </c>
      <c r="DN20" s="27">
        <f t="shared" si="29"/>
        <v>500000</v>
      </c>
      <c r="DO20" s="27">
        <f t="shared" si="29"/>
        <v>500000</v>
      </c>
      <c r="DP20" s="27">
        <f t="shared" si="29"/>
        <v>500000</v>
      </c>
      <c r="DQ20" s="27">
        <f t="shared" si="29"/>
        <v>500000</v>
      </c>
      <c r="DR20" s="27">
        <f t="shared" si="29"/>
        <v>500000</v>
      </c>
      <c r="DS20" s="27">
        <f t="shared" si="29"/>
        <v>500000</v>
      </c>
      <c r="DT20" s="27">
        <f t="shared" si="29"/>
        <v>500000</v>
      </c>
      <c r="DU20" s="27">
        <f t="shared" si="29"/>
        <v>500000</v>
      </c>
      <c r="DV20" s="27">
        <f t="shared" si="29"/>
        <v>500000</v>
      </c>
      <c r="DW20" s="27">
        <f t="shared" si="29"/>
        <v>500000</v>
      </c>
      <c r="DX20" s="27">
        <f t="shared" si="29"/>
        <v>500000</v>
      </c>
      <c r="DZ20" s="27">
        <f t="shared" ref="DZ20:EJ20" si="30">+DZ21</f>
        <v>500000</v>
      </c>
      <c r="EA20" s="27">
        <f t="shared" si="30"/>
        <v>500000</v>
      </c>
      <c r="EB20" s="27">
        <f t="shared" si="30"/>
        <v>500000</v>
      </c>
      <c r="EC20" s="27">
        <f t="shared" si="30"/>
        <v>500000</v>
      </c>
      <c r="ED20" s="27">
        <f t="shared" si="30"/>
        <v>500000</v>
      </c>
      <c r="EE20" s="27">
        <f t="shared" si="30"/>
        <v>500000</v>
      </c>
      <c r="EF20" s="27">
        <f t="shared" si="30"/>
        <v>500000</v>
      </c>
      <c r="EG20" s="27">
        <f t="shared" si="30"/>
        <v>500000</v>
      </c>
      <c r="EH20" s="27">
        <f t="shared" si="30"/>
        <v>500000</v>
      </c>
      <c r="EI20" s="27">
        <f t="shared" si="30"/>
        <v>500000</v>
      </c>
      <c r="EJ20" s="27">
        <f t="shared" si="30"/>
        <v>500000</v>
      </c>
      <c r="EK20">
        <f t="shared" si="0"/>
        <v>17</v>
      </c>
    </row>
    <row r="21" spans="3:141">
      <c r="C21" s="20"/>
      <c r="D21" s="20"/>
      <c r="E21" s="20"/>
      <c r="F21" s="189"/>
      <c r="G21" s="28" t="s">
        <v>61</v>
      </c>
      <c r="H21" s="3">
        <f>+[1]Bilancio_In!E16</f>
        <v>500000</v>
      </c>
      <c r="I21" s="3">
        <f>+H21+[1]C_Investimenti!F6</f>
        <v>500000</v>
      </c>
      <c r="J21" s="3">
        <f>+I21+[1]C_Investimenti!G6</f>
        <v>500000</v>
      </c>
      <c r="K21" s="3">
        <f>+J21+[1]C_Investimenti!H6</f>
        <v>500000</v>
      </c>
      <c r="L21" s="3">
        <f>+K21+[1]C_Investimenti!I6</f>
        <v>500000</v>
      </c>
      <c r="M21" s="3">
        <f>+L21+[1]C_Investimenti!J6</f>
        <v>500000</v>
      </c>
      <c r="N21" s="3">
        <f>+M21+[1]C_Investimenti!K6</f>
        <v>500000</v>
      </c>
      <c r="O21" s="3">
        <f>+N21+[1]C_Investimenti!L6</f>
        <v>500000</v>
      </c>
      <c r="P21" s="3">
        <f>+O21+[1]C_Investimenti!M6</f>
        <v>500000</v>
      </c>
      <c r="Q21" s="3">
        <f>+P21+[1]C_Investimenti!N6</f>
        <v>500000</v>
      </c>
      <c r="R21" s="3">
        <f>+Q21+[1]C_Investimenti!O6</f>
        <v>500000</v>
      </c>
      <c r="S21" s="3">
        <f>+R21+[1]C_Investimenti!P6</f>
        <v>500000</v>
      </c>
      <c r="T21" s="3">
        <f>+S21+[1]C_Investimenti!Q6</f>
        <v>500000</v>
      </c>
      <c r="U21" s="3">
        <f>+T21+[1]C_Investimenti!R6</f>
        <v>500000</v>
      </c>
      <c r="V21" s="3">
        <f>+U21+[1]C_Investimenti!S6</f>
        <v>500000</v>
      </c>
      <c r="W21" s="3">
        <f>+V21+[1]C_Investimenti!T6</f>
        <v>500000</v>
      </c>
      <c r="X21" s="3">
        <f>+W21+[1]C_Investimenti!U6</f>
        <v>500000</v>
      </c>
      <c r="Y21" s="3">
        <f>+X21+[1]C_Investimenti!V6</f>
        <v>500000</v>
      </c>
      <c r="Z21" s="3">
        <f>+Y21+[1]C_Investimenti!W6</f>
        <v>500000</v>
      </c>
      <c r="AA21" s="3">
        <f>+Z21+[1]C_Investimenti!X6</f>
        <v>500000</v>
      </c>
      <c r="AB21" s="3">
        <f>+AA21+[1]C_Investimenti!Y6</f>
        <v>500000</v>
      </c>
      <c r="AC21" s="3">
        <f>+AB21+[1]C_Investimenti!Z6</f>
        <v>500000</v>
      </c>
      <c r="AD21" s="3">
        <f>+AC21+[1]C_Investimenti!AA6</f>
        <v>500000</v>
      </c>
      <c r="AE21" s="3">
        <f>+AD21+[1]C_Investimenti!AB6</f>
        <v>500000</v>
      </c>
      <c r="AF21" s="3">
        <f>+AE21+[1]C_Investimenti!AC6</f>
        <v>500000</v>
      </c>
      <c r="AG21" s="3">
        <f>+AF21+[1]C_Investimenti!AD6</f>
        <v>500000</v>
      </c>
      <c r="AH21" s="3">
        <f>+AG21+[1]C_Investimenti!AE6</f>
        <v>500000</v>
      </c>
      <c r="AI21" s="3">
        <f>+AH21+[1]C_Investimenti!AF6</f>
        <v>500000</v>
      </c>
      <c r="AJ21" s="3">
        <f>+AI21+[1]C_Investimenti!AG6</f>
        <v>500000</v>
      </c>
      <c r="AK21" s="3">
        <f>+AJ21+[1]C_Investimenti!AH6</f>
        <v>500000</v>
      </c>
      <c r="AL21" s="3">
        <f>+AK21+[1]C_Investimenti!AI6</f>
        <v>500000</v>
      </c>
      <c r="AM21" s="3">
        <f>+AL21+[1]C_Investimenti!AJ6</f>
        <v>500000</v>
      </c>
      <c r="AN21" s="3">
        <f>+AM21+[1]C_Investimenti!AK6</f>
        <v>500000</v>
      </c>
      <c r="AO21" s="3">
        <f>+AN21+[1]C_Investimenti!AL6</f>
        <v>500000</v>
      </c>
      <c r="AP21" s="3">
        <f>+AO21+[1]C_Investimenti!AM6</f>
        <v>500000</v>
      </c>
      <c r="AQ21" s="3">
        <f>+AP21+[1]C_Investimenti!AN6</f>
        <v>500000</v>
      </c>
      <c r="AR21" s="3">
        <f>+AQ21+[1]C_Investimenti!AO6</f>
        <v>500000</v>
      </c>
      <c r="AS21" s="3">
        <f>+AR21+[1]C_Investimenti!AP6</f>
        <v>500000</v>
      </c>
      <c r="AT21" s="3">
        <f>+AS21+[1]C_Investimenti!AQ6</f>
        <v>500000</v>
      </c>
      <c r="AU21" s="3">
        <f>+AT21+[1]C_Investimenti!AR6</f>
        <v>500000</v>
      </c>
      <c r="AV21" s="3">
        <f>+AU21+[1]C_Investimenti!AS6</f>
        <v>500000</v>
      </c>
      <c r="AW21" s="3">
        <f>+AV21+[1]C_Investimenti!AT6</f>
        <v>500000</v>
      </c>
      <c r="AX21" s="3">
        <f>+AW21+[1]C_Investimenti!AU6</f>
        <v>500000</v>
      </c>
      <c r="AY21" s="3">
        <f>+AX21+[1]C_Investimenti!AV6</f>
        <v>500000</v>
      </c>
      <c r="AZ21" s="3">
        <f>+AY21+[1]C_Investimenti!AW6</f>
        <v>500000</v>
      </c>
      <c r="BA21" s="3">
        <f>+AZ21+[1]C_Investimenti!AX6</f>
        <v>500000</v>
      </c>
      <c r="BB21" s="3">
        <f>+BA21+[1]C_Investimenti!AY6</f>
        <v>500000</v>
      </c>
      <c r="BC21" s="3">
        <f>+BB21+[1]C_Investimenti!AZ6</f>
        <v>500000</v>
      </c>
      <c r="BD21" s="3">
        <f>+BC21+[1]C_Investimenti!BA6</f>
        <v>500000</v>
      </c>
      <c r="BE21" s="3">
        <f>+BD21+[1]C_Investimenti!BB6</f>
        <v>500000</v>
      </c>
      <c r="BF21" s="3">
        <f>+BE21+[1]C_Investimenti!BC6</f>
        <v>500000</v>
      </c>
      <c r="BG21" s="3">
        <f>+BF21+[1]C_Investimenti!BD6</f>
        <v>500000</v>
      </c>
      <c r="BH21" s="3">
        <f>+BG21+[1]C_Investimenti!BE6</f>
        <v>500000</v>
      </c>
      <c r="BI21" s="3">
        <f>+BH21+[1]C_Investimenti!BF6</f>
        <v>500000</v>
      </c>
      <c r="BJ21" s="3">
        <f>+BI21+[1]C_Investimenti!BG6</f>
        <v>500000</v>
      </c>
      <c r="BK21" s="3">
        <f>+BJ21+[1]C_Investimenti!BH6</f>
        <v>500000</v>
      </c>
      <c r="BL21" s="3">
        <f>+BK21+[1]C_Investimenti!BI6</f>
        <v>500000</v>
      </c>
      <c r="BM21" s="3">
        <f>+BL21+[1]C_Investimenti!BJ6</f>
        <v>500000</v>
      </c>
      <c r="BN21" s="3">
        <f>+BM21+[1]C_Investimenti!BK6</f>
        <v>500000</v>
      </c>
      <c r="BO21" s="3">
        <f>+BN21+[1]C_Investimenti!BL6</f>
        <v>500000</v>
      </c>
      <c r="BP21" s="3">
        <f>+BO21+[1]C_Investimenti!BM6</f>
        <v>500000</v>
      </c>
      <c r="BQ21" s="3">
        <f>+BP21+[1]C_Investimenti!BN6</f>
        <v>500000</v>
      </c>
      <c r="BR21" s="3">
        <f>+BQ21+[1]C_Investimenti!BO6</f>
        <v>500000</v>
      </c>
      <c r="BS21" s="3">
        <f>+BR21+[1]C_Investimenti!BP6</f>
        <v>500000</v>
      </c>
      <c r="BT21" s="3">
        <f>+BS21+[1]C_Investimenti!BQ6</f>
        <v>500000</v>
      </c>
      <c r="BU21" s="3">
        <f>+BT21+[1]C_Investimenti!BR6</f>
        <v>500000</v>
      </c>
      <c r="BV21" s="3">
        <f>+BU21+[1]C_Investimenti!BS6</f>
        <v>500000</v>
      </c>
      <c r="BW21" s="3">
        <f>+BV21+[1]C_Investimenti!BT6</f>
        <v>500000</v>
      </c>
      <c r="BX21" s="3">
        <f>+BW21+[1]C_Investimenti!BU6</f>
        <v>500000</v>
      </c>
      <c r="BY21" s="3">
        <f>+BX21+[1]C_Investimenti!BV6</f>
        <v>500000</v>
      </c>
      <c r="BZ21" s="3">
        <f>+BY21+[1]C_Investimenti!BW6</f>
        <v>500000</v>
      </c>
      <c r="CA21" s="3">
        <f>+BZ21+[1]C_Investimenti!BX6</f>
        <v>500000</v>
      </c>
      <c r="CB21" s="3">
        <f>+CA21+[1]C_Investimenti!BY6</f>
        <v>500000</v>
      </c>
      <c r="CC21" s="3">
        <f>+CB21+[1]C_Investimenti!BZ6</f>
        <v>500000</v>
      </c>
      <c r="CD21" s="3">
        <f>+CC21+[1]C_Investimenti!CA6</f>
        <v>500000</v>
      </c>
      <c r="CE21" s="3">
        <f>+CD21+[1]C_Investimenti!CB6</f>
        <v>500000</v>
      </c>
      <c r="CF21" s="3">
        <f>+CE21+[1]C_Investimenti!CC6</f>
        <v>500000</v>
      </c>
      <c r="CG21" s="3">
        <f>+CF21+[1]C_Investimenti!CD6</f>
        <v>500000</v>
      </c>
      <c r="CH21" s="3">
        <f>+CG21+[1]C_Investimenti!CE6</f>
        <v>500000</v>
      </c>
      <c r="CI21" s="3">
        <f>+CH21+[1]C_Investimenti!CF6</f>
        <v>500000</v>
      </c>
      <c r="CJ21" s="3">
        <f>+CI21+[1]C_Investimenti!CG6</f>
        <v>500000</v>
      </c>
      <c r="CK21" s="3">
        <f>+CJ21+[1]C_Investimenti!CH6</f>
        <v>500000</v>
      </c>
      <c r="CL21" s="3">
        <f>+CK21+[1]C_Investimenti!CI6</f>
        <v>500000</v>
      </c>
      <c r="CM21" s="3">
        <f>+CL21+[1]C_Investimenti!CJ6</f>
        <v>500000</v>
      </c>
      <c r="CN21" s="3">
        <f>+CM21+[1]C_Investimenti!CK6</f>
        <v>500000</v>
      </c>
      <c r="CO21" s="3">
        <f>+CN21+[1]C_Investimenti!CL6</f>
        <v>500000</v>
      </c>
      <c r="CP21" s="3">
        <f>+CO21+[1]C_Investimenti!CM6</f>
        <v>500000</v>
      </c>
      <c r="CQ21" s="3">
        <f>+CP21+[1]C_Investimenti!CN6</f>
        <v>500000</v>
      </c>
      <c r="CR21" s="3">
        <f>+CQ21+[1]C_Investimenti!CO6</f>
        <v>500000</v>
      </c>
      <c r="CS21" s="3">
        <f>+CR21+[1]C_Investimenti!CP6</f>
        <v>500000</v>
      </c>
      <c r="CT21" s="3">
        <f>+CS21+[1]C_Investimenti!CQ6</f>
        <v>500000</v>
      </c>
      <c r="CU21" s="3">
        <f>+CT21+[1]C_Investimenti!CR6</f>
        <v>500000</v>
      </c>
      <c r="CV21" s="3">
        <f>+CU21+[1]C_Investimenti!CS6</f>
        <v>500000</v>
      </c>
      <c r="CW21" s="3">
        <f>+CV21+[1]C_Investimenti!CT6</f>
        <v>500000</v>
      </c>
      <c r="CX21" s="3">
        <f>+CW21+[1]C_Investimenti!CU6</f>
        <v>500000</v>
      </c>
      <c r="CY21" s="3">
        <f>+CX21+[1]C_Investimenti!CV6</f>
        <v>500000</v>
      </c>
      <c r="CZ21" s="3">
        <f>+CY21+[1]C_Investimenti!CW6</f>
        <v>500000</v>
      </c>
      <c r="DA21" s="3">
        <f>+CZ21+[1]C_Investimenti!CX6</f>
        <v>500000</v>
      </c>
      <c r="DB21" s="3">
        <f>+DA21+[1]C_Investimenti!CY6</f>
        <v>500000</v>
      </c>
      <c r="DC21" s="3">
        <f>+DB21+[1]C_Investimenti!CZ6</f>
        <v>500000</v>
      </c>
      <c r="DD21" s="3">
        <f>+DC21+[1]C_Investimenti!DA6</f>
        <v>500000</v>
      </c>
      <c r="DE21" s="3">
        <f>+DD21+[1]C_Investimenti!DB6</f>
        <v>500000</v>
      </c>
      <c r="DF21" s="3">
        <f>+DE21+[1]C_Investimenti!DC6</f>
        <v>500000</v>
      </c>
      <c r="DG21" s="3">
        <f>+DF21+[1]C_Investimenti!DD6</f>
        <v>500000</v>
      </c>
      <c r="DH21" s="3">
        <f>+DG21+[1]C_Investimenti!DE6</f>
        <v>500000</v>
      </c>
      <c r="DI21" s="3">
        <f>+DH21+[1]C_Investimenti!DF6</f>
        <v>500000</v>
      </c>
      <c r="DJ21" s="3">
        <f>+DI21+[1]C_Investimenti!DG6</f>
        <v>500000</v>
      </c>
      <c r="DK21" s="3">
        <f>+DJ21+[1]C_Investimenti!DH6</f>
        <v>500000</v>
      </c>
      <c r="DL21" s="3">
        <f>+DK21+[1]C_Investimenti!DI6</f>
        <v>500000</v>
      </c>
      <c r="DM21" s="3">
        <f>+DL21+[1]C_Investimenti!DJ6</f>
        <v>500000</v>
      </c>
      <c r="DN21" s="3">
        <f>+DM21+[1]C_Investimenti!DK6</f>
        <v>500000</v>
      </c>
      <c r="DO21" s="3">
        <f>+DN21+[1]C_Investimenti!DL6</f>
        <v>500000</v>
      </c>
      <c r="DP21" s="3">
        <f>+DO21+[1]C_Investimenti!DM6</f>
        <v>500000</v>
      </c>
      <c r="DQ21" s="3">
        <f>+DP21+[1]C_Investimenti!DN6</f>
        <v>500000</v>
      </c>
      <c r="DR21" s="3">
        <f>+DQ21+[1]C_Investimenti!DO6</f>
        <v>500000</v>
      </c>
      <c r="DS21" s="3">
        <f>+DR21+[1]C_Investimenti!DP6</f>
        <v>500000</v>
      </c>
      <c r="DT21" s="3">
        <f>+DS21+[1]C_Investimenti!DQ6</f>
        <v>500000</v>
      </c>
      <c r="DU21" s="3">
        <f>+DT21+[1]C_Investimenti!DR6</f>
        <v>500000</v>
      </c>
      <c r="DV21" s="3">
        <f>+DU21+[1]C_Investimenti!DS6</f>
        <v>500000</v>
      </c>
      <c r="DW21" s="3">
        <f>+DV21+[1]C_Investimenti!DT6</f>
        <v>500000</v>
      </c>
      <c r="DX21" s="3">
        <f>+DW21+[1]C_Investimenti!DU6</f>
        <v>500000</v>
      </c>
      <c r="DZ21" s="3">
        <f t="shared" ref="DZ21" si="31">+H21</f>
        <v>500000</v>
      </c>
      <c r="EA21" s="3">
        <f t="shared" ref="EA21" si="32">+T21</f>
        <v>500000</v>
      </c>
      <c r="EB21" s="3">
        <f t="shared" ref="EB21" si="33">+AF21</f>
        <v>500000</v>
      </c>
      <c r="EC21" s="3">
        <f t="shared" ref="EC21" si="34">+AR21</f>
        <v>500000</v>
      </c>
      <c r="ED21" s="3">
        <f t="shared" ref="ED21" si="35">+BD21</f>
        <v>500000</v>
      </c>
      <c r="EE21" s="3">
        <f t="shared" ref="EE21" si="36">+BP21</f>
        <v>500000</v>
      </c>
      <c r="EF21" s="3">
        <f t="shared" ref="EF21" si="37">+CB21</f>
        <v>500000</v>
      </c>
      <c r="EG21" s="3">
        <f t="shared" ref="EG21" si="38">+CN21</f>
        <v>500000</v>
      </c>
      <c r="EH21" s="3">
        <f t="shared" ref="EH21" si="39">+CZ21</f>
        <v>500000</v>
      </c>
      <c r="EI21" s="3">
        <f t="shared" ref="EI21" si="40">+DL21</f>
        <v>500000</v>
      </c>
      <c r="EJ21" s="3">
        <f t="shared" ref="EJ21" si="41">+DX21</f>
        <v>500000</v>
      </c>
      <c r="EK21">
        <f t="shared" si="0"/>
        <v>18</v>
      </c>
    </row>
    <row r="22" spans="3:141">
      <c r="C22" s="20"/>
      <c r="D22" s="20"/>
      <c r="E22" s="20"/>
      <c r="F22" s="26" t="s">
        <v>62</v>
      </c>
      <c r="G22" s="35"/>
      <c r="H22" s="27">
        <f>+H23</f>
        <v>100000</v>
      </c>
      <c r="I22" s="27">
        <f t="shared" ref="I22:BT22" si="42">+I23</f>
        <v>110000</v>
      </c>
      <c r="J22" s="27">
        <f t="shared" si="42"/>
        <v>120000</v>
      </c>
      <c r="K22" s="27">
        <f t="shared" si="42"/>
        <v>130000</v>
      </c>
      <c r="L22" s="27">
        <f t="shared" si="42"/>
        <v>130000</v>
      </c>
      <c r="M22" s="27">
        <f t="shared" si="42"/>
        <v>130000</v>
      </c>
      <c r="N22" s="27">
        <f t="shared" si="42"/>
        <v>130000</v>
      </c>
      <c r="O22" s="27">
        <f t="shared" si="42"/>
        <v>130000</v>
      </c>
      <c r="P22" s="27">
        <f t="shared" si="42"/>
        <v>130000</v>
      </c>
      <c r="Q22" s="27">
        <f t="shared" si="42"/>
        <v>130000</v>
      </c>
      <c r="R22" s="27">
        <f t="shared" si="42"/>
        <v>130000</v>
      </c>
      <c r="S22" s="27">
        <f t="shared" si="42"/>
        <v>130000</v>
      </c>
      <c r="T22" s="27">
        <f t="shared" si="42"/>
        <v>130000</v>
      </c>
      <c r="U22" s="27">
        <f t="shared" si="42"/>
        <v>130000</v>
      </c>
      <c r="V22" s="27">
        <f t="shared" si="42"/>
        <v>130000</v>
      </c>
      <c r="W22" s="27">
        <f t="shared" si="42"/>
        <v>130000</v>
      </c>
      <c r="X22" s="27">
        <f t="shared" si="42"/>
        <v>130000</v>
      </c>
      <c r="Y22" s="27">
        <f t="shared" si="42"/>
        <v>130000</v>
      </c>
      <c r="Z22" s="27">
        <f t="shared" si="42"/>
        <v>130000</v>
      </c>
      <c r="AA22" s="27">
        <f t="shared" si="42"/>
        <v>130000</v>
      </c>
      <c r="AB22" s="27">
        <f t="shared" si="42"/>
        <v>130000</v>
      </c>
      <c r="AC22" s="27">
        <f t="shared" si="42"/>
        <v>130000</v>
      </c>
      <c r="AD22" s="27">
        <f t="shared" si="42"/>
        <v>130000</v>
      </c>
      <c r="AE22" s="27">
        <f t="shared" si="42"/>
        <v>130000</v>
      </c>
      <c r="AF22" s="27">
        <f t="shared" si="42"/>
        <v>130000</v>
      </c>
      <c r="AG22" s="27">
        <f t="shared" si="42"/>
        <v>130000</v>
      </c>
      <c r="AH22" s="27">
        <f t="shared" si="42"/>
        <v>130000</v>
      </c>
      <c r="AI22" s="27">
        <f t="shared" si="42"/>
        <v>130000</v>
      </c>
      <c r="AJ22" s="27">
        <f t="shared" si="42"/>
        <v>130000</v>
      </c>
      <c r="AK22" s="27">
        <f t="shared" si="42"/>
        <v>130000</v>
      </c>
      <c r="AL22" s="27">
        <f t="shared" si="42"/>
        <v>130000</v>
      </c>
      <c r="AM22" s="27">
        <f t="shared" si="42"/>
        <v>130000</v>
      </c>
      <c r="AN22" s="27">
        <f t="shared" si="42"/>
        <v>130000</v>
      </c>
      <c r="AO22" s="27">
        <f t="shared" si="42"/>
        <v>130000</v>
      </c>
      <c r="AP22" s="27">
        <f t="shared" si="42"/>
        <v>130000</v>
      </c>
      <c r="AQ22" s="27">
        <f t="shared" si="42"/>
        <v>130000</v>
      </c>
      <c r="AR22" s="27">
        <f t="shared" si="42"/>
        <v>130000</v>
      </c>
      <c r="AS22" s="27">
        <f t="shared" si="42"/>
        <v>130000</v>
      </c>
      <c r="AT22" s="27">
        <f t="shared" si="42"/>
        <v>130000</v>
      </c>
      <c r="AU22" s="27">
        <f t="shared" si="42"/>
        <v>130000</v>
      </c>
      <c r="AV22" s="27">
        <f t="shared" si="42"/>
        <v>130000</v>
      </c>
      <c r="AW22" s="27">
        <f t="shared" si="42"/>
        <v>130000</v>
      </c>
      <c r="AX22" s="27">
        <f t="shared" si="42"/>
        <v>130000</v>
      </c>
      <c r="AY22" s="27">
        <f t="shared" si="42"/>
        <v>130000</v>
      </c>
      <c r="AZ22" s="27">
        <f t="shared" si="42"/>
        <v>130000</v>
      </c>
      <c r="BA22" s="27">
        <f t="shared" si="42"/>
        <v>130000</v>
      </c>
      <c r="BB22" s="27">
        <f t="shared" si="42"/>
        <v>130000</v>
      </c>
      <c r="BC22" s="27">
        <f t="shared" si="42"/>
        <v>130000</v>
      </c>
      <c r="BD22" s="27">
        <f t="shared" si="42"/>
        <v>130000</v>
      </c>
      <c r="BE22" s="27">
        <f t="shared" si="42"/>
        <v>130000</v>
      </c>
      <c r="BF22" s="27">
        <f t="shared" si="42"/>
        <v>130000</v>
      </c>
      <c r="BG22" s="27">
        <f t="shared" si="42"/>
        <v>130000</v>
      </c>
      <c r="BH22" s="27">
        <f t="shared" si="42"/>
        <v>130000</v>
      </c>
      <c r="BI22" s="27">
        <f t="shared" si="42"/>
        <v>130000</v>
      </c>
      <c r="BJ22" s="27">
        <f t="shared" si="42"/>
        <v>130000</v>
      </c>
      <c r="BK22" s="27">
        <f t="shared" si="42"/>
        <v>130000</v>
      </c>
      <c r="BL22" s="27">
        <f t="shared" si="42"/>
        <v>130000</v>
      </c>
      <c r="BM22" s="27">
        <f t="shared" si="42"/>
        <v>130000</v>
      </c>
      <c r="BN22" s="27">
        <f t="shared" si="42"/>
        <v>130000</v>
      </c>
      <c r="BO22" s="27">
        <f t="shared" si="42"/>
        <v>130000</v>
      </c>
      <c r="BP22" s="27">
        <f t="shared" si="42"/>
        <v>130000</v>
      </c>
      <c r="BQ22" s="27">
        <f t="shared" si="42"/>
        <v>130000</v>
      </c>
      <c r="BR22" s="27">
        <f t="shared" si="42"/>
        <v>130000</v>
      </c>
      <c r="BS22" s="27">
        <f t="shared" si="42"/>
        <v>130000</v>
      </c>
      <c r="BT22" s="27">
        <f t="shared" si="42"/>
        <v>130000</v>
      </c>
      <c r="BU22" s="27">
        <f t="shared" ref="BU22:DX22" si="43">+BU23</f>
        <v>130000</v>
      </c>
      <c r="BV22" s="27">
        <f t="shared" si="43"/>
        <v>130000</v>
      </c>
      <c r="BW22" s="27">
        <f t="shared" si="43"/>
        <v>130000</v>
      </c>
      <c r="BX22" s="27">
        <f t="shared" si="43"/>
        <v>130000</v>
      </c>
      <c r="BY22" s="27">
        <f t="shared" si="43"/>
        <v>130000</v>
      </c>
      <c r="BZ22" s="27">
        <f t="shared" si="43"/>
        <v>130000</v>
      </c>
      <c r="CA22" s="27">
        <f t="shared" si="43"/>
        <v>130000</v>
      </c>
      <c r="CB22" s="27">
        <f t="shared" si="43"/>
        <v>130000</v>
      </c>
      <c r="CC22" s="27">
        <f t="shared" si="43"/>
        <v>130000</v>
      </c>
      <c r="CD22" s="27">
        <f t="shared" si="43"/>
        <v>130000</v>
      </c>
      <c r="CE22" s="27">
        <f t="shared" si="43"/>
        <v>130000</v>
      </c>
      <c r="CF22" s="27">
        <f t="shared" si="43"/>
        <v>130000</v>
      </c>
      <c r="CG22" s="27">
        <f t="shared" si="43"/>
        <v>130000</v>
      </c>
      <c r="CH22" s="27">
        <f t="shared" si="43"/>
        <v>130000</v>
      </c>
      <c r="CI22" s="27">
        <f t="shared" si="43"/>
        <v>130000</v>
      </c>
      <c r="CJ22" s="27">
        <f t="shared" si="43"/>
        <v>130000</v>
      </c>
      <c r="CK22" s="27">
        <f t="shared" si="43"/>
        <v>130000</v>
      </c>
      <c r="CL22" s="27">
        <f t="shared" si="43"/>
        <v>130000</v>
      </c>
      <c r="CM22" s="27">
        <f t="shared" si="43"/>
        <v>130000</v>
      </c>
      <c r="CN22" s="27">
        <f t="shared" si="43"/>
        <v>130000</v>
      </c>
      <c r="CO22" s="27">
        <f t="shared" si="43"/>
        <v>130000</v>
      </c>
      <c r="CP22" s="27">
        <f t="shared" si="43"/>
        <v>130000</v>
      </c>
      <c r="CQ22" s="27">
        <f t="shared" si="43"/>
        <v>130000</v>
      </c>
      <c r="CR22" s="27">
        <f t="shared" si="43"/>
        <v>130000</v>
      </c>
      <c r="CS22" s="27">
        <f t="shared" si="43"/>
        <v>130000</v>
      </c>
      <c r="CT22" s="27">
        <f t="shared" si="43"/>
        <v>130000</v>
      </c>
      <c r="CU22" s="27">
        <f t="shared" si="43"/>
        <v>130000</v>
      </c>
      <c r="CV22" s="27">
        <f t="shared" si="43"/>
        <v>130000</v>
      </c>
      <c r="CW22" s="27">
        <f t="shared" si="43"/>
        <v>130000</v>
      </c>
      <c r="CX22" s="27">
        <f t="shared" si="43"/>
        <v>130000</v>
      </c>
      <c r="CY22" s="27">
        <f t="shared" si="43"/>
        <v>130000</v>
      </c>
      <c r="CZ22" s="27">
        <f t="shared" si="43"/>
        <v>130000</v>
      </c>
      <c r="DA22" s="27">
        <f t="shared" si="43"/>
        <v>130000</v>
      </c>
      <c r="DB22" s="27">
        <f t="shared" si="43"/>
        <v>130000</v>
      </c>
      <c r="DC22" s="27">
        <f t="shared" si="43"/>
        <v>130000</v>
      </c>
      <c r="DD22" s="27">
        <f t="shared" si="43"/>
        <v>130000</v>
      </c>
      <c r="DE22" s="27">
        <f t="shared" si="43"/>
        <v>130000</v>
      </c>
      <c r="DF22" s="27">
        <f t="shared" si="43"/>
        <v>130000</v>
      </c>
      <c r="DG22" s="27">
        <f t="shared" si="43"/>
        <v>130000</v>
      </c>
      <c r="DH22" s="27">
        <f t="shared" si="43"/>
        <v>130000</v>
      </c>
      <c r="DI22" s="27">
        <f t="shared" si="43"/>
        <v>130000</v>
      </c>
      <c r="DJ22" s="27">
        <f t="shared" si="43"/>
        <v>130000</v>
      </c>
      <c r="DK22" s="27">
        <f t="shared" si="43"/>
        <v>130000</v>
      </c>
      <c r="DL22" s="27">
        <f t="shared" si="43"/>
        <v>130000</v>
      </c>
      <c r="DM22" s="27">
        <f t="shared" si="43"/>
        <v>130000</v>
      </c>
      <c r="DN22" s="27">
        <f t="shared" si="43"/>
        <v>130000</v>
      </c>
      <c r="DO22" s="27">
        <f t="shared" si="43"/>
        <v>130000</v>
      </c>
      <c r="DP22" s="27">
        <f t="shared" si="43"/>
        <v>130000</v>
      </c>
      <c r="DQ22" s="27">
        <f t="shared" si="43"/>
        <v>130000</v>
      </c>
      <c r="DR22" s="27">
        <f t="shared" si="43"/>
        <v>130000</v>
      </c>
      <c r="DS22" s="27">
        <f t="shared" si="43"/>
        <v>130000</v>
      </c>
      <c r="DT22" s="27">
        <f t="shared" si="43"/>
        <v>130000</v>
      </c>
      <c r="DU22" s="27">
        <f t="shared" si="43"/>
        <v>130000</v>
      </c>
      <c r="DV22" s="27">
        <f t="shared" si="43"/>
        <v>130000</v>
      </c>
      <c r="DW22" s="27">
        <f t="shared" si="43"/>
        <v>130000</v>
      </c>
      <c r="DX22" s="27">
        <f t="shared" si="43"/>
        <v>130000</v>
      </c>
      <c r="DZ22" s="27">
        <f t="shared" ref="DZ22:EJ22" si="44">+DZ23</f>
        <v>100000</v>
      </c>
      <c r="EA22" s="27">
        <f t="shared" si="44"/>
        <v>130000</v>
      </c>
      <c r="EB22" s="27">
        <f t="shared" si="44"/>
        <v>130000</v>
      </c>
      <c r="EC22" s="27">
        <f t="shared" si="44"/>
        <v>130000</v>
      </c>
      <c r="ED22" s="27">
        <f t="shared" si="44"/>
        <v>130000</v>
      </c>
      <c r="EE22" s="27">
        <f t="shared" si="44"/>
        <v>130000</v>
      </c>
      <c r="EF22" s="27">
        <f t="shared" si="44"/>
        <v>130000</v>
      </c>
      <c r="EG22" s="27">
        <f t="shared" si="44"/>
        <v>130000</v>
      </c>
      <c r="EH22" s="27">
        <f t="shared" si="44"/>
        <v>130000</v>
      </c>
      <c r="EI22" s="27">
        <f t="shared" si="44"/>
        <v>130000</v>
      </c>
      <c r="EJ22" s="27">
        <f t="shared" si="44"/>
        <v>130000</v>
      </c>
      <c r="EK22">
        <f t="shared" si="0"/>
        <v>19</v>
      </c>
    </row>
    <row r="23" spans="3:141">
      <c r="C23" s="20"/>
      <c r="D23" s="20"/>
      <c r="E23" s="20"/>
      <c r="F23" s="189"/>
      <c r="G23" s="28" t="s">
        <v>63</v>
      </c>
      <c r="H23" s="3">
        <f>+[1]Bilancio_In!E18</f>
        <v>100000</v>
      </c>
      <c r="I23" s="3">
        <f>+H23+[1]C_ammortamenti!G25+[1]Bilancio_In!H18</f>
        <v>110000</v>
      </c>
      <c r="J23" s="3">
        <f>+I23+[1]C_ammortamenti!H25+[1]Bilancio_In!I18</f>
        <v>120000</v>
      </c>
      <c r="K23" s="3">
        <f>+J23+[1]C_ammortamenti!I25+[1]Bilancio_In!J18</f>
        <v>130000</v>
      </c>
      <c r="L23" s="3">
        <f>+K23+[1]C_ammortamenti!J25+[1]Bilancio_In!K18</f>
        <v>130000</v>
      </c>
      <c r="M23" s="3">
        <f>+L23+[1]C_ammortamenti!K25+[1]Bilancio_In!L18</f>
        <v>130000</v>
      </c>
      <c r="N23" s="3">
        <f>+M23+[1]C_ammortamenti!L25+[1]Bilancio_In!M18</f>
        <v>130000</v>
      </c>
      <c r="O23" s="3">
        <f>+N23+[1]C_ammortamenti!M25+[1]Bilancio_In!N18</f>
        <v>130000</v>
      </c>
      <c r="P23" s="3">
        <f>+O23+[1]C_ammortamenti!N25+[1]Bilancio_In!O18</f>
        <v>130000</v>
      </c>
      <c r="Q23" s="3">
        <f>+P23+[1]C_ammortamenti!O25+[1]Bilancio_In!P18</f>
        <v>130000</v>
      </c>
      <c r="R23" s="3">
        <f>+Q23+[1]C_ammortamenti!P25+[1]Bilancio_In!Q18</f>
        <v>130000</v>
      </c>
      <c r="S23" s="3">
        <f>+R23+[1]C_ammortamenti!Q25+[1]Bilancio_In!R18</f>
        <v>130000</v>
      </c>
      <c r="T23" s="3">
        <f>+S23+[1]C_ammortamenti!R25+[1]Bilancio_In!S18</f>
        <v>130000</v>
      </c>
      <c r="U23" s="3">
        <f>+T23+[1]C_ammortamenti!S25+[1]Bilancio_In!T18</f>
        <v>130000</v>
      </c>
      <c r="V23" s="3">
        <f>+U23+[1]C_ammortamenti!T25+[1]Bilancio_In!U18</f>
        <v>130000</v>
      </c>
      <c r="W23" s="3">
        <f>+V23+[1]C_ammortamenti!U25+[1]Bilancio_In!V18</f>
        <v>130000</v>
      </c>
      <c r="X23" s="3">
        <f>+W23+[1]C_ammortamenti!V25+[1]Bilancio_In!W18</f>
        <v>130000</v>
      </c>
      <c r="Y23" s="3">
        <f>+X23+[1]C_ammortamenti!W25+[1]Bilancio_In!X18</f>
        <v>130000</v>
      </c>
      <c r="Z23" s="3">
        <f>+Y23+[1]C_ammortamenti!X25+[1]Bilancio_In!Y18</f>
        <v>130000</v>
      </c>
      <c r="AA23" s="3">
        <f>+Z23+[1]C_ammortamenti!Y25+[1]Bilancio_In!Z18</f>
        <v>130000</v>
      </c>
      <c r="AB23" s="3">
        <f>+AA23+[1]C_ammortamenti!Z25+[1]Bilancio_In!AA18</f>
        <v>130000</v>
      </c>
      <c r="AC23" s="3">
        <f>+AB23+[1]C_ammortamenti!AA25+[1]Bilancio_In!AB18</f>
        <v>130000</v>
      </c>
      <c r="AD23" s="3">
        <f>+AC23+[1]C_ammortamenti!AB25+[1]Bilancio_In!AC18</f>
        <v>130000</v>
      </c>
      <c r="AE23" s="3">
        <f>+AD23+[1]C_ammortamenti!AC25+[1]Bilancio_In!AD18</f>
        <v>130000</v>
      </c>
      <c r="AF23" s="3">
        <f>+AE23+[1]C_ammortamenti!AD25+[1]Bilancio_In!AE18</f>
        <v>130000</v>
      </c>
      <c r="AG23" s="3">
        <f>+AF23+[1]C_ammortamenti!AE25+[1]Bilancio_In!AF18</f>
        <v>130000</v>
      </c>
      <c r="AH23" s="3">
        <f>+AG23+[1]C_ammortamenti!AF25+[1]Bilancio_In!AG18</f>
        <v>130000</v>
      </c>
      <c r="AI23" s="3">
        <f>+AH23+[1]C_ammortamenti!AG25+[1]Bilancio_In!AH18</f>
        <v>130000</v>
      </c>
      <c r="AJ23" s="3">
        <f>+AI23+[1]C_ammortamenti!AH25+[1]Bilancio_In!AI18</f>
        <v>130000</v>
      </c>
      <c r="AK23" s="3">
        <f>+AJ23+[1]C_ammortamenti!AI25+[1]Bilancio_In!AJ18</f>
        <v>130000</v>
      </c>
      <c r="AL23" s="3">
        <f>+AK23+[1]C_ammortamenti!AJ25+[1]Bilancio_In!AK18</f>
        <v>130000</v>
      </c>
      <c r="AM23" s="3">
        <f>+AL23+[1]C_ammortamenti!AK25+[1]Bilancio_In!AL18</f>
        <v>130000</v>
      </c>
      <c r="AN23" s="3">
        <f>+AM23+[1]C_ammortamenti!AL25+[1]Bilancio_In!AM18</f>
        <v>130000</v>
      </c>
      <c r="AO23" s="3">
        <f>+AN23+[1]C_ammortamenti!AM25+[1]Bilancio_In!AN18</f>
        <v>130000</v>
      </c>
      <c r="AP23" s="3">
        <f>+AO23+[1]C_ammortamenti!AN25+[1]Bilancio_In!AO18</f>
        <v>130000</v>
      </c>
      <c r="AQ23" s="3">
        <f>+AP23+[1]C_ammortamenti!AO25+[1]Bilancio_In!AP18</f>
        <v>130000</v>
      </c>
      <c r="AR23" s="3">
        <f>+AQ23+[1]C_ammortamenti!AP25+[1]Bilancio_In!AQ18</f>
        <v>130000</v>
      </c>
      <c r="AS23" s="3">
        <f>+AR23+[1]C_ammortamenti!AQ25+[1]Bilancio_In!AR18</f>
        <v>130000</v>
      </c>
      <c r="AT23" s="3">
        <f>+AS23+[1]C_ammortamenti!AR25+[1]Bilancio_In!AS18</f>
        <v>130000</v>
      </c>
      <c r="AU23" s="3">
        <f>+AT23+[1]C_ammortamenti!AS25+[1]Bilancio_In!AT18</f>
        <v>130000</v>
      </c>
      <c r="AV23" s="3">
        <f>+AU23+[1]C_ammortamenti!AT25+[1]Bilancio_In!AU18</f>
        <v>130000</v>
      </c>
      <c r="AW23" s="3">
        <f>+AV23+[1]C_ammortamenti!AU25+[1]Bilancio_In!AV18</f>
        <v>130000</v>
      </c>
      <c r="AX23" s="3">
        <f>+AW23+[1]C_ammortamenti!AV25+[1]Bilancio_In!AW18</f>
        <v>130000</v>
      </c>
      <c r="AY23" s="3">
        <f>+AX23+[1]C_ammortamenti!AW25+[1]Bilancio_In!AX18</f>
        <v>130000</v>
      </c>
      <c r="AZ23" s="3">
        <f>+AY23+[1]C_ammortamenti!AX25+[1]Bilancio_In!AY18</f>
        <v>130000</v>
      </c>
      <c r="BA23" s="3">
        <f>+AZ23+[1]C_ammortamenti!AY25+[1]Bilancio_In!AZ18</f>
        <v>130000</v>
      </c>
      <c r="BB23" s="3">
        <f>+BA23+[1]C_ammortamenti!AZ25+[1]Bilancio_In!BA18</f>
        <v>130000</v>
      </c>
      <c r="BC23" s="3">
        <f>+BB23+[1]C_ammortamenti!BA25+[1]Bilancio_In!BB18</f>
        <v>130000</v>
      </c>
      <c r="BD23" s="3">
        <f>+BC23+[1]C_ammortamenti!BB25+[1]Bilancio_In!BC18</f>
        <v>130000</v>
      </c>
      <c r="BE23" s="3">
        <f>+BD23+[1]C_ammortamenti!BC25+[1]Bilancio_In!BD18</f>
        <v>130000</v>
      </c>
      <c r="BF23" s="3">
        <f>+BE23+[1]C_ammortamenti!BD25+[1]Bilancio_In!BE18</f>
        <v>130000</v>
      </c>
      <c r="BG23" s="3">
        <f>+BF23+[1]C_ammortamenti!BE25+[1]Bilancio_In!BF18</f>
        <v>130000</v>
      </c>
      <c r="BH23" s="3">
        <f>+BG23+[1]C_ammortamenti!BF25+[1]Bilancio_In!BG18</f>
        <v>130000</v>
      </c>
      <c r="BI23" s="3">
        <f>+BH23+[1]C_ammortamenti!BG25+[1]Bilancio_In!BH18</f>
        <v>130000</v>
      </c>
      <c r="BJ23" s="3">
        <f>+BI23+[1]C_ammortamenti!BH25+[1]Bilancio_In!BI18</f>
        <v>130000</v>
      </c>
      <c r="BK23" s="3">
        <f>+BJ23+[1]C_ammortamenti!BI25+[1]Bilancio_In!BJ18</f>
        <v>130000</v>
      </c>
      <c r="BL23" s="3">
        <f>+BK23+[1]C_ammortamenti!BJ25+[1]Bilancio_In!BK18</f>
        <v>130000</v>
      </c>
      <c r="BM23" s="3">
        <f>+BL23+[1]C_ammortamenti!BK25+[1]Bilancio_In!BL18</f>
        <v>130000</v>
      </c>
      <c r="BN23" s="3">
        <f>+BM23+[1]C_ammortamenti!BL25+[1]Bilancio_In!BM18</f>
        <v>130000</v>
      </c>
      <c r="BO23" s="3">
        <f>+BN23+[1]C_ammortamenti!BM25+[1]Bilancio_In!BN18</f>
        <v>130000</v>
      </c>
      <c r="BP23" s="3">
        <f>+BO23+[1]C_ammortamenti!BN25+[1]Bilancio_In!BO18</f>
        <v>130000</v>
      </c>
      <c r="BQ23" s="3">
        <f>+BP23+[1]C_ammortamenti!BO25+[1]Bilancio_In!BP18</f>
        <v>130000</v>
      </c>
      <c r="BR23" s="3">
        <f>+BQ23+[1]C_ammortamenti!BP25+[1]Bilancio_In!BQ18</f>
        <v>130000</v>
      </c>
      <c r="BS23" s="3">
        <f>+BR23+[1]C_ammortamenti!BQ25+[1]Bilancio_In!BR18</f>
        <v>130000</v>
      </c>
      <c r="BT23" s="3">
        <f>+BS23+[1]C_ammortamenti!BR25+[1]Bilancio_In!BS18</f>
        <v>130000</v>
      </c>
      <c r="BU23" s="3">
        <f>+BT23+[1]C_ammortamenti!BS25+[1]Bilancio_In!BT18</f>
        <v>130000</v>
      </c>
      <c r="BV23" s="3">
        <f>+BU23+[1]C_ammortamenti!BT25+[1]Bilancio_In!BU18</f>
        <v>130000</v>
      </c>
      <c r="BW23" s="3">
        <f>+BV23+[1]C_ammortamenti!BU25+[1]Bilancio_In!BV18</f>
        <v>130000</v>
      </c>
      <c r="BX23" s="3">
        <f>+BW23+[1]C_ammortamenti!BV25+[1]Bilancio_In!BW18</f>
        <v>130000</v>
      </c>
      <c r="BY23" s="3">
        <f>+BX23+[1]C_ammortamenti!BW25+[1]Bilancio_In!BX18</f>
        <v>130000</v>
      </c>
      <c r="BZ23" s="3">
        <f>+BY23+[1]C_ammortamenti!BX25+[1]Bilancio_In!BY18</f>
        <v>130000</v>
      </c>
      <c r="CA23" s="3">
        <f>+BZ23+[1]C_ammortamenti!BY25+[1]Bilancio_In!BZ18</f>
        <v>130000</v>
      </c>
      <c r="CB23" s="3">
        <f>+CA23+[1]C_ammortamenti!BZ25+[1]Bilancio_In!CA18</f>
        <v>130000</v>
      </c>
      <c r="CC23" s="3">
        <f>+CB23+[1]C_ammortamenti!CA25+[1]Bilancio_In!CB18</f>
        <v>130000</v>
      </c>
      <c r="CD23" s="3">
        <f>+CC23+[1]C_ammortamenti!CB25+[1]Bilancio_In!CC18</f>
        <v>130000</v>
      </c>
      <c r="CE23" s="3">
        <f>+CD23+[1]C_ammortamenti!CC25+[1]Bilancio_In!CD18</f>
        <v>130000</v>
      </c>
      <c r="CF23" s="3">
        <f>+CE23+[1]C_ammortamenti!CD25+[1]Bilancio_In!CE18</f>
        <v>130000</v>
      </c>
      <c r="CG23" s="3">
        <f>+CF23+[1]C_ammortamenti!CE25+[1]Bilancio_In!CF18</f>
        <v>130000</v>
      </c>
      <c r="CH23" s="3">
        <f>+CG23+[1]C_ammortamenti!CF25+[1]Bilancio_In!CG18</f>
        <v>130000</v>
      </c>
      <c r="CI23" s="3">
        <f>+CH23+[1]C_ammortamenti!CG25+[1]Bilancio_In!CH18</f>
        <v>130000</v>
      </c>
      <c r="CJ23" s="3">
        <f>+CI23+[1]C_ammortamenti!CH25+[1]Bilancio_In!CI18</f>
        <v>130000</v>
      </c>
      <c r="CK23" s="3">
        <f>+CJ23+[1]C_ammortamenti!CI25+[1]Bilancio_In!CJ18</f>
        <v>130000</v>
      </c>
      <c r="CL23" s="3">
        <f>+CK23+[1]C_ammortamenti!CJ25+[1]Bilancio_In!CK18</f>
        <v>130000</v>
      </c>
      <c r="CM23" s="3">
        <f>+CL23+[1]C_ammortamenti!CK25+[1]Bilancio_In!CL18</f>
        <v>130000</v>
      </c>
      <c r="CN23" s="3">
        <f>+CM23+[1]C_ammortamenti!CL25+[1]Bilancio_In!CM18</f>
        <v>130000</v>
      </c>
      <c r="CO23" s="3">
        <f>+CN23+[1]C_ammortamenti!CM25+[1]Bilancio_In!CN18</f>
        <v>130000</v>
      </c>
      <c r="CP23" s="3">
        <f>+CO23+[1]C_ammortamenti!CN25+[1]Bilancio_In!CO18</f>
        <v>130000</v>
      </c>
      <c r="CQ23" s="3">
        <f>+CP23+[1]C_ammortamenti!CO25+[1]Bilancio_In!CP18</f>
        <v>130000</v>
      </c>
      <c r="CR23" s="3">
        <f>+CQ23+[1]C_ammortamenti!CP25+[1]Bilancio_In!CQ18</f>
        <v>130000</v>
      </c>
      <c r="CS23" s="3">
        <f>+CR23+[1]C_ammortamenti!CQ25+[1]Bilancio_In!CR18</f>
        <v>130000</v>
      </c>
      <c r="CT23" s="3">
        <f>+CS23+[1]C_ammortamenti!CR25+[1]Bilancio_In!CS18</f>
        <v>130000</v>
      </c>
      <c r="CU23" s="3">
        <f>+CT23+[1]C_ammortamenti!CS25+[1]Bilancio_In!CT18</f>
        <v>130000</v>
      </c>
      <c r="CV23" s="3">
        <f>+CU23+[1]C_ammortamenti!CT25+[1]Bilancio_In!CU18</f>
        <v>130000</v>
      </c>
      <c r="CW23" s="3">
        <f>+CV23+[1]C_ammortamenti!CU25+[1]Bilancio_In!CV18</f>
        <v>130000</v>
      </c>
      <c r="CX23" s="3">
        <f>+CW23+[1]C_ammortamenti!CV25+[1]Bilancio_In!CW18</f>
        <v>130000</v>
      </c>
      <c r="CY23" s="3">
        <f>+CX23+[1]C_ammortamenti!CW25+[1]Bilancio_In!CX18</f>
        <v>130000</v>
      </c>
      <c r="CZ23" s="3">
        <f>+CY23+[1]C_ammortamenti!CX25+[1]Bilancio_In!CY18</f>
        <v>130000</v>
      </c>
      <c r="DA23" s="3">
        <f>+CZ23+[1]C_ammortamenti!CY25+[1]Bilancio_In!CZ18</f>
        <v>130000</v>
      </c>
      <c r="DB23" s="3">
        <f>+DA23+[1]C_ammortamenti!CZ25+[1]Bilancio_In!DA18</f>
        <v>130000</v>
      </c>
      <c r="DC23" s="3">
        <f>+DB23+[1]C_ammortamenti!DA25+[1]Bilancio_In!DB18</f>
        <v>130000</v>
      </c>
      <c r="DD23" s="3">
        <f>+DC23+[1]C_ammortamenti!DB25+[1]Bilancio_In!DC18</f>
        <v>130000</v>
      </c>
      <c r="DE23" s="3">
        <f>+DD23+[1]C_ammortamenti!DC25+[1]Bilancio_In!DD18</f>
        <v>130000</v>
      </c>
      <c r="DF23" s="3">
        <f>+DE23+[1]C_ammortamenti!DD25+[1]Bilancio_In!DE18</f>
        <v>130000</v>
      </c>
      <c r="DG23" s="3">
        <f>+DF23+[1]C_ammortamenti!DE25+[1]Bilancio_In!DF18</f>
        <v>130000</v>
      </c>
      <c r="DH23" s="3">
        <f>+DG23+[1]C_ammortamenti!DF25+[1]Bilancio_In!DG18</f>
        <v>130000</v>
      </c>
      <c r="DI23" s="3">
        <f>+DH23+[1]C_ammortamenti!DG25+[1]Bilancio_In!DH18</f>
        <v>130000</v>
      </c>
      <c r="DJ23" s="3">
        <f>+DI23+[1]C_ammortamenti!DH25+[1]Bilancio_In!DI18</f>
        <v>130000</v>
      </c>
      <c r="DK23" s="3">
        <f>+DJ23+[1]C_ammortamenti!DI25+[1]Bilancio_In!DJ18</f>
        <v>130000</v>
      </c>
      <c r="DL23" s="3">
        <f>+DK23+[1]C_ammortamenti!DJ25+[1]Bilancio_In!DK18</f>
        <v>130000</v>
      </c>
      <c r="DM23" s="3">
        <f>+DL23+[1]C_ammortamenti!DK25+[1]Bilancio_In!DL18</f>
        <v>130000</v>
      </c>
      <c r="DN23" s="3">
        <f>+DM23+[1]C_ammortamenti!DL25+[1]Bilancio_In!DM18</f>
        <v>130000</v>
      </c>
      <c r="DO23" s="3">
        <f>+DN23+[1]C_ammortamenti!DM25+[1]Bilancio_In!DN18</f>
        <v>130000</v>
      </c>
      <c r="DP23" s="3">
        <f>+DO23+[1]C_ammortamenti!DN25+[1]Bilancio_In!DO18</f>
        <v>130000</v>
      </c>
      <c r="DQ23" s="3">
        <f>+DP23+[1]C_ammortamenti!DO25+[1]Bilancio_In!DP18</f>
        <v>130000</v>
      </c>
      <c r="DR23" s="3">
        <f>+DQ23+[1]C_ammortamenti!DP25+[1]Bilancio_In!DQ18</f>
        <v>130000</v>
      </c>
      <c r="DS23" s="3">
        <f>+DR23+[1]C_ammortamenti!DQ25+[1]Bilancio_In!DR18</f>
        <v>130000</v>
      </c>
      <c r="DT23" s="3">
        <f>+DS23+[1]C_ammortamenti!DR25+[1]Bilancio_In!DS18</f>
        <v>130000</v>
      </c>
      <c r="DU23" s="3">
        <f>+DT23+[1]C_ammortamenti!DS25+[1]Bilancio_In!DT18</f>
        <v>130000</v>
      </c>
      <c r="DV23" s="3">
        <f>+DU23+[1]C_ammortamenti!DT25+[1]Bilancio_In!DU18</f>
        <v>130000</v>
      </c>
      <c r="DW23" s="3">
        <f>+DV23+[1]C_ammortamenti!DU25+[1]Bilancio_In!DV18</f>
        <v>130000</v>
      </c>
      <c r="DX23" s="3">
        <f>+DW23+[1]C_ammortamenti!DV25+[1]Bilancio_In!DW18</f>
        <v>130000</v>
      </c>
      <c r="DZ23" s="3">
        <f t="shared" ref="DZ23" si="45">+H23</f>
        <v>100000</v>
      </c>
      <c r="EA23" s="3">
        <f t="shared" ref="EA23" si="46">+T23</f>
        <v>130000</v>
      </c>
      <c r="EB23" s="3">
        <f t="shared" ref="EB23" si="47">+AF23</f>
        <v>130000</v>
      </c>
      <c r="EC23" s="3">
        <f t="shared" ref="EC23" si="48">+AR23</f>
        <v>130000</v>
      </c>
      <c r="ED23" s="3">
        <f t="shared" ref="ED23" si="49">+BD23</f>
        <v>130000</v>
      </c>
      <c r="EE23" s="3">
        <f t="shared" ref="EE23" si="50">+BP23</f>
        <v>130000</v>
      </c>
      <c r="EF23" s="3">
        <f t="shared" ref="EF23" si="51">+CB23</f>
        <v>130000</v>
      </c>
      <c r="EG23" s="3">
        <f t="shared" ref="EG23" si="52">+CN23</f>
        <v>130000</v>
      </c>
      <c r="EH23" s="3">
        <f t="shared" ref="EH23" si="53">+CZ23</f>
        <v>130000</v>
      </c>
      <c r="EI23" s="3">
        <f t="shared" ref="EI23" si="54">+DL23</f>
        <v>130000</v>
      </c>
      <c r="EJ23" s="3">
        <f t="shared" ref="EJ23" si="55">+DX23</f>
        <v>130000</v>
      </c>
      <c r="EK23">
        <f t="shared" si="0"/>
        <v>20</v>
      </c>
    </row>
    <row r="24" spans="3:141">
      <c r="C24" s="20"/>
      <c r="D24" s="20"/>
      <c r="E24" s="20"/>
      <c r="F24" s="14" t="s">
        <v>64</v>
      </c>
      <c r="G24" s="35"/>
      <c r="H24" s="27">
        <f>+SUM(H25:H26)</f>
        <v>800000</v>
      </c>
      <c r="I24" s="27">
        <f>+SUM(I25:I26)</f>
        <v>800000</v>
      </c>
      <c r="J24" s="27">
        <f>+SUM(J25:J26)</f>
        <v>800000</v>
      </c>
      <c r="K24" s="27">
        <f>+SUM(K25:K26)</f>
        <v>800000</v>
      </c>
      <c r="L24" s="27">
        <f>+SUM(L25:L26)</f>
        <v>800000</v>
      </c>
      <c r="M24" s="27">
        <f t="shared" ref="M24:BX24" si="56">+SUM(M25:M26)</f>
        <v>800000</v>
      </c>
      <c r="N24" s="27">
        <f t="shared" si="56"/>
        <v>800000</v>
      </c>
      <c r="O24" s="27">
        <f t="shared" si="56"/>
        <v>800000</v>
      </c>
      <c r="P24" s="27">
        <f t="shared" si="56"/>
        <v>800000</v>
      </c>
      <c r="Q24" s="27">
        <f t="shared" si="56"/>
        <v>800000</v>
      </c>
      <c r="R24" s="27">
        <f t="shared" si="56"/>
        <v>800000</v>
      </c>
      <c r="S24" s="27">
        <f t="shared" si="56"/>
        <v>800000</v>
      </c>
      <c r="T24" s="27">
        <f t="shared" si="56"/>
        <v>800000</v>
      </c>
      <c r="U24" s="27">
        <f t="shared" si="56"/>
        <v>800000</v>
      </c>
      <c r="V24" s="27">
        <f t="shared" si="56"/>
        <v>800000</v>
      </c>
      <c r="W24" s="27">
        <f t="shared" si="56"/>
        <v>800000</v>
      </c>
      <c r="X24" s="27">
        <f t="shared" si="56"/>
        <v>800000</v>
      </c>
      <c r="Y24" s="27">
        <f t="shared" si="56"/>
        <v>800000</v>
      </c>
      <c r="Z24" s="27">
        <f t="shared" si="56"/>
        <v>800000</v>
      </c>
      <c r="AA24" s="27">
        <f t="shared" si="56"/>
        <v>800000</v>
      </c>
      <c r="AB24" s="27">
        <f t="shared" si="56"/>
        <v>800000</v>
      </c>
      <c r="AC24" s="27">
        <f t="shared" si="56"/>
        <v>800000</v>
      </c>
      <c r="AD24" s="27">
        <f t="shared" si="56"/>
        <v>800000</v>
      </c>
      <c r="AE24" s="27">
        <f t="shared" si="56"/>
        <v>800000</v>
      </c>
      <c r="AF24" s="27">
        <f t="shared" si="56"/>
        <v>800000</v>
      </c>
      <c r="AG24" s="27">
        <f t="shared" si="56"/>
        <v>800000</v>
      </c>
      <c r="AH24" s="27">
        <f t="shared" si="56"/>
        <v>800000</v>
      </c>
      <c r="AI24" s="27">
        <f t="shared" si="56"/>
        <v>800000</v>
      </c>
      <c r="AJ24" s="27">
        <f t="shared" si="56"/>
        <v>800000</v>
      </c>
      <c r="AK24" s="27">
        <f t="shared" si="56"/>
        <v>800000</v>
      </c>
      <c r="AL24" s="27">
        <f t="shared" si="56"/>
        <v>800000</v>
      </c>
      <c r="AM24" s="27">
        <f t="shared" si="56"/>
        <v>800000</v>
      </c>
      <c r="AN24" s="27">
        <f t="shared" si="56"/>
        <v>800000</v>
      </c>
      <c r="AO24" s="27">
        <f t="shared" si="56"/>
        <v>800000</v>
      </c>
      <c r="AP24" s="27">
        <f t="shared" si="56"/>
        <v>800000</v>
      </c>
      <c r="AQ24" s="27">
        <f t="shared" si="56"/>
        <v>800000</v>
      </c>
      <c r="AR24" s="27">
        <f t="shared" si="56"/>
        <v>800000</v>
      </c>
      <c r="AS24" s="27">
        <f t="shared" si="56"/>
        <v>800000</v>
      </c>
      <c r="AT24" s="27">
        <f t="shared" si="56"/>
        <v>800000</v>
      </c>
      <c r="AU24" s="27">
        <f t="shared" si="56"/>
        <v>800000</v>
      </c>
      <c r="AV24" s="27">
        <f t="shared" si="56"/>
        <v>800000</v>
      </c>
      <c r="AW24" s="27">
        <f t="shared" si="56"/>
        <v>800000</v>
      </c>
      <c r="AX24" s="27">
        <f t="shared" si="56"/>
        <v>800000</v>
      </c>
      <c r="AY24" s="27">
        <f t="shared" si="56"/>
        <v>800000</v>
      </c>
      <c r="AZ24" s="27">
        <f t="shared" si="56"/>
        <v>800000</v>
      </c>
      <c r="BA24" s="27">
        <f t="shared" si="56"/>
        <v>800000</v>
      </c>
      <c r="BB24" s="27">
        <f t="shared" si="56"/>
        <v>800000</v>
      </c>
      <c r="BC24" s="27">
        <f t="shared" si="56"/>
        <v>800000</v>
      </c>
      <c r="BD24" s="27">
        <f t="shared" si="56"/>
        <v>800000</v>
      </c>
      <c r="BE24" s="27">
        <f t="shared" si="56"/>
        <v>800000</v>
      </c>
      <c r="BF24" s="27">
        <f t="shared" si="56"/>
        <v>800000</v>
      </c>
      <c r="BG24" s="27">
        <f t="shared" si="56"/>
        <v>800000</v>
      </c>
      <c r="BH24" s="27">
        <f t="shared" si="56"/>
        <v>800000</v>
      </c>
      <c r="BI24" s="27">
        <f t="shared" si="56"/>
        <v>800000</v>
      </c>
      <c r="BJ24" s="27">
        <f t="shared" si="56"/>
        <v>800000</v>
      </c>
      <c r="BK24" s="27">
        <f t="shared" si="56"/>
        <v>800000</v>
      </c>
      <c r="BL24" s="27">
        <f t="shared" si="56"/>
        <v>800000</v>
      </c>
      <c r="BM24" s="27">
        <f t="shared" si="56"/>
        <v>800000</v>
      </c>
      <c r="BN24" s="27">
        <f t="shared" si="56"/>
        <v>800000</v>
      </c>
      <c r="BO24" s="27">
        <f t="shared" si="56"/>
        <v>800000</v>
      </c>
      <c r="BP24" s="27">
        <f t="shared" si="56"/>
        <v>800000</v>
      </c>
      <c r="BQ24" s="27">
        <f t="shared" si="56"/>
        <v>800000</v>
      </c>
      <c r="BR24" s="27">
        <f t="shared" si="56"/>
        <v>800000</v>
      </c>
      <c r="BS24" s="27">
        <f t="shared" si="56"/>
        <v>800000</v>
      </c>
      <c r="BT24" s="27">
        <f t="shared" si="56"/>
        <v>800000</v>
      </c>
      <c r="BU24" s="27">
        <f t="shared" si="56"/>
        <v>800000</v>
      </c>
      <c r="BV24" s="27">
        <f t="shared" si="56"/>
        <v>800000</v>
      </c>
      <c r="BW24" s="27">
        <f t="shared" si="56"/>
        <v>800000</v>
      </c>
      <c r="BX24" s="27">
        <f t="shared" si="56"/>
        <v>800000</v>
      </c>
      <c r="BY24" s="27">
        <f t="shared" ref="BY24:DX24" si="57">+SUM(BY25:BY26)</f>
        <v>800000</v>
      </c>
      <c r="BZ24" s="27">
        <f t="shared" si="57"/>
        <v>800000</v>
      </c>
      <c r="CA24" s="27">
        <f t="shared" si="57"/>
        <v>800000</v>
      </c>
      <c r="CB24" s="27">
        <f t="shared" si="57"/>
        <v>800000</v>
      </c>
      <c r="CC24" s="27">
        <f t="shared" si="57"/>
        <v>800000</v>
      </c>
      <c r="CD24" s="27">
        <f t="shared" si="57"/>
        <v>800000</v>
      </c>
      <c r="CE24" s="27">
        <f t="shared" si="57"/>
        <v>800000</v>
      </c>
      <c r="CF24" s="27">
        <f t="shared" si="57"/>
        <v>800000</v>
      </c>
      <c r="CG24" s="27">
        <f t="shared" si="57"/>
        <v>800000</v>
      </c>
      <c r="CH24" s="27">
        <f t="shared" si="57"/>
        <v>800000</v>
      </c>
      <c r="CI24" s="27">
        <f t="shared" si="57"/>
        <v>800000</v>
      </c>
      <c r="CJ24" s="27">
        <f t="shared" si="57"/>
        <v>800000</v>
      </c>
      <c r="CK24" s="27">
        <f t="shared" si="57"/>
        <v>800000</v>
      </c>
      <c r="CL24" s="27">
        <f t="shared" si="57"/>
        <v>800000</v>
      </c>
      <c r="CM24" s="27">
        <f t="shared" si="57"/>
        <v>800000</v>
      </c>
      <c r="CN24" s="27">
        <f t="shared" si="57"/>
        <v>800000</v>
      </c>
      <c r="CO24" s="27">
        <f t="shared" si="57"/>
        <v>800000</v>
      </c>
      <c r="CP24" s="27">
        <f t="shared" si="57"/>
        <v>800000</v>
      </c>
      <c r="CQ24" s="27">
        <f t="shared" si="57"/>
        <v>800000</v>
      </c>
      <c r="CR24" s="27">
        <f t="shared" si="57"/>
        <v>800000</v>
      </c>
      <c r="CS24" s="27">
        <f t="shared" si="57"/>
        <v>800000</v>
      </c>
      <c r="CT24" s="27">
        <f t="shared" si="57"/>
        <v>800000</v>
      </c>
      <c r="CU24" s="27">
        <f t="shared" si="57"/>
        <v>800000</v>
      </c>
      <c r="CV24" s="27">
        <f t="shared" si="57"/>
        <v>800000</v>
      </c>
      <c r="CW24" s="27">
        <f t="shared" si="57"/>
        <v>800000</v>
      </c>
      <c r="CX24" s="27">
        <f t="shared" si="57"/>
        <v>800000</v>
      </c>
      <c r="CY24" s="27">
        <f t="shared" si="57"/>
        <v>800000</v>
      </c>
      <c r="CZ24" s="27">
        <f t="shared" si="57"/>
        <v>800000</v>
      </c>
      <c r="DA24" s="27">
        <f t="shared" si="57"/>
        <v>800000</v>
      </c>
      <c r="DB24" s="27">
        <f t="shared" si="57"/>
        <v>800000</v>
      </c>
      <c r="DC24" s="27">
        <f t="shared" si="57"/>
        <v>800000</v>
      </c>
      <c r="DD24" s="27">
        <f t="shared" si="57"/>
        <v>800000</v>
      </c>
      <c r="DE24" s="27">
        <f t="shared" si="57"/>
        <v>800000</v>
      </c>
      <c r="DF24" s="27">
        <f t="shared" si="57"/>
        <v>800000</v>
      </c>
      <c r="DG24" s="27">
        <f t="shared" si="57"/>
        <v>800000</v>
      </c>
      <c r="DH24" s="27">
        <f t="shared" si="57"/>
        <v>800000</v>
      </c>
      <c r="DI24" s="27">
        <f t="shared" si="57"/>
        <v>800000</v>
      </c>
      <c r="DJ24" s="27">
        <f t="shared" si="57"/>
        <v>800000</v>
      </c>
      <c r="DK24" s="27">
        <f t="shared" si="57"/>
        <v>800000</v>
      </c>
      <c r="DL24" s="27">
        <f t="shared" si="57"/>
        <v>800000</v>
      </c>
      <c r="DM24" s="27">
        <f t="shared" si="57"/>
        <v>800000</v>
      </c>
      <c r="DN24" s="27">
        <f t="shared" si="57"/>
        <v>800000</v>
      </c>
      <c r="DO24" s="27">
        <f t="shared" si="57"/>
        <v>800000</v>
      </c>
      <c r="DP24" s="27">
        <f t="shared" si="57"/>
        <v>800000</v>
      </c>
      <c r="DQ24" s="27">
        <f t="shared" si="57"/>
        <v>800000</v>
      </c>
      <c r="DR24" s="27">
        <f t="shared" si="57"/>
        <v>800000</v>
      </c>
      <c r="DS24" s="27">
        <f t="shared" si="57"/>
        <v>800000</v>
      </c>
      <c r="DT24" s="27">
        <f t="shared" si="57"/>
        <v>800000</v>
      </c>
      <c r="DU24" s="27">
        <f t="shared" si="57"/>
        <v>800000</v>
      </c>
      <c r="DV24" s="27">
        <f t="shared" si="57"/>
        <v>800000</v>
      </c>
      <c r="DW24" s="27">
        <f t="shared" si="57"/>
        <v>800000</v>
      </c>
      <c r="DX24" s="27">
        <f t="shared" si="57"/>
        <v>800000</v>
      </c>
      <c r="DZ24" s="27">
        <f t="shared" ref="DZ24:EJ24" si="58">+SUM(DZ25:DZ26)</f>
        <v>800000</v>
      </c>
      <c r="EA24" s="27">
        <f t="shared" si="58"/>
        <v>800000</v>
      </c>
      <c r="EB24" s="27">
        <f t="shared" si="58"/>
        <v>800000</v>
      </c>
      <c r="EC24" s="27">
        <f t="shared" si="58"/>
        <v>800000</v>
      </c>
      <c r="ED24" s="27">
        <f t="shared" si="58"/>
        <v>800000</v>
      </c>
      <c r="EE24" s="27">
        <f t="shared" si="58"/>
        <v>800000</v>
      </c>
      <c r="EF24" s="27">
        <f t="shared" si="58"/>
        <v>800000</v>
      </c>
      <c r="EG24" s="27">
        <f t="shared" si="58"/>
        <v>800000</v>
      </c>
      <c r="EH24" s="27">
        <f t="shared" si="58"/>
        <v>800000</v>
      </c>
      <c r="EI24" s="27">
        <f t="shared" si="58"/>
        <v>800000</v>
      </c>
      <c r="EJ24" s="27">
        <f t="shared" si="58"/>
        <v>800000</v>
      </c>
      <c r="EK24">
        <f t="shared" si="0"/>
        <v>21</v>
      </c>
    </row>
    <row r="25" spans="3:141">
      <c r="C25" s="20"/>
      <c r="D25" s="20"/>
      <c r="E25" s="20"/>
      <c r="F25" s="189"/>
      <c r="G25" s="28" t="s">
        <v>65</v>
      </c>
      <c r="H25" s="3">
        <f>+[1]Bilancio_In!E20</f>
        <v>600000</v>
      </c>
      <c r="I25" s="3">
        <f>+H25+[1]C_Investimenti!F7</f>
        <v>600000</v>
      </c>
      <c r="J25" s="3">
        <f>+I25+[1]C_Investimenti!G7</f>
        <v>600000</v>
      </c>
      <c r="K25" s="3">
        <f>+J25+[1]C_Investimenti!H7</f>
        <v>600000</v>
      </c>
      <c r="L25" s="3">
        <f>+K25+[1]C_Investimenti!I7</f>
        <v>600000</v>
      </c>
      <c r="M25" s="3">
        <f>+L25+[1]C_Investimenti!J7</f>
        <v>600000</v>
      </c>
      <c r="N25" s="3">
        <f>+M25+[1]C_Investimenti!K7</f>
        <v>600000</v>
      </c>
      <c r="O25" s="3">
        <f>+N25+[1]C_Investimenti!L7</f>
        <v>600000</v>
      </c>
      <c r="P25" s="3">
        <f>+O25+[1]C_Investimenti!M7</f>
        <v>600000</v>
      </c>
      <c r="Q25" s="3">
        <f>+P25+[1]C_Investimenti!N7</f>
        <v>600000</v>
      </c>
      <c r="R25" s="3">
        <f>+Q25+[1]C_Investimenti!O7</f>
        <v>600000</v>
      </c>
      <c r="S25" s="3">
        <f>+R25+[1]C_Investimenti!P7</f>
        <v>600000</v>
      </c>
      <c r="T25" s="3">
        <f>+S25+[1]C_Investimenti!Q7</f>
        <v>600000</v>
      </c>
      <c r="U25" s="3">
        <f>+T25+[1]C_Investimenti!R7</f>
        <v>600000</v>
      </c>
      <c r="V25" s="3">
        <f>+U25+[1]C_Investimenti!S7</f>
        <v>600000</v>
      </c>
      <c r="W25" s="3">
        <f>+V25+[1]C_Investimenti!T7</f>
        <v>600000</v>
      </c>
      <c r="X25" s="3">
        <f>+W25+[1]C_Investimenti!U7</f>
        <v>600000</v>
      </c>
      <c r="Y25" s="3">
        <f>+X25+[1]C_Investimenti!V7</f>
        <v>600000</v>
      </c>
      <c r="Z25" s="3">
        <f>+Y25+[1]C_Investimenti!W7</f>
        <v>600000</v>
      </c>
      <c r="AA25" s="3">
        <f>+Z25+[1]C_Investimenti!X7</f>
        <v>600000</v>
      </c>
      <c r="AB25" s="3">
        <f>+AA25+[1]C_Investimenti!Y7</f>
        <v>600000</v>
      </c>
      <c r="AC25" s="3">
        <f>+AB25+[1]C_Investimenti!Z7</f>
        <v>600000</v>
      </c>
      <c r="AD25" s="3">
        <f>+AC25+[1]C_Investimenti!AA7</f>
        <v>600000</v>
      </c>
      <c r="AE25" s="3">
        <f>+AD25+[1]C_Investimenti!AB7</f>
        <v>600000</v>
      </c>
      <c r="AF25" s="3">
        <f>+AE25+[1]C_Investimenti!AC7</f>
        <v>600000</v>
      </c>
      <c r="AG25" s="3">
        <f>+AF25+[1]C_Investimenti!AD7</f>
        <v>600000</v>
      </c>
      <c r="AH25" s="3">
        <f>+AG25+[1]C_Investimenti!AE7</f>
        <v>600000</v>
      </c>
      <c r="AI25" s="3">
        <f>+AH25+[1]C_Investimenti!AF7</f>
        <v>600000</v>
      </c>
      <c r="AJ25" s="3">
        <f>+AI25+[1]C_Investimenti!AG7</f>
        <v>600000</v>
      </c>
      <c r="AK25" s="3">
        <f>+AJ25+[1]C_Investimenti!AH7</f>
        <v>600000</v>
      </c>
      <c r="AL25" s="3">
        <f>+AK25+[1]C_Investimenti!AI7</f>
        <v>600000</v>
      </c>
      <c r="AM25" s="3">
        <f>+AL25+[1]C_Investimenti!AJ7</f>
        <v>600000</v>
      </c>
      <c r="AN25" s="3">
        <f>+AM25+[1]C_Investimenti!AK7</f>
        <v>600000</v>
      </c>
      <c r="AO25" s="3">
        <f>+AN25+[1]C_Investimenti!AL7</f>
        <v>600000</v>
      </c>
      <c r="AP25" s="3">
        <f>+AO25+[1]C_Investimenti!AM7</f>
        <v>600000</v>
      </c>
      <c r="AQ25" s="3">
        <f>+AP25+[1]C_Investimenti!AN7</f>
        <v>600000</v>
      </c>
      <c r="AR25" s="3">
        <f>+AQ25+[1]C_Investimenti!AO7</f>
        <v>600000</v>
      </c>
      <c r="AS25" s="3">
        <f>+AR25+[1]C_Investimenti!AP7</f>
        <v>600000</v>
      </c>
      <c r="AT25" s="3">
        <f>+AS25+[1]C_Investimenti!AQ7</f>
        <v>600000</v>
      </c>
      <c r="AU25" s="3">
        <f>+AT25+[1]C_Investimenti!AR7</f>
        <v>600000</v>
      </c>
      <c r="AV25" s="3">
        <f>+AU25+[1]C_Investimenti!AS7</f>
        <v>600000</v>
      </c>
      <c r="AW25" s="3">
        <f>+AV25+[1]C_Investimenti!AT7</f>
        <v>600000</v>
      </c>
      <c r="AX25" s="3">
        <f>+AW25+[1]C_Investimenti!AU7</f>
        <v>600000</v>
      </c>
      <c r="AY25" s="3">
        <f>+AX25+[1]C_Investimenti!AV7</f>
        <v>600000</v>
      </c>
      <c r="AZ25" s="3">
        <f>+AY25+[1]C_Investimenti!AW7</f>
        <v>600000</v>
      </c>
      <c r="BA25" s="3">
        <f>+AZ25+[1]C_Investimenti!AX7</f>
        <v>600000</v>
      </c>
      <c r="BB25" s="3">
        <f>+BA25+[1]C_Investimenti!AY7</f>
        <v>600000</v>
      </c>
      <c r="BC25" s="3">
        <f>+BB25+[1]C_Investimenti!AZ7</f>
        <v>600000</v>
      </c>
      <c r="BD25" s="3">
        <f>+BC25+[1]C_Investimenti!BA7</f>
        <v>600000</v>
      </c>
      <c r="BE25" s="3">
        <f>+BD25+[1]C_Investimenti!BB7</f>
        <v>600000</v>
      </c>
      <c r="BF25" s="3">
        <f>+BE25+[1]C_Investimenti!BC7</f>
        <v>600000</v>
      </c>
      <c r="BG25" s="3">
        <f>+BF25+[1]C_Investimenti!BD7</f>
        <v>600000</v>
      </c>
      <c r="BH25" s="3">
        <f>+BG25+[1]C_Investimenti!BE7</f>
        <v>600000</v>
      </c>
      <c r="BI25" s="3">
        <f>+BH25+[1]C_Investimenti!BF7</f>
        <v>600000</v>
      </c>
      <c r="BJ25" s="3">
        <f>+BI25+[1]C_Investimenti!BG7</f>
        <v>600000</v>
      </c>
      <c r="BK25" s="3">
        <f>+BJ25+[1]C_Investimenti!BH7</f>
        <v>600000</v>
      </c>
      <c r="BL25" s="3">
        <f>+BK25+[1]C_Investimenti!BI7</f>
        <v>600000</v>
      </c>
      <c r="BM25" s="3">
        <f>+BL25+[1]C_Investimenti!BJ7</f>
        <v>600000</v>
      </c>
      <c r="BN25" s="3">
        <f>+BM25+[1]C_Investimenti!BK7</f>
        <v>600000</v>
      </c>
      <c r="BO25" s="3">
        <f>+BN25+[1]C_Investimenti!BL7</f>
        <v>600000</v>
      </c>
      <c r="BP25" s="3">
        <f>+BO25+[1]C_Investimenti!BM7</f>
        <v>600000</v>
      </c>
      <c r="BQ25" s="3">
        <f>+BP25+[1]C_Investimenti!BN7</f>
        <v>600000</v>
      </c>
      <c r="BR25" s="3">
        <f>+BQ25+[1]C_Investimenti!BO7</f>
        <v>600000</v>
      </c>
      <c r="BS25" s="3">
        <f>+BR25+[1]C_Investimenti!BP7</f>
        <v>600000</v>
      </c>
      <c r="BT25" s="3">
        <f>+BS25+[1]C_Investimenti!BQ7</f>
        <v>600000</v>
      </c>
      <c r="BU25" s="3">
        <f>+BT25+[1]C_Investimenti!BR7</f>
        <v>600000</v>
      </c>
      <c r="BV25" s="3">
        <f>+BU25+[1]C_Investimenti!BS7</f>
        <v>600000</v>
      </c>
      <c r="BW25" s="3">
        <f>+BV25+[1]C_Investimenti!BT7</f>
        <v>600000</v>
      </c>
      <c r="BX25" s="3">
        <f>+BW25+[1]C_Investimenti!BU7</f>
        <v>600000</v>
      </c>
      <c r="BY25" s="3">
        <f>+BX25+[1]C_Investimenti!BV7</f>
        <v>600000</v>
      </c>
      <c r="BZ25" s="3">
        <f>+BY25+[1]C_Investimenti!BW7</f>
        <v>600000</v>
      </c>
      <c r="CA25" s="3">
        <f>+BZ25+[1]C_Investimenti!BX7</f>
        <v>600000</v>
      </c>
      <c r="CB25" s="3">
        <f>+CA25+[1]C_Investimenti!BY7</f>
        <v>600000</v>
      </c>
      <c r="CC25" s="3">
        <f>+CB25+[1]C_Investimenti!BZ7</f>
        <v>600000</v>
      </c>
      <c r="CD25" s="3">
        <f>+CC25+[1]C_Investimenti!CA7</f>
        <v>600000</v>
      </c>
      <c r="CE25" s="3">
        <f>+CD25+[1]C_Investimenti!CB7</f>
        <v>600000</v>
      </c>
      <c r="CF25" s="3">
        <f>+CE25+[1]C_Investimenti!CC7</f>
        <v>600000</v>
      </c>
      <c r="CG25" s="3">
        <f>+CF25+[1]C_Investimenti!CD7</f>
        <v>600000</v>
      </c>
      <c r="CH25" s="3">
        <f>+CG25+[1]C_Investimenti!CE7</f>
        <v>600000</v>
      </c>
      <c r="CI25" s="3">
        <f>+CH25+[1]C_Investimenti!CF7</f>
        <v>600000</v>
      </c>
      <c r="CJ25" s="3">
        <f>+CI25+[1]C_Investimenti!CG7</f>
        <v>600000</v>
      </c>
      <c r="CK25" s="3">
        <f>+CJ25+[1]C_Investimenti!CH7</f>
        <v>600000</v>
      </c>
      <c r="CL25" s="3">
        <f>+CK25+[1]C_Investimenti!CI7</f>
        <v>600000</v>
      </c>
      <c r="CM25" s="3">
        <f>+CL25+[1]C_Investimenti!CJ7</f>
        <v>600000</v>
      </c>
      <c r="CN25" s="3">
        <f>+CM25+[1]C_Investimenti!CK7</f>
        <v>600000</v>
      </c>
      <c r="CO25" s="3">
        <f>+CN25+[1]C_Investimenti!CL7</f>
        <v>600000</v>
      </c>
      <c r="CP25" s="3">
        <f>+CO25+[1]C_Investimenti!CM7</f>
        <v>600000</v>
      </c>
      <c r="CQ25" s="3">
        <f>+CP25+[1]C_Investimenti!CN7</f>
        <v>600000</v>
      </c>
      <c r="CR25" s="3">
        <f>+CQ25+[1]C_Investimenti!CO7</f>
        <v>600000</v>
      </c>
      <c r="CS25" s="3">
        <f>+CR25+[1]C_Investimenti!CP7</f>
        <v>600000</v>
      </c>
      <c r="CT25" s="3">
        <f>+CS25+[1]C_Investimenti!CQ7</f>
        <v>600000</v>
      </c>
      <c r="CU25" s="3">
        <f>+CT25+[1]C_Investimenti!CR7</f>
        <v>600000</v>
      </c>
      <c r="CV25" s="3">
        <f>+CU25+[1]C_Investimenti!CS7</f>
        <v>600000</v>
      </c>
      <c r="CW25" s="3">
        <f>+CV25+[1]C_Investimenti!CT7</f>
        <v>600000</v>
      </c>
      <c r="CX25" s="3">
        <f>+CW25+[1]C_Investimenti!CU7</f>
        <v>600000</v>
      </c>
      <c r="CY25" s="3">
        <f>+CX25+[1]C_Investimenti!CV7</f>
        <v>600000</v>
      </c>
      <c r="CZ25" s="3">
        <f>+CY25+[1]C_Investimenti!CW7</f>
        <v>600000</v>
      </c>
      <c r="DA25" s="3">
        <f>+CZ25+[1]C_Investimenti!CX7</f>
        <v>600000</v>
      </c>
      <c r="DB25" s="3">
        <f>+DA25+[1]C_Investimenti!CY7</f>
        <v>600000</v>
      </c>
      <c r="DC25" s="3">
        <f>+DB25+[1]C_Investimenti!CZ7</f>
        <v>600000</v>
      </c>
      <c r="DD25" s="3">
        <f>+DC25+[1]C_Investimenti!DA7</f>
        <v>600000</v>
      </c>
      <c r="DE25" s="3">
        <f>+DD25+[1]C_Investimenti!DB7</f>
        <v>600000</v>
      </c>
      <c r="DF25" s="3">
        <f>+DE25+[1]C_Investimenti!DC7</f>
        <v>600000</v>
      </c>
      <c r="DG25" s="3">
        <f>+DF25+[1]C_Investimenti!DD7</f>
        <v>600000</v>
      </c>
      <c r="DH25" s="3">
        <f>+DG25+[1]C_Investimenti!DE7</f>
        <v>600000</v>
      </c>
      <c r="DI25" s="3">
        <f>+DH25+[1]C_Investimenti!DF7</f>
        <v>600000</v>
      </c>
      <c r="DJ25" s="3">
        <f>+DI25+[1]C_Investimenti!DG7</f>
        <v>600000</v>
      </c>
      <c r="DK25" s="3">
        <f>+DJ25+[1]C_Investimenti!DH7</f>
        <v>600000</v>
      </c>
      <c r="DL25" s="3">
        <f>+DK25+[1]C_Investimenti!DI7</f>
        <v>600000</v>
      </c>
      <c r="DM25" s="3">
        <f>+DL25+[1]C_Investimenti!DJ7</f>
        <v>600000</v>
      </c>
      <c r="DN25" s="3">
        <f>+DM25+[1]C_Investimenti!DK7</f>
        <v>600000</v>
      </c>
      <c r="DO25" s="3">
        <f>+DN25+[1]C_Investimenti!DL7</f>
        <v>600000</v>
      </c>
      <c r="DP25" s="3">
        <f>+DO25+[1]C_Investimenti!DM7</f>
        <v>600000</v>
      </c>
      <c r="DQ25" s="3">
        <f>+DP25+[1]C_Investimenti!DN7</f>
        <v>600000</v>
      </c>
      <c r="DR25" s="3">
        <f>+DQ25+[1]C_Investimenti!DO7</f>
        <v>600000</v>
      </c>
      <c r="DS25" s="3">
        <f>+DR25+[1]C_Investimenti!DP7</f>
        <v>600000</v>
      </c>
      <c r="DT25" s="3">
        <f>+DS25+[1]C_Investimenti!DQ7</f>
        <v>600000</v>
      </c>
      <c r="DU25" s="3">
        <f>+DT25+[1]C_Investimenti!DR7</f>
        <v>600000</v>
      </c>
      <c r="DV25" s="3">
        <f>+DU25+[1]C_Investimenti!DS7</f>
        <v>600000</v>
      </c>
      <c r="DW25" s="3">
        <f>+DV25+[1]C_Investimenti!DT7</f>
        <v>600000</v>
      </c>
      <c r="DX25" s="3">
        <f>+DW25+[1]C_Investimenti!DU7</f>
        <v>600000</v>
      </c>
      <c r="DZ25" s="3">
        <f t="shared" ref="DZ25:DZ26" si="59">+H25</f>
        <v>600000</v>
      </c>
      <c r="EA25" s="3">
        <f t="shared" ref="EA25:EA26" si="60">+T25</f>
        <v>600000</v>
      </c>
      <c r="EB25" s="3">
        <f t="shared" ref="EB25:EB26" si="61">+AF25</f>
        <v>600000</v>
      </c>
      <c r="EC25" s="3">
        <f t="shared" ref="EC25:EC26" si="62">+AR25</f>
        <v>600000</v>
      </c>
      <c r="ED25" s="3">
        <f t="shared" ref="ED25:ED26" si="63">+BD25</f>
        <v>600000</v>
      </c>
      <c r="EE25" s="3">
        <f t="shared" ref="EE25:EE26" si="64">+BP25</f>
        <v>600000</v>
      </c>
      <c r="EF25" s="3">
        <f t="shared" ref="EF25:EF26" si="65">+CB25</f>
        <v>600000</v>
      </c>
      <c r="EG25" s="3">
        <f t="shared" ref="EG25:EG26" si="66">+CN25</f>
        <v>600000</v>
      </c>
      <c r="EH25" s="3">
        <f t="shared" ref="EH25:EH26" si="67">+CZ25</f>
        <v>600000</v>
      </c>
      <c r="EI25" s="3">
        <f t="shared" ref="EI25:EI26" si="68">+DL25</f>
        <v>600000</v>
      </c>
      <c r="EJ25" s="3">
        <f t="shared" ref="EJ25:EJ26" si="69">+DX25</f>
        <v>600000</v>
      </c>
      <c r="EK25">
        <f t="shared" si="0"/>
        <v>22</v>
      </c>
    </row>
    <row r="26" spans="3:141">
      <c r="C26" s="20"/>
      <c r="D26" s="20"/>
      <c r="E26" s="20"/>
      <c r="F26" s="189"/>
      <c r="G26" s="28" t="s">
        <v>66</v>
      </c>
      <c r="H26" s="3">
        <f>+[1]Bilancio_In!E21</f>
        <v>200000</v>
      </c>
      <c r="I26" s="3">
        <f>+H26+[1]C_Investimenti!F8</f>
        <v>200000</v>
      </c>
      <c r="J26" s="3">
        <f>+I26+[1]C_Investimenti!G8</f>
        <v>200000</v>
      </c>
      <c r="K26" s="3">
        <f>+J26+[1]C_Investimenti!H8</f>
        <v>200000</v>
      </c>
      <c r="L26" s="3">
        <f>+K26+[1]C_Investimenti!I8</f>
        <v>200000</v>
      </c>
      <c r="M26" s="3">
        <f>+L26+[1]C_Investimenti!J8</f>
        <v>200000</v>
      </c>
      <c r="N26" s="3">
        <f>+M26+[1]C_Investimenti!K8</f>
        <v>200000</v>
      </c>
      <c r="O26" s="3">
        <f>+N26+[1]C_Investimenti!L8</f>
        <v>200000</v>
      </c>
      <c r="P26" s="3">
        <f>+O26+[1]C_Investimenti!M8</f>
        <v>200000</v>
      </c>
      <c r="Q26" s="3">
        <f>+P26+[1]C_Investimenti!N8</f>
        <v>200000</v>
      </c>
      <c r="R26" s="3">
        <f>+Q26+[1]C_Investimenti!O8</f>
        <v>200000</v>
      </c>
      <c r="S26" s="3">
        <f>+R26+[1]C_Investimenti!P8</f>
        <v>200000</v>
      </c>
      <c r="T26" s="3">
        <f>+S26+[1]C_Investimenti!Q8</f>
        <v>200000</v>
      </c>
      <c r="U26" s="3">
        <f>+T26+[1]C_Investimenti!R8</f>
        <v>200000</v>
      </c>
      <c r="V26" s="3">
        <f>+U26+[1]C_Investimenti!S8</f>
        <v>200000</v>
      </c>
      <c r="W26" s="3">
        <f>+V26+[1]C_Investimenti!T8</f>
        <v>200000</v>
      </c>
      <c r="X26" s="3">
        <f>+W26+[1]C_Investimenti!U8</f>
        <v>200000</v>
      </c>
      <c r="Y26" s="3">
        <f>+X26+[1]C_Investimenti!V8</f>
        <v>200000</v>
      </c>
      <c r="Z26" s="3">
        <f>+Y26+[1]C_Investimenti!W8</f>
        <v>200000</v>
      </c>
      <c r="AA26" s="3">
        <f>+Z26+[1]C_Investimenti!X8</f>
        <v>200000</v>
      </c>
      <c r="AB26" s="3">
        <f>+AA26+[1]C_Investimenti!Y8</f>
        <v>200000</v>
      </c>
      <c r="AC26" s="3">
        <f>+AB26+[1]C_Investimenti!Z8</f>
        <v>200000</v>
      </c>
      <c r="AD26" s="3">
        <f>+AC26+[1]C_Investimenti!AA8</f>
        <v>200000</v>
      </c>
      <c r="AE26" s="3">
        <f>+AD26+[1]C_Investimenti!AB8</f>
        <v>200000</v>
      </c>
      <c r="AF26" s="3">
        <f>+AE26+[1]C_Investimenti!AC8</f>
        <v>200000</v>
      </c>
      <c r="AG26" s="3">
        <f>+AF26+[1]C_Investimenti!AD8</f>
        <v>200000</v>
      </c>
      <c r="AH26" s="3">
        <f>+AG26+[1]C_Investimenti!AE8</f>
        <v>200000</v>
      </c>
      <c r="AI26" s="3">
        <f>+AH26+[1]C_Investimenti!AF8</f>
        <v>200000</v>
      </c>
      <c r="AJ26" s="3">
        <f>+AI26+[1]C_Investimenti!AG8</f>
        <v>200000</v>
      </c>
      <c r="AK26" s="3">
        <f>+AJ26+[1]C_Investimenti!AH8</f>
        <v>200000</v>
      </c>
      <c r="AL26" s="3">
        <f>+AK26+[1]C_Investimenti!AI8</f>
        <v>200000</v>
      </c>
      <c r="AM26" s="3">
        <f>+AL26+[1]C_Investimenti!AJ8</f>
        <v>200000</v>
      </c>
      <c r="AN26" s="3">
        <f>+AM26+[1]C_Investimenti!AK8</f>
        <v>200000</v>
      </c>
      <c r="AO26" s="3">
        <f>+AN26+[1]C_Investimenti!AL8</f>
        <v>200000</v>
      </c>
      <c r="AP26" s="3">
        <f>+AO26+[1]C_Investimenti!AM8</f>
        <v>200000</v>
      </c>
      <c r="AQ26" s="3">
        <f>+AP26+[1]C_Investimenti!AN8</f>
        <v>200000</v>
      </c>
      <c r="AR26" s="3">
        <f>+AQ26+[1]C_Investimenti!AO8</f>
        <v>200000</v>
      </c>
      <c r="AS26" s="3">
        <f>+AR26+[1]C_Investimenti!AP8</f>
        <v>200000</v>
      </c>
      <c r="AT26" s="3">
        <f>+AS26+[1]C_Investimenti!AQ8</f>
        <v>200000</v>
      </c>
      <c r="AU26" s="3">
        <f>+AT26+[1]C_Investimenti!AR8</f>
        <v>200000</v>
      </c>
      <c r="AV26" s="3">
        <f>+AU26+[1]C_Investimenti!AS8</f>
        <v>200000</v>
      </c>
      <c r="AW26" s="3">
        <f>+AV26+[1]C_Investimenti!AT8</f>
        <v>200000</v>
      </c>
      <c r="AX26" s="3">
        <f>+AW26+[1]C_Investimenti!AU8</f>
        <v>200000</v>
      </c>
      <c r="AY26" s="3">
        <f>+AX26+[1]C_Investimenti!AV8</f>
        <v>200000</v>
      </c>
      <c r="AZ26" s="3">
        <f>+AY26+[1]C_Investimenti!AW8</f>
        <v>200000</v>
      </c>
      <c r="BA26" s="3">
        <f>+AZ26+[1]C_Investimenti!AX8</f>
        <v>200000</v>
      </c>
      <c r="BB26" s="3">
        <f>+BA26+[1]C_Investimenti!AY8</f>
        <v>200000</v>
      </c>
      <c r="BC26" s="3">
        <f>+BB26+[1]C_Investimenti!AZ8</f>
        <v>200000</v>
      </c>
      <c r="BD26" s="3">
        <f>+BC26+[1]C_Investimenti!BA8</f>
        <v>200000</v>
      </c>
      <c r="BE26" s="3">
        <f>+BD26+[1]C_Investimenti!BB8</f>
        <v>200000</v>
      </c>
      <c r="BF26" s="3">
        <f>+BE26+[1]C_Investimenti!BC8</f>
        <v>200000</v>
      </c>
      <c r="BG26" s="3">
        <f>+BF26+[1]C_Investimenti!BD8</f>
        <v>200000</v>
      </c>
      <c r="BH26" s="3">
        <f>+BG26+[1]C_Investimenti!BE8</f>
        <v>200000</v>
      </c>
      <c r="BI26" s="3">
        <f>+BH26+[1]C_Investimenti!BF8</f>
        <v>200000</v>
      </c>
      <c r="BJ26" s="3">
        <f>+BI26+[1]C_Investimenti!BG8</f>
        <v>200000</v>
      </c>
      <c r="BK26" s="3">
        <f>+BJ26+[1]C_Investimenti!BH8</f>
        <v>200000</v>
      </c>
      <c r="BL26" s="3">
        <f>+BK26+[1]C_Investimenti!BI8</f>
        <v>200000</v>
      </c>
      <c r="BM26" s="3">
        <f>+BL26+[1]C_Investimenti!BJ8</f>
        <v>200000</v>
      </c>
      <c r="BN26" s="3">
        <f>+BM26+[1]C_Investimenti!BK8</f>
        <v>200000</v>
      </c>
      <c r="BO26" s="3">
        <f>+BN26+[1]C_Investimenti!BL8</f>
        <v>200000</v>
      </c>
      <c r="BP26" s="3">
        <f>+BO26+[1]C_Investimenti!BM8</f>
        <v>200000</v>
      </c>
      <c r="BQ26" s="3">
        <f>+BP26+[1]C_Investimenti!BN8</f>
        <v>200000</v>
      </c>
      <c r="BR26" s="3">
        <f>+BQ26+[1]C_Investimenti!BO8</f>
        <v>200000</v>
      </c>
      <c r="BS26" s="3">
        <f>+BR26+[1]C_Investimenti!BP8</f>
        <v>200000</v>
      </c>
      <c r="BT26" s="3">
        <f>+BS26+[1]C_Investimenti!BQ8</f>
        <v>200000</v>
      </c>
      <c r="BU26" s="3">
        <f>+BT26+[1]C_Investimenti!BR8</f>
        <v>200000</v>
      </c>
      <c r="BV26" s="3">
        <f>+BU26+[1]C_Investimenti!BS8</f>
        <v>200000</v>
      </c>
      <c r="BW26" s="3">
        <f>+BV26+[1]C_Investimenti!BT8</f>
        <v>200000</v>
      </c>
      <c r="BX26" s="3">
        <f>+BW26+[1]C_Investimenti!BU8</f>
        <v>200000</v>
      </c>
      <c r="BY26" s="3">
        <f>+BX26+[1]C_Investimenti!BV8</f>
        <v>200000</v>
      </c>
      <c r="BZ26" s="3">
        <f>+BY26+[1]C_Investimenti!BW8</f>
        <v>200000</v>
      </c>
      <c r="CA26" s="3">
        <f>+BZ26+[1]C_Investimenti!BX8</f>
        <v>200000</v>
      </c>
      <c r="CB26" s="3">
        <f>+CA26+[1]C_Investimenti!BY8</f>
        <v>200000</v>
      </c>
      <c r="CC26" s="3">
        <f>+CB26+[1]C_Investimenti!BZ8</f>
        <v>200000</v>
      </c>
      <c r="CD26" s="3">
        <f>+CC26+[1]C_Investimenti!CA8</f>
        <v>200000</v>
      </c>
      <c r="CE26" s="3">
        <f>+CD26+[1]C_Investimenti!CB8</f>
        <v>200000</v>
      </c>
      <c r="CF26" s="3">
        <f>+CE26+[1]C_Investimenti!CC8</f>
        <v>200000</v>
      </c>
      <c r="CG26" s="3">
        <f>+CF26+[1]C_Investimenti!CD8</f>
        <v>200000</v>
      </c>
      <c r="CH26" s="3">
        <f>+CG26+[1]C_Investimenti!CE8</f>
        <v>200000</v>
      </c>
      <c r="CI26" s="3">
        <f>+CH26+[1]C_Investimenti!CF8</f>
        <v>200000</v>
      </c>
      <c r="CJ26" s="3">
        <f>+CI26+[1]C_Investimenti!CG8</f>
        <v>200000</v>
      </c>
      <c r="CK26" s="3">
        <f>+CJ26+[1]C_Investimenti!CH8</f>
        <v>200000</v>
      </c>
      <c r="CL26" s="3">
        <f>+CK26+[1]C_Investimenti!CI8</f>
        <v>200000</v>
      </c>
      <c r="CM26" s="3">
        <f>+CL26+[1]C_Investimenti!CJ8</f>
        <v>200000</v>
      </c>
      <c r="CN26" s="3">
        <f>+CM26+[1]C_Investimenti!CK8</f>
        <v>200000</v>
      </c>
      <c r="CO26" s="3">
        <f>+CN26+[1]C_Investimenti!CL8</f>
        <v>200000</v>
      </c>
      <c r="CP26" s="3">
        <f>+CO26+[1]C_Investimenti!CM8</f>
        <v>200000</v>
      </c>
      <c r="CQ26" s="3">
        <f>+CP26+[1]C_Investimenti!CN8</f>
        <v>200000</v>
      </c>
      <c r="CR26" s="3">
        <f>+CQ26+[1]C_Investimenti!CO8</f>
        <v>200000</v>
      </c>
      <c r="CS26" s="3">
        <f>+CR26+[1]C_Investimenti!CP8</f>
        <v>200000</v>
      </c>
      <c r="CT26" s="3">
        <f>+CS26+[1]C_Investimenti!CQ8</f>
        <v>200000</v>
      </c>
      <c r="CU26" s="3">
        <f>+CT26+[1]C_Investimenti!CR8</f>
        <v>200000</v>
      </c>
      <c r="CV26" s="3">
        <f>+CU26+[1]C_Investimenti!CS8</f>
        <v>200000</v>
      </c>
      <c r="CW26" s="3">
        <f>+CV26+[1]C_Investimenti!CT8</f>
        <v>200000</v>
      </c>
      <c r="CX26" s="3">
        <f>+CW26+[1]C_Investimenti!CU8</f>
        <v>200000</v>
      </c>
      <c r="CY26" s="3">
        <f>+CX26+[1]C_Investimenti!CV8</f>
        <v>200000</v>
      </c>
      <c r="CZ26" s="3">
        <f>+CY26+[1]C_Investimenti!CW8</f>
        <v>200000</v>
      </c>
      <c r="DA26" s="3">
        <f>+CZ26+[1]C_Investimenti!CX8</f>
        <v>200000</v>
      </c>
      <c r="DB26" s="3">
        <f>+DA26+[1]C_Investimenti!CY8</f>
        <v>200000</v>
      </c>
      <c r="DC26" s="3">
        <f>+DB26+[1]C_Investimenti!CZ8</f>
        <v>200000</v>
      </c>
      <c r="DD26" s="3">
        <f>+DC26+[1]C_Investimenti!DA8</f>
        <v>200000</v>
      </c>
      <c r="DE26" s="3">
        <f>+DD26+[1]C_Investimenti!DB8</f>
        <v>200000</v>
      </c>
      <c r="DF26" s="3">
        <f>+DE26+[1]C_Investimenti!DC8</f>
        <v>200000</v>
      </c>
      <c r="DG26" s="3">
        <f>+DF26+[1]C_Investimenti!DD8</f>
        <v>200000</v>
      </c>
      <c r="DH26" s="3">
        <f>+DG26+[1]C_Investimenti!DE8</f>
        <v>200000</v>
      </c>
      <c r="DI26" s="3">
        <f>+DH26+[1]C_Investimenti!DF8</f>
        <v>200000</v>
      </c>
      <c r="DJ26" s="3">
        <f>+DI26+[1]C_Investimenti!DG8</f>
        <v>200000</v>
      </c>
      <c r="DK26" s="3">
        <f>+DJ26+[1]C_Investimenti!DH8</f>
        <v>200000</v>
      </c>
      <c r="DL26" s="3">
        <f>+DK26+[1]C_Investimenti!DI8</f>
        <v>200000</v>
      </c>
      <c r="DM26" s="3">
        <f>+DL26+[1]C_Investimenti!DJ8</f>
        <v>200000</v>
      </c>
      <c r="DN26" s="3">
        <f>+DM26+[1]C_Investimenti!DK8</f>
        <v>200000</v>
      </c>
      <c r="DO26" s="3">
        <f>+DN26+[1]C_Investimenti!DL8</f>
        <v>200000</v>
      </c>
      <c r="DP26" s="3">
        <f>+DO26+[1]C_Investimenti!DM8</f>
        <v>200000</v>
      </c>
      <c r="DQ26" s="3">
        <f>+DP26+[1]C_Investimenti!DN8</f>
        <v>200000</v>
      </c>
      <c r="DR26" s="3">
        <f>+DQ26+[1]C_Investimenti!DO8</f>
        <v>200000</v>
      </c>
      <c r="DS26" s="3">
        <f>+DR26+[1]C_Investimenti!DP8</f>
        <v>200000</v>
      </c>
      <c r="DT26" s="3">
        <f>+DS26+[1]C_Investimenti!DQ8</f>
        <v>200000</v>
      </c>
      <c r="DU26" s="3">
        <f>+DT26+[1]C_Investimenti!DR8</f>
        <v>200000</v>
      </c>
      <c r="DV26" s="3">
        <f>+DU26+[1]C_Investimenti!DS8</f>
        <v>200000</v>
      </c>
      <c r="DW26" s="3">
        <f>+DV26+[1]C_Investimenti!DT8</f>
        <v>200000</v>
      </c>
      <c r="DX26" s="3">
        <f>+DW26+[1]C_Investimenti!DU8</f>
        <v>200000</v>
      </c>
      <c r="DZ26" s="3">
        <f t="shared" si="59"/>
        <v>200000</v>
      </c>
      <c r="EA26" s="3">
        <f t="shared" si="60"/>
        <v>200000</v>
      </c>
      <c r="EB26" s="3">
        <f t="shared" si="61"/>
        <v>200000</v>
      </c>
      <c r="EC26" s="3">
        <f t="shared" si="62"/>
        <v>200000</v>
      </c>
      <c r="ED26" s="3">
        <f t="shared" si="63"/>
        <v>200000</v>
      </c>
      <c r="EE26" s="3">
        <f t="shared" si="64"/>
        <v>200000</v>
      </c>
      <c r="EF26" s="3">
        <f t="shared" si="65"/>
        <v>200000</v>
      </c>
      <c r="EG26" s="3">
        <f t="shared" si="66"/>
        <v>200000</v>
      </c>
      <c r="EH26" s="3">
        <f t="shared" si="67"/>
        <v>200000</v>
      </c>
      <c r="EI26" s="3">
        <f t="shared" si="68"/>
        <v>200000</v>
      </c>
      <c r="EJ26" s="3">
        <f t="shared" si="69"/>
        <v>200000</v>
      </c>
      <c r="EK26">
        <f t="shared" si="0"/>
        <v>23</v>
      </c>
    </row>
    <row r="27" spans="3:141">
      <c r="C27" s="20"/>
      <c r="D27" s="20"/>
      <c r="E27" s="20"/>
      <c r="F27" s="26" t="s">
        <v>67</v>
      </c>
      <c r="G27" s="35"/>
      <c r="H27" s="27">
        <f>+SUM(H28:H29)</f>
        <v>300000</v>
      </c>
      <c r="I27" s="27">
        <f>+SUM(I28:I29)</f>
        <v>320000</v>
      </c>
      <c r="J27" s="27">
        <f>+SUM(J28:J29)</f>
        <v>340000</v>
      </c>
      <c r="K27" s="27">
        <f>+SUM(K28:K29)</f>
        <v>360000</v>
      </c>
      <c r="L27" s="27">
        <f>+SUM(L28:L29)</f>
        <v>360000</v>
      </c>
      <c r="M27" s="27">
        <f t="shared" ref="M27:BX27" si="70">+SUM(M28:M29)</f>
        <v>360000</v>
      </c>
      <c r="N27" s="27">
        <f t="shared" si="70"/>
        <v>360000</v>
      </c>
      <c r="O27" s="27">
        <f t="shared" si="70"/>
        <v>360000</v>
      </c>
      <c r="P27" s="27">
        <f t="shared" si="70"/>
        <v>360000</v>
      </c>
      <c r="Q27" s="27">
        <f t="shared" si="70"/>
        <v>360000</v>
      </c>
      <c r="R27" s="27">
        <f t="shared" si="70"/>
        <v>360000</v>
      </c>
      <c r="S27" s="27">
        <f t="shared" si="70"/>
        <v>360000</v>
      </c>
      <c r="T27" s="27">
        <f t="shared" si="70"/>
        <v>360000</v>
      </c>
      <c r="U27" s="27">
        <f t="shared" si="70"/>
        <v>360000</v>
      </c>
      <c r="V27" s="27">
        <f t="shared" si="70"/>
        <v>360000</v>
      </c>
      <c r="W27" s="27">
        <f t="shared" si="70"/>
        <v>360000</v>
      </c>
      <c r="X27" s="27">
        <f t="shared" si="70"/>
        <v>360000</v>
      </c>
      <c r="Y27" s="27">
        <f t="shared" si="70"/>
        <v>360000</v>
      </c>
      <c r="Z27" s="27">
        <f t="shared" si="70"/>
        <v>360000</v>
      </c>
      <c r="AA27" s="27">
        <f t="shared" si="70"/>
        <v>360000</v>
      </c>
      <c r="AB27" s="27">
        <f t="shared" si="70"/>
        <v>360000</v>
      </c>
      <c r="AC27" s="27">
        <f t="shared" si="70"/>
        <v>360000</v>
      </c>
      <c r="AD27" s="27">
        <f t="shared" si="70"/>
        <v>360000</v>
      </c>
      <c r="AE27" s="27">
        <f t="shared" si="70"/>
        <v>360000</v>
      </c>
      <c r="AF27" s="27">
        <f t="shared" si="70"/>
        <v>360000</v>
      </c>
      <c r="AG27" s="27">
        <f t="shared" si="70"/>
        <v>360000</v>
      </c>
      <c r="AH27" s="27">
        <f t="shared" si="70"/>
        <v>360000</v>
      </c>
      <c r="AI27" s="27">
        <f t="shared" si="70"/>
        <v>360000</v>
      </c>
      <c r="AJ27" s="27">
        <f t="shared" si="70"/>
        <v>360000</v>
      </c>
      <c r="AK27" s="27">
        <f t="shared" si="70"/>
        <v>360000</v>
      </c>
      <c r="AL27" s="27">
        <f t="shared" si="70"/>
        <v>360000</v>
      </c>
      <c r="AM27" s="27">
        <f t="shared" si="70"/>
        <v>360000</v>
      </c>
      <c r="AN27" s="27">
        <f t="shared" si="70"/>
        <v>360000</v>
      </c>
      <c r="AO27" s="27">
        <f t="shared" si="70"/>
        <v>360000</v>
      </c>
      <c r="AP27" s="27">
        <f t="shared" si="70"/>
        <v>360000</v>
      </c>
      <c r="AQ27" s="27">
        <f t="shared" si="70"/>
        <v>360000</v>
      </c>
      <c r="AR27" s="27">
        <f t="shared" si="70"/>
        <v>360000</v>
      </c>
      <c r="AS27" s="27">
        <f t="shared" si="70"/>
        <v>360000</v>
      </c>
      <c r="AT27" s="27">
        <f t="shared" si="70"/>
        <v>360000</v>
      </c>
      <c r="AU27" s="27">
        <f t="shared" si="70"/>
        <v>360000</v>
      </c>
      <c r="AV27" s="27">
        <f t="shared" si="70"/>
        <v>360000</v>
      </c>
      <c r="AW27" s="27">
        <f t="shared" si="70"/>
        <v>360000</v>
      </c>
      <c r="AX27" s="27">
        <f t="shared" si="70"/>
        <v>360000</v>
      </c>
      <c r="AY27" s="27">
        <f t="shared" si="70"/>
        <v>360000</v>
      </c>
      <c r="AZ27" s="27">
        <f t="shared" si="70"/>
        <v>360000</v>
      </c>
      <c r="BA27" s="27">
        <f t="shared" si="70"/>
        <v>360000</v>
      </c>
      <c r="BB27" s="27">
        <f t="shared" si="70"/>
        <v>360000</v>
      </c>
      <c r="BC27" s="27">
        <f t="shared" si="70"/>
        <v>360000</v>
      </c>
      <c r="BD27" s="27">
        <f t="shared" si="70"/>
        <v>360000</v>
      </c>
      <c r="BE27" s="27">
        <f t="shared" si="70"/>
        <v>360000</v>
      </c>
      <c r="BF27" s="27">
        <f t="shared" si="70"/>
        <v>360000</v>
      </c>
      <c r="BG27" s="27">
        <f t="shared" si="70"/>
        <v>360000</v>
      </c>
      <c r="BH27" s="27">
        <f t="shared" si="70"/>
        <v>360000</v>
      </c>
      <c r="BI27" s="27">
        <f t="shared" si="70"/>
        <v>360000</v>
      </c>
      <c r="BJ27" s="27">
        <f t="shared" si="70"/>
        <v>360000</v>
      </c>
      <c r="BK27" s="27">
        <f t="shared" si="70"/>
        <v>360000</v>
      </c>
      <c r="BL27" s="27">
        <f t="shared" si="70"/>
        <v>360000</v>
      </c>
      <c r="BM27" s="27">
        <f t="shared" si="70"/>
        <v>360000</v>
      </c>
      <c r="BN27" s="27">
        <f t="shared" si="70"/>
        <v>360000</v>
      </c>
      <c r="BO27" s="27">
        <f t="shared" si="70"/>
        <v>360000</v>
      </c>
      <c r="BP27" s="27">
        <f t="shared" si="70"/>
        <v>360000</v>
      </c>
      <c r="BQ27" s="27">
        <f t="shared" si="70"/>
        <v>360000</v>
      </c>
      <c r="BR27" s="27">
        <f t="shared" si="70"/>
        <v>360000</v>
      </c>
      <c r="BS27" s="27">
        <f t="shared" si="70"/>
        <v>360000</v>
      </c>
      <c r="BT27" s="27">
        <f t="shared" si="70"/>
        <v>360000</v>
      </c>
      <c r="BU27" s="27">
        <f t="shared" si="70"/>
        <v>360000</v>
      </c>
      <c r="BV27" s="27">
        <f t="shared" si="70"/>
        <v>360000</v>
      </c>
      <c r="BW27" s="27">
        <f t="shared" si="70"/>
        <v>360000</v>
      </c>
      <c r="BX27" s="27">
        <f t="shared" si="70"/>
        <v>360000</v>
      </c>
      <c r="BY27" s="27">
        <f t="shared" ref="BY27:DX27" si="71">+SUM(BY28:BY29)</f>
        <v>360000</v>
      </c>
      <c r="BZ27" s="27">
        <f t="shared" si="71"/>
        <v>360000</v>
      </c>
      <c r="CA27" s="27">
        <f t="shared" si="71"/>
        <v>360000</v>
      </c>
      <c r="CB27" s="27">
        <f t="shared" si="71"/>
        <v>360000</v>
      </c>
      <c r="CC27" s="27">
        <f t="shared" si="71"/>
        <v>360000</v>
      </c>
      <c r="CD27" s="27">
        <f t="shared" si="71"/>
        <v>360000</v>
      </c>
      <c r="CE27" s="27">
        <f t="shared" si="71"/>
        <v>360000</v>
      </c>
      <c r="CF27" s="27">
        <f t="shared" si="71"/>
        <v>360000</v>
      </c>
      <c r="CG27" s="27">
        <f t="shared" si="71"/>
        <v>360000</v>
      </c>
      <c r="CH27" s="27">
        <f t="shared" si="71"/>
        <v>360000</v>
      </c>
      <c r="CI27" s="27">
        <f t="shared" si="71"/>
        <v>360000</v>
      </c>
      <c r="CJ27" s="27">
        <f t="shared" si="71"/>
        <v>360000</v>
      </c>
      <c r="CK27" s="27">
        <f t="shared" si="71"/>
        <v>360000</v>
      </c>
      <c r="CL27" s="27">
        <f t="shared" si="71"/>
        <v>360000</v>
      </c>
      <c r="CM27" s="27">
        <f t="shared" si="71"/>
        <v>360000</v>
      </c>
      <c r="CN27" s="27">
        <f t="shared" si="71"/>
        <v>360000</v>
      </c>
      <c r="CO27" s="27">
        <f t="shared" si="71"/>
        <v>360000</v>
      </c>
      <c r="CP27" s="27">
        <f t="shared" si="71"/>
        <v>360000</v>
      </c>
      <c r="CQ27" s="27">
        <f t="shared" si="71"/>
        <v>360000</v>
      </c>
      <c r="CR27" s="27">
        <f t="shared" si="71"/>
        <v>360000</v>
      </c>
      <c r="CS27" s="27">
        <f t="shared" si="71"/>
        <v>360000</v>
      </c>
      <c r="CT27" s="27">
        <f t="shared" si="71"/>
        <v>360000</v>
      </c>
      <c r="CU27" s="27">
        <f t="shared" si="71"/>
        <v>360000</v>
      </c>
      <c r="CV27" s="27">
        <f t="shared" si="71"/>
        <v>360000</v>
      </c>
      <c r="CW27" s="27">
        <f t="shared" si="71"/>
        <v>360000</v>
      </c>
      <c r="CX27" s="27">
        <f t="shared" si="71"/>
        <v>360000</v>
      </c>
      <c r="CY27" s="27">
        <f t="shared" si="71"/>
        <v>360000</v>
      </c>
      <c r="CZ27" s="27">
        <f t="shared" si="71"/>
        <v>360000</v>
      </c>
      <c r="DA27" s="27">
        <f t="shared" si="71"/>
        <v>360000</v>
      </c>
      <c r="DB27" s="27">
        <f t="shared" si="71"/>
        <v>360000</v>
      </c>
      <c r="DC27" s="27">
        <f t="shared" si="71"/>
        <v>360000</v>
      </c>
      <c r="DD27" s="27">
        <f t="shared" si="71"/>
        <v>360000</v>
      </c>
      <c r="DE27" s="27">
        <f t="shared" si="71"/>
        <v>360000</v>
      </c>
      <c r="DF27" s="27">
        <f t="shared" si="71"/>
        <v>360000</v>
      </c>
      <c r="DG27" s="27">
        <f t="shared" si="71"/>
        <v>360000</v>
      </c>
      <c r="DH27" s="27">
        <f t="shared" si="71"/>
        <v>360000</v>
      </c>
      <c r="DI27" s="27">
        <f t="shared" si="71"/>
        <v>360000</v>
      </c>
      <c r="DJ27" s="27">
        <f t="shared" si="71"/>
        <v>360000</v>
      </c>
      <c r="DK27" s="27">
        <f t="shared" si="71"/>
        <v>360000</v>
      </c>
      <c r="DL27" s="27">
        <f t="shared" si="71"/>
        <v>360000</v>
      </c>
      <c r="DM27" s="27">
        <f t="shared" si="71"/>
        <v>360000</v>
      </c>
      <c r="DN27" s="27">
        <f t="shared" si="71"/>
        <v>360000</v>
      </c>
      <c r="DO27" s="27">
        <f t="shared" si="71"/>
        <v>360000</v>
      </c>
      <c r="DP27" s="27">
        <f t="shared" si="71"/>
        <v>360000</v>
      </c>
      <c r="DQ27" s="27">
        <f t="shared" si="71"/>
        <v>360000</v>
      </c>
      <c r="DR27" s="27">
        <f t="shared" si="71"/>
        <v>360000</v>
      </c>
      <c r="DS27" s="27">
        <f t="shared" si="71"/>
        <v>360000</v>
      </c>
      <c r="DT27" s="27">
        <f t="shared" si="71"/>
        <v>360000</v>
      </c>
      <c r="DU27" s="27">
        <f t="shared" si="71"/>
        <v>360000</v>
      </c>
      <c r="DV27" s="27">
        <f t="shared" si="71"/>
        <v>360000</v>
      </c>
      <c r="DW27" s="27">
        <f t="shared" si="71"/>
        <v>360000</v>
      </c>
      <c r="DX27" s="27">
        <f t="shared" si="71"/>
        <v>360000</v>
      </c>
      <c r="DZ27" s="27">
        <f t="shared" ref="DZ27:EJ27" si="72">+SUM(DZ28:DZ29)</f>
        <v>300000</v>
      </c>
      <c r="EA27" s="27">
        <f t="shared" si="72"/>
        <v>360000</v>
      </c>
      <c r="EB27" s="27">
        <f t="shared" si="72"/>
        <v>360000</v>
      </c>
      <c r="EC27" s="27">
        <f t="shared" si="72"/>
        <v>360000</v>
      </c>
      <c r="ED27" s="27">
        <f t="shared" si="72"/>
        <v>360000</v>
      </c>
      <c r="EE27" s="27">
        <f t="shared" si="72"/>
        <v>360000</v>
      </c>
      <c r="EF27" s="27">
        <f t="shared" si="72"/>
        <v>360000</v>
      </c>
      <c r="EG27" s="27">
        <f t="shared" si="72"/>
        <v>360000</v>
      </c>
      <c r="EH27" s="27">
        <f t="shared" si="72"/>
        <v>360000</v>
      </c>
      <c r="EI27" s="27">
        <f t="shared" si="72"/>
        <v>360000</v>
      </c>
      <c r="EJ27" s="27">
        <f t="shared" si="72"/>
        <v>360000</v>
      </c>
      <c r="EK27">
        <f t="shared" si="0"/>
        <v>24</v>
      </c>
    </row>
    <row r="28" spans="3:141">
      <c r="C28" s="20"/>
      <c r="D28" s="20"/>
      <c r="E28" s="20"/>
      <c r="F28" s="189"/>
      <c r="G28" s="28" t="s">
        <v>68</v>
      </c>
      <c r="H28" s="3">
        <f>+[1]Bilancio_In!E23</f>
        <v>200000</v>
      </c>
      <c r="I28" s="3">
        <f>+H28+[1]C_ammortamenti!G26+[1]Bilancio_In!H23</f>
        <v>210000</v>
      </c>
      <c r="J28" s="3">
        <f>+I28+[1]C_ammortamenti!H26+[1]Bilancio_In!I23</f>
        <v>220000</v>
      </c>
      <c r="K28" s="3">
        <f>+J28+[1]C_ammortamenti!I26+[1]Bilancio_In!J23</f>
        <v>230000</v>
      </c>
      <c r="L28" s="3">
        <f>+K28+[1]C_ammortamenti!J26+[1]Bilancio_In!K23</f>
        <v>230000</v>
      </c>
      <c r="M28" s="3">
        <f>+L28+[1]C_ammortamenti!K26+[1]Bilancio_In!L23</f>
        <v>230000</v>
      </c>
      <c r="N28" s="3">
        <f>+M28+[1]C_ammortamenti!L26+[1]Bilancio_In!M23</f>
        <v>230000</v>
      </c>
      <c r="O28" s="3">
        <f>+N28+[1]C_ammortamenti!M26+[1]Bilancio_In!N23</f>
        <v>230000</v>
      </c>
      <c r="P28" s="3">
        <f>+O28+[1]C_ammortamenti!N26+[1]Bilancio_In!O23</f>
        <v>230000</v>
      </c>
      <c r="Q28" s="3">
        <f>+P28+[1]C_ammortamenti!O26+[1]Bilancio_In!P23</f>
        <v>230000</v>
      </c>
      <c r="R28" s="3">
        <f>+Q28+[1]C_ammortamenti!P26+[1]Bilancio_In!Q23</f>
        <v>230000</v>
      </c>
      <c r="S28" s="3">
        <f>+R28+[1]C_ammortamenti!Q26+[1]Bilancio_In!R23</f>
        <v>230000</v>
      </c>
      <c r="T28" s="3">
        <f>+S28+[1]C_ammortamenti!R26+[1]Bilancio_In!S23</f>
        <v>230000</v>
      </c>
      <c r="U28" s="3">
        <f>+T28+[1]C_ammortamenti!S26+[1]Bilancio_In!T23</f>
        <v>230000</v>
      </c>
      <c r="V28" s="3">
        <f>+U28+[1]C_ammortamenti!T26+[1]Bilancio_In!U23</f>
        <v>230000</v>
      </c>
      <c r="W28" s="3">
        <f>+V28+[1]C_ammortamenti!U26+[1]Bilancio_In!V23</f>
        <v>230000</v>
      </c>
      <c r="X28" s="3">
        <f>+W28+[1]C_ammortamenti!V26+[1]Bilancio_In!W23</f>
        <v>230000</v>
      </c>
      <c r="Y28" s="3">
        <f>+X28+[1]C_ammortamenti!W26+[1]Bilancio_In!X23</f>
        <v>230000</v>
      </c>
      <c r="Z28" s="3">
        <f>+Y28+[1]C_ammortamenti!X26+[1]Bilancio_In!Y23</f>
        <v>230000</v>
      </c>
      <c r="AA28" s="3">
        <f>+Z28+[1]C_ammortamenti!Y26+[1]Bilancio_In!Z23</f>
        <v>230000</v>
      </c>
      <c r="AB28" s="3">
        <f>+AA28+[1]C_ammortamenti!Z26+[1]Bilancio_In!AA23</f>
        <v>230000</v>
      </c>
      <c r="AC28" s="3">
        <f>+AB28+[1]C_ammortamenti!AA26+[1]Bilancio_In!AB23</f>
        <v>230000</v>
      </c>
      <c r="AD28" s="3">
        <f>+AC28+[1]C_ammortamenti!AB26+[1]Bilancio_In!AC23</f>
        <v>230000</v>
      </c>
      <c r="AE28" s="3">
        <f>+AD28+[1]C_ammortamenti!AC26+[1]Bilancio_In!AD23</f>
        <v>230000</v>
      </c>
      <c r="AF28" s="3">
        <f>+AE28+[1]C_ammortamenti!AD26+[1]Bilancio_In!AE23</f>
        <v>230000</v>
      </c>
      <c r="AG28" s="3">
        <f>+AF28+[1]C_ammortamenti!AE26+[1]Bilancio_In!AF23</f>
        <v>230000</v>
      </c>
      <c r="AH28" s="3">
        <f>+AG28+[1]C_ammortamenti!AF26+[1]Bilancio_In!AG23</f>
        <v>230000</v>
      </c>
      <c r="AI28" s="3">
        <f>+AH28+[1]C_ammortamenti!AG26+[1]Bilancio_In!AH23</f>
        <v>230000</v>
      </c>
      <c r="AJ28" s="3">
        <f>+AI28+[1]C_ammortamenti!AH26+[1]Bilancio_In!AI23</f>
        <v>230000</v>
      </c>
      <c r="AK28" s="3">
        <f>+AJ28+[1]C_ammortamenti!AI26+[1]Bilancio_In!AJ23</f>
        <v>230000</v>
      </c>
      <c r="AL28" s="3">
        <f>+AK28+[1]C_ammortamenti!AJ26+[1]Bilancio_In!AK23</f>
        <v>230000</v>
      </c>
      <c r="AM28" s="3">
        <f>+AL28+[1]C_ammortamenti!AK26+[1]Bilancio_In!AL23</f>
        <v>230000</v>
      </c>
      <c r="AN28" s="3">
        <f>+AM28+[1]C_ammortamenti!AL26+[1]Bilancio_In!AM23</f>
        <v>230000</v>
      </c>
      <c r="AO28" s="3">
        <f>+AN28+[1]C_ammortamenti!AM26+[1]Bilancio_In!AN23</f>
        <v>230000</v>
      </c>
      <c r="AP28" s="3">
        <f>+AO28+[1]C_ammortamenti!AN26+[1]Bilancio_In!AO23</f>
        <v>230000</v>
      </c>
      <c r="AQ28" s="3">
        <f>+AP28+[1]C_ammortamenti!AO26+[1]Bilancio_In!AP23</f>
        <v>230000</v>
      </c>
      <c r="AR28" s="3">
        <f>+AQ28+[1]C_ammortamenti!AP26+[1]Bilancio_In!AQ23</f>
        <v>230000</v>
      </c>
      <c r="AS28" s="3">
        <f>+AR28+[1]C_ammortamenti!AQ26+[1]Bilancio_In!AR23</f>
        <v>230000</v>
      </c>
      <c r="AT28" s="3">
        <f>+AS28+[1]C_ammortamenti!AR26+[1]Bilancio_In!AS23</f>
        <v>230000</v>
      </c>
      <c r="AU28" s="3">
        <f>+AT28+[1]C_ammortamenti!AS26+[1]Bilancio_In!AT23</f>
        <v>230000</v>
      </c>
      <c r="AV28" s="3">
        <f>+AU28+[1]C_ammortamenti!AT26+[1]Bilancio_In!AU23</f>
        <v>230000</v>
      </c>
      <c r="AW28" s="3">
        <f>+AV28+[1]C_ammortamenti!AU26+[1]Bilancio_In!AV23</f>
        <v>230000</v>
      </c>
      <c r="AX28" s="3">
        <f>+AW28+[1]C_ammortamenti!AV26+[1]Bilancio_In!AW23</f>
        <v>230000</v>
      </c>
      <c r="AY28" s="3">
        <f>+AX28+[1]C_ammortamenti!AW26+[1]Bilancio_In!AX23</f>
        <v>230000</v>
      </c>
      <c r="AZ28" s="3">
        <f>+AY28+[1]C_ammortamenti!AX26+[1]Bilancio_In!AY23</f>
        <v>230000</v>
      </c>
      <c r="BA28" s="3">
        <f>+AZ28+[1]C_ammortamenti!AY26+[1]Bilancio_In!AZ23</f>
        <v>230000</v>
      </c>
      <c r="BB28" s="3">
        <f>+BA28+[1]C_ammortamenti!AZ26+[1]Bilancio_In!BA23</f>
        <v>230000</v>
      </c>
      <c r="BC28" s="3">
        <f>+BB28+[1]C_ammortamenti!BA26+[1]Bilancio_In!BB23</f>
        <v>230000</v>
      </c>
      <c r="BD28" s="3">
        <f>+BC28+[1]C_ammortamenti!BB26+[1]Bilancio_In!BC23</f>
        <v>230000</v>
      </c>
      <c r="BE28" s="3">
        <f>+BD28+[1]C_ammortamenti!BC26+[1]Bilancio_In!BD23</f>
        <v>230000</v>
      </c>
      <c r="BF28" s="3">
        <f>+BE28+[1]C_ammortamenti!BD26+[1]Bilancio_In!BE23</f>
        <v>230000</v>
      </c>
      <c r="BG28" s="3">
        <f>+BF28+[1]C_ammortamenti!BE26+[1]Bilancio_In!BF23</f>
        <v>230000</v>
      </c>
      <c r="BH28" s="3">
        <f>+BG28+[1]C_ammortamenti!BF26+[1]Bilancio_In!BG23</f>
        <v>230000</v>
      </c>
      <c r="BI28" s="3">
        <f>+BH28+[1]C_ammortamenti!BG26+[1]Bilancio_In!BH23</f>
        <v>230000</v>
      </c>
      <c r="BJ28" s="3">
        <f>+BI28+[1]C_ammortamenti!BH26+[1]Bilancio_In!BI23</f>
        <v>230000</v>
      </c>
      <c r="BK28" s="3">
        <f>+BJ28+[1]C_ammortamenti!BI26+[1]Bilancio_In!BJ23</f>
        <v>230000</v>
      </c>
      <c r="BL28" s="3">
        <f>+BK28+[1]C_ammortamenti!BJ26+[1]Bilancio_In!BK23</f>
        <v>230000</v>
      </c>
      <c r="BM28" s="3">
        <f>+BL28+[1]C_ammortamenti!BK26+[1]Bilancio_In!BL23</f>
        <v>230000</v>
      </c>
      <c r="BN28" s="3">
        <f>+BM28+[1]C_ammortamenti!BL26+[1]Bilancio_In!BM23</f>
        <v>230000</v>
      </c>
      <c r="BO28" s="3">
        <f>+BN28+[1]C_ammortamenti!BM26+[1]Bilancio_In!BN23</f>
        <v>230000</v>
      </c>
      <c r="BP28" s="3">
        <f>+BO28+[1]C_ammortamenti!BN26+[1]Bilancio_In!BO23</f>
        <v>230000</v>
      </c>
      <c r="BQ28" s="3">
        <f>+BP28+[1]C_ammortamenti!BO26+[1]Bilancio_In!BP23</f>
        <v>230000</v>
      </c>
      <c r="BR28" s="3">
        <f>+BQ28+[1]C_ammortamenti!BP26+[1]Bilancio_In!BQ23</f>
        <v>230000</v>
      </c>
      <c r="BS28" s="3">
        <f>+BR28+[1]C_ammortamenti!BQ26+[1]Bilancio_In!BR23</f>
        <v>230000</v>
      </c>
      <c r="BT28" s="3">
        <f>+BS28+[1]C_ammortamenti!BR26+[1]Bilancio_In!BS23</f>
        <v>230000</v>
      </c>
      <c r="BU28" s="3">
        <f>+BT28+[1]C_ammortamenti!BS26+[1]Bilancio_In!BT23</f>
        <v>230000</v>
      </c>
      <c r="BV28" s="3">
        <f>+BU28+[1]C_ammortamenti!BT26+[1]Bilancio_In!BU23</f>
        <v>230000</v>
      </c>
      <c r="BW28" s="3">
        <f>+BV28+[1]C_ammortamenti!BU26+[1]Bilancio_In!BV23</f>
        <v>230000</v>
      </c>
      <c r="BX28" s="3">
        <f>+BW28+[1]C_ammortamenti!BV26+[1]Bilancio_In!BW23</f>
        <v>230000</v>
      </c>
      <c r="BY28" s="3">
        <f>+BX28+[1]C_ammortamenti!BW26+[1]Bilancio_In!BX23</f>
        <v>230000</v>
      </c>
      <c r="BZ28" s="3">
        <f>+BY28+[1]C_ammortamenti!BX26+[1]Bilancio_In!BY23</f>
        <v>230000</v>
      </c>
      <c r="CA28" s="3">
        <f>+BZ28+[1]C_ammortamenti!BY26+[1]Bilancio_In!BZ23</f>
        <v>230000</v>
      </c>
      <c r="CB28" s="3">
        <f>+CA28+[1]C_ammortamenti!BZ26+[1]Bilancio_In!CA23</f>
        <v>230000</v>
      </c>
      <c r="CC28" s="3">
        <f>+CB28+[1]C_ammortamenti!CA26+[1]Bilancio_In!CB23</f>
        <v>230000</v>
      </c>
      <c r="CD28" s="3">
        <f>+CC28+[1]C_ammortamenti!CB26+[1]Bilancio_In!CC23</f>
        <v>230000</v>
      </c>
      <c r="CE28" s="3">
        <f>+CD28+[1]C_ammortamenti!CC26+[1]Bilancio_In!CD23</f>
        <v>230000</v>
      </c>
      <c r="CF28" s="3">
        <f>+CE28+[1]C_ammortamenti!CD26+[1]Bilancio_In!CE23</f>
        <v>230000</v>
      </c>
      <c r="CG28" s="3">
        <f>+CF28+[1]C_ammortamenti!CE26+[1]Bilancio_In!CF23</f>
        <v>230000</v>
      </c>
      <c r="CH28" s="3">
        <f>+CG28+[1]C_ammortamenti!CF26+[1]Bilancio_In!CG23</f>
        <v>230000</v>
      </c>
      <c r="CI28" s="3">
        <f>+CH28+[1]C_ammortamenti!CG26+[1]Bilancio_In!CH23</f>
        <v>230000</v>
      </c>
      <c r="CJ28" s="3">
        <f>+CI28+[1]C_ammortamenti!CH26+[1]Bilancio_In!CI23</f>
        <v>230000</v>
      </c>
      <c r="CK28" s="3">
        <f>+CJ28+[1]C_ammortamenti!CI26+[1]Bilancio_In!CJ23</f>
        <v>230000</v>
      </c>
      <c r="CL28" s="3">
        <f>+CK28+[1]C_ammortamenti!CJ26+[1]Bilancio_In!CK23</f>
        <v>230000</v>
      </c>
      <c r="CM28" s="3">
        <f>+CL28+[1]C_ammortamenti!CK26+[1]Bilancio_In!CL23</f>
        <v>230000</v>
      </c>
      <c r="CN28" s="3">
        <f>+CM28+[1]C_ammortamenti!CL26+[1]Bilancio_In!CM23</f>
        <v>230000</v>
      </c>
      <c r="CO28" s="3">
        <f>+CN28+[1]C_ammortamenti!CM26+[1]Bilancio_In!CN23</f>
        <v>230000</v>
      </c>
      <c r="CP28" s="3">
        <f>+CO28+[1]C_ammortamenti!CN26+[1]Bilancio_In!CO23</f>
        <v>230000</v>
      </c>
      <c r="CQ28" s="3">
        <f>+CP28+[1]C_ammortamenti!CO26+[1]Bilancio_In!CP23</f>
        <v>230000</v>
      </c>
      <c r="CR28" s="3">
        <f>+CQ28+[1]C_ammortamenti!CP26+[1]Bilancio_In!CQ23</f>
        <v>230000</v>
      </c>
      <c r="CS28" s="3">
        <f>+CR28+[1]C_ammortamenti!CQ26+[1]Bilancio_In!CR23</f>
        <v>230000</v>
      </c>
      <c r="CT28" s="3">
        <f>+CS28+[1]C_ammortamenti!CR26+[1]Bilancio_In!CS23</f>
        <v>230000</v>
      </c>
      <c r="CU28" s="3">
        <f>+CT28+[1]C_ammortamenti!CS26+[1]Bilancio_In!CT23</f>
        <v>230000</v>
      </c>
      <c r="CV28" s="3">
        <f>+CU28+[1]C_ammortamenti!CT26+[1]Bilancio_In!CU23</f>
        <v>230000</v>
      </c>
      <c r="CW28" s="3">
        <f>+CV28+[1]C_ammortamenti!CU26+[1]Bilancio_In!CV23</f>
        <v>230000</v>
      </c>
      <c r="CX28" s="3">
        <f>+CW28+[1]C_ammortamenti!CV26+[1]Bilancio_In!CW23</f>
        <v>230000</v>
      </c>
      <c r="CY28" s="3">
        <f>+CX28+[1]C_ammortamenti!CW26+[1]Bilancio_In!CX23</f>
        <v>230000</v>
      </c>
      <c r="CZ28" s="3">
        <f>+CY28+[1]C_ammortamenti!CX26+[1]Bilancio_In!CY23</f>
        <v>230000</v>
      </c>
      <c r="DA28" s="3">
        <f>+CZ28+[1]C_ammortamenti!CY26+[1]Bilancio_In!CZ23</f>
        <v>230000</v>
      </c>
      <c r="DB28" s="3">
        <f>+DA28+[1]C_ammortamenti!CZ26+[1]Bilancio_In!DA23</f>
        <v>230000</v>
      </c>
      <c r="DC28" s="3">
        <f>+DB28+[1]C_ammortamenti!DA26+[1]Bilancio_In!DB23</f>
        <v>230000</v>
      </c>
      <c r="DD28" s="3">
        <f>+DC28+[1]C_ammortamenti!DB26+[1]Bilancio_In!DC23</f>
        <v>230000</v>
      </c>
      <c r="DE28" s="3">
        <f>+DD28+[1]C_ammortamenti!DC26+[1]Bilancio_In!DD23</f>
        <v>230000</v>
      </c>
      <c r="DF28" s="3">
        <f>+DE28+[1]C_ammortamenti!DD26+[1]Bilancio_In!DE23</f>
        <v>230000</v>
      </c>
      <c r="DG28" s="3">
        <f>+DF28+[1]C_ammortamenti!DE26+[1]Bilancio_In!DF23</f>
        <v>230000</v>
      </c>
      <c r="DH28" s="3">
        <f>+DG28+[1]C_ammortamenti!DF26+[1]Bilancio_In!DG23</f>
        <v>230000</v>
      </c>
      <c r="DI28" s="3">
        <f>+DH28+[1]C_ammortamenti!DG26+[1]Bilancio_In!DH23</f>
        <v>230000</v>
      </c>
      <c r="DJ28" s="3">
        <f>+DI28+[1]C_ammortamenti!DH26+[1]Bilancio_In!DI23</f>
        <v>230000</v>
      </c>
      <c r="DK28" s="3">
        <f>+DJ28+[1]C_ammortamenti!DI26+[1]Bilancio_In!DJ23</f>
        <v>230000</v>
      </c>
      <c r="DL28" s="3">
        <f>+DK28+[1]C_ammortamenti!DJ26+[1]Bilancio_In!DK23</f>
        <v>230000</v>
      </c>
      <c r="DM28" s="3">
        <f>+DL28+[1]C_ammortamenti!DK26+[1]Bilancio_In!DL23</f>
        <v>230000</v>
      </c>
      <c r="DN28" s="3">
        <f>+DM28+[1]C_ammortamenti!DL26+[1]Bilancio_In!DM23</f>
        <v>230000</v>
      </c>
      <c r="DO28" s="3">
        <f>+DN28+[1]C_ammortamenti!DM26+[1]Bilancio_In!DN23</f>
        <v>230000</v>
      </c>
      <c r="DP28" s="3">
        <f>+DO28+[1]C_ammortamenti!DN26+[1]Bilancio_In!DO23</f>
        <v>230000</v>
      </c>
      <c r="DQ28" s="3">
        <f>+DP28+[1]C_ammortamenti!DO26+[1]Bilancio_In!DP23</f>
        <v>230000</v>
      </c>
      <c r="DR28" s="3">
        <f>+DQ28+[1]C_ammortamenti!DP26+[1]Bilancio_In!DQ23</f>
        <v>230000</v>
      </c>
      <c r="DS28" s="3">
        <f>+DR28+[1]C_ammortamenti!DQ26+[1]Bilancio_In!DR23</f>
        <v>230000</v>
      </c>
      <c r="DT28" s="3">
        <f>+DS28+[1]C_ammortamenti!DR26+[1]Bilancio_In!DS23</f>
        <v>230000</v>
      </c>
      <c r="DU28" s="3">
        <f>+DT28+[1]C_ammortamenti!DS26+[1]Bilancio_In!DT23</f>
        <v>230000</v>
      </c>
      <c r="DV28" s="3">
        <f>+DU28+[1]C_ammortamenti!DT26+[1]Bilancio_In!DU23</f>
        <v>230000</v>
      </c>
      <c r="DW28" s="3">
        <f>+DV28+[1]C_ammortamenti!DU26+[1]Bilancio_In!DV23</f>
        <v>230000</v>
      </c>
      <c r="DX28" s="3">
        <f>+DW28+[1]C_ammortamenti!DV26+[1]Bilancio_In!DW23</f>
        <v>230000</v>
      </c>
      <c r="DZ28" s="3">
        <f t="shared" ref="DZ28:DZ29" si="73">+H28</f>
        <v>200000</v>
      </c>
      <c r="EA28" s="3">
        <f t="shared" ref="EA28:EA29" si="74">+T28</f>
        <v>230000</v>
      </c>
      <c r="EB28" s="3">
        <f t="shared" ref="EB28:EB29" si="75">+AF28</f>
        <v>230000</v>
      </c>
      <c r="EC28" s="3">
        <f t="shared" ref="EC28:EC29" si="76">+AR28</f>
        <v>230000</v>
      </c>
      <c r="ED28" s="3">
        <f t="shared" ref="ED28:ED29" si="77">+BD28</f>
        <v>230000</v>
      </c>
      <c r="EE28" s="3">
        <f t="shared" ref="EE28:EE29" si="78">+BP28</f>
        <v>230000</v>
      </c>
      <c r="EF28" s="3">
        <f t="shared" ref="EF28:EF29" si="79">+CB28</f>
        <v>230000</v>
      </c>
      <c r="EG28" s="3">
        <f t="shared" ref="EG28:EG29" si="80">+CN28</f>
        <v>230000</v>
      </c>
      <c r="EH28" s="3">
        <f t="shared" ref="EH28:EH29" si="81">+CZ28</f>
        <v>230000</v>
      </c>
      <c r="EI28" s="3">
        <f t="shared" ref="EI28:EI29" si="82">+DL28</f>
        <v>230000</v>
      </c>
      <c r="EJ28" s="3">
        <f t="shared" ref="EJ28:EJ29" si="83">+DX28</f>
        <v>230000</v>
      </c>
      <c r="EK28">
        <f t="shared" si="0"/>
        <v>25</v>
      </c>
    </row>
    <row r="29" spans="3:141">
      <c r="C29" s="20"/>
      <c r="D29" s="20"/>
      <c r="E29" s="20"/>
      <c r="F29" s="189"/>
      <c r="G29" s="28" t="s">
        <v>69</v>
      </c>
      <c r="H29" s="3">
        <f>+[1]Bilancio_In!E24</f>
        <v>100000</v>
      </c>
      <c r="I29" s="3">
        <f>+H29+[1]C_ammortamenti!G27+[1]Bilancio_In!H24</f>
        <v>110000</v>
      </c>
      <c r="J29" s="3">
        <f>+I29+[1]C_ammortamenti!H27+[1]Bilancio_In!I24</f>
        <v>120000</v>
      </c>
      <c r="K29" s="3">
        <f>+J29+[1]C_ammortamenti!I27+[1]Bilancio_In!J24</f>
        <v>130000</v>
      </c>
      <c r="L29" s="3">
        <f>+K29+[1]C_ammortamenti!J27+[1]Bilancio_In!K24</f>
        <v>130000</v>
      </c>
      <c r="M29" s="3">
        <f>+L29+[1]C_ammortamenti!K27+[1]Bilancio_In!L24</f>
        <v>130000</v>
      </c>
      <c r="N29" s="3">
        <f>+M29+[1]C_ammortamenti!L27+[1]Bilancio_In!M24</f>
        <v>130000</v>
      </c>
      <c r="O29" s="3">
        <f>+N29+[1]C_ammortamenti!M27+[1]Bilancio_In!N24</f>
        <v>130000</v>
      </c>
      <c r="P29" s="3">
        <f>+O29+[1]C_ammortamenti!N27+[1]Bilancio_In!O24</f>
        <v>130000</v>
      </c>
      <c r="Q29" s="3">
        <f>+P29+[1]C_ammortamenti!O27+[1]Bilancio_In!P24</f>
        <v>130000</v>
      </c>
      <c r="R29" s="3">
        <f>+Q29+[1]C_ammortamenti!P27+[1]Bilancio_In!Q24</f>
        <v>130000</v>
      </c>
      <c r="S29" s="3">
        <f>+R29+[1]C_ammortamenti!Q27+[1]Bilancio_In!R24</f>
        <v>130000</v>
      </c>
      <c r="T29" s="3">
        <f>+S29+[1]C_ammortamenti!R27+[1]Bilancio_In!S24</f>
        <v>130000</v>
      </c>
      <c r="U29" s="3">
        <f>+T29+[1]C_ammortamenti!S27+[1]Bilancio_In!T24</f>
        <v>130000</v>
      </c>
      <c r="V29" s="3">
        <f>+U29+[1]C_ammortamenti!T27+[1]Bilancio_In!U24</f>
        <v>130000</v>
      </c>
      <c r="W29" s="3">
        <f>+V29+[1]C_ammortamenti!U27+[1]Bilancio_In!V24</f>
        <v>130000</v>
      </c>
      <c r="X29" s="3">
        <f>+W29+[1]C_ammortamenti!V27+[1]Bilancio_In!W24</f>
        <v>130000</v>
      </c>
      <c r="Y29" s="3">
        <f>+X29+[1]C_ammortamenti!W27+[1]Bilancio_In!X24</f>
        <v>130000</v>
      </c>
      <c r="Z29" s="3">
        <f>+Y29+[1]C_ammortamenti!X27+[1]Bilancio_In!Y24</f>
        <v>130000</v>
      </c>
      <c r="AA29" s="3">
        <f>+Z29+[1]C_ammortamenti!Y27+[1]Bilancio_In!Z24</f>
        <v>130000</v>
      </c>
      <c r="AB29" s="3">
        <f>+AA29+[1]C_ammortamenti!Z27+[1]Bilancio_In!AA24</f>
        <v>130000</v>
      </c>
      <c r="AC29" s="3">
        <f>+AB29+[1]C_ammortamenti!AA27+[1]Bilancio_In!AB24</f>
        <v>130000</v>
      </c>
      <c r="AD29" s="3">
        <f>+AC29+[1]C_ammortamenti!AB27+[1]Bilancio_In!AC24</f>
        <v>130000</v>
      </c>
      <c r="AE29" s="3">
        <f>+AD29+[1]C_ammortamenti!AC27+[1]Bilancio_In!AD24</f>
        <v>130000</v>
      </c>
      <c r="AF29" s="3">
        <f>+AE29+[1]C_ammortamenti!AD27+[1]Bilancio_In!AE24</f>
        <v>130000</v>
      </c>
      <c r="AG29" s="3">
        <f>+AF29+[1]C_ammortamenti!AE27+[1]Bilancio_In!AF24</f>
        <v>130000</v>
      </c>
      <c r="AH29" s="3">
        <f>+AG29+[1]C_ammortamenti!AF27+[1]Bilancio_In!AG24</f>
        <v>130000</v>
      </c>
      <c r="AI29" s="3">
        <f>+AH29+[1]C_ammortamenti!AG27+[1]Bilancio_In!AH24</f>
        <v>130000</v>
      </c>
      <c r="AJ29" s="3">
        <f>+AI29+[1]C_ammortamenti!AH27+[1]Bilancio_In!AI24</f>
        <v>130000</v>
      </c>
      <c r="AK29" s="3">
        <f>+AJ29+[1]C_ammortamenti!AI27+[1]Bilancio_In!AJ24</f>
        <v>130000</v>
      </c>
      <c r="AL29" s="3">
        <f>+AK29+[1]C_ammortamenti!AJ27+[1]Bilancio_In!AK24</f>
        <v>130000</v>
      </c>
      <c r="AM29" s="3">
        <f>+AL29+[1]C_ammortamenti!AK27+[1]Bilancio_In!AL24</f>
        <v>130000</v>
      </c>
      <c r="AN29" s="3">
        <f>+AM29+[1]C_ammortamenti!AL27+[1]Bilancio_In!AM24</f>
        <v>130000</v>
      </c>
      <c r="AO29" s="3">
        <f>+AN29+[1]C_ammortamenti!AM27+[1]Bilancio_In!AN24</f>
        <v>130000</v>
      </c>
      <c r="AP29" s="3">
        <f>+AO29+[1]C_ammortamenti!AN27+[1]Bilancio_In!AO24</f>
        <v>130000</v>
      </c>
      <c r="AQ29" s="3">
        <f>+AP29+[1]C_ammortamenti!AO27+[1]Bilancio_In!AP24</f>
        <v>130000</v>
      </c>
      <c r="AR29" s="3">
        <f>+AQ29+[1]C_ammortamenti!AP27+[1]Bilancio_In!AQ24</f>
        <v>130000</v>
      </c>
      <c r="AS29" s="3">
        <f>+AR29+[1]C_ammortamenti!AQ27+[1]Bilancio_In!AR24</f>
        <v>130000</v>
      </c>
      <c r="AT29" s="3">
        <f>+AS29+[1]C_ammortamenti!AR27+[1]Bilancio_In!AS24</f>
        <v>130000</v>
      </c>
      <c r="AU29" s="3">
        <f>+AT29+[1]C_ammortamenti!AS27+[1]Bilancio_In!AT24</f>
        <v>130000</v>
      </c>
      <c r="AV29" s="3">
        <f>+AU29+[1]C_ammortamenti!AT27+[1]Bilancio_In!AU24</f>
        <v>130000</v>
      </c>
      <c r="AW29" s="3">
        <f>+AV29+[1]C_ammortamenti!AU27+[1]Bilancio_In!AV24</f>
        <v>130000</v>
      </c>
      <c r="AX29" s="3">
        <f>+AW29+[1]C_ammortamenti!AV27+[1]Bilancio_In!AW24</f>
        <v>130000</v>
      </c>
      <c r="AY29" s="3">
        <f>+AX29+[1]C_ammortamenti!AW27+[1]Bilancio_In!AX24</f>
        <v>130000</v>
      </c>
      <c r="AZ29" s="3">
        <f>+AY29+[1]C_ammortamenti!AX27+[1]Bilancio_In!AY24</f>
        <v>130000</v>
      </c>
      <c r="BA29" s="3">
        <f>+AZ29+[1]C_ammortamenti!AY27+[1]Bilancio_In!AZ24</f>
        <v>130000</v>
      </c>
      <c r="BB29" s="3">
        <f>+BA29+[1]C_ammortamenti!AZ27+[1]Bilancio_In!BA24</f>
        <v>130000</v>
      </c>
      <c r="BC29" s="3">
        <f>+BB29+[1]C_ammortamenti!BA27+[1]Bilancio_In!BB24</f>
        <v>130000</v>
      </c>
      <c r="BD29" s="3">
        <f>+BC29+[1]C_ammortamenti!BB27+[1]Bilancio_In!BC24</f>
        <v>130000</v>
      </c>
      <c r="BE29" s="3">
        <f>+BD29+[1]C_ammortamenti!BC27+[1]Bilancio_In!BD24</f>
        <v>130000</v>
      </c>
      <c r="BF29" s="3">
        <f>+BE29+[1]C_ammortamenti!BD27+[1]Bilancio_In!BE24</f>
        <v>130000</v>
      </c>
      <c r="BG29" s="3">
        <f>+BF29+[1]C_ammortamenti!BE27+[1]Bilancio_In!BF24</f>
        <v>130000</v>
      </c>
      <c r="BH29" s="3">
        <f>+BG29+[1]C_ammortamenti!BF27+[1]Bilancio_In!BG24</f>
        <v>130000</v>
      </c>
      <c r="BI29" s="3">
        <f>+BH29+[1]C_ammortamenti!BG27+[1]Bilancio_In!BH24</f>
        <v>130000</v>
      </c>
      <c r="BJ29" s="3">
        <f>+BI29+[1]C_ammortamenti!BH27+[1]Bilancio_In!BI24</f>
        <v>130000</v>
      </c>
      <c r="BK29" s="3">
        <f>+BJ29+[1]C_ammortamenti!BI27+[1]Bilancio_In!BJ24</f>
        <v>130000</v>
      </c>
      <c r="BL29" s="3">
        <f>+BK29+[1]C_ammortamenti!BJ27+[1]Bilancio_In!BK24</f>
        <v>130000</v>
      </c>
      <c r="BM29" s="3">
        <f>+BL29+[1]C_ammortamenti!BK27+[1]Bilancio_In!BL24</f>
        <v>130000</v>
      </c>
      <c r="BN29" s="3">
        <f>+BM29+[1]C_ammortamenti!BL27+[1]Bilancio_In!BM24</f>
        <v>130000</v>
      </c>
      <c r="BO29" s="3">
        <f>+BN29+[1]C_ammortamenti!BM27+[1]Bilancio_In!BN24</f>
        <v>130000</v>
      </c>
      <c r="BP29" s="3">
        <f>+BO29+[1]C_ammortamenti!BN27+[1]Bilancio_In!BO24</f>
        <v>130000</v>
      </c>
      <c r="BQ29" s="3">
        <f>+BP29+[1]C_ammortamenti!BO27+[1]Bilancio_In!BP24</f>
        <v>130000</v>
      </c>
      <c r="BR29" s="3">
        <f>+BQ29+[1]C_ammortamenti!BP27+[1]Bilancio_In!BQ24</f>
        <v>130000</v>
      </c>
      <c r="BS29" s="3">
        <f>+BR29+[1]C_ammortamenti!BQ27+[1]Bilancio_In!BR24</f>
        <v>130000</v>
      </c>
      <c r="BT29" s="3">
        <f>+BS29+[1]C_ammortamenti!BR27+[1]Bilancio_In!BS24</f>
        <v>130000</v>
      </c>
      <c r="BU29" s="3">
        <f>+BT29+[1]C_ammortamenti!BS27+[1]Bilancio_In!BT24</f>
        <v>130000</v>
      </c>
      <c r="BV29" s="3">
        <f>+BU29+[1]C_ammortamenti!BT27+[1]Bilancio_In!BU24</f>
        <v>130000</v>
      </c>
      <c r="BW29" s="3">
        <f>+BV29+[1]C_ammortamenti!BU27+[1]Bilancio_In!BV24</f>
        <v>130000</v>
      </c>
      <c r="BX29" s="3">
        <f>+BW29+[1]C_ammortamenti!BV27+[1]Bilancio_In!BW24</f>
        <v>130000</v>
      </c>
      <c r="BY29" s="3">
        <f>+BX29+[1]C_ammortamenti!BW27+[1]Bilancio_In!BX24</f>
        <v>130000</v>
      </c>
      <c r="BZ29" s="3">
        <f>+BY29+[1]C_ammortamenti!BX27+[1]Bilancio_In!BY24</f>
        <v>130000</v>
      </c>
      <c r="CA29" s="3">
        <f>+BZ29+[1]C_ammortamenti!BY27+[1]Bilancio_In!BZ24</f>
        <v>130000</v>
      </c>
      <c r="CB29" s="3">
        <f>+CA29+[1]C_ammortamenti!BZ27+[1]Bilancio_In!CA24</f>
        <v>130000</v>
      </c>
      <c r="CC29" s="3">
        <f>+CB29+[1]C_ammortamenti!CA27+[1]Bilancio_In!CB24</f>
        <v>130000</v>
      </c>
      <c r="CD29" s="3">
        <f>+CC29+[1]C_ammortamenti!CB27+[1]Bilancio_In!CC24</f>
        <v>130000</v>
      </c>
      <c r="CE29" s="3">
        <f>+CD29+[1]C_ammortamenti!CC27+[1]Bilancio_In!CD24</f>
        <v>130000</v>
      </c>
      <c r="CF29" s="3">
        <f>+CE29+[1]C_ammortamenti!CD27+[1]Bilancio_In!CE24</f>
        <v>130000</v>
      </c>
      <c r="CG29" s="3">
        <f>+CF29+[1]C_ammortamenti!CE27+[1]Bilancio_In!CF24</f>
        <v>130000</v>
      </c>
      <c r="CH29" s="3">
        <f>+CG29+[1]C_ammortamenti!CF27+[1]Bilancio_In!CG24</f>
        <v>130000</v>
      </c>
      <c r="CI29" s="3">
        <f>+CH29+[1]C_ammortamenti!CG27+[1]Bilancio_In!CH24</f>
        <v>130000</v>
      </c>
      <c r="CJ29" s="3">
        <f>+CI29+[1]C_ammortamenti!CH27+[1]Bilancio_In!CI24</f>
        <v>130000</v>
      </c>
      <c r="CK29" s="3">
        <f>+CJ29+[1]C_ammortamenti!CI27+[1]Bilancio_In!CJ24</f>
        <v>130000</v>
      </c>
      <c r="CL29" s="3">
        <f>+CK29+[1]C_ammortamenti!CJ27+[1]Bilancio_In!CK24</f>
        <v>130000</v>
      </c>
      <c r="CM29" s="3">
        <f>+CL29+[1]C_ammortamenti!CK27+[1]Bilancio_In!CL24</f>
        <v>130000</v>
      </c>
      <c r="CN29" s="3">
        <f>+CM29+[1]C_ammortamenti!CL27+[1]Bilancio_In!CM24</f>
        <v>130000</v>
      </c>
      <c r="CO29" s="3">
        <f>+CN29+[1]C_ammortamenti!CM27+[1]Bilancio_In!CN24</f>
        <v>130000</v>
      </c>
      <c r="CP29" s="3">
        <f>+CO29+[1]C_ammortamenti!CN27+[1]Bilancio_In!CO24</f>
        <v>130000</v>
      </c>
      <c r="CQ29" s="3">
        <f>+CP29+[1]C_ammortamenti!CO27+[1]Bilancio_In!CP24</f>
        <v>130000</v>
      </c>
      <c r="CR29" s="3">
        <f>+CQ29+[1]C_ammortamenti!CP27+[1]Bilancio_In!CQ24</f>
        <v>130000</v>
      </c>
      <c r="CS29" s="3">
        <f>+CR29+[1]C_ammortamenti!CQ27+[1]Bilancio_In!CR24</f>
        <v>130000</v>
      </c>
      <c r="CT29" s="3">
        <f>+CS29+[1]C_ammortamenti!CR27+[1]Bilancio_In!CS24</f>
        <v>130000</v>
      </c>
      <c r="CU29" s="3">
        <f>+CT29+[1]C_ammortamenti!CS27+[1]Bilancio_In!CT24</f>
        <v>130000</v>
      </c>
      <c r="CV29" s="3">
        <f>+CU29+[1]C_ammortamenti!CT27+[1]Bilancio_In!CU24</f>
        <v>130000</v>
      </c>
      <c r="CW29" s="3">
        <f>+CV29+[1]C_ammortamenti!CU27+[1]Bilancio_In!CV24</f>
        <v>130000</v>
      </c>
      <c r="CX29" s="3">
        <f>+CW29+[1]C_ammortamenti!CV27+[1]Bilancio_In!CW24</f>
        <v>130000</v>
      </c>
      <c r="CY29" s="3">
        <f>+CX29+[1]C_ammortamenti!CW27+[1]Bilancio_In!CX24</f>
        <v>130000</v>
      </c>
      <c r="CZ29" s="3">
        <f>+CY29+[1]C_ammortamenti!CX27+[1]Bilancio_In!CY24</f>
        <v>130000</v>
      </c>
      <c r="DA29" s="3">
        <f>+CZ29+[1]C_ammortamenti!CY27+[1]Bilancio_In!CZ24</f>
        <v>130000</v>
      </c>
      <c r="DB29" s="3">
        <f>+DA29+[1]C_ammortamenti!CZ27+[1]Bilancio_In!DA24</f>
        <v>130000</v>
      </c>
      <c r="DC29" s="3">
        <f>+DB29+[1]C_ammortamenti!DA27+[1]Bilancio_In!DB24</f>
        <v>130000</v>
      </c>
      <c r="DD29" s="3">
        <f>+DC29+[1]C_ammortamenti!DB27+[1]Bilancio_In!DC24</f>
        <v>130000</v>
      </c>
      <c r="DE29" s="3">
        <f>+DD29+[1]C_ammortamenti!DC27+[1]Bilancio_In!DD24</f>
        <v>130000</v>
      </c>
      <c r="DF29" s="3">
        <f>+DE29+[1]C_ammortamenti!DD27+[1]Bilancio_In!DE24</f>
        <v>130000</v>
      </c>
      <c r="DG29" s="3">
        <f>+DF29+[1]C_ammortamenti!DE27+[1]Bilancio_In!DF24</f>
        <v>130000</v>
      </c>
      <c r="DH29" s="3">
        <f>+DG29+[1]C_ammortamenti!DF27+[1]Bilancio_In!DG24</f>
        <v>130000</v>
      </c>
      <c r="DI29" s="3">
        <f>+DH29+[1]C_ammortamenti!DG27+[1]Bilancio_In!DH24</f>
        <v>130000</v>
      </c>
      <c r="DJ29" s="3">
        <f>+DI29+[1]C_ammortamenti!DH27+[1]Bilancio_In!DI24</f>
        <v>130000</v>
      </c>
      <c r="DK29" s="3">
        <f>+DJ29+[1]C_ammortamenti!DI27+[1]Bilancio_In!DJ24</f>
        <v>130000</v>
      </c>
      <c r="DL29" s="3">
        <f>+DK29+[1]C_ammortamenti!DJ27+[1]Bilancio_In!DK24</f>
        <v>130000</v>
      </c>
      <c r="DM29" s="3">
        <f>+DL29+[1]C_ammortamenti!DK27+[1]Bilancio_In!DL24</f>
        <v>130000</v>
      </c>
      <c r="DN29" s="3">
        <f>+DM29+[1]C_ammortamenti!DL27+[1]Bilancio_In!DM24</f>
        <v>130000</v>
      </c>
      <c r="DO29" s="3">
        <f>+DN29+[1]C_ammortamenti!DM27+[1]Bilancio_In!DN24</f>
        <v>130000</v>
      </c>
      <c r="DP29" s="3">
        <f>+DO29+[1]C_ammortamenti!DN27+[1]Bilancio_In!DO24</f>
        <v>130000</v>
      </c>
      <c r="DQ29" s="3">
        <f>+DP29+[1]C_ammortamenti!DO27+[1]Bilancio_In!DP24</f>
        <v>130000</v>
      </c>
      <c r="DR29" s="3">
        <f>+DQ29+[1]C_ammortamenti!DP27+[1]Bilancio_In!DQ24</f>
        <v>130000</v>
      </c>
      <c r="DS29" s="3">
        <f>+DR29+[1]C_ammortamenti!DQ27+[1]Bilancio_In!DR24</f>
        <v>130000</v>
      </c>
      <c r="DT29" s="3">
        <f>+DS29+[1]C_ammortamenti!DR27+[1]Bilancio_In!DS24</f>
        <v>130000</v>
      </c>
      <c r="DU29" s="3">
        <f>+DT29+[1]C_ammortamenti!DS27+[1]Bilancio_In!DT24</f>
        <v>130000</v>
      </c>
      <c r="DV29" s="3">
        <f>+DU29+[1]C_ammortamenti!DT27+[1]Bilancio_In!DU24</f>
        <v>130000</v>
      </c>
      <c r="DW29" s="3">
        <f>+DV29+[1]C_ammortamenti!DU27+[1]Bilancio_In!DV24</f>
        <v>130000</v>
      </c>
      <c r="DX29" s="3">
        <f>+DW29+[1]C_ammortamenti!DV27+[1]Bilancio_In!DW24</f>
        <v>130000</v>
      </c>
      <c r="DZ29" s="3">
        <f t="shared" si="73"/>
        <v>100000</v>
      </c>
      <c r="EA29" s="3">
        <f t="shared" si="74"/>
        <v>130000</v>
      </c>
      <c r="EB29" s="3">
        <f t="shared" si="75"/>
        <v>130000</v>
      </c>
      <c r="EC29" s="3">
        <f t="shared" si="76"/>
        <v>130000</v>
      </c>
      <c r="ED29" s="3">
        <f t="shared" si="77"/>
        <v>130000</v>
      </c>
      <c r="EE29" s="3">
        <f t="shared" si="78"/>
        <v>130000</v>
      </c>
      <c r="EF29" s="3">
        <f t="shared" si="79"/>
        <v>130000</v>
      </c>
      <c r="EG29" s="3">
        <f t="shared" si="80"/>
        <v>130000</v>
      </c>
      <c r="EH29" s="3">
        <f t="shared" si="81"/>
        <v>130000</v>
      </c>
      <c r="EI29" s="3">
        <f t="shared" si="82"/>
        <v>130000</v>
      </c>
      <c r="EJ29" s="3">
        <f t="shared" si="83"/>
        <v>130000</v>
      </c>
      <c r="EK29">
        <f t="shared" si="0"/>
        <v>26</v>
      </c>
    </row>
    <row r="30" spans="3:141">
      <c r="C30" s="20"/>
      <c r="D30" s="20"/>
      <c r="E30" s="188" t="str">
        <f>+E19</f>
        <v>Immobilizzazioni materiali</v>
      </c>
      <c r="F30" s="26" t="s">
        <v>70</v>
      </c>
      <c r="G30" s="26"/>
      <c r="H30" s="27">
        <f>+H20-H23+H24-H27</f>
        <v>900000</v>
      </c>
      <c r="I30" s="27">
        <f>+I20-I22+I24-I27</f>
        <v>870000</v>
      </c>
      <c r="J30" s="27">
        <f>+J20-J22+J24-J27</f>
        <v>840000</v>
      </c>
      <c r="K30" s="27">
        <f>+K20-K22+K24-K27</f>
        <v>810000</v>
      </c>
      <c r="L30" s="27">
        <f>+L20-L22+L24-L27</f>
        <v>810000</v>
      </c>
      <c r="M30" s="27">
        <f t="shared" ref="M30:BX30" si="84">+M20-M22+M24-M27</f>
        <v>810000</v>
      </c>
      <c r="N30" s="27">
        <f t="shared" si="84"/>
        <v>810000</v>
      </c>
      <c r="O30" s="27">
        <f t="shared" si="84"/>
        <v>810000</v>
      </c>
      <c r="P30" s="27">
        <f t="shared" si="84"/>
        <v>810000</v>
      </c>
      <c r="Q30" s="27">
        <f t="shared" si="84"/>
        <v>810000</v>
      </c>
      <c r="R30" s="27">
        <f t="shared" si="84"/>
        <v>810000</v>
      </c>
      <c r="S30" s="27">
        <f t="shared" si="84"/>
        <v>810000</v>
      </c>
      <c r="T30" s="27">
        <f t="shared" si="84"/>
        <v>810000</v>
      </c>
      <c r="U30" s="27">
        <f t="shared" si="84"/>
        <v>810000</v>
      </c>
      <c r="V30" s="27">
        <f t="shared" si="84"/>
        <v>810000</v>
      </c>
      <c r="W30" s="27">
        <f t="shared" si="84"/>
        <v>810000</v>
      </c>
      <c r="X30" s="27">
        <f t="shared" si="84"/>
        <v>810000</v>
      </c>
      <c r="Y30" s="27">
        <f t="shared" si="84"/>
        <v>810000</v>
      </c>
      <c r="Z30" s="27">
        <f t="shared" si="84"/>
        <v>810000</v>
      </c>
      <c r="AA30" s="27">
        <f t="shared" si="84"/>
        <v>810000</v>
      </c>
      <c r="AB30" s="27">
        <f t="shared" si="84"/>
        <v>810000</v>
      </c>
      <c r="AC30" s="27">
        <f t="shared" si="84"/>
        <v>810000</v>
      </c>
      <c r="AD30" s="27">
        <f t="shared" si="84"/>
        <v>810000</v>
      </c>
      <c r="AE30" s="27">
        <f t="shared" si="84"/>
        <v>810000</v>
      </c>
      <c r="AF30" s="27">
        <f t="shared" si="84"/>
        <v>810000</v>
      </c>
      <c r="AG30" s="27">
        <f t="shared" si="84"/>
        <v>810000</v>
      </c>
      <c r="AH30" s="27">
        <f t="shared" si="84"/>
        <v>810000</v>
      </c>
      <c r="AI30" s="27">
        <f t="shared" si="84"/>
        <v>810000</v>
      </c>
      <c r="AJ30" s="27">
        <f t="shared" si="84"/>
        <v>810000</v>
      </c>
      <c r="AK30" s="27">
        <f t="shared" si="84"/>
        <v>810000</v>
      </c>
      <c r="AL30" s="27">
        <f t="shared" si="84"/>
        <v>810000</v>
      </c>
      <c r="AM30" s="27">
        <f t="shared" si="84"/>
        <v>810000</v>
      </c>
      <c r="AN30" s="27">
        <f t="shared" si="84"/>
        <v>810000</v>
      </c>
      <c r="AO30" s="27">
        <f t="shared" si="84"/>
        <v>810000</v>
      </c>
      <c r="AP30" s="27">
        <f t="shared" si="84"/>
        <v>810000</v>
      </c>
      <c r="AQ30" s="27">
        <f t="shared" si="84"/>
        <v>810000</v>
      </c>
      <c r="AR30" s="27">
        <f t="shared" si="84"/>
        <v>810000</v>
      </c>
      <c r="AS30" s="27">
        <f t="shared" si="84"/>
        <v>810000</v>
      </c>
      <c r="AT30" s="27">
        <f t="shared" si="84"/>
        <v>810000</v>
      </c>
      <c r="AU30" s="27">
        <f t="shared" si="84"/>
        <v>810000</v>
      </c>
      <c r="AV30" s="27">
        <f t="shared" si="84"/>
        <v>810000</v>
      </c>
      <c r="AW30" s="27">
        <f t="shared" si="84"/>
        <v>810000</v>
      </c>
      <c r="AX30" s="27">
        <f t="shared" si="84"/>
        <v>810000</v>
      </c>
      <c r="AY30" s="27">
        <f t="shared" si="84"/>
        <v>810000</v>
      </c>
      <c r="AZ30" s="27">
        <f t="shared" si="84"/>
        <v>810000</v>
      </c>
      <c r="BA30" s="27">
        <f t="shared" si="84"/>
        <v>810000</v>
      </c>
      <c r="BB30" s="27">
        <f t="shared" si="84"/>
        <v>810000</v>
      </c>
      <c r="BC30" s="27">
        <f t="shared" si="84"/>
        <v>810000</v>
      </c>
      <c r="BD30" s="27">
        <f t="shared" si="84"/>
        <v>810000</v>
      </c>
      <c r="BE30" s="27">
        <f t="shared" si="84"/>
        <v>810000</v>
      </c>
      <c r="BF30" s="27">
        <f t="shared" si="84"/>
        <v>810000</v>
      </c>
      <c r="BG30" s="27">
        <f t="shared" si="84"/>
        <v>810000</v>
      </c>
      <c r="BH30" s="27">
        <f t="shared" si="84"/>
        <v>810000</v>
      </c>
      <c r="BI30" s="27">
        <f t="shared" si="84"/>
        <v>810000</v>
      </c>
      <c r="BJ30" s="27">
        <f t="shared" si="84"/>
        <v>810000</v>
      </c>
      <c r="BK30" s="27">
        <f t="shared" si="84"/>
        <v>810000</v>
      </c>
      <c r="BL30" s="27">
        <f t="shared" si="84"/>
        <v>810000</v>
      </c>
      <c r="BM30" s="27">
        <f t="shared" si="84"/>
        <v>810000</v>
      </c>
      <c r="BN30" s="27">
        <f t="shared" si="84"/>
        <v>810000</v>
      </c>
      <c r="BO30" s="27">
        <f t="shared" si="84"/>
        <v>810000</v>
      </c>
      <c r="BP30" s="27">
        <f t="shared" si="84"/>
        <v>810000</v>
      </c>
      <c r="BQ30" s="27">
        <f t="shared" si="84"/>
        <v>810000</v>
      </c>
      <c r="BR30" s="27">
        <f t="shared" si="84"/>
        <v>810000</v>
      </c>
      <c r="BS30" s="27">
        <f t="shared" si="84"/>
        <v>810000</v>
      </c>
      <c r="BT30" s="27">
        <f t="shared" si="84"/>
        <v>810000</v>
      </c>
      <c r="BU30" s="27">
        <f t="shared" si="84"/>
        <v>810000</v>
      </c>
      <c r="BV30" s="27">
        <f t="shared" si="84"/>
        <v>810000</v>
      </c>
      <c r="BW30" s="27">
        <f t="shared" si="84"/>
        <v>810000</v>
      </c>
      <c r="BX30" s="27">
        <f t="shared" si="84"/>
        <v>810000</v>
      </c>
      <c r="BY30" s="27">
        <f t="shared" ref="BY30:DX30" si="85">+BY20-BY22+BY24-BY27</f>
        <v>810000</v>
      </c>
      <c r="BZ30" s="27">
        <f t="shared" si="85"/>
        <v>810000</v>
      </c>
      <c r="CA30" s="27">
        <f t="shared" si="85"/>
        <v>810000</v>
      </c>
      <c r="CB30" s="27">
        <f t="shared" si="85"/>
        <v>810000</v>
      </c>
      <c r="CC30" s="27">
        <f t="shared" si="85"/>
        <v>810000</v>
      </c>
      <c r="CD30" s="27">
        <f t="shared" si="85"/>
        <v>810000</v>
      </c>
      <c r="CE30" s="27">
        <f t="shared" si="85"/>
        <v>810000</v>
      </c>
      <c r="CF30" s="27">
        <f t="shared" si="85"/>
        <v>810000</v>
      </c>
      <c r="CG30" s="27">
        <f t="shared" si="85"/>
        <v>810000</v>
      </c>
      <c r="CH30" s="27">
        <f t="shared" si="85"/>
        <v>810000</v>
      </c>
      <c r="CI30" s="27">
        <f t="shared" si="85"/>
        <v>810000</v>
      </c>
      <c r="CJ30" s="27">
        <f t="shared" si="85"/>
        <v>810000</v>
      </c>
      <c r="CK30" s="27">
        <f t="shared" si="85"/>
        <v>810000</v>
      </c>
      <c r="CL30" s="27">
        <f t="shared" si="85"/>
        <v>810000</v>
      </c>
      <c r="CM30" s="27">
        <f t="shared" si="85"/>
        <v>810000</v>
      </c>
      <c r="CN30" s="27">
        <f t="shared" si="85"/>
        <v>810000</v>
      </c>
      <c r="CO30" s="27">
        <f t="shared" si="85"/>
        <v>810000</v>
      </c>
      <c r="CP30" s="27">
        <f t="shared" si="85"/>
        <v>810000</v>
      </c>
      <c r="CQ30" s="27">
        <f t="shared" si="85"/>
        <v>810000</v>
      </c>
      <c r="CR30" s="27">
        <f t="shared" si="85"/>
        <v>810000</v>
      </c>
      <c r="CS30" s="27">
        <f t="shared" si="85"/>
        <v>810000</v>
      </c>
      <c r="CT30" s="27">
        <f t="shared" si="85"/>
        <v>810000</v>
      </c>
      <c r="CU30" s="27">
        <f t="shared" si="85"/>
        <v>810000</v>
      </c>
      <c r="CV30" s="27">
        <f t="shared" si="85"/>
        <v>810000</v>
      </c>
      <c r="CW30" s="27">
        <f t="shared" si="85"/>
        <v>810000</v>
      </c>
      <c r="CX30" s="27">
        <f t="shared" si="85"/>
        <v>810000</v>
      </c>
      <c r="CY30" s="27">
        <f t="shared" si="85"/>
        <v>810000</v>
      </c>
      <c r="CZ30" s="27">
        <f t="shared" si="85"/>
        <v>810000</v>
      </c>
      <c r="DA30" s="27">
        <f t="shared" si="85"/>
        <v>810000</v>
      </c>
      <c r="DB30" s="27">
        <f t="shared" si="85"/>
        <v>810000</v>
      </c>
      <c r="DC30" s="27">
        <f t="shared" si="85"/>
        <v>810000</v>
      </c>
      <c r="DD30" s="27">
        <f t="shared" si="85"/>
        <v>810000</v>
      </c>
      <c r="DE30" s="27">
        <f t="shared" si="85"/>
        <v>810000</v>
      </c>
      <c r="DF30" s="27">
        <f t="shared" si="85"/>
        <v>810000</v>
      </c>
      <c r="DG30" s="27">
        <f t="shared" si="85"/>
        <v>810000</v>
      </c>
      <c r="DH30" s="27">
        <f t="shared" si="85"/>
        <v>810000</v>
      </c>
      <c r="DI30" s="27">
        <f t="shared" si="85"/>
        <v>810000</v>
      </c>
      <c r="DJ30" s="27">
        <f t="shared" si="85"/>
        <v>810000</v>
      </c>
      <c r="DK30" s="27">
        <f t="shared" si="85"/>
        <v>810000</v>
      </c>
      <c r="DL30" s="27">
        <f t="shared" si="85"/>
        <v>810000</v>
      </c>
      <c r="DM30" s="27">
        <f t="shared" si="85"/>
        <v>810000</v>
      </c>
      <c r="DN30" s="27">
        <f t="shared" si="85"/>
        <v>810000</v>
      </c>
      <c r="DO30" s="27">
        <f t="shared" si="85"/>
        <v>810000</v>
      </c>
      <c r="DP30" s="27">
        <f t="shared" si="85"/>
        <v>810000</v>
      </c>
      <c r="DQ30" s="27">
        <f t="shared" si="85"/>
        <v>810000</v>
      </c>
      <c r="DR30" s="27">
        <f t="shared" si="85"/>
        <v>810000</v>
      </c>
      <c r="DS30" s="27">
        <f t="shared" si="85"/>
        <v>810000</v>
      </c>
      <c r="DT30" s="27">
        <f t="shared" si="85"/>
        <v>810000</v>
      </c>
      <c r="DU30" s="27">
        <f t="shared" si="85"/>
        <v>810000</v>
      </c>
      <c r="DV30" s="27">
        <f t="shared" si="85"/>
        <v>810000</v>
      </c>
      <c r="DW30" s="27">
        <f t="shared" si="85"/>
        <v>810000</v>
      </c>
      <c r="DX30" s="27">
        <f t="shared" si="85"/>
        <v>810000</v>
      </c>
      <c r="DZ30" s="27">
        <f t="shared" ref="DZ30:EJ30" si="86">+DZ20-DZ22+DZ24-DZ27</f>
        <v>900000</v>
      </c>
      <c r="EA30" s="27">
        <f t="shared" si="86"/>
        <v>810000</v>
      </c>
      <c r="EB30" s="27">
        <f t="shared" si="86"/>
        <v>810000</v>
      </c>
      <c r="EC30" s="27">
        <f t="shared" si="86"/>
        <v>810000</v>
      </c>
      <c r="ED30" s="27">
        <f t="shared" si="86"/>
        <v>810000</v>
      </c>
      <c r="EE30" s="27">
        <f t="shared" si="86"/>
        <v>810000</v>
      </c>
      <c r="EF30" s="27">
        <f t="shared" si="86"/>
        <v>810000</v>
      </c>
      <c r="EG30" s="27">
        <f t="shared" si="86"/>
        <v>810000</v>
      </c>
      <c r="EH30" s="27">
        <f t="shared" si="86"/>
        <v>810000</v>
      </c>
      <c r="EI30" s="27">
        <f t="shared" si="86"/>
        <v>810000</v>
      </c>
      <c r="EJ30" s="27">
        <f t="shared" si="86"/>
        <v>810000</v>
      </c>
      <c r="EK30">
        <f t="shared" si="0"/>
        <v>27</v>
      </c>
    </row>
    <row r="31" spans="3:141">
      <c r="C31" s="20"/>
      <c r="D31" s="20"/>
      <c r="E31" s="20"/>
      <c r="F31" s="20"/>
      <c r="G31" s="14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EK31">
        <f t="shared" si="0"/>
        <v>28</v>
      </c>
    </row>
    <row r="32" spans="3:141">
      <c r="C32" s="20"/>
      <c r="D32" s="20"/>
      <c r="E32" s="20"/>
      <c r="F32" s="20"/>
      <c r="G32" s="19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EK32">
        <f t="shared" si="0"/>
        <v>29</v>
      </c>
    </row>
    <row r="33" spans="3:141" ht="21">
      <c r="C33" s="20"/>
      <c r="D33" s="20"/>
      <c r="E33" s="21" t="s">
        <v>71</v>
      </c>
      <c r="F33" s="32"/>
      <c r="G33" s="3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EK33">
        <f t="shared" si="0"/>
        <v>30</v>
      </c>
    </row>
    <row r="34" spans="3:141">
      <c r="C34" s="20"/>
      <c r="D34" s="20"/>
      <c r="E34" s="20"/>
      <c r="F34" s="26" t="s">
        <v>72</v>
      </c>
      <c r="G34" s="30"/>
      <c r="H34" s="27">
        <f>+SUM(H35:H37)</f>
        <v>800000</v>
      </c>
      <c r="I34" s="27">
        <f>+SUM(I35:I37)</f>
        <v>808500</v>
      </c>
      <c r="J34" s="27">
        <f>+SUM(J35:J37)</f>
        <v>817000</v>
      </c>
      <c r="K34" s="27">
        <f>+SUM(K35:K37)</f>
        <v>825500</v>
      </c>
      <c r="L34" s="27">
        <f>+SUM(L35:L37)</f>
        <v>834000</v>
      </c>
      <c r="M34" s="27">
        <f t="shared" ref="M34:BX34" si="87">+SUM(M35:M37)</f>
        <v>842500</v>
      </c>
      <c r="N34" s="27">
        <f t="shared" si="87"/>
        <v>851000</v>
      </c>
      <c r="O34" s="27">
        <f t="shared" si="87"/>
        <v>859500</v>
      </c>
      <c r="P34" s="27">
        <f t="shared" si="87"/>
        <v>868000</v>
      </c>
      <c r="Q34" s="27">
        <f t="shared" si="87"/>
        <v>876500</v>
      </c>
      <c r="R34" s="27">
        <f t="shared" si="87"/>
        <v>885000</v>
      </c>
      <c r="S34" s="27">
        <f t="shared" si="87"/>
        <v>893500</v>
      </c>
      <c r="T34" s="27">
        <f t="shared" si="87"/>
        <v>902000</v>
      </c>
      <c r="U34" s="27">
        <f t="shared" si="87"/>
        <v>908000</v>
      </c>
      <c r="V34" s="27">
        <f t="shared" si="87"/>
        <v>914000</v>
      </c>
      <c r="W34" s="27">
        <f t="shared" si="87"/>
        <v>920000</v>
      </c>
      <c r="X34" s="27">
        <f t="shared" si="87"/>
        <v>926000</v>
      </c>
      <c r="Y34" s="27">
        <f t="shared" si="87"/>
        <v>932000</v>
      </c>
      <c r="Z34" s="27">
        <f t="shared" si="87"/>
        <v>938000</v>
      </c>
      <c r="AA34" s="27">
        <f t="shared" si="87"/>
        <v>944000</v>
      </c>
      <c r="AB34" s="27">
        <f t="shared" si="87"/>
        <v>950000</v>
      </c>
      <c r="AC34" s="27">
        <f t="shared" si="87"/>
        <v>956000</v>
      </c>
      <c r="AD34" s="27">
        <f t="shared" si="87"/>
        <v>962000</v>
      </c>
      <c r="AE34" s="27">
        <f t="shared" si="87"/>
        <v>968000</v>
      </c>
      <c r="AF34" s="27">
        <f t="shared" si="87"/>
        <v>974000</v>
      </c>
      <c r="AG34" s="27">
        <f t="shared" si="87"/>
        <v>980000</v>
      </c>
      <c r="AH34" s="27">
        <f t="shared" si="87"/>
        <v>986000</v>
      </c>
      <c r="AI34" s="27">
        <f t="shared" si="87"/>
        <v>992000</v>
      </c>
      <c r="AJ34" s="27">
        <f t="shared" si="87"/>
        <v>998000</v>
      </c>
      <c r="AK34" s="27">
        <f t="shared" si="87"/>
        <v>1004000</v>
      </c>
      <c r="AL34" s="27">
        <f t="shared" si="87"/>
        <v>1010000</v>
      </c>
      <c r="AM34" s="27">
        <f t="shared" si="87"/>
        <v>1016000</v>
      </c>
      <c r="AN34" s="27">
        <f t="shared" si="87"/>
        <v>1022000</v>
      </c>
      <c r="AO34" s="27">
        <f t="shared" si="87"/>
        <v>1028000</v>
      </c>
      <c r="AP34" s="27">
        <f t="shared" si="87"/>
        <v>1034000</v>
      </c>
      <c r="AQ34" s="27">
        <f t="shared" si="87"/>
        <v>1040000</v>
      </c>
      <c r="AR34" s="27">
        <f t="shared" si="87"/>
        <v>1046000</v>
      </c>
      <c r="AS34" s="27">
        <f t="shared" si="87"/>
        <v>1052000</v>
      </c>
      <c r="AT34" s="27">
        <f t="shared" si="87"/>
        <v>1058000</v>
      </c>
      <c r="AU34" s="27">
        <f t="shared" si="87"/>
        <v>1064000</v>
      </c>
      <c r="AV34" s="27">
        <f t="shared" si="87"/>
        <v>1070000</v>
      </c>
      <c r="AW34" s="27">
        <f t="shared" si="87"/>
        <v>1076000</v>
      </c>
      <c r="AX34" s="27">
        <f t="shared" si="87"/>
        <v>1082000</v>
      </c>
      <c r="AY34" s="27">
        <f t="shared" si="87"/>
        <v>1088000</v>
      </c>
      <c r="AZ34" s="27">
        <f t="shared" si="87"/>
        <v>1094000</v>
      </c>
      <c r="BA34" s="27">
        <f t="shared" si="87"/>
        <v>1100000</v>
      </c>
      <c r="BB34" s="27">
        <f t="shared" si="87"/>
        <v>1106000</v>
      </c>
      <c r="BC34" s="27">
        <f t="shared" si="87"/>
        <v>1112000</v>
      </c>
      <c r="BD34" s="27">
        <f t="shared" si="87"/>
        <v>1118000</v>
      </c>
      <c r="BE34" s="27">
        <f t="shared" si="87"/>
        <v>1124000</v>
      </c>
      <c r="BF34" s="27">
        <f t="shared" si="87"/>
        <v>1130000</v>
      </c>
      <c r="BG34" s="27">
        <f t="shared" si="87"/>
        <v>1136000</v>
      </c>
      <c r="BH34" s="27">
        <f t="shared" si="87"/>
        <v>1142000</v>
      </c>
      <c r="BI34" s="27">
        <f t="shared" si="87"/>
        <v>1148000</v>
      </c>
      <c r="BJ34" s="27">
        <f t="shared" si="87"/>
        <v>1154000</v>
      </c>
      <c r="BK34" s="27">
        <f t="shared" si="87"/>
        <v>1160000</v>
      </c>
      <c r="BL34" s="27">
        <f t="shared" si="87"/>
        <v>1166000</v>
      </c>
      <c r="BM34" s="27">
        <f t="shared" si="87"/>
        <v>1172000</v>
      </c>
      <c r="BN34" s="27">
        <f t="shared" si="87"/>
        <v>1178000</v>
      </c>
      <c r="BO34" s="27">
        <f t="shared" si="87"/>
        <v>1184000</v>
      </c>
      <c r="BP34" s="27">
        <f t="shared" si="87"/>
        <v>1190000</v>
      </c>
      <c r="BQ34" s="27">
        <f t="shared" si="87"/>
        <v>1196000</v>
      </c>
      <c r="BR34" s="27">
        <f t="shared" si="87"/>
        <v>1202000</v>
      </c>
      <c r="BS34" s="27">
        <f t="shared" si="87"/>
        <v>1208000</v>
      </c>
      <c r="BT34" s="27">
        <f t="shared" si="87"/>
        <v>1214000</v>
      </c>
      <c r="BU34" s="27">
        <f t="shared" si="87"/>
        <v>1220000</v>
      </c>
      <c r="BV34" s="27">
        <f t="shared" si="87"/>
        <v>1226000</v>
      </c>
      <c r="BW34" s="27">
        <f t="shared" si="87"/>
        <v>1232000</v>
      </c>
      <c r="BX34" s="27">
        <f t="shared" si="87"/>
        <v>1238000</v>
      </c>
      <c r="BY34" s="27">
        <f t="shared" ref="BY34:DX34" si="88">+SUM(BY35:BY37)</f>
        <v>1244000</v>
      </c>
      <c r="BZ34" s="27">
        <f t="shared" si="88"/>
        <v>1250000</v>
      </c>
      <c r="CA34" s="27">
        <f t="shared" si="88"/>
        <v>1256000</v>
      </c>
      <c r="CB34" s="27">
        <f t="shared" si="88"/>
        <v>1262000</v>
      </c>
      <c r="CC34" s="27">
        <f t="shared" si="88"/>
        <v>1268000</v>
      </c>
      <c r="CD34" s="27">
        <f t="shared" si="88"/>
        <v>1274000</v>
      </c>
      <c r="CE34" s="27">
        <f t="shared" si="88"/>
        <v>1280000</v>
      </c>
      <c r="CF34" s="27">
        <f t="shared" si="88"/>
        <v>1286000</v>
      </c>
      <c r="CG34" s="27">
        <f t="shared" si="88"/>
        <v>1292000</v>
      </c>
      <c r="CH34" s="27">
        <f t="shared" si="88"/>
        <v>1298000</v>
      </c>
      <c r="CI34" s="27">
        <f t="shared" si="88"/>
        <v>1304000</v>
      </c>
      <c r="CJ34" s="27">
        <f t="shared" si="88"/>
        <v>1310000</v>
      </c>
      <c r="CK34" s="27">
        <f t="shared" si="88"/>
        <v>1316000</v>
      </c>
      <c r="CL34" s="27">
        <f t="shared" si="88"/>
        <v>1322000</v>
      </c>
      <c r="CM34" s="27">
        <f t="shared" si="88"/>
        <v>1328000</v>
      </c>
      <c r="CN34" s="27">
        <f t="shared" si="88"/>
        <v>1334000</v>
      </c>
      <c r="CO34" s="27">
        <f t="shared" si="88"/>
        <v>1340000</v>
      </c>
      <c r="CP34" s="27">
        <f t="shared" si="88"/>
        <v>1346000</v>
      </c>
      <c r="CQ34" s="27">
        <f t="shared" si="88"/>
        <v>1352000</v>
      </c>
      <c r="CR34" s="27">
        <f t="shared" si="88"/>
        <v>1358000</v>
      </c>
      <c r="CS34" s="27">
        <f t="shared" si="88"/>
        <v>1364000</v>
      </c>
      <c r="CT34" s="27">
        <f t="shared" si="88"/>
        <v>1370000</v>
      </c>
      <c r="CU34" s="27">
        <f t="shared" si="88"/>
        <v>1376000</v>
      </c>
      <c r="CV34" s="27">
        <f t="shared" si="88"/>
        <v>1382000</v>
      </c>
      <c r="CW34" s="27">
        <f t="shared" si="88"/>
        <v>1388000</v>
      </c>
      <c r="CX34" s="27">
        <f t="shared" si="88"/>
        <v>1394000</v>
      </c>
      <c r="CY34" s="27">
        <f t="shared" si="88"/>
        <v>1400000</v>
      </c>
      <c r="CZ34" s="27">
        <f t="shared" si="88"/>
        <v>1406000</v>
      </c>
      <c r="DA34" s="27">
        <f t="shared" si="88"/>
        <v>1412000</v>
      </c>
      <c r="DB34" s="27">
        <f t="shared" si="88"/>
        <v>1418000</v>
      </c>
      <c r="DC34" s="27">
        <f t="shared" si="88"/>
        <v>1424000</v>
      </c>
      <c r="DD34" s="27">
        <f t="shared" si="88"/>
        <v>1430000</v>
      </c>
      <c r="DE34" s="27">
        <f t="shared" si="88"/>
        <v>1436000</v>
      </c>
      <c r="DF34" s="27">
        <f t="shared" si="88"/>
        <v>1442000</v>
      </c>
      <c r="DG34" s="27">
        <f t="shared" si="88"/>
        <v>1448000</v>
      </c>
      <c r="DH34" s="27">
        <f t="shared" si="88"/>
        <v>1454000</v>
      </c>
      <c r="DI34" s="27">
        <f t="shared" si="88"/>
        <v>1460000</v>
      </c>
      <c r="DJ34" s="27">
        <f t="shared" si="88"/>
        <v>1466000</v>
      </c>
      <c r="DK34" s="27">
        <f t="shared" si="88"/>
        <v>1472000</v>
      </c>
      <c r="DL34" s="27">
        <f t="shared" si="88"/>
        <v>1478000</v>
      </c>
      <c r="DM34" s="27">
        <f t="shared" si="88"/>
        <v>1484000</v>
      </c>
      <c r="DN34" s="27">
        <f t="shared" si="88"/>
        <v>1490000</v>
      </c>
      <c r="DO34" s="27">
        <f t="shared" si="88"/>
        <v>1496000</v>
      </c>
      <c r="DP34" s="27">
        <f t="shared" si="88"/>
        <v>1502000</v>
      </c>
      <c r="DQ34" s="27">
        <f t="shared" si="88"/>
        <v>1508000</v>
      </c>
      <c r="DR34" s="27">
        <f t="shared" si="88"/>
        <v>1514000</v>
      </c>
      <c r="DS34" s="27">
        <f t="shared" si="88"/>
        <v>1520000</v>
      </c>
      <c r="DT34" s="27">
        <f t="shared" si="88"/>
        <v>1526000</v>
      </c>
      <c r="DU34" s="27">
        <f t="shared" si="88"/>
        <v>1532000</v>
      </c>
      <c r="DV34" s="27">
        <f t="shared" si="88"/>
        <v>1538000</v>
      </c>
      <c r="DW34" s="27">
        <f t="shared" si="88"/>
        <v>1544000</v>
      </c>
      <c r="DX34" s="27">
        <f t="shared" si="88"/>
        <v>1550000</v>
      </c>
      <c r="DZ34" s="27">
        <f t="shared" ref="DZ34:EJ34" si="89">+SUM(DZ35:DZ37)</f>
        <v>800000</v>
      </c>
      <c r="EA34" s="27">
        <f t="shared" si="89"/>
        <v>902000</v>
      </c>
      <c r="EB34" s="27">
        <f t="shared" si="89"/>
        <v>974000</v>
      </c>
      <c r="EC34" s="27">
        <f t="shared" si="89"/>
        <v>1046000</v>
      </c>
      <c r="ED34" s="27">
        <f t="shared" si="89"/>
        <v>1118000</v>
      </c>
      <c r="EE34" s="27">
        <f t="shared" si="89"/>
        <v>1190000</v>
      </c>
      <c r="EF34" s="27">
        <f t="shared" si="89"/>
        <v>1262000</v>
      </c>
      <c r="EG34" s="27">
        <f t="shared" si="89"/>
        <v>1334000</v>
      </c>
      <c r="EH34" s="27">
        <f t="shared" si="89"/>
        <v>1406000</v>
      </c>
      <c r="EI34" s="27">
        <f t="shared" si="89"/>
        <v>1478000</v>
      </c>
      <c r="EJ34" s="27">
        <f t="shared" si="89"/>
        <v>1550000</v>
      </c>
      <c r="EK34">
        <f t="shared" si="0"/>
        <v>31</v>
      </c>
    </row>
    <row r="35" spans="3:141">
      <c r="C35" s="20"/>
      <c r="D35" s="20"/>
      <c r="E35" s="20"/>
      <c r="F35" s="191"/>
      <c r="G35" s="29" t="s">
        <v>73</v>
      </c>
      <c r="H35" s="3">
        <f>+[1]Bilancio_In!E30</f>
        <v>500000</v>
      </c>
      <c r="I35" s="3">
        <f>+H35+[1]C_Investimenti!F9</f>
        <v>500000</v>
      </c>
      <c r="J35" s="3">
        <f>+I35+[1]C_Investimenti!G9</f>
        <v>500000</v>
      </c>
      <c r="K35" s="3">
        <f>+J35+[1]C_Investimenti!H9</f>
        <v>500000</v>
      </c>
      <c r="L35" s="3">
        <f>+K35+[1]C_Investimenti!I9</f>
        <v>500000</v>
      </c>
      <c r="M35" s="3">
        <f>+L35+[1]C_Investimenti!J9</f>
        <v>500000</v>
      </c>
      <c r="N35" s="3">
        <f>+M35+[1]C_Investimenti!K9</f>
        <v>500000</v>
      </c>
      <c r="O35" s="3">
        <f>+N35+[1]C_Investimenti!L9</f>
        <v>500000</v>
      </c>
      <c r="P35" s="3">
        <f>+O35+[1]C_Investimenti!M9</f>
        <v>500000</v>
      </c>
      <c r="Q35" s="3">
        <f>+P35+[1]C_Investimenti!N9</f>
        <v>500000</v>
      </c>
      <c r="R35" s="3">
        <f>+Q35+[1]C_Investimenti!O9</f>
        <v>500000</v>
      </c>
      <c r="S35" s="3">
        <f>+R35+[1]C_Investimenti!P9</f>
        <v>500000</v>
      </c>
      <c r="T35" s="3">
        <f>+S35+[1]C_Investimenti!Q9</f>
        <v>500000</v>
      </c>
      <c r="U35" s="3">
        <f>+T35+[1]C_Investimenti!R9</f>
        <v>500000</v>
      </c>
      <c r="V35" s="3">
        <f>+U35+[1]C_Investimenti!S9</f>
        <v>500000</v>
      </c>
      <c r="W35" s="3">
        <f>+V35+[1]C_Investimenti!T9</f>
        <v>500000</v>
      </c>
      <c r="X35" s="3">
        <f>+W35+[1]C_Investimenti!U9</f>
        <v>500000</v>
      </c>
      <c r="Y35" s="3">
        <f>+X35+[1]C_Investimenti!V9</f>
        <v>500000</v>
      </c>
      <c r="Z35" s="3">
        <f>+Y35+[1]C_Investimenti!W9</f>
        <v>500000</v>
      </c>
      <c r="AA35" s="3">
        <f>+Z35+[1]C_Investimenti!X9</f>
        <v>500000</v>
      </c>
      <c r="AB35" s="3">
        <f>+AA35+[1]C_Investimenti!Y9</f>
        <v>500000</v>
      </c>
      <c r="AC35" s="3">
        <f>+AB35+[1]C_Investimenti!Z9</f>
        <v>500000</v>
      </c>
      <c r="AD35" s="3">
        <f>+AC35+[1]C_Investimenti!AA9</f>
        <v>500000</v>
      </c>
      <c r="AE35" s="3">
        <f>+AD35+[1]C_Investimenti!AB9</f>
        <v>500000</v>
      </c>
      <c r="AF35" s="3">
        <f>+AE35+[1]C_Investimenti!AC9</f>
        <v>500000</v>
      </c>
      <c r="AG35" s="3">
        <f>+AF35+[1]C_Investimenti!AD9</f>
        <v>500000</v>
      </c>
      <c r="AH35" s="3">
        <f>+AG35+[1]C_Investimenti!AE9</f>
        <v>500000</v>
      </c>
      <c r="AI35" s="3">
        <f>+AH35+[1]C_Investimenti!AF9</f>
        <v>500000</v>
      </c>
      <c r="AJ35" s="3">
        <f>+AI35+[1]C_Investimenti!AG9</f>
        <v>500000</v>
      </c>
      <c r="AK35" s="3">
        <f>+AJ35+[1]C_Investimenti!AH9</f>
        <v>500000</v>
      </c>
      <c r="AL35" s="3">
        <f>+AK35+[1]C_Investimenti!AI9</f>
        <v>500000</v>
      </c>
      <c r="AM35" s="3">
        <f>+AL35+[1]C_Investimenti!AJ9</f>
        <v>500000</v>
      </c>
      <c r="AN35" s="3">
        <f>+AM35+[1]C_Investimenti!AK9</f>
        <v>500000</v>
      </c>
      <c r="AO35" s="3">
        <f>+AN35+[1]C_Investimenti!AL9</f>
        <v>500000</v>
      </c>
      <c r="AP35" s="3">
        <f>+AO35+[1]C_Investimenti!AM9</f>
        <v>500000</v>
      </c>
      <c r="AQ35" s="3">
        <f>+AP35+[1]C_Investimenti!AN9</f>
        <v>500000</v>
      </c>
      <c r="AR35" s="3">
        <f>+AQ35+[1]C_Investimenti!AO9</f>
        <v>500000</v>
      </c>
      <c r="AS35" s="3">
        <f>+AR35+[1]C_Investimenti!AP9</f>
        <v>500000</v>
      </c>
      <c r="AT35" s="3">
        <f>+AS35+[1]C_Investimenti!AQ9</f>
        <v>500000</v>
      </c>
      <c r="AU35" s="3">
        <f>+AT35+[1]C_Investimenti!AR9</f>
        <v>500000</v>
      </c>
      <c r="AV35" s="3">
        <f>+AU35+[1]C_Investimenti!AS9</f>
        <v>500000</v>
      </c>
      <c r="AW35" s="3">
        <f>+AV35+[1]C_Investimenti!AT9</f>
        <v>500000</v>
      </c>
      <c r="AX35" s="3">
        <f>+AW35+[1]C_Investimenti!AU9</f>
        <v>500000</v>
      </c>
      <c r="AY35" s="3">
        <f>+AX35+[1]C_Investimenti!AV9</f>
        <v>500000</v>
      </c>
      <c r="AZ35" s="3">
        <f>+AY35+[1]C_Investimenti!AW9</f>
        <v>500000</v>
      </c>
      <c r="BA35" s="3">
        <f>+AZ35+[1]C_Investimenti!AX9</f>
        <v>500000</v>
      </c>
      <c r="BB35" s="3">
        <f>+BA35+[1]C_Investimenti!AY9</f>
        <v>500000</v>
      </c>
      <c r="BC35" s="3">
        <f>+BB35+[1]C_Investimenti!AZ9</f>
        <v>500000</v>
      </c>
      <c r="BD35" s="3">
        <f>+BC35+[1]C_Investimenti!BA9</f>
        <v>500000</v>
      </c>
      <c r="BE35" s="3">
        <f>+BD35+[1]C_Investimenti!BB9</f>
        <v>500000</v>
      </c>
      <c r="BF35" s="3">
        <f>+BE35+[1]C_Investimenti!BC9</f>
        <v>500000</v>
      </c>
      <c r="BG35" s="3">
        <f>+BF35+[1]C_Investimenti!BD9</f>
        <v>500000</v>
      </c>
      <c r="BH35" s="3">
        <f>+BG35+[1]C_Investimenti!BE9</f>
        <v>500000</v>
      </c>
      <c r="BI35" s="3">
        <f>+BH35+[1]C_Investimenti!BF9</f>
        <v>500000</v>
      </c>
      <c r="BJ35" s="3">
        <f>+BI35+[1]C_Investimenti!BG9</f>
        <v>500000</v>
      </c>
      <c r="BK35" s="3">
        <f>+BJ35+[1]C_Investimenti!BH9</f>
        <v>500000</v>
      </c>
      <c r="BL35" s="3">
        <f>+BK35+[1]C_Investimenti!BI9</f>
        <v>500000</v>
      </c>
      <c r="BM35" s="3">
        <f>+BL35+[1]C_Investimenti!BJ9</f>
        <v>500000</v>
      </c>
      <c r="BN35" s="3">
        <f>+BM35+[1]C_Investimenti!BK9</f>
        <v>500000</v>
      </c>
      <c r="BO35" s="3">
        <f>+BN35+[1]C_Investimenti!BL9</f>
        <v>500000</v>
      </c>
      <c r="BP35" s="3">
        <f>+BO35+[1]C_Investimenti!BM9</f>
        <v>500000</v>
      </c>
      <c r="BQ35" s="3">
        <f>+BP35+[1]C_Investimenti!BN9</f>
        <v>500000</v>
      </c>
      <c r="BR35" s="3">
        <f>+BQ35+[1]C_Investimenti!BO9</f>
        <v>500000</v>
      </c>
      <c r="BS35" s="3">
        <f>+BR35+[1]C_Investimenti!BP9</f>
        <v>500000</v>
      </c>
      <c r="BT35" s="3">
        <f>+BS35+[1]C_Investimenti!BQ9</f>
        <v>500000</v>
      </c>
      <c r="BU35" s="3">
        <f>+BT35+[1]C_Investimenti!BR9</f>
        <v>500000</v>
      </c>
      <c r="BV35" s="3">
        <f>+BU35+[1]C_Investimenti!BS9</f>
        <v>500000</v>
      </c>
      <c r="BW35" s="3">
        <f>+BV35+[1]C_Investimenti!BT9</f>
        <v>500000</v>
      </c>
      <c r="BX35" s="3">
        <f>+BW35+[1]C_Investimenti!BU9</f>
        <v>500000</v>
      </c>
      <c r="BY35" s="3">
        <f>+BX35+[1]C_Investimenti!BV9</f>
        <v>500000</v>
      </c>
      <c r="BZ35" s="3">
        <f>+BY35+[1]C_Investimenti!BW9</f>
        <v>500000</v>
      </c>
      <c r="CA35" s="3">
        <f>+BZ35+[1]C_Investimenti!BX9</f>
        <v>500000</v>
      </c>
      <c r="CB35" s="3">
        <f>+CA35+[1]C_Investimenti!BY9</f>
        <v>500000</v>
      </c>
      <c r="CC35" s="3">
        <f>+CB35+[1]C_Investimenti!BZ9</f>
        <v>500000</v>
      </c>
      <c r="CD35" s="3">
        <f>+CC35+[1]C_Investimenti!CA9</f>
        <v>500000</v>
      </c>
      <c r="CE35" s="3">
        <f>+CD35+[1]C_Investimenti!CB9</f>
        <v>500000</v>
      </c>
      <c r="CF35" s="3">
        <f>+CE35+[1]C_Investimenti!CC9</f>
        <v>500000</v>
      </c>
      <c r="CG35" s="3">
        <f>+CF35+[1]C_Investimenti!CD9</f>
        <v>500000</v>
      </c>
      <c r="CH35" s="3">
        <f>+CG35+[1]C_Investimenti!CE9</f>
        <v>500000</v>
      </c>
      <c r="CI35" s="3">
        <f>+CH35+[1]C_Investimenti!CF9</f>
        <v>500000</v>
      </c>
      <c r="CJ35" s="3">
        <f>+CI35+[1]C_Investimenti!CG9</f>
        <v>500000</v>
      </c>
      <c r="CK35" s="3">
        <f>+CJ35+[1]C_Investimenti!CH9</f>
        <v>500000</v>
      </c>
      <c r="CL35" s="3">
        <f>+CK35+[1]C_Investimenti!CI9</f>
        <v>500000</v>
      </c>
      <c r="CM35" s="3">
        <f>+CL35+[1]C_Investimenti!CJ9</f>
        <v>500000</v>
      </c>
      <c r="CN35" s="3">
        <f>+CM35+[1]C_Investimenti!CK9</f>
        <v>500000</v>
      </c>
      <c r="CO35" s="3">
        <f>+CN35+[1]C_Investimenti!CL9</f>
        <v>500000</v>
      </c>
      <c r="CP35" s="3">
        <f>+CO35+[1]C_Investimenti!CM9</f>
        <v>500000</v>
      </c>
      <c r="CQ35" s="3">
        <f>+CP35+[1]C_Investimenti!CN9</f>
        <v>500000</v>
      </c>
      <c r="CR35" s="3">
        <f>+CQ35+[1]C_Investimenti!CO9</f>
        <v>500000</v>
      </c>
      <c r="CS35" s="3">
        <f>+CR35+[1]C_Investimenti!CP9</f>
        <v>500000</v>
      </c>
      <c r="CT35" s="3">
        <f>+CS35+[1]C_Investimenti!CQ9</f>
        <v>500000</v>
      </c>
      <c r="CU35" s="3">
        <f>+CT35+[1]C_Investimenti!CR9</f>
        <v>500000</v>
      </c>
      <c r="CV35" s="3">
        <f>+CU35+[1]C_Investimenti!CS9</f>
        <v>500000</v>
      </c>
      <c r="CW35" s="3">
        <f>+CV35+[1]C_Investimenti!CT9</f>
        <v>500000</v>
      </c>
      <c r="CX35" s="3">
        <f>+CW35+[1]C_Investimenti!CU9</f>
        <v>500000</v>
      </c>
      <c r="CY35" s="3">
        <f>+CX35+[1]C_Investimenti!CV9</f>
        <v>500000</v>
      </c>
      <c r="CZ35" s="3">
        <f>+CY35+[1]C_Investimenti!CW9</f>
        <v>500000</v>
      </c>
      <c r="DA35" s="3">
        <f>+CZ35+[1]C_Investimenti!CX9</f>
        <v>500000</v>
      </c>
      <c r="DB35" s="3">
        <f>+DA35+[1]C_Investimenti!CY9</f>
        <v>500000</v>
      </c>
      <c r="DC35" s="3">
        <f>+DB35+[1]C_Investimenti!CZ9</f>
        <v>500000</v>
      </c>
      <c r="DD35" s="3">
        <f>+DC35+[1]C_Investimenti!DA9</f>
        <v>500000</v>
      </c>
      <c r="DE35" s="3">
        <f>+DD35+[1]C_Investimenti!DB9</f>
        <v>500000</v>
      </c>
      <c r="DF35" s="3">
        <f>+DE35+[1]C_Investimenti!DC9</f>
        <v>500000</v>
      </c>
      <c r="DG35" s="3">
        <f>+DF35+[1]C_Investimenti!DD9</f>
        <v>500000</v>
      </c>
      <c r="DH35" s="3">
        <f>+DG35+[1]C_Investimenti!DE9</f>
        <v>500000</v>
      </c>
      <c r="DI35" s="3">
        <f>+DH35+[1]C_Investimenti!DF9</f>
        <v>500000</v>
      </c>
      <c r="DJ35" s="3">
        <f>+DI35+[1]C_Investimenti!DG9</f>
        <v>500000</v>
      </c>
      <c r="DK35" s="3">
        <f>+DJ35+[1]C_Investimenti!DH9</f>
        <v>500000</v>
      </c>
      <c r="DL35" s="3">
        <f>+DK35+[1]C_Investimenti!DI9</f>
        <v>500000</v>
      </c>
      <c r="DM35" s="3">
        <f>+DL35+[1]C_Investimenti!DJ9</f>
        <v>500000</v>
      </c>
      <c r="DN35" s="3">
        <f>+DM35+[1]C_Investimenti!DK9</f>
        <v>500000</v>
      </c>
      <c r="DO35" s="3">
        <f>+DN35+[1]C_Investimenti!DL9</f>
        <v>500000</v>
      </c>
      <c r="DP35" s="3">
        <f>+DO35+[1]C_Investimenti!DM9</f>
        <v>500000</v>
      </c>
      <c r="DQ35" s="3">
        <f>+DP35+[1]C_Investimenti!DN9</f>
        <v>500000</v>
      </c>
      <c r="DR35" s="3">
        <f>+DQ35+[1]C_Investimenti!DO9</f>
        <v>500000</v>
      </c>
      <c r="DS35" s="3">
        <f>+DR35+[1]C_Investimenti!DP9</f>
        <v>500000</v>
      </c>
      <c r="DT35" s="3">
        <f>+DS35+[1]C_Investimenti!DQ9</f>
        <v>500000</v>
      </c>
      <c r="DU35" s="3">
        <f>+DT35+[1]C_Investimenti!DR9</f>
        <v>500000</v>
      </c>
      <c r="DV35" s="3">
        <f>+DU35+[1]C_Investimenti!DS9</f>
        <v>500000</v>
      </c>
      <c r="DW35" s="3">
        <f>+DV35+[1]C_Investimenti!DT9</f>
        <v>500000</v>
      </c>
      <c r="DX35" s="3">
        <f>+DW35+[1]C_Investimenti!DU9</f>
        <v>500000</v>
      </c>
      <c r="DZ35" s="3">
        <f t="shared" ref="DZ35:DZ37" si="90">+H35</f>
        <v>500000</v>
      </c>
      <c r="EA35" s="3">
        <f t="shared" ref="EA35:EA37" si="91">+T35</f>
        <v>500000</v>
      </c>
      <c r="EB35" s="3">
        <f t="shared" ref="EB35:EB37" si="92">+AF35</f>
        <v>500000</v>
      </c>
      <c r="EC35" s="3">
        <f t="shared" ref="EC35:EC37" si="93">+AR35</f>
        <v>500000</v>
      </c>
      <c r="ED35" s="3">
        <f t="shared" ref="ED35:ED37" si="94">+BD35</f>
        <v>500000</v>
      </c>
      <c r="EE35" s="3">
        <f t="shared" ref="EE35:EE37" si="95">+BP35</f>
        <v>500000</v>
      </c>
      <c r="EF35" s="3">
        <f t="shared" ref="EF35:EF37" si="96">+CB35</f>
        <v>500000</v>
      </c>
      <c r="EG35" s="3">
        <f t="shared" ref="EG35:EG37" si="97">+CN35</f>
        <v>500000</v>
      </c>
      <c r="EH35" s="3">
        <f t="shared" ref="EH35:EH37" si="98">+CZ35</f>
        <v>500000</v>
      </c>
      <c r="EI35" s="3">
        <f t="shared" ref="EI35:EI37" si="99">+DL35</f>
        <v>500000</v>
      </c>
      <c r="EJ35" s="3">
        <f t="shared" ref="EJ35:EJ37" si="100">+DX35</f>
        <v>500000</v>
      </c>
      <c r="EK35">
        <f t="shared" si="0"/>
        <v>32</v>
      </c>
    </row>
    <row r="36" spans="3:141">
      <c r="C36" s="20"/>
      <c r="D36" s="20"/>
      <c r="E36" s="20"/>
      <c r="F36" s="192"/>
      <c r="G36" s="29" t="s">
        <v>74</v>
      </c>
      <c r="H36" s="3">
        <f>+[1]Bilancio_In!E31</f>
        <v>200000</v>
      </c>
      <c r="I36" s="3">
        <f>+H36+[1]C_Investimenti!F10</f>
        <v>206000</v>
      </c>
      <c r="J36" s="3">
        <f>+I36+[1]C_Investimenti!G10</f>
        <v>212000</v>
      </c>
      <c r="K36" s="3">
        <f>+J36+[1]C_Investimenti!H10</f>
        <v>218000</v>
      </c>
      <c r="L36" s="3">
        <f>+K36+[1]C_Investimenti!I10</f>
        <v>224000</v>
      </c>
      <c r="M36" s="3">
        <f>+L36+[1]C_Investimenti!J10</f>
        <v>230000</v>
      </c>
      <c r="N36" s="3">
        <f>+M36+[1]C_Investimenti!K10</f>
        <v>236000</v>
      </c>
      <c r="O36" s="3">
        <f>+N36+[1]C_Investimenti!L10</f>
        <v>242000</v>
      </c>
      <c r="P36" s="3">
        <f>+O36+[1]C_Investimenti!M10</f>
        <v>248000</v>
      </c>
      <c r="Q36" s="3">
        <f>+P36+[1]C_Investimenti!N10</f>
        <v>254000</v>
      </c>
      <c r="R36" s="3">
        <f>+Q36+[1]C_Investimenti!O10</f>
        <v>260000</v>
      </c>
      <c r="S36" s="3">
        <f>+R36+[1]C_Investimenti!P10</f>
        <v>266000</v>
      </c>
      <c r="T36" s="3">
        <f>+S36+[1]C_Investimenti!Q10</f>
        <v>272000</v>
      </c>
      <c r="U36" s="3">
        <f>+T36+[1]C_Investimenti!R10</f>
        <v>278000</v>
      </c>
      <c r="V36" s="3">
        <f>+U36+[1]C_Investimenti!S10</f>
        <v>284000</v>
      </c>
      <c r="W36" s="3">
        <f>+V36+[1]C_Investimenti!T10</f>
        <v>290000</v>
      </c>
      <c r="X36" s="3">
        <f>+W36+[1]C_Investimenti!U10</f>
        <v>296000</v>
      </c>
      <c r="Y36" s="3">
        <f>+X36+[1]C_Investimenti!V10</f>
        <v>302000</v>
      </c>
      <c r="Z36" s="3">
        <f>+Y36+[1]C_Investimenti!W10</f>
        <v>308000</v>
      </c>
      <c r="AA36" s="3">
        <f>+Z36+[1]C_Investimenti!X10</f>
        <v>314000</v>
      </c>
      <c r="AB36" s="3">
        <f>+AA36+[1]C_Investimenti!Y10</f>
        <v>320000</v>
      </c>
      <c r="AC36" s="3">
        <f>+AB36+[1]C_Investimenti!Z10</f>
        <v>326000</v>
      </c>
      <c r="AD36" s="3">
        <f>+AC36+[1]C_Investimenti!AA10</f>
        <v>332000</v>
      </c>
      <c r="AE36" s="3">
        <f>+AD36+[1]C_Investimenti!AB10</f>
        <v>338000</v>
      </c>
      <c r="AF36" s="3">
        <f>+AE36+[1]C_Investimenti!AC10</f>
        <v>344000</v>
      </c>
      <c r="AG36" s="3">
        <f>+AF36+[1]C_Investimenti!AD10</f>
        <v>350000</v>
      </c>
      <c r="AH36" s="3">
        <f>+AG36+[1]C_Investimenti!AE10</f>
        <v>356000</v>
      </c>
      <c r="AI36" s="3">
        <f>+AH36+[1]C_Investimenti!AF10</f>
        <v>362000</v>
      </c>
      <c r="AJ36" s="3">
        <f>+AI36+[1]C_Investimenti!AG10</f>
        <v>368000</v>
      </c>
      <c r="AK36" s="3">
        <f>+AJ36+[1]C_Investimenti!AH10</f>
        <v>374000</v>
      </c>
      <c r="AL36" s="3">
        <f>+AK36+[1]C_Investimenti!AI10</f>
        <v>380000</v>
      </c>
      <c r="AM36" s="3">
        <f>+AL36+[1]C_Investimenti!AJ10</f>
        <v>386000</v>
      </c>
      <c r="AN36" s="3">
        <f>+AM36+[1]C_Investimenti!AK10</f>
        <v>392000</v>
      </c>
      <c r="AO36" s="3">
        <f>+AN36+[1]C_Investimenti!AL10</f>
        <v>398000</v>
      </c>
      <c r="AP36" s="3">
        <f>+AO36+[1]C_Investimenti!AM10</f>
        <v>404000</v>
      </c>
      <c r="AQ36" s="3">
        <f>+AP36+[1]C_Investimenti!AN10</f>
        <v>410000</v>
      </c>
      <c r="AR36" s="3">
        <f>+AQ36+[1]C_Investimenti!AO10</f>
        <v>416000</v>
      </c>
      <c r="AS36" s="3">
        <f>+AR36+[1]C_Investimenti!AP10</f>
        <v>422000</v>
      </c>
      <c r="AT36" s="3">
        <f>+AS36+[1]C_Investimenti!AQ10</f>
        <v>428000</v>
      </c>
      <c r="AU36" s="3">
        <f>+AT36+[1]C_Investimenti!AR10</f>
        <v>434000</v>
      </c>
      <c r="AV36" s="3">
        <f>+AU36+[1]C_Investimenti!AS10</f>
        <v>440000</v>
      </c>
      <c r="AW36" s="3">
        <f>+AV36+[1]C_Investimenti!AT10</f>
        <v>446000</v>
      </c>
      <c r="AX36" s="3">
        <f>+AW36+[1]C_Investimenti!AU10</f>
        <v>452000</v>
      </c>
      <c r="AY36" s="3">
        <f>+AX36+[1]C_Investimenti!AV10</f>
        <v>458000</v>
      </c>
      <c r="AZ36" s="3">
        <f>+AY36+[1]C_Investimenti!AW10</f>
        <v>464000</v>
      </c>
      <c r="BA36" s="3">
        <f>+AZ36+[1]C_Investimenti!AX10</f>
        <v>470000</v>
      </c>
      <c r="BB36" s="3">
        <f>+BA36+[1]C_Investimenti!AY10</f>
        <v>476000</v>
      </c>
      <c r="BC36" s="3">
        <f>+BB36+[1]C_Investimenti!AZ10</f>
        <v>482000</v>
      </c>
      <c r="BD36" s="3">
        <f>+BC36+[1]C_Investimenti!BA10</f>
        <v>488000</v>
      </c>
      <c r="BE36" s="3">
        <f>+BD36+[1]C_Investimenti!BB10</f>
        <v>494000</v>
      </c>
      <c r="BF36" s="3">
        <f>+BE36+[1]C_Investimenti!BC10</f>
        <v>500000</v>
      </c>
      <c r="BG36" s="3">
        <f>+BF36+[1]C_Investimenti!BD10</f>
        <v>506000</v>
      </c>
      <c r="BH36" s="3">
        <f>+BG36+[1]C_Investimenti!BE10</f>
        <v>512000</v>
      </c>
      <c r="BI36" s="3">
        <f>+BH36+[1]C_Investimenti!BF10</f>
        <v>518000</v>
      </c>
      <c r="BJ36" s="3">
        <f>+BI36+[1]C_Investimenti!BG10</f>
        <v>524000</v>
      </c>
      <c r="BK36" s="3">
        <f>+BJ36+[1]C_Investimenti!BH10</f>
        <v>530000</v>
      </c>
      <c r="BL36" s="3">
        <f>+BK36+[1]C_Investimenti!BI10</f>
        <v>536000</v>
      </c>
      <c r="BM36" s="3">
        <f>+BL36+[1]C_Investimenti!BJ10</f>
        <v>542000</v>
      </c>
      <c r="BN36" s="3">
        <f>+BM36+[1]C_Investimenti!BK10</f>
        <v>548000</v>
      </c>
      <c r="BO36" s="3">
        <f>+BN36+[1]C_Investimenti!BL10</f>
        <v>554000</v>
      </c>
      <c r="BP36" s="3">
        <f>+BO36+[1]C_Investimenti!BM10</f>
        <v>560000</v>
      </c>
      <c r="BQ36" s="3">
        <f>+BP36+[1]C_Investimenti!BN10</f>
        <v>566000</v>
      </c>
      <c r="BR36" s="3">
        <f>+BQ36+[1]C_Investimenti!BO10</f>
        <v>572000</v>
      </c>
      <c r="BS36" s="3">
        <f>+BR36+[1]C_Investimenti!BP10</f>
        <v>578000</v>
      </c>
      <c r="BT36" s="3">
        <f>+BS36+[1]C_Investimenti!BQ10</f>
        <v>584000</v>
      </c>
      <c r="BU36" s="3">
        <f>+BT36+[1]C_Investimenti!BR10</f>
        <v>590000</v>
      </c>
      <c r="BV36" s="3">
        <f>+BU36+[1]C_Investimenti!BS10</f>
        <v>596000</v>
      </c>
      <c r="BW36" s="3">
        <f>+BV36+[1]C_Investimenti!BT10</f>
        <v>602000</v>
      </c>
      <c r="BX36" s="3">
        <f>+BW36+[1]C_Investimenti!BU10</f>
        <v>608000</v>
      </c>
      <c r="BY36" s="3">
        <f>+BX36+[1]C_Investimenti!BV10</f>
        <v>614000</v>
      </c>
      <c r="BZ36" s="3">
        <f>+BY36+[1]C_Investimenti!BW10</f>
        <v>620000</v>
      </c>
      <c r="CA36" s="3">
        <f>+BZ36+[1]C_Investimenti!BX10</f>
        <v>626000</v>
      </c>
      <c r="CB36" s="3">
        <f>+CA36+[1]C_Investimenti!BY10</f>
        <v>632000</v>
      </c>
      <c r="CC36" s="3">
        <f>+CB36+[1]C_Investimenti!BZ10</f>
        <v>638000</v>
      </c>
      <c r="CD36" s="3">
        <f>+CC36+[1]C_Investimenti!CA10</f>
        <v>644000</v>
      </c>
      <c r="CE36" s="3">
        <f>+CD36+[1]C_Investimenti!CB10</f>
        <v>650000</v>
      </c>
      <c r="CF36" s="3">
        <f>+CE36+[1]C_Investimenti!CC10</f>
        <v>656000</v>
      </c>
      <c r="CG36" s="3">
        <f>+CF36+[1]C_Investimenti!CD10</f>
        <v>662000</v>
      </c>
      <c r="CH36" s="3">
        <f>+CG36+[1]C_Investimenti!CE10</f>
        <v>668000</v>
      </c>
      <c r="CI36" s="3">
        <f>+CH36+[1]C_Investimenti!CF10</f>
        <v>674000</v>
      </c>
      <c r="CJ36" s="3">
        <f>+CI36+[1]C_Investimenti!CG10</f>
        <v>680000</v>
      </c>
      <c r="CK36" s="3">
        <f>+CJ36+[1]C_Investimenti!CH10</f>
        <v>686000</v>
      </c>
      <c r="CL36" s="3">
        <f>+CK36+[1]C_Investimenti!CI10</f>
        <v>692000</v>
      </c>
      <c r="CM36" s="3">
        <f>+CL36+[1]C_Investimenti!CJ10</f>
        <v>698000</v>
      </c>
      <c r="CN36" s="3">
        <f>+CM36+[1]C_Investimenti!CK10</f>
        <v>704000</v>
      </c>
      <c r="CO36" s="3">
        <f>+CN36+[1]C_Investimenti!CL10</f>
        <v>710000</v>
      </c>
      <c r="CP36" s="3">
        <f>+CO36+[1]C_Investimenti!CM10</f>
        <v>716000</v>
      </c>
      <c r="CQ36" s="3">
        <f>+CP36+[1]C_Investimenti!CN10</f>
        <v>722000</v>
      </c>
      <c r="CR36" s="3">
        <f>+CQ36+[1]C_Investimenti!CO10</f>
        <v>728000</v>
      </c>
      <c r="CS36" s="3">
        <f>+CR36+[1]C_Investimenti!CP10</f>
        <v>734000</v>
      </c>
      <c r="CT36" s="3">
        <f>+CS36+[1]C_Investimenti!CQ10</f>
        <v>740000</v>
      </c>
      <c r="CU36" s="3">
        <f>+CT36+[1]C_Investimenti!CR10</f>
        <v>746000</v>
      </c>
      <c r="CV36" s="3">
        <f>+CU36+[1]C_Investimenti!CS10</f>
        <v>752000</v>
      </c>
      <c r="CW36" s="3">
        <f>+CV36+[1]C_Investimenti!CT10</f>
        <v>758000</v>
      </c>
      <c r="CX36" s="3">
        <f>+CW36+[1]C_Investimenti!CU10</f>
        <v>764000</v>
      </c>
      <c r="CY36" s="3">
        <f>+CX36+[1]C_Investimenti!CV10</f>
        <v>770000</v>
      </c>
      <c r="CZ36" s="3">
        <f>+CY36+[1]C_Investimenti!CW10</f>
        <v>776000</v>
      </c>
      <c r="DA36" s="3">
        <f>+CZ36+[1]C_Investimenti!CX10</f>
        <v>782000</v>
      </c>
      <c r="DB36" s="3">
        <f>+DA36+[1]C_Investimenti!CY10</f>
        <v>788000</v>
      </c>
      <c r="DC36" s="3">
        <f>+DB36+[1]C_Investimenti!CZ10</f>
        <v>794000</v>
      </c>
      <c r="DD36" s="3">
        <f>+DC36+[1]C_Investimenti!DA10</f>
        <v>800000</v>
      </c>
      <c r="DE36" s="3">
        <f>+DD36+[1]C_Investimenti!DB10</f>
        <v>806000</v>
      </c>
      <c r="DF36" s="3">
        <f>+DE36+[1]C_Investimenti!DC10</f>
        <v>812000</v>
      </c>
      <c r="DG36" s="3">
        <f>+DF36+[1]C_Investimenti!DD10</f>
        <v>818000</v>
      </c>
      <c r="DH36" s="3">
        <f>+DG36+[1]C_Investimenti!DE10</f>
        <v>824000</v>
      </c>
      <c r="DI36" s="3">
        <f>+DH36+[1]C_Investimenti!DF10</f>
        <v>830000</v>
      </c>
      <c r="DJ36" s="3">
        <f>+DI36+[1]C_Investimenti!DG10</f>
        <v>836000</v>
      </c>
      <c r="DK36" s="3">
        <f>+DJ36+[1]C_Investimenti!DH10</f>
        <v>842000</v>
      </c>
      <c r="DL36" s="3">
        <f>+DK36+[1]C_Investimenti!DI10</f>
        <v>848000</v>
      </c>
      <c r="DM36" s="3">
        <f>+DL36+[1]C_Investimenti!DJ10</f>
        <v>854000</v>
      </c>
      <c r="DN36" s="3">
        <f>+DM36+[1]C_Investimenti!DK10</f>
        <v>860000</v>
      </c>
      <c r="DO36" s="3">
        <f>+DN36+[1]C_Investimenti!DL10</f>
        <v>866000</v>
      </c>
      <c r="DP36" s="3">
        <f>+DO36+[1]C_Investimenti!DM10</f>
        <v>872000</v>
      </c>
      <c r="DQ36" s="3">
        <f>+DP36+[1]C_Investimenti!DN10</f>
        <v>878000</v>
      </c>
      <c r="DR36" s="3">
        <f>+DQ36+[1]C_Investimenti!DO10</f>
        <v>884000</v>
      </c>
      <c r="DS36" s="3">
        <f>+DR36+[1]C_Investimenti!DP10</f>
        <v>890000</v>
      </c>
      <c r="DT36" s="3">
        <f>+DS36+[1]C_Investimenti!DQ10</f>
        <v>896000</v>
      </c>
      <c r="DU36" s="3">
        <f>+DT36+[1]C_Investimenti!DR10</f>
        <v>902000</v>
      </c>
      <c r="DV36" s="3">
        <f>+DU36+[1]C_Investimenti!DS10</f>
        <v>908000</v>
      </c>
      <c r="DW36" s="3">
        <f>+DV36+[1]C_Investimenti!DT10</f>
        <v>914000</v>
      </c>
      <c r="DX36" s="3">
        <f>+DW36+[1]C_Investimenti!DU10</f>
        <v>920000</v>
      </c>
      <c r="DZ36" s="3">
        <f t="shared" si="90"/>
        <v>200000</v>
      </c>
      <c r="EA36" s="3">
        <f t="shared" si="91"/>
        <v>272000</v>
      </c>
      <c r="EB36" s="3">
        <f t="shared" si="92"/>
        <v>344000</v>
      </c>
      <c r="EC36" s="3">
        <f t="shared" si="93"/>
        <v>416000</v>
      </c>
      <c r="ED36" s="3">
        <f t="shared" si="94"/>
        <v>488000</v>
      </c>
      <c r="EE36" s="3">
        <f t="shared" si="95"/>
        <v>560000</v>
      </c>
      <c r="EF36" s="3">
        <f t="shared" si="96"/>
        <v>632000</v>
      </c>
      <c r="EG36" s="3">
        <f t="shared" si="97"/>
        <v>704000</v>
      </c>
      <c r="EH36" s="3">
        <f t="shared" si="98"/>
        <v>776000</v>
      </c>
      <c r="EI36" s="3">
        <f t="shared" si="99"/>
        <v>848000</v>
      </c>
      <c r="EJ36" s="3">
        <f t="shared" si="100"/>
        <v>920000</v>
      </c>
      <c r="EK36">
        <f t="shared" si="0"/>
        <v>33</v>
      </c>
    </row>
    <row r="37" spans="3:141">
      <c r="C37" s="20"/>
      <c r="D37" s="20"/>
      <c r="E37" s="20"/>
      <c r="F37" s="192"/>
      <c r="G37" s="29" t="s">
        <v>75</v>
      </c>
      <c r="H37" s="3">
        <f>+[1]Bilancio_In!E32</f>
        <v>100000</v>
      </c>
      <c r="I37" s="3">
        <f>+H37+[1]C_Investimenti!F11</f>
        <v>102500</v>
      </c>
      <c r="J37" s="3">
        <f>+I37+[1]C_Investimenti!G11</f>
        <v>105000</v>
      </c>
      <c r="K37" s="3">
        <f>+J37+[1]C_Investimenti!H11</f>
        <v>107500</v>
      </c>
      <c r="L37" s="3">
        <f>+K37+[1]C_Investimenti!I11</f>
        <v>110000</v>
      </c>
      <c r="M37" s="3">
        <f>+L37+[1]C_Investimenti!J11</f>
        <v>112500</v>
      </c>
      <c r="N37" s="3">
        <f>+M37+[1]C_Investimenti!K11</f>
        <v>115000</v>
      </c>
      <c r="O37" s="3">
        <f>+N37+[1]C_Investimenti!L11</f>
        <v>117500</v>
      </c>
      <c r="P37" s="3">
        <f>+O37+[1]C_Investimenti!M11</f>
        <v>120000</v>
      </c>
      <c r="Q37" s="3">
        <f>+P37+[1]C_Investimenti!N11</f>
        <v>122500</v>
      </c>
      <c r="R37" s="3">
        <f>+Q37+[1]C_Investimenti!O11</f>
        <v>125000</v>
      </c>
      <c r="S37" s="3">
        <f>+R37+[1]C_Investimenti!P11</f>
        <v>127500</v>
      </c>
      <c r="T37" s="3">
        <f>+S37+[1]C_Investimenti!Q11</f>
        <v>130000</v>
      </c>
      <c r="U37" s="3">
        <f>+T37+[1]C_Investimenti!R11</f>
        <v>130000</v>
      </c>
      <c r="V37" s="3">
        <f>+U37+[1]C_Investimenti!S11</f>
        <v>130000</v>
      </c>
      <c r="W37" s="3">
        <f>+V37+[1]C_Investimenti!T11</f>
        <v>130000</v>
      </c>
      <c r="X37" s="3">
        <f>+W37+[1]C_Investimenti!U11</f>
        <v>130000</v>
      </c>
      <c r="Y37" s="3">
        <f>+X37+[1]C_Investimenti!V11</f>
        <v>130000</v>
      </c>
      <c r="Z37" s="3">
        <f>+Y37+[1]C_Investimenti!W11</f>
        <v>130000</v>
      </c>
      <c r="AA37" s="3">
        <f>+Z37+[1]C_Investimenti!X11</f>
        <v>130000</v>
      </c>
      <c r="AB37" s="3">
        <f>+AA37+[1]C_Investimenti!Y11</f>
        <v>130000</v>
      </c>
      <c r="AC37" s="3">
        <f>+AB37+[1]C_Investimenti!Z11</f>
        <v>130000</v>
      </c>
      <c r="AD37" s="3">
        <f>+AC37+[1]C_Investimenti!AA11</f>
        <v>130000</v>
      </c>
      <c r="AE37" s="3">
        <f>+AD37+[1]C_Investimenti!AB11</f>
        <v>130000</v>
      </c>
      <c r="AF37" s="3">
        <f>+AE37+[1]C_Investimenti!AC11</f>
        <v>130000</v>
      </c>
      <c r="AG37" s="3">
        <f>+AF37+[1]C_Investimenti!AD11</f>
        <v>130000</v>
      </c>
      <c r="AH37" s="3">
        <f>+AG37+[1]C_Investimenti!AE11</f>
        <v>130000</v>
      </c>
      <c r="AI37" s="3">
        <f>+AH37+[1]C_Investimenti!AF11</f>
        <v>130000</v>
      </c>
      <c r="AJ37" s="3">
        <f>+AI37+[1]C_Investimenti!AG11</f>
        <v>130000</v>
      </c>
      <c r="AK37" s="3">
        <f>+AJ37+[1]C_Investimenti!AH11</f>
        <v>130000</v>
      </c>
      <c r="AL37" s="3">
        <f>+AK37+[1]C_Investimenti!AI11</f>
        <v>130000</v>
      </c>
      <c r="AM37" s="3">
        <f>+AL37+[1]C_Investimenti!AJ11</f>
        <v>130000</v>
      </c>
      <c r="AN37" s="3">
        <f>+AM37+[1]C_Investimenti!AK11</f>
        <v>130000</v>
      </c>
      <c r="AO37" s="3">
        <f>+AN37+[1]C_Investimenti!AL11</f>
        <v>130000</v>
      </c>
      <c r="AP37" s="3">
        <f>+AO37+[1]C_Investimenti!AM11</f>
        <v>130000</v>
      </c>
      <c r="AQ37" s="3">
        <f>+AP37+[1]C_Investimenti!AN11</f>
        <v>130000</v>
      </c>
      <c r="AR37" s="3">
        <f>+AQ37+[1]C_Investimenti!AO11</f>
        <v>130000</v>
      </c>
      <c r="AS37" s="3">
        <f>+AR37+[1]C_Investimenti!AP11</f>
        <v>130000</v>
      </c>
      <c r="AT37" s="3">
        <f>+AS37+[1]C_Investimenti!AQ11</f>
        <v>130000</v>
      </c>
      <c r="AU37" s="3">
        <f>+AT37+[1]C_Investimenti!AR11</f>
        <v>130000</v>
      </c>
      <c r="AV37" s="3">
        <f>+AU37+[1]C_Investimenti!AS11</f>
        <v>130000</v>
      </c>
      <c r="AW37" s="3">
        <f>+AV37+[1]C_Investimenti!AT11</f>
        <v>130000</v>
      </c>
      <c r="AX37" s="3">
        <f>+AW37+[1]C_Investimenti!AU11</f>
        <v>130000</v>
      </c>
      <c r="AY37" s="3">
        <f>+AX37+[1]C_Investimenti!AV11</f>
        <v>130000</v>
      </c>
      <c r="AZ37" s="3">
        <f>+AY37+[1]C_Investimenti!AW11</f>
        <v>130000</v>
      </c>
      <c r="BA37" s="3">
        <f>+AZ37+[1]C_Investimenti!AX11</f>
        <v>130000</v>
      </c>
      <c r="BB37" s="3">
        <f>+BA37+[1]C_Investimenti!AY11</f>
        <v>130000</v>
      </c>
      <c r="BC37" s="3">
        <f>+BB37+[1]C_Investimenti!AZ11</f>
        <v>130000</v>
      </c>
      <c r="BD37" s="3">
        <f>+BC37+[1]C_Investimenti!BA11</f>
        <v>130000</v>
      </c>
      <c r="BE37" s="3">
        <f>+BD37+[1]C_Investimenti!BB11</f>
        <v>130000</v>
      </c>
      <c r="BF37" s="3">
        <f>+BE37+[1]C_Investimenti!BC11</f>
        <v>130000</v>
      </c>
      <c r="BG37" s="3">
        <f>+BF37+[1]C_Investimenti!BD11</f>
        <v>130000</v>
      </c>
      <c r="BH37" s="3">
        <f>+BG37+[1]C_Investimenti!BE11</f>
        <v>130000</v>
      </c>
      <c r="BI37" s="3">
        <f>+BH37+[1]C_Investimenti!BF11</f>
        <v>130000</v>
      </c>
      <c r="BJ37" s="3">
        <f>+BI37+[1]C_Investimenti!BG11</f>
        <v>130000</v>
      </c>
      <c r="BK37" s="3">
        <f>+BJ37+[1]C_Investimenti!BH11</f>
        <v>130000</v>
      </c>
      <c r="BL37" s="3">
        <f>+BK37+[1]C_Investimenti!BI11</f>
        <v>130000</v>
      </c>
      <c r="BM37" s="3">
        <f>+BL37+[1]C_Investimenti!BJ11</f>
        <v>130000</v>
      </c>
      <c r="BN37" s="3">
        <f>+BM37+[1]C_Investimenti!BK11</f>
        <v>130000</v>
      </c>
      <c r="BO37" s="3">
        <f>+BN37+[1]C_Investimenti!BL11</f>
        <v>130000</v>
      </c>
      <c r="BP37" s="3">
        <f>+BO37+[1]C_Investimenti!BM11</f>
        <v>130000</v>
      </c>
      <c r="BQ37" s="3">
        <f>+BP37+[1]C_Investimenti!BN11</f>
        <v>130000</v>
      </c>
      <c r="BR37" s="3">
        <f>+BQ37+[1]C_Investimenti!BO11</f>
        <v>130000</v>
      </c>
      <c r="BS37" s="3">
        <f>+BR37+[1]C_Investimenti!BP11</f>
        <v>130000</v>
      </c>
      <c r="BT37" s="3">
        <f>+BS37+[1]C_Investimenti!BQ11</f>
        <v>130000</v>
      </c>
      <c r="BU37" s="3">
        <f>+BT37+[1]C_Investimenti!BR11</f>
        <v>130000</v>
      </c>
      <c r="BV37" s="3">
        <f>+BU37+[1]C_Investimenti!BS11</f>
        <v>130000</v>
      </c>
      <c r="BW37" s="3">
        <f>+BV37+[1]C_Investimenti!BT11</f>
        <v>130000</v>
      </c>
      <c r="BX37" s="3">
        <f>+BW37+[1]C_Investimenti!BU11</f>
        <v>130000</v>
      </c>
      <c r="BY37" s="3">
        <f>+BX37+[1]C_Investimenti!BV11</f>
        <v>130000</v>
      </c>
      <c r="BZ37" s="3">
        <f>+BY37+[1]C_Investimenti!BW11</f>
        <v>130000</v>
      </c>
      <c r="CA37" s="3">
        <f>+BZ37+[1]C_Investimenti!BX11</f>
        <v>130000</v>
      </c>
      <c r="CB37" s="3">
        <f>+CA37+[1]C_Investimenti!BY11</f>
        <v>130000</v>
      </c>
      <c r="CC37" s="3">
        <f>+CB37+[1]C_Investimenti!BZ11</f>
        <v>130000</v>
      </c>
      <c r="CD37" s="3">
        <f>+CC37+[1]C_Investimenti!CA11</f>
        <v>130000</v>
      </c>
      <c r="CE37" s="3">
        <f>+CD37+[1]C_Investimenti!CB11</f>
        <v>130000</v>
      </c>
      <c r="CF37" s="3">
        <f>+CE37+[1]C_Investimenti!CC11</f>
        <v>130000</v>
      </c>
      <c r="CG37" s="3">
        <f>+CF37+[1]C_Investimenti!CD11</f>
        <v>130000</v>
      </c>
      <c r="CH37" s="3">
        <f>+CG37+[1]C_Investimenti!CE11</f>
        <v>130000</v>
      </c>
      <c r="CI37" s="3">
        <f>+CH37+[1]C_Investimenti!CF11</f>
        <v>130000</v>
      </c>
      <c r="CJ37" s="3">
        <f>+CI37+[1]C_Investimenti!CG11</f>
        <v>130000</v>
      </c>
      <c r="CK37" s="3">
        <f>+CJ37+[1]C_Investimenti!CH11</f>
        <v>130000</v>
      </c>
      <c r="CL37" s="3">
        <f>+CK37+[1]C_Investimenti!CI11</f>
        <v>130000</v>
      </c>
      <c r="CM37" s="3">
        <f>+CL37+[1]C_Investimenti!CJ11</f>
        <v>130000</v>
      </c>
      <c r="CN37" s="3">
        <f>+CM37+[1]C_Investimenti!CK11</f>
        <v>130000</v>
      </c>
      <c r="CO37" s="3">
        <f>+CN37+[1]C_Investimenti!CL11</f>
        <v>130000</v>
      </c>
      <c r="CP37" s="3">
        <f>+CO37+[1]C_Investimenti!CM11</f>
        <v>130000</v>
      </c>
      <c r="CQ37" s="3">
        <f>+CP37+[1]C_Investimenti!CN11</f>
        <v>130000</v>
      </c>
      <c r="CR37" s="3">
        <f>+CQ37+[1]C_Investimenti!CO11</f>
        <v>130000</v>
      </c>
      <c r="CS37" s="3">
        <f>+CR37+[1]C_Investimenti!CP11</f>
        <v>130000</v>
      </c>
      <c r="CT37" s="3">
        <f>+CS37+[1]C_Investimenti!CQ11</f>
        <v>130000</v>
      </c>
      <c r="CU37" s="3">
        <f>+CT37+[1]C_Investimenti!CR11</f>
        <v>130000</v>
      </c>
      <c r="CV37" s="3">
        <f>+CU37+[1]C_Investimenti!CS11</f>
        <v>130000</v>
      </c>
      <c r="CW37" s="3">
        <f>+CV37+[1]C_Investimenti!CT11</f>
        <v>130000</v>
      </c>
      <c r="CX37" s="3">
        <f>+CW37+[1]C_Investimenti!CU11</f>
        <v>130000</v>
      </c>
      <c r="CY37" s="3">
        <f>+CX37+[1]C_Investimenti!CV11</f>
        <v>130000</v>
      </c>
      <c r="CZ37" s="3">
        <f>+CY37+[1]C_Investimenti!CW11</f>
        <v>130000</v>
      </c>
      <c r="DA37" s="3">
        <f>+CZ37+[1]C_Investimenti!CX11</f>
        <v>130000</v>
      </c>
      <c r="DB37" s="3">
        <f>+DA37+[1]C_Investimenti!CY11</f>
        <v>130000</v>
      </c>
      <c r="DC37" s="3">
        <f>+DB37+[1]C_Investimenti!CZ11</f>
        <v>130000</v>
      </c>
      <c r="DD37" s="3">
        <f>+DC37+[1]C_Investimenti!DA11</f>
        <v>130000</v>
      </c>
      <c r="DE37" s="3">
        <f>+DD37+[1]C_Investimenti!DB11</f>
        <v>130000</v>
      </c>
      <c r="DF37" s="3">
        <f>+DE37+[1]C_Investimenti!DC11</f>
        <v>130000</v>
      </c>
      <c r="DG37" s="3">
        <f>+DF37+[1]C_Investimenti!DD11</f>
        <v>130000</v>
      </c>
      <c r="DH37" s="3">
        <f>+DG37+[1]C_Investimenti!DE11</f>
        <v>130000</v>
      </c>
      <c r="DI37" s="3">
        <f>+DH37+[1]C_Investimenti!DF11</f>
        <v>130000</v>
      </c>
      <c r="DJ37" s="3">
        <f>+DI37+[1]C_Investimenti!DG11</f>
        <v>130000</v>
      </c>
      <c r="DK37" s="3">
        <f>+DJ37+[1]C_Investimenti!DH11</f>
        <v>130000</v>
      </c>
      <c r="DL37" s="3">
        <f>+DK37+[1]C_Investimenti!DI11</f>
        <v>130000</v>
      </c>
      <c r="DM37" s="3">
        <f>+DL37+[1]C_Investimenti!DJ11</f>
        <v>130000</v>
      </c>
      <c r="DN37" s="3">
        <f>+DM37+[1]C_Investimenti!DK11</f>
        <v>130000</v>
      </c>
      <c r="DO37" s="3">
        <f>+DN37+[1]C_Investimenti!DL11</f>
        <v>130000</v>
      </c>
      <c r="DP37" s="3">
        <f>+DO37+[1]C_Investimenti!DM11</f>
        <v>130000</v>
      </c>
      <c r="DQ37" s="3">
        <f>+DP37+[1]C_Investimenti!DN11</f>
        <v>130000</v>
      </c>
      <c r="DR37" s="3">
        <f>+DQ37+[1]C_Investimenti!DO11</f>
        <v>130000</v>
      </c>
      <c r="DS37" s="3">
        <f>+DR37+[1]C_Investimenti!DP11</f>
        <v>130000</v>
      </c>
      <c r="DT37" s="3">
        <f>+DS37+[1]C_Investimenti!DQ11</f>
        <v>130000</v>
      </c>
      <c r="DU37" s="3">
        <f>+DT37+[1]C_Investimenti!DR11</f>
        <v>130000</v>
      </c>
      <c r="DV37" s="3">
        <f>+DU37+[1]C_Investimenti!DS11</f>
        <v>130000</v>
      </c>
      <c r="DW37" s="3">
        <f>+DV37+[1]C_Investimenti!DT11</f>
        <v>130000</v>
      </c>
      <c r="DX37" s="3">
        <f>+DW37+[1]C_Investimenti!DU11</f>
        <v>130000</v>
      </c>
      <c r="DZ37" s="3">
        <f t="shared" si="90"/>
        <v>100000</v>
      </c>
      <c r="EA37" s="3">
        <f t="shared" si="91"/>
        <v>130000</v>
      </c>
      <c r="EB37" s="3">
        <f t="shared" si="92"/>
        <v>130000</v>
      </c>
      <c r="EC37" s="3">
        <f t="shared" si="93"/>
        <v>130000</v>
      </c>
      <c r="ED37" s="3">
        <f t="shared" si="94"/>
        <v>130000</v>
      </c>
      <c r="EE37" s="3">
        <f t="shared" si="95"/>
        <v>130000</v>
      </c>
      <c r="EF37" s="3">
        <f t="shared" si="96"/>
        <v>130000</v>
      </c>
      <c r="EG37" s="3">
        <f t="shared" si="97"/>
        <v>130000</v>
      </c>
      <c r="EH37" s="3">
        <f t="shared" si="98"/>
        <v>130000</v>
      </c>
      <c r="EI37" s="3">
        <f t="shared" si="99"/>
        <v>130000</v>
      </c>
      <c r="EJ37" s="3">
        <f t="shared" si="100"/>
        <v>130000</v>
      </c>
      <c r="EK37">
        <f t="shared" si="0"/>
        <v>34</v>
      </c>
    </row>
    <row r="38" spans="3:141">
      <c r="C38" s="20"/>
      <c r="D38" s="20"/>
      <c r="E38" s="20"/>
      <c r="F38" s="30" t="s">
        <v>76</v>
      </c>
      <c r="G38" s="193"/>
      <c r="H38" s="27">
        <f>+SUM(H39:H41)</f>
        <v>110000</v>
      </c>
      <c r="I38" s="27">
        <f>+SUM(I39:I41)</f>
        <v>140070.83333333331</v>
      </c>
      <c r="J38" s="27">
        <f>+SUM(J39:J41)</f>
        <v>170212.5</v>
      </c>
      <c r="K38" s="27">
        <f>+SUM(K39:K41)</f>
        <v>200425</v>
      </c>
      <c r="L38" s="27">
        <f>+SUM(L39:L41)</f>
        <v>200708.33333333331</v>
      </c>
      <c r="M38" s="27">
        <f t="shared" ref="M38:BX38" si="101">+SUM(M39:M41)</f>
        <v>201062.5</v>
      </c>
      <c r="N38" s="27">
        <f t="shared" si="101"/>
        <v>201487.5</v>
      </c>
      <c r="O38" s="27">
        <f t="shared" si="101"/>
        <v>201983.33333333331</v>
      </c>
      <c r="P38" s="27">
        <f t="shared" si="101"/>
        <v>202550</v>
      </c>
      <c r="Q38" s="27">
        <f t="shared" si="101"/>
        <v>203187.5</v>
      </c>
      <c r="R38" s="27">
        <f t="shared" si="101"/>
        <v>203895.83333333331</v>
      </c>
      <c r="S38" s="27">
        <f t="shared" si="101"/>
        <v>204675</v>
      </c>
      <c r="T38" s="27">
        <f t="shared" si="101"/>
        <v>205525</v>
      </c>
      <c r="U38" s="27">
        <f t="shared" si="101"/>
        <v>206425</v>
      </c>
      <c r="V38" s="27">
        <f t="shared" si="101"/>
        <v>207375</v>
      </c>
      <c r="W38" s="27">
        <f t="shared" si="101"/>
        <v>208375</v>
      </c>
      <c r="X38" s="27">
        <f t="shared" si="101"/>
        <v>209425</v>
      </c>
      <c r="Y38" s="27">
        <f t="shared" si="101"/>
        <v>210525</v>
      </c>
      <c r="Z38" s="27">
        <f t="shared" si="101"/>
        <v>211675</v>
      </c>
      <c r="AA38" s="27">
        <f t="shared" si="101"/>
        <v>212875</v>
      </c>
      <c r="AB38" s="27">
        <f t="shared" si="101"/>
        <v>214125</v>
      </c>
      <c r="AC38" s="27">
        <f t="shared" si="101"/>
        <v>215425</v>
      </c>
      <c r="AD38" s="27">
        <f t="shared" si="101"/>
        <v>216775</v>
      </c>
      <c r="AE38" s="27">
        <f t="shared" si="101"/>
        <v>218175</v>
      </c>
      <c r="AF38" s="27">
        <f t="shared" si="101"/>
        <v>219625</v>
      </c>
      <c r="AG38" s="27">
        <f t="shared" si="101"/>
        <v>221125</v>
      </c>
      <c r="AH38" s="27">
        <f t="shared" si="101"/>
        <v>222675</v>
      </c>
      <c r="AI38" s="27">
        <f t="shared" si="101"/>
        <v>224275</v>
      </c>
      <c r="AJ38" s="27">
        <f t="shared" si="101"/>
        <v>225925</v>
      </c>
      <c r="AK38" s="27">
        <f t="shared" si="101"/>
        <v>227625</v>
      </c>
      <c r="AL38" s="27">
        <f t="shared" si="101"/>
        <v>229375</v>
      </c>
      <c r="AM38" s="27">
        <f t="shared" si="101"/>
        <v>231175</v>
      </c>
      <c r="AN38" s="27">
        <f t="shared" si="101"/>
        <v>233025</v>
      </c>
      <c r="AO38" s="27">
        <f t="shared" si="101"/>
        <v>234925</v>
      </c>
      <c r="AP38" s="27">
        <f t="shared" si="101"/>
        <v>236875</v>
      </c>
      <c r="AQ38" s="27">
        <f t="shared" si="101"/>
        <v>238875</v>
      </c>
      <c r="AR38" s="27">
        <f t="shared" si="101"/>
        <v>240925</v>
      </c>
      <c r="AS38" s="27">
        <f t="shared" si="101"/>
        <v>243025</v>
      </c>
      <c r="AT38" s="27">
        <f t="shared" si="101"/>
        <v>245175</v>
      </c>
      <c r="AU38" s="27">
        <f t="shared" si="101"/>
        <v>247375</v>
      </c>
      <c r="AV38" s="27">
        <f t="shared" si="101"/>
        <v>249625</v>
      </c>
      <c r="AW38" s="27">
        <f t="shared" si="101"/>
        <v>251925</v>
      </c>
      <c r="AX38" s="27">
        <f t="shared" si="101"/>
        <v>254275</v>
      </c>
      <c r="AY38" s="27">
        <f t="shared" si="101"/>
        <v>256675</v>
      </c>
      <c r="AZ38" s="27">
        <f t="shared" si="101"/>
        <v>259125</v>
      </c>
      <c r="BA38" s="27">
        <f t="shared" si="101"/>
        <v>261625</v>
      </c>
      <c r="BB38" s="27">
        <f t="shared" si="101"/>
        <v>264175</v>
      </c>
      <c r="BC38" s="27">
        <f t="shared" si="101"/>
        <v>266775</v>
      </c>
      <c r="BD38" s="27">
        <f t="shared" si="101"/>
        <v>269425</v>
      </c>
      <c r="BE38" s="27">
        <f t="shared" si="101"/>
        <v>272125</v>
      </c>
      <c r="BF38" s="27">
        <f t="shared" si="101"/>
        <v>274875</v>
      </c>
      <c r="BG38" s="27">
        <f t="shared" si="101"/>
        <v>277675</v>
      </c>
      <c r="BH38" s="27">
        <f t="shared" si="101"/>
        <v>280525</v>
      </c>
      <c r="BI38" s="27">
        <f t="shared" si="101"/>
        <v>283425</v>
      </c>
      <c r="BJ38" s="27">
        <f t="shared" si="101"/>
        <v>286375</v>
      </c>
      <c r="BK38" s="27">
        <f t="shared" si="101"/>
        <v>289375</v>
      </c>
      <c r="BL38" s="27">
        <f t="shared" si="101"/>
        <v>292425</v>
      </c>
      <c r="BM38" s="27">
        <f t="shared" si="101"/>
        <v>295525</v>
      </c>
      <c r="BN38" s="27">
        <f t="shared" si="101"/>
        <v>298675</v>
      </c>
      <c r="BO38" s="27">
        <f t="shared" si="101"/>
        <v>301875</v>
      </c>
      <c r="BP38" s="27">
        <f t="shared" si="101"/>
        <v>305125</v>
      </c>
      <c r="BQ38" s="27">
        <f t="shared" si="101"/>
        <v>308425</v>
      </c>
      <c r="BR38" s="27">
        <f t="shared" si="101"/>
        <v>311775</v>
      </c>
      <c r="BS38" s="27">
        <f t="shared" si="101"/>
        <v>315175</v>
      </c>
      <c r="BT38" s="27">
        <f t="shared" si="101"/>
        <v>318625</v>
      </c>
      <c r="BU38" s="27">
        <f t="shared" si="101"/>
        <v>322125</v>
      </c>
      <c r="BV38" s="27">
        <f t="shared" si="101"/>
        <v>325675</v>
      </c>
      <c r="BW38" s="27">
        <f t="shared" si="101"/>
        <v>329275</v>
      </c>
      <c r="BX38" s="27">
        <f t="shared" si="101"/>
        <v>332925</v>
      </c>
      <c r="BY38" s="27">
        <f t="shared" ref="BY38:DX38" si="102">+SUM(BY39:BY41)</f>
        <v>336625</v>
      </c>
      <c r="BZ38" s="27">
        <f t="shared" si="102"/>
        <v>340375</v>
      </c>
      <c r="CA38" s="27">
        <f t="shared" si="102"/>
        <v>344175</v>
      </c>
      <c r="CB38" s="27">
        <f t="shared" si="102"/>
        <v>348025</v>
      </c>
      <c r="CC38" s="27">
        <f t="shared" si="102"/>
        <v>351925</v>
      </c>
      <c r="CD38" s="27">
        <f t="shared" si="102"/>
        <v>355875</v>
      </c>
      <c r="CE38" s="27">
        <f t="shared" si="102"/>
        <v>359875</v>
      </c>
      <c r="CF38" s="27">
        <f t="shared" si="102"/>
        <v>363925</v>
      </c>
      <c r="CG38" s="27">
        <f t="shared" si="102"/>
        <v>368025</v>
      </c>
      <c r="CH38" s="27">
        <f t="shared" si="102"/>
        <v>372175</v>
      </c>
      <c r="CI38" s="27">
        <f t="shared" si="102"/>
        <v>376375</v>
      </c>
      <c r="CJ38" s="27">
        <f t="shared" si="102"/>
        <v>380625</v>
      </c>
      <c r="CK38" s="27">
        <f t="shared" si="102"/>
        <v>384925</v>
      </c>
      <c r="CL38" s="27">
        <f t="shared" si="102"/>
        <v>389275</v>
      </c>
      <c r="CM38" s="27">
        <f t="shared" si="102"/>
        <v>393675</v>
      </c>
      <c r="CN38" s="27">
        <f t="shared" si="102"/>
        <v>398125</v>
      </c>
      <c r="CO38" s="27">
        <f t="shared" si="102"/>
        <v>402625</v>
      </c>
      <c r="CP38" s="27">
        <f t="shared" si="102"/>
        <v>407175</v>
      </c>
      <c r="CQ38" s="27">
        <f t="shared" si="102"/>
        <v>411775</v>
      </c>
      <c r="CR38" s="27">
        <f t="shared" si="102"/>
        <v>416425</v>
      </c>
      <c r="CS38" s="27">
        <f t="shared" si="102"/>
        <v>421125</v>
      </c>
      <c r="CT38" s="27">
        <f t="shared" si="102"/>
        <v>425875</v>
      </c>
      <c r="CU38" s="27">
        <f t="shared" si="102"/>
        <v>430675</v>
      </c>
      <c r="CV38" s="27">
        <f t="shared" si="102"/>
        <v>435525</v>
      </c>
      <c r="CW38" s="27">
        <f t="shared" si="102"/>
        <v>440425</v>
      </c>
      <c r="CX38" s="27">
        <f t="shared" si="102"/>
        <v>445375</v>
      </c>
      <c r="CY38" s="27">
        <f t="shared" si="102"/>
        <v>450375</v>
      </c>
      <c r="CZ38" s="27">
        <f t="shared" si="102"/>
        <v>455425</v>
      </c>
      <c r="DA38" s="27">
        <f t="shared" si="102"/>
        <v>460525</v>
      </c>
      <c r="DB38" s="27">
        <f t="shared" si="102"/>
        <v>465675</v>
      </c>
      <c r="DC38" s="27">
        <f t="shared" si="102"/>
        <v>470875</v>
      </c>
      <c r="DD38" s="27">
        <f t="shared" si="102"/>
        <v>476125</v>
      </c>
      <c r="DE38" s="27">
        <f t="shared" si="102"/>
        <v>481425</v>
      </c>
      <c r="DF38" s="27">
        <f t="shared" si="102"/>
        <v>486775</v>
      </c>
      <c r="DG38" s="27">
        <f t="shared" si="102"/>
        <v>492175</v>
      </c>
      <c r="DH38" s="27">
        <f t="shared" si="102"/>
        <v>497625</v>
      </c>
      <c r="DI38" s="27">
        <f t="shared" si="102"/>
        <v>503125</v>
      </c>
      <c r="DJ38" s="27">
        <f t="shared" si="102"/>
        <v>508675</v>
      </c>
      <c r="DK38" s="27">
        <f t="shared" si="102"/>
        <v>514275</v>
      </c>
      <c r="DL38" s="27">
        <f t="shared" si="102"/>
        <v>519925</v>
      </c>
      <c r="DM38" s="27">
        <f t="shared" si="102"/>
        <v>525625</v>
      </c>
      <c r="DN38" s="27">
        <f t="shared" si="102"/>
        <v>531375</v>
      </c>
      <c r="DO38" s="27">
        <f t="shared" si="102"/>
        <v>537175</v>
      </c>
      <c r="DP38" s="27">
        <f t="shared" si="102"/>
        <v>543025</v>
      </c>
      <c r="DQ38" s="27">
        <f t="shared" si="102"/>
        <v>548925</v>
      </c>
      <c r="DR38" s="27">
        <f t="shared" si="102"/>
        <v>554875</v>
      </c>
      <c r="DS38" s="27">
        <f t="shared" si="102"/>
        <v>560875</v>
      </c>
      <c r="DT38" s="27">
        <f t="shared" si="102"/>
        <v>566925</v>
      </c>
      <c r="DU38" s="27">
        <f t="shared" si="102"/>
        <v>573025</v>
      </c>
      <c r="DV38" s="27">
        <f t="shared" si="102"/>
        <v>579175</v>
      </c>
      <c r="DW38" s="27">
        <f t="shared" si="102"/>
        <v>585375</v>
      </c>
      <c r="DX38" s="27">
        <f t="shared" si="102"/>
        <v>591625</v>
      </c>
      <c r="DZ38" s="27">
        <f t="shared" ref="DZ38:EJ38" si="103">+SUM(DZ39:DZ41)</f>
        <v>110000</v>
      </c>
      <c r="EA38" s="27">
        <f t="shared" si="103"/>
        <v>205525</v>
      </c>
      <c r="EB38" s="27">
        <f t="shared" si="103"/>
        <v>219625</v>
      </c>
      <c r="EC38" s="27">
        <f t="shared" si="103"/>
        <v>240925</v>
      </c>
      <c r="ED38" s="27">
        <f t="shared" si="103"/>
        <v>269425</v>
      </c>
      <c r="EE38" s="27">
        <f t="shared" si="103"/>
        <v>305125</v>
      </c>
      <c r="EF38" s="27">
        <f t="shared" si="103"/>
        <v>348025</v>
      </c>
      <c r="EG38" s="27">
        <f t="shared" si="103"/>
        <v>398125</v>
      </c>
      <c r="EH38" s="27">
        <f t="shared" si="103"/>
        <v>455425</v>
      </c>
      <c r="EI38" s="27">
        <f t="shared" si="103"/>
        <v>519925</v>
      </c>
      <c r="EJ38" s="27">
        <f t="shared" si="103"/>
        <v>591625</v>
      </c>
      <c r="EK38">
        <f t="shared" si="0"/>
        <v>35</v>
      </c>
    </row>
    <row r="39" spans="3:141">
      <c r="C39" s="20"/>
      <c r="D39" s="20"/>
      <c r="E39" s="20"/>
      <c r="F39" s="191"/>
      <c r="G39" s="29" t="s">
        <v>283</v>
      </c>
      <c r="H39" s="3">
        <f>+[1]Bilancio_In!E34</f>
        <v>60000</v>
      </c>
      <c r="I39" s="3">
        <f>+H39+[1]C_ammortamenti!G28+[1]Bilancio_In!H34</f>
        <v>70000</v>
      </c>
      <c r="J39" s="3">
        <f>+I39+[1]C_ammortamenti!H28+[1]Bilancio_In!I34</f>
        <v>80000</v>
      </c>
      <c r="K39" s="3">
        <f>+J39+[1]C_ammortamenti!I28+[1]Bilancio_In!J34</f>
        <v>90000</v>
      </c>
      <c r="L39" s="3">
        <f>+K39+[1]C_ammortamenti!J28+[1]Bilancio_In!K34</f>
        <v>90000</v>
      </c>
      <c r="M39" s="3">
        <f>+L39+[1]C_ammortamenti!K28+[1]Bilancio_In!L34</f>
        <v>90000</v>
      </c>
      <c r="N39" s="3">
        <f>+M39+[1]C_ammortamenti!L28+[1]Bilancio_In!M34</f>
        <v>90000</v>
      </c>
      <c r="O39" s="3">
        <f>+N39+[1]C_ammortamenti!M28+[1]Bilancio_In!N34</f>
        <v>90000</v>
      </c>
      <c r="P39" s="3">
        <f>+O39+[1]C_ammortamenti!N28+[1]Bilancio_In!O34</f>
        <v>90000</v>
      </c>
      <c r="Q39" s="3">
        <f>+P39+[1]C_ammortamenti!O28+[1]Bilancio_In!P34</f>
        <v>90000</v>
      </c>
      <c r="R39" s="3">
        <f>+Q39+[1]C_ammortamenti!P28+[1]Bilancio_In!Q34</f>
        <v>90000</v>
      </c>
      <c r="S39" s="3">
        <f>+R39+[1]C_ammortamenti!Q28+[1]Bilancio_In!R34</f>
        <v>90000</v>
      </c>
      <c r="T39" s="3">
        <f>+S39+[1]C_ammortamenti!R28+[1]Bilancio_In!S34</f>
        <v>90000</v>
      </c>
      <c r="U39" s="3">
        <f>+T39+[1]C_ammortamenti!S28+[1]Bilancio_In!T34</f>
        <v>90000</v>
      </c>
      <c r="V39" s="3">
        <f>+U39+[1]C_ammortamenti!T28+[1]Bilancio_In!U34</f>
        <v>90000</v>
      </c>
      <c r="W39" s="3">
        <f>+V39+[1]C_ammortamenti!U28+[1]Bilancio_In!V34</f>
        <v>90000</v>
      </c>
      <c r="X39" s="3">
        <f>+W39+[1]C_ammortamenti!V28+[1]Bilancio_In!W34</f>
        <v>90000</v>
      </c>
      <c r="Y39" s="3">
        <f>+X39+[1]C_ammortamenti!W28+[1]Bilancio_In!X34</f>
        <v>90000</v>
      </c>
      <c r="Z39" s="3">
        <f>+Y39+[1]C_ammortamenti!X28+[1]Bilancio_In!Y34</f>
        <v>90000</v>
      </c>
      <c r="AA39" s="3">
        <f>+Z39+[1]C_ammortamenti!Y28+[1]Bilancio_In!Z34</f>
        <v>90000</v>
      </c>
      <c r="AB39" s="3">
        <f>+AA39+[1]C_ammortamenti!Z28+[1]Bilancio_In!AA34</f>
        <v>90000</v>
      </c>
      <c r="AC39" s="3">
        <f>+AB39+[1]C_ammortamenti!AA28+[1]Bilancio_In!AB34</f>
        <v>90000</v>
      </c>
      <c r="AD39" s="3">
        <f>+AC39+[1]C_ammortamenti!AB28+[1]Bilancio_In!AC34</f>
        <v>90000</v>
      </c>
      <c r="AE39" s="3">
        <f>+AD39+[1]C_ammortamenti!AC28+[1]Bilancio_In!AD34</f>
        <v>90000</v>
      </c>
      <c r="AF39" s="3">
        <f>+AE39+[1]C_ammortamenti!AD28+[1]Bilancio_In!AE34</f>
        <v>90000</v>
      </c>
      <c r="AG39" s="3">
        <f>+AF39+[1]C_ammortamenti!AE28+[1]Bilancio_In!AF34</f>
        <v>90000</v>
      </c>
      <c r="AH39" s="3">
        <f>+AG39+[1]C_ammortamenti!AF28+[1]Bilancio_In!AG34</f>
        <v>90000</v>
      </c>
      <c r="AI39" s="3">
        <f>+AH39+[1]C_ammortamenti!AG28+[1]Bilancio_In!AH34</f>
        <v>90000</v>
      </c>
      <c r="AJ39" s="3">
        <f>+AI39+[1]C_ammortamenti!AH28+[1]Bilancio_In!AI34</f>
        <v>90000</v>
      </c>
      <c r="AK39" s="3">
        <f>+AJ39+[1]C_ammortamenti!AI28+[1]Bilancio_In!AJ34</f>
        <v>90000</v>
      </c>
      <c r="AL39" s="3">
        <f>+AK39+[1]C_ammortamenti!AJ28+[1]Bilancio_In!AK34</f>
        <v>90000</v>
      </c>
      <c r="AM39" s="3">
        <f>+AL39+[1]C_ammortamenti!AK28+[1]Bilancio_In!AL34</f>
        <v>90000</v>
      </c>
      <c r="AN39" s="3">
        <f>+AM39+[1]C_ammortamenti!AL28+[1]Bilancio_In!AM34</f>
        <v>90000</v>
      </c>
      <c r="AO39" s="3">
        <f>+AN39+[1]C_ammortamenti!AM28+[1]Bilancio_In!AN34</f>
        <v>90000</v>
      </c>
      <c r="AP39" s="3">
        <f>+AO39+[1]C_ammortamenti!AN28+[1]Bilancio_In!AO34</f>
        <v>90000</v>
      </c>
      <c r="AQ39" s="3">
        <f>+AP39+[1]C_ammortamenti!AO28+[1]Bilancio_In!AP34</f>
        <v>90000</v>
      </c>
      <c r="AR39" s="3">
        <f>+AQ39+[1]C_ammortamenti!AP28+[1]Bilancio_In!AQ34</f>
        <v>90000</v>
      </c>
      <c r="AS39" s="3">
        <f>+AR39+[1]C_ammortamenti!AQ28+[1]Bilancio_In!AR34</f>
        <v>90000</v>
      </c>
      <c r="AT39" s="3">
        <f>+AS39+[1]C_ammortamenti!AR28+[1]Bilancio_In!AS34</f>
        <v>90000</v>
      </c>
      <c r="AU39" s="3">
        <f>+AT39+[1]C_ammortamenti!AS28+[1]Bilancio_In!AT34</f>
        <v>90000</v>
      </c>
      <c r="AV39" s="3">
        <f>+AU39+[1]C_ammortamenti!AT28+[1]Bilancio_In!AU34</f>
        <v>90000</v>
      </c>
      <c r="AW39" s="3">
        <f>+AV39+[1]C_ammortamenti!AU28+[1]Bilancio_In!AV34</f>
        <v>90000</v>
      </c>
      <c r="AX39" s="3">
        <f>+AW39+[1]C_ammortamenti!AV28+[1]Bilancio_In!AW34</f>
        <v>90000</v>
      </c>
      <c r="AY39" s="3">
        <f>+AX39+[1]C_ammortamenti!AW28+[1]Bilancio_In!AX34</f>
        <v>90000</v>
      </c>
      <c r="AZ39" s="3">
        <f>+AY39+[1]C_ammortamenti!AX28+[1]Bilancio_In!AY34</f>
        <v>90000</v>
      </c>
      <c r="BA39" s="3">
        <f>+AZ39+[1]C_ammortamenti!AY28+[1]Bilancio_In!AZ34</f>
        <v>90000</v>
      </c>
      <c r="BB39" s="3">
        <f>+BA39+[1]C_ammortamenti!AZ28+[1]Bilancio_In!BA34</f>
        <v>90000</v>
      </c>
      <c r="BC39" s="3">
        <f>+BB39+[1]C_ammortamenti!BA28+[1]Bilancio_In!BB34</f>
        <v>90000</v>
      </c>
      <c r="BD39" s="3">
        <f>+BC39+[1]C_ammortamenti!BB28+[1]Bilancio_In!BC34</f>
        <v>90000</v>
      </c>
      <c r="BE39" s="3">
        <f>+BD39+[1]C_ammortamenti!BC28+[1]Bilancio_In!BD34</f>
        <v>90000</v>
      </c>
      <c r="BF39" s="3">
        <f>+BE39+[1]C_ammortamenti!BD28+[1]Bilancio_In!BE34</f>
        <v>90000</v>
      </c>
      <c r="BG39" s="3">
        <f>+BF39+[1]C_ammortamenti!BE28+[1]Bilancio_In!BF34</f>
        <v>90000</v>
      </c>
      <c r="BH39" s="3">
        <f>+BG39+[1]C_ammortamenti!BF28+[1]Bilancio_In!BG34</f>
        <v>90000</v>
      </c>
      <c r="BI39" s="3">
        <f>+BH39+[1]C_ammortamenti!BG28+[1]Bilancio_In!BH34</f>
        <v>90000</v>
      </c>
      <c r="BJ39" s="3">
        <f>+BI39+[1]C_ammortamenti!BH28+[1]Bilancio_In!BI34</f>
        <v>90000</v>
      </c>
      <c r="BK39" s="3">
        <f>+BJ39+[1]C_ammortamenti!BI28+[1]Bilancio_In!BJ34</f>
        <v>90000</v>
      </c>
      <c r="BL39" s="3">
        <f>+BK39+[1]C_ammortamenti!BJ28+[1]Bilancio_In!BK34</f>
        <v>90000</v>
      </c>
      <c r="BM39" s="3">
        <f>+BL39+[1]C_ammortamenti!BK28+[1]Bilancio_In!BL34</f>
        <v>90000</v>
      </c>
      <c r="BN39" s="3">
        <f>+BM39+[1]C_ammortamenti!BL28+[1]Bilancio_In!BM34</f>
        <v>90000</v>
      </c>
      <c r="BO39" s="3">
        <f>+BN39+[1]C_ammortamenti!BM28+[1]Bilancio_In!BN34</f>
        <v>90000</v>
      </c>
      <c r="BP39" s="3">
        <f>+BO39+[1]C_ammortamenti!BN28+[1]Bilancio_In!BO34</f>
        <v>90000</v>
      </c>
      <c r="BQ39" s="3">
        <f>+BP39+[1]C_ammortamenti!BO28+[1]Bilancio_In!BP34</f>
        <v>90000</v>
      </c>
      <c r="BR39" s="3">
        <f>+BQ39+[1]C_ammortamenti!BP28+[1]Bilancio_In!BQ34</f>
        <v>90000</v>
      </c>
      <c r="BS39" s="3">
        <f>+BR39+[1]C_ammortamenti!BQ28+[1]Bilancio_In!BR34</f>
        <v>90000</v>
      </c>
      <c r="BT39" s="3">
        <f>+BS39+[1]C_ammortamenti!BR28+[1]Bilancio_In!BS34</f>
        <v>90000</v>
      </c>
      <c r="BU39" s="3">
        <f>+BT39+[1]C_ammortamenti!BS28+[1]Bilancio_In!BT34</f>
        <v>90000</v>
      </c>
      <c r="BV39" s="3">
        <f>+BU39+[1]C_ammortamenti!BT28+[1]Bilancio_In!BU34</f>
        <v>90000</v>
      </c>
      <c r="BW39" s="3">
        <f>+BV39+[1]C_ammortamenti!BU28+[1]Bilancio_In!BV34</f>
        <v>90000</v>
      </c>
      <c r="BX39" s="3">
        <f>+BW39+[1]C_ammortamenti!BV28+[1]Bilancio_In!BW34</f>
        <v>90000</v>
      </c>
      <c r="BY39" s="3">
        <f>+BX39+[1]C_ammortamenti!BW28+[1]Bilancio_In!BX34</f>
        <v>90000</v>
      </c>
      <c r="BZ39" s="3">
        <f>+BY39+[1]C_ammortamenti!BX28+[1]Bilancio_In!BY34</f>
        <v>90000</v>
      </c>
      <c r="CA39" s="3">
        <f>+BZ39+[1]C_ammortamenti!BY28+[1]Bilancio_In!BZ34</f>
        <v>90000</v>
      </c>
      <c r="CB39" s="3">
        <f>+CA39+[1]C_ammortamenti!BZ28+[1]Bilancio_In!CA34</f>
        <v>90000</v>
      </c>
      <c r="CC39" s="3">
        <f>+CB39+[1]C_ammortamenti!CA28+[1]Bilancio_In!CB34</f>
        <v>90000</v>
      </c>
      <c r="CD39" s="3">
        <f>+CC39+[1]C_ammortamenti!CB28+[1]Bilancio_In!CC34</f>
        <v>90000</v>
      </c>
      <c r="CE39" s="3">
        <f>+CD39+[1]C_ammortamenti!CC28+[1]Bilancio_In!CD34</f>
        <v>90000</v>
      </c>
      <c r="CF39" s="3">
        <f>+CE39+[1]C_ammortamenti!CD28+[1]Bilancio_In!CE34</f>
        <v>90000</v>
      </c>
      <c r="CG39" s="3">
        <f>+CF39+[1]C_ammortamenti!CE28+[1]Bilancio_In!CF34</f>
        <v>90000</v>
      </c>
      <c r="CH39" s="3">
        <f>+CG39+[1]C_ammortamenti!CF28+[1]Bilancio_In!CG34</f>
        <v>90000</v>
      </c>
      <c r="CI39" s="3">
        <f>+CH39+[1]C_ammortamenti!CG28+[1]Bilancio_In!CH34</f>
        <v>90000</v>
      </c>
      <c r="CJ39" s="3">
        <f>+CI39+[1]C_ammortamenti!CH28+[1]Bilancio_In!CI34</f>
        <v>90000</v>
      </c>
      <c r="CK39" s="3">
        <f>+CJ39+[1]C_ammortamenti!CI28+[1]Bilancio_In!CJ34</f>
        <v>90000</v>
      </c>
      <c r="CL39" s="3">
        <f>+CK39+[1]C_ammortamenti!CJ28+[1]Bilancio_In!CK34</f>
        <v>90000</v>
      </c>
      <c r="CM39" s="3">
        <f>+CL39+[1]C_ammortamenti!CK28+[1]Bilancio_In!CL34</f>
        <v>90000</v>
      </c>
      <c r="CN39" s="3">
        <f>+CM39+[1]C_ammortamenti!CL28+[1]Bilancio_In!CM34</f>
        <v>90000</v>
      </c>
      <c r="CO39" s="3">
        <f>+CN39+[1]C_ammortamenti!CM28+[1]Bilancio_In!CN34</f>
        <v>90000</v>
      </c>
      <c r="CP39" s="3">
        <f>+CO39+[1]C_ammortamenti!CN28+[1]Bilancio_In!CO34</f>
        <v>90000</v>
      </c>
      <c r="CQ39" s="3">
        <f>+CP39+[1]C_ammortamenti!CO28+[1]Bilancio_In!CP34</f>
        <v>90000</v>
      </c>
      <c r="CR39" s="3">
        <f>+CQ39+[1]C_ammortamenti!CP28+[1]Bilancio_In!CQ34</f>
        <v>90000</v>
      </c>
      <c r="CS39" s="3">
        <f>+CR39+[1]C_ammortamenti!CQ28+[1]Bilancio_In!CR34</f>
        <v>90000</v>
      </c>
      <c r="CT39" s="3">
        <f>+CS39+[1]C_ammortamenti!CR28+[1]Bilancio_In!CS34</f>
        <v>90000</v>
      </c>
      <c r="CU39" s="3">
        <f>+CT39+[1]C_ammortamenti!CS28+[1]Bilancio_In!CT34</f>
        <v>90000</v>
      </c>
      <c r="CV39" s="3">
        <f>+CU39+[1]C_ammortamenti!CT28+[1]Bilancio_In!CU34</f>
        <v>90000</v>
      </c>
      <c r="CW39" s="3">
        <f>+CV39+[1]C_ammortamenti!CU28+[1]Bilancio_In!CV34</f>
        <v>90000</v>
      </c>
      <c r="CX39" s="3">
        <f>+CW39+[1]C_ammortamenti!CV28+[1]Bilancio_In!CW34</f>
        <v>90000</v>
      </c>
      <c r="CY39" s="3">
        <f>+CX39+[1]C_ammortamenti!CW28+[1]Bilancio_In!CX34</f>
        <v>90000</v>
      </c>
      <c r="CZ39" s="3">
        <f>+CY39+[1]C_ammortamenti!CX28+[1]Bilancio_In!CY34</f>
        <v>90000</v>
      </c>
      <c r="DA39" s="3">
        <f>+CZ39+[1]C_ammortamenti!CY28+[1]Bilancio_In!CZ34</f>
        <v>90000</v>
      </c>
      <c r="DB39" s="3">
        <f>+DA39+[1]C_ammortamenti!CZ28+[1]Bilancio_In!DA34</f>
        <v>90000</v>
      </c>
      <c r="DC39" s="3">
        <f>+DB39+[1]C_ammortamenti!DA28+[1]Bilancio_In!DB34</f>
        <v>90000</v>
      </c>
      <c r="DD39" s="3">
        <f>+DC39+[1]C_ammortamenti!DB28+[1]Bilancio_In!DC34</f>
        <v>90000</v>
      </c>
      <c r="DE39" s="3">
        <f>+DD39+[1]C_ammortamenti!DC28+[1]Bilancio_In!DD34</f>
        <v>90000</v>
      </c>
      <c r="DF39" s="3">
        <f>+DE39+[1]C_ammortamenti!DD28+[1]Bilancio_In!DE34</f>
        <v>90000</v>
      </c>
      <c r="DG39" s="3">
        <f>+DF39+[1]C_ammortamenti!DE28+[1]Bilancio_In!DF34</f>
        <v>90000</v>
      </c>
      <c r="DH39" s="3">
        <f>+DG39+[1]C_ammortamenti!DF28+[1]Bilancio_In!DG34</f>
        <v>90000</v>
      </c>
      <c r="DI39" s="3">
        <f>+DH39+[1]C_ammortamenti!DG28+[1]Bilancio_In!DH34</f>
        <v>90000</v>
      </c>
      <c r="DJ39" s="3">
        <f>+DI39+[1]C_ammortamenti!DH28+[1]Bilancio_In!DI34</f>
        <v>90000</v>
      </c>
      <c r="DK39" s="3">
        <f>+DJ39+[1]C_ammortamenti!DI28+[1]Bilancio_In!DJ34</f>
        <v>90000</v>
      </c>
      <c r="DL39" s="3">
        <f>+DK39+[1]C_ammortamenti!DJ28+[1]Bilancio_In!DK34</f>
        <v>90000</v>
      </c>
      <c r="DM39" s="3">
        <f>+DL39+[1]C_ammortamenti!DK28+[1]Bilancio_In!DL34</f>
        <v>90000</v>
      </c>
      <c r="DN39" s="3">
        <f>+DM39+[1]C_ammortamenti!DL28+[1]Bilancio_In!DM34</f>
        <v>90000</v>
      </c>
      <c r="DO39" s="3">
        <f>+DN39+[1]C_ammortamenti!DM28+[1]Bilancio_In!DN34</f>
        <v>90000</v>
      </c>
      <c r="DP39" s="3">
        <f>+DO39+[1]C_ammortamenti!DN28+[1]Bilancio_In!DO34</f>
        <v>90000</v>
      </c>
      <c r="DQ39" s="3">
        <f>+DP39+[1]C_ammortamenti!DO28+[1]Bilancio_In!DP34</f>
        <v>90000</v>
      </c>
      <c r="DR39" s="3">
        <f>+DQ39+[1]C_ammortamenti!DP28+[1]Bilancio_In!DQ34</f>
        <v>90000</v>
      </c>
      <c r="DS39" s="3">
        <f>+DR39+[1]C_ammortamenti!DQ28+[1]Bilancio_In!DR34</f>
        <v>90000</v>
      </c>
      <c r="DT39" s="3">
        <f>+DS39+[1]C_ammortamenti!DR28+[1]Bilancio_In!DS34</f>
        <v>90000</v>
      </c>
      <c r="DU39" s="3">
        <f>+DT39+[1]C_ammortamenti!DS28+[1]Bilancio_In!DT34</f>
        <v>90000</v>
      </c>
      <c r="DV39" s="3">
        <f>+DU39+[1]C_ammortamenti!DT28+[1]Bilancio_In!DU34</f>
        <v>90000</v>
      </c>
      <c r="DW39" s="3">
        <f>+DV39+[1]C_ammortamenti!DU28+[1]Bilancio_In!DV34</f>
        <v>90000</v>
      </c>
      <c r="DX39" s="3">
        <f>+DW39+[1]C_ammortamenti!DV28+[1]Bilancio_In!DW34</f>
        <v>90000</v>
      </c>
      <c r="DZ39" s="3">
        <f t="shared" ref="DZ39:DZ41" si="104">+H39</f>
        <v>60000</v>
      </c>
      <c r="EA39" s="3">
        <f t="shared" ref="EA39:EA41" si="105">+T39</f>
        <v>90000</v>
      </c>
      <c r="EB39" s="3">
        <f t="shared" ref="EB39:EB41" si="106">+AF39</f>
        <v>90000</v>
      </c>
      <c r="EC39" s="3">
        <f t="shared" ref="EC39:EC41" si="107">+AR39</f>
        <v>90000</v>
      </c>
      <c r="ED39" s="3">
        <f t="shared" ref="ED39:ED41" si="108">+BD39</f>
        <v>90000</v>
      </c>
      <c r="EE39" s="3">
        <f t="shared" ref="EE39:EE41" si="109">+BP39</f>
        <v>90000</v>
      </c>
      <c r="EF39" s="3">
        <f t="shared" ref="EF39:EF41" si="110">+CB39</f>
        <v>90000</v>
      </c>
      <c r="EG39" s="3">
        <f t="shared" ref="EG39:EG41" si="111">+CN39</f>
        <v>90000</v>
      </c>
      <c r="EH39" s="3">
        <f t="shared" ref="EH39:EH41" si="112">+CZ39</f>
        <v>90000</v>
      </c>
      <c r="EI39" s="3">
        <f t="shared" ref="EI39:EI41" si="113">+DL39</f>
        <v>90000</v>
      </c>
      <c r="EJ39" s="3">
        <f t="shared" ref="EJ39:EJ41" si="114">+DX39</f>
        <v>90000</v>
      </c>
      <c r="EK39">
        <f t="shared" si="0"/>
        <v>36</v>
      </c>
    </row>
    <row r="40" spans="3:141">
      <c r="C40" s="20"/>
      <c r="D40" s="20"/>
      <c r="E40" s="20"/>
      <c r="F40" s="192"/>
      <c r="G40" s="29" t="s">
        <v>284</v>
      </c>
      <c r="H40" s="3">
        <f>+[1]Bilancio_In!E35</f>
        <v>20000</v>
      </c>
      <c r="I40" s="3">
        <f>+H40+[1]C_ammortamenti!G29+[1]Bilancio_In!H35</f>
        <v>30050</v>
      </c>
      <c r="J40" s="3">
        <f>+I40+[1]C_ammortamenti!H29+[1]Bilancio_In!I35</f>
        <v>40150</v>
      </c>
      <c r="K40" s="3">
        <f>+J40+[1]C_ammortamenti!I29+[1]Bilancio_In!J35</f>
        <v>50300</v>
      </c>
      <c r="L40" s="3">
        <f>+K40+[1]C_ammortamenti!J29+[1]Bilancio_In!K35</f>
        <v>50500</v>
      </c>
      <c r="M40" s="3">
        <f>+L40+[1]C_ammortamenti!K29+[1]Bilancio_In!L35</f>
        <v>50750</v>
      </c>
      <c r="N40" s="3">
        <f>+M40+[1]C_ammortamenti!L29+[1]Bilancio_In!M35</f>
        <v>51050</v>
      </c>
      <c r="O40" s="3">
        <f>+N40+[1]C_ammortamenti!M29+[1]Bilancio_In!N35</f>
        <v>51400</v>
      </c>
      <c r="P40" s="3">
        <f>+O40+[1]C_ammortamenti!N29+[1]Bilancio_In!O35</f>
        <v>51800</v>
      </c>
      <c r="Q40" s="3">
        <f>+P40+[1]C_ammortamenti!O29+[1]Bilancio_In!P35</f>
        <v>52250</v>
      </c>
      <c r="R40" s="3">
        <f>+Q40+[1]C_ammortamenti!P29+[1]Bilancio_In!Q35</f>
        <v>52750</v>
      </c>
      <c r="S40" s="3">
        <f>+R40+[1]C_ammortamenti!Q29+[1]Bilancio_In!R35</f>
        <v>53300</v>
      </c>
      <c r="T40" s="3">
        <f>+S40+[1]C_ammortamenti!R29+[1]Bilancio_In!S35</f>
        <v>53900</v>
      </c>
      <c r="U40" s="3">
        <f>+T40+[1]C_ammortamenti!S29+[1]Bilancio_In!T35</f>
        <v>54550</v>
      </c>
      <c r="V40" s="3">
        <f>+U40+[1]C_ammortamenti!T29+[1]Bilancio_In!U35</f>
        <v>55250</v>
      </c>
      <c r="W40" s="3">
        <f>+V40+[1]C_ammortamenti!U29+[1]Bilancio_In!V35</f>
        <v>56000</v>
      </c>
      <c r="X40" s="3">
        <f>+W40+[1]C_ammortamenti!V29+[1]Bilancio_In!W35</f>
        <v>56800</v>
      </c>
      <c r="Y40" s="3">
        <f>+X40+[1]C_ammortamenti!W29+[1]Bilancio_In!X35</f>
        <v>57650</v>
      </c>
      <c r="Z40" s="3">
        <f>+Y40+[1]C_ammortamenti!X29+[1]Bilancio_In!Y35</f>
        <v>58550</v>
      </c>
      <c r="AA40" s="3">
        <f>+Z40+[1]C_ammortamenti!Y29+[1]Bilancio_In!Z35</f>
        <v>59500</v>
      </c>
      <c r="AB40" s="3">
        <f>+AA40+[1]C_ammortamenti!Z29+[1]Bilancio_In!AA35</f>
        <v>60500</v>
      </c>
      <c r="AC40" s="3">
        <f>+AB40+[1]C_ammortamenti!AA29+[1]Bilancio_In!AB35</f>
        <v>61550</v>
      </c>
      <c r="AD40" s="3">
        <f>+AC40+[1]C_ammortamenti!AB29+[1]Bilancio_In!AC35</f>
        <v>62650</v>
      </c>
      <c r="AE40" s="3">
        <f>+AD40+[1]C_ammortamenti!AC29+[1]Bilancio_In!AD35</f>
        <v>63800</v>
      </c>
      <c r="AF40" s="3">
        <f>+AE40+[1]C_ammortamenti!AD29+[1]Bilancio_In!AE35</f>
        <v>65000</v>
      </c>
      <c r="AG40" s="3">
        <f>+AF40+[1]C_ammortamenti!AE29+[1]Bilancio_In!AF35</f>
        <v>66250</v>
      </c>
      <c r="AH40" s="3">
        <f>+AG40+[1]C_ammortamenti!AF29+[1]Bilancio_In!AG35</f>
        <v>67550</v>
      </c>
      <c r="AI40" s="3">
        <f>+AH40+[1]C_ammortamenti!AG29+[1]Bilancio_In!AH35</f>
        <v>68900</v>
      </c>
      <c r="AJ40" s="3">
        <f>+AI40+[1]C_ammortamenti!AH29+[1]Bilancio_In!AI35</f>
        <v>70300</v>
      </c>
      <c r="AK40" s="3">
        <f>+AJ40+[1]C_ammortamenti!AI29+[1]Bilancio_In!AJ35</f>
        <v>71750</v>
      </c>
      <c r="AL40" s="3">
        <f>+AK40+[1]C_ammortamenti!AJ29+[1]Bilancio_In!AK35</f>
        <v>73250</v>
      </c>
      <c r="AM40" s="3">
        <f>+AL40+[1]C_ammortamenti!AK29+[1]Bilancio_In!AL35</f>
        <v>74800</v>
      </c>
      <c r="AN40" s="3">
        <f>+AM40+[1]C_ammortamenti!AL29+[1]Bilancio_In!AM35</f>
        <v>76400</v>
      </c>
      <c r="AO40" s="3">
        <f>+AN40+[1]C_ammortamenti!AM29+[1]Bilancio_In!AN35</f>
        <v>78050</v>
      </c>
      <c r="AP40" s="3">
        <f>+AO40+[1]C_ammortamenti!AN29+[1]Bilancio_In!AO35</f>
        <v>79750</v>
      </c>
      <c r="AQ40" s="3">
        <f>+AP40+[1]C_ammortamenti!AO29+[1]Bilancio_In!AP35</f>
        <v>81500</v>
      </c>
      <c r="AR40" s="3">
        <f>+AQ40+[1]C_ammortamenti!AP29+[1]Bilancio_In!AQ35</f>
        <v>83300</v>
      </c>
      <c r="AS40" s="3">
        <f>+AR40+[1]C_ammortamenti!AQ29+[1]Bilancio_In!AR35</f>
        <v>85150</v>
      </c>
      <c r="AT40" s="3">
        <f>+AS40+[1]C_ammortamenti!AR29+[1]Bilancio_In!AS35</f>
        <v>87050</v>
      </c>
      <c r="AU40" s="3">
        <f>+AT40+[1]C_ammortamenti!AS29+[1]Bilancio_In!AT35</f>
        <v>89000</v>
      </c>
      <c r="AV40" s="3">
        <f>+AU40+[1]C_ammortamenti!AT29+[1]Bilancio_In!AU35</f>
        <v>91000</v>
      </c>
      <c r="AW40" s="3">
        <f>+AV40+[1]C_ammortamenti!AU29+[1]Bilancio_In!AV35</f>
        <v>93050</v>
      </c>
      <c r="AX40" s="3">
        <f>+AW40+[1]C_ammortamenti!AV29+[1]Bilancio_In!AW35</f>
        <v>95150</v>
      </c>
      <c r="AY40" s="3">
        <f>+AX40+[1]C_ammortamenti!AW29+[1]Bilancio_In!AX35</f>
        <v>97300</v>
      </c>
      <c r="AZ40" s="3">
        <f>+AY40+[1]C_ammortamenti!AX29+[1]Bilancio_In!AY35</f>
        <v>99500</v>
      </c>
      <c r="BA40" s="3">
        <f>+AZ40+[1]C_ammortamenti!AY29+[1]Bilancio_In!AZ35</f>
        <v>101750</v>
      </c>
      <c r="BB40" s="3">
        <f>+BA40+[1]C_ammortamenti!AZ29+[1]Bilancio_In!BA35</f>
        <v>104050</v>
      </c>
      <c r="BC40" s="3">
        <f>+BB40+[1]C_ammortamenti!BA29+[1]Bilancio_In!BB35</f>
        <v>106400</v>
      </c>
      <c r="BD40" s="3">
        <f>+BC40+[1]C_ammortamenti!BB29+[1]Bilancio_In!BC35</f>
        <v>108800</v>
      </c>
      <c r="BE40" s="3">
        <f>+BD40+[1]C_ammortamenti!BC29+[1]Bilancio_In!BD35</f>
        <v>111250</v>
      </c>
      <c r="BF40" s="3">
        <f>+BE40+[1]C_ammortamenti!BD29+[1]Bilancio_In!BE35</f>
        <v>113750</v>
      </c>
      <c r="BG40" s="3">
        <f>+BF40+[1]C_ammortamenti!BE29+[1]Bilancio_In!BF35</f>
        <v>116300</v>
      </c>
      <c r="BH40" s="3">
        <f>+BG40+[1]C_ammortamenti!BF29+[1]Bilancio_In!BG35</f>
        <v>118900</v>
      </c>
      <c r="BI40" s="3">
        <f>+BH40+[1]C_ammortamenti!BG29+[1]Bilancio_In!BH35</f>
        <v>121550</v>
      </c>
      <c r="BJ40" s="3">
        <f>+BI40+[1]C_ammortamenti!BH29+[1]Bilancio_In!BI35</f>
        <v>124250</v>
      </c>
      <c r="BK40" s="3">
        <f>+BJ40+[1]C_ammortamenti!BI29+[1]Bilancio_In!BJ35</f>
        <v>127000</v>
      </c>
      <c r="BL40" s="3">
        <f>+BK40+[1]C_ammortamenti!BJ29+[1]Bilancio_In!BK35</f>
        <v>129800</v>
      </c>
      <c r="BM40" s="3">
        <f>+BL40+[1]C_ammortamenti!BK29+[1]Bilancio_In!BL35</f>
        <v>132650</v>
      </c>
      <c r="BN40" s="3">
        <f>+BM40+[1]C_ammortamenti!BL29+[1]Bilancio_In!BM35</f>
        <v>135550</v>
      </c>
      <c r="BO40" s="3">
        <f>+BN40+[1]C_ammortamenti!BM29+[1]Bilancio_In!BN35</f>
        <v>138500</v>
      </c>
      <c r="BP40" s="3">
        <f>+BO40+[1]C_ammortamenti!BN29+[1]Bilancio_In!BO35</f>
        <v>141500</v>
      </c>
      <c r="BQ40" s="3">
        <f>+BP40+[1]C_ammortamenti!BO29+[1]Bilancio_In!BP35</f>
        <v>144550</v>
      </c>
      <c r="BR40" s="3">
        <f>+BQ40+[1]C_ammortamenti!BP29+[1]Bilancio_In!BQ35</f>
        <v>147650</v>
      </c>
      <c r="BS40" s="3">
        <f>+BR40+[1]C_ammortamenti!BQ29+[1]Bilancio_In!BR35</f>
        <v>150800</v>
      </c>
      <c r="BT40" s="3">
        <f>+BS40+[1]C_ammortamenti!BR29+[1]Bilancio_In!BS35</f>
        <v>154000</v>
      </c>
      <c r="BU40" s="3">
        <f>+BT40+[1]C_ammortamenti!BS29+[1]Bilancio_In!BT35</f>
        <v>157250</v>
      </c>
      <c r="BV40" s="3">
        <f>+BU40+[1]C_ammortamenti!BT29+[1]Bilancio_In!BU35</f>
        <v>160550</v>
      </c>
      <c r="BW40" s="3">
        <f>+BV40+[1]C_ammortamenti!BU29+[1]Bilancio_In!BV35</f>
        <v>163900</v>
      </c>
      <c r="BX40" s="3">
        <f>+BW40+[1]C_ammortamenti!BV29+[1]Bilancio_In!BW35</f>
        <v>167300</v>
      </c>
      <c r="BY40" s="3">
        <f>+BX40+[1]C_ammortamenti!BW29+[1]Bilancio_In!BX35</f>
        <v>170750</v>
      </c>
      <c r="BZ40" s="3">
        <f>+BY40+[1]C_ammortamenti!BX29+[1]Bilancio_In!BY35</f>
        <v>174250</v>
      </c>
      <c r="CA40" s="3">
        <f>+BZ40+[1]C_ammortamenti!BY29+[1]Bilancio_In!BZ35</f>
        <v>177800</v>
      </c>
      <c r="CB40" s="3">
        <f>+CA40+[1]C_ammortamenti!BZ29+[1]Bilancio_In!CA35</f>
        <v>181400</v>
      </c>
      <c r="CC40" s="3">
        <f>+CB40+[1]C_ammortamenti!CA29+[1]Bilancio_In!CB35</f>
        <v>185050</v>
      </c>
      <c r="CD40" s="3">
        <f>+CC40+[1]C_ammortamenti!CB29+[1]Bilancio_In!CC35</f>
        <v>188750</v>
      </c>
      <c r="CE40" s="3">
        <f>+CD40+[1]C_ammortamenti!CC29+[1]Bilancio_In!CD35</f>
        <v>192500</v>
      </c>
      <c r="CF40" s="3">
        <f>+CE40+[1]C_ammortamenti!CD29+[1]Bilancio_In!CE35</f>
        <v>196300</v>
      </c>
      <c r="CG40" s="3">
        <f>+CF40+[1]C_ammortamenti!CE29+[1]Bilancio_In!CF35</f>
        <v>200150</v>
      </c>
      <c r="CH40" s="3">
        <f>+CG40+[1]C_ammortamenti!CF29+[1]Bilancio_In!CG35</f>
        <v>204050</v>
      </c>
      <c r="CI40" s="3">
        <f>+CH40+[1]C_ammortamenti!CG29+[1]Bilancio_In!CH35</f>
        <v>208000</v>
      </c>
      <c r="CJ40" s="3">
        <f>+CI40+[1]C_ammortamenti!CH29+[1]Bilancio_In!CI35</f>
        <v>212000</v>
      </c>
      <c r="CK40" s="3">
        <f>+CJ40+[1]C_ammortamenti!CI29+[1]Bilancio_In!CJ35</f>
        <v>216050</v>
      </c>
      <c r="CL40" s="3">
        <f>+CK40+[1]C_ammortamenti!CJ29+[1]Bilancio_In!CK35</f>
        <v>220150</v>
      </c>
      <c r="CM40" s="3">
        <f>+CL40+[1]C_ammortamenti!CK29+[1]Bilancio_In!CL35</f>
        <v>224300</v>
      </c>
      <c r="CN40" s="3">
        <f>+CM40+[1]C_ammortamenti!CL29+[1]Bilancio_In!CM35</f>
        <v>228500</v>
      </c>
      <c r="CO40" s="3">
        <f>+CN40+[1]C_ammortamenti!CM29+[1]Bilancio_In!CN35</f>
        <v>232750</v>
      </c>
      <c r="CP40" s="3">
        <f>+CO40+[1]C_ammortamenti!CN29+[1]Bilancio_In!CO35</f>
        <v>237050</v>
      </c>
      <c r="CQ40" s="3">
        <f>+CP40+[1]C_ammortamenti!CO29+[1]Bilancio_In!CP35</f>
        <v>241400</v>
      </c>
      <c r="CR40" s="3">
        <f>+CQ40+[1]C_ammortamenti!CP29+[1]Bilancio_In!CQ35</f>
        <v>245800</v>
      </c>
      <c r="CS40" s="3">
        <f>+CR40+[1]C_ammortamenti!CQ29+[1]Bilancio_In!CR35</f>
        <v>250250</v>
      </c>
      <c r="CT40" s="3">
        <f>+CS40+[1]C_ammortamenti!CR29+[1]Bilancio_In!CS35</f>
        <v>254750</v>
      </c>
      <c r="CU40" s="3">
        <f>+CT40+[1]C_ammortamenti!CS29+[1]Bilancio_In!CT35</f>
        <v>259300</v>
      </c>
      <c r="CV40" s="3">
        <f>+CU40+[1]C_ammortamenti!CT29+[1]Bilancio_In!CU35</f>
        <v>263900</v>
      </c>
      <c r="CW40" s="3">
        <f>+CV40+[1]C_ammortamenti!CU29+[1]Bilancio_In!CV35</f>
        <v>268550</v>
      </c>
      <c r="CX40" s="3">
        <f>+CW40+[1]C_ammortamenti!CV29+[1]Bilancio_In!CW35</f>
        <v>273250</v>
      </c>
      <c r="CY40" s="3">
        <f>+CX40+[1]C_ammortamenti!CW29+[1]Bilancio_In!CX35</f>
        <v>278000</v>
      </c>
      <c r="CZ40" s="3">
        <f>+CY40+[1]C_ammortamenti!CX29+[1]Bilancio_In!CY35</f>
        <v>282800</v>
      </c>
      <c r="DA40" s="3">
        <f>+CZ40+[1]C_ammortamenti!CY29+[1]Bilancio_In!CZ35</f>
        <v>287650</v>
      </c>
      <c r="DB40" s="3">
        <f>+DA40+[1]C_ammortamenti!CZ29+[1]Bilancio_In!DA35</f>
        <v>292550</v>
      </c>
      <c r="DC40" s="3">
        <f>+DB40+[1]C_ammortamenti!DA29+[1]Bilancio_In!DB35</f>
        <v>297500</v>
      </c>
      <c r="DD40" s="3">
        <f>+DC40+[1]C_ammortamenti!DB29+[1]Bilancio_In!DC35</f>
        <v>302500</v>
      </c>
      <c r="DE40" s="3">
        <f>+DD40+[1]C_ammortamenti!DC29+[1]Bilancio_In!DD35</f>
        <v>307550</v>
      </c>
      <c r="DF40" s="3">
        <f>+DE40+[1]C_ammortamenti!DD29+[1]Bilancio_In!DE35</f>
        <v>312650</v>
      </c>
      <c r="DG40" s="3">
        <f>+DF40+[1]C_ammortamenti!DE29+[1]Bilancio_In!DF35</f>
        <v>317800</v>
      </c>
      <c r="DH40" s="3">
        <f>+DG40+[1]C_ammortamenti!DF29+[1]Bilancio_In!DG35</f>
        <v>323000</v>
      </c>
      <c r="DI40" s="3">
        <f>+DH40+[1]C_ammortamenti!DG29+[1]Bilancio_In!DH35</f>
        <v>328250</v>
      </c>
      <c r="DJ40" s="3">
        <f>+DI40+[1]C_ammortamenti!DH29+[1]Bilancio_In!DI35</f>
        <v>333550</v>
      </c>
      <c r="DK40" s="3">
        <f>+DJ40+[1]C_ammortamenti!DI29+[1]Bilancio_In!DJ35</f>
        <v>338900</v>
      </c>
      <c r="DL40" s="3">
        <f>+DK40+[1]C_ammortamenti!DJ29+[1]Bilancio_In!DK35</f>
        <v>344300</v>
      </c>
      <c r="DM40" s="3">
        <f>+DL40+[1]C_ammortamenti!DK29+[1]Bilancio_In!DL35</f>
        <v>349750</v>
      </c>
      <c r="DN40" s="3">
        <f>+DM40+[1]C_ammortamenti!DL29+[1]Bilancio_In!DM35</f>
        <v>355250</v>
      </c>
      <c r="DO40" s="3">
        <f>+DN40+[1]C_ammortamenti!DM29+[1]Bilancio_In!DN35</f>
        <v>360800</v>
      </c>
      <c r="DP40" s="3">
        <f>+DO40+[1]C_ammortamenti!DN29+[1]Bilancio_In!DO35</f>
        <v>366400</v>
      </c>
      <c r="DQ40" s="3">
        <f>+DP40+[1]C_ammortamenti!DO29+[1]Bilancio_In!DP35</f>
        <v>372050</v>
      </c>
      <c r="DR40" s="3">
        <f>+DQ40+[1]C_ammortamenti!DP29+[1]Bilancio_In!DQ35</f>
        <v>377750</v>
      </c>
      <c r="DS40" s="3">
        <f>+DR40+[1]C_ammortamenti!DQ29+[1]Bilancio_In!DR35</f>
        <v>383500</v>
      </c>
      <c r="DT40" s="3">
        <f>+DS40+[1]C_ammortamenti!DR29+[1]Bilancio_In!DS35</f>
        <v>389300</v>
      </c>
      <c r="DU40" s="3">
        <f>+DT40+[1]C_ammortamenti!DS29+[1]Bilancio_In!DT35</f>
        <v>395150</v>
      </c>
      <c r="DV40" s="3">
        <f>+DU40+[1]C_ammortamenti!DT29+[1]Bilancio_In!DU35</f>
        <v>401050</v>
      </c>
      <c r="DW40" s="3">
        <f>+DV40+[1]C_ammortamenti!DU29+[1]Bilancio_In!DV35</f>
        <v>407000</v>
      </c>
      <c r="DX40" s="3">
        <f>+DW40+[1]C_ammortamenti!DV29+[1]Bilancio_In!DW35</f>
        <v>413000</v>
      </c>
      <c r="DZ40" s="3">
        <f t="shared" si="104"/>
        <v>20000</v>
      </c>
      <c r="EA40" s="3">
        <f t="shared" si="105"/>
        <v>53900</v>
      </c>
      <c r="EB40" s="3">
        <f t="shared" si="106"/>
        <v>65000</v>
      </c>
      <c r="EC40" s="3">
        <f t="shared" si="107"/>
        <v>83300</v>
      </c>
      <c r="ED40" s="3">
        <f t="shared" si="108"/>
        <v>108800</v>
      </c>
      <c r="EE40" s="3">
        <f t="shared" si="109"/>
        <v>141500</v>
      </c>
      <c r="EF40" s="3">
        <f t="shared" si="110"/>
        <v>181400</v>
      </c>
      <c r="EG40" s="3">
        <f t="shared" si="111"/>
        <v>228500</v>
      </c>
      <c r="EH40" s="3">
        <f t="shared" si="112"/>
        <v>282800</v>
      </c>
      <c r="EI40" s="3">
        <f t="shared" si="113"/>
        <v>344300</v>
      </c>
      <c r="EJ40" s="3">
        <f t="shared" si="114"/>
        <v>413000</v>
      </c>
      <c r="EK40">
        <f t="shared" si="0"/>
        <v>37</v>
      </c>
    </row>
    <row r="41" spans="3:141">
      <c r="C41" s="20"/>
      <c r="D41" s="20"/>
      <c r="E41" s="20"/>
      <c r="F41" s="192"/>
      <c r="G41" s="29" t="s">
        <v>285</v>
      </c>
      <c r="H41" s="3">
        <f>+[1]Bilancio_In!E36</f>
        <v>30000</v>
      </c>
      <c r="I41" s="3">
        <f>+H41+[1]C_ammortamenti!G30+[1]Bilancio_In!H36</f>
        <v>40020.833333333328</v>
      </c>
      <c r="J41" s="3">
        <f>+I41+[1]C_ammortamenti!H30+[1]Bilancio_In!I36</f>
        <v>50062.499999999993</v>
      </c>
      <c r="K41" s="3">
        <f>+J41+[1]C_ammortamenti!I30+[1]Bilancio_In!J36</f>
        <v>60124.999999999993</v>
      </c>
      <c r="L41" s="3">
        <f>+K41+[1]C_ammortamenti!J30+[1]Bilancio_In!K36</f>
        <v>60208.333333333328</v>
      </c>
      <c r="M41" s="3">
        <f>+L41+[1]C_ammortamenti!K30+[1]Bilancio_In!L36</f>
        <v>60312.499999999993</v>
      </c>
      <c r="N41" s="3">
        <f>+M41+[1]C_ammortamenti!L30+[1]Bilancio_In!M36</f>
        <v>60437.499999999993</v>
      </c>
      <c r="O41" s="3">
        <f>+N41+[1]C_ammortamenti!M30+[1]Bilancio_In!N36</f>
        <v>60583.333333333328</v>
      </c>
      <c r="P41" s="3">
        <f>+O41+[1]C_ammortamenti!N30+[1]Bilancio_In!O36</f>
        <v>60749.999999999993</v>
      </c>
      <c r="Q41" s="3">
        <f>+P41+[1]C_ammortamenti!O30+[1]Bilancio_In!P36</f>
        <v>60937.499999999993</v>
      </c>
      <c r="R41" s="3">
        <f>+Q41+[1]C_ammortamenti!P30+[1]Bilancio_In!Q36</f>
        <v>61145.833333333328</v>
      </c>
      <c r="S41" s="3">
        <f>+R41+[1]C_ammortamenti!Q30+[1]Bilancio_In!R36</f>
        <v>61374.999999999993</v>
      </c>
      <c r="T41" s="3">
        <f>+S41+[1]C_ammortamenti!R30+[1]Bilancio_In!S36</f>
        <v>61624.999999999993</v>
      </c>
      <c r="U41" s="3">
        <f>+T41+[1]C_ammortamenti!S30+[1]Bilancio_In!T36</f>
        <v>61874.999999999993</v>
      </c>
      <c r="V41" s="3">
        <f>+U41+[1]C_ammortamenti!T30+[1]Bilancio_In!U36</f>
        <v>62124.999999999993</v>
      </c>
      <c r="W41" s="3">
        <f>+V41+[1]C_ammortamenti!U30+[1]Bilancio_In!V36</f>
        <v>62374.999999999993</v>
      </c>
      <c r="X41" s="3">
        <f>+W41+[1]C_ammortamenti!V30+[1]Bilancio_In!W36</f>
        <v>62624.999999999993</v>
      </c>
      <c r="Y41" s="3">
        <f>+X41+[1]C_ammortamenti!W30+[1]Bilancio_In!X36</f>
        <v>62874.999999999993</v>
      </c>
      <c r="Z41" s="3">
        <f>+Y41+[1]C_ammortamenti!X30+[1]Bilancio_In!Y36</f>
        <v>63124.999999999993</v>
      </c>
      <c r="AA41" s="3">
        <f>+Z41+[1]C_ammortamenti!Y30+[1]Bilancio_In!Z36</f>
        <v>63374.999999999993</v>
      </c>
      <c r="AB41" s="3">
        <f>+AA41+[1]C_ammortamenti!Z30+[1]Bilancio_In!AA36</f>
        <v>63624.999999999993</v>
      </c>
      <c r="AC41" s="3">
        <f>+AB41+[1]C_ammortamenti!AA30+[1]Bilancio_In!AB36</f>
        <v>63874.999999999993</v>
      </c>
      <c r="AD41" s="3">
        <f>+AC41+[1]C_ammortamenti!AB30+[1]Bilancio_In!AC36</f>
        <v>64124.999999999993</v>
      </c>
      <c r="AE41" s="3">
        <f>+AD41+[1]C_ammortamenti!AC30+[1]Bilancio_In!AD36</f>
        <v>64374.999999999993</v>
      </c>
      <c r="AF41" s="3">
        <f>+AE41+[1]C_ammortamenti!AD30+[1]Bilancio_In!AE36</f>
        <v>64624.999999999993</v>
      </c>
      <c r="AG41" s="3">
        <f>+AF41+[1]C_ammortamenti!AE30+[1]Bilancio_In!AF36</f>
        <v>64874.999999999993</v>
      </c>
      <c r="AH41" s="3">
        <f>+AG41+[1]C_ammortamenti!AF30+[1]Bilancio_In!AG36</f>
        <v>65124.999999999993</v>
      </c>
      <c r="AI41" s="3">
        <f>+AH41+[1]C_ammortamenti!AG30+[1]Bilancio_In!AH36</f>
        <v>65374.999999999993</v>
      </c>
      <c r="AJ41" s="3">
        <f>+AI41+[1]C_ammortamenti!AH30+[1]Bilancio_In!AI36</f>
        <v>65625</v>
      </c>
      <c r="AK41" s="3">
        <f>+AJ41+[1]C_ammortamenti!AI30+[1]Bilancio_In!AJ36</f>
        <v>65875</v>
      </c>
      <c r="AL41" s="3">
        <f>+AK41+[1]C_ammortamenti!AJ30+[1]Bilancio_In!AK36</f>
        <v>66125</v>
      </c>
      <c r="AM41" s="3">
        <f>+AL41+[1]C_ammortamenti!AK30+[1]Bilancio_In!AL36</f>
        <v>66375</v>
      </c>
      <c r="AN41" s="3">
        <f>+AM41+[1]C_ammortamenti!AL30+[1]Bilancio_In!AM36</f>
        <v>66625</v>
      </c>
      <c r="AO41" s="3">
        <f>+AN41+[1]C_ammortamenti!AM30+[1]Bilancio_In!AN36</f>
        <v>66875</v>
      </c>
      <c r="AP41" s="3">
        <f>+AO41+[1]C_ammortamenti!AN30+[1]Bilancio_In!AO36</f>
        <v>67125</v>
      </c>
      <c r="AQ41" s="3">
        <f>+AP41+[1]C_ammortamenti!AO30+[1]Bilancio_In!AP36</f>
        <v>67375</v>
      </c>
      <c r="AR41" s="3">
        <f>+AQ41+[1]C_ammortamenti!AP30+[1]Bilancio_In!AQ36</f>
        <v>67625</v>
      </c>
      <c r="AS41" s="3">
        <f>+AR41+[1]C_ammortamenti!AQ30+[1]Bilancio_In!AR36</f>
        <v>67875</v>
      </c>
      <c r="AT41" s="3">
        <f>+AS41+[1]C_ammortamenti!AR30+[1]Bilancio_In!AS36</f>
        <v>68125</v>
      </c>
      <c r="AU41" s="3">
        <f>+AT41+[1]C_ammortamenti!AS30+[1]Bilancio_In!AT36</f>
        <v>68375</v>
      </c>
      <c r="AV41" s="3">
        <f>+AU41+[1]C_ammortamenti!AT30+[1]Bilancio_In!AU36</f>
        <v>68625</v>
      </c>
      <c r="AW41" s="3">
        <f>+AV41+[1]C_ammortamenti!AU30+[1]Bilancio_In!AV36</f>
        <v>68875</v>
      </c>
      <c r="AX41" s="3">
        <f>+AW41+[1]C_ammortamenti!AV30+[1]Bilancio_In!AW36</f>
        <v>69125</v>
      </c>
      <c r="AY41" s="3">
        <f>+AX41+[1]C_ammortamenti!AW30+[1]Bilancio_In!AX36</f>
        <v>69375</v>
      </c>
      <c r="AZ41" s="3">
        <f>+AY41+[1]C_ammortamenti!AX30+[1]Bilancio_In!AY36</f>
        <v>69625</v>
      </c>
      <c r="BA41" s="3">
        <f>+AZ41+[1]C_ammortamenti!AY30+[1]Bilancio_In!AZ36</f>
        <v>69875</v>
      </c>
      <c r="BB41" s="3">
        <f>+BA41+[1]C_ammortamenti!AZ30+[1]Bilancio_In!BA36</f>
        <v>70125</v>
      </c>
      <c r="BC41" s="3">
        <f>+BB41+[1]C_ammortamenti!BA30+[1]Bilancio_In!BB36</f>
        <v>70375</v>
      </c>
      <c r="BD41" s="3">
        <f>+BC41+[1]C_ammortamenti!BB30+[1]Bilancio_In!BC36</f>
        <v>70625</v>
      </c>
      <c r="BE41" s="3">
        <f>+BD41+[1]C_ammortamenti!BC30+[1]Bilancio_In!BD36</f>
        <v>70875</v>
      </c>
      <c r="BF41" s="3">
        <f>+BE41+[1]C_ammortamenti!BD30+[1]Bilancio_In!BE36</f>
        <v>71125</v>
      </c>
      <c r="BG41" s="3">
        <f>+BF41+[1]C_ammortamenti!BE30+[1]Bilancio_In!BF36</f>
        <v>71375</v>
      </c>
      <c r="BH41" s="3">
        <f>+BG41+[1]C_ammortamenti!BF30+[1]Bilancio_In!BG36</f>
        <v>71625</v>
      </c>
      <c r="BI41" s="3">
        <f>+BH41+[1]C_ammortamenti!BG30+[1]Bilancio_In!BH36</f>
        <v>71875</v>
      </c>
      <c r="BJ41" s="3">
        <f>+BI41+[1]C_ammortamenti!BH30+[1]Bilancio_In!BI36</f>
        <v>72125</v>
      </c>
      <c r="BK41" s="3">
        <f>+BJ41+[1]C_ammortamenti!BI30+[1]Bilancio_In!BJ36</f>
        <v>72375</v>
      </c>
      <c r="BL41" s="3">
        <f>+BK41+[1]C_ammortamenti!BJ30+[1]Bilancio_In!BK36</f>
        <v>72625</v>
      </c>
      <c r="BM41" s="3">
        <f>+BL41+[1]C_ammortamenti!BK30+[1]Bilancio_In!BL36</f>
        <v>72875</v>
      </c>
      <c r="BN41" s="3">
        <f>+BM41+[1]C_ammortamenti!BL30+[1]Bilancio_In!BM36</f>
        <v>73125</v>
      </c>
      <c r="BO41" s="3">
        <f>+BN41+[1]C_ammortamenti!BM30+[1]Bilancio_In!BN36</f>
        <v>73375</v>
      </c>
      <c r="BP41" s="3">
        <f>+BO41+[1]C_ammortamenti!BN30+[1]Bilancio_In!BO36</f>
        <v>73625</v>
      </c>
      <c r="BQ41" s="3">
        <f>+BP41+[1]C_ammortamenti!BO30+[1]Bilancio_In!BP36</f>
        <v>73875</v>
      </c>
      <c r="BR41" s="3">
        <f>+BQ41+[1]C_ammortamenti!BP30+[1]Bilancio_In!BQ36</f>
        <v>74125</v>
      </c>
      <c r="BS41" s="3">
        <f>+BR41+[1]C_ammortamenti!BQ30+[1]Bilancio_In!BR36</f>
        <v>74375</v>
      </c>
      <c r="BT41" s="3">
        <f>+BS41+[1]C_ammortamenti!BR30+[1]Bilancio_In!BS36</f>
        <v>74625</v>
      </c>
      <c r="BU41" s="3">
        <f>+BT41+[1]C_ammortamenti!BS30+[1]Bilancio_In!BT36</f>
        <v>74875</v>
      </c>
      <c r="BV41" s="3">
        <f>+BU41+[1]C_ammortamenti!BT30+[1]Bilancio_In!BU36</f>
        <v>75125</v>
      </c>
      <c r="BW41" s="3">
        <f>+BV41+[1]C_ammortamenti!BU30+[1]Bilancio_In!BV36</f>
        <v>75375</v>
      </c>
      <c r="BX41" s="3">
        <f>+BW41+[1]C_ammortamenti!BV30+[1]Bilancio_In!BW36</f>
        <v>75625</v>
      </c>
      <c r="BY41" s="3">
        <f>+BX41+[1]C_ammortamenti!BW30+[1]Bilancio_In!BX36</f>
        <v>75875</v>
      </c>
      <c r="BZ41" s="3">
        <f>+BY41+[1]C_ammortamenti!BX30+[1]Bilancio_In!BY36</f>
        <v>76125</v>
      </c>
      <c r="CA41" s="3">
        <f>+BZ41+[1]C_ammortamenti!BY30+[1]Bilancio_In!BZ36</f>
        <v>76375</v>
      </c>
      <c r="CB41" s="3">
        <f>+CA41+[1]C_ammortamenti!BZ30+[1]Bilancio_In!CA36</f>
        <v>76625</v>
      </c>
      <c r="CC41" s="3">
        <f>+CB41+[1]C_ammortamenti!CA30+[1]Bilancio_In!CB36</f>
        <v>76875</v>
      </c>
      <c r="CD41" s="3">
        <f>+CC41+[1]C_ammortamenti!CB30+[1]Bilancio_In!CC36</f>
        <v>77125</v>
      </c>
      <c r="CE41" s="3">
        <f>+CD41+[1]C_ammortamenti!CC30+[1]Bilancio_In!CD36</f>
        <v>77375</v>
      </c>
      <c r="CF41" s="3">
        <f>+CE41+[1]C_ammortamenti!CD30+[1]Bilancio_In!CE36</f>
        <v>77625</v>
      </c>
      <c r="CG41" s="3">
        <f>+CF41+[1]C_ammortamenti!CE30+[1]Bilancio_In!CF36</f>
        <v>77875</v>
      </c>
      <c r="CH41" s="3">
        <f>+CG41+[1]C_ammortamenti!CF30+[1]Bilancio_In!CG36</f>
        <v>78125</v>
      </c>
      <c r="CI41" s="3">
        <f>+CH41+[1]C_ammortamenti!CG30+[1]Bilancio_In!CH36</f>
        <v>78375</v>
      </c>
      <c r="CJ41" s="3">
        <f>+CI41+[1]C_ammortamenti!CH30+[1]Bilancio_In!CI36</f>
        <v>78625</v>
      </c>
      <c r="CK41" s="3">
        <f>+CJ41+[1]C_ammortamenti!CI30+[1]Bilancio_In!CJ36</f>
        <v>78875</v>
      </c>
      <c r="CL41" s="3">
        <f>+CK41+[1]C_ammortamenti!CJ30+[1]Bilancio_In!CK36</f>
        <v>79125</v>
      </c>
      <c r="CM41" s="3">
        <f>+CL41+[1]C_ammortamenti!CK30+[1]Bilancio_In!CL36</f>
        <v>79375</v>
      </c>
      <c r="CN41" s="3">
        <f>+CM41+[1]C_ammortamenti!CL30+[1]Bilancio_In!CM36</f>
        <v>79625</v>
      </c>
      <c r="CO41" s="3">
        <f>+CN41+[1]C_ammortamenti!CM30+[1]Bilancio_In!CN36</f>
        <v>79875</v>
      </c>
      <c r="CP41" s="3">
        <f>+CO41+[1]C_ammortamenti!CN30+[1]Bilancio_In!CO36</f>
        <v>80125</v>
      </c>
      <c r="CQ41" s="3">
        <f>+CP41+[1]C_ammortamenti!CO30+[1]Bilancio_In!CP36</f>
        <v>80375</v>
      </c>
      <c r="CR41" s="3">
        <f>+CQ41+[1]C_ammortamenti!CP30+[1]Bilancio_In!CQ36</f>
        <v>80625</v>
      </c>
      <c r="CS41" s="3">
        <f>+CR41+[1]C_ammortamenti!CQ30+[1]Bilancio_In!CR36</f>
        <v>80875</v>
      </c>
      <c r="CT41" s="3">
        <f>+CS41+[1]C_ammortamenti!CR30+[1]Bilancio_In!CS36</f>
        <v>81125</v>
      </c>
      <c r="CU41" s="3">
        <f>+CT41+[1]C_ammortamenti!CS30+[1]Bilancio_In!CT36</f>
        <v>81375</v>
      </c>
      <c r="CV41" s="3">
        <f>+CU41+[1]C_ammortamenti!CT30+[1]Bilancio_In!CU36</f>
        <v>81625</v>
      </c>
      <c r="CW41" s="3">
        <f>+CV41+[1]C_ammortamenti!CU30+[1]Bilancio_In!CV36</f>
        <v>81875</v>
      </c>
      <c r="CX41" s="3">
        <f>+CW41+[1]C_ammortamenti!CV30+[1]Bilancio_In!CW36</f>
        <v>82125</v>
      </c>
      <c r="CY41" s="3">
        <f>+CX41+[1]C_ammortamenti!CW30+[1]Bilancio_In!CX36</f>
        <v>82375</v>
      </c>
      <c r="CZ41" s="3">
        <f>+CY41+[1]C_ammortamenti!CX30+[1]Bilancio_In!CY36</f>
        <v>82625</v>
      </c>
      <c r="DA41" s="3">
        <f>+CZ41+[1]C_ammortamenti!CY30+[1]Bilancio_In!CZ36</f>
        <v>82875</v>
      </c>
      <c r="DB41" s="3">
        <f>+DA41+[1]C_ammortamenti!CZ30+[1]Bilancio_In!DA36</f>
        <v>83125</v>
      </c>
      <c r="DC41" s="3">
        <f>+DB41+[1]C_ammortamenti!DA30+[1]Bilancio_In!DB36</f>
        <v>83375</v>
      </c>
      <c r="DD41" s="3">
        <f>+DC41+[1]C_ammortamenti!DB30+[1]Bilancio_In!DC36</f>
        <v>83625</v>
      </c>
      <c r="DE41" s="3">
        <f>+DD41+[1]C_ammortamenti!DC30+[1]Bilancio_In!DD36</f>
        <v>83875</v>
      </c>
      <c r="DF41" s="3">
        <f>+DE41+[1]C_ammortamenti!DD30+[1]Bilancio_In!DE36</f>
        <v>84125</v>
      </c>
      <c r="DG41" s="3">
        <f>+DF41+[1]C_ammortamenti!DE30+[1]Bilancio_In!DF36</f>
        <v>84375</v>
      </c>
      <c r="DH41" s="3">
        <f>+DG41+[1]C_ammortamenti!DF30+[1]Bilancio_In!DG36</f>
        <v>84625</v>
      </c>
      <c r="DI41" s="3">
        <f>+DH41+[1]C_ammortamenti!DG30+[1]Bilancio_In!DH36</f>
        <v>84875</v>
      </c>
      <c r="DJ41" s="3">
        <f>+DI41+[1]C_ammortamenti!DH30+[1]Bilancio_In!DI36</f>
        <v>85125</v>
      </c>
      <c r="DK41" s="3">
        <f>+DJ41+[1]C_ammortamenti!DI30+[1]Bilancio_In!DJ36</f>
        <v>85375</v>
      </c>
      <c r="DL41" s="3">
        <f>+DK41+[1]C_ammortamenti!DJ30+[1]Bilancio_In!DK36</f>
        <v>85625</v>
      </c>
      <c r="DM41" s="3">
        <f>+DL41+[1]C_ammortamenti!DK30+[1]Bilancio_In!DL36</f>
        <v>85875</v>
      </c>
      <c r="DN41" s="3">
        <f>+DM41+[1]C_ammortamenti!DL30+[1]Bilancio_In!DM36</f>
        <v>86125</v>
      </c>
      <c r="DO41" s="3">
        <f>+DN41+[1]C_ammortamenti!DM30+[1]Bilancio_In!DN36</f>
        <v>86375</v>
      </c>
      <c r="DP41" s="3">
        <f>+DO41+[1]C_ammortamenti!DN30+[1]Bilancio_In!DO36</f>
        <v>86625</v>
      </c>
      <c r="DQ41" s="3">
        <f>+DP41+[1]C_ammortamenti!DO30+[1]Bilancio_In!DP36</f>
        <v>86875</v>
      </c>
      <c r="DR41" s="3">
        <f>+DQ41+[1]C_ammortamenti!DP30+[1]Bilancio_In!DQ36</f>
        <v>87125</v>
      </c>
      <c r="DS41" s="3">
        <f>+DR41+[1]C_ammortamenti!DQ30+[1]Bilancio_In!DR36</f>
        <v>87375</v>
      </c>
      <c r="DT41" s="3">
        <f>+DS41+[1]C_ammortamenti!DR30+[1]Bilancio_In!DS36</f>
        <v>87625</v>
      </c>
      <c r="DU41" s="3">
        <f>+DT41+[1]C_ammortamenti!DS30+[1]Bilancio_In!DT36</f>
        <v>87875</v>
      </c>
      <c r="DV41" s="3">
        <f>+DU41+[1]C_ammortamenti!DT30+[1]Bilancio_In!DU36</f>
        <v>88125</v>
      </c>
      <c r="DW41" s="3">
        <f>+DV41+[1]C_ammortamenti!DU30+[1]Bilancio_In!DV36</f>
        <v>88375</v>
      </c>
      <c r="DX41" s="3">
        <f>+DW41+[1]C_ammortamenti!DV30+[1]Bilancio_In!DW36</f>
        <v>88625</v>
      </c>
      <c r="DZ41" s="3">
        <f t="shared" si="104"/>
        <v>30000</v>
      </c>
      <c r="EA41" s="3">
        <f t="shared" si="105"/>
        <v>61624.999999999993</v>
      </c>
      <c r="EB41" s="3">
        <f t="shared" si="106"/>
        <v>64624.999999999993</v>
      </c>
      <c r="EC41" s="3">
        <f t="shared" si="107"/>
        <v>67625</v>
      </c>
      <c r="ED41" s="3">
        <f t="shared" si="108"/>
        <v>70625</v>
      </c>
      <c r="EE41" s="3">
        <f t="shared" si="109"/>
        <v>73625</v>
      </c>
      <c r="EF41" s="3">
        <f t="shared" si="110"/>
        <v>76625</v>
      </c>
      <c r="EG41" s="3">
        <f t="shared" si="111"/>
        <v>79625</v>
      </c>
      <c r="EH41" s="3">
        <f t="shared" si="112"/>
        <v>82625</v>
      </c>
      <c r="EI41" s="3">
        <f t="shared" si="113"/>
        <v>85625</v>
      </c>
      <c r="EJ41" s="3">
        <f t="shared" si="114"/>
        <v>88625</v>
      </c>
      <c r="EK41">
        <f t="shared" si="0"/>
        <v>38</v>
      </c>
    </row>
    <row r="42" spans="3:141">
      <c r="C42" s="20"/>
      <c r="D42" s="20"/>
      <c r="E42" s="20"/>
      <c r="F42" s="31"/>
      <c r="G42" s="19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EK42">
        <f t="shared" si="0"/>
        <v>39</v>
      </c>
    </row>
    <row r="43" spans="3:141" ht="21">
      <c r="C43" s="20"/>
      <c r="D43" s="20"/>
      <c r="E43" s="195" t="str">
        <f>+E33</f>
        <v>Immobilizzazioni immateriali</v>
      </c>
      <c r="F43" s="26" t="s">
        <v>77</v>
      </c>
      <c r="G43" s="26"/>
      <c r="H43" s="27">
        <f>+H34-H38</f>
        <v>690000</v>
      </c>
      <c r="I43" s="27">
        <f>+I34-I38</f>
        <v>668429.16666666674</v>
      </c>
      <c r="J43" s="27">
        <f>+J34-J38</f>
        <v>646787.5</v>
      </c>
      <c r="K43" s="27">
        <f>+K34-K38</f>
        <v>625075</v>
      </c>
      <c r="L43" s="27">
        <f>+L34-L38</f>
        <v>633291.66666666674</v>
      </c>
      <c r="M43" s="27">
        <f t="shared" ref="M43:BX43" si="115">+M34-M38</f>
        <v>641437.5</v>
      </c>
      <c r="N43" s="27">
        <f t="shared" si="115"/>
        <v>649512.5</v>
      </c>
      <c r="O43" s="27">
        <f t="shared" si="115"/>
        <v>657516.66666666674</v>
      </c>
      <c r="P43" s="27">
        <f t="shared" si="115"/>
        <v>665450</v>
      </c>
      <c r="Q43" s="27">
        <f t="shared" si="115"/>
        <v>673312.5</v>
      </c>
      <c r="R43" s="27">
        <f t="shared" si="115"/>
        <v>681104.16666666674</v>
      </c>
      <c r="S43" s="27">
        <f t="shared" si="115"/>
        <v>688825</v>
      </c>
      <c r="T43" s="27">
        <f t="shared" si="115"/>
        <v>696475</v>
      </c>
      <c r="U43" s="27">
        <f t="shared" si="115"/>
        <v>701575</v>
      </c>
      <c r="V43" s="27">
        <f t="shared" si="115"/>
        <v>706625</v>
      </c>
      <c r="W43" s="27">
        <f t="shared" si="115"/>
        <v>711625</v>
      </c>
      <c r="X43" s="27">
        <f t="shared" si="115"/>
        <v>716575</v>
      </c>
      <c r="Y43" s="27">
        <f t="shared" si="115"/>
        <v>721475</v>
      </c>
      <c r="Z43" s="27">
        <f t="shared" si="115"/>
        <v>726325</v>
      </c>
      <c r="AA43" s="27">
        <f t="shared" si="115"/>
        <v>731125</v>
      </c>
      <c r="AB43" s="27">
        <f t="shared" si="115"/>
        <v>735875</v>
      </c>
      <c r="AC43" s="27">
        <f t="shared" si="115"/>
        <v>740575</v>
      </c>
      <c r="AD43" s="27">
        <f t="shared" si="115"/>
        <v>745225</v>
      </c>
      <c r="AE43" s="27">
        <f t="shared" si="115"/>
        <v>749825</v>
      </c>
      <c r="AF43" s="27">
        <f t="shared" si="115"/>
        <v>754375</v>
      </c>
      <c r="AG43" s="27">
        <f t="shared" si="115"/>
        <v>758875</v>
      </c>
      <c r="AH43" s="27">
        <f t="shared" si="115"/>
        <v>763325</v>
      </c>
      <c r="AI43" s="27">
        <f t="shared" si="115"/>
        <v>767725</v>
      </c>
      <c r="AJ43" s="27">
        <f t="shared" si="115"/>
        <v>772075</v>
      </c>
      <c r="AK43" s="27">
        <f t="shared" si="115"/>
        <v>776375</v>
      </c>
      <c r="AL43" s="27">
        <f t="shared" si="115"/>
        <v>780625</v>
      </c>
      <c r="AM43" s="27">
        <f t="shared" si="115"/>
        <v>784825</v>
      </c>
      <c r="AN43" s="27">
        <f t="shared" si="115"/>
        <v>788975</v>
      </c>
      <c r="AO43" s="27">
        <f t="shared" si="115"/>
        <v>793075</v>
      </c>
      <c r="AP43" s="27">
        <f t="shared" si="115"/>
        <v>797125</v>
      </c>
      <c r="AQ43" s="27">
        <f t="shared" si="115"/>
        <v>801125</v>
      </c>
      <c r="AR43" s="27">
        <f t="shared" si="115"/>
        <v>805075</v>
      </c>
      <c r="AS43" s="27">
        <f t="shared" si="115"/>
        <v>808975</v>
      </c>
      <c r="AT43" s="27">
        <f t="shared" si="115"/>
        <v>812825</v>
      </c>
      <c r="AU43" s="27">
        <f t="shared" si="115"/>
        <v>816625</v>
      </c>
      <c r="AV43" s="27">
        <f t="shared" si="115"/>
        <v>820375</v>
      </c>
      <c r="AW43" s="27">
        <f t="shared" si="115"/>
        <v>824075</v>
      </c>
      <c r="AX43" s="27">
        <f t="shared" si="115"/>
        <v>827725</v>
      </c>
      <c r="AY43" s="27">
        <f t="shared" si="115"/>
        <v>831325</v>
      </c>
      <c r="AZ43" s="27">
        <f t="shared" si="115"/>
        <v>834875</v>
      </c>
      <c r="BA43" s="27">
        <f t="shared" si="115"/>
        <v>838375</v>
      </c>
      <c r="BB43" s="27">
        <f t="shared" si="115"/>
        <v>841825</v>
      </c>
      <c r="BC43" s="27">
        <f t="shared" si="115"/>
        <v>845225</v>
      </c>
      <c r="BD43" s="27">
        <f t="shared" si="115"/>
        <v>848575</v>
      </c>
      <c r="BE43" s="27">
        <f t="shared" si="115"/>
        <v>851875</v>
      </c>
      <c r="BF43" s="27">
        <f t="shared" si="115"/>
        <v>855125</v>
      </c>
      <c r="BG43" s="27">
        <f t="shared" si="115"/>
        <v>858325</v>
      </c>
      <c r="BH43" s="27">
        <f t="shared" si="115"/>
        <v>861475</v>
      </c>
      <c r="BI43" s="27">
        <f t="shared" si="115"/>
        <v>864575</v>
      </c>
      <c r="BJ43" s="27">
        <f t="shared" si="115"/>
        <v>867625</v>
      </c>
      <c r="BK43" s="27">
        <f t="shared" si="115"/>
        <v>870625</v>
      </c>
      <c r="BL43" s="27">
        <f t="shared" si="115"/>
        <v>873575</v>
      </c>
      <c r="BM43" s="27">
        <f t="shared" si="115"/>
        <v>876475</v>
      </c>
      <c r="BN43" s="27">
        <f t="shared" si="115"/>
        <v>879325</v>
      </c>
      <c r="BO43" s="27">
        <f t="shared" si="115"/>
        <v>882125</v>
      </c>
      <c r="BP43" s="27">
        <f t="shared" si="115"/>
        <v>884875</v>
      </c>
      <c r="BQ43" s="27">
        <f t="shared" si="115"/>
        <v>887575</v>
      </c>
      <c r="BR43" s="27">
        <f t="shared" si="115"/>
        <v>890225</v>
      </c>
      <c r="BS43" s="27">
        <f t="shared" si="115"/>
        <v>892825</v>
      </c>
      <c r="BT43" s="27">
        <f t="shared" si="115"/>
        <v>895375</v>
      </c>
      <c r="BU43" s="27">
        <f t="shared" si="115"/>
        <v>897875</v>
      </c>
      <c r="BV43" s="27">
        <f t="shared" si="115"/>
        <v>900325</v>
      </c>
      <c r="BW43" s="27">
        <f t="shared" si="115"/>
        <v>902725</v>
      </c>
      <c r="BX43" s="27">
        <f t="shared" si="115"/>
        <v>905075</v>
      </c>
      <c r="BY43" s="27">
        <f t="shared" ref="BY43:DX43" si="116">+BY34-BY38</f>
        <v>907375</v>
      </c>
      <c r="BZ43" s="27">
        <f t="shared" si="116"/>
        <v>909625</v>
      </c>
      <c r="CA43" s="27">
        <f t="shared" si="116"/>
        <v>911825</v>
      </c>
      <c r="CB43" s="27">
        <f t="shared" si="116"/>
        <v>913975</v>
      </c>
      <c r="CC43" s="27">
        <f t="shared" si="116"/>
        <v>916075</v>
      </c>
      <c r="CD43" s="27">
        <f t="shared" si="116"/>
        <v>918125</v>
      </c>
      <c r="CE43" s="27">
        <f t="shared" si="116"/>
        <v>920125</v>
      </c>
      <c r="CF43" s="27">
        <f t="shared" si="116"/>
        <v>922075</v>
      </c>
      <c r="CG43" s="27">
        <f t="shared" si="116"/>
        <v>923975</v>
      </c>
      <c r="CH43" s="27">
        <f t="shared" si="116"/>
        <v>925825</v>
      </c>
      <c r="CI43" s="27">
        <f t="shared" si="116"/>
        <v>927625</v>
      </c>
      <c r="CJ43" s="27">
        <f t="shared" si="116"/>
        <v>929375</v>
      </c>
      <c r="CK43" s="27">
        <f t="shared" si="116"/>
        <v>931075</v>
      </c>
      <c r="CL43" s="27">
        <f t="shared" si="116"/>
        <v>932725</v>
      </c>
      <c r="CM43" s="27">
        <f t="shared" si="116"/>
        <v>934325</v>
      </c>
      <c r="CN43" s="27">
        <f t="shared" si="116"/>
        <v>935875</v>
      </c>
      <c r="CO43" s="27">
        <f t="shared" si="116"/>
        <v>937375</v>
      </c>
      <c r="CP43" s="27">
        <f t="shared" si="116"/>
        <v>938825</v>
      </c>
      <c r="CQ43" s="27">
        <f t="shared" si="116"/>
        <v>940225</v>
      </c>
      <c r="CR43" s="27">
        <f t="shared" si="116"/>
        <v>941575</v>
      </c>
      <c r="CS43" s="27">
        <f t="shared" si="116"/>
        <v>942875</v>
      </c>
      <c r="CT43" s="27">
        <f t="shared" si="116"/>
        <v>944125</v>
      </c>
      <c r="CU43" s="27">
        <f t="shared" si="116"/>
        <v>945325</v>
      </c>
      <c r="CV43" s="27">
        <f t="shared" si="116"/>
        <v>946475</v>
      </c>
      <c r="CW43" s="27">
        <f t="shared" si="116"/>
        <v>947575</v>
      </c>
      <c r="CX43" s="27">
        <f t="shared" si="116"/>
        <v>948625</v>
      </c>
      <c r="CY43" s="27">
        <f t="shared" si="116"/>
        <v>949625</v>
      </c>
      <c r="CZ43" s="27">
        <f t="shared" si="116"/>
        <v>950575</v>
      </c>
      <c r="DA43" s="27">
        <f t="shared" si="116"/>
        <v>951475</v>
      </c>
      <c r="DB43" s="27">
        <f t="shared" si="116"/>
        <v>952325</v>
      </c>
      <c r="DC43" s="27">
        <f t="shared" si="116"/>
        <v>953125</v>
      </c>
      <c r="DD43" s="27">
        <f t="shared" si="116"/>
        <v>953875</v>
      </c>
      <c r="DE43" s="27">
        <f t="shared" si="116"/>
        <v>954575</v>
      </c>
      <c r="DF43" s="27">
        <f t="shared" si="116"/>
        <v>955225</v>
      </c>
      <c r="DG43" s="27">
        <f t="shared" si="116"/>
        <v>955825</v>
      </c>
      <c r="DH43" s="27">
        <f t="shared" si="116"/>
        <v>956375</v>
      </c>
      <c r="DI43" s="27">
        <f t="shared" si="116"/>
        <v>956875</v>
      </c>
      <c r="DJ43" s="27">
        <f t="shared" si="116"/>
        <v>957325</v>
      </c>
      <c r="DK43" s="27">
        <f t="shared" si="116"/>
        <v>957725</v>
      </c>
      <c r="DL43" s="27">
        <f t="shared" si="116"/>
        <v>958075</v>
      </c>
      <c r="DM43" s="27">
        <f t="shared" si="116"/>
        <v>958375</v>
      </c>
      <c r="DN43" s="27">
        <f t="shared" si="116"/>
        <v>958625</v>
      </c>
      <c r="DO43" s="27">
        <f t="shared" si="116"/>
        <v>958825</v>
      </c>
      <c r="DP43" s="27">
        <f t="shared" si="116"/>
        <v>958975</v>
      </c>
      <c r="DQ43" s="27">
        <f t="shared" si="116"/>
        <v>959075</v>
      </c>
      <c r="DR43" s="27">
        <f t="shared" si="116"/>
        <v>959125</v>
      </c>
      <c r="DS43" s="27">
        <f t="shared" si="116"/>
        <v>959125</v>
      </c>
      <c r="DT43" s="27">
        <f t="shared" si="116"/>
        <v>959075</v>
      </c>
      <c r="DU43" s="27">
        <f t="shared" si="116"/>
        <v>958975</v>
      </c>
      <c r="DV43" s="27">
        <f t="shared" si="116"/>
        <v>958825</v>
      </c>
      <c r="DW43" s="27">
        <f t="shared" si="116"/>
        <v>958625</v>
      </c>
      <c r="DX43" s="27">
        <f t="shared" si="116"/>
        <v>958375</v>
      </c>
      <c r="DZ43" s="27">
        <f t="shared" ref="DZ43:EJ43" si="117">+DZ34-DZ38</f>
        <v>690000</v>
      </c>
      <c r="EA43" s="27">
        <f t="shared" si="117"/>
        <v>696475</v>
      </c>
      <c r="EB43" s="27">
        <f t="shared" si="117"/>
        <v>754375</v>
      </c>
      <c r="EC43" s="27">
        <f t="shared" si="117"/>
        <v>805075</v>
      </c>
      <c r="ED43" s="27">
        <f t="shared" si="117"/>
        <v>848575</v>
      </c>
      <c r="EE43" s="27">
        <f t="shared" si="117"/>
        <v>884875</v>
      </c>
      <c r="EF43" s="27">
        <f t="shared" si="117"/>
        <v>913975</v>
      </c>
      <c r="EG43" s="27">
        <f t="shared" si="117"/>
        <v>935875</v>
      </c>
      <c r="EH43" s="27">
        <f t="shared" si="117"/>
        <v>950575</v>
      </c>
      <c r="EI43" s="27">
        <f t="shared" si="117"/>
        <v>958075</v>
      </c>
      <c r="EJ43" s="27">
        <f t="shared" si="117"/>
        <v>958375</v>
      </c>
      <c r="EK43">
        <f t="shared" si="0"/>
        <v>40</v>
      </c>
    </row>
    <row r="44" spans="3:141" ht="21">
      <c r="C44" s="20"/>
      <c r="D44" s="20"/>
      <c r="E44" s="32"/>
      <c r="F44" s="32"/>
      <c r="G44" s="1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EK44">
        <f t="shared" si="0"/>
        <v>41</v>
      </c>
    </row>
    <row r="45" spans="3:141" ht="21">
      <c r="C45" s="20"/>
      <c r="D45" s="20"/>
      <c r="E45" s="21" t="s">
        <v>78</v>
      </c>
      <c r="F45" s="32"/>
      <c r="G45" s="14"/>
      <c r="H45" s="3">
        <f>+[1]Bilancio_In!E40</f>
        <v>0</v>
      </c>
      <c r="I45" s="27">
        <f>+[1]Inv_Fin!F16+H45</f>
        <v>0</v>
      </c>
      <c r="J45" s="27">
        <f>+[1]Inv_Fin!G16+I45</f>
        <v>0</v>
      </c>
      <c r="K45" s="27">
        <f>+[1]Inv_Fin!H16+J45</f>
        <v>0</v>
      </c>
      <c r="L45" s="27">
        <f>+[1]Inv_Fin!I16+K45</f>
        <v>0</v>
      </c>
      <c r="M45" s="27">
        <f>+[1]Inv_Fin!J16+L45</f>
        <v>0</v>
      </c>
      <c r="N45" s="27">
        <f>+[1]Inv_Fin!K16+M45</f>
        <v>0</v>
      </c>
      <c r="O45" s="27">
        <f>+[1]Inv_Fin!L16+N45</f>
        <v>0</v>
      </c>
      <c r="P45" s="27">
        <f>+[1]Inv_Fin!M16+O45</f>
        <v>0</v>
      </c>
      <c r="Q45" s="27">
        <f>+[1]Inv_Fin!N16+P45</f>
        <v>0</v>
      </c>
      <c r="R45" s="27">
        <f>+[1]Inv_Fin!O16+Q45</f>
        <v>0</v>
      </c>
      <c r="S45" s="27">
        <f>+[1]Inv_Fin!P16+R45</f>
        <v>0</v>
      </c>
      <c r="T45" s="27">
        <f>+[1]Inv_Fin!Q16+S45</f>
        <v>0</v>
      </c>
      <c r="U45" s="27">
        <f>+[1]Inv_Fin!R16+T45</f>
        <v>0</v>
      </c>
      <c r="V45" s="27">
        <f>+[1]Inv_Fin!S16+U45</f>
        <v>0</v>
      </c>
      <c r="W45" s="27">
        <f>+[1]Inv_Fin!T16+V45</f>
        <v>0</v>
      </c>
      <c r="X45" s="27">
        <f>+[1]Inv_Fin!U16+W45</f>
        <v>0</v>
      </c>
      <c r="Y45" s="27">
        <f>+[1]Inv_Fin!V16+X45</f>
        <v>0</v>
      </c>
      <c r="Z45" s="27">
        <f>+[1]Inv_Fin!W16+Y45</f>
        <v>0</v>
      </c>
      <c r="AA45" s="27">
        <f>+[1]Inv_Fin!X16+Z45</f>
        <v>0</v>
      </c>
      <c r="AB45" s="27">
        <f>+[1]Inv_Fin!Y16+AA45</f>
        <v>0</v>
      </c>
      <c r="AC45" s="27">
        <f>+[1]Inv_Fin!Z16+AB45</f>
        <v>0</v>
      </c>
      <c r="AD45" s="27">
        <f>+[1]Inv_Fin!AA16+AC45</f>
        <v>0</v>
      </c>
      <c r="AE45" s="27">
        <f>+[1]Inv_Fin!AB16+AD45</f>
        <v>0</v>
      </c>
      <c r="AF45" s="27">
        <f>+[1]Inv_Fin!AC16+AE45</f>
        <v>0</v>
      </c>
      <c r="AG45" s="27">
        <f>+[1]Inv_Fin!AD16+AF45</f>
        <v>0</v>
      </c>
      <c r="AH45" s="27">
        <f>+[1]Inv_Fin!AE16+AG45</f>
        <v>0</v>
      </c>
      <c r="AI45" s="27">
        <f>+[1]Inv_Fin!AF16+AH45</f>
        <v>0</v>
      </c>
      <c r="AJ45" s="27">
        <f>+[1]Inv_Fin!AG16+AI45</f>
        <v>0</v>
      </c>
      <c r="AK45" s="27">
        <f>+[1]Inv_Fin!AH16+AJ45</f>
        <v>0</v>
      </c>
      <c r="AL45" s="27">
        <f>+[1]Inv_Fin!AI16+AK45</f>
        <v>0</v>
      </c>
      <c r="AM45" s="27">
        <f>+[1]Inv_Fin!AJ16+AL45</f>
        <v>0</v>
      </c>
      <c r="AN45" s="27">
        <f>+[1]Inv_Fin!AK16+AM45</f>
        <v>0</v>
      </c>
      <c r="AO45" s="27">
        <f>+[1]Inv_Fin!AL16+AN45</f>
        <v>0</v>
      </c>
      <c r="AP45" s="27">
        <f>+[1]Inv_Fin!AM16+AO45</f>
        <v>0</v>
      </c>
      <c r="AQ45" s="27">
        <f>+[1]Inv_Fin!AN16+AP45</f>
        <v>0</v>
      </c>
      <c r="AR45" s="27">
        <f>+[1]Inv_Fin!AO16+AQ45</f>
        <v>0</v>
      </c>
      <c r="AS45" s="27">
        <f>+[1]Inv_Fin!AP16+AR45</f>
        <v>0</v>
      </c>
      <c r="AT45" s="27">
        <f>+[1]Inv_Fin!AQ16+AS45</f>
        <v>0</v>
      </c>
      <c r="AU45" s="27">
        <f>+[1]Inv_Fin!AR16+AT45</f>
        <v>0</v>
      </c>
      <c r="AV45" s="27">
        <f>+[1]Inv_Fin!AS16+AU45</f>
        <v>0</v>
      </c>
      <c r="AW45" s="27">
        <f>+[1]Inv_Fin!AT16+AV45</f>
        <v>0</v>
      </c>
      <c r="AX45" s="27">
        <f>+[1]Inv_Fin!AU16+AW45</f>
        <v>0</v>
      </c>
      <c r="AY45" s="27">
        <f>+[1]Inv_Fin!AV16+AX45</f>
        <v>0</v>
      </c>
      <c r="AZ45" s="27">
        <f>+[1]Inv_Fin!AW16+AY45</f>
        <v>0</v>
      </c>
      <c r="BA45" s="27">
        <f>+[1]Inv_Fin!AX16+AZ45</f>
        <v>0</v>
      </c>
      <c r="BB45" s="27">
        <f>+[1]Inv_Fin!AY16+BA45</f>
        <v>0</v>
      </c>
      <c r="BC45" s="27">
        <f>+[1]Inv_Fin!AZ16+BB45</f>
        <v>0</v>
      </c>
      <c r="BD45" s="27">
        <f>+[1]Inv_Fin!BA16+BC45</f>
        <v>0</v>
      </c>
      <c r="BE45" s="27">
        <f>+[1]Inv_Fin!BB16+BD45</f>
        <v>0</v>
      </c>
      <c r="BF45" s="27">
        <f>+[1]Inv_Fin!BC16+BE45</f>
        <v>0</v>
      </c>
      <c r="BG45" s="27">
        <f>+[1]Inv_Fin!BD16+BF45</f>
        <v>0</v>
      </c>
      <c r="BH45" s="27">
        <f>+[1]Inv_Fin!BE16+BG45</f>
        <v>0</v>
      </c>
      <c r="BI45" s="27">
        <f>+[1]Inv_Fin!BF16+BH45</f>
        <v>0</v>
      </c>
      <c r="BJ45" s="27">
        <f>+[1]Inv_Fin!BG16+BI45</f>
        <v>0</v>
      </c>
      <c r="BK45" s="27">
        <f>+[1]Inv_Fin!BH16+BJ45</f>
        <v>0</v>
      </c>
      <c r="BL45" s="27">
        <f>+[1]Inv_Fin!BI16+BK45</f>
        <v>0</v>
      </c>
      <c r="BM45" s="27">
        <f>+[1]Inv_Fin!BJ16+BL45</f>
        <v>0</v>
      </c>
      <c r="BN45" s="27">
        <f>+[1]Inv_Fin!BK16+BM45</f>
        <v>0</v>
      </c>
      <c r="BO45" s="27">
        <f>+[1]Inv_Fin!BL16+BN45</f>
        <v>0</v>
      </c>
      <c r="BP45" s="27">
        <f>+[1]Inv_Fin!BM16+BO45</f>
        <v>0</v>
      </c>
      <c r="BQ45" s="27">
        <f>+[1]Inv_Fin!BN16+BP45</f>
        <v>0</v>
      </c>
      <c r="BR45" s="27">
        <f>+[1]Inv_Fin!BO16+BQ45</f>
        <v>0</v>
      </c>
      <c r="BS45" s="27">
        <f>+[1]Inv_Fin!BP16+BR45</f>
        <v>0</v>
      </c>
      <c r="BT45" s="27">
        <f>+[1]Inv_Fin!BQ16+BS45</f>
        <v>0</v>
      </c>
      <c r="BU45" s="27">
        <f>+[1]Inv_Fin!BR16+BT45</f>
        <v>0</v>
      </c>
      <c r="BV45" s="27">
        <f>+[1]Inv_Fin!BS16+BU45</f>
        <v>0</v>
      </c>
      <c r="BW45" s="27">
        <f>+[1]Inv_Fin!BT16+BV45</f>
        <v>0</v>
      </c>
      <c r="BX45" s="27">
        <f>+[1]Inv_Fin!BU16+BW45</f>
        <v>0</v>
      </c>
      <c r="BY45" s="27">
        <f>+[1]Inv_Fin!BV16+BX45</f>
        <v>0</v>
      </c>
      <c r="BZ45" s="27">
        <f>+[1]Inv_Fin!BW16+BY45</f>
        <v>0</v>
      </c>
      <c r="CA45" s="27">
        <f>+[1]Inv_Fin!BX16+BZ45</f>
        <v>0</v>
      </c>
      <c r="CB45" s="27">
        <f>+[1]Inv_Fin!BY16+CA45</f>
        <v>0</v>
      </c>
      <c r="CC45" s="27">
        <f>+[1]Inv_Fin!BZ16+CB45</f>
        <v>0</v>
      </c>
      <c r="CD45" s="27">
        <f>+[1]Inv_Fin!CA16+CC45</f>
        <v>0</v>
      </c>
      <c r="CE45" s="27">
        <f>+[1]Inv_Fin!CB16+CD45</f>
        <v>0</v>
      </c>
      <c r="CF45" s="27">
        <f>+[1]Inv_Fin!CC16+CE45</f>
        <v>0</v>
      </c>
      <c r="CG45" s="27">
        <f>+[1]Inv_Fin!CD16+CF45</f>
        <v>0</v>
      </c>
      <c r="CH45" s="27">
        <f>+[1]Inv_Fin!CE16+CG45</f>
        <v>0</v>
      </c>
      <c r="CI45" s="27">
        <f>+[1]Inv_Fin!CF16+CH45</f>
        <v>0</v>
      </c>
      <c r="CJ45" s="27">
        <f>+[1]Inv_Fin!CG16+CI45</f>
        <v>0</v>
      </c>
      <c r="CK45" s="27">
        <f>+[1]Inv_Fin!CH16+CJ45</f>
        <v>0</v>
      </c>
      <c r="CL45" s="27">
        <f>+[1]Inv_Fin!CI16+CK45</f>
        <v>0</v>
      </c>
      <c r="CM45" s="27">
        <f>+[1]Inv_Fin!CJ16+CL45</f>
        <v>0</v>
      </c>
      <c r="CN45" s="27">
        <f>+[1]Inv_Fin!CK16+CM45</f>
        <v>0</v>
      </c>
      <c r="CO45" s="27">
        <f>+[1]Inv_Fin!CL16+CN45</f>
        <v>0</v>
      </c>
      <c r="CP45" s="27">
        <f>+[1]Inv_Fin!CM16+CO45</f>
        <v>0</v>
      </c>
      <c r="CQ45" s="27">
        <f>+[1]Inv_Fin!CN16+CP45</f>
        <v>0</v>
      </c>
      <c r="CR45" s="27">
        <f>+[1]Inv_Fin!CO16+CQ45</f>
        <v>0</v>
      </c>
      <c r="CS45" s="27">
        <f>+[1]Inv_Fin!CP16+CR45</f>
        <v>0</v>
      </c>
      <c r="CT45" s="27">
        <f>+[1]Inv_Fin!CQ16+CS45</f>
        <v>0</v>
      </c>
      <c r="CU45" s="27">
        <f>+[1]Inv_Fin!CR16+CT45</f>
        <v>0</v>
      </c>
      <c r="CV45" s="27">
        <f>+[1]Inv_Fin!CS16+CU45</f>
        <v>0</v>
      </c>
      <c r="CW45" s="27">
        <f>+[1]Inv_Fin!CT16+CV45</f>
        <v>0</v>
      </c>
      <c r="CX45" s="27">
        <f>+[1]Inv_Fin!CU16+CW45</f>
        <v>0</v>
      </c>
      <c r="CY45" s="27">
        <f>+[1]Inv_Fin!CV16+CX45</f>
        <v>0</v>
      </c>
      <c r="CZ45" s="27">
        <f>+[1]Inv_Fin!CW16+CY45</f>
        <v>0</v>
      </c>
      <c r="DA45" s="27">
        <f>+[1]Inv_Fin!CX16+CZ45</f>
        <v>0</v>
      </c>
      <c r="DB45" s="27">
        <f>+[1]Inv_Fin!CY16+DA45</f>
        <v>0</v>
      </c>
      <c r="DC45" s="27">
        <f>+[1]Inv_Fin!CZ16+DB45</f>
        <v>0</v>
      </c>
      <c r="DD45" s="27">
        <f>+[1]Inv_Fin!DA16+DC45</f>
        <v>0</v>
      </c>
      <c r="DE45" s="27">
        <f>+[1]Inv_Fin!DB16+DD45</f>
        <v>0</v>
      </c>
      <c r="DF45" s="27">
        <f>+[1]Inv_Fin!DC16+DE45</f>
        <v>0</v>
      </c>
      <c r="DG45" s="27">
        <f>+[1]Inv_Fin!DD16+DF45</f>
        <v>0</v>
      </c>
      <c r="DH45" s="27">
        <f>+[1]Inv_Fin!DE16+DG45</f>
        <v>0</v>
      </c>
      <c r="DI45" s="27">
        <f>+[1]Inv_Fin!DF16+DH45</f>
        <v>0</v>
      </c>
      <c r="DJ45" s="27">
        <f>+[1]Inv_Fin!DG16+DI45</f>
        <v>0</v>
      </c>
      <c r="DK45" s="27">
        <f>+[1]Inv_Fin!DH16+DJ45</f>
        <v>0</v>
      </c>
      <c r="DL45" s="27">
        <f>+[1]Inv_Fin!DI16+DK45</f>
        <v>0</v>
      </c>
      <c r="DM45" s="27">
        <f>+[1]Inv_Fin!DJ16+DL45</f>
        <v>0</v>
      </c>
      <c r="DN45" s="27">
        <f>+[1]Inv_Fin!DK16+DM45</f>
        <v>0</v>
      </c>
      <c r="DO45" s="27">
        <f>+[1]Inv_Fin!DL16+DN45</f>
        <v>0</v>
      </c>
      <c r="DP45" s="27">
        <f>+[1]Inv_Fin!DM16+DO45</f>
        <v>0</v>
      </c>
      <c r="DQ45" s="27">
        <f>+[1]Inv_Fin!DN16+DP45</f>
        <v>0</v>
      </c>
      <c r="DR45" s="27">
        <f>+[1]Inv_Fin!DO16+DQ45</f>
        <v>0</v>
      </c>
      <c r="DS45" s="27">
        <f>+[1]Inv_Fin!DP16+DR45</f>
        <v>0</v>
      </c>
      <c r="DT45" s="27">
        <f>+[1]Inv_Fin!DQ16+DS45</f>
        <v>0</v>
      </c>
      <c r="DU45" s="27">
        <f>+[1]Inv_Fin!DR16+DT45</f>
        <v>0</v>
      </c>
      <c r="DV45" s="27">
        <f>+[1]Inv_Fin!DS16+DU45</f>
        <v>0</v>
      </c>
      <c r="DW45" s="27">
        <f>+[1]Inv_Fin!DT16+DV45</f>
        <v>0</v>
      </c>
      <c r="DX45" s="27">
        <f>+[1]Inv_Fin!DU16+DW45</f>
        <v>0</v>
      </c>
      <c r="DZ45" s="27">
        <f t="shared" ref="DZ45" si="118">+H45</f>
        <v>0</v>
      </c>
      <c r="EA45" s="27">
        <f t="shared" ref="EA45" si="119">+T45</f>
        <v>0</v>
      </c>
      <c r="EB45" s="27">
        <f t="shared" ref="EB45" si="120">+AF45</f>
        <v>0</v>
      </c>
      <c r="EC45" s="27">
        <f t="shared" ref="EC45" si="121">+AR45</f>
        <v>0</v>
      </c>
      <c r="ED45" s="27">
        <f t="shared" ref="ED45" si="122">+BD45</f>
        <v>0</v>
      </c>
      <c r="EE45" s="27">
        <f t="shared" ref="EE45" si="123">+BP45</f>
        <v>0</v>
      </c>
      <c r="EF45" s="27">
        <f t="shared" ref="EF45" si="124">+CB45</f>
        <v>0</v>
      </c>
      <c r="EG45" s="27">
        <f t="shared" ref="EG45" si="125">+CN45</f>
        <v>0</v>
      </c>
      <c r="EH45" s="27">
        <f t="shared" ref="EH45" si="126">+CZ45</f>
        <v>0</v>
      </c>
      <c r="EI45" s="27">
        <f t="shared" ref="EI45" si="127">+DL45</f>
        <v>0</v>
      </c>
      <c r="EJ45" s="27">
        <f t="shared" ref="EJ45" si="128">+DX45</f>
        <v>0</v>
      </c>
      <c r="EK45">
        <f t="shared" si="0"/>
        <v>42</v>
      </c>
    </row>
    <row r="46" spans="3:141" ht="21.6" thickBot="1">
      <c r="C46" s="20"/>
      <c r="D46" s="20"/>
      <c r="E46" s="32"/>
      <c r="F46" s="32"/>
      <c r="G46" s="1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EK46">
        <f t="shared" si="0"/>
        <v>43</v>
      </c>
    </row>
    <row r="47" spans="3:141" ht="22.2" thickTop="1" thickBot="1">
      <c r="C47" s="20"/>
      <c r="D47" s="20"/>
      <c r="E47" s="33" t="s">
        <v>79</v>
      </c>
      <c r="F47" s="33"/>
      <c r="G47" s="37"/>
      <c r="H47" s="34">
        <f>+H43+H30+H17+H15+H6</f>
        <v>2350000</v>
      </c>
      <c r="I47" s="34">
        <f>+I43+I30+I17+I15+I6+I45</f>
        <v>2963825.833333334</v>
      </c>
      <c r="J47" s="34">
        <f>+J43+J30+J17+J15+J6+J45</f>
        <v>3493584.166666667</v>
      </c>
      <c r="K47" s="34">
        <f>+K43+K30+K17+K15+K6+K45</f>
        <v>3983825</v>
      </c>
      <c r="L47" s="34">
        <f>+L43+L30+L17+L15+L6+L45</f>
        <v>4658966.666666667</v>
      </c>
      <c r="M47" s="34">
        <f t="shared" ref="M47:BX47" si="129">+M43+M30+M17+M15+M6+M45</f>
        <v>5339037.5</v>
      </c>
      <c r="N47" s="34">
        <f t="shared" si="129"/>
        <v>6049137.5</v>
      </c>
      <c r="O47" s="34">
        <f t="shared" si="129"/>
        <v>6759166.666666667</v>
      </c>
      <c r="P47" s="34">
        <f t="shared" si="129"/>
        <v>7469125</v>
      </c>
      <c r="Q47" s="34">
        <f t="shared" si="129"/>
        <v>8189112.5</v>
      </c>
      <c r="R47" s="34">
        <f t="shared" si="129"/>
        <v>8909029.166666666</v>
      </c>
      <c r="S47" s="34">
        <f t="shared" si="129"/>
        <v>9628875</v>
      </c>
      <c r="T47" s="34">
        <f t="shared" si="129"/>
        <v>10348650</v>
      </c>
      <c r="U47" s="34">
        <f t="shared" si="129"/>
        <v>11065875</v>
      </c>
      <c r="V47" s="34">
        <f t="shared" si="129"/>
        <v>11782500</v>
      </c>
      <c r="W47" s="34">
        <f t="shared" si="129"/>
        <v>12499075</v>
      </c>
      <c r="X47" s="34">
        <f t="shared" si="129"/>
        <v>13215600</v>
      </c>
      <c r="Y47" s="34">
        <f t="shared" si="129"/>
        <v>13932075</v>
      </c>
      <c r="Z47" s="34">
        <f t="shared" si="129"/>
        <v>12367957.600000001</v>
      </c>
      <c r="AA47" s="34">
        <f t="shared" si="129"/>
        <v>13084332.600000001</v>
      </c>
      <c r="AB47" s="34">
        <f t="shared" si="129"/>
        <v>13800657.600000001</v>
      </c>
      <c r="AC47" s="34">
        <f t="shared" si="129"/>
        <v>14516932.600000001</v>
      </c>
      <c r="AD47" s="34">
        <f t="shared" si="129"/>
        <v>15233157.600000001</v>
      </c>
      <c r="AE47" s="34">
        <f t="shared" si="129"/>
        <v>15949332.600000001</v>
      </c>
      <c r="AF47" s="34">
        <f t="shared" si="129"/>
        <v>14384915.200000001</v>
      </c>
      <c r="AG47" s="34">
        <f t="shared" si="129"/>
        <v>14473300.200000001</v>
      </c>
      <c r="AH47" s="34">
        <f t="shared" si="129"/>
        <v>14683645.200000001</v>
      </c>
      <c r="AI47" s="34">
        <f t="shared" si="129"/>
        <v>14919560.200000001</v>
      </c>
      <c r="AJ47" s="34">
        <f t="shared" si="129"/>
        <v>15168235.200000001</v>
      </c>
      <c r="AK47" s="34">
        <f t="shared" si="129"/>
        <v>15416860.200000001</v>
      </c>
      <c r="AL47" s="34">
        <f t="shared" si="129"/>
        <v>15617323.300000003</v>
      </c>
      <c r="AM47" s="34">
        <f t="shared" si="129"/>
        <v>15865848.300000003</v>
      </c>
      <c r="AN47" s="34">
        <f t="shared" si="129"/>
        <v>16114323.300000003</v>
      </c>
      <c r="AO47" s="34">
        <f t="shared" si="129"/>
        <v>16362748.300000003</v>
      </c>
      <c r="AP47" s="34">
        <f t="shared" si="129"/>
        <v>16611123.300000003</v>
      </c>
      <c r="AQ47" s="34">
        <f t="shared" si="129"/>
        <v>16859448.300000001</v>
      </c>
      <c r="AR47" s="34">
        <f t="shared" si="129"/>
        <v>16315765.000000002</v>
      </c>
      <c r="AS47" s="34">
        <f t="shared" si="129"/>
        <v>17191680</v>
      </c>
      <c r="AT47" s="34">
        <f t="shared" si="129"/>
        <v>17945535</v>
      </c>
      <c r="AU47" s="34">
        <f t="shared" si="129"/>
        <v>18673720</v>
      </c>
      <c r="AV47" s="34">
        <f t="shared" si="129"/>
        <v>19389045</v>
      </c>
      <c r="AW47" s="34">
        <f t="shared" si="129"/>
        <v>20104320</v>
      </c>
      <c r="AX47" s="34">
        <f t="shared" si="129"/>
        <v>20819545.000000004</v>
      </c>
      <c r="AY47" s="34">
        <f t="shared" si="129"/>
        <v>21534720.000000004</v>
      </c>
      <c r="AZ47" s="34">
        <f t="shared" si="129"/>
        <v>22249845.000000004</v>
      </c>
      <c r="BA47" s="34">
        <f t="shared" si="129"/>
        <v>22964920.000000004</v>
      </c>
      <c r="BB47" s="34">
        <f t="shared" si="129"/>
        <v>23679945.000000004</v>
      </c>
      <c r="BC47" s="34">
        <f t="shared" si="129"/>
        <v>24394920.000000004</v>
      </c>
      <c r="BD47" s="34">
        <f t="shared" si="129"/>
        <v>24996708.100000001</v>
      </c>
      <c r="BE47" s="34">
        <f t="shared" si="129"/>
        <v>25711583.100000001</v>
      </c>
      <c r="BF47" s="34">
        <f t="shared" si="129"/>
        <v>26426408.100000001</v>
      </c>
      <c r="BG47" s="34">
        <f t="shared" si="129"/>
        <v>27141183.100000001</v>
      </c>
      <c r="BH47" s="34">
        <f t="shared" si="129"/>
        <v>27855908.100000001</v>
      </c>
      <c r="BI47" s="34">
        <f t="shared" si="129"/>
        <v>28570583.100000001</v>
      </c>
      <c r="BJ47" s="34">
        <f t="shared" si="129"/>
        <v>29066256.100000005</v>
      </c>
      <c r="BK47" s="34">
        <f t="shared" si="129"/>
        <v>29780831.100000005</v>
      </c>
      <c r="BL47" s="34">
        <f t="shared" si="129"/>
        <v>30495356.100000005</v>
      </c>
      <c r="BM47" s="34">
        <f t="shared" si="129"/>
        <v>31209831.100000005</v>
      </c>
      <c r="BN47" s="34">
        <f t="shared" si="129"/>
        <v>31924256.100000005</v>
      </c>
      <c r="BO47" s="34">
        <f t="shared" si="129"/>
        <v>32638631.100000005</v>
      </c>
      <c r="BP47" s="34">
        <f t="shared" si="129"/>
        <v>32342333.800000004</v>
      </c>
      <c r="BQ47" s="34">
        <f t="shared" si="129"/>
        <v>33056608.800000004</v>
      </c>
      <c r="BR47" s="34">
        <f t="shared" si="129"/>
        <v>33770833.800000004</v>
      </c>
      <c r="BS47" s="34">
        <f t="shared" si="129"/>
        <v>34485008.800000004</v>
      </c>
      <c r="BT47" s="34">
        <f t="shared" si="129"/>
        <v>35199133.800000004</v>
      </c>
      <c r="BU47" s="34">
        <f t="shared" si="129"/>
        <v>35913208.800000004</v>
      </c>
      <c r="BV47" s="34">
        <f t="shared" si="129"/>
        <v>35315249.800000004</v>
      </c>
      <c r="BW47" s="34">
        <f t="shared" si="129"/>
        <v>36029224.800000004</v>
      </c>
      <c r="BX47" s="34">
        <f t="shared" si="129"/>
        <v>36743149.800000004</v>
      </c>
      <c r="BY47" s="34">
        <f t="shared" ref="BY47:DX47" si="130">+BY43+BY30+BY17+BY15+BY6+BY45</f>
        <v>37457024.800000004</v>
      </c>
      <c r="BZ47" s="34">
        <f t="shared" si="130"/>
        <v>38170849.800000004</v>
      </c>
      <c r="CA47" s="34">
        <f t="shared" si="130"/>
        <v>38884624.800000004</v>
      </c>
      <c r="CB47" s="34">
        <f t="shared" si="130"/>
        <v>37277759.5</v>
      </c>
      <c r="CC47" s="34">
        <f t="shared" si="130"/>
        <v>37991434.5</v>
      </c>
      <c r="CD47" s="34">
        <f t="shared" si="130"/>
        <v>38705059.5</v>
      </c>
      <c r="CE47" s="34">
        <f t="shared" si="130"/>
        <v>39418634.5</v>
      </c>
      <c r="CF47" s="34">
        <f t="shared" si="130"/>
        <v>40132159.5</v>
      </c>
      <c r="CG47" s="34">
        <f t="shared" si="130"/>
        <v>40845634.5</v>
      </c>
      <c r="CH47" s="34">
        <f t="shared" si="130"/>
        <v>41559059.500000007</v>
      </c>
      <c r="CI47" s="34">
        <f t="shared" si="130"/>
        <v>42272434.500000007</v>
      </c>
      <c r="CJ47" s="34">
        <f t="shared" si="130"/>
        <v>42985759.500000007</v>
      </c>
      <c r="CK47" s="34">
        <f t="shared" si="130"/>
        <v>43699034.500000007</v>
      </c>
      <c r="CL47" s="34">
        <f t="shared" si="130"/>
        <v>44412259.500000007</v>
      </c>
      <c r="CM47" s="34">
        <f t="shared" si="130"/>
        <v>45125434.500000007</v>
      </c>
      <c r="CN47" s="34">
        <f t="shared" si="130"/>
        <v>43519985.200000003</v>
      </c>
      <c r="CO47" s="34">
        <f t="shared" si="130"/>
        <v>44233060.200000003</v>
      </c>
      <c r="CP47" s="34">
        <f t="shared" si="130"/>
        <v>44946085.200000003</v>
      </c>
      <c r="CQ47" s="34">
        <f t="shared" si="130"/>
        <v>45659060.200000003</v>
      </c>
      <c r="CR47" s="34">
        <f t="shared" si="130"/>
        <v>46371985.200000003</v>
      </c>
      <c r="CS47" s="34">
        <f t="shared" si="130"/>
        <v>47084860.200000003</v>
      </c>
      <c r="CT47" s="34">
        <f t="shared" si="130"/>
        <v>47797685.200000003</v>
      </c>
      <c r="CU47" s="34">
        <f t="shared" si="130"/>
        <v>48510460.200000003</v>
      </c>
      <c r="CV47" s="34">
        <f t="shared" si="130"/>
        <v>49223185.200000003</v>
      </c>
      <c r="CW47" s="34">
        <f t="shared" si="130"/>
        <v>49935860.200000003</v>
      </c>
      <c r="CX47" s="34">
        <f t="shared" si="130"/>
        <v>50648485.200000003</v>
      </c>
      <c r="CY47" s="34">
        <f t="shared" si="130"/>
        <v>51361060.20000001</v>
      </c>
      <c r="CZ47" s="34">
        <f t="shared" si="130"/>
        <v>49757026.900000006</v>
      </c>
      <c r="DA47" s="34">
        <f t="shared" si="130"/>
        <v>50469501.900000006</v>
      </c>
      <c r="DB47" s="34">
        <f t="shared" si="130"/>
        <v>51181926.900000006</v>
      </c>
      <c r="DC47" s="34">
        <f t="shared" si="130"/>
        <v>51894301.900000006</v>
      </c>
      <c r="DD47" s="34">
        <f t="shared" si="130"/>
        <v>52606626.900000006</v>
      </c>
      <c r="DE47" s="34">
        <f t="shared" si="130"/>
        <v>53318901.900000006</v>
      </c>
      <c r="DF47" s="34">
        <f t="shared" si="130"/>
        <v>54031126.900000006</v>
      </c>
      <c r="DG47" s="34">
        <f t="shared" si="130"/>
        <v>54743301.900000006</v>
      </c>
      <c r="DH47" s="34">
        <f t="shared" si="130"/>
        <v>55455426.900000006</v>
      </c>
      <c r="DI47" s="34">
        <f t="shared" si="130"/>
        <v>56167501.900000006</v>
      </c>
      <c r="DJ47" s="34">
        <f t="shared" si="130"/>
        <v>56879526.900000006</v>
      </c>
      <c r="DK47" s="34">
        <f t="shared" si="130"/>
        <v>57591501.900000013</v>
      </c>
      <c r="DL47" s="34">
        <f t="shared" si="130"/>
        <v>55988884.600000009</v>
      </c>
      <c r="DM47" s="34">
        <f t="shared" si="130"/>
        <v>56700759.600000009</v>
      </c>
      <c r="DN47" s="34">
        <f t="shared" si="130"/>
        <v>57412584.600000009</v>
      </c>
      <c r="DO47" s="34">
        <f t="shared" si="130"/>
        <v>58124359.600000009</v>
      </c>
      <c r="DP47" s="34">
        <f t="shared" si="130"/>
        <v>58836084.600000009</v>
      </c>
      <c r="DQ47" s="34">
        <f t="shared" si="130"/>
        <v>59547759.600000009</v>
      </c>
      <c r="DR47" s="34">
        <f t="shared" si="130"/>
        <v>60259384.600000009</v>
      </c>
      <c r="DS47" s="34">
        <f t="shared" si="130"/>
        <v>60970959.600000009</v>
      </c>
      <c r="DT47" s="34">
        <f t="shared" si="130"/>
        <v>61682484.600000009</v>
      </c>
      <c r="DU47" s="34">
        <f t="shared" si="130"/>
        <v>62393959.600000009</v>
      </c>
      <c r="DV47" s="34">
        <f t="shared" si="130"/>
        <v>63105384.600000009</v>
      </c>
      <c r="DW47" s="34">
        <f t="shared" si="130"/>
        <v>63816759.600000009</v>
      </c>
      <c r="DX47" s="34">
        <f t="shared" si="130"/>
        <v>62215558.300000012</v>
      </c>
      <c r="DZ47" s="34">
        <f t="shared" ref="DZ47:EJ47" si="131">+DZ43+DZ30+DZ17+DZ15+DZ6+DZ45</f>
        <v>2350000</v>
      </c>
      <c r="EA47" s="34">
        <f t="shared" si="131"/>
        <v>10348650</v>
      </c>
      <c r="EB47" s="34">
        <f t="shared" si="131"/>
        <v>14384915.200000001</v>
      </c>
      <c r="EC47" s="34">
        <f t="shared" si="131"/>
        <v>16315765.000000002</v>
      </c>
      <c r="ED47" s="34">
        <f t="shared" si="131"/>
        <v>24996708.100000001</v>
      </c>
      <c r="EE47" s="34">
        <f t="shared" si="131"/>
        <v>32342333.800000004</v>
      </c>
      <c r="EF47" s="34">
        <f t="shared" si="131"/>
        <v>37277759.5</v>
      </c>
      <c r="EG47" s="34">
        <f t="shared" si="131"/>
        <v>43519985.200000003</v>
      </c>
      <c r="EH47" s="34">
        <f t="shared" si="131"/>
        <v>49757026.900000006</v>
      </c>
      <c r="EI47" s="34">
        <f t="shared" si="131"/>
        <v>55988884.600000009</v>
      </c>
      <c r="EJ47" s="34">
        <f t="shared" si="131"/>
        <v>62215558.300000012</v>
      </c>
      <c r="EK47">
        <f t="shared" si="0"/>
        <v>44</v>
      </c>
    </row>
    <row r="48" spans="3:141" ht="21.6" thickTop="1">
      <c r="C48" s="20"/>
      <c r="D48" s="20"/>
      <c r="E48" s="32"/>
      <c r="F48" s="32"/>
      <c r="G48" s="32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EK48">
        <f t="shared" si="0"/>
        <v>45</v>
      </c>
    </row>
    <row r="49" spans="3:141">
      <c r="C49" s="20"/>
      <c r="D49" s="20"/>
      <c r="E49" s="20"/>
      <c r="F49" s="20"/>
      <c r="G49" s="2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EK49">
        <f t="shared" si="0"/>
        <v>46</v>
      </c>
    </row>
    <row r="50" spans="3:141" ht="25.8">
      <c r="C50" s="20"/>
      <c r="D50" s="15" t="s">
        <v>80</v>
      </c>
      <c r="E50" s="20"/>
      <c r="F50" s="20"/>
      <c r="G50" s="19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EK50">
        <f t="shared" si="0"/>
        <v>47</v>
      </c>
    </row>
    <row r="51" spans="3:141" ht="21">
      <c r="C51" s="20"/>
      <c r="D51" s="20"/>
      <c r="E51" s="21" t="s">
        <v>81</v>
      </c>
      <c r="F51" s="32"/>
      <c r="G51" s="32"/>
      <c r="H51" s="3">
        <f>+[1]Bilancio_In!E45</f>
        <v>100000</v>
      </c>
      <c r="I51" s="3">
        <f>+IF([1]Banca!H46&lt;0,-[1]Banca!H46,0)</f>
        <v>0</v>
      </c>
      <c r="J51" s="3">
        <f>+IF([1]Banca!I46&lt;0,-[1]Banca!I46,0)</f>
        <v>0</v>
      </c>
      <c r="K51" s="3">
        <f>+IF([1]Banca!J46&lt;0,-[1]Banca!J46,0)</f>
        <v>0</v>
      </c>
      <c r="L51" s="3">
        <f>+IF([1]Banca!K46&lt;0,-[1]Banca!K46,0)</f>
        <v>0</v>
      </c>
      <c r="M51" s="3">
        <f>+IF([1]Banca!L46&lt;0,-[1]Banca!L46,0)</f>
        <v>0</v>
      </c>
      <c r="N51" s="3">
        <f>+IF([1]Banca!M46&lt;0,-[1]Banca!M46,0)</f>
        <v>0</v>
      </c>
      <c r="O51" s="3">
        <f>+IF([1]Banca!N46&lt;0,-[1]Banca!N46,0)</f>
        <v>0</v>
      </c>
      <c r="P51" s="3">
        <f>+IF([1]Banca!O46&lt;0,-[1]Banca!O46,0)</f>
        <v>0</v>
      </c>
      <c r="Q51" s="3">
        <f>+IF([1]Banca!P46&lt;0,-[1]Banca!P46,0)</f>
        <v>0</v>
      </c>
      <c r="R51" s="3">
        <f>+IF([1]Banca!Q46&lt;0,-[1]Banca!Q46,0)</f>
        <v>0</v>
      </c>
      <c r="S51" s="3">
        <f>+IF([1]Banca!R46&lt;0,-[1]Banca!R46,0)</f>
        <v>0</v>
      </c>
      <c r="T51" s="3">
        <f>+IF([1]Banca!S46&lt;0,-[1]Banca!S46,0)</f>
        <v>0</v>
      </c>
      <c r="U51" s="3">
        <f>+IF([1]Banca!T46&lt;0,-[1]Banca!T46,0)</f>
        <v>0</v>
      </c>
      <c r="V51" s="3">
        <f>+IF([1]Banca!U46&lt;0,-[1]Banca!U46,0)</f>
        <v>0</v>
      </c>
      <c r="W51" s="3">
        <f>+IF([1]Banca!V46&lt;0,-[1]Banca!V46,0)</f>
        <v>0</v>
      </c>
      <c r="X51" s="3">
        <f>+IF([1]Banca!W46&lt;0,-[1]Banca!W46,0)</f>
        <v>0</v>
      </c>
      <c r="Y51" s="3">
        <f>+IF([1]Banca!X46&lt;0,-[1]Banca!X46,0)</f>
        <v>0</v>
      </c>
      <c r="Z51" s="3">
        <f>+IF([1]Banca!Y46&lt;0,-[1]Banca!Y46,0)</f>
        <v>0</v>
      </c>
      <c r="AA51" s="3">
        <f>+IF([1]Banca!Z46&lt;0,-[1]Banca!Z46,0)</f>
        <v>0</v>
      </c>
      <c r="AB51" s="3">
        <f>+IF([1]Banca!AA46&lt;0,-[1]Banca!AA46,0)</f>
        <v>0</v>
      </c>
      <c r="AC51" s="3">
        <f>+IF([1]Banca!AB46&lt;0,-[1]Banca!AB46,0)</f>
        <v>0</v>
      </c>
      <c r="AD51" s="3">
        <f>+IF([1]Banca!AC46&lt;0,-[1]Banca!AC46,0)</f>
        <v>0</v>
      </c>
      <c r="AE51" s="3">
        <f>+IF([1]Banca!AD46&lt;0,-[1]Banca!AD46,0)</f>
        <v>0</v>
      </c>
      <c r="AF51" s="3">
        <f>+IF([1]Banca!AE46&lt;0,-[1]Banca!AE46,0)</f>
        <v>0</v>
      </c>
      <c r="AG51" s="3">
        <f>+IF([1]Banca!AF46&lt;0,-[1]Banca!AF46,0)</f>
        <v>0</v>
      </c>
      <c r="AH51" s="3">
        <f>+IF([1]Banca!AG46&lt;0,-[1]Banca!AG46,0)</f>
        <v>0</v>
      </c>
      <c r="AI51" s="3">
        <f>+IF([1]Banca!AH46&lt;0,-[1]Banca!AH46,0)</f>
        <v>0</v>
      </c>
      <c r="AJ51" s="3">
        <f>+IF([1]Banca!AI46&lt;0,-[1]Banca!AI46,0)</f>
        <v>0</v>
      </c>
      <c r="AK51" s="3">
        <f>+IF([1]Banca!AJ46&lt;0,-[1]Banca!AJ46,0)</f>
        <v>0</v>
      </c>
      <c r="AL51" s="3">
        <f>+IF([1]Banca!AK46&lt;0,-[1]Banca!AK46,0)</f>
        <v>0</v>
      </c>
      <c r="AM51" s="3">
        <f>+IF([1]Banca!AL46&lt;0,-[1]Banca!AL46,0)</f>
        <v>0</v>
      </c>
      <c r="AN51" s="3">
        <f>+IF([1]Banca!AM46&lt;0,-[1]Banca!AM46,0)</f>
        <v>0</v>
      </c>
      <c r="AO51" s="3">
        <f>+IF([1]Banca!AN46&lt;0,-[1]Banca!AN46,0)</f>
        <v>0</v>
      </c>
      <c r="AP51" s="3">
        <f>+IF([1]Banca!AO46&lt;0,-[1]Banca!AO46,0)</f>
        <v>0</v>
      </c>
      <c r="AQ51" s="3">
        <f>+IF([1]Banca!AP46&lt;0,-[1]Banca!AP46,0)</f>
        <v>0</v>
      </c>
      <c r="AR51" s="3">
        <f>+IF([1]Banca!AQ46&lt;0,-[1]Banca!AQ46,0)</f>
        <v>0</v>
      </c>
      <c r="AS51" s="3">
        <f>+IF([1]Banca!AR46&lt;0,-[1]Banca!AR46,0)</f>
        <v>0</v>
      </c>
      <c r="AT51" s="3">
        <f>+IF([1]Banca!AS46&lt;0,-[1]Banca!AS46,0)</f>
        <v>0</v>
      </c>
      <c r="AU51" s="3">
        <f>+IF([1]Banca!AT46&lt;0,-[1]Banca!AT46,0)</f>
        <v>0</v>
      </c>
      <c r="AV51" s="3">
        <f>+IF([1]Banca!AU46&lt;0,-[1]Banca!AU46,0)</f>
        <v>0</v>
      </c>
      <c r="AW51" s="3">
        <f>+IF([1]Banca!AV46&lt;0,-[1]Banca!AV46,0)</f>
        <v>0</v>
      </c>
      <c r="AX51" s="3">
        <f>+IF([1]Banca!AW46&lt;0,-[1]Banca!AW46,0)</f>
        <v>0</v>
      </c>
      <c r="AY51" s="3">
        <f>+IF([1]Banca!AX46&lt;0,-[1]Banca!AX46,0)</f>
        <v>0</v>
      </c>
      <c r="AZ51" s="3">
        <f>+IF([1]Banca!AY46&lt;0,-[1]Banca!AY46,0)</f>
        <v>0</v>
      </c>
      <c r="BA51" s="3">
        <f>+IF([1]Banca!AZ46&lt;0,-[1]Banca!AZ46,0)</f>
        <v>0</v>
      </c>
      <c r="BB51" s="3">
        <f>+IF([1]Banca!BA46&lt;0,-[1]Banca!BA46,0)</f>
        <v>0</v>
      </c>
      <c r="BC51" s="3">
        <f>+IF([1]Banca!BB46&lt;0,-[1]Banca!BB46,0)</f>
        <v>0</v>
      </c>
      <c r="BD51" s="3">
        <f>+IF([1]Banca!BC46&lt;0,-[1]Banca!BC46,0)</f>
        <v>0</v>
      </c>
      <c r="BE51" s="3">
        <f>+IF([1]Banca!BD46&lt;0,-[1]Banca!BD46,0)</f>
        <v>0</v>
      </c>
      <c r="BF51" s="3">
        <f>+IF([1]Banca!BE46&lt;0,-[1]Banca!BE46,0)</f>
        <v>0</v>
      </c>
      <c r="BG51" s="3">
        <f>+IF([1]Banca!BF46&lt;0,-[1]Banca!BF46,0)</f>
        <v>0</v>
      </c>
      <c r="BH51" s="3">
        <f>+IF([1]Banca!BG46&lt;0,-[1]Banca!BG46,0)</f>
        <v>0</v>
      </c>
      <c r="BI51" s="3">
        <f>+IF([1]Banca!BH46&lt;0,-[1]Banca!BH46,0)</f>
        <v>0</v>
      </c>
      <c r="BJ51" s="3">
        <f>+IF([1]Banca!BI46&lt;0,-[1]Banca!BI46,0)</f>
        <v>0</v>
      </c>
      <c r="BK51" s="3">
        <f>+IF([1]Banca!BJ46&lt;0,-[1]Banca!BJ46,0)</f>
        <v>0</v>
      </c>
      <c r="BL51" s="3">
        <f>+IF([1]Banca!BK46&lt;0,-[1]Banca!BK46,0)</f>
        <v>0</v>
      </c>
      <c r="BM51" s="3">
        <f>+IF([1]Banca!BL46&lt;0,-[1]Banca!BL46,0)</f>
        <v>0</v>
      </c>
      <c r="BN51" s="3">
        <f>+IF([1]Banca!BM46&lt;0,-[1]Banca!BM46,0)</f>
        <v>0</v>
      </c>
      <c r="BO51" s="3">
        <f>+IF([1]Banca!BN46&lt;0,-[1]Banca!BN46,0)</f>
        <v>0</v>
      </c>
      <c r="BP51" s="3">
        <f>+IF([1]Banca!BO46&lt;0,-[1]Banca!BO46,0)</f>
        <v>0</v>
      </c>
      <c r="BQ51" s="3">
        <f>+IF([1]Banca!BP46&lt;0,-[1]Banca!BP46,0)</f>
        <v>0</v>
      </c>
      <c r="BR51" s="3">
        <f>+IF([1]Banca!BQ46&lt;0,-[1]Banca!BQ46,0)</f>
        <v>0</v>
      </c>
      <c r="BS51" s="3">
        <f>+IF([1]Banca!BR46&lt;0,-[1]Banca!BR46,0)</f>
        <v>0</v>
      </c>
      <c r="BT51" s="3">
        <f>+IF([1]Banca!BS46&lt;0,-[1]Banca!BS46,0)</f>
        <v>0</v>
      </c>
      <c r="BU51" s="3">
        <f>+IF([1]Banca!BT46&lt;0,-[1]Banca!BT46,0)</f>
        <v>0</v>
      </c>
      <c r="BV51" s="3">
        <f>+IF([1]Banca!BU46&lt;0,-[1]Banca!BU46,0)</f>
        <v>0</v>
      </c>
      <c r="BW51" s="3">
        <f>+IF([1]Banca!BV46&lt;0,-[1]Banca!BV46,0)</f>
        <v>0</v>
      </c>
      <c r="BX51" s="3">
        <f>+IF([1]Banca!BW46&lt;0,-[1]Banca!BW46,0)</f>
        <v>0</v>
      </c>
      <c r="BY51" s="3">
        <f>+IF([1]Banca!BX46&lt;0,-[1]Banca!BX46,0)</f>
        <v>0</v>
      </c>
      <c r="BZ51" s="3">
        <f>+IF([1]Banca!BY46&lt;0,-[1]Banca!BY46,0)</f>
        <v>0</v>
      </c>
      <c r="CA51" s="3">
        <f>+IF([1]Banca!BZ46&lt;0,-[1]Banca!BZ46,0)</f>
        <v>0</v>
      </c>
      <c r="CB51" s="3">
        <f>+IF([1]Banca!CA46&lt;0,-[1]Banca!CA46,0)</f>
        <v>0</v>
      </c>
      <c r="CC51" s="3">
        <f>+IF([1]Banca!CB46&lt;0,-[1]Banca!CB46,0)</f>
        <v>0</v>
      </c>
      <c r="CD51" s="3">
        <f>+IF([1]Banca!CC46&lt;0,-[1]Banca!CC46,0)</f>
        <v>0</v>
      </c>
      <c r="CE51" s="3">
        <f>+IF([1]Banca!CD46&lt;0,-[1]Banca!CD46,0)</f>
        <v>0</v>
      </c>
      <c r="CF51" s="3">
        <f>+IF([1]Banca!CE46&lt;0,-[1]Banca!CE46,0)</f>
        <v>0</v>
      </c>
      <c r="CG51" s="3">
        <f>+IF([1]Banca!CF46&lt;0,-[1]Banca!CF46,0)</f>
        <v>0</v>
      </c>
      <c r="CH51" s="3">
        <f>+IF([1]Banca!CG46&lt;0,-[1]Banca!CG46,0)</f>
        <v>0</v>
      </c>
      <c r="CI51" s="3">
        <f>+IF([1]Banca!CH46&lt;0,-[1]Banca!CH46,0)</f>
        <v>0</v>
      </c>
      <c r="CJ51" s="3">
        <f>+IF([1]Banca!CI46&lt;0,-[1]Banca!CI46,0)</f>
        <v>0</v>
      </c>
      <c r="CK51" s="3">
        <f>+IF([1]Banca!CJ46&lt;0,-[1]Banca!CJ46,0)</f>
        <v>0</v>
      </c>
      <c r="CL51" s="3">
        <f>+IF([1]Banca!CK46&lt;0,-[1]Banca!CK46,0)</f>
        <v>0</v>
      </c>
      <c r="CM51" s="3">
        <f>+IF([1]Banca!CL46&lt;0,-[1]Banca!CL46,0)</f>
        <v>0</v>
      </c>
      <c r="CN51" s="3">
        <f>+IF([1]Banca!CM46&lt;0,-[1]Banca!CM46,0)</f>
        <v>0</v>
      </c>
      <c r="CO51" s="3">
        <f>+IF([1]Banca!CN46&lt;0,-[1]Banca!CN46,0)</f>
        <v>0</v>
      </c>
      <c r="CP51" s="3">
        <f>+IF([1]Banca!CO46&lt;0,-[1]Banca!CO46,0)</f>
        <v>0</v>
      </c>
      <c r="CQ51" s="3">
        <f>+IF([1]Banca!CP46&lt;0,-[1]Banca!CP46,0)</f>
        <v>0</v>
      </c>
      <c r="CR51" s="3">
        <f>+IF([1]Banca!CQ46&lt;0,-[1]Banca!CQ46,0)</f>
        <v>0</v>
      </c>
      <c r="CS51" s="3">
        <f>+IF([1]Banca!CR46&lt;0,-[1]Banca!CR46,0)</f>
        <v>0</v>
      </c>
      <c r="CT51" s="3">
        <f>+IF([1]Banca!CS46&lt;0,-[1]Banca!CS46,0)</f>
        <v>0</v>
      </c>
      <c r="CU51" s="3">
        <f>+IF([1]Banca!CT46&lt;0,-[1]Banca!CT46,0)</f>
        <v>0</v>
      </c>
      <c r="CV51" s="3">
        <f>+IF([1]Banca!CU46&lt;0,-[1]Banca!CU46,0)</f>
        <v>0</v>
      </c>
      <c r="CW51" s="3">
        <f>+IF([1]Banca!CV46&lt;0,-[1]Banca!CV46,0)</f>
        <v>0</v>
      </c>
      <c r="CX51" s="3">
        <f>+IF([1]Banca!CW46&lt;0,-[1]Banca!CW46,0)</f>
        <v>0</v>
      </c>
      <c r="CY51" s="3">
        <f>+IF([1]Banca!CX46&lt;0,-[1]Banca!CX46,0)</f>
        <v>0</v>
      </c>
      <c r="CZ51" s="3">
        <f>+IF([1]Banca!CY46&lt;0,-[1]Banca!CY46,0)</f>
        <v>0</v>
      </c>
      <c r="DA51" s="3">
        <f>+IF([1]Banca!CZ46&lt;0,-[1]Banca!CZ46,0)</f>
        <v>0</v>
      </c>
      <c r="DB51" s="3">
        <f>+IF([1]Banca!DA46&lt;0,-[1]Banca!DA46,0)</f>
        <v>0</v>
      </c>
      <c r="DC51" s="3">
        <f>+IF([1]Banca!DB46&lt;0,-[1]Banca!DB46,0)</f>
        <v>0</v>
      </c>
      <c r="DD51" s="3">
        <f>+IF([1]Banca!DC46&lt;0,-[1]Banca!DC46,0)</f>
        <v>0</v>
      </c>
      <c r="DE51" s="3">
        <f>+IF([1]Banca!DD46&lt;0,-[1]Banca!DD46,0)</f>
        <v>0</v>
      </c>
      <c r="DF51" s="3">
        <f>+IF([1]Banca!DE46&lt;0,-[1]Banca!DE46,0)</f>
        <v>0</v>
      </c>
      <c r="DG51" s="3">
        <f>+IF([1]Banca!DF46&lt;0,-[1]Banca!DF46,0)</f>
        <v>0</v>
      </c>
      <c r="DH51" s="3">
        <f>+IF([1]Banca!DG46&lt;0,-[1]Banca!DG46,0)</f>
        <v>0</v>
      </c>
      <c r="DI51" s="3">
        <f>+IF([1]Banca!DH46&lt;0,-[1]Banca!DH46,0)</f>
        <v>0</v>
      </c>
      <c r="DJ51" s="3">
        <f>+IF([1]Banca!DI46&lt;0,-[1]Banca!DI46,0)</f>
        <v>0</v>
      </c>
      <c r="DK51" s="3">
        <f>+IF([1]Banca!DJ46&lt;0,-[1]Banca!DJ46,0)</f>
        <v>0</v>
      </c>
      <c r="DL51" s="3">
        <f>+IF([1]Banca!DK46&lt;0,-[1]Banca!DK46,0)</f>
        <v>0</v>
      </c>
      <c r="DM51" s="3">
        <f>+IF([1]Banca!DL46&lt;0,-[1]Banca!DL46,0)</f>
        <v>0</v>
      </c>
      <c r="DN51" s="3">
        <f>+IF([1]Banca!DM46&lt;0,-[1]Banca!DM46,0)</f>
        <v>0</v>
      </c>
      <c r="DO51" s="3">
        <f>+IF([1]Banca!DN46&lt;0,-[1]Banca!DN46,0)</f>
        <v>0</v>
      </c>
      <c r="DP51" s="3">
        <f>+IF([1]Banca!DO46&lt;0,-[1]Banca!DO46,0)</f>
        <v>0</v>
      </c>
      <c r="DQ51" s="3">
        <f>+IF([1]Banca!DP46&lt;0,-[1]Banca!DP46,0)</f>
        <v>0</v>
      </c>
      <c r="DR51" s="3">
        <f>+IF([1]Banca!DQ46&lt;0,-[1]Banca!DQ46,0)</f>
        <v>0</v>
      </c>
      <c r="DS51" s="3">
        <f>+IF([1]Banca!DR46&lt;0,-[1]Banca!DR46,0)</f>
        <v>0</v>
      </c>
      <c r="DT51" s="3">
        <f>+IF([1]Banca!DS46&lt;0,-[1]Banca!DS46,0)</f>
        <v>0</v>
      </c>
      <c r="DU51" s="3">
        <f>+IF([1]Banca!DT46&lt;0,-[1]Banca!DT46,0)</f>
        <v>0</v>
      </c>
      <c r="DV51" s="3">
        <f>+IF([1]Banca!DU46&lt;0,-[1]Banca!DU46,0)</f>
        <v>0</v>
      </c>
      <c r="DW51" s="3">
        <f>+IF([1]Banca!DV46&lt;0,-[1]Banca!DV46,0)</f>
        <v>0</v>
      </c>
      <c r="DX51" s="3">
        <f>+IF([1]Banca!DW46&lt;0,-[1]Banca!DW46,0)</f>
        <v>0</v>
      </c>
      <c r="DZ51" s="3">
        <f t="shared" ref="DZ51" si="132">+H51</f>
        <v>100000</v>
      </c>
      <c r="EA51" s="3">
        <f t="shared" ref="EA51" si="133">+T51</f>
        <v>0</v>
      </c>
      <c r="EB51" s="3">
        <f t="shared" ref="EB51" si="134">+AF51</f>
        <v>0</v>
      </c>
      <c r="EC51" s="3">
        <f t="shared" ref="EC51" si="135">+AR51</f>
        <v>0</v>
      </c>
      <c r="ED51" s="3">
        <f t="shared" ref="ED51" si="136">+BD51</f>
        <v>0</v>
      </c>
      <c r="EE51" s="3">
        <f t="shared" ref="EE51" si="137">+BP51</f>
        <v>0</v>
      </c>
      <c r="EF51" s="3">
        <f t="shared" ref="EF51" si="138">+CB51</f>
        <v>0</v>
      </c>
      <c r="EG51" s="3">
        <f t="shared" ref="EG51" si="139">+CN51</f>
        <v>0</v>
      </c>
      <c r="EH51" s="3">
        <f t="shared" ref="EH51" si="140">+CZ51</f>
        <v>0</v>
      </c>
      <c r="EI51" s="3">
        <f t="shared" ref="EI51" si="141">+DL51</f>
        <v>0</v>
      </c>
      <c r="EJ51" s="3">
        <f t="shared" ref="EJ51" si="142">+DX51</f>
        <v>0</v>
      </c>
      <c r="EK51">
        <f t="shared" si="0"/>
        <v>48</v>
      </c>
    </row>
    <row r="52" spans="3:141" ht="21">
      <c r="C52" s="20"/>
      <c r="D52" s="20"/>
      <c r="E52" s="21" t="s">
        <v>82</v>
      </c>
      <c r="F52" s="32"/>
      <c r="G52" s="189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EK52">
        <f t="shared" si="0"/>
        <v>49</v>
      </c>
    </row>
    <row r="53" spans="3:141">
      <c r="C53" s="20"/>
      <c r="D53" s="20"/>
      <c r="E53" s="188" t="str">
        <f>+F53</f>
        <v>Fornitori</v>
      </c>
      <c r="F53" s="26" t="s">
        <v>83</v>
      </c>
      <c r="G53" s="26"/>
      <c r="H53" s="27">
        <f>+H54+H55</f>
        <v>500000</v>
      </c>
      <c r="I53" s="27">
        <f>+I54+I55</f>
        <v>529226.66666666674</v>
      </c>
      <c r="J53" s="27">
        <f>+J54+J55</f>
        <v>529071.66666666674</v>
      </c>
      <c r="K53" s="27">
        <f>+K54+K55</f>
        <v>489470</v>
      </c>
      <c r="L53" s="27">
        <f>+L54+L55</f>
        <v>499840</v>
      </c>
      <c r="M53" s="27">
        <f t="shared" ref="M53:BX53" si="143">+M54+M55</f>
        <v>510210</v>
      </c>
      <c r="N53" s="27">
        <f t="shared" si="143"/>
        <v>520580</v>
      </c>
      <c r="O53" s="27">
        <f t="shared" si="143"/>
        <v>530950</v>
      </c>
      <c r="P53" s="27">
        <f t="shared" si="143"/>
        <v>541320</v>
      </c>
      <c r="Q53" s="27">
        <f t="shared" si="143"/>
        <v>551690</v>
      </c>
      <c r="R53" s="27">
        <f t="shared" si="143"/>
        <v>562060</v>
      </c>
      <c r="S53" s="27">
        <f t="shared" si="143"/>
        <v>572430</v>
      </c>
      <c r="T53" s="27">
        <f t="shared" si="143"/>
        <v>582800</v>
      </c>
      <c r="U53" s="27">
        <f t="shared" si="143"/>
        <v>590120</v>
      </c>
      <c r="V53" s="27">
        <f t="shared" si="143"/>
        <v>597440</v>
      </c>
      <c r="W53" s="27">
        <f t="shared" si="143"/>
        <v>604760</v>
      </c>
      <c r="X53" s="27">
        <f t="shared" si="143"/>
        <v>612080</v>
      </c>
      <c r="Y53" s="27">
        <f t="shared" si="143"/>
        <v>619400</v>
      </c>
      <c r="Z53" s="27">
        <f t="shared" si="143"/>
        <v>626720</v>
      </c>
      <c r="AA53" s="27">
        <f t="shared" si="143"/>
        <v>634040</v>
      </c>
      <c r="AB53" s="27">
        <f t="shared" si="143"/>
        <v>641360</v>
      </c>
      <c r="AC53" s="27">
        <f t="shared" si="143"/>
        <v>648680</v>
      </c>
      <c r="AD53" s="27">
        <f t="shared" si="143"/>
        <v>656000</v>
      </c>
      <c r="AE53" s="27">
        <f t="shared" si="143"/>
        <v>663320</v>
      </c>
      <c r="AF53" s="27">
        <f t="shared" si="143"/>
        <v>670640</v>
      </c>
      <c r="AG53" s="27">
        <f t="shared" si="143"/>
        <v>620315</v>
      </c>
      <c r="AH53" s="27">
        <f t="shared" si="143"/>
        <v>589205</v>
      </c>
      <c r="AI53" s="27">
        <f t="shared" si="143"/>
        <v>583715</v>
      </c>
      <c r="AJ53" s="27">
        <f t="shared" si="143"/>
        <v>591035</v>
      </c>
      <c r="AK53" s="27">
        <f t="shared" si="143"/>
        <v>598355</v>
      </c>
      <c r="AL53" s="27">
        <f t="shared" si="143"/>
        <v>605675</v>
      </c>
      <c r="AM53" s="27">
        <f t="shared" si="143"/>
        <v>612995</v>
      </c>
      <c r="AN53" s="27">
        <f t="shared" si="143"/>
        <v>620315</v>
      </c>
      <c r="AO53" s="27">
        <f t="shared" si="143"/>
        <v>627635</v>
      </c>
      <c r="AP53" s="27">
        <f t="shared" si="143"/>
        <v>634955</v>
      </c>
      <c r="AQ53" s="27">
        <f t="shared" si="143"/>
        <v>642275</v>
      </c>
      <c r="AR53" s="27">
        <f t="shared" si="143"/>
        <v>649595</v>
      </c>
      <c r="AS53" s="27">
        <f t="shared" si="143"/>
        <v>714560</v>
      </c>
      <c r="AT53" s="27">
        <f t="shared" si="143"/>
        <v>760310</v>
      </c>
      <c r="AU53" s="27">
        <f t="shared" si="143"/>
        <v>780440</v>
      </c>
      <c r="AV53" s="27">
        <f t="shared" si="143"/>
        <v>787760</v>
      </c>
      <c r="AW53" s="27">
        <f t="shared" si="143"/>
        <v>795080</v>
      </c>
      <c r="AX53" s="27">
        <f t="shared" si="143"/>
        <v>802400</v>
      </c>
      <c r="AY53" s="27">
        <f t="shared" si="143"/>
        <v>809720</v>
      </c>
      <c r="AZ53" s="27">
        <f t="shared" si="143"/>
        <v>817040</v>
      </c>
      <c r="BA53" s="27">
        <f t="shared" si="143"/>
        <v>824360</v>
      </c>
      <c r="BB53" s="27">
        <f t="shared" si="143"/>
        <v>831680</v>
      </c>
      <c r="BC53" s="27">
        <f t="shared" si="143"/>
        <v>839000</v>
      </c>
      <c r="BD53" s="27">
        <f t="shared" si="143"/>
        <v>846320</v>
      </c>
      <c r="BE53" s="27">
        <f t="shared" si="143"/>
        <v>853640</v>
      </c>
      <c r="BF53" s="27">
        <f t="shared" si="143"/>
        <v>860960</v>
      </c>
      <c r="BG53" s="27">
        <f t="shared" si="143"/>
        <v>868280</v>
      </c>
      <c r="BH53" s="27">
        <f t="shared" si="143"/>
        <v>875600</v>
      </c>
      <c r="BI53" s="27">
        <f t="shared" si="143"/>
        <v>882920</v>
      </c>
      <c r="BJ53" s="27">
        <f t="shared" si="143"/>
        <v>890240</v>
      </c>
      <c r="BK53" s="27">
        <f t="shared" si="143"/>
        <v>897560</v>
      </c>
      <c r="BL53" s="27">
        <f t="shared" si="143"/>
        <v>904880</v>
      </c>
      <c r="BM53" s="27">
        <f t="shared" si="143"/>
        <v>912200</v>
      </c>
      <c r="BN53" s="27">
        <f t="shared" si="143"/>
        <v>919520</v>
      </c>
      <c r="BO53" s="27">
        <f t="shared" si="143"/>
        <v>926840</v>
      </c>
      <c r="BP53" s="27">
        <f t="shared" si="143"/>
        <v>934160</v>
      </c>
      <c r="BQ53" s="27">
        <f t="shared" si="143"/>
        <v>941480</v>
      </c>
      <c r="BR53" s="27">
        <f t="shared" si="143"/>
        <v>948800</v>
      </c>
      <c r="BS53" s="27">
        <f t="shared" si="143"/>
        <v>956120</v>
      </c>
      <c r="BT53" s="27">
        <f t="shared" si="143"/>
        <v>963440</v>
      </c>
      <c r="BU53" s="27">
        <f t="shared" si="143"/>
        <v>970760</v>
      </c>
      <c r="BV53" s="27">
        <f t="shared" si="143"/>
        <v>978080</v>
      </c>
      <c r="BW53" s="27">
        <f t="shared" si="143"/>
        <v>985400</v>
      </c>
      <c r="BX53" s="27">
        <f t="shared" si="143"/>
        <v>992720</v>
      </c>
      <c r="BY53" s="27">
        <f t="shared" ref="BY53:DX53" si="144">+BY54+BY55</f>
        <v>1000040</v>
      </c>
      <c r="BZ53" s="27">
        <f t="shared" si="144"/>
        <v>1007360</v>
      </c>
      <c r="CA53" s="27">
        <f t="shared" si="144"/>
        <v>1014680</v>
      </c>
      <c r="CB53" s="27">
        <f t="shared" si="144"/>
        <v>1022000</v>
      </c>
      <c r="CC53" s="27">
        <f t="shared" si="144"/>
        <v>1029320</v>
      </c>
      <c r="CD53" s="27">
        <f t="shared" si="144"/>
        <v>1036640</v>
      </c>
      <c r="CE53" s="27">
        <f t="shared" si="144"/>
        <v>1043960</v>
      </c>
      <c r="CF53" s="27">
        <f t="shared" si="144"/>
        <v>1051280</v>
      </c>
      <c r="CG53" s="27">
        <f t="shared" si="144"/>
        <v>1058600</v>
      </c>
      <c r="CH53" s="27">
        <f t="shared" si="144"/>
        <v>1065920</v>
      </c>
      <c r="CI53" s="27">
        <f t="shared" si="144"/>
        <v>1073240</v>
      </c>
      <c r="CJ53" s="27">
        <f t="shared" si="144"/>
        <v>1080560</v>
      </c>
      <c r="CK53" s="27">
        <f t="shared" si="144"/>
        <v>1087880</v>
      </c>
      <c r="CL53" s="27">
        <f t="shared" si="144"/>
        <v>1095200</v>
      </c>
      <c r="CM53" s="27">
        <f t="shared" si="144"/>
        <v>1102520</v>
      </c>
      <c r="CN53" s="27">
        <f t="shared" si="144"/>
        <v>1109840</v>
      </c>
      <c r="CO53" s="27">
        <f t="shared" si="144"/>
        <v>1117160</v>
      </c>
      <c r="CP53" s="27">
        <f t="shared" si="144"/>
        <v>1124480</v>
      </c>
      <c r="CQ53" s="27">
        <f t="shared" si="144"/>
        <v>1131800</v>
      </c>
      <c r="CR53" s="27">
        <f t="shared" si="144"/>
        <v>1139120</v>
      </c>
      <c r="CS53" s="27">
        <f t="shared" si="144"/>
        <v>1146440</v>
      </c>
      <c r="CT53" s="27">
        <f t="shared" si="144"/>
        <v>1153760</v>
      </c>
      <c r="CU53" s="27">
        <f t="shared" si="144"/>
        <v>1161080</v>
      </c>
      <c r="CV53" s="27">
        <f t="shared" si="144"/>
        <v>1168400</v>
      </c>
      <c r="CW53" s="27">
        <f t="shared" si="144"/>
        <v>1175720</v>
      </c>
      <c r="CX53" s="27">
        <f t="shared" si="144"/>
        <v>1183040</v>
      </c>
      <c r="CY53" s="27">
        <f t="shared" si="144"/>
        <v>1190360</v>
      </c>
      <c r="CZ53" s="27">
        <f t="shared" si="144"/>
        <v>1197680</v>
      </c>
      <c r="DA53" s="27">
        <f t="shared" si="144"/>
        <v>1205000</v>
      </c>
      <c r="DB53" s="27">
        <f t="shared" si="144"/>
        <v>1212320</v>
      </c>
      <c r="DC53" s="27">
        <f t="shared" si="144"/>
        <v>1219640</v>
      </c>
      <c r="DD53" s="27">
        <f t="shared" si="144"/>
        <v>1226960</v>
      </c>
      <c r="DE53" s="27">
        <f t="shared" si="144"/>
        <v>1234280</v>
      </c>
      <c r="DF53" s="27">
        <f t="shared" si="144"/>
        <v>1241600</v>
      </c>
      <c r="DG53" s="27">
        <f t="shared" si="144"/>
        <v>1248920</v>
      </c>
      <c r="DH53" s="27">
        <f t="shared" si="144"/>
        <v>1256240</v>
      </c>
      <c r="DI53" s="27">
        <f t="shared" si="144"/>
        <v>1263560</v>
      </c>
      <c r="DJ53" s="27">
        <f t="shared" si="144"/>
        <v>1270880</v>
      </c>
      <c r="DK53" s="27">
        <f t="shared" si="144"/>
        <v>1278200</v>
      </c>
      <c r="DL53" s="27">
        <f t="shared" si="144"/>
        <v>1285520</v>
      </c>
      <c r="DM53" s="27">
        <f t="shared" si="144"/>
        <v>1292840</v>
      </c>
      <c r="DN53" s="27">
        <f t="shared" si="144"/>
        <v>1300160</v>
      </c>
      <c r="DO53" s="27">
        <f t="shared" si="144"/>
        <v>1307480</v>
      </c>
      <c r="DP53" s="27">
        <f t="shared" si="144"/>
        <v>1314800</v>
      </c>
      <c r="DQ53" s="27">
        <f t="shared" si="144"/>
        <v>1322120</v>
      </c>
      <c r="DR53" s="27">
        <f t="shared" si="144"/>
        <v>1329440</v>
      </c>
      <c r="DS53" s="27">
        <f t="shared" si="144"/>
        <v>1336760</v>
      </c>
      <c r="DT53" s="27">
        <f t="shared" si="144"/>
        <v>1344080</v>
      </c>
      <c r="DU53" s="27">
        <f t="shared" si="144"/>
        <v>1351400</v>
      </c>
      <c r="DV53" s="27">
        <f t="shared" si="144"/>
        <v>1358720</v>
      </c>
      <c r="DW53" s="27">
        <f t="shared" si="144"/>
        <v>1366040</v>
      </c>
      <c r="DX53" s="27">
        <f t="shared" si="144"/>
        <v>1373360</v>
      </c>
      <c r="DZ53" s="27">
        <f t="shared" ref="DZ53:EJ53" si="145">+DZ54+DZ55</f>
        <v>500000</v>
      </c>
      <c r="EA53" s="27">
        <f t="shared" si="145"/>
        <v>582800</v>
      </c>
      <c r="EB53" s="27">
        <f t="shared" si="145"/>
        <v>670640</v>
      </c>
      <c r="EC53" s="27">
        <f t="shared" si="145"/>
        <v>649595</v>
      </c>
      <c r="ED53" s="27">
        <f t="shared" si="145"/>
        <v>846320</v>
      </c>
      <c r="EE53" s="27">
        <f t="shared" si="145"/>
        <v>934160</v>
      </c>
      <c r="EF53" s="27">
        <f t="shared" si="145"/>
        <v>1022000</v>
      </c>
      <c r="EG53" s="27">
        <f t="shared" si="145"/>
        <v>1109840</v>
      </c>
      <c r="EH53" s="27">
        <f t="shared" si="145"/>
        <v>1197680</v>
      </c>
      <c r="EI53" s="27">
        <f t="shared" si="145"/>
        <v>1285520</v>
      </c>
      <c r="EJ53" s="27">
        <f t="shared" si="145"/>
        <v>1373360</v>
      </c>
      <c r="EK53">
        <f t="shared" si="0"/>
        <v>50</v>
      </c>
    </row>
    <row r="54" spans="3:141">
      <c r="C54" s="20"/>
      <c r="D54" s="20"/>
      <c r="E54" s="20"/>
      <c r="F54" s="197"/>
      <c r="G54" s="28" t="s">
        <v>84</v>
      </c>
      <c r="H54" s="3">
        <f>+[1]Bilancio_In!E48</f>
        <v>400000</v>
      </c>
      <c r="I54" s="3">
        <f>+H54+[1]C_Variabili!H132+[1]C_Gestione!F91+[1]C_Acquisto!H168-[1]Bilancio_In!H48</f>
        <v>448856.66666666669</v>
      </c>
      <c r="J54" s="3">
        <f>+I54+[1]C_Variabili!I132+[1]C_Gestione!G91+[1]C_Acquisto!I168-[1]Bilancio_In!I48</f>
        <v>468331.66666666669</v>
      </c>
      <c r="K54" s="3">
        <f>+J54+[1]C_Variabili!J132+[1]C_Gestione!H91+[1]C_Acquisto!J168-[1]Bilancio_In!J48</f>
        <v>448360</v>
      </c>
      <c r="L54" s="3">
        <f>+K54+[1]C_Variabili!K132+[1]C_Gestione!I91+[1]C_Acquisto!K168-[1]Bilancio_In!K48</f>
        <v>448360</v>
      </c>
      <c r="M54" s="3">
        <f>+L54+[1]C_Variabili!L132+[1]C_Gestione!J91+[1]C_Acquisto!L168-[1]Bilancio_In!L48</f>
        <v>448360</v>
      </c>
      <c r="N54" s="3">
        <f>+M54+[1]C_Variabili!M132+[1]C_Gestione!K91+[1]C_Acquisto!M168-[1]Bilancio_In!M48</f>
        <v>448360</v>
      </c>
      <c r="O54" s="3">
        <f>+N54+[1]C_Variabili!N132+[1]C_Gestione!L91+[1]C_Acquisto!N168-[1]Bilancio_In!N48</f>
        <v>448360</v>
      </c>
      <c r="P54" s="3">
        <f>+O54+[1]C_Variabili!O132+[1]C_Gestione!M91+[1]C_Acquisto!O168-[1]Bilancio_In!O48</f>
        <v>448360</v>
      </c>
      <c r="Q54" s="3">
        <f>+P54+[1]C_Variabili!P132+[1]C_Gestione!N91+[1]C_Acquisto!P168-[1]Bilancio_In!P48</f>
        <v>448360</v>
      </c>
      <c r="R54" s="3">
        <f>+Q54+[1]C_Variabili!Q132+[1]C_Gestione!O91+[1]C_Acquisto!Q168-[1]Bilancio_In!Q48</f>
        <v>448360</v>
      </c>
      <c r="S54" s="3">
        <f>+R54+[1]C_Variabili!R132+[1]C_Gestione!P91+[1]C_Acquisto!R168-[1]Bilancio_In!R48</f>
        <v>448360</v>
      </c>
      <c r="T54" s="3">
        <f>+S54+[1]C_Variabili!S132+[1]C_Gestione!Q91+[1]C_Acquisto!S168-[1]Bilancio_In!S48</f>
        <v>448360</v>
      </c>
      <c r="U54" s="3">
        <f>+T54+[1]C_Variabili!T132+[1]C_Gestione!R91+[1]C_Acquisto!T168-[1]Bilancio_In!T48</f>
        <v>448360</v>
      </c>
      <c r="V54" s="3">
        <f>+U54+[1]C_Variabili!U132+[1]C_Gestione!S91+[1]C_Acquisto!U168-[1]Bilancio_In!U48</f>
        <v>448360</v>
      </c>
      <c r="W54" s="3">
        <f>+V54+[1]C_Variabili!V132+[1]C_Gestione!T91+[1]C_Acquisto!V168-[1]Bilancio_In!V48</f>
        <v>448360</v>
      </c>
      <c r="X54" s="3">
        <f>+W54+[1]C_Variabili!W132+[1]C_Gestione!U91+[1]C_Acquisto!W168-[1]Bilancio_In!W48</f>
        <v>448360</v>
      </c>
      <c r="Y54" s="3">
        <f>+X54+[1]C_Variabili!X132+[1]C_Gestione!V91+[1]C_Acquisto!X168-[1]Bilancio_In!X48</f>
        <v>448360</v>
      </c>
      <c r="Z54" s="3">
        <f>+Y54+[1]C_Variabili!Y132+[1]C_Gestione!W91+[1]C_Acquisto!Y168-[1]Bilancio_In!Y48</f>
        <v>448360</v>
      </c>
      <c r="AA54" s="3">
        <f>+Z54+[1]C_Variabili!Z132+[1]C_Gestione!X91+[1]C_Acquisto!Z168-[1]Bilancio_In!Z48</f>
        <v>448360</v>
      </c>
      <c r="AB54" s="3">
        <f>+AA54+[1]C_Variabili!AA132+[1]C_Gestione!Y91+[1]C_Acquisto!AA168-[1]Bilancio_In!AA48</f>
        <v>448360</v>
      </c>
      <c r="AC54" s="3">
        <f>+AB54+[1]C_Variabili!AB132+[1]C_Gestione!Z91+[1]C_Acquisto!AB168-[1]Bilancio_In!AB48</f>
        <v>448360</v>
      </c>
      <c r="AD54" s="3">
        <f>+AC54+[1]C_Variabili!AC132+[1]C_Gestione!AA91+[1]C_Acquisto!AC168-[1]Bilancio_In!AC48</f>
        <v>448360</v>
      </c>
      <c r="AE54" s="3">
        <f>+AD54+[1]C_Variabili!AD132+[1]C_Gestione!AB91+[1]C_Acquisto!AD168-[1]Bilancio_In!AD48</f>
        <v>448360</v>
      </c>
      <c r="AF54" s="3">
        <f>+AE54+[1]C_Variabili!AE132+[1]C_Gestione!AC91+[1]C_Acquisto!AE168-[1]Bilancio_In!AE48</f>
        <v>448360</v>
      </c>
      <c r="AG54" s="3">
        <f>+AF54+[1]C_Variabili!AF132+[1]C_Gestione!AD91+[1]C_Acquisto!AF168-[1]Bilancio_In!AF48</f>
        <v>390715</v>
      </c>
      <c r="AH54" s="3">
        <f>+AG54+[1]C_Variabili!AG132+[1]C_Gestione!AE91+[1]C_Acquisto!AG168-[1]Bilancio_In!AG48</f>
        <v>352285</v>
      </c>
      <c r="AI54" s="3">
        <f>+AH54+[1]C_Variabili!AH132+[1]C_Gestione!AF91+[1]C_Acquisto!AH168-[1]Bilancio_In!AH48</f>
        <v>339475</v>
      </c>
      <c r="AJ54" s="3">
        <f>+AI54+[1]C_Variabili!AI132+[1]C_Gestione!AG91+[1]C_Acquisto!AI168-[1]Bilancio_In!AI48</f>
        <v>339475</v>
      </c>
      <c r="AK54" s="3">
        <f>+AJ54+[1]C_Variabili!AJ132+[1]C_Gestione!AH91+[1]C_Acquisto!AJ168-[1]Bilancio_In!AJ48</f>
        <v>339475</v>
      </c>
      <c r="AL54" s="3">
        <f>+AK54+[1]C_Variabili!AK132+[1]C_Gestione!AI91+[1]C_Acquisto!AK168-[1]Bilancio_In!AK48</f>
        <v>339475</v>
      </c>
      <c r="AM54" s="3">
        <f>+AL54+[1]C_Variabili!AL132+[1]C_Gestione!AJ91+[1]C_Acquisto!AL168-[1]Bilancio_In!AL48</f>
        <v>339475</v>
      </c>
      <c r="AN54" s="3">
        <f>+AM54+[1]C_Variabili!AM132+[1]C_Gestione!AK91+[1]C_Acquisto!AM168-[1]Bilancio_In!AM48</f>
        <v>339475</v>
      </c>
      <c r="AO54" s="3">
        <f>+AN54+[1]C_Variabili!AN132+[1]C_Gestione!AL91+[1]C_Acquisto!AN168-[1]Bilancio_In!AN48</f>
        <v>339475</v>
      </c>
      <c r="AP54" s="3">
        <f>+AO54+[1]C_Variabili!AO132+[1]C_Gestione!AM91+[1]C_Acquisto!AO168-[1]Bilancio_In!AO48</f>
        <v>339475</v>
      </c>
      <c r="AQ54" s="3">
        <f>+AP54+[1]C_Variabili!AP132+[1]C_Gestione!AN91+[1]C_Acquisto!AP168-[1]Bilancio_In!AP48</f>
        <v>339475</v>
      </c>
      <c r="AR54" s="3">
        <f>+AQ54+[1]C_Variabili!AQ132+[1]C_Gestione!AO91+[1]C_Acquisto!AQ168-[1]Bilancio_In!AQ48</f>
        <v>339475</v>
      </c>
      <c r="AS54" s="3">
        <f>+AR54+[1]C_Variabili!AR132+[1]C_Gestione!AP91+[1]C_Acquisto!AR168-[1]Bilancio_In!AR48</f>
        <v>397120</v>
      </c>
      <c r="AT54" s="3">
        <f>+AS54+[1]C_Variabili!AS132+[1]C_Gestione!AQ91+[1]C_Acquisto!AS168-[1]Bilancio_In!AS48</f>
        <v>435550</v>
      </c>
      <c r="AU54" s="3">
        <f>+AT54+[1]C_Variabili!AT132+[1]C_Gestione!AR91+[1]C_Acquisto!AT168-[1]Bilancio_In!AT48</f>
        <v>448360</v>
      </c>
      <c r="AV54" s="3">
        <f>+AU54+[1]C_Variabili!AU132+[1]C_Gestione!AS91+[1]C_Acquisto!AU168-[1]Bilancio_In!AU48</f>
        <v>448360</v>
      </c>
      <c r="AW54" s="3">
        <f>+AV54+[1]C_Variabili!AV132+[1]C_Gestione!AT91+[1]C_Acquisto!AV168-[1]Bilancio_In!AV48</f>
        <v>448360</v>
      </c>
      <c r="AX54" s="3">
        <f>+AW54+[1]C_Variabili!AW132+[1]C_Gestione!AU91+[1]C_Acquisto!AW168-[1]Bilancio_In!AW48</f>
        <v>448360</v>
      </c>
      <c r="AY54" s="3">
        <f>+AX54+[1]C_Variabili!AX132+[1]C_Gestione!AV91+[1]C_Acquisto!AX168-[1]Bilancio_In!AX48</f>
        <v>448360</v>
      </c>
      <c r="AZ54" s="3">
        <f>+AY54+[1]C_Variabili!AY132+[1]C_Gestione!AW91+[1]C_Acquisto!AY168-[1]Bilancio_In!AY48</f>
        <v>448360</v>
      </c>
      <c r="BA54" s="3">
        <f>+AZ54+[1]C_Variabili!AZ132+[1]C_Gestione!AX91+[1]C_Acquisto!AZ168-[1]Bilancio_In!AZ48</f>
        <v>448360</v>
      </c>
      <c r="BB54" s="3">
        <f>+BA54+[1]C_Variabili!BA132+[1]C_Gestione!AY91+[1]C_Acquisto!BA168-[1]Bilancio_In!BA48</f>
        <v>448360</v>
      </c>
      <c r="BC54" s="3">
        <f>+BB54+[1]C_Variabili!BB132+[1]C_Gestione!AZ91+[1]C_Acquisto!BB168-[1]Bilancio_In!BB48</f>
        <v>448360</v>
      </c>
      <c r="BD54" s="3">
        <f>+BC54+[1]C_Variabili!BC132+[1]C_Gestione!BA91+[1]C_Acquisto!BC168-[1]Bilancio_In!BC48</f>
        <v>448360</v>
      </c>
      <c r="BE54" s="3">
        <f>+BD54+[1]C_Variabili!BD132+[1]C_Gestione!BB91+[1]C_Acquisto!BD168-[1]Bilancio_In!BD48</f>
        <v>448360</v>
      </c>
      <c r="BF54" s="3">
        <f>+BE54+[1]C_Variabili!BE132+[1]C_Gestione!BC91+[1]C_Acquisto!BE168-[1]Bilancio_In!BE48</f>
        <v>448360</v>
      </c>
      <c r="BG54" s="3">
        <f>+BF54+[1]C_Variabili!BF132+[1]C_Gestione!BD91+[1]C_Acquisto!BF168-[1]Bilancio_In!BF48</f>
        <v>448360</v>
      </c>
      <c r="BH54" s="3">
        <f>+BG54+[1]C_Variabili!BG132+[1]C_Gestione!BE91+[1]C_Acquisto!BG168-[1]Bilancio_In!BG48</f>
        <v>448360</v>
      </c>
      <c r="BI54" s="3">
        <f>+BH54+[1]C_Variabili!BH132+[1]C_Gestione!BF91+[1]C_Acquisto!BH168-[1]Bilancio_In!BH48</f>
        <v>448360</v>
      </c>
      <c r="BJ54" s="3">
        <f>+BI54+[1]C_Variabili!BI132+[1]C_Gestione!BG91+[1]C_Acquisto!BI168-[1]Bilancio_In!BI48</f>
        <v>448360</v>
      </c>
      <c r="BK54" s="3">
        <f>+BJ54+[1]C_Variabili!BJ132+[1]C_Gestione!BH91+[1]C_Acquisto!BJ168-[1]Bilancio_In!BJ48</f>
        <v>448360</v>
      </c>
      <c r="BL54" s="3">
        <f>+BK54+[1]C_Variabili!BK132+[1]C_Gestione!BI91+[1]C_Acquisto!BK168-[1]Bilancio_In!BK48</f>
        <v>448360</v>
      </c>
      <c r="BM54" s="3">
        <f>+BL54+[1]C_Variabili!BL132+[1]C_Gestione!BJ91+[1]C_Acquisto!BL168-[1]Bilancio_In!BL48</f>
        <v>448360</v>
      </c>
      <c r="BN54" s="3">
        <f>+BM54+[1]C_Variabili!BM132+[1]C_Gestione!BK91+[1]C_Acquisto!BM168-[1]Bilancio_In!BM48</f>
        <v>448360</v>
      </c>
      <c r="BO54" s="3">
        <f>+BN54+[1]C_Variabili!BN132+[1]C_Gestione!BL91+[1]C_Acquisto!BN168-[1]Bilancio_In!BN48</f>
        <v>448360</v>
      </c>
      <c r="BP54" s="3">
        <f>+BO54+[1]C_Variabili!BO132+[1]C_Gestione!BM91+[1]C_Acquisto!BO168-[1]Bilancio_In!BO48</f>
        <v>448360</v>
      </c>
      <c r="BQ54" s="3">
        <f>+BP54+[1]C_Variabili!BP132+[1]C_Gestione!BN91+[1]C_Acquisto!BP168-[1]Bilancio_In!BP48</f>
        <v>448360</v>
      </c>
      <c r="BR54" s="3">
        <f>+BQ54+[1]C_Variabili!BQ132+[1]C_Gestione!BO91+[1]C_Acquisto!BQ168-[1]Bilancio_In!BQ48</f>
        <v>448360</v>
      </c>
      <c r="BS54" s="3">
        <f>+BR54+[1]C_Variabili!BR132+[1]C_Gestione!BP91+[1]C_Acquisto!BR168-[1]Bilancio_In!BR48</f>
        <v>448360</v>
      </c>
      <c r="BT54" s="3">
        <f>+BS54+[1]C_Variabili!BS132+[1]C_Gestione!BQ91+[1]C_Acquisto!BS168-[1]Bilancio_In!BS48</f>
        <v>448360</v>
      </c>
      <c r="BU54" s="3">
        <f>+BT54+[1]C_Variabili!BT132+[1]C_Gestione!BR91+[1]C_Acquisto!BT168-[1]Bilancio_In!BT48</f>
        <v>448360</v>
      </c>
      <c r="BV54" s="3">
        <f>+BU54+[1]C_Variabili!BU132+[1]C_Gestione!BS91+[1]C_Acquisto!BU168-[1]Bilancio_In!BU48</f>
        <v>448360</v>
      </c>
      <c r="BW54" s="3">
        <f>+BV54+[1]C_Variabili!BV132+[1]C_Gestione!BT91+[1]C_Acquisto!BV168-[1]Bilancio_In!BV48</f>
        <v>448360</v>
      </c>
      <c r="BX54" s="3">
        <f>+BW54+[1]C_Variabili!BW132+[1]C_Gestione!BU91+[1]C_Acquisto!BW168-[1]Bilancio_In!BW48</f>
        <v>448360</v>
      </c>
      <c r="BY54" s="3">
        <f>+BX54+[1]C_Variabili!BX132+[1]C_Gestione!BV91+[1]C_Acquisto!BX168-[1]Bilancio_In!BX48</f>
        <v>448360</v>
      </c>
      <c r="BZ54" s="3">
        <f>+BY54+[1]C_Variabili!BY132+[1]C_Gestione!BW91+[1]C_Acquisto!BY168-[1]Bilancio_In!BY48</f>
        <v>448360</v>
      </c>
      <c r="CA54" s="3">
        <f>+BZ54+[1]C_Variabili!BZ132+[1]C_Gestione!BX91+[1]C_Acquisto!BZ168-[1]Bilancio_In!BZ48</f>
        <v>448360</v>
      </c>
      <c r="CB54" s="3">
        <f>+CA54+[1]C_Variabili!CA132+[1]C_Gestione!BY91+[1]C_Acquisto!CA168-[1]Bilancio_In!CA48</f>
        <v>448360</v>
      </c>
      <c r="CC54" s="3">
        <f>+CB54+[1]C_Variabili!CB132+[1]C_Gestione!BZ91+[1]C_Acquisto!CB168-[1]Bilancio_In!CB48</f>
        <v>448360</v>
      </c>
      <c r="CD54" s="3">
        <f>+CC54+[1]C_Variabili!CC132+[1]C_Gestione!CA91+[1]C_Acquisto!CC168-[1]Bilancio_In!CC48</f>
        <v>448360</v>
      </c>
      <c r="CE54" s="3">
        <f>+CD54+[1]C_Variabili!CD132+[1]C_Gestione!CB91+[1]C_Acquisto!CD168-[1]Bilancio_In!CD48</f>
        <v>448360</v>
      </c>
      <c r="CF54" s="3">
        <f>+CE54+[1]C_Variabili!CE132+[1]C_Gestione!CC91+[1]C_Acquisto!CE168-[1]Bilancio_In!CE48</f>
        <v>448360</v>
      </c>
      <c r="CG54" s="3">
        <f>+CF54+[1]C_Variabili!CF132+[1]C_Gestione!CD91+[1]C_Acquisto!CF168-[1]Bilancio_In!CF48</f>
        <v>448360</v>
      </c>
      <c r="CH54" s="3">
        <f>+CG54+[1]C_Variabili!CG132+[1]C_Gestione!CE91+[1]C_Acquisto!CG168-[1]Bilancio_In!CG48</f>
        <v>448360</v>
      </c>
      <c r="CI54" s="3">
        <f>+CH54+[1]C_Variabili!CH132+[1]C_Gestione!CF91+[1]C_Acquisto!CH168-[1]Bilancio_In!CH48</f>
        <v>448360</v>
      </c>
      <c r="CJ54" s="3">
        <f>+CI54+[1]C_Variabili!CI132+[1]C_Gestione!CG91+[1]C_Acquisto!CI168-[1]Bilancio_In!CI48</f>
        <v>448360</v>
      </c>
      <c r="CK54" s="3">
        <f>+CJ54+[1]C_Variabili!CJ132+[1]C_Gestione!CH91+[1]C_Acquisto!CJ168-[1]Bilancio_In!CJ48</f>
        <v>448360</v>
      </c>
      <c r="CL54" s="3">
        <f>+CK54+[1]C_Variabili!CK132+[1]C_Gestione!CI91+[1]C_Acquisto!CK168-[1]Bilancio_In!CK48</f>
        <v>448360</v>
      </c>
      <c r="CM54" s="3">
        <f>+CL54+[1]C_Variabili!CL132+[1]C_Gestione!CJ91+[1]C_Acquisto!CL168-[1]Bilancio_In!CL48</f>
        <v>448360</v>
      </c>
      <c r="CN54" s="3">
        <f>+CM54+[1]C_Variabili!CM132+[1]C_Gestione!CK91+[1]C_Acquisto!CM168-[1]Bilancio_In!CM48</f>
        <v>448360</v>
      </c>
      <c r="CO54" s="3">
        <f>+CN54+[1]C_Variabili!CN132+[1]C_Gestione!CL91+[1]C_Acquisto!CN168-[1]Bilancio_In!CN48</f>
        <v>448360</v>
      </c>
      <c r="CP54" s="3">
        <f>+CO54+[1]C_Variabili!CO132+[1]C_Gestione!CM91+[1]C_Acquisto!CO168-[1]Bilancio_In!CO48</f>
        <v>448360</v>
      </c>
      <c r="CQ54" s="3">
        <f>+CP54+[1]C_Variabili!CP132+[1]C_Gestione!CN91+[1]C_Acquisto!CP168-[1]Bilancio_In!CP48</f>
        <v>448360</v>
      </c>
      <c r="CR54" s="3">
        <f>+CQ54+[1]C_Variabili!CQ132+[1]C_Gestione!CO91+[1]C_Acquisto!CQ168-[1]Bilancio_In!CQ48</f>
        <v>448360</v>
      </c>
      <c r="CS54" s="3">
        <f>+CR54+[1]C_Variabili!CR132+[1]C_Gestione!CP91+[1]C_Acquisto!CR168-[1]Bilancio_In!CR48</f>
        <v>448360</v>
      </c>
      <c r="CT54" s="3">
        <f>+CS54+[1]C_Variabili!CS132+[1]C_Gestione!CQ91+[1]C_Acquisto!CS168-[1]Bilancio_In!CS48</f>
        <v>448360</v>
      </c>
      <c r="CU54" s="3">
        <f>+CT54+[1]C_Variabili!CT132+[1]C_Gestione!CR91+[1]C_Acquisto!CT168-[1]Bilancio_In!CT48</f>
        <v>448360</v>
      </c>
      <c r="CV54" s="3">
        <f>+CU54+[1]C_Variabili!CU132+[1]C_Gestione!CS91+[1]C_Acquisto!CU168-[1]Bilancio_In!CU48</f>
        <v>448360</v>
      </c>
      <c r="CW54" s="3">
        <f>+CV54+[1]C_Variabili!CV132+[1]C_Gestione!CT91+[1]C_Acquisto!CV168-[1]Bilancio_In!CV48</f>
        <v>448360</v>
      </c>
      <c r="CX54" s="3">
        <f>+CW54+[1]C_Variabili!CW132+[1]C_Gestione!CU91+[1]C_Acquisto!CW168-[1]Bilancio_In!CW48</f>
        <v>448360</v>
      </c>
      <c r="CY54" s="3">
        <f>+CX54+[1]C_Variabili!CX132+[1]C_Gestione!CV91+[1]C_Acquisto!CX168-[1]Bilancio_In!CX48</f>
        <v>448360</v>
      </c>
      <c r="CZ54" s="3">
        <f>+CY54+[1]C_Variabili!CY132+[1]C_Gestione!CW91+[1]C_Acquisto!CY168-[1]Bilancio_In!CY48</f>
        <v>448360</v>
      </c>
      <c r="DA54" s="3">
        <f>+CZ54+[1]C_Variabili!CZ132+[1]C_Gestione!CX91+[1]C_Acquisto!CZ168-[1]Bilancio_In!CZ48</f>
        <v>448360</v>
      </c>
      <c r="DB54" s="3">
        <f>+DA54+[1]C_Variabili!DA132+[1]C_Gestione!CY91+[1]C_Acquisto!DA168-[1]Bilancio_In!DA48</f>
        <v>448360</v>
      </c>
      <c r="DC54" s="3">
        <f>+DB54+[1]C_Variabili!DB132+[1]C_Gestione!CZ91+[1]C_Acquisto!DB168-[1]Bilancio_In!DB48</f>
        <v>448360</v>
      </c>
      <c r="DD54" s="3">
        <f>+DC54+[1]C_Variabili!DC132+[1]C_Gestione!DA91+[1]C_Acquisto!DC168-[1]Bilancio_In!DC48</f>
        <v>448360</v>
      </c>
      <c r="DE54" s="3">
        <f>+DD54+[1]C_Variabili!DD132+[1]C_Gestione!DB91+[1]C_Acquisto!DD168-[1]Bilancio_In!DD48</f>
        <v>448360</v>
      </c>
      <c r="DF54" s="3">
        <f>+DE54+[1]C_Variabili!DE132+[1]C_Gestione!DC91+[1]C_Acquisto!DE168-[1]Bilancio_In!DE48</f>
        <v>448360</v>
      </c>
      <c r="DG54" s="3">
        <f>+DF54+[1]C_Variabili!DF132+[1]C_Gestione!DD91+[1]C_Acquisto!DF168-[1]Bilancio_In!DF48</f>
        <v>448360</v>
      </c>
      <c r="DH54" s="3">
        <f>+DG54+[1]C_Variabili!DG132+[1]C_Gestione!DE91+[1]C_Acquisto!DG168-[1]Bilancio_In!DG48</f>
        <v>448360</v>
      </c>
      <c r="DI54" s="3">
        <f>+DH54+[1]C_Variabili!DH132+[1]C_Gestione!DF91+[1]C_Acquisto!DH168-[1]Bilancio_In!DH48</f>
        <v>448360</v>
      </c>
      <c r="DJ54" s="3">
        <f>+DI54+[1]C_Variabili!DI132+[1]C_Gestione!DG91+[1]C_Acquisto!DI168-[1]Bilancio_In!DI48</f>
        <v>448360</v>
      </c>
      <c r="DK54" s="3">
        <f>+DJ54+[1]C_Variabili!DJ132+[1]C_Gestione!DH91+[1]C_Acquisto!DJ168-[1]Bilancio_In!DJ48</f>
        <v>448360</v>
      </c>
      <c r="DL54" s="3">
        <f>+DK54+[1]C_Variabili!DK132+[1]C_Gestione!DI91+[1]C_Acquisto!DK168-[1]Bilancio_In!DK48</f>
        <v>448360</v>
      </c>
      <c r="DM54" s="3">
        <f>+DL54+[1]C_Variabili!DL132+[1]C_Gestione!DJ91+[1]C_Acquisto!DL168-[1]Bilancio_In!DL48</f>
        <v>448360</v>
      </c>
      <c r="DN54" s="3">
        <f>+DM54+[1]C_Variabili!DM132+[1]C_Gestione!DK91+[1]C_Acquisto!DM168-[1]Bilancio_In!DM48</f>
        <v>448360</v>
      </c>
      <c r="DO54" s="3">
        <f>+DN54+[1]C_Variabili!DN132+[1]C_Gestione!DL91+[1]C_Acquisto!DN168-[1]Bilancio_In!DN48</f>
        <v>448360</v>
      </c>
      <c r="DP54" s="3">
        <f>+DO54+[1]C_Variabili!DO132+[1]C_Gestione!DM91+[1]C_Acquisto!DO168-[1]Bilancio_In!DO48</f>
        <v>448360</v>
      </c>
      <c r="DQ54" s="3">
        <f>+DP54+[1]C_Variabili!DP132+[1]C_Gestione!DN91+[1]C_Acquisto!DP168-[1]Bilancio_In!DP48</f>
        <v>448360</v>
      </c>
      <c r="DR54" s="3">
        <f>+DQ54+[1]C_Variabili!DQ132+[1]C_Gestione!DO91+[1]C_Acquisto!DQ168-[1]Bilancio_In!DQ48</f>
        <v>448360</v>
      </c>
      <c r="DS54" s="3">
        <f>+DR54+[1]C_Variabili!DR132+[1]C_Gestione!DP91+[1]C_Acquisto!DR168-[1]Bilancio_In!DR48</f>
        <v>448360</v>
      </c>
      <c r="DT54" s="3">
        <f>+DS54+[1]C_Variabili!DS132+[1]C_Gestione!DQ91+[1]C_Acquisto!DS168-[1]Bilancio_In!DS48</f>
        <v>448360</v>
      </c>
      <c r="DU54" s="3">
        <f>+DT54+[1]C_Variabili!DT132+[1]C_Gestione!DR91+[1]C_Acquisto!DT168-[1]Bilancio_In!DT48</f>
        <v>448360</v>
      </c>
      <c r="DV54" s="3">
        <f>+DU54+[1]C_Variabili!DU132+[1]C_Gestione!DS91+[1]C_Acquisto!DU168-[1]Bilancio_In!DU48</f>
        <v>448360</v>
      </c>
      <c r="DW54" s="3">
        <f>+DV54+[1]C_Variabili!DV132+[1]C_Gestione!DT91+[1]C_Acquisto!DV168-[1]Bilancio_In!DV48</f>
        <v>448360</v>
      </c>
      <c r="DX54" s="3">
        <f>+DW54+[1]C_Variabili!DW132+[1]C_Gestione!DU91+[1]C_Acquisto!DW168-[1]Bilancio_In!DW48</f>
        <v>448360</v>
      </c>
      <c r="DZ54" s="3">
        <f t="shared" ref="DZ54:DZ60" si="146">+H54</f>
        <v>400000</v>
      </c>
      <c r="EA54" s="3">
        <f t="shared" ref="EA54:EA60" si="147">+T54</f>
        <v>448360</v>
      </c>
      <c r="EB54" s="3">
        <f t="shared" ref="EB54:EB60" si="148">+AF54</f>
        <v>448360</v>
      </c>
      <c r="EC54" s="3">
        <f t="shared" ref="EC54:EC60" si="149">+AR54</f>
        <v>339475</v>
      </c>
      <c r="ED54" s="3">
        <f t="shared" ref="ED54:ED60" si="150">+BD54</f>
        <v>448360</v>
      </c>
      <c r="EE54" s="3">
        <f t="shared" ref="EE54:EE60" si="151">+BP54</f>
        <v>448360</v>
      </c>
      <c r="EF54" s="3">
        <f t="shared" ref="EF54:EF60" si="152">+CB54</f>
        <v>448360</v>
      </c>
      <c r="EG54" s="3">
        <f t="shared" ref="EG54:EG60" si="153">+CN54</f>
        <v>448360</v>
      </c>
      <c r="EH54" s="3">
        <f t="shared" ref="EH54:EH60" si="154">+CZ54</f>
        <v>448360</v>
      </c>
      <c r="EI54" s="3">
        <f t="shared" ref="EI54:EI60" si="155">+DL54</f>
        <v>448360</v>
      </c>
      <c r="EJ54" s="3">
        <f t="shared" ref="EJ54:EJ60" si="156">+DX54</f>
        <v>448360</v>
      </c>
      <c r="EK54">
        <f t="shared" si="0"/>
        <v>51</v>
      </c>
    </row>
    <row r="55" spans="3:141">
      <c r="C55" s="20"/>
      <c r="D55" s="20"/>
      <c r="E55" s="20"/>
      <c r="F55" s="189"/>
      <c r="G55" s="28" t="s">
        <v>85</v>
      </c>
      <c r="H55" s="3">
        <f>+[1]Bilancio_In!E49</f>
        <v>100000</v>
      </c>
      <c r="I55" s="3">
        <f>+H55+[1]C_Investimenti!F75-[1]Bilancio_In!H49</f>
        <v>80370</v>
      </c>
      <c r="J55" s="3">
        <f>+I55+[1]C_Investimenti!G75-[1]Bilancio_In!I49</f>
        <v>60740</v>
      </c>
      <c r="K55" s="3">
        <f>+J55+[1]C_Investimenti!H75-[1]Bilancio_In!J49</f>
        <v>41110</v>
      </c>
      <c r="L55" s="3">
        <f>+K55+[1]C_Investimenti!I75-[1]Bilancio_In!K49</f>
        <v>51480</v>
      </c>
      <c r="M55" s="3">
        <f>+L55+[1]C_Investimenti!J75-[1]Bilancio_In!L49</f>
        <v>61850</v>
      </c>
      <c r="N55" s="3">
        <f>+M55+[1]C_Investimenti!K75-[1]Bilancio_In!M49</f>
        <v>72220</v>
      </c>
      <c r="O55" s="3">
        <f>+N55+[1]C_Investimenti!L75-[1]Bilancio_In!N49</f>
        <v>82590</v>
      </c>
      <c r="P55" s="3">
        <f>+O55+[1]C_Investimenti!M75-[1]Bilancio_In!O49</f>
        <v>92960</v>
      </c>
      <c r="Q55" s="3">
        <f>+P55+[1]C_Investimenti!N75-[1]Bilancio_In!P49</f>
        <v>103330</v>
      </c>
      <c r="R55" s="3">
        <f>+Q55+[1]C_Investimenti!O75-[1]Bilancio_In!Q49</f>
        <v>113700</v>
      </c>
      <c r="S55" s="3">
        <f>+R55+[1]C_Investimenti!P75-[1]Bilancio_In!R49</f>
        <v>124070</v>
      </c>
      <c r="T55" s="3">
        <f>+S55+[1]C_Investimenti!Q75-[1]Bilancio_In!S49</f>
        <v>134440</v>
      </c>
      <c r="U55" s="3">
        <f>+T55+[1]C_Investimenti!R75-[1]Bilancio_In!T49</f>
        <v>141760</v>
      </c>
      <c r="V55" s="3">
        <f>+U55+[1]C_Investimenti!S75-[1]Bilancio_In!U49</f>
        <v>149080</v>
      </c>
      <c r="W55" s="3">
        <f>+V55+[1]C_Investimenti!T75-[1]Bilancio_In!V49</f>
        <v>156400</v>
      </c>
      <c r="X55" s="3">
        <f>+W55+[1]C_Investimenti!U75-[1]Bilancio_In!W49</f>
        <v>163720</v>
      </c>
      <c r="Y55" s="3">
        <f>+X55+[1]C_Investimenti!V75-[1]Bilancio_In!X49</f>
        <v>171040</v>
      </c>
      <c r="Z55" s="3">
        <f>+Y55+[1]C_Investimenti!W75-[1]Bilancio_In!Y49</f>
        <v>178360</v>
      </c>
      <c r="AA55" s="3">
        <f>+Z55+[1]C_Investimenti!X75-[1]Bilancio_In!Z49</f>
        <v>185680</v>
      </c>
      <c r="AB55" s="3">
        <f>+AA55+[1]C_Investimenti!Y75-[1]Bilancio_In!AA49</f>
        <v>193000</v>
      </c>
      <c r="AC55" s="3">
        <f>+AB55+[1]C_Investimenti!Z75-[1]Bilancio_In!AB49</f>
        <v>200320</v>
      </c>
      <c r="AD55" s="3">
        <f>+AC55+[1]C_Investimenti!AA75-[1]Bilancio_In!AC49</f>
        <v>207640</v>
      </c>
      <c r="AE55" s="3">
        <f>+AD55+[1]C_Investimenti!AB75-[1]Bilancio_In!AD49</f>
        <v>214960</v>
      </c>
      <c r="AF55" s="3">
        <f>+AE55+[1]C_Investimenti!AC75-[1]Bilancio_In!AE49</f>
        <v>222280</v>
      </c>
      <c r="AG55" s="3">
        <f>+AF55+[1]C_Investimenti!AD75-[1]Bilancio_In!AF49</f>
        <v>229600</v>
      </c>
      <c r="AH55" s="3">
        <f>+AG55+[1]C_Investimenti!AE75-[1]Bilancio_In!AG49</f>
        <v>236920</v>
      </c>
      <c r="AI55" s="3">
        <f>+AH55+[1]C_Investimenti!AF75-[1]Bilancio_In!AH49</f>
        <v>244240</v>
      </c>
      <c r="AJ55" s="3">
        <f>+AI55+[1]C_Investimenti!AG75-[1]Bilancio_In!AI49</f>
        <v>251560</v>
      </c>
      <c r="AK55" s="3">
        <f>+AJ55+[1]C_Investimenti!AH75-[1]Bilancio_In!AJ49</f>
        <v>258880</v>
      </c>
      <c r="AL55" s="3">
        <f>+AK55+[1]C_Investimenti!AI75-[1]Bilancio_In!AK49</f>
        <v>266200</v>
      </c>
      <c r="AM55" s="3">
        <f>+AL55+[1]C_Investimenti!AJ75-[1]Bilancio_In!AL49</f>
        <v>273520</v>
      </c>
      <c r="AN55" s="3">
        <f>+AM55+[1]C_Investimenti!AK75-[1]Bilancio_In!AM49</f>
        <v>280840</v>
      </c>
      <c r="AO55" s="3">
        <f>+AN55+[1]C_Investimenti!AL75-[1]Bilancio_In!AN49</f>
        <v>288160</v>
      </c>
      <c r="AP55" s="3">
        <f>+AO55+[1]C_Investimenti!AM75-[1]Bilancio_In!AO49</f>
        <v>295480</v>
      </c>
      <c r="AQ55" s="3">
        <f>+AP55+[1]C_Investimenti!AN75-[1]Bilancio_In!AP49</f>
        <v>302800</v>
      </c>
      <c r="AR55" s="3">
        <f>+AQ55+[1]C_Investimenti!AO75-[1]Bilancio_In!AQ49</f>
        <v>310120</v>
      </c>
      <c r="AS55" s="3">
        <f>+AR55+[1]C_Investimenti!AP75-[1]Bilancio_In!AR49</f>
        <v>317440</v>
      </c>
      <c r="AT55" s="3">
        <f>+AS55+[1]C_Investimenti!AQ75-[1]Bilancio_In!AS49</f>
        <v>324760</v>
      </c>
      <c r="AU55" s="3">
        <f>+AT55+[1]C_Investimenti!AR75-[1]Bilancio_In!AT49</f>
        <v>332080</v>
      </c>
      <c r="AV55" s="3">
        <f>+AU55+[1]C_Investimenti!AS75-[1]Bilancio_In!AU49</f>
        <v>339400</v>
      </c>
      <c r="AW55" s="3">
        <f>+AV55+[1]C_Investimenti!AT75-[1]Bilancio_In!AV49</f>
        <v>346720</v>
      </c>
      <c r="AX55" s="3">
        <f>+AW55+[1]C_Investimenti!AU75-[1]Bilancio_In!AW49</f>
        <v>354040</v>
      </c>
      <c r="AY55" s="3">
        <f>+AX55+[1]C_Investimenti!AV75-[1]Bilancio_In!AX49</f>
        <v>361360</v>
      </c>
      <c r="AZ55" s="3">
        <f>+AY55+[1]C_Investimenti!AW75-[1]Bilancio_In!AY49</f>
        <v>368680</v>
      </c>
      <c r="BA55" s="3">
        <f>+AZ55+[1]C_Investimenti!AX75-[1]Bilancio_In!AZ49</f>
        <v>376000</v>
      </c>
      <c r="BB55" s="3">
        <f>+BA55+[1]C_Investimenti!AY75-[1]Bilancio_In!BA49</f>
        <v>383320</v>
      </c>
      <c r="BC55" s="3">
        <f>+BB55+[1]C_Investimenti!AZ75-[1]Bilancio_In!BB49</f>
        <v>390640</v>
      </c>
      <c r="BD55" s="3">
        <f>+BC55+[1]C_Investimenti!BA75-[1]Bilancio_In!BC49</f>
        <v>397960</v>
      </c>
      <c r="BE55" s="3">
        <f>+BD55+[1]C_Investimenti!BB75-[1]Bilancio_In!BD49</f>
        <v>405280</v>
      </c>
      <c r="BF55" s="3">
        <f>+BE55+[1]C_Investimenti!BC75-[1]Bilancio_In!BE49</f>
        <v>412600</v>
      </c>
      <c r="BG55" s="3">
        <f>+BF55+[1]C_Investimenti!BD75-[1]Bilancio_In!BF49</f>
        <v>419920</v>
      </c>
      <c r="BH55" s="3">
        <f>+BG55+[1]C_Investimenti!BE75-[1]Bilancio_In!BG49</f>
        <v>427240</v>
      </c>
      <c r="BI55" s="3">
        <f>+BH55+[1]C_Investimenti!BF75-[1]Bilancio_In!BH49</f>
        <v>434560</v>
      </c>
      <c r="BJ55" s="3">
        <f>+BI55+[1]C_Investimenti!BG75-[1]Bilancio_In!BI49</f>
        <v>441880</v>
      </c>
      <c r="BK55" s="3">
        <f>+BJ55+[1]C_Investimenti!BH75-[1]Bilancio_In!BJ49</f>
        <v>449200</v>
      </c>
      <c r="BL55" s="3">
        <f>+BK55+[1]C_Investimenti!BI75-[1]Bilancio_In!BK49</f>
        <v>456520</v>
      </c>
      <c r="BM55" s="3">
        <f>+BL55+[1]C_Investimenti!BJ75-[1]Bilancio_In!BL49</f>
        <v>463840</v>
      </c>
      <c r="BN55" s="3">
        <f>+BM55+[1]C_Investimenti!BK75-[1]Bilancio_In!BM49</f>
        <v>471160</v>
      </c>
      <c r="BO55" s="3">
        <f>+BN55+[1]C_Investimenti!BL75-[1]Bilancio_In!BN49</f>
        <v>478480</v>
      </c>
      <c r="BP55" s="3">
        <f>+BO55+[1]C_Investimenti!BM75-[1]Bilancio_In!BO49</f>
        <v>485800</v>
      </c>
      <c r="BQ55" s="3">
        <f>+BP55+[1]C_Investimenti!BN75-[1]Bilancio_In!BP49</f>
        <v>493120</v>
      </c>
      <c r="BR55" s="3">
        <f>+BQ55+[1]C_Investimenti!BO75-[1]Bilancio_In!BQ49</f>
        <v>500440</v>
      </c>
      <c r="BS55" s="3">
        <f>+BR55+[1]C_Investimenti!BP75-[1]Bilancio_In!BR49</f>
        <v>507760</v>
      </c>
      <c r="BT55" s="3">
        <f>+BS55+[1]C_Investimenti!BQ75-[1]Bilancio_In!BS49</f>
        <v>515080</v>
      </c>
      <c r="BU55" s="3">
        <f>+BT55+[1]C_Investimenti!BR75-[1]Bilancio_In!BT49</f>
        <v>522400</v>
      </c>
      <c r="BV55" s="3">
        <f>+BU55+[1]C_Investimenti!BS75-[1]Bilancio_In!BU49</f>
        <v>529720</v>
      </c>
      <c r="BW55" s="3">
        <f>+BV55+[1]C_Investimenti!BT75-[1]Bilancio_In!BV49</f>
        <v>537040</v>
      </c>
      <c r="BX55" s="3">
        <f>+BW55+[1]C_Investimenti!BU75-[1]Bilancio_In!BW49</f>
        <v>544360</v>
      </c>
      <c r="BY55" s="3">
        <f>+BX55+[1]C_Investimenti!BV75-[1]Bilancio_In!BX49</f>
        <v>551680</v>
      </c>
      <c r="BZ55" s="3">
        <f>+BY55+[1]C_Investimenti!BW75-[1]Bilancio_In!BY49</f>
        <v>559000</v>
      </c>
      <c r="CA55" s="3">
        <f>+BZ55+[1]C_Investimenti!BX75-[1]Bilancio_In!BZ49</f>
        <v>566320</v>
      </c>
      <c r="CB55" s="3">
        <f>+CA55+[1]C_Investimenti!BY75-[1]Bilancio_In!CA49</f>
        <v>573640</v>
      </c>
      <c r="CC55" s="3">
        <f>+CB55+[1]C_Investimenti!BZ75-[1]Bilancio_In!CB49</f>
        <v>580960</v>
      </c>
      <c r="CD55" s="3">
        <f>+CC55+[1]C_Investimenti!CA75-[1]Bilancio_In!CC49</f>
        <v>588280</v>
      </c>
      <c r="CE55" s="3">
        <f>+CD55+[1]C_Investimenti!CB75-[1]Bilancio_In!CD49</f>
        <v>595600</v>
      </c>
      <c r="CF55" s="3">
        <f>+CE55+[1]C_Investimenti!CC75-[1]Bilancio_In!CE49</f>
        <v>602920</v>
      </c>
      <c r="CG55" s="3">
        <f>+CF55+[1]C_Investimenti!CD75-[1]Bilancio_In!CF49</f>
        <v>610240</v>
      </c>
      <c r="CH55" s="3">
        <f>+CG55+[1]C_Investimenti!CE75-[1]Bilancio_In!CG49</f>
        <v>617560</v>
      </c>
      <c r="CI55" s="3">
        <f>+CH55+[1]C_Investimenti!CF75-[1]Bilancio_In!CH49</f>
        <v>624880</v>
      </c>
      <c r="CJ55" s="3">
        <f>+CI55+[1]C_Investimenti!CG75-[1]Bilancio_In!CI49</f>
        <v>632200</v>
      </c>
      <c r="CK55" s="3">
        <f>+CJ55+[1]C_Investimenti!CH75-[1]Bilancio_In!CJ49</f>
        <v>639520</v>
      </c>
      <c r="CL55" s="3">
        <f>+CK55+[1]C_Investimenti!CI75-[1]Bilancio_In!CK49</f>
        <v>646840</v>
      </c>
      <c r="CM55" s="3">
        <f>+CL55+[1]C_Investimenti!CJ75-[1]Bilancio_In!CL49</f>
        <v>654160</v>
      </c>
      <c r="CN55" s="3">
        <f>+CM55+[1]C_Investimenti!CK75-[1]Bilancio_In!CM49</f>
        <v>661480</v>
      </c>
      <c r="CO55" s="3">
        <f>+CN55+[1]C_Investimenti!CL75-[1]Bilancio_In!CN49</f>
        <v>668800</v>
      </c>
      <c r="CP55" s="3">
        <f>+CO55+[1]C_Investimenti!CM75-[1]Bilancio_In!CO49</f>
        <v>676120</v>
      </c>
      <c r="CQ55" s="3">
        <f>+CP55+[1]C_Investimenti!CN75-[1]Bilancio_In!CP49</f>
        <v>683440</v>
      </c>
      <c r="CR55" s="3">
        <f>+CQ55+[1]C_Investimenti!CO75-[1]Bilancio_In!CQ49</f>
        <v>690760</v>
      </c>
      <c r="CS55" s="3">
        <f>+CR55+[1]C_Investimenti!CP75-[1]Bilancio_In!CR49</f>
        <v>698080</v>
      </c>
      <c r="CT55" s="3">
        <f>+CS55+[1]C_Investimenti!CQ75-[1]Bilancio_In!CS49</f>
        <v>705400</v>
      </c>
      <c r="CU55" s="3">
        <f>+CT55+[1]C_Investimenti!CR75-[1]Bilancio_In!CT49</f>
        <v>712720</v>
      </c>
      <c r="CV55" s="3">
        <f>+CU55+[1]C_Investimenti!CS75-[1]Bilancio_In!CU49</f>
        <v>720040</v>
      </c>
      <c r="CW55" s="3">
        <f>+CV55+[1]C_Investimenti!CT75-[1]Bilancio_In!CV49</f>
        <v>727360</v>
      </c>
      <c r="CX55" s="3">
        <f>+CW55+[1]C_Investimenti!CU75-[1]Bilancio_In!CW49</f>
        <v>734680</v>
      </c>
      <c r="CY55" s="3">
        <f>+CX55+[1]C_Investimenti!CV75-[1]Bilancio_In!CX49</f>
        <v>742000</v>
      </c>
      <c r="CZ55" s="3">
        <f>+CY55+[1]C_Investimenti!CW75-[1]Bilancio_In!CY49</f>
        <v>749320</v>
      </c>
      <c r="DA55" s="3">
        <f>+CZ55+[1]C_Investimenti!CX75-[1]Bilancio_In!CZ49</f>
        <v>756640</v>
      </c>
      <c r="DB55" s="3">
        <f>+DA55+[1]C_Investimenti!CY75-[1]Bilancio_In!DA49</f>
        <v>763960</v>
      </c>
      <c r="DC55" s="3">
        <f>+DB55+[1]C_Investimenti!CZ75-[1]Bilancio_In!DB49</f>
        <v>771280</v>
      </c>
      <c r="DD55" s="3">
        <f>+DC55+[1]C_Investimenti!DA75-[1]Bilancio_In!DC49</f>
        <v>778600</v>
      </c>
      <c r="DE55" s="3">
        <f>+DD55+[1]C_Investimenti!DB75-[1]Bilancio_In!DD49</f>
        <v>785920</v>
      </c>
      <c r="DF55" s="3">
        <f>+DE55+[1]C_Investimenti!DC75-[1]Bilancio_In!DE49</f>
        <v>793240</v>
      </c>
      <c r="DG55" s="3">
        <f>+DF55+[1]C_Investimenti!DD75-[1]Bilancio_In!DF49</f>
        <v>800560</v>
      </c>
      <c r="DH55" s="3">
        <f>+DG55+[1]C_Investimenti!DE75-[1]Bilancio_In!DG49</f>
        <v>807880</v>
      </c>
      <c r="DI55" s="3">
        <f>+DH55+[1]C_Investimenti!DF75-[1]Bilancio_In!DH49</f>
        <v>815200</v>
      </c>
      <c r="DJ55" s="3">
        <f>+DI55+[1]C_Investimenti!DG75-[1]Bilancio_In!DI49</f>
        <v>822520</v>
      </c>
      <c r="DK55" s="3">
        <f>+DJ55+[1]C_Investimenti!DH75-[1]Bilancio_In!DJ49</f>
        <v>829840</v>
      </c>
      <c r="DL55" s="3">
        <f>+DK55+[1]C_Investimenti!DI75-[1]Bilancio_In!DK49</f>
        <v>837160</v>
      </c>
      <c r="DM55" s="3">
        <f>+DL55+[1]C_Investimenti!DJ75-[1]Bilancio_In!DL49</f>
        <v>844480</v>
      </c>
      <c r="DN55" s="3">
        <f>+DM55+[1]C_Investimenti!DK75-[1]Bilancio_In!DM49</f>
        <v>851800</v>
      </c>
      <c r="DO55" s="3">
        <f>+DN55+[1]C_Investimenti!DL75-[1]Bilancio_In!DN49</f>
        <v>859120</v>
      </c>
      <c r="DP55" s="3">
        <f>+DO55+[1]C_Investimenti!DM75-[1]Bilancio_In!DO49</f>
        <v>866440</v>
      </c>
      <c r="DQ55" s="3">
        <f>+DP55+[1]C_Investimenti!DN75-[1]Bilancio_In!DP49</f>
        <v>873760</v>
      </c>
      <c r="DR55" s="3">
        <f>+DQ55+[1]C_Investimenti!DO75-[1]Bilancio_In!DQ49</f>
        <v>881080</v>
      </c>
      <c r="DS55" s="3">
        <f>+DR55+[1]C_Investimenti!DP75-[1]Bilancio_In!DR49</f>
        <v>888400</v>
      </c>
      <c r="DT55" s="3">
        <f>+DS55+[1]C_Investimenti!DQ75-[1]Bilancio_In!DS49</f>
        <v>895720</v>
      </c>
      <c r="DU55" s="3">
        <f>+DT55+[1]C_Investimenti!DR75-[1]Bilancio_In!DT49</f>
        <v>903040</v>
      </c>
      <c r="DV55" s="3">
        <f>+DU55+[1]C_Investimenti!DS75-[1]Bilancio_In!DU49</f>
        <v>910360</v>
      </c>
      <c r="DW55" s="3">
        <f>+DV55+[1]C_Investimenti!DT75-[1]Bilancio_In!DV49</f>
        <v>917680</v>
      </c>
      <c r="DX55" s="3">
        <f>+DW55+[1]C_Investimenti!DU75-[1]Bilancio_In!DW49</f>
        <v>925000</v>
      </c>
      <c r="DZ55" s="3">
        <f t="shared" si="146"/>
        <v>100000</v>
      </c>
      <c r="EA55" s="3">
        <f t="shared" si="147"/>
        <v>134440</v>
      </c>
      <c r="EB55" s="3">
        <f t="shared" si="148"/>
        <v>222280</v>
      </c>
      <c r="EC55" s="3">
        <f t="shared" si="149"/>
        <v>310120</v>
      </c>
      <c r="ED55" s="3">
        <f t="shared" si="150"/>
        <v>397960</v>
      </c>
      <c r="EE55" s="3">
        <f t="shared" si="151"/>
        <v>485800</v>
      </c>
      <c r="EF55" s="3">
        <f t="shared" si="152"/>
        <v>573640</v>
      </c>
      <c r="EG55" s="3">
        <f t="shared" si="153"/>
        <v>661480</v>
      </c>
      <c r="EH55" s="3">
        <f t="shared" si="154"/>
        <v>749320</v>
      </c>
      <c r="EI55" s="3">
        <f t="shared" si="155"/>
        <v>837160</v>
      </c>
      <c r="EJ55" s="3">
        <f t="shared" si="156"/>
        <v>925000</v>
      </c>
      <c r="EK55">
        <f t="shared" si="0"/>
        <v>52</v>
      </c>
    </row>
    <row r="56" spans="3:141">
      <c r="C56" s="20"/>
      <c r="D56" s="20"/>
      <c r="E56" s="20"/>
      <c r="F56" s="24" t="s">
        <v>51</v>
      </c>
      <c r="G56" s="35"/>
      <c r="H56" s="3">
        <f>+[1]Bilancio_In!E50</f>
        <v>50000</v>
      </c>
      <c r="I56" s="3">
        <f>+H56-[1]Bilancio_In!H50</f>
        <v>30000</v>
      </c>
      <c r="J56" s="3">
        <f>+I56-[1]Bilancio_In!I50</f>
        <v>10000</v>
      </c>
      <c r="K56" s="3">
        <f>+J56-[1]Bilancio_In!J50</f>
        <v>-10000</v>
      </c>
      <c r="L56" s="3">
        <f>+K56-[1]Bilancio_In!K50</f>
        <v>-10000</v>
      </c>
      <c r="M56" s="3">
        <f>+L56-[1]Bilancio_In!L50</f>
        <v>-10000</v>
      </c>
      <c r="N56" s="3">
        <f>+M56-[1]Bilancio_In!M50</f>
        <v>-10000</v>
      </c>
      <c r="O56" s="3">
        <f>+N56-[1]Bilancio_In!N50</f>
        <v>-10000</v>
      </c>
      <c r="P56" s="3">
        <f>+O56-[1]Bilancio_In!O50</f>
        <v>-10000</v>
      </c>
      <c r="Q56" s="3">
        <f>+P56-[1]Bilancio_In!P50</f>
        <v>-10000</v>
      </c>
      <c r="R56" s="3">
        <f>+Q56-[1]Bilancio_In!Q50</f>
        <v>-10000</v>
      </c>
      <c r="S56" s="3">
        <f>+R56-[1]Bilancio_In!R50</f>
        <v>-10000</v>
      </c>
      <c r="T56" s="3">
        <f>+S56-[1]Bilancio_In!S50</f>
        <v>-10000</v>
      </c>
      <c r="U56" s="3">
        <f>+T56-[1]Bilancio_In!T50</f>
        <v>-10000</v>
      </c>
      <c r="V56" s="3">
        <f>+U56-[1]Bilancio_In!U50</f>
        <v>-10000</v>
      </c>
      <c r="W56" s="3">
        <f>+V56-[1]Bilancio_In!V50</f>
        <v>-10000</v>
      </c>
      <c r="X56" s="3">
        <f>+W56-[1]Bilancio_In!W50</f>
        <v>-10000</v>
      </c>
      <c r="Y56" s="3">
        <f>+X56-[1]Bilancio_In!X50</f>
        <v>-10000</v>
      </c>
      <c r="Z56" s="3">
        <f>+Y56-[1]Bilancio_In!Y50</f>
        <v>-10000</v>
      </c>
      <c r="AA56" s="3">
        <f>+Z56-[1]Bilancio_In!Z50</f>
        <v>-10000</v>
      </c>
      <c r="AB56" s="3">
        <f>+AA56-[1]Bilancio_In!AA50</f>
        <v>-10000</v>
      </c>
      <c r="AC56" s="3">
        <f>+AB56-[1]Bilancio_In!AB50</f>
        <v>-10000</v>
      </c>
      <c r="AD56" s="3">
        <f>+AC56-[1]Bilancio_In!AC50</f>
        <v>-10000</v>
      </c>
      <c r="AE56" s="3">
        <f>+AD56-[1]Bilancio_In!AD50</f>
        <v>-10000</v>
      </c>
      <c r="AF56" s="3">
        <f>+AE56-[1]Bilancio_In!AE50</f>
        <v>-10000</v>
      </c>
      <c r="AG56" s="3">
        <f>+AF56-[1]Bilancio_In!AF50</f>
        <v>-10000</v>
      </c>
      <c r="AH56" s="3">
        <f>+AG56-[1]Bilancio_In!AG50</f>
        <v>-10000</v>
      </c>
      <c r="AI56" s="3">
        <f>+AH56-[1]Bilancio_In!AH50</f>
        <v>-10000</v>
      </c>
      <c r="AJ56" s="3">
        <f>+AI56-[1]Bilancio_In!AI50</f>
        <v>-10000</v>
      </c>
      <c r="AK56" s="3">
        <f>+AJ56-[1]Bilancio_In!AJ50</f>
        <v>-10000</v>
      </c>
      <c r="AL56" s="3">
        <f>+AK56-[1]Bilancio_In!AK50</f>
        <v>-10000</v>
      </c>
      <c r="AM56" s="3">
        <f>+AL56-[1]Bilancio_In!AL50</f>
        <v>-10000</v>
      </c>
      <c r="AN56" s="3">
        <f>+AM56-[1]Bilancio_In!AM50</f>
        <v>-10000</v>
      </c>
      <c r="AO56" s="3">
        <f>+AN56-[1]Bilancio_In!AN50</f>
        <v>-10000</v>
      </c>
      <c r="AP56" s="3">
        <f>+AO56-[1]Bilancio_In!AO50</f>
        <v>-10000</v>
      </c>
      <c r="AQ56" s="3">
        <f>+AP56-[1]Bilancio_In!AP50</f>
        <v>-10000</v>
      </c>
      <c r="AR56" s="3">
        <f>+AQ56-[1]Bilancio_In!AQ50</f>
        <v>-10000</v>
      </c>
      <c r="AS56" s="3">
        <f>+AR56-[1]Bilancio_In!AR50</f>
        <v>-10000</v>
      </c>
      <c r="AT56" s="3">
        <f>+AS56-[1]Bilancio_In!AS50</f>
        <v>-10000</v>
      </c>
      <c r="AU56" s="3">
        <f>+AT56-[1]Bilancio_In!AT50</f>
        <v>-10000</v>
      </c>
      <c r="AV56" s="3">
        <f>+AU56-[1]Bilancio_In!AU50</f>
        <v>-10000</v>
      </c>
      <c r="AW56" s="3">
        <f>+AV56-[1]Bilancio_In!AV50</f>
        <v>-10000</v>
      </c>
      <c r="AX56" s="3">
        <f>+AW56-[1]Bilancio_In!AW50</f>
        <v>-10000</v>
      </c>
      <c r="AY56" s="3">
        <f>+AX56-[1]Bilancio_In!AX50</f>
        <v>-10000</v>
      </c>
      <c r="AZ56" s="3">
        <f>+AY56-[1]Bilancio_In!AY50</f>
        <v>-10000</v>
      </c>
      <c r="BA56" s="3">
        <f>+AZ56-[1]Bilancio_In!AZ50</f>
        <v>-10000</v>
      </c>
      <c r="BB56" s="3">
        <f>+BA56-[1]Bilancio_In!BA50</f>
        <v>-10000</v>
      </c>
      <c r="BC56" s="3">
        <f>+BB56-[1]Bilancio_In!BB50</f>
        <v>-10000</v>
      </c>
      <c r="BD56" s="3">
        <f>+BC56-[1]Bilancio_In!BC50</f>
        <v>-10000</v>
      </c>
      <c r="BE56" s="3">
        <f>+BD56-[1]Bilancio_In!BD50</f>
        <v>-10000</v>
      </c>
      <c r="BF56" s="3">
        <f>+BE56-[1]Bilancio_In!BE50</f>
        <v>-10000</v>
      </c>
      <c r="BG56" s="3">
        <f>+BF56-[1]Bilancio_In!BF50</f>
        <v>-10000</v>
      </c>
      <c r="BH56" s="3">
        <f>+BG56-[1]Bilancio_In!BG50</f>
        <v>-10000</v>
      </c>
      <c r="BI56" s="3">
        <f>+BH56-[1]Bilancio_In!BH50</f>
        <v>-10000</v>
      </c>
      <c r="BJ56" s="3">
        <f>+BI56-[1]Bilancio_In!BI50</f>
        <v>-10000</v>
      </c>
      <c r="BK56" s="3">
        <f>+BJ56-[1]Bilancio_In!BJ50</f>
        <v>-10000</v>
      </c>
      <c r="BL56" s="3">
        <f>+BK56-[1]Bilancio_In!BK50</f>
        <v>-10000</v>
      </c>
      <c r="BM56" s="3">
        <f>+BL56-[1]Bilancio_In!BL50</f>
        <v>-10000</v>
      </c>
      <c r="BN56" s="3">
        <f>+BM56-[1]Bilancio_In!BM50</f>
        <v>-10000</v>
      </c>
      <c r="BO56" s="3">
        <f>+BN56-[1]Bilancio_In!BN50</f>
        <v>-10000</v>
      </c>
      <c r="BP56" s="3">
        <f>+BO56-[1]Bilancio_In!BO50</f>
        <v>-10000</v>
      </c>
      <c r="BQ56" s="3">
        <f>+BP56-[1]Bilancio_In!BP50</f>
        <v>-10000</v>
      </c>
      <c r="BR56" s="3">
        <f>+BQ56-[1]Bilancio_In!BQ50</f>
        <v>-10000</v>
      </c>
      <c r="BS56" s="3">
        <f>+BR56-[1]Bilancio_In!BR50</f>
        <v>-10000</v>
      </c>
      <c r="BT56" s="3">
        <f>+BS56-[1]Bilancio_In!BS50</f>
        <v>-10000</v>
      </c>
      <c r="BU56" s="3">
        <f>+BT56-[1]Bilancio_In!BT50</f>
        <v>-10000</v>
      </c>
      <c r="BV56" s="3">
        <f>+BU56-[1]Bilancio_In!BU50</f>
        <v>-10000</v>
      </c>
      <c r="BW56" s="3">
        <f>+BV56-[1]Bilancio_In!BV50</f>
        <v>-10000</v>
      </c>
      <c r="BX56" s="3">
        <f>+BW56-[1]Bilancio_In!BW50</f>
        <v>-10000</v>
      </c>
      <c r="BY56" s="3">
        <f>+BX56-[1]Bilancio_In!BX50</f>
        <v>-10000</v>
      </c>
      <c r="BZ56" s="3">
        <f>+BY56-[1]Bilancio_In!BY50</f>
        <v>-10000</v>
      </c>
      <c r="CA56" s="3">
        <f>+BZ56-[1]Bilancio_In!BZ50</f>
        <v>-10000</v>
      </c>
      <c r="CB56" s="3">
        <f>+CA56-[1]Bilancio_In!CA50</f>
        <v>-10000</v>
      </c>
      <c r="CC56" s="3">
        <f>+CB56-[1]Bilancio_In!CB50</f>
        <v>-10000</v>
      </c>
      <c r="CD56" s="3">
        <f>+CC56-[1]Bilancio_In!CC50</f>
        <v>-10000</v>
      </c>
      <c r="CE56" s="3">
        <f>+CD56-[1]Bilancio_In!CD50</f>
        <v>-10000</v>
      </c>
      <c r="CF56" s="3">
        <f>+CE56-[1]Bilancio_In!CE50</f>
        <v>-10000</v>
      </c>
      <c r="CG56" s="3">
        <f>+CF56-[1]Bilancio_In!CF50</f>
        <v>-10000</v>
      </c>
      <c r="CH56" s="3">
        <f>+CG56-[1]Bilancio_In!CG50</f>
        <v>-10000</v>
      </c>
      <c r="CI56" s="3">
        <f>+CH56-[1]Bilancio_In!CH50</f>
        <v>-10000</v>
      </c>
      <c r="CJ56" s="3">
        <f>+CI56-[1]Bilancio_In!CI50</f>
        <v>-10000</v>
      </c>
      <c r="CK56" s="3">
        <f>+CJ56-[1]Bilancio_In!CJ50</f>
        <v>-10000</v>
      </c>
      <c r="CL56" s="3">
        <f>+CK56-[1]Bilancio_In!CK50</f>
        <v>-10000</v>
      </c>
      <c r="CM56" s="3">
        <f>+CL56-[1]Bilancio_In!CL50</f>
        <v>-10000</v>
      </c>
      <c r="CN56" s="3">
        <f>+CM56-[1]Bilancio_In!CM50</f>
        <v>-10000</v>
      </c>
      <c r="CO56" s="3">
        <f>+CN56-[1]Bilancio_In!CN50</f>
        <v>-10000</v>
      </c>
      <c r="CP56" s="3">
        <f>+CO56-[1]Bilancio_In!CO50</f>
        <v>-10000</v>
      </c>
      <c r="CQ56" s="3">
        <f>+CP56-[1]Bilancio_In!CP50</f>
        <v>-10000</v>
      </c>
      <c r="CR56" s="3">
        <f>+CQ56-[1]Bilancio_In!CQ50</f>
        <v>-10000</v>
      </c>
      <c r="CS56" s="3">
        <f>+CR56-[1]Bilancio_In!CR50</f>
        <v>-10000</v>
      </c>
      <c r="CT56" s="3">
        <f>+CS56-[1]Bilancio_In!CS50</f>
        <v>-10000</v>
      </c>
      <c r="CU56" s="3">
        <f>+CT56-[1]Bilancio_In!CT50</f>
        <v>-10000</v>
      </c>
      <c r="CV56" s="3">
        <f>+CU56-[1]Bilancio_In!CU50</f>
        <v>-10000</v>
      </c>
      <c r="CW56" s="3">
        <f>+CV56-[1]Bilancio_In!CV50</f>
        <v>-10000</v>
      </c>
      <c r="CX56" s="3">
        <f>+CW56-[1]Bilancio_In!CW50</f>
        <v>-10000</v>
      </c>
      <c r="CY56" s="3">
        <f>+CX56-[1]Bilancio_In!CX50</f>
        <v>-10000</v>
      </c>
      <c r="CZ56" s="3">
        <f>+CY56-[1]Bilancio_In!CY50</f>
        <v>-10000</v>
      </c>
      <c r="DA56" s="3">
        <f>+CZ56-[1]Bilancio_In!CZ50</f>
        <v>-10000</v>
      </c>
      <c r="DB56" s="3">
        <f>+DA56-[1]Bilancio_In!DA50</f>
        <v>-10000</v>
      </c>
      <c r="DC56" s="3">
        <f>+DB56-[1]Bilancio_In!DB50</f>
        <v>-10000</v>
      </c>
      <c r="DD56" s="3">
        <f>+DC56-[1]Bilancio_In!DC50</f>
        <v>-10000</v>
      </c>
      <c r="DE56" s="3">
        <f>+DD56-[1]Bilancio_In!DD50</f>
        <v>-10000</v>
      </c>
      <c r="DF56" s="3">
        <f>+DE56-[1]Bilancio_In!DE50</f>
        <v>-10000</v>
      </c>
      <c r="DG56" s="3">
        <f>+DF56-[1]Bilancio_In!DF50</f>
        <v>-10000</v>
      </c>
      <c r="DH56" s="3">
        <f>+DG56-[1]Bilancio_In!DG50</f>
        <v>-10000</v>
      </c>
      <c r="DI56" s="3">
        <f>+DH56-[1]Bilancio_In!DH50</f>
        <v>-10000</v>
      </c>
      <c r="DJ56" s="3">
        <f>+DI56-[1]Bilancio_In!DI50</f>
        <v>-10000</v>
      </c>
      <c r="DK56" s="3">
        <f>+DJ56-[1]Bilancio_In!DJ50</f>
        <v>-10000</v>
      </c>
      <c r="DL56" s="3">
        <f>+DK56-[1]Bilancio_In!DK50</f>
        <v>-10000</v>
      </c>
      <c r="DM56" s="3">
        <f>+DL56-[1]Bilancio_In!DL50</f>
        <v>-10000</v>
      </c>
      <c r="DN56" s="3">
        <f>+DM56-[1]Bilancio_In!DM50</f>
        <v>-10000</v>
      </c>
      <c r="DO56" s="3">
        <f>+DN56-[1]Bilancio_In!DN50</f>
        <v>-10000</v>
      </c>
      <c r="DP56" s="3">
        <f>+DO56-[1]Bilancio_In!DO50</f>
        <v>-10000</v>
      </c>
      <c r="DQ56" s="3">
        <f>+DP56-[1]Bilancio_In!DP50</f>
        <v>-10000</v>
      </c>
      <c r="DR56" s="3">
        <f>+DQ56-[1]Bilancio_In!DQ50</f>
        <v>-10000</v>
      </c>
      <c r="DS56" s="3">
        <f>+DR56-[1]Bilancio_In!DR50</f>
        <v>-10000</v>
      </c>
      <c r="DT56" s="3">
        <f>+DS56-[1]Bilancio_In!DS50</f>
        <v>-10000</v>
      </c>
      <c r="DU56" s="3">
        <f>+DT56-[1]Bilancio_In!DT50</f>
        <v>-10000</v>
      </c>
      <c r="DV56" s="3">
        <f>+DU56-[1]Bilancio_In!DU50</f>
        <v>-10000</v>
      </c>
      <c r="DW56" s="3">
        <f>+DV56-[1]Bilancio_In!DV50</f>
        <v>-10000</v>
      </c>
      <c r="DX56" s="3">
        <f>+DW56-[1]Bilancio_In!DW50</f>
        <v>-10000</v>
      </c>
      <c r="DZ56" s="3">
        <f t="shared" si="146"/>
        <v>50000</v>
      </c>
      <c r="EA56" s="3">
        <f t="shared" si="147"/>
        <v>-10000</v>
      </c>
      <c r="EB56" s="3">
        <f t="shared" si="148"/>
        <v>-10000</v>
      </c>
      <c r="EC56" s="3">
        <f t="shared" si="149"/>
        <v>-10000</v>
      </c>
      <c r="ED56" s="3">
        <f t="shared" si="150"/>
        <v>-10000</v>
      </c>
      <c r="EE56" s="3">
        <f t="shared" si="151"/>
        <v>-10000</v>
      </c>
      <c r="EF56" s="3">
        <f t="shared" si="152"/>
        <v>-10000</v>
      </c>
      <c r="EG56" s="3">
        <f t="shared" si="153"/>
        <v>-10000</v>
      </c>
      <c r="EH56" s="3">
        <f t="shared" si="154"/>
        <v>-10000</v>
      </c>
      <c r="EI56" s="3">
        <f t="shared" si="155"/>
        <v>-10000</v>
      </c>
      <c r="EJ56" s="3">
        <f t="shared" si="156"/>
        <v>-10000</v>
      </c>
      <c r="EK56">
        <f t="shared" si="0"/>
        <v>53</v>
      </c>
    </row>
    <row r="57" spans="3:141">
      <c r="C57" s="20"/>
      <c r="D57" s="20"/>
      <c r="E57" s="20"/>
      <c r="F57" s="25" t="s">
        <v>86</v>
      </c>
      <c r="G57" s="35"/>
      <c r="H57" s="3">
        <f>+[1]Bilancio_In!E51</f>
        <v>26000</v>
      </c>
      <c r="I57" s="3">
        <f>+H57+[1]C_Personale!E186+[1]C_Personale!E185+[1]C_Personale!E187-[1]Bilancio_In!H51</f>
        <v>16120</v>
      </c>
      <c r="J57" s="3">
        <f>+I57+[1]C_Personale!F186+[1]C_Personale!F185+[1]C_Personale!F187-[1]Bilancio_In!I51</f>
        <v>6120</v>
      </c>
      <c r="K57" s="3">
        <f>+J57+[1]C_Personale!G186+[1]C_Personale!G185+[1]C_Personale!G187-[1]Bilancio_In!J51</f>
        <v>-3880</v>
      </c>
      <c r="L57" s="3">
        <f>+K57+[1]C_Personale!H186+[1]C_Personale!H185+[1]C_Personale!H187-[1]Bilancio_In!K51</f>
        <v>-3880</v>
      </c>
      <c r="M57" s="3">
        <f>+L57+[1]C_Personale!I186+[1]C_Personale!I185+[1]C_Personale!I187-[1]Bilancio_In!L51</f>
        <v>-3880</v>
      </c>
      <c r="N57" s="3">
        <f>+M57+[1]C_Personale!J186+[1]C_Personale!J185+[1]C_Personale!J187-[1]Bilancio_In!M51</f>
        <v>-3880</v>
      </c>
      <c r="O57" s="3">
        <f>+N57+[1]C_Personale!K186+[1]C_Personale!K185+[1]C_Personale!K187-[1]Bilancio_In!N51</f>
        <v>-3880</v>
      </c>
      <c r="P57" s="3">
        <f>+O57+[1]C_Personale!L186+[1]C_Personale!L185+[1]C_Personale!L187-[1]Bilancio_In!O51</f>
        <v>-3880</v>
      </c>
      <c r="Q57" s="3">
        <f>+P57+[1]C_Personale!M186+[1]C_Personale!M185+[1]C_Personale!M187-[1]Bilancio_In!P51</f>
        <v>-3880</v>
      </c>
      <c r="R57" s="3">
        <f>+Q57+[1]C_Personale!N186+[1]C_Personale!N185+[1]C_Personale!N187-[1]Bilancio_In!Q51</f>
        <v>-3880</v>
      </c>
      <c r="S57" s="3">
        <f>+R57+[1]C_Personale!O186+[1]C_Personale!O185+[1]C_Personale!O187-[1]Bilancio_In!R51</f>
        <v>-3880</v>
      </c>
      <c r="T57" s="3">
        <f>+S57+[1]C_Personale!P186+[1]C_Personale!P185+[1]C_Personale!P187-[1]Bilancio_In!S51</f>
        <v>-3880</v>
      </c>
      <c r="U57" s="3">
        <f>+T57+[1]C_Personale!Q186+[1]C_Personale!Q185+[1]C_Personale!Q187-[1]Bilancio_In!T51</f>
        <v>-3880</v>
      </c>
      <c r="V57" s="3">
        <f>+U57+[1]C_Personale!R186+[1]C_Personale!R185+[1]C_Personale!R187-[1]Bilancio_In!U51</f>
        <v>-3880</v>
      </c>
      <c r="W57" s="3">
        <f>+V57+[1]C_Personale!S186+[1]C_Personale!S185+[1]C_Personale!S187-[1]Bilancio_In!V51</f>
        <v>-3880</v>
      </c>
      <c r="X57" s="3">
        <f>+W57+[1]C_Personale!T186+[1]C_Personale!T185+[1]C_Personale!T187-[1]Bilancio_In!W51</f>
        <v>-3880</v>
      </c>
      <c r="Y57" s="3">
        <f>+X57+[1]C_Personale!U186+[1]C_Personale!U185+[1]C_Personale!U187-[1]Bilancio_In!X51</f>
        <v>-3880</v>
      </c>
      <c r="Z57" s="3">
        <f>+Y57+[1]C_Personale!V186+[1]C_Personale!V185+[1]C_Personale!V187-[1]Bilancio_In!Y51</f>
        <v>-3880</v>
      </c>
      <c r="AA57" s="3">
        <f>+Z57+[1]C_Personale!W186+[1]C_Personale!W185+[1]C_Personale!W187-[1]Bilancio_In!Z51</f>
        <v>-3880</v>
      </c>
      <c r="AB57" s="3">
        <f>+AA57+[1]C_Personale!X186+[1]C_Personale!X185+[1]C_Personale!X187-[1]Bilancio_In!AA51</f>
        <v>-3880</v>
      </c>
      <c r="AC57" s="3">
        <f>+AB57+[1]C_Personale!Y186+[1]C_Personale!Y185+[1]C_Personale!Y187-[1]Bilancio_In!AB51</f>
        <v>-3880</v>
      </c>
      <c r="AD57" s="3">
        <f>+AC57+[1]C_Personale!Z186+[1]C_Personale!Z185+[1]C_Personale!Z187-[1]Bilancio_In!AC51</f>
        <v>-3880</v>
      </c>
      <c r="AE57" s="3">
        <f>+AD57+[1]C_Personale!AA186+[1]C_Personale!AA185+[1]C_Personale!AA187-[1]Bilancio_In!AD51</f>
        <v>-3880</v>
      </c>
      <c r="AF57" s="3">
        <f>+AE57+[1]C_Personale!AB186+[1]C_Personale!AB185+[1]C_Personale!AB187-[1]Bilancio_In!AE51</f>
        <v>-3880</v>
      </c>
      <c r="AG57" s="3">
        <f>+AF57+[1]C_Personale!AC186+[1]C_Personale!AC185+[1]C_Personale!AC187-[1]Bilancio_In!AF51</f>
        <v>-3880</v>
      </c>
      <c r="AH57" s="3">
        <f>+AG57+[1]C_Personale!AD186+[1]C_Personale!AD185+[1]C_Personale!AD187-[1]Bilancio_In!AG51</f>
        <v>-3880</v>
      </c>
      <c r="AI57" s="3">
        <f>+AH57+[1]C_Personale!AE186+[1]C_Personale!AE185+[1]C_Personale!AE187-[1]Bilancio_In!AH51</f>
        <v>-3880</v>
      </c>
      <c r="AJ57" s="3">
        <f>+AI57+[1]C_Personale!AF186+[1]C_Personale!AF185+[1]C_Personale!AF187-[1]Bilancio_In!AI51</f>
        <v>-3880</v>
      </c>
      <c r="AK57" s="3">
        <f>+AJ57+[1]C_Personale!AG186+[1]C_Personale!AG185+[1]C_Personale!AG187-[1]Bilancio_In!AJ51</f>
        <v>-3880</v>
      </c>
      <c r="AL57" s="3">
        <f>+AK57+[1]C_Personale!AH186+[1]C_Personale!AH185+[1]C_Personale!AH187-[1]Bilancio_In!AK51</f>
        <v>-3880</v>
      </c>
      <c r="AM57" s="3">
        <f>+AL57+[1]C_Personale!AI186+[1]C_Personale!AI185+[1]C_Personale!AI187-[1]Bilancio_In!AL51</f>
        <v>-3880</v>
      </c>
      <c r="AN57" s="3">
        <f>+AM57+[1]C_Personale!AJ186+[1]C_Personale!AJ185+[1]C_Personale!AJ187-[1]Bilancio_In!AM51</f>
        <v>-3880</v>
      </c>
      <c r="AO57" s="3">
        <f>+AN57+[1]C_Personale!AK186+[1]C_Personale!AK185+[1]C_Personale!AK187-[1]Bilancio_In!AN51</f>
        <v>-3880</v>
      </c>
      <c r="AP57" s="3">
        <f>+AO57+[1]C_Personale!AL186+[1]C_Personale!AL185+[1]C_Personale!AL187-[1]Bilancio_In!AO51</f>
        <v>-3880</v>
      </c>
      <c r="AQ57" s="3">
        <f>+AP57+[1]C_Personale!AM186+[1]C_Personale!AM185+[1]C_Personale!AM187-[1]Bilancio_In!AP51</f>
        <v>-3880</v>
      </c>
      <c r="AR57" s="3">
        <f>+AQ57+[1]C_Personale!AN186+[1]C_Personale!AN185+[1]C_Personale!AN187-[1]Bilancio_In!AQ51</f>
        <v>-3880</v>
      </c>
      <c r="AS57" s="3">
        <f>+AR57+[1]C_Personale!AO186+[1]C_Personale!AO185+[1]C_Personale!AO187-[1]Bilancio_In!AR51</f>
        <v>-3880</v>
      </c>
      <c r="AT57" s="3">
        <f>+AS57+[1]C_Personale!AP186+[1]C_Personale!AP185+[1]C_Personale!AP187-[1]Bilancio_In!AS51</f>
        <v>-3880</v>
      </c>
      <c r="AU57" s="3">
        <f>+AT57+[1]C_Personale!AQ186+[1]C_Personale!AQ185+[1]C_Personale!AQ187-[1]Bilancio_In!AT51</f>
        <v>-3880</v>
      </c>
      <c r="AV57" s="3">
        <f>+AU57+[1]C_Personale!AR186+[1]C_Personale!AR185+[1]C_Personale!AR187-[1]Bilancio_In!AU51</f>
        <v>-3880</v>
      </c>
      <c r="AW57" s="3">
        <f>+AV57+[1]C_Personale!AS186+[1]C_Personale!AS185+[1]C_Personale!AS187-[1]Bilancio_In!AV51</f>
        <v>-3880</v>
      </c>
      <c r="AX57" s="3">
        <f>+AW57+[1]C_Personale!AT186+[1]C_Personale!AT185+[1]C_Personale!AT187-[1]Bilancio_In!AW51</f>
        <v>-3880</v>
      </c>
      <c r="AY57" s="3">
        <f>+AX57+[1]C_Personale!AU186+[1]C_Personale!AU185+[1]C_Personale!AU187-[1]Bilancio_In!AX51</f>
        <v>-3880</v>
      </c>
      <c r="AZ57" s="3">
        <f>+AY57+[1]C_Personale!AV186+[1]C_Personale!AV185+[1]C_Personale!AV187-[1]Bilancio_In!AY51</f>
        <v>-3880</v>
      </c>
      <c r="BA57" s="3">
        <f>+AZ57+[1]C_Personale!AW186+[1]C_Personale!AW185+[1]C_Personale!AW187-[1]Bilancio_In!AZ51</f>
        <v>-3880</v>
      </c>
      <c r="BB57" s="3">
        <f>+BA57+[1]C_Personale!AX186+[1]C_Personale!AX185+[1]C_Personale!AX187-[1]Bilancio_In!BA51</f>
        <v>-3880</v>
      </c>
      <c r="BC57" s="3">
        <f>+BB57+[1]C_Personale!AY186+[1]C_Personale!AY185+[1]C_Personale!AY187-[1]Bilancio_In!BB51</f>
        <v>-3880</v>
      </c>
      <c r="BD57" s="3">
        <f>+BC57+[1]C_Personale!AZ186+[1]C_Personale!AZ185+[1]C_Personale!AZ187-[1]Bilancio_In!BC51</f>
        <v>-3880</v>
      </c>
      <c r="BE57" s="3">
        <f>+BD57+[1]C_Personale!BA186+[1]C_Personale!BA185+[1]C_Personale!BA187-[1]Bilancio_In!BD51</f>
        <v>-3880</v>
      </c>
      <c r="BF57" s="3">
        <f>+BE57+[1]C_Personale!BB186+[1]C_Personale!BB185+[1]C_Personale!BB187-[1]Bilancio_In!BE51</f>
        <v>-3880</v>
      </c>
      <c r="BG57" s="3">
        <f>+BF57+[1]C_Personale!BC186+[1]C_Personale!BC185+[1]C_Personale!BC187-[1]Bilancio_In!BF51</f>
        <v>-3880</v>
      </c>
      <c r="BH57" s="3">
        <f>+BG57+[1]C_Personale!BD186+[1]C_Personale!BD185+[1]C_Personale!BD187-[1]Bilancio_In!BG51</f>
        <v>-3880</v>
      </c>
      <c r="BI57" s="3">
        <f>+BH57+[1]C_Personale!BE186+[1]C_Personale!BE185+[1]C_Personale!BE187-[1]Bilancio_In!BH51</f>
        <v>-3880</v>
      </c>
      <c r="BJ57" s="3">
        <f>+BI57+[1]C_Personale!BF186+[1]C_Personale!BF185+[1]C_Personale!BF187-[1]Bilancio_In!BI51</f>
        <v>-3880</v>
      </c>
      <c r="BK57" s="3">
        <f>+BJ57+[1]C_Personale!BG186+[1]C_Personale!BG185+[1]C_Personale!BG187-[1]Bilancio_In!BJ51</f>
        <v>-3880</v>
      </c>
      <c r="BL57" s="3">
        <f>+BK57+[1]C_Personale!BH186+[1]C_Personale!BH185+[1]C_Personale!BH187-[1]Bilancio_In!BK51</f>
        <v>-3880</v>
      </c>
      <c r="BM57" s="3">
        <f>+BL57+[1]C_Personale!BI186+[1]C_Personale!BI185+[1]C_Personale!BI187-[1]Bilancio_In!BL51</f>
        <v>-3880</v>
      </c>
      <c r="BN57" s="3">
        <f>+BM57+[1]C_Personale!BJ186+[1]C_Personale!BJ185+[1]C_Personale!BJ187-[1]Bilancio_In!BM51</f>
        <v>-3880</v>
      </c>
      <c r="BO57" s="3">
        <f>+BN57+[1]C_Personale!BK186+[1]C_Personale!BK185+[1]C_Personale!BK187-[1]Bilancio_In!BN51</f>
        <v>-3880</v>
      </c>
      <c r="BP57" s="3">
        <f>+BO57+[1]C_Personale!BL186+[1]C_Personale!BL185+[1]C_Personale!BL187-[1]Bilancio_In!BO51</f>
        <v>-3880</v>
      </c>
      <c r="BQ57" s="3">
        <f>+BP57+[1]C_Personale!BM186+[1]C_Personale!BM185+[1]C_Personale!BM187-[1]Bilancio_In!BP51</f>
        <v>-3880</v>
      </c>
      <c r="BR57" s="3">
        <f>+BQ57+[1]C_Personale!BN186+[1]C_Personale!BN185+[1]C_Personale!BN187-[1]Bilancio_In!BQ51</f>
        <v>-3880</v>
      </c>
      <c r="BS57" s="3">
        <f>+BR57+[1]C_Personale!BO186+[1]C_Personale!BO185+[1]C_Personale!BO187-[1]Bilancio_In!BR51</f>
        <v>-3880</v>
      </c>
      <c r="BT57" s="3">
        <f>+BS57+[1]C_Personale!BP186+[1]C_Personale!BP185+[1]C_Personale!BP187-[1]Bilancio_In!BS51</f>
        <v>-3880</v>
      </c>
      <c r="BU57" s="3">
        <f>+BT57+[1]C_Personale!BQ186+[1]C_Personale!BQ185+[1]C_Personale!BQ187-[1]Bilancio_In!BT51</f>
        <v>-3880</v>
      </c>
      <c r="BV57" s="3">
        <f>+BU57+[1]C_Personale!BR186+[1]C_Personale!BR185+[1]C_Personale!BR187-[1]Bilancio_In!BU51</f>
        <v>-3880</v>
      </c>
      <c r="BW57" s="3">
        <f>+BV57+[1]C_Personale!BS186+[1]C_Personale!BS185+[1]C_Personale!BS187-[1]Bilancio_In!BV51</f>
        <v>-3880</v>
      </c>
      <c r="BX57" s="3">
        <f>+BW57+[1]C_Personale!BT186+[1]C_Personale!BT185+[1]C_Personale!BT187-[1]Bilancio_In!BW51</f>
        <v>-3880</v>
      </c>
      <c r="BY57" s="3">
        <f>+BX57+[1]C_Personale!BU186+[1]C_Personale!BU185+[1]C_Personale!BU187-[1]Bilancio_In!BX51</f>
        <v>-3880</v>
      </c>
      <c r="BZ57" s="3">
        <f>+BY57+[1]C_Personale!BV186+[1]C_Personale!BV185+[1]C_Personale!BV187-[1]Bilancio_In!BY51</f>
        <v>-3880</v>
      </c>
      <c r="CA57" s="3">
        <f>+BZ57+[1]C_Personale!BW186+[1]C_Personale!BW185+[1]C_Personale!BW187-[1]Bilancio_In!BZ51</f>
        <v>-3880</v>
      </c>
      <c r="CB57" s="3">
        <f>+CA57+[1]C_Personale!BX186+[1]C_Personale!BX185+[1]C_Personale!BX187-[1]Bilancio_In!CA51</f>
        <v>-3880</v>
      </c>
      <c r="CC57" s="3">
        <f>+CB57+[1]C_Personale!BY186+[1]C_Personale!BY185+[1]C_Personale!BY187-[1]Bilancio_In!CB51</f>
        <v>-3880</v>
      </c>
      <c r="CD57" s="3">
        <f>+CC57+[1]C_Personale!BZ186+[1]C_Personale!BZ185+[1]C_Personale!BZ187-[1]Bilancio_In!CC51</f>
        <v>-3880</v>
      </c>
      <c r="CE57" s="3">
        <f>+CD57+[1]C_Personale!CA186+[1]C_Personale!CA185+[1]C_Personale!CA187-[1]Bilancio_In!CD51</f>
        <v>-3880</v>
      </c>
      <c r="CF57" s="3">
        <f>+CE57+[1]C_Personale!CB186+[1]C_Personale!CB185+[1]C_Personale!CB187-[1]Bilancio_In!CE51</f>
        <v>-3880</v>
      </c>
      <c r="CG57" s="3">
        <f>+CF57+[1]C_Personale!CC186+[1]C_Personale!CC185+[1]C_Personale!CC187-[1]Bilancio_In!CF51</f>
        <v>-3880</v>
      </c>
      <c r="CH57" s="3">
        <f>+CG57+[1]C_Personale!CD186+[1]C_Personale!CD185+[1]C_Personale!CD187-[1]Bilancio_In!CG51</f>
        <v>-3880</v>
      </c>
      <c r="CI57" s="3">
        <f>+CH57+[1]C_Personale!CE186+[1]C_Personale!CE185+[1]C_Personale!CE187-[1]Bilancio_In!CH51</f>
        <v>-3880</v>
      </c>
      <c r="CJ57" s="3">
        <f>+CI57+[1]C_Personale!CF186+[1]C_Personale!CF185+[1]C_Personale!CF187-[1]Bilancio_In!CI51</f>
        <v>-3880</v>
      </c>
      <c r="CK57" s="3">
        <f>+CJ57+[1]C_Personale!CG186+[1]C_Personale!CG185+[1]C_Personale!CG187-[1]Bilancio_In!CJ51</f>
        <v>-3880</v>
      </c>
      <c r="CL57" s="3">
        <f>+CK57+[1]C_Personale!CH186+[1]C_Personale!CH185+[1]C_Personale!CH187-[1]Bilancio_In!CK51</f>
        <v>-3880</v>
      </c>
      <c r="CM57" s="3">
        <f>+CL57+[1]C_Personale!CI186+[1]C_Personale!CI185+[1]C_Personale!CI187-[1]Bilancio_In!CL51</f>
        <v>-3880</v>
      </c>
      <c r="CN57" s="3">
        <f>+CM57+[1]C_Personale!CJ186+[1]C_Personale!CJ185+[1]C_Personale!CJ187-[1]Bilancio_In!CM51</f>
        <v>-3880</v>
      </c>
      <c r="CO57" s="3">
        <f>+CN57+[1]C_Personale!CK186+[1]C_Personale!CK185+[1]C_Personale!CK187-[1]Bilancio_In!CN51</f>
        <v>-3880</v>
      </c>
      <c r="CP57" s="3">
        <f>+CO57+[1]C_Personale!CL186+[1]C_Personale!CL185+[1]C_Personale!CL187-[1]Bilancio_In!CO51</f>
        <v>-3880</v>
      </c>
      <c r="CQ57" s="3">
        <f>+CP57+[1]C_Personale!CM186+[1]C_Personale!CM185+[1]C_Personale!CM187-[1]Bilancio_In!CP51</f>
        <v>-3880</v>
      </c>
      <c r="CR57" s="3">
        <f>+CQ57+[1]C_Personale!CN186+[1]C_Personale!CN185+[1]C_Personale!CN187-[1]Bilancio_In!CQ51</f>
        <v>-3880</v>
      </c>
      <c r="CS57" s="3">
        <f>+CR57+[1]C_Personale!CO186+[1]C_Personale!CO185+[1]C_Personale!CO187-[1]Bilancio_In!CR51</f>
        <v>-3880</v>
      </c>
      <c r="CT57" s="3">
        <f>+CS57+[1]C_Personale!CP186+[1]C_Personale!CP185+[1]C_Personale!CP187-[1]Bilancio_In!CS51</f>
        <v>-3880</v>
      </c>
      <c r="CU57" s="3">
        <f>+CT57+[1]C_Personale!CQ186+[1]C_Personale!CQ185+[1]C_Personale!CQ187-[1]Bilancio_In!CT51</f>
        <v>-3880</v>
      </c>
      <c r="CV57" s="3">
        <f>+CU57+[1]C_Personale!CR186+[1]C_Personale!CR185+[1]C_Personale!CR187-[1]Bilancio_In!CU51</f>
        <v>-3880</v>
      </c>
      <c r="CW57" s="3">
        <f>+CV57+[1]C_Personale!CS186+[1]C_Personale!CS185+[1]C_Personale!CS187-[1]Bilancio_In!CV51</f>
        <v>-3880</v>
      </c>
      <c r="CX57" s="3">
        <f>+CW57+[1]C_Personale!CT186+[1]C_Personale!CT185+[1]C_Personale!CT187-[1]Bilancio_In!CW51</f>
        <v>-3880</v>
      </c>
      <c r="CY57" s="3">
        <f>+CX57+[1]C_Personale!CU186+[1]C_Personale!CU185+[1]C_Personale!CU187-[1]Bilancio_In!CX51</f>
        <v>-3880</v>
      </c>
      <c r="CZ57" s="3">
        <f>+CY57+[1]C_Personale!CV186+[1]C_Personale!CV185+[1]C_Personale!CV187-[1]Bilancio_In!CY51</f>
        <v>-3880</v>
      </c>
      <c r="DA57" s="3">
        <f>+CZ57+[1]C_Personale!CW186+[1]C_Personale!CW185+[1]C_Personale!CW187-[1]Bilancio_In!CZ51</f>
        <v>-3880</v>
      </c>
      <c r="DB57" s="3">
        <f>+DA57+[1]C_Personale!CX186+[1]C_Personale!CX185+[1]C_Personale!CX187-[1]Bilancio_In!DA51</f>
        <v>-3880</v>
      </c>
      <c r="DC57" s="3">
        <f>+DB57+[1]C_Personale!CY186+[1]C_Personale!CY185+[1]C_Personale!CY187-[1]Bilancio_In!DB51</f>
        <v>-3880</v>
      </c>
      <c r="DD57" s="3">
        <f>+DC57+[1]C_Personale!CZ186+[1]C_Personale!CZ185+[1]C_Personale!CZ187-[1]Bilancio_In!DC51</f>
        <v>-3880</v>
      </c>
      <c r="DE57" s="3">
        <f>+DD57+[1]C_Personale!DA186+[1]C_Personale!DA185+[1]C_Personale!DA187-[1]Bilancio_In!DD51</f>
        <v>-3880</v>
      </c>
      <c r="DF57" s="3">
        <f>+DE57+[1]C_Personale!DB186+[1]C_Personale!DB185+[1]C_Personale!DB187-[1]Bilancio_In!DE51</f>
        <v>-3880</v>
      </c>
      <c r="DG57" s="3">
        <f>+DF57+[1]C_Personale!DC186+[1]C_Personale!DC185+[1]C_Personale!DC187-[1]Bilancio_In!DF51</f>
        <v>-3880</v>
      </c>
      <c r="DH57" s="3">
        <f>+DG57+[1]C_Personale!DD186+[1]C_Personale!DD185+[1]C_Personale!DD187-[1]Bilancio_In!DG51</f>
        <v>-3880</v>
      </c>
      <c r="DI57" s="3">
        <f>+DH57+[1]C_Personale!DE186+[1]C_Personale!DE185+[1]C_Personale!DE187-[1]Bilancio_In!DH51</f>
        <v>-3880</v>
      </c>
      <c r="DJ57" s="3">
        <f>+DI57+[1]C_Personale!DF186+[1]C_Personale!DF185+[1]C_Personale!DF187-[1]Bilancio_In!DI51</f>
        <v>-3880</v>
      </c>
      <c r="DK57" s="3">
        <f>+DJ57+[1]C_Personale!DG186+[1]C_Personale!DG185+[1]C_Personale!DG187-[1]Bilancio_In!DJ51</f>
        <v>-3880</v>
      </c>
      <c r="DL57" s="3">
        <f>+DK57+[1]C_Personale!DH186+[1]C_Personale!DH185+[1]C_Personale!DH187-[1]Bilancio_In!DK51</f>
        <v>-3880</v>
      </c>
      <c r="DM57" s="3">
        <f>+DL57+[1]C_Personale!DI186+[1]C_Personale!DI185+[1]C_Personale!DI187-[1]Bilancio_In!DL51</f>
        <v>-3880</v>
      </c>
      <c r="DN57" s="3">
        <f>+DM57+[1]C_Personale!DJ186+[1]C_Personale!DJ185+[1]C_Personale!DJ187-[1]Bilancio_In!DM51</f>
        <v>-3880</v>
      </c>
      <c r="DO57" s="3">
        <f>+DN57+[1]C_Personale!DK186+[1]C_Personale!DK185+[1]C_Personale!DK187-[1]Bilancio_In!DN51</f>
        <v>-3880</v>
      </c>
      <c r="DP57" s="3">
        <f>+DO57+[1]C_Personale!DL186+[1]C_Personale!DL185+[1]C_Personale!DL187-[1]Bilancio_In!DO51</f>
        <v>-3880</v>
      </c>
      <c r="DQ57" s="3">
        <f>+DP57+[1]C_Personale!DM186+[1]C_Personale!DM185+[1]C_Personale!DM187-[1]Bilancio_In!DP51</f>
        <v>-3880</v>
      </c>
      <c r="DR57" s="3">
        <f>+DQ57+[1]C_Personale!DN186+[1]C_Personale!DN185+[1]C_Personale!DN187-[1]Bilancio_In!DQ51</f>
        <v>-3880</v>
      </c>
      <c r="DS57" s="3">
        <f>+DR57+[1]C_Personale!DO186+[1]C_Personale!DO185+[1]C_Personale!DO187-[1]Bilancio_In!DR51</f>
        <v>-3880</v>
      </c>
      <c r="DT57" s="3">
        <f>+DS57+[1]C_Personale!DP186+[1]C_Personale!DP185+[1]C_Personale!DP187-[1]Bilancio_In!DS51</f>
        <v>-3880</v>
      </c>
      <c r="DU57" s="3">
        <f>+DT57+[1]C_Personale!DQ186+[1]C_Personale!DQ185+[1]C_Personale!DQ187-[1]Bilancio_In!DT51</f>
        <v>-3880</v>
      </c>
      <c r="DV57" s="3">
        <f>+DU57+[1]C_Personale!DR186+[1]C_Personale!DR185+[1]C_Personale!DR187-[1]Bilancio_In!DU51</f>
        <v>-3880</v>
      </c>
      <c r="DW57" s="3">
        <f>+DV57+[1]C_Personale!DS186+[1]C_Personale!DS185+[1]C_Personale!DS187-[1]Bilancio_In!DV51</f>
        <v>-3880</v>
      </c>
      <c r="DX57" s="3">
        <f>+DW57+[1]C_Personale!DT186+[1]C_Personale!DT185+[1]C_Personale!DT187-[1]Bilancio_In!DW51</f>
        <v>-3880</v>
      </c>
      <c r="DZ57" s="3">
        <f t="shared" si="146"/>
        <v>26000</v>
      </c>
      <c r="EA57" s="3">
        <f t="shared" si="147"/>
        <v>-3880</v>
      </c>
      <c r="EB57" s="3">
        <f t="shared" si="148"/>
        <v>-3880</v>
      </c>
      <c r="EC57" s="3">
        <f t="shared" si="149"/>
        <v>-3880</v>
      </c>
      <c r="ED57" s="3">
        <f t="shared" si="150"/>
        <v>-3880</v>
      </c>
      <c r="EE57" s="3">
        <f t="shared" si="151"/>
        <v>-3880</v>
      </c>
      <c r="EF57" s="3">
        <f t="shared" si="152"/>
        <v>-3880</v>
      </c>
      <c r="EG57" s="3">
        <f t="shared" si="153"/>
        <v>-3880</v>
      </c>
      <c r="EH57" s="3">
        <f t="shared" si="154"/>
        <v>-3880</v>
      </c>
      <c r="EI57" s="3">
        <f t="shared" si="155"/>
        <v>-3880</v>
      </c>
      <c r="EJ57" s="3">
        <f t="shared" si="156"/>
        <v>-3880</v>
      </c>
      <c r="EK57">
        <f t="shared" si="0"/>
        <v>54</v>
      </c>
    </row>
    <row r="58" spans="3:141">
      <c r="C58" s="20"/>
      <c r="D58" s="20"/>
      <c r="E58" s="20"/>
      <c r="F58" s="25" t="s">
        <v>54</v>
      </c>
      <c r="G58" s="35"/>
      <c r="H58" s="3">
        <f>+[1]Bilancio_In!E52</f>
        <v>22000</v>
      </c>
      <c r="I58" s="3">
        <f>+IF([1]L_Iva!G35&lt;0,-[1]L_Iva!G35,0)+$H58-[1]Bilancio_In!H52</f>
        <v>171495</v>
      </c>
      <c r="J58" s="3">
        <f>+IF([1]L_Iva!H35&lt;0,-[1]L_Iva!H35,0)+$H58-SUM([1]Bilancio_In!$H52:I52)</f>
        <v>166495</v>
      </c>
      <c r="K58" s="3">
        <f>+IF([1]L_Iva!I35&lt;0,-[1]L_Iva!I35,0)+$H58-SUM([1]Bilancio_In!$H52:J52)</f>
        <v>161495</v>
      </c>
      <c r="L58" s="3">
        <f>+IF([1]L_Iva!J35&lt;0,-[1]L_Iva!J35,0)+$H58-SUM([1]Bilancio_In!$H52:K52)</f>
        <v>161495</v>
      </c>
      <c r="M58" s="3">
        <f>+IF([1]L_Iva!K35&lt;0,-[1]L_Iva!K35,0)+$H58-SUM([1]Bilancio_In!$H52:L52)</f>
        <v>161495</v>
      </c>
      <c r="N58" s="3">
        <f>+IF([1]L_Iva!L35&lt;0,-[1]L_Iva!L35,0)+$H58-SUM([1]Bilancio_In!$H52:M52)</f>
        <v>161495</v>
      </c>
      <c r="O58" s="3">
        <f>+IF([1]L_Iva!M35&lt;0,-[1]L_Iva!M35,0)+$H58-SUM([1]Bilancio_In!$H52:N52)</f>
        <v>161495</v>
      </c>
      <c r="P58" s="3">
        <f>+IF([1]L_Iva!N35&lt;0,-[1]L_Iva!N35,0)+$H58-SUM([1]Bilancio_In!$H52:O52)</f>
        <v>161495</v>
      </c>
      <c r="Q58" s="3">
        <f>+IF([1]L_Iva!O35&lt;0,-[1]L_Iva!O35,0)+$H58-SUM([1]Bilancio_In!$H52:P52)</f>
        <v>161495</v>
      </c>
      <c r="R58" s="3">
        <f>+IF([1]L_Iva!P35&lt;0,-[1]L_Iva!P35,0)+$H58-SUM([1]Bilancio_In!$H52:Q52)</f>
        <v>161495</v>
      </c>
      <c r="S58" s="3">
        <f>+IF([1]L_Iva!Q35&lt;0,-[1]L_Iva!Q35,0)+$H58-SUM([1]Bilancio_In!$H52:R52)</f>
        <v>161495</v>
      </c>
      <c r="T58" s="3">
        <f>+IF([1]L_Iva!R35&lt;0,-[1]L_Iva!R35,0)+$H58-SUM([1]Bilancio_In!$H52:S52)</f>
        <v>161495</v>
      </c>
      <c r="U58" s="3">
        <f>+IF([1]L_Iva!S35&lt;0,-[1]L_Iva!S35,0)+$H58-SUM([1]Bilancio_In!$H52:T52)</f>
        <v>162045</v>
      </c>
      <c r="V58" s="3">
        <f>+IF([1]L_Iva!T35&lt;0,-[1]L_Iva!T35,0)+$H58-SUM([1]Bilancio_In!$H52:U52)</f>
        <v>162045</v>
      </c>
      <c r="W58" s="3">
        <f>+IF([1]L_Iva!U35&lt;0,-[1]L_Iva!U35,0)+$H58-SUM([1]Bilancio_In!$H52:V52)</f>
        <v>162045</v>
      </c>
      <c r="X58" s="3">
        <f>+IF([1]L_Iva!V35&lt;0,-[1]L_Iva!V35,0)+$H58-SUM([1]Bilancio_In!$H52:W52)</f>
        <v>162045</v>
      </c>
      <c r="Y58" s="3">
        <f>+IF([1]L_Iva!W35&lt;0,-[1]L_Iva!W35,0)+$H58-SUM([1]Bilancio_In!$H52:X52)</f>
        <v>162045</v>
      </c>
      <c r="Z58" s="3">
        <f>+IF([1]L_Iva!X35&lt;0,-[1]L_Iva!X35,0)+$H58-SUM([1]Bilancio_In!$H52:Y52)</f>
        <v>162045</v>
      </c>
      <c r="AA58" s="3">
        <f>+IF([1]L_Iva!Y35&lt;0,-[1]L_Iva!Y35,0)+$H58-SUM([1]Bilancio_In!$H52:Z52)</f>
        <v>162045</v>
      </c>
      <c r="AB58" s="3">
        <f>+IF([1]L_Iva!Z35&lt;0,-[1]L_Iva!Z35,0)+$H58-SUM([1]Bilancio_In!$H52:AA52)</f>
        <v>162045</v>
      </c>
      <c r="AC58" s="3">
        <f>+IF([1]L_Iva!AA35&lt;0,-[1]L_Iva!AA35,0)+$H58-SUM([1]Bilancio_In!$H52:AB52)</f>
        <v>162045</v>
      </c>
      <c r="AD58" s="3">
        <f>+IF([1]L_Iva!AB35&lt;0,-[1]L_Iva!AB35,0)+$H58-SUM([1]Bilancio_In!$H52:AC52)</f>
        <v>162045</v>
      </c>
      <c r="AE58" s="3">
        <f>+IF([1]L_Iva!AC35&lt;0,-[1]L_Iva!AC35,0)+$H58-SUM([1]Bilancio_In!$H52:AD52)</f>
        <v>162045</v>
      </c>
      <c r="AF58" s="3">
        <f>+IF([1]L_Iva!AD35&lt;0,-[1]L_Iva!AD35,0)+$H58-SUM([1]Bilancio_In!$H52:AE52)</f>
        <v>162045</v>
      </c>
      <c r="AG58" s="3">
        <f>+IF([1]L_Iva!AE35&lt;0,-[1]L_Iva!AE35,0)+$H58-SUM([1]Bilancio_In!$H52:AF52)</f>
        <v>59250</v>
      </c>
      <c r="AH58" s="3">
        <f>+IF([1]L_Iva!AF35&lt;0,-[1]L_Iva!AF35,0)+$H58-SUM([1]Bilancio_In!$H52:AG52)</f>
        <v>59250</v>
      </c>
      <c r="AI58" s="3">
        <f>+IF([1]L_Iva!AG35&lt;0,-[1]L_Iva!AG35,0)+$H58-SUM([1]Bilancio_In!$H52:AH52)</f>
        <v>59250</v>
      </c>
      <c r="AJ58" s="3">
        <f>+IF([1]L_Iva!AH35&lt;0,-[1]L_Iva!AH35,0)+$H58-SUM([1]Bilancio_In!$H52:AI52)</f>
        <v>59250</v>
      </c>
      <c r="AK58" s="3">
        <f>+IF([1]L_Iva!AI35&lt;0,-[1]L_Iva!AI35,0)+$H58-SUM([1]Bilancio_In!$H52:AJ52)</f>
        <v>59250</v>
      </c>
      <c r="AL58" s="3">
        <f>+IF([1]L_Iva!AJ35&lt;0,-[1]L_Iva!AJ35,0)+$H58-SUM([1]Bilancio_In!$H52:AK52)</f>
        <v>59250</v>
      </c>
      <c r="AM58" s="3">
        <f>+IF([1]L_Iva!AK35&lt;0,-[1]L_Iva!AK35,0)+$H58-SUM([1]Bilancio_In!$H52:AL52)</f>
        <v>59250</v>
      </c>
      <c r="AN58" s="3">
        <f>+IF([1]L_Iva!AL35&lt;0,-[1]L_Iva!AL35,0)+$H58-SUM([1]Bilancio_In!$H52:AM52)</f>
        <v>59250</v>
      </c>
      <c r="AO58" s="3">
        <f>+IF([1]L_Iva!AM35&lt;0,-[1]L_Iva!AM35,0)+$H58-SUM([1]Bilancio_In!$H52:AN52)</f>
        <v>59250</v>
      </c>
      <c r="AP58" s="3">
        <f>+IF([1]L_Iva!AN35&lt;0,-[1]L_Iva!AN35,0)+$H58-SUM([1]Bilancio_In!$H52:AO52)</f>
        <v>59250</v>
      </c>
      <c r="AQ58" s="3">
        <f>+IF([1]L_Iva!AO35&lt;0,-[1]L_Iva!AO35,0)+$H58-SUM([1]Bilancio_In!$H52:AP52)</f>
        <v>59250</v>
      </c>
      <c r="AR58" s="3">
        <f>+IF([1]L_Iva!AP35&lt;0,-[1]L_Iva!AP35,0)+$H58-SUM([1]Bilancio_In!$H52:AQ52)</f>
        <v>59250</v>
      </c>
      <c r="AS58" s="3">
        <f>+IF([1]L_Iva!AQ35&lt;0,-[1]L_Iva!AQ35,0)+$H58-SUM([1]Bilancio_In!$H52:AR52)</f>
        <v>162045</v>
      </c>
      <c r="AT58" s="3">
        <f>+IF([1]L_Iva!AR35&lt;0,-[1]L_Iva!AR35,0)+$H58-SUM([1]Bilancio_In!$H52:AS52)</f>
        <v>162045</v>
      </c>
      <c r="AU58" s="3">
        <f>+IF([1]L_Iva!AS35&lt;0,-[1]L_Iva!AS35,0)+$H58-SUM([1]Bilancio_In!$H52:AT52)</f>
        <v>162045</v>
      </c>
      <c r="AV58" s="3">
        <f>+IF([1]L_Iva!AT35&lt;0,-[1]L_Iva!AT35,0)+$H58-SUM([1]Bilancio_In!$H52:AU52)</f>
        <v>162045</v>
      </c>
      <c r="AW58" s="3">
        <f>+IF([1]L_Iva!AU35&lt;0,-[1]L_Iva!AU35,0)+$H58-SUM([1]Bilancio_In!$H52:AV52)</f>
        <v>162045</v>
      </c>
      <c r="AX58" s="3">
        <f>+IF([1]L_Iva!AV35&lt;0,-[1]L_Iva!AV35,0)+$H58-SUM([1]Bilancio_In!$H52:AW52)</f>
        <v>162045</v>
      </c>
      <c r="AY58" s="3">
        <f>+IF([1]L_Iva!AW35&lt;0,-[1]L_Iva!AW35,0)+$H58-SUM([1]Bilancio_In!$H52:AX52)</f>
        <v>162045</v>
      </c>
      <c r="AZ58" s="3">
        <f>+IF([1]L_Iva!AX35&lt;0,-[1]L_Iva!AX35,0)+$H58-SUM([1]Bilancio_In!$H52:AY52)</f>
        <v>162045</v>
      </c>
      <c r="BA58" s="3">
        <f>+IF([1]L_Iva!AY35&lt;0,-[1]L_Iva!AY35,0)+$H58-SUM([1]Bilancio_In!$H52:AZ52)</f>
        <v>162045</v>
      </c>
      <c r="BB58" s="3">
        <f>+IF([1]L_Iva!AZ35&lt;0,-[1]L_Iva!AZ35,0)+$H58-SUM([1]Bilancio_In!$H52:BA52)</f>
        <v>162045</v>
      </c>
      <c r="BC58" s="3">
        <f>+IF([1]L_Iva!BA35&lt;0,-[1]L_Iva!BA35,0)+$H58-SUM([1]Bilancio_In!$H52:BB52)</f>
        <v>162045</v>
      </c>
      <c r="BD58" s="3">
        <f>+IF([1]L_Iva!BB35&lt;0,-[1]L_Iva!BB35,0)+$H58-SUM([1]Bilancio_In!$H52:BC52)</f>
        <v>162045</v>
      </c>
      <c r="BE58" s="3">
        <f>+IF([1]L_Iva!BC35&lt;0,-[1]L_Iva!BC35,0)+$H58-SUM([1]Bilancio_In!$H52:BD52)</f>
        <v>162045</v>
      </c>
      <c r="BF58" s="3">
        <f>+IF([1]L_Iva!BD35&lt;0,-[1]L_Iva!BD35,0)+$H58-SUM([1]Bilancio_In!$H52:BE52)</f>
        <v>162045</v>
      </c>
      <c r="BG58" s="3">
        <f>+IF([1]L_Iva!BE35&lt;0,-[1]L_Iva!BE35,0)+$H58-SUM([1]Bilancio_In!$H52:BF52)</f>
        <v>162045</v>
      </c>
      <c r="BH58" s="3">
        <f>+IF([1]L_Iva!BF35&lt;0,-[1]L_Iva!BF35,0)+$H58-SUM([1]Bilancio_In!$H52:BG52)</f>
        <v>162045</v>
      </c>
      <c r="BI58" s="3">
        <f>+IF([1]L_Iva!BG35&lt;0,-[1]L_Iva!BG35,0)+$H58-SUM([1]Bilancio_In!$H52:BH52)</f>
        <v>162045</v>
      </c>
      <c r="BJ58" s="3">
        <f>+IF([1]L_Iva!BH35&lt;0,-[1]L_Iva!BH35,0)+$H58-SUM([1]Bilancio_In!$H52:BI52)</f>
        <v>162045</v>
      </c>
      <c r="BK58" s="3">
        <f>+IF([1]L_Iva!BI35&lt;0,-[1]L_Iva!BI35,0)+$H58-SUM([1]Bilancio_In!$H52:BJ52)</f>
        <v>162045</v>
      </c>
      <c r="BL58" s="3">
        <f>+IF([1]L_Iva!BJ35&lt;0,-[1]L_Iva!BJ35,0)+$H58-SUM([1]Bilancio_In!$H52:BK52)</f>
        <v>162045</v>
      </c>
      <c r="BM58" s="3">
        <f>+IF([1]L_Iva!BK35&lt;0,-[1]L_Iva!BK35,0)+$H58-SUM([1]Bilancio_In!$H52:BL52)</f>
        <v>162045</v>
      </c>
      <c r="BN58" s="3">
        <f>+IF([1]L_Iva!BL35&lt;0,-[1]L_Iva!BL35,0)+$H58-SUM([1]Bilancio_In!$H52:BM52)</f>
        <v>162045</v>
      </c>
      <c r="BO58" s="3">
        <f>+IF([1]L_Iva!BM35&lt;0,-[1]L_Iva!BM35,0)+$H58-SUM([1]Bilancio_In!$H52:BN52)</f>
        <v>162045</v>
      </c>
      <c r="BP58" s="3">
        <f>+IF([1]L_Iva!BN35&lt;0,-[1]L_Iva!BN35,0)+$H58-SUM([1]Bilancio_In!$H52:BO52)</f>
        <v>162045</v>
      </c>
      <c r="BQ58" s="3">
        <f>+IF([1]L_Iva!BO35&lt;0,-[1]L_Iva!BO35,0)+$H58-SUM([1]Bilancio_In!$H52:BP52)</f>
        <v>162045</v>
      </c>
      <c r="BR58" s="3">
        <f>+IF([1]L_Iva!BP35&lt;0,-[1]L_Iva!BP35,0)+$H58-SUM([1]Bilancio_In!$H52:BQ52)</f>
        <v>162045</v>
      </c>
      <c r="BS58" s="3">
        <f>+IF([1]L_Iva!BQ35&lt;0,-[1]L_Iva!BQ35,0)+$H58-SUM([1]Bilancio_In!$H52:BR52)</f>
        <v>162045</v>
      </c>
      <c r="BT58" s="3">
        <f>+IF([1]L_Iva!BR35&lt;0,-[1]L_Iva!BR35,0)+$H58-SUM([1]Bilancio_In!$H52:BS52)</f>
        <v>162045</v>
      </c>
      <c r="BU58" s="3">
        <f>+IF([1]L_Iva!BS35&lt;0,-[1]L_Iva!BS35,0)+$H58-SUM([1]Bilancio_In!$H52:BT52)</f>
        <v>162045</v>
      </c>
      <c r="BV58" s="3">
        <f>+IF([1]L_Iva!BT35&lt;0,-[1]L_Iva!BT35,0)+$H58-SUM([1]Bilancio_In!$H52:BU52)</f>
        <v>162045</v>
      </c>
      <c r="BW58" s="3">
        <f>+IF([1]L_Iva!BU35&lt;0,-[1]L_Iva!BU35,0)+$H58-SUM([1]Bilancio_In!$H52:BV52)</f>
        <v>162045</v>
      </c>
      <c r="BX58" s="3">
        <f>+IF([1]L_Iva!BV35&lt;0,-[1]L_Iva!BV35,0)+$H58-SUM([1]Bilancio_In!$H52:BW52)</f>
        <v>162045</v>
      </c>
      <c r="BY58" s="3">
        <f>+IF([1]L_Iva!BW35&lt;0,-[1]L_Iva!BW35,0)+$H58-SUM([1]Bilancio_In!$H52:BX52)</f>
        <v>162045</v>
      </c>
      <c r="BZ58" s="3">
        <f>+IF([1]L_Iva!BX35&lt;0,-[1]L_Iva!BX35,0)+$H58-SUM([1]Bilancio_In!$H52:BY52)</f>
        <v>162045</v>
      </c>
      <c r="CA58" s="3">
        <f>+IF([1]L_Iva!BY35&lt;0,-[1]L_Iva!BY35,0)+$H58-SUM([1]Bilancio_In!$H52:BZ52)</f>
        <v>162045</v>
      </c>
      <c r="CB58" s="3">
        <f>+IF([1]L_Iva!BZ35&lt;0,-[1]L_Iva!BZ35,0)+$H58-SUM([1]Bilancio_In!$H52:CA52)</f>
        <v>162045</v>
      </c>
      <c r="CC58" s="3">
        <f>+IF([1]L_Iva!CA35&lt;0,-[1]L_Iva!CA35,0)+$H58-SUM([1]Bilancio_In!$H52:CB52)</f>
        <v>162045</v>
      </c>
      <c r="CD58" s="3">
        <f>+IF([1]L_Iva!CB35&lt;0,-[1]L_Iva!CB35,0)+$H58-SUM([1]Bilancio_In!$H52:CC52)</f>
        <v>162045</v>
      </c>
      <c r="CE58" s="3">
        <f>+IF([1]L_Iva!CC35&lt;0,-[1]L_Iva!CC35,0)+$H58-SUM([1]Bilancio_In!$H52:CD52)</f>
        <v>162045</v>
      </c>
      <c r="CF58" s="3">
        <f>+IF([1]L_Iva!CD35&lt;0,-[1]L_Iva!CD35,0)+$H58-SUM([1]Bilancio_In!$H52:CE52)</f>
        <v>162045</v>
      </c>
      <c r="CG58" s="3">
        <f>+IF([1]L_Iva!CE35&lt;0,-[1]L_Iva!CE35,0)+$H58-SUM([1]Bilancio_In!$H52:CF52)</f>
        <v>162045</v>
      </c>
      <c r="CH58" s="3">
        <f>+IF([1]L_Iva!CF35&lt;0,-[1]L_Iva!CF35,0)+$H58-SUM([1]Bilancio_In!$H52:CG52)</f>
        <v>162045</v>
      </c>
      <c r="CI58" s="3">
        <f>+IF([1]L_Iva!CG35&lt;0,-[1]L_Iva!CG35,0)+$H58-SUM([1]Bilancio_In!$H52:CH52)</f>
        <v>162045</v>
      </c>
      <c r="CJ58" s="3">
        <f>+IF([1]L_Iva!CH35&lt;0,-[1]L_Iva!CH35,0)+$H58-SUM([1]Bilancio_In!$H52:CI52)</f>
        <v>162045</v>
      </c>
      <c r="CK58" s="3">
        <f>+IF([1]L_Iva!CI35&lt;0,-[1]L_Iva!CI35,0)+$H58-SUM([1]Bilancio_In!$H52:CJ52)</f>
        <v>162045</v>
      </c>
      <c r="CL58" s="3">
        <f>+IF([1]L_Iva!CJ35&lt;0,-[1]L_Iva!CJ35,0)+$H58-SUM([1]Bilancio_In!$H52:CK52)</f>
        <v>162045</v>
      </c>
      <c r="CM58" s="3">
        <f>+IF([1]L_Iva!CK35&lt;0,-[1]L_Iva!CK35,0)+$H58-SUM([1]Bilancio_In!$H52:CL52)</f>
        <v>162045</v>
      </c>
      <c r="CN58" s="3">
        <f>+IF([1]L_Iva!CL35&lt;0,-[1]L_Iva!CL35,0)+$H58-SUM([1]Bilancio_In!$H52:CM52)</f>
        <v>162045</v>
      </c>
      <c r="CO58" s="3">
        <f>+IF([1]L_Iva!CM35&lt;0,-[1]L_Iva!CM35,0)+$H58-SUM([1]Bilancio_In!$H52:CN52)</f>
        <v>162045</v>
      </c>
      <c r="CP58" s="3">
        <f>+IF([1]L_Iva!CN35&lt;0,-[1]L_Iva!CN35,0)+$H58-SUM([1]Bilancio_In!$H52:CO52)</f>
        <v>162045</v>
      </c>
      <c r="CQ58" s="3">
        <f>+IF([1]L_Iva!CO35&lt;0,-[1]L_Iva!CO35,0)+$H58-SUM([1]Bilancio_In!$H52:CP52)</f>
        <v>162045</v>
      </c>
      <c r="CR58" s="3">
        <f>+IF([1]L_Iva!CP35&lt;0,-[1]L_Iva!CP35,0)+$H58-SUM([1]Bilancio_In!$H52:CQ52)</f>
        <v>162045</v>
      </c>
      <c r="CS58" s="3">
        <f>+IF([1]L_Iva!CQ35&lt;0,-[1]L_Iva!CQ35,0)+$H58-SUM([1]Bilancio_In!$H52:CR52)</f>
        <v>162045</v>
      </c>
      <c r="CT58" s="3">
        <f>+IF([1]L_Iva!CR35&lt;0,-[1]L_Iva!CR35,0)+$H58-SUM([1]Bilancio_In!$H52:CS52)</f>
        <v>162045</v>
      </c>
      <c r="CU58" s="3">
        <f>+IF([1]L_Iva!CS35&lt;0,-[1]L_Iva!CS35,0)+$H58-SUM([1]Bilancio_In!$H52:CT52)</f>
        <v>162045</v>
      </c>
      <c r="CV58" s="3">
        <f>+IF([1]L_Iva!CT35&lt;0,-[1]L_Iva!CT35,0)+$H58-SUM([1]Bilancio_In!$H52:CU52)</f>
        <v>162045</v>
      </c>
      <c r="CW58" s="3">
        <f>+IF([1]L_Iva!CU35&lt;0,-[1]L_Iva!CU35,0)+$H58-SUM([1]Bilancio_In!$H52:CV52)</f>
        <v>162045</v>
      </c>
      <c r="CX58" s="3">
        <f>+IF([1]L_Iva!CV35&lt;0,-[1]L_Iva!CV35,0)+$H58-SUM([1]Bilancio_In!$H52:CW52)</f>
        <v>162045</v>
      </c>
      <c r="CY58" s="3">
        <f>+IF([1]L_Iva!CW35&lt;0,-[1]L_Iva!CW35,0)+$H58-SUM([1]Bilancio_In!$H52:CX52)</f>
        <v>162045</v>
      </c>
      <c r="CZ58" s="3">
        <f>+IF([1]L_Iva!CX35&lt;0,-[1]L_Iva!CX35,0)+$H58-SUM([1]Bilancio_In!$H52:CY52)</f>
        <v>162045</v>
      </c>
      <c r="DA58" s="3">
        <f>+IF([1]L_Iva!CY35&lt;0,-[1]L_Iva!CY35,0)+$H58-SUM([1]Bilancio_In!$H52:CZ52)</f>
        <v>162045</v>
      </c>
      <c r="DB58" s="3">
        <f>+IF([1]L_Iva!CZ35&lt;0,-[1]L_Iva!CZ35,0)+$H58-SUM([1]Bilancio_In!$H52:DA52)</f>
        <v>162045</v>
      </c>
      <c r="DC58" s="3">
        <f>+IF([1]L_Iva!DA35&lt;0,-[1]L_Iva!DA35,0)+$H58-SUM([1]Bilancio_In!$H52:DB52)</f>
        <v>162045</v>
      </c>
      <c r="DD58" s="3">
        <f>+IF([1]L_Iva!DB35&lt;0,-[1]L_Iva!DB35,0)+$H58-SUM([1]Bilancio_In!$H52:DC52)</f>
        <v>162045</v>
      </c>
      <c r="DE58" s="3">
        <f>+IF([1]L_Iva!DC35&lt;0,-[1]L_Iva!DC35,0)+$H58-SUM([1]Bilancio_In!$H52:DD52)</f>
        <v>162045</v>
      </c>
      <c r="DF58" s="3">
        <f>+IF([1]L_Iva!DD35&lt;0,-[1]L_Iva!DD35,0)+$H58-SUM([1]Bilancio_In!$H52:DE52)</f>
        <v>162045</v>
      </c>
      <c r="DG58" s="3">
        <f>+IF([1]L_Iva!DE35&lt;0,-[1]L_Iva!DE35,0)+$H58-SUM([1]Bilancio_In!$H52:DF52)</f>
        <v>162045</v>
      </c>
      <c r="DH58" s="3">
        <f>+IF([1]L_Iva!DF35&lt;0,-[1]L_Iva!DF35,0)+$H58-SUM([1]Bilancio_In!$H52:DG52)</f>
        <v>162045</v>
      </c>
      <c r="DI58" s="3">
        <f>+IF([1]L_Iva!DG35&lt;0,-[1]L_Iva!DG35,0)+$H58-SUM([1]Bilancio_In!$H52:DH52)</f>
        <v>162045</v>
      </c>
      <c r="DJ58" s="3">
        <f>+IF([1]L_Iva!DH35&lt;0,-[1]L_Iva!DH35,0)+$H58-SUM([1]Bilancio_In!$H52:DI52)</f>
        <v>162045</v>
      </c>
      <c r="DK58" s="3">
        <f>+IF([1]L_Iva!DI35&lt;0,-[1]L_Iva!DI35,0)+$H58-SUM([1]Bilancio_In!$H52:DJ52)</f>
        <v>162045</v>
      </c>
      <c r="DL58" s="3">
        <f>+IF([1]L_Iva!DJ35&lt;0,-[1]L_Iva!DJ35,0)+$H58-SUM([1]Bilancio_In!$H52:DK52)</f>
        <v>162045</v>
      </c>
      <c r="DM58" s="3">
        <f>+IF([1]L_Iva!DK35&lt;0,-[1]L_Iva!DK35,0)+$H58-SUM([1]Bilancio_In!$H52:DL52)</f>
        <v>162045</v>
      </c>
      <c r="DN58" s="3">
        <f>+IF([1]L_Iva!DL35&lt;0,-[1]L_Iva!DL35,0)+$H58-SUM([1]Bilancio_In!$H52:DM52)</f>
        <v>162045</v>
      </c>
      <c r="DO58" s="3">
        <f>+IF([1]L_Iva!DM35&lt;0,-[1]L_Iva!DM35,0)+$H58-SUM([1]Bilancio_In!$H52:DN52)</f>
        <v>162045</v>
      </c>
      <c r="DP58" s="3">
        <f>+IF([1]L_Iva!DN35&lt;0,-[1]L_Iva!DN35,0)+$H58-SUM([1]Bilancio_In!$H52:DO52)</f>
        <v>162045</v>
      </c>
      <c r="DQ58" s="3">
        <f>+IF([1]L_Iva!DO35&lt;0,-[1]L_Iva!DO35,0)+$H58-SUM([1]Bilancio_In!$H52:DP52)</f>
        <v>162045</v>
      </c>
      <c r="DR58" s="3">
        <f>+IF([1]L_Iva!DP35&lt;0,-[1]L_Iva!DP35,0)+$H58-SUM([1]Bilancio_In!$H52:DQ52)</f>
        <v>162045</v>
      </c>
      <c r="DS58" s="3">
        <f>+IF([1]L_Iva!DQ35&lt;0,-[1]L_Iva!DQ35,0)+$H58-SUM([1]Bilancio_In!$H52:DR52)</f>
        <v>162045</v>
      </c>
      <c r="DT58" s="3">
        <f>+IF([1]L_Iva!DR35&lt;0,-[1]L_Iva!DR35,0)+$H58-SUM([1]Bilancio_In!$H52:DS52)</f>
        <v>162045</v>
      </c>
      <c r="DU58" s="3">
        <f>+IF([1]L_Iva!DS35&lt;0,-[1]L_Iva!DS35,0)+$H58-SUM([1]Bilancio_In!$H52:DT52)</f>
        <v>162045</v>
      </c>
      <c r="DV58" s="3">
        <f>+IF([1]L_Iva!DT35&lt;0,-[1]L_Iva!DT35,0)+$H58-SUM([1]Bilancio_In!$H52:DU52)</f>
        <v>162045</v>
      </c>
      <c r="DW58" s="3">
        <f>+IF([1]L_Iva!DU35&lt;0,-[1]L_Iva!DU35,0)+$H58-SUM([1]Bilancio_In!$H52:DV52)</f>
        <v>162045</v>
      </c>
      <c r="DX58" s="3">
        <f>+IF([1]L_Iva!DV35&lt;0,-[1]L_Iva!DV35,0)+$H58-SUM([1]Bilancio_In!$H52:DW52)</f>
        <v>162045</v>
      </c>
      <c r="DZ58" s="3">
        <f t="shared" si="146"/>
        <v>22000</v>
      </c>
      <c r="EA58" s="3">
        <f t="shared" si="147"/>
        <v>161495</v>
      </c>
      <c r="EB58" s="3">
        <f t="shared" si="148"/>
        <v>162045</v>
      </c>
      <c r="EC58" s="3">
        <f t="shared" si="149"/>
        <v>59250</v>
      </c>
      <c r="ED58" s="3">
        <f t="shared" si="150"/>
        <v>162045</v>
      </c>
      <c r="EE58" s="3">
        <f t="shared" si="151"/>
        <v>162045</v>
      </c>
      <c r="EF58" s="3">
        <f t="shared" si="152"/>
        <v>162045</v>
      </c>
      <c r="EG58" s="3">
        <f t="shared" si="153"/>
        <v>162045</v>
      </c>
      <c r="EH58" s="3">
        <f t="shared" si="154"/>
        <v>162045</v>
      </c>
      <c r="EI58" s="3">
        <f t="shared" si="155"/>
        <v>162045</v>
      </c>
      <c r="EJ58" s="3">
        <f t="shared" si="156"/>
        <v>162045</v>
      </c>
      <c r="EK58">
        <f t="shared" si="0"/>
        <v>55</v>
      </c>
    </row>
    <row r="59" spans="3:141">
      <c r="C59" s="20"/>
      <c r="D59" s="20"/>
      <c r="E59" s="20"/>
      <c r="F59" s="24" t="s">
        <v>87</v>
      </c>
      <c r="G59" s="35"/>
      <c r="H59" s="3">
        <f>+[1]Bilancio_In!E53</f>
        <v>35000</v>
      </c>
      <c r="I59" s="3">
        <f>+H59+[1]C_Ires!E26+[1]C_Irap!E28-[1]Bilancio_In!H53</f>
        <v>20000</v>
      </c>
      <c r="J59" s="3">
        <f>+I59+[1]C_Ires!F26+[1]C_Irap!F28-[1]C_Ires!E26-[1]C_Irap!E28-[1]Bilancio_In!I53</f>
        <v>5000</v>
      </c>
      <c r="K59" s="3">
        <f>+J59+[1]C_Ires!G26+[1]C_Irap!G28-[1]C_Ires!F26-[1]C_Irap!F28-[1]Bilancio_In!J53</f>
        <v>-10000</v>
      </c>
      <c r="L59" s="3">
        <f>+K59+[1]C_Ires!H26+[1]C_Irap!H28-[1]C_Ires!G26-[1]C_Irap!G28-[1]Bilancio_In!K53</f>
        <v>-10000</v>
      </c>
      <c r="M59" s="3">
        <f>+L59+[1]C_Ires!I26+[1]C_Irap!I28-[1]C_Ires!H26-[1]C_Irap!H28-[1]Bilancio_In!L53</f>
        <v>-10000</v>
      </c>
      <c r="N59" s="3">
        <f>+M59+[1]C_Ires!J26+[1]C_Irap!J28-[1]C_Ires!I26-[1]C_Irap!I28-[1]Bilancio_In!M53</f>
        <v>-10000</v>
      </c>
      <c r="O59" s="3">
        <f>+N59+[1]C_Ires!K26+[1]C_Irap!K28-[1]C_Ires!J26-[1]C_Irap!J28-[1]Bilancio_In!N53</f>
        <v>-10000</v>
      </c>
      <c r="P59" s="3">
        <f>+O59+[1]C_Ires!L26+[1]C_Irap!L28-[1]C_Ires!K26-[1]C_Irap!K28-[1]Bilancio_In!O53</f>
        <v>-10000</v>
      </c>
      <c r="Q59" s="3">
        <f>+P59+[1]C_Ires!M26+[1]C_Irap!M28-[1]C_Ires!L26-[1]C_Irap!L28-[1]Bilancio_In!P53</f>
        <v>-10000</v>
      </c>
      <c r="R59" s="3">
        <f>+Q59+[1]C_Ires!N26+[1]C_Irap!N28-[1]C_Ires!M26-[1]C_Irap!M28-[1]Bilancio_In!Q53</f>
        <v>-10000</v>
      </c>
      <c r="S59" s="3">
        <f>+R59+[1]C_Ires!O26+[1]C_Irap!O28-[1]C_Ires!N26-[1]C_Irap!N28-[1]Bilancio_In!R53</f>
        <v>-10000</v>
      </c>
      <c r="T59" s="3">
        <f>+S59+[1]C_Ires!P26+[1]C_Irap!P28-[1]C_Ires!O26-[1]C_Irap!O28-[1]Bilancio_In!S53</f>
        <v>2270542.4</v>
      </c>
      <c r="U59" s="3">
        <f>+T59+[1]C_Ires!Q26+[1]C_Irap!Q28-[1]C_Ires!P26-[1]C_Irap!P28-[1]Bilancio_In!T53</f>
        <v>2270542.4</v>
      </c>
      <c r="V59" s="3">
        <f>+U59+[1]C_Ires!R26+[1]C_Irap!R28-[1]C_Ires!Q26-[1]C_Irap!Q28-[1]Bilancio_In!U53</f>
        <v>2270542.4</v>
      </c>
      <c r="W59" s="3">
        <f>+V59+[1]C_Ires!S26+[1]C_Irap!S28-[1]C_Ires!R26-[1]C_Irap!R28-[1]Bilancio_In!V53</f>
        <v>2270542.4</v>
      </c>
      <c r="X59" s="3">
        <f>+W59+[1]C_Ires!T26+[1]C_Irap!T28-[1]C_Ires!S26-[1]C_Irap!S28-[1]Bilancio_In!W53</f>
        <v>2270542.4</v>
      </c>
      <c r="Y59" s="3">
        <f>+X59+[1]C_Ires!U26+[1]C_Irap!U28-[1]C_Ires!T26-[1]C_Irap!T28-[1]Bilancio_In!X53</f>
        <v>2270542.4</v>
      </c>
      <c r="Z59" s="3">
        <f>+Y59+[1]C_Ires!V26+[1]C_Irap!V28-[1]C_Ires!U26-[1]C_Irap!U28-[1]Bilancio_In!Y53</f>
        <v>-10000</v>
      </c>
      <c r="AA59" s="3">
        <f>+Z59+[1]C_Ires!W26+[1]C_Irap!W28-[1]C_Ires!V26-[1]C_Irap!V28-[1]Bilancio_In!Z53</f>
        <v>-10000</v>
      </c>
      <c r="AB59" s="3">
        <f>+AA59+[1]C_Ires!X26+[1]C_Irap!X28-[1]C_Ires!W26-[1]C_Irap!W28-[1]Bilancio_In!AA53</f>
        <v>-10000</v>
      </c>
      <c r="AC59" s="3">
        <f>+AB59+[1]C_Ires!Y26+[1]C_Irap!Y28-[1]C_Ires!X26-[1]C_Irap!X28-[1]Bilancio_In!AB53</f>
        <v>-10000</v>
      </c>
      <c r="AD59" s="3">
        <f>+AC59+[1]C_Ires!Z26+[1]C_Irap!Z28-[1]C_Ires!Y26-[1]C_Irap!Y28-[1]Bilancio_In!AC53</f>
        <v>-10000</v>
      </c>
      <c r="AE59" s="3">
        <f>+AD59+[1]C_Ires!AA26+[1]C_Irap!AA28-[1]C_Ires!Z26-[1]C_Irap!Z28-[1]Bilancio_In!AD53</f>
        <v>-10000</v>
      </c>
      <c r="AF59" s="3">
        <f>+AE59+[1]C_Ires!AB26+[1]C_Irap!AB28-[1]C_Ires!AA26-[1]C_Irap!AA28-[1]Bilancio_In!AE53</f>
        <v>38111.900000000023</v>
      </c>
      <c r="AG59" s="3">
        <f>+AF59+[1]C_Ires!AC26+[1]C_Irap!AC28-[1]C_Ires!AB26-[1]C_Irap!AB28-[1]Bilancio_In!AF53</f>
        <v>38111.900000000023</v>
      </c>
      <c r="AH59" s="3">
        <f>+AG59+[1]C_Ires!AD26+[1]C_Irap!AD28-[1]C_Ires!AC26-[1]C_Irap!AC28-[1]Bilancio_In!AG53</f>
        <v>38111.900000000023</v>
      </c>
      <c r="AI59" s="3">
        <f>+AH59+[1]C_Ires!AE26+[1]C_Irap!AE28-[1]C_Ires!AD26-[1]C_Irap!AD28-[1]Bilancio_In!AH53</f>
        <v>38111.900000000023</v>
      </c>
      <c r="AJ59" s="3">
        <f>+AI59+[1]C_Ires!AF26+[1]C_Irap!AF28-[1]C_Ires!AE26-[1]C_Irap!AE28-[1]Bilancio_In!AI53</f>
        <v>38111.900000000023</v>
      </c>
      <c r="AK59" s="3">
        <f>+AJ59+[1]C_Ires!AG26+[1]C_Irap!AG28-[1]C_Ires!AF26-[1]C_Irap!AF28-[1]Bilancio_In!AJ53</f>
        <v>38111.900000000023</v>
      </c>
      <c r="AL59" s="3">
        <f>+AK59+[1]C_Ires!AH26+[1]C_Irap!AH28-[1]C_Ires!AG26-[1]C_Irap!AG28-[1]Bilancio_In!AK53</f>
        <v>-10000</v>
      </c>
      <c r="AM59" s="3">
        <f>+AL59+[1]C_Ires!AI26+[1]C_Irap!AI28-[1]C_Ires!AH26-[1]C_Irap!AH28-[1]Bilancio_In!AL53</f>
        <v>-10000</v>
      </c>
      <c r="AN59" s="3">
        <f>+AM59+[1]C_Ires!AJ26+[1]C_Irap!AJ28-[1]C_Ires!AI26-[1]C_Irap!AI28-[1]Bilancio_In!AM53</f>
        <v>-10000</v>
      </c>
      <c r="AO59" s="3">
        <f>+AN59+[1]C_Ires!AK26+[1]C_Irap!AK28-[1]C_Ires!AJ26-[1]C_Irap!AJ28-[1]Bilancio_In!AN53</f>
        <v>-10000</v>
      </c>
      <c r="AP59" s="3">
        <f>+AO59+[1]C_Ires!AL26+[1]C_Irap!AL28-[1]C_Ires!AK26-[1]C_Irap!AK28-[1]Bilancio_In!AO53</f>
        <v>-10000</v>
      </c>
      <c r="AQ59" s="3">
        <f>+AP59+[1]C_Ires!AM26+[1]C_Irap!AM28-[1]C_Ires!AL26-[1]C_Irap!AL28-[1]Bilancio_In!AP53</f>
        <v>-10000</v>
      </c>
      <c r="AR59" s="3">
        <f>+AQ59+[1]C_Ires!AN26+[1]C_Irap!AN28-[1]C_Ires!AM26-[1]C_Irap!AM28-[1]Bilancio_In!AQ53</f>
        <v>-10000</v>
      </c>
      <c r="AS59" s="3">
        <f>+AR59+[1]C_Ires!AO26+[1]C_Irap!AO28-[1]C_Ires!AN26-[1]C_Irap!AN28-[1]Bilancio_In!AR53</f>
        <v>-10000</v>
      </c>
      <c r="AT59" s="3">
        <f>+AS59+[1]C_Ires!AP26+[1]C_Irap!AP28-[1]C_Ires!AO26-[1]C_Irap!AO28-[1]Bilancio_In!AS53</f>
        <v>-10000</v>
      </c>
      <c r="AU59" s="3">
        <f>+AT59+[1]C_Ires!AQ26+[1]C_Irap!AQ28-[1]C_Ires!AP26-[1]C_Irap!AP28-[1]Bilancio_In!AT53</f>
        <v>-10000</v>
      </c>
      <c r="AV59" s="3">
        <f>+AU59+[1]C_Ires!AR26+[1]C_Irap!AR28-[1]C_Ires!AQ26-[1]C_Irap!AQ28-[1]Bilancio_In!AU53</f>
        <v>-10000</v>
      </c>
      <c r="AW59" s="3">
        <f>+AV59+[1]C_Ires!AS26+[1]C_Irap!AS28-[1]C_Ires!AR26-[1]C_Irap!AR28-[1]Bilancio_In!AV53</f>
        <v>-10000</v>
      </c>
      <c r="AX59" s="3">
        <f>+AW59+[1]C_Ires!AT26+[1]C_Irap!AT28-[1]C_Ires!AS26-[1]C_Irap!AS28-[1]Bilancio_In!AW53</f>
        <v>-10000</v>
      </c>
      <c r="AY59" s="3">
        <f>+AX59+[1]C_Ires!AU26+[1]C_Irap!AU28-[1]C_Ires!AT26-[1]C_Irap!AT28-[1]Bilancio_In!AX53</f>
        <v>-10000</v>
      </c>
      <c r="AZ59" s="3">
        <f>+AY59+[1]C_Ires!AV26+[1]C_Irap!AV28-[1]C_Ires!AU26-[1]C_Irap!AU28-[1]Bilancio_In!AY53</f>
        <v>-10000</v>
      </c>
      <c r="BA59" s="3">
        <f>+AZ59+[1]C_Ires!AW26+[1]C_Irap!AW28-[1]C_Ires!AV26-[1]C_Irap!AV28-[1]Bilancio_In!AZ53</f>
        <v>-10000</v>
      </c>
      <c r="BB59" s="3">
        <f>+BA59+[1]C_Ires!AX26+[1]C_Irap!AX28-[1]C_Ires!AW26-[1]C_Irap!AW28-[1]Bilancio_In!BA53</f>
        <v>-10000</v>
      </c>
      <c r="BC59" s="3">
        <f>+BB59+[1]C_Ires!AY26+[1]C_Irap!AY28-[1]C_Ires!AX26-[1]C_Irap!AX28-[1]Bilancio_In!BB53</f>
        <v>-10000</v>
      </c>
      <c r="BD59" s="3">
        <f>+BC59+[1]C_Ires!AZ26+[1]C_Irap!AZ28-[1]C_Ires!AY26-[1]C_Irap!AY28-[1]Bilancio_In!BC53</f>
        <v>208952.00000000012</v>
      </c>
      <c r="BE59" s="3">
        <f>+BD59+[1]C_Ires!BA26+[1]C_Irap!BA28-[1]C_Ires!AZ26-[1]C_Irap!AZ28-[1]Bilancio_In!BD53</f>
        <v>208952.00000000012</v>
      </c>
      <c r="BF59" s="3">
        <f>+BE59+[1]C_Ires!BB26+[1]C_Irap!BB28-[1]C_Ires!BA26-[1]C_Irap!BA28-[1]Bilancio_In!BE53</f>
        <v>208952.00000000012</v>
      </c>
      <c r="BG59" s="3">
        <f>+BF59+[1]C_Ires!BC26+[1]C_Irap!BC28-[1]C_Ires!BB26-[1]C_Irap!BB28-[1]Bilancio_In!BF53</f>
        <v>208952.00000000012</v>
      </c>
      <c r="BH59" s="3">
        <f>+BG59+[1]C_Ires!BD26+[1]C_Irap!BD28-[1]C_Ires!BC26-[1]C_Irap!BC28-[1]Bilancio_In!BG53</f>
        <v>208952.00000000012</v>
      </c>
      <c r="BI59" s="3">
        <f>+BH59+[1]C_Ires!BE26+[1]C_Irap!BE28-[1]C_Ires!BD26-[1]C_Irap!BD28-[1]Bilancio_In!BH53</f>
        <v>208952.00000000012</v>
      </c>
      <c r="BJ59" s="3">
        <f>+BI59+[1]C_Ires!BF26+[1]C_Irap!BF28-[1]C_Ires!BE26-[1]C_Irap!BE28-[1]Bilancio_In!BI53</f>
        <v>-10000</v>
      </c>
      <c r="BK59" s="3">
        <f>+BJ59+[1]C_Ires!BG26+[1]C_Irap!BG28-[1]C_Ires!BF26-[1]C_Irap!BF28-[1]Bilancio_In!BJ53</f>
        <v>-10000</v>
      </c>
      <c r="BL59" s="3">
        <f>+BK59+[1]C_Ires!BH26+[1]C_Irap!BH28-[1]C_Ires!BG26-[1]C_Irap!BG28-[1]Bilancio_In!BK53</f>
        <v>-10000</v>
      </c>
      <c r="BM59" s="3">
        <f>+BL59+[1]C_Ires!BI26+[1]C_Irap!BI28-[1]C_Ires!BH26-[1]C_Irap!BH28-[1]Bilancio_In!BL53</f>
        <v>-10000</v>
      </c>
      <c r="BN59" s="3">
        <f>+BM59+[1]C_Ires!BJ26+[1]C_Irap!BJ28-[1]C_Ires!BI26-[1]C_Irap!BI28-[1]Bilancio_In!BM53</f>
        <v>-10000</v>
      </c>
      <c r="BO59" s="3">
        <f>+BN59+[1]C_Ires!BK26+[1]C_Irap!BK28-[1]C_Ires!BJ26-[1]C_Irap!BJ28-[1]Bilancio_In!BN53</f>
        <v>-10000</v>
      </c>
      <c r="BP59" s="3">
        <f>+BO59+[1]C_Ires!BL26+[1]C_Irap!BL28-[1]C_Ires!BK26-[1]C_Irap!BK28-[1]Bilancio_In!BO53</f>
        <v>1301984</v>
      </c>
      <c r="BQ59" s="3">
        <f>+BP59+[1]C_Ires!BM26+[1]C_Irap!BM28-[1]C_Ires!BL26-[1]C_Irap!BL28-[1]Bilancio_In!BP53</f>
        <v>1301984</v>
      </c>
      <c r="BR59" s="3">
        <f>+BQ59+[1]C_Ires!BN26+[1]C_Irap!BN28-[1]C_Ires!BM26-[1]C_Irap!BM28-[1]Bilancio_In!BQ53</f>
        <v>1301984</v>
      </c>
      <c r="BS59" s="3">
        <f>+BR59+[1]C_Ires!BO26+[1]C_Irap!BO28-[1]C_Ires!BN26-[1]C_Irap!BN28-[1]Bilancio_In!BR53</f>
        <v>1301984</v>
      </c>
      <c r="BT59" s="3">
        <f>+BS59+[1]C_Ires!BP26+[1]C_Irap!BP28-[1]C_Ires!BO26-[1]C_Irap!BO28-[1]Bilancio_In!BS53</f>
        <v>1301984</v>
      </c>
      <c r="BU59" s="3">
        <f>+BT59+[1]C_Ires!BQ26+[1]C_Irap!BQ28-[1]C_Ires!BP26-[1]C_Irap!BP28-[1]Bilancio_In!BT53</f>
        <v>1301984</v>
      </c>
      <c r="BV59" s="3">
        <f>+BU59+[1]C_Ires!BR26+[1]C_Irap!BR28-[1]C_Ires!BQ26-[1]C_Irap!BQ28-[1]Bilancio_In!BU53</f>
        <v>-10000</v>
      </c>
      <c r="BW59" s="3">
        <f>+BV59+[1]C_Ires!BS26+[1]C_Irap!BS28-[1]C_Ires!BR26-[1]C_Irap!BR28-[1]Bilancio_In!BV53</f>
        <v>-10000</v>
      </c>
      <c r="BX59" s="3">
        <f>+BW59+[1]C_Ires!BT26+[1]C_Irap!BT28-[1]C_Ires!BS26-[1]C_Irap!BS28-[1]Bilancio_In!BW53</f>
        <v>-10000</v>
      </c>
      <c r="BY59" s="3">
        <f>+BX59+[1]C_Ires!BU26+[1]C_Irap!BU28-[1]C_Ires!BT26-[1]C_Irap!BT28-[1]Bilancio_In!BX53</f>
        <v>-10000</v>
      </c>
      <c r="BZ59" s="3">
        <f>+BY59+[1]C_Ires!BV26+[1]C_Irap!BV28-[1]C_Ires!BU26-[1]C_Irap!BU28-[1]Bilancio_In!BY53</f>
        <v>-10000</v>
      </c>
      <c r="CA59" s="3">
        <f>+BZ59+[1]C_Ires!BW26+[1]C_Irap!BW28-[1]C_Ires!BV26-[1]C_Irap!BV28-[1]Bilancio_In!BZ53</f>
        <v>-10000</v>
      </c>
      <c r="CB59" s="3">
        <f>+CA59+[1]C_Ires!BX26+[1]C_Irap!BX28-[1]C_Ires!BW26-[1]C_Irap!BW28-[1]Bilancio_In!CA53</f>
        <v>-10000</v>
      </c>
      <c r="CC59" s="3">
        <f>+CB59+[1]C_Ires!BY26+[1]C_Irap!BY28-[1]C_Ires!BX26-[1]C_Irap!BX28-[1]Bilancio_In!CB53</f>
        <v>-10000</v>
      </c>
      <c r="CD59" s="3">
        <f>+CC59+[1]C_Ires!BZ26+[1]C_Irap!BZ28-[1]C_Ires!BY26-[1]C_Irap!BY28-[1]Bilancio_In!CC53</f>
        <v>-10000</v>
      </c>
      <c r="CE59" s="3">
        <f>+CD59+[1]C_Ires!CA26+[1]C_Irap!CA28-[1]C_Ires!BZ26-[1]C_Irap!BZ28-[1]Bilancio_In!CD53</f>
        <v>-10000</v>
      </c>
      <c r="CF59" s="3">
        <f>+CE59+[1]C_Ires!CB26+[1]C_Irap!CB28-[1]C_Ires!CA26-[1]C_Irap!CA28-[1]Bilancio_In!CE53</f>
        <v>-10000</v>
      </c>
      <c r="CG59" s="3">
        <f>+CF59+[1]C_Ires!CC26+[1]C_Irap!CC28-[1]C_Ires!CB26-[1]C_Irap!CB28-[1]Bilancio_In!CF53</f>
        <v>-10000</v>
      </c>
      <c r="CH59" s="3">
        <f>+CG59+[1]C_Ires!CD26+[1]C_Irap!CD28-[1]C_Ires!CC26-[1]C_Irap!CC28-[1]Bilancio_In!CG53</f>
        <v>-10000</v>
      </c>
      <c r="CI59" s="3">
        <f>+CH59+[1]C_Ires!CE26+[1]C_Irap!CE28-[1]C_Ires!CD26-[1]C_Irap!CD28-[1]Bilancio_In!CH53</f>
        <v>-10000</v>
      </c>
      <c r="CJ59" s="3">
        <f>+CI59+[1]C_Ires!CF26+[1]C_Irap!CF28-[1]C_Ires!CE26-[1]C_Irap!CE28-[1]Bilancio_In!CI53</f>
        <v>-10000</v>
      </c>
      <c r="CK59" s="3">
        <f>+CJ59+[1]C_Ires!CG26+[1]C_Irap!CG28-[1]C_Ires!CF26-[1]C_Irap!CF28-[1]Bilancio_In!CJ53</f>
        <v>-10000</v>
      </c>
      <c r="CL59" s="3">
        <f>+CK59+[1]C_Ires!CH26+[1]C_Irap!CH28-[1]C_Ires!CG26-[1]C_Irap!CG28-[1]Bilancio_In!CK53</f>
        <v>-10000</v>
      </c>
      <c r="CM59" s="3">
        <f>+CL59+[1]C_Ires!CI26+[1]C_Irap!CI28-[1]C_Ires!CH26-[1]C_Irap!CH28-[1]Bilancio_In!CL53</f>
        <v>-10000</v>
      </c>
      <c r="CN59" s="3">
        <f>+CM59+[1]C_Ires!CJ26+[1]C_Irap!CJ28-[1]C_Ires!CI26-[1]C_Irap!CI28-[1]Bilancio_In!CM53</f>
        <v>-10000</v>
      </c>
      <c r="CO59" s="3">
        <f>+CN59+[1]C_Ires!CK26+[1]C_Irap!CK28-[1]C_Ires!CJ26-[1]C_Irap!CJ28-[1]Bilancio_In!CN53</f>
        <v>-10000</v>
      </c>
      <c r="CP59" s="3">
        <f>+CO59+[1]C_Ires!CL26+[1]C_Irap!CL28-[1]C_Ires!CK26-[1]C_Irap!CK28-[1]Bilancio_In!CO53</f>
        <v>-10000</v>
      </c>
      <c r="CQ59" s="3">
        <f>+CP59+[1]C_Ires!CM26+[1]C_Irap!CM28-[1]C_Ires!CL26-[1]C_Irap!CL28-[1]Bilancio_In!CP53</f>
        <v>-10000</v>
      </c>
      <c r="CR59" s="3">
        <f>+CQ59+[1]C_Ires!CN26+[1]C_Irap!CN28-[1]C_Ires!CM26-[1]C_Irap!CM28-[1]Bilancio_In!CQ53</f>
        <v>-10000</v>
      </c>
      <c r="CS59" s="3">
        <f>+CR59+[1]C_Ires!CO26+[1]C_Irap!CO28-[1]C_Ires!CN26-[1]C_Irap!CN28-[1]Bilancio_In!CR53</f>
        <v>-10000</v>
      </c>
      <c r="CT59" s="3">
        <f>+CS59+[1]C_Ires!CP26+[1]C_Irap!CP28-[1]C_Ires!CO26-[1]C_Irap!CO28-[1]Bilancio_In!CS53</f>
        <v>-10000</v>
      </c>
      <c r="CU59" s="3">
        <f>+CT59+[1]C_Ires!CQ26+[1]C_Irap!CQ28-[1]C_Ires!CP26-[1]C_Irap!CP28-[1]Bilancio_In!CT53</f>
        <v>-10000</v>
      </c>
      <c r="CV59" s="3">
        <f>+CU59+[1]C_Ires!CR26+[1]C_Irap!CR28-[1]C_Ires!CQ26-[1]C_Irap!CQ28-[1]Bilancio_In!CU53</f>
        <v>-10000</v>
      </c>
      <c r="CW59" s="3">
        <f>+CV59+[1]C_Ires!CS26+[1]C_Irap!CS28-[1]C_Ires!CR26-[1]C_Irap!CR28-[1]Bilancio_In!CV53</f>
        <v>-10000</v>
      </c>
      <c r="CX59" s="3">
        <f>+CW59+[1]C_Ires!CT26+[1]C_Irap!CT28-[1]C_Ires!CS26-[1]C_Irap!CS28-[1]Bilancio_In!CW53</f>
        <v>-10000</v>
      </c>
      <c r="CY59" s="3">
        <f>+CX59+[1]C_Ires!CU26+[1]C_Irap!CU28-[1]C_Ires!CT26-[1]C_Irap!CT28-[1]Bilancio_In!CX53</f>
        <v>-10000</v>
      </c>
      <c r="CZ59" s="3">
        <f>+CY59+[1]C_Ires!CV26+[1]C_Irap!CV28-[1]C_Ires!CU26-[1]C_Irap!CU28-[1]Bilancio_In!CY53</f>
        <v>-10000</v>
      </c>
      <c r="DA59" s="3">
        <f>+CZ59+[1]C_Ires!CW26+[1]C_Irap!CW28-[1]C_Ires!CV26-[1]C_Irap!CV28-[1]Bilancio_In!CZ53</f>
        <v>-10000</v>
      </c>
      <c r="DB59" s="3">
        <f>+DA59+[1]C_Ires!CX26+[1]C_Irap!CX28-[1]C_Ires!CW26-[1]C_Irap!CW28-[1]Bilancio_In!DA53</f>
        <v>-10000</v>
      </c>
      <c r="DC59" s="3">
        <f>+DB59+[1]C_Ires!CY26+[1]C_Irap!CY28-[1]C_Ires!CX26-[1]C_Irap!CX28-[1]Bilancio_In!DB53</f>
        <v>-10000</v>
      </c>
      <c r="DD59" s="3">
        <f>+DC59+[1]C_Ires!CZ26+[1]C_Irap!CZ28-[1]C_Ires!CY26-[1]C_Irap!CY28-[1]Bilancio_In!DC53</f>
        <v>-10000</v>
      </c>
      <c r="DE59" s="3">
        <f>+DD59+[1]C_Ires!DA26+[1]C_Irap!DA28-[1]C_Ires!CZ26-[1]C_Irap!CZ28-[1]Bilancio_In!DD53</f>
        <v>-10000</v>
      </c>
      <c r="DF59" s="3">
        <f>+DE59+[1]C_Ires!DB26+[1]C_Irap!DB28-[1]C_Ires!DA26-[1]C_Irap!DA28-[1]Bilancio_In!DE53</f>
        <v>-10000</v>
      </c>
      <c r="DG59" s="3">
        <f>+DF59+[1]C_Ires!DC26+[1]C_Irap!DC28-[1]C_Ires!DB26-[1]C_Irap!DB28-[1]Bilancio_In!DF53</f>
        <v>-10000</v>
      </c>
      <c r="DH59" s="3">
        <f>+DG59+[1]C_Ires!DD26+[1]C_Irap!DD28-[1]C_Ires!DC26-[1]C_Irap!DC28-[1]Bilancio_In!DG53</f>
        <v>-10000</v>
      </c>
      <c r="DI59" s="3">
        <f>+DH59+[1]C_Ires!DE26+[1]C_Irap!DE28-[1]C_Ires!DD26-[1]C_Irap!DD28-[1]Bilancio_In!DH53</f>
        <v>-10000</v>
      </c>
      <c r="DJ59" s="3">
        <f>+DI59+[1]C_Ires!DF26+[1]C_Irap!DF28-[1]C_Ires!DE26-[1]C_Irap!DE28-[1]Bilancio_In!DI53</f>
        <v>-10000</v>
      </c>
      <c r="DK59" s="3">
        <f>+DJ59+[1]C_Ires!DG26+[1]C_Irap!DG28-[1]C_Ires!DF26-[1]C_Irap!DF28-[1]Bilancio_In!DJ53</f>
        <v>-10000</v>
      </c>
      <c r="DL59" s="3">
        <f>+DK59+[1]C_Ires!DH26+[1]C_Irap!DH28-[1]C_Ires!DG26-[1]C_Irap!DG28-[1]Bilancio_In!DK53</f>
        <v>-10000</v>
      </c>
      <c r="DM59" s="3">
        <f>+DL59+[1]C_Ires!DI26+[1]C_Irap!DI28-[1]C_Ires!DH26-[1]C_Irap!DH28-[1]Bilancio_In!DL53</f>
        <v>-10000</v>
      </c>
      <c r="DN59" s="3">
        <f>+DM59+[1]C_Ires!DJ26+[1]C_Irap!DJ28-[1]C_Ires!DI26-[1]C_Irap!DI28-[1]Bilancio_In!DM53</f>
        <v>-10000</v>
      </c>
      <c r="DO59" s="3">
        <f>+DN59+[1]C_Ires!DK26+[1]C_Irap!DK28-[1]C_Ires!DJ26-[1]C_Irap!DJ28-[1]Bilancio_In!DN53</f>
        <v>-10000</v>
      </c>
      <c r="DP59" s="3">
        <f>+DO59+[1]C_Ires!DL26+[1]C_Irap!DL28-[1]C_Ires!DK26-[1]C_Irap!DK28-[1]Bilancio_In!DO53</f>
        <v>-10000</v>
      </c>
      <c r="DQ59" s="3">
        <f>+DP59+[1]C_Ires!DM26+[1]C_Irap!DM28-[1]C_Ires!DL26-[1]C_Irap!DL28-[1]Bilancio_In!DP53</f>
        <v>-10000</v>
      </c>
      <c r="DR59" s="3">
        <f>+DQ59+[1]C_Ires!DN26+[1]C_Irap!DN28-[1]C_Ires!DM26-[1]C_Irap!DM28-[1]Bilancio_In!DQ53</f>
        <v>-10000</v>
      </c>
      <c r="DS59" s="3">
        <f>+DR59+[1]C_Ires!DO26+[1]C_Irap!DO28-[1]C_Ires!DN26-[1]C_Irap!DN28-[1]Bilancio_In!DR53</f>
        <v>-10000</v>
      </c>
      <c r="DT59" s="3">
        <f>+DS59+[1]C_Ires!DP26+[1]C_Irap!DP28-[1]C_Ires!DO26-[1]C_Irap!DO28-[1]Bilancio_In!DS53</f>
        <v>-10000</v>
      </c>
      <c r="DU59" s="3">
        <f>+DT59+[1]C_Ires!DQ26+[1]C_Irap!DQ28-[1]C_Ires!DP26-[1]C_Irap!DP28-[1]Bilancio_In!DT53</f>
        <v>-10000</v>
      </c>
      <c r="DV59" s="3">
        <f>+DU59+[1]C_Ires!DR26+[1]C_Irap!DR28-[1]C_Ires!DQ26-[1]C_Irap!DQ28-[1]Bilancio_In!DU53</f>
        <v>-10000</v>
      </c>
      <c r="DW59" s="3">
        <f>+DV59+[1]C_Ires!DS26+[1]C_Irap!DS28-[1]C_Ires!DR26-[1]C_Irap!DR28-[1]Bilancio_In!DV53</f>
        <v>-10000</v>
      </c>
      <c r="DX59" s="3">
        <f>+DW59+[1]C_Ires!DT26+[1]C_Irap!DT28-[1]C_Ires!DS26-[1]C_Irap!DS28-[1]Bilancio_In!DW53</f>
        <v>-10000</v>
      </c>
      <c r="DZ59" s="3">
        <f t="shared" si="146"/>
        <v>35000</v>
      </c>
      <c r="EA59" s="3">
        <f t="shared" si="147"/>
        <v>2270542.4</v>
      </c>
      <c r="EB59" s="3">
        <f t="shared" si="148"/>
        <v>38111.900000000023</v>
      </c>
      <c r="EC59" s="3">
        <f t="shared" si="149"/>
        <v>-10000</v>
      </c>
      <c r="ED59" s="3">
        <f t="shared" si="150"/>
        <v>208952.00000000012</v>
      </c>
      <c r="EE59" s="3">
        <f t="shared" si="151"/>
        <v>1301984</v>
      </c>
      <c r="EF59" s="3">
        <f t="shared" si="152"/>
        <v>-10000</v>
      </c>
      <c r="EG59" s="3">
        <f t="shared" si="153"/>
        <v>-10000</v>
      </c>
      <c r="EH59" s="3">
        <f t="shared" si="154"/>
        <v>-10000</v>
      </c>
      <c r="EI59" s="3">
        <f t="shared" si="155"/>
        <v>-10000</v>
      </c>
      <c r="EJ59" s="3">
        <f t="shared" si="156"/>
        <v>-10000</v>
      </c>
      <c r="EK59">
        <f t="shared" si="0"/>
        <v>56</v>
      </c>
    </row>
    <row r="60" spans="3:141">
      <c r="C60" s="20"/>
      <c r="D60" s="20"/>
      <c r="E60" s="20"/>
      <c r="F60" s="25" t="s">
        <v>88</v>
      </c>
      <c r="G60" s="35"/>
      <c r="H60" s="3">
        <f>+[1]Bilancio_In!E54</f>
        <v>22000</v>
      </c>
      <c r="I60" s="3">
        <f>+H60-[1]Bilancio_In!H54</f>
        <v>-3000</v>
      </c>
      <c r="J60" s="3">
        <f>+I60-[1]Bilancio_In!I54</f>
        <v>-28000</v>
      </c>
      <c r="K60" s="3">
        <f>+J60-[1]Bilancio_In!J54</f>
        <v>-53000</v>
      </c>
      <c r="L60" s="3">
        <f>+K60-[1]Bilancio_In!K54</f>
        <v>-53000</v>
      </c>
      <c r="M60" s="3">
        <f>+L60-[1]Bilancio_In!L54</f>
        <v>-53000</v>
      </c>
      <c r="N60" s="3">
        <f>+M60-[1]Bilancio_In!M54</f>
        <v>-53000</v>
      </c>
      <c r="O60" s="3">
        <f>+N60-[1]Bilancio_In!N54</f>
        <v>-53000</v>
      </c>
      <c r="P60" s="3">
        <f>+O60-[1]Bilancio_In!O54</f>
        <v>-53000</v>
      </c>
      <c r="Q60" s="3">
        <f>+P60-[1]Bilancio_In!P54</f>
        <v>-53000</v>
      </c>
      <c r="R60" s="3">
        <f>+Q60-[1]Bilancio_In!Q54</f>
        <v>-53000</v>
      </c>
      <c r="S60" s="3">
        <f>+R60-[1]Bilancio_In!R54</f>
        <v>-53000</v>
      </c>
      <c r="T60" s="3">
        <f>+S60-[1]Bilancio_In!S54</f>
        <v>-53000</v>
      </c>
      <c r="U60" s="3">
        <f>+T60-[1]Bilancio_In!T54</f>
        <v>-53000</v>
      </c>
      <c r="V60" s="3">
        <f>+U60-[1]Bilancio_In!U54</f>
        <v>-53000</v>
      </c>
      <c r="W60" s="3">
        <f>+V60-[1]Bilancio_In!V54</f>
        <v>-53000</v>
      </c>
      <c r="X60" s="3">
        <f>+W60-[1]Bilancio_In!W54</f>
        <v>-53000</v>
      </c>
      <c r="Y60" s="3">
        <f>+X60-[1]Bilancio_In!X54</f>
        <v>-53000</v>
      </c>
      <c r="Z60" s="3">
        <f>+Y60-[1]Bilancio_In!Y54</f>
        <v>-53000</v>
      </c>
      <c r="AA60" s="3">
        <f>+Z60-[1]Bilancio_In!Z54</f>
        <v>-53000</v>
      </c>
      <c r="AB60" s="3">
        <f>+AA60-[1]Bilancio_In!AA54</f>
        <v>-53000</v>
      </c>
      <c r="AC60" s="3">
        <f>+AB60-[1]Bilancio_In!AB54</f>
        <v>-53000</v>
      </c>
      <c r="AD60" s="3">
        <f>+AC60-[1]Bilancio_In!AC54</f>
        <v>-53000</v>
      </c>
      <c r="AE60" s="3">
        <f>+AD60-[1]Bilancio_In!AD54</f>
        <v>-53000</v>
      </c>
      <c r="AF60" s="3">
        <f>+AE60-[1]Bilancio_In!AE54</f>
        <v>-53000</v>
      </c>
      <c r="AG60" s="3">
        <f>+AF60-[1]Bilancio_In!AF54</f>
        <v>-53000</v>
      </c>
      <c r="AH60" s="3">
        <f>+AG60-[1]Bilancio_In!AG54</f>
        <v>-53000</v>
      </c>
      <c r="AI60" s="3">
        <f>+AH60-[1]Bilancio_In!AH54</f>
        <v>-53000</v>
      </c>
      <c r="AJ60" s="3">
        <f>+AI60-[1]Bilancio_In!AI54</f>
        <v>-53000</v>
      </c>
      <c r="AK60" s="3">
        <f>+AJ60-[1]Bilancio_In!AJ54</f>
        <v>-53000</v>
      </c>
      <c r="AL60" s="3">
        <f>+AK60-[1]Bilancio_In!AK54</f>
        <v>-53000</v>
      </c>
      <c r="AM60" s="3">
        <f>+AL60-[1]Bilancio_In!AL54</f>
        <v>-53000</v>
      </c>
      <c r="AN60" s="3">
        <f>+AM60-[1]Bilancio_In!AM54</f>
        <v>-53000</v>
      </c>
      <c r="AO60" s="3">
        <f>+AN60-[1]Bilancio_In!AN54</f>
        <v>-53000</v>
      </c>
      <c r="AP60" s="3">
        <f>+AO60-[1]Bilancio_In!AO54</f>
        <v>-53000</v>
      </c>
      <c r="AQ60" s="3">
        <f>+AP60-[1]Bilancio_In!AP54</f>
        <v>-53000</v>
      </c>
      <c r="AR60" s="3">
        <f>+AQ60-[1]Bilancio_In!AQ54</f>
        <v>-53000</v>
      </c>
      <c r="AS60" s="3">
        <f>+AR60-[1]Bilancio_In!AR54</f>
        <v>-53000</v>
      </c>
      <c r="AT60" s="3">
        <f>+AS60-[1]Bilancio_In!AS54</f>
        <v>-53000</v>
      </c>
      <c r="AU60" s="3">
        <f>+AT60-[1]Bilancio_In!AT54</f>
        <v>-53000</v>
      </c>
      <c r="AV60" s="3">
        <f>+AU60-[1]Bilancio_In!AU54</f>
        <v>-53000</v>
      </c>
      <c r="AW60" s="3">
        <f>+AV60-[1]Bilancio_In!AV54</f>
        <v>-53000</v>
      </c>
      <c r="AX60" s="3">
        <f>+AW60-[1]Bilancio_In!AW54</f>
        <v>-53000</v>
      </c>
      <c r="AY60" s="3">
        <f>+AX60-[1]Bilancio_In!AX54</f>
        <v>-53000</v>
      </c>
      <c r="AZ60" s="3">
        <f>+AY60-[1]Bilancio_In!AY54</f>
        <v>-53000</v>
      </c>
      <c r="BA60" s="3">
        <f>+AZ60-[1]Bilancio_In!AZ54</f>
        <v>-53000</v>
      </c>
      <c r="BB60" s="3">
        <f>+BA60-[1]Bilancio_In!BA54</f>
        <v>-53000</v>
      </c>
      <c r="BC60" s="3">
        <f>+BB60-[1]Bilancio_In!BB54</f>
        <v>-53000</v>
      </c>
      <c r="BD60" s="3">
        <f>+BC60-[1]Bilancio_In!BC54</f>
        <v>-53000</v>
      </c>
      <c r="BE60" s="3">
        <f>+BD60-[1]Bilancio_In!BD54</f>
        <v>-53000</v>
      </c>
      <c r="BF60" s="3">
        <f>+BE60-[1]Bilancio_In!BE54</f>
        <v>-53000</v>
      </c>
      <c r="BG60" s="3">
        <f>+BF60-[1]Bilancio_In!BF54</f>
        <v>-53000</v>
      </c>
      <c r="BH60" s="3">
        <f>+BG60-[1]Bilancio_In!BG54</f>
        <v>-53000</v>
      </c>
      <c r="BI60" s="3">
        <f>+BH60-[1]Bilancio_In!BH54</f>
        <v>-53000</v>
      </c>
      <c r="BJ60" s="3">
        <f>+BI60-[1]Bilancio_In!BI54</f>
        <v>-53000</v>
      </c>
      <c r="BK60" s="3">
        <f>+BJ60-[1]Bilancio_In!BJ54</f>
        <v>-53000</v>
      </c>
      <c r="BL60" s="3">
        <f>+BK60-[1]Bilancio_In!BK54</f>
        <v>-53000</v>
      </c>
      <c r="BM60" s="3">
        <f>+BL60-[1]Bilancio_In!BL54</f>
        <v>-53000</v>
      </c>
      <c r="BN60" s="3">
        <f>+BM60-[1]Bilancio_In!BM54</f>
        <v>-53000</v>
      </c>
      <c r="BO60" s="3">
        <f>+BN60-[1]Bilancio_In!BN54</f>
        <v>-53000</v>
      </c>
      <c r="BP60" s="3">
        <f>+BO60-[1]Bilancio_In!BO54</f>
        <v>-53000</v>
      </c>
      <c r="BQ60" s="3">
        <f>+BP60-[1]Bilancio_In!BP54</f>
        <v>-53000</v>
      </c>
      <c r="BR60" s="3">
        <f>+BQ60-[1]Bilancio_In!BQ54</f>
        <v>-53000</v>
      </c>
      <c r="BS60" s="3">
        <f>+BR60-[1]Bilancio_In!BR54</f>
        <v>-53000</v>
      </c>
      <c r="BT60" s="3">
        <f>+BS60-[1]Bilancio_In!BS54</f>
        <v>-53000</v>
      </c>
      <c r="BU60" s="3">
        <f>+BT60-[1]Bilancio_In!BT54</f>
        <v>-53000</v>
      </c>
      <c r="BV60" s="3">
        <f>+BU60-[1]Bilancio_In!BU54</f>
        <v>-53000</v>
      </c>
      <c r="BW60" s="3">
        <f>+BV60-[1]Bilancio_In!BV54</f>
        <v>-53000</v>
      </c>
      <c r="BX60" s="3">
        <f>+BW60-[1]Bilancio_In!BW54</f>
        <v>-53000</v>
      </c>
      <c r="BY60" s="3">
        <f>+BX60-[1]Bilancio_In!BX54</f>
        <v>-53000</v>
      </c>
      <c r="BZ60" s="3">
        <f>+BY60-[1]Bilancio_In!BY54</f>
        <v>-53000</v>
      </c>
      <c r="CA60" s="3">
        <f>+BZ60-[1]Bilancio_In!BZ54</f>
        <v>-53000</v>
      </c>
      <c r="CB60" s="3">
        <f>+CA60-[1]Bilancio_In!CA54</f>
        <v>-53000</v>
      </c>
      <c r="CC60" s="3">
        <f>+CB60-[1]Bilancio_In!CB54</f>
        <v>-53000</v>
      </c>
      <c r="CD60" s="3">
        <f>+CC60-[1]Bilancio_In!CC54</f>
        <v>-53000</v>
      </c>
      <c r="CE60" s="3">
        <f>+CD60-[1]Bilancio_In!CD54</f>
        <v>-53000</v>
      </c>
      <c r="CF60" s="3">
        <f>+CE60-[1]Bilancio_In!CE54</f>
        <v>-53000</v>
      </c>
      <c r="CG60" s="3">
        <f>+CF60-[1]Bilancio_In!CF54</f>
        <v>-53000</v>
      </c>
      <c r="CH60" s="3">
        <f>+CG60-[1]Bilancio_In!CG54</f>
        <v>-53000</v>
      </c>
      <c r="CI60" s="3">
        <f>+CH60-[1]Bilancio_In!CH54</f>
        <v>-53000</v>
      </c>
      <c r="CJ60" s="3">
        <f>+CI60-[1]Bilancio_In!CI54</f>
        <v>-53000</v>
      </c>
      <c r="CK60" s="3">
        <f>+CJ60-[1]Bilancio_In!CJ54</f>
        <v>-53000</v>
      </c>
      <c r="CL60" s="3">
        <f>+CK60-[1]Bilancio_In!CK54</f>
        <v>-53000</v>
      </c>
      <c r="CM60" s="3">
        <f>+CL60-[1]Bilancio_In!CL54</f>
        <v>-53000</v>
      </c>
      <c r="CN60" s="3">
        <f>+CM60-[1]Bilancio_In!CM54</f>
        <v>-53000</v>
      </c>
      <c r="CO60" s="3">
        <f>+CN60-[1]Bilancio_In!CN54</f>
        <v>-53000</v>
      </c>
      <c r="CP60" s="3">
        <f>+CO60-[1]Bilancio_In!CO54</f>
        <v>-53000</v>
      </c>
      <c r="CQ60" s="3">
        <f>+CP60-[1]Bilancio_In!CP54</f>
        <v>-53000</v>
      </c>
      <c r="CR60" s="3">
        <f>+CQ60-[1]Bilancio_In!CQ54</f>
        <v>-53000</v>
      </c>
      <c r="CS60" s="3">
        <f>+CR60-[1]Bilancio_In!CR54</f>
        <v>-53000</v>
      </c>
      <c r="CT60" s="3">
        <f>+CS60-[1]Bilancio_In!CS54</f>
        <v>-53000</v>
      </c>
      <c r="CU60" s="3">
        <f>+CT60-[1]Bilancio_In!CT54</f>
        <v>-53000</v>
      </c>
      <c r="CV60" s="3">
        <f>+CU60-[1]Bilancio_In!CU54</f>
        <v>-53000</v>
      </c>
      <c r="CW60" s="3">
        <f>+CV60-[1]Bilancio_In!CV54</f>
        <v>-53000</v>
      </c>
      <c r="CX60" s="3">
        <f>+CW60-[1]Bilancio_In!CW54</f>
        <v>-53000</v>
      </c>
      <c r="CY60" s="3">
        <f>+CX60-[1]Bilancio_In!CX54</f>
        <v>-53000</v>
      </c>
      <c r="CZ60" s="3">
        <f>+CY60-[1]Bilancio_In!CY54</f>
        <v>-53000</v>
      </c>
      <c r="DA60" s="3">
        <f>+CZ60-[1]Bilancio_In!CZ54</f>
        <v>-53000</v>
      </c>
      <c r="DB60" s="3">
        <f>+DA60-[1]Bilancio_In!DA54</f>
        <v>-53000</v>
      </c>
      <c r="DC60" s="3">
        <f>+DB60-[1]Bilancio_In!DB54</f>
        <v>-53000</v>
      </c>
      <c r="DD60" s="3">
        <f>+DC60-[1]Bilancio_In!DC54</f>
        <v>-53000</v>
      </c>
      <c r="DE60" s="3">
        <f>+DD60-[1]Bilancio_In!DD54</f>
        <v>-53000</v>
      </c>
      <c r="DF60" s="3">
        <f>+DE60-[1]Bilancio_In!DE54</f>
        <v>-53000</v>
      </c>
      <c r="DG60" s="3">
        <f>+DF60-[1]Bilancio_In!DF54</f>
        <v>-53000</v>
      </c>
      <c r="DH60" s="3">
        <f>+DG60-[1]Bilancio_In!DG54</f>
        <v>-53000</v>
      </c>
      <c r="DI60" s="3">
        <f>+DH60-[1]Bilancio_In!DH54</f>
        <v>-53000</v>
      </c>
      <c r="DJ60" s="3">
        <f>+DI60-[1]Bilancio_In!DI54</f>
        <v>-53000</v>
      </c>
      <c r="DK60" s="3">
        <f>+DJ60-[1]Bilancio_In!DJ54</f>
        <v>-53000</v>
      </c>
      <c r="DL60" s="3">
        <f>+DK60-[1]Bilancio_In!DK54</f>
        <v>-53000</v>
      </c>
      <c r="DM60" s="3">
        <f>+DL60-[1]Bilancio_In!DL54</f>
        <v>-53000</v>
      </c>
      <c r="DN60" s="3">
        <f>+DM60-[1]Bilancio_In!DM54</f>
        <v>-53000</v>
      </c>
      <c r="DO60" s="3">
        <f>+DN60-[1]Bilancio_In!DN54</f>
        <v>-53000</v>
      </c>
      <c r="DP60" s="3">
        <f>+DO60-[1]Bilancio_In!DO54</f>
        <v>-53000</v>
      </c>
      <c r="DQ60" s="3">
        <f>+DP60-[1]Bilancio_In!DP54</f>
        <v>-53000</v>
      </c>
      <c r="DR60" s="3">
        <f>+DQ60-[1]Bilancio_In!DQ54</f>
        <v>-53000</v>
      </c>
      <c r="DS60" s="3">
        <f>+DR60-[1]Bilancio_In!DR54</f>
        <v>-53000</v>
      </c>
      <c r="DT60" s="3">
        <f>+DS60-[1]Bilancio_In!DS54</f>
        <v>-53000</v>
      </c>
      <c r="DU60" s="3">
        <f>+DT60-[1]Bilancio_In!DT54</f>
        <v>-53000</v>
      </c>
      <c r="DV60" s="3">
        <f>+DU60-[1]Bilancio_In!DU54</f>
        <v>-53000</v>
      </c>
      <c r="DW60" s="3">
        <f>+DV60-[1]Bilancio_In!DV54</f>
        <v>-53000</v>
      </c>
      <c r="DX60" s="3">
        <f>+DW60-[1]Bilancio_In!DW54</f>
        <v>-53000</v>
      </c>
      <c r="DZ60" s="3">
        <f t="shared" si="146"/>
        <v>22000</v>
      </c>
      <c r="EA60" s="3">
        <f t="shared" si="147"/>
        <v>-53000</v>
      </c>
      <c r="EB60" s="3">
        <f t="shared" si="148"/>
        <v>-53000</v>
      </c>
      <c r="EC60" s="3">
        <f t="shared" si="149"/>
        <v>-53000</v>
      </c>
      <c r="ED60" s="3">
        <f t="shared" si="150"/>
        <v>-53000</v>
      </c>
      <c r="EE60" s="3">
        <f t="shared" si="151"/>
        <v>-53000</v>
      </c>
      <c r="EF60" s="3">
        <f t="shared" si="152"/>
        <v>-53000</v>
      </c>
      <c r="EG60" s="3">
        <f t="shared" si="153"/>
        <v>-53000</v>
      </c>
      <c r="EH60" s="3">
        <f t="shared" si="154"/>
        <v>-53000</v>
      </c>
      <c r="EI60" s="3">
        <f t="shared" si="155"/>
        <v>-53000</v>
      </c>
      <c r="EJ60" s="3">
        <f t="shared" si="156"/>
        <v>-53000</v>
      </c>
      <c r="EK60">
        <f t="shared" si="0"/>
        <v>57</v>
      </c>
    </row>
    <row r="61" spans="3:141">
      <c r="C61" s="20"/>
      <c r="D61" s="20"/>
      <c r="E61" s="188" t="str">
        <f>+E52</f>
        <v>Debiti Correnti</v>
      </c>
      <c r="F61" s="35" t="s">
        <v>89</v>
      </c>
      <c r="G61" s="35"/>
      <c r="H61" s="27">
        <f>+SUM(H56:H60)+H53</f>
        <v>655000</v>
      </c>
      <c r="I61" s="27">
        <f>+SUM(I56:I60)+I53</f>
        <v>763841.66666666674</v>
      </c>
      <c r="J61" s="27">
        <f>+SUM(J56:J60)+J53</f>
        <v>688686.66666666674</v>
      </c>
      <c r="K61" s="27">
        <f>+SUM(K56:K60)+K53</f>
        <v>574085</v>
      </c>
      <c r="L61" s="27">
        <f>+SUM(L56:L60)+L53</f>
        <v>584455</v>
      </c>
      <c r="M61" s="27">
        <f t="shared" ref="M61:BX61" si="157">+SUM(M56:M60)+M53</f>
        <v>594825</v>
      </c>
      <c r="N61" s="27">
        <f t="shared" si="157"/>
        <v>605195</v>
      </c>
      <c r="O61" s="27">
        <f t="shared" si="157"/>
        <v>615565</v>
      </c>
      <c r="P61" s="27">
        <f t="shared" si="157"/>
        <v>625935</v>
      </c>
      <c r="Q61" s="27">
        <f t="shared" si="157"/>
        <v>636305</v>
      </c>
      <c r="R61" s="27">
        <f t="shared" si="157"/>
        <v>646675</v>
      </c>
      <c r="S61" s="27">
        <f t="shared" si="157"/>
        <v>657045</v>
      </c>
      <c r="T61" s="27">
        <f t="shared" si="157"/>
        <v>2947957.4</v>
      </c>
      <c r="U61" s="27">
        <f t="shared" si="157"/>
        <v>2955827.4</v>
      </c>
      <c r="V61" s="27">
        <f t="shared" si="157"/>
        <v>2963147.4</v>
      </c>
      <c r="W61" s="27">
        <f t="shared" si="157"/>
        <v>2970467.4</v>
      </c>
      <c r="X61" s="27">
        <f t="shared" si="157"/>
        <v>2977787.4</v>
      </c>
      <c r="Y61" s="27">
        <f t="shared" si="157"/>
        <v>2985107.4</v>
      </c>
      <c r="Z61" s="27">
        <f t="shared" si="157"/>
        <v>711885</v>
      </c>
      <c r="AA61" s="27">
        <f t="shared" si="157"/>
        <v>719205</v>
      </c>
      <c r="AB61" s="27">
        <f t="shared" si="157"/>
        <v>726525</v>
      </c>
      <c r="AC61" s="27">
        <f t="shared" si="157"/>
        <v>733845</v>
      </c>
      <c r="AD61" s="27">
        <f t="shared" si="157"/>
        <v>741165</v>
      </c>
      <c r="AE61" s="27">
        <f t="shared" si="157"/>
        <v>748485</v>
      </c>
      <c r="AF61" s="27">
        <f t="shared" si="157"/>
        <v>803916.9</v>
      </c>
      <c r="AG61" s="27">
        <f t="shared" si="157"/>
        <v>650796.9</v>
      </c>
      <c r="AH61" s="27">
        <f t="shared" si="157"/>
        <v>619686.9</v>
      </c>
      <c r="AI61" s="27">
        <f t="shared" si="157"/>
        <v>614196.9</v>
      </c>
      <c r="AJ61" s="27">
        <f t="shared" si="157"/>
        <v>621516.9</v>
      </c>
      <c r="AK61" s="27">
        <f t="shared" si="157"/>
        <v>628836.9</v>
      </c>
      <c r="AL61" s="27">
        <f t="shared" si="157"/>
        <v>588045</v>
      </c>
      <c r="AM61" s="27">
        <f t="shared" si="157"/>
        <v>595365</v>
      </c>
      <c r="AN61" s="27">
        <f t="shared" si="157"/>
        <v>602685</v>
      </c>
      <c r="AO61" s="27">
        <f t="shared" si="157"/>
        <v>610005</v>
      </c>
      <c r="AP61" s="27">
        <f t="shared" si="157"/>
        <v>617325</v>
      </c>
      <c r="AQ61" s="27">
        <f t="shared" si="157"/>
        <v>624645</v>
      </c>
      <c r="AR61" s="27">
        <f t="shared" si="157"/>
        <v>631965</v>
      </c>
      <c r="AS61" s="27">
        <f t="shared" si="157"/>
        <v>799725</v>
      </c>
      <c r="AT61" s="27">
        <f t="shared" si="157"/>
        <v>845475</v>
      </c>
      <c r="AU61" s="27">
        <f t="shared" si="157"/>
        <v>865605</v>
      </c>
      <c r="AV61" s="27">
        <f t="shared" si="157"/>
        <v>872925</v>
      </c>
      <c r="AW61" s="27">
        <f t="shared" si="157"/>
        <v>880245</v>
      </c>
      <c r="AX61" s="27">
        <f t="shared" si="157"/>
        <v>887565</v>
      </c>
      <c r="AY61" s="27">
        <f t="shared" si="157"/>
        <v>894885</v>
      </c>
      <c r="AZ61" s="27">
        <f t="shared" si="157"/>
        <v>902205</v>
      </c>
      <c r="BA61" s="27">
        <f t="shared" si="157"/>
        <v>909525</v>
      </c>
      <c r="BB61" s="27">
        <f t="shared" si="157"/>
        <v>916845</v>
      </c>
      <c r="BC61" s="27">
        <f t="shared" si="157"/>
        <v>924165</v>
      </c>
      <c r="BD61" s="27">
        <f t="shared" si="157"/>
        <v>1150437</v>
      </c>
      <c r="BE61" s="27">
        <f t="shared" si="157"/>
        <v>1157757</v>
      </c>
      <c r="BF61" s="27">
        <f t="shared" si="157"/>
        <v>1165077</v>
      </c>
      <c r="BG61" s="27">
        <f t="shared" si="157"/>
        <v>1172397</v>
      </c>
      <c r="BH61" s="27">
        <f t="shared" si="157"/>
        <v>1179717</v>
      </c>
      <c r="BI61" s="27">
        <f t="shared" si="157"/>
        <v>1187037</v>
      </c>
      <c r="BJ61" s="27">
        <f t="shared" si="157"/>
        <v>975405</v>
      </c>
      <c r="BK61" s="27">
        <f t="shared" si="157"/>
        <v>982725</v>
      </c>
      <c r="BL61" s="27">
        <f t="shared" si="157"/>
        <v>990045</v>
      </c>
      <c r="BM61" s="27">
        <f t="shared" si="157"/>
        <v>997365</v>
      </c>
      <c r="BN61" s="27">
        <f t="shared" si="157"/>
        <v>1004685</v>
      </c>
      <c r="BO61" s="27">
        <f t="shared" si="157"/>
        <v>1012005</v>
      </c>
      <c r="BP61" s="27">
        <f t="shared" si="157"/>
        <v>2331309</v>
      </c>
      <c r="BQ61" s="27">
        <f t="shared" si="157"/>
        <v>2338629</v>
      </c>
      <c r="BR61" s="27">
        <f t="shared" si="157"/>
        <v>2345949</v>
      </c>
      <c r="BS61" s="27">
        <f t="shared" si="157"/>
        <v>2353269</v>
      </c>
      <c r="BT61" s="27">
        <f t="shared" si="157"/>
        <v>2360589</v>
      </c>
      <c r="BU61" s="27">
        <f t="shared" si="157"/>
        <v>2367909</v>
      </c>
      <c r="BV61" s="27">
        <f t="shared" si="157"/>
        <v>1063245</v>
      </c>
      <c r="BW61" s="27">
        <f t="shared" si="157"/>
        <v>1070565</v>
      </c>
      <c r="BX61" s="27">
        <f t="shared" si="157"/>
        <v>1077885</v>
      </c>
      <c r="BY61" s="27">
        <f t="shared" ref="BY61:EJ61" si="158">+SUM(BY56:BY60)+BY53</f>
        <v>1085205</v>
      </c>
      <c r="BZ61" s="27">
        <f t="shared" si="158"/>
        <v>1092525</v>
      </c>
      <c r="CA61" s="27">
        <f t="shared" si="158"/>
        <v>1099845</v>
      </c>
      <c r="CB61" s="27">
        <f t="shared" si="158"/>
        <v>1107165</v>
      </c>
      <c r="CC61" s="27">
        <f t="shared" si="158"/>
        <v>1114485</v>
      </c>
      <c r="CD61" s="27">
        <f t="shared" si="158"/>
        <v>1121805</v>
      </c>
      <c r="CE61" s="27">
        <f t="shared" si="158"/>
        <v>1129125</v>
      </c>
      <c r="CF61" s="27">
        <f t="shared" si="158"/>
        <v>1136445</v>
      </c>
      <c r="CG61" s="27">
        <f t="shared" si="158"/>
        <v>1143765</v>
      </c>
      <c r="CH61" s="27">
        <f t="shared" si="158"/>
        <v>1151085</v>
      </c>
      <c r="CI61" s="27">
        <f t="shared" si="158"/>
        <v>1158405</v>
      </c>
      <c r="CJ61" s="27">
        <f t="shared" si="158"/>
        <v>1165725</v>
      </c>
      <c r="CK61" s="27">
        <f t="shared" si="158"/>
        <v>1173045</v>
      </c>
      <c r="CL61" s="27">
        <f t="shared" si="158"/>
        <v>1180365</v>
      </c>
      <c r="CM61" s="27">
        <f t="shared" si="158"/>
        <v>1187685</v>
      </c>
      <c r="CN61" s="27">
        <f t="shared" si="158"/>
        <v>1195005</v>
      </c>
      <c r="CO61" s="27">
        <f t="shared" si="158"/>
        <v>1202325</v>
      </c>
      <c r="CP61" s="27">
        <f t="shared" si="158"/>
        <v>1209645</v>
      </c>
      <c r="CQ61" s="27">
        <f t="shared" si="158"/>
        <v>1216965</v>
      </c>
      <c r="CR61" s="27">
        <f t="shared" si="158"/>
        <v>1224285</v>
      </c>
      <c r="CS61" s="27">
        <f t="shared" si="158"/>
        <v>1231605</v>
      </c>
      <c r="CT61" s="27">
        <f t="shared" si="158"/>
        <v>1238925</v>
      </c>
      <c r="CU61" s="27">
        <f t="shared" si="158"/>
        <v>1246245</v>
      </c>
      <c r="CV61" s="27">
        <f t="shared" si="158"/>
        <v>1253565</v>
      </c>
      <c r="CW61" s="27">
        <f t="shared" si="158"/>
        <v>1260885</v>
      </c>
      <c r="CX61" s="27">
        <f t="shared" si="158"/>
        <v>1268205</v>
      </c>
      <c r="CY61" s="27">
        <f t="shared" si="158"/>
        <v>1275525</v>
      </c>
      <c r="CZ61" s="27">
        <f t="shared" si="158"/>
        <v>1282845</v>
      </c>
      <c r="DA61" s="27">
        <f t="shared" si="158"/>
        <v>1290165</v>
      </c>
      <c r="DB61" s="27">
        <f t="shared" si="158"/>
        <v>1297485</v>
      </c>
      <c r="DC61" s="27">
        <f t="shared" si="158"/>
        <v>1304805</v>
      </c>
      <c r="DD61" s="27">
        <f t="shared" si="158"/>
        <v>1312125</v>
      </c>
      <c r="DE61" s="27">
        <f t="shared" si="158"/>
        <v>1319445</v>
      </c>
      <c r="DF61" s="27">
        <f t="shared" si="158"/>
        <v>1326765</v>
      </c>
      <c r="DG61" s="27">
        <f t="shared" si="158"/>
        <v>1334085</v>
      </c>
      <c r="DH61" s="27">
        <f t="shared" si="158"/>
        <v>1341405</v>
      </c>
      <c r="DI61" s="27">
        <f t="shared" si="158"/>
        <v>1348725</v>
      </c>
      <c r="DJ61" s="27">
        <f t="shared" si="158"/>
        <v>1356045</v>
      </c>
      <c r="DK61" s="27">
        <f t="shared" si="158"/>
        <v>1363365</v>
      </c>
      <c r="DL61" s="27">
        <f t="shared" si="158"/>
        <v>1370685</v>
      </c>
      <c r="DM61" s="27">
        <f t="shared" si="158"/>
        <v>1378005</v>
      </c>
      <c r="DN61" s="27">
        <f t="shared" si="158"/>
        <v>1385325</v>
      </c>
      <c r="DO61" s="27">
        <f t="shared" si="158"/>
        <v>1392645</v>
      </c>
      <c r="DP61" s="27">
        <f t="shared" si="158"/>
        <v>1399965</v>
      </c>
      <c r="DQ61" s="27">
        <f t="shared" si="158"/>
        <v>1407285</v>
      </c>
      <c r="DR61" s="27">
        <f t="shared" si="158"/>
        <v>1414605</v>
      </c>
      <c r="DS61" s="27">
        <f t="shared" si="158"/>
        <v>1421925</v>
      </c>
      <c r="DT61" s="27">
        <f t="shared" si="158"/>
        <v>1429245</v>
      </c>
      <c r="DU61" s="27">
        <f t="shared" si="158"/>
        <v>1436565</v>
      </c>
      <c r="DV61" s="27">
        <f t="shared" si="158"/>
        <v>1443885</v>
      </c>
      <c r="DW61" s="27">
        <f t="shared" si="158"/>
        <v>1451205</v>
      </c>
      <c r="DX61" s="27">
        <f t="shared" si="158"/>
        <v>1458525</v>
      </c>
      <c r="DZ61" s="27">
        <f t="shared" si="158"/>
        <v>655000</v>
      </c>
      <c r="EA61" s="27">
        <f t="shared" si="158"/>
        <v>2947957.4</v>
      </c>
      <c r="EB61" s="27">
        <f t="shared" si="158"/>
        <v>803916.9</v>
      </c>
      <c r="EC61" s="27">
        <f t="shared" si="158"/>
        <v>631965</v>
      </c>
      <c r="ED61" s="27">
        <f t="shared" si="158"/>
        <v>1150437</v>
      </c>
      <c r="EE61" s="27">
        <f t="shared" si="158"/>
        <v>2331309</v>
      </c>
      <c r="EF61" s="27">
        <f t="shared" si="158"/>
        <v>1107165</v>
      </c>
      <c r="EG61" s="27">
        <f t="shared" si="158"/>
        <v>1195005</v>
      </c>
      <c r="EH61" s="27">
        <f t="shared" si="158"/>
        <v>1282845</v>
      </c>
      <c r="EI61" s="27">
        <f t="shared" si="158"/>
        <v>1370685</v>
      </c>
      <c r="EJ61" s="27">
        <f t="shared" si="158"/>
        <v>1458525</v>
      </c>
      <c r="EK61">
        <f t="shared" si="0"/>
        <v>58</v>
      </c>
    </row>
    <row r="62" spans="3:141" ht="18">
      <c r="C62" s="20"/>
      <c r="D62" s="20"/>
      <c r="E62" s="21" t="s">
        <v>90</v>
      </c>
      <c r="G62" s="19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EK62">
        <f t="shared" si="0"/>
        <v>59</v>
      </c>
    </row>
    <row r="63" spans="3:141">
      <c r="C63" s="20"/>
      <c r="D63" s="20"/>
      <c r="E63" s="20"/>
      <c r="F63" s="25" t="s">
        <v>91</v>
      </c>
      <c r="G63" s="26"/>
      <c r="H63" s="3">
        <f>+[1]Bilancio_In!E58</f>
        <v>500000</v>
      </c>
      <c r="I63" s="3">
        <f>+H63+[1]I_Finanziamenti!H145-[1]I_Finanziamenti!H149-[1]Bilancio_In!H58</f>
        <v>480000</v>
      </c>
      <c r="J63" s="3">
        <f>+I63+[1]I_Finanziamenti!I145-[1]I_Finanziamenti!I149-[1]Bilancio_In!I58</f>
        <v>460000</v>
      </c>
      <c r="K63" s="3">
        <f>+J63+[1]I_Finanziamenti!J145-[1]I_Finanziamenti!J149-[1]Bilancio_In!J58</f>
        <v>440000</v>
      </c>
      <c r="L63" s="3">
        <f>+K63+[1]I_Finanziamenti!K145-[1]I_Finanziamenti!K149-[1]Bilancio_In!K58</f>
        <v>420000</v>
      </c>
      <c r="M63" s="3">
        <f>+L63+[1]I_Finanziamenti!L145-[1]I_Finanziamenti!L149-[1]Bilancio_In!L58</f>
        <v>400000</v>
      </c>
      <c r="N63" s="3">
        <f>+M63+[1]I_Finanziamenti!M145-[1]I_Finanziamenti!M149-[1]Bilancio_In!M58</f>
        <v>400000</v>
      </c>
      <c r="O63" s="3">
        <f>+N63+[1]I_Finanziamenti!N145-[1]I_Finanziamenti!N149-[1]Bilancio_In!N58</f>
        <v>400000</v>
      </c>
      <c r="P63" s="3">
        <f>+O63+[1]I_Finanziamenti!O145-[1]I_Finanziamenti!O149-[1]Bilancio_In!O58</f>
        <v>400000</v>
      </c>
      <c r="Q63" s="3">
        <f>+P63+[1]I_Finanziamenti!P145-[1]I_Finanziamenti!P149-[1]Bilancio_In!P58</f>
        <v>400000</v>
      </c>
      <c r="R63" s="3">
        <f>+Q63+[1]I_Finanziamenti!Q145-[1]I_Finanziamenti!Q149-[1]Bilancio_In!Q58</f>
        <v>400000</v>
      </c>
      <c r="S63" s="3">
        <f>+R63+[1]I_Finanziamenti!R145-[1]I_Finanziamenti!R149-[1]Bilancio_In!R58</f>
        <v>400000</v>
      </c>
      <c r="T63" s="3">
        <f>+S63+[1]I_Finanziamenti!S145-[1]I_Finanziamenti!S149-[1]Bilancio_In!S58</f>
        <v>400000</v>
      </c>
      <c r="U63" s="3">
        <f>+T63+[1]I_Finanziamenti!T145-[1]I_Finanziamenti!T149-[1]Bilancio_In!T58</f>
        <v>400000</v>
      </c>
      <c r="V63" s="3">
        <f>+U63+[1]I_Finanziamenti!U145-[1]I_Finanziamenti!U149-[1]Bilancio_In!U58</f>
        <v>400000</v>
      </c>
      <c r="W63" s="3">
        <f>+V63+[1]I_Finanziamenti!V145-[1]I_Finanziamenti!V149-[1]Bilancio_In!V58</f>
        <v>400000</v>
      </c>
      <c r="X63" s="3">
        <f>+W63+[1]I_Finanziamenti!W145-[1]I_Finanziamenti!W149-[1]Bilancio_In!W58</f>
        <v>400000</v>
      </c>
      <c r="Y63" s="3">
        <f>+X63+[1]I_Finanziamenti!X145-[1]I_Finanziamenti!X149-[1]Bilancio_In!X58</f>
        <v>400000</v>
      </c>
      <c r="Z63" s="3">
        <f>+Y63+[1]I_Finanziamenti!Y145-[1]I_Finanziamenti!Y149-[1]Bilancio_In!Y58</f>
        <v>400000</v>
      </c>
      <c r="AA63" s="3">
        <f>+Z63+[1]I_Finanziamenti!Z145-[1]I_Finanziamenti!Z149-[1]Bilancio_In!Z58</f>
        <v>400000</v>
      </c>
      <c r="AB63" s="3">
        <f>+AA63+[1]I_Finanziamenti!AA145-[1]I_Finanziamenti!AA149-[1]Bilancio_In!AA58</f>
        <v>400000</v>
      </c>
      <c r="AC63" s="3">
        <f>+AB63+[1]I_Finanziamenti!AB145-[1]I_Finanziamenti!AB149-[1]Bilancio_In!AB58</f>
        <v>400000</v>
      </c>
      <c r="AD63" s="3">
        <f>+AC63+[1]I_Finanziamenti!AC145-[1]I_Finanziamenti!AC149-[1]Bilancio_In!AC58</f>
        <v>400000</v>
      </c>
      <c r="AE63" s="3">
        <f>+AD63+[1]I_Finanziamenti!AD145-[1]I_Finanziamenti!AD149-[1]Bilancio_In!AD58</f>
        <v>400000</v>
      </c>
      <c r="AF63" s="3">
        <f>+AE63+[1]I_Finanziamenti!AE145-[1]I_Finanziamenti!AE149-[1]Bilancio_In!AE58</f>
        <v>400000</v>
      </c>
      <c r="AG63" s="3">
        <f>+AF63+[1]I_Finanziamenti!AF145-[1]I_Finanziamenti!AF149-[1]Bilancio_In!AF58</f>
        <v>400000</v>
      </c>
      <c r="AH63" s="3">
        <f>+AG63+[1]I_Finanziamenti!AG145-[1]I_Finanziamenti!AG149-[1]Bilancio_In!AG58</f>
        <v>400000</v>
      </c>
      <c r="AI63" s="3">
        <f>+AH63+[1]I_Finanziamenti!AH145-[1]I_Finanziamenti!AH149-[1]Bilancio_In!AH58</f>
        <v>400000</v>
      </c>
      <c r="AJ63" s="3">
        <f>+AI63+[1]I_Finanziamenti!AI145-[1]I_Finanziamenti!AI149-[1]Bilancio_In!AI58</f>
        <v>400000</v>
      </c>
      <c r="AK63" s="3">
        <f>+AJ63+[1]I_Finanziamenti!AJ145-[1]I_Finanziamenti!AJ149-[1]Bilancio_In!AJ58</f>
        <v>400000</v>
      </c>
      <c r="AL63" s="3">
        <f>+AK63+[1]I_Finanziamenti!AK145-[1]I_Finanziamenti!AK149-[1]Bilancio_In!AK58</f>
        <v>400000</v>
      </c>
      <c r="AM63" s="3">
        <f>+AL63+[1]I_Finanziamenti!AL145-[1]I_Finanziamenti!AL149-[1]Bilancio_In!AL58</f>
        <v>400000</v>
      </c>
      <c r="AN63" s="3">
        <f>+AM63+[1]I_Finanziamenti!AM145-[1]I_Finanziamenti!AM149-[1]Bilancio_In!AM58</f>
        <v>400000</v>
      </c>
      <c r="AO63" s="3">
        <f>+AN63+[1]I_Finanziamenti!AN145-[1]I_Finanziamenti!AN149-[1]Bilancio_In!AN58</f>
        <v>400000</v>
      </c>
      <c r="AP63" s="3">
        <f>+AO63+[1]I_Finanziamenti!AO145-[1]I_Finanziamenti!AO149-[1]Bilancio_In!AO58</f>
        <v>400000</v>
      </c>
      <c r="AQ63" s="3">
        <f>+AP63+[1]I_Finanziamenti!AP145-[1]I_Finanziamenti!AP149-[1]Bilancio_In!AP58</f>
        <v>400000</v>
      </c>
      <c r="AR63" s="3">
        <f>+AQ63+[1]I_Finanziamenti!AQ145-[1]I_Finanziamenti!AQ149-[1]Bilancio_In!AQ58</f>
        <v>400000</v>
      </c>
      <c r="AS63" s="3">
        <f>+AR63+[1]I_Finanziamenti!AR145-[1]I_Finanziamenti!AR149-[1]Bilancio_In!AR58</f>
        <v>400000</v>
      </c>
      <c r="AT63" s="3">
        <f>+AS63+[1]I_Finanziamenti!AS145-[1]I_Finanziamenti!AS149-[1]Bilancio_In!AS58</f>
        <v>400000</v>
      </c>
      <c r="AU63" s="3">
        <f>+AT63+[1]I_Finanziamenti!AT145-[1]I_Finanziamenti!AT149-[1]Bilancio_In!AT58</f>
        <v>400000</v>
      </c>
      <c r="AV63" s="3">
        <f>+AU63+[1]I_Finanziamenti!AU145-[1]I_Finanziamenti!AU149-[1]Bilancio_In!AU58</f>
        <v>400000</v>
      </c>
      <c r="AW63" s="3">
        <f>+AV63+[1]I_Finanziamenti!AV145-[1]I_Finanziamenti!AV149-[1]Bilancio_In!AV58</f>
        <v>400000</v>
      </c>
      <c r="AX63" s="3">
        <f>+AW63+[1]I_Finanziamenti!AW145-[1]I_Finanziamenti!AW149-[1]Bilancio_In!AW58</f>
        <v>400000</v>
      </c>
      <c r="AY63" s="3">
        <f>+AX63+[1]I_Finanziamenti!AX145-[1]I_Finanziamenti!AX149-[1]Bilancio_In!AX58</f>
        <v>400000</v>
      </c>
      <c r="AZ63" s="3">
        <f>+AY63+[1]I_Finanziamenti!AY145-[1]I_Finanziamenti!AY149-[1]Bilancio_In!AY58</f>
        <v>400000</v>
      </c>
      <c r="BA63" s="3">
        <f>+AZ63+[1]I_Finanziamenti!AZ145-[1]I_Finanziamenti!AZ149-[1]Bilancio_In!AZ58</f>
        <v>400000</v>
      </c>
      <c r="BB63" s="3">
        <f>+BA63+[1]I_Finanziamenti!BA145-[1]I_Finanziamenti!BA149-[1]Bilancio_In!BA58</f>
        <v>400000</v>
      </c>
      <c r="BC63" s="3">
        <f>+BB63+[1]I_Finanziamenti!BB145-[1]I_Finanziamenti!BB149-[1]Bilancio_In!BB58</f>
        <v>400000</v>
      </c>
      <c r="BD63" s="3">
        <f>+BC63+[1]I_Finanziamenti!BC145-[1]I_Finanziamenti!BC149-[1]Bilancio_In!BC58</f>
        <v>400000</v>
      </c>
      <c r="BE63" s="3">
        <f>+BD63+[1]I_Finanziamenti!BD145-[1]I_Finanziamenti!BD149-[1]Bilancio_In!BD58</f>
        <v>400000</v>
      </c>
      <c r="BF63" s="3">
        <f>+BE63+[1]I_Finanziamenti!BE145-[1]I_Finanziamenti!BE149-[1]Bilancio_In!BE58</f>
        <v>400000</v>
      </c>
      <c r="BG63" s="3">
        <f>+BF63+[1]I_Finanziamenti!BF145-[1]I_Finanziamenti!BF149-[1]Bilancio_In!BF58</f>
        <v>400000</v>
      </c>
      <c r="BH63" s="3">
        <f>+BG63+[1]I_Finanziamenti!BG145-[1]I_Finanziamenti!BG149-[1]Bilancio_In!BG58</f>
        <v>400000</v>
      </c>
      <c r="BI63" s="3">
        <f>+BH63+[1]I_Finanziamenti!BH145-[1]I_Finanziamenti!BH149-[1]Bilancio_In!BH58</f>
        <v>400000</v>
      </c>
      <c r="BJ63" s="3">
        <f>+BI63+[1]I_Finanziamenti!BI145-[1]I_Finanziamenti!BI149-[1]Bilancio_In!BI58</f>
        <v>400000</v>
      </c>
      <c r="BK63" s="3">
        <f>+BJ63+[1]I_Finanziamenti!BJ145-[1]I_Finanziamenti!BJ149-[1]Bilancio_In!BJ58</f>
        <v>400000</v>
      </c>
      <c r="BL63" s="3">
        <f>+BK63+[1]I_Finanziamenti!BK145-[1]I_Finanziamenti!BK149-[1]Bilancio_In!BK58</f>
        <v>400000</v>
      </c>
      <c r="BM63" s="3">
        <f>+BL63+[1]I_Finanziamenti!BL145-[1]I_Finanziamenti!BL149-[1]Bilancio_In!BL58</f>
        <v>400000</v>
      </c>
      <c r="BN63" s="3">
        <f>+BM63+[1]I_Finanziamenti!BM145-[1]I_Finanziamenti!BM149-[1]Bilancio_In!BM58</f>
        <v>400000</v>
      </c>
      <c r="BO63" s="3">
        <f>+BN63+[1]I_Finanziamenti!BN145-[1]I_Finanziamenti!BN149-[1]Bilancio_In!BN58</f>
        <v>400000</v>
      </c>
      <c r="BP63" s="3">
        <f>+BO63+[1]I_Finanziamenti!BO145-[1]I_Finanziamenti!BO149-[1]Bilancio_In!BO58</f>
        <v>400000</v>
      </c>
      <c r="BQ63" s="3">
        <f>+BP63+[1]I_Finanziamenti!BP145-[1]I_Finanziamenti!BP149-[1]Bilancio_In!BP58</f>
        <v>400000</v>
      </c>
      <c r="BR63" s="3">
        <f>+BQ63+[1]I_Finanziamenti!BQ145-[1]I_Finanziamenti!BQ149-[1]Bilancio_In!BQ58</f>
        <v>400000</v>
      </c>
      <c r="BS63" s="3">
        <f>+BR63+[1]I_Finanziamenti!BR145-[1]I_Finanziamenti!BR149-[1]Bilancio_In!BR58</f>
        <v>400000</v>
      </c>
      <c r="BT63" s="3">
        <f>+BS63+[1]I_Finanziamenti!BS145-[1]I_Finanziamenti!BS149-[1]Bilancio_In!BS58</f>
        <v>400000</v>
      </c>
      <c r="BU63" s="3">
        <f>+BT63+[1]I_Finanziamenti!BT145-[1]I_Finanziamenti!BT149-[1]Bilancio_In!BT58</f>
        <v>400000</v>
      </c>
      <c r="BV63" s="3">
        <f>+BU63+[1]I_Finanziamenti!BU145-[1]I_Finanziamenti!BU149-[1]Bilancio_In!BU58</f>
        <v>400000</v>
      </c>
      <c r="BW63" s="3">
        <f>+BV63+[1]I_Finanziamenti!BV145-[1]I_Finanziamenti!BV149-[1]Bilancio_In!BV58</f>
        <v>400000</v>
      </c>
      <c r="BX63" s="3">
        <f>+BW63+[1]I_Finanziamenti!BW145-[1]I_Finanziamenti!BW149-[1]Bilancio_In!BW58</f>
        <v>400000</v>
      </c>
      <c r="BY63" s="3">
        <f>+BX63+[1]I_Finanziamenti!BX145-[1]I_Finanziamenti!BX149-[1]Bilancio_In!BX58</f>
        <v>400000</v>
      </c>
      <c r="BZ63" s="3">
        <f>+BY63+[1]I_Finanziamenti!BY145-[1]I_Finanziamenti!BY149-[1]Bilancio_In!BY58</f>
        <v>400000</v>
      </c>
      <c r="CA63" s="3">
        <f>+BZ63+[1]I_Finanziamenti!BZ145-[1]I_Finanziamenti!BZ149-[1]Bilancio_In!BZ58</f>
        <v>400000</v>
      </c>
      <c r="CB63" s="3">
        <f>+CA63+[1]I_Finanziamenti!CA145-[1]I_Finanziamenti!CA149-[1]Bilancio_In!CA58</f>
        <v>400000</v>
      </c>
      <c r="CC63" s="3">
        <f>+CB63+[1]I_Finanziamenti!CB145-[1]I_Finanziamenti!CB149-[1]Bilancio_In!CB58</f>
        <v>400000</v>
      </c>
      <c r="CD63" s="3">
        <f>+CC63+[1]I_Finanziamenti!CC145-[1]I_Finanziamenti!CC149-[1]Bilancio_In!CC58</f>
        <v>400000</v>
      </c>
      <c r="CE63" s="3">
        <f>+CD63+[1]I_Finanziamenti!CD145-[1]I_Finanziamenti!CD149-[1]Bilancio_In!CD58</f>
        <v>400000</v>
      </c>
      <c r="CF63" s="3">
        <f>+CE63+[1]I_Finanziamenti!CE145-[1]I_Finanziamenti!CE149-[1]Bilancio_In!CE58</f>
        <v>400000</v>
      </c>
      <c r="CG63" s="3">
        <f>+CF63+[1]I_Finanziamenti!CF145-[1]I_Finanziamenti!CF149-[1]Bilancio_In!CF58</f>
        <v>400000</v>
      </c>
      <c r="CH63" s="3">
        <f>+CG63+[1]I_Finanziamenti!CG145-[1]I_Finanziamenti!CG149-[1]Bilancio_In!CG58</f>
        <v>400000</v>
      </c>
      <c r="CI63" s="3">
        <f>+CH63+[1]I_Finanziamenti!CH145-[1]I_Finanziamenti!CH149-[1]Bilancio_In!CH58</f>
        <v>400000</v>
      </c>
      <c r="CJ63" s="3">
        <f>+CI63+[1]I_Finanziamenti!CI145-[1]I_Finanziamenti!CI149-[1]Bilancio_In!CI58</f>
        <v>400000</v>
      </c>
      <c r="CK63" s="3">
        <f>+CJ63+[1]I_Finanziamenti!CJ145-[1]I_Finanziamenti!CJ149-[1]Bilancio_In!CJ58</f>
        <v>400000</v>
      </c>
      <c r="CL63" s="3">
        <f>+CK63+[1]I_Finanziamenti!CK145-[1]I_Finanziamenti!CK149-[1]Bilancio_In!CK58</f>
        <v>400000</v>
      </c>
      <c r="CM63" s="3">
        <f>+CL63+[1]I_Finanziamenti!CL145-[1]I_Finanziamenti!CL149-[1]Bilancio_In!CL58</f>
        <v>400000</v>
      </c>
      <c r="CN63" s="3">
        <f>+CM63+[1]I_Finanziamenti!CM145-[1]I_Finanziamenti!CM149-[1]Bilancio_In!CM58</f>
        <v>400000</v>
      </c>
      <c r="CO63" s="3">
        <f>+CN63+[1]I_Finanziamenti!CN145-[1]I_Finanziamenti!CN149-[1]Bilancio_In!CN58</f>
        <v>400000</v>
      </c>
      <c r="CP63" s="3">
        <f>+CO63+[1]I_Finanziamenti!CO145-[1]I_Finanziamenti!CO149-[1]Bilancio_In!CO58</f>
        <v>400000</v>
      </c>
      <c r="CQ63" s="3">
        <f>+CP63+[1]I_Finanziamenti!CP145-[1]I_Finanziamenti!CP149-[1]Bilancio_In!CP58</f>
        <v>400000</v>
      </c>
      <c r="CR63" s="3">
        <f>+CQ63+[1]I_Finanziamenti!CQ145-[1]I_Finanziamenti!CQ149-[1]Bilancio_In!CQ58</f>
        <v>400000</v>
      </c>
      <c r="CS63" s="3">
        <f>+CR63+[1]I_Finanziamenti!CR145-[1]I_Finanziamenti!CR149-[1]Bilancio_In!CR58</f>
        <v>400000</v>
      </c>
      <c r="CT63" s="3">
        <f>+CS63+[1]I_Finanziamenti!CS145-[1]I_Finanziamenti!CS149-[1]Bilancio_In!CS58</f>
        <v>400000</v>
      </c>
      <c r="CU63" s="3">
        <f>+CT63+[1]I_Finanziamenti!CT145-[1]I_Finanziamenti!CT149-[1]Bilancio_In!CT58</f>
        <v>400000</v>
      </c>
      <c r="CV63" s="3">
        <f>+CU63+[1]I_Finanziamenti!CU145-[1]I_Finanziamenti!CU149-[1]Bilancio_In!CU58</f>
        <v>400000</v>
      </c>
      <c r="CW63" s="3">
        <f>+CV63+[1]I_Finanziamenti!CV145-[1]I_Finanziamenti!CV149-[1]Bilancio_In!CV58</f>
        <v>400000</v>
      </c>
      <c r="CX63" s="3">
        <f>+CW63+[1]I_Finanziamenti!CW145-[1]I_Finanziamenti!CW149-[1]Bilancio_In!CW58</f>
        <v>400000</v>
      </c>
      <c r="CY63" s="3">
        <f>+CX63+[1]I_Finanziamenti!CX145-[1]I_Finanziamenti!CX149-[1]Bilancio_In!CX58</f>
        <v>400000</v>
      </c>
      <c r="CZ63" s="3">
        <f>+CY63+[1]I_Finanziamenti!CY145-[1]I_Finanziamenti!CY149-[1]Bilancio_In!CY58</f>
        <v>400000</v>
      </c>
      <c r="DA63" s="3">
        <f>+CZ63+[1]I_Finanziamenti!CZ145-[1]I_Finanziamenti!CZ149-[1]Bilancio_In!CZ58</f>
        <v>400000</v>
      </c>
      <c r="DB63" s="3">
        <f>+DA63+[1]I_Finanziamenti!DA145-[1]I_Finanziamenti!DA149-[1]Bilancio_In!DA58</f>
        <v>400000</v>
      </c>
      <c r="DC63" s="3">
        <f>+DB63+[1]I_Finanziamenti!DB145-[1]I_Finanziamenti!DB149-[1]Bilancio_In!DB58</f>
        <v>400000</v>
      </c>
      <c r="DD63" s="3">
        <f>+DC63+[1]I_Finanziamenti!DC145-[1]I_Finanziamenti!DC149-[1]Bilancio_In!DC58</f>
        <v>400000</v>
      </c>
      <c r="DE63" s="3">
        <f>+DD63+[1]I_Finanziamenti!DD145-[1]I_Finanziamenti!DD149-[1]Bilancio_In!DD58</f>
        <v>400000</v>
      </c>
      <c r="DF63" s="3">
        <f>+DE63+[1]I_Finanziamenti!DE145-[1]I_Finanziamenti!DE149-[1]Bilancio_In!DE58</f>
        <v>400000</v>
      </c>
      <c r="DG63" s="3">
        <f>+DF63+[1]I_Finanziamenti!DF145-[1]I_Finanziamenti!DF149-[1]Bilancio_In!DF58</f>
        <v>400000</v>
      </c>
      <c r="DH63" s="3">
        <f>+DG63+[1]I_Finanziamenti!DG145-[1]I_Finanziamenti!DG149-[1]Bilancio_In!DG58</f>
        <v>400000</v>
      </c>
      <c r="DI63" s="3">
        <f>+DH63+[1]I_Finanziamenti!DH145-[1]I_Finanziamenti!DH149-[1]Bilancio_In!DH58</f>
        <v>400000</v>
      </c>
      <c r="DJ63" s="3">
        <f>+DI63+[1]I_Finanziamenti!DI145-[1]I_Finanziamenti!DI149-[1]Bilancio_In!DI58</f>
        <v>400000</v>
      </c>
      <c r="DK63" s="3">
        <f>+DJ63+[1]I_Finanziamenti!DJ145-[1]I_Finanziamenti!DJ149-[1]Bilancio_In!DJ58</f>
        <v>400000</v>
      </c>
      <c r="DL63" s="3">
        <f>+DK63+[1]I_Finanziamenti!DK145-[1]I_Finanziamenti!DK149-[1]Bilancio_In!DK58</f>
        <v>400000</v>
      </c>
      <c r="DM63" s="3">
        <f>+DL63+[1]I_Finanziamenti!DL145-[1]I_Finanziamenti!DL149-[1]Bilancio_In!DL58</f>
        <v>400000</v>
      </c>
      <c r="DN63" s="3">
        <f>+DM63+[1]I_Finanziamenti!DM145-[1]I_Finanziamenti!DM149-[1]Bilancio_In!DM58</f>
        <v>400000</v>
      </c>
      <c r="DO63" s="3">
        <f>+DN63+[1]I_Finanziamenti!DN145-[1]I_Finanziamenti!DN149-[1]Bilancio_In!DN58</f>
        <v>400000</v>
      </c>
      <c r="DP63" s="3">
        <f>+DO63+[1]I_Finanziamenti!DO145-[1]I_Finanziamenti!DO149-[1]Bilancio_In!DO58</f>
        <v>400000</v>
      </c>
      <c r="DQ63" s="3">
        <f>+DP63+[1]I_Finanziamenti!DP145-[1]I_Finanziamenti!DP149-[1]Bilancio_In!DP58</f>
        <v>400000</v>
      </c>
      <c r="DR63" s="3">
        <f>+DQ63+[1]I_Finanziamenti!DQ145-[1]I_Finanziamenti!DQ149-[1]Bilancio_In!DQ58</f>
        <v>400000</v>
      </c>
      <c r="DS63" s="3">
        <f>+DR63+[1]I_Finanziamenti!DR145-[1]I_Finanziamenti!DR149-[1]Bilancio_In!DR58</f>
        <v>400000</v>
      </c>
      <c r="DT63" s="3">
        <f>+DS63+[1]I_Finanziamenti!DS145-[1]I_Finanziamenti!DS149-[1]Bilancio_In!DS58</f>
        <v>400000</v>
      </c>
      <c r="DU63" s="3">
        <f>+DT63+[1]I_Finanziamenti!DT145-[1]I_Finanziamenti!DT149-[1]Bilancio_In!DT58</f>
        <v>400000</v>
      </c>
      <c r="DV63" s="3">
        <f>+DU63+[1]I_Finanziamenti!DU145-[1]I_Finanziamenti!DU149-[1]Bilancio_In!DU58</f>
        <v>400000</v>
      </c>
      <c r="DW63" s="3">
        <f>+DV63+[1]I_Finanziamenti!DV145-[1]I_Finanziamenti!DV149-[1]Bilancio_In!DV58</f>
        <v>400000</v>
      </c>
      <c r="DX63" s="3">
        <f>+DW63+[1]I_Finanziamenti!DW145-[1]I_Finanziamenti!DW149-[1]Bilancio_In!DW58</f>
        <v>400000</v>
      </c>
      <c r="DZ63" s="3">
        <f>+H63</f>
        <v>500000</v>
      </c>
      <c r="EA63" s="3">
        <f t="shared" ref="EA63:EA66" si="159">+T63</f>
        <v>400000</v>
      </c>
      <c r="EB63" s="3">
        <f t="shared" ref="EB63:EB66" si="160">+AF63</f>
        <v>400000</v>
      </c>
      <c r="EC63" s="3">
        <f t="shared" ref="EC63:EC66" si="161">+AR63</f>
        <v>400000</v>
      </c>
      <c r="ED63" s="3">
        <f t="shared" ref="ED63:ED66" si="162">+BD63</f>
        <v>400000</v>
      </c>
      <c r="EE63" s="3">
        <f t="shared" ref="EE63:EE66" si="163">+BP63</f>
        <v>400000</v>
      </c>
      <c r="EF63" s="3">
        <f t="shared" ref="EF63:EF66" si="164">+CB63</f>
        <v>400000</v>
      </c>
      <c r="EG63" s="3">
        <f t="shared" ref="EG63:EG66" si="165">+CN63</f>
        <v>400000</v>
      </c>
      <c r="EH63" s="3">
        <f t="shared" ref="EH63:EH66" si="166">+CZ63</f>
        <v>400000</v>
      </c>
      <c r="EI63" s="3">
        <f t="shared" ref="EI63:EI66" si="167">+DL63</f>
        <v>400000</v>
      </c>
      <c r="EJ63" s="3">
        <f t="shared" ref="EJ63:EJ66" si="168">+DX63</f>
        <v>400000</v>
      </c>
      <c r="EK63">
        <f t="shared" si="0"/>
        <v>60</v>
      </c>
    </row>
    <row r="64" spans="3:141">
      <c r="C64" s="20"/>
      <c r="D64" s="20"/>
      <c r="E64" s="20"/>
      <c r="F64" s="25" t="s">
        <v>92</v>
      </c>
      <c r="G64" s="26"/>
      <c r="H64" s="3">
        <f>+[1]Bilancio_In!E60</f>
        <v>320000</v>
      </c>
      <c r="I64" s="3">
        <f>+H64+[1]C_Personale!E188-[1]Bilancio_In!H60</f>
        <v>310028.125</v>
      </c>
      <c r="J64" s="3">
        <f>+I64+[1]C_Personale!F188-[1]Bilancio_In!I60</f>
        <v>300056.25</v>
      </c>
      <c r="K64" s="3">
        <f>+J64+[1]C_Personale!G188-[1]Bilancio_In!J60</f>
        <v>290084.375</v>
      </c>
      <c r="L64" s="3">
        <f>+K64+[1]C_Personale!H188-[1]Bilancio_In!K60</f>
        <v>280112.5</v>
      </c>
      <c r="M64" s="3">
        <f>+L64+[1]C_Personale!I188-[1]Bilancio_In!L60</f>
        <v>270140.625</v>
      </c>
      <c r="N64" s="3">
        <f>+M64+[1]C_Personale!J188-[1]Bilancio_In!M60</f>
        <v>270168.75</v>
      </c>
      <c r="O64" s="3">
        <f>+N64+[1]C_Personale!K188-[1]Bilancio_In!N60</f>
        <v>270196.875</v>
      </c>
      <c r="P64" s="3">
        <f>+O64+[1]C_Personale!L188-[1]Bilancio_In!O60</f>
        <v>270225</v>
      </c>
      <c r="Q64" s="3">
        <f>+P64+[1]C_Personale!M188-[1]Bilancio_In!P60</f>
        <v>270253.125</v>
      </c>
      <c r="R64" s="3">
        <f>+Q64+[1]C_Personale!N188-[1]Bilancio_In!Q60</f>
        <v>270281.25</v>
      </c>
      <c r="S64" s="3">
        <f>+R64+[1]C_Personale!O188-[1]Bilancio_In!R60</f>
        <v>270309.375</v>
      </c>
      <c r="T64" s="3">
        <f>+S64+[1]C_Personale!P188-[1]Bilancio_In!S60</f>
        <v>270337.5</v>
      </c>
      <c r="U64" s="3">
        <f>+T64+[1]C_Personale!Q188-[1]Bilancio_In!T60</f>
        <v>270365.625</v>
      </c>
      <c r="V64" s="3">
        <f>+U64+[1]C_Personale!R188-[1]Bilancio_In!U60</f>
        <v>270393.75</v>
      </c>
      <c r="W64" s="3">
        <f>+V64+[1]C_Personale!S188-[1]Bilancio_In!V60</f>
        <v>270421.875</v>
      </c>
      <c r="X64" s="3">
        <f>+W64+[1]C_Personale!T188-[1]Bilancio_In!W60</f>
        <v>270450</v>
      </c>
      <c r="Y64" s="3">
        <f>+X64+[1]C_Personale!U188-[1]Bilancio_In!X60</f>
        <v>270478.125</v>
      </c>
      <c r="Z64" s="3">
        <f>+Y64+[1]C_Personale!V188-[1]Bilancio_In!Y60</f>
        <v>270506.25</v>
      </c>
      <c r="AA64" s="3">
        <f>+Z64+[1]C_Personale!W188-[1]Bilancio_In!Z60</f>
        <v>270534.375</v>
      </c>
      <c r="AB64" s="3">
        <f>+AA64+[1]C_Personale!X188-[1]Bilancio_In!AA60</f>
        <v>270562.5</v>
      </c>
      <c r="AC64" s="3">
        <f>+AB64+[1]C_Personale!Y188-[1]Bilancio_In!AB60</f>
        <v>270590.625</v>
      </c>
      <c r="AD64" s="3">
        <f>+AC64+[1]C_Personale!Z188-[1]Bilancio_In!AC60</f>
        <v>270618.75</v>
      </c>
      <c r="AE64" s="3">
        <f>+AD64+[1]C_Personale!AA188-[1]Bilancio_In!AD60</f>
        <v>270646.875</v>
      </c>
      <c r="AF64" s="3">
        <f>+AE64+[1]C_Personale!AB188-[1]Bilancio_In!AE60</f>
        <v>270675</v>
      </c>
      <c r="AG64" s="3">
        <f>+AF64+[1]C_Personale!AC188-[1]Bilancio_In!AF60</f>
        <v>270703.125</v>
      </c>
      <c r="AH64" s="3">
        <f>+AG64+[1]C_Personale!AD188-[1]Bilancio_In!AG60</f>
        <v>270731.25</v>
      </c>
      <c r="AI64" s="3">
        <f>+AH64+[1]C_Personale!AE188-[1]Bilancio_In!AH60</f>
        <v>270759.375</v>
      </c>
      <c r="AJ64" s="3">
        <f>+AI64+[1]C_Personale!AF188-[1]Bilancio_In!AI60</f>
        <v>270787.5</v>
      </c>
      <c r="AK64" s="3">
        <f>+AJ64+[1]C_Personale!AG188-[1]Bilancio_In!AJ60</f>
        <v>270815.625</v>
      </c>
      <c r="AL64" s="3">
        <f>+AK64+[1]C_Personale!AH188-[1]Bilancio_In!AK60</f>
        <v>270843.75</v>
      </c>
      <c r="AM64" s="3">
        <f>+AL64+[1]C_Personale!AI188-[1]Bilancio_In!AL60</f>
        <v>270871.875</v>
      </c>
      <c r="AN64" s="3">
        <f>+AM64+[1]C_Personale!AJ188-[1]Bilancio_In!AM60</f>
        <v>270900</v>
      </c>
      <c r="AO64" s="3">
        <f>+AN64+[1]C_Personale!AK188-[1]Bilancio_In!AN60</f>
        <v>270928.125</v>
      </c>
      <c r="AP64" s="3">
        <f>+AO64+[1]C_Personale!AL188-[1]Bilancio_In!AO60</f>
        <v>270956.25</v>
      </c>
      <c r="AQ64" s="3">
        <f>+AP64+[1]C_Personale!AM188-[1]Bilancio_In!AP60</f>
        <v>270984.375</v>
      </c>
      <c r="AR64" s="3">
        <f>+AQ64+[1]C_Personale!AN188-[1]Bilancio_In!AQ60</f>
        <v>271012.5</v>
      </c>
      <c r="AS64" s="3">
        <f>+AR64+[1]C_Personale!AO188-[1]Bilancio_In!AR60</f>
        <v>271040.625</v>
      </c>
      <c r="AT64" s="3">
        <f>+AS64+[1]C_Personale!AP188-[1]Bilancio_In!AS60</f>
        <v>271068.75</v>
      </c>
      <c r="AU64" s="3">
        <f>+AT64+[1]C_Personale!AQ188-[1]Bilancio_In!AT60</f>
        <v>271096.875</v>
      </c>
      <c r="AV64" s="3">
        <f>+AU64+[1]C_Personale!AR188-[1]Bilancio_In!AU60</f>
        <v>271125</v>
      </c>
      <c r="AW64" s="3">
        <f>+AV64+[1]C_Personale!AS188-[1]Bilancio_In!AV60</f>
        <v>271153.125</v>
      </c>
      <c r="AX64" s="3">
        <f>+AW64+[1]C_Personale!AT188-[1]Bilancio_In!AW60</f>
        <v>271181.25</v>
      </c>
      <c r="AY64" s="3">
        <f>+AX64+[1]C_Personale!AU188-[1]Bilancio_In!AX60</f>
        <v>271209.375</v>
      </c>
      <c r="AZ64" s="3">
        <f>+AY64+[1]C_Personale!AV188-[1]Bilancio_In!AY60</f>
        <v>271237.5</v>
      </c>
      <c r="BA64" s="3">
        <f>+AZ64+[1]C_Personale!AW188-[1]Bilancio_In!AZ60</f>
        <v>271265.625</v>
      </c>
      <c r="BB64" s="3">
        <f>+BA64+[1]C_Personale!AX188-[1]Bilancio_In!BA60</f>
        <v>271293.75</v>
      </c>
      <c r="BC64" s="3">
        <f>+BB64+[1]C_Personale!AY188-[1]Bilancio_In!BB60</f>
        <v>271321.875</v>
      </c>
      <c r="BD64" s="3">
        <f>+BC64+[1]C_Personale!AZ188-[1]Bilancio_In!BC60</f>
        <v>271350</v>
      </c>
      <c r="BE64" s="3">
        <f>+BD64+[1]C_Personale!BA188-[1]Bilancio_In!BD60</f>
        <v>271378.125</v>
      </c>
      <c r="BF64" s="3">
        <f>+BE64+[1]C_Personale!BB188-[1]Bilancio_In!BE60</f>
        <v>271406.25</v>
      </c>
      <c r="BG64" s="3">
        <f>+BF64+[1]C_Personale!BC188-[1]Bilancio_In!BF60</f>
        <v>271434.375</v>
      </c>
      <c r="BH64" s="3">
        <f>+BG64+[1]C_Personale!BD188-[1]Bilancio_In!BG60</f>
        <v>271462.5</v>
      </c>
      <c r="BI64" s="3">
        <f>+BH64+[1]C_Personale!BE188-[1]Bilancio_In!BH60</f>
        <v>271490.625</v>
      </c>
      <c r="BJ64" s="3">
        <f>+BI64+[1]C_Personale!BF188-[1]Bilancio_In!BI60</f>
        <v>271518.75</v>
      </c>
      <c r="BK64" s="3">
        <f>+BJ64+[1]C_Personale!BG188-[1]Bilancio_In!BJ60</f>
        <v>271546.875</v>
      </c>
      <c r="BL64" s="3">
        <f>+BK64+[1]C_Personale!BH188-[1]Bilancio_In!BK60</f>
        <v>271575</v>
      </c>
      <c r="BM64" s="3">
        <f>+BL64+[1]C_Personale!BI188-[1]Bilancio_In!BL60</f>
        <v>271603.125</v>
      </c>
      <c r="BN64" s="3">
        <f>+BM64+[1]C_Personale!BJ188-[1]Bilancio_In!BM60</f>
        <v>271631.25</v>
      </c>
      <c r="BO64" s="3">
        <f>+BN64+[1]C_Personale!BK188-[1]Bilancio_In!BN60</f>
        <v>271659.375</v>
      </c>
      <c r="BP64" s="3">
        <f>+BO64+[1]C_Personale!BL188-[1]Bilancio_In!BO60</f>
        <v>271687.5</v>
      </c>
      <c r="BQ64" s="3">
        <f>+BP64+[1]C_Personale!BM188-[1]Bilancio_In!BP60</f>
        <v>271715.625</v>
      </c>
      <c r="BR64" s="3">
        <f>+BQ64+[1]C_Personale!BN188-[1]Bilancio_In!BQ60</f>
        <v>271743.75</v>
      </c>
      <c r="BS64" s="3">
        <f>+BR64+[1]C_Personale!BO188-[1]Bilancio_In!BR60</f>
        <v>271771.875</v>
      </c>
      <c r="BT64" s="3">
        <f>+BS64+[1]C_Personale!BP188-[1]Bilancio_In!BS60</f>
        <v>271800</v>
      </c>
      <c r="BU64" s="3">
        <f>+BT64+[1]C_Personale!BQ188-[1]Bilancio_In!BT60</f>
        <v>271828.125</v>
      </c>
      <c r="BV64" s="3">
        <f>+BU64+[1]C_Personale!BR188-[1]Bilancio_In!BU60</f>
        <v>271856.25</v>
      </c>
      <c r="BW64" s="3">
        <f>+BV64+[1]C_Personale!BS188-[1]Bilancio_In!BV60</f>
        <v>271884.375</v>
      </c>
      <c r="BX64" s="3">
        <f>+BW64+[1]C_Personale!BT188-[1]Bilancio_In!BW60</f>
        <v>271912.5</v>
      </c>
      <c r="BY64" s="3">
        <f>+BX64+[1]C_Personale!BU188-[1]Bilancio_In!BX60</f>
        <v>271940.625</v>
      </c>
      <c r="BZ64" s="3">
        <f>+BY64+[1]C_Personale!BV188-[1]Bilancio_In!BY60</f>
        <v>271968.75</v>
      </c>
      <c r="CA64" s="3">
        <f>+BZ64+[1]C_Personale!BW188-[1]Bilancio_In!BZ60</f>
        <v>271996.875</v>
      </c>
      <c r="CB64" s="3">
        <f>+CA64+[1]C_Personale!BX188-[1]Bilancio_In!CA60</f>
        <v>272025</v>
      </c>
      <c r="CC64" s="3">
        <f>+CB64+[1]C_Personale!BY188-[1]Bilancio_In!CB60</f>
        <v>272053.125</v>
      </c>
      <c r="CD64" s="3">
        <f>+CC64+[1]C_Personale!BZ188-[1]Bilancio_In!CC60</f>
        <v>272081.25</v>
      </c>
      <c r="CE64" s="3">
        <f>+CD64+[1]C_Personale!CA188-[1]Bilancio_In!CD60</f>
        <v>272109.375</v>
      </c>
      <c r="CF64" s="3">
        <f>+CE64+[1]C_Personale!CB188-[1]Bilancio_In!CE60</f>
        <v>272137.5</v>
      </c>
      <c r="CG64" s="3">
        <f>+CF64+[1]C_Personale!CC188-[1]Bilancio_In!CF60</f>
        <v>272165.625</v>
      </c>
      <c r="CH64" s="3">
        <f>+CG64+[1]C_Personale!CD188-[1]Bilancio_In!CG60</f>
        <v>272193.75</v>
      </c>
      <c r="CI64" s="3">
        <f>+CH64+[1]C_Personale!CE188-[1]Bilancio_In!CH60</f>
        <v>272221.875</v>
      </c>
      <c r="CJ64" s="3">
        <f>+CI64+[1]C_Personale!CF188-[1]Bilancio_In!CI60</f>
        <v>272250</v>
      </c>
      <c r="CK64" s="3">
        <f>+CJ64+[1]C_Personale!CG188-[1]Bilancio_In!CJ60</f>
        <v>272278.125</v>
      </c>
      <c r="CL64" s="3">
        <f>+CK64+[1]C_Personale!CH188-[1]Bilancio_In!CK60</f>
        <v>272306.25</v>
      </c>
      <c r="CM64" s="3">
        <f>+CL64+[1]C_Personale!CI188-[1]Bilancio_In!CL60</f>
        <v>272334.375</v>
      </c>
      <c r="CN64" s="3">
        <f>+CM64+[1]C_Personale!CJ188-[1]Bilancio_In!CM60</f>
        <v>272362.5</v>
      </c>
      <c r="CO64" s="3">
        <f>+CN64+[1]C_Personale!CK188-[1]Bilancio_In!CN60</f>
        <v>272390.625</v>
      </c>
      <c r="CP64" s="3">
        <f>+CO64+[1]C_Personale!CL188-[1]Bilancio_In!CO60</f>
        <v>272418.75</v>
      </c>
      <c r="CQ64" s="3">
        <f>+CP64+[1]C_Personale!CM188-[1]Bilancio_In!CP60</f>
        <v>272446.875</v>
      </c>
      <c r="CR64" s="3">
        <f>+CQ64+[1]C_Personale!CN188-[1]Bilancio_In!CQ60</f>
        <v>272475</v>
      </c>
      <c r="CS64" s="3">
        <f>+CR64+[1]C_Personale!CO188-[1]Bilancio_In!CR60</f>
        <v>272503.125</v>
      </c>
      <c r="CT64" s="3">
        <f>+CS64+[1]C_Personale!CP188-[1]Bilancio_In!CS60</f>
        <v>272531.25</v>
      </c>
      <c r="CU64" s="3">
        <f>+CT64+[1]C_Personale!CQ188-[1]Bilancio_In!CT60</f>
        <v>272559.375</v>
      </c>
      <c r="CV64" s="3">
        <f>+CU64+[1]C_Personale!CR188-[1]Bilancio_In!CU60</f>
        <v>272587.5</v>
      </c>
      <c r="CW64" s="3">
        <f>+CV64+[1]C_Personale!CS188-[1]Bilancio_In!CV60</f>
        <v>272615.625</v>
      </c>
      <c r="CX64" s="3">
        <f>+CW64+[1]C_Personale!CT188-[1]Bilancio_In!CW60</f>
        <v>272643.75</v>
      </c>
      <c r="CY64" s="3">
        <f>+CX64+[1]C_Personale!CU188-[1]Bilancio_In!CX60</f>
        <v>272671.875</v>
      </c>
      <c r="CZ64" s="3">
        <f>+CY64+[1]C_Personale!CV188-[1]Bilancio_In!CY60</f>
        <v>272700</v>
      </c>
      <c r="DA64" s="3">
        <f>+CZ64+[1]C_Personale!CW188-[1]Bilancio_In!CZ60</f>
        <v>272728.125</v>
      </c>
      <c r="DB64" s="3">
        <f>+DA64+[1]C_Personale!CX188-[1]Bilancio_In!DA60</f>
        <v>272756.25</v>
      </c>
      <c r="DC64" s="3">
        <f>+DB64+[1]C_Personale!CY188-[1]Bilancio_In!DB60</f>
        <v>272784.375</v>
      </c>
      <c r="DD64" s="3">
        <f>+DC64+[1]C_Personale!CZ188-[1]Bilancio_In!DC60</f>
        <v>272812.5</v>
      </c>
      <c r="DE64" s="3">
        <f>+DD64+[1]C_Personale!DA188-[1]Bilancio_In!DD60</f>
        <v>272840.625</v>
      </c>
      <c r="DF64" s="3">
        <f>+DE64+[1]C_Personale!DB188-[1]Bilancio_In!DE60</f>
        <v>272868.75</v>
      </c>
      <c r="DG64" s="3">
        <f>+DF64+[1]C_Personale!DC188-[1]Bilancio_In!DF60</f>
        <v>272896.875</v>
      </c>
      <c r="DH64" s="3">
        <f>+DG64+[1]C_Personale!DD188-[1]Bilancio_In!DG60</f>
        <v>272925</v>
      </c>
      <c r="DI64" s="3">
        <f>+DH64+[1]C_Personale!DE188-[1]Bilancio_In!DH60</f>
        <v>272953.125</v>
      </c>
      <c r="DJ64" s="3">
        <f>+DI64+[1]C_Personale!DF188-[1]Bilancio_In!DI60</f>
        <v>272981.25</v>
      </c>
      <c r="DK64" s="3">
        <f>+DJ64+[1]C_Personale!DG188-[1]Bilancio_In!DJ60</f>
        <v>273009.375</v>
      </c>
      <c r="DL64" s="3">
        <f>+DK64+[1]C_Personale!DH188-[1]Bilancio_In!DK60</f>
        <v>273037.5</v>
      </c>
      <c r="DM64" s="3">
        <f>+DL64+[1]C_Personale!DI188-[1]Bilancio_In!DL60</f>
        <v>273065.625</v>
      </c>
      <c r="DN64" s="3">
        <f>+DM64+[1]C_Personale!DJ188-[1]Bilancio_In!DM60</f>
        <v>273093.75</v>
      </c>
      <c r="DO64" s="3">
        <f>+DN64+[1]C_Personale!DK188-[1]Bilancio_In!DN60</f>
        <v>273121.875</v>
      </c>
      <c r="DP64" s="3">
        <f>+DO64+[1]C_Personale!DL188-[1]Bilancio_In!DO60</f>
        <v>273150</v>
      </c>
      <c r="DQ64" s="3">
        <f>+DP64+[1]C_Personale!DM188-[1]Bilancio_In!DP60</f>
        <v>273178.125</v>
      </c>
      <c r="DR64" s="3">
        <f>+DQ64+[1]C_Personale!DN188-[1]Bilancio_In!DQ60</f>
        <v>273206.25</v>
      </c>
      <c r="DS64" s="3">
        <f>+DR64+[1]C_Personale!DO188-[1]Bilancio_In!DR60</f>
        <v>273234.375</v>
      </c>
      <c r="DT64" s="3">
        <f>+DS64+[1]C_Personale!DP188-[1]Bilancio_In!DS60</f>
        <v>273262.5</v>
      </c>
      <c r="DU64" s="3">
        <f>+DT64+[1]C_Personale!DQ188-[1]Bilancio_In!DT60</f>
        <v>273290.625</v>
      </c>
      <c r="DV64" s="3">
        <f>+DU64+[1]C_Personale!DR188-[1]Bilancio_In!DU60</f>
        <v>273318.75</v>
      </c>
      <c r="DW64" s="3">
        <f>+DV64+[1]C_Personale!DS188-[1]Bilancio_In!DV60</f>
        <v>273346.875</v>
      </c>
      <c r="DX64" s="3">
        <f>+DW64+[1]C_Personale!DT188-[1]Bilancio_In!DW60</f>
        <v>273375</v>
      </c>
      <c r="DZ64" s="3">
        <f t="shared" ref="DZ64:DZ66" si="169">+H64</f>
        <v>320000</v>
      </c>
      <c r="EA64" s="3">
        <f t="shared" si="159"/>
        <v>270337.5</v>
      </c>
      <c r="EB64" s="3">
        <f t="shared" si="160"/>
        <v>270675</v>
      </c>
      <c r="EC64" s="3">
        <f t="shared" si="161"/>
        <v>271012.5</v>
      </c>
      <c r="ED64" s="3">
        <f t="shared" si="162"/>
        <v>271350</v>
      </c>
      <c r="EE64" s="3">
        <f t="shared" si="163"/>
        <v>271687.5</v>
      </c>
      <c r="EF64" s="3">
        <f t="shared" si="164"/>
        <v>272025</v>
      </c>
      <c r="EG64" s="3">
        <f t="shared" si="165"/>
        <v>272362.5</v>
      </c>
      <c r="EH64" s="3">
        <f t="shared" si="166"/>
        <v>272700</v>
      </c>
      <c r="EI64" s="3">
        <f t="shared" si="167"/>
        <v>273037.5</v>
      </c>
      <c r="EJ64" s="3">
        <f t="shared" si="168"/>
        <v>273375</v>
      </c>
      <c r="EK64">
        <f t="shared" si="0"/>
        <v>61</v>
      </c>
    </row>
    <row r="65" spans="3:141">
      <c r="C65" s="20"/>
      <c r="D65" s="20"/>
      <c r="E65" s="20"/>
      <c r="F65" s="25" t="s">
        <v>93</v>
      </c>
      <c r="G65" s="14"/>
      <c r="H65" s="3">
        <f>+[1]Bilancio_In!E61</f>
        <v>200000</v>
      </c>
      <c r="I65" s="3">
        <f>+H65+[1]CE!G50-[1]Bilancio_In!H61</f>
        <v>211000</v>
      </c>
      <c r="J65" s="3">
        <f>+I65+[1]CE!H50-[1]Bilancio_In!I61</f>
        <v>222000</v>
      </c>
      <c r="K65" s="3">
        <f>+J65+[1]CE!I50-[1]Bilancio_In!J61</f>
        <v>233000</v>
      </c>
      <c r="L65" s="3">
        <f>+K65+[1]CE!J50-[1]Bilancio_In!K61</f>
        <v>244000</v>
      </c>
      <c r="M65" s="3">
        <f>+L65+[1]CE!K50-[1]Bilancio_In!L61</f>
        <v>260000</v>
      </c>
      <c r="N65" s="3">
        <f>+M65+[1]CE!L50-[1]Bilancio_In!M61</f>
        <v>276000</v>
      </c>
      <c r="O65" s="3">
        <f>+N65+[1]CE!M50-[1]Bilancio_In!N61</f>
        <v>292000</v>
      </c>
      <c r="P65" s="3">
        <f>+O65+[1]CE!N50-[1]Bilancio_In!O61</f>
        <v>308000</v>
      </c>
      <c r="Q65" s="3">
        <f>+P65+[1]CE!O50-[1]Bilancio_In!P61</f>
        <v>324000</v>
      </c>
      <c r="R65" s="3">
        <f>+Q65+[1]CE!P50-[1]Bilancio_In!Q61</f>
        <v>340000</v>
      </c>
      <c r="S65" s="3">
        <f>+R65+[1]CE!Q50-[1]Bilancio_In!R61</f>
        <v>356000</v>
      </c>
      <c r="T65" s="3">
        <f>+S65+[1]CE!R50-[1]Bilancio_In!S61</f>
        <v>372000</v>
      </c>
      <c r="U65" s="3">
        <f>+T65+[1]CE!S50-[1]Bilancio_In!T61</f>
        <v>388000</v>
      </c>
      <c r="V65" s="3">
        <f>+U65+[1]CE!T50-[1]Bilancio_In!U61</f>
        <v>404000</v>
      </c>
      <c r="W65" s="3">
        <f>+V65+[1]CE!U50-[1]Bilancio_In!V61</f>
        <v>420000</v>
      </c>
      <c r="X65" s="3">
        <f>+W65+[1]CE!V50-[1]Bilancio_In!W61</f>
        <v>436000</v>
      </c>
      <c r="Y65" s="3">
        <f>+X65+[1]CE!W50-[1]Bilancio_In!X61</f>
        <v>452000</v>
      </c>
      <c r="Z65" s="3">
        <f>+Y65+[1]CE!X50-[1]Bilancio_In!Y61</f>
        <v>468000</v>
      </c>
      <c r="AA65" s="3">
        <f>+Z65+[1]CE!Y50-[1]Bilancio_In!Z61</f>
        <v>484000</v>
      </c>
      <c r="AB65" s="3">
        <f>+AA65+[1]CE!Z50-[1]Bilancio_In!AA61</f>
        <v>500000</v>
      </c>
      <c r="AC65" s="3">
        <f>+AB65+[1]CE!AA50-[1]Bilancio_In!AB61</f>
        <v>516000</v>
      </c>
      <c r="AD65" s="3">
        <f>+AC65+[1]CE!AB50-[1]Bilancio_In!AC61</f>
        <v>532000</v>
      </c>
      <c r="AE65" s="3">
        <f>+AD65+[1]CE!AC50-[1]Bilancio_In!AD61</f>
        <v>548000</v>
      </c>
      <c r="AF65" s="3">
        <f>+AE65+[1]CE!AD50-[1]Bilancio_In!AE61</f>
        <v>564000</v>
      </c>
      <c r="AG65" s="3">
        <f>+AF65+[1]CE!AE50-[1]Bilancio_In!AF61</f>
        <v>569500</v>
      </c>
      <c r="AH65" s="3">
        <f>+AG65+[1]CE!AF50-[1]Bilancio_In!AG61</f>
        <v>575000</v>
      </c>
      <c r="AI65" s="3">
        <f>+AH65+[1]CE!AG50-[1]Bilancio_In!AH61</f>
        <v>580500</v>
      </c>
      <c r="AJ65" s="3">
        <f>+AI65+[1]CE!AH50-[1]Bilancio_In!AI61</f>
        <v>586000</v>
      </c>
      <c r="AK65" s="3">
        <f>+AJ65+[1]CE!AI50-[1]Bilancio_In!AJ61</f>
        <v>591500</v>
      </c>
      <c r="AL65" s="3">
        <f>+AK65+[1]CE!AJ50-[1]Bilancio_In!AK61</f>
        <v>597000</v>
      </c>
      <c r="AM65" s="3">
        <f>+AL65+[1]CE!AK50-[1]Bilancio_In!AL61</f>
        <v>602500</v>
      </c>
      <c r="AN65" s="3">
        <f>+AM65+[1]CE!AL50-[1]Bilancio_In!AM61</f>
        <v>608000</v>
      </c>
      <c r="AO65" s="3">
        <f>+AN65+[1]CE!AM50-[1]Bilancio_In!AN61</f>
        <v>613500</v>
      </c>
      <c r="AP65" s="3">
        <f>+AO65+[1]CE!AN50-[1]Bilancio_In!AO61</f>
        <v>619000</v>
      </c>
      <c r="AQ65" s="3">
        <f>+AP65+[1]CE!AO50-[1]Bilancio_In!AP61</f>
        <v>624500</v>
      </c>
      <c r="AR65" s="3">
        <f>+AQ65+[1]CE!AP50-[1]Bilancio_In!AQ61</f>
        <v>630000</v>
      </c>
      <c r="AS65" s="3">
        <f>+AR65+[1]CE!AQ50-[1]Bilancio_In!AR61</f>
        <v>646000</v>
      </c>
      <c r="AT65" s="3">
        <f>+AS65+[1]CE!AR50-[1]Bilancio_In!AS61</f>
        <v>662000</v>
      </c>
      <c r="AU65" s="3">
        <f>+AT65+[1]CE!AS50-[1]Bilancio_In!AT61</f>
        <v>678000</v>
      </c>
      <c r="AV65" s="3">
        <f>+AU65+[1]CE!AT50-[1]Bilancio_In!AU61</f>
        <v>694000</v>
      </c>
      <c r="AW65" s="3">
        <f>+AV65+[1]CE!AU50-[1]Bilancio_In!AV61</f>
        <v>710000</v>
      </c>
      <c r="AX65" s="3">
        <f>+AW65+[1]CE!AV50-[1]Bilancio_In!AW61</f>
        <v>726000</v>
      </c>
      <c r="AY65" s="3">
        <f>+AX65+[1]CE!AW50-[1]Bilancio_In!AX61</f>
        <v>742000</v>
      </c>
      <c r="AZ65" s="3">
        <f>+AY65+[1]CE!AX50-[1]Bilancio_In!AY61</f>
        <v>758000</v>
      </c>
      <c r="BA65" s="3">
        <f>+AZ65+[1]CE!AY50-[1]Bilancio_In!AZ61</f>
        <v>774000</v>
      </c>
      <c r="BB65" s="3">
        <f>+BA65+[1]CE!AZ50-[1]Bilancio_In!BA61</f>
        <v>790000</v>
      </c>
      <c r="BC65" s="3">
        <f>+BB65+[1]CE!BA50-[1]Bilancio_In!BB61</f>
        <v>806000</v>
      </c>
      <c r="BD65" s="3">
        <f>+BC65+[1]CE!BB50-[1]Bilancio_In!BC61</f>
        <v>822000</v>
      </c>
      <c r="BE65" s="3">
        <f>+BD65+[1]CE!BC50-[1]Bilancio_In!BD61</f>
        <v>838000</v>
      </c>
      <c r="BF65" s="3">
        <f>+BE65+[1]CE!BD50-[1]Bilancio_In!BE61</f>
        <v>854000</v>
      </c>
      <c r="BG65" s="3">
        <f>+BF65+[1]CE!BE50-[1]Bilancio_In!BF61</f>
        <v>870000</v>
      </c>
      <c r="BH65" s="3">
        <f>+BG65+[1]CE!BF50-[1]Bilancio_In!BG61</f>
        <v>886000</v>
      </c>
      <c r="BI65" s="3">
        <f>+BH65+[1]CE!BG50-[1]Bilancio_In!BH61</f>
        <v>902000</v>
      </c>
      <c r="BJ65" s="3">
        <f>+BI65+[1]CE!BH50-[1]Bilancio_In!BI61</f>
        <v>918000</v>
      </c>
      <c r="BK65" s="3">
        <f>+BJ65+[1]CE!BI50-[1]Bilancio_In!BJ61</f>
        <v>934000</v>
      </c>
      <c r="BL65" s="3">
        <f>+BK65+[1]CE!BJ50-[1]Bilancio_In!BK61</f>
        <v>950000</v>
      </c>
      <c r="BM65" s="3">
        <f>+BL65+[1]CE!BK50-[1]Bilancio_In!BL61</f>
        <v>966000</v>
      </c>
      <c r="BN65" s="3">
        <f>+BM65+[1]CE!BL50-[1]Bilancio_In!BM61</f>
        <v>982000</v>
      </c>
      <c r="BO65" s="3">
        <f>+BN65+[1]CE!BM50-[1]Bilancio_In!BN61</f>
        <v>998000</v>
      </c>
      <c r="BP65" s="3">
        <f>+BO65+[1]CE!BN50-[1]Bilancio_In!BO61</f>
        <v>1014000</v>
      </c>
      <c r="BQ65" s="3">
        <f>+BP65+[1]CE!BO50-[1]Bilancio_In!BP61</f>
        <v>1030000</v>
      </c>
      <c r="BR65" s="3">
        <f>+BQ65+[1]CE!BP50-[1]Bilancio_In!BQ61</f>
        <v>1046000</v>
      </c>
      <c r="BS65" s="3">
        <f>+BR65+[1]CE!BQ50-[1]Bilancio_In!BR61</f>
        <v>1062000</v>
      </c>
      <c r="BT65" s="3">
        <f>+BS65+[1]CE!BR50-[1]Bilancio_In!BS61</f>
        <v>1078000</v>
      </c>
      <c r="BU65" s="3">
        <f>+BT65+[1]CE!BS50-[1]Bilancio_In!BT61</f>
        <v>1094000</v>
      </c>
      <c r="BV65" s="3">
        <f>+BU65+[1]CE!BT50-[1]Bilancio_In!BU61</f>
        <v>1110000</v>
      </c>
      <c r="BW65" s="3">
        <f>+BV65+[1]CE!BU50-[1]Bilancio_In!BV61</f>
        <v>1126000</v>
      </c>
      <c r="BX65" s="3">
        <f>+BW65+[1]CE!BV50-[1]Bilancio_In!BW61</f>
        <v>1142000</v>
      </c>
      <c r="BY65" s="3">
        <f>+BX65+[1]CE!BW50-[1]Bilancio_In!BX61</f>
        <v>1158000</v>
      </c>
      <c r="BZ65" s="3">
        <f>+BY65+[1]CE!BX50-[1]Bilancio_In!BY61</f>
        <v>1174000</v>
      </c>
      <c r="CA65" s="3">
        <f>+BZ65+[1]CE!BY50-[1]Bilancio_In!BZ61</f>
        <v>1190000</v>
      </c>
      <c r="CB65" s="3">
        <f>+CA65+[1]CE!BZ50-[1]Bilancio_In!CA61</f>
        <v>1206000</v>
      </c>
      <c r="CC65" s="3">
        <f>+CB65+[1]CE!CA50-[1]Bilancio_In!CB61</f>
        <v>1222000</v>
      </c>
      <c r="CD65" s="3">
        <f>+CC65+[1]CE!CB50-[1]Bilancio_In!CC61</f>
        <v>1238000</v>
      </c>
      <c r="CE65" s="3">
        <f>+CD65+[1]CE!CC50-[1]Bilancio_In!CD61</f>
        <v>1254000</v>
      </c>
      <c r="CF65" s="3">
        <f>+CE65+[1]CE!CD50-[1]Bilancio_In!CE61</f>
        <v>1270000</v>
      </c>
      <c r="CG65" s="3">
        <f>+CF65+[1]CE!CE50-[1]Bilancio_In!CF61</f>
        <v>1286000</v>
      </c>
      <c r="CH65" s="3">
        <f>+CG65+[1]CE!CF50-[1]Bilancio_In!CG61</f>
        <v>1302000</v>
      </c>
      <c r="CI65" s="3">
        <f>+CH65+[1]CE!CG50-[1]Bilancio_In!CH61</f>
        <v>1318000</v>
      </c>
      <c r="CJ65" s="3">
        <f>+CI65+[1]CE!CH50-[1]Bilancio_In!CI61</f>
        <v>1334000</v>
      </c>
      <c r="CK65" s="3">
        <f>+CJ65+[1]CE!CI50-[1]Bilancio_In!CJ61</f>
        <v>1350000</v>
      </c>
      <c r="CL65" s="3">
        <f>+CK65+[1]CE!CJ50-[1]Bilancio_In!CK61</f>
        <v>1366000</v>
      </c>
      <c r="CM65" s="3">
        <f>+CL65+[1]CE!CK50-[1]Bilancio_In!CL61</f>
        <v>1382000</v>
      </c>
      <c r="CN65" s="3">
        <f>+CM65+[1]CE!CL50-[1]Bilancio_In!CM61</f>
        <v>1398000</v>
      </c>
      <c r="CO65" s="3">
        <f>+CN65+[1]CE!CM50-[1]Bilancio_In!CN61</f>
        <v>1414000</v>
      </c>
      <c r="CP65" s="3">
        <f>+CO65+[1]CE!CN50-[1]Bilancio_In!CO61</f>
        <v>1430000</v>
      </c>
      <c r="CQ65" s="3">
        <f>+CP65+[1]CE!CO50-[1]Bilancio_In!CP61</f>
        <v>1446000</v>
      </c>
      <c r="CR65" s="3">
        <f>+CQ65+[1]CE!CP50-[1]Bilancio_In!CQ61</f>
        <v>1462000</v>
      </c>
      <c r="CS65" s="3">
        <f>+CR65+[1]CE!CQ50-[1]Bilancio_In!CR61</f>
        <v>1478000</v>
      </c>
      <c r="CT65" s="3">
        <f>+CS65+[1]CE!CR50-[1]Bilancio_In!CS61</f>
        <v>1494000</v>
      </c>
      <c r="CU65" s="3">
        <f>+CT65+[1]CE!CS50-[1]Bilancio_In!CT61</f>
        <v>1510000</v>
      </c>
      <c r="CV65" s="3">
        <f>+CU65+[1]CE!CT50-[1]Bilancio_In!CU61</f>
        <v>1526000</v>
      </c>
      <c r="CW65" s="3">
        <f>+CV65+[1]CE!CU50-[1]Bilancio_In!CV61</f>
        <v>1542000</v>
      </c>
      <c r="CX65" s="3">
        <f>+CW65+[1]CE!CV50-[1]Bilancio_In!CW61</f>
        <v>1558000</v>
      </c>
      <c r="CY65" s="3">
        <f>+CX65+[1]CE!CW50-[1]Bilancio_In!CX61</f>
        <v>1574000</v>
      </c>
      <c r="CZ65" s="3">
        <f>+CY65+[1]CE!CX50-[1]Bilancio_In!CY61</f>
        <v>1590000</v>
      </c>
      <c r="DA65" s="3">
        <f>+CZ65+[1]CE!CY50-[1]Bilancio_In!CZ61</f>
        <v>1606000</v>
      </c>
      <c r="DB65" s="3">
        <f>+DA65+[1]CE!CZ50-[1]Bilancio_In!DA61</f>
        <v>1622000</v>
      </c>
      <c r="DC65" s="3">
        <f>+DB65+[1]CE!DA50-[1]Bilancio_In!DB61</f>
        <v>1638000</v>
      </c>
      <c r="DD65" s="3">
        <f>+DC65+[1]CE!DB50-[1]Bilancio_In!DC61</f>
        <v>1654000</v>
      </c>
      <c r="DE65" s="3">
        <f>+DD65+[1]CE!DC50-[1]Bilancio_In!DD61</f>
        <v>1670000</v>
      </c>
      <c r="DF65" s="3">
        <f>+DE65+[1]CE!DD50-[1]Bilancio_In!DE61</f>
        <v>1686000</v>
      </c>
      <c r="DG65" s="3">
        <f>+DF65+[1]CE!DE50-[1]Bilancio_In!DF61</f>
        <v>1702000</v>
      </c>
      <c r="DH65" s="3">
        <f>+DG65+[1]CE!DF50-[1]Bilancio_In!DG61</f>
        <v>1718000</v>
      </c>
      <c r="DI65" s="3">
        <f>+DH65+[1]CE!DG50-[1]Bilancio_In!DH61</f>
        <v>1734000</v>
      </c>
      <c r="DJ65" s="3">
        <f>+DI65+[1]CE!DH50-[1]Bilancio_In!DI61</f>
        <v>1750000</v>
      </c>
      <c r="DK65" s="3">
        <f>+DJ65+[1]CE!DI50-[1]Bilancio_In!DJ61</f>
        <v>1766000</v>
      </c>
      <c r="DL65" s="3">
        <f>+DK65+[1]CE!DJ50-[1]Bilancio_In!DK61</f>
        <v>1782000</v>
      </c>
      <c r="DM65" s="3">
        <f>+DL65+[1]CE!DK50-[1]Bilancio_In!DL61</f>
        <v>1798000</v>
      </c>
      <c r="DN65" s="3">
        <f>+DM65+[1]CE!DL50-[1]Bilancio_In!DM61</f>
        <v>1814000</v>
      </c>
      <c r="DO65" s="3">
        <f>+DN65+[1]CE!DM50-[1]Bilancio_In!DN61</f>
        <v>1830000</v>
      </c>
      <c r="DP65" s="3">
        <f>+DO65+[1]CE!DN50-[1]Bilancio_In!DO61</f>
        <v>1846000</v>
      </c>
      <c r="DQ65" s="3">
        <f>+DP65+[1]CE!DO50-[1]Bilancio_In!DP61</f>
        <v>1862000</v>
      </c>
      <c r="DR65" s="3">
        <f>+DQ65+[1]CE!DP50-[1]Bilancio_In!DQ61</f>
        <v>1878000</v>
      </c>
      <c r="DS65" s="3">
        <f>+DR65+[1]CE!DQ50-[1]Bilancio_In!DR61</f>
        <v>1894000</v>
      </c>
      <c r="DT65" s="3">
        <f>+DS65+[1]CE!DR50-[1]Bilancio_In!DS61</f>
        <v>1910000</v>
      </c>
      <c r="DU65" s="3">
        <f>+DT65+[1]CE!DS50-[1]Bilancio_In!DT61</f>
        <v>1926000</v>
      </c>
      <c r="DV65" s="3">
        <f>+DU65+[1]CE!DT50-[1]Bilancio_In!DU61</f>
        <v>1942000</v>
      </c>
      <c r="DW65" s="3">
        <f>+DV65+[1]CE!DU50-[1]Bilancio_In!DV61</f>
        <v>1958000</v>
      </c>
      <c r="DX65" s="3">
        <f>+DW65+[1]CE!DV50-[1]Bilancio_In!DW61</f>
        <v>1974000</v>
      </c>
      <c r="DZ65" s="3">
        <f t="shared" si="169"/>
        <v>200000</v>
      </c>
      <c r="EA65" s="3">
        <f t="shared" si="159"/>
        <v>372000</v>
      </c>
      <c r="EB65" s="3">
        <f t="shared" si="160"/>
        <v>564000</v>
      </c>
      <c r="EC65" s="3">
        <f t="shared" si="161"/>
        <v>630000</v>
      </c>
      <c r="ED65" s="3">
        <f t="shared" si="162"/>
        <v>822000</v>
      </c>
      <c r="EE65" s="3">
        <f t="shared" si="163"/>
        <v>1014000</v>
      </c>
      <c r="EF65" s="3">
        <f t="shared" si="164"/>
        <v>1206000</v>
      </c>
      <c r="EG65" s="3">
        <f t="shared" si="165"/>
        <v>1398000</v>
      </c>
      <c r="EH65" s="3">
        <f t="shared" si="166"/>
        <v>1590000</v>
      </c>
      <c r="EI65" s="3">
        <f t="shared" si="167"/>
        <v>1782000</v>
      </c>
      <c r="EJ65" s="3">
        <f t="shared" si="168"/>
        <v>1974000</v>
      </c>
      <c r="EK65">
        <f t="shared" si="0"/>
        <v>62</v>
      </c>
    </row>
    <row r="66" spans="3:141">
      <c r="C66" s="20"/>
      <c r="D66" s="20"/>
      <c r="E66" s="20"/>
      <c r="F66" s="25" t="s">
        <v>94</v>
      </c>
      <c r="G66" s="26"/>
      <c r="H66" s="3">
        <f>+[1]Bilancio_In!E62</f>
        <v>150000</v>
      </c>
      <c r="I66" s="3">
        <f>+H66+[1]Equity!F6-[1]Bilancio_In!H62</f>
        <v>140000</v>
      </c>
      <c r="J66" s="3">
        <f>+I66+[1]Equity!G6-[1]Bilancio_In!I62</f>
        <v>130000</v>
      </c>
      <c r="K66" s="3">
        <f>+J66+[1]Equity!H6-[1]Bilancio_In!J62</f>
        <v>120000</v>
      </c>
      <c r="L66" s="3">
        <f>+K66+[1]Equity!I6-[1]Bilancio_In!K62</f>
        <v>110000</v>
      </c>
      <c r="M66" s="3">
        <f>+L66+[1]Equity!J6-[1]Bilancio_In!L62</f>
        <v>100000</v>
      </c>
      <c r="N66" s="3">
        <f>+M66+[1]Equity!K6-[1]Bilancio_In!M62</f>
        <v>90000</v>
      </c>
      <c r="O66" s="3">
        <f>+N66+[1]Equity!L6-[1]Bilancio_In!N62</f>
        <v>80000</v>
      </c>
      <c r="P66" s="3">
        <f>+O66+[1]Equity!M6-[1]Bilancio_In!O62</f>
        <v>70000</v>
      </c>
      <c r="Q66" s="3">
        <f>+P66+[1]Equity!N6-[1]Bilancio_In!P62</f>
        <v>70000</v>
      </c>
      <c r="R66" s="3">
        <f>+Q66+[1]Equity!O6-[1]Bilancio_In!Q62</f>
        <v>70000</v>
      </c>
      <c r="S66" s="3">
        <f>+R66+[1]Equity!P6-[1]Bilancio_In!R62</f>
        <v>70000</v>
      </c>
      <c r="T66" s="3">
        <f>+S66+[1]Equity!Q6-[1]Bilancio_In!S62</f>
        <v>70000</v>
      </c>
      <c r="U66" s="3">
        <f>+T66+[1]Equity!R6-[1]Bilancio_In!T62</f>
        <v>70000</v>
      </c>
      <c r="V66" s="3">
        <f>+U66+[1]Equity!S6-[1]Bilancio_In!U62</f>
        <v>70000</v>
      </c>
      <c r="W66" s="3">
        <f>+V66+[1]Equity!T6-[1]Bilancio_In!V62</f>
        <v>70000</v>
      </c>
      <c r="X66" s="3">
        <f>+W66+[1]Equity!U6-[1]Bilancio_In!W62</f>
        <v>70000</v>
      </c>
      <c r="Y66" s="3">
        <f>+X66+[1]Equity!V6-[1]Bilancio_In!X62</f>
        <v>70000</v>
      </c>
      <c r="Z66" s="3">
        <f>+Y66+[1]Equity!W6-[1]Bilancio_In!Y62</f>
        <v>70000</v>
      </c>
      <c r="AA66" s="3">
        <f>+Z66+[1]Equity!X6-[1]Bilancio_In!Z62</f>
        <v>70000</v>
      </c>
      <c r="AB66" s="3">
        <f>+AA66+[1]Equity!Y6-[1]Bilancio_In!AA62</f>
        <v>70000</v>
      </c>
      <c r="AC66" s="3">
        <f>+AB66+[1]Equity!Z6-[1]Bilancio_In!AB62</f>
        <v>70000</v>
      </c>
      <c r="AD66" s="3">
        <f>+AC66+[1]Equity!AA6-[1]Bilancio_In!AC62</f>
        <v>70000</v>
      </c>
      <c r="AE66" s="3">
        <f>+AD66+[1]Equity!AB6-[1]Bilancio_In!AD62</f>
        <v>70000</v>
      </c>
      <c r="AF66" s="3">
        <f>+AE66+[1]Equity!AC6-[1]Bilancio_In!AE62</f>
        <v>70000</v>
      </c>
      <c r="AG66" s="3">
        <f>+AF66+[1]Equity!AD6-[1]Bilancio_In!AF62</f>
        <v>70000</v>
      </c>
      <c r="AH66" s="3">
        <f>+AG66+[1]Equity!AE6-[1]Bilancio_In!AG62</f>
        <v>70000</v>
      </c>
      <c r="AI66" s="3">
        <f>+AH66+[1]Equity!AF6-[1]Bilancio_In!AH62</f>
        <v>70000</v>
      </c>
      <c r="AJ66" s="3">
        <f>+AI66+[1]Equity!AG6-[1]Bilancio_In!AI62</f>
        <v>70000</v>
      </c>
      <c r="AK66" s="3">
        <f>+AJ66+[1]Equity!AH6-[1]Bilancio_In!AJ62</f>
        <v>70000</v>
      </c>
      <c r="AL66" s="3">
        <f>+AK66+[1]Equity!AI6-[1]Bilancio_In!AK62</f>
        <v>70000</v>
      </c>
      <c r="AM66" s="3">
        <f>+AL66+[1]Equity!AJ6-[1]Bilancio_In!AL62</f>
        <v>70000</v>
      </c>
      <c r="AN66" s="3">
        <f>+AM66+[1]Equity!AK6-[1]Bilancio_In!AM62</f>
        <v>70000</v>
      </c>
      <c r="AO66" s="3">
        <f>+AN66+[1]Equity!AL6-[1]Bilancio_In!AN62</f>
        <v>70000</v>
      </c>
      <c r="AP66" s="3">
        <f>+AO66+[1]Equity!AM6-[1]Bilancio_In!AO62</f>
        <v>70000</v>
      </c>
      <c r="AQ66" s="3">
        <f>+AP66+[1]Equity!AN6-[1]Bilancio_In!AP62</f>
        <v>70000</v>
      </c>
      <c r="AR66" s="3">
        <f>+AQ66+[1]Equity!AO6-[1]Bilancio_In!AQ62</f>
        <v>70000</v>
      </c>
      <c r="AS66" s="3">
        <f>+AR66+[1]Equity!AP6-[1]Bilancio_In!AR62</f>
        <v>70000</v>
      </c>
      <c r="AT66" s="3">
        <f>+AS66+[1]Equity!AQ6-[1]Bilancio_In!AS62</f>
        <v>70000</v>
      </c>
      <c r="AU66" s="3">
        <f>+AT66+[1]Equity!AR6-[1]Bilancio_In!AT62</f>
        <v>70000</v>
      </c>
      <c r="AV66" s="3">
        <f>+AU66+[1]Equity!AS6-[1]Bilancio_In!AU62</f>
        <v>70000</v>
      </c>
      <c r="AW66" s="3">
        <f>+AV66+[1]Equity!AT6-[1]Bilancio_In!AV62</f>
        <v>70000</v>
      </c>
      <c r="AX66" s="3">
        <f>+AW66+[1]Equity!AU6-[1]Bilancio_In!AW62</f>
        <v>70000</v>
      </c>
      <c r="AY66" s="3">
        <f>+AX66+[1]Equity!AV6-[1]Bilancio_In!AX62</f>
        <v>70000</v>
      </c>
      <c r="AZ66" s="3">
        <f>+AY66+[1]Equity!AW6-[1]Bilancio_In!AY62</f>
        <v>70000</v>
      </c>
      <c r="BA66" s="3">
        <f>+AZ66+[1]Equity!AX6-[1]Bilancio_In!AZ62</f>
        <v>70000</v>
      </c>
      <c r="BB66" s="3">
        <f>+BA66+[1]Equity!AY6-[1]Bilancio_In!BA62</f>
        <v>70000</v>
      </c>
      <c r="BC66" s="3">
        <f>+BB66+[1]Equity!AZ6-[1]Bilancio_In!BB62</f>
        <v>70000</v>
      </c>
      <c r="BD66" s="3">
        <f>+BC66+[1]Equity!BA6-[1]Bilancio_In!BC62</f>
        <v>70000</v>
      </c>
      <c r="BE66" s="3">
        <f>+BD66+[1]Equity!BB6-[1]Bilancio_In!BD62</f>
        <v>70000</v>
      </c>
      <c r="BF66" s="3">
        <f>+BE66+[1]Equity!BC6-[1]Bilancio_In!BE62</f>
        <v>70000</v>
      </c>
      <c r="BG66" s="3">
        <f>+BF66+[1]Equity!BD6-[1]Bilancio_In!BF62</f>
        <v>70000</v>
      </c>
      <c r="BH66" s="3">
        <f>+BG66+[1]Equity!BE6-[1]Bilancio_In!BG62</f>
        <v>70000</v>
      </c>
      <c r="BI66" s="3">
        <f>+BH66+[1]Equity!BF6-[1]Bilancio_In!BH62</f>
        <v>70000</v>
      </c>
      <c r="BJ66" s="3">
        <f>+BI66+[1]Equity!BG6-[1]Bilancio_In!BI62</f>
        <v>70000</v>
      </c>
      <c r="BK66" s="3">
        <f>+BJ66+[1]Equity!BH6-[1]Bilancio_In!BJ62</f>
        <v>70000</v>
      </c>
      <c r="BL66" s="3">
        <f>+BK66+[1]Equity!BI6-[1]Bilancio_In!BK62</f>
        <v>70000</v>
      </c>
      <c r="BM66" s="3">
        <f>+BL66+[1]Equity!BJ6-[1]Bilancio_In!BL62</f>
        <v>70000</v>
      </c>
      <c r="BN66" s="3">
        <f>+BM66+[1]Equity!BK6-[1]Bilancio_In!BM62</f>
        <v>70000</v>
      </c>
      <c r="BO66" s="3">
        <f>+BN66+[1]Equity!BL6-[1]Bilancio_In!BN62</f>
        <v>70000</v>
      </c>
      <c r="BP66" s="3">
        <f>+BO66+[1]Equity!BM6-[1]Bilancio_In!BO62</f>
        <v>70000</v>
      </c>
      <c r="BQ66" s="3">
        <f>+BP66+[1]Equity!BN6-[1]Bilancio_In!BP62</f>
        <v>70000</v>
      </c>
      <c r="BR66" s="3">
        <f>+BQ66+[1]Equity!BO6-[1]Bilancio_In!BQ62</f>
        <v>70000</v>
      </c>
      <c r="BS66" s="3">
        <f>+BR66+[1]Equity!BP6-[1]Bilancio_In!BR62</f>
        <v>70000</v>
      </c>
      <c r="BT66" s="3">
        <f>+BS66+[1]Equity!BQ6-[1]Bilancio_In!BS62</f>
        <v>70000</v>
      </c>
      <c r="BU66" s="3">
        <f>+BT66+[1]Equity!BR6-[1]Bilancio_In!BT62</f>
        <v>70000</v>
      </c>
      <c r="BV66" s="3">
        <f>+BU66+[1]Equity!BS6-[1]Bilancio_In!BU62</f>
        <v>70000</v>
      </c>
      <c r="BW66" s="3">
        <f>+BV66+[1]Equity!BT6-[1]Bilancio_In!BV62</f>
        <v>70000</v>
      </c>
      <c r="BX66" s="3">
        <f>+BW66+[1]Equity!BU6-[1]Bilancio_In!BW62</f>
        <v>70000</v>
      </c>
      <c r="BY66" s="3">
        <f>+BX66+[1]Equity!BV6-[1]Bilancio_In!BX62</f>
        <v>70000</v>
      </c>
      <c r="BZ66" s="3">
        <f>+BY66+[1]Equity!BW6-[1]Bilancio_In!BY62</f>
        <v>70000</v>
      </c>
      <c r="CA66" s="3">
        <f>+BZ66+[1]Equity!BX6-[1]Bilancio_In!BZ62</f>
        <v>70000</v>
      </c>
      <c r="CB66" s="3">
        <f>+CA66+[1]Equity!BY6-[1]Bilancio_In!CA62</f>
        <v>70000</v>
      </c>
      <c r="CC66" s="3">
        <f>+CB66+[1]Equity!BZ6-[1]Bilancio_In!CB62</f>
        <v>70000</v>
      </c>
      <c r="CD66" s="3">
        <f>+CC66+[1]Equity!CA6-[1]Bilancio_In!CC62</f>
        <v>70000</v>
      </c>
      <c r="CE66" s="3">
        <f>+CD66+[1]Equity!CB6-[1]Bilancio_In!CD62</f>
        <v>70000</v>
      </c>
      <c r="CF66" s="3">
        <f>+CE66+[1]Equity!CC6-[1]Bilancio_In!CE62</f>
        <v>70000</v>
      </c>
      <c r="CG66" s="3">
        <f>+CF66+[1]Equity!CD6-[1]Bilancio_In!CF62</f>
        <v>70000</v>
      </c>
      <c r="CH66" s="3">
        <f>+CG66+[1]Equity!CE6-[1]Bilancio_In!CG62</f>
        <v>70000</v>
      </c>
      <c r="CI66" s="3">
        <f>+CH66+[1]Equity!CF6-[1]Bilancio_In!CH62</f>
        <v>70000</v>
      </c>
      <c r="CJ66" s="3">
        <f>+CI66+[1]Equity!CG6-[1]Bilancio_In!CI62</f>
        <v>70000</v>
      </c>
      <c r="CK66" s="3">
        <f>+CJ66+[1]Equity!CH6-[1]Bilancio_In!CJ62</f>
        <v>70000</v>
      </c>
      <c r="CL66" s="3">
        <f>+CK66+[1]Equity!CI6-[1]Bilancio_In!CK62</f>
        <v>70000</v>
      </c>
      <c r="CM66" s="3">
        <f>+CL66+[1]Equity!CJ6-[1]Bilancio_In!CL62</f>
        <v>70000</v>
      </c>
      <c r="CN66" s="3">
        <f>+CM66+[1]Equity!CK6-[1]Bilancio_In!CM62</f>
        <v>70000</v>
      </c>
      <c r="CO66" s="3">
        <f>+CN66+[1]Equity!CL6-[1]Bilancio_In!CN62</f>
        <v>70000</v>
      </c>
      <c r="CP66" s="3">
        <f>+CO66+[1]Equity!CM6-[1]Bilancio_In!CO62</f>
        <v>70000</v>
      </c>
      <c r="CQ66" s="3">
        <f>+CP66+[1]Equity!CN6-[1]Bilancio_In!CP62</f>
        <v>70000</v>
      </c>
      <c r="CR66" s="3">
        <f>+CQ66+[1]Equity!CO6-[1]Bilancio_In!CQ62</f>
        <v>70000</v>
      </c>
      <c r="CS66" s="3">
        <f>+CR66+[1]Equity!CP6-[1]Bilancio_In!CR62</f>
        <v>70000</v>
      </c>
      <c r="CT66" s="3">
        <f>+CS66+[1]Equity!CQ6-[1]Bilancio_In!CS62</f>
        <v>70000</v>
      </c>
      <c r="CU66" s="3">
        <f>+CT66+[1]Equity!CR6-[1]Bilancio_In!CT62</f>
        <v>70000</v>
      </c>
      <c r="CV66" s="3">
        <f>+CU66+[1]Equity!CS6-[1]Bilancio_In!CU62</f>
        <v>70000</v>
      </c>
      <c r="CW66" s="3">
        <f>+CV66+[1]Equity!CT6-[1]Bilancio_In!CV62</f>
        <v>70000</v>
      </c>
      <c r="CX66" s="3">
        <f>+CW66+[1]Equity!CU6-[1]Bilancio_In!CW62</f>
        <v>70000</v>
      </c>
      <c r="CY66" s="3">
        <f>+CX66+[1]Equity!CV6-[1]Bilancio_In!CX62</f>
        <v>70000</v>
      </c>
      <c r="CZ66" s="3">
        <f>+CY66+[1]Equity!CW6-[1]Bilancio_In!CY62</f>
        <v>70000</v>
      </c>
      <c r="DA66" s="3">
        <f>+CZ66+[1]Equity!CX6-[1]Bilancio_In!CZ62</f>
        <v>70000</v>
      </c>
      <c r="DB66" s="3">
        <f>+DA66+[1]Equity!CY6-[1]Bilancio_In!DA62</f>
        <v>70000</v>
      </c>
      <c r="DC66" s="3">
        <f>+DB66+[1]Equity!CZ6-[1]Bilancio_In!DB62</f>
        <v>70000</v>
      </c>
      <c r="DD66" s="3">
        <f>+DC66+[1]Equity!DA6-[1]Bilancio_In!DC62</f>
        <v>70000</v>
      </c>
      <c r="DE66" s="3">
        <f>+DD66+[1]Equity!DB6-[1]Bilancio_In!DD62</f>
        <v>70000</v>
      </c>
      <c r="DF66" s="3">
        <f>+DE66+[1]Equity!DC6-[1]Bilancio_In!DE62</f>
        <v>70000</v>
      </c>
      <c r="DG66" s="3">
        <f>+DF66+[1]Equity!DD6-[1]Bilancio_In!DF62</f>
        <v>70000</v>
      </c>
      <c r="DH66" s="3">
        <f>+DG66+[1]Equity!DE6-[1]Bilancio_In!DG62</f>
        <v>70000</v>
      </c>
      <c r="DI66" s="3">
        <f>+DH66+[1]Equity!DF6-[1]Bilancio_In!DH62</f>
        <v>70000</v>
      </c>
      <c r="DJ66" s="3">
        <f>+DI66+[1]Equity!DG6-[1]Bilancio_In!DI62</f>
        <v>70000</v>
      </c>
      <c r="DK66" s="3">
        <f>+DJ66+[1]Equity!DH6-[1]Bilancio_In!DJ62</f>
        <v>70000</v>
      </c>
      <c r="DL66" s="3">
        <f>+DK66+[1]Equity!DI6-[1]Bilancio_In!DK62</f>
        <v>70000</v>
      </c>
      <c r="DM66" s="3">
        <f>+DL66+[1]Equity!DJ6-[1]Bilancio_In!DL62</f>
        <v>70000</v>
      </c>
      <c r="DN66" s="3">
        <f>+DM66+[1]Equity!DK6-[1]Bilancio_In!DM62</f>
        <v>70000</v>
      </c>
      <c r="DO66" s="3">
        <f>+DN66+[1]Equity!DL6-[1]Bilancio_In!DN62</f>
        <v>70000</v>
      </c>
      <c r="DP66" s="3">
        <f>+DO66+[1]Equity!DM6-[1]Bilancio_In!DO62</f>
        <v>70000</v>
      </c>
      <c r="DQ66" s="3">
        <f>+DP66+[1]Equity!DN6-[1]Bilancio_In!DP62</f>
        <v>70000</v>
      </c>
      <c r="DR66" s="3">
        <f>+DQ66+[1]Equity!DO6-[1]Bilancio_In!DQ62</f>
        <v>70000</v>
      </c>
      <c r="DS66" s="3">
        <f>+DR66+[1]Equity!DP6-[1]Bilancio_In!DR62</f>
        <v>70000</v>
      </c>
      <c r="DT66" s="3">
        <f>+DS66+[1]Equity!DQ6-[1]Bilancio_In!DS62</f>
        <v>70000</v>
      </c>
      <c r="DU66" s="3">
        <f>+DT66+[1]Equity!DR6-[1]Bilancio_In!DT62</f>
        <v>70000</v>
      </c>
      <c r="DV66" s="3">
        <f>+DU66+[1]Equity!DS6-[1]Bilancio_In!DU62</f>
        <v>70000</v>
      </c>
      <c r="DW66" s="3">
        <f>+DV66+[1]Equity!DT6-[1]Bilancio_In!DV62</f>
        <v>70000</v>
      </c>
      <c r="DX66" s="3">
        <f>+DW66+[1]Equity!DU6-[1]Bilancio_In!DW62</f>
        <v>70000</v>
      </c>
      <c r="DZ66" s="3">
        <f t="shared" si="169"/>
        <v>150000</v>
      </c>
      <c r="EA66" s="3">
        <f t="shared" si="159"/>
        <v>70000</v>
      </c>
      <c r="EB66" s="3">
        <f t="shared" si="160"/>
        <v>70000</v>
      </c>
      <c r="EC66" s="3">
        <f t="shared" si="161"/>
        <v>70000</v>
      </c>
      <c r="ED66" s="3">
        <f t="shared" si="162"/>
        <v>70000</v>
      </c>
      <c r="EE66" s="3">
        <f t="shared" si="163"/>
        <v>70000</v>
      </c>
      <c r="EF66" s="3">
        <f t="shared" si="164"/>
        <v>70000</v>
      </c>
      <c r="EG66" s="3">
        <f t="shared" si="165"/>
        <v>70000</v>
      </c>
      <c r="EH66" s="3">
        <f t="shared" si="166"/>
        <v>70000</v>
      </c>
      <c r="EI66" s="3">
        <f t="shared" si="167"/>
        <v>70000</v>
      </c>
      <c r="EJ66" s="3">
        <f t="shared" si="168"/>
        <v>70000</v>
      </c>
      <c r="EK66">
        <f t="shared" si="0"/>
        <v>63</v>
      </c>
    </row>
    <row r="67" spans="3:141">
      <c r="C67" s="20"/>
      <c r="D67" s="20"/>
      <c r="F67" s="14"/>
      <c r="G67" s="196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EK67">
        <f t="shared" si="0"/>
        <v>64</v>
      </c>
    </row>
    <row r="68" spans="3:141">
      <c r="C68" s="20"/>
      <c r="D68" s="20"/>
      <c r="E68" s="188" t="str">
        <f>+E62</f>
        <v>Debito a m/lungo termine</v>
      </c>
      <c r="F68" s="26" t="s">
        <v>95</v>
      </c>
      <c r="G68" s="35"/>
      <c r="H68" s="27">
        <f>+SUM(H63:H66)</f>
        <v>1170000</v>
      </c>
      <c r="I68" s="3">
        <f>+SUM(I63:I66)</f>
        <v>1141028.125</v>
      </c>
      <c r="J68" s="3">
        <f>+SUM(J63:J66)</f>
        <v>1112056.25</v>
      </c>
      <c r="K68" s="3">
        <f>+SUM(K63:K66)</f>
        <v>1083084.375</v>
      </c>
      <c r="L68" s="3">
        <f>+SUM(L63:L66)</f>
        <v>1054112.5</v>
      </c>
      <c r="M68" s="3">
        <f t="shared" ref="M68:BX68" si="170">+SUM(M63:M66)</f>
        <v>1030140.625</v>
      </c>
      <c r="N68" s="3">
        <f t="shared" si="170"/>
        <v>1036168.75</v>
      </c>
      <c r="O68" s="3">
        <f t="shared" si="170"/>
        <v>1042196.875</v>
      </c>
      <c r="P68" s="3">
        <f t="shared" si="170"/>
        <v>1048225</v>
      </c>
      <c r="Q68" s="3">
        <f t="shared" si="170"/>
        <v>1064253.125</v>
      </c>
      <c r="R68" s="3">
        <f t="shared" si="170"/>
        <v>1080281.25</v>
      </c>
      <c r="S68" s="3">
        <f t="shared" si="170"/>
        <v>1096309.375</v>
      </c>
      <c r="T68" s="3">
        <f t="shared" si="170"/>
        <v>1112337.5</v>
      </c>
      <c r="U68" s="3">
        <f t="shared" si="170"/>
        <v>1128365.625</v>
      </c>
      <c r="V68" s="3">
        <f t="shared" si="170"/>
        <v>1144393.75</v>
      </c>
      <c r="W68" s="3">
        <f t="shared" si="170"/>
        <v>1160421.875</v>
      </c>
      <c r="X68" s="3">
        <f t="shared" si="170"/>
        <v>1176450</v>
      </c>
      <c r="Y68" s="3">
        <f t="shared" si="170"/>
        <v>1192478.125</v>
      </c>
      <c r="Z68" s="3">
        <f t="shared" si="170"/>
        <v>1208506.25</v>
      </c>
      <c r="AA68" s="3">
        <f t="shared" si="170"/>
        <v>1224534.375</v>
      </c>
      <c r="AB68" s="3">
        <f t="shared" si="170"/>
        <v>1240562.5</v>
      </c>
      <c r="AC68" s="3">
        <f t="shared" si="170"/>
        <v>1256590.625</v>
      </c>
      <c r="AD68" s="3">
        <f t="shared" si="170"/>
        <v>1272618.75</v>
      </c>
      <c r="AE68" s="3">
        <f t="shared" si="170"/>
        <v>1288646.875</v>
      </c>
      <c r="AF68" s="3">
        <f t="shared" si="170"/>
        <v>1304675</v>
      </c>
      <c r="AG68" s="3">
        <f t="shared" si="170"/>
        <v>1310203.125</v>
      </c>
      <c r="AH68" s="3">
        <f t="shared" si="170"/>
        <v>1315731.25</v>
      </c>
      <c r="AI68" s="3">
        <f t="shared" si="170"/>
        <v>1321259.375</v>
      </c>
      <c r="AJ68" s="3">
        <f t="shared" si="170"/>
        <v>1326787.5</v>
      </c>
      <c r="AK68" s="3">
        <f t="shared" si="170"/>
        <v>1332315.625</v>
      </c>
      <c r="AL68" s="3">
        <f t="shared" si="170"/>
        <v>1337843.75</v>
      </c>
      <c r="AM68" s="3">
        <f t="shared" si="170"/>
        <v>1343371.875</v>
      </c>
      <c r="AN68" s="3">
        <f t="shared" si="170"/>
        <v>1348900</v>
      </c>
      <c r="AO68" s="3">
        <f t="shared" si="170"/>
        <v>1354428.125</v>
      </c>
      <c r="AP68" s="3">
        <f t="shared" si="170"/>
        <v>1359956.25</v>
      </c>
      <c r="AQ68" s="3">
        <f t="shared" si="170"/>
        <v>1365484.375</v>
      </c>
      <c r="AR68" s="3">
        <f t="shared" si="170"/>
        <v>1371012.5</v>
      </c>
      <c r="AS68" s="3">
        <f t="shared" si="170"/>
        <v>1387040.625</v>
      </c>
      <c r="AT68" s="3">
        <f t="shared" si="170"/>
        <v>1403068.75</v>
      </c>
      <c r="AU68" s="3">
        <f t="shared" si="170"/>
        <v>1419096.875</v>
      </c>
      <c r="AV68" s="3">
        <f t="shared" si="170"/>
        <v>1435125</v>
      </c>
      <c r="AW68" s="3">
        <f t="shared" si="170"/>
        <v>1451153.125</v>
      </c>
      <c r="AX68" s="3">
        <f t="shared" si="170"/>
        <v>1467181.25</v>
      </c>
      <c r="AY68" s="3">
        <f t="shared" si="170"/>
        <v>1483209.375</v>
      </c>
      <c r="AZ68" s="3">
        <f t="shared" si="170"/>
        <v>1499237.5</v>
      </c>
      <c r="BA68" s="3">
        <f t="shared" si="170"/>
        <v>1515265.625</v>
      </c>
      <c r="BB68" s="3">
        <f t="shared" si="170"/>
        <v>1531293.75</v>
      </c>
      <c r="BC68" s="3">
        <f t="shared" si="170"/>
        <v>1547321.875</v>
      </c>
      <c r="BD68" s="3">
        <f t="shared" si="170"/>
        <v>1563350</v>
      </c>
      <c r="BE68" s="3">
        <f t="shared" si="170"/>
        <v>1579378.125</v>
      </c>
      <c r="BF68" s="3">
        <f t="shared" si="170"/>
        <v>1595406.25</v>
      </c>
      <c r="BG68" s="3">
        <f t="shared" si="170"/>
        <v>1611434.375</v>
      </c>
      <c r="BH68" s="3">
        <f t="shared" si="170"/>
        <v>1627462.5</v>
      </c>
      <c r="BI68" s="3">
        <f t="shared" si="170"/>
        <v>1643490.625</v>
      </c>
      <c r="BJ68" s="3">
        <f t="shared" si="170"/>
        <v>1659518.75</v>
      </c>
      <c r="BK68" s="3">
        <f t="shared" si="170"/>
        <v>1675546.875</v>
      </c>
      <c r="BL68" s="3">
        <f t="shared" si="170"/>
        <v>1691575</v>
      </c>
      <c r="BM68" s="3">
        <f t="shared" si="170"/>
        <v>1707603.125</v>
      </c>
      <c r="BN68" s="3">
        <f t="shared" si="170"/>
        <v>1723631.25</v>
      </c>
      <c r="BO68" s="3">
        <f t="shared" si="170"/>
        <v>1739659.375</v>
      </c>
      <c r="BP68" s="3">
        <f t="shared" si="170"/>
        <v>1755687.5</v>
      </c>
      <c r="BQ68" s="3">
        <f t="shared" si="170"/>
        <v>1771715.625</v>
      </c>
      <c r="BR68" s="3">
        <f t="shared" si="170"/>
        <v>1787743.75</v>
      </c>
      <c r="BS68" s="3">
        <f t="shared" si="170"/>
        <v>1803771.875</v>
      </c>
      <c r="BT68" s="3">
        <f t="shared" si="170"/>
        <v>1819800</v>
      </c>
      <c r="BU68" s="3">
        <f t="shared" si="170"/>
        <v>1835828.125</v>
      </c>
      <c r="BV68" s="3">
        <f t="shared" si="170"/>
        <v>1851856.25</v>
      </c>
      <c r="BW68" s="3">
        <f t="shared" si="170"/>
        <v>1867884.375</v>
      </c>
      <c r="BX68" s="3">
        <f t="shared" si="170"/>
        <v>1883912.5</v>
      </c>
      <c r="BY68" s="3">
        <f t="shared" ref="BY68:EJ68" si="171">+SUM(BY63:BY66)</f>
        <v>1899940.625</v>
      </c>
      <c r="BZ68" s="3">
        <f t="shared" si="171"/>
        <v>1915968.75</v>
      </c>
      <c r="CA68" s="3">
        <f t="shared" si="171"/>
        <v>1931996.875</v>
      </c>
      <c r="CB68" s="3">
        <f t="shared" si="171"/>
        <v>1948025</v>
      </c>
      <c r="CC68" s="3">
        <f t="shared" si="171"/>
        <v>1964053.125</v>
      </c>
      <c r="CD68" s="3">
        <f t="shared" si="171"/>
        <v>1980081.25</v>
      </c>
      <c r="CE68" s="3">
        <f t="shared" si="171"/>
        <v>1996109.375</v>
      </c>
      <c r="CF68" s="3">
        <f t="shared" si="171"/>
        <v>2012137.5</v>
      </c>
      <c r="CG68" s="3">
        <f t="shared" si="171"/>
        <v>2028165.625</v>
      </c>
      <c r="CH68" s="3">
        <f t="shared" si="171"/>
        <v>2044193.75</v>
      </c>
      <c r="CI68" s="3">
        <f t="shared" si="171"/>
        <v>2060221.875</v>
      </c>
      <c r="CJ68" s="3">
        <f t="shared" si="171"/>
        <v>2076250</v>
      </c>
      <c r="CK68" s="3">
        <f t="shared" si="171"/>
        <v>2092278.125</v>
      </c>
      <c r="CL68" s="3">
        <f t="shared" si="171"/>
        <v>2108306.25</v>
      </c>
      <c r="CM68" s="3">
        <f t="shared" si="171"/>
        <v>2124334.375</v>
      </c>
      <c r="CN68" s="3">
        <f t="shared" si="171"/>
        <v>2140362.5</v>
      </c>
      <c r="CO68" s="3">
        <f t="shared" si="171"/>
        <v>2156390.625</v>
      </c>
      <c r="CP68" s="3">
        <f t="shared" si="171"/>
        <v>2172418.75</v>
      </c>
      <c r="CQ68" s="3">
        <f t="shared" si="171"/>
        <v>2188446.875</v>
      </c>
      <c r="CR68" s="3">
        <f t="shared" si="171"/>
        <v>2204475</v>
      </c>
      <c r="CS68" s="3">
        <f t="shared" si="171"/>
        <v>2220503.125</v>
      </c>
      <c r="CT68" s="3">
        <f t="shared" si="171"/>
        <v>2236531.25</v>
      </c>
      <c r="CU68" s="3">
        <f t="shared" si="171"/>
        <v>2252559.375</v>
      </c>
      <c r="CV68" s="3">
        <f t="shared" si="171"/>
        <v>2268587.5</v>
      </c>
      <c r="CW68" s="3">
        <f t="shared" si="171"/>
        <v>2284615.625</v>
      </c>
      <c r="CX68" s="3">
        <f t="shared" si="171"/>
        <v>2300643.75</v>
      </c>
      <c r="CY68" s="3">
        <f t="shared" si="171"/>
        <v>2316671.875</v>
      </c>
      <c r="CZ68" s="3">
        <f t="shared" si="171"/>
        <v>2332700</v>
      </c>
      <c r="DA68" s="3">
        <f t="shared" si="171"/>
        <v>2348728.125</v>
      </c>
      <c r="DB68" s="3">
        <f t="shared" si="171"/>
        <v>2364756.25</v>
      </c>
      <c r="DC68" s="3">
        <f t="shared" si="171"/>
        <v>2380784.375</v>
      </c>
      <c r="DD68" s="3">
        <f t="shared" si="171"/>
        <v>2396812.5</v>
      </c>
      <c r="DE68" s="3">
        <f t="shared" si="171"/>
        <v>2412840.625</v>
      </c>
      <c r="DF68" s="3">
        <f t="shared" si="171"/>
        <v>2428868.75</v>
      </c>
      <c r="DG68" s="3">
        <f t="shared" si="171"/>
        <v>2444896.875</v>
      </c>
      <c r="DH68" s="3">
        <f t="shared" si="171"/>
        <v>2460925</v>
      </c>
      <c r="DI68" s="3">
        <f t="shared" si="171"/>
        <v>2476953.125</v>
      </c>
      <c r="DJ68" s="3">
        <f t="shared" si="171"/>
        <v>2492981.25</v>
      </c>
      <c r="DK68" s="3">
        <f t="shared" si="171"/>
        <v>2509009.375</v>
      </c>
      <c r="DL68" s="3">
        <f t="shared" si="171"/>
        <v>2525037.5</v>
      </c>
      <c r="DM68" s="3">
        <f t="shared" si="171"/>
        <v>2541065.625</v>
      </c>
      <c r="DN68" s="3">
        <f t="shared" si="171"/>
        <v>2557093.75</v>
      </c>
      <c r="DO68" s="3">
        <f t="shared" si="171"/>
        <v>2573121.875</v>
      </c>
      <c r="DP68" s="3">
        <f t="shared" si="171"/>
        <v>2589150</v>
      </c>
      <c r="DQ68" s="3">
        <f t="shared" si="171"/>
        <v>2605178.125</v>
      </c>
      <c r="DR68" s="3">
        <f t="shared" si="171"/>
        <v>2621206.25</v>
      </c>
      <c r="DS68" s="3">
        <f t="shared" si="171"/>
        <v>2637234.375</v>
      </c>
      <c r="DT68" s="3">
        <f t="shared" si="171"/>
        <v>2653262.5</v>
      </c>
      <c r="DU68" s="3">
        <f t="shared" si="171"/>
        <v>2669290.625</v>
      </c>
      <c r="DV68" s="3">
        <f t="shared" si="171"/>
        <v>2685318.75</v>
      </c>
      <c r="DW68" s="3">
        <f t="shared" si="171"/>
        <v>2701346.875</v>
      </c>
      <c r="DX68" s="27">
        <f t="shared" si="171"/>
        <v>2717375</v>
      </c>
      <c r="DZ68" s="27">
        <f t="shared" si="171"/>
        <v>1170000</v>
      </c>
      <c r="EA68" s="27">
        <f t="shared" si="171"/>
        <v>1112337.5</v>
      </c>
      <c r="EB68" s="27">
        <f t="shared" si="171"/>
        <v>1304675</v>
      </c>
      <c r="EC68" s="27">
        <f t="shared" si="171"/>
        <v>1371012.5</v>
      </c>
      <c r="ED68" s="27">
        <f t="shared" si="171"/>
        <v>1563350</v>
      </c>
      <c r="EE68" s="27">
        <f t="shared" si="171"/>
        <v>1755687.5</v>
      </c>
      <c r="EF68" s="27">
        <f t="shared" si="171"/>
        <v>1948025</v>
      </c>
      <c r="EG68" s="27">
        <f t="shared" si="171"/>
        <v>2140362.5</v>
      </c>
      <c r="EH68" s="27">
        <f t="shared" si="171"/>
        <v>2332700</v>
      </c>
      <c r="EI68" s="27">
        <f t="shared" si="171"/>
        <v>2525037.5</v>
      </c>
      <c r="EJ68" s="27">
        <f t="shared" si="171"/>
        <v>2717375</v>
      </c>
      <c r="EK68">
        <f t="shared" si="0"/>
        <v>65</v>
      </c>
    </row>
    <row r="69" spans="3:141">
      <c r="C69" s="20"/>
      <c r="D69" s="20"/>
      <c r="E69" s="20"/>
      <c r="F69" s="14"/>
      <c r="G69" s="35"/>
      <c r="H69" s="2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>
        <f t="shared" si="0"/>
        <v>66</v>
      </c>
    </row>
    <row r="70" spans="3:141" ht="18">
      <c r="C70" s="20"/>
      <c r="D70" s="20"/>
      <c r="E70" s="21" t="s">
        <v>97</v>
      </c>
      <c r="F70" s="196"/>
      <c r="G70" s="3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>
        <f t="shared" si="0"/>
        <v>67</v>
      </c>
    </row>
    <row r="71" spans="3:141">
      <c r="C71" s="20"/>
      <c r="D71" s="20"/>
      <c r="E71" s="20"/>
      <c r="F71" s="25" t="s">
        <v>98</v>
      </c>
      <c r="G71" s="35"/>
      <c r="H71" s="3">
        <f>+[1]Bilancio_In!E66</f>
        <v>300000</v>
      </c>
      <c r="I71" s="3">
        <f t="shared" ref="I71:X73" si="172">+H71</f>
        <v>300000</v>
      </c>
      <c r="J71" s="3">
        <f t="shared" si="172"/>
        <v>300000</v>
      </c>
      <c r="K71" s="3">
        <f t="shared" si="172"/>
        <v>300000</v>
      </c>
      <c r="L71" s="3">
        <f t="shared" si="172"/>
        <v>300000</v>
      </c>
      <c r="M71" s="3">
        <f t="shared" si="172"/>
        <v>300000</v>
      </c>
      <c r="N71" s="3">
        <f t="shared" si="172"/>
        <v>300000</v>
      </c>
      <c r="O71" s="3">
        <f t="shared" si="172"/>
        <v>300000</v>
      </c>
      <c r="P71" s="3">
        <f t="shared" si="172"/>
        <v>300000</v>
      </c>
      <c r="Q71" s="3">
        <f t="shared" si="172"/>
        <v>300000</v>
      </c>
      <c r="R71" s="3">
        <f t="shared" si="172"/>
        <v>300000</v>
      </c>
      <c r="S71" s="3">
        <f t="shared" si="172"/>
        <v>300000</v>
      </c>
      <c r="T71" s="3">
        <f t="shared" si="172"/>
        <v>300000</v>
      </c>
      <c r="U71" s="3">
        <f t="shared" si="172"/>
        <v>300000</v>
      </c>
      <c r="V71" s="3">
        <f t="shared" si="172"/>
        <v>300000</v>
      </c>
      <c r="W71" s="3">
        <f t="shared" si="172"/>
        <v>300000</v>
      </c>
      <c r="X71" s="3">
        <f t="shared" si="172"/>
        <v>300000</v>
      </c>
      <c r="Y71" s="3">
        <f t="shared" ref="Y71:CJ73" si="173">+X71</f>
        <v>300000</v>
      </c>
      <c r="Z71" s="3">
        <f t="shared" si="173"/>
        <v>300000</v>
      </c>
      <c r="AA71" s="3">
        <f t="shared" si="173"/>
        <v>300000</v>
      </c>
      <c r="AB71" s="3">
        <f t="shared" si="173"/>
        <v>300000</v>
      </c>
      <c r="AC71" s="3">
        <f t="shared" si="173"/>
        <v>300000</v>
      </c>
      <c r="AD71" s="3">
        <f t="shared" si="173"/>
        <v>300000</v>
      </c>
      <c r="AE71" s="3">
        <f t="shared" si="173"/>
        <v>300000</v>
      </c>
      <c r="AF71" s="3">
        <f t="shared" si="173"/>
        <v>300000</v>
      </c>
      <c r="AG71" s="3">
        <f t="shared" si="173"/>
        <v>300000</v>
      </c>
      <c r="AH71" s="3">
        <f t="shared" si="173"/>
        <v>300000</v>
      </c>
      <c r="AI71" s="3">
        <f t="shared" si="173"/>
        <v>300000</v>
      </c>
      <c r="AJ71" s="3">
        <f t="shared" si="173"/>
        <v>300000</v>
      </c>
      <c r="AK71" s="3">
        <f t="shared" si="173"/>
        <v>300000</v>
      </c>
      <c r="AL71" s="3">
        <f t="shared" si="173"/>
        <v>300000</v>
      </c>
      <c r="AM71" s="3">
        <f t="shared" si="173"/>
        <v>300000</v>
      </c>
      <c r="AN71" s="3">
        <f t="shared" si="173"/>
        <v>300000</v>
      </c>
      <c r="AO71" s="3">
        <f t="shared" si="173"/>
        <v>300000</v>
      </c>
      <c r="AP71" s="3">
        <f t="shared" si="173"/>
        <v>300000</v>
      </c>
      <c r="AQ71" s="3">
        <f t="shared" si="173"/>
        <v>300000</v>
      </c>
      <c r="AR71" s="3">
        <f t="shared" si="173"/>
        <v>300000</v>
      </c>
      <c r="AS71" s="3">
        <f t="shared" si="173"/>
        <v>300000</v>
      </c>
      <c r="AT71" s="3">
        <f t="shared" si="173"/>
        <v>300000</v>
      </c>
      <c r="AU71" s="3">
        <f t="shared" si="173"/>
        <v>300000</v>
      </c>
      <c r="AV71" s="3">
        <f t="shared" si="173"/>
        <v>300000</v>
      </c>
      <c r="AW71" s="3">
        <f t="shared" si="173"/>
        <v>300000</v>
      </c>
      <c r="AX71" s="3">
        <f t="shared" si="173"/>
        <v>300000</v>
      </c>
      <c r="AY71" s="3">
        <f t="shared" si="173"/>
        <v>300000</v>
      </c>
      <c r="AZ71" s="3">
        <f t="shared" si="173"/>
        <v>300000</v>
      </c>
      <c r="BA71" s="3">
        <f t="shared" si="173"/>
        <v>300000</v>
      </c>
      <c r="BB71" s="3">
        <f t="shared" si="173"/>
        <v>300000</v>
      </c>
      <c r="BC71" s="3">
        <f t="shared" si="173"/>
        <v>300000</v>
      </c>
      <c r="BD71" s="3">
        <f t="shared" si="173"/>
        <v>300000</v>
      </c>
      <c r="BE71" s="3">
        <f t="shared" si="173"/>
        <v>300000</v>
      </c>
      <c r="BF71" s="3">
        <f t="shared" si="173"/>
        <v>300000</v>
      </c>
      <c r="BG71" s="3">
        <f t="shared" si="173"/>
        <v>300000</v>
      </c>
      <c r="BH71" s="3">
        <f t="shared" si="173"/>
        <v>300000</v>
      </c>
      <c r="BI71" s="3">
        <f t="shared" si="173"/>
        <v>300000</v>
      </c>
      <c r="BJ71" s="3">
        <f t="shared" si="173"/>
        <v>300000</v>
      </c>
      <c r="BK71" s="3">
        <f t="shared" si="173"/>
        <v>300000</v>
      </c>
      <c r="BL71" s="3">
        <f t="shared" si="173"/>
        <v>300000</v>
      </c>
      <c r="BM71" s="3">
        <f t="shared" si="173"/>
        <v>300000</v>
      </c>
      <c r="BN71" s="3">
        <f t="shared" si="173"/>
        <v>300000</v>
      </c>
      <c r="BO71" s="3">
        <f t="shared" si="173"/>
        <v>300000</v>
      </c>
      <c r="BP71" s="3">
        <f t="shared" si="173"/>
        <v>300000</v>
      </c>
      <c r="BQ71" s="3">
        <f t="shared" si="173"/>
        <v>300000</v>
      </c>
      <c r="BR71" s="3">
        <f t="shared" si="173"/>
        <v>300000</v>
      </c>
      <c r="BS71" s="3">
        <f t="shared" si="173"/>
        <v>300000</v>
      </c>
      <c r="BT71" s="3">
        <f t="shared" si="173"/>
        <v>300000</v>
      </c>
      <c r="BU71" s="3">
        <f t="shared" si="173"/>
        <v>300000</v>
      </c>
      <c r="BV71" s="3">
        <f t="shared" si="173"/>
        <v>300000</v>
      </c>
      <c r="BW71" s="3">
        <f t="shared" si="173"/>
        <v>300000</v>
      </c>
      <c r="BX71" s="3">
        <f t="shared" si="173"/>
        <v>300000</v>
      </c>
      <c r="BY71" s="3">
        <f t="shared" si="173"/>
        <v>300000</v>
      </c>
      <c r="BZ71" s="3">
        <f t="shared" si="173"/>
        <v>300000</v>
      </c>
      <c r="CA71" s="3">
        <f t="shared" si="173"/>
        <v>300000</v>
      </c>
      <c r="CB71" s="3">
        <f t="shared" si="173"/>
        <v>300000</v>
      </c>
      <c r="CC71" s="3">
        <f t="shared" si="173"/>
        <v>300000</v>
      </c>
      <c r="CD71" s="3">
        <f t="shared" si="173"/>
        <v>300000</v>
      </c>
      <c r="CE71" s="3">
        <f t="shared" si="173"/>
        <v>300000</v>
      </c>
      <c r="CF71" s="3">
        <f t="shared" si="173"/>
        <v>300000</v>
      </c>
      <c r="CG71" s="3">
        <f t="shared" si="173"/>
        <v>300000</v>
      </c>
      <c r="CH71" s="3">
        <f t="shared" si="173"/>
        <v>300000</v>
      </c>
      <c r="CI71" s="3">
        <f t="shared" si="173"/>
        <v>300000</v>
      </c>
      <c r="CJ71" s="3">
        <f t="shared" si="173"/>
        <v>300000</v>
      </c>
      <c r="CK71" s="3">
        <f t="shared" ref="CK71:DX73" si="174">+CJ71</f>
        <v>300000</v>
      </c>
      <c r="CL71" s="3">
        <f t="shared" si="174"/>
        <v>300000</v>
      </c>
      <c r="CM71" s="3">
        <f t="shared" si="174"/>
        <v>300000</v>
      </c>
      <c r="CN71" s="3">
        <f t="shared" si="174"/>
        <v>300000</v>
      </c>
      <c r="CO71" s="3">
        <f t="shared" si="174"/>
        <v>300000</v>
      </c>
      <c r="CP71" s="3">
        <f t="shared" si="174"/>
        <v>300000</v>
      </c>
      <c r="CQ71" s="3">
        <f t="shared" si="174"/>
        <v>300000</v>
      </c>
      <c r="CR71" s="3">
        <f t="shared" si="174"/>
        <v>300000</v>
      </c>
      <c r="CS71" s="3">
        <f t="shared" si="174"/>
        <v>300000</v>
      </c>
      <c r="CT71" s="3">
        <f t="shared" si="174"/>
        <v>300000</v>
      </c>
      <c r="CU71" s="3">
        <f t="shared" si="174"/>
        <v>300000</v>
      </c>
      <c r="CV71" s="3">
        <f t="shared" si="174"/>
        <v>300000</v>
      </c>
      <c r="CW71" s="3">
        <f t="shared" si="174"/>
        <v>300000</v>
      </c>
      <c r="CX71" s="3">
        <f t="shared" si="174"/>
        <v>300000</v>
      </c>
      <c r="CY71" s="3">
        <f t="shared" si="174"/>
        <v>300000</v>
      </c>
      <c r="CZ71" s="3">
        <f t="shared" si="174"/>
        <v>300000</v>
      </c>
      <c r="DA71" s="3">
        <f t="shared" si="174"/>
        <v>300000</v>
      </c>
      <c r="DB71" s="3">
        <f t="shared" si="174"/>
        <v>300000</v>
      </c>
      <c r="DC71" s="3">
        <f t="shared" si="174"/>
        <v>300000</v>
      </c>
      <c r="DD71" s="3">
        <f t="shared" si="174"/>
        <v>300000</v>
      </c>
      <c r="DE71" s="3">
        <f t="shared" si="174"/>
        <v>300000</v>
      </c>
      <c r="DF71" s="3">
        <f t="shared" si="174"/>
        <v>300000</v>
      </c>
      <c r="DG71" s="3">
        <f t="shared" si="174"/>
        <v>300000</v>
      </c>
      <c r="DH71" s="3">
        <f t="shared" si="174"/>
        <v>300000</v>
      </c>
      <c r="DI71" s="3">
        <f t="shared" si="174"/>
        <v>300000</v>
      </c>
      <c r="DJ71" s="3">
        <f t="shared" si="174"/>
        <v>300000</v>
      </c>
      <c r="DK71" s="3">
        <f t="shared" si="174"/>
        <v>300000</v>
      </c>
      <c r="DL71" s="3">
        <f t="shared" si="174"/>
        <v>300000</v>
      </c>
      <c r="DM71" s="3">
        <f t="shared" si="174"/>
        <v>300000</v>
      </c>
      <c r="DN71" s="3">
        <f t="shared" si="174"/>
        <v>300000</v>
      </c>
      <c r="DO71" s="3">
        <f t="shared" si="174"/>
        <v>300000</v>
      </c>
      <c r="DP71" s="3">
        <f t="shared" si="174"/>
        <v>300000</v>
      </c>
      <c r="DQ71" s="3">
        <f t="shared" si="174"/>
        <v>300000</v>
      </c>
      <c r="DR71" s="3">
        <f t="shared" si="174"/>
        <v>300000</v>
      </c>
      <c r="DS71" s="3">
        <f t="shared" si="174"/>
        <v>300000</v>
      </c>
      <c r="DT71" s="3">
        <f t="shared" si="174"/>
        <v>300000</v>
      </c>
      <c r="DU71" s="3">
        <f t="shared" si="174"/>
        <v>300000</v>
      </c>
      <c r="DV71" s="3">
        <f t="shared" si="174"/>
        <v>300000</v>
      </c>
      <c r="DW71" s="3">
        <f t="shared" si="174"/>
        <v>300000</v>
      </c>
      <c r="DX71" s="3">
        <f t="shared" si="174"/>
        <v>300000</v>
      </c>
      <c r="DZ71" s="3">
        <f t="shared" ref="DZ71:DZ75" si="175">+H71</f>
        <v>300000</v>
      </c>
      <c r="EA71" s="3">
        <f t="shared" ref="EA71:EA75" si="176">+T71</f>
        <v>300000</v>
      </c>
      <c r="EB71" s="3">
        <f t="shared" ref="EB71:EB75" si="177">+AF71</f>
        <v>300000</v>
      </c>
      <c r="EC71" s="3">
        <f t="shared" ref="EC71:EC75" si="178">+AR71</f>
        <v>300000</v>
      </c>
      <c r="ED71" s="3">
        <f t="shared" ref="ED71:ED75" si="179">+BD71</f>
        <v>300000</v>
      </c>
      <c r="EE71" s="3">
        <f t="shared" ref="EE71:EE75" si="180">+BP71</f>
        <v>300000</v>
      </c>
      <c r="EF71" s="3">
        <f t="shared" ref="EF71:EF75" si="181">+CB71</f>
        <v>300000</v>
      </c>
      <c r="EG71" s="3">
        <f t="shared" ref="EG71:EG75" si="182">+CN71</f>
        <v>300000</v>
      </c>
      <c r="EH71" s="3">
        <f t="shared" ref="EH71:EH75" si="183">+CZ71</f>
        <v>300000</v>
      </c>
      <c r="EI71" s="3">
        <f t="shared" ref="EI71:EI75" si="184">+DL71</f>
        <v>300000</v>
      </c>
      <c r="EJ71" s="3">
        <f t="shared" ref="EJ71:EJ75" si="185">+DX71</f>
        <v>300000</v>
      </c>
      <c r="EK71">
        <f t="shared" ref="EK71:EK80" si="186">+EK70+1</f>
        <v>68</v>
      </c>
    </row>
    <row r="72" spans="3:141">
      <c r="C72" s="20"/>
      <c r="D72" s="20"/>
      <c r="E72" s="20"/>
      <c r="F72" s="25" t="s">
        <v>99</v>
      </c>
      <c r="G72" s="35"/>
      <c r="H72" s="3">
        <f>+[1]Bilancio_In!E67</f>
        <v>50000</v>
      </c>
      <c r="I72" s="3">
        <f t="shared" si="172"/>
        <v>50000</v>
      </c>
      <c r="J72" s="3">
        <f t="shared" si="172"/>
        <v>50000</v>
      </c>
      <c r="K72" s="3">
        <f t="shared" si="172"/>
        <v>50000</v>
      </c>
      <c r="L72" s="3">
        <f t="shared" si="172"/>
        <v>50000</v>
      </c>
      <c r="M72" s="3">
        <f t="shared" si="172"/>
        <v>50000</v>
      </c>
      <c r="N72" s="3">
        <f t="shared" si="172"/>
        <v>50000</v>
      </c>
      <c r="O72" s="3">
        <f t="shared" si="172"/>
        <v>50000</v>
      </c>
      <c r="P72" s="3">
        <f t="shared" si="172"/>
        <v>50000</v>
      </c>
      <c r="Q72" s="3">
        <f t="shared" si="172"/>
        <v>50000</v>
      </c>
      <c r="R72" s="3">
        <f t="shared" si="172"/>
        <v>50000</v>
      </c>
      <c r="S72" s="3">
        <f t="shared" si="172"/>
        <v>50000</v>
      </c>
      <c r="T72" s="3">
        <f t="shared" si="172"/>
        <v>50000</v>
      </c>
      <c r="U72" s="3">
        <f t="shared" si="172"/>
        <v>50000</v>
      </c>
      <c r="V72" s="3">
        <f t="shared" si="172"/>
        <v>50000</v>
      </c>
      <c r="W72" s="3">
        <f t="shared" si="172"/>
        <v>50000</v>
      </c>
      <c r="X72" s="3">
        <f t="shared" si="172"/>
        <v>50000</v>
      </c>
      <c r="Y72" s="3">
        <f t="shared" si="173"/>
        <v>50000</v>
      </c>
      <c r="Z72" s="3">
        <f t="shared" si="173"/>
        <v>50000</v>
      </c>
      <c r="AA72" s="3">
        <f t="shared" si="173"/>
        <v>50000</v>
      </c>
      <c r="AB72" s="3">
        <f t="shared" si="173"/>
        <v>50000</v>
      </c>
      <c r="AC72" s="3">
        <f t="shared" si="173"/>
        <v>50000</v>
      </c>
      <c r="AD72" s="3">
        <f t="shared" si="173"/>
        <v>50000</v>
      </c>
      <c r="AE72" s="3">
        <f t="shared" si="173"/>
        <v>50000</v>
      </c>
      <c r="AF72" s="3">
        <f t="shared" si="173"/>
        <v>50000</v>
      </c>
      <c r="AG72" s="3">
        <f t="shared" si="173"/>
        <v>50000</v>
      </c>
      <c r="AH72" s="3">
        <f t="shared" si="173"/>
        <v>50000</v>
      </c>
      <c r="AI72" s="3">
        <f t="shared" si="173"/>
        <v>50000</v>
      </c>
      <c r="AJ72" s="3">
        <f t="shared" si="173"/>
        <v>50000</v>
      </c>
      <c r="AK72" s="3">
        <f t="shared" si="173"/>
        <v>50000</v>
      </c>
      <c r="AL72" s="3">
        <f t="shared" si="173"/>
        <v>50000</v>
      </c>
      <c r="AM72" s="3">
        <f t="shared" si="173"/>
        <v>50000</v>
      </c>
      <c r="AN72" s="3">
        <f t="shared" si="173"/>
        <v>50000</v>
      </c>
      <c r="AO72" s="3">
        <f t="shared" si="173"/>
        <v>50000</v>
      </c>
      <c r="AP72" s="3">
        <f t="shared" si="173"/>
        <v>50000</v>
      </c>
      <c r="AQ72" s="3">
        <f t="shared" si="173"/>
        <v>50000</v>
      </c>
      <c r="AR72" s="3">
        <f t="shared" si="173"/>
        <v>50000</v>
      </c>
      <c r="AS72" s="3">
        <f t="shared" si="173"/>
        <v>50000</v>
      </c>
      <c r="AT72" s="3">
        <f t="shared" si="173"/>
        <v>50000</v>
      </c>
      <c r="AU72" s="3">
        <f t="shared" si="173"/>
        <v>50000</v>
      </c>
      <c r="AV72" s="3">
        <f t="shared" si="173"/>
        <v>50000</v>
      </c>
      <c r="AW72" s="3">
        <f t="shared" si="173"/>
        <v>50000</v>
      </c>
      <c r="AX72" s="3">
        <f t="shared" si="173"/>
        <v>50000</v>
      </c>
      <c r="AY72" s="3">
        <f t="shared" si="173"/>
        <v>50000</v>
      </c>
      <c r="AZ72" s="3">
        <f t="shared" si="173"/>
        <v>50000</v>
      </c>
      <c r="BA72" s="3">
        <f t="shared" si="173"/>
        <v>50000</v>
      </c>
      <c r="BB72" s="3">
        <f t="shared" si="173"/>
        <v>50000</v>
      </c>
      <c r="BC72" s="3">
        <f t="shared" si="173"/>
        <v>50000</v>
      </c>
      <c r="BD72" s="3">
        <f t="shared" si="173"/>
        <v>50000</v>
      </c>
      <c r="BE72" s="3">
        <f t="shared" si="173"/>
        <v>50000</v>
      </c>
      <c r="BF72" s="3">
        <f t="shared" si="173"/>
        <v>50000</v>
      </c>
      <c r="BG72" s="3">
        <f t="shared" si="173"/>
        <v>50000</v>
      </c>
      <c r="BH72" s="3">
        <f t="shared" si="173"/>
        <v>50000</v>
      </c>
      <c r="BI72" s="3">
        <f t="shared" si="173"/>
        <v>50000</v>
      </c>
      <c r="BJ72" s="3">
        <f t="shared" si="173"/>
        <v>50000</v>
      </c>
      <c r="BK72" s="3">
        <f t="shared" si="173"/>
        <v>50000</v>
      </c>
      <c r="BL72" s="3">
        <f t="shared" si="173"/>
        <v>50000</v>
      </c>
      <c r="BM72" s="3">
        <f t="shared" si="173"/>
        <v>50000</v>
      </c>
      <c r="BN72" s="3">
        <f t="shared" si="173"/>
        <v>50000</v>
      </c>
      <c r="BO72" s="3">
        <f t="shared" si="173"/>
        <v>50000</v>
      </c>
      <c r="BP72" s="3">
        <f t="shared" si="173"/>
        <v>50000</v>
      </c>
      <c r="BQ72" s="3">
        <f t="shared" si="173"/>
        <v>50000</v>
      </c>
      <c r="BR72" s="3">
        <f t="shared" si="173"/>
        <v>50000</v>
      </c>
      <c r="BS72" s="3">
        <f t="shared" si="173"/>
        <v>50000</v>
      </c>
      <c r="BT72" s="3">
        <f t="shared" si="173"/>
        <v>50000</v>
      </c>
      <c r="BU72" s="3">
        <f t="shared" si="173"/>
        <v>50000</v>
      </c>
      <c r="BV72" s="3">
        <f t="shared" si="173"/>
        <v>50000</v>
      </c>
      <c r="BW72" s="3">
        <f t="shared" si="173"/>
        <v>50000</v>
      </c>
      <c r="BX72" s="3">
        <f t="shared" si="173"/>
        <v>50000</v>
      </c>
      <c r="BY72" s="3">
        <f t="shared" si="173"/>
        <v>50000</v>
      </c>
      <c r="BZ72" s="3">
        <f t="shared" si="173"/>
        <v>50000</v>
      </c>
      <c r="CA72" s="3">
        <f t="shared" si="173"/>
        <v>50000</v>
      </c>
      <c r="CB72" s="3">
        <f t="shared" si="173"/>
        <v>50000</v>
      </c>
      <c r="CC72" s="3">
        <f t="shared" si="173"/>
        <v>50000</v>
      </c>
      <c r="CD72" s="3">
        <f t="shared" si="173"/>
        <v>50000</v>
      </c>
      <c r="CE72" s="3">
        <f t="shared" si="173"/>
        <v>50000</v>
      </c>
      <c r="CF72" s="3">
        <f t="shared" si="173"/>
        <v>50000</v>
      </c>
      <c r="CG72" s="3">
        <f t="shared" si="173"/>
        <v>50000</v>
      </c>
      <c r="CH72" s="3">
        <f t="shared" si="173"/>
        <v>50000</v>
      </c>
      <c r="CI72" s="3">
        <f t="shared" si="173"/>
        <v>50000</v>
      </c>
      <c r="CJ72" s="3">
        <f t="shared" si="173"/>
        <v>50000</v>
      </c>
      <c r="CK72" s="3">
        <f t="shared" si="174"/>
        <v>50000</v>
      </c>
      <c r="CL72" s="3">
        <f t="shared" si="174"/>
        <v>50000</v>
      </c>
      <c r="CM72" s="3">
        <f t="shared" si="174"/>
        <v>50000</v>
      </c>
      <c r="CN72" s="3">
        <f t="shared" si="174"/>
        <v>50000</v>
      </c>
      <c r="CO72" s="3">
        <f t="shared" si="174"/>
        <v>50000</v>
      </c>
      <c r="CP72" s="3">
        <f t="shared" si="174"/>
        <v>50000</v>
      </c>
      <c r="CQ72" s="3">
        <f t="shared" si="174"/>
        <v>50000</v>
      </c>
      <c r="CR72" s="3">
        <f t="shared" si="174"/>
        <v>50000</v>
      </c>
      <c r="CS72" s="3">
        <f t="shared" si="174"/>
        <v>50000</v>
      </c>
      <c r="CT72" s="3">
        <f t="shared" si="174"/>
        <v>50000</v>
      </c>
      <c r="CU72" s="3">
        <f t="shared" si="174"/>
        <v>50000</v>
      </c>
      <c r="CV72" s="3">
        <f t="shared" si="174"/>
        <v>50000</v>
      </c>
      <c r="CW72" s="3">
        <f t="shared" si="174"/>
        <v>50000</v>
      </c>
      <c r="CX72" s="3">
        <f t="shared" si="174"/>
        <v>50000</v>
      </c>
      <c r="CY72" s="3">
        <f t="shared" si="174"/>
        <v>50000</v>
      </c>
      <c r="CZ72" s="3">
        <f t="shared" si="174"/>
        <v>50000</v>
      </c>
      <c r="DA72" s="3">
        <f t="shared" si="174"/>
        <v>50000</v>
      </c>
      <c r="DB72" s="3">
        <f t="shared" si="174"/>
        <v>50000</v>
      </c>
      <c r="DC72" s="3">
        <f t="shared" si="174"/>
        <v>50000</v>
      </c>
      <c r="DD72" s="3">
        <f t="shared" si="174"/>
        <v>50000</v>
      </c>
      <c r="DE72" s="3">
        <f t="shared" si="174"/>
        <v>50000</v>
      </c>
      <c r="DF72" s="3">
        <f t="shared" si="174"/>
        <v>50000</v>
      </c>
      <c r="DG72" s="3">
        <f t="shared" si="174"/>
        <v>50000</v>
      </c>
      <c r="DH72" s="3">
        <f t="shared" si="174"/>
        <v>50000</v>
      </c>
      <c r="DI72" s="3">
        <f t="shared" si="174"/>
        <v>50000</v>
      </c>
      <c r="DJ72" s="3">
        <f t="shared" si="174"/>
        <v>50000</v>
      </c>
      <c r="DK72" s="3">
        <f t="shared" si="174"/>
        <v>50000</v>
      </c>
      <c r="DL72" s="3">
        <f t="shared" si="174"/>
        <v>50000</v>
      </c>
      <c r="DM72" s="3">
        <f t="shared" si="174"/>
        <v>50000</v>
      </c>
      <c r="DN72" s="3">
        <f t="shared" si="174"/>
        <v>50000</v>
      </c>
      <c r="DO72" s="3">
        <f t="shared" si="174"/>
        <v>50000</v>
      </c>
      <c r="DP72" s="3">
        <f t="shared" si="174"/>
        <v>50000</v>
      </c>
      <c r="DQ72" s="3">
        <f t="shared" si="174"/>
        <v>50000</v>
      </c>
      <c r="DR72" s="3">
        <f t="shared" si="174"/>
        <v>50000</v>
      </c>
      <c r="DS72" s="3">
        <f t="shared" si="174"/>
        <v>50000</v>
      </c>
      <c r="DT72" s="3">
        <f t="shared" si="174"/>
        <v>50000</v>
      </c>
      <c r="DU72" s="3">
        <f t="shared" si="174"/>
        <v>50000</v>
      </c>
      <c r="DV72" s="3">
        <f t="shared" si="174"/>
        <v>50000</v>
      </c>
      <c r="DW72" s="3">
        <f t="shared" si="174"/>
        <v>50000</v>
      </c>
      <c r="DX72" s="3">
        <f t="shared" si="174"/>
        <v>50000</v>
      </c>
      <c r="DZ72" s="3">
        <f t="shared" si="175"/>
        <v>50000</v>
      </c>
      <c r="EA72" s="3">
        <f t="shared" si="176"/>
        <v>50000</v>
      </c>
      <c r="EB72" s="3">
        <f t="shared" si="177"/>
        <v>50000</v>
      </c>
      <c r="EC72" s="3">
        <f t="shared" si="178"/>
        <v>50000</v>
      </c>
      <c r="ED72" s="3">
        <f t="shared" si="179"/>
        <v>50000</v>
      </c>
      <c r="EE72" s="3">
        <f t="shared" si="180"/>
        <v>50000</v>
      </c>
      <c r="EF72" s="3">
        <f t="shared" si="181"/>
        <v>50000</v>
      </c>
      <c r="EG72" s="3">
        <f t="shared" si="182"/>
        <v>50000</v>
      </c>
      <c r="EH72" s="3">
        <f t="shared" si="183"/>
        <v>50000</v>
      </c>
      <c r="EI72" s="3">
        <f t="shared" si="184"/>
        <v>50000</v>
      </c>
      <c r="EJ72" s="3">
        <f t="shared" si="185"/>
        <v>50000</v>
      </c>
      <c r="EK72">
        <f t="shared" si="186"/>
        <v>69</v>
      </c>
    </row>
    <row r="73" spans="3:141">
      <c r="C73" s="20"/>
      <c r="D73" s="20"/>
      <c r="E73" s="20"/>
      <c r="F73" s="25" t="s">
        <v>100</v>
      </c>
      <c r="G73" s="35"/>
      <c r="H73" s="3">
        <f>+[1]Bilancio_In!E68</f>
        <v>20000</v>
      </c>
      <c r="I73" s="3">
        <f t="shared" si="172"/>
        <v>20000</v>
      </c>
      <c r="J73" s="3">
        <f t="shared" si="172"/>
        <v>20000</v>
      </c>
      <c r="K73" s="3">
        <f t="shared" si="172"/>
        <v>20000</v>
      </c>
      <c r="L73" s="3">
        <f t="shared" si="172"/>
        <v>20000</v>
      </c>
      <c r="M73" s="3">
        <f t="shared" si="172"/>
        <v>20000</v>
      </c>
      <c r="N73" s="3">
        <f t="shared" si="172"/>
        <v>20000</v>
      </c>
      <c r="O73" s="3">
        <f t="shared" si="172"/>
        <v>20000</v>
      </c>
      <c r="P73" s="3">
        <f t="shared" si="172"/>
        <v>20000</v>
      </c>
      <c r="Q73" s="3">
        <f t="shared" si="172"/>
        <v>20000</v>
      </c>
      <c r="R73" s="3">
        <f t="shared" si="172"/>
        <v>20000</v>
      </c>
      <c r="S73" s="3">
        <f t="shared" si="172"/>
        <v>20000</v>
      </c>
      <c r="T73" s="3">
        <f t="shared" si="172"/>
        <v>20000</v>
      </c>
      <c r="U73" s="3">
        <f t="shared" si="172"/>
        <v>20000</v>
      </c>
      <c r="V73" s="3">
        <f t="shared" si="172"/>
        <v>20000</v>
      </c>
      <c r="W73" s="3">
        <f t="shared" si="172"/>
        <v>20000</v>
      </c>
      <c r="X73" s="3">
        <f t="shared" si="172"/>
        <v>20000</v>
      </c>
      <c r="Y73" s="3">
        <f t="shared" si="173"/>
        <v>20000</v>
      </c>
      <c r="Z73" s="3">
        <f t="shared" si="173"/>
        <v>20000</v>
      </c>
      <c r="AA73" s="3">
        <f t="shared" si="173"/>
        <v>20000</v>
      </c>
      <c r="AB73" s="3">
        <f t="shared" si="173"/>
        <v>20000</v>
      </c>
      <c r="AC73" s="3">
        <f t="shared" si="173"/>
        <v>20000</v>
      </c>
      <c r="AD73" s="3">
        <f t="shared" si="173"/>
        <v>20000</v>
      </c>
      <c r="AE73" s="3">
        <f t="shared" si="173"/>
        <v>20000</v>
      </c>
      <c r="AF73" s="3">
        <f t="shared" si="173"/>
        <v>20000</v>
      </c>
      <c r="AG73" s="3">
        <f t="shared" si="173"/>
        <v>20000</v>
      </c>
      <c r="AH73" s="3">
        <f t="shared" si="173"/>
        <v>20000</v>
      </c>
      <c r="AI73" s="3">
        <f t="shared" si="173"/>
        <v>20000</v>
      </c>
      <c r="AJ73" s="3">
        <f t="shared" si="173"/>
        <v>20000</v>
      </c>
      <c r="AK73" s="3">
        <f t="shared" si="173"/>
        <v>20000</v>
      </c>
      <c r="AL73" s="3">
        <f t="shared" si="173"/>
        <v>20000</v>
      </c>
      <c r="AM73" s="3">
        <f t="shared" si="173"/>
        <v>20000</v>
      </c>
      <c r="AN73" s="3">
        <f t="shared" si="173"/>
        <v>20000</v>
      </c>
      <c r="AO73" s="3">
        <f t="shared" si="173"/>
        <v>20000</v>
      </c>
      <c r="AP73" s="3">
        <f t="shared" si="173"/>
        <v>20000</v>
      </c>
      <c r="AQ73" s="3">
        <f t="shared" si="173"/>
        <v>20000</v>
      </c>
      <c r="AR73" s="3">
        <f t="shared" si="173"/>
        <v>20000</v>
      </c>
      <c r="AS73" s="3">
        <f t="shared" si="173"/>
        <v>20000</v>
      </c>
      <c r="AT73" s="3">
        <f t="shared" si="173"/>
        <v>20000</v>
      </c>
      <c r="AU73" s="3">
        <f t="shared" si="173"/>
        <v>20000</v>
      </c>
      <c r="AV73" s="3">
        <f t="shared" si="173"/>
        <v>20000</v>
      </c>
      <c r="AW73" s="3">
        <f t="shared" si="173"/>
        <v>20000</v>
      </c>
      <c r="AX73" s="3">
        <f t="shared" si="173"/>
        <v>20000</v>
      </c>
      <c r="AY73" s="3">
        <f t="shared" si="173"/>
        <v>20000</v>
      </c>
      <c r="AZ73" s="3">
        <f t="shared" si="173"/>
        <v>20000</v>
      </c>
      <c r="BA73" s="3">
        <f t="shared" si="173"/>
        <v>20000</v>
      </c>
      <c r="BB73" s="3">
        <f t="shared" si="173"/>
        <v>20000</v>
      </c>
      <c r="BC73" s="3">
        <f t="shared" si="173"/>
        <v>20000</v>
      </c>
      <c r="BD73" s="3">
        <f t="shared" si="173"/>
        <v>20000</v>
      </c>
      <c r="BE73" s="3">
        <f t="shared" si="173"/>
        <v>20000</v>
      </c>
      <c r="BF73" s="3">
        <f t="shared" si="173"/>
        <v>20000</v>
      </c>
      <c r="BG73" s="3">
        <f t="shared" si="173"/>
        <v>20000</v>
      </c>
      <c r="BH73" s="3">
        <f t="shared" si="173"/>
        <v>20000</v>
      </c>
      <c r="BI73" s="3">
        <f t="shared" si="173"/>
        <v>20000</v>
      </c>
      <c r="BJ73" s="3">
        <f t="shared" si="173"/>
        <v>20000</v>
      </c>
      <c r="BK73" s="3">
        <f t="shared" si="173"/>
        <v>20000</v>
      </c>
      <c r="BL73" s="3">
        <f t="shared" si="173"/>
        <v>20000</v>
      </c>
      <c r="BM73" s="3">
        <f t="shared" si="173"/>
        <v>20000</v>
      </c>
      <c r="BN73" s="3">
        <f t="shared" si="173"/>
        <v>20000</v>
      </c>
      <c r="BO73" s="3">
        <f t="shared" si="173"/>
        <v>20000</v>
      </c>
      <c r="BP73" s="3">
        <f t="shared" si="173"/>
        <v>20000</v>
      </c>
      <c r="BQ73" s="3">
        <f t="shared" si="173"/>
        <v>20000</v>
      </c>
      <c r="BR73" s="3">
        <f t="shared" si="173"/>
        <v>20000</v>
      </c>
      <c r="BS73" s="3">
        <f t="shared" si="173"/>
        <v>20000</v>
      </c>
      <c r="BT73" s="3">
        <f t="shared" si="173"/>
        <v>20000</v>
      </c>
      <c r="BU73" s="3">
        <f t="shared" si="173"/>
        <v>20000</v>
      </c>
      <c r="BV73" s="3">
        <f t="shared" si="173"/>
        <v>20000</v>
      </c>
      <c r="BW73" s="3">
        <f t="shared" si="173"/>
        <v>20000</v>
      </c>
      <c r="BX73" s="3">
        <f t="shared" si="173"/>
        <v>20000</v>
      </c>
      <c r="BY73" s="3">
        <f t="shared" si="173"/>
        <v>20000</v>
      </c>
      <c r="BZ73" s="3">
        <f t="shared" si="173"/>
        <v>20000</v>
      </c>
      <c r="CA73" s="3">
        <f t="shared" si="173"/>
        <v>20000</v>
      </c>
      <c r="CB73" s="3">
        <f t="shared" si="173"/>
        <v>20000</v>
      </c>
      <c r="CC73" s="3">
        <f t="shared" si="173"/>
        <v>20000</v>
      </c>
      <c r="CD73" s="3">
        <f t="shared" si="173"/>
        <v>20000</v>
      </c>
      <c r="CE73" s="3">
        <f t="shared" si="173"/>
        <v>20000</v>
      </c>
      <c r="CF73" s="3">
        <f t="shared" si="173"/>
        <v>20000</v>
      </c>
      <c r="CG73" s="3">
        <f t="shared" si="173"/>
        <v>20000</v>
      </c>
      <c r="CH73" s="3">
        <f t="shared" si="173"/>
        <v>20000</v>
      </c>
      <c r="CI73" s="3">
        <f t="shared" si="173"/>
        <v>20000</v>
      </c>
      <c r="CJ73" s="3">
        <f t="shared" si="173"/>
        <v>20000</v>
      </c>
      <c r="CK73" s="3">
        <f t="shared" si="174"/>
        <v>20000</v>
      </c>
      <c r="CL73" s="3">
        <f t="shared" si="174"/>
        <v>20000</v>
      </c>
      <c r="CM73" s="3">
        <f t="shared" si="174"/>
        <v>20000</v>
      </c>
      <c r="CN73" s="3">
        <f t="shared" si="174"/>
        <v>20000</v>
      </c>
      <c r="CO73" s="3">
        <f t="shared" si="174"/>
        <v>20000</v>
      </c>
      <c r="CP73" s="3">
        <f t="shared" si="174"/>
        <v>20000</v>
      </c>
      <c r="CQ73" s="3">
        <f t="shared" si="174"/>
        <v>20000</v>
      </c>
      <c r="CR73" s="3">
        <f t="shared" si="174"/>
        <v>20000</v>
      </c>
      <c r="CS73" s="3">
        <f t="shared" si="174"/>
        <v>20000</v>
      </c>
      <c r="CT73" s="3">
        <f t="shared" si="174"/>
        <v>20000</v>
      </c>
      <c r="CU73" s="3">
        <f t="shared" si="174"/>
        <v>20000</v>
      </c>
      <c r="CV73" s="3">
        <f t="shared" si="174"/>
        <v>20000</v>
      </c>
      <c r="CW73" s="3">
        <f t="shared" si="174"/>
        <v>20000</v>
      </c>
      <c r="CX73" s="3">
        <f t="shared" si="174"/>
        <v>20000</v>
      </c>
      <c r="CY73" s="3">
        <f t="shared" si="174"/>
        <v>20000</v>
      </c>
      <c r="CZ73" s="3">
        <f t="shared" si="174"/>
        <v>20000</v>
      </c>
      <c r="DA73" s="3">
        <f t="shared" si="174"/>
        <v>20000</v>
      </c>
      <c r="DB73" s="3">
        <f t="shared" si="174"/>
        <v>20000</v>
      </c>
      <c r="DC73" s="3">
        <f t="shared" si="174"/>
        <v>20000</v>
      </c>
      <c r="DD73" s="3">
        <f t="shared" si="174"/>
        <v>20000</v>
      </c>
      <c r="DE73" s="3">
        <f t="shared" si="174"/>
        <v>20000</v>
      </c>
      <c r="DF73" s="3">
        <f t="shared" si="174"/>
        <v>20000</v>
      </c>
      <c r="DG73" s="3">
        <f t="shared" si="174"/>
        <v>20000</v>
      </c>
      <c r="DH73" s="3">
        <f t="shared" si="174"/>
        <v>20000</v>
      </c>
      <c r="DI73" s="3">
        <f t="shared" si="174"/>
        <v>20000</v>
      </c>
      <c r="DJ73" s="3">
        <f t="shared" si="174"/>
        <v>20000</v>
      </c>
      <c r="DK73" s="3">
        <f t="shared" si="174"/>
        <v>20000</v>
      </c>
      <c r="DL73" s="3">
        <f t="shared" si="174"/>
        <v>20000</v>
      </c>
      <c r="DM73" s="3">
        <f t="shared" si="174"/>
        <v>20000</v>
      </c>
      <c r="DN73" s="3">
        <f t="shared" si="174"/>
        <v>20000</v>
      </c>
      <c r="DO73" s="3">
        <f t="shared" si="174"/>
        <v>20000</v>
      </c>
      <c r="DP73" s="3">
        <f t="shared" si="174"/>
        <v>20000</v>
      </c>
      <c r="DQ73" s="3">
        <f t="shared" si="174"/>
        <v>20000</v>
      </c>
      <c r="DR73" s="3">
        <f t="shared" si="174"/>
        <v>20000</v>
      </c>
      <c r="DS73" s="3">
        <f t="shared" si="174"/>
        <v>20000</v>
      </c>
      <c r="DT73" s="3">
        <f t="shared" si="174"/>
        <v>20000</v>
      </c>
      <c r="DU73" s="3">
        <f t="shared" si="174"/>
        <v>20000</v>
      </c>
      <c r="DV73" s="3">
        <f t="shared" si="174"/>
        <v>20000</v>
      </c>
      <c r="DW73" s="3">
        <f t="shared" si="174"/>
        <v>20000</v>
      </c>
      <c r="DX73" s="3">
        <f t="shared" si="174"/>
        <v>20000</v>
      </c>
      <c r="DZ73" s="3">
        <f t="shared" si="175"/>
        <v>20000</v>
      </c>
      <c r="EA73" s="3">
        <f t="shared" si="176"/>
        <v>20000</v>
      </c>
      <c r="EB73" s="3">
        <f t="shared" si="177"/>
        <v>20000</v>
      </c>
      <c r="EC73" s="3">
        <f t="shared" si="178"/>
        <v>20000</v>
      </c>
      <c r="ED73" s="3">
        <f t="shared" si="179"/>
        <v>20000</v>
      </c>
      <c r="EE73" s="3">
        <f t="shared" si="180"/>
        <v>20000</v>
      </c>
      <c r="EF73" s="3">
        <f t="shared" si="181"/>
        <v>20000</v>
      </c>
      <c r="EG73" s="3">
        <f t="shared" si="182"/>
        <v>20000</v>
      </c>
      <c r="EH73" s="3">
        <f t="shared" si="183"/>
        <v>20000</v>
      </c>
      <c r="EI73" s="3">
        <f t="shared" si="184"/>
        <v>20000</v>
      </c>
      <c r="EJ73" s="3">
        <f t="shared" si="185"/>
        <v>20000</v>
      </c>
      <c r="EK73">
        <f t="shared" si="186"/>
        <v>70</v>
      </c>
    </row>
    <row r="74" spans="3:141">
      <c r="C74" s="20"/>
      <c r="D74" s="20"/>
      <c r="E74" s="20"/>
      <c r="F74" s="25" t="s">
        <v>101</v>
      </c>
      <c r="G74" s="14"/>
      <c r="H74" s="3">
        <f>+[1]Bilancio_In!E69</f>
        <v>20000</v>
      </c>
      <c r="I74" s="3">
        <f>+H74+H75</f>
        <v>55000</v>
      </c>
      <c r="J74" s="3">
        <f>+I74+I75</f>
        <v>688956.04166666663</v>
      </c>
      <c r="K74" s="3">
        <f>+J74+J75</f>
        <v>1322841.25</v>
      </c>
      <c r="L74" s="3">
        <f>+K74+K75</f>
        <v>1956655.625</v>
      </c>
      <c r="M74" s="3">
        <f t="shared" ref="M74:BX74" si="187">+L74+L75</f>
        <v>2650399.1666666665</v>
      </c>
      <c r="N74" s="3">
        <f t="shared" si="187"/>
        <v>3344071.875</v>
      </c>
      <c r="O74" s="3">
        <f t="shared" si="187"/>
        <v>4037773.75</v>
      </c>
      <c r="P74" s="3">
        <f t="shared" si="187"/>
        <v>4731404.791666667</v>
      </c>
      <c r="Q74" s="3">
        <f t="shared" si="187"/>
        <v>5424965</v>
      </c>
      <c r="R74" s="3">
        <f t="shared" si="187"/>
        <v>6118554.375</v>
      </c>
      <c r="S74" s="3">
        <f t="shared" si="187"/>
        <v>6812072.916666667</v>
      </c>
      <c r="T74" s="3">
        <f t="shared" si="187"/>
        <v>7505520.625</v>
      </c>
      <c r="U74" s="3">
        <f t="shared" si="187"/>
        <v>5918355.0999999996</v>
      </c>
      <c r="V74" s="3">
        <f t="shared" si="187"/>
        <v>6611681.9749999996</v>
      </c>
      <c r="W74" s="3">
        <f t="shared" si="187"/>
        <v>7304958.8499999996</v>
      </c>
      <c r="X74" s="3">
        <f t="shared" si="187"/>
        <v>7998185.7249999996</v>
      </c>
      <c r="Y74" s="3">
        <f t="shared" si="187"/>
        <v>8691362.5999999996</v>
      </c>
      <c r="Z74" s="3">
        <f t="shared" si="187"/>
        <v>9384489.4749999996</v>
      </c>
      <c r="AA74" s="3">
        <f t="shared" si="187"/>
        <v>10077566.35</v>
      </c>
      <c r="AB74" s="3">
        <f t="shared" si="187"/>
        <v>10770593.225</v>
      </c>
      <c r="AC74" s="3">
        <f t="shared" si="187"/>
        <v>11463570.1</v>
      </c>
      <c r="AD74" s="3">
        <f t="shared" si="187"/>
        <v>12156496.975</v>
      </c>
      <c r="AE74" s="3">
        <f t="shared" si="187"/>
        <v>12849373.85</v>
      </c>
      <c r="AF74" s="3">
        <f t="shared" si="187"/>
        <v>13542200.725</v>
      </c>
      <c r="AG74" s="3">
        <f t="shared" si="187"/>
        <v>11906323.300000001</v>
      </c>
      <c r="AH74" s="3">
        <f t="shared" si="187"/>
        <v>12142300.175000001</v>
      </c>
      <c r="AI74" s="3">
        <f t="shared" si="187"/>
        <v>12378227.050000001</v>
      </c>
      <c r="AJ74" s="3">
        <f t="shared" si="187"/>
        <v>12614103.925000001</v>
      </c>
      <c r="AK74" s="3">
        <f t="shared" si="187"/>
        <v>12849930.800000001</v>
      </c>
      <c r="AL74" s="3">
        <f t="shared" si="187"/>
        <v>13085707.675000001</v>
      </c>
      <c r="AM74" s="3">
        <f t="shared" si="187"/>
        <v>13321434.550000001</v>
      </c>
      <c r="AN74" s="3">
        <f t="shared" si="187"/>
        <v>13557111.425000001</v>
      </c>
      <c r="AO74" s="3">
        <f t="shared" si="187"/>
        <v>13792738.300000001</v>
      </c>
      <c r="AP74" s="3">
        <f t="shared" si="187"/>
        <v>14028315.175000001</v>
      </c>
      <c r="AQ74" s="3">
        <f t="shared" si="187"/>
        <v>14263842.050000001</v>
      </c>
      <c r="AR74" s="3">
        <f t="shared" si="187"/>
        <v>14499318.925000001</v>
      </c>
      <c r="AS74" s="3">
        <f t="shared" si="187"/>
        <v>13942787.5</v>
      </c>
      <c r="AT74" s="3">
        <f t="shared" si="187"/>
        <v>14634914.375</v>
      </c>
      <c r="AU74" s="3">
        <f t="shared" si="187"/>
        <v>15326991.25</v>
      </c>
      <c r="AV74" s="3">
        <f t="shared" si="187"/>
        <v>16019018.125</v>
      </c>
      <c r="AW74" s="3">
        <f t="shared" si="187"/>
        <v>16710995</v>
      </c>
      <c r="AX74" s="3">
        <f t="shared" si="187"/>
        <v>17402921.875</v>
      </c>
      <c r="AY74" s="3">
        <f t="shared" si="187"/>
        <v>18094798.75</v>
      </c>
      <c r="AZ74" s="3">
        <f t="shared" si="187"/>
        <v>18786625.625</v>
      </c>
      <c r="BA74" s="3">
        <f t="shared" si="187"/>
        <v>19478402.5</v>
      </c>
      <c r="BB74" s="3">
        <f t="shared" si="187"/>
        <v>20170129.375</v>
      </c>
      <c r="BC74" s="3">
        <f t="shared" si="187"/>
        <v>20861806.25</v>
      </c>
      <c r="BD74" s="3">
        <f t="shared" si="187"/>
        <v>21553433.125</v>
      </c>
      <c r="BE74" s="3">
        <f t="shared" si="187"/>
        <v>21912921.100000001</v>
      </c>
      <c r="BF74" s="3">
        <f t="shared" si="187"/>
        <v>22604447.975000001</v>
      </c>
      <c r="BG74" s="3">
        <f t="shared" si="187"/>
        <v>23295924.850000001</v>
      </c>
      <c r="BH74" s="3">
        <f t="shared" si="187"/>
        <v>23987351.725000001</v>
      </c>
      <c r="BI74" s="3">
        <f t="shared" si="187"/>
        <v>24678728.600000001</v>
      </c>
      <c r="BJ74" s="3">
        <f t="shared" si="187"/>
        <v>25370055.475000001</v>
      </c>
      <c r="BK74" s="3">
        <f t="shared" si="187"/>
        <v>26061332.350000001</v>
      </c>
      <c r="BL74" s="3">
        <f t="shared" si="187"/>
        <v>26752559.225000001</v>
      </c>
      <c r="BM74" s="3">
        <f t="shared" si="187"/>
        <v>27443736.100000001</v>
      </c>
      <c r="BN74" s="3">
        <f t="shared" si="187"/>
        <v>28134862.975000001</v>
      </c>
      <c r="BO74" s="3">
        <f t="shared" si="187"/>
        <v>28825939.850000001</v>
      </c>
      <c r="BP74" s="3">
        <f t="shared" si="187"/>
        <v>29516966.725000001</v>
      </c>
      <c r="BQ74" s="3">
        <f t="shared" si="187"/>
        <v>27885337.300000001</v>
      </c>
      <c r="BR74" s="3">
        <f t="shared" si="187"/>
        <v>28576264.175000001</v>
      </c>
      <c r="BS74" s="3">
        <f t="shared" si="187"/>
        <v>29267141.050000001</v>
      </c>
      <c r="BT74" s="3">
        <f t="shared" si="187"/>
        <v>29957967.925000001</v>
      </c>
      <c r="BU74" s="3">
        <f t="shared" si="187"/>
        <v>30648744.800000001</v>
      </c>
      <c r="BV74" s="3">
        <f t="shared" si="187"/>
        <v>31339471.675000001</v>
      </c>
      <c r="BW74" s="3">
        <f t="shared" si="187"/>
        <v>32030148.550000001</v>
      </c>
      <c r="BX74" s="3">
        <f t="shared" si="187"/>
        <v>32720775.425000001</v>
      </c>
      <c r="BY74" s="3">
        <f t="shared" ref="BY74:DX74" si="188">+BX74+BX75</f>
        <v>33411352.300000001</v>
      </c>
      <c r="BZ74" s="3">
        <f t="shared" si="188"/>
        <v>34101879.174999997</v>
      </c>
      <c r="CA74" s="3">
        <f t="shared" si="188"/>
        <v>34792356.049999997</v>
      </c>
      <c r="CB74" s="3">
        <f t="shared" si="188"/>
        <v>35482782.924999997</v>
      </c>
      <c r="CC74" s="3">
        <f t="shared" si="188"/>
        <v>33852569.5</v>
      </c>
      <c r="CD74" s="3">
        <f t="shared" si="188"/>
        <v>34542896.375</v>
      </c>
      <c r="CE74" s="3">
        <f t="shared" si="188"/>
        <v>35233173.25</v>
      </c>
      <c r="CF74" s="3">
        <f t="shared" si="188"/>
        <v>35923400.125</v>
      </c>
      <c r="CG74" s="3">
        <f t="shared" si="188"/>
        <v>36613577</v>
      </c>
      <c r="CH74" s="3">
        <f t="shared" si="188"/>
        <v>37303703.875</v>
      </c>
      <c r="CI74" s="3">
        <f t="shared" si="188"/>
        <v>37993780.75</v>
      </c>
      <c r="CJ74" s="3">
        <f t="shared" si="188"/>
        <v>38683807.625</v>
      </c>
      <c r="CK74" s="3">
        <f t="shared" si="188"/>
        <v>39373784.5</v>
      </c>
      <c r="CL74" s="3">
        <f t="shared" si="188"/>
        <v>40063711.375</v>
      </c>
      <c r="CM74" s="3">
        <f t="shared" si="188"/>
        <v>40753588.25</v>
      </c>
      <c r="CN74" s="3">
        <f t="shared" si="188"/>
        <v>41443415.125</v>
      </c>
      <c r="CO74" s="3">
        <f t="shared" si="188"/>
        <v>39814617.700000003</v>
      </c>
      <c r="CP74" s="3">
        <f t="shared" si="188"/>
        <v>40504344.575000003</v>
      </c>
      <c r="CQ74" s="3">
        <f t="shared" si="188"/>
        <v>41194021.450000003</v>
      </c>
      <c r="CR74" s="3">
        <f t="shared" si="188"/>
        <v>41883648.325000003</v>
      </c>
      <c r="CS74" s="3">
        <f t="shared" si="188"/>
        <v>42573225.200000003</v>
      </c>
      <c r="CT74" s="3">
        <f t="shared" si="188"/>
        <v>43262752.075000003</v>
      </c>
      <c r="CU74" s="3">
        <f t="shared" si="188"/>
        <v>43952228.950000003</v>
      </c>
      <c r="CV74" s="3">
        <f t="shared" si="188"/>
        <v>44641655.825000003</v>
      </c>
      <c r="CW74" s="3">
        <f t="shared" si="188"/>
        <v>45331032.700000003</v>
      </c>
      <c r="CX74" s="3">
        <f t="shared" si="188"/>
        <v>46020359.575000003</v>
      </c>
      <c r="CY74" s="3">
        <f t="shared" si="188"/>
        <v>46709636.450000003</v>
      </c>
      <c r="CZ74" s="3">
        <f t="shared" si="188"/>
        <v>47398863.325000003</v>
      </c>
      <c r="DA74" s="3">
        <f t="shared" si="188"/>
        <v>45771481.900000006</v>
      </c>
      <c r="DB74" s="3">
        <f t="shared" si="188"/>
        <v>46460608.775000006</v>
      </c>
      <c r="DC74" s="3">
        <f t="shared" si="188"/>
        <v>47149685.650000006</v>
      </c>
      <c r="DD74" s="3">
        <f t="shared" si="188"/>
        <v>47838712.525000006</v>
      </c>
      <c r="DE74" s="3">
        <f t="shared" si="188"/>
        <v>48527689.400000006</v>
      </c>
      <c r="DF74" s="3">
        <f t="shared" si="188"/>
        <v>49216616.275000006</v>
      </c>
      <c r="DG74" s="3">
        <f t="shared" si="188"/>
        <v>49905493.150000006</v>
      </c>
      <c r="DH74" s="3">
        <f t="shared" si="188"/>
        <v>50594320.025000006</v>
      </c>
      <c r="DI74" s="3">
        <f t="shared" si="188"/>
        <v>51283096.900000006</v>
      </c>
      <c r="DJ74" s="3">
        <f t="shared" si="188"/>
        <v>51971823.775000006</v>
      </c>
      <c r="DK74" s="3">
        <f t="shared" si="188"/>
        <v>52660500.650000006</v>
      </c>
      <c r="DL74" s="3">
        <f t="shared" si="188"/>
        <v>53349127.525000006</v>
      </c>
      <c r="DM74" s="3">
        <f t="shared" si="188"/>
        <v>51723162.100000009</v>
      </c>
      <c r="DN74" s="3">
        <f t="shared" si="188"/>
        <v>52411688.975000009</v>
      </c>
      <c r="DO74" s="3">
        <f t="shared" si="188"/>
        <v>53100165.850000009</v>
      </c>
      <c r="DP74" s="3">
        <f t="shared" si="188"/>
        <v>53788592.725000009</v>
      </c>
      <c r="DQ74" s="3">
        <f t="shared" si="188"/>
        <v>54476969.600000009</v>
      </c>
      <c r="DR74" s="3">
        <f t="shared" si="188"/>
        <v>55165296.475000009</v>
      </c>
      <c r="DS74" s="3">
        <f t="shared" si="188"/>
        <v>55853573.350000009</v>
      </c>
      <c r="DT74" s="3">
        <f t="shared" si="188"/>
        <v>56541800.225000009</v>
      </c>
      <c r="DU74" s="3">
        <f t="shared" si="188"/>
        <v>57229977.100000009</v>
      </c>
      <c r="DV74" s="3">
        <f t="shared" si="188"/>
        <v>57918103.975000009</v>
      </c>
      <c r="DW74" s="3">
        <f t="shared" si="188"/>
        <v>58606180.850000009</v>
      </c>
      <c r="DX74" s="3">
        <f t="shared" si="188"/>
        <v>59294207.725000009</v>
      </c>
      <c r="DZ74" s="3">
        <f t="shared" si="175"/>
        <v>20000</v>
      </c>
      <c r="EA74" s="3">
        <f t="shared" si="176"/>
        <v>7505520.625</v>
      </c>
      <c r="EB74" s="3">
        <f t="shared" si="177"/>
        <v>13542200.725</v>
      </c>
      <c r="EC74" s="3">
        <f t="shared" si="178"/>
        <v>14499318.925000001</v>
      </c>
      <c r="ED74" s="3">
        <f t="shared" si="179"/>
        <v>21553433.125</v>
      </c>
      <c r="EE74" s="3">
        <f t="shared" si="180"/>
        <v>29516966.725000001</v>
      </c>
      <c r="EF74" s="3">
        <f t="shared" si="181"/>
        <v>35482782.924999997</v>
      </c>
      <c r="EG74" s="3">
        <f t="shared" si="182"/>
        <v>41443415.125</v>
      </c>
      <c r="EH74" s="3">
        <f t="shared" si="183"/>
        <v>47398863.325000003</v>
      </c>
      <c r="EI74" s="3">
        <f t="shared" si="184"/>
        <v>53349127.525000006</v>
      </c>
      <c r="EJ74" s="3">
        <f t="shared" si="185"/>
        <v>59294207.725000009</v>
      </c>
      <c r="EK74">
        <f t="shared" si="186"/>
        <v>71</v>
      </c>
    </row>
    <row r="75" spans="3:141">
      <c r="C75" s="20"/>
      <c r="D75" s="20"/>
      <c r="E75" s="20"/>
      <c r="F75" s="25" t="s">
        <v>102</v>
      </c>
      <c r="G75" s="14"/>
      <c r="H75" s="3">
        <f>+[1]Bilancio_In!E70</f>
        <v>35000</v>
      </c>
      <c r="I75" s="3">
        <f>+[1]CE!G68</f>
        <v>633956.04166666663</v>
      </c>
      <c r="J75" s="3">
        <f>+[1]CE!H68</f>
        <v>633885.20833333337</v>
      </c>
      <c r="K75" s="3">
        <f>+[1]CE!I68</f>
        <v>633814.375</v>
      </c>
      <c r="L75" s="3">
        <f>+[1]CE!J68</f>
        <v>693743.54166666663</v>
      </c>
      <c r="M75" s="3">
        <f>+[1]CE!K68</f>
        <v>693672.70833333337</v>
      </c>
      <c r="N75" s="3">
        <f>+[1]CE!L68</f>
        <v>693701.875</v>
      </c>
      <c r="O75" s="3">
        <f>+[1]CE!M68</f>
        <v>693631.04166666663</v>
      </c>
      <c r="P75" s="3">
        <f>+[1]CE!N68</f>
        <v>693560.20833333337</v>
      </c>
      <c r="Q75" s="3">
        <f>+[1]CE!O68</f>
        <v>693589.375</v>
      </c>
      <c r="R75" s="3">
        <f>+[1]CE!P68</f>
        <v>693518.54166666663</v>
      </c>
      <c r="S75" s="3">
        <f>+[1]CE!Q68</f>
        <v>693447.70833333337</v>
      </c>
      <c r="T75" s="3">
        <f>+[1]CE!R68</f>
        <v>-1587165.5249999999</v>
      </c>
      <c r="U75" s="3">
        <f>+[1]CE!S68</f>
        <v>693326.875</v>
      </c>
      <c r="V75" s="3">
        <f>+[1]CE!T68</f>
        <v>693276.875</v>
      </c>
      <c r="W75" s="3">
        <f>+[1]CE!U68</f>
        <v>693226.875</v>
      </c>
      <c r="X75" s="3">
        <f>+[1]CE!V68</f>
        <v>693176.875</v>
      </c>
      <c r="Y75" s="3">
        <f>+[1]CE!W68</f>
        <v>693126.875</v>
      </c>
      <c r="Z75" s="3">
        <f>+[1]CE!X68</f>
        <v>693076.875</v>
      </c>
      <c r="AA75" s="3">
        <f>+[1]CE!Y68</f>
        <v>693026.875</v>
      </c>
      <c r="AB75" s="3">
        <f>+[1]CE!Z68</f>
        <v>692976.875</v>
      </c>
      <c r="AC75" s="3">
        <f>+[1]CE!AA68</f>
        <v>692926.875</v>
      </c>
      <c r="AD75" s="3">
        <f>+[1]CE!AB68</f>
        <v>692876.875</v>
      </c>
      <c r="AE75" s="3">
        <f>+[1]CE!AC68</f>
        <v>692826.875</v>
      </c>
      <c r="AF75" s="3">
        <f>+[1]CE!AD68</f>
        <v>-1635877.4249999998</v>
      </c>
      <c r="AG75" s="3">
        <f>+[1]CE!AE68</f>
        <v>235976.875</v>
      </c>
      <c r="AH75" s="3">
        <f>+[1]CE!AF68</f>
        <v>235926.875</v>
      </c>
      <c r="AI75" s="3">
        <f>+[1]CE!AG68</f>
        <v>235876.875</v>
      </c>
      <c r="AJ75" s="3">
        <f>+[1]CE!AH68</f>
        <v>235826.875</v>
      </c>
      <c r="AK75" s="3">
        <f>+[1]CE!AI68</f>
        <v>235776.875</v>
      </c>
      <c r="AL75" s="3">
        <f>+[1]CE!AJ68</f>
        <v>235726.875</v>
      </c>
      <c r="AM75" s="3">
        <f>+[1]CE!AK68</f>
        <v>235676.875</v>
      </c>
      <c r="AN75" s="3">
        <f>+[1]CE!AL68</f>
        <v>235626.875</v>
      </c>
      <c r="AO75" s="3">
        <f>+[1]CE!AM68</f>
        <v>235576.875</v>
      </c>
      <c r="AP75" s="3">
        <f>+[1]CE!AN68</f>
        <v>235526.875</v>
      </c>
      <c r="AQ75" s="3">
        <f>+[1]CE!AO68</f>
        <v>235476.875</v>
      </c>
      <c r="AR75" s="3">
        <f>+[1]CE!AP68</f>
        <v>-556531.42500000005</v>
      </c>
      <c r="AS75" s="3">
        <f>+[1]CE!AQ68</f>
        <v>692126.875</v>
      </c>
      <c r="AT75" s="3">
        <f>+[1]CE!AR68</f>
        <v>692076.875</v>
      </c>
      <c r="AU75" s="3">
        <f>+[1]CE!AS68</f>
        <v>692026.875</v>
      </c>
      <c r="AV75" s="3">
        <f>+[1]CE!AT68</f>
        <v>691976.875</v>
      </c>
      <c r="AW75" s="3">
        <f>+[1]CE!AU68</f>
        <v>691926.875</v>
      </c>
      <c r="AX75" s="3">
        <f>+[1]CE!AV68</f>
        <v>691876.875</v>
      </c>
      <c r="AY75" s="3">
        <f>+[1]CE!AW68</f>
        <v>691826.875</v>
      </c>
      <c r="AZ75" s="3">
        <f>+[1]CE!AX68</f>
        <v>691776.875</v>
      </c>
      <c r="BA75" s="3">
        <f>+[1]CE!AY68</f>
        <v>691726.875</v>
      </c>
      <c r="BB75" s="3">
        <f>+[1]CE!AZ68</f>
        <v>691676.875</v>
      </c>
      <c r="BC75" s="3">
        <f>+[1]CE!BA68</f>
        <v>691626.875</v>
      </c>
      <c r="BD75" s="3">
        <f>+[1]CE!BB68</f>
        <v>359487.97499999998</v>
      </c>
      <c r="BE75" s="3">
        <f>+[1]CE!BC68</f>
        <v>691526.875</v>
      </c>
      <c r="BF75" s="3">
        <f>+[1]CE!BD68</f>
        <v>691476.875</v>
      </c>
      <c r="BG75" s="3">
        <f>+[1]CE!BE68</f>
        <v>691426.875</v>
      </c>
      <c r="BH75" s="3">
        <f>+[1]CE!BF68</f>
        <v>691376.875</v>
      </c>
      <c r="BI75" s="3">
        <f>+[1]CE!BG68</f>
        <v>691326.875</v>
      </c>
      <c r="BJ75" s="3">
        <f>+[1]CE!BH68</f>
        <v>691276.875</v>
      </c>
      <c r="BK75" s="3">
        <f>+[1]CE!BI68</f>
        <v>691226.875</v>
      </c>
      <c r="BL75" s="3">
        <f>+[1]CE!BJ68</f>
        <v>691176.875</v>
      </c>
      <c r="BM75" s="3">
        <f>+[1]CE!BK68</f>
        <v>691126.875</v>
      </c>
      <c r="BN75" s="3">
        <f>+[1]CE!BL68</f>
        <v>691076.875</v>
      </c>
      <c r="BO75" s="3">
        <f>+[1]CE!BM68</f>
        <v>691026.875</v>
      </c>
      <c r="BP75" s="3">
        <f>+[1]CE!BN68</f>
        <v>-1631629.4249999998</v>
      </c>
      <c r="BQ75" s="3">
        <f>+[1]CE!BO68</f>
        <v>690926.875</v>
      </c>
      <c r="BR75" s="3">
        <f>+[1]CE!BP68</f>
        <v>690876.875</v>
      </c>
      <c r="BS75" s="3">
        <f>+[1]CE!BQ68</f>
        <v>690826.875</v>
      </c>
      <c r="BT75" s="3">
        <f>+[1]CE!BR68</f>
        <v>690776.875</v>
      </c>
      <c r="BU75" s="3">
        <f>+[1]CE!BS68</f>
        <v>690726.875</v>
      </c>
      <c r="BV75" s="3">
        <f>+[1]CE!BT68</f>
        <v>690676.875</v>
      </c>
      <c r="BW75" s="3">
        <f>+[1]CE!BU68</f>
        <v>690626.875</v>
      </c>
      <c r="BX75" s="3">
        <f>+[1]CE!BV68</f>
        <v>690576.875</v>
      </c>
      <c r="BY75" s="3">
        <f>+[1]CE!BW68</f>
        <v>690526.875</v>
      </c>
      <c r="BZ75" s="3">
        <f>+[1]CE!BX68</f>
        <v>690476.875</v>
      </c>
      <c r="CA75" s="3">
        <f>+[1]CE!BY68</f>
        <v>690426.875</v>
      </c>
      <c r="CB75" s="3">
        <f>+[1]CE!BZ68</f>
        <v>-1630213.4249999998</v>
      </c>
      <c r="CC75" s="3">
        <f>+[1]CE!CA68</f>
        <v>690326.875</v>
      </c>
      <c r="CD75" s="3">
        <f>+[1]CE!CB68</f>
        <v>690276.875</v>
      </c>
      <c r="CE75" s="3">
        <f>+[1]CE!CC68</f>
        <v>690226.875</v>
      </c>
      <c r="CF75" s="3">
        <f>+[1]CE!CD68</f>
        <v>690176.875</v>
      </c>
      <c r="CG75" s="3">
        <f>+[1]CE!CE68</f>
        <v>690126.875</v>
      </c>
      <c r="CH75" s="3">
        <f>+[1]CE!CF68</f>
        <v>690076.875</v>
      </c>
      <c r="CI75" s="3">
        <f>+[1]CE!CG68</f>
        <v>690026.875</v>
      </c>
      <c r="CJ75" s="3">
        <f>+[1]CE!CH68</f>
        <v>689976.875</v>
      </c>
      <c r="CK75" s="3">
        <f>+[1]CE!CI68</f>
        <v>689926.875</v>
      </c>
      <c r="CL75" s="3">
        <f>+[1]CE!CJ68</f>
        <v>689876.875</v>
      </c>
      <c r="CM75" s="3">
        <f>+[1]CE!CK68</f>
        <v>689826.875</v>
      </c>
      <c r="CN75" s="3">
        <f>+[1]CE!CL68</f>
        <v>-1628797.4249999998</v>
      </c>
      <c r="CO75" s="3">
        <f>+[1]CE!CM68</f>
        <v>689726.875</v>
      </c>
      <c r="CP75" s="3">
        <f>+[1]CE!CN68</f>
        <v>689676.875</v>
      </c>
      <c r="CQ75" s="3">
        <f>+[1]CE!CO68</f>
        <v>689626.875</v>
      </c>
      <c r="CR75" s="3">
        <f>+[1]CE!CP68</f>
        <v>689576.875</v>
      </c>
      <c r="CS75" s="3">
        <f>+[1]CE!CQ68</f>
        <v>689526.875</v>
      </c>
      <c r="CT75" s="3">
        <f>+[1]CE!CR68</f>
        <v>689476.875</v>
      </c>
      <c r="CU75" s="3">
        <f>+[1]CE!CS68</f>
        <v>689426.875</v>
      </c>
      <c r="CV75" s="3">
        <f>+[1]CE!CT68</f>
        <v>689376.875</v>
      </c>
      <c r="CW75" s="3">
        <f>+[1]CE!CU68</f>
        <v>689326.875</v>
      </c>
      <c r="CX75" s="3">
        <f>+[1]CE!CV68</f>
        <v>689276.875</v>
      </c>
      <c r="CY75" s="3">
        <f>+[1]CE!CW68</f>
        <v>689226.875</v>
      </c>
      <c r="CZ75" s="3">
        <f>+[1]CE!CX68</f>
        <v>-1627381.4249999998</v>
      </c>
      <c r="DA75" s="3">
        <f>+[1]CE!CY68</f>
        <v>689126.875</v>
      </c>
      <c r="DB75" s="3">
        <f>+[1]CE!CZ68</f>
        <v>689076.875</v>
      </c>
      <c r="DC75" s="3">
        <f>+[1]CE!DA68</f>
        <v>689026.875</v>
      </c>
      <c r="DD75" s="3">
        <f>+[1]CE!DB68</f>
        <v>688976.875</v>
      </c>
      <c r="DE75" s="3">
        <f>+[1]CE!DC68</f>
        <v>688926.875</v>
      </c>
      <c r="DF75" s="3">
        <f>+[1]CE!DD68</f>
        <v>688876.875</v>
      </c>
      <c r="DG75" s="3">
        <f>+[1]CE!DE68</f>
        <v>688826.875</v>
      </c>
      <c r="DH75" s="3">
        <f>+[1]CE!DF68</f>
        <v>688776.875</v>
      </c>
      <c r="DI75" s="3">
        <f>+[1]CE!DG68</f>
        <v>688726.875</v>
      </c>
      <c r="DJ75" s="3">
        <f>+[1]CE!DH68</f>
        <v>688676.875</v>
      </c>
      <c r="DK75" s="3">
        <f>+[1]CE!DI68</f>
        <v>688626.875</v>
      </c>
      <c r="DL75" s="3">
        <f>+[1]CE!DJ68</f>
        <v>-1625965.4249999998</v>
      </c>
      <c r="DM75" s="3">
        <f>+[1]CE!DK68</f>
        <v>688526.875</v>
      </c>
      <c r="DN75" s="3">
        <f>+[1]CE!DL68</f>
        <v>688476.875</v>
      </c>
      <c r="DO75" s="3">
        <f>+[1]CE!DM68</f>
        <v>688426.875</v>
      </c>
      <c r="DP75" s="3">
        <f>+[1]CE!DN68</f>
        <v>688376.875</v>
      </c>
      <c r="DQ75" s="3">
        <f>+[1]CE!DO68</f>
        <v>688326.875</v>
      </c>
      <c r="DR75" s="3">
        <f>+[1]CE!DP68</f>
        <v>688276.875</v>
      </c>
      <c r="DS75" s="3">
        <f>+[1]CE!DQ68</f>
        <v>688226.875</v>
      </c>
      <c r="DT75" s="3">
        <f>+[1]CE!DR68</f>
        <v>688176.875</v>
      </c>
      <c r="DU75" s="3">
        <f>+[1]CE!DS68</f>
        <v>688126.875</v>
      </c>
      <c r="DV75" s="3">
        <f>+[1]CE!DT68</f>
        <v>688076.875</v>
      </c>
      <c r="DW75" s="3">
        <f>+[1]CE!DU68</f>
        <v>688026.875</v>
      </c>
      <c r="DX75" s="3">
        <f>+[1]CE!DV68</f>
        <v>-1624549.4249999998</v>
      </c>
      <c r="DZ75" s="3">
        <f t="shared" si="175"/>
        <v>35000</v>
      </c>
      <c r="EA75" s="3">
        <f t="shared" si="176"/>
        <v>-1587165.5249999999</v>
      </c>
      <c r="EB75" s="3">
        <f t="shared" si="177"/>
        <v>-1635877.4249999998</v>
      </c>
      <c r="EC75" s="3">
        <f t="shared" si="178"/>
        <v>-556531.42500000005</v>
      </c>
      <c r="ED75" s="3">
        <f t="shared" si="179"/>
        <v>359487.97499999998</v>
      </c>
      <c r="EE75" s="3">
        <f t="shared" si="180"/>
        <v>-1631629.4249999998</v>
      </c>
      <c r="EF75" s="3">
        <f t="shared" si="181"/>
        <v>-1630213.4249999998</v>
      </c>
      <c r="EG75" s="3">
        <f t="shared" si="182"/>
        <v>-1628797.4249999998</v>
      </c>
      <c r="EH75" s="3">
        <f t="shared" si="183"/>
        <v>-1627381.4249999998</v>
      </c>
      <c r="EI75" s="3">
        <f t="shared" si="184"/>
        <v>-1625965.4249999998</v>
      </c>
      <c r="EJ75" s="3">
        <f t="shared" si="185"/>
        <v>-1624549.4249999998</v>
      </c>
      <c r="EK75">
        <f t="shared" si="186"/>
        <v>72</v>
      </c>
    </row>
    <row r="76" spans="3:141">
      <c r="C76" s="20"/>
      <c r="D76" s="20"/>
      <c r="E76" s="20"/>
      <c r="F76" s="14"/>
      <c r="G76" s="14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EK76">
        <f t="shared" si="186"/>
        <v>73</v>
      </c>
    </row>
    <row r="77" spans="3:141" ht="15" thickBot="1">
      <c r="C77" s="20"/>
      <c r="D77" s="20"/>
      <c r="E77" s="188" t="str">
        <f>+E70</f>
        <v>Capitale Netto</v>
      </c>
      <c r="F77" s="26" t="s">
        <v>104</v>
      </c>
      <c r="G77" s="14"/>
      <c r="H77" s="27">
        <f>+SUM(H71:H75)</f>
        <v>425000</v>
      </c>
      <c r="I77" s="27">
        <f>+SUM(I71:I75)</f>
        <v>1058956.0416666665</v>
      </c>
      <c r="J77" s="27">
        <f>+SUM(J71:J75)</f>
        <v>1692841.25</v>
      </c>
      <c r="K77" s="27">
        <f>+SUM(K71:K75)</f>
        <v>2326655.625</v>
      </c>
      <c r="L77" s="27">
        <f>+SUM(L71:L75)</f>
        <v>3020399.1666666665</v>
      </c>
      <c r="M77" s="27">
        <f t="shared" ref="M77:BX77" si="189">+SUM(M71:M75)</f>
        <v>3714071.875</v>
      </c>
      <c r="N77" s="27">
        <f t="shared" si="189"/>
        <v>4407773.75</v>
      </c>
      <c r="O77" s="27">
        <f t="shared" si="189"/>
        <v>5101404.791666667</v>
      </c>
      <c r="P77" s="27">
        <f t="shared" si="189"/>
        <v>5794965</v>
      </c>
      <c r="Q77" s="27">
        <f t="shared" si="189"/>
        <v>6488554.375</v>
      </c>
      <c r="R77" s="27">
        <f t="shared" si="189"/>
        <v>7182072.916666667</v>
      </c>
      <c r="S77" s="27">
        <f t="shared" si="189"/>
        <v>7875520.625</v>
      </c>
      <c r="T77" s="27">
        <f t="shared" si="189"/>
        <v>6288355.0999999996</v>
      </c>
      <c r="U77" s="27">
        <f t="shared" si="189"/>
        <v>6981681.9749999996</v>
      </c>
      <c r="V77" s="27">
        <f t="shared" si="189"/>
        <v>7674958.8499999996</v>
      </c>
      <c r="W77" s="27">
        <f t="shared" si="189"/>
        <v>8368185.7249999996</v>
      </c>
      <c r="X77" s="27">
        <f t="shared" si="189"/>
        <v>9061362.5999999996</v>
      </c>
      <c r="Y77" s="27">
        <f t="shared" si="189"/>
        <v>9754489.4749999996</v>
      </c>
      <c r="Z77" s="27">
        <f t="shared" si="189"/>
        <v>10447566.35</v>
      </c>
      <c r="AA77" s="27">
        <f t="shared" si="189"/>
        <v>11140593.225</v>
      </c>
      <c r="AB77" s="27">
        <f t="shared" si="189"/>
        <v>11833570.1</v>
      </c>
      <c r="AC77" s="27">
        <f t="shared" si="189"/>
        <v>12526496.975</v>
      </c>
      <c r="AD77" s="27">
        <f t="shared" si="189"/>
        <v>13219373.85</v>
      </c>
      <c r="AE77" s="27">
        <f t="shared" si="189"/>
        <v>13912200.725</v>
      </c>
      <c r="AF77" s="27">
        <f t="shared" si="189"/>
        <v>12276323.300000001</v>
      </c>
      <c r="AG77" s="27">
        <f t="shared" si="189"/>
        <v>12512300.175000001</v>
      </c>
      <c r="AH77" s="27">
        <f t="shared" si="189"/>
        <v>12748227.050000001</v>
      </c>
      <c r="AI77" s="27">
        <f t="shared" si="189"/>
        <v>12984103.925000001</v>
      </c>
      <c r="AJ77" s="27">
        <f t="shared" si="189"/>
        <v>13219930.800000001</v>
      </c>
      <c r="AK77" s="27">
        <f t="shared" si="189"/>
        <v>13455707.675000001</v>
      </c>
      <c r="AL77" s="27">
        <f t="shared" si="189"/>
        <v>13691434.550000001</v>
      </c>
      <c r="AM77" s="27">
        <f t="shared" si="189"/>
        <v>13927111.425000001</v>
      </c>
      <c r="AN77" s="27">
        <f t="shared" si="189"/>
        <v>14162738.300000001</v>
      </c>
      <c r="AO77" s="27">
        <f t="shared" si="189"/>
        <v>14398315.175000001</v>
      </c>
      <c r="AP77" s="27">
        <f t="shared" si="189"/>
        <v>14633842.050000001</v>
      </c>
      <c r="AQ77" s="27">
        <f t="shared" si="189"/>
        <v>14869318.925000001</v>
      </c>
      <c r="AR77" s="27">
        <f t="shared" si="189"/>
        <v>14312787.5</v>
      </c>
      <c r="AS77" s="27">
        <f t="shared" si="189"/>
        <v>15004914.375</v>
      </c>
      <c r="AT77" s="27">
        <f t="shared" si="189"/>
        <v>15696991.25</v>
      </c>
      <c r="AU77" s="27">
        <f t="shared" si="189"/>
        <v>16389018.125</v>
      </c>
      <c r="AV77" s="27">
        <f t="shared" si="189"/>
        <v>17080995</v>
      </c>
      <c r="AW77" s="27">
        <f t="shared" si="189"/>
        <v>17772921.875</v>
      </c>
      <c r="AX77" s="27">
        <f t="shared" si="189"/>
        <v>18464798.75</v>
      </c>
      <c r="AY77" s="27">
        <f t="shared" si="189"/>
        <v>19156625.625</v>
      </c>
      <c r="AZ77" s="27">
        <f t="shared" si="189"/>
        <v>19848402.5</v>
      </c>
      <c r="BA77" s="27">
        <f t="shared" si="189"/>
        <v>20540129.375</v>
      </c>
      <c r="BB77" s="27">
        <f t="shared" si="189"/>
        <v>21231806.25</v>
      </c>
      <c r="BC77" s="27">
        <f t="shared" si="189"/>
        <v>21923433.125</v>
      </c>
      <c r="BD77" s="27">
        <f t="shared" si="189"/>
        <v>22282921.100000001</v>
      </c>
      <c r="BE77" s="27">
        <f t="shared" si="189"/>
        <v>22974447.975000001</v>
      </c>
      <c r="BF77" s="27">
        <f t="shared" si="189"/>
        <v>23665924.850000001</v>
      </c>
      <c r="BG77" s="27">
        <f t="shared" si="189"/>
        <v>24357351.725000001</v>
      </c>
      <c r="BH77" s="27">
        <f t="shared" si="189"/>
        <v>25048728.600000001</v>
      </c>
      <c r="BI77" s="27">
        <f t="shared" si="189"/>
        <v>25740055.475000001</v>
      </c>
      <c r="BJ77" s="27">
        <f t="shared" si="189"/>
        <v>26431332.350000001</v>
      </c>
      <c r="BK77" s="27">
        <f t="shared" si="189"/>
        <v>27122559.225000001</v>
      </c>
      <c r="BL77" s="27">
        <f t="shared" si="189"/>
        <v>27813736.100000001</v>
      </c>
      <c r="BM77" s="27">
        <f t="shared" si="189"/>
        <v>28504862.975000001</v>
      </c>
      <c r="BN77" s="27">
        <f t="shared" si="189"/>
        <v>29195939.850000001</v>
      </c>
      <c r="BO77" s="27">
        <f t="shared" si="189"/>
        <v>29886966.725000001</v>
      </c>
      <c r="BP77" s="27">
        <f t="shared" si="189"/>
        <v>28255337.300000001</v>
      </c>
      <c r="BQ77" s="27">
        <f t="shared" si="189"/>
        <v>28946264.175000001</v>
      </c>
      <c r="BR77" s="27">
        <f t="shared" si="189"/>
        <v>29637141.050000001</v>
      </c>
      <c r="BS77" s="27">
        <f t="shared" si="189"/>
        <v>30327967.925000001</v>
      </c>
      <c r="BT77" s="27">
        <f t="shared" si="189"/>
        <v>31018744.800000001</v>
      </c>
      <c r="BU77" s="27">
        <f t="shared" si="189"/>
        <v>31709471.675000001</v>
      </c>
      <c r="BV77" s="27">
        <f t="shared" si="189"/>
        <v>32400148.550000001</v>
      </c>
      <c r="BW77" s="27">
        <f t="shared" si="189"/>
        <v>33090775.425000001</v>
      </c>
      <c r="BX77" s="27">
        <f t="shared" si="189"/>
        <v>33781352.299999997</v>
      </c>
      <c r="BY77" s="27">
        <f t="shared" ref="BY77:EJ77" si="190">+SUM(BY71:BY75)</f>
        <v>34471879.174999997</v>
      </c>
      <c r="BZ77" s="27">
        <f t="shared" si="190"/>
        <v>35162356.049999997</v>
      </c>
      <c r="CA77" s="27">
        <f t="shared" si="190"/>
        <v>35852782.924999997</v>
      </c>
      <c r="CB77" s="27">
        <f t="shared" si="190"/>
        <v>34222569.5</v>
      </c>
      <c r="CC77" s="27">
        <f t="shared" si="190"/>
        <v>34912896.375</v>
      </c>
      <c r="CD77" s="27">
        <f t="shared" si="190"/>
        <v>35603173.25</v>
      </c>
      <c r="CE77" s="27">
        <f t="shared" si="190"/>
        <v>36293400.125</v>
      </c>
      <c r="CF77" s="27">
        <f t="shared" si="190"/>
        <v>36983577</v>
      </c>
      <c r="CG77" s="27">
        <f t="shared" si="190"/>
        <v>37673703.875</v>
      </c>
      <c r="CH77" s="27">
        <f t="shared" si="190"/>
        <v>38363780.75</v>
      </c>
      <c r="CI77" s="27">
        <f t="shared" si="190"/>
        <v>39053807.625</v>
      </c>
      <c r="CJ77" s="27">
        <f t="shared" si="190"/>
        <v>39743784.5</v>
      </c>
      <c r="CK77" s="27">
        <f t="shared" si="190"/>
        <v>40433711.375</v>
      </c>
      <c r="CL77" s="27">
        <f t="shared" si="190"/>
        <v>41123588.25</v>
      </c>
      <c r="CM77" s="27">
        <f t="shared" si="190"/>
        <v>41813415.125</v>
      </c>
      <c r="CN77" s="27">
        <f t="shared" si="190"/>
        <v>40184617.700000003</v>
      </c>
      <c r="CO77" s="27">
        <f t="shared" si="190"/>
        <v>40874344.575000003</v>
      </c>
      <c r="CP77" s="27">
        <f t="shared" si="190"/>
        <v>41564021.450000003</v>
      </c>
      <c r="CQ77" s="27">
        <f t="shared" si="190"/>
        <v>42253648.325000003</v>
      </c>
      <c r="CR77" s="27">
        <f t="shared" si="190"/>
        <v>42943225.200000003</v>
      </c>
      <c r="CS77" s="27">
        <f t="shared" si="190"/>
        <v>43632752.075000003</v>
      </c>
      <c r="CT77" s="27">
        <f t="shared" si="190"/>
        <v>44322228.950000003</v>
      </c>
      <c r="CU77" s="27">
        <f t="shared" si="190"/>
        <v>45011655.825000003</v>
      </c>
      <c r="CV77" s="27">
        <f t="shared" si="190"/>
        <v>45701032.700000003</v>
      </c>
      <c r="CW77" s="27">
        <f t="shared" si="190"/>
        <v>46390359.575000003</v>
      </c>
      <c r="CX77" s="27">
        <f t="shared" si="190"/>
        <v>47079636.450000003</v>
      </c>
      <c r="CY77" s="27">
        <f t="shared" si="190"/>
        <v>47768863.325000003</v>
      </c>
      <c r="CZ77" s="27">
        <f t="shared" si="190"/>
        <v>46141481.900000006</v>
      </c>
      <c r="DA77" s="27">
        <f t="shared" si="190"/>
        <v>46830608.775000006</v>
      </c>
      <c r="DB77" s="27">
        <f t="shared" si="190"/>
        <v>47519685.650000006</v>
      </c>
      <c r="DC77" s="27">
        <f t="shared" si="190"/>
        <v>48208712.525000006</v>
      </c>
      <c r="DD77" s="27">
        <f t="shared" si="190"/>
        <v>48897689.400000006</v>
      </c>
      <c r="DE77" s="27">
        <f t="shared" si="190"/>
        <v>49586616.275000006</v>
      </c>
      <c r="DF77" s="27">
        <f t="shared" si="190"/>
        <v>50275493.150000006</v>
      </c>
      <c r="DG77" s="27">
        <f t="shared" si="190"/>
        <v>50964320.025000006</v>
      </c>
      <c r="DH77" s="27">
        <f t="shared" si="190"/>
        <v>51653096.900000006</v>
      </c>
      <c r="DI77" s="27">
        <f t="shared" si="190"/>
        <v>52341823.775000006</v>
      </c>
      <c r="DJ77" s="27">
        <f t="shared" si="190"/>
        <v>53030500.650000006</v>
      </c>
      <c r="DK77" s="27">
        <f t="shared" si="190"/>
        <v>53719127.525000006</v>
      </c>
      <c r="DL77" s="27">
        <f t="shared" si="190"/>
        <v>52093162.100000009</v>
      </c>
      <c r="DM77" s="27">
        <f t="shared" si="190"/>
        <v>52781688.975000009</v>
      </c>
      <c r="DN77" s="27">
        <f t="shared" si="190"/>
        <v>53470165.850000009</v>
      </c>
      <c r="DO77" s="27">
        <f t="shared" si="190"/>
        <v>54158592.725000009</v>
      </c>
      <c r="DP77" s="27">
        <f t="shared" si="190"/>
        <v>54846969.600000009</v>
      </c>
      <c r="DQ77" s="27">
        <f t="shared" si="190"/>
        <v>55535296.475000009</v>
      </c>
      <c r="DR77" s="27">
        <f t="shared" si="190"/>
        <v>56223573.350000009</v>
      </c>
      <c r="DS77" s="27">
        <f t="shared" si="190"/>
        <v>56911800.225000009</v>
      </c>
      <c r="DT77" s="27">
        <f t="shared" si="190"/>
        <v>57599977.100000009</v>
      </c>
      <c r="DU77" s="27">
        <f t="shared" si="190"/>
        <v>58288103.975000009</v>
      </c>
      <c r="DV77" s="27">
        <f t="shared" si="190"/>
        <v>58976180.850000009</v>
      </c>
      <c r="DW77" s="27">
        <f t="shared" si="190"/>
        <v>59664207.725000009</v>
      </c>
      <c r="DX77" s="27">
        <f t="shared" si="190"/>
        <v>58039658.300000012</v>
      </c>
      <c r="DZ77" s="27">
        <f t="shared" si="190"/>
        <v>425000</v>
      </c>
      <c r="EA77" s="27">
        <f t="shared" si="190"/>
        <v>6288355.0999999996</v>
      </c>
      <c r="EB77" s="27">
        <f t="shared" si="190"/>
        <v>12276323.300000001</v>
      </c>
      <c r="EC77" s="27">
        <f t="shared" si="190"/>
        <v>14312787.5</v>
      </c>
      <c r="ED77" s="27">
        <f t="shared" si="190"/>
        <v>22282921.100000001</v>
      </c>
      <c r="EE77" s="27">
        <f t="shared" si="190"/>
        <v>28255337.300000001</v>
      </c>
      <c r="EF77" s="27">
        <f t="shared" si="190"/>
        <v>34222569.5</v>
      </c>
      <c r="EG77" s="27">
        <f t="shared" si="190"/>
        <v>40184617.700000003</v>
      </c>
      <c r="EH77" s="27">
        <f t="shared" si="190"/>
        <v>46141481.900000006</v>
      </c>
      <c r="EI77" s="27">
        <f t="shared" si="190"/>
        <v>52093162.100000009</v>
      </c>
      <c r="EJ77" s="27">
        <f t="shared" si="190"/>
        <v>58039658.300000012</v>
      </c>
      <c r="EK77">
        <f t="shared" si="186"/>
        <v>74</v>
      </c>
    </row>
    <row r="78" spans="3:141" ht="22.2" thickTop="1" thickBot="1">
      <c r="C78" s="20"/>
      <c r="D78" s="20"/>
      <c r="E78" s="33" t="s">
        <v>96</v>
      </c>
      <c r="F78" s="33"/>
      <c r="G78" s="37"/>
      <c r="H78" s="34">
        <f>+H77+H68+H61+H51</f>
        <v>2350000</v>
      </c>
      <c r="I78" s="34">
        <f>+I77+I68+I61+I51</f>
        <v>2963825.833333333</v>
      </c>
      <c r="J78" s="34">
        <f>+J77+J68+J61+J51</f>
        <v>3493584.166666667</v>
      </c>
      <c r="K78" s="34">
        <f>+K77+K68+K61+K51</f>
        <v>3983825</v>
      </c>
      <c r="L78" s="34">
        <f>+L77+L68+L61+L51</f>
        <v>4658966.666666666</v>
      </c>
      <c r="M78" s="34">
        <f t="shared" ref="M78:BX78" si="191">+M77+M68+M61+M51</f>
        <v>5339037.5</v>
      </c>
      <c r="N78" s="34">
        <f t="shared" si="191"/>
        <v>6049137.5</v>
      </c>
      <c r="O78" s="34">
        <f t="shared" si="191"/>
        <v>6759166.666666667</v>
      </c>
      <c r="P78" s="34">
        <f t="shared" si="191"/>
        <v>7469125</v>
      </c>
      <c r="Q78" s="34">
        <f t="shared" si="191"/>
        <v>8189112.5</v>
      </c>
      <c r="R78" s="34">
        <f t="shared" si="191"/>
        <v>8909029.1666666679</v>
      </c>
      <c r="S78" s="34">
        <f t="shared" si="191"/>
        <v>9628875</v>
      </c>
      <c r="T78" s="34">
        <f t="shared" si="191"/>
        <v>10348650</v>
      </c>
      <c r="U78" s="34">
        <f t="shared" si="191"/>
        <v>11065875</v>
      </c>
      <c r="V78" s="34">
        <f t="shared" si="191"/>
        <v>11782500</v>
      </c>
      <c r="W78" s="34">
        <f t="shared" si="191"/>
        <v>12499075</v>
      </c>
      <c r="X78" s="34">
        <f t="shared" si="191"/>
        <v>13215600</v>
      </c>
      <c r="Y78" s="34">
        <f t="shared" si="191"/>
        <v>13932075</v>
      </c>
      <c r="Z78" s="34">
        <f t="shared" si="191"/>
        <v>12367957.6</v>
      </c>
      <c r="AA78" s="34">
        <f t="shared" si="191"/>
        <v>13084332.6</v>
      </c>
      <c r="AB78" s="34">
        <f t="shared" si="191"/>
        <v>13800657.6</v>
      </c>
      <c r="AC78" s="34">
        <f t="shared" si="191"/>
        <v>14516932.6</v>
      </c>
      <c r="AD78" s="34">
        <f t="shared" si="191"/>
        <v>15233157.6</v>
      </c>
      <c r="AE78" s="34">
        <f t="shared" si="191"/>
        <v>15949332.6</v>
      </c>
      <c r="AF78" s="34">
        <f t="shared" si="191"/>
        <v>14384915.200000001</v>
      </c>
      <c r="AG78" s="34">
        <f t="shared" si="191"/>
        <v>14473300.200000001</v>
      </c>
      <c r="AH78" s="34">
        <f t="shared" si="191"/>
        <v>14683645.200000001</v>
      </c>
      <c r="AI78" s="34">
        <f t="shared" si="191"/>
        <v>14919560.200000001</v>
      </c>
      <c r="AJ78" s="34">
        <f t="shared" si="191"/>
        <v>15168235.200000001</v>
      </c>
      <c r="AK78" s="34">
        <f t="shared" si="191"/>
        <v>15416860.200000001</v>
      </c>
      <c r="AL78" s="34">
        <f t="shared" si="191"/>
        <v>15617323.300000001</v>
      </c>
      <c r="AM78" s="34">
        <f t="shared" si="191"/>
        <v>15865848.300000001</v>
      </c>
      <c r="AN78" s="34">
        <f t="shared" si="191"/>
        <v>16114323.300000001</v>
      </c>
      <c r="AO78" s="34">
        <f t="shared" si="191"/>
        <v>16362748.300000001</v>
      </c>
      <c r="AP78" s="34">
        <f t="shared" si="191"/>
        <v>16611123.300000001</v>
      </c>
      <c r="AQ78" s="34">
        <f t="shared" si="191"/>
        <v>16859448.300000001</v>
      </c>
      <c r="AR78" s="34">
        <f t="shared" si="191"/>
        <v>16315765</v>
      </c>
      <c r="AS78" s="34">
        <f t="shared" si="191"/>
        <v>17191680</v>
      </c>
      <c r="AT78" s="34">
        <f t="shared" si="191"/>
        <v>17945535</v>
      </c>
      <c r="AU78" s="34">
        <f t="shared" si="191"/>
        <v>18673720</v>
      </c>
      <c r="AV78" s="34">
        <f t="shared" si="191"/>
        <v>19389045</v>
      </c>
      <c r="AW78" s="34">
        <f t="shared" si="191"/>
        <v>20104320</v>
      </c>
      <c r="AX78" s="34">
        <f t="shared" si="191"/>
        <v>20819545</v>
      </c>
      <c r="AY78" s="34">
        <f t="shared" si="191"/>
        <v>21534720</v>
      </c>
      <c r="AZ78" s="34">
        <f t="shared" si="191"/>
        <v>22249845</v>
      </c>
      <c r="BA78" s="34">
        <f t="shared" si="191"/>
        <v>22964920</v>
      </c>
      <c r="BB78" s="34">
        <f t="shared" si="191"/>
        <v>23679945</v>
      </c>
      <c r="BC78" s="34">
        <f t="shared" si="191"/>
        <v>24394920</v>
      </c>
      <c r="BD78" s="34">
        <f t="shared" si="191"/>
        <v>24996708.100000001</v>
      </c>
      <c r="BE78" s="34">
        <f t="shared" si="191"/>
        <v>25711583.100000001</v>
      </c>
      <c r="BF78" s="34">
        <f t="shared" si="191"/>
        <v>26426408.100000001</v>
      </c>
      <c r="BG78" s="34">
        <f t="shared" si="191"/>
        <v>27141183.100000001</v>
      </c>
      <c r="BH78" s="34">
        <f t="shared" si="191"/>
        <v>27855908.100000001</v>
      </c>
      <c r="BI78" s="34">
        <f t="shared" si="191"/>
        <v>28570583.100000001</v>
      </c>
      <c r="BJ78" s="34">
        <f t="shared" si="191"/>
        <v>29066256.100000001</v>
      </c>
      <c r="BK78" s="34">
        <f t="shared" si="191"/>
        <v>29780831.100000001</v>
      </c>
      <c r="BL78" s="34">
        <f t="shared" si="191"/>
        <v>30495356.100000001</v>
      </c>
      <c r="BM78" s="34">
        <f t="shared" si="191"/>
        <v>31209831.100000001</v>
      </c>
      <c r="BN78" s="34">
        <f t="shared" si="191"/>
        <v>31924256.100000001</v>
      </c>
      <c r="BO78" s="34">
        <f t="shared" si="191"/>
        <v>32638631.100000001</v>
      </c>
      <c r="BP78" s="34">
        <f t="shared" si="191"/>
        <v>32342333.800000001</v>
      </c>
      <c r="BQ78" s="34">
        <f t="shared" si="191"/>
        <v>33056608.800000001</v>
      </c>
      <c r="BR78" s="34">
        <f t="shared" si="191"/>
        <v>33770833.799999997</v>
      </c>
      <c r="BS78" s="34">
        <f t="shared" si="191"/>
        <v>34485008.799999997</v>
      </c>
      <c r="BT78" s="34">
        <f t="shared" si="191"/>
        <v>35199133.799999997</v>
      </c>
      <c r="BU78" s="34">
        <f t="shared" si="191"/>
        <v>35913208.799999997</v>
      </c>
      <c r="BV78" s="34">
        <f t="shared" si="191"/>
        <v>35315249.799999997</v>
      </c>
      <c r="BW78" s="34">
        <f t="shared" si="191"/>
        <v>36029224.799999997</v>
      </c>
      <c r="BX78" s="34">
        <f t="shared" si="191"/>
        <v>36743149.799999997</v>
      </c>
      <c r="BY78" s="34">
        <f t="shared" ref="BY78:EJ78" si="192">+BY77+BY68+BY61+BY51</f>
        <v>37457024.799999997</v>
      </c>
      <c r="BZ78" s="34">
        <f t="shared" si="192"/>
        <v>38170849.799999997</v>
      </c>
      <c r="CA78" s="34">
        <f t="shared" si="192"/>
        <v>38884624.799999997</v>
      </c>
      <c r="CB78" s="34">
        <f t="shared" si="192"/>
        <v>37277759.5</v>
      </c>
      <c r="CC78" s="34">
        <f t="shared" si="192"/>
        <v>37991434.5</v>
      </c>
      <c r="CD78" s="34">
        <f t="shared" si="192"/>
        <v>38705059.5</v>
      </c>
      <c r="CE78" s="34">
        <f t="shared" si="192"/>
        <v>39418634.5</v>
      </c>
      <c r="CF78" s="34">
        <f t="shared" si="192"/>
        <v>40132159.5</v>
      </c>
      <c r="CG78" s="34">
        <f t="shared" si="192"/>
        <v>40845634.5</v>
      </c>
      <c r="CH78" s="34">
        <f t="shared" si="192"/>
        <v>41559059.5</v>
      </c>
      <c r="CI78" s="34">
        <f t="shared" si="192"/>
        <v>42272434.5</v>
      </c>
      <c r="CJ78" s="34">
        <f t="shared" si="192"/>
        <v>42985759.5</v>
      </c>
      <c r="CK78" s="34">
        <f t="shared" si="192"/>
        <v>43699034.5</v>
      </c>
      <c r="CL78" s="34">
        <f t="shared" si="192"/>
        <v>44412259.5</v>
      </c>
      <c r="CM78" s="34">
        <f t="shared" si="192"/>
        <v>45125434.5</v>
      </c>
      <c r="CN78" s="34">
        <f t="shared" si="192"/>
        <v>43519985.200000003</v>
      </c>
      <c r="CO78" s="34">
        <f t="shared" si="192"/>
        <v>44233060.200000003</v>
      </c>
      <c r="CP78" s="34">
        <f t="shared" si="192"/>
        <v>44946085.200000003</v>
      </c>
      <c r="CQ78" s="34">
        <f t="shared" si="192"/>
        <v>45659060.200000003</v>
      </c>
      <c r="CR78" s="34">
        <f t="shared" si="192"/>
        <v>46371985.200000003</v>
      </c>
      <c r="CS78" s="34">
        <f t="shared" si="192"/>
        <v>47084860.200000003</v>
      </c>
      <c r="CT78" s="34">
        <f t="shared" si="192"/>
        <v>47797685.200000003</v>
      </c>
      <c r="CU78" s="34">
        <f t="shared" si="192"/>
        <v>48510460.200000003</v>
      </c>
      <c r="CV78" s="34">
        <f t="shared" si="192"/>
        <v>49223185.200000003</v>
      </c>
      <c r="CW78" s="34">
        <f t="shared" si="192"/>
        <v>49935860.200000003</v>
      </c>
      <c r="CX78" s="34">
        <f t="shared" si="192"/>
        <v>50648485.200000003</v>
      </c>
      <c r="CY78" s="34">
        <f t="shared" si="192"/>
        <v>51361060.200000003</v>
      </c>
      <c r="CZ78" s="34">
        <f t="shared" si="192"/>
        <v>49757026.900000006</v>
      </c>
      <c r="DA78" s="34">
        <f t="shared" si="192"/>
        <v>50469501.900000006</v>
      </c>
      <c r="DB78" s="34">
        <f t="shared" si="192"/>
        <v>51181926.900000006</v>
      </c>
      <c r="DC78" s="34">
        <f t="shared" si="192"/>
        <v>51894301.900000006</v>
      </c>
      <c r="DD78" s="34">
        <f t="shared" si="192"/>
        <v>52606626.900000006</v>
      </c>
      <c r="DE78" s="34">
        <f t="shared" si="192"/>
        <v>53318901.900000006</v>
      </c>
      <c r="DF78" s="34">
        <f t="shared" si="192"/>
        <v>54031126.900000006</v>
      </c>
      <c r="DG78" s="34">
        <f t="shared" si="192"/>
        <v>54743301.900000006</v>
      </c>
      <c r="DH78" s="34">
        <f t="shared" si="192"/>
        <v>55455426.900000006</v>
      </c>
      <c r="DI78" s="34">
        <f t="shared" si="192"/>
        <v>56167501.900000006</v>
      </c>
      <c r="DJ78" s="34">
        <f t="shared" si="192"/>
        <v>56879526.900000006</v>
      </c>
      <c r="DK78" s="34">
        <f t="shared" si="192"/>
        <v>57591501.900000006</v>
      </c>
      <c r="DL78" s="34">
        <f t="shared" si="192"/>
        <v>55988884.600000009</v>
      </c>
      <c r="DM78" s="34">
        <f t="shared" si="192"/>
        <v>56700759.600000009</v>
      </c>
      <c r="DN78" s="34">
        <f t="shared" si="192"/>
        <v>57412584.600000009</v>
      </c>
      <c r="DO78" s="34">
        <f t="shared" si="192"/>
        <v>58124359.600000009</v>
      </c>
      <c r="DP78" s="34">
        <f t="shared" si="192"/>
        <v>58836084.600000009</v>
      </c>
      <c r="DQ78" s="34">
        <f t="shared" si="192"/>
        <v>59547759.600000009</v>
      </c>
      <c r="DR78" s="34">
        <f t="shared" si="192"/>
        <v>60259384.600000009</v>
      </c>
      <c r="DS78" s="34">
        <f t="shared" si="192"/>
        <v>60970959.600000009</v>
      </c>
      <c r="DT78" s="34">
        <f t="shared" si="192"/>
        <v>61682484.600000009</v>
      </c>
      <c r="DU78" s="34">
        <f t="shared" si="192"/>
        <v>62393959.600000009</v>
      </c>
      <c r="DV78" s="34">
        <f t="shared" si="192"/>
        <v>63105384.600000009</v>
      </c>
      <c r="DW78" s="34">
        <f t="shared" si="192"/>
        <v>63816759.600000009</v>
      </c>
      <c r="DX78" s="34">
        <f t="shared" si="192"/>
        <v>62215558.300000012</v>
      </c>
      <c r="DZ78" s="34">
        <f t="shared" si="192"/>
        <v>2350000</v>
      </c>
      <c r="EA78" s="34">
        <f t="shared" si="192"/>
        <v>10348650</v>
      </c>
      <c r="EB78" s="34">
        <f t="shared" si="192"/>
        <v>14384915.200000001</v>
      </c>
      <c r="EC78" s="34">
        <f t="shared" si="192"/>
        <v>16315765</v>
      </c>
      <c r="ED78" s="34">
        <f t="shared" si="192"/>
        <v>24996708.100000001</v>
      </c>
      <c r="EE78" s="34">
        <f t="shared" si="192"/>
        <v>32342333.800000001</v>
      </c>
      <c r="EF78" s="34">
        <f t="shared" si="192"/>
        <v>37277759.5</v>
      </c>
      <c r="EG78" s="34">
        <f t="shared" si="192"/>
        <v>43519985.200000003</v>
      </c>
      <c r="EH78" s="34">
        <f t="shared" si="192"/>
        <v>49757026.900000006</v>
      </c>
      <c r="EI78" s="34">
        <f t="shared" si="192"/>
        <v>55988884.600000009</v>
      </c>
      <c r="EJ78" s="34">
        <f t="shared" si="192"/>
        <v>62215558.300000012</v>
      </c>
      <c r="EK78">
        <f t="shared" si="186"/>
        <v>75</v>
      </c>
    </row>
    <row r="79" spans="3:141" ht="21.6" thickTop="1">
      <c r="C79" s="20"/>
      <c r="D79" s="20"/>
      <c r="E79" s="32"/>
      <c r="F79" s="20"/>
      <c r="G79" s="2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EK79">
        <f t="shared" si="186"/>
        <v>76</v>
      </c>
    </row>
    <row r="80" spans="3:141">
      <c r="C80" s="20"/>
      <c r="D80" s="20"/>
      <c r="E80" s="20"/>
      <c r="F80" s="20"/>
      <c r="G80" s="196" t="s">
        <v>286</v>
      </c>
      <c r="H80" s="3">
        <f>+H47-H78</f>
        <v>0</v>
      </c>
      <c r="I80" s="3">
        <f>+I47-I78</f>
        <v>0</v>
      </c>
      <c r="J80" s="3">
        <f>+J47-J78</f>
        <v>0</v>
      </c>
      <c r="K80" s="3">
        <f>+K47-K78</f>
        <v>0</v>
      </c>
      <c r="L80" s="3">
        <f>+L47-L78</f>
        <v>0</v>
      </c>
      <c r="M80" s="3">
        <f t="shared" ref="M80:BX80" si="193">+M47-M78</f>
        <v>0</v>
      </c>
      <c r="N80" s="3">
        <f t="shared" si="193"/>
        <v>0</v>
      </c>
      <c r="O80" s="3">
        <f t="shared" si="193"/>
        <v>0</v>
      </c>
      <c r="P80" s="3">
        <f t="shared" si="193"/>
        <v>0</v>
      </c>
      <c r="Q80" s="3">
        <f t="shared" si="193"/>
        <v>0</v>
      </c>
      <c r="R80" s="3">
        <f t="shared" si="193"/>
        <v>0</v>
      </c>
      <c r="S80" s="3">
        <f t="shared" si="193"/>
        <v>0</v>
      </c>
      <c r="T80" s="3">
        <f t="shared" si="193"/>
        <v>0</v>
      </c>
      <c r="U80" s="3">
        <f t="shared" si="193"/>
        <v>0</v>
      </c>
      <c r="V80" s="3">
        <f t="shared" si="193"/>
        <v>0</v>
      </c>
      <c r="W80" s="3">
        <f t="shared" si="193"/>
        <v>0</v>
      </c>
      <c r="X80" s="3">
        <f t="shared" si="193"/>
        <v>0</v>
      </c>
      <c r="Y80" s="3">
        <f t="shared" si="193"/>
        <v>0</v>
      </c>
      <c r="Z80" s="3">
        <f t="shared" si="193"/>
        <v>0</v>
      </c>
      <c r="AA80" s="3">
        <f t="shared" si="193"/>
        <v>0</v>
      </c>
      <c r="AB80" s="3">
        <f t="shared" si="193"/>
        <v>0</v>
      </c>
      <c r="AC80" s="3">
        <f t="shared" si="193"/>
        <v>0</v>
      </c>
      <c r="AD80" s="3">
        <f t="shared" si="193"/>
        <v>0</v>
      </c>
      <c r="AE80" s="3">
        <f t="shared" si="193"/>
        <v>0</v>
      </c>
      <c r="AF80" s="3">
        <f t="shared" si="193"/>
        <v>0</v>
      </c>
      <c r="AG80" s="3">
        <f t="shared" si="193"/>
        <v>0</v>
      </c>
      <c r="AH80" s="3">
        <f t="shared" si="193"/>
        <v>0</v>
      </c>
      <c r="AI80" s="3">
        <f t="shared" si="193"/>
        <v>0</v>
      </c>
      <c r="AJ80" s="3">
        <f t="shared" si="193"/>
        <v>0</v>
      </c>
      <c r="AK80" s="3">
        <f t="shared" si="193"/>
        <v>0</v>
      </c>
      <c r="AL80" s="3">
        <f t="shared" si="193"/>
        <v>0</v>
      </c>
      <c r="AM80" s="3">
        <f t="shared" si="193"/>
        <v>0</v>
      </c>
      <c r="AN80" s="3">
        <f t="shared" si="193"/>
        <v>0</v>
      </c>
      <c r="AO80" s="3">
        <f t="shared" si="193"/>
        <v>0</v>
      </c>
      <c r="AP80" s="3">
        <f t="shared" si="193"/>
        <v>0</v>
      </c>
      <c r="AQ80" s="3">
        <f t="shared" si="193"/>
        <v>0</v>
      </c>
      <c r="AR80" s="3">
        <f t="shared" si="193"/>
        <v>0</v>
      </c>
      <c r="AS80" s="3">
        <f t="shared" si="193"/>
        <v>0</v>
      </c>
      <c r="AT80" s="3">
        <f t="shared" si="193"/>
        <v>0</v>
      </c>
      <c r="AU80" s="3">
        <f t="shared" si="193"/>
        <v>0</v>
      </c>
      <c r="AV80" s="3">
        <f t="shared" si="193"/>
        <v>0</v>
      </c>
      <c r="AW80" s="3">
        <f t="shared" si="193"/>
        <v>0</v>
      </c>
      <c r="AX80" s="3">
        <f t="shared" si="193"/>
        <v>0</v>
      </c>
      <c r="AY80" s="3">
        <f t="shared" si="193"/>
        <v>0</v>
      </c>
      <c r="AZ80" s="3">
        <f t="shared" si="193"/>
        <v>0</v>
      </c>
      <c r="BA80" s="3">
        <f t="shared" si="193"/>
        <v>0</v>
      </c>
      <c r="BB80" s="3">
        <f t="shared" si="193"/>
        <v>0</v>
      </c>
      <c r="BC80" s="3">
        <f t="shared" si="193"/>
        <v>0</v>
      </c>
      <c r="BD80" s="3">
        <f t="shared" si="193"/>
        <v>0</v>
      </c>
      <c r="BE80" s="3">
        <f t="shared" si="193"/>
        <v>0</v>
      </c>
      <c r="BF80" s="3">
        <f t="shared" si="193"/>
        <v>0</v>
      </c>
      <c r="BG80" s="3">
        <f t="shared" si="193"/>
        <v>0</v>
      </c>
      <c r="BH80" s="3">
        <f t="shared" si="193"/>
        <v>0</v>
      </c>
      <c r="BI80" s="3">
        <f t="shared" si="193"/>
        <v>0</v>
      </c>
      <c r="BJ80" s="3">
        <f t="shared" si="193"/>
        <v>0</v>
      </c>
      <c r="BK80" s="3">
        <f t="shared" si="193"/>
        <v>0</v>
      </c>
      <c r="BL80" s="3">
        <f t="shared" si="193"/>
        <v>0</v>
      </c>
      <c r="BM80" s="3">
        <f t="shared" si="193"/>
        <v>0</v>
      </c>
      <c r="BN80" s="3">
        <f t="shared" si="193"/>
        <v>0</v>
      </c>
      <c r="BO80" s="3">
        <f t="shared" si="193"/>
        <v>0</v>
      </c>
      <c r="BP80" s="3">
        <f t="shared" si="193"/>
        <v>0</v>
      </c>
      <c r="BQ80" s="3">
        <f t="shared" si="193"/>
        <v>0</v>
      </c>
      <c r="BR80" s="3">
        <f t="shared" si="193"/>
        <v>0</v>
      </c>
      <c r="BS80" s="3">
        <f t="shared" si="193"/>
        <v>0</v>
      </c>
      <c r="BT80" s="3">
        <f t="shared" si="193"/>
        <v>0</v>
      </c>
      <c r="BU80" s="3">
        <f t="shared" si="193"/>
        <v>0</v>
      </c>
      <c r="BV80" s="3">
        <f t="shared" si="193"/>
        <v>0</v>
      </c>
      <c r="BW80" s="3">
        <f t="shared" si="193"/>
        <v>0</v>
      </c>
      <c r="BX80" s="3">
        <f t="shared" si="193"/>
        <v>0</v>
      </c>
      <c r="BY80" s="3">
        <f t="shared" ref="BY80:EJ80" si="194">+BY47-BY78</f>
        <v>0</v>
      </c>
      <c r="BZ80" s="3">
        <f t="shared" si="194"/>
        <v>0</v>
      </c>
      <c r="CA80" s="3">
        <f t="shared" si="194"/>
        <v>0</v>
      </c>
      <c r="CB80" s="3">
        <f t="shared" si="194"/>
        <v>0</v>
      </c>
      <c r="CC80" s="3">
        <f t="shared" si="194"/>
        <v>0</v>
      </c>
      <c r="CD80" s="3">
        <f t="shared" si="194"/>
        <v>0</v>
      </c>
      <c r="CE80" s="3">
        <f t="shared" si="194"/>
        <v>0</v>
      </c>
      <c r="CF80" s="3">
        <f t="shared" si="194"/>
        <v>0</v>
      </c>
      <c r="CG80" s="3">
        <f t="shared" si="194"/>
        <v>0</v>
      </c>
      <c r="CH80" s="3">
        <f t="shared" si="194"/>
        <v>0</v>
      </c>
      <c r="CI80" s="3">
        <f t="shared" si="194"/>
        <v>0</v>
      </c>
      <c r="CJ80" s="3">
        <f t="shared" si="194"/>
        <v>0</v>
      </c>
      <c r="CK80" s="3">
        <f t="shared" si="194"/>
        <v>0</v>
      </c>
      <c r="CL80" s="3">
        <f t="shared" si="194"/>
        <v>0</v>
      </c>
      <c r="CM80" s="3">
        <f t="shared" si="194"/>
        <v>0</v>
      </c>
      <c r="CN80" s="3">
        <f t="shared" si="194"/>
        <v>0</v>
      </c>
      <c r="CO80" s="3">
        <f t="shared" si="194"/>
        <v>0</v>
      </c>
      <c r="CP80" s="3">
        <f t="shared" si="194"/>
        <v>0</v>
      </c>
      <c r="CQ80" s="3">
        <f t="shared" si="194"/>
        <v>0</v>
      </c>
      <c r="CR80" s="3">
        <f t="shared" si="194"/>
        <v>0</v>
      </c>
      <c r="CS80" s="3">
        <f t="shared" si="194"/>
        <v>0</v>
      </c>
      <c r="CT80" s="3">
        <f t="shared" si="194"/>
        <v>0</v>
      </c>
      <c r="CU80" s="3">
        <f t="shared" si="194"/>
        <v>0</v>
      </c>
      <c r="CV80" s="3">
        <f t="shared" si="194"/>
        <v>0</v>
      </c>
      <c r="CW80" s="3">
        <f t="shared" si="194"/>
        <v>0</v>
      </c>
      <c r="CX80" s="3">
        <f t="shared" si="194"/>
        <v>0</v>
      </c>
      <c r="CY80" s="3">
        <f t="shared" si="194"/>
        <v>0</v>
      </c>
      <c r="CZ80" s="3">
        <f t="shared" si="194"/>
        <v>0</v>
      </c>
      <c r="DA80" s="3">
        <f t="shared" si="194"/>
        <v>0</v>
      </c>
      <c r="DB80" s="3">
        <f t="shared" si="194"/>
        <v>0</v>
      </c>
      <c r="DC80" s="3">
        <f t="shared" si="194"/>
        <v>0</v>
      </c>
      <c r="DD80" s="3">
        <f t="shared" si="194"/>
        <v>0</v>
      </c>
      <c r="DE80" s="3">
        <f t="shared" si="194"/>
        <v>0</v>
      </c>
      <c r="DF80" s="3">
        <f t="shared" si="194"/>
        <v>0</v>
      </c>
      <c r="DG80" s="3">
        <f t="shared" si="194"/>
        <v>0</v>
      </c>
      <c r="DH80" s="3">
        <f t="shared" si="194"/>
        <v>0</v>
      </c>
      <c r="DI80" s="3">
        <f t="shared" si="194"/>
        <v>0</v>
      </c>
      <c r="DJ80" s="3">
        <f t="shared" si="194"/>
        <v>0</v>
      </c>
      <c r="DK80" s="3">
        <f t="shared" si="194"/>
        <v>0</v>
      </c>
      <c r="DL80" s="3">
        <f t="shared" si="194"/>
        <v>0</v>
      </c>
      <c r="DM80" s="3">
        <f t="shared" si="194"/>
        <v>0</v>
      </c>
      <c r="DN80" s="3">
        <f t="shared" si="194"/>
        <v>0</v>
      </c>
      <c r="DO80" s="3">
        <f t="shared" si="194"/>
        <v>0</v>
      </c>
      <c r="DP80" s="3">
        <f t="shared" si="194"/>
        <v>0</v>
      </c>
      <c r="DQ80" s="3">
        <f t="shared" si="194"/>
        <v>0</v>
      </c>
      <c r="DR80" s="3">
        <f t="shared" si="194"/>
        <v>0</v>
      </c>
      <c r="DS80" s="3">
        <f t="shared" si="194"/>
        <v>0</v>
      </c>
      <c r="DT80" s="3">
        <f t="shared" si="194"/>
        <v>0</v>
      </c>
      <c r="DU80" s="3">
        <f t="shared" si="194"/>
        <v>0</v>
      </c>
      <c r="DV80" s="3">
        <f t="shared" si="194"/>
        <v>0</v>
      </c>
      <c r="DW80" s="3">
        <f t="shared" si="194"/>
        <v>0</v>
      </c>
      <c r="DX80" s="3">
        <f t="shared" si="194"/>
        <v>0</v>
      </c>
      <c r="DZ80" s="3">
        <f t="shared" si="194"/>
        <v>0</v>
      </c>
      <c r="EA80" s="3">
        <f t="shared" si="194"/>
        <v>0</v>
      </c>
      <c r="EB80" s="3">
        <f t="shared" si="194"/>
        <v>0</v>
      </c>
      <c r="EC80" s="3">
        <f t="shared" si="194"/>
        <v>0</v>
      </c>
      <c r="ED80" s="3">
        <f t="shared" si="194"/>
        <v>0</v>
      </c>
      <c r="EE80" s="3">
        <f t="shared" si="194"/>
        <v>0</v>
      </c>
      <c r="EF80" s="3">
        <f t="shared" si="194"/>
        <v>0</v>
      </c>
      <c r="EG80" s="3">
        <f t="shared" si="194"/>
        <v>0</v>
      </c>
      <c r="EH80" s="3">
        <f t="shared" si="194"/>
        <v>0</v>
      </c>
      <c r="EI80" s="3">
        <f t="shared" si="194"/>
        <v>0</v>
      </c>
      <c r="EJ80" s="3">
        <f t="shared" si="194"/>
        <v>0</v>
      </c>
      <c r="EK80">
        <f t="shared" si="186"/>
        <v>77</v>
      </c>
    </row>
    <row r="81" spans="6:61" ht="21">
      <c r="F81" s="32"/>
      <c r="H81" s="3"/>
      <c r="BF81" s="3"/>
      <c r="BG81" s="3"/>
      <c r="BH81" s="3"/>
      <c r="BI81" s="3"/>
    </row>
    <row r="82" spans="6:61">
      <c r="F82" s="20"/>
      <c r="H82" s="3"/>
    </row>
  </sheetData>
  <hyperlinks>
    <hyperlink ref="C1" location="Input!A1" display="MENU" xr:uid="{C54B2BF8-A102-45F8-8D43-43712358DED7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5E79-0C2C-4E92-8DA9-5CB99BAA5018}">
  <dimension ref="B1:EI79"/>
  <sheetViews>
    <sheetView view="pageLayout" zoomScaleNormal="100" workbookViewId="0">
      <selection activeCell="E5" sqref="E5"/>
    </sheetView>
  </sheetViews>
  <sheetFormatPr defaultRowHeight="14.4" outlineLevelCol="1"/>
  <cols>
    <col min="5" max="5" width="28.21875" bestFit="1" customWidth="1"/>
    <col min="6" max="6" width="35.5546875" bestFit="1" customWidth="1"/>
    <col min="7" max="30" width="10.33203125" customWidth="1" outlineLevel="1"/>
    <col min="31" max="42" width="9.33203125" customWidth="1" outlineLevel="1"/>
    <col min="43" max="126" width="10.33203125" customWidth="1" outlineLevel="1"/>
    <col min="128" max="137" width="11.88671875" bestFit="1" customWidth="1"/>
  </cols>
  <sheetData>
    <row r="1" spans="2:139" ht="27.6" customHeight="1">
      <c r="B1" s="12" t="s">
        <v>40</v>
      </c>
    </row>
    <row r="3" spans="2:139" ht="28.8">
      <c r="D3" s="13" t="s">
        <v>287</v>
      </c>
      <c r="E3" s="13"/>
      <c r="F3" s="198"/>
    </row>
    <row r="4" spans="2:139">
      <c r="D4" s="198"/>
      <c r="E4" s="198"/>
      <c r="F4" s="198"/>
    </row>
    <row r="5" spans="2:139">
      <c r="D5" s="198"/>
      <c r="E5" s="198"/>
      <c r="F5" s="185" t="s">
        <v>113</v>
      </c>
      <c r="G5" s="199">
        <f>+[1]SP!I4</f>
        <v>2019</v>
      </c>
      <c r="H5" s="199">
        <f>+[1]SP!J4</f>
        <v>2019</v>
      </c>
      <c r="I5" s="199">
        <f>+[1]SP!K4</f>
        <v>2019</v>
      </c>
      <c r="J5" s="199">
        <f>+[1]SP!L4</f>
        <v>2019</v>
      </c>
      <c r="K5" s="199">
        <f>+[1]SP!M4</f>
        <v>2019</v>
      </c>
      <c r="L5" s="199">
        <f>+[1]SP!N4</f>
        <v>2019</v>
      </c>
      <c r="M5" s="199">
        <f>+[1]SP!O4</f>
        <v>2019</v>
      </c>
      <c r="N5" s="199">
        <f>+[1]SP!P4</f>
        <v>2019</v>
      </c>
      <c r="O5" s="199">
        <f>+[1]SP!Q4</f>
        <v>2019</v>
      </c>
      <c r="P5" s="199">
        <f>+[1]SP!R4</f>
        <v>2019</v>
      </c>
      <c r="Q5" s="199">
        <f>+[1]SP!S4</f>
        <v>2019</v>
      </c>
      <c r="R5" s="199">
        <f>+[1]SP!T4</f>
        <v>2019</v>
      </c>
      <c r="S5" s="199">
        <f>+[1]SP!U4</f>
        <v>2020</v>
      </c>
      <c r="T5" s="199">
        <f>+[1]SP!V4</f>
        <v>2020</v>
      </c>
      <c r="U5" s="199">
        <f>+[1]SP!W4</f>
        <v>2020</v>
      </c>
      <c r="V5" s="199">
        <f>+[1]SP!X4</f>
        <v>2020</v>
      </c>
      <c r="W5" s="199">
        <f>+[1]SP!Y4</f>
        <v>2020</v>
      </c>
      <c r="X5" s="199">
        <f>+[1]SP!Z4</f>
        <v>2020</v>
      </c>
      <c r="Y5" s="199">
        <f>+[1]SP!AA4</f>
        <v>2020</v>
      </c>
      <c r="Z5" s="199">
        <f>+[1]SP!AB4</f>
        <v>2020</v>
      </c>
      <c r="AA5" s="199">
        <f>+[1]SP!AC4</f>
        <v>2020</v>
      </c>
      <c r="AB5" s="199">
        <f>+[1]SP!AD4</f>
        <v>2020</v>
      </c>
      <c r="AC5" s="199">
        <f>+[1]SP!AE4</f>
        <v>2020</v>
      </c>
      <c r="AD5" s="199">
        <f>+[1]SP!AF4</f>
        <v>2020</v>
      </c>
      <c r="AE5" s="199">
        <f>+[1]SP!AG4</f>
        <v>2021</v>
      </c>
      <c r="AF5" s="199">
        <f>+[1]SP!AH4</f>
        <v>2021</v>
      </c>
      <c r="AG5" s="199">
        <f>+[1]SP!AI4</f>
        <v>2021</v>
      </c>
      <c r="AH5" s="199">
        <f>+[1]SP!AJ4</f>
        <v>2021</v>
      </c>
      <c r="AI5" s="199">
        <f>+[1]SP!AK4</f>
        <v>2021</v>
      </c>
      <c r="AJ5" s="199">
        <f>+[1]SP!AL4</f>
        <v>2021</v>
      </c>
      <c r="AK5" s="199">
        <f>+[1]SP!AM4</f>
        <v>2021</v>
      </c>
      <c r="AL5" s="199">
        <f>+[1]SP!AN4</f>
        <v>2021</v>
      </c>
      <c r="AM5" s="199">
        <f>+[1]SP!AO4</f>
        <v>2021</v>
      </c>
      <c r="AN5" s="199">
        <f>+[1]SP!AP4</f>
        <v>2021</v>
      </c>
      <c r="AO5" s="199">
        <f>+[1]SP!AQ4</f>
        <v>2021</v>
      </c>
      <c r="AP5" s="199">
        <f>+[1]SP!AR4</f>
        <v>2021</v>
      </c>
      <c r="AQ5" s="199">
        <f>+[1]SP!AS4</f>
        <v>2022</v>
      </c>
      <c r="AR5" s="199">
        <f>+[1]SP!AT4</f>
        <v>2022</v>
      </c>
      <c r="AS5" s="199">
        <f>+[1]SP!AU4</f>
        <v>2022</v>
      </c>
      <c r="AT5" s="199">
        <f>+[1]SP!AV4</f>
        <v>2022</v>
      </c>
      <c r="AU5" s="199">
        <f>+[1]SP!AW4</f>
        <v>2022</v>
      </c>
      <c r="AV5" s="199">
        <f>+[1]SP!AX4</f>
        <v>2022</v>
      </c>
      <c r="AW5" s="199">
        <f>+[1]SP!AY4</f>
        <v>2022</v>
      </c>
      <c r="AX5" s="199">
        <f>+[1]SP!AZ4</f>
        <v>2022</v>
      </c>
      <c r="AY5" s="199">
        <f>+[1]SP!BA4</f>
        <v>2022</v>
      </c>
      <c r="AZ5" s="199">
        <f>+[1]SP!BB4</f>
        <v>2022</v>
      </c>
      <c r="BA5" s="199">
        <f>+[1]SP!BC4</f>
        <v>2022</v>
      </c>
      <c r="BB5" s="199">
        <f>+[1]SP!BD4</f>
        <v>2022</v>
      </c>
      <c r="BC5" s="199">
        <f>+[1]SP!BE4</f>
        <v>2023</v>
      </c>
      <c r="BD5" s="199">
        <f>+[1]SP!BF4</f>
        <v>2023</v>
      </c>
      <c r="BE5" s="199">
        <f>+[1]SP!BG4</f>
        <v>2023</v>
      </c>
      <c r="BF5" s="199">
        <f>+[1]SP!BH4</f>
        <v>2023</v>
      </c>
      <c r="BG5" s="199">
        <f>+[1]SP!BI4</f>
        <v>2023</v>
      </c>
      <c r="BH5" s="199">
        <f>+[1]SP!BJ4</f>
        <v>2023</v>
      </c>
      <c r="BI5" s="199">
        <f>+[1]SP!BK4</f>
        <v>2023</v>
      </c>
      <c r="BJ5" s="199">
        <f>+[1]SP!BL4</f>
        <v>2023</v>
      </c>
      <c r="BK5" s="199">
        <f>+[1]SP!BM4</f>
        <v>2023</v>
      </c>
      <c r="BL5" s="199">
        <f>+[1]SP!BN4</f>
        <v>2023</v>
      </c>
      <c r="BM5" s="199">
        <f>+[1]SP!BO4</f>
        <v>2023</v>
      </c>
      <c r="BN5" s="199">
        <f>+[1]SP!BP4</f>
        <v>2023</v>
      </c>
      <c r="BO5" s="199">
        <f>+[1]SP!BQ4</f>
        <v>2024</v>
      </c>
      <c r="BP5" s="199">
        <f>+[1]SP!BR4</f>
        <v>2024</v>
      </c>
      <c r="BQ5" s="199">
        <f>+[1]SP!BS4</f>
        <v>2024</v>
      </c>
      <c r="BR5" s="199">
        <f>+[1]SP!BT4</f>
        <v>2024</v>
      </c>
      <c r="BS5" s="199">
        <f>+[1]SP!BU4</f>
        <v>2024</v>
      </c>
      <c r="BT5" s="199">
        <f>+[1]SP!BV4</f>
        <v>2024</v>
      </c>
      <c r="BU5" s="199">
        <f>+[1]SP!BW4</f>
        <v>2024</v>
      </c>
      <c r="BV5" s="199">
        <f>+[1]SP!BX4</f>
        <v>2024</v>
      </c>
      <c r="BW5" s="199">
        <f>+[1]SP!BY4</f>
        <v>2024</v>
      </c>
      <c r="BX5" s="199">
        <f>+[1]SP!BZ4</f>
        <v>2024</v>
      </c>
      <c r="BY5" s="199">
        <f>+[1]SP!CA4</f>
        <v>2024</v>
      </c>
      <c r="BZ5" s="199">
        <f>+[1]SP!CB4</f>
        <v>2024</v>
      </c>
      <c r="CA5" s="199">
        <f>+[1]SP!CC4</f>
        <v>2025</v>
      </c>
      <c r="CB5" s="199">
        <f>+[1]SP!CD4</f>
        <v>2025</v>
      </c>
      <c r="CC5" s="199">
        <f>+[1]SP!CE4</f>
        <v>2025</v>
      </c>
      <c r="CD5" s="199">
        <f>+[1]SP!CF4</f>
        <v>2025</v>
      </c>
      <c r="CE5" s="199">
        <f>+[1]SP!CG4</f>
        <v>2025</v>
      </c>
      <c r="CF5" s="199">
        <f>+[1]SP!CH4</f>
        <v>2025</v>
      </c>
      <c r="CG5" s="199">
        <f>+[1]SP!CI4</f>
        <v>2025</v>
      </c>
      <c r="CH5" s="199">
        <f>+[1]SP!CJ4</f>
        <v>2025</v>
      </c>
      <c r="CI5" s="199">
        <f>+[1]SP!CK4</f>
        <v>2025</v>
      </c>
      <c r="CJ5" s="199">
        <f>+[1]SP!CL4</f>
        <v>2025</v>
      </c>
      <c r="CK5" s="199">
        <f>+[1]SP!CM4</f>
        <v>2025</v>
      </c>
      <c r="CL5" s="199">
        <f>+[1]SP!CN4</f>
        <v>2025</v>
      </c>
      <c r="CM5" s="199">
        <f>+[1]SP!CO4</f>
        <v>2026</v>
      </c>
      <c r="CN5" s="199">
        <f>+[1]SP!CP4</f>
        <v>2026</v>
      </c>
      <c r="CO5" s="199">
        <f>+[1]SP!CQ4</f>
        <v>2026</v>
      </c>
      <c r="CP5" s="199">
        <f>+[1]SP!CR4</f>
        <v>2026</v>
      </c>
      <c r="CQ5" s="199">
        <f>+[1]SP!CS4</f>
        <v>2026</v>
      </c>
      <c r="CR5" s="199">
        <f>+[1]SP!CT4</f>
        <v>2026</v>
      </c>
      <c r="CS5" s="199">
        <f>+[1]SP!CU4</f>
        <v>2026</v>
      </c>
      <c r="CT5" s="199">
        <f>+[1]SP!CV4</f>
        <v>2026</v>
      </c>
      <c r="CU5" s="199">
        <f>+[1]SP!CW4</f>
        <v>2026</v>
      </c>
      <c r="CV5" s="199">
        <f>+[1]SP!CX4</f>
        <v>2026</v>
      </c>
      <c r="CW5" s="199">
        <f>+[1]SP!CY4</f>
        <v>2026</v>
      </c>
      <c r="CX5" s="199">
        <f>+[1]SP!CZ4</f>
        <v>2026</v>
      </c>
      <c r="CY5" s="199">
        <f>+[1]SP!DA4</f>
        <v>2027</v>
      </c>
      <c r="CZ5" s="199">
        <f>+[1]SP!DB4</f>
        <v>2027</v>
      </c>
      <c r="DA5" s="199">
        <f>+[1]SP!DC4</f>
        <v>2027</v>
      </c>
      <c r="DB5" s="199">
        <f>+[1]SP!DD4</f>
        <v>2027</v>
      </c>
      <c r="DC5" s="199">
        <f>+[1]SP!DE4</f>
        <v>2027</v>
      </c>
      <c r="DD5" s="199">
        <f>+[1]SP!DF4</f>
        <v>2027</v>
      </c>
      <c r="DE5" s="199">
        <f>+[1]SP!DG4</f>
        <v>2027</v>
      </c>
      <c r="DF5" s="199">
        <f>+[1]SP!DH4</f>
        <v>2027</v>
      </c>
      <c r="DG5" s="199">
        <f>+[1]SP!DI4</f>
        <v>2027</v>
      </c>
      <c r="DH5" s="199">
        <f>+[1]SP!DJ4</f>
        <v>2027</v>
      </c>
      <c r="DI5" s="199">
        <f>+[1]SP!DK4</f>
        <v>2027</v>
      </c>
      <c r="DJ5" s="199">
        <f>+[1]SP!DL4</f>
        <v>2027</v>
      </c>
      <c r="DK5" s="199">
        <f>+[1]SP!DM4</f>
        <v>2028</v>
      </c>
      <c r="DL5" s="199">
        <f>+[1]SP!DN4</f>
        <v>2028</v>
      </c>
      <c r="DM5" s="199">
        <f>+[1]SP!DO4</f>
        <v>2028</v>
      </c>
      <c r="DN5" s="199">
        <f>+[1]SP!DP4</f>
        <v>2028</v>
      </c>
      <c r="DO5" s="199">
        <f>+[1]SP!DQ4</f>
        <v>2028</v>
      </c>
      <c r="DP5" s="199">
        <f>+[1]SP!DR4</f>
        <v>2028</v>
      </c>
      <c r="DQ5" s="199">
        <f>+[1]SP!DS4</f>
        <v>2028</v>
      </c>
      <c r="DR5" s="199">
        <f>+[1]SP!DT4</f>
        <v>2028</v>
      </c>
      <c r="DS5" s="199">
        <f>+[1]SP!DU4</f>
        <v>2028</v>
      </c>
      <c r="DT5" s="199">
        <f>+[1]SP!DV4</f>
        <v>2028</v>
      </c>
      <c r="DU5" s="199">
        <f>+[1]SP!DW4</f>
        <v>2028</v>
      </c>
      <c r="DV5" s="199">
        <f>+[1]SP!DX4</f>
        <v>2028</v>
      </c>
      <c r="DX5" s="199">
        <f>+[1]C_Flow!DY5</f>
        <v>2019</v>
      </c>
      <c r="DY5" s="199">
        <f>+[1]C_Flow!DZ5</f>
        <v>2020</v>
      </c>
      <c r="DZ5" s="199">
        <f>+[1]C_Flow!EA5</f>
        <v>2021</v>
      </c>
      <c r="EA5" s="199">
        <f>+[1]C_Flow!EB5</f>
        <v>2022</v>
      </c>
      <c r="EB5" s="199">
        <f>+[1]C_Flow!EC5</f>
        <v>2023</v>
      </c>
      <c r="EC5" s="199">
        <f>+[1]C_Flow!ED5</f>
        <v>2024</v>
      </c>
      <c r="ED5" s="199">
        <f>+[1]C_Flow!EE5</f>
        <v>2025</v>
      </c>
      <c r="EE5" s="199">
        <f>+[1]C_Flow!EF5</f>
        <v>2026</v>
      </c>
      <c r="EF5" s="199">
        <f>+[1]C_Flow!EG5</f>
        <v>2027</v>
      </c>
      <c r="EG5" s="199">
        <f>+[1]C_Flow!EH5</f>
        <v>2028</v>
      </c>
      <c r="EH5" s="199"/>
      <c r="EI5" s="199"/>
    </row>
    <row r="6" spans="2:139">
      <c r="D6" s="198"/>
      <c r="E6" s="198"/>
      <c r="F6" s="185" t="s">
        <v>282</v>
      </c>
      <c r="G6" s="199" t="str">
        <f>+[1]SP!I5</f>
        <v>gen</v>
      </c>
      <c r="H6" s="199" t="str">
        <f>+[1]SP!J5</f>
        <v>feb</v>
      </c>
      <c r="I6" s="199" t="str">
        <f>+[1]SP!K5</f>
        <v>mar</v>
      </c>
      <c r="J6" s="199" t="str">
        <f>+[1]SP!L5</f>
        <v>apr</v>
      </c>
      <c r="K6" s="199" t="str">
        <f>+[1]SP!M5</f>
        <v>mag</v>
      </c>
      <c r="L6" s="199" t="str">
        <f>+[1]SP!N5</f>
        <v>giu</v>
      </c>
      <c r="M6" s="199" t="str">
        <f>+[1]SP!O5</f>
        <v>lug</v>
      </c>
      <c r="N6" s="199" t="str">
        <f>+[1]SP!P5</f>
        <v>ago</v>
      </c>
      <c r="O6" s="199" t="str">
        <f>+[1]SP!Q5</f>
        <v>set</v>
      </c>
      <c r="P6" s="199" t="str">
        <f>+[1]SP!R5</f>
        <v>ott</v>
      </c>
      <c r="Q6" s="199" t="str">
        <f>+[1]SP!S5</f>
        <v>nov</v>
      </c>
      <c r="R6" s="199" t="str">
        <f>+[1]SP!T5</f>
        <v>dic</v>
      </c>
      <c r="S6" s="199" t="str">
        <f>+[1]SP!U5</f>
        <v>gen</v>
      </c>
      <c r="T6" s="199" t="str">
        <f>+[1]SP!V5</f>
        <v>feb</v>
      </c>
      <c r="U6" s="199" t="str">
        <f>+[1]SP!W5</f>
        <v>mar</v>
      </c>
      <c r="V6" s="199" t="str">
        <f>+[1]SP!X5</f>
        <v>apr</v>
      </c>
      <c r="W6" s="199" t="str">
        <f>+[1]SP!Y5</f>
        <v>mag</v>
      </c>
      <c r="X6" s="199" t="str">
        <f>+[1]SP!Z5</f>
        <v>giu</v>
      </c>
      <c r="Y6" s="199" t="str">
        <f>+[1]SP!AA5</f>
        <v>lug</v>
      </c>
      <c r="Z6" s="199" t="str">
        <f>+[1]SP!AB5</f>
        <v>ago</v>
      </c>
      <c r="AA6" s="199" t="str">
        <f>+[1]SP!AC5</f>
        <v>set</v>
      </c>
      <c r="AB6" s="199" t="str">
        <f>+[1]SP!AD5</f>
        <v>ott</v>
      </c>
      <c r="AC6" s="199" t="str">
        <f>+[1]SP!AE5</f>
        <v>nov</v>
      </c>
      <c r="AD6" s="199" t="str">
        <f>+[1]SP!AF5</f>
        <v>dic</v>
      </c>
      <c r="AE6" s="199" t="str">
        <f>+[1]SP!AG5</f>
        <v>gen</v>
      </c>
      <c r="AF6" s="199" t="str">
        <f>+[1]SP!AH5</f>
        <v>feb</v>
      </c>
      <c r="AG6" s="199" t="str">
        <f>+[1]SP!AI5</f>
        <v>mar</v>
      </c>
      <c r="AH6" s="199" t="str">
        <f>+[1]SP!AJ5</f>
        <v>apr</v>
      </c>
      <c r="AI6" s="199" t="str">
        <f>+[1]SP!AK5</f>
        <v>mag</v>
      </c>
      <c r="AJ6" s="199" t="str">
        <f>+[1]SP!AL5</f>
        <v>giu</v>
      </c>
      <c r="AK6" s="199" t="str">
        <f>+[1]SP!AM5</f>
        <v>lug</v>
      </c>
      <c r="AL6" s="199" t="str">
        <f>+[1]SP!AN5</f>
        <v>ago</v>
      </c>
      <c r="AM6" s="199" t="str">
        <f>+[1]SP!AO5</f>
        <v>set</v>
      </c>
      <c r="AN6" s="199" t="str">
        <f>+[1]SP!AP5</f>
        <v>ott</v>
      </c>
      <c r="AO6" s="199" t="str">
        <f>+[1]SP!AQ5</f>
        <v>nov</v>
      </c>
      <c r="AP6" s="199" t="str">
        <f>+[1]SP!AR5</f>
        <v>dic</v>
      </c>
      <c r="AQ6" s="199" t="str">
        <f>+[1]SP!AS5</f>
        <v>gen</v>
      </c>
      <c r="AR6" s="199" t="str">
        <f>+[1]SP!AT5</f>
        <v>feb</v>
      </c>
      <c r="AS6" s="199" t="str">
        <f>+[1]SP!AU5</f>
        <v>mar</v>
      </c>
      <c r="AT6" s="199" t="str">
        <f>+[1]SP!AV5</f>
        <v>apr</v>
      </c>
      <c r="AU6" s="199" t="str">
        <f>+[1]SP!AW5</f>
        <v>mag</v>
      </c>
      <c r="AV6" s="199" t="str">
        <f>+[1]SP!AX5</f>
        <v>giu</v>
      </c>
      <c r="AW6" s="199" t="str">
        <f>+[1]SP!AY5</f>
        <v>lug</v>
      </c>
      <c r="AX6" s="199" t="str">
        <f>+[1]SP!AZ5</f>
        <v>ago</v>
      </c>
      <c r="AY6" s="199" t="str">
        <f>+[1]SP!BA5</f>
        <v>set</v>
      </c>
      <c r="AZ6" s="199" t="str">
        <f>+[1]SP!BB5</f>
        <v>ott</v>
      </c>
      <c r="BA6" s="199" t="str">
        <f>+[1]SP!BC5</f>
        <v>nov</v>
      </c>
      <c r="BB6" s="199" t="str">
        <f>+[1]SP!BD5</f>
        <v>dic</v>
      </c>
      <c r="BC6" s="199" t="str">
        <f>+[1]SP!BE5</f>
        <v>gen</v>
      </c>
      <c r="BD6" s="199" t="str">
        <f>+[1]SP!BF5</f>
        <v>feb</v>
      </c>
      <c r="BE6" s="199" t="str">
        <f>+[1]SP!BG5</f>
        <v>mar</v>
      </c>
      <c r="BF6" s="199" t="str">
        <f>+[1]SP!BH5</f>
        <v>apr</v>
      </c>
      <c r="BG6" s="199" t="str">
        <f>+[1]SP!BI5</f>
        <v>mag</v>
      </c>
      <c r="BH6" s="199" t="str">
        <f>+[1]SP!BJ5</f>
        <v>giu</v>
      </c>
      <c r="BI6" s="199" t="str">
        <f>+[1]SP!BK5</f>
        <v>lug</v>
      </c>
      <c r="BJ6" s="199" t="str">
        <f>+[1]SP!BL5</f>
        <v>ago</v>
      </c>
      <c r="BK6" s="199" t="str">
        <f>+[1]SP!BM5</f>
        <v>set</v>
      </c>
      <c r="BL6" s="199" t="str">
        <f>+[1]SP!BN5</f>
        <v>ott</v>
      </c>
      <c r="BM6" s="199" t="str">
        <f>+[1]SP!BO5</f>
        <v>nov</v>
      </c>
      <c r="BN6" s="199" t="str">
        <f>+[1]SP!BP5</f>
        <v>dic</v>
      </c>
      <c r="BO6" s="199" t="str">
        <f>+[1]SP!BQ5</f>
        <v>gen</v>
      </c>
      <c r="BP6" s="199" t="str">
        <f>+[1]SP!BR5</f>
        <v>feb</v>
      </c>
      <c r="BQ6" s="199" t="str">
        <f>+[1]SP!BS5</f>
        <v>mar</v>
      </c>
      <c r="BR6" s="199" t="str">
        <f>+[1]SP!BT5</f>
        <v>apr</v>
      </c>
      <c r="BS6" s="199" t="str">
        <f>+[1]SP!BU5</f>
        <v>mag</v>
      </c>
      <c r="BT6" s="199" t="str">
        <f>+[1]SP!BV5</f>
        <v>giu</v>
      </c>
      <c r="BU6" s="199" t="str">
        <f>+[1]SP!BW5</f>
        <v>lug</v>
      </c>
      <c r="BV6" s="199" t="str">
        <f>+[1]SP!BX5</f>
        <v>ago</v>
      </c>
      <c r="BW6" s="199" t="str">
        <f>+[1]SP!BY5</f>
        <v>set</v>
      </c>
      <c r="BX6" s="199" t="str">
        <f>+[1]SP!BZ5</f>
        <v>ott</v>
      </c>
      <c r="BY6" s="199" t="str">
        <f>+[1]SP!CA5</f>
        <v>nov</v>
      </c>
      <c r="BZ6" s="199" t="str">
        <f>+[1]SP!CB5</f>
        <v>dic</v>
      </c>
      <c r="CA6" s="199" t="str">
        <f>+[1]SP!CC5</f>
        <v>gen</v>
      </c>
      <c r="CB6" s="199" t="str">
        <f>+[1]SP!CD5</f>
        <v>feb</v>
      </c>
      <c r="CC6" s="199" t="str">
        <f>+[1]SP!CE5</f>
        <v>mar</v>
      </c>
      <c r="CD6" s="199" t="str">
        <f>+[1]SP!CF5</f>
        <v>apr</v>
      </c>
      <c r="CE6" s="199" t="str">
        <f>+[1]SP!CG5</f>
        <v>mag</v>
      </c>
      <c r="CF6" s="199" t="str">
        <f>+[1]SP!CH5</f>
        <v>giu</v>
      </c>
      <c r="CG6" s="199" t="str">
        <f>+[1]SP!CI5</f>
        <v>lug</v>
      </c>
      <c r="CH6" s="199" t="str">
        <f>+[1]SP!CJ5</f>
        <v>ago</v>
      </c>
      <c r="CI6" s="199" t="str">
        <f>+[1]SP!CK5</f>
        <v>set</v>
      </c>
      <c r="CJ6" s="199" t="str">
        <f>+[1]SP!CL5</f>
        <v>ott</v>
      </c>
      <c r="CK6" s="199" t="str">
        <f>+[1]SP!CM5</f>
        <v>nov</v>
      </c>
      <c r="CL6" s="199" t="str">
        <f>+[1]SP!CN5</f>
        <v>dic</v>
      </c>
      <c r="CM6" s="199" t="str">
        <f>+[1]SP!CO5</f>
        <v>gen</v>
      </c>
      <c r="CN6" s="199" t="str">
        <f>+[1]SP!CP5</f>
        <v>feb</v>
      </c>
      <c r="CO6" s="199" t="str">
        <f>+[1]SP!CQ5</f>
        <v>mar</v>
      </c>
      <c r="CP6" s="199" t="str">
        <f>+[1]SP!CR5</f>
        <v>apr</v>
      </c>
      <c r="CQ6" s="199" t="str">
        <f>+[1]SP!CS5</f>
        <v>mag</v>
      </c>
      <c r="CR6" s="199" t="str">
        <f>+[1]SP!CT5</f>
        <v>giu</v>
      </c>
      <c r="CS6" s="199" t="str">
        <f>+[1]SP!CU5</f>
        <v>lug</v>
      </c>
      <c r="CT6" s="199" t="str">
        <f>+[1]SP!CV5</f>
        <v>ago</v>
      </c>
      <c r="CU6" s="199" t="str">
        <f>+[1]SP!CW5</f>
        <v>set</v>
      </c>
      <c r="CV6" s="199" t="str">
        <f>+[1]SP!CX5</f>
        <v>ott</v>
      </c>
      <c r="CW6" s="199" t="str">
        <f>+[1]SP!CY5</f>
        <v>nov</v>
      </c>
      <c r="CX6" s="199" t="str">
        <f>+[1]SP!CZ5</f>
        <v>dic</v>
      </c>
      <c r="CY6" s="199" t="str">
        <f>+[1]SP!DA5</f>
        <v>gen</v>
      </c>
      <c r="CZ6" s="199" t="str">
        <f>+[1]SP!DB5</f>
        <v>feb</v>
      </c>
      <c r="DA6" s="199" t="str">
        <f>+[1]SP!DC5</f>
        <v>mar</v>
      </c>
      <c r="DB6" s="199" t="str">
        <f>+[1]SP!DD5</f>
        <v>apr</v>
      </c>
      <c r="DC6" s="199" t="str">
        <f>+[1]SP!DE5</f>
        <v>mag</v>
      </c>
      <c r="DD6" s="199" t="str">
        <f>+[1]SP!DF5</f>
        <v>giu</v>
      </c>
      <c r="DE6" s="199" t="str">
        <f>+[1]SP!DG5</f>
        <v>lug</v>
      </c>
      <c r="DF6" s="199" t="str">
        <f>+[1]SP!DH5</f>
        <v>ago</v>
      </c>
      <c r="DG6" s="199" t="str">
        <f>+[1]SP!DI5</f>
        <v>set</v>
      </c>
      <c r="DH6" s="199" t="str">
        <f>+[1]SP!DJ5</f>
        <v>ott</v>
      </c>
      <c r="DI6" s="199" t="str">
        <f>+[1]SP!DK5</f>
        <v>nov</v>
      </c>
      <c r="DJ6" s="199" t="str">
        <f>+[1]SP!DL5</f>
        <v>dic</v>
      </c>
      <c r="DK6" s="199" t="str">
        <f>+[1]SP!DM5</f>
        <v>gen</v>
      </c>
      <c r="DL6" s="199" t="str">
        <f>+[1]SP!DN5</f>
        <v>feb</v>
      </c>
      <c r="DM6" s="199" t="str">
        <f>+[1]SP!DO5</f>
        <v>mar</v>
      </c>
      <c r="DN6" s="199" t="str">
        <f>+[1]SP!DP5</f>
        <v>apr</v>
      </c>
      <c r="DO6" s="199" t="str">
        <f>+[1]SP!DQ5</f>
        <v>mag</v>
      </c>
      <c r="DP6" s="199" t="str">
        <f>+[1]SP!DR5</f>
        <v>giu</v>
      </c>
      <c r="DQ6" s="199" t="str">
        <f>+[1]SP!DS5</f>
        <v>lug</v>
      </c>
      <c r="DR6" s="199" t="str">
        <f>+[1]SP!DT5</f>
        <v>ago</v>
      </c>
      <c r="DS6" s="199" t="str">
        <f>+[1]SP!DU5</f>
        <v>set</v>
      </c>
      <c r="DT6" s="199" t="str">
        <f>+[1]SP!DV5</f>
        <v>ott</v>
      </c>
      <c r="DU6" s="199" t="str">
        <f>+[1]SP!DW5</f>
        <v>nov</v>
      </c>
      <c r="DV6" s="199" t="str">
        <f>+[1]SP!DX5</f>
        <v>dic</v>
      </c>
    </row>
    <row r="7" spans="2:139" ht="21">
      <c r="D7" s="198"/>
      <c r="E7" s="21" t="s">
        <v>3</v>
      </c>
      <c r="F7" s="32"/>
      <c r="G7" s="3">
        <f>+[1]Vendite!G37</f>
        <v>800000</v>
      </c>
      <c r="H7" s="3">
        <f>+[1]Vendite!H37</f>
        <v>800000</v>
      </c>
      <c r="I7" s="3">
        <f>+[1]Vendite!I37</f>
        <v>800000</v>
      </c>
      <c r="J7" s="3">
        <f>+[1]Vendite!J37</f>
        <v>800000</v>
      </c>
      <c r="K7" s="3">
        <f>+[1]Vendite!K37</f>
        <v>800000</v>
      </c>
      <c r="L7" s="3">
        <f>+[1]Vendite!L37</f>
        <v>800000</v>
      </c>
      <c r="M7" s="3">
        <f>+[1]Vendite!M37</f>
        <v>800000</v>
      </c>
      <c r="N7" s="3">
        <f>+[1]Vendite!N37</f>
        <v>800000</v>
      </c>
      <c r="O7" s="3">
        <f>+[1]Vendite!O37</f>
        <v>800000</v>
      </c>
      <c r="P7" s="3">
        <f>+[1]Vendite!P37</f>
        <v>800000</v>
      </c>
      <c r="Q7" s="3">
        <f>+[1]Vendite!Q37</f>
        <v>800000</v>
      </c>
      <c r="R7" s="3">
        <f>+[1]Vendite!R37</f>
        <v>800000</v>
      </c>
      <c r="S7" s="3">
        <f>+[1]Vendite!S37</f>
        <v>800000</v>
      </c>
      <c r="T7" s="3">
        <f>+[1]Vendite!T37</f>
        <v>800000</v>
      </c>
      <c r="U7" s="3">
        <f>+[1]Vendite!U37</f>
        <v>800000</v>
      </c>
      <c r="V7" s="3">
        <f>+[1]Vendite!V37</f>
        <v>800000</v>
      </c>
      <c r="W7" s="3">
        <f>+[1]Vendite!W37</f>
        <v>800000</v>
      </c>
      <c r="X7" s="3">
        <f>+[1]Vendite!X37</f>
        <v>800000</v>
      </c>
      <c r="Y7" s="3">
        <f>+[1]Vendite!Y37</f>
        <v>800000</v>
      </c>
      <c r="Z7" s="3">
        <f>+[1]Vendite!Z37</f>
        <v>800000</v>
      </c>
      <c r="AA7" s="3">
        <f>+[1]Vendite!AA37</f>
        <v>800000</v>
      </c>
      <c r="AB7" s="3">
        <f>+[1]Vendite!AB37</f>
        <v>800000</v>
      </c>
      <c r="AC7" s="3">
        <f>+[1]Vendite!AC37</f>
        <v>800000</v>
      </c>
      <c r="AD7" s="3">
        <f>+[1]Vendite!AD37</f>
        <v>800000</v>
      </c>
      <c r="AE7" s="3">
        <f>+[1]Vendite!AE37</f>
        <v>275000</v>
      </c>
      <c r="AF7" s="3">
        <f>+[1]Vendite!AF37</f>
        <v>275000</v>
      </c>
      <c r="AG7" s="3">
        <f>+[1]Vendite!AG37</f>
        <v>275000</v>
      </c>
      <c r="AH7" s="3">
        <f>+[1]Vendite!AH37</f>
        <v>275000</v>
      </c>
      <c r="AI7" s="3">
        <f>+[1]Vendite!AI37</f>
        <v>275000</v>
      </c>
      <c r="AJ7" s="3">
        <f>+[1]Vendite!AJ37</f>
        <v>275000</v>
      </c>
      <c r="AK7" s="3">
        <f>+[1]Vendite!AK37</f>
        <v>275000</v>
      </c>
      <c r="AL7" s="3">
        <f>+[1]Vendite!AL37</f>
        <v>275000</v>
      </c>
      <c r="AM7" s="3">
        <f>+[1]Vendite!AM37</f>
        <v>275000</v>
      </c>
      <c r="AN7" s="3">
        <f>+[1]Vendite!AN37</f>
        <v>275000</v>
      </c>
      <c r="AO7" s="3">
        <f>+[1]Vendite!AO37</f>
        <v>275000</v>
      </c>
      <c r="AP7" s="3">
        <f>+[1]Vendite!AP37</f>
        <v>275000</v>
      </c>
      <c r="AQ7" s="3">
        <f>+[1]Vendite!AQ37</f>
        <v>800000</v>
      </c>
      <c r="AR7" s="3">
        <f>+[1]Vendite!AR37</f>
        <v>800000</v>
      </c>
      <c r="AS7" s="3">
        <f>+[1]Vendite!AS37</f>
        <v>800000</v>
      </c>
      <c r="AT7" s="3">
        <f>+[1]Vendite!AT37</f>
        <v>800000</v>
      </c>
      <c r="AU7" s="3">
        <f>+[1]Vendite!AU37</f>
        <v>800000</v>
      </c>
      <c r="AV7" s="3">
        <f>+[1]Vendite!AV37</f>
        <v>800000</v>
      </c>
      <c r="AW7" s="3">
        <f>+[1]Vendite!AW37</f>
        <v>800000</v>
      </c>
      <c r="AX7" s="3">
        <f>+[1]Vendite!AX37</f>
        <v>800000</v>
      </c>
      <c r="AY7" s="3">
        <f>+[1]Vendite!AY37</f>
        <v>800000</v>
      </c>
      <c r="AZ7" s="3">
        <f>+[1]Vendite!AZ37</f>
        <v>800000</v>
      </c>
      <c r="BA7" s="3">
        <f>+[1]Vendite!BA37</f>
        <v>800000</v>
      </c>
      <c r="BB7" s="3">
        <f>+[1]Vendite!BB37</f>
        <v>800000</v>
      </c>
      <c r="BC7" s="3">
        <f>+[1]Vendite!BC37</f>
        <v>800000</v>
      </c>
      <c r="BD7" s="3">
        <f>+[1]Vendite!BD37</f>
        <v>800000</v>
      </c>
      <c r="BE7" s="3">
        <f>+[1]Vendite!BE37</f>
        <v>800000</v>
      </c>
      <c r="BF7" s="3">
        <f>+[1]Vendite!BF37</f>
        <v>800000</v>
      </c>
      <c r="BG7" s="3">
        <f>+[1]Vendite!BG37</f>
        <v>800000</v>
      </c>
      <c r="BH7" s="3">
        <f>+[1]Vendite!BH37</f>
        <v>800000</v>
      </c>
      <c r="BI7" s="3">
        <f>+[1]Vendite!BI37</f>
        <v>800000</v>
      </c>
      <c r="BJ7" s="3">
        <f>+[1]Vendite!BJ37</f>
        <v>800000</v>
      </c>
      <c r="BK7" s="3">
        <f>+[1]Vendite!BK37</f>
        <v>800000</v>
      </c>
      <c r="BL7" s="3">
        <f>+[1]Vendite!BL37</f>
        <v>800000</v>
      </c>
      <c r="BM7" s="3">
        <f>+[1]Vendite!BM37</f>
        <v>800000</v>
      </c>
      <c r="BN7" s="3">
        <f>+[1]Vendite!BN37</f>
        <v>800000</v>
      </c>
      <c r="BO7" s="3">
        <f>+[1]Vendite!BO37</f>
        <v>800000</v>
      </c>
      <c r="BP7" s="3">
        <f>+[1]Vendite!BP37</f>
        <v>800000</v>
      </c>
      <c r="BQ7" s="3">
        <f>+[1]Vendite!BQ37</f>
        <v>800000</v>
      </c>
      <c r="BR7" s="3">
        <f>+[1]Vendite!BR37</f>
        <v>800000</v>
      </c>
      <c r="BS7" s="3">
        <f>+[1]Vendite!BS37</f>
        <v>800000</v>
      </c>
      <c r="BT7" s="3">
        <f>+[1]Vendite!BT37</f>
        <v>800000</v>
      </c>
      <c r="BU7" s="3">
        <f>+[1]Vendite!BU37</f>
        <v>800000</v>
      </c>
      <c r="BV7" s="3">
        <f>+[1]Vendite!BV37</f>
        <v>800000</v>
      </c>
      <c r="BW7" s="3">
        <f>+[1]Vendite!BW37</f>
        <v>800000</v>
      </c>
      <c r="BX7" s="3">
        <f>+[1]Vendite!BX37</f>
        <v>800000</v>
      </c>
      <c r="BY7" s="3">
        <f>+[1]Vendite!BY37</f>
        <v>800000</v>
      </c>
      <c r="BZ7" s="3">
        <f>+[1]Vendite!BZ37</f>
        <v>800000</v>
      </c>
      <c r="CA7" s="3">
        <f>+[1]Vendite!CA37</f>
        <v>800000</v>
      </c>
      <c r="CB7" s="3">
        <f>+[1]Vendite!CB37</f>
        <v>800000</v>
      </c>
      <c r="CC7" s="3">
        <f>+[1]Vendite!CC37</f>
        <v>800000</v>
      </c>
      <c r="CD7" s="3">
        <f>+[1]Vendite!CD37</f>
        <v>800000</v>
      </c>
      <c r="CE7" s="3">
        <f>+[1]Vendite!CE37</f>
        <v>800000</v>
      </c>
      <c r="CF7" s="3">
        <f>+[1]Vendite!CF37</f>
        <v>800000</v>
      </c>
      <c r="CG7" s="3">
        <f>+[1]Vendite!CG37</f>
        <v>800000</v>
      </c>
      <c r="CH7" s="3">
        <f>+[1]Vendite!CH37</f>
        <v>800000</v>
      </c>
      <c r="CI7" s="3">
        <f>+[1]Vendite!CI37</f>
        <v>800000</v>
      </c>
      <c r="CJ7" s="3">
        <f>+[1]Vendite!CJ37</f>
        <v>800000</v>
      </c>
      <c r="CK7" s="3">
        <f>+[1]Vendite!CK37</f>
        <v>800000</v>
      </c>
      <c r="CL7" s="3">
        <f>+[1]Vendite!CL37</f>
        <v>800000</v>
      </c>
      <c r="CM7" s="3">
        <f>+[1]Vendite!CM37</f>
        <v>800000</v>
      </c>
      <c r="CN7" s="3">
        <f>+[1]Vendite!CN37</f>
        <v>800000</v>
      </c>
      <c r="CO7" s="3">
        <f>+[1]Vendite!CO37</f>
        <v>800000</v>
      </c>
      <c r="CP7" s="3">
        <f>+[1]Vendite!CP37</f>
        <v>800000</v>
      </c>
      <c r="CQ7" s="3">
        <f>+[1]Vendite!CQ37</f>
        <v>800000</v>
      </c>
      <c r="CR7" s="3">
        <f>+[1]Vendite!CR37</f>
        <v>800000</v>
      </c>
      <c r="CS7" s="3">
        <f>+[1]Vendite!CS37</f>
        <v>800000</v>
      </c>
      <c r="CT7" s="3">
        <f>+[1]Vendite!CT37</f>
        <v>800000</v>
      </c>
      <c r="CU7" s="3">
        <f>+[1]Vendite!CU37</f>
        <v>800000</v>
      </c>
      <c r="CV7" s="3">
        <f>+[1]Vendite!CV37</f>
        <v>800000</v>
      </c>
      <c r="CW7" s="3">
        <f>+[1]Vendite!CW37</f>
        <v>800000</v>
      </c>
      <c r="CX7" s="3">
        <f>+[1]Vendite!CX37</f>
        <v>800000</v>
      </c>
      <c r="CY7" s="3">
        <f>+[1]Vendite!CY37</f>
        <v>800000</v>
      </c>
      <c r="CZ7" s="3">
        <f>+[1]Vendite!CZ37</f>
        <v>800000</v>
      </c>
      <c r="DA7" s="3">
        <f>+[1]Vendite!DA37</f>
        <v>800000</v>
      </c>
      <c r="DB7" s="3">
        <f>+[1]Vendite!DB37</f>
        <v>800000</v>
      </c>
      <c r="DC7" s="3">
        <f>+[1]Vendite!DC37</f>
        <v>800000</v>
      </c>
      <c r="DD7" s="3">
        <f>+[1]Vendite!DD37</f>
        <v>800000</v>
      </c>
      <c r="DE7" s="3">
        <f>+[1]Vendite!DE37</f>
        <v>800000</v>
      </c>
      <c r="DF7" s="3">
        <f>+[1]Vendite!DF37</f>
        <v>800000</v>
      </c>
      <c r="DG7" s="3">
        <f>+[1]Vendite!DG37</f>
        <v>800000</v>
      </c>
      <c r="DH7" s="3">
        <f>+[1]Vendite!DH37</f>
        <v>800000</v>
      </c>
      <c r="DI7" s="3">
        <f>+[1]Vendite!DI37</f>
        <v>800000</v>
      </c>
      <c r="DJ7" s="3">
        <f>+[1]Vendite!DJ37</f>
        <v>800000</v>
      </c>
      <c r="DK7" s="3">
        <f>+[1]Vendite!DK37</f>
        <v>800000</v>
      </c>
      <c r="DL7" s="3">
        <f>+[1]Vendite!DL37</f>
        <v>800000</v>
      </c>
      <c r="DM7" s="3">
        <f>+[1]Vendite!DM37</f>
        <v>800000</v>
      </c>
      <c r="DN7" s="3">
        <f>+[1]Vendite!DN37</f>
        <v>800000</v>
      </c>
      <c r="DO7" s="3">
        <f>+[1]Vendite!DO37</f>
        <v>800000</v>
      </c>
      <c r="DP7" s="3">
        <f>+[1]Vendite!DP37</f>
        <v>800000</v>
      </c>
      <c r="DQ7" s="3">
        <f>+[1]Vendite!DQ37</f>
        <v>800000</v>
      </c>
      <c r="DR7" s="3">
        <f>+[1]Vendite!DR37</f>
        <v>800000</v>
      </c>
      <c r="DS7" s="3">
        <f>+[1]Vendite!DS37</f>
        <v>800000</v>
      </c>
      <c r="DT7" s="3">
        <f>+[1]Vendite!DT37</f>
        <v>800000</v>
      </c>
      <c r="DU7" s="3">
        <f>+[1]Vendite!DU37</f>
        <v>800000</v>
      </c>
      <c r="DV7" s="3">
        <f>+[1]Vendite!DV37</f>
        <v>800000</v>
      </c>
      <c r="DX7" s="3">
        <f>+SUM(G7:R7)</f>
        <v>9600000</v>
      </c>
      <c r="DY7" s="3">
        <f>+SUM(S7:AD7)</f>
        <v>9600000</v>
      </c>
      <c r="DZ7" s="3">
        <f>+SUM(AE7:AP7)</f>
        <v>3300000</v>
      </c>
      <c r="EA7" s="3">
        <f>+SUM(AQ7:BB7)</f>
        <v>9600000</v>
      </c>
      <c r="EB7" s="3">
        <f>+SUM(BC7:BN7)</f>
        <v>9600000</v>
      </c>
      <c r="EC7" s="3">
        <f>+SUM(BO7:BZ7)</f>
        <v>9600000</v>
      </c>
      <c r="ED7" s="3">
        <f>+SUM(CA7:CL7)</f>
        <v>9600000</v>
      </c>
      <c r="EE7" s="3">
        <f>+SUM(CM7:CX7)</f>
        <v>9600000</v>
      </c>
      <c r="EF7" s="3">
        <f>+SUM(CY7:DJ7)</f>
        <v>9600000</v>
      </c>
      <c r="EG7" s="3">
        <f>+SUM(DK7:DV7)</f>
        <v>9600000</v>
      </c>
    </row>
    <row r="8" spans="2:139" ht="8.4" customHeight="1">
      <c r="D8" s="198"/>
      <c r="E8" s="21"/>
      <c r="F8" s="32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X8" s="3"/>
      <c r="DY8" s="3"/>
      <c r="DZ8" s="3"/>
      <c r="EA8" s="3"/>
      <c r="EB8" s="3"/>
      <c r="EC8" s="3"/>
      <c r="ED8" s="3"/>
      <c r="EE8" s="3"/>
      <c r="EF8" s="3"/>
      <c r="EG8" s="3"/>
    </row>
    <row r="9" spans="2:139" ht="21">
      <c r="D9" s="198"/>
      <c r="E9" s="21" t="s">
        <v>7</v>
      </c>
      <c r="F9" s="32"/>
      <c r="G9" s="3">
        <f>+[1]C_Acquisto!H72</f>
        <v>0</v>
      </c>
      <c r="H9" s="3">
        <f>+[1]C_Acquisto!I72</f>
        <v>0</v>
      </c>
      <c r="I9" s="3">
        <f>+[1]C_Acquisto!J72</f>
        <v>0</v>
      </c>
      <c r="J9" s="3">
        <f>+[1]C_Acquisto!K72</f>
        <v>0</v>
      </c>
      <c r="K9" s="3">
        <f>+[1]C_Acquisto!L72</f>
        <v>0</v>
      </c>
      <c r="L9" s="3">
        <f>+[1]C_Acquisto!M72</f>
        <v>0</v>
      </c>
      <c r="M9" s="3">
        <f>+[1]C_Acquisto!N72</f>
        <v>0</v>
      </c>
      <c r="N9" s="3">
        <f>+[1]C_Acquisto!O72</f>
        <v>0</v>
      </c>
      <c r="O9" s="3">
        <f>+[1]C_Acquisto!P72</f>
        <v>0</v>
      </c>
      <c r="P9" s="3">
        <f>+[1]C_Acquisto!Q72</f>
        <v>0</v>
      </c>
      <c r="Q9" s="3">
        <f>+[1]C_Acquisto!R72</f>
        <v>0</v>
      </c>
      <c r="R9" s="3">
        <f>+[1]C_Acquisto!S72</f>
        <v>0</v>
      </c>
      <c r="S9" s="3">
        <f>+[1]C_Acquisto!T72</f>
        <v>0</v>
      </c>
      <c r="T9" s="3">
        <f>+[1]C_Acquisto!U72</f>
        <v>0</v>
      </c>
      <c r="U9" s="3">
        <f>+[1]C_Acquisto!V72</f>
        <v>0</v>
      </c>
      <c r="V9" s="3">
        <f>+[1]C_Acquisto!W72</f>
        <v>0</v>
      </c>
      <c r="W9" s="3">
        <f>+[1]C_Acquisto!X72</f>
        <v>0</v>
      </c>
      <c r="X9" s="3">
        <f>+[1]C_Acquisto!Y72</f>
        <v>0</v>
      </c>
      <c r="Y9" s="3">
        <f>+[1]C_Acquisto!Z72</f>
        <v>0</v>
      </c>
      <c r="Z9" s="3">
        <f>+[1]C_Acquisto!AA72</f>
        <v>0</v>
      </c>
      <c r="AA9" s="3">
        <f>+[1]C_Acquisto!AB72</f>
        <v>0</v>
      </c>
      <c r="AB9" s="3">
        <f>+[1]C_Acquisto!AC72</f>
        <v>0</v>
      </c>
      <c r="AC9" s="3">
        <f>+[1]C_Acquisto!AD72</f>
        <v>0</v>
      </c>
      <c r="AD9" s="3">
        <f>+[1]C_Acquisto!AE72</f>
        <v>0</v>
      </c>
      <c r="AE9" s="3">
        <f>+[1]C_Acquisto!AF72</f>
        <v>0</v>
      </c>
      <c r="AF9" s="3">
        <f>+[1]C_Acquisto!AG72</f>
        <v>0</v>
      </c>
      <c r="AG9" s="3">
        <f>+[1]C_Acquisto!AH72</f>
        <v>0</v>
      </c>
      <c r="AH9" s="3">
        <f>+[1]C_Acquisto!AI72</f>
        <v>0</v>
      </c>
      <c r="AI9" s="3">
        <f>+[1]C_Acquisto!AJ72</f>
        <v>0</v>
      </c>
      <c r="AJ9" s="3">
        <f>+[1]C_Acquisto!AK72</f>
        <v>0</v>
      </c>
      <c r="AK9" s="3">
        <f>+[1]C_Acquisto!AL72</f>
        <v>0</v>
      </c>
      <c r="AL9" s="3">
        <f>+[1]C_Acquisto!AM72</f>
        <v>0</v>
      </c>
      <c r="AM9" s="3">
        <f>+[1]C_Acquisto!AN72</f>
        <v>0</v>
      </c>
      <c r="AN9" s="3">
        <f>+[1]C_Acquisto!AO72</f>
        <v>0</v>
      </c>
      <c r="AO9" s="3">
        <f>+[1]C_Acquisto!AP72</f>
        <v>0</v>
      </c>
      <c r="AP9" s="3">
        <f>+[1]C_Acquisto!AQ72</f>
        <v>0</v>
      </c>
      <c r="AQ9" s="3">
        <f>+[1]C_Acquisto!AR72</f>
        <v>0</v>
      </c>
      <c r="AR9" s="3">
        <f>+[1]C_Acquisto!AS72</f>
        <v>0</v>
      </c>
      <c r="AS9" s="3">
        <f>+[1]C_Acquisto!AT72</f>
        <v>0</v>
      </c>
      <c r="AT9" s="3">
        <f>+[1]C_Acquisto!AU72</f>
        <v>0</v>
      </c>
      <c r="AU9" s="3">
        <f>+[1]C_Acquisto!AV72</f>
        <v>0</v>
      </c>
      <c r="AV9" s="3">
        <f>+[1]C_Acquisto!AW72</f>
        <v>0</v>
      </c>
      <c r="AW9" s="3">
        <f>+[1]C_Acquisto!AX72</f>
        <v>0</v>
      </c>
      <c r="AX9" s="3">
        <f>+[1]C_Acquisto!AY72</f>
        <v>0</v>
      </c>
      <c r="AY9" s="3">
        <f>+[1]C_Acquisto!AZ72</f>
        <v>0</v>
      </c>
      <c r="AZ9" s="3">
        <f>+[1]C_Acquisto!BA72</f>
        <v>0</v>
      </c>
      <c r="BA9" s="3">
        <f>+[1]C_Acquisto!BB72</f>
        <v>0</v>
      </c>
      <c r="BB9" s="3">
        <f>+[1]C_Acquisto!BC72</f>
        <v>0</v>
      </c>
      <c r="BC9" s="3">
        <f>+[1]C_Acquisto!BD72</f>
        <v>0</v>
      </c>
      <c r="BD9" s="3">
        <f>+[1]C_Acquisto!BE72</f>
        <v>0</v>
      </c>
      <c r="BE9" s="3">
        <f>+[1]C_Acquisto!BF72</f>
        <v>0</v>
      </c>
      <c r="BF9" s="3">
        <f>+[1]C_Acquisto!BG72</f>
        <v>0</v>
      </c>
      <c r="BG9" s="3">
        <f>+[1]C_Acquisto!BH72</f>
        <v>0</v>
      </c>
      <c r="BH9" s="3">
        <f>+[1]C_Acquisto!BI72</f>
        <v>0</v>
      </c>
      <c r="BI9" s="3">
        <f>+[1]C_Acquisto!BJ72</f>
        <v>0</v>
      </c>
      <c r="BJ9" s="3">
        <f>+[1]C_Acquisto!BK72</f>
        <v>0</v>
      </c>
      <c r="BK9" s="3">
        <f>+[1]C_Acquisto!BL72</f>
        <v>0</v>
      </c>
      <c r="BL9" s="3">
        <f>+[1]C_Acquisto!BM72</f>
        <v>0</v>
      </c>
      <c r="BM9" s="3">
        <f>+[1]C_Acquisto!BN72</f>
        <v>0</v>
      </c>
      <c r="BN9" s="3">
        <f>+[1]C_Acquisto!BO72</f>
        <v>0</v>
      </c>
      <c r="BO9" s="3">
        <f>+[1]C_Acquisto!BP72</f>
        <v>0</v>
      </c>
      <c r="BP9" s="3">
        <f>+[1]C_Acquisto!BQ72</f>
        <v>0</v>
      </c>
      <c r="BQ9" s="3">
        <f>+[1]C_Acquisto!BR72</f>
        <v>0</v>
      </c>
      <c r="BR9" s="3">
        <f>+[1]C_Acquisto!BS72</f>
        <v>0</v>
      </c>
      <c r="BS9" s="3">
        <f>+[1]C_Acquisto!BT72</f>
        <v>0</v>
      </c>
      <c r="BT9" s="3">
        <f>+[1]C_Acquisto!BU72</f>
        <v>0</v>
      </c>
      <c r="BU9" s="3">
        <f>+[1]C_Acquisto!BV72</f>
        <v>0</v>
      </c>
      <c r="BV9" s="3">
        <f>+[1]C_Acquisto!BW72</f>
        <v>0</v>
      </c>
      <c r="BW9" s="3">
        <f>+[1]C_Acquisto!BX72</f>
        <v>0</v>
      </c>
      <c r="BX9" s="3">
        <f>+[1]C_Acquisto!BY72</f>
        <v>0</v>
      </c>
      <c r="BY9" s="3">
        <f>+[1]C_Acquisto!BZ72</f>
        <v>0</v>
      </c>
      <c r="BZ9" s="3">
        <f>+[1]C_Acquisto!CA72</f>
        <v>0</v>
      </c>
      <c r="CA9" s="3">
        <f>+[1]C_Acquisto!CB72</f>
        <v>0</v>
      </c>
      <c r="CB9" s="3">
        <f>+[1]C_Acquisto!CC72</f>
        <v>0</v>
      </c>
      <c r="CC9" s="3">
        <f>+[1]C_Acquisto!CD72</f>
        <v>0</v>
      </c>
      <c r="CD9" s="3">
        <f>+[1]C_Acquisto!CE72</f>
        <v>0</v>
      </c>
      <c r="CE9" s="3">
        <f>+[1]C_Acquisto!CF72</f>
        <v>0</v>
      </c>
      <c r="CF9" s="3">
        <f>+[1]C_Acquisto!CG72</f>
        <v>0</v>
      </c>
      <c r="CG9" s="3">
        <f>+[1]C_Acquisto!CH72</f>
        <v>0</v>
      </c>
      <c r="CH9" s="3">
        <f>+[1]C_Acquisto!CI72</f>
        <v>0</v>
      </c>
      <c r="CI9" s="3">
        <f>+[1]C_Acquisto!CJ72</f>
        <v>0</v>
      </c>
      <c r="CJ9" s="3">
        <f>+[1]C_Acquisto!CK72</f>
        <v>0</v>
      </c>
      <c r="CK9" s="3">
        <f>+[1]C_Acquisto!CL72</f>
        <v>0</v>
      </c>
      <c r="CL9" s="3">
        <f>+[1]C_Acquisto!CM72</f>
        <v>0</v>
      </c>
      <c r="CM9" s="3">
        <f>+[1]C_Acquisto!CN72</f>
        <v>0</v>
      </c>
      <c r="CN9" s="3">
        <f>+[1]C_Acquisto!CO72</f>
        <v>0</v>
      </c>
      <c r="CO9" s="3">
        <f>+[1]C_Acquisto!CP72</f>
        <v>0</v>
      </c>
      <c r="CP9" s="3">
        <f>+[1]C_Acquisto!CQ72</f>
        <v>0</v>
      </c>
      <c r="CQ9" s="3">
        <f>+[1]C_Acquisto!CR72</f>
        <v>0</v>
      </c>
      <c r="CR9" s="3">
        <f>+[1]C_Acquisto!CS72</f>
        <v>0</v>
      </c>
      <c r="CS9" s="3">
        <f>+[1]C_Acquisto!CT72</f>
        <v>0</v>
      </c>
      <c r="CT9" s="3">
        <f>+[1]C_Acquisto!CU72</f>
        <v>0</v>
      </c>
      <c r="CU9" s="3">
        <f>+[1]C_Acquisto!CV72</f>
        <v>0</v>
      </c>
      <c r="CV9" s="3">
        <f>+[1]C_Acquisto!CW72</f>
        <v>0</v>
      </c>
      <c r="CW9" s="3">
        <f>+[1]C_Acquisto!CX72</f>
        <v>0</v>
      </c>
      <c r="CX9" s="3">
        <f>+[1]C_Acquisto!CY72</f>
        <v>0</v>
      </c>
      <c r="CY9" s="3">
        <f>+[1]C_Acquisto!CZ72</f>
        <v>0</v>
      </c>
      <c r="CZ9" s="3">
        <f>+[1]C_Acquisto!DA72</f>
        <v>0</v>
      </c>
      <c r="DA9" s="3">
        <f>+[1]C_Acquisto!DB72</f>
        <v>0</v>
      </c>
      <c r="DB9" s="3">
        <f>+[1]C_Acquisto!DC72</f>
        <v>0</v>
      </c>
      <c r="DC9" s="3">
        <f>+[1]C_Acquisto!DD72</f>
        <v>0</v>
      </c>
      <c r="DD9" s="3">
        <f>+[1]C_Acquisto!DE72</f>
        <v>0</v>
      </c>
      <c r="DE9" s="3">
        <f>+[1]C_Acquisto!DF72</f>
        <v>0</v>
      </c>
      <c r="DF9" s="3">
        <f>+[1]C_Acquisto!DG72</f>
        <v>0</v>
      </c>
      <c r="DG9" s="3">
        <f>+[1]C_Acquisto!DH72</f>
        <v>0</v>
      </c>
      <c r="DH9" s="3">
        <f>+[1]C_Acquisto!DI72</f>
        <v>0</v>
      </c>
      <c r="DI9" s="3">
        <f>+[1]C_Acquisto!DJ72</f>
        <v>0</v>
      </c>
      <c r="DJ9" s="3">
        <f>+[1]C_Acquisto!DK72</f>
        <v>0</v>
      </c>
      <c r="DK9" s="3">
        <f>+[1]C_Acquisto!DL72</f>
        <v>0</v>
      </c>
      <c r="DL9" s="3">
        <f>+[1]C_Acquisto!DM72</f>
        <v>0</v>
      </c>
      <c r="DM9" s="3">
        <f>+[1]C_Acquisto!DN72</f>
        <v>0</v>
      </c>
      <c r="DN9" s="3">
        <f>+[1]C_Acquisto!DO72</f>
        <v>0</v>
      </c>
      <c r="DO9" s="3">
        <f>+[1]C_Acquisto!DP72</f>
        <v>0</v>
      </c>
      <c r="DP9" s="3">
        <f>+[1]C_Acquisto!DQ72</f>
        <v>0</v>
      </c>
      <c r="DQ9" s="3">
        <f>+[1]C_Acquisto!DR72</f>
        <v>0</v>
      </c>
      <c r="DR9" s="3">
        <f>+[1]C_Acquisto!DS72</f>
        <v>0</v>
      </c>
      <c r="DS9" s="3">
        <f>+[1]C_Acquisto!DT72</f>
        <v>0</v>
      </c>
      <c r="DT9" s="3">
        <f>+[1]C_Acquisto!DU72</f>
        <v>0</v>
      </c>
      <c r="DU9" s="3">
        <f>+[1]C_Acquisto!DV72</f>
        <v>0</v>
      </c>
      <c r="DV9" s="3">
        <f>+[1]C_Acquisto!DW72</f>
        <v>0</v>
      </c>
      <c r="DX9" s="3">
        <f>+SUM(G9:R9)</f>
        <v>0</v>
      </c>
      <c r="DY9" s="3">
        <f>+SUM(S9:AD9)</f>
        <v>0</v>
      </c>
      <c r="DZ9" s="3">
        <f>+SUM(AE9:AP9)</f>
        <v>0</v>
      </c>
      <c r="EA9" s="3">
        <f>+SUM(AQ9:BB9)</f>
        <v>0</v>
      </c>
      <c r="EB9" s="3">
        <f>+SUM(BC9:BN9)</f>
        <v>0</v>
      </c>
      <c r="EC9" s="3">
        <f>+SUM(BO9:BZ9)</f>
        <v>0</v>
      </c>
      <c r="ED9" s="3">
        <f>+SUM(CA9:CL9)</f>
        <v>0</v>
      </c>
      <c r="EE9" s="3">
        <f>+SUM(CM9:CX9)</f>
        <v>0</v>
      </c>
      <c r="EF9" s="3">
        <f>+SUM(CY9:DJ9)</f>
        <v>0</v>
      </c>
      <c r="EG9" s="3">
        <f>+SUM(DK9:DV9)</f>
        <v>0</v>
      </c>
    </row>
    <row r="10" spans="2:139" ht="18.600000000000001" thickBot="1">
      <c r="D10" s="198"/>
      <c r="E10" s="21" t="s">
        <v>288</v>
      </c>
      <c r="F10" s="198"/>
      <c r="G10" s="3">
        <f>+[1]C_Magazzino!H36</f>
        <v>0</v>
      </c>
      <c r="H10" s="3">
        <f>+[1]C_Magazzino!I36-[1]C_Magazzino!H36</f>
        <v>0</v>
      </c>
      <c r="I10" s="3">
        <f>+[1]C_Magazzino!J36-[1]C_Magazzino!I36</f>
        <v>0</v>
      </c>
      <c r="J10" s="3">
        <f>+[1]C_Magazzino!K36-[1]C_Magazzino!J36</f>
        <v>0</v>
      </c>
      <c r="K10" s="3">
        <f>+[1]C_Magazzino!L36-[1]C_Magazzino!K36</f>
        <v>0</v>
      </c>
      <c r="L10" s="3">
        <f>+[1]C_Magazzino!M36-[1]C_Magazzino!L36</f>
        <v>0</v>
      </c>
      <c r="M10" s="3">
        <f>+[1]C_Magazzino!N36-[1]C_Magazzino!M36</f>
        <v>0</v>
      </c>
      <c r="N10" s="3">
        <f>+[1]C_Magazzino!O36-[1]C_Magazzino!N36</f>
        <v>0</v>
      </c>
      <c r="O10" s="3">
        <f>+[1]C_Magazzino!P36-[1]C_Magazzino!O36</f>
        <v>0</v>
      </c>
      <c r="P10" s="3">
        <f>+[1]C_Magazzino!Q36-[1]C_Magazzino!P36</f>
        <v>0</v>
      </c>
      <c r="Q10" s="3">
        <f>+[1]C_Magazzino!R36-[1]C_Magazzino!Q36</f>
        <v>0</v>
      </c>
      <c r="R10" s="3">
        <f>+[1]C_Magazzino!S36-[1]C_Magazzino!R36</f>
        <v>0</v>
      </c>
      <c r="S10" s="3">
        <f>+[1]C_Magazzino!T36-[1]C_Magazzino!S36</f>
        <v>0</v>
      </c>
      <c r="T10" s="3">
        <f>+[1]C_Magazzino!U36-[1]C_Magazzino!T36</f>
        <v>0</v>
      </c>
      <c r="U10" s="3">
        <f>+[1]C_Magazzino!V36-[1]C_Magazzino!U36</f>
        <v>0</v>
      </c>
      <c r="V10" s="3">
        <f>+[1]C_Magazzino!W36-[1]C_Magazzino!V36</f>
        <v>0</v>
      </c>
      <c r="W10" s="3">
        <f>+[1]C_Magazzino!X36-[1]C_Magazzino!W36</f>
        <v>0</v>
      </c>
      <c r="X10" s="3">
        <f>+[1]C_Magazzino!Y36-[1]C_Magazzino!X36</f>
        <v>0</v>
      </c>
      <c r="Y10" s="3">
        <f>+[1]C_Magazzino!Z36-[1]C_Magazzino!Y36</f>
        <v>0</v>
      </c>
      <c r="Z10" s="3">
        <f>+[1]C_Magazzino!AA36-[1]C_Magazzino!Z36</f>
        <v>0</v>
      </c>
      <c r="AA10" s="3">
        <f>+[1]C_Magazzino!AB36-[1]C_Magazzino!AA36</f>
        <v>0</v>
      </c>
      <c r="AB10" s="3">
        <f>+[1]C_Magazzino!AC36-[1]C_Magazzino!AB36</f>
        <v>0</v>
      </c>
      <c r="AC10" s="3">
        <f>+[1]C_Magazzino!AD36-[1]C_Magazzino!AC36</f>
        <v>0</v>
      </c>
      <c r="AD10" s="3">
        <f>+[1]C_Magazzino!AE36-[1]C_Magazzino!AD36</f>
        <v>0</v>
      </c>
      <c r="AE10" s="3">
        <f>+[1]C_Magazzino!AF36-[1]C_Magazzino!AE36</f>
        <v>0</v>
      </c>
      <c r="AF10" s="3">
        <f>+[1]C_Magazzino!AG36-[1]C_Magazzino!AF36</f>
        <v>0</v>
      </c>
      <c r="AG10" s="3">
        <f>+[1]C_Magazzino!AH36-[1]C_Magazzino!AG36</f>
        <v>0</v>
      </c>
      <c r="AH10" s="3">
        <f>+[1]C_Magazzino!AI36-[1]C_Magazzino!AH36</f>
        <v>0</v>
      </c>
      <c r="AI10" s="3">
        <f>+[1]C_Magazzino!AJ36-[1]C_Magazzino!AI36</f>
        <v>0</v>
      </c>
      <c r="AJ10" s="3">
        <f>+[1]C_Magazzino!AK36-[1]C_Magazzino!AJ36</f>
        <v>0</v>
      </c>
      <c r="AK10" s="3">
        <f>+[1]C_Magazzino!AL36-[1]C_Magazzino!AK36</f>
        <v>0</v>
      </c>
      <c r="AL10" s="3">
        <f>+[1]C_Magazzino!AM36-[1]C_Magazzino!AL36</f>
        <v>0</v>
      </c>
      <c r="AM10" s="3">
        <f>+[1]C_Magazzino!AN36-[1]C_Magazzino!AM36</f>
        <v>0</v>
      </c>
      <c r="AN10" s="3">
        <f>+[1]C_Magazzino!AO36-[1]C_Magazzino!AN36</f>
        <v>0</v>
      </c>
      <c r="AO10" s="3">
        <f>+[1]C_Magazzino!AP36-[1]C_Magazzino!AO36</f>
        <v>0</v>
      </c>
      <c r="AP10" s="3">
        <f>+[1]C_Magazzino!AQ36-[1]C_Magazzino!AP36</f>
        <v>0</v>
      </c>
      <c r="AQ10" s="3">
        <f>+[1]C_Magazzino!AR36-[1]C_Magazzino!AQ36</f>
        <v>0</v>
      </c>
      <c r="AR10" s="3">
        <f>+[1]C_Magazzino!AS36-[1]C_Magazzino!AR36</f>
        <v>0</v>
      </c>
      <c r="AS10" s="3">
        <f>+[1]C_Magazzino!AT36-[1]C_Magazzino!AS36</f>
        <v>0</v>
      </c>
      <c r="AT10" s="3">
        <f>+[1]C_Magazzino!AU36-[1]C_Magazzino!AT36</f>
        <v>0</v>
      </c>
      <c r="AU10" s="3">
        <f>+[1]C_Magazzino!AV36-[1]C_Magazzino!AU36</f>
        <v>0</v>
      </c>
      <c r="AV10" s="3">
        <f>+[1]C_Magazzino!AW36-[1]C_Magazzino!AV36</f>
        <v>0</v>
      </c>
      <c r="AW10" s="3">
        <f>+[1]C_Magazzino!AX36-[1]C_Magazzino!AW36</f>
        <v>0</v>
      </c>
      <c r="AX10" s="3">
        <f>+[1]C_Magazzino!AY36-[1]C_Magazzino!AX36</f>
        <v>0</v>
      </c>
      <c r="AY10" s="3">
        <f>+[1]C_Magazzino!AZ36-[1]C_Magazzino!AY36</f>
        <v>0</v>
      </c>
      <c r="AZ10" s="3">
        <f>+[1]C_Magazzino!BA36-[1]C_Magazzino!AZ36</f>
        <v>0</v>
      </c>
      <c r="BA10" s="3">
        <f>+[1]C_Magazzino!BB36-[1]C_Magazzino!BA36</f>
        <v>0</v>
      </c>
      <c r="BB10" s="3">
        <f>+[1]C_Magazzino!BC36-[1]C_Magazzino!BB36</f>
        <v>0</v>
      </c>
      <c r="BC10" s="3">
        <f>+[1]C_Magazzino!BD36-[1]C_Magazzino!BC36</f>
        <v>0</v>
      </c>
      <c r="BD10" s="3">
        <f>+[1]C_Magazzino!BE36-[1]C_Magazzino!BD36</f>
        <v>0</v>
      </c>
      <c r="BE10" s="3">
        <f>+[1]C_Magazzino!BF36-[1]C_Magazzino!BE36</f>
        <v>0</v>
      </c>
      <c r="BF10" s="3">
        <f>+[1]C_Magazzino!BG36-[1]C_Magazzino!BF36</f>
        <v>0</v>
      </c>
      <c r="BG10" s="3">
        <f>+[1]C_Magazzino!BH36-[1]C_Magazzino!BG36</f>
        <v>0</v>
      </c>
      <c r="BH10" s="3">
        <f>+[1]C_Magazzino!BI36-[1]C_Magazzino!BH36</f>
        <v>0</v>
      </c>
      <c r="BI10" s="3">
        <f>+[1]C_Magazzino!BJ36-[1]C_Magazzino!BI36</f>
        <v>0</v>
      </c>
      <c r="BJ10" s="3">
        <f>+[1]C_Magazzino!BK36-[1]C_Magazzino!BJ36</f>
        <v>0</v>
      </c>
      <c r="BK10" s="3">
        <f>+[1]C_Magazzino!BL36-[1]C_Magazzino!BK36</f>
        <v>0</v>
      </c>
      <c r="BL10" s="3">
        <f>+[1]C_Magazzino!BM36-[1]C_Magazzino!BL36</f>
        <v>0</v>
      </c>
      <c r="BM10" s="3">
        <f>+[1]C_Magazzino!BN36-[1]C_Magazzino!BM36</f>
        <v>0</v>
      </c>
      <c r="BN10" s="3">
        <f>+[1]C_Magazzino!BO36-[1]C_Magazzino!BN36</f>
        <v>0</v>
      </c>
      <c r="BO10" s="3">
        <f>+[1]C_Magazzino!BP36-[1]C_Magazzino!BO36</f>
        <v>0</v>
      </c>
      <c r="BP10" s="3">
        <f>+[1]C_Magazzino!BQ36-[1]C_Magazzino!BP36</f>
        <v>0</v>
      </c>
      <c r="BQ10" s="3">
        <f>+[1]C_Magazzino!BR36-[1]C_Magazzino!BQ36</f>
        <v>0</v>
      </c>
      <c r="BR10" s="3">
        <f>+[1]C_Magazzino!BS36-[1]C_Magazzino!BR36</f>
        <v>0</v>
      </c>
      <c r="BS10" s="3">
        <f>+[1]C_Magazzino!BT36-[1]C_Magazzino!BS36</f>
        <v>0</v>
      </c>
      <c r="BT10" s="3">
        <f>+[1]C_Magazzino!BU36-[1]C_Magazzino!BT36</f>
        <v>0</v>
      </c>
      <c r="BU10" s="3">
        <f>+[1]C_Magazzino!BV36-[1]C_Magazzino!BU36</f>
        <v>0</v>
      </c>
      <c r="BV10" s="3">
        <f>+[1]C_Magazzino!BW36-[1]C_Magazzino!BV36</f>
        <v>0</v>
      </c>
      <c r="BW10" s="3">
        <f>+[1]C_Magazzino!BX36-[1]C_Magazzino!BW36</f>
        <v>0</v>
      </c>
      <c r="BX10" s="3">
        <f>+[1]C_Magazzino!BY36-[1]C_Magazzino!BX36</f>
        <v>0</v>
      </c>
      <c r="BY10" s="3">
        <f>+[1]C_Magazzino!BZ36-[1]C_Magazzino!BY36</f>
        <v>0</v>
      </c>
      <c r="BZ10" s="3">
        <f>+[1]C_Magazzino!CA36-[1]C_Magazzino!BZ36</f>
        <v>0</v>
      </c>
      <c r="CA10" s="3">
        <f>+[1]C_Magazzino!CB36-[1]C_Magazzino!CA36</f>
        <v>0</v>
      </c>
      <c r="CB10" s="3">
        <f>+[1]C_Magazzino!CC36-[1]C_Magazzino!CB36</f>
        <v>0</v>
      </c>
      <c r="CC10" s="3">
        <f>+[1]C_Magazzino!CD36-[1]C_Magazzino!CC36</f>
        <v>0</v>
      </c>
      <c r="CD10" s="3">
        <f>+[1]C_Magazzino!CE36-[1]C_Magazzino!CD36</f>
        <v>0</v>
      </c>
      <c r="CE10" s="3">
        <f>+[1]C_Magazzino!CF36-[1]C_Magazzino!CE36</f>
        <v>0</v>
      </c>
      <c r="CF10" s="3">
        <f>+[1]C_Magazzino!CG36-[1]C_Magazzino!CF36</f>
        <v>0</v>
      </c>
      <c r="CG10" s="3">
        <f>+[1]C_Magazzino!CH36-[1]C_Magazzino!CG36</f>
        <v>0</v>
      </c>
      <c r="CH10" s="3">
        <f>+[1]C_Magazzino!CI36-[1]C_Magazzino!CH36</f>
        <v>0</v>
      </c>
      <c r="CI10" s="3">
        <f>+[1]C_Magazzino!CJ36-[1]C_Magazzino!CI36</f>
        <v>0</v>
      </c>
      <c r="CJ10" s="3">
        <f>+[1]C_Magazzino!CK36-[1]C_Magazzino!CJ36</f>
        <v>0</v>
      </c>
      <c r="CK10" s="3">
        <f>+[1]C_Magazzino!CL36-[1]C_Magazzino!CK36</f>
        <v>0</v>
      </c>
      <c r="CL10" s="3">
        <f>+[1]C_Magazzino!CM36-[1]C_Magazzino!CL36</f>
        <v>0</v>
      </c>
      <c r="CM10" s="3">
        <f>+[1]C_Magazzino!CN36-[1]C_Magazzino!CM36</f>
        <v>0</v>
      </c>
      <c r="CN10" s="3">
        <f>+[1]C_Magazzino!CO36-[1]C_Magazzino!CN36</f>
        <v>0</v>
      </c>
      <c r="CO10" s="3">
        <f>+[1]C_Magazzino!CP36-[1]C_Magazzino!CO36</f>
        <v>0</v>
      </c>
      <c r="CP10" s="3">
        <f>+[1]C_Magazzino!CQ36-[1]C_Magazzino!CP36</f>
        <v>0</v>
      </c>
      <c r="CQ10" s="3">
        <f>+[1]C_Magazzino!CR36-[1]C_Magazzino!CQ36</f>
        <v>0</v>
      </c>
      <c r="CR10" s="3">
        <f>+[1]C_Magazzino!CS36-[1]C_Magazzino!CR36</f>
        <v>0</v>
      </c>
      <c r="CS10" s="3">
        <f>+[1]C_Magazzino!CT36-[1]C_Magazzino!CS36</f>
        <v>0</v>
      </c>
      <c r="CT10" s="3">
        <f>+[1]C_Magazzino!CU36-[1]C_Magazzino!CT36</f>
        <v>0</v>
      </c>
      <c r="CU10" s="3">
        <f>+[1]C_Magazzino!CV36-[1]C_Magazzino!CU36</f>
        <v>0</v>
      </c>
      <c r="CV10" s="3">
        <f>+[1]C_Magazzino!CW36-[1]C_Magazzino!CV36</f>
        <v>0</v>
      </c>
      <c r="CW10" s="3">
        <f>+[1]C_Magazzino!CX36-[1]C_Magazzino!CW36</f>
        <v>0</v>
      </c>
      <c r="CX10" s="3">
        <f>+[1]C_Magazzino!CY36-[1]C_Magazzino!CX36</f>
        <v>0</v>
      </c>
      <c r="CY10" s="3">
        <f>+[1]C_Magazzino!CZ36-[1]C_Magazzino!CY36</f>
        <v>0</v>
      </c>
      <c r="CZ10" s="3">
        <f>+[1]C_Magazzino!DA36-[1]C_Magazzino!CZ36</f>
        <v>0</v>
      </c>
      <c r="DA10" s="3">
        <f>+[1]C_Magazzino!DB36-[1]C_Magazzino!DA36</f>
        <v>0</v>
      </c>
      <c r="DB10" s="3">
        <f>+[1]C_Magazzino!DC36-[1]C_Magazzino!DB36</f>
        <v>0</v>
      </c>
      <c r="DC10" s="3">
        <f>+[1]C_Magazzino!DD36-[1]C_Magazzino!DC36</f>
        <v>0</v>
      </c>
      <c r="DD10" s="3">
        <f>+[1]C_Magazzino!DE36-[1]C_Magazzino!DD36</f>
        <v>0</v>
      </c>
      <c r="DE10" s="3">
        <f>+[1]C_Magazzino!DF36-[1]C_Magazzino!DE36</f>
        <v>0</v>
      </c>
      <c r="DF10" s="3">
        <f>+[1]C_Magazzino!DG36-[1]C_Magazzino!DF36</f>
        <v>0</v>
      </c>
      <c r="DG10" s="3">
        <f>+[1]C_Magazzino!DH36-[1]C_Magazzino!DG36</f>
        <v>0</v>
      </c>
      <c r="DH10" s="3">
        <f>+[1]C_Magazzino!DI36-[1]C_Magazzino!DH36</f>
        <v>0</v>
      </c>
      <c r="DI10" s="3">
        <f>+[1]C_Magazzino!DJ36-[1]C_Magazzino!DI36</f>
        <v>0</v>
      </c>
      <c r="DJ10" s="3">
        <f>+[1]C_Magazzino!DK36-[1]C_Magazzino!DJ36</f>
        <v>0</v>
      </c>
      <c r="DK10" s="3">
        <f>+[1]C_Magazzino!DL36-[1]C_Magazzino!DK36</f>
        <v>0</v>
      </c>
      <c r="DL10" s="3">
        <f>+[1]C_Magazzino!DM36-[1]C_Magazzino!DL36</f>
        <v>0</v>
      </c>
      <c r="DM10" s="3">
        <f>+[1]C_Magazzino!DN36-[1]C_Magazzino!DM36</f>
        <v>0</v>
      </c>
      <c r="DN10" s="3">
        <f>+[1]C_Magazzino!DO36-[1]C_Magazzino!DN36</f>
        <v>0</v>
      </c>
      <c r="DO10" s="3">
        <f>+[1]C_Magazzino!DP36-[1]C_Magazzino!DO36</f>
        <v>0</v>
      </c>
      <c r="DP10" s="3">
        <f>+[1]C_Magazzino!DQ36-[1]C_Magazzino!DP36</f>
        <v>0</v>
      </c>
      <c r="DQ10" s="3">
        <f>+[1]C_Magazzino!DR36-[1]C_Magazzino!DQ36</f>
        <v>0</v>
      </c>
      <c r="DR10" s="3">
        <f>+[1]C_Magazzino!DS36-[1]C_Magazzino!DR36</f>
        <v>0</v>
      </c>
      <c r="DS10" s="3">
        <f>+[1]C_Magazzino!DT36-[1]C_Magazzino!DS36</f>
        <v>0</v>
      </c>
      <c r="DT10" s="3">
        <f>+[1]C_Magazzino!DU36-[1]C_Magazzino!DT36</f>
        <v>0</v>
      </c>
      <c r="DU10" s="3">
        <f>+[1]C_Magazzino!DV36-[1]C_Magazzino!DU36</f>
        <v>0</v>
      </c>
      <c r="DV10" s="3">
        <f>+[1]C_Magazzino!DW36-[1]C_Magazzino!DV36</f>
        <v>0</v>
      </c>
      <c r="DX10" s="3">
        <f>+SUM(G10:R10)</f>
        <v>0</v>
      </c>
      <c r="DY10" s="3">
        <f>+SUM(S10:AD10)</f>
        <v>0</v>
      </c>
      <c r="DZ10" s="3">
        <f>+SUM(AE10:AP10)</f>
        <v>0</v>
      </c>
      <c r="EA10" s="3">
        <f>+SUM(AQ10:BB10)</f>
        <v>0</v>
      </c>
      <c r="EB10" s="3">
        <f>+SUM(BC10:BN10)</f>
        <v>0</v>
      </c>
      <c r="EC10" s="3">
        <f>+SUM(BO10:BZ10)</f>
        <v>0</v>
      </c>
      <c r="ED10" s="3">
        <f>+SUM(CA10:CL10)</f>
        <v>0</v>
      </c>
      <c r="EE10" s="3">
        <f>+SUM(CM10:CX10)</f>
        <v>0</v>
      </c>
      <c r="EF10" s="3">
        <f>+SUM(CY10:DJ10)</f>
        <v>0</v>
      </c>
      <c r="EG10" s="3">
        <f>+SUM(DK10:DV10)</f>
        <v>0</v>
      </c>
    </row>
    <row r="11" spans="2:139" ht="19.2" thickTop="1" thickBot="1">
      <c r="D11" s="198"/>
      <c r="E11" s="200" t="s">
        <v>289</v>
      </c>
      <c r="F11" s="201"/>
      <c r="G11" s="34">
        <f>+G9-G10</f>
        <v>0</v>
      </c>
      <c r="H11" s="34">
        <f t="shared" ref="H11:BS11" si="0">+H9-H10</f>
        <v>0</v>
      </c>
      <c r="I11" s="34">
        <f t="shared" si="0"/>
        <v>0</v>
      </c>
      <c r="J11" s="34">
        <f t="shared" si="0"/>
        <v>0</v>
      </c>
      <c r="K11" s="34">
        <f t="shared" si="0"/>
        <v>0</v>
      </c>
      <c r="L11" s="34">
        <f t="shared" si="0"/>
        <v>0</v>
      </c>
      <c r="M11" s="34">
        <f t="shared" si="0"/>
        <v>0</v>
      </c>
      <c r="N11" s="34">
        <f t="shared" si="0"/>
        <v>0</v>
      </c>
      <c r="O11" s="34">
        <f t="shared" si="0"/>
        <v>0</v>
      </c>
      <c r="P11" s="34">
        <f t="shared" si="0"/>
        <v>0</v>
      </c>
      <c r="Q11" s="34">
        <f t="shared" si="0"/>
        <v>0</v>
      </c>
      <c r="R11" s="34">
        <f t="shared" si="0"/>
        <v>0</v>
      </c>
      <c r="S11" s="34">
        <f t="shared" si="0"/>
        <v>0</v>
      </c>
      <c r="T11" s="34">
        <f t="shared" si="0"/>
        <v>0</v>
      </c>
      <c r="U11" s="34">
        <f t="shared" si="0"/>
        <v>0</v>
      </c>
      <c r="V11" s="34">
        <f t="shared" si="0"/>
        <v>0</v>
      </c>
      <c r="W11" s="34">
        <f t="shared" si="0"/>
        <v>0</v>
      </c>
      <c r="X11" s="34">
        <f t="shared" si="0"/>
        <v>0</v>
      </c>
      <c r="Y11" s="34">
        <f t="shared" si="0"/>
        <v>0</v>
      </c>
      <c r="Z11" s="34">
        <f t="shared" si="0"/>
        <v>0</v>
      </c>
      <c r="AA11" s="34">
        <f t="shared" si="0"/>
        <v>0</v>
      </c>
      <c r="AB11" s="34">
        <f t="shared" si="0"/>
        <v>0</v>
      </c>
      <c r="AC11" s="34">
        <f t="shared" si="0"/>
        <v>0</v>
      </c>
      <c r="AD11" s="34">
        <f t="shared" si="0"/>
        <v>0</v>
      </c>
      <c r="AE11" s="34">
        <f t="shared" si="0"/>
        <v>0</v>
      </c>
      <c r="AF11" s="34">
        <f t="shared" si="0"/>
        <v>0</v>
      </c>
      <c r="AG11" s="34">
        <f t="shared" si="0"/>
        <v>0</v>
      </c>
      <c r="AH11" s="34">
        <f t="shared" si="0"/>
        <v>0</v>
      </c>
      <c r="AI11" s="34">
        <f t="shared" si="0"/>
        <v>0</v>
      </c>
      <c r="AJ11" s="34">
        <f t="shared" si="0"/>
        <v>0</v>
      </c>
      <c r="AK11" s="34">
        <f t="shared" si="0"/>
        <v>0</v>
      </c>
      <c r="AL11" s="34">
        <f t="shared" si="0"/>
        <v>0</v>
      </c>
      <c r="AM11" s="34">
        <f t="shared" si="0"/>
        <v>0</v>
      </c>
      <c r="AN11" s="34">
        <f t="shared" si="0"/>
        <v>0</v>
      </c>
      <c r="AO11" s="34">
        <f t="shared" si="0"/>
        <v>0</v>
      </c>
      <c r="AP11" s="34">
        <f t="shared" si="0"/>
        <v>0</v>
      </c>
      <c r="AQ11" s="34">
        <f t="shared" si="0"/>
        <v>0</v>
      </c>
      <c r="AR11" s="34">
        <f t="shared" si="0"/>
        <v>0</v>
      </c>
      <c r="AS11" s="34">
        <f t="shared" si="0"/>
        <v>0</v>
      </c>
      <c r="AT11" s="34">
        <f t="shared" si="0"/>
        <v>0</v>
      </c>
      <c r="AU11" s="34">
        <f t="shared" si="0"/>
        <v>0</v>
      </c>
      <c r="AV11" s="34">
        <f t="shared" si="0"/>
        <v>0</v>
      </c>
      <c r="AW11" s="34">
        <f t="shared" si="0"/>
        <v>0</v>
      </c>
      <c r="AX11" s="34">
        <f t="shared" si="0"/>
        <v>0</v>
      </c>
      <c r="AY11" s="34">
        <f t="shared" si="0"/>
        <v>0</v>
      </c>
      <c r="AZ11" s="34">
        <f t="shared" si="0"/>
        <v>0</v>
      </c>
      <c r="BA11" s="34">
        <f t="shared" si="0"/>
        <v>0</v>
      </c>
      <c r="BB11" s="34">
        <f t="shared" si="0"/>
        <v>0</v>
      </c>
      <c r="BC11" s="34">
        <f t="shared" si="0"/>
        <v>0</v>
      </c>
      <c r="BD11" s="34">
        <f t="shared" si="0"/>
        <v>0</v>
      </c>
      <c r="BE11" s="34">
        <f t="shared" si="0"/>
        <v>0</v>
      </c>
      <c r="BF11" s="34">
        <f t="shared" si="0"/>
        <v>0</v>
      </c>
      <c r="BG11" s="34">
        <f t="shared" si="0"/>
        <v>0</v>
      </c>
      <c r="BH11" s="34">
        <f t="shared" si="0"/>
        <v>0</v>
      </c>
      <c r="BI11" s="34">
        <f t="shared" si="0"/>
        <v>0</v>
      </c>
      <c r="BJ11" s="34">
        <f t="shared" si="0"/>
        <v>0</v>
      </c>
      <c r="BK11" s="34">
        <f t="shared" si="0"/>
        <v>0</v>
      </c>
      <c r="BL11" s="34">
        <f t="shared" si="0"/>
        <v>0</v>
      </c>
      <c r="BM11" s="34">
        <f t="shared" si="0"/>
        <v>0</v>
      </c>
      <c r="BN11" s="34">
        <f t="shared" si="0"/>
        <v>0</v>
      </c>
      <c r="BO11" s="34">
        <f t="shared" si="0"/>
        <v>0</v>
      </c>
      <c r="BP11" s="34">
        <f t="shared" si="0"/>
        <v>0</v>
      </c>
      <c r="BQ11" s="34">
        <f t="shared" si="0"/>
        <v>0</v>
      </c>
      <c r="BR11" s="34">
        <f t="shared" si="0"/>
        <v>0</v>
      </c>
      <c r="BS11" s="34">
        <f t="shared" si="0"/>
        <v>0</v>
      </c>
      <c r="BT11" s="34">
        <f t="shared" ref="BT11:EE11" si="1">+BT9-BT10</f>
        <v>0</v>
      </c>
      <c r="BU11" s="34">
        <f t="shared" si="1"/>
        <v>0</v>
      </c>
      <c r="BV11" s="34">
        <f t="shared" si="1"/>
        <v>0</v>
      </c>
      <c r="BW11" s="34">
        <f t="shared" si="1"/>
        <v>0</v>
      </c>
      <c r="BX11" s="34">
        <f t="shared" si="1"/>
        <v>0</v>
      </c>
      <c r="BY11" s="34">
        <f t="shared" si="1"/>
        <v>0</v>
      </c>
      <c r="BZ11" s="34">
        <f t="shared" si="1"/>
        <v>0</v>
      </c>
      <c r="CA11" s="34">
        <f t="shared" si="1"/>
        <v>0</v>
      </c>
      <c r="CB11" s="34">
        <f t="shared" si="1"/>
        <v>0</v>
      </c>
      <c r="CC11" s="34">
        <f t="shared" si="1"/>
        <v>0</v>
      </c>
      <c r="CD11" s="34">
        <f t="shared" si="1"/>
        <v>0</v>
      </c>
      <c r="CE11" s="34">
        <f t="shared" si="1"/>
        <v>0</v>
      </c>
      <c r="CF11" s="34">
        <f t="shared" si="1"/>
        <v>0</v>
      </c>
      <c r="CG11" s="34">
        <f t="shared" si="1"/>
        <v>0</v>
      </c>
      <c r="CH11" s="34">
        <f t="shared" si="1"/>
        <v>0</v>
      </c>
      <c r="CI11" s="34">
        <f t="shared" si="1"/>
        <v>0</v>
      </c>
      <c r="CJ11" s="34">
        <f t="shared" si="1"/>
        <v>0</v>
      </c>
      <c r="CK11" s="34">
        <f t="shared" si="1"/>
        <v>0</v>
      </c>
      <c r="CL11" s="34">
        <f t="shared" si="1"/>
        <v>0</v>
      </c>
      <c r="CM11" s="34">
        <f t="shared" si="1"/>
        <v>0</v>
      </c>
      <c r="CN11" s="34">
        <f t="shared" si="1"/>
        <v>0</v>
      </c>
      <c r="CO11" s="34">
        <f t="shared" si="1"/>
        <v>0</v>
      </c>
      <c r="CP11" s="34">
        <f t="shared" si="1"/>
        <v>0</v>
      </c>
      <c r="CQ11" s="34">
        <f t="shared" si="1"/>
        <v>0</v>
      </c>
      <c r="CR11" s="34">
        <f t="shared" si="1"/>
        <v>0</v>
      </c>
      <c r="CS11" s="34">
        <f t="shared" si="1"/>
        <v>0</v>
      </c>
      <c r="CT11" s="34">
        <f t="shared" si="1"/>
        <v>0</v>
      </c>
      <c r="CU11" s="34">
        <f t="shared" si="1"/>
        <v>0</v>
      </c>
      <c r="CV11" s="34">
        <f t="shared" si="1"/>
        <v>0</v>
      </c>
      <c r="CW11" s="34">
        <f t="shared" si="1"/>
        <v>0</v>
      </c>
      <c r="CX11" s="34">
        <f t="shared" si="1"/>
        <v>0</v>
      </c>
      <c r="CY11" s="34">
        <f t="shared" si="1"/>
        <v>0</v>
      </c>
      <c r="CZ11" s="34">
        <f t="shared" si="1"/>
        <v>0</v>
      </c>
      <c r="DA11" s="34">
        <f t="shared" si="1"/>
        <v>0</v>
      </c>
      <c r="DB11" s="34">
        <f t="shared" si="1"/>
        <v>0</v>
      </c>
      <c r="DC11" s="34">
        <f t="shared" si="1"/>
        <v>0</v>
      </c>
      <c r="DD11" s="34">
        <f t="shared" si="1"/>
        <v>0</v>
      </c>
      <c r="DE11" s="34">
        <f t="shared" si="1"/>
        <v>0</v>
      </c>
      <c r="DF11" s="34">
        <f t="shared" si="1"/>
        <v>0</v>
      </c>
      <c r="DG11" s="34">
        <f t="shared" si="1"/>
        <v>0</v>
      </c>
      <c r="DH11" s="34">
        <f t="shared" si="1"/>
        <v>0</v>
      </c>
      <c r="DI11" s="34">
        <f t="shared" si="1"/>
        <v>0</v>
      </c>
      <c r="DJ11" s="34">
        <f t="shared" si="1"/>
        <v>0</v>
      </c>
      <c r="DK11" s="34">
        <f t="shared" si="1"/>
        <v>0</v>
      </c>
      <c r="DL11" s="34">
        <f t="shared" si="1"/>
        <v>0</v>
      </c>
      <c r="DM11" s="34">
        <f t="shared" si="1"/>
        <v>0</v>
      </c>
      <c r="DN11" s="34">
        <f t="shared" si="1"/>
        <v>0</v>
      </c>
      <c r="DO11" s="34">
        <f t="shared" si="1"/>
        <v>0</v>
      </c>
      <c r="DP11" s="34">
        <f t="shared" si="1"/>
        <v>0</v>
      </c>
      <c r="DQ11" s="34">
        <f t="shared" si="1"/>
        <v>0</v>
      </c>
      <c r="DR11" s="34">
        <f t="shared" si="1"/>
        <v>0</v>
      </c>
      <c r="DS11" s="34">
        <f t="shared" si="1"/>
        <v>0</v>
      </c>
      <c r="DT11" s="34">
        <f t="shared" si="1"/>
        <v>0</v>
      </c>
      <c r="DU11" s="34">
        <f t="shared" si="1"/>
        <v>0</v>
      </c>
      <c r="DV11" s="34">
        <f t="shared" si="1"/>
        <v>0</v>
      </c>
      <c r="DX11" s="34">
        <f t="shared" si="1"/>
        <v>0</v>
      </c>
      <c r="DY11" s="34">
        <f t="shared" si="1"/>
        <v>0</v>
      </c>
      <c r="DZ11" s="34">
        <f t="shared" si="1"/>
        <v>0</v>
      </c>
      <c r="EA11" s="34">
        <f t="shared" si="1"/>
        <v>0</v>
      </c>
      <c r="EB11" s="34">
        <f t="shared" si="1"/>
        <v>0</v>
      </c>
      <c r="EC11" s="34">
        <f t="shared" si="1"/>
        <v>0</v>
      </c>
      <c r="ED11" s="34">
        <f t="shared" si="1"/>
        <v>0</v>
      </c>
      <c r="EE11" s="34">
        <f t="shared" si="1"/>
        <v>0</v>
      </c>
      <c r="EF11" s="34">
        <f t="shared" ref="EF11:EG11" si="2">+EF9-EF10</f>
        <v>0</v>
      </c>
      <c r="EG11" s="34">
        <f t="shared" si="2"/>
        <v>0</v>
      </c>
    </row>
    <row r="12" spans="2:139" ht="19.2" thickTop="1" thickBot="1">
      <c r="D12" s="198"/>
      <c r="E12" s="21"/>
      <c r="F12" s="198"/>
    </row>
    <row r="13" spans="2:139" ht="19.2" thickTop="1" thickBot="1">
      <c r="D13" s="198"/>
      <c r="E13" s="200" t="s">
        <v>290</v>
      </c>
      <c r="F13" s="201"/>
      <c r="G13" s="34">
        <f>+G7-G11</f>
        <v>800000</v>
      </c>
      <c r="H13" s="34">
        <f t="shared" ref="H13:BS13" si="3">+H7-H11</f>
        <v>800000</v>
      </c>
      <c r="I13" s="34">
        <f t="shared" si="3"/>
        <v>800000</v>
      </c>
      <c r="J13" s="34">
        <f t="shared" si="3"/>
        <v>800000</v>
      </c>
      <c r="K13" s="34">
        <f t="shared" si="3"/>
        <v>800000</v>
      </c>
      <c r="L13" s="34">
        <f t="shared" si="3"/>
        <v>800000</v>
      </c>
      <c r="M13" s="34">
        <f t="shared" si="3"/>
        <v>800000</v>
      </c>
      <c r="N13" s="34">
        <f t="shared" si="3"/>
        <v>800000</v>
      </c>
      <c r="O13" s="34">
        <f t="shared" si="3"/>
        <v>800000</v>
      </c>
      <c r="P13" s="34">
        <f t="shared" si="3"/>
        <v>800000</v>
      </c>
      <c r="Q13" s="34">
        <f t="shared" si="3"/>
        <v>800000</v>
      </c>
      <c r="R13" s="34">
        <f t="shared" si="3"/>
        <v>800000</v>
      </c>
      <c r="S13" s="34">
        <f t="shared" si="3"/>
        <v>800000</v>
      </c>
      <c r="T13" s="34">
        <f t="shared" si="3"/>
        <v>800000</v>
      </c>
      <c r="U13" s="34">
        <f t="shared" si="3"/>
        <v>800000</v>
      </c>
      <c r="V13" s="34">
        <f t="shared" si="3"/>
        <v>800000</v>
      </c>
      <c r="W13" s="34">
        <f t="shared" si="3"/>
        <v>800000</v>
      </c>
      <c r="X13" s="34">
        <f t="shared" si="3"/>
        <v>800000</v>
      </c>
      <c r="Y13" s="34">
        <f t="shared" si="3"/>
        <v>800000</v>
      </c>
      <c r="Z13" s="34">
        <f t="shared" si="3"/>
        <v>800000</v>
      </c>
      <c r="AA13" s="34">
        <f t="shared" si="3"/>
        <v>800000</v>
      </c>
      <c r="AB13" s="34">
        <f t="shared" si="3"/>
        <v>800000</v>
      </c>
      <c r="AC13" s="34">
        <f t="shared" si="3"/>
        <v>800000</v>
      </c>
      <c r="AD13" s="34">
        <f t="shared" si="3"/>
        <v>800000</v>
      </c>
      <c r="AE13" s="34">
        <f t="shared" si="3"/>
        <v>275000</v>
      </c>
      <c r="AF13" s="34">
        <f t="shared" si="3"/>
        <v>275000</v>
      </c>
      <c r="AG13" s="34">
        <f t="shared" si="3"/>
        <v>275000</v>
      </c>
      <c r="AH13" s="34">
        <f t="shared" si="3"/>
        <v>275000</v>
      </c>
      <c r="AI13" s="34">
        <f t="shared" si="3"/>
        <v>275000</v>
      </c>
      <c r="AJ13" s="34">
        <f t="shared" si="3"/>
        <v>275000</v>
      </c>
      <c r="AK13" s="34">
        <f t="shared" si="3"/>
        <v>275000</v>
      </c>
      <c r="AL13" s="34">
        <f t="shared" si="3"/>
        <v>275000</v>
      </c>
      <c r="AM13" s="34">
        <f t="shared" si="3"/>
        <v>275000</v>
      </c>
      <c r="AN13" s="34">
        <f t="shared" si="3"/>
        <v>275000</v>
      </c>
      <c r="AO13" s="34">
        <f t="shared" si="3"/>
        <v>275000</v>
      </c>
      <c r="AP13" s="34">
        <f t="shared" si="3"/>
        <v>275000</v>
      </c>
      <c r="AQ13" s="34">
        <f t="shared" si="3"/>
        <v>800000</v>
      </c>
      <c r="AR13" s="34">
        <f t="shared" si="3"/>
        <v>800000</v>
      </c>
      <c r="AS13" s="34">
        <f t="shared" si="3"/>
        <v>800000</v>
      </c>
      <c r="AT13" s="34">
        <f t="shared" si="3"/>
        <v>800000</v>
      </c>
      <c r="AU13" s="34">
        <f t="shared" si="3"/>
        <v>800000</v>
      </c>
      <c r="AV13" s="34">
        <f t="shared" si="3"/>
        <v>800000</v>
      </c>
      <c r="AW13" s="34">
        <f t="shared" si="3"/>
        <v>800000</v>
      </c>
      <c r="AX13" s="34">
        <f t="shared" si="3"/>
        <v>800000</v>
      </c>
      <c r="AY13" s="34">
        <f t="shared" si="3"/>
        <v>800000</v>
      </c>
      <c r="AZ13" s="34">
        <f t="shared" si="3"/>
        <v>800000</v>
      </c>
      <c r="BA13" s="34">
        <f t="shared" si="3"/>
        <v>800000</v>
      </c>
      <c r="BB13" s="34">
        <f t="shared" si="3"/>
        <v>800000</v>
      </c>
      <c r="BC13" s="34">
        <f t="shared" si="3"/>
        <v>800000</v>
      </c>
      <c r="BD13" s="34">
        <f t="shared" si="3"/>
        <v>800000</v>
      </c>
      <c r="BE13" s="34">
        <f t="shared" si="3"/>
        <v>800000</v>
      </c>
      <c r="BF13" s="34">
        <f t="shared" si="3"/>
        <v>800000</v>
      </c>
      <c r="BG13" s="34">
        <f t="shared" si="3"/>
        <v>800000</v>
      </c>
      <c r="BH13" s="34">
        <f t="shared" si="3"/>
        <v>800000</v>
      </c>
      <c r="BI13" s="34">
        <f t="shared" si="3"/>
        <v>800000</v>
      </c>
      <c r="BJ13" s="34">
        <f t="shared" si="3"/>
        <v>800000</v>
      </c>
      <c r="BK13" s="34">
        <f t="shared" si="3"/>
        <v>800000</v>
      </c>
      <c r="BL13" s="34">
        <f t="shared" si="3"/>
        <v>800000</v>
      </c>
      <c r="BM13" s="34">
        <f t="shared" si="3"/>
        <v>800000</v>
      </c>
      <c r="BN13" s="34">
        <f t="shared" si="3"/>
        <v>800000</v>
      </c>
      <c r="BO13" s="34">
        <f t="shared" si="3"/>
        <v>800000</v>
      </c>
      <c r="BP13" s="34">
        <f t="shared" si="3"/>
        <v>800000</v>
      </c>
      <c r="BQ13" s="34">
        <f t="shared" si="3"/>
        <v>800000</v>
      </c>
      <c r="BR13" s="34">
        <f t="shared" si="3"/>
        <v>800000</v>
      </c>
      <c r="BS13" s="34">
        <f t="shared" si="3"/>
        <v>800000</v>
      </c>
      <c r="BT13" s="34">
        <f t="shared" ref="BT13:EE13" si="4">+BT7-BT11</f>
        <v>800000</v>
      </c>
      <c r="BU13" s="34">
        <f t="shared" si="4"/>
        <v>800000</v>
      </c>
      <c r="BV13" s="34">
        <f t="shared" si="4"/>
        <v>800000</v>
      </c>
      <c r="BW13" s="34">
        <f t="shared" si="4"/>
        <v>800000</v>
      </c>
      <c r="BX13" s="34">
        <f t="shared" si="4"/>
        <v>800000</v>
      </c>
      <c r="BY13" s="34">
        <f t="shared" si="4"/>
        <v>800000</v>
      </c>
      <c r="BZ13" s="34">
        <f t="shared" si="4"/>
        <v>800000</v>
      </c>
      <c r="CA13" s="34">
        <f t="shared" si="4"/>
        <v>800000</v>
      </c>
      <c r="CB13" s="34">
        <f t="shared" si="4"/>
        <v>800000</v>
      </c>
      <c r="CC13" s="34">
        <f t="shared" si="4"/>
        <v>800000</v>
      </c>
      <c r="CD13" s="34">
        <f t="shared" si="4"/>
        <v>800000</v>
      </c>
      <c r="CE13" s="34">
        <f t="shared" si="4"/>
        <v>800000</v>
      </c>
      <c r="CF13" s="34">
        <f t="shared" si="4"/>
        <v>800000</v>
      </c>
      <c r="CG13" s="34">
        <f t="shared" si="4"/>
        <v>800000</v>
      </c>
      <c r="CH13" s="34">
        <f t="shared" si="4"/>
        <v>800000</v>
      </c>
      <c r="CI13" s="34">
        <f t="shared" si="4"/>
        <v>800000</v>
      </c>
      <c r="CJ13" s="34">
        <f t="shared" si="4"/>
        <v>800000</v>
      </c>
      <c r="CK13" s="34">
        <f t="shared" si="4"/>
        <v>800000</v>
      </c>
      <c r="CL13" s="34">
        <f t="shared" si="4"/>
        <v>800000</v>
      </c>
      <c r="CM13" s="34">
        <f t="shared" si="4"/>
        <v>800000</v>
      </c>
      <c r="CN13" s="34">
        <f t="shared" si="4"/>
        <v>800000</v>
      </c>
      <c r="CO13" s="34">
        <f t="shared" si="4"/>
        <v>800000</v>
      </c>
      <c r="CP13" s="34">
        <f t="shared" si="4"/>
        <v>800000</v>
      </c>
      <c r="CQ13" s="34">
        <f t="shared" si="4"/>
        <v>800000</v>
      </c>
      <c r="CR13" s="34">
        <f t="shared" si="4"/>
        <v>800000</v>
      </c>
      <c r="CS13" s="34">
        <f t="shared" si="4"/>
        <v>800000</v>
      </c>
      <c r="CT13" s="34">
        <f t="shared" si="4"/>
        <v>800000</v>
      </c>
      <c r="CU13" s="34">
        <f t="shared" si="4"/>
        <v>800000</v>
      </c>
      <c r="CV13" s="34">
        <f t="shared" si="4"/>
        <v>800000</v>
      </c>
      <c r="CW13" s="34">
        <f t="shared" si="4"/>
        <v>800000</v>
      </c>
      <c r="CX13" s="34">
        <f t="shared" si="4"/>
        <v>800000</v>
      </c>
      <c r="CY13" s="34">
        <f t="shared" si="4"/>
        <v>800000</v>
      </c>
      <c r="CZ13" s="34">
        <f t="shared" si="4"/>
        <v>800000</v>
      </c>
      <c r="DA13" s="34">
        <f t="shared" si="4"/>
        <v>800000</v>
      </c>
      <c r="DB13" s="34">
        <f t="shared" si="4"/>
        <v>800000</v>
      </c>
      <c r="DC13" s="34">
        <f t="shared" si="4"/>
        <v>800000</v>
      </c>
      <c r="DD13" s="34">
        <f t="shared" si="4"/>
        <v>800000</v>
      </c>
      <c r="DE13" s="34">
        <f t="shared" si="4"/>
        <v>800000</v>
      </c>
      <c r="DF13" s="34">
        <f t="shared" si="4"/>
        <v>800000</v>
      </c>
      <c r="DG13" s="34">
        <f t="shared" si="4"/>
        <v>800000</v>
      </c>
      <c r="DH13" s="34">
        <f t="shared" si="4"/>
        <v>800000</v>
      </c>
      <c r="DI13" s="34">
        <f t="shared" si="4"/>
        <v>800000</v>
      </c>
      <c r="DJ13" s="34">
        <f t="shared" si="4"/>
        <v>800000</v>
      </c>
      <c r="DK13" s="34">
        <f t="shared" si="4"/>
        <v>800000</v>
      </c>
      <c r="DL13" s="34">
        <f t="shared" si="4"/>
        <v>800000</v>
      </c>
      <c r="DM13" s="34">
        <f t="shared" si="4"/>
        <v>800000</v>
      </c>
      <c r="DN13" s="34">
        <f t="shared" si="4"/>
        <v>800000</v>
      </c>
      <c r="DO13" s="34">
        <f t="shared" si="4"/>
        <v>800000</v>
      </c>
      <c r="DP13" s="34">
        <f t="shared" si="4"/>
        <v>800000</v>
      </c>
      <c r="DQ13" s="34">
        <f t="shared" si="4"/>
        <v>800000</v>
      </c>
      <c r="DR13" s="34">
        <f t="shared" si="4"/>
        <v>800000</v>
      </c>
      <c r="DS13" s="34">
        <f t="shared" si="4"/>
        <v>800000</v>
      </c>
      <c r="DT13" s="34">
        <f t="shared" si="4"/>
        <v>800000</v>
      </c>
      <c r="DU13" s="34">
        <f t="shared" si="4"/>
        <v>800000</v>
      </c>
      <c r="DV13" s="34">
        <f t="shared" si="4"/>
        <v>800000</v>
      </c>
      <c r="DX13" s="34">
        <f t="shared" si="4"/>
        <v>9600000</v>
      </c>
      <c r="DY13" s="34">
        <f t="shared" si="4"/>
        <v>9600000</v>
      </c>
      <c r="DZ13" s="34">
        <f t="shared" si="4"/>
        <v>3300000</v>
      </c>
      <c r="EA13" s="34">
        <f t="shared" si="4"/>
        <v>9600000</v>
      </c>
      <c r="EB13" s="34">
        <f t="shared" si="4"/>
        <v>9600000</v>
      </c>
      <c r="EC13" s="34">
        <f t="shared" si="4"/>
        <v>9600000</v>
      </c>
      <c r="ED13" s="34">
        <f t="shared" si="4"/>
        <v>9600000</v>
      </c>
      <c r="EE13" s="34">
        <f t="shared" si="4"/>
        <v>9600000</v>
      </c>
      <c r="EF13" s="34">
        <f t="shared" ref="EF13:EG13" si="5">+EF7-EF11</f>
        <v>9600000</v>
      </c>
      <c r="EG13" s="34">
        <f t="shared" si="5"/>
        <v>9600000</v>
      </c>
    </row>
    <row r="14" spans="2:139" ht="18.600000000000001" thickTop="1">
      <c r="D14" s="198"/>
      <c r="E14" s="21"/>
      <c r="F14" s="198"/>
    </row>
    <row r="15" spans="2:139" ht="21">
      <c r="D15" s="198"/>
      <c r="E15" s="21" t="s">
        <v>9</v>
      </c>
      <c r="F15" s="32"/>
      <c r="G15" s="3">
        <f>+[1]C_Variabili!H36</f>
        <v>88000</v>
      </c>
      <c r="H15" s="3">
        <f>+[1]C_Variabili!I36</f>
        <v>88000</v>
      </c>
      <c r="I15" s="3">
        <f>+[1]C_Variabili!J36</f>
        <v>88000</v>
      </c>
      <c r="J15" s="3">
        <f>+[1]C_Variabili!K36</f>
        <v>88000</v>
      </c>
      <c r="K15" s="3">
        <f>+[1]C_Variabili!L36</f>
        <v>88000</v>
      </c>
      <c r="L15" s="3">
        <f>+[1]C_Variabili!M36</f>
        <v>88000</v>
      </c>
      <c r="M15" s="3">
        <f>+[1]C_Variabili!N36</f>
        <v>88000</v>
      </c>
      <c r="N15" s="3">
        <f>+[1]C_Variabili!O36</f>
        <v>88000</v>
      </c>
      <c r="O15" s="3">
        <f>+[1]C_Variabili!P36</f>
        <v>88000</v>
      </c>
      <c r="P15" s="3">
        <f>+[1]C_Variabili!Q36</f>
        <v>88000</v>
      </c>
      <c r="Q15" s="3">
        <f>+[1]C_Variabili!R36</f>
        <v>88000</v>
      </c>
      <c r="R15" s="3">
        <f>+[1]C_Variabili!S36</f>
        <v>88000</v>
      </c>
      <c r="S15" s="3">
        <f>+[1]C_Variabili!T36</f>
        <v>88000</v>
      </c>
      <c r="T15" s="3">
        <f>+[1]C_Variabili!U36</f>
        <v>88000</v>
      </c>
      <c r="U15" s="3">
        <f>+[1]C_Variabili!V36</f>
        <v>88000</v>
      </c>
      <c r="V15" s="3">
        <f>+[1]C_Variabili!W36</f>
        <v>88000</v>
      </c>
      <c r="W15" s="3">
        <f>+[1]C_Variabili!X36</f>
        <v>88000</v>
      </c>
      <c r="X15" s="3">
        <f>+[1]C_Variabili!Y36</f>
        <v>88000</v>
      </c>
      <c r="Y15" s="3">
        <f>+[1]C_Variabili!Z36</f>
        <v>88000</v>
      </c>
      <c r="Z15" s="3">
        <f>+[1]C_Variabili!AA36</f>
        <v>88000</v>
      </c>
      <c r="AA15" s="3">
        <f>+[1]C_Variabili!AB36</f>
        <v>88000</v>
      </c>
      <c r="AB15" s="3">
        <f>+[1]C_Variabili!AC36</f>
        <v>88000</v>
      </c>
      <c r="AC15" s="3">
        <f>+[1]C_Variabili!AD36</f>
        <v>88000</v>
      </c>
      <c r="AD15" s="3">
        <f>+[1]C_Variabili!AE36</f>
        <v>88000</v>
      </c>
      <c r="AE15" s="3">
        <f>+[1]C_Variabili!AF36</f>
        <v>30250</v>
      </c>
      <c r="AF15" s="3">
        <f>+[1]C_Variabili!AG36</f>
        <v>30250</v>
      </c>
      <c r="AG15" s="3">
        <f>+[1]C_Variabili!AH36</f>
        <v>30250</v>
      </c>
      <c r="AH15" s="3">
        <f>+[1]C_Variabili!AI36</f>
        <v>30250</v>
      </c>
      <c r="AI15" s="3">
        <f>+[1]C_Variabili!AJ36</f>
        <v>30250</v>
      </c>
      <c r="AJ15" s="3">
        <f>+[1]C_Variabili!AK36</f>
        <v>30250</v>
      </c>
      <c r="AK15" s="3">
        <f>+[1]C_Variabili!AL36</f>
        <v>30250</v>
      </c>
      <c r="AL15" s="3">
        <f>+[1]C_Variabili!AM36</f>
        <v>30250</v>
      </c>
      <c r="AM15" s="3">
        <f>+[1]C_Variabili!AN36</f>
        <v>30250</v>
      </c>
      <c r="AN15" s="3">
        <f>+[1]C_Variabili!AO36</f>
        <v>30250</v>
      </c>
      <c r="AO15" s="3">
        <f>+[1]C_Variabili!AP36</f>
        <v>30250</v>
      </c>
      <c r="AP15" s="3">
        <f>+[1]C_Variabili!AQ36</f>
        <v>30250</v>
      </c>
      <c r="AQ15" s="3">
        <f>+[1]C_Variabili!AR36</f>
        <v>88000</v>
      </c>
      <c r="AR15" s="3">
        <f>+[1]C_Variabili!AS36</f>
        <v>88000</v>
      </c>
      <c r="AS15" s="3">
        <f>+[1]C_Variabili!AT36</f>
        <v>88000</v>
      </c>
      <c r="AT15" s="3">
        <f>+[1]C_Variabili!AU36</f>
        <v>88000</v>
      </c>
      <c r="AU15" s="3">
        <f>+[1]C_Variabili!AV36</f>
        <v>88000</v>
      </c>
      <c r="AV15" s="3">
        <f>+[1]C_Variabili!AW36</f>
        <v>88000</v>
      </c>
      <c r="AW15" s="3">
        <f>+[1]C_Variabili!AX36</f>
        <v>88000</v>
      </c>
      <c r="AX15" s="3">
        <f>+[1]C_Variabili!AY36</f>
        <v>88000</v>
      </c>
      <c r="AY15" s="3">
        <f>+[1]C_Variabili!AZ36</f>
        <v>88000</v>
      </c>
      <c r="AZ15" s="3">
        <f>+[1]C_Variabili!BA36</f>
        <v>88000</v>
      </c>
      <c r="BA15" s="3">
        <f>+[1]C_Variabili!BB36</f>
        <v>88000</v>
      </c>
      <c r="BB15" s="3">
        <f>+[1]C_Variabili!BC36</f>
        <v>88000</v>
      </c>
      <c r="BC15" s="3">
        <f>+[1]C_Variabili!BD36</f>
        <v>88000</v>
      </c>
      <c r="BD15" s="3">
        <f>+[1]C_Variabili!BE36</f>
        <v>88000</v>
      </c>
      <c r="BE15" s="3">
        <f>+[1]C_Variabili!BF36</f>
        <v>88000</v>
      </c>
      <c r="BF15" s="3">
        <f>+[1]C_Variabili!BG36</f>
        <v>88000</v>
      </c>
      <c r="BG15" s="3">
        <f>+[1]C_Variabili!BH36</f>
        <v>88000</v>
      </c>
      <c r="BH15" s="3">
        <f>+[1]C_Variabili!BI36</f>
        <v>88000</v>
      </c>
      <c r="BI15" s="3">
        <f>+[1]C_Variabili!BJ36</f>
        <v>88000</v>
      </c>
      <c r="BJ15" s="3">
        <f>+[1]C_Variabili!BK36</f>
        <v>88000</v>
      </c>
      <c r="BK15" s="3">
        <f>+[1]C_Variabili!BL36</f>
        <v>88000</v>
      </c>
      <c r="BL15" s="3">
        <f>+[1]C_Variabili!BM36</f>
        <v>88000</v>
      </c>
      <c r="BM15" s="3">
        <f>+[1]C_Variabili!BN36</f>
        <v>88000</v>
      </c>
      <c r="BN15" s="3">
        <f>+[1]C_Variabili!BO36</f>
        <v>88000</v>
      </c>
      <c r="BO15" s="3">
        <f>+[1]C_Variabili!BP36</f>
        <v>88000</v>
      </c>
      <c r="BP15" s="3">
        <f>+[1]C_Variabili!BQ36</f>
        <v>88000</v>
      </c>
      <c r="BQ15" s="3">
        <f>+[1]C_Variabili!BR36</f>
        <v>88000</v>
      </c>
      <c r="BR15" s="3">
        <f>+[1]C_Variabili!BS36</f>
        <v>88000</v>
      </c>
      <c r="BS15" s="3">
        <f>+[1]C_Variabili!BT36</f>
        <v>88000</v>
      </c>
      <c r="BT15" s="3">
        <f>+[1]C_Variabili!BU36</f>
        <v>88000</v>
      </c>
      <c r="BU15" s="3">
        <f>+[1]C_Variabili!BV36</f>
        <v>88000</v>
      </c>
      <c r="BV15" s="3">
        <f>+[1]C_Variabili!BW36</f>
        <v>88000</v>
      </c>
      <c r="BW15" s="3">
        <f>+[1]C_Variabili!BX36</f>
        <v>88000</v>
      </c>
      <c r="BX15" s="3">
        <f>+[1]C_Variabili!BY36</f>
        <v>88000</v>
      </c>
      <c r="BY15" s="3">
        <f>+[1]C_Variabili!BZ36</f>
        <v>88000</v>
      </c>
      <c r="BZ15" s="3">
        <f>+[1]C_Variabili!CA36</f>
        <v>88000</v>
      </c>
      <c r="CA15" s="3">
        <f>+[1]C_Variabili!CB36</f>
        <v>88000</v>
      </c>
      <c r="CB15" s="3">
        <f>+[1]C_Variabili!CC36</f>
        <v>88000</v>
      </c>
      <c r="CC15" s="3">
        <f>+[1]C_Variabili!CD36</f>
        <v>88000</v>
      </c>
      <c r="CD15" s="3">
        <f>+[1]C_Variabili!CE36</f>
        <v>88000</v>
      </c>
      <c r="CE15" s="3">
        <f>+[1]C_Variabili!CF36</f>
        <v>88000</v>
      </c>
      <c r="CF15" s="3">
        <f>+[1]C_Variabili!CG36</f>
        <v>88000</v>
      </c>
      <c r="CG15" s="3">
        <f>+[1]C_Variabili!CH36</f>
        <v>88000</v>
      </c>
      <c r="CH15" s="3">
        <f>+[1]C_Variabili!CI36</f>
        <v>88000</v>
      </c>
      <c r="CI15" s="3">
        <f>+[1]C_Variabili!CJ36</f>
        <v>88000</v>
      </c>
      <c r="CJ15" s="3">
        <f>+[1]C_Variabili!CK36</f>
        <v>88000</v>
      </c>
      <c r="CK15" s="3">
        <f>+[1]C_Variabili!CL36</f>
        <v>88000</v>
      </c>
      <c r="CL15" s="3">
        <f>+[1]C_Variabili!CM36</f>
        <v>88000</v>
      </c>
      <c r="CM15" s="3">
        <f>+[1]C_Variabili!CN36</f>
        <v>88000</v>
      </c>
      <c r="CN15" s="3">
        <f>+[1]C_Variabili!CO36</f>
        <v>88000</v>
      </c>
      <c r="CO15" s="3">
        <f>+[1]C_Variabili!CP36</f>
        <v>88000</v>
      </c>
      <c r="CP15" s="3">
        <f>+[1]C_Variabili!CQ36</f>
        <v>88000</v>
      </c>
      <c r="CQ15" s="3">
        <f>+[1]C_Variabili!CR36</f>
        <v>88000</v>
      </c>
      <c r="CR15" s="3">
        <f>+[1]C_Variabili!CS36</f>
        <v>88000</v>
      </c>
      <c r="CS15" s="3">
        <f>+[1]C_Variabili!CT36</f>
        <v>88000</v>
      </c>
      <c r="CT15" s="3">
        <f>+[1]C_Variabili!CU36</f>
        <v>88000</v>
      </c>
      <c r="CU15" s="3">
        <f>+[1]C_Variabili!CV36</f>
        <v>88000</v>
      </c>
      <c r="CV15" s="3">
        <f>+[1]C_Variabili!CW36</f>
        <v>88000</v>
      </c>
      <c r="CW15" s="3">
        <f>+[1]C_Variabili!CX36</f>
        <v>88000</v>
      </c>
      <c r="CX15" s="3">
        <f>+[1]C_Variabili!CY36</f>
        <v>88000</v>
      </c>
      <c r="CY15" s="3">
        <f>+[1]C_Variabili!CZ36</f>
        <v>88000</v>
      </c>
      <c r="CZ15" s="3">
        <f>+[1]C_Variabili!DA36</f>
        <v>88000</v>
      </c>
      <c r="DA15" s="3">
        <f>+[1]C_Variabili!DB36</f>
        <v>88000</v>
      </c>
      <c r="DB15" s="3">
        <f>+[1]C_Variabili!DC36</f>
        <v>88000</v>
      </c>
      <c r="DC15" s="3">
        <f>+[1]C_Variabili!DD36</f>
        <v>88000</v>
      </c>
      <c r="DD15" s="3">
        <f>+[1]C_Variabili!DE36</f>
        <v>88000</v>
      </c>
      <c r="DE15" s="3">
        <f>+[1]C_Variabili!DF36</f>
        <v>88000</v>
      </c>
      <c r="DF15" s="3">
        <f>+[1]C_Variabili!DG36</f>
        <v>88000</v>
      </c>
      <c r="DG15" s="3">
        <f>+[1]C_Variabili!DH36</f>
        <v>88000</v>
      </c>
      <c r="DH15" s="3">
        <f>+[1]C_Variabili!DI36</f>
        <v>88000</v>
      </c>
      <c r="DI15" s="3">
        <f>+[1]C_Variabili!DJ36</f>
        <v>88000</v>
      </c>
      <c r="DJ15" s="3">
        <f>+[1]C_Variabili!DK36</f>
        <v>88000</v>
      </c>
      <c r="DK15" s="3">
        <f>+[1]C_Variabili!DL36</f>
        <v>88000</v>
      </c>
      <c r="DL15" s="3">
        <f>+[1]C_Variabili!DM36</f>
        <v>88000</v>
      </c>
      <c r="DM15" s="3">
        <f>+[1]C_Variabili!DN36</f>
        <v>88000</v>
      </c>
      <c r="DN15" s="3">
        <f>+[1]C_Variabili!DO36</f>
        <v>88000</v>
      </c>
      <c r="DO15" s="3">
        <f>+[1]C_Variabili!DP36</f>
        <v>88000</v>
      </c>
      <c r="DP15" s="3">
        <f>+[1]C_Variabili!DQ36</f>
        <v>88000</v>
      </c>
      <c r="DQ15" s="3">
        <f>+[1]C_Variabili!DR36</f>
        <v>88000</v>
      </c>
      <c r="DR15" s="3">
        <f>+[1]C_Variabili!DS36</f>
        <v>88000</v>
      </c>
      <c r="DS15" s="3">
        <f>+[1]C_Variabili!DT36</f>
        <v>88000</v>
      </c>
      <c r="DT15" s="3">
        <f>+[1]C_Variabili!DU36</f>
        <v>88000</v>
      </c>
      <c r="DU15" s="3">
        <f>+[1]C_Variabili!DV36</f>
        <v>88000</v>
      </c>
      <c r="DV15" s="3">
        <f>+[1]C_Variabili!DW36</f>
        <v>88000</v>
      </c>
      <c r="DX15" s="3">
        <f>+SUM(G15:R15)</f>
        <v>1056000</v>
      </c>
      <c r="DY15" s="3">
        <f>+SUM(S15:AD15)</f>
        <v>1056000</v>
      </c>
      <c r="DZ15" s="3">
        <f>+SUM(AE15:AP15)</f>
        <v>363000</v>
      </c>
      <c r="EA15" s="3">
        <f>+SUM(AQ15:BB15)</f>
        <v>1056000</v>
      </c>
      <c r="EB15" s="3">
        <f>+SUM(BC15:BN15)</f>
        <v>1056000</v>
      </c>
      <c r="EC15" s="3">
        <f>+SUM(BO15:BZ15)</f>
        <v>1056000</v>
      </c>
      <c r="ED15" s="3">
        <f>+SUM(CA15:CL15)</f>
        <v>1056000</v>
      </c>
      <c r="EE15" s="3">
        <f>+SUM(CM15:CX15)</f>
        <v>1056000</v>
      </c>
      <c r="EF15" s="3">
        <f>+SUM(CY15:DJ15)</f>
        <v>1056000</v>
      </c>
      <c r="EG15" s="3">
        <f>+SUM(DK15:DV15)</f>
        <v>1056000</v>
      </c>
    </row>
    <row r="16" spans="2:139" ht="18.600000000000001" thickBot="1">
      <c r="D16" s="198"/>
      <c r="E16" s="21"/>
      <c r="F16" s="202"/>
    </row>
    <row r="17" spans="4:137" ht="19.2" thickTop="1" thickBot="1">
      <c r="D17" s="198"/>
      <c r="E17" s="200" t="s">
        <v>291</v>
      </c>
      <c r="F17" s="201"/>
      <c r="G17" s="34">
        <f>+G13-G15</f>
        <v>712000</v>
      </c>
      <c r="H17" s="34">
        <f t="shared" ref="H17:BS17" si="6">+H13-H15</f>
        <v>712000</v>
      </c>
      <c r="I17" s="34">
        <f t="shared" si="6"/>
        <v>712000</v>
      </c>
      <c r="J17" s="34">
        <f t="shared" si="6"/>
        <v>712000</v>
      </c>
      <c r="K17" s="34">
        <f t="shared" si="6"/>
        <v>712000</v>
      </c>
      <c r="L17" s="34">
        <f t="shared" si="6"/>
        <v>712000</v>
      </c>
      <c r="M17" s="34">
        <f t="shared" si="6"/>
        <v>712000</v>
      </c>
      <c r="N17" s="34">
        <f t="shared" si="6"/>
        <v>712000</v>
      </c>
      <c r="O17" s="34">
        <f t="shared" si="6"/>
        <v>712000</v>
      </c>
      <c r="P17" s="34">
        <f t="shared" si="6"/>
        <v>712000</v>
      </c>
      <c r="Q17" s="34">
        <f t="shared" si="6"/>
        <v>712000</v>
      </c>
      <c r="R17" s="34">
        <f t="shared" si="6"/>
        <v>712000</v>
      </c>
      <c r="S17" s="34">
        <f t="shared" si="6"/>
        <v>712000</v>
      </c>
      <c r="T17" s="34">
        <f t="shared" si="6"/>
        <v>712000</v>
      </c>
      <c r="U17" s="34">
        <f t="shared" si="6"/>
        <v>712000</v>
      </c>
      <c r="V17" s="34">
        <f t="shared" si="6"/>
        <v>712000</v>
      </c>
      <c r="W17" s="34">
        <f t="shared" si="6"/>
        <v>712000</v>
      </c>
      <c r="X17" s="34">
        <f t="shared" si="6"/>
        <v>712000</v>
      </c>
      <c r="Y17" s="34">
        <f t="shared" si="6"/>
        <v>712000</v>
      </c>
      <c r="Z17" s="34">
        <f t="shared" si="6"/>
        <v>712000</v>
      </c>
      <c r="AA17" s="34">
        <f t="shared" si="6"/>
        <v>712000</v>
      </c>
      <c r="AB17" s="34">
        <f t="shared" si="6"/>
        <v>712000</v>
      </c>
      <c r="AC17" s="34">
        <f t="shared" si="6"/>
        <v>712000</v>
      </c>
      <c r="AD17" s="34">
        <f t="shared" si="6"/>
        <v>712000</v>
      </c>
      <c r="AE17" s="34">
        <f t="shared" si="6"/>
        <v>244750</v>
      </c>
      <c r="AF17" s="34">
        <f t="shared" si="6"/>
        <v>244750</v>
      </c>
      <c r="AG17" s="34">
        <f t="shared" si="6"/>
        <v>244750</v>
      </c>
      <c r="AH17" s="34">
        <f t="shared" si="6"/>
        <v>244750</v>
      </c>
      <c r="AI17" s="34">
        <f t="shared" si="6"/>
        <v>244750</v>
      </c>
      <c r="AJ17" s="34">
        <f t="shared" si="6"/>
        <v>244750</v>
      </c>
      <c r="AK17" s="34">
        <f t="shared" si="6"/>
        <v>244750</v>
      </c>
      <c r="AL17" s="34">
        <f t="shared" si="6"/>
        <v>244750</v>
      </c>
      <c r="AM17" s="34">
        <f t="shared" si="6"/>
        <v>244750</v>
      </c>
      <c r="AN17" s="34">
        <f t="shared" si="6"/>
        <v>244750</v>
      </c>
      <c r="AO17" s="34">
        <f t="shared" si="6"/>
        <v>244750</v>
      </c>
      <c r="AP17" s="34">
        <f t="shared" si="6"/>
        <v>244750</v>
      </c>
      <c r="AQ17" s="34">
        <f t="shared" si="6"/>
        <v>712000</v>
      </c>
      <c r="AR17" s="34">
        <f t="shared" si="6"/>
        <v>712000</v>
      </c>
      <c r="AS17" s="34">
        <f t="shared" si="6"/>
        <v>712000</v>
      </c>
      <c r="AT17" s="34">
        <f t="shared" si="6"/>
        <v>712000</v>
      </c>
      <c r="AU17" s="34">
        <f t="shared" si="6"/>
        <v>712000</v>
      </c>
      <c r="AV17" s="34">
        <f t="shared" si="6"/>
        <v>712000</v>
      </c>
      <c r="AW17" s="34">
        <f t="shared" si="6"/>
        <v>712000</v>
      </c>
      <c r="AX17" s="34">
        <f t="shared" si="6"/>
        <v>712000</v>
      </c>
      <c r="AY17" s="34">
        <f t="shared" si="6"/>
        <v>712000</v>
      </c>
      <c r="AZ17" s="34">
        <f t="shared" si="6"/>
        <v>712000</v>
      </c>
      <c r="BA17" s="34">
        <f t="shared" si="6"/>
        <v>712000</v>
      </c>
      <c r="BB17" s="34">
        <f t="shared" si="6"/>
        <v>712000</v>
      </c>
      <c r="BC17" s="34">
        <f t="shared" si="6"/>
        <v>712000</v>
      </c>
      <c r="BD17" s="34">
        <f t="shared" si="6"/>
        <v>712000</v>
      </c>
      <c r="BE17" s="34">
        <f t="shared" si="6"/>
        <v>712000</v>
      </c>
      <c r="BF17" s="34">
        <f t="shared" si="6"/>
        <v>712000</v>
      </c>
      <c r="BG17" s="34">
        <f t="shared" si="6"/>
        <v>712000</v>
      </c>
      <c r="BH17" s="34">
        <f t="shared" si="6"/>
        <v>712000</v>
      </c>
      <c r="BI17" s="34">
        <f t="shared" si="6"/>
        <v>712000</v>
      </c>
      <c r="BJ17" s="34">
        <f t="shared" si="6"/>
        <v>712000</v>
      </c>
      <c r="BK17" s="34">
        <f t="shared" si="6"/>
        <v>712000</v>
      </c>
      <c r="BL17" s="34">
        <f t="shared" si="6"/>
        <v>712000</v>
      </c>
      <c r="BM17" s="34">
        <f t="shared" si="6"/>
        <v>712000</v>
      </c>
      <c r="BN17" s="34">
        <f t="shared" si="6"/>
        <v>712000</v>
      </c>
      <c r="BO17" s="34">
        <f t="shared" si="6"/>
        <v>712000</v>
      </c>
      <c r="BP17" s="34">
        <f t="shared" si="6"/>
        <v>712000</v>
      </c>
      <c r="BQ17" s="34">
        <f t="shared" si="6"/>
        <v>712000</v>
      </c>
      <c r="BR17" s="34">
        <f t="shared" si="6"/>
        <v>712000</v>
      </c>
      <c r="BS17" s="34">
        <f t="shared" si="6"/>
        <v>712000</v>
      </c>
      <c r="BT17" s="34">
        <f t="shared" ref="BT17:EE17" si="7">+BT13-BT15</f>
        <v>712000</v>
      </c>
      <c r="BU17" s="34">
        <f t="shared" si="7"/>
        <v>712000</v>
      </c>
      <c r="BV17" s="34">
        <f t="shared" si="7"/>
        <v>712000</v>
      </c>
      <c r="BW17" s="34">
        <f t="shared" si="7"/>
        <v>712000</v>
      </c>
      <c r="BX17" s="34">
        <f t="shared" si="7"/>
        <v>712000</v>
      </c>
      <c r="BY17" s="34">
        <f t="shared" si="7"/>
        <v>712000</v>
      </c>
      <c r="BZ17" s="34">
        <f t="shared" si="7"/>
        <v>712000</v>
      </c>
      <c r="CA17" s="34">
        <f t="shared" si="7"/>
        <v>712000</v>
      </c>
      <c r="CB17" s="34">
        <f t="shared" si="7"/>
        <v>712000</v>
      </c>
      <c r="CC17" s="34">
        <f t="shared" si="7"/>
        <v>712000</v>
      </c>
      <c r="CD17" s="34">
        <f t="shared" si="7"/>
        <v>712000</v>
      </c>
      <c r="CE17" s="34">
        <f t="shared" si="7"/>
        <v>712000</v>
      </c>
      <c r="CF17" s="34">
        <f t="shared" si="7"/>
        <v>712000</v>
      </c>
      <c r="CG17" s="34">
        <f t="shared" si="7"/>
        <v>712000</v>
      </c>
      <c r="CH17" s="34">
        <f t="shared" si="7"/>
        <v>712000</v>
      </c>
      <c r="CI17" s="34">
        <f t="shared" si="7"/>
        <v>712000</v>
      </c>
      <c r="CJ17" s="34">
        <f t="shared" si="7"/>
        <v>712000</v>
      </c>
      <c r="CK17" s="34">
        <f t="shared" si="7"/>
        <v>712000</v>
      </c>
      <c r="CL17" s="34">
        <f t="shared" si="7"/>
        <v>712000</v>
      </c>
      <c r="CM17" s="34">
        <f t="shared" si="7"/>
        <v>712000</v>
      </c>
      <c r="CN17" s="34">
        <f t="shared" si="7"/>
        <v>712000</v>
      </c>
      <c r="CO17" s="34">
        <f t="shared" si="7"/>
        <v>712000</v>
      </c>
      <c r="CP17" s="34">
        <f t="shared" si="7"/>
        <v>712000</v>
      </c>
      <c r="CQ17" s="34">
        <f t="shared" si="7"/>
        <v>712000</v>
      </c>
      <c r="CR17" s="34">
        <f t="shared" si="7"/>
        <v>712000</v>
      </c>
      <c r="CS17" s="34">
        <f t="shared" si="7"/>
        <v>712000</v>
      </c>
      <c r="CT17" s="34">
        <f t="shared" si="7"/>
        <v>712000</v>
      </c>
      <c r="CU17" s="34">
        <f t="shared" si="7"/>
        <v>712000</v>
      </c>
      <c r="CV17" s="34">
        <f t="shared" si="7"/>
        <v>712000</v>
      </c>
      <c r="CW17" s="34">
        <f t="shared" si="7"/>
        <v>712000</v>
      </c>
      <c r="CX17" s="34">
        <f t="shared" si="7"/>
        <v>712000</v>
      </c>
      <c r="CY17" s="34">
        <f t="shared" si="7"/>
        <v>712000</v>
      </c>
      <c r="CZ17" s="34">
        <f t="shared" si="7"/>
        <v>712000</v>
      </c>
      <c r="DA17" s="34">
        <f t="shared" si="7"/>
        <v>712000</v>
      </c>
      <c r="DB17" s="34">
        <f t="shared" si="7"/>
        <v>712000</v>
      </c>
      <c r="DC17" s="34">
        <f t="shared" si="7"/>
        <v>712000</v>
      </c>
      <c r="DD17" s="34">
        <f t="shared" si="7"/>
        <v>712000</v>
      </c>
      <c r="DE17" s="34">
        <f t="shared" si="7"/>
        <v>712000</v>
      </c>
      <c r="DF17" s="34">
        <f t="shared" si="7"/>
        <v>712000</v>
      </c>
      <c r="DG17" s="34">
        <f t="shared" si="7"/>
        <v>712000</v>
      </c>
      <c r="DH17" s="34">
        <f t="shared" si="7"/>
        <v>712000</v>
      </c>
      <c r="DI17" s="34">
        <f t="shared" si="7"/>
        <v>712000</v>
      </c>
      <c r="DJ17" s="34">
        <f t="shared" si="7"/>
        <v>712000</v>
      </c>
      <c r="DK17" s="34">
        <f t="shared" si="7"/>
        <v>712000</v>
      </c>
      <c r="DL17" s="34">
        <f t="shared" si="7"/>
        <v>712000</v>
      </c>
      <c r="DM17" s="34">
        <f t="shared" si="7"/>
        <v>712000</v>
      </c>
      <c r="DN17" s="34">
        <f t="shared" si="7"/>
        <v>712000</v>
      </c>
      <c r="DO17" s="34">
        <f t="shared" si="7"/>
        <v>712000</v>
      </c>
      <c r="DP17" s="34">
        <f t="shared" si="7"/>
        <v>712000</v>
      </c>
      <c r="DQ17" s="34">
        <f t="shared" si="7"/>
        <v>712000</v>
      </c>
      <c r="DR17" s="34">
        <f t="shared" si="7"/>
        <v>712000</v>
      </c>
      <c r="DS17" s="34">
        <f t="shared" si="7"/>
        <v>712000</v>
      </c>
      <c r="DT17" s="34">
        <f t="shared" si="7"/>
        <v>712000</v>
      </c>
      <c r="DU17" s="34">
        <f t="shared" si="7"/>
        <v>712000</v>
      </c>
      <c r="DV17" s="34">
        <f t="shared" si="7"/>
        <v>712000</v>
      </c>
      <c r="DX17" s="34">
        <f t="shared" si="7"/>
        <v>8544000</v>
      </c>
      <c r="DY17" s="34">
        <f t="shared" si="7"/>
        <v>8544000</v>
      </c>
      <c r="DZ17" s="34">
        <f t="shared" si="7"/>
        <v>2937000</v>
      </c>
      <c r="EA17" s="34">
        <f t="shared" si="7"/>
        <v>8544000</v>
      </c>
      <c r="EB17" s="34">
        <f t="shared" si="7"/>
        <v>8544000</v>
      </c>
      <c r="EC17" s="34">
        <f t="shared" si="7"/>
        <v>8544000</v>
      </c>
      <c r="ED17" s="34">
        <f t="shared" si="7"/>
        <v>8544000</v>
      </c>
      <c r="EE17" s="34">
        <f t="shared" si="7"/>
        <v>8544000</v>
      </c>
      <c r="EF17" s="34">
        <f t="shared" ref="EF17:EG17" si="8">+EF13-EF15</f>
        <v>8544000</v>
      </c>
      <c r="EG17" s="34">
        <f t="shared" si="8"/>
        <v>8544000</v>
      </c>
    </row>
    <row r="18" spans="4:137" ht="18.600000000000001" thickTop="1">
      <c r="D18" s="198"/>
      <c r="E18" s="21"/>
      <c r="F18" s="202"/>
    </row>
    <row r="19" spans="4:137" ht="21">
      <c r="D19" s="198"/>
      <c r="E19" s="21" t="s">
        <v>12</v>
      </c>
      <c r="F19" s="32"/>
    </row>
    <row r="20" spans="4:137" ht="18">
      <c r="D20" s="198"/>
      <c r="E20" s="21"/>
      <c r="F20" s="202"/>
    </row>
    <row r="21" spans="4:137" ht="18">
      <c r="D21" s="198"/>
      <c r="E21" s="21"/>
      <c r="F21" s="203" t="str">
        <f>+[1]I_C_Gestione!D5</f>
        <v>Affitto</v>
      </c>
      <c r="G21" s="3">
        <f>+[1]C_Gestione!F6</f>
        <v>416.66666666666669</v>
      </c>
      <c r="H21" s="3">
        <f>+[1]C_Gestione!G6</f>
        <v>416.66666666666669</v>
      </c>
      <c r="I21" s="3">
        <f>+[1]C_Gestione!H6</f>
        <v>416.66666666666669</v>
      </c>
      <c r="J21" s="3">
        <f>+[1]C_Gestione!I6</f>
        <v>416.66666666666669</v>
      </c>
      <c r="K21" s="3">
        <f>+[1]C_Gestione!J6</f>
        <v>416.66666666666669</v>
      </c>
      <c r="L21" s="3">
        <f>+[1]C_Gestione!K6</f>
        <v>416.66666666666669</v>
      </c>
      <c r="M21" s="3">
        <f>+[1]C_Gestione!L6</f>
        <v>416.66666666666669</v>
      </c>
      <c r="N21" s="3">
        <f>+[1]C_Gestione!M6</f>
        <v>416.66666666666669</v>
      </c>
      <c r="O21" s="3">
        <f>+[1]C_Gestione!N6</f>
        <v>416.66666666666669</v>
      </c>
      <c r="P21" s="3">
        <f>+[1]C_Gestione!O6</f>
        <v>416.66666666666669</v>
      </c>
      <c r="Q21" s="3">
        <f>+[1]C_Gestione!P6</f>
        <v>416.66666666666669</v>
      </c>
      <c r="R21" s="3">
        <f>+[1]C_Gestione!Q6</f>
        <v>416.66666666666669</v>
      </c>
      <c r="S21" s="3">
        <f>+[1]C_Gestione!R6</f>
        <v>416.66666666666669</v>
      </c>
      <c r="T21" s="3">
        <f>+[1]C_Gestione!S6</f>
        <v>416.66666666666669</v>
      </c>
      <c r="U21" s="3">
        <f>+[1]C_Gestione!T6</f>
        <v>416.66666666666669</v>
      </c>
      <c r="V21" s="3">
        <f>+[1]C_Gestione!U6</f>
        <v>416.66666666666669</v>
      </c>
      <c r="W21" s="3">
        <f>+[1]C_Gestione!V6</f>
        <v>416.66666666666669</v>
      </c>
      <c r="X21" s="3">
        <f>+[1]C_Gestione!W6</f>
        <v>416.66666666666669</v>
      </c>
      <c r="Y21" s="3">
        <f>+[1]C_Gestione!X6</f>
        <v>416.66666666666669</v>
      </c>
      <c r="Z21" s="3">
        <f>+[1]C_Gestione!Y6</f>
        <v>416.66666666666669</v>
      </c>
      <c r="AA21" s="3">
        <f>+[1]C_Gestione!Z6</f>
        <v>416.66666666666669</v>
      </c>
      <c r="AB21" s="3">
        <f>+[1]C_Gestione!AA6</f>
        <v>416.66666666666669</v>
      </c>
      <c r="AC21" s="3">
        <f>+[1]C_Gestione!AB6</f>
        <v>416.66666666666669</v>
      </c>
      <c r="AD21" s="3">
        <f>+[1]C_Gestione!AC6</f>
        <v>416.66666666666669</v>
      </c>
      <c r="AE21" s="3">
        <f>+[1]C_Gestione!AD6</f>
        <v>416.66666666666669</v>
      </c>
      <c r="AF21" s="3">
        <f>+[1]C_Gestione!AE6</f>
        <v>416.66666666666669</v>
      </c>
      <c r="AG21" s="3">
        <f>+[1]C_Gestione!AF6</f>
        <v>416.66666666666669</v>
      </c>
      <c r="AH21" s="3">
        <f>+[1]C_Gestione!AG6</f>
        <v>416.66666666666669</v>
      </c>
      <c r="AI21" s="3">
        <f>+[1]C_Gestione!AH6</f>
        <v>416.66666666666669</v>
      </c>
      <c r="AJ21" s="3">
        <f>+[1]C_Gestione!AI6</f>
        <v>416.66666666666669</v>
      </c>
      <c r="AK21" s="3">
        <f>+[1]C_Gestione!AJ6</f>
        <v>416.66666666666669</v>
      </c>
      <c r="AL21" s="3">
        <f>+[1]C_Gestione!AK6</f>
        <v>416.66666666666669</v>
      </c>
      <c r="AM21" s="3">
        <f>+[1]C_Gestione!AL6</f>
        <v>416.66666666666669</v>
      </c>
      <c r="AN21" s="3">
        <f>+[1]C_Gestione!AM6</f>
        <v>416.66666666666669</v>
      </c>
      <c r="AO21" s="3">
        <f>+[1]C_Gestione!AN6</f>
        <v>416.66666666666669</v>
      </c>
      <c r="AP21" s="3">
        <f>+[1]C_Gestione!AO6</f>
        <v>416.66666666666669</v>
      </c>
      <c r="AQ21" s="3">
        <f>+[1]C_Gestione!AP6</f>
        <v>416.66666666666669</v>
      </c>
      <c r="AR21" s="3">
        <f>+[1]C_Gestione!AQ6</f>
        <v>416.66666666666669</v>
      </c>
      <c r="AS21" s="3">
        <f>+[1]C_Gestione!AR6</f>
        <v>416.66666666666669</v>
      </c>
      <c r="AT21" s="3">
        <f>+[1]C_Gestione!AS6</f>
        <v>416.66666666666669</v>
      </c>
      <c r="AU21" s="3">
        <f>+[1]C_Gestione!AT6</f>
        <v>416.66666666666669</v>
      </c>
      <c r="AV21" s="3">
        <f>+[1]C_Gestione!AU6</f>
        <v>416.66666666666669</v>
      </c>
      <c r="AW21" s="3">
        <f>+[1]C_Gestione!AV6</f>
        <v>416.66666666666669</v>
      </c>
      <c r="AX21" s="3">
        <f>+[1]C_Gestione!AW6</f>
        <v>416.66666666666669</v>
      </c>
      <c r="AY21" s="3">
        <f>+[1]C_Gestione!AX6</f>
        <v>416.66666666666669</v>
      </c>
      <c r="AZ21" s="3">
        <f>+[1]C_Gestione!AY6</f>
        <v>416.66666666666669</v>
      </c>
      <c r="BA21" s="3">
        <f>+[1]C_Gestione!AZ6</f>
        <v>416.66666666666669</v>
      </c>
      <c r="BB21" s="3">
        <f>+[1]C_Gestione!BA6</f>
        <v>416.66666666666669</v>
      </c>
      <c r="BC21" s="3">
        <f>+[1]C_Gestione!BB6</f>
        <v>416.66666666666669</v>
      </c>
      <c r="BD21" s="3">
        <f>+[1]C_Gestione!BC6</f>
        <v>416.66666666666669</v>
      </c>
      <c r="BE21" s="3">
        <f>+[1]C_Gestione!BD6</f>
        <v>416.66666666666669</v>
      </c>
      <c r="BF21" s="3">
        <f>+[1]C_Gestione!BE6</f>
        <v>416.66666666666669</v>
      </c>
      <c r="BG21" s="3">
        <f>+[1]C_Gestione!BF6</f>
        <v>416.66666666666669</v>
      </c>
      <c r="BH21" s="3">
        <f>+[1]C_Gestione!BG6</f>
        <v>416.66666666666669</v>
      </c>
      <c r="BI21" s="3">
        <f>+[1]C_Gestione!BH6</f>
        <v>416.66666666666669</v>
      </c>
      <c r="BJ21" s="3">
        <f>+[1]C_Gestione!BI6</f>
        <v>416.66666666666669</v>
      </c>
      <c r="BK21" s="3">
        <f>+[1]C_Gestione!BJ6</f>
        <v>416.66666666666669</v>
      </c>
      <c r="BL21" s="3">
        <f>+[1]C_Gestione!BK6</f>
        <v>416.66666666666669</v>
      </c>
      <c r="BM21" s="3">
        <f>+[1]C_Gestione!BL6</f>
        <v>416.66666666666669</v>
      </c>
      <c r="BN21" s="3">
        <f>+[1]C_Gestione!BM6</f>
        <v>416.66666666666669</v>
      </c>
      <c r="BO21" s="3">
        <f>+[1]C_Gestione!BN6</f>
        <v>416.66666666666669</v>
      </c>
      <c r="BP21" s="3">
        <f>+[1]C_Gestione!BO6</f>
        <v>416.66666666666669</v>
      </c>
      <c r="BQ21" s="3">
        <f>+[1]C_Gestione!BP6</f>
        <v>416.66666666666669</v>
      </c>
      <c r="BR21" s="3">
        <f>+[1]C_Gestione!BQ6</f>
        <v>416.66666666666669</v>
      </c>
      <c r="BS21" s="3">
        <f>+[1]C_Gestione!BR6</f>
        <v>416.66666666666669</v>
      </c>
      <c r="BT21" s="3">
        <f>+[1]C_Gestione!BS6</f>
        <v>416.66666666666669</v>
      </c>
      <c r="BU21" s="3">
        <f>+[1]C_Gestione!BT6</f>
        <v>416.66666666666669</v>
      </c>
      <c r="BV21" s="3">
        <f>+[1]C_Gestione!BU6</f>
        <v>416.66666666666669</v>
      </c>
      <c r="BW21" s="3">
        <f>+[1]C_Gestione!BV6</f>
        <v>416.66666666666669</v>
      </c>
      <c r="BX21" s="3">
        <f>+[1]C_Gestione!BW6</f>
        <v>416.66666666666669</v>
      </c>
      <c r="BY21" s="3">
        <f>+[1]C_Gestione!BX6</f>
        <v>416.66666666666669</v>
      </c>
      <c r="BZ21" s="3">
        <f>+[1]C_Gestione!BY6</f>
        <v>416.66666666666669</v>
      </c>
      <c r="CA21" s="3">
        <f>+[1]C_Gestione!BZ6</f>
        <v>416.66666666666669</v>
      </c>
      <c r="CB21" s="3">
        <f>+[1]C_Gestione!CA6</f>
        <v>416.66666666666669</v>
      </c>
      <c r="CC21" s="3">
        <f>+[1]C_Gestione!CB6</f>
        <v>416.66666666666669</v>
      </c>
      <c r="CD21" s="3">
        <f>+[1]C_Gestione!CC6</f>
        <v>416.66666666666669</v>
      </c>
      <c r="CE21" s="3">
        <f>+[1]C_Gestione!CD6</f>
        <v>416.66666666666669</v>
      </c>
      <c r="CF21" s="3">
        <f>+[1]C_Gestione!CE6</f>
        <v>416.66666666666669</v>
      </c>
      <c r="CG21" s="3">
        <f>+[1]C_Gestione!CF6</f>
        <v>416.66666666666669</v>
      </c>
      <c r="CH21" s="3">
        <f>+[1]C_Gestione!CG6</f>
        <v>416.66666666666669</v>
      </c>
      <c r="CI21" s="3">
        <f>+[1]C_Gestione!CH6</f>
        <v>416.66666666666669</v>
      </c>
      <c r="CJ21" s="3">
        <f>+[1]C_Gestione!CI6</f>
        <v>416.66666666666669</v>
      </c>
      <c r="CK21" s="3">
        <f>+[1]C_Gestione!CJ6</f>
        <v>416.66666666666669</v>
      </c>
      <c r="CL21" s="3">
        <f>+[1]C_Gestione!CK6</f>
        <v>416.66666666666669</v>
      </c>
      <c r="CM21" s="3">
        <f>+[1]C_Gestione!CL6</f>
        <v>416.66666666666669</v>
      </c>
      <c r="CN21" s="3">
        <f>+[1]C_Gestione!CM6</f>
        <v>416.66666666666669</v>
      </c>
      <c r="CO21" s="3">
        <f>+[1]C_Gestione!CN6</f>
        <v>416.66666666666669</v>
      </c>
      <c r="CP21" s="3">
        <f>+[1]C_Gestione!CO6</f>
        <v>416.66666666666669</v>
      </c>
      <c r="CQ21" s="3">
        <f>+[1]C_Gestione!CP6</f>
        <v>416.66666666666669</v>
      </c>
      <c r="CR21" s="3">
        <f>+[1]C_Gestione!CQ6</f>
        <v>416.66666666666669</v>
      </c>
      <c r="CS21" s="3">
        <f>+[1]C_Gestione!CR6</f>
        <v>416.66666666666669</v>
      </c>
      <c r="CT21" s="3">
        <f>+[1]C_Gestione!CS6</f>
        <v>416.66666666666669</v>
      </c>
      <c r="CU21" s="3">
        <f>+[1]C_Gestione!CT6</f>
        <v>416.66666666666669</v>
      </c>
      <c r="CV21" s="3">
        <f>+[1]C_Gestione!CU6</f>
        <v>416.66666666666669</v>
      </c>
      <c r="CW21" s="3">
        <f>+[1]C_Gestione!CV6</f>
        <v>416.66666666666669</v>
      </c>
      <c r="CX21" s="3">
        <f>+[1]C_Gestione!CW6</f>
        <v>416.66666666666669</v>
      </c>
      <c r="CY21" s="3">
        <f>+[1]C_Gestione!CX6</f>
        <v>416.66666666666669</v>
      </c>
      <c r="CZ21" s="3">
        <f>+[1]C_Gestione!CY6</f>
        <v>416.66666666666669</v>
      </c>
      <c r="DA21" s="3">
        <f>+[1]C_Gestione!CZ6</f>
        <v>416.66666666666669</v>
      </c>
      <c r="DB21" s="3">
        <f>+[1]C_Gestione!DA6</f>
        <v>416.66666666666669</v>
      </c>
      <c r="DC21" s="3">
        <f>+[1]C_Gestione!DB6</f>
        <v>416.66666666666669</v>
      </c>
      <c r="DD21" s="3">
        <f>+[1]C_Gestione!DC6</f>
        <v>416.66666666666669</v>
      </c>
      <c r="DE21" s="3">
        <f>+[1]C_Gestione!DD6</f>
        <v>416.66666666666669</v>
      </c>
      <c r="DF21" s="3">
        <f>+[1]C_Gestione!DE6</f>
        <v>416.66666666666669</v>
      </c>
      <c r="DG21" s="3">
        <f>+[1]C_Gestione!DF6</f>
        <v>416.66666666666669</v>
      </c>
      <c r="DH21" s="3">
        <f>+[1]C_Gestione!DG6</f>
        <v>416.66666666666669</v>
      </c>
      <c r="DI21" s="3">
        <f>+[1]C_Gestione!DH6</f>
        <v>416.66666666666669</v>
      </c>
      <c r="DJ21" s="3">
        <f>+[1]C_Gestione!DI6</f>
        <v>416.66666666666669</v>
      </c>
      <c r="DK21" s="3">
        <f>+[1]C_Gestione!DJ6</f>
        <v>416.66666666666669</v>
      </c>
      <c r="DL21" s="3">
        <f>+[1]C_Gestione!DK6</f>
        <v>416.66666666666669</v>
      </c>
      <c r="DM21" s="3">
        <f>+[1]C_Gestione!DL6</f>
        <v>416.66666666666669</v>
      </c>
      <c r="DN21" s="3">
        <f>+[1]C_Gestione!DM6</f>
        <v>416.66666666666669</v>
      </c>
      <c r="DO21" s="3">
        <f>+[1]C_Gestione!DN6</f>
        <v>416.66666666666669</v>
      </c>
      <c r="DP21" s="3">
        <f>+[1]C_Gestione!DO6</f>
        <v>416.66666666666669</v>
      </c>
      <c r="DQ21" s="3">
        <f>+[1]C_Gestione!DP6</f>
        <v>416.66666666666669</v>
      </c>
      <c r="DR21" s="3">
        <f>+[1]C_Gestione!DQ6</f>
        <v>416.66666666666669</v>
      </c>
      <c r="DS21" s="3">
        <f>+[1]C_Gestione!DR6</f>
        <v>416.66666666666669</v>
      </c>
      <c r="DT21" s="3">
        <f>+[1]C_Gestione!DS6</f>
        <v>416.66666666666669</v>
      </c>
      <c r="DU21" s="3">
        <f>+[1]C_Gestione!DT6</f>
        <v>416.66666666666669</v>
      </c>
      <c r="DV21" s="3">
        <f>+[1]C_Gestione!DU6</f>
        <v>416.66666666666669</v>
      </c>
      <c r="DX21" s="3">
        <f t="shared" ref="DX21:DX39" si="9">+SUM(G21:R21)</f>
        <v>5000</v>
      </c>
      <c r="DY21" s="3">
        <f t="shared" ref="DY21:DY39" si="10">+SUM(S21:AD21)</f>
        <v>5000</v>
      </c>
      <c r="DZ21" s="3">
        <f t="shared" ref="DZ21:DZ39" si="11">+SUM(AE21:AP21)</f>
        <v>5000</v>
      </c>
      <c r="EA21" s="3">
        <f t="shared" ref="EA21:EA39" si="12">+SUM(AQ21:BB21)</f>
        <v>5000</v>
      </c>
      <c r="EB21" s="3">
        <f t="shared" ref="EB21:EB39" si="13">+SUM(BC21:BN21)</f>
        <v>5000</v>
      </c>
      <c r="EC21" s="3">
        <f t="shared" ref="EC21:EC39" si="14">+SUM(BO21:BZ21)</f>
        <v>5000</v>
      </c>
      <c r="ED21" s="3">
        <f t="shared" ref="ED21:ED39" si="15">+SUM(CA21:CL21)</f>
        <v>5000</v>
      </c>
      <c r="EE21" s="3">
        <f t="shared" ref="EE21:EE39" si="16">+SUM(CM21:CX21)</f>
        <v>5000</v>
      </c>
      <c r="EF21" s="3">
        <f t="shared" ref="EF21:EF39" si="17">+SUM(CY21:DJ21)</f>
        <v>5000</v>
      </c>
      <c r="EG21" s="3">
        <f t="shared" ref="EG21:EG39" si="18">+SUM(DK21:DV21)</f>
        <v>5000</v>
      </c>
    </row>
    <row r="22" spans="4:137" ht="18">
      <c r="D22" s="198"/>
      <c r="E22" s="21"/>
      <c r="F22" s="203" t="str">
        <f>+[1]I_C_Gestione!D6</f>
        <v>Utenze</v>
      </c>
      <c r="G22" s="3">
        <f>+[1]C_Gestione!F7</f>
        <v>83.333333333333329</v>
      </c>
      <c r="H22" s="3">
        <f>+[1]C_Gestione!G7</f>
        <v>83.333333333333329</v>
      </c>
      <c r="I22" s="3">
        <f>+[1]C_Gestione!H7</f>
        <v>83.333333333333329</v>
      </c>
      <c r="J22" s="3">
        <f>+[1]C_Gestione!I7</f>
        <v>83.333333333333329</v>
      </c>
      <c r="K22" s="3">
        <f>+[1]C_Gestione!J7</f>
        <v>83.333333333333329</v>
      </c>
      <c r="L22" s="3">
        <f>+[1]C_Gestione!K7</f>
        <v>83.333333333333329</v>
      </c>
      <c r="M22" s="3">
        <f>+[1]C_Gestione!L7</f>
        <v>83.333333333333329</v>
      </c>
      <c r="N22" s="3">
        <f>+[1]C_Gestione!M7</f>
        <v>83.333333333333329</v>
      </c>
      <c r="O22" s="3">
        <f>+[1]C_Gestione!N7</f>
        <v>83.333333333333329</v>
      </c>
      <c r="P22" s="3">
        <f>+[1]C_Gestione!O7</f>
        <v>83.333333333333329</v>
      </c>
      <c r="Q22" s="3">
        <f>+[1]C_Gestione!P7</f>
        <v>83.333333333333329</v>
      </c>
      <c r="R22" s="3">
        <f>+[1]C_Gestione!Q7</f>
        <v>83.333333333333329</v>
      </c>
      <c r="S22" s="3">
        <f>+[1]C_Gestione!R7</f>
        <v>83.333333333333329</v>
      </c>
      <c r="T22" s="3">
        <f>+[1]C_Gestione!S7</f>
        <v>83.333333333333329</v>
      </c>
      <c r="U22" s="3">
        <f>+[1]C_Gestione!T7</f>
        <v>83.333333333333329</v>
      </c>
      <c r="V22" s="3">
        <f>+[1]C_Gestione!U7</f>
        <v>83.333333333333329</v>
      </c>
      <c r="W22" s="3">
        <f>+[1]C_Gestione!V7</f>
        <v>83.333333333333329</v>
      </c>
      <c r="X22" s="3">
        <f>+[1]C_Gestione!W7</f>
        <v>83.333333333333329</v>
      </c>
      <c r="Y22" s="3">
        <f>+[1]C_Gestione!X7</f>
        <v>83.333333333333329</v>
      </c>
      <c r="Z22" s="3">
        <f>+[1]C_Gestione!Y7</f>
        <v>83.333333333333329</v>
      </c>
      <c r="AA22" s="3">
        <f>+[1]C_Gestione!Z7</f>
        <v>83.333333333333329</v>
      </c>
      <c r="AB22" s="3">
        <f>+[1]C_Gestione!AA7</f>
        <v>83.333333333333329</v>
      </c>
      <c r="AC22" s="3">
        <f>+[1]C_Gestione!AB7</f>
        <v>83.333333333333329</v>
      </c>
      <c r="AD22" s="3">
        <f>+[1]C_Gestione!AC7</f>
        <v>83.333333333333329</v>
      </c>
      <c r="AE22" s="3">
        <f>+[1]C_Gestione!AD7</f>
        <v>83.333333333333329</v>
      </c>
      <c r="AF22" s="3">
        <f>+[1]C_Gestione!AE7</f>
        <v>83.333333333333329</v>
      </c>
      <c r="AG22" s="3">
        <f>+[1]C_Gestione!AF7</f>
        <v>83.333333333333329</v>
      </c>
      <c r="AH22" s="3">
        <f>+[1]C_Gestione!AG7</f>
        <v>83.333333333333329</v>
      </c>
      <c r="AI22" s="3">
        <f>+[1]C_Gestione!AH7</f>
        <v>83.333333333333329</v>
      </c>
      <c r="AJ22" s="3">
        <f>+[1]C_Gestione!AI7</f>
        <v>83.333333333333329</v>
      </c>
      <c r="AK22" s="3">
        <f>+[1]C_Gestione!AJ7</f>
        <v>83.333333333333329</v>
      </c>
      <c r="AL22" s="3">
        <f>+[1]C_Gestione!AK7</f>
        <v>83.333333333333329</v>
      </c>
      <c r="AM22" s="3">
        <f>+[1]C_Gestione!AL7</f>
        <v>83.333333333333329</v>
      </c>
      <c r="AN22" s="3">
        <f>+[1]C_Gestione!AM7</f>
        <v>83.333333333333329</v>
      </c>
      <c r="AO22" s="3">
        <f>+[1]C_Gestione!AN7</f>
        <v>83.333333333333329</v>
      </c>
      <c r="AP22" s="3">
        <f>+[1]C_Gestione!AO7</f>
        <v>83.333333333333329</v>
      </c>
      <c r="AQ22" s="3">
        <f>+[1]C_Gestione!AP7</f>
        <v>83.333333333333329</v>
      </c>
      <c r="AR22" s="3">
        <f>+[1]C_Gestione!AQ7</f>
        <v>83.333333333333329</v>
      </c>
      <c r="AS22" s="3">
        <f>+[1]C_Gestione!AR7</f>
        <v>83.333333333333329</v>
      </c>
      <c r="AT22" s="3">
        <f>+[1]C_Gestione!AS7</f>
        <v>83.333333333333329</v>
      </c>
      <c r="AU22" s="3">
        <f>+[1]C_Gestione!AT7</f>
        <v>83.333333333333329</v>
      </c>
      <c r="AV22" s="3">
        <f>+[1]C_Gestione!AU7</f>
        <v>83.333333333333329</v>
      </c>
      <c r="AW22" s="3">
        <f>+[1]C_Gestione!AV7</f>
        <v>83.333333333333329</v>
      </c>
      <c r="AX22" s="3">
        <f>+[1]C_Gestione!AW7</f>
        <v>83.333333333333329</v>
      </c>
      <c r="AY22" s="3">
        <f>+[1]C_Gestione!AX7</f>
        <v>83.333333333333329</v>
      </c>
      <c r="AZ22" s="3">
        <f>+[1]C_Gestione!AY7</f>
        <v>83.333333333333329</v>
      </c>
      <c r="BA22" s="3">
        <f>+[1]C_Gestione!AZ7</f>
        <v>83.333333333333329</v>
      </c>
      <c r="BB22" s="3">
        <f>+[1]C_Gestione!BA7</f>
        <v>83.333333333333329</v>
      </c>
      <c r="BC22" s="3">
        <f>+[1]C_Gestione!BB7</f>
        <v>83.333333333333329</v>
      </c>
      <c r="BD22" s="3">
        <f>+[1]C_Gestione!BC7</f>
        <v>83.333333333333329</v>
      </c>
      <c r="BE22" s="3">
        <f>+[1]C_Gestione!BD7</f>
        <v>83.333333333333329</v>
      </c>
      <c r="BF22" s="3">
        <f>+[1]C_Gestione!BE7</f>
        <v>83.333333333333329</v>
      </c>
      <c r="BG22" s="3">
        <f>+[1]C_Gestione!BF7</f>
        <v>83.333333333333329</v>
      </c>
      <c r="BH22" s="3">
        <f>+[1]C_Gestione!BG7</f>
        <v>83.333333333333329</v>
      </c>
      <c r="BI22" s="3">
        <f>+[1]C_Gestione!BH7</f>
        <v>83.333333333333329</v>
      </c>
      <c r="BJ22" s="3">
        <f>+[1]C_Gestione!BI7</f>
        <v>83.333333333333329</v>
      </c>
      <c r="BK22" s="3">
        <f>+[1]C_Gestione!BJ7</f>
        <v>83.333333333333329</v>
      </c>
      <c r="BL22" s="3">
        <f>+[1]C_Gestione!BK7</f>
        <v>83.333333333333329</v>
      </c>
      <c r="BM22" s="3">
        <f>+[1]C_Gestione!BL7</f>
        <v>83.333333333333329</v>
      </c>
      <c r="BN22" s="3">
        <f>+[1]C_Gestione!BM7</f>
        <v>83.333333333333329</v>
      </c>
      <c r="BO22" s="3">
        <f>+[1]C_Gestione!BN7</f>
        <v>83.333333333333329</v>
      </c>
      <c r="BP22" s="3">
        <f>+[1]C_Gestione!BO7</f>
        <v>83.333333333333329</v>
      </c>
      <c r="BQ22" s="3">
        <f>+[1]C_Gestione!BP7</f>
        <v>83.333333333333329</v>
      </c>
      <c r="BR22" s="3">
        <f>+[1]C_Gestione!BQ7</f>
        <v>83.333333333333329</v>
      </c>
      <c r="BS22" s="3">
        <f>+[1]C_Gestione!BR7</f>
        <v>83.333333333333329</v>
      </c>
      <c r="BT22" s="3">
        <f>+[1]C_Gestione!BS7</f>
        <v>83.333333333333329</v>
      </c>
      <c r="BU22" s="3">
        <f>+[1]C_Gestione!BT7</f>
        <v>83.333333333333329</v>
      </c>
      <c r="BV22" s="3">
        <f>+[1]C_Gestione!BU7</f>
        <v>83.333333333333329</v>
      </c>
      <c r="BW22" s="3">
        <f>+[1]C_Gestione!BV7</f>
        <v>83.333333333333329</v>
      </c>
      <c r="BX22" s="3">
        <f>+[1]C_Gestione!BW7</f>
        <v>83.333333333333329</v>
      </c>
      <c r="BY22" s="3">
        <f>+[1]C_Gestione!BX7</f>
        <v>83.333333333333329</v>
      </c>
      <c r="BZ22" s="3">
        <f>+[1]C_Gestione!BY7</f>
        <v>83.333333333333329</v>
      </c>
      <c r="CA22" s="3">
        <f>+[1]C_Gestione!BZ7</f>
        <v>83.333333333333329</v>
      </c>
      <c r="CB22" s="3">
        <f>+[1]C_Gestione!CA7</f>
        <v>83.333333333333329</v>
      </c>
      <c r="CC22" s="3">
        <f>+[1]C_Gestione!CB7</f>
        <v>83.333333333333329</v>
      </c>
      <c r="CD22" s="3">
        <f>+[1]C_Gestione!CC7</f>
        <v>83.333333333333329</v>
      </c>
      <c r="CE22" s="3">
        <f>+[1]C_Gestione!CD7</f>
        <v>83.333333333333329</v>
      </c>
      <c r="CF22" s="3">
        <f>+[1]C_Gestione!CE7</f>
        <v>83.333333333333329</v>
      </c>
      <c r="CG22" s="3">
        <f>+[1]C_Gestione!CF7</f>
        <v>83.333333333333329</v>
      </c>
      <c r="CH22" s="3">
        <f>+[1]C_Gestione!CG7</f>
        <v>83.333333333333329</v>
      </c>
      <c r="CI22" s="3">
        <f>+[1]C_Gestione!CH7</f>
        <v>83.333333333333329</v>
      </c>
      <c r="CJ22" s="3">
        <f>+[1]C_Gestione!CI7</f>
        <v>83.333333333333329</v>
      </c>
      <c r="CK22" s="3">
        <f>+[1]C_Gestione!CJ7</f>
        <v>83.333333333333329</v>
      </c>
      <c r="CL22" s="3">
        <f>+[1]C_Gestione!CK7</f>
        <v>83.333333333333329</v>
      </c>
      <c r="CM22" s="3">
        <f>+[1]C_Gestione!CL7</f>
        <v>83.333333333333329</v>
      </c>
      <c r="CN22" s="3">
        <f>+[1]C_Gestione!CM7</f>
        <v>83.333333333333329</v>
      </c>
      <c r="CO22" s="3">
        <f>+[1]C_Gestione!CN7</f>
        <v>83.333333333333329</v>
      </c>
      <c r="CP22" s="3">
        <f>+[1]C_Gestione!CO7</f>
        <v>83.333333333333329</v>
      </c>
      <c r="CQ22" s="3">
        <f>+[1]C_Gestione!CP7</f>
        <v>83.333333333333329</v>
      </c>
      <c r="CR22" s="3">
        <f>+[1]C_Gestione!CQ7</f>
        <v>83.333333333333329</v>
      </c>
      <c r="CS22" s="3">
        <f>+[1]C_Gestione!CR7</f>
        <v>83.333333333333329</v>
      </c>
      <c r="CT22" s="3">
        <f>+[1]C_Gestione!CS7</f>
        <v>83.333333333333329</v>
      </c>
      <c r="CU22" s="3">
        <f>+[1]C_Gestione!CT7</f>
        <v>83.333333333333329</v>
      </c>
      <c r="CV22" s="3">
        <f>+[1]C_Gestione!CU7</f>
        <v>83.333333333333329</v>
      </c>
      <c r="CW22" s="3">
        <f>+[1]C_Gestione!CV7</f>
        <v>83.333333333333329</v>
      </c>
      <c r="CX22" s="3">
        <f>+[1]C_Gestione!CW7</f>
        <v>83.333333333333329</v>
      </c>
      <c r="CY22" s="3">
        <f>+[1]C_Gestione!CX7</f>
        <v>83.333333333333329</v>
      </c>
      <c r="CZ22" s="3">
        <f>+[1]C_Gestione!CY7</f>
        <v>83.333333333333329</v>
      </c>
      <c r="DA22" s="3">
        <f>+[1]C_Gestione!CZ7</f>
        <v>83.333333333333329</v>
      </c>
      <c r="DB22" s="3">
        <f>+[1]C_Gestione!DA7</f>
        <v>83.333333333333329</v>
      </c>
      <c r="DC22" s="3">
        <f>+[1]C_Gestione!DB7</f>
        <v>83.333333333333329</v>
      </c>
      <c r="DD22" s="3">
        <f>+[1]C_Gestione!DC7</f>
        <v>83.333333333333329</v>
      </c>
      <c r="DE22" s="3">
        <f>+[1]C_Gestione!DD7</f>
        <v>83.333333333333329</v>
      </c>
      <c r="DF22" s="3">
        <f>+[1]C_Gestione!DE7</f>
        <v>83.333333333333329</v>
      </c>
      <c r="DG22" s="3">
        <f>+[1]C_Gestione!DF7</f>
        <v>83.333333333333329</v>
      </c>
      <c r="DH22" s="3">
        <f>+[1]C_Gestione!DG7</f>
        <v>83.333333333333329</v>
      </c>
      <c r="DI22" s="3">
        <f>+[1]C_Gestione!DH7</f>
        <v>83.333333333333329</v>
      </c>
      <c r="DJ22" s="3">
        <f>+[1]C_Gestione!DI7</f>
        <v>83.333333333333329</v>
      </c>
      <c r="DK22" s="3">
        <f>+[1]C_Gestione!DJ7</f>
        <v>83.333333333333329</v>
      </c>
      <c r="DL22" s="3">
        <f>+[1]C_Gestione!DK7</f>
        <v>83.333333333333329</v>
      </c>
      <c r="DM22" s="3">
        <f>+[1]C_Gestione!DL7</f>
        <v>83.333333333333329</v>
      </c>
      <c r="DN22" s="3">
        <f>+[1]C_Gestione!DM7</f>
        <v>83.333333333333329</v>
      </c>
      <c r="DO22" s="3">
        <f>+[1]C_Gestione!DN7</f>
        <v>83.333333333333329</v>
      </c>
      <c r="DP22" s="3">
        <f>+[1]C_Gestione!DO7</f>
        <v>83.333333333333329</v>
      </c>
      <c r="DQ22" s="3">
        <f>+[1]C_Gestione!DP7</f>
        <v>83.333333333333329</v>
      </c>
      <c r="DR22" s="3">
        <f>+[1]C_Gestione!DQ7</f>
        <v>83.333333333333329</v>
      </c>
      <c r="DS22" s="3">
        <f>+[1]C_Gestione!DR7</f>
        <v>83.333333333333329</v>
      </c>
      <c r="DT22" s="3">
        <f>+[1]C_Gestione!DS7</f>
        <v>83.333333333333329</v>
      </c>
      <c r="DU22" s="3">
        <f>+[1]C_Gestione!DT7</f>
        <v>83.333333333333329</v>
      </c>
      <c r="DV22" s="3">
        <f>+[1]C_Gestione!DU7</f>
        <v>83.333333333333329</v>
      </c>
      <c r="DX22" s="3">
        <f t="shared" si="9"/>
        <v>1000.0000000000001</v>
      </c>
      <c r="DY22" s="3">
        <f t="shared" si="10"/>
        <v>1000.0000000000001</v>
      </c>
      <c r="DZ22" s="3">
        <f t="shared" si="11"/>
        <v>1000.0000000000001</v>
      </c>
      <c r="EA22" s="3">
        <f t="shared" si="12"/>
        <v>1000.0000000000001</v>
      </c>
      <c r="EB22" s="3">
        <f t="shared" si="13"/>
        <v>1000.0000000000001</v>
      </c>
      <c r="EC22" s="3">
        <f t="shared" si="14"/>
        <v>1000.0000000000001</v>
      </c>
      <c r="ED22" s="3">
        <f t="shared" si="15"/>
        <v>1000.0000000000001</v>
      </c>
      <c r="EE22" s="3">
        <f t="shared" si="16"/>
        <v>1000.0000000000001</v>
      </c>
      <c r="EF22" s="3">
        <f t="shared" si="17"/>
        <v>1000.0000000000001</v>
      </c>
      <c r="EG22" s="3">
        <f t="shared" si="18"/>
        <v>1000.0000000000001</v>
      </c>
    </row>
    <row r="23" spans="4:137" ht="18">
      <c r="D23" s="198"/>
      <c r="E23" s="21"/>
      <c r="F23" s="203" t="str">
        <f>+[1]I_C_Gestione!D7</f>
        <v>Servizi Informatici</v>
      </c>
      <c r="G23" s="3">
        <f>+[1]C_Gestione!F8</f>
        <v>333.33333333333331</v>
      </c>
      <c r="H23" s="3">
        <f>+[1]C_Gestione!G8</f>
        <v>333.33333333333331</v>
      </c>
      <c r="I23" s="3">
        <f>+[1]C_Gestione!H8</f>
        <v>333.33333333333331</v>
      </c>
      <c r="J23" s="3">
        <f>+[1]C_Gestione!I8</f>
        <v>333.33333333333331</v>
      </c>
      <c r="K23" s="3">
        <f>+[1]C_Gestione!J8</f>
        <v>333.33333333333331</v>
      </c>
      <c r="L23" s="3">
        <f>+[1]C_Gestione!K8</f>
        <v>333.33333333333331</v>
      </c>
      <c r="M23" s="3">
        <f>+[1]C_Gestione!L8</f>
        <v>333.33333333333331</v>
      </c>
      <c r="N23" s="3">
        <f>+[1]C_Gestione!M8</f>
        <v>333.33333333333331</v>
      </c>
      <c r="O23" s="3">
        <f>+[1]C_Gestione!N8</f>
        <v>333.33333333333331</v>
      </c>
      <c r="P23" s="3">
        <f>+[1]C_Gestione!O8</f>
        <v>333.33333333333331</v>
      </c>
      <c r="Q23" s="3">
        <f>+[1]C_Gestione!P8</f>
        <v>333.33333333333331</v>
      </c>
      <c r="R23" s="3">
        <f>+[1]C_Gestione!Q8</f>
        <v>333.33333333333331</v>
      </c>
      <c r="S23" s="3">
        <f>+[1]C_Gestione!R8</f>
        <v>333.33333333333331</v>
      </c>
      <c r="T23" s="3">
        <f>+[1]C_Gestione!S8</f>
        <v>333.33333333333331</v>
      </c>
      <c r="U23" s="3">
        <f>+[1]C_Gestione!T8</f>
        <v>333.33333333333331</v>
      </c>
      <c r="V23" s="3">
        <f>+[1]C_Gestione!U8</f>
        <v>333.33333333333331</v>
      </c>
      <c r="W23" s="3">
        <f>+[1]C_Gestione!V8</f>
        <v>333.33333333333331</v>
      </c>
      <c r="X23" s="3">
        <f>+[1]C_Gestione!W8</f>
        <v>333.33333333333331</v>
      </c>
      <c r="Y23" s="3">
        <f>+[1]C_Gestione!X8</f>
        <v>333.33333333333331</v>
      </c>
      <c r="Z23" s="3">
        <f>+[1]C_Gestione!Y8</f>
        <v>333.33333333333331</v>
      </c>
      <c r="AA23" s="3">
        <f>+[1]C_Gestione!Z8</f>
        <v>333.33333333333331</v>
      </c>
      <c r="AB23" s="3">
        <f>+[1]C_Gestione!AA8</f>
        <v>333.33333333333331</v>
      </c>
      <c r="AC23" s="3">
        <f>+[1]C_Gestione!AB8</f>
        <v>333.33333333333331</v>
      </c>
      <c r="AD23" s="3">
        <f>+[1]C_Gestione!AC8</f>
        <v>333.33333333333331</v>
      </c>
      <c r="AE23" s="3">
        <f>+[1]C_Gestione!AD8</f>
        <v>333.33333333333331</v>
      </c>
      <c r="AF23" s="3">
        <f>+[1]C_Gestione!AE8</f>
        <v>333.33333333333331</v>
      </c>
      <c r="AG23" s="3">
        <f>+[1]C_Gestione!AF8</f>
        <v>333.33333333333331</v>
      </c>
      <c r="AH23" s="3">
        <f>+[1]C_Gestione!AG8</f>
        <v>333.33333333333331</v>
      </c>
      <c r="AI23" s="3">
        <f>+[1]C_Gestione!AH8</f>
        <v>333.33333333333331</v>
      </c>
      <c r="AJ23" s="3">
        <f>+[1]C_Gestione!AI8</f>
        <v>333.33333333333331</v>
      </c>
      <c r="AK23" s="3">
        <f>+[1]C_Gestione!AJ8</f>
        <v>333.33333333333331</v>
      </c>
      <c r="AL23" s="3">
        <f>+[1]C_Gestione!AK8</f>
        <v>333.33333333333331</v>
      </c>
      <c r="AM23" s="3">
        <f>+[1]C_Gestione!AL8</f>
        <v>333.33333333333331</v>
      </c>
      <c r="AN23" s="3">
        <f>+[1]C_Gestione!AM8</f>
        <v>333.33333333333331</v>
      </c>
      <c r="AO23" s="3">
        <f>+[1]C_Gestione!AN8</f>
        <v>333.33333333333331</v>
      </c>
      <c r="AP23" s="3">
        <f>+[1]C_Gestione!AO8</f>
        <v>333.33333333333331</v>
      </c>
      <c r="AQ23" s="3">
        <f>+[1]C_Gestione!AP8</f>
        <v>333.33333333333331</v>
      </c>
      <c r="AR23" s="3">
        <f>+[1]C_Gestione!AQ8</f>
        <v>333.33333333333331</v>
      </c>
      <c r="AS23" s="3">
        <f>+[1]C_Gestione!AR8</f>
        <v>333.33333333333331</v>
      </c>
      <c r="AT23" s="3">
        <f>+[1]C_Gestione!AS8</f>
        <v>333.33333333333331</v>
      </c>
      <c r="AU23" s="3">
        <f>+[1]C_Gestione!AT8</f>
        <v>333.33333333333331</v>
      </c>
      <c r="AV23" s="3">
        <f>+[1]C_Gestione!AU8</f>
        <v>333.33333333333331</v>
      </c>
      <c r="AW23" s="3">
        <f>+[1]C_Gestione!AV8</f>
        <v>333.33333333333331</v>
      </c>
      <c r="AX23" s="3">
        <f>+[1]C_Gestione!AW8</f>
        <v>333.33333333333331</v>
      </c>
      <c r="AY23" s="3">
        <f>+[1]C_Gestione!AX8</f>
        <v>333.33333333333331</v>
      </c>
      <c r="AZ23" s="3">
        <f>+[1]C_Gestione!AY8</f>
        <v>333.33333333333331</v>
      </c>
      <c r="BA23" s="3">
        <f>+[1]C_Gestione!AZ8</f>
        <v>333.33333333333331</v>
      </c>
      <c r="BB23" s="3">
        <f>+[1]C_Gestione!BA8</f>
        <v>333.33333333333331</v>
      </c>
      <c r="BC23" s="3">
        <f>+[1]C_Gestione!BB8</f>
        <v>333.33333333333331</v>
      </c>
      <c r="BD23" s="3">
        <f>+[1]C_Gestione!BC8</f>
        <v>333.33333333333331</v>
      </c>
      <c r="BE23" s="3">
        <f>+[1]C_Gestione!BD8</f>
        <v>333.33333333333331</v>
      </c>
      <c r="BF23" s="3">
        <f>+[1]C_Gestione!BE8</f>
        <v>333.33333333333331</v>
      </c>
      <c r="BG23" s="3">
        <f>+[1]C_Gestione!BF8</f>
        <v>333.33333333333331</v>
      </c>
      <c r="BH23" s="3">
        <f>+[1]C_Gestione!BG8</f>
        <v>333.33333333333331</v>
      </c>
      <c r="BI23" s="3">
        <f>+[1]C_Gestione!BH8</f>
        <v>333.33333333333331</v>
      </c>
      <c r="BJ23" s="3">
        <f>+[1]C_Gestione!BI8</f>
        <v>333.33333333333331</v>
      </c>
      <c r="BK23" s="3">
        <f>+[1]C_Gestione!BJ8</f>
        <v>333.33333333333331</v>
      </c>
      <c r="BL23" s="3">
        <f>+[1]C_Gestione!BK8</f>
        <v>333.33333333333331</v>
      </c>
      <c r="BM23" s="3">
        <f>+[1]C_Gestione!BL8</f>
        <v>333.33333333333331</v>
      </c>
      <c r="BN23" s="3">
        <f>+[1]C_Gestione!BM8</f>
        <v>333.33333333333331</v>
      </c>
      <c r="BO23" s="3">
        <f>+[1]C_Gestione!BN8</f>
        <v>333.33333333333331</v>
      </c>
      <c r="BP23" s="3">
        <f>+[1]C_Gestione!BO8</f>
        <v>333.33333333333331</v>
      </c>
      <c r="BQ23" s="3">
        <f>+[1]C_Gestione!BP8</f>
        <v>333.33333333333331</v>
      </c>
      <c r="BR23" s="3">
        <f>+[1]C_Gestione!BQ8</f>
        <v>333.33333333333331</v>
      </c>
      <c r="BS23" s="3">
        <f>+[1]C_Gestione!BR8</f>
        <v>333.33333333333331</v>
      </c>
      <c r="BT23" s="3">
        <f>+[1]C_Gestione!BS8</f>
        <v>333.33333333333331</v>
      </c>
      <c r="BU23" s="3">
        <f>+[1]C_Gestione!BT8</f>
        <v>333.33333333333331</v>
      </c>
      <c r="BV23" s="3">
        <f>+[1]C_Gestione!BU8</f>
        <v>333.33333333333331</v>
      </c>
      <c r="BW23" s="3">
        <f>+[1]C_Gestione!BV8</f>
        <v>333.33333333333331</v>
      </c>
      <c r="BX23" s="3">
        <f>+[1]C_Gestione!BW8</f>
        <v>333.33333333333331</v>
      </c>
      <c r="BY23" s="3">
        <f>+[1]C_Gestione!BX8</f>
        <v>333.33333333333331</v>
      </c>
      <c r="BZ23" s="3">
        <f>+[1]C_Gestione!BY8</f>
        <v>333.33333333333331</v>
      </c>
      <c r="CA23" s="3">
        <f>+[1]C_Gestione!BZ8</f>
        <v>333.33333333333331</v>
      </c>
      <c r="CB23" s="3">
        <f>+[1]C_Gestione!CA8</f>
        <v>333.33333333333331</v>
      </c>
      <c r="CC23" s="3">
        <f>+[1]C_Gestione!CB8</f>
        <v>333.33333333333331</v>
      </c>
      <c r="CD23" s="3">
        <f>+[1]C_Gestione!CC8</f>
        <v>333.33333333333331</v>
      </c>
      <c r="CE23" s="3">
        <f>+[1]C_Gestione!CD8</f>
        <v>333.33333333333331</v>
      </c>
      <c r="CF23" s="3">
        <f>+[1]C_Gestione!CE8</f>
        <v>333.33333333333331</v>
      </c>
      <c r="CG23" s="3">
        <f>+[1]C_Gestione!CF8</f>
        <v>333.33333333333331</v>
      </c>
      <c r="CH23" s="3">
        <f>+[1]C_Gestione!CG8</f>
        <v>333.33333333333331</v>
      </c>
      <c r="CI23" s="3">
        <f>+[1]C_Gestione!CH8</f>
        <v>333.33333333333331</v>
      </c>
      <c r="CJ23" s="3">
        <f>+[1]C_Gestione!CI8</f>
        <v>333.33333333333331</v>
      </c>
      <c r="CK23" s="3">
        <f>+[1]C_Gestione!CJ8</f>
        <v>333.33333333333331</v>
      </c>
      <c r="CL23" s="3">
        <f>+[1]C_Gestione!CK8</f>
        <v>333.33333333333331</v>
      </c>
      <c r="CM23" s="3">
        <f>+[1]C_Gestione!CL8</f>
        <v>333.33333333333331</v>
      </c>
      <c r="CN23" s="3">
        <f>+[1]C_Gestione!CM8</f>
        <v>333.33333333333331</v>
      </c>
      <c r="CO23" s="3">
        <f>+[1]C_Gestione!CN8</f>
        <v>333.33333333333331</v>
      </c>
      <c r="CP23" s="3">
        <f>+[1]C_Gestione!CO8</f>
        <v>333.33333333333331</v>
      </c>
      <c r="CQ23" s="3">
        <f>+[1]C_Gestione!CP8</f>
        <v>333.33333333333331</v>
      </c>
      <c r="CR23" s="3">
        <f>+[1]C_Gestione!CQ8</f>
        <v>333.33333333333331</v>
      </c>
      <c r="CS23" s="3">
        <f>+[1]C_Gestione!CR8</f>
        <v>333.33333333333331</v>
      </c>
      <c r="CT23" s="3">
        <f>+[1]C_Gestione!CS8</f>
        <v>333.33333333333331</v>
      </c>
      <c r="CU23" s="3">
        <f>+[1]C_Gestione!CT8</f>
        <v>333.33333333333331</v>
      </c>
      <c r="CV23" s="3">
        <f>+[1]C_Gestione!CU8</f>
        <v>333.33333333333331</v>
      </c>
      <c r="CW23" s="3">
        <f>+[1]C_Gestione!CV8</f>
        <v>333.33333333333331</v>
      </c>
      <c r="CX23" s="3">
        <f>+[1]C_Gestione!CW8</f>
        <v>333.33333333333331</v>
      </c>
      <c r="CY23" s="3">
        <f>+[1]C_Gestione!CX8</f>
        <v>333.33333333333331</v>
      </c>
      <c r="CZ23" s="3">
        <f>+[1]C_Gestione!CY8</f>
        <v>333.33333333333331</v>
      </c>
      <c r="DA23" s="3">
        <f>+[1]C_Gestione!CZ8</f>
        <v>333.33333333333331</v>
      </c>
      <c r="DB23" s="3">
        <f>+[1]C_Gestione!DA8</f>
        <v>333.33333333333331</v>
      </c>
      <c r="DC23" s="3">
        <f>+[1]C_Gestione!DB8</f>
        <v>333.33333333333331</v>
      </c>
      <c r="DD23" s="3">
        <f>+[1]C_Gestione!DC8</f>
        <v>333.33333333333331</v>
      </c>
      <c r="DE23" s="3">
        <f>+[1]C_Gestione!DD8</f>
        <v>333.33333333333331</v>
      </c>
      <c r="DF23" s="3">
        <f>+[1]C_Gestione!DE8</f>
        <v>333.33333333333331</v>
      </c>
      <c r="DG23" s="3">
        <f>+[1]C_Gestione!DF8</f>
        <v>333.33333333333331</v>
      </c>
      <c r="DH23" s="3">
        <f>+[1]C_Gestione!DG8</f>
        <v>333.33333333333331</v>
      </c>
      <c r="DI23" s="3">
        <f>+[1]C_Gestione!DH8</f>
        <v>333.33333333333331</v>
      </c>
      <c r="DJ23" s="3">
        <f>+[1]C_Gestione!DI8</f>
        <v>333.33333333333331</v>
      </c>
      <c r="DK23" s="3">
        <f>+[1]C_Gestione!DJ8</f>
        <v>333.33333333333331</v>
      </c>
      <c r="DL23" s="3">
        <f>+[1]C_Gestione!DK8</f>
        <v>333.33333333333331</v>
      </c>
      <c r="DM23" s="3">
        <f>+[1]C_Gestione!DL8</f>
        <v>333.33333333333331</v>
      </c>
      <c r="DN23" s="3">
        <f>+[1]C_Gestione!DM8</f>
        <v>333.33333333333331</v>
      </c>
      <c r="DO23" s="3">
        <f>+[1]C_Gestione!DN8</f>
        <v>333.33333333333331</v>
      </c>
      <c r="DP23" s="3">
        <f>+[1]C_Gestione!DO8</f>
        <v>333.33333333333331</v>
      </c>
      <c r="DQ23" s="3">
        <f>+[1]C_Gestione!DP8</f>
        <v>333.33333333333331</v>
      </c>
      <c r="DR23" s="3">
        <f>+[1]C_Gestione!DQ8</f>
        <v>333.33333333333331</v>
      </c>
      <c r="DS23" s="3">
        <f>+[1]C_Gestione!DR8</f>
        <v>333.33333333333331</v>
      </c>
      <c r="DT23" s="3">
        <f>+[1]C_Gestione!DS8</f>
        <v>333.33333333333331</v>
      </c>
      <c r="DU23" s="3">
        <f>+[1]C_Gestione!DT8</f>
        <v>333.33333333333331</v>
      </c>
      <c r="DV23" s="3">
        <f>+[1]C_Gestione!DU8</f>
        <v>333.33333333333331</v>
      </c>
      <c r="DX23" s="3">
        <f t="shared" si="9"/>
        <v>4000.0000000000005</v>
      </c>
      <c r="DY23" s="3">
        <f t="shared" si="10"/>
        <v>4000.0000000000005</v>
      </c>
      <c r="DZ23" s="3">
        <f t="shared" si="11"/>
        <v>4000.0000000000005</v>
      </c>
      <c r="EA23" s="3">
        <f t="shared" si="12"/>
        <v>4000.0000000000005</v>
      </c>
      <c r="EB23" s="3">
        <f t="shared" si="13"/>
        <v>4000.0000000000005</v>
      </c>
      <c r="EC23" s="3">
        <f t="shared" si="14"/>
        <v>4000.0000000000005</v>
      </c>
      <c r="ED23" s="3">
        <f t="shared" si="15"/>
        <v>4000.0000000000005</v>
      </c>
      <c r="EE23" s="3">
        <f t="shared" si="16"/>
        <v>4000.0000000000005</v>
      </c>
      <c r="EF23" s="3">
        <f t="shared" si="17"/>
        <v>4000.0000000000005</v>
      </c>
      <c r="EG23" s="3">
        <f t="shared" si="18"/>
        <v>4000.0000000000005</v>
      </c>
    </row>
    <row r="24" spans="4:137" ht="18">
      <c r="D24" s="198"/>
      <c r="E24" s="21"/>
      <c r="F24" s="203" t="str">
        <f>+[1]I_C_Gestione!D8</f>
        <v>Costi Amministrativi</v>
      </c>
      <c r="G24" s="3">
        <f>+[1]C_Gestione!F9</f>
        <v>416.66666666666669</v>
      </c>
      <c r="H24" s="3">
        <f>+[1]C_Gestione!G9</f>
        <v>416.66666666666669</v>
      </c>
      <c r="I24" s="3">
        <f>+[1]C_Gestione!H9</f>
        <v>416.66666666666669</v>
      </c>
      <c r="J24" s="3">
        <f>+[1]C_Gestione!I9</f>
        <v>416.66666666666669</v>
      </c>
      <c r="K24" s="3">
        <f>+[1]C_Gestione!J9</f>
        <v>416.66666666666669</v>
      </c>
      <c r="L24" s="3">
        <f>+[1]C_Gestione!K9</f>
        <v>416.66666666666669</v>
      </c>
      <c r="M24" s="3">
        <f>+[1]C_Gestione!L9</f>
        <v>416.66666666666669</v>
      </c>
      <c r="N24" s="3">
        <f>+[1]C_Gestione!M9</f>
        <v>416.66666666666669</v>
      </c>
      <c r="O24" s="3">
        <f>+[1]C_Gestione!N9</f>
        <v>416.66666666666669</v>
      </c>
      <c r="P24" s="3">
        <f>+[1]C_Gestione!O9</f>
        <v>416.66666666666669</v>
      </c>
      <c r="Q24" s="3">
        <f>+[1]C_Gestione!P9</f>
        <v>416.66666666666669</v>
      </c>
      <c r="R24" s="3">
        <f>+[1]C_Gestione!Q9</f>
        <v>416.66666666666669</v>
      </c>
      <c r="S24" s="3">
        <f>+[1]C_Gestione!R9</f>
        <v>416.66666666666669</v>
      </c>
      <c r="T24" s="3">
        <f>+[1]C_Gestione!S9</f>
        <v>416.66666666666669</v>
      </c>
      <c r="U24" s="3">
        <f>+[1]C_Gestione!T9</f>
        <v>416.66666666666669</v>
      </c>
      <c r="V24" s="3">
        <f>+[1]C_Gestione!U9</f>
        <v>416.66666666666669</v>
      </c>
      <c r="W24" s="3">
        <f>+[1]C_Gestione!V9</f>
        <v>416.66666666666669</v>
      </c>
      <c r="X24" s="3">
        <f>+[1]C_Gestione!W9</f>
        <v>416.66666666666669</v>
      </c>
      <c r="Y24" s="3">
        <f>+[1]C_Gestione!X9</f>
        <v>416.66666666666669</v>
      </c>
      <c r="Z24" s="3">
        <f>+[1]C_Gestione!Y9</f>
        <v>416.66666666666669</v>
      </c>
      <c r="AA24" s="3">
        <f>+[1]C_Gestione!Z9</f>
        <v>416.66666666666669</v>
      </c>
      <c r="AB24" s="3">
        <f>+[1]C_Gestione!AA9</f>
        <v>416.66666666666669</v>
      </c>
      <c r="AC24" s="3">
        <f>+[1]C_Gestione!AB9</f>
        <v>416.66666666666669</v>
      </c>
      <c r="AD24" s="3">
        <f>+[1]C_Gestione!AC9</f>
        <v>416.66666666666669</v>
      </c>
      <c r="AE24" s="3">
        <f>+[1]C_Gestione!AD9</f>
        <v>416.66666666666669</v>
      </c>
      <c r="AF24" s="3">
        <f>+[1]C_Gestione!AE9</f>
        <v>416.66666666666669</v>
      </c>
      <c r="AG24" s="3">
        <f>+[1]C_Gestione!AF9</f>
        <v>416.66666666666669</v>
      </c>
      <c r="AH24" s="3">
        <f>+[1]C_Gestione!AG9</f>
        <v>416.66666666666669</v>
      </c>
      <c r="AI24" s="3">
        <f>+[1]C_Gestione!AH9</f>
        <v>416.66666666666669</v>
      </c>
      <c r="AJ24" s="3">
        <f>+[1]C_Gestione!AI9</f>
        <v>416.66666666666669</v>
      </c>
      <c r="AK24" s="3">
        <f>+[1]C_Gestione!AJ9</f>
        <v>416.66666666666669</v>
      </c>
      <c r="AL24" s="3">
        <f>+[1]C_Gestione!AK9</f>
        <v>416.66666666666669</v>
      </c>
      <c r="AM24" s="3">
        <f>+[1]C_Gestione!AL9</f>
        <v>416.66666666666669</v>
      </c>
      <c r="AN24" s="3">
        <f>+[1]C_Gestione!AM9</f>
        <v>416.66666666666669</v>
      </c>
      <c r="AO24" s="3">
        <f>+[1]C_Gestione!AN9</f>
        <v>416.66666666666669</v>
      </c>
      <c r="AP24" s="3">
        <f>+[1]C_Gestione!AO9</f>
        <v>416.66666666666669</v>
      </c>
      <c r="AQ24" s="3">
        <f>+[1]C_Gestione!AP9</f>
        <v>416.66666666666669</v>
      </c>
      <c r="AR24" s="3">
        <f>+[1]C_Gestione!AQ9</f>
        <v>416.66666666666669</v>
      </c>
      <c r="AS24" s="3">
        <f>+[1]C_Gestione!AR9</f>
        <v>416.66666666666669</v>
      </c>
      <c r="AT24" s="3">
        <f>+[1]C_Gestione!AS9</f>
        <v>416.66666666666669</v>
      </c>
      <c r="AU24" s="3">
        <f>+[1]C_Gestione!AT9</f>
        <v>416.66666666666669</v>
      </c>
      <c r="AV24" s="3">
        <f>+[1]C_Gestione!AU9</f>
        <v>416.66666666666669</v>
      </c>
      <c r="AW24" s="3">
        <f>+[1]C_Gestione!AV9</f>
        <v>416.66666666666669</v>
      </c>
      <c r="AX24" s="3">
        <f>+[1]C_Gestione!AW9</f>
        <v>416.66666666666669</v>
      </c>
      <c r="AY24" s="3">
        <f>+[1]C_Gestione!AX9</f>
        <v>416.66666666666669</v>
      </c>
      <c r="AZ24" s="3">
        <f>+[1]C_Gestione!AY9</f>
        <v>416.66666666666669</v>
      </c>
      <c r="BA24" s="3">
        <f>+[1]C_Gestione!AZ9</f>
        <v>416.66666666666669</v>
      </c>
      <c r="BB24" s="3">
        <f>+[1]C_Gestione!BA9</f>
        <v>416.66666666666669</v>
      </c>
      <c r="BC24" s="3">
        <f>+[1]C_Gestione!BB9</f>
        <v>416.66666666666669</v>
      </c>
      <c r="BD24" s="3">
        <f>+[1]C_Gestione!BC9</f>
        <v>416.66666666666669</v>
      </c>
      <c r="BE24" s="3">
        <f>+[1]C_Gestione!BD9</f>
        <v>416.66666666666669</v>
      </c>
      <c r="BF24" s="3">
        <f>+[1]C_Gestione!BE9</f>
        <v>416.66666666666669</v>
      </c>
      <c r="BG24" s="3">
        <f>+[1]C_Gestione!BF9</f>
        <v>416.66666666666669</v>
      </c>
      <c r="BH24" s="3">
        <f>+[1]C_Gestione!BG9</f>
        <v>416.66666666666669</v>
      </c>
      <c r="BI24" s="3">
        <f>+[1]C_Gestione!BH9</f>
        <v>416.66666666666669</v>
      </c>
      <c r="BJ24" s="3">
        <f>+[1]C_Gestione!BI9</f>
        <v>416.66666666666669</v>
      </c>
      <c r="BK24" s="3">
        <f>+[1]C_Gestione!BJ9</f>
        <v>416.66666666666669</v>
      </c>
      <c r="BL24" s="3">
        <f>+[1]C_Gestione!BK9</f>
        <v>416.66666666666669</v>
      </c>
      <c r="BM24" s="3">
        <f>+[1]C_Gestione!BL9</f>
        <v>416.66666666666669</v>
      </c>
      <c r="BN24" s="3">
        <f>+[1]C_Gestione!BM9</f>
        <v>416.66666666666669</v>
      </c>
      <c r="BO24" s="3">
        <f>+[1]C_Gestione!BN9</f>
        <v>416.66666666666669</v>
      </c>
      <c r="BP24" s="3">
        <f>+[1]C_Gestione!BO9</f>
        <v>416.66666666666669</v>
      </c>
      <c r="BQ24" s="3">
        <f>+[1]C_Gestione!BP9</f>
        <v>416.66666666666669</v>
      </c>
      <c r="BR24" s="3">
        <f>+[1]C_Gestione!BQ9</f>
        <v>416.66666666666669</v>
      </c>
      <c r="BS24" s="3">
        <f>+[1]C_Gestione!BR9</f>
        <v>416.66666666666669</v>
      </c>
      <c r="BT24" s="3">
        <f>+[1]C_Gestione!BS9</f>
        <v>416.66666666666669</v>
      </c>
      <c r="BU24" s="3">
        <f>+[1]C_Gestione!BT9</f>
        <v>416.66666666666669</v>
      </c>
      <c r="BV24" s="3">
        <f>+[1]C_Gestione!BU9</f>
        <v>416.66666666666669</v>
      </c>
      <c r="BW24" s="3">
        <f>+[1]C_Gestione!BV9</f>
        <v>416.66666666666669</v>
      </c>
      <c r="BX24" s="3">
        <f>+[1]C_Gestione!BW9</f>
        <v>416.66666666666669</v>
      </c>
      <c r="BY24" s="3">
        <f>+[1]C_Gestione!BX9</f>
        <v>416.66666666666669</v>
      </c>
      <c r="BZ24" s="3">
        <f>+[1]C_Gestione!BY9</f>
        <v>416.66666666666669</v>
      </c>
      <c r="CA24" s="3">
        <f>+[1]C_Gestione!BZ9</f>
        <v>416.66666666666669</v>
      </c>
      <c r="CB24" s="3">
        <f>+[1]C_Gestione!CA9</f>
        <v>416.66666666666669</v>
      </c>
      <c r="CC24" s="3">
        <f>+[1]C_Gestione!CB9</f>
        <v>416.66666666666669</v>
      </c>
      <c r="CD24" s="3">
        <f>+[1]C_Gestione!CC9</f>
        <v>416.66666666666669</v>
      </c>
      <c r="CE24" s="3">
        <f>+[1]C_Gestione!CD9</f>
        <v>416.66666666666669</v>
      </c>
      <c r="CF24" s="3">
        <f>+[1]C_Gestione!CE9</f>
        <v>416.66666666666669</v>
      </c>
      <c r="CG24" s="3">
        <f>+[1]C_Gestione!CF9</f>
        <v>416.66666666666669</v>
      </c>
      <c r="CH24" s="3">
        <f>+[1]C_Gestione!CG9</f>
        <v>416.66666666666669</v>
      </c>
      <c r="CI24" s="3">
        <f>+[1]C_Gestione!CH9</f>
        <v>416.66666666666669</v>
      </c>
      <c r="CJ24" s="3">
        <f>+[1]C_Gestione!CI9</f>
        <v>416.66666666666669</v>
      </c>
      <c r="CK24" s="3">
        <f>+[1]C_Gestione!CJ9</f>
        <v>416.66666666666669</v>
      </c>
      <c r="CL24" s="3">
        <f>+[1]C_Gestione!CK9</f>
        <v>416.66666666666669</v>
      </c>
      <c r="CM24" s="3">
        <f>+[1]C_Gestione!CL9</f>
        <v>416.66666666666669</v>
      </c>
      <c r="CN24" s="3">
        <f>+[1]C_Gestione!CM9</f>
        <v>416.66666666666669</v>
      </c>
      <c r="CO24" s="3">
        <f>+[1]C_Gestione!CN9</f>
        <v>416.66666666666669</v>
      </c>
      <c r="CP24" s="3">
        <f>+[1]C_Gestione!CO9</f>
        <v>416.66666666666669</v>
      </c>
      <c r="CQ24" s="3">
        <f>+[1]C_Gestione!CP9</f>
        <v>416.66666666666669</v>
      </c>
      <c r="CR24" s="3">
        <f>+[1]C_Gestione!CQ9</f>
        <v>416.66666666666669</v>
      </c>
      <c r="CS24" s="3">
        <f>+[1]C_Gestione!CR9</f>
        <v>416.66666666666669</v>
      </c>
      <c r="CT24" s="3">
        <f>+[1]C_Gestione!CS9</f>
        <v>416.66666666666669</v>
      </c>
      <c r="CU24" s="3">
        <f>+[1]C_Gestione!CT9</f>
        <v>416.66666666666669</v>
      </c>
      <c r="CV24" s="3">
        <f>+[1]C_Gestione!CU9</f>
        <v>416.66666666666669</v>
      </c>
      <c r="CW24" s="3">
        <f>+[1]C_Gestione!CV9</f>
        <v>416.66666666666669</v>
      </c>
      <c r="CX24" s="3">
        <f>+[1]C_Gestione!CW9</f>
        <v>416.66666666666669</v>
      </c>
      <c r="CY24" s="3">
        <f>+[1]C_Gestione!CX9</f>
        <v>416.66666666666669</v>
      </c>
      <c r="CZ24" s="3">
        <f>+[1]C_Gestione!CY9</f>
        <v>416.66666666666669</v>
      </c>
      <c r="DA24" s="3">
        <f>+[1]C_Gestione!CZ9</f>
        <v>416.66666666666669</v>
      </c>
      <c r="DB24" s="3">
        <f>+[1]C_Gestione!DA9</f>
        <v>416.66666666666669</v>
      </c>
      <c r="DC24" s="3">
        <f>+[1]C_Gestione!DB9</f>
        <v>416.66666666666669</v>
      </c>
      <c r="DD24" s="3">
        <f>+[1]C_Gestione!DC9</f>
        <v>416.66666666666669</v>
      </c>
      <c r="DE24" s="3">
        <f>+[1]C_Gestione!DD9</f>
        <v>416.66666666666669</v>
      </c>
      <c r="DF24" s="3">
        <f>+[1]C_Gestione!DE9</f>
        <v>416.66666666666669</v>
      </c>
      <c r="DG24" s="3">
        <f>+[1]C_Gestione!DF9</f>
        <v>416.66666666666669</v>
      </c>
      <c r="DH24" s="3">
        <f>+[1]C_Gestione!DG9</f>
        <v>416.66666666666669</v>
      </c>
      <c r="DI24" s="3">
        <f>+[1]C_Gestione!DH9</f>
        <v>416.66666666666669</v>
      </c>
      <c r="DJ24" s="3">
        <f>+[1]C_Gestione!DI9</f>
        <v>416.66666666666669</v>
      </c>
      <c r="DK24" s="3">
        <f>+[1]C_Gestione!DJ9</f>
        <v>416.66666666666669</v>
      </c>
      <c r="DL24" s="3">
        <f>+[1]C_Gestione!DK9</f>
        <v>416.66666666666669</v>
      </c>
      <c r="DM24" s="3">
        <f>+[1]C_Gestione!DL9</f>
        <v>416.66666666666669</v>
      </c>
      <c r="DN24" s="3">
        <f>+[1]C_Gestione!DM9</f>
        <v>416.66666666666669</v>
      </c>
      <c r="DO24" s="3">
        <f>+[1]C_Gestione!DN9</f>
        <v>416.66666666666669</v>
      </c>
      <c r="DP24" s="3">
        <f>+[1]C_Gestione!DO9</f>
        <v>416.66666666666669</v>
      </c>
      <c r="DQ24" s="3">
        <f>+[1]C_Gestione!DP9</f>
        <v>416.66666666666669</v>
      </c>
      <c r="DR24" s="3">
        <f>+[1]C_Gestione!DQ9</f>
        <v>416.66666666666669</v>
      </c>
      <c r="DS24" s="3">
        <f>+[1]C_Gestione!DR9</f>
        <v>416.66666666666669</v>
      </c>
      <c r="DT24" s="3">
        <f>+[1]C_Gestione!DS9</f>
        <v>416.66666666666669</v>
      </c>
      <c r="DU24" s="3">
        <f>+[1]C_Gestione!DT9</f>
        <v>416.66666666666669</v>
      </c>
      <c r="DV24" s="3">
        <f>+[1]C_Gestione!DU9</f>
        <v>416.66666666666669</v>
      </c>
      <c r="DX24" s="3">
        <f t="shared" si="9"/>
        <v>5000</v>
      </c>
      <c r="DY24" s="3">
        <f t="shared" si="10"/>
        <v>5000</v>
      </c>
      <c r="DZ24" s="3">
        <f t="shared" si="11"/>
        <v>5000</v>
      </c>
      <c r="EA24" s="3">
        <f t="shared" si="12"/>
        <v>5000</v>
      </c>
      <c r="EB24" s="3">
        <f t="shared" si="13"/>
        <v>5000</v>
      </c>
      <c r="EC24" s="3">
        <f t="shared" si="14"/>
        <v>5000</v>
      </c>
      <c r="ED24" s="3">
        <f t="shared" si="15"/>
        <v>5000</v>
      </c>
      <c r="EE24" s="3">
        <f t="shared" si="16"/>
        <v>5000</v>
      </c>
      <c r="EF24" s="3">
        <f t="shared" si="17"/>
        <v>5000</v>
      </c>
      <c r="EG24" s="3">
        <f t="shared" si="18"/>
        <v>5000</v>
      </c>
    </row>
    <row r="25" spans="4:137" ht="18">
      <c r="D25" s="198"/>
      <c r="E25" s="21"/>
      <c r="F25" s="203">
        <f>+[1]I_C_Gestione!D9</f>
        <v>0</v>
      </c>
      <c r="G25" s="3">
        <f>+[1]C_Gestione!F10</f>
        <v>0</v>
      </c>
      <c r="H25" s="3">
        <f>+[1]C_Gestione!G10</f>
        <v>0</v>
      </c>
      <c r="I25" s="3">
        <f>+[1]C_Gestione!H10</f>
        <v>0</v>
      </c>
      <c r="J25" s="3">
        <f>+[1]C_Gestione!I10</f>
        <v>0</v>
      </c>
      <c r="K25" s="3">
        <f>+[1]C_Gestione!J10</f>
        <v>0</v>
      </c>
      <c r="L25" s="3">
        <f>+[1]C_Gestione!K10</f>
        <v>0</v>
      </c>
      <c r="M25" s="3">
        <f>+[1]C_Gestione!L10</f>
        <v>0</v>
      </c>
      <c r="N25" s="3">
        <f>+[1]C_Gestione!M10</f>
        <v>0</v>
      </c>
      <c r="O25" s="3">
        <f>+[1]C_Gestione!N10</f>
        <v>0</v>
      </c>
      <c r="P25" s="3">
        <f>+[1]C_Gestione!O10</f>
        <v>0</v>
      </c>
      <c r="Q25" s="3">
        <f>+[1]C_Gestione!P10</f>
        <v>0</v>
      </c>
      <c r="R25" s="3">
        <f>+[1]C_Gestione!Q10</f>
        <v>0</v>
      </c>
      <c r="S25" s="3">
        <f>+[1]C_Gestione!R10</f>
        <v>0</v>
      </c>
      <c r="T25" s="3">
        <f>+[1]C_Gestione!S10</f>
        <v>0</v>
      </c>
      <c r="U25" s="3">
        <f>+[1]C_Gestione!T10</f>
        <v>0</v>
      </c>
      <c r="V25" s="3">
        <f>+[1]C_Gestione!U10</f>
        <v>0</v>
      </c>
      <c r="W25" s="3">
        <f>+[1]C_Gestione!V10</f>
        <v>0</v>
      </c>
      <c r="X25" s="3">
        <f>+[1]C_Gestione!W10</f>
        <v>0</v>
      </c>
      <c r="Y25" s="3">
        <f>+[1]C_Gestione!X10</f>
        <v>0</v>
      </c>
      <c r="Z25" s="3">
        <f>+[1]C_Gestione!Y10</f>
        <v>0</v>
      </c>
      <c r="AA25" s="3">
        <f>+[1]C_Gestione!Z10</f>
        <v>0</v>
      </c>
      <c r="AB25" s="3">
        <f>+[1]C_Gestione!AA10</f>
        <v>0</v>
      </c>
      <c r="AC25" s="3">
        <f>+[1]C_Gestione!AB10</f>
        <v>0</v>
      </c>
      <c r="AD25" s="3">
        <f>+[1]C_Gestione!AC10</f>
        <v>0</v>
      </c>
      <c r="AE25" s="3">
        <f>+[1]C_Gestione!AD10</f>
        <v>0</v>
      </c>
      <c r="AF25" s="3">
        <f>+[1]C_Gestione!AE10</f>
        <v>0</v>
      </c>
      <c r="AG25" s="3">
        <f>+[1]C_Gestione!AF10</f>
        <v>0</v>
      </c>
      <c r="AH25" s="3">
        <f>+[1]C_Gestione!AG10</f>
        <v>0</v>
      </c>
      <c r="AI25" s="3">
        <f>+[1]C_Gestione!AH10</f>
        <v>0</v>
      </c>
      <c r="AJ25" s="3">
        <f>+[1]C_Gestione!AI10</f>
        <v>0</v>
      </c>
      <c r="AK25" s="3">
        <f>+[1]C_Gestione!AJ10</f>
        <v>0</v>
      </c>
      <c r="AL25" s="3">
        <f>+[1]C_Gestione!AK10</f>
        <v>0</v>
      </c>
      <c r="AM25" s="3">
        <f>+[1]C_Gestione!AL10</f>
        <v>0</v>
      </c>
      <c r="AN25" s="3">
        <f>+[1]C_Gestione!AM10</f>
        <v>0</v>
      </c>
      <c r="AO25" s="3">
        <f>+[1]C_Gestione!AN10</f>
        <v>0</v>
      </c>
      <c r="AP25" s="3">
        <f>+[1]C_Gestione!AO10</f>
        <v>0</v>
      </c>
      <c r="AQ25" s="3">
        <f>+[1]C_Gestione!AP10</f>
        <v>0</v>
      </c>
      <c r="AR25" s="3">
        <f>+[1]C_Gestione!AQ10</f>
        <v>0</v>
      </c>
      <c r="AS25" s="3">
        <f>+[1]C_Gestione!AR10</f>
        <v>0</v>
      </c>
      <c r="AT25" s="3">
        <f>+[1]C_Gestione!AS10</f>
        <v>0</v>
      </c>
      <c r="AU25" s="3">
        <f>+[1]C_Gestione!AT10</f>
        <v>0</v>
      </c>
      <c r="AV25" s="3">
        <f>+[1]C_Gestione!AU10</f>
        <v>0</v>
      </c>
      <c r="AW25" s="3">
        <f>+[1]C_Gestione!AV10</f>
        <v>0</v>
      </c>
      <c r="AX25" s="3">
        <f>+[1]C_Gestione!AW10</f>
        <v>0</v>
      </c>
      <c r="AY25" s="3">
        <f>+[1]C_Gestione!AX10</f>
        <v>0</v>
      </c>
      <c r="AZ25" s="3">
        <f>+[1]C_Gestione!AY10</f>
        <v>0</v>
      </c>
      <c r="BA25" s="3">
        <f>+[1]C_Gestione!AZ10</f>
        <v>0</v>
      </c>
      <c r="BB25" s="3">
        <f>+[1]C_Gestione!BA10</f>
        <v>0</v>
      </c>
      <c r="BC25" s="3">
        <f>+[1]C_Gestione!BB10</f>
        <v>0</v>
      </c>
      <c r="BD25" s="3">
        <f>+[1]C_Gestione!BC10</f>
        <v>0</v>
      </c>
      <c r="BE25" s="3">
        <f>+[1]C_Gestione!BD10</f>
        <v>0</v>
      </c>
      <c r="BF25" s="3">
        <f>+[1]C_Gestione!BE10</f>
        <v>0</v>
      </c>
      <c r="BG25" s="3">
        <f>+[1]C_Gestione!BF10</f>
        <v>0</v>
      </c>
      <c r="BH25" s="3">
        <f>+[1]C_Gestione!BG10</f>
        <v>0</v>
      </c>
      <c r="BI25" s="3">
        <f>+[1]C_Gestione!BH10</f>
        <v>0</v>
      </c>
      <c r="BJ25" s="3">
        <f>+[1]C_Gestione!BI10</f>
        <v>0</v>
      </c>
      <c r="BK25" s="3">
        <f>+[1]C_Gestione!BJ10</f>
        <v>0</v>
      </c>
      <c r="BL25" s="3">
        <f>+[1]C_Gestione!BK10</f>
        <v>0</v>
      </c>
      <c r="BM25" s="3">
        <f>+[1]C_Gestione!BL10</f>
        <v>0</v>
      </c>
      <c r="BN25" s="3">
        <f>+[1]C_Gestione!BM10</f>
        <v>0</v>
      </c>
      <c r="BO25" s="3">
        <f>+[1]C_Gestione!BN10</f>
        <v>0</v>
      </c>
      <c r="BP25" s="3">
        <f>+[1]C_Gestione!BO10</f>
        <v>0</v>
      </c>
      <c r="BQ25" s="3">
        <f>+[1]C_Gestione!BP10</f>
        <v>0</v>
      </c>
      <c r="BR25" s="3">
        <f>+[1]C_Gestione!BQ10</f>
        <v>0</v>
      </c>
      <c r="BS25" s="3">
        <f>+[1]C_Gestione!BR10</f>
        <v>0</v>
      </c>
      <c r="BT25" s="3">
        <f>+[1]C_Gestione!BS10</f>
        <v>0</v>
      </c>
      <c r="BU25" s="3">
        <f>+[1]C_Gestione!BT10</f>
        <v>0</v>
      </c>
      <c r="BV25" s="3">
        <f>+[1]C_Gestione!BU10</f>
        <v>0</v>
      </c>
      <c r="BW25" s="3">
        <f>+[1]C_Gestione!BV10</f>
        <v>0</v>
      </c>
      <c r="BX25" s="3">
        <f>+[1]C_Gestione!BW10</f>
        <v>0</v>
      </c>
      <c r="BY25" s="3">
        <f>+[1]C_Gestione!BX10</f>
        <v>0</v>
      </c>
      <c r="BZ25" s="3">
        <f>+[1]C_Gestione!BY10</f>
        <v>0</v>
      </c>
      <c r="CA25" s="3">
        <f>+[1]C_Gestione!BZ10</f>
        <v>0</v>
      </c>
      <c r="CB25" s="3">
        <f>+[1]C_Gestione!CA10</f>
        <v>0</v>
      </c>
      <c r="CC25" s="3">
        <f>+[1]C_Gestione!CB10</f>
        <v>0</v>
      </c>
      <c r="CD25" s="3">
        <f>+[1]C_Gestione!CC10</f>
        <v>0</v>
      </c>
      <c r="CE25" s="3">
        <f>+[1]C_Gestione!CD10</f>
        <v>0</v>
      </c>
      <c r="CF25" s="3">
        <f>+[1]C_Gestione!CE10</f>
        <v>0</v>
      </c>
      <c r="CG25" s="3">
        <f>+[1]C_Gestione!CF10</f>
        <v>0</v>
      </c>
      <c r="CH25" s="3">
        <f>+[1]C_Gestione!CG10</f>
        <v>0</v>
      </c>
      <c r="CI25" s="3">
        <f>+[1]C_Gestione!CH10</f>
        <v>0</v>
      </c>
      <c r="CJ25" s="3">
        <f>+[1]C_Gestione!CI10</f>
        <v>0</v>
      </c>
      <c r="CK25" s="3">
        <f>+[1]C_Gestione!CJ10</f>
        <v>0</v>
      </c>
      <c r="CL25" s="3">
        <f>+[1]C_Gestione!CK10</f>
        <v>0</v>
      </c>
      <c r="CM25" s="3">
        <f>+[1]C_Gestione!CL10</f>
        <v>0</v>
      </c>
      <c r="CN25" s="3">
        <f>+[1]C_Gestione!CM10</f>
        <v>0</v>
      </c>
      <c r="CO25" s="3">
        <f>+[1]C_Gestione!CN10</f>
        <v>0</v>
      </c>
      <c r="CP25" s="3">
        <f>+[1]C_Gestione!CO10</f>
        <v>0</v>
      </c>
      <c r="CQ25" s="3">
        <f>+[1]C_Gestione!CP10</f>
        <v>0</v>
      </c>
      <c r="CR25" s="3">
        <f>+[1]C_Gestione!CQ10</f>
        <v>0</v>
      </c>
      <c r="CS25" s="3">
        <f>+[1]C_Gestione!CR10</f>
        <v>0</v>
      </c>
      <c r="CT25" s="3">
        <f>+[1]C_Gestione!CS10</f>
        <v>0</v>
      </c>
      <c r="CU25" s="3">
        <f>+[1]C_Gestione!CT10</f>
        <v>0</v>
      </c>
      <c r="CV25" s="3">
        <f>+[1]C_Gestione!CU10</f>
        <v>0</v>
      </c>
      <c r="CW25" s="3">
        <f>+[1]C_Gestione!CV10</f>
        <v>0</v>
      </c>
      <c r="CX25" s="3">
        <f>+[1]C_Gestione!CW10</f>
        <v>0</v>
      </c>
      <c r="CY25" s="3">
        <f>+[1]C_Gestione!CX10</f>
        <v>0</v>
      </c>
      <c r="CZ25" s="3">
        <f>+[1]C_Gestione!CY10</f>
        <v>0</v>
      </c>
      <c r="DA25" s="3">
        <f>+[1]C_Gestione!CZ10</f>
        <v>0</v>
      </c>
      <c r="DB25" s="3">
        <f>+[1]C_Gestione!DA10</f>
        <v>0</v>
      </c>
      <c r="DC25" s="3">
        <f>+[1]C_Gestione!DB10</f>
        <v>0</v>
      </c>
      <c r="DD25" s="3">
        <f>+[1]C_Gestione!DC10</f>
        <v>0</v>
      </c>
      <c r="DE25" s="3">
        <f>+[1]C_Gestione!DD10</f>
        <v>0</v>
      </c>
      <c r="DF25" s="3">
        <f>+[1]C_Gestione!DE10</f>
        <v>0</v>
      </c>
      <c r="DG25" s="3">
        <f>+[1]C_Gestione!DF10</f>
        <v>0</v>
      </c>
      <c r="DH25" s="3">
        <f>+[1]C_Gestione!DG10</f>
        <v>0</v>
      </c>
      <c r="DI25" s="3">
        <f>+[1]C_Gestione!DH10</f>
        <v>0</v>
      </c>
      <c r="DJ25" s="3">
        <f>+[1]C_Gestione!DI10</f>
        <v>0</v>
      </c>
      <c r="DK25" s="3">
        <f>+[1]C_Gestione!DJ10</f>
        <v>0</v>
      </c>
      <c r="DL25" s="3">
        <f>+[1]C_Gestione!DK10</f>
        <v>0</v>
      </c>
      <c r="DM25" s="3">
        <f>+[1]C_Gestione!DL10</f>
        <v>0</v>
      </c>
      <c r="DN25" s="3">
        <f>+[1]C_Gestione!DM10</f>
        <v>0</v>
      </c>
      <c r="DO25" s="3">
        <f>+[1]C_Gestione!DN10</f>
        <v>0</v>
      </c>
      <c r="DP25" s="3">
        <f>+[1]C_Gestione!DO10</f>
        <v>0</v>
      </c>
      <c r="DQ25" s="3">
        <f>+[1]C_Gestione!DP10</f>
        <v>0</v>
      </c>
      <c r="DR25" s="3">
        <f>+[1]C_Gestione!DQ10</f>
        <v>0</v>
      </c>
      <c r="DS25" s="3">
        <f>+[1]C_Gestione!DR10</f>
        <v>0</v>
      </c>
      <c r="DT25" s="3">
        <f>+[1]C_Gestione!DS10</f>
        <v>0</v>
      </c>
      <c r="DU25" s="3">
        <f>+[1]C_Gestione!DT10</f>
        <v>0</v>
      </c>
      <c r="DV25" s="3">
        <f>+[1]C_Gestione!DU10</f>
        <v>0</v>
      </c>
      <c r="DX25" s="3">
        <f t="shared" si="9"/>
        <v>0</v>
      </c>
      <c r="DY25" s="3">
        <f t="shared" si="10"/>
        <v>0</v>
      </c>
      <c r="DZ25" s="3">
        <f t="shared" si="11"/>
        <v>0</v>
      </c>
      <c r="EA25" s="3">
        <f t="shared" si="12"/>
        <v>0</v>
      </c>
      <c r="EB25" s="3">
        <f t="shared" si="13"/>
        <v>0</v>
      </c>
      <c r="EC25" s="3">
        <f t="shared" si="14"/>
        <v>0</v>
      </c>
      <c r="ED25" s="3">
        <f t="shared" si="15"/>
        <v>0</v>
      </c>
      <c r="EE25" s="3">
        <f t="shared" si="16"/>
        <v>0</v>
      </c>
      <c r="EF25" s="3">
        <f t="shared" si="17"/>
        <v>0</v>
      </c>
      <c r="EG25" s="3">
        <f t="shared" si="18"/>
        <v>0</v>
      </c>
    </row>
    <row r="26" spans="4:137" ht="18">
      <c r="D26" s="198"/>
      <c r="E26" s="21"/>
      <c r="F26" s="203">
        <f>+[1]I_C_Gestione!D10</f>
        <v>0</v>
      </c>
      <c r="G26" s="3">
        <f>+[1]C_Gestione!F11</f>
        <v>0</v>
      </c>
      <c r="H26" s="3">
        <f>+[1]C_Gestione!G11</f>
        <v>0</v>
      </c>
      <c r="I26" s="3">
        <f>+[1]C_Gestione!H11</f>
        <v>0</v>
      </c>
      <c r="J26" s="3">
        <f>+[1]C_Gestione!I11</f>
        <v>0</v>
      </c>
      <c r="K26" s="3">
        <f>+[1]C_Gestione!J11</f>
        <v>0</v>
      </c>
      <c r="L26" s="3">
        <f>+[1]C_Gestione!K11</f>
        <v>0</v>
      </c>
      <c r="M26" s="3">
        <f>+[1]C_Gestione!L11</f>
        <v>0</v>
      </c>
      <c r="N26" s="3">
        <f>+[1]C_Gestione!M11</f>
        <v>0</v>
      </c>
      <c r="O26" s="3">
        <f>+[1]C_Gestione!N11</f>
        <v>0</v>
      </c>
      <c r="P26" s="3">
        <f>+[1]C_Gestione!O11</f>
        <v>0</v>
      </c>
      <c r="Q26" s="3">
        <f>+[1]C_Gestione!P11</f>
        <v>0</v>
      </c>
      <c r="R26" s="3">
        <f>+[1]C_Gestione!Q11</f>
        <v>0</v>
      </c>
      <c r="S26" s="3">
        <f>+[1]C_Gestione!R11</f>
        <v>0</v>
      </c>
      <c r="T26" s="3">
        <f>+[1]C_Gestione!S11</f>
        <v>0</v>
      </c>
      <c r="U26" s="3">
        <f>+[1]C_Gestione!T11</f>
        <v>0</v>
      </c>
      <c r="V26" s="3">
        <f>+[1]C_Gestione!U11</f>
        <v>0</v>
      </c>
      <c r="W26" s="3">
        <f>+[1]C_Gestione!V11</f>
        <v>0</v>
      </c>
      <c r="X26" s="3">
        <f>+[1]C_Gestione!W11</f>
        <v>0</v>
      </c>
      <c r="Y26" s="3">
        <f>+[1]C_Gestione!X11</f>
        <v>0</v>
      </c>
      <c r="Z26" s="3">
        <f>+[1]C_Gestione!Y11</f>
        <v>0</v>
      </c>
      <c r="AA26" s="3">
        <f>+[1]C_Gestione!Z11</f>
        <v>0</v>
      </c>
      <c r="AB26" s="3">
        <f>+[1]C_Gestione!AA11</f>
        <v>0</v>
      </c>
      <c r="AC26" s="3">
        <f>+[1]C_Gestione!AB11</f>
        <v>0</v>
      </c>
      <c r="AD26" s="3">
        <f>+[1]C_Gestione!AC11</f>
        <v>0</v>
      </c>
      <c r="AE26" s="3">
        <f>+[1]C_Gestione!AD11</f>
        <v>0</v>
      </c>
      <c r="AF26" s="3">
        <f>+[1]C_Gestione!AE11</f>
        <v>0</v>
      </c>
      <c r="AG26" s="3">
        <f>+[1]C_Gestione!AF11</f>
        <v>0</v>
      </c>
      <c r="AH26" s="3">
        <f>+[1]C_Gestione!AG11</f>
        <v>0</v>
      </c>
      <c r="AI26" s="3">
        <f>+[1]C_Gestione!AH11</f>
        <v>0</v>
      </c>
      <c r="AJ26" s="3">
        <f>+[1]C_Gestione!AI11</f>
        <v>0</v>
      </c>
      <c r="AK26" s="3">
        <f>+[1]C_Gestione!AJ11</f>
        <v>0</v>
      </c>
      <c r="AL26" s="3">
        <f>+[1]C_Gestione!AK11</f>
        <v>0</v>
      </c>
      <c r="AM26" s="3">
        <f>+[1]C_Gestione!AL11</f>
        <v>0</v>
      </c>
      <c r="AN26" s="3">
        <f>+[1]C_Gestione!AM11</f>
        <v>0</v>
      </c>
      <c r="AO26" s="3">
        <f>+[1]C_Gestione!AN11</f>
        <v>0</v>
      </c>
      <c r="AP26" s="3">
        <f>+[1]C_Gestione!AO11</f>
        <v>0</v>
      </c>
      <c r="AQ26" s="3">
        <f>+[1]C_Gestione!AP11</f>
        <v>0</v>
      </c>
      <c r="AR26" s="3">
        <f>+[1]C_Gestione!AQ11</f>
        <v>0</v>
      </c>
      <c r="AS26" s="3">
        <f>+[1]C_Gestione!AR11</f>
        <v>0</v>
      </c>
      <c r="AT26" s="3">
        <f>+[1]C_Gestione!AS11</f>
        <v>0</v>
      </c>
      <c r="AU26" s="3">
        <f>+[1]C_Gestione!AT11</f>
        <v>0</v>
      </c>
      <c r="AV26" s="3">
        <f>+[1]C_Gestione!AU11</f>
        <v>0</v>
      </c>
      <c r="AW26" s="3">
        <f>+[1]C_Gestione!AV11</f>
        <v>0</v>
      </c>
      <c r="AX26" s="3">
        <f>+[1]C_Gestione!AW11</f>
        <v>0</v>
      </c>
      <c r="AY26" s="3">
        <f>+[1]C_Gestione!AX11</f>
        <v>0</v>
      </c>
      <c r="AZ26" s="3">
        <f>+[1]C_Gestione!AY11</f>
        <v>0</v>
      </c>
      <c r="BA26" s="3">
        <f>+[1]C_Gestione!AZ11</f>
        <v>0</v>
      </c>
      <c r="BB26" s="3">
        <f>+[1]C_Gestione!BA11</f>
        <v>0</v>
      </c>
      <c r="BC26" s="3">
        <f>+[1]C_Gestione!BB11</f>
        <v>0</v>
      </c>
      <c r="BD26" s="3">
        <f>+[1]C_Gestione!BC11</f>
        <v>0</v>
      </c>
      <c r="BE26" s="3">
        <f>+[1]C_Gestione!BD11</f>
        <v>0</v>
      </c>
      <c r="BF26" s="3">
        <f>+[1]C_Gestione!BE11</f>
        <v>0</v>
      </c>
      <c r="BG26" s="3">
        <f>+[1]C_Gestione!BF11</f>
        <v>0</v>
      </c>
      <c r="BH26" s="3">
        <f>+[1]C_Gestione!BG11</f>
        <v>0</v>
      </c>
      <c r="BI26" s="3">
        <f>+[1]C_Gestione!BH11</f>
        <v>0</v>
      </c>
      <c r="BJ26" s="3">
        <f>+[1]C_Gestione!BI11</f>
        <v>0</v>
      </c>
      <c r="BK26" s="3">
        <f>+[1]C_Gestione!BJ11</f>
        <v>0</v>
      </c>
      <c r="BL26" s="3">
        <f>+[1]C_Gestione!BK11</f>
        <v>0</v>
      </c>
      <c r="BM26" s="3">
        <f>+[1]C_Gestione!BL11</f>
        <v>0</v>
      </c>
      <c r="BN26" s="3">
        <f>+[1]C_Gestione!BM11</f>
        <v>0</v>
      </c>
      <c r="BO26" s="3">
        <f>+[1]C_Gestione!BN11</f>
        <v>0</v>
      </c>
      <c r="BP26" s="3">
        <f>+[1]C_Gestione!BO11</f>
        <v>0</v>
      </c>
      <c r="BQ26" s="3">
        <f>+[1]C_Gestione!BP11</f>
        <v>0</v>
      </c>
      <c r="BR26" s="3">
        <f>+[1]C_Gestione!BQ11</f>
        <v>0</v>
      </c>
      <c r="BS26" s="3">
        <f>+[1]C_Gestione!BR11</f>
        <v>0</v>
      </c>
      <c r="BT26" s="3">
        <f>+[1]C_Gestione!BS11</f>
        <v>0</v>
      </c>
      <c r="BU26" s="3">
        <f>+[1]C_Gestione!BT11</f>
        <v>0</v>
      </c>
      <c r="BV26" s="3">
        <f>+[1]C_Gestione!BU11</f>
        <v>0</v>
      </c>
      <c r="BW26" s="3">
        <f>+[1]C_Gestione!BV11</f>
        <v>0</v>
      </c>
      <c r="BX26" s="3">
        <f>+[1]C_Gestione!BW11</f>
        <v>0</v>
      </c>
      <c r="BY26" s="3">
        <f>+[1]C_Gestione!BX11</f>
        <v>0</v>
      </c>
      <c r="BZ26" s="3">
        <f>+[1]C_Gestione!BY11</f>
        <v>0</v>
      </c>
      <c r="CA26" s="3">
        <f>+[1]C_Gestione!BZ11</f>
        <v>0</v>
      </c>
      <c r="CB26" s="3">
        <f>+[1]C_Gestione!CA11</f>
        <v>0</v>
      </c>
      <c r="CC26" s="3">
        <f>+[1]C_Gestione!CB11</f>
        <v>0</v>
      </c>
      <c r="CD26" s="3">
        <f>+[1]C_Gestione!CC11</f>
        <v>0</v>
      </c>
      <c r="CE26" s="3">
        <f>+[1]C_Gestione!CD11</f>
        <v>0</v>
      </c>
      <c r="CF26" s="3">
        <f>+[1]C_Gestione!CE11</f>
        <v>0</v>
      </c>
      <c r="CG26" s="3">
        <f>+[1]C_Gestione!CF11</f>
        <v>0</v>
      </c>
      <c r="CH26" s="3">
        <f>+[1]C_Gestione!CG11</f>
        <v>0</v>
      </c>
      <c r="CI26" s="3">
        <f>+[1]C_Gestione!CH11</f>
        <v>0</v>
      </c>
      <c r="CJ26" s="3">
        <f>+[1]C_Gestione!CI11</f>
        <v>0</v>
      </c>
      <c r="CK26" s="3">
        <f>+[1]C_Gestione!CJ11</f>
        <v>0</v>
      </c>
      <c r="CL26" s="3">
        <f>+[1]C_Gestione!CK11</f>
        <v>0</v>
      </c>
      <c r="CM26" s="3">
        <f>+[1]C_Gestione!CL11</f>
        <v>0</v>
      </c>
      <c r="CN26" s="3">
        <f>+[1]C_Gestione!CM11</f>
        <v>0</v>
      </c>
      <c r="CO26" s="3">
        <f>+[1]C_Gestione!CN11</f>
        <v>0</v>
      </c>
      <c r="CP26" s="3">
        <f>+[1]C_Gestione!CO11</f>
        <v>0</v>
      </c>
      <c r="CQ26" s="3">
        <f>+[1]C_Gestione!CP11</f>
        <v>0</v>
      </c>
      <c r="CR26" s="3">
        <f>+[1]C_Gestione!CQ11</f>
        <v>0</v>
      </c>
      <c r="CS26" s="3">
        <f>+[1]C_Gestione!CR11</f>
        <v>0</v>
      </c>
      <c r="CT26" s="3">
        <f>+[1]C_Gestione!CS11</f>
        <v>0</v>
      </c>
      <c r="CU26" s="3">
        <f>+[1]C_Gestione!CT11</f>
        <v>0</v>
      </c>
      <c r="CV26" s="3">
        <f>+[1]C_Gestione!CU11</f>
        <v>0</v>
      </c>
      <c r="CW26" s="3">
        <f>+[1]C_Gestione!CV11</f>
        <v>0</v>
      </c>
      <c r="CX26" s="3">
        <f>+[1]C_Gestione!CW11</f>
        <v>0</v>
      </c>
      <c r="CY26" s="3">
        <f>+[1]C_Gestione!CX11</f>
        <v>0</v>
      </c>
      <c r="CZ26" s="3">
        <f>+[1]C_Gestione!CY11</f>
        <v>0</v>
      </c>
      <c r="DA26" s="3">
        <f>+[1]C_Gestione!CZ11</f>
        <v>0</v>
      </c>
      <c r="DB26" s="3">
        <f>+[1]C_Gestione!DA11</f>
        <v>0</v>
      </c>
      <c r="DC26" s="3">
        <f>+[1]C_Gestione!DB11</f>
        <v>0</v>
      </c>
      <c r="DD26" s="3">
        <f>+[1]C_Gestione!DC11</f>
        <v>0</v>
      </c>
      <c r="DE26" s="3">
        <f>+[1]C_Gestione!DD11</f>
        <v>0</v>
      </c>
      <c r="DF26" s="3">
        <f>+[1]C_Gestione!DE11</f>
        <v>0</v>
      </c>
      <c r="DG26" s="3">
        <f>+[1]C_Gestione!DF11</f>
        <v>0</v>
      </c>
      <c r="DH26" s="3">
        <f>+[1]C_Gestione!DG11</f>
        <v>0</v>
      </c>
      <c r="DI26" s="3">
        <f>+[1]C_Gestione!DH11</f>
        <v>0</v>
      </c>
      <c r="DJ26" s="3">
        <f>+[1]C_Gestione!DI11</f>
        <v>0</v>
      </c>
      <c r="DK26" s="3">
        <f>+[1]C_Gestione!DJ11</f>
        <v>0</v>
      </c>
      <c r="DL26" s="3">
        <f>+[1]C_Gestione!DK11</f>
        <v>0</v>
      </c>
      <c r="DM26" s="3">
        <f>+[1]C_Gestione!DL11</f>
        <v>0</v>
      </c>
      <c r="DN26" s="3">
        <f>+[1]C_Gestione!DM11</f>
        <v>0</v>
      </c>
      <c r="DO26" s="3">
        <f>+[1]C_Gestione!DN11</f>
        <v>0</v>
      </c>
      <c r="DP26" s="3">
        <f>+[1]C_Gestione!DO11</f>
        <v>0</v>
      </c>
      <c r="DQ26" s="3">
        <f>+[1]C_Gestione!DP11</f>
        <v>0</v>
      </c>
      <c r="DR26" s="3">
        <f>+[1]C_Gestione!DQ11</f>
        <v>0</v>
      </c>
      <c r="DS26" s="3">
        <f>+[1]C_Gestione!DR11</f>
        <v>0</v>
      </c>
      <c r="DT26" s="3">
        <f>+[1]C_Gestione!DS11</f>
        <v>0</v>
      </c>
      <c r="DU26" s="3">
        <f>+[1]C_Gestione!DT11</f>
        <v>0</v>
      </c>
      <c r="DV26" s="3">
        <f>+[1]C_Gestione!DU11</f>
        <v>0</v>
      </c>
      <c r="DX26" s="3">
        <f t="shared" si="9"/>
        <v>0</v>
      </c>
      <c r="DY26" s="3">
        <f t="shared" si="10"/>
        <v>0</v>
      </c>
      <c r="DZ26" s="3">
        <f t="shared" si="11"/>
        <v>0</v>
      </c>
      <c r="EA26" s="3">
        <f t="shared" si="12"/>
        <v>0</v>
      </c>
      <c r="EB26" s="3">
        <f t="shared" si="13"/>
        <v>0</v>
      </c>
      <c r="EC26" s="3">
        <f t="shared" si="14"/>
        <v>0</v>
      </c>
      <c r="ED26" s="3">
        <f t="shared" si="15"/>
        <v>0</v>
      </c>
      <c r="EE26" s="3">
        <f t="shared" si="16"/>
        <v>0</v>
      </c>
      <c r="EF26" s="3">
        <f t="shared" si="17"/>
        <v>0</v>
      </c>
      <c r="EG26" s="3">
        <f t="shared" si="18"/>
        <v>0</v>
      </c>
    </row>
    <row r="27" spans="4:137" ht="18">
      <c r="D27" s="198"/>
      <c r="E27" s="21"/>
      <c r="F27" s="203">
        <f>+[1]I_C_Gestione!D11</f>
        <v>0</v>
      </c>
      <c r="G27" s="3">
        <f>+[1]C_Gestione!F12</f>
        <v>0</v>
      </c>
      <c r="H27" s="3">
        <f>+[1]C_Gestione!G12</f>
        <v>0</v>
      </c>
      <c r="I27" s="3">
        <f>+[1]C_Gestione!H12</f>
        <v>0</v>
      </c>
      <c r="J27" s="3">
        <f>+[1]C_Gestione!I12</f>
        <v>0</v>
      </c>
      <c r="K27" s="3">
        <f>+[1]C_Gestione!J12</f>
        <v>0</v>
      </c>
      <c r="L27" s="3">
        <f>+[1]C_Gestione!K12</f>
        <v>0</v>
      </c>
      <c r="M27" s="3">
        <f>+[1]C_Gestione!L12</f>
        <v>0</v>
      </c>
      <c r="N27" s="3">
        <f>+[1]C_Gestione!M12</f>
        <v>0</v>
      </c>
      <c r="O27" s="3">
        <f>+[1]C_Gestione!N12</f>
        <v>0</v>
      </c>
      <c r="P27" s="3">
        <f>+[1]C_Gestione!O12</f>
        <v>0</v>
      </c>
      <c r="Q27" s="3">
        <f>+[1]C_Gestione!P12</f>
        <v>0</v>
      </c>
      <c r="R27" s="3">
        <f>+[1]C_Gestione!Q12</f>
        <v>0</v>
      </c>
      <c r="S27" s="3">
        <f>+[1]C_Gestione!R12</f>
        <v>0</v>
      </c>
      <c r="T27" s="3">
        <f>+[1]C_Gestione!S12</f>
        <v>0</v>
      </c>
      <c r="U27" s="3">
        <f>+[1]C_Gestione!T12</f>
        <v>0</v>
      </c>
      <c r="V27" s="3">
        <f>+[1]C_Gestione!U12</f>
        <v>0</v>
      </c>
      <c r="W27" s="3">
        <f>+[1]C_Gestione!V12</f>
        <v>0</v>
      </c>
      <c r="X27" s="3">
        <f>+[1]C_Gestione!W12</f>
        <v>0</v>
      </c>
      <c r="Y27" s="3">
        <f>+[1]C_Gestione!X12</f>
        <v>0</v>
      </c>
      <c r="Z27" s="3">
        <f>+[1]C_Gestione!Y12</f>
        <v>0</v>
      </c>
      <c r="AA27" s="3">
        <f>+[1]C_Gestione!Z12</f>
        <v>0</v>
      </c>
      <c r="AB27" s="3">
        <f>+[1]C_Gestione!AA12</f>
        <v>0</v>
      </c>
      <c r="AC27" s="3">
        <f>+[1]C_Gestione!AB12</f>
        <v>0</v>
      </c>
      <c r="AD27" s="3">
        <f>+[1]C_Gestione!AC12</f>
        <v>0</v>
      </c>
      <c r="AE27" s="3">
        <f>+[1]C_Gestione!AD12</f>
        <v>0</v>
      </c>
      <c r="AF27" s="3">
        <f>+[1]C_Gestione!AE12</f>
        <v>0</v>
      </c>
      <c r="AG27" s="3">
        <f>+[1]C_Gestione!AF12</f>
        <v>0</v>
      </c>
      <c r="AH27" s="3">
        <f>+[1]C_Gestione!AG12</f>
        <v>0</v>
      </c>
      <c r="AI27" s="3">
        <f>+[1]C_Gestione!AH12</f>
        <v>0</v>
      </c>
      <c r="AJ27" s="3">
        <f>+[1]C_Gestione!AI12</f>
        <v>0</v>
      </c>
      <c r="AK27" s="3">
        <f>+[1]C_Gestione!AJ12</f>
        <v>0</v>
      </c>
      <c r="AL27" s="3">
        <f>+[1]C_Gestione!AK12</f>
        <v>0</v>
      </c>
      <c r="AM27" s="3">
        <f>+[1]C_Gestione!AL12</f>
        <v>0</v>
      </c>
      <c r="AN27" s="3">
        <f>+[1]C_Gestione!AM12</f>
        <v>0</v>
      </c>
      <c r="AO27" s="3">
        <f>+[1]C_Gestione!AN12</f>
        <v>0</v>
      </c>
      <c r="AP27" s="3">
        <f>+[1]C_Gestione!AO12</f>
        <v>0</v>
      </c>
      <c r="AQ27" s="3">
        <f>+[1]C_Gestione!AP12</f>
        <v>0</v>
      </c>
      <c r="AR27" s="3">
        <f>+[1]C_Gestione!AQ12</f>
        <v>0</v>
      </c>
      <c r="AS27" s="3">
        <f>+[1]C_Gestione!AR12</f>
        <v>0</v>
      </c>
      <c r="AT27" s="3">
        <f>+[1]C_Gestione!AS12</f>
        <v>0</v>
      </c>
      <c r="AU27" s="3">
        <f>+[1]C_Gestione!AT12</f>
        <v>0</v>
      </c>
      <c r="AV27" s="3">
        <f>+[1]C_Gestione!AU12</f>
        <v>0</v>
      </c>
      <c r="AW27" s="3">
        <f>+[1]C_Gestione!AV12</f>
        <v>0</v>
      </c>
      <c r="AX27" s="3">
        <f>+[1]C_Gestione!AW12</f>
        <v>0</v>
      </c>
      <c r="AY27" s="3">
        <f>+[1]C_Gestione!AX12</f>
        <v>0</v>
      </c>
      <c r="AZ27" s="3">
        <f>+[1]C_Gestione!AY12</f>
        <v>0</v>
      </c>
      <c r="BA27" s="3">
        <f>+[1]C_Gestione!AZ12</f>
        <v>0</v>
      </c>
      <c r="BB27" s="3">
        <f>+[1]C_Gestione!BA12</f>
        <v>0</v>
      </c>
      <c r="BC27" s="3">
        <f>+[1]C_Gestione!BB12</f>
        <v>0</v>
      </c>
      <c r="BD27" s="3">
        <f>+[1]C_Gestione!BC12</f>
        <v>0</v>
      </c>
      <c r="BE27" s="3">
        <f>+[1]C_Gestione!BD12</f>
        <v>0</v>
      </c>
      <c r="BF27" s="3">
        <f>+[1]C_Gestione!BE12</f>
        <v>0</v>
      </c>
      <c r="BG27" s="3">
        <f>+[1]C_Gestione!BF12</f>
        <v>0</v>
      </c>
      <c r="BH27" s="3">
        <f>+[1]C_Gestione!BG12</f>
        <v>0</v>
      </c>
      <c r="BI27" s="3">
        <f>+[1]C_Gestione!BH12</f>
        <v>0</v>
      </c>
      <c r="BJ27" s="3">
        <f>+[1]C_Gestione!BI12</f>
        <v>0</v>
      </c>
      <c r="BK27" s="3">
        <f>+[1]C_Gestione!BJ12</f>
        <v>0</v>
      </c>
      <c r="BL27" s="3">
        <f>+[1]C_Gestione!BK12</f>
        <v>0</v>
      </c>
      <c r="BM27" s="3">
        <f>+[1]C_Gestione!BL12</f>
        <v>0</v>
      </c>
      <c r="BN27" s="3">
        <f>+[1]C_Gestione!BM12</f>
        <v>0</v>
      </c>
      <c r="BO27" s="3">
        <f>+[1]C_Gestione!BN12</f>
        <v>0</v>
      </c>
      <c r="BP27" s="3">
        <f>+[1]C_Gestione!BO12</f>
        <v>0</v>
      </c>
      <c r="BQ27" s="3">
        <f>+[1]C_Gestione!BP12</f>
        <v>0</v>
      </c>
      <c r="BR27" s="3">
        <f>+[1]C_Gestione!BQ12</f>
        <v>0</v>
      </c>
      <c r="BS27" s="3">
        <f>+[1]C_Gestione!BR12</f>
        <v>0</v>
      </c>
      <c r="BT27" s="3">
        <f>+[1]C_Gestione!BS12</f>
        <v>0</v>
      </c>
      <c r="BU27" s="3">
        <f>+[1]C_Gestione!BT12</f>
        <v>0</v>
      </c>
      <c r="BV27" s="3">
        <f>+[1]C_Gestione!BU12</f>
        <v>0</v>
      </c>
      <c r="BW27" s="3">
        <f>+[1]C_Gestione!BV12</f>
        <v>0</v>
      </c>
      <c r="BX27" s="3">
        <f>+[1]C_Gestione!BW12</f>
        <v>0</v>
      </c>
      <c r="BY27" s="3">
        <f>+[1]C_Gestione!BX12</f>
        <v>0</v>
      </c>
      <c r="BZ27" s="3">
        <f>+[1]C_Gestione!BY12</f>
        <v>0</v>
      </c>
      <c r="CA27" s="3">
        <f>+[1]C_Gestione!BZ12</f>
        <v>0</v>
      </c>
      <c r="CB27" s="3">
        <f>+[1]C_Gestione!CA12</f>
        <v>0</v>
      </c>
      <c r="CC27" s="3">
        <f>+[1]C_Gestione!CB12</f>
        <v>0</v>
      </c>
      <c r="CD27" s="3">
        <f>+[1]C_Gestione!CC12</f>
        <v>0</v>
      </c>
      <c r="CE27" s="3">
        <f>+[1]C_Gestione!CD12</f>
        <v>0</v>
      </c>
      <c r="CF27" s="3">
        <f>+[1]C_Gestione!CE12</f>
        <v>0</v>
      </c>
      <c r="CG27" s="3">
        <f>+[1]C_Gestione!CF12</f>
        <v>0</v>
      </c>
      <c r="CH27" s="3">
        <f>+[1]C_Gestione!CG12</f>
        <v>0</v>
      </c>
      <c r="CI27" s="3">
        <f>+[1]C_Gestione!CH12</f>
        <v>0</v>
      </c>
      <c r="CJ27" s="3">
        <f>+[1]C_Gestione!CI12</f>
        <v>0</v>
      </c>
      <c r="CK27" s="3">
        <f>+[1]C_Gestione!CJ12</f>
        <v>0</v>
      </c>
      <c r="CL27" s="3">
        <f>+[1]C_Gestione!CK12</f>
        <v>0</v>
      </c>
      <c r="CM27" s="3">
        <f>+[1]C_Gestione!CL12</f>
        <v>0</v>
      </c>
      <c r="CN27" s="3">
        <f>+[1]C_Gestione!CM12</f>
        <v>0</v>
      </c>
      <c r="CO27" s="3">
        <f>+[1]C_Gestione!CN12</f>
        <v>0</v>
      </c>
      <c r="CP27" s="3">
        <f>+[1]C_Gestione!CO12</f>
        <v>0</v>
      </c>
      <c r="CQ27" s="3">
        <f>+[1]C_Gestione!CP12</f>
        <v>0</v>
      </c>
      <c r="CR27" s="3">
        <f>+[1]C_Gestione!CQ12</f>
        <v>0</v>
      </c>
      <c r="CS27" s="3">
        <f>+[1]C_Gestione!CR12</f>
        <v>0</v>
      </c>
      <c r="CT27" s="3">
        <f>+[1]C_Gestione!CS12</f>
        <v>0</v>
      </c>
      <c r="CU27" s="3">
        <f>+[1]C_Gestione!CT12</f>
        <v>0</v>
      </c>
      <c r="CV27" s="3">
        <f>+[1]C_Gestione!CU12</f>
        <v>0</v>
      </c>
      <c r="CW27" s="3">
        <f>+[1]C_Gestione!CV12</f>
        <v>0</v>
      </c>
      <c r="CX27" s="3">
        <f>+[1]C_Gestione!CW12</f>
        <v>0</v>
      </c>
      <c r="CY27" s="3">
        <f>+[1]C_Gestione!CX12</f>
        <v>0</v>
      </c>
      <c r="CZ27" s="3">
        <f>+[1]C_Gestione!CY12</f>
        <v>0</v>
      </c>
      <c r="DA27" s="3">
        <f>+[1]C_Gestione!CZ12</f>
        <v>0</v>
      </c>
      <c r="DB27" s="3">
        <f>+[1]C_Gestione!DA12</f>
        <v>0</v>
      </c>
      <c r="DC27" s="3">
        <f>+[1]C_Gestione!DB12</f>
        <v>0</v>
      </c>
      <c r="DD27" s="3">
        <f>+[1]C_Gestione!DC12</f>
        <v>0</v>
      </c>
      <c r="DE27" s="3">
        <f>+[1]C_Gestione!DD12</f>
        <v>0</v>
      </c>
      <c r="DF27" s="3">
        <f>+[1]C_Gestione!DE12</f>
        <v>0</v>
      </c>
      <c r="DG27" s="3">
        <f>+[1]C_Gestione!DF12</f>
        <v>0</v>
      </c>
      <c r="DH27" s="3">
        <f>+[1]C_Gestione!DG12</f>
        <v>0</v>
      </c>
      <c r="DI27" s="3">
        <f>+[1]C_Gestione!DH12</f>
        <v>0</v>
      </c>
      <c r="DJ27" s="3">
        <f>+[1]C_Gestione!DI12</f>
        <v>0</v>
      </c>
      <c r="DK27" s="3">
        <f>+[1]C_Gestione!DJ12</f>
        <v>0</v>
      </c>
      <c r="DL27" s="3">
        <f>+[1]C_Gestione!DK12</f>
        <v>0</v>
      </c>
      <c r="DM27" s="3">
        <f>+[1]C_Gestione!DL12</f>
        <v>0</v>
      </c>
      <c r="DN27" s="3">
        <f>+[1]C_Gestione!DM12</f>
        <v>0</v>
      </c>
      <c r="DO27" s="3">
        <f>+[1]C_Gestione!DN12</f>
        <v>0</v>
      </c>
      <c r="DP27" s="3">
        <f>+[1]C_Gestione!DO12</f>
        <v>0</v>
      </c>
      <c r="DQ27" s="3">
        <f>+[1]C_Gestione!DP12</f>
        <v>0</v>
      </c>
      <c r="DR27" s="3">
        <f>+[1]C_Gestione!DQ12</f>
        <v>0</v>
      </c>
      <c r="DS27" s="3">
        <f>+[1]C_Gestione!DR12</f>
        <v>0</v>
      </c>
      <c r="DT27" s="3">
        <f>+[1]C_Gestione!DS12</f>
        <v>0</v>
      </c>
      <c r="DU27" s="3">
        <f>+[1]C_Gestione!DT12</f>
        <v>0</v>
      </c>
      <c r="DV27" s="3">
        <f>+[1]C_Gestione!DU12</f>
        <v>0</v>
      </c>
      <c r="DX27" s="3">
        <f t="shared" si="9"/>
        <v>0</v>
      </c>
      <c r="DY27" s="3">
        <f t="shared" si="10"/>
        <v>0</v>
      </c>
      <c r="DZ27" s="3">
        <f t="shared" si="11"/>
        <v>0</v>
      </c>
      <c r="EA27" s="3">
        <f t="shared" si="12"/>
        <v>0</v>
      </c>
      <c r="EB27" s="3">
        <f t="shared" si="13"/>
        <v>0</v>
      </c>
      <c r="EC27" s="3">
        <f t="shared" si="14"/>
        <v>0</v>
      </c>
      <c r="ED27" s="3">
        <f t="shared" si="15"/>
        <v>0</v>
      </c>
      <c r="EE27" s="3">
        <f t="shared" si="16"/>
        <v>0</v>
      </c>
      <c r="EF27" s="3">
        <f t="shared" si="17"/>
        <v>0</v>
      </c>
      <c r="EG27" s="3">
        <f t="shared" si="18"/>
        <v>0</v>
      </c>
    </row>
    <row r="28" spans="4:137" ht="18">
      <c r="D28" s="198"/>
      <c r="E28" s="21"/>
      <c r="F28" s="203">
        <f>+[1]I_C_Gestione!D12</f>
        <v>0</v>
      </c>
      <c r="G28" s="3">
        <f>+[1]C_Gestione!F13</f>
        <v>0</v>
      </c>
      <c r="H28" s="3">
        <f>+[1]C_Gestione!G13</f>
        <v>0</v>
      </c>
      <c r="I28" s="3">
        <f>+[1]C_Gestione!H13</f>
        <v>0</v>
      </c>
      <c r="J28" s="3">
        <f>+[1]C_Gestione!I13</f>
        <v>0</v>
      </c>
      <c r="K28" s="3">
        <f>+[1]C_Gestione!J13</f>
        <v>0</v>
      </c>
      <c r="L28" s="3">
        <f>+[1]C_Gestione!K13</f>
        <v>0</v>
      </c>
      <c r="M28" s="3">
        <f>+[1]C_Gestione!L13</f>
        <v>0</v>
      </c>
      <c r="N28" s="3">
        <f>+[1]C_Gestione!M13</f>
        <v>0</v>
      </c>
      <c r="O28" s="3">
        <f>+[1]C_Gestione!N13</f>
        <v>0</v>
      </c>
      <c r="P28" s="3">
        <f>+[1]C_Gestione!O13</f>
        <v>0</v>
      </c>
      <c r="Q28" s="3">
        <f>+[1]C_Gestione!P13</f>
        <v>0</v>
      </c>
      <c r="R28" s="3">
        <f>+[1]C_Gestione!Q13</f>
        <v>0</v>
      </c>
      <c r="S28" s="3">
        <f>+[1]C_Gestione!R13</f>
        <v>0</v>
      </c>
      <c r="T28" s="3">
        <f>+[1]C_Gestione!S13</f>
        <v>0</v>
      </c>
      <c r="U28" s="3">
        <f>+[1]C_Gestione!T13</f>
        <v>0</v>
      </c>
      <c r="V28" s="3">
        <f>+[1]C_Gestione!U13</f>
        <v>0</v>
      </c>
      <c r="W28" s="3">
        <f>+[1]C_Gestione!V13</f>
        <v>0</v>
      </c>
      <c r="X28" s="3">
        <f>+[1]C_Gestione!W13</f>
        <v>0</v>
      </c>
      <c r="Y28" s="3">
        <f>+[1]C_Gestione!X13</f>
        <v>0</v>
      </c>
      <c r="Z28" s="3">
        <f>+[1]C_Gestione!Y13</f>
        <v>0</v>
      </c>
      <c r="AA28" s="3">
        <f>+[1]C_Gestione!Z13</f>
        <v>0</v>
      </c>
      <c r="AB28" s="3">
        <f>+[1]C_Gestione!AA13</f>
        <v>0</v>
      </c>
      <c r="AC28" s="3">
        <f>+[1]C_Gestione!AB13</f>
        <v>0</v>
      </c>
      <c r="AD28" s="3">
        <f>+[1]C_Gestione!AC13</f>
        <v>0</v>
      </c>
      <c r="AE28" s="3">
        <f>+[1]C_Gestione!AD13</f>
        <v>0</v>
      </c>
      <c r="AF28" s="3">
        <f>+[1]C_Gestione!AE13</f>
        <v>0</v>
      </c>
      <c r="AG28" s="3">
        <f>+[1]C_Gestione!AF13</f>
        <v>0</v>
      </c>
      <c r="AH28" s="3">
        <f>+[1]C_Gestione!AG13</f>
        <v>0</v>
      </c>
      <c r="AI28" s="3">
        <f>+[1]C_Gestione!AH13</f>
        <v>0</v>
      </c>
      <c r="AJ28" s="3">
        <f>+[1]C_Gestione!AI13</f>
        <v>0</v>
      </c>
      <c r="AK28" s="3">
        <f>+[1]C_Gestione!AJ13</f>
        <v>0</v>
      </c>
      <c r="AL28" s="3">
        <f>+[1]C_Gestione!AK13</f>
        <v>0</v>
      </c>
      <c r="AM28" s="3">
        <f>+[1]C_Gestione!AL13</f>
        <v>0</v>
      </c>
      <c r="AN28" s="3">
        <f>+[1]C_Gestione!AM13</f>
        <v>0</v>
      </c>
      <c r="AO28" s="3">
        <f>+[1]C_Gestione!AN13</f>
        <v>0</v>
      </c>
      <c r="AP28" s="3">
        <f>+[1]C_Gestione!AO13</f>
        <v>0</v>
      </c>
      <c r="AQ28" s="3">
        <f>+[1]C_Gestione!AP13</f>
        <v>0</v>
      </c>
      <c r="AR28" s="3">
        <f>+[1]C_Gestione!AQ13</f>
        <v>0</v>
      </c>
      <c r="AS28" s="3">
        <f>+[1]C_Gestione!AR13</f>
        <v>0</v>
      </c>
      <c r="AT28" s="3">
        <f>+[1]C_Gestione!AS13</f>
        <v>0</v>
      </c>
      <c r="AU28" s="3">
        <f>+[1]C_Gestione!AT13</f>
        <v>0</v>
      </c>
      <c r="AV28" s="3">
        <f>+[1]C_Gestione!AU13</f>
        <v>0</v>
      </c>
      <c r="AW28" s="3">
        <f>+[1]C_Gestione!AV13</f>
        <v>0</v>
      </c>
      <c r="AX28" s="3">
        <f>+[1]C_Gestione!AW13</f>
        <v>0</v>
      </c>
      <c r="AY28" s="3">
        <f>+[1]C_Gestione!AX13</f>
        <v>0</v>
      </c>
      <c r="AZ28" s="3">
        <f>+[1]C_Gestione!AY13</f>
        <v>0</v>
      </c>
      <c r="BA28" s="3">
        <f>+[1]C_Gestione!AZ13</f>
        <v>0</v>
      </c>
      <c r="BB28" s="3">
        <f>+[1]C_Gestione!BA13</f>
        <v>0</v>
      </c>
      <c r="BC28" s="3">
        <f>+[1]C_Gestione!BB13</f>
        <v>0</v>
      </c>
      <c r="BD28" s="3">
        <f>+[1]C_Gestione!BC13</f>
        <v>0</v>
      </c>
      <c r="BE28" s="3">
        <f>+[1]C_Gestione!BD13</f>
        <v>0</v>
      </c>
      <c r="BF28" s="3">
        <f>+[1]C_Gestione!BE13</f>
        <v>0</v>
      </c>
      <c r="BG28" s="3">
        <f>+[1]C_Gestione!BF13</f>
        <v>0</v>
      </c>
      <c r="BH28" s="3">
        <f>+[1]C_Gestione!BG13</f>
        <v>0</v>
      </c>
      <c r="BI28" s="3">
        <f>+[1]C_Gestione!BH13</f>
        <v>0</v>
      </c>
      <c r="BJ28" s="3">
        <f>+[1]C_Gestione!BI13</f>
        <v>0</v>
      </c>
      <c r="BK28" s="3">
        <f>+[1]C_Gestione!BJ13</f>
        <v>0</v>
      </c>
      <c r="BL28" s="3">
        <f>+[1]C_Gestione!BK13</f>
        <v>0</v>
      </c>
      <c r="BM28" s="3">
        <f>+[1]C_Gestione!BL13</f>
        <v>0</v>
      </c>
      <c r="BN28" s="3">
        <f>+[1]C_Gestione!BM13</f>
        <v>0</v>
      </c>
      <c r="BO28" s="3">
        <f>+[1]C_Gestione!BN13</f>
        <v>0</v>
      </c>
      <c r="BP28" s="3">
        <f>+[1]C_Gestione!BO13</f>
        <v>0</v>
      </c>
      <c r="BQ28" s="3">
        <f>+[1]C_Gestione!BP13</f>
        <v>0</v>
      </c>
      <c r="BR28" s="3">
        <f>+[1]C_Gestione!BQ13</f>
        <v>0</v>
      </c>
      <c r="BS28" s="3">
        <f>+[1]C_Gestione!BR13</f>
        <v>0</v>
      </c>
      <c r="BT28" s="3">
        <f>+[1]C_Gestione!BS13</f>
        <v>0</v>
      </c>
      <c r="BU28" s="3">
        <f>+[1]C_Gestione!BT13</f>
        <v>0</v>
      </c>
      <c r="BV28" s="3">
        <f>+[1]C_Gestione!BU13</f>
        <v>0</v>
      </c>
      <c r="BW28" s="3">
        <f>+[1]C_Gestione!BV13</f>
        <v>0</v>
      </c>
      <c r="BX28" s="3">
        <f>+[1]C_Gestione!BW13</f>
        <v>0</v>
      </c>
      <c r="BY28" s="3">
        <f>+[1]C_Gestione!BX13</f>
        <v>0</v>
      </c>
      <c r="BZ28" s="3">
        <f>+[1]C_Gestione!BY13</f>
        <v>0</v>
      </c>
      <c r="CA28" s="3">
        <f>+[1]C_Gestione!BZ13</f>
        <v>0</v>
      </c>
      <c r="CB28" s="3">
        <f>+[1]C_Gestione!CA13</f>
        <v>0</v>
      </c>
      <c r="CC28" s="3">
        <f>+[1]C_Gestione!CB13</f>
        <v>0</v>
      </c>
      <c r="CD28" s="3">
        <f>+[1]C_Gestione!CC13</f>
        <v>0</v>
      </c>
      <c r="CE28" s="3">
        <f>+[1]C_Gestione!CD13</f>
        <v>0</v>
      </c>
      <c r="CF28" s="3">
        <f>+[1]C_Gestione!CE13</f>
        <v>0</v>
      </c>
      <c r="CG28" s="3">
        <f>+[1]C_Gestione!CF13</f>
        <v>0</v>
      </c>
      <c r="CH28" s="3">
        <f>+[1]C_Gestione!CG13</f>
        <v>0</v>
      </c>
      <c r="CI28" s="3">
        <f>+[1]C_Gestione!CH13</f>
        <v>0</v>
      </c>
      <c r="CJ28" s="3">
        <f>+[1]C_Gestione!CI13</f>
        <v>0</v>
      </c>
      <c r="CK28" s="3">
        <f>+[1]C_Gestione!CJ13</f>
        <v>0</v>
      </c>
      <c r="CL28" s="3">
        <f>+[1]C_Gestione!CK13</f>
        <v>0</v>
      </c>
      <c r="CM28" s="3">
        <f>+[1]C_Gestione!CL13</f>
        <v>0</v>
      </c>
      <c r="CN28" s="3">
        <f>+[1]C_Gestione!CM13</f>
        <v>0</v>
      </c>
      <c r="CO28" s="3">
        <f>+[1]C_Gestione!CN13</f>
        <v>0</v>
      </c>
      <c r="CP28" s="3">
        <f>+[1]C_Gestione!CO13</f>
        <v>0</v>
      </c>
      <c r="CQ28" s="3">
        <f>+[1]C_Gestione!CP13</f>
        <v>0</v>
      </c>
      <c r="CR28" s="3">
        <f>+[1]C_Gestione!CQ13</f>
        <v>0</v>
      </c>
      <c r="CS28" s="3">
        <f>+[1]C_Gestione!CR13</f>
        <v>0</v>
      </c>
      <c r="CT28" s="3">
        <f>+[1]C_Gestione!CS13</f>
        <v>0</v>
      </c>
      <c r="CU28" s="3">
        <f>+[1]C_Gestione!CT13</f>
        <v>0</v>
      </c>
      <c r="CV28" s="3">
        <f>+[1]C_Gestione!CU13</f>
        <v>0</v>
      </c>
      <c r="CW28" s="3">
        <f>+[1]C_Gestione!CV13</f>
        <v>0</v>
      </c>
      <c r="CX28" s="3">
        <f>+[1]C_Gestione!CW13</f>
        <v>0</v>
      </c>
      <c r="CY28" s="3">
        <f>+[1]C_Gestione!CX13</f>
        <v>0</v>
      </c>
      <c r="CZ28" s="3">
        <f>+[1]C_Gestione!CY13</f>
        <v>0</v>
      </c>
      <c r="DA28" s="3">
        <f>+[1]C_Gestione!CZ13</f>
        <v>0</v>
      </c>
      <c r="DB28" s="3">
        <f>+[1]C_Gestione!DA13</f>
        <v>0</v>
      </c>
      <c r="DC28" s="3">
        <f>+[1]C_Gestione!DB13</f>
        <v>0</v>
      </c>
      <c r="DD28" s="3">
        <f>+[1]C_Gestione!DC13</f>
        <v>0</v>
      </c>
      <c r="DE28" s="3">
        <f>+[1]C_Gestione!DD13</f>
        <v>0</v>
      </c>
      <c r="DF28" s="3">
        <f>+[1]C_Gestione!DE13</f>
        <v>0</v>
      </c>
      <c r="DG28" s="3">
        <f>+[1]C_Gestione!DF13</f>
        <v>0</v>
      </c>
      <c r="DH28" s="3">
        <f>+[1]C_Gestione!DG13</f>
        <v>0</v>
      </c>
      <c r="DI28" s="3">
        <f>+[1]C_Gestione!DH13</f>
        <v>0</v>
      </c>
      <c r="DJ28" s="3">
        <f>+[1]C_Gestione!DI13</f>
        <v>0</v>
      </c>
      <c r="DK28" s="3">
        <f>+[1]C_Gestione!DJ13</f>
        <v>0</v>
      </c>
      <c r="DL28" s="3">
        <f>+[1]C_Gestione!DK13</f>
        <v>0</v>
      </c>
      <c r="DM28" s="3">
        <f>+[1]C_Gestione!DL13</f>
        <v>0</v>
      </c>
      <c r="DN28" s="3">
        <f>+[1]C_Gestione!DM13</f>
        <v>0</v>
      </c>
      <c r="DO28" s="3">
        <f>+[1]C_Gestione!DN13</f>
        <v>0</v>
      </c>
      <c r="DP28" s="3">
        <f>+[1]C_Gestione!DO13</f>
        <v>0</v>
      </c>
      <c r="DQ28" s="3">
        <f>+[1]C_Gestione!DP13</f>
        <v>0</v>
      </c>
      <c r="DR28" s="3">
        <f>+[1]C_Gestione!DQ13</f>
        <v>0</v>
      </c>
      <c r="DS28" s="3">
        <f>+[1]C_Gestione!DR13</f>
        <v>0</v>
      </c>
      <c r="DT28" s="3">
        <f>+[1]C_Gestione!DS13</f>
        <v>0</v>
      </c>
      <c r="DU28" s="3">
        <f>+[1]C_Gestione!DT13</f>
        <v>0</v>
      </c>
      <c r="DV28" s="3">
        <f>+[1]C_Gestione!DU13</f>
        <v>0</v>
      </c>
      <c r="DX28" s="3">
        <f t="shared" si="9"/>
        <v>0</v>
      </c>
      <c r="DY28" s="3">
        <f t="shared" si="10"/>
        <v>0</v>
      </c>
      <c r="DZ28" s="3">
        <f t="shared" si="11"/>
        <v>0</v>
      </c>
      <c r="EA28" s="3">
        <f t="shared" si="12"/>
        <v>0</v>
      </c>
      <c r="EB28" s="3">
        <f t="shared" si="13"/>
        <v>0</v>
      </c>
      <c r="EC28" s="3">
        <f t="shared" si="14"/>
        <v>0</v>
      </c>
      <c r="ED28" s="3">
        <f t="shared" si="15"/>
        <v>0</v>
      </c>
      <c r="EE28" s="3">
        <f t="shared" si="16"/>
        <v>0</v>
      </c>
      <c r="EF28" s="3">
        <f t="shared" si="17"/>
        <v>0</v>
      </c>
      <c r="EG28" s="3">
        <f t="shared" si="18"/>
        <v>0</v>
      </c>
    </row>
    <row r="29" spans="4:137" ht="18">
      <c r="D29" s="198"/>
      <c r="E29" s="21"/>
      <c r="F29" s="203">
        <f>+[1]I_C_Gestione!D13</f>
        <v>0</v>
      </c>
      <c r="G29" s="3">
        <f>+[1]C_Gestione!F14</f>
        <v>0</v>
      </c>
      <c r="H29" s="3">
        <f>+[1]C_Gestione!G14</f>
        <v>0</v>
      </c>
      <c r="I29" s="3">
        <f>+[1]C_Gestione!H14</f>
        <v>0</v>
      </c>
      <c r="J29" s="3">
        <f>+[1]C_Gestione!I14</f>
        <v>0</v>
      </c>
      <c r="K29" s="3">
        <f>+[1]C_Gestione!J14</f>
        <v>0</v>
      </c>
      <c r="L29" s="3">
        <f>+[1]C_Gestione!K14</f>
        <v>0</v>
      </c>
      <c r="M29" s="3">
        <f>+[1]C_Gestione!L14</f>
        <v>0</v>
      </c>
      <c r="N29" s="3">
        <f>+[1]C_Gestione!M14</f>
        <v>0</v>
      </c>
      <c r="O29" s="3">
        <f>+[1]C_Gestione!N14</f>
        <v>0</v>
      </c>
      <c r="P29" s="3">
        <f>+[1]C_Gestione!O14</f>
        <v>0</v>
      </c>
      <c r="Q29" s="3">
        <f>+[1]C_Gestione!P14</f>
        <v>0</v>
      </c>
      <c r="R29" s="3">
        <f>+[1]C_Gestione!Q14</f>
        <v>0</v>
      </c>
      <c r="S29" s="3">
        <f>+[1]C_Gestione!R14</f>
        <v>0</v>
      </c>
      <c r="T29" s="3">
        <f>+[1]C_Gestione!S14</f>
        <v>0</v>
      </c>
      <c r="U29" s="3">
        <f>+[1]C_Gestione!T14</f>
        <v>0</v>
      </c>
      <c r="V29" s="3">
        <f>+[1]C_Gestione!U14</f>
        <v>0</v>
      </c>
      <c r="W29" s="3">
        <f>+[1]C_Gestione!V14</f>
        <v>0</v>
      </c>
      <c r="X29" s="3">
        <f>+[1]C_Gestione!W14</f>
        <v>0</v>
      </c>
      <c r="Y29" s="3">
        <f>+[1]C_Gestione!X14</f>
        <v>0</v>
      </c>
      <c r="Z29" s="3">
        <f>+[1]C_Gestione!Y14</f>
        <v>0</v>
      </c>
      <c r="AA29" s="3">
        <f>+[1]C_Gestione!Z14</f>
        <v>0</v>
      </c>
      <c r="AB29" s="3">
        <f>+[1]C_Gestione!AA14</f>
        <v>0</v>
      </c>
      <c r="AC29" s="3">
        <f>+[1]C_Gestione!AB14</f>
        <v>0</v>
      </c>
      <c r="AD29" s="3">
        <f>+[1]C_Gestione!AC14</f>
        <v>0</v>
      </c>
      <c r="AE29" s="3">
        <f>+[1]C_Gestione!AD14</f>
        <v>0</v>
      </c>
      <c r="AF29" s="3">
        <f>+[1]C_Gestione!AE14</f>
        <v>0</v>
      </c>
      <c r="AG29" s="3">
        <f>+[1]C_Gestione!AF14</f>
        <v>0</v>
      </c>
      <c r="AH29" s="3">
        <f>+[1]C_Gestione!AG14</f>
        <v>0</v>
      </c>
      <c r="AI29" s="3">
        <f>+[1]C_Gestione!AH14</f>
        <v>0</v>
      </c>
      <c r="AJ29" s="3">
        <f>+[1]C_Gestione!AI14</f>
        <v>0</v>
      </c>
      <c r="AK29" s="3">
        <f>+[1]C_Gestione!AJ14</f>
        <v>0</v>
      </c>
      <c r="AL29" s="3">
        <f>+[1]C_Gestione!AK14</f>
        <v>0</v>
      </c>
      <c r="AM29" s="3">
        <f>+[1]C_Gestione!AL14</f>
        <v>0</v>
      </c>
      <c r="AN29" s="3">
        <f>+[1]C_Gestione!AM14</f>
        <v>0</v>
      </c>
      <c r="AO29" s="3">
        <f>+[1]C_Gestione!AN14</f>
        <v>0</v>
      </c>
      <c r="AP29" s="3">
        <f>+[1]C_Gestione!AO14</f>
        <v>0</v>
      </c>
      <c r="AQ29" s="3">
        <f>+[1]C_Gestione!AP14</f>
        <v>0</v>
      </c>
      <c r="AR29" s="3">
        <f>+[1]C_Gestione!AQ14</f>
        <v>0</v>
      </c>
      <c r="AS29" s="3">
        <f>+[1]C_Gestione!AR14</f>
        <v>0</v>
      </c>
      <c r="AT29" s="3">
        <f>+[1]C_Gestione!AS14</f>
        <v>0</v>
      </c>
      <c r="AU29" s="3">
        <f>+[1]C_Gestione!AT14</f>
        <v>0</v>
      </c>
      <c r="AV29" s="3">
        <f>+[1]C_Gestione!AU14</f>
        <v>0</v>
      </c>
      <c r="AW29" s="3">
        <f>+[1]C_Gestione!AV14</f>
        <v>0</v>
      </c>
      <c r="AX29" s="3">
        <f>+[1]C_Gestione!AW14</f>
        <v>0</v>
      </c>
      <c r="AY29" s="3">
        <f>+[1]C_Gestione!AX14</f>
        <v>0</v>
      </c>
      <c r="AZ29" s="3">
        <f>+[1]C_Gestione!AY14</f>
        <v>0</v>
      </c>
      <c r="BA29" s="3">
        <f>+[1]C_Gestione!AZ14</f>
        <v>0</v>
      </c>
      <c r="BB29" s="3">
        <f>+[1]C_Gestione!BA14</f>
        <v>0</v>
      </c>
      <c r="BC29" s="3">
        <f>+[1]C_Gestione!BB14</f>
        <v>0</v>
      </c>
      <c r="BD29" s="3">
        <f>+[1]C_Gestione!BC14</f>
        <v>0</v>
      </c>
      <c r="BE29" s="3">
        <f>+[1]C_Gestione!BD14</f>
        <v>0</v>
      </c>
      <c r="BF29" s="3">
        <f>+[1]C_Gestione!BE14</f>
        <v>0</v>
      </c>
      <c r="BG29" s="3">
        <f>+[1]C_Gestione!BF14</f>
        <v>0</v>
      </c>
      <c r="BH29" s="3">
        <f>+[1]C_Gestione!BG14</f>
        <v>0</v>
      </c>
      <c r="BI29" s="3">
        <f>+[1]C_Gestione!BH14</f>
        <v>0</v>
      </c>
      <c r="BJ29" s="3">
        <f>+[1]C_Gestione!BI14</f>
        <v>0</v>
      </c>
      <c r="BK29" s="3">
        <f>+[1]C_Gestione!BJ14</f>
        <v>0</v>
      </c>
      <c r="BL29" s="3">
        <f>+[1]C_Gestione!BK14</f>
        <v>0</v>
      </c>
      <c r="BM29" s="3">
        <f>+[1]C_Gestione!BL14</f>
        <v>0</v>
      </c>
      <c r="BN29" s="3">
        <f>+[1]C_Gestione!BM14</f>
        <v>0</v>
      </c>
      <c r="BO29" s="3">
        <f>+[1]C_Gestione!BN14</f>
        <v>0</v>
      </c>
      <c r="BP29" s="3">
        <f>+[1]C_Gestione!BO14</f>
        <v>0</v>
      </c>
      <c r="BQ29" s="3">
        <f>+[1]C_Gestione!BP14</f>
        <v>0</v>
      </c>
      <c r="BR29" s="3">
        <f>+[1]C_Gestione!BQ14</f>
        <v>0</v>
      </c>
      <c r="BS29" s="3">
        <f>+[1]C_Gestione!BR14</f>
        <v>0</v>
      </c>
      <c r="BT29" s="3">
        <f>+[1]C_Gestione!BS14</f>
        <v>0</v>
      </c>
      <c r="BU29" s="3">
        <f>+[1]C_Gestione!BT14</f>
        <v>0</v>
      </c>
      <c r="BV29" s="3">
        <f>+[1]C_Gestione!BU14</f>
        <v>0</v>
      </c>
      <c r="BW29" s="3">
        <f>+[1]C_Gestione!BV14</f>
        <v>0</v>
      </c>
      <c r="BX29" s="3">
        <f>+[1]C_Gestione!BW14</f>
        <v>0</v>
      </c>
      <c r="BY29" s="3">
        <f>+[1]C_Gestione!BX14</f>
        <v>0</v>
      </c>
      <c r="BZ29" s="3">
        <f>+[1]C_Gestione!BY14</f>
        <v>0</v>
      </c>
      <c r="CA29" s="3">
        <f>+[1]C_Gestione!BZ14</f>
        <v>0</v>
      </c>
      <c r="CB29" s="3">
        <f>+[1]C_Gestione!CA14</f>
        <v>0</v>
      </c>
      <c r="CC29" s="3">
        <f>+[1]C_Gestione!CB14</f>
        <v>0</v>
      </c>
      <c r="CD29" s="3">
        <f>+[1]C_Gestione!CC14</f>
        <v>0</v>
      </c>
      <c r="CE29" s="3">
        <f>+[1]C_Gestione!CD14</f>
        <v>0</v>
      </c>
      <c r="CF29" s="3">
        <f>+[1]C_Gestione!CE14</f>
        <v>0</v>
      </c>
      <c r="CG29" s="3">
        <f>+[1]C_Gestione!CF14</f>
        <v>0</v>
      </c>
      <c r="CH29" s="3">
        <f>+[1]C_Gestione!CG14</f>
        <v>0</v>
      </c>
      <c r="CI29" s="3">
        <f>+[1]C_Gestione!CH14</f>
        <v>0</v>
      </c>
      <c r="CJ29" s="3">
        <f>+[1]C_Gestione!CI14</f>
        <v>0</v>
      </c>
      <c r="CK29" s="3">
        <f>+[1]C_Gestione!CJ14</f>
        <v>0</v>
      </c>
      <c r="CL29" s="3">
        <f>+[1]C_Gestione!CK14</f>
        <v>0</v>
      </c>
      <c r="CM29" s="3">
        <f>+[1]C_Gestione!CL14</f>
        <v>0</v>
      </c>
      <c r="CN29" s="3">
        <f>+[1]C_Gestione!CM14</f>
        <v>0</v>
      </c>
      <c r="CO29" s="3">
        <f>+[1]C_Gestione!CN14</f>
        <v>0</v>
      </c>
      <c r="CP29" s="3">
        <f>+[1]C_Gestione!CO14</f>
        <v>0</v>
      </c>
      <c r="CQ29" s="3">
        <f>+[1]C_Gestione!CP14</f>
        <v>0</v>
      </c>
      <c r="CR29" s="3">
        <f>+[1]C_Gestione!CQ14</f>
        <v>0</v>
      </c>
      <c r="CS29" s="3">
        <f>+[1]C_Gestione!CR14</f>
        <v>0</v>
      </c>
      <c r="CT29" s="3">
        <f>+[1]C_Gestione!CS14</f>
        <v>0</v>
      </c>
      <c r="CU29" s="3">
        <f>+[1]C_Gestione!CT14</f>
        <v>0</v>
      </c>
      <c r="CV29" s="3">
        <f>+[1]C_Gestione!CU14</f>
        <v>0</v>
      </c>
      <c r="CW29" s="3">
        <f>+[1]C_Gestione!CV14</f>
        <v>0</v>
      </c>
      <c r="CX29" s="3">
        <f>+[1]C_Gestione!CW14</f>
        <v>0</v>
      </c>
      <c r="CY29" s="3">
        <f>+[1]C_Gestione!CX14</f>
        <v>0</v>
      </c>
      <c r="CZ29" s="3">
        <f>+[1]C_Gestione!CY14</f>
        <v>0</v>
      </c>
      <c r="DA29" s="3">
        <f>+[1]C_Gestione!CZ14</f>
        <v>0</v>
      </c>
      <c r="DB29" s="3">
        <f>+[1]C_Gestione!DA14</f>
        <v>0</v>
      </c>
      <c r="DC29" s="3">
        <f>+[1]C_Gestione!DB14</f>
        <v>0</v>
      </c>
      <c r="DD29" s="3">
        <f>+[1]C_Gestione!DC14</f>
        <v>0</v>
      </c>
      <c r="DE29" s="3">
        <f>+[1]C_Gestione!DD14</f>
        <v>0</v>
      </c>
      <c r="DF29" s="3">
        <f>+[1]C_Gestione!DE14</f>
        <v>0</v>
      </c>
      <c r="DG29" s="3">
        <f>+[1]C_Gestione!DF14</f>
        <v>0</v>
      </c>
      <c r="DH29" s="3">
        <f>+[1]C_Gestione!DG14</f>
        <v>0</v>
      </c>
      <c r="DI29" s="3">
        <f>+[1]C_Gestione!DH14</f>
        <v>0</v>
      </c>
      <c r="DJ29" s="3">
        <f>+[1]C_Gestione!DI14</f>
        <v>0</v>
      </c>
      <c r="DK29" s="3">
        <f>+[1]C_Gestione!DJ14</f>
        <v>0</v>
      </c>
      <c r="DL29" s="3">
        <f>+[1]C_Gestione!DK14</f>
        <v>0</v>
      </c>
      <c r="DM29" s="3">
        <f>+[1]C_Gestione!DL14</f>
        <v>0</v>
      </c>
      <c r="DN29" s="3">
        <f>+[1]C_Gestione!DM14</f>
        <v>0</v>
      </c>
      <c r="DO29" s="3">
        <f>+[1]C_Gestione!DN14</f>
        <v>0</v>
      </c>
      <c r="DP29" s="3">
        <f>+[1]C_Gestione!DO14</f>
        <v>0</v>
      </c>
      <c r="DQ29" s="3">
        <f>+[1]C_Gestione!DP14</f>
        <v>0</v>
      </c>
      <c r="DR29" s="3">
        <f>+[1]C_Gestione!DQ14</f>
        <v>0</v>
      </c>
      <c r="DS29" s="3">
        <f>+[1]C_Gestione!DR14</f>
        <v>0</v>
      </c>
      <c r="DT29" s="3">
        <f>+[1]C_Gestione!DS14</f>
        <v>0</v>
      </c>
      <c r="DU29" s="3">
        <f>+[1]C_Gestione!DT14</f>
        <v>0</v>
      </c>
      <c r="DV29" s="3">
        <f>+[1]C_Gestione!DU14</f>
        <v>0</v>
      </c>
      <c r="DX29" s="3">
        <f t="shared" si="9"/>
        <v>0</v>
      </c>
      <c r="DY29" s="3">
        <f t="shared" si="10"/>
        <v>0</v>
      </c>
      <c r="DZ29" s="3">
        <f t="shared" si="11"/>
        <v>0</v>
      </c>
      <c r="EA29" s="3">
        <f t="shared" si="12"/>
        <v>0</v>
      </c>
      <c r="EB29" s="3">
        <f t="shared" si="13"/>
        <v>0</v>
      </c>
      <c r="EC29" s="3">
        <f t="shared" si="14"/>
        <v>0</v>
      </c>
      <c r="ED29" s="3">
        <f t="shared" si="15"/>
        <v>0</v>
      </c>
      <c r="EE29" s="3">
        <f t="shared" si="16"/>
        <v>0</v>
      </c>
      <c r="EF29" s="3">
        <f t="shared" si="17"/>
        <v>0</v>
      </c>
      <c r="EG29" s="3">
        <f t="shared" si="18"/>
        <v>0</v>
      </c>
    </row>
    <row r="30" spans="4:137" ht="18">
      <c r="D30" s="198"/>
      <c r="E30" s="21"/>
      <c r="F30" s="203">
        <f>+[1]I_C_Gestione!D14</f>
        <v>0</v>
      </c>
      <c r="G30" s="3">
        <f>+[1]C_Gestione!F15</f>
        <v>0</v>
      </c>
      <c r="H30" s="3">
        <f>+[1]C_Gestione!G15</f>
        <v>0</v>
      </c>
      <c r="I30" s="3">
        <f>+[1]C_Gestione!H15</f>
        <v>0</v>
      </c>
      <c r="J30" s="3">
        <f>+[1]C_Gestione!I15</f>
        <v>0</v>
      </c>
      <c r="K30" s="3">
        <f>+[1]C_Gestione!J15</f>
        <v>0</v>
      </c>
      <c r="L30" s="3">
        <f>+[1]C_Gestione!K15</f>
        <v>0</v>
      </c>
      <c r="M30" s="3">
        <f>+[1]C_Gestione!L15</f>
        <v>0</v>
      </c>
      <c r="N30" s="3">
        <f>+[1]C_Gestione!M15</f>
        <v>0</v>
      </c>
      <c r="O30" s="3">
        <f>+[1]C_Gestione!N15</f>
        <v>0</v>
      </c>
      <c r="P30" s="3">
        <f>+[1]C_Gestione!O15</f>
        <v>0</v>
      </c>
      <c r="Q30" s="3">
        <f>+[1]C_Gestione!P15</f>
        <v>0</v>
      </c>
      <c r="R30" s="3">
        <f>+[1]C_Gestione!Q15</f>
        <v>0</v>
      </c>
      <c r="S30" s="3">
        <f>+[1]C_Gestione!R15</f>
        <v>0</v>
      </c>
      <c r="T30" s="3">
        <f>+[1]C_Gestione!S15</f>
        <v>0</v>
      </c>
      <c r="U30" s="3">
        <f>+[1]C_Gestione!T15</f>
        <v>0</v>
      </c>
      <c r="V30" s="3">
        <f>+[1]C_Gestione!U15</f>
        <v>0</v>
      </c>
      <c r="W30" s="3">
        <f>+[1]C_Gestione!V15</f>
        <v>0</v>
      </c>
      <c r="X30" s="3">
        <f>+[1]C_Gestione!W15</f>
        <v>0</v>
      </c>
      <c r="Y30" s="3">
        <f>+[1]C_Gestione!X15</f>
        <v>0</v>
      </c>
      <c r="Z30" s="3">
        <f>+[1]C_Gestione!Y15</f>
        <v>0</v>
      </c>
      <c r="AA30" s="3">
        <f>+[1]C_Gestione!Z15</f>
        <v>0</v>
      </c>
      <c r="AB30" s="3">
        <f>+[1]C_Gestione!AA15</f>
        <v>0</v>
      </c>
      <c r="AC30" s="3">
        <f>+[1]C_Gestione!AB15</f>
        <v>0</v>
      </c>
      <c r="AD30" s="3">
        <f>+[1]C_Gestione!AC15</f>
        <v>0</v>
      </c>
      <c r="AE30" s="3">
        <f>+[1]C_Gestione!AD15</f>
        <v>0</v>
      </c>
      <c r="AF30" s="3">
        <f>+[1]C_Gestione!AE15</f>
        <v>0</v>
      </c>
      <c r="AG30" s="3">
        <f>+[1]C_Gestione!AF15</f>
        <v>0</v>
      </c>
      <c r="AH30" s="3">
        <f>+[1]C_Gestione!AG15</f>
        <v>0</v>
      </c>
      <c r="AI30" s="3">
        <f>+[1]C_Gestione!AH15</f>
        <v>0</v>
      </c>
      <c r="AJ30" s="3">
        <f>+[1]C_Gestione!AI15</f>
        <v>0</v>
      </c>
      <c r="AK30" s="3">
        <f>+[1]C_Gestione!AJ15</f>
        <v>0</v>
      </c>
      <c r="AL30" s="3">
        <f>+[1]C_Gestione!AK15</f>
        <v>0</v>
      </c>
      <c r="AM30" s="3">
        <f>+[1]C_Gestione!AL15</f>
        <v>0</v>
      </c>
      <c r="AN30" s="3">
        <f>+[1]C_Gestione!AM15</f>
        <v>0</v>
      </c>
      <c r="AO30" s="3">
        <f>+[1]C_Gestione!AN15</f>
        <v>0</v>
      </c>
      <c r="AP30" s="3">
        <f>+[1]C_Gestione!AO15</f>
        <v>0</v>
      </c>
      <c r="AQ30" s="3">
        <f>+[1]C_Gestione!AP15</f>
        <v>0</v>
      </c>
      <c r="AR30" s="3">
        <f>+[1]C_Gestione!AQ15</f>
        <v>0</v>
      </c>
      <c r="AS30" s="3">
        <f>+[1]C_Gestione!AR15</f>
        <v>0</v>
      </c>
      <c r="AT30" s="3">
        <f>+[1]C_Gestione!AS15</f>
        <v>0</v>
      </c>
      <c r="AU30" s="3">
        <f>+[1]C_Gestione!AT15</f>
        <v>0</v>
      </c>
      <c r="AV30" s="3">
        <f>+[1]C_Gestione!AU15</f>
        <v>0</v>
      </c>
      <c r="AW30" s="3">
        <f>+[1]C_Gestione!AV15</f>
        <v>0</v>
      </c>
      <c r="AX30" s="3">
        <f>+[1]C_Gestione!AW15</f>
        <v>0</v>
      </c>
      <c r="AY30" s="3">
        <f>+[1]C_Gestione!AX15</f>
        <v>0</v>
      </c>
      <c r="AZ30" s="3">
        <f>+[1]C_Gestione!AY15</f>
        <v>0</v>
      </c>
      <c r="BA30" s="3">
        <f>+[1]C_Gestione!AZ15</f>
        <v>0</v>
      </c>
      <c r="BB30" s="3">
        <f>+[1]C_Gestione!BA15</f>
        <v>0</v>
      </c>
      <c r="BC30" s="3">
        <f>+[1]C_Gestione!BB15</f>
        <v>0</v>
      </c>
      <c r="BD30" s="3">
        <f>+[1]C_Gestione!BC15</f>
        <v>0</v>
      </c>
      <c r="BE30" s="3">
        <f>+[1]C_Gestione!BD15</f>
        <v>0</v>
      </c>
      <c r="BF30" s="3">
        <f>+[1]C_Gestione!BE15</f>
        <v>0</v>
      </c>
      <c r="BG30" s="3">
        <f>+[1]C_Gestione!BF15</f>
        <v>0</v>
      </c>
      <c r="BH30" s="3">
        <f>+[1]C_Gestione!BG15</f>
        <v>0</v>
      </c>
      <c r="BI30" s="3">
        <f>+[1]C_Gestione!BH15</f>
        <v>0</v>
      </c>
      <c r="BJ30" s="3">
        <f>+[1]C_Gestione!BI15</f>
        <v>0</v>
      </c>
      <c r="BK30" s="3">
        <f>+[1]C_Gestione!BJ15</f>
        <v>0</v>
      </c>
      <c r="BL30" s="3">
        <f>+[1]C_Gestione!BK15</f>
        <v>0</v>
      </c>
      <c r="BM30" s="3">
        <f>+[1]C_Gestione!BL15</f>
        <v>0</v>
      </c>
      <c r="BN30" s="3">
        <f>+[1]C_Gestione!BM15</f>
        <v>0</v>
      </c>
      <c r="BO30" s="3">
        <f>+[1]C_Gestione!BN15</f>
        <v>0</v>
      </c>
      <c r="BP30" s="3">
        <f>+[1]C_Gestione!BO15</f>
        <v>0</v>
      </c>
      <c r="BQ30" s="3">
        <f>+[1]C_Gestione!BP15</f>
        <v>0</v>
      </c>
      <c r="BR30" s="3">
        <f>+[1]C_Gestione!BQ15</f>
        <v>0</v>
      </c>
      <c r="BS30" s="3">
        <f>+[1]C_Gestione!BR15</f>
        <v>0</v>
      </c>
      <c r="BT30" s="3">
        <f>+[1]C_Gestione!BS15</f>
        <v>0</v>
      </c>
      <c r="BU30" s="3">
        <f>+[1]C_Gestione!BT15</f>
        <v>0</v>
      </c>
      <c r="BV30" s="3">
        <f>+[1]C_Gestione!BU15</f>
        <v>0</v>
      </c>
      <c r="BW30" s="3">
        <f>+[1]C_Gestione!BV15</f>
        <v>0</v>
      </c>
      <c r="BX30" s="3">
        <f>+[1]C_Gestione!BW15</f>
        <v>0</v>
      </c>
      <c r="BY30" s="3">
        <f>+[1]C_Gestione!BX15</f>
        <v>0</v>
      </c>
      <c r="BZ30" s="3">
        <f>+[1]C_Gestione!BY15</f>
        <v>0</v>
      </c>
      <c r="CA30" s="3">
        <f>+[1]C_Gestione!BZ15</f>
        <v>0</v>
      </c>
      <c r="CB30" s="3">
        <f>+[1]C_Gestione!CA15</f>
        <v>0</v>
      </c>
      <c r="CC30" s="3">
        <f>+[1]C_Gestione!CB15</f>
        <v>0</v>
      </c>
      <c r="CD30" s="3">
        <f>+[1]C_Gestione!CC15</f>
        <v>0</v>
      </c>
      <c r="CE30" s="3">
        <f>+[1]C_Gestione!CD15</f>
        <v>0</v>
      </c>
      <c r="CF30" s="3">
        <f>+[1]C_Gestione!CE15</f>
        <v>0</v>
      </c>
      <c r="CG30" s="3">
        <f>+[1]C_Gestione!CF15</f>
        <v>0</v>
      </c>
      <c r="CH30" s="3">
        <f>+[1]C_Gestione!CG15</f>
        <v>0</v>
      </c>
      <c r="CI30" s="3">
        <f>+[1]C_Gestione!CH15</f>
        <v>0</v>
      </c>
      <c r="CJ30" s="3">
        <f>+[1]C_Gestione!CI15</f>
        <v>0</v>
      </c>
      <c r="CK30" s="3">
        <f>+[1]C_Gestione!CJ15</f>
        <v>0</v>
      </c>
      <c r="CL30" s="3">
        <f>+[1]C_Gestione!CK15</f>
        <v>0</v>
      </c>
      <c r="CM30" s="3">
        <f>+[1]C_Gestione!CL15</f>
        <v>0</v>
      </c>
      <c r="CN30" s="3">
        <f>+[1]C_Gestione!CM15</f>
        <v>0</v>
      </c>
      <c r="CO30" s="3">
        <f>+[1]C_Gestione!CN15</f>
        <v>0</v>
      </c>
      <c r="CP30" s="3">
        <f>+[1]C_Gestione!CO15</f>
        <v>0</v>
      </c>
      <c r="CQ30" s="3">
        <f>+[1]C_Gestione!CP15</f>
        <v>0</v>
      </c>
      <c r="CR30" s="3">
        <f>+[1]C_Gestione!CQ15</f>
        <v>0</v>
      </c>
      <c r="CS30" s="3">
        <f>+[1]C_Gestione!CR15</f>
        <v>0</v>
      </c>
      <c r="CT30" s="3">
        <f>+[1]C_Gestione!CS15</f>
        <v>0</v>
      </c>
      <c r="CU30" s="3">
        <f>+[1]C_Gestione!CT15</f>
        <v>0</v>
      </c>
      <c r="CV30" s="3">
        <f>+[1]C_Gestione!CU15</f>
        <v>0</v>
      </c>
      <c r="CW30" s="3">
        <f>+[1]C_Gestione!CV15</f>
        <v>0</v>
      </c>
      <c r="CX30" s="3">
        <f>+[1]C_Gestione!CW15</f>
        <v>0</v>
      </c>
      <c r="CY30" s="3">
        <f>+[1]C_Gestione!CX15</f>
        <v>0</v>
      </c>
      <c r="CZ30" s="3">
        <f>+[1]C_Gestione!CY15</f>
        <v>0</v>
      </c>
      <c r="DA30" s="3">
        <f>+[1]C_Gestione!CZ15</f>
        <v>0</v>
      </c>
      <c r="DB30" s="3">
        <f>+[1]C_Gestione!DA15</f>
        <v>0</v>
      </c>
      <c r="DC30" s="3">
        <f>+[1]C_Gestione!DB15</f>
        <v>0</v>
      </c>
      <c r="DD30" s="3">
        <f>+[1]C_Gestione!DC15</f>
        <v>0</v>
      </c>
      <c r="DE30" s="3">
        <f>+[1]C_Gestione!DD15</f>
        <v>0</v>
      </c>
      <c r="DF30" s="3">
        <f>+[1]C_Gestione!DE15</f>
        <v>0</v>
      </c>
      <c r="DG30" s="3">
        <f>+[1]C_Gestione!DF15</f>
        <v>0</v>
      </c>
      <c r="DH30" s="3">
        <f>+[1]C_Gestione!DG15</f>
        <v>0</v>
      </c>
      <c r="DI30" s="3">
        <f>+[1]C_Gestione!DH15</f>
        <v>0</v>
      </c>
      <c r="DJ30" s="3">
        <f>+[1]C_Gestione!DI15</f>
        <v>0</v>
      </c>
      <c r="DK30" s="3">
        <f>+[1]C_Gestione!DJ15</f>
        <v>0</v>
      </c>
      <c r="DL30" s="3">
        <f>+[1]C_Gestione!DK15</f>
        <v>0</v>
      </c>
      <c r="DM30" s="3">
        <f>+[1]C_Gestione!DL15</f>
        <v>0</v>
      </c>
      <c r="DN30" s="3">
        <f>+[1]C_Gestione!DM15</f>
        <v>0</v>
      </c>
      <c r="DO30" s="3">
        <f>+[1]C_Gestione!DN15</f>
        <v>0</v>
      </c>
      <c r="DP30" s="3">
        <f>+[1]C_Gestione!DO15</f>
        <v>0</v>
      </c>
      <c r="DQ30" s="3">
        <f>+[1]C_Gestione!DP15</f>
        <v>0</v>
      </c>
      <c r="DR30" s="3">
        <f>+[1]C_Gestione!DQ15</f>
        <v>0</v>
      </c>
      <c r="DS30" s="3">
        <f>+[1]C_Gestione!DR15</f>
        <v>0</v>
      </c>
      <c r="DT30" s="3">
        <f>+[1]C_Gestione!DS15</f>
        <v>0</v>
      </c>
      <c r="DU30" s="3">
        <f>+[1]C_Gestione!DT15</f>
        <v>0</v>
      </c>
      <c r="DV30" s="3">
        <f>+[1]C_Gestione!DU15</f>
        <v>0</v>
      </c>
      <c r="DX30" s="3">
        <f t="shared" si="9"/>
        <v>0</v>
      </c>
      <c r="DY30" s="3">
        <f t="shared" si="10"/>
        <v>0</v>
      </c>
      <c r="DZ30" s="3">
        <f t="shared" si="11"/>
        <v>0</v>
      </c>
      <c r="EA30" s="3">
        <f t="shared" si="12"/>
        <v>0</v>
      </c>
      <c r="EB30" s="3">
        <f t="shared" si="13"/>
        <v>0</v>
      </c>
      <c r="EC30" s="3">
        <f t="shared" si="14"/>
        <v>0</v>
      </c>
      <c r="ED30" s="3">
        <f t="shared" si="15"/>
        <v>0</v>
      </c>
      <c r="EE30" s="3">
        <f t="shared" si="16"/>
        <v>0</v>
      </c>
      <c r="EF30" s="3">
        <f t="shared" si="17"/>
        <v>0</v>
      </c>
      <c r="EG30" s="3">
        <f t="shared" si="18"/>
        <v>0</v>
      </c>
    </row>
    <row r="31" spans="4:137" ht="18">
      <c r="D31" s="198"/>
      <c r="E31" s="21"/>
      <c r="F31" s="203">
        <f>+[1]I_C_Gestione!D15</f>
        <v>0</v>
      </c>
      <c r="G31" s="3">
        <f>+[1]C_Gestione!F16</f>
        <v>0</v>
      </c>
      <c r="H31" s="3">
        <f>+[1]C_Gestione!G16</f>
        <v>0</v>
      </c>
      <c r="I31" s="3">
        <f>+[1]C_Gestione!H16</f>
        <v>0</v>
      </c>
      <c r="J31" s="3">
        <f>+[1]C_Gestione!I16</f>
        <v>0</v>
      </c>
      <c r="K31" s="3">
        <f>+[1]C_Gestione!J16</f>
        <v>0</v>
      </c>
      <c r="L31" s="3">
        <f>+[1]C_Gestione!K16</f>
        <v>0</v>
      </c>
      <c r="M31" s="3">
        <f>+[1]C_Gestione!L16</f>
        <v>0</v>
      </c>
      <c r="N31" s="3">
        <f>+[1]C_Gestione!M16</f>
        <v>0</v>
      </c>
      <c r="O31" s="3">
        <f>+[1]C_Gestione!N16</f>
        <v>0</v>
      </c>
      <c r="P31" s="3">
        <f>+[1]C_Gestione!O16</f>
        <v>0</v>
      </c>
      <c r="Q31" s="3">
        <f>+[1]C_Gestione!P16</f>
        <v>0</v>
      </c>
      <c r="R31" s="3">
        <f>+[1]C_Gestione!Q16</f>
        <v>0</v>
      </c>
      <c r="S31" s="3">
        <f>+[1]C_Gestione!R16</f>
        <v>0</v>
      </c>
      <c r="T31" s="3">
        <f>+[1]C_Gestione!S16</f>
        <v>0</v>
      </c>
      <c r="U31" s="3">
        <f>+[1]C_Gestione!T16</f>
        <v>0</v>
      </c>
      <c r="V31" s="3">
        <f>+[1]C_Gestione!U16</f>
        <v>0</v>
      </c>
      <c r="W31" s="3">
        <f>+[1]C_Gestione!V16</f>
        <v>0</v>
      </c>
      <c r="X31" s="3">
        <f>+[1]C_Gestione!W16</f>
        <v>0</v>
      </c>
      <c r="Y31" s="3">
        <f>+[1]C_Gestione!X16</f>
        <v>0</v>
      </c>
      <c r="Z31" s="3">
        <f>+[1]C_Gestione!Y16</f>
        <v>0</v>
      </c>
      <c r="AA31" s="3">
        <f>+[1]C_Gestione!Z16</f>
        <v>0</v>
      </c>
      <c r="AB31" s="3">
        <f>+[1]C_Gestione!AA16</f>
        <v>0</v>
      </c>
      <c r="AC31" s="3">
        <f>+[1]C_Gestione!AB16</f>
        <v>0</v>
      </c>
      <c r="AD31" s="3">
        <f>+[1]C_Gestione!AC16</f>
        <v>0</v>
      </c>
      <c r="AE31" s="3">
        <f>+[1]C_Gestione!AD16</f>
        <v>0</v>
      </c>
      <c r="AF31" s="3">
        <f>+[1]C_Gestione!AE16</f>
        <v>0</v>
      </c>
      <c r="AG31" s="3">
        <f>+[1]C_Gestione!AF16</f>
        <v>0</v>
      </c>
      <c r="AH31" s="3">
        <f>+[1]C_Gestione!AG16</f>
        <v>0</v>
      </c>
      <c r="AI31" s="3">
        <f>+[1]C_Gestione!AH16</f>
        <v>0</v>
      </c>
      <c r="AJ31" s="3">
        <f>+[1]C_Gestione!AI16</f>
        <v>0</v>
      </c>
      <c r="AK31" s="3">
        <f>+[1]C_Gestione!AJ16</f>
        <v>0</v>
      </c>
      <c r="AL31" s="3">
        <f>+[1]C_Gestione!AK16</f>
        <v>0</v>
      </c>
      <c r="AM31" s="3">
        <f>+[1]C_Gestione!AL16</f>
        <v>0</v>
      </c>
      <c r="AN31" s="3">
        <f>+[1]C_Gestione!AM16</f>
        <v>0</v>
      </c>
      <c r="AO31" s="3">
        <f>+[1]C_Gestione!AN16</f>
        <v>0</v>
      </c>
      <c r="AP31" s="3">
        <f>+[1]C_Gestione!AO16</f>
        <v>0</v>
      </c>
      <c r="AQ31" s="3">
        <f>+[1]C_Gestione!AP16</f>
        <v>0</v>
      </c>
      <c r="AR31" s="3">
        <f>+[1]C_Gestione!AQ16</f>
        <v>0</v>
      </c>
      <c r="AS31" s="3">
        <f>+[1]C_Gestione!AR16</f>
        <v>0</v>
      </c>
      <c r="AT31" s="3">
        <f>+[1]C_Gestione!AS16</f>
        <v>0</v>
      </c>
      <c r="AU31" s="3">
        <f>+[1]C_Gestione!AT16</f>
        <v>0</v>
      </c>
      <c r="AV31" s="3">
        <f>+[1]C_Gestione!AU16</f>
        <v>0</v>
      </c>
      <c r="AW31" s="3">
        <f>+[1]C_Gestione!AV16</f>
        <v>0</v>
      </c>
      <c r="AX31" s="3">
        <f>+[1]C_Gestione!AW16</f>
        <v>0</v>
      </c>
      <c r="AY31" s="3">
        <f>+[1]C_Gestione!AX16</f>
        <v>0</v>
      </c>
      <c r="AZ31" s="3">
        <f>+[1]C_Gestione!AY16</f>
        <v>0</v>
      </c>
      <c r="BA31" s="3">
        <f>+[1]C_Gestione!AZ16</f>
        <v>0</v>
      </c>
      <c r="BB31" s="3">
        <f>+[1]C_Gestione!BA16</f>
        <v>0</v>
      </c>
      <c r="BC31" s="3">
        <f>+[1]C_Gestione!BB16</f>
        <v>0</v>
      </c>
      <c r="BD31" s="3">
        <f>+[1]C_Gestione!BC16</f>
        <v>0</v>
      </c>
      <c r="BE31" s="3">
        <f>+[1]C_Gestione!BD16</f>
        <v>0</v>
      </c>
      <c r="BF31" s="3">
        <f>+[1]C_Gestione!BE16</f>
        <v>0</v>
      </c>
      <c r="BG31" s="3">
        <f>+[1]C_Gestione!BF16</f>
        <v>0</v>
      </c>
      <c r="BH31" s="3">
        <f>+[1]C_Gestione!BG16</f>
        <v>0</v>
      </c>
      <c r="BI31" s="3">
        <f>+[1]C_Gestione!BH16</f>
        <v>0</v>
      </c>
      <c r="BJ31" s="3">
        <f>+[1]C_Gestione!BI16</f>
        <v>0</v>
      </c>
      <c r="BK31" s="3">
        <f>+[1]C_Gestione!BJ16</f>
        <v>0</v>
      </c>
      <c r="BL31" s="3">
        <f>+[1]C_Gestione!BK16</f>
        <v>0</v>
      </c>
      <c r="BM31" s="3">
        <f>+[1]C_Gestione!BL16</f>
        <v>0</v>
      </c>
      <c r="BN31" s="3">
        <f>+[1]C_Gestione!BM16</f>
        <v>0</v>
      </c>
      <c r="BO31" s="3">
        <f>+[1]C_Gestione!BN16</f>
        <v>0</v>
      </c>
      <c r="BP31" s="3">
        <f>+[1]C_Gestione!BO16</f>
        <v>0</v>
      </c>
      <c r="BQ31" s="3">
        <f>+[1]C_Gestione!BP16</f>
        <v>0</v>
      </c>
      <c r="BR31" s="3">
        <f>+[1]C_Gestione!BQ16</f>
        <v>0</v>
      </c>
      <c r="BS31" s="3">
        <f>+[1]C_Gestione!BR16</f>
        <v>0</v>
      </c>
      <c r="BT31" s="3">
        <f>+[1]C_Gestione!BS16</f>
        <v>0</v>
      </c>
      <c r="BU31" s="3">
        <f>+[1]C_Gestione!BT16</f>
        <v>0</v>
      </c>
      <c r="BV31" s="3">
        <f>+[1]C_Gestione!BU16</f>
        <v>0</v>
      </c>
      <c r="BW31" s="3">
        <f>+[1]C_Gestione!BV16</f>
        <v>0</v>
      </c>
      <c r="BX31" s="3">
        <f>+[1]C_Gestione!BW16</f>
        <v>0</v>
      </c>
      <c r="BY31" s="3">
        <f>+[1]C_Gestione!BX16</f>
        <v>0</v>
      </c>
      <c r="BZ31" s="3">
        <f>+[1]C_Gestione!BY16</f>
        <v>0</v>
      </c>
      <c r="CA31" s="3">
        <f>+[1]C_Gestione!BZ16</f>
        <v>0</v>
      </c>
      <c r="CB31" s="3">
        <f>+[1]C_Gestione!CA16</f>
        <v>0</v>
      </c>
      <c r="CC31" s="3">
        <f>+[1]C_Gestione!CB16</f>
        <v>0</v>
      </c>
      <c r="CD31" s="3">
        <f>+[1]C_Gestione!CC16</f>
        <v>0</v>
      </c>
      <c r="CE31" s="3">
        <f>+[1]C_Gestione!CD16</f>
        <v>0</v>
      </c>
      <c r="CF31" s="3">
        <f>+[1]C_Gestione!CE16</f>
        <v>0</v>
      </c>
      <c r="CG31" s="3">
        <f>+[1]C_Gestione!CF16</f>
        <v>0</v>
      </c>
      <c r="CH31" s="3">
        <f>+[1]C_Gestione!CG16</f>
        <v>0</v>
      </c>
      <c r="CI31" s="3">
        <f>+[1]C_Gestione!CH16</f>
        <v>0</v>
      </c>
      <c r="CJ31" s="3">
        <f>+[1]C_Gestione!CI16</f>
        <v>0</v>
      </c>
      <c r="CK31" s="3">
        <f>+[1]C_Gestione!CJ16</f>
        <v>0</v>
      </c>
      <c r="CL31" s="3">
        <f>+[1]C_Gestione!CK16</f>
        <v>0</v>
      </c>
      <c r="CM31" s="3">
        <f>+[1]C_Gestione!CL16</f>
        <v>0</v>
      </c>
      <c r="CN31" s="3">
        <f>+[1]C_Gestione!CM16</f>
        <v>0</v>
      </c>
      <c r="CO31" s="3">
        <f>+[1]C_Gestione!CN16</f>
        <v>0</v>
      </c>
      <c r="CP31" s="3">
        <f>+[1]C_Gestione!CO16</f>
        <v>0</v>
      </c>
      <c r="CQ31" s="3">
        <f>+[1]C_Gestione!CP16</f>
        <v>0</v>
      </c>
      <c r="CR31" s="3">
        <f>+[1]C_Gestione!CQ16</f>
        <v>0</v>
      </c>
      <c r="CS31" s="3">
        <f>+[1]C_Gestione!CR16</f>
        <v>0</v>
      </c>
      <c r="CT31" s="3">
        <f>+[1]C_Gestione!CS16</f>
        <v>0</v>
      </c>
      <c r="CU31" s="3">
        <f>+[1]C_Gestione!CT16</f>
        <v>0</v>
      </c>
      <c r="CV31" s="3">
        <f>+[1]C_Gestione!CU16</f>
        <v>0</v>
      </c>
      <c r="CW31" s="3">
        <f>+[1]C_Gestione!CV16</f>
        <v>0</v>
      </c>
      <c r="CX31" s="3">
        <f>+[1]C_Gestione!CW16</f>
        <v>0</v>
      </c>
      <c r="CY31" s="3">
        <f>+[1]C_Gestione!CX16</f>
        <v>0</v>
      </c>
      <c r="CZ31" s="3">
        <f>+[1]C_Gestione!CY16</f>
        <v>0</v>
      </c>
      <c r="DA31" s="3">
        <f>+[1]C_Gestione!CZ16</f>
        <v>0</v>
      </c>
      <c r="DB31" s="3">
        <f>+[1]C_Gestione!DA16</f>
        <v>0</v>
      </c>
      <c r="DC31" s="3">
        <f>+[1]C_Gestione!DB16</f>
        <v>0</v>
      </c>
      <c r="DD31" s="3">
        <f>+[1]C_Gestione!DC16</f>
        <v>0</v>
      </c>
      <c r="DE31" s="3">
        <f>+[1]C_Gestione!DD16</f>
        <v>0</v>
      </c>
      <c r="DF31" s="3">
        <f>+[1]C_Gestione!DE16</f>
        <v>0</v>
      </c>
      <c r="DG31" s="3">
        <f>+[1]C_Gestione!DF16</f>
        <v>0</v>
      </c>
      <c r="DH31" s="3">
        <f>+[1]C_Gestione!DG16</f>
        <v>0</v>
      </c>
      <c r="DI31" s="3">
        <f>+[1]C_Gestione!DH16</f>
        <v>0</v>
      </c>
      <c r="DJ31" s="3">
        <f>+[1]C_Gestione!DI16</f>
        <v>0</v>
      </c>
      <c r="DK31" s="3">
        <f>+[1]C_Gestione!DJ16</f>
        <v>0</v>
      </c>
      <c r="DL31" s="3">
        <f>+[1]C_Gestione!DK16</f>
        <v>0</v>
      </c>
      <c r="DM31" s="3">
        <f>+[1]C_Gestione!DL16</f>
        <v>0</v>
      </c>
      <c r="DN31" s="3">
        <f>+[1]C_Gestione!DM16</f>
        <v>0</v>
      </c>
      <c r="DO31" s="3">
        <f>+[1]C_Gestione!DN16</f>
        <v>0</v>
      </c>
      <c r="DP31" s="3">
        <f>+[1]C_Gestione!DO16</f>
        <v>0</v>
      </c>
      <c r="DQ31" s="3">
        <f>+[1]C_Gestione!DP16</f>
        <v>0</v>
      </c>
      <c r="DR31" s="3">
        <f>+[1]C_Gestione!DQ16</f>
        <v>0</v>
      </c>
      <c r="DS31" s="3">
        <f>+[1]C_Gestione!DR16</f>
        <v>0</v>
      </c>
      <c r="DT31" s="3">
        <f>+[1]C_Gestione!DS16</f>
        <v>0</v>
      </c>
      <c r="DU31" s="3">
        <f>+[1]C_Gestione!DT16</f>
        <v>0</v>
      </c>
      <c r="DV31" s="3">
        <f>+[1]C_Gestione!DU16</f>
        <v>0</v>
      </c>
      <c r="DX31" s="3">
        <f t="shared" si="9"/>
        <v>0</v>
      </c>
      <c r="DY31" s="3">
        <f t="shared" si="10"/>
        <v>0</v>
      </c>
      <c r="DZ31" s="3">
        <f t="shared" si="11"/>
        <v>0</v>
      </c>
      <c r="EA31" s="3">
        <f t="shared" si="12"/>
        <v>0</v>
      </c>
      <c r="EB31" s="3">
        <f t="shared" si="13"/>
        <v>0</v>
      </c>
      <c r="EC31" s="3">
        <f t="shared" si="14"/>
        <v>0</v>
      </c>
      <c r="ED31" s="3">
        <f t="shared" si="15"/>
        <v>0</v>
      </c>
      <c r="EE31" s="3">
        <f t="shared" si="16"/>
        <v>0</v>
      </c>
      <c r="EF31" s="3">
        <f t="shared" si="17"/>
        <v>0</v>
      </c>
      <c r="EG31" s="3">
        <f t="shared" si="18"/>
        <v>0</v>
      </c>
    </row>
    <row r="32" spans="4:137" ht="18">
      <c r="D32" s="198"/>
      <c r="E32" s="21"/>
      <c r="F32" s="203">
        <f>+[1]I_C_Gestione!D16</f>
        <v>0</v>
      </c>
      <c r="G32" s="3">
        <f>+[1]C_Gestione!F17</f>
        <v>0</v>
      </c>
      <c r="H32" s="3">
        <f>+[1]C_Gestione!G17</f>
        <v>0</v>
      </c>
      <c r="I32" s="3">
        <f>+[1]C_Gestione!H17</f>
        <v>0</v>
      </c>
      <c r="J32" s="3">
        <f>+[1]C_Gestione!I17</f>
        <v>0</v>
      </c>
      <c r="K32" s="3">
        <f>+[1]C_Gestione!J17</f>
        <v>0</v>
      </c>
      <c r="L32" s="3">
        <f>+[1]C_Gestione!K17</f>
        <v>0</v>
      </c>
      <c r="M32" s="3">
        <f>+[1]C_Gestione!L17</f>
        <v>0</v>
      </c>
      <c r="N32" s="3">
        <f>+[1]C_Gestione!M17</f>
        <v>0</v>
      </c>
      <c r="O32" s="3">
        <f>+[1]C_Gestione!N17</f>
        <v>0</v>
      </c>
      <c r="P32" s="3">
        <f>+[1]C_Gestione!O17</f>
        <v>0</v>
      </c>
      <c r="Q32" s="3">
        <f>+[1]C_Gestione!P17</f>
        <v>0</v>
      </c>
      <c r="R32" s="3">
        <f>+[1]C_Gestione!Q17</f>
        <v>0</v>
      </c>
      <c r="S32" s="3">
        <f>+[1]C_Gestione!R17</f>
        <v>0</v>
      </c>
      <c r="T32" s="3">
        <f>+[1]C_Gestione!S17</f>
        <v>0</v>
      </c>
      <c r="U32" s="3">
        <f>+[1]C_Gestione!T17</f>
        <v>0</v>
      </c>
      <c r="V32" s="3">
        <f>+[1]C_Gestione!U17</f>
        <v>0</v>
      </c>
      <c r="W32" s="3">
        <f>+[1]C_Gestione!V17</f>
        <v>0</v>
      </c>
      <c r="X32" s="3">
        <f>+[1]C_Gestione!W17</f>
        <v>0</v>
      </c>
      <c r="Y32" s="3">
        <f>+[1]C_Gestione!X17</f>
        <v>0</v>
      </c>
      <c r="Z32" s="3">
        <f>+[1]C_Gestione!Y17</f>
        <v>0</v>
      </c>
      <c r="AA32" s="3">
        <f>+[1]C_Gestione!Z17</f>
        <v>0</v>
      </c>
      <c r="AB32" s="3">
        <f>+[1]C_Gestione!AA17</f>
        <v>0</v>
      </c>
      <c r="AC32" s="3">
        <f>+[1]C_Gestione!AB17</f>
        <v>0</v>
      </c>
      <c r="AD32" s="3">
        <f>+[1]C_Gestione!AC17</f>
        <v>0</v>
      </c>
      <c r="AE32" s="3">
        <f>+[1]C_Gestione!AD17</f>
        <v>0</v>
      </c>
      <c r="AF32" s="3">
        <f>+[1]C_Gestione!AE17</f>
        <v>0</v>
      </c>
      <c r="AG32" s="3">
        <f>+[1]C_Gestione!AF17</f>
        <v>0</v>
      </c>
      <c r="AH32" s="3">
        <f>+[1]C_Gestione!AG17</f>
        <v>0</v>
      </c>
      <c r="AI32" s="3">
        <f>+[1]C_Gestione!AH17</f>
        <v>0</v>
      </c>
      <c r="AJ32" s="3">
        <f>+[1]C_Gestione!AI17</f>
        <v>0</v>
      </c>
      <c r="AK32" s="3">
        <f>+[1]C_Gestione!AJ17</f>
        <v>0</v>
      </c>
      <c r="AL32" s="3">
        <f>+[1]C_Gestione!AK17</f>
        <v>0</v>
      </c>
      <c r="AM32" s="3">
        <f>+[1]C_Gestione!AL17</f>
        <v>0</v>
      </c>
      <c r="AN32" s="3">
        <f>+[1]C_Gestione!AM17</f>
        <v>0</v>
      </c>
      <c r="AO32" s="3">
        <f>+[1]C_Gestione!AN17</f>
        <v>0</v>
      </c>
      <c r="AP32" s="3">
        <f>+[1]C_Gestione!AO17</f>
        <v>0</v>
      </c>
      <c r="AQ32" s="3">
        <f>+[1]C_Gestione!AP17</f>
        <v>0</v>
      </c>
      <c r="AR32" s="3">
        <f>+[1]C_Gestione!AQ17</f>
        <v>0</v>
      </c>
      <c r="AS32" s="3">
        <f>+[1]C_Gestione!AR17</f>
        <v>0</v>
      </c>
      <c r="AT32" s="3">
        <f>+[1]C_Gestione!AS17</f>
        <v>0</v>
      </c>
      <c r="AU32" s="3">
        <f>+[1]C_Gestione!AT17</f>
        <v>0</v>
      </c>
      <c r="AV32" s="3">
        <f>+[1]C_Gestione!AU17</f>
        <v>0</v>
      </c>
      <c r="AW32" s="3">
        <f>+[1]C_Gestione!AV17</f>
        <v>0</v>
      </c>
      <c r="AX32" s="3">
        <f>+[1]C_Gestione!AW17</f>
        <v>0</v>
      </c>
      <c r="AY32" s="3">
        <f>+[1]C_Gestione!AX17</f>
        <v>0</v>
      </c>
      <c r="AZ32" s="3">
        <f>+[1]C_Gestione!AY17</f>
        <v>0</v>
      </c>
      <c r="BA32" s="3">
        <f>+[1]C_Gestione!AZ17</f>
        <v>0</v>
      </c>
      <c r="BB32" s="3">
        <f>+[1]C_Gestione!BA17</f>
        <v>0</v>
      </c>
      <c r="BC32" s="3">
        <f>+[1]C_Gestione!BB17</f>
        <v>0</v>
      </c>
      <c r="BD32" s="3">
        <f>+[1]C_Gestione!BC17</f>
        <v>0</v>
      </c>
      <c r="BE32" s="3">
        <f>+[1]C_Gestione!BD17</f>
        <v>0</v>
      </c>
      <c r="BF32" s="3">
        <f>+[1]C_Gestione!BE17</f>
        <v>0</v>
      </c>
      <c r="BG32" s="3">
        <f>+[1]C_Gestione!BF17</f>
        <v>0</v>
      </c>
      <c r="BH32" s="3">
        <f>+[1]C_Gestione!BG17</f>
        <v>0</v>
      </c>
      <c r="BI32" s="3">
        <f>+[1]C_Gestione!BH17</f>
        <v>0</v>
      </c>
      <c r="BJ32" s="3">
        <f>+[1]C_Gestione!BI17</f>
        <v>0</v>
      </c>
      <c r="BK32" s="3">
        <f>+[1]C_Gestione!BJ17</f>
        <v>0</v>
      </c>
      <c r="BL32" s="3">
        <f>+[1]C_Gestione!BK17</f>
        <v>0</v>
      </c>
      <c r="BM32" s="3">
        <f>+[1]C_Gestione!BL17</f>
        <v>0</v>
      </c>
      <c r="BN32" s="3">
        <f>+[1]C_Gestione!BM17</f>
        <v>0</v>
      </c>
      <c r="BO32" s="3">
        <f>+[1]C_Gestione!BN17</f>
        <v>0</v>
      </c>
      <c r="BP32" s="3">
        <f>+[1]C_Gestione!BO17</f>
        <v>0</v>
      </c>
      <c r="BQ32" s="3">
        <f>+[1]C_Gestione!BP17</f>
        <v>0</v>
      </c>
      <c r="BR32" s="3">
        <f>+[1]C_Gestione!BQ17</f>
        <v>0</v>
      </c>
      <c r="BS32" s="3">
        <f>+[1]C_Gestione!BR17</f>
        <v>0</v>
      </c>
      <c r="BT32" s="3">
        <f>+[1]C_Gestione!BS17</f>
        <v>0</v>
      </c>
      <c r="BU32" s="3">
        <f>+[1]C_Gestione!BT17</f>
        <v>0</v>
      </c>
      <c r="BV32" s="3">
        <f>+[1]C_Gestione!BU17</f>
        <v>0</v>
      </c>
      <c r="BW32" s="3">
        <f>+[1]C_Gestione!BV17</f>
        <v>0</v>
      </c>
      <c r="BX32" s="3">
        <f>+[1]C_Gestione!BW17</f>
        <v>0</v>
      </c>
      <c r="BY32" s="3">
        <f>+[1]C_Gestione!BX17</f>
        <v>0</v>
      </c>
      <c r="BZ32" s="3">
        <f>+[1]C_Gestione!BY17</f>
        <v>0</v>
      </c>
      <c r="CA32" s="3">
        <f>+[1]C_Gestione!BZ17</f>
        <v>0</v>
      </c>
      <c r="CB32" s="3">
        <f>+[1]C_Gestione!CA17</f>
        <v>0</v>
      </c>
      <c r="CC32" s="3">
        <f>+[1]C_Gestione!CB17</f>
        <v>0</v>
      </c>
      <c r="CD32" s="3">
        <f>+[1]C_Gestione!CC17</f>
        <v>0</v>
      </c>
      <c r="CE32" s="3">
        <f>+[1]C_Gestione!CD17</f>
        <v>0</v>
      </c>
      <c r="CF32" s="3">
        <f>+[1]C_Gestione!CE17</f>
        <v>0</v>
      </c>
      <c r="CG32" s="3">
        <f>+[1]C_Gestione!CF17</f>
        <v>0</v>
      </c>
      <c r="CH32" s="3">
        <f>+[1]C_Gestione!CG17</f>
        <v>0</v>
      </c>
      <c r="CI32" s="3">
        <f>+[1]C_Gestione!CH17</f>
        <v>0</v>
      </c>
      <c r="CJ32" s="3">
        <f>+[1]C_Gestione!CI17</f>
        <v>0</v>
      </c>
      <c r="CK32" s="3">
        <f>+[1]C_Gestione!CJ17</f>
        <v>0</v>
      </c>
      <c r="CL32" s="3">
        <f>+[1]C_Gestione!CK17</f>
        <v>0</v>
      </c>
      <c r="CM32" s="3">
        <f>+[1]C_Gestione!CL17</f>
        <v>0</v>
      </c>
      <c r="CN32" s="3">
        <f>+[1]C_Gestione!CM17</f>
        <v>0</v>
      </c>
      <c r="CO32" s="3">
        <f>+[1]C_Gestione!CN17</f>
        <v>0</v>
      </c>
      <c r="CP32" s="3">
        <f>+[1]C_Gestione!CO17</f>
        <v>0</v>
      </c>
      <c r="CQ32" s="3">
        <f>+[1]C_Gestione!CP17</f>
        <v>0</v>
      </c>
      <c r="CR32" s="3">
        <f>+[1]C_Gestione!CQ17</f>
        <v>0</v>
      </c>
      <c r="CS32" s="3">
        <f>+[1]C_Gestione!CR17</f>
        <v>0</v>
      </c>
      <c r="CT32" s="3">
        <f>+[1]C_Gestione!CS17</f>
        <v>0</v>
      </c>
      <c r="CU32" s="3">
        <f>+[1]C_Gestione!CT17</f>
        <v>0</v>
      </c>
      <c r="CV32" s="3">
        <f>+[1]C_Gestione!CU17</f>
        <v>0</v>
      </c>
      <c r="CW32" s="3">
        <f>+[1]C_Gestione!CV17</f>
        <v>0</v>
      </c>
      <c r="CX32" s="3">
        <f>+[1]C_Gestione!CW17</f>
        <v>0</v>
      </c>
      <c r="CY32" s="3">
        <f>+[1]C_Gestione!CX17</f>
        <v>0</v>
      </c>
      <c r="CZ32" s="3">
        <f>+[1]C_Gestione!CY17</f>
        <v>0</v>
      </c>
      <c r="DA32" s="3">
        <f>+[1]C_Gestione!CZ17</f>
        <v>0</v>
      </c>
      <c r="DB32" s="3">
        <f>+[1]C_Gestione!DA17</f>
        <v>0</v>
      </c>
      <c r="DC32" s="3">
        <f>+[1]C_Gestione!DB17</f>
        <v>0</v>
      </c>
      <c r="DD32" s="3">
        <f>+[1]C_Gestione!DC17</f>
        <v>0</v>
      </c>
      <c r="DE32" s="3">
        <f>+[1]C_Gestione!DD17</f>
        <v>0</v>
      </c>
      <c r="DF32" s="3">
        <f>+[1]C_Gestione!DE17</f>
        <v>0</v>
      </c>
      <c r="DG32" s="3">
        <f>+[1]C_Gestione!DF17</f>
        <v>0</v>
      </c>
      <c r="DH32" s="3">
        <f>+[1]C_Gestione!DG17</f>
        <v>0</v>
      </c>
      <c r="DI32" s="3">
        <f>+[1]C_Gestione!DH17</f>
        <v>0</v>
      </c>
      <c r="DJ32" s="3">
        <f>+[1]C_Gestione!DI17</f>
        <v>0</v>
      </c>
      <c r="DK32" s="3">
        <f>+[1]C_Gestione!DJ17</f>
        <v>0</v>
      </c>
      <c r="DL32" s="3">
        <f>+[1]C_Gestione!DK17</f>
        <v>0</v>
      </c>
      <c r="DM32" s="3">
        <f>+[1]C_Gestione!DL17</f>
        <v>0</v>
      </c>
      <c r="DN32" s="3">
        <f>+[1]C_Gestione!DM17</f>
        <v>0</v>
      </c>
      <c r="DO32" s="3">
        <f>+[1]C_Gestione!DN17</f>
        <v>0</v>
      </c>
      <c r="DP32" s="3">
        <f>+[1]C_Gestione!DO17</f>
        <v>0</v>
      </c>
      <c r="DQ32" s="3">
        <f>+[1]C_Gestione!DP17</f>
        <v>0</v>
      </c>
      <c r="DR32" s="3">
        <f>+[1]C_Gestione!DQ17</f>
        <v>0</v>
      </c>
      <c r="DS32" s="3">
        <f>+[1]C_Gestione!DR17</f>
        <v>0</v>
      </c>
      <c r="DT32" s="3">
        <f>+[1]C_Gestione!DS17</f>
        <v>0</v>
      </c>
      <c r="DU32" s="3">
        <f>+[1]C_Gestione!DT17</f>
        <v>0</v>
      </c>
      <c r="DV32" s="3">
        <f>+[1]C_Gestione!DU17</f>
        <v>0</v>
      </c>
      <c r="DX32" s="3">
        <f t="shared" si="9"/>
        <v>0</v>
      </c>
      <c r="DY32" s="3">
        <f t="shared" si="10"/>
        <v>0</v>
      </c>
      <c r="DZ32" s="3">
        <f t="shared" si="11"/>
        <v>0</v>
      </c>
      <c r="EA32" s="3">
        <f t="shared" si="12"/>
        <v>0</v>
      </c>
      <c r="EB32" s="3">
        <f t="shared" si="13"/>
        <v>0</v>
      </c>
      <c r="EC32" s="3">
        <f t="shared" si="14"/>
        <v>0</v>
      </c>
      <c r="ED32" s="3">
        <f t="shared" si="15"/>
        <v>0</v>
      </c>
      <c r="EE32" s="3">
        <f t="shared" si="16"/>
        <v>0</v>
      </c>
      <c r="EF32" s="3">
        <f t="shared" si="17"/>
        <v>0</v>
      </c>
      <c r="EG32" s="3">
        <f t="shared" si="18"/>
        <v>0</v>
      </c>
    </row>
    <row r="33" spans="4:137" ht="18">
      <c r="D33" s="198"/>
      <c r="E33" s="21"/>
      <c r="F33" s="203">
        <f>+[1]I_C_Gestione!D17</f>
        <v>0</v>
      </c>
      <c r="G33" s="3">
        <f>+[1]C_Gestione!F18</f>
        <v>0</v>
      </c>
      <c r="H33" s="3">
        <f>+[1]C_Gestione!G18</f>
        <v>0</v>
      </c>
      <c r="I33" s="3">
        <f>+[1]C_Gestione!H18</f>
        <v>0</v>
      </c>
      <c r="J33" s="3">
        <f>+[1]C_Gestione!I18</f>
        <v>0</v>
      </c>
      <c r="K33" s="3">
        <f>+[1]C_Gestione!J18</f>
        <v>0</v>
      </c>
      <c r="L33" s="3">
        <f>+[1]C_Gestione!K18</f>
        <v>0</v>
      </c>
      <c r="M33" s="3">
        <f>+[1]C_Gestione!L18</f>
        <v>0</v>
      </c>
      <c r="N33" s="3">
        <f>+[1]C_Gestione!M18</f>
        <v>0</v>
      </c>
      <c r="O33" s="3">
        <f>+[1]C_Gestione!N18</f>
        <v>0</v>
      </c>
      <c r="P33" s="3">
        <f>+[1]C_Gestione!O18</f>
        <v>0</v>
      </c>
      <c r="Q33" s="3">
        <f>+[1]C_Gestione!P18</f>
        <v>0</v>
      </c>
      <c r="R33" s="3">
        <f>+[1]C_Gestione!Q18</f>
        <v>0</v>
      </c>
      <c r="S33" s="3">
        <f>+[1]C_Gestione!R18</f>
        <v>0</v>
      </c>
      <c r="T33" s="3">
        <f>+[1]C_Gestione!S18</f>
        <v>0</v>
      </c>
      <c r="U33" s="3">
        <f>+[1]C_Gestione!T18</f>
        <v>0</v>
      </c>
      <c r="V33" s="3">
        <f>+[1]C_Gestione!U18</f>
        <v>0</v>
      </c>
      <c r="W33" s="3">
        <f>+[1]C_Gestione!V18</f>
        <v>0</v>
      </c>
      <c r="X33" s="3">
        <f>+[1]C_Gestione!W18</f>
        <v>0</v>
      </c>
      <c r="Y33" s="3">
        <f>+[1]C_Gestione!X18</f>
        <v>0</v>
      </c>
      <c r="Z33" s="3">
        <f>+[1]C_Gestione!Y18</f>
        <v>0</v>
      </c>
      <c r="AA33" s="3">
        <f>+[1]C_Gestione!Z18</f>
        <v>0</v>
      </c>
      <c r="AB33" s="3">
        <f>+[1]C_Gestione!AA18</f>
        <v>0</v>
      </c>
      <c r="AC33" s="3">
        <f>+[1]C_Gestione!AB18</f>
        <v>0</v>
      </c>
      <c r="AD33" s="3">
        <f>+[1]C_Gestione!AC18</f>
        <v>0</v>
      </c>
      <c r="AE33" s="3">
        <f>+[1]C_Gestione!AD18</f>
        <v>0</v>
      </c>
      <c r="AF33" s="3">
        <f>+[1]C_Gestione!AE18</f>
        <v>0</v>
      </c>
      <c r="AG33" s="3">
        <f>+[1]C_Gestione!AF18</f>
        <v>0</v>
      </c>
      <c r="AH33" s="3">
        <f>+[1]C_Gestione!AG18</f>
        <v>0</v>
      </c>
      <c r="AI33" s="3">
        <f>+[1]C_Gestione!AH18</f>
        <v>0</v>
      </c>
      <c r="AJ33" s="3">
        <f>+[1]C_Gestione!AI18</f>
        <v>0</v>
      </c>
      <c r="AK33" s="3">
        <f>+[1]C_Gestione!AJ18</f>
        <v>0</v>
      </c>
      <c r="AL33" s="3">
        <f>+[1]C_Gestione!AK18</f>
        <v>0</v>
      </c>
      <c r="AM33" s="3">
        <f>+[1]C_Gestione!AL18</f>
        <v>0</v>
      </c>
      <c r="AN33" s="3">
        <f>+[1]C_Gestione!AM18</f>
        <v>0</v>
      </c>
      <c r="AO33" s="3">
        <f>+[1]C_Gestione!AN18</f>
        <v>0</v>
      </c>
      <c r="AP33" s="3">
        <f>+[1]C_Gestione!AO18</f>
        <v>0</v>
      </c>
      <c r="AQ33" s="3">
        <f>+[1]C_Gestione!AP18</f>
        <v>0</v>
      </c>
      <c r="AR33" s="3">
        <f>+[1]C_Gestione!AQ18</f>
        <v>0</v>
      </c>
      <c r="AS33" s="3">
        <f>+[1]C_Gestione!AR18</f>
        <v>0</v>
      </c>
      <c r="AT33" s="3">
        <f>+[1]C_Gestione!AS18</f>
        <v>0</v>
      </c>
      <c r="AU33" s="3">
        <f>+[1]C_Gestione!AT18</f>
        <v>0</v>
      </c>
      <c r="AV33" s="3">
        <f>+[1]C_Gestione!AU18</f>
        <v>0</v>
      </c>
      <c r="AW33" s="3">
        <f>+[1]C_Gestione!AV18</f>
        <v>0</v>
      </c>
      <c r="AX33" s="3">
        <f>+[1]C_Gestione!AW18</f>
        <v>0</v>
      </c>
      <c r="AY33" s="3">
        <f>+[1]C_Gestione!AX18</f>
        <v>0</v>
      </c>
      <c r="AZ33" s="3">
        <f>+[1]C_Gestione!AY18</f>
        <v>0</v>
      </c>
      <c r="BA33" s="3">
        <f>+[1]C_Gestione!AZ18</f>
        <v>0</v>
      </c>
      <c r="BB33" s="3">
        <f>+[1]C_Gestione!BA18</f>
        <v>0</v>
      </c>
      <c r="BC33" s="3">
        <f>+[1]C_Gestione!BB18</f>
        <v>0</v>
      </c>
      <c r="BD33" s="3">
        <f>+[1]C_Gestione!BC18</f>
        <v>0</v>
      </c>
      <c r="BE33" s="3">
        <f>+[1]C_Gestione!BD18</f>
        <v>0</v>
      </c>
      <c r="BF33" s="3">
        <f>+[1]C_Gestione!BE18</f>
        <v>0</v>
      </c>
      <c r="BG33" s="3">
        <f>+[1]C_Gestione!BF18</f>
        <v>0</v>
      </c>
      <c r="BH33" s="3">
        <f>+[1]C_Gestione!BG18</f>
        <v>0</v>
      </c>
      <c r="BI33" s="3">
        <f>+[1]C_Gestione!BH18</f>
        <v>0</v>
      </c>
      <c r="BJ33" s="3">
        <f>+[1]C_Gestione!BI18</f>
        <v>0</v>
      </c>
      <c r="BK33" s="3">
        <f>+[1]C_Gestione!BJ18</f>
        <v>0</v>
      </c>
      <c r="BL33" s="3">
        <f>+[1]C_Gestione!BK18</f>
        <v>0</v>
      </c>
      <c r="BM33" s="3">
        <f>+[1]C_Gestione!BL18</f>
        <v>0</v>
      </c>
      <c r="BN33" s="3">
        <f>+[1]C_Gestione!BM18</f>
        <v>0</v>
      </c>
      <c r="BO33" s="3">
        <f>+[1]C_Gestione!BN18</f>
        <v>0</v>
      </c>
      <c r="BP33" s="3">
        <f>+[1]C_Gestione!BO18</f>
        <v>0</v>
      </c>
      <c r="BQ33" s="3">
        <f>+[1]C_Gestione!BP18</f>
        <v>0</v>
      </c>
      <c r="BR33" s="3">
        <f>+[1]C_Gestione!BQ18</f>
        <v>0</v>
      </c>
      <c r="BS33" s="3">
        <f>+[1]C_Gestione!BR18</f>
        <v>0</v>
      </c>
      <c r="BT33" s="3">
        <f>+[1]C_Gestione!BS18</f>
        <v>0</v>
      </c>
      <c r="BU33" s="3">
        <f>+[1]C_Gestione!BT18</f>
        <v>0</v>
      </c>
      <c r="BV33" s="3">
        <f>+[1]C_Gestione!BU18</f>
        <v>0</v>
      </c>
      <c r="BW33" s="3">
        <f>+[1]C_Gestione!BV18</f>
        <v>0</v>
      </c>
      <c r="BX33" s="3">
        <f>+[1]C_Gestione!BW18</f>
        <v>0</v>
      </c>
      <c r="BY33" s="3">
        <f>+[1]C_Gestione!BX18</f>
        <v>0</v>
      </c>
      <c r="BZ33" s="3">
        <f>+[1]C_Gestione!BY18</f>
        <v>0</v>
      </c>
      <c r="CA33" s="3">
        <f>+[1]C_Gestione!BZ18</f>
        <v>0</v>
      </c>
      <c r="CB33" s="3">
        <f>+[1]C_Gestione!CA18</f>
        <v>0</v>
      </c>
      <c r="CC33" s="3">
        <f>+[1]C_Gestione!CB18</f>
        <v>0</v>
      </c>
      <c r="CD33" s="3">
        <f>+[1]C_Gestione!CC18</f>
        <v>0</v>
      </c>
      <c r="CE33" s="3">
        <f>+[1]C_Gestione!CD18</f>
        <v>0</v>
      </c>
      <c r="CF33" s="3">
        <f>+[1]C_Gestione!CE18</f>
        <v>0</v>
      </c>
      <c r="CG33" s="3">
        <f>+[1]C_Gestione!CF18</f>
        <v>0</v>
      </c>
      <c r="CH33" s="3">
        <f>+[1]C_Gestione!CG18</f>
        <v>0</v>
      </c>
      <c r="CI33" s="3">
        <f>+[1]C_Gestione!CH18</f>
        <v>0</v>
      </c>
      <c r="CJ33" s="3">
        <f>+[1]C_Gestione!CI18</f>
        <v>0</v>
      </c>
      <c r="CK33" s="3">
        <f>+[1]C_Gestione!CJ18</f>
        <v>0</v>
      </c>
      <c r="CL33" s="3">
        <f>+[1]C_Gestione!CK18</f>
        <v>0</v>
      </c>
      <c r="CM33" s="3">
        <f>+[1]C_Gestione!CL18</f>
        <v>0</v>
      </c>
      <c r="CN33" s="3">
        <f>+[1]C_Gestione!CM18</f>
        <v>0</v>
      </c>
      <c r="CO33" s="3">
        <f>+[1]C_Gestione!CN18</f>
        <v>0</v>
      </c>
      <c r="CP33" s="3">
        <f>+[1]C_Gestione!CO18</f>
        <v>0</v>
      </c>
      <c r="CQ33" s="3">
        <f>+[1]C_Gestione!CP18</f>
        <v>0</v>
      </c>
      <c r="CR33" s="3">
        <f>+[1]C_Gestione!CQ18</f>
        <v>0</v>
      </c>
      <c r="CS33" s="3">
        <f>+[1]C_Gestione!CR18</f>
        <v>0</v>
      </c>
      <c r="CT33" s="3">
        <f>+[1]C_Gestione!CS18</f>
        <v>0</v>
      </c>
      <c r="CU33" s="3">
        <f>+[1]C_Gestione!CT18</f>
        <v>0</v>
      </c>
      <c r="CV33" s="3">
        <f>+[1]C_Gestione!CU18</f>
        <v>0</v>
      </c>
      <c r="CW33" s="3">
        <f>+[1]C_Gestione!CV18</f>
        <v>0</v>
      </c>
      <c r="CX33" s="3">
        <f>+[1]C_Gestione!CW18</f>
        <v>0</v>
      </c>
      <c r="CY33" s="3">
        <f>+[1]C_Gestione!CX18</f>
        <v>0</v>
      </c>
      <c r="CZ33" s="3">
        <f>+[1]C_Gestione!CY18</f>
        <v>0</v>
      </c>
      <c r="DA33" s="3">
        <f>+[1]C_Gestione!CZ18</f>
        <v>0</v>
      </c>
      <c r="DB33" s="3">
        <f>+[1]C_Gestione!DA18</f>
        <v>0</v>
      </c>
      <c r="DC33" s="3">
        <f>+[1]C_Gestione!DB18</f>
        <v>0</v>
      </c>
      <c r="DD33" s="3">
        <f>+[1]C_Gestione!DC18</f>
        <v>0</v>
      </c>
      <c r="DE33" s="3">
        <f>+[1]C_Gestione!DD18</f>
        <v>0</v>
      </c>
      <c r="DF33" s="3">
        <f>+[1]C_Gestione!DE18</f>
        <v>0</v>
      </c>
      <c r="DG33" s="3">
        <f>+[1]C_Gestione!DF18</f>
        <v>0</v>
      </c>
      <c r="DH33" s="3">
        <f>+[1]C_Gestione!DG18</f>
        <v>0</v>
      </c>
      <c r="DI33" s="3">
        <f>+[1]C_Gestione!DH18</f>
        <v>0</v>
      </c>
      <c r="DJ33" s="3">
        <f>+[1]C_Gestione!DI18</f>
        <v>0</v>
      </c>
      <c r="DK33" s="3">
        <f>+[1]C_Gestione!DJ18</f>
        <v>0</v>
      </c>
      <c r="DL33" s="3">
        <f>+[1]C_Gestione!DK18</f>
        <v>0</v>
      </c>
      <c r="DM33" s="3">
        <f>+[1]C_Gestione!DL18</f>
        <v>0</v>
      </c>
      <c r="DN33" s="3">
        <f>+[1]C_Gestione!DM18</f>
        <v>0</v>
      </c>
      <c r="DO33" s="3">
        <f>+[1]C_Gestione!DN18</f>
        <v>0</v>
      </c>
      <c r="DP33" s="3">
        <f>+[1]C_Gestione!DO18</f>
        <v>0</v>
      </c>
      <c r="DQ33" s="3">
        <f>+[1]C_Gestione!DP18</f>
        <v>0</v>
      </c>
      <c r="DR33" s="3">
        <f>+[1]C_Gestione!DQ18</f>
        <v>0</v>
      </c>
      <c r="DS33" s="3">
        <f>+[1]C_Gestione!DR18</f>
        <v>0</v>
      </c>
      <c r="DT33" s="3">
        <f>+[1]C_Gestione!DS18</f>
        <v>0</v>
      </c>
      <c r="DU33" s="3">
        <f>+[1]C_Gestione!DT18</f>
        <v>0</v>
      </c>
      <c r="DV33" s="3">
        <f>+[1]C_Gestione!DU18</f>
        <v>0</v>
      </c>
      <c r="DX33" s="3">
        <f t="shared" si="9"/>
        <v>0</v>
      </c>
      <c r="DY33" s="3">
        <f t="shared" si="10"/>
        <v>0</v>
      </c>
      <c r="DZ33" s="3">
        <f t="shared" si="11"/>
        <v>0</v>
      </c>
      <c r="EA33" s="3">
        <f t="shared" si="12"/>
        <v>0</v>
      </c>
      <c r="EB33" s="3">
        <f t="shared" si="13"/>
        <v>0</v>
      </c>
      <c r="EC33" s="3">
        <f t="shared" si="14"/>
        <v>0</v>
      </c>
      <c r="ED33" s="3">
        <f t="shared" si="15"/>
        <v>0</v>
      </c>
      <c r="EE33" s="3">
        <f t="shared" si="16"/>
        <v>0</v>
      </c>
      <c r="EF33" s="3">
        <f t="shared" si="17"/>
        <v>0</v>
      </c>
      <c r="EG33" s="3">
        <f t="shared" si="18"/>
        <v>0</v>
      </c>
    </row>
    <row r="34" spans="4:137" ht="18">
      <c r="D34" s="198"/>
      <c r="E34" s="21"/>
      <c r="F34" s="203">
        <f>+[1]I_C_Gestione!D18</f>
        <v>0</v>
      </c>
      <c r="G34" s="3">
        <f>+[1]C_Gestione!F19</f>
        <v>0</v>
      </c>
      <c r="H34" s="3">
        <f>+[1]C_Gestione!G19</f>
        <v>0</v>
      </c>
      <c r="I34" s="3">
        <f>+[1]C_Gestione!H19</f>
        <v>0</v>
      </c>
      <c r="J34" s="3">
        <f>+[1]C_Gestione!I19</f>
        <v>0</v>
      </c>
      <c r="K34" s="3">
        <f>+[1]C_Gestione!J19</f>
        <v>0</v>
      </c>
      <c r="L34" s="3">
        <f>+[1]C_Gestione!K19</f>
        <v>0</v>
      </c>
      <c r="M34" s="3">
        <f>+[1]C_Gestione!L19</f>
        <v>0</v>
      </c>
      <c r="N34" s="3">
        <f>+[1]C_Gestione!M19</f>
        <v>0</v>
      </c>
      <c r="O34" s="3">
        <f>+[1]C_Gestione!N19</f>
        <v>0</v>
      </c>
      <c r="P34" s="3">
        <f>+[1]C_Gestione!O19</f>
        <v>0</v>
      </c>
      <c r="Q34" s="3">
        <f>+[1]C_Gestione!P19</f>
        <v>0</v>
      </c>
      <c r="R34" s="3">
        <f>+[1]C_Gestione!Q19</f>
        <v>0</v>
      </c>
      <c r="S34" s="3">
        <f>+[1]C_Gestione!R19</f>
        <v>0</v>
      </c>
      <c r="T34" s="3">
        <f>+[1]C_Gestione!S19</f>
        <v>0</v>
      </c>
      <c r="U34" s="3">
        <f>+[1]C_Gestione!T19</f>
        <v>0</v>
      </c>
      <c r="V34" s="3">
        <f>+[1]C_Gestione!U19</f>
        <v>0</v>
      </c>
      <c r="W34" s="3">
        <f>+[1]C_Gestione!V19</f>
        <v>0</v>
      </c>
      <c r="X34" s="3">
        <f>+[1]C_Gestione!W19</f>
        <v>0</v>
      </c>
      <c r="Y34" s="3">
        <f>+[1]C_Gestione!X19</f>
        <v>0</v>
      </c>
      <c r="Z34" s="3">
        <f>+[1]C_Gestione!Y19</f>
        <v>0</v>
      </c>
      <c r="AA34" s="3">
        <f>+[1]C_Gestione!Z19</f>
        <v>0</v>
      </c>
      <c r="AB34" s="3">
        <f>+[1]C_Gestione!AA19</f>
        <v>0</v>
      </c>
      <c r="AC34" s="3">
        <f>+[1]C_Gestione!AB19</f>
        <v>0</v>
      </c>
      <c r="AD34" s="3">
        <f>+[1]C_Gestione!AC19</f>
        <v>0</v>
      </c>
      <c r="AE34" s="3">
        <f>+[1]C_Gestione!AD19</f>
        <v>0</v>
      </c>
      <c r="AF34" s="3">
        <f>+[1]C_Gestione!AE19</f>
        <v>0</v>
      </c>
      <c r="AG34" s="3">
        <f>+[1]C_Gestione!AF19</f>
        <v>0</v>
      </c>
      <c r="AH34" s="3">
        <f>+[1]C_Gestione!AG19</f>
        <v>0</v>
      </c>
      <c r="AI34" s="3">
        <f>+[1]C_Gestione!AH19</f>
        <v>0</v>
      </c>
      <c r="AJ34" s="3">
        <f>+[1]C_Gestione!AI19</f>
        <v>0</v>
      </c>
      <c r="AK34" s="3">
        <f>+[1]C_Gestione!AJ19</f>
        <v>0</v>
      </c>
      <c r="AL34" s="3">
        <f>+[1]C_Gestione!AK19</f>
        <v>0</v>
      </c>
      <c r="AM34" s="3">
        <f>+[1]C_Gestione!AL19</f>
        <v>0</v>
      </c>
      <c r="AN34" s="3">
        <f>+[1]C_Gestione!AM19</f>
        <v>0</v>
      </c>
      <c r="AO34" s="3">
        <f>+[1]C_Gestione!AN19</f>
        <v>0</v>
      </c>
      <c r="AP34" s="3">
        <f>+[1]C_Gestione!AO19</f>
        <v>0</v>
      </c>
      <c r="AQ34" s="3">
        <f>+[1]C_Gestione!AP19</f>
        <v>0</v>
      </c>
      <c r="AR34" s="3">
        <f>+[1]C_Gestione!AQ19</f>
        <v>0</v>
      </c>
      <c r="AS34" s="3">
        <f>+[1]C_Gestione!AR19</f>
        <v>0</v>
      </c>
      <c r="AT34" s="3">
        <f>+[1]C_Gestione!AS19</f>
        <v>0</v>
      </c>
      <c r="AU34" s="3">
        <f>+[1]C_Gestione!AT19</f>
        <v>0</v>
      </c>
      <c r="AV34" s="3">
        <f>+[1]C_Gestione!AU19</f>
        <v>0</v>
      </c>
      <c r="AW34" s="3">
        <f>+[1]C_Gestione!AV19</f>
        <v>0</v>
      </c>
      <c r="AX34" s="3">
        <f>+[1]C_Gestione!AW19</f>
        <v>0</v>
      </c>
      <c r="AY34" s="3">
        <f>+[1]C_Gestione!AX19</f>
        <v>0</v>
      </c>
      <c r="AZ34" s="3">
        <f>+[1]C_Gestione!AY19</f>
        <v>0</v>
      </c>
      <c r="BA34" s="3">
        <f>+[1]C_Gestione!AZ19</f>
        <v>0</v>
      </c>
      <c r="BB34" s="3">
        <f>+[1]C_Gestione!BA19</f>
        <v>0</v>
      </c>
      <c r="BC34" s="3">
        <f>+[1]C_Gestione!BB19</f>
        <v>0</v>
      </c>
      <c r="BD34" s="3">
        <f>+[1]C_Gestione!BC19</f>
        <v>0</v>
      </c>
      <c r="BE34" s="3">
        <f>+[1]C_Gestione!BD19</f>
        <v>0</v>
      </c>
      <c r="BF34" s="3">
        <f>+[1]C_Gestione!BE19</f>
        <v>0</v>
      </c>
      <c r="BG34" s="3">
        <f>+[1]C_Gestione!BF19</f>
        <v>0</v>
      </c>
      <c r="BH34" s="3">
        <f>+[1]C_Gestione!BG19</f>
        <v>0</v>
      </c>
      <c r="BI34" s="3">
        <f>+[1]C_Gestione!BH19</f>
        <v>0</v>
      </c>
      <c r="BJ34" s="3">
        <f>+[1]C_Gestione!BI19</f>
        <v>0</v>
      </c>
      <c r="BK34" s="3">
        <f>+[1]C_Gestione!BJ19</f>
        <v>0</v>
      </c>
      <c r="BL34" s="3">
        <f>+[1]C_Gestione!BK19</f>
        <v>0</v>
      </c>
      <c r="BM34" s="3">
        <f>+[1]C_Gestione!BL19</f>
        <v>0</v>
      </c>
      <c r="BN34" s="3">
        <f>+[1]C_Gestione!BM19</f>
        <v>0</v>
      </c>
      <c r="BO34" s="3">
        <f>+[1]C_Gestione!BN19</f>
        <v>0</v>
      </c>
      <c r="BP34" s="3">
        <f>+[1]C_Gestione!BO19</f>
        <v>0</v>
      </c>
      <c r="BQ34" s="3">
        <f>+[1]C_Gestione!BP19</f>
        <v>0</v>
      </c>
      <c r="BR34" s="3">
        <f>+[1]C_Gestione!BQ19</f>
        <v>0</v>
      </c>
      <c r="BS34" s="3">
        <f>+[1]C_Gestione!BR19</f>
        <v>0</v>
      </c>
      <c r="BT34" s="3">
        <f>+[1]C_Gestione!BS19</f>
        <v>0</v>
      </c>
      <c r="BU34" s="3">
        <f>+[1]C_Gestione!BT19</f>
        <v>0</v>
      </c>
      <c r="BV34" s="3">
        <f>+[1]C_Gestione!BU19</f>
        <v>0</v>
      </c>
      <c r="BW34" s="3">
        <f>+[1]C_Gestione!BV19</f>
        <v>0</v>
      </c>
      <c r="BX34" s="3">
        <f>+[1]C_Gestione!BW19</f>
        <v>0</v>
      </c>
      <c r="BY34" s="3">
        <f>+[1]C_Gestione!BX19</f>
        <v>0</v>
      </c>
      <c r="BZ34" s="3">
        <f>+[1]C_Gestione!BY19</f>
        <v>0</v>
      </c>
      <c r="CA34" s="3">
        <f>+[1]C_Gestione!BZ19</f>
        <v>0</v>
      </c>
      <c r="CB34" s="3">
        <f>+[1]C_Gestione!CA19</f>
        <v>0</v>
      </c>
      <c r="CC34" s="3">
        <f>+[1]C_Gestione!CB19</f>
        <v>0</v>
      </c>
      <c r="CD34" s="3">
        <f>+[1]C_Gestione!CC19</f>
        <v>0</v>
      </c>
      <c r="CE34" s="3">
        <f>+[1]C_Gestione!CD19</f>
        <v>0</v>
      </c>
      <c r="CF34" s="3">
        <f>+[1]C_Gestione!CE19</f>
        <v>0</v>
      </c>
      <c r="CG34" s="3">
        <f>+[1]C_Gestione!CF19</f>
        <v>0</v>
      </c>
      <c r="CH34" s="3">
        <f>+[1]C_Gestione!CG19</f>
        <v>0</v>
      </c>
      <c r="CI34" s="3">
        <f>+[1]C_Gestione!CH19</f>
        <v>0</v>
      </c>
      <c r="CJ34" s="3">
        <f>+[1]C_Gestione!CI19</f>
        <v>0</v>
      </c>
      <c r="CK34" s="3">
        <f>+[1]C_Gestione!CJ19</f>
        <v>0</v>
      </c>
      <c r="CL34" s="3">
        <f>+[1]C_Gestione!CK19</f>
        <v>0</v>
      </c>
      <c r="CM34" s="3">
        <f>+[1]C_Gestione!CL19</f>
        <v>0</v>
      </c>
      <c r="CN34" s="3">
        <f>+[1]C_Gestione!CM19</f>
        <v>0</v>
      </c>
      <c r="CO34" s="3">
        <f>+[1]C_Gestione!CN19</f>
        <v>0</v>
      </c>
      <c r="CP34" s="3">
        <f>+[1]C_Gestione!CO19</f>
        <v>0</v>
      </c>
      <c r="CQ34" s="3">
        <f>+[1]C_Gestione!CP19</f>
        <v>0</v>
      </c>
      <c r="CR34" s="3">
        <f>+[1]C_Gestione!CQ19</f>
        <v>0</v>
      </c>
      <c r="CS34" s="3">
        <f>+[1]C_Gestione!CR19</f>
        <v>0</v>
      </c>
      <c r="CT34" s="3">
        <f>+[1]C_Gestione!CS19</f>
        <v>0</v>
      </c>
      <c r="CU34" s="3">
        <f>+[1]C_Gestione!CT19</f>
        <v>0</v>
      </c>
      <c r="CV34" s="3">
        <f>+[1]C_Gestione!CU19</f>
        <v>0</v>
      </c>
      <c r="CW34" s="3">
        <f>+[1]C_Gestione!CV19</f>
        <v>0</v>
      </c>
      <c r="CX34" s="3">
        <f>+[1]C_Gestione!CW19</f>
        <v>0</v>
      </c>
      <c r="CY34" s="3">
        <f>+[1]C_Gestione!CX19</f>
        <v>0</v>
      </c>
      <c r="CZ34" s="3">
        <f>+[1]C_Gestione!CY19</f>
        <v>0</v>
      </c>
      <c r="DA34" s="3">
        <f>+[1]C_Gestione!CZ19</f>
        <v>0</v>
      </c>
      <c r="DB34" s="3">
        <f>+[1]C_Gestione!DA19</f>
        <v>0</v>
      </c>
      <c r="DC34" s="3">
        <f>+[1]C_Gestione!DB19</f>
        <v>0</v>
      </c>
      <c r="DD34" s="3">
        <f>+[1]C_Gestione!DC19</f>
        <v>0</v>
      </c>
      <c r="DE34" s="3">
        <f>+[1]C_Gestione!DD19</f>
        <v>0</v>
      </c>
      <c r="DF34" s="3">
        <f>+[1]C_Gestione!DE19</f>
        <v>0</v>
      </c>
      <c r="DG34" s="3">
        <f>+[1]C_Gestione!DF19</f>
        <v>0</v>
      </c>
      <c r="DH34" s="3">
        <f>+[1]C_Gestione!DG19</f>
        <v>0</v>
      </c>
      <c r="DI34" s="3">
        <f>+[1]C_Gestione!DH19</f>
        <v>0</v>
      </c>
      <c r="DJ34" s="3">
        <f>+[1]C_Gestione!DI19</f>
        <v>0</v>
      </c>
      <c r="DK34" s="3">
        <f>+[1]C_Gestione!DJ19</f>
        <v>0</v>
      </c>
      <c r="DL34" s="3">
        <f>+[1]C_Gestione!DK19</f>
        <v>0</v>
      </c>
      <c r="DM34" s="3">
        <f>+[1]C_Gestione!DL19</f>
        <v>0</v>
      </c>
      <c r="DN34" s="3">
        <f>+[1]C_Gestione!DM19</f>
        <v>0</v>
      </c>
      <c r="DO34" s="3">
        <f>+[1]C_Gestione!DN19</f>
        <v>0</v>
      </c>
      <c r="DP34" s="3">
        <f>+[1]C_Gestione!DO19</f>
        <v>0</v>
      </c>
      <c r="DQ34" s="3">
        <f>+[1]C_Gestione!DP19</f>
        <v>0</v>
      </c>
      <c r="DR34" s="3">
        <f>+[1]C_Gestione!DQ19</f>
        <v>0</v>
      </c>
      <c r="DS34" s="3">
        <f>+[1]C_Gestione!DR19</f>
        <v>0</v>
      </c>
      <c r="DT34" s="3">
        <f>+[1]C_Gestione!DS19</f>
        <v>0</v>
      </c>
      <c r="DU34" s="3">
        <f>+[1]C_Gestione!DT19</f>
        <v>0</v>
      </c>
      <c r="DV34" s="3">
        <f>+[1]C_Gestione!DU19</f>
        <v>0</v>
      </c>
      <c r="DX34" s="3">
        <f t="shared" si="9"/>
        <v>0</v>
      </c>
      <c r="DY34" s="3">
        <f t="shared" si="10"/>
        <v>0</v>
      </c>
      <c r="DZ34" s="3">
        <f t="shared" si="11"/>
        <v>0</v>
      </c>
      <c r="EA34" s="3">
        <f t="shared" si="12"/>
        <v>0</v>
      </c>
      <c r="EB34" s="3">
        <f t="shared" si="13"/>
        <v>0</v>
      </c>
      <c r="EC34" s="3">
        <f t="shared" si="14"/>
        <v>0</v>
      </c>
      <c r="ED34" s="3">
        <f t="shared" si="15"/>
        <v>0</v>
      </c>
      <c r="EE34" s="3">
        <f t="shared" si="16"/>
        <v>0</v>
      </c>
      <c r="EF34" s="3">
        <f t="shared" si="17"/>
        <v>0</v>
      </c>
      <c r="EG34" s="3">
        <f t="shared" si="18"/>
        <v>0</v>
      </c>
    </row>
    <row r="35" spans="4:137" ht="18">
      <c r="D35" s="198"/>
      <c r="E35" s="21"/>
      <c r="F35" s="203">
        <f>+[1]I_C_Gestione!D19</f>
        <v>0</v>
      </c>
      <c r="G35" s="3">
        <f>+[1]C_Gestione!F20</f>
        <v>0</v>
      </c>
      <c r="H35" s="3">
        <f>+[1]C_Gestione!G20</f>
        <v>0</v>
      </c>
      <c r="I35" s="3">
        <f>+[1]C_Gestione!H20</f>
        <v>0</v>
      </c>
      <c r="J35" s="3">
        <f>+[1]C_Gestione!I20</f>
        <v>0</v>
      </c>
      <c r="K35" s="3">
        <f>+[1]C_Gestione!J20</f>
        <v>0</v>
      </c>
      <c r="L35" s="3">
        <f>+[1]C_Gestione!K20</f>
        <v>0</v>
      </c>
      <c r="M35" s="3">
        <f>+[1]C_Gestione!L20</f>
        <v>0</v>
      </c>
      <c r="N35" s="3">
        <f>+[1]C_Gestione!M20</f>
        <v>0</v>
      </c>
      <c r="O35" s="3">
        <f>+[1]C_Gestione!N20</f>
        <v>0</v>
      </c>
      <c r="P35" s="3">
        <f>+[1]C_Gestione!O20</f>
        <v>0</v>
      </c>
      <c r="Q35" s="3">
        <f>+[1]C_Gestione!P20</f>
        <v>0</v>
      </c>
      <c r="R35" s="3">
        <f>+[1]C_Gestione!Q20</f>
        <v>0</v>
      </c>
      <c r="S35" s="3">
        <f>+[1]C_Gestione!R20</f>
        <v>0</v>
      </c>
      <c r="T35" s="3">
        <f>+[1]C_Gestione!S20</f>
        <v>0</v>
      </c>
      <c r="U35" s="3">
        <f>+[1]C_Gestione!T20</f>
        <v>0</v>
      </c>
      <c r="V35" s="3">
        <f>+[1]C_Gestione!U20</f>
        <v>0</v>
      </c>
      <c r="W35" s="3">
        <f>+[1]C_Gestione!V20</f>
        <v>0</v>
      </c>
      <c r="X35" s="3">
        <f>+[1]C_Gestione!W20</f>
        <v>0</v>
      </c>
      <c r="Y35" s="3">
        <f>+[1]C_Gestione!X20</f>
        <v>0</v>
      </c>
      <c r="Z35" s="3">
        <f>+[1]C_Gestione!Y20</f>
        <v>0</v>
      </c>
      <c r="AA35" s="3">
        <f>+[1]C_Gestione!Z20</f>
        <v>0</v>
      </c>
      <c r="AB35" s="3">
        <f>+[1]C_Gestione!AA20</f>
        <v>0</v>
      </c>
      <c r="AC35" s="3">
        <f>+[1]C_Gestione!AB20</f>
        <v>0</v>
      </c>
      <c r="AD35" s="3">
        <f>+[1]C_Gestione!AC20</f>
        <v>0</v>
      </c>
      <c r="AE35" s="3">
        <f>+[1]C_Gestione!AD20</f>
        <v>0</v>
      </c>
      <c r="AF35" s="3">
        <f>+[1]C_Gestione!AE20</f>
        <v>0</v>
      </c>
      <c r="AG35" s="3">
        <f>+[1]C_Gestione!AF20</f>
        <v>0</v>
      </c>
      <c r="AH35" s="3">
        <f>+[1]C_Gestione!AG20</f>
        <v>0</v>
      </c>
      <c r="AI35" s="3">
        <f>+[1]C_Gestione!AH20</f>
        <v>0</v>
      </c>
      <c r="AJ35" s="3">
        <f>+[1]C_Gestione!AI20</f>
        <v>0</v>
      </c>
      <c r="AK35" s="3">
        <f>+[1]C_Gestione!AJ20</f>
        <v>0</v>
      </c>
      <c r="AL35" s="3">
        <f>+[1]C_Gestione!AK20</f>
        <v>0</v>
      </c>
      <c r="AM35" s="3">
        <f>+[1]C_Gestione!AL20</f>
        <v>0</v>
      </c>
      <c r="AN35" s="3">
        <f>+[1]C_Gestione!AM20</f>
        <v>0</v>
      </c>
      <c r="AO35" s="3">
        <f>+[1]C_Gestione!AN20</f>
        <v>0</v>
      </c>
      <c r="AP35" s="3">
        <f>+[1]C_Gestione!AO20</f>
        <v>0</v>
      </c>
      <c r="AQ35" s="3">
        <f>+[1]C_Gestione!AP20</f>
        <v>0</v>
      </c>
      <c r="AR35" s="3">
        <f>+[1]C_Gestione!AQ20</f>
        <v>0</v>
      </c>
      <c r="AS35" s="3">
        <f>+[1]C_Gestione!AR20</f>
        <v>0</v>
      </c>
      <c r="AT35" s="3">
        <f>+[1]C_Gestione!AS20</f>
        <v>0</v>
      </c>
      <c r="AU35" s="3">
        <f>+[1]C_Gestione!AT20</f>
        <v>0</v>
      </c>
      <c r="AV35" s="3">
        <f>+[1]C_Gestione!AU20</f>
        <v>0</v>
      </c>
      <c r="AW35" s="3">
        <f>+[1]C_Gestione!AV20</f>
        <v>0</v>
      </c>
      <c r="AX35" s="3">
        <f>+[1]C_Gestione!AW20</f>
        <v>0</v>
      </c>
      <c r="AY35" s="3">
        <f>+[1]C_Gestione!AX20</f>
        <v>0</v>
      </c>
      <c r="AZ35" s="3">
        <f>+[1]C_Gestione!AY20</f>
        <v>0</v>
      </c>
      <c r="BA35" s="3">
        <f>+[1]C_Gestione!AZ20</f>
        <v>0</v>
      </c>
      <c r="BB35" s="3">
        <f>+[1]C_Gestione!BA20</f>
        <v>0</v>
      </c>
      <c r="BC35" s="3">
        <f>+[1]C_Gestione!BB20</f>
        <v>0</v>
      </c>
      <c r="BD35" s="3">
        <f>+[1]C_Gestione!BC20</f>
        <v>0</v>
      </c>
      <c r="BE35" s="3">
        <f>+[1]C_Gestione!BD20</f>
        <v>0</v>
      </c>
      <c r="BF35" s="3">
        <f>+[1]C_Gestione!BE20</f>
        <v>0</v>
      </c>
      <c r="BG35" s="3">
        <f>+[1]C_Gestione!BF20</f>
        <v>0</v>
      </c>
      <c r="BH35" s="3">
        <f>+[1]C_Gestione!BG20</f>
        <v>0</v>
      </c>
      <c r="BI35" s="3">
        <f>+[1]C_Gestione!BH20</f>
        <v>0</v>
      </c>
      <c r="BJ35" s="3">
        <f>+[1]C_Gestione!BI20</f>
        <v>0</v>
      </c>
      <c r="BK35" s="3">
        <f>+[1]C_Gestione!BJ20</f>
        <v>0</v>
      </c>
      <c r="BL35" s="3">
        <f>+[1]C_Gestione!BK20</f>
        <v>0</v>
      </c>
      <c r="BM35" s="3">
        <f>+[1]C_Gestione!BL20</f>
        <v>0</v>
      </c>
      <c r="BN35" s="3">
        <f>+[1]C_Gestione!BM20</f>
        <v>0</v>
      </c>
      <c r="BO35" s="3">
        <f>+[1]C_Gestione!BN20</f>
        <v>0</v>
      </c>
      <c r="BP35" s="3">
        <f>+[1]C_Gestione!BO20</f>
        <v>0</v>
      </c>
      <c r="BQ35" s="3">
        <f>+[1]C_Gestione!BP20</f>
        <v>0</v>
      </c>
      <c r="BR35" s="3">
        <f>+[1]C_Gestione!BQ20</f>
        <v>0</v>
      </c>
      <c r="BS35" s="3">
        <f>+[1]C_Gestione!BR20</f>
        <v>0</v>
      </c>
      <c r="BT35" s="3">
        <f>+[1]C_Gestione!BS20</f>
        <v>0</v>
      </c>
      <c r="BU35" s="3">
        <f>+[1]C_Gestione!BT20</f>
        <v>0</v>
      </c>
      <c r="BV35" s="3">
        <f>+[1]C_Gestione!BU20</f>
        <v>0</v>
      </c>
      <c r="BW35" s="3">
        <f>+[1]C_Gestione!BV20</f>
        <v>0</v>
      </c>
      <c r="BX35" s="3">
        <f>+[1]C_Gestione!BW20</f>
        <v>0</v>
      </c>
      <c r="BY35" s="3">
        <f>+[1]C_Gestione!BX20</f>
        <v>0</v>
      </c>
      <c r="BZ35" s="3">
        <f>+[1]C_Gestione!BY20</f>
        <v>0</v>
      </c>
      <c r="CA35" s="3">
        <f>+[1]C_Gestione!BZ20</f>
        <v>0</v>
      </c>
      <c r="CB35" s="3">
        <f>+[1]C_Gestione!CA20</f>
        <v>0</v>
      </c>
      <c r="CC35" s="3">
        <f>+[1]C_Gestione!CB20</f>
        <v>0</v>
      </c>
      <c r="CD35" s="3">
        <f>+[1]C_Gestione!CC20</f>
        <v>0</v>
      </c>
      <c r="CE35" s="3">
        <f>+[1]C_Gestione!CD20</f>
        <v>0</v>
      </c>
      <c r="CF35" s="3">
        <f>+[1]C_Gestione!CE20</f>
        <v>0</v>
      </c>
      <c r="CG35" s="3">
        <f>+[1]C_Gestione!CF20</f>
        <v>0</v>
      </c>
      <c r="CH35" s="3">
        <f>+[1]C_Gestione!CG20</f>
        <v>0</v>
      </c>
      <c r="CI35" s="3">
        <f>+[1]C_Gestione!CH20</f>
        <v>0</v>
      </c>
      <c r="CJ35" s="3">
        <f>+[1]C_Gestione!CI20</f>
        <v>0</v>
      </c>
      <c r="CK35" s="3">
        <f>+[1]C_Gestione!CJ20</f>
        <v>0</v>
      </c>
      <c r="CL35" s="3">
        <f>+[1]C_Gestione!CK20</f>
        <v>0</v>
      </c>
      <c r="CM35" s="3">
        <f>+[1]C_Gestione!CL20</f>
        <v>0</v>
      </c>
      <c r="CN35" s="3">
        <f>+[1]C_Gestione!CM20</f>
        <v>0</v>
      </c>
      <c r="CO35" s="3">
        <f>+[1]C_Gestione!CN20</f>
        <v>0</v>
      </c>
      <c r="CP35" s="3">
        <f>+[1]C_Gestione!CO20</f>
        <v>0</v>
      </c>
      <c r="CQ35" s="3">
        <f>+[1]C_Gestione!CP20</f>
        <v>0</v>
      </c>
      <c r="CR35" s="3">
        <f>+[1]C_Gestione!CQ20</f>
        <v>0</v>
      </c>
      <c r="CS35" s="3">
        <f>+[1]C_Gestione!CR20</f>
        <v>0</v>
      </c>
      <c r="CT35" s="3">
        <f>+[1]C_Gestione!CS20</f>
        <v>0</v>
      </c>
      <c r="CU35" s="3">
        <f>+[1]C_Gestione!CT20</f>
        <v>0</v>
      </c>
      <c r="CV35" s="3">
        <f>+[1]C_Gestione!CU20</f>
        <v>0</v>
      </c>
      <c r="CW35" s="3">
        <f>+[1]C_Gestione!CV20</f>
        <v>0</v>
      </c>
      <c r="CX35" s="3">
        <f>+[1]C_Gestione!CW20</f>
        <v>0</v>
      </c>
      <c r="CY35" s="3">
        <f>+[1]C_Gestione!CX20</f>
        <v>0</v>
      </c>
      <c r="CZ35" s="3">
        <f>+[1]C_Gestione!CY20</f>
        <v>0</v>
      </c>
      <c r="DA35" s="3">
        <f>+[1]C_Gestione!CZ20</f>
        <v>0</v>
      </c>
      <c r="DB35" s="3">
        <f>+[1]C_Gestione!DA20</f>
        <v>0</v>
      </c>
      <c r="DC35" s="3">
        <f>+[1]C_Gestione!DB20</f>
        <v>0</v>
      </c>
      <c r="DD35" s="3">
        <f>+[1]C_Gestione!DC20</f>
        <v>0</v>
      </c>
      <c r="DE35" s="3">
        <f>+[1]C_Gestione!DD20</f>
        <v>0</v>
      </c>
      <c r="DF35" s="3">
        <f>+[1]C_Gestione!DE20</f>
        <v>0</v>
      </c>
      <c r="DG35" s="3">
        <f>+[1]C_Gestione!DF20</f>
        <v>0</v>
      </c>
      <c r="DH35" s="3">
        <f>+[1]C_Gestione!DG20</f>
        <v>0</v>
      </c>
      <c r="DI35" s="3">
        <f>+[1]C_Gestione!DH20</f>
        <v>0</v>
      </c>
      <c r="DJ35" s="3">
        <f>+[1]C_Gestione!DI20</f>
        <v>0</v>
      </c>
      <c r="DK35" s="3">
        <f>+[1]C_Gestione!DJ20</f>
        <v>0</v>
      </c>
      <c r="DL35" s="3">
        <f>+[1]C_Gestione!DK20</f>
        <v>0</v>
      </c>
      <c r="DM35" s="3">
        <f>+[1]C_Gestione!DL20</f>
        <v>0</v>
      </c>
      <c r="DN35" s="3">
        <f>+[1]C_Gestione!DM20</f>
        <v>0</v>
      </c>
      <c r="DO35" s="3">
        <f>+[1]C_Gestione!DN20</f>
        <v>0</v>
      </c>
      <c r="DP35" s="3">
        <f>+[1]C_Gestione!DO20</f>
        <v>0</v>
      </c>
      <c r="DQ35" s="3">
        <f>+[1]C_Gestione!DP20</f>
        <v>0</v>
      </c>
      <c r="DR35" s="3">
        <f>+[1]C_Gestione!DQ20</f>
        <v>0</v>
      </c>
      <c r="DS35" s="3">
        <f>+[1]C_Gestione!DR20</f>
        <v>0</v>
      </c>
      <c r="DT35" s="3">
        <f>+[1]C_Gestione!DS20</f>
        <v>0</v>
      </c>
      <c r="DU35" s="3">
        <f>+[1]C_Gestione!DT20</f>
        <v>0</v>
      </c>
      <c r="DV35" s="3">
        <f>+[1]C_Gestione!DU20</f>
        <v>0</v>
      </c>
      <c r="DX35" s="3">
        <f t="shared" si="9"/>
        <v>0</v>
      </c>
      <c r="DY35" s="3">
        <f t="shared" si="10"/>
        <v>0</v>
      </c>
      <c r="DZ35" s="3">
        <f t="shared" si="11"/>
        <v>0</v>
      </c>
      <c r="EA35" s="3">
        <f t="shared" si="12"/>
        <v>0</v>
      </c>
      <c r="EB35" s="3">
        <f t="shared" si="13"/>
        <v>0</v>
      </c>
      <c r="EC35" s="3">
        <f t="shared" si="14"/>
        <v>0</v>
      </c>
      <c r="ED35" s="3">
        <f t="shared" si="15"/>
        <v>0</v>
      </c>
      <c r="EE35" s="3">
        <f t="shared" si="16"/>
        <v>0</v>
      </c>
      <c r="EF35" s="3">
        <f t="shared" si="17"/>
        <v>0</v>
      </c>
      <c r="EG35" s="3">
        <f t="shared" si="18"/>
        <v>0</v>
      </c>
    </row>
    <row r="36" spans="4:137" ht="18">
      <c r="D36" s="198"/>
      <c r="E36" s="21"/>
      <c r="F36" s="203">
        <f>+[1]I_C_Gestione!D20</f>
        <v>0</v>
      </c>
      <c r="G36" s="3">
        <f>+[1]C_Gestione!F21</f>
        <v>0</v>
      </c>
      <c r="H36" s="3">
        <f>+[1]C_Gestione!G21</f>
        <v>0</v>
      </c>
      <c r="I36" s="3">
        <f>+[1]C_Gestione!H21</f>
        <v>0</v>
      </c>
      <c r="J36" s="3">
        <f>+[1]C_Gestione!I21</f>
        <v>0</v>
      </c>
      <c r="K36" s="3">
        <f>+[1]C_Gestione!J21</f>
        <v>0</v>
      </c>
      <c r="L36" s="3">
        <f>+[1]C_Gestione!K21</f>
        <v>0</v>
      </c>
      <c r="M36" s="3">
        <f>+[1]C_Gestione!L21</f>
        <v>0</v>
      </c>
      <c r="N36" s="3">
        <f>+[1]C_Gestione!M21</f>
        <v>0</v>
      </c>
      <c r="O36" s="3">
        <f>+[1]C_Gestione!N21</f>
        <v>0</v>
      </c>
      <c r="P36" s="3">
        <f>+[1]C_Gestione!O21</f>
        <v>0</v>
      </c>
      <c r="Q36" s="3">
        <f>+[1]C_Gestione!P21</f>
        <v>0</v>
      </c>
      <c r="R36" s="3">
        <f>+[1]C_Gestione!Q21</f>
        <v>0</v>
      </c>
      <c r="S36" s="3">
        <f>+[1]C_Gestione!R21</f>
        <v>0</v>
      </c>
      <c r="T36" s="3">
        <f>+[1]C_Gestione!S21</f>
        <v>0</v>
      </c>
      <c r="U36" s="3">
        <f>+[1]C_Gestione!T21</f>
        <v>0</v>
      </c>
      <c r="V36" s="3">
        <f>+[1]C_Gestione!U21</f>
        <v>0</v>
      </c>
      <c r="W36" s="3">
        <f>+[1]C_Gestione!V21</f>
        <v>0</v>
      </c>
      <c r="X36" s="3">
        <f>+[1]C_Gestione!W21</f>
        <v>0</v>
      </c>
      <c r="Y36" s="3">
        <f>+[1]C_Gestione!X21</f>
        <v>0</v>
      </c>
      <c r="Z36" s="3">
        <f>+[1]C_Gestione!Y21</f>
        <v>0</v>
      </c>
      <c r="AA36" s="3">
        <f>+[1]C_Gestione!Z21</f>
        <v>0</v>
      </c>
      <c r="AB36" s="3">
        <f>+[1]C_Gestione!AA21</f>
        <v>0</v>
      </c>
      <c r="AC36" s="3">
        <f>+[1]C_Gestione!AB21</f>
        <v>0</v>
      </c>
      <c r="AD36" s="3">
        <f>+[1]C_Gestione!AC21</f>
        <v>0</v>
      </c>
      <c r="AE36" s="3">
        <f>+[1]C_Gestione!AD21</f>
        <v>0</v>
      </c>
      <c r="AF36" s="3">
        <f>+[1]C_Gestione!AE21</f>
        <v>0</v>
      </c>
      <c r="AG36" s="3">
        <f>+[1]C_Gestione!AF21</f>
        <v>0</v>
      </c>
      <c r="AH36" s="3">
        <f>+[1]C_Gestione!AG21</f>
        <v>0</v>
      </c>
      <c r="AI36" s="3">
        <f>+[1]C_Gestione!AH21</f>
        <v>0</v>
      </c>
      <c r="AJ36" s="3">
        <f>+[1]C_Gestione!AI21</f>
        <v>0</v>
      </c>
      <c r="AK36" s="3">
        <f>+[1]C_Gestione!AJ21</f>
        <v>0</v>
      </c>
      <c r="AL36" s="3">
        <f>+[1]C_Gestione!AK21</f>
        <v>0</v>
      </c>
      <c r="AM36" s="3">
        <f>+[1]C_Gestione!AL21</f>
        <v>0</v>
      </c>
      <c r="AN36" s="3">
        <f>+[1]C_Gestione!AM21</f>
        <v>0</v>
      </c>
      <c r="AO36" s="3">
        <f>+[1]C_Gestione!AN21</f>
        <v>0</v>
      </c>
      <c r="AP36" s="3">
        <f>+[1]C_Gestione!AO21</f>
        <v>0</v>
      </c>
      <c r="AQ36" s="3">
        <f>+[1]C_Gestione!AP21</f>
        <v>0</v>
      </c>
      <c r="AR36" s="3">
        <f>+[1]C_Gestione!AQ21</f>
        <v>0</v>
      </c>
      <c r="AS36" s="3">
        <f>+[1]C_Gestione!AR21</f>
        <v>0</v>
      </c>
      <c r="AT36" s="3">
        <f>+[1]C_Gestione!AS21</f>
        <v>0</v>
      </c>
      <c r="AU36" s="3">
        <f>+[1]C_Gestione!AT21</f>
        <v>0</v>
      </c>
      <c r="AV36" s="3">
        <f>+[1]C_Gestione!AU21</f>
        <v>0</v>
      </c>
      <c r="AW36" s="3">
        <f>+[1]C_Gestione!AV21</f>
        <v>0</v>
      </c>
      <c r="AX36" s="3">
        <f>+[1]C_Gestione!AW21</f>
        <v>0</v>
      </c>
      <c r="AY36" s="3">
        <f>+[1]C_Gestione!AX21</f>
        <v>0</v>
      </c>
      <c r="AZ36" s="3">
        <f>+[1]C_Gestione!AY21</f>
        <v>0</v>
      </c>
      <c r="BA36" s="3">
        <f>+[1]C_Gestione!AZ21</f>
        <v>0</v>
      </c>
      <c r="BB36" s="3">
        <f>+[1]C_Gestione!BA21</f>
        <v>0</v>
      </c>
      <c r="BC36" s="3">
        <f>+[1]C_Gestione!BB21</f>
        <v>0</v>
      </c>
      <c r="BD36" s="3">
        <f>+[1]C_Gestione!BC21</f>
        <v>0</v>
      </c>
      <c r="BE36" s="3">
        <f>+[1]C_Gestione!BD21</f>
        <v>0</v>
      </c>
      <c r="BF36" s="3">
        <f>+[1]C_Gestione!BE21</f>
        <v>0</v>
      </c>
      <c r="BG36" s="3">
        <f>+[1]C_Gestione!BF21</f>
        <v>0</v>
      </c>
      <c r="BH36" s="3">
        <f>+[1]C_Gestione!BG21</f>
        <v>0</v>
      </c>
      <c r="BI36" s="3">
        <f>+[1]C_Gestione!BH21</f>
        <v>0</v>
      </c>
      <c r="BJ36" s="3">
        <f>+[1]C_Gestione!BI21</f>
        <v>0</v>
      </c>
      <c r="BK36" s="3">
        <f>+[1]C_Gestione!BJ21</f>
        <v>0</v>
      </c>
      <c r="BL36" s="3">
        <f>+[1]C_Gestione!BK21</f>
        <v>0</v>
      </c>
      <c r="BM36" s="3">
        <f>+[1]C_Gestione!BL21</f>
        <v>0</v>
      </c>
      <c r="BN36" s="3">
        <f>+[1]C_Gestione!BM21</f>
        <v>0</v>
      </c>
      <c r="BO36" s="3">
        <f>+[1]C_Gestione!BN21</f>
        <v>0</v>
      </c>
      <c r="BP36" s="3">
        <f>+[1]C_Gestione!BO21</f>
        <v>0</v>
      </c>
      <c r="BQ36" s="3">
        <f>+[1]C_Gestione!BP21</f>
        <v>0</v>
      </c>
      <c r="BR36" s="3">
        <f>+[1]C_Gestione!BQ21</f>
        <v>0</v>
      </c>
      <c r="BS36" s="3">
        <f>+[1]C_Gestione!BR21</f>
        <v>0</v>
      </c>
      <c r="BT36" s="3">
        <f>+[1]C_Gestione!BS21</f>
        <v>0</v>
      </c>
      <c r="BU36" s="3">
        <f>+[1]C_Gestione!BT21</f>
        <v>0</v>
      </c>
      <c r="BV36" s="3">
        <f>+[1]C_Gestione!BU21</f>
        <v>0</v>
      </c>
      <c r="BW36" s="3">
        <f>+[1]C_Gestione!BV21</f>
        <v>0</v>
      </c>
      <c r="BX36" s="3">
        <f>+[1]C_Gestione!BW21</f>
        <v>0</v>
      </c>
      <c r="BY36" s="3">
        <f>+[1]C_Gestione!BX21</f>
        <v>0</v>
      </c>
      <c r="BZ36" s="3">
        <f>+[1]C_Gestione!BY21</f>
        <v>0</v>
      </c>
      <c r="CA36" s="3">
        <f>+[1]C_Gestione!BZ21</f>
        <v>0</v>
      </c>
      <c r="CB36" s="3">
        <f>+[1]C_Gestione!CA21</f>
        <v>0</v>
      </c>
      <c r="CC36" s="3">
        <f>+[1]C_Gestione!CB21</f>
        <v>0</v>
      </c>
      <c r="CD36" s="3">
        <f>+[1]C_Gestione!CC21</f>
        <v>0</v>
      </c>
      <c r="CE36" s="3">
        <f>+[1]C_Gestione!CD21</f>
        <v>0</v>
      </c>
      <c r="CF36" s="3">
        <f>+[1]C_Gestione!CE21</f>
        <v>0</v>
      </c>
      <c r="CG36" s="3">
        <f>+[1]C_Gestione!CF21</f>
        <v>0</v>
      </c>
      <c r="CH36" s="3">
        <f>+[1]C_Gestione!CG21</f>
        <v>0</v>
      </c>
      <c r="CI36" s="3">
        <f>+[1]C_Gestione!CH21</f>
        <v>0</v>
      </c>
      <c r="CJ36" s="3">
        <f>+[1]C_Gestione!CI21</f>
        <v>0</v>
      </c>
      <c r="CK36" s="3">
        <f>+[1]C_Gestione!CJ21</f>
        <v>0</v>
      </c>
      <c r="CL36" s="3">
        <f>+[1]C_Gestione!CK21</f>
        <v>0</v>
      </c>
      <c r="CM36" s="3">
        <f>+[1]C_Gestione!CL21</f>
        <v>0</v>
      </c>
      <c r="CN36" s="3">
        <f>+[1]C_Gestione!CM21</f>
        <v>0</v>
      </c>
      <c r="CO36" s="3">
        <f>+[1]C_Gestione!CN21</f>
        <v>0</v>
      </c>
      <c r="CP36" s="3">
        <f>+[1]C_Gestione!CO21</f>
        <v>0</v>
      </c>
      <c r="CQ36" s="3">
        <f>+[1]C_Gestione!CP21</f>
        <v>0</v>
      </c>
      <c r="CR36" s="3">
        <f>+[1]C_Gestione!CQ21</f>
        <v>0</v>
      </c>
      <c r="CS36" s="3">
        <f>+[1]C_Gestione!CR21</f>
        <v>0</v>
      </c>
      <c r="CT36" s="3">
        <f>+[1]C_Gestione!CS21</f>
        <v>0</v>
      </c>
      <c r="CU36" s="3">
        <f>+[1]C_Gestione!CT21</f>
        <v>0</v>
      </c>
      <c r="CV36" s="3">
        <f>+[1]C_Gestione!CU21</f>
        <v>0</v>
      </c>
      <c r="CW36" s="3">
        <f>+[1]C_Gestione!CV21</f>
        <v>0</v>
      </c>
      <c r="CX36" s="3">
        <f>+[1]C_Gestione!CW21</f>
        <v>0</v>
      </c>
      <c r="CY36" s="3">
        <f>+[1]C_Gestione!CX21</f>
        <v>0</v>
      </c>
      <c r="CZ36" s="3">
        <f>+[1]C_Gestione!CY21</f>
        <v>0</v>
      </c>
      <c r="DA36" s="3">
        <f>+[1]C_Gestione!CZ21</f>
        <v>0</v>
      </c>
      <c r="DB36" s="3">
        <f>+[1]C_Gestione!DA21</f>
        <v>0</v>
      </c>
      <c r="DC36" s="3">
        <f>+[1]C_Gestione!DB21</f>
        <v>0</v>
      </c>
      <c r="DD36" s="3">
        <f>+[1]C_Gestione!DC21</f>
        <v>0</v>
      </c>
      <c r="DE36" s="3">
        <f>+[1]C_Gestione!DD21</f>
        <v>0</v>
      </c>
      <c r="DF36" s="3">
        <f>+[1]C_Gestione!DE21</f>
        <v>0</v>
      </c>
      <c r="DG36" s="3">
        <f>+[1]C_Gestione!DF21</f>
        <v>0</v>
      </c>
      <c r="DH36" s="3">
        <f>+[1]C_Gestione!DG21</f>
        <v>0</v>
      </c>
      <c r="DI36" s="3">
        <f>+[1]C_Gestione!DH21</f>
        <v>0</v>
      </c>
      <c r="DJ36" s="3">
        <f>+[1]C_Gestione!DI21</f>
        <v>0</v>
      </c>
      <c r="DK36" s="3">
        <f>+[1]C_Gestione!DJ21</f>
        <v>0</v>
      </c>
      <c r="DL36" s="3">
        <f>+[1]C_Gestione!DK21</f>
        <v>0</v>
      </c>
      <c r="DM36" s="3">
        <f>+[1]C_Gestione!DL21</f>
        <v>0</v>
      </c>
      <c r="DN36" s="3">
        <f>+[1]C_Gestione!DM21</f>
        <v>0</v>
      </c>
      <c r="DO36" s="3">
        <f>+[1]C_Gestione!DN21</f>
        <v>0</v>
      </c>
      <c r="DP36" s="3">
        <f>+[1]C_Gestione!DO21</f>
        <v>0</v>
      </c>
      <c r="DQ36" s="3">
        <f>+[1]C_Gestione!DP21</f>
        <v>0</v>
      </c>
      <c r="DR36" s="3">
        <f>+[1]C_Gestione!DQ21</f>
        <v>0</v>
      </c>
      <c r="DS36" s="3">
        <f>+[1]C_Gestione!DR21</f>
        <v>0</v>
      </c>
      <c r="DT36" s="3">
        <f>+[1]C_Gestione!DS21</f>
        <v>0</v>
      </c>
      <c r="DU36" s="3">
        <f>+[1]C_Gestione!DT21</f>
        <v>0</v>
      </c>
      <c r="DV36" s="3">
        <f>+[1]C_Gestione!DU21</f>
        <v>0</v>
      </c>
      <c r="DX36" s="3">
        <f t="shared" si="9"/>
        <v>0</v>
      </c>
      <c r="DY36" s="3">
        <f t="shared" si="10"/>
        <v>0</v>
      </c>
      <c r="DZ36" s="3">
        <f t="shared" si="11"/>
        <v>0</v>
      </c>
      <c r="EA36" s="3">
        <f t="shared" si="12"/>
        <v>0</v>
      </c>
      <c r="EB36" s="3">
        <f t="shared" si="13"/>
        <v>0</v>
      </c>
      <c r="EC36" s="3">
        <f t="shared" si="14"/>
        <v>0</v>
      </c>
      <c r="ED36" s="3">
        <f t="shared" si="15"/>
        <v>0</v>
      </c>
      <c r="EE36" s="3">
        <f t="shared" si="16"/>
        <v>0</v>
      </c>
      <c r="EF36" s="3">
        <f t="shared" si="17"/>
        <v>0</v>
      </c>
      <c r="EG36" s="3">
        <f t="shared" si="18"/>
        <v>0</v>
      </c>
    </row>
    <row r="37" spans="4:137" ht="18">
      <c r="D37" s="198"/>
      <c r="E37" s="21"/>
      <c r="F37" s="203">
        <f>+[1]I_C_Gestione!D21</f>
        <v>0</v>
      </c>
      <c r="G37" s="3">
        <f>+[1]C_Gestione!F22</f>
        <v>0</v>
      </c>
      <c r="H37" s="3">
        <f>+[1]C_Gestione!G22</f>
        <v>0</v>
      </c>
      <c r="I37" s="3">
        <f>+[1]C_Gestione!H22</f>
        <v>0</v>
      </c>
      <c r="J37" s="3">
        <f>+[1]C_Gestione!I22</f>
        <v>0</v>
      </c>
      <c r="K37" s="3">
        <f>+[1]C_Gestione!J22</f>
        <v>0</v>
      </c>
      <c r="L37" s="3">
        <f>+[1]C_Gestione!K22</f>
        <v>0</v>
      </c>
      <c r="M37" s="3">
        <f>+[1]C_Gestione!L22</f>
        <v>0</v>
      </c>
      <c r="N37" s="3">
        <f>+[1]C_Gestione!M22</f>
        <v>0</v>
      </c>
      <c r="O37" s="3">
        <f>+[1]C_Gestione!N22</f>
        <v>0</v>
      </c>
      <c r="P37" s="3">
        <f>+[1]C_Gestione!O22</f>
        <v>0</v>
      </c>
      <c r="Q37" s="3">
        <f>+[1]C_Gestione!P22</f>
        <v>0</v>
      </c>
      <c r="R37" s="3">
        <f>+[1]C_Gestione!Q22</f>
        <v>0</v>
      </c>
      <c r="S37" s="3">
        <f>+[1]C_Gestione!R22</f>
        <v>0</v>
      </c>
      <c r="T37" s="3">
        <f>+[1]C_Gestione!S22</f>
        <v>0</v>
      </c>
      <c r="U37" s="3">
        <f>+[1]C_Gestione!T22</f>
        <v>0</v>
      </c>
      <c r="V37" s="3">
        <f>+[1]C_Gestione!U22</f>
        <v>0</v>
      </c>
      <c r="W37" s="3">
        <f>+[1]C_Gestione!V22</f>
        <v>0</v>
      </c>
      <c r="X37" s="3">
        <f>+[1]C_Gestione!W22</f>
        <v>0</v>
      </c>
      <c r="Y37" s="3">
        <f>+[1]C_Gestione!X22</f>
        <v>0</v>
      </c>
      <c r="Z37" s="3">
        <f>+[1]C_Gestione!Y22</f>
        <v>0</v>
      </c>
      <c r="AA37" s="3">
        <f>+[1]C_Gestione!Z22</f>
        <v>0</v>
      </c>
      <c r="AB37" s="3">
        <f>+[1]C_Gestione!AA22</f>
        <v>0</v>
      </c>
      <c r="AC37" s="3">
        <f>+[1]C_Gestione!AB22</f>
        <v>0</v>
      </c>
      <c r="AD37" s="3">
        <f>+[1]C_Gestione!AC22</f>
        <v>0</v>
      </c>
      <c r="AE37" s="3">
        <f>+[1]C_Gestione!AD22</f>
        <v>0</v>
      </c>
      <c r="AF37" s="3">
        <f>+[1]C_Gestione!AE22</f>
        <v>0</v>
      </c>
      <c r="AG37" s="3">
        <f>+[1]C_Gestione!AF22</f>
        <v>0</v>
      </c>
      <c r="AH37" s="3">
        <f>+[1]C_Gestione!AG22</f>
        <v>0</v>
      </c>
      <c r="AI37" s="3">
        <f>+[1]C_Gestione!AH22</f>
        <v>0</v>
      </c>
      <c r="AJ37" s="3">
        <f>+[1]C_Gestione!AI22</f>
        <v>0</v>
      </c>
      <c r="AK37" s="3">
        <f>+[1]C_Gestione!AJ22</f>
        <v>0</v>
      </c>
      <c r="AL37" s="3">
        <f>+[1]C_Gestione!AK22</f>
        <v>0</v>
      </c>
      <c r="AM37" s="3">
        <f>+[1]C_Gestione!AL22</f>
        <v>0</v>
      </c>
      <c r="AN37" s="3">
        <f>+[1]C_Gestione!AM22</f>
        <v>0</v>
      </c>
      <c r="AO37" s="3">
        <f>+[1]C_Gestione!AN22</f>
        <v>0</v>
      </c>
      <c r="AP37" s="3">
        <f>+[1]C_Gestione!AO22</f>
        <v>0</v>
      </c>
      <c r="AQ37" s="3">
        <f>+[1]C_Gestione!AP22</f>
        <v>0</v>
      </c>
      <c r="AR37" s="3">
        <f>+[1]C_Gestione!AQ22</f>
        <v>0</v>
      </c>
      <c r="AS37" s="3">
        <f>+[1]C_Gestione!AR22</f>
        <v>0</v>
      </c>
      <c r="AT37" s="3">
        <f>+[1]C_Gestione!AS22</f>
        <v>0</v>
      </c>
      <c r="AU37" s="3">
        <f>+[1]C_Gestione!AT22</f>
        <v>0</v>
      </c>
      <c r="AV37" s="3">
        <f>+[1]C_Gestione!AU22</f>
        <v>0</v>
      </c>
      <c r="AW37" s="3">
        <f>+[1]C_Gestione!AV22</f>
        <v>0</v>
      </c>
      <c r="AX37" s="3">
        <f>+[1]C_Gestione!AW22</f>
        <v>0</v>
      </c>
      <c r="AY37" s="3">
        <f>+[1]C_Gestione!AX22</f>
        <v>0</v>
      </c>
      <c r="AZ37" s="3">
        <f>+[1]C_Gestione!AY22</f>
        <v>0</v>
      </c>
      <c r="BA37" s="3">
        <f>+[1]C_Gestione!AZ22</f>
        <v>0</v>
      </c>
      <c r="BB37" s="3">
        <f>+[1]C_Gestione!BA22</f>
        <v>0</v>
      </c>
      <c r="BC37" s="3">
        <f>+[1]C_Gestione!BB22</f>
        <v>0</v>
      </c>
      <c r="BD37" s="3">
        <f>+[1]C_Gestione!BC22</f>
        <v>0</v>
      </c>
      <c r="BE37" s="3">
        <f>+[1]C_Gestione!BD22</f>
        <v>0</v>
      </c>
      <c r="BF37" s="3">
        <f>+[1]C_Gestione!BE22</f>
        <v>0</v>
      </c>
      <c r="BG37" s="3">
        <f>+[1]C_Gestione!BF22</f>
        <v>0</v>
      </c>
      <c r="BH37" s="3">
        <f>+[1]C_Gestione!BG22</f>
        <v>0</v>
      </c>
      <c r="BI37" s="3">
        <f>+[1]C_Gestione!BH22</f>
        <v>0</v>
      </c>
      <c r="BJ37" s="3">
        <f>+[1]C_Gestione!BI22</f>
        <v>0</v>
      </c>
      <c r="BK37" s="3">
        <f>+[1]C_Gestione!BJ22</f>
        <v>0</v>
      </c>
      <c r="BL37" s="3">
        <f>+[1]C_Gestione!BK22</f>
        <v>0</v>
      </c>
      <c r="BM37" s="3">
        <f>+[1]C_Gestione!BL22</f>
        <v>0</v>
      </c>
      <c r="BN37" s="3">
        <f>+[1]C_Gestione!BM22</f>
        <v>0</v>
      </c>
      <c r="BO37" s="3">
        <f>+[1]C_Gestione!BN22</f>
        <v>0</v>
      </c>
      <c r="BP37" s="3">
        <f>+[1]C_Gestione!BO22</f>
        <v>0</v>
      </c>
      <c r="BQ37" s="3">
        <f>+[1]C_Gestione!BP22</f>
        <v>0</v>
      </c>
      <c r="BR37" s="3">
        <f>+[1]C_Gestione!BQ22</f>
        <v>0</v>
      </c>
      <c r="BS37" s="3">
        <f>+[1]C_Gestione!BR22</f>
        <v>0</v>
      </c>
      <c r="BT37" s="3">
        <f>+[1]C_Gestione!BS22</f>
        <v>0</v>
      </c>
      <c r="BU37" s="3">
        <f>+[1]C_Gestione!BT22</f>
        <v>0</v>
      </c>
      <c r="BV37" s="3">
        <f>+[1]C_Gestione!BU22</f>
        <v>0</v>
      </c>
      <c r="BW37" s="3">
        <f>+[1]C_Gestione!BV22</f>
        <v>0</v>
      </c>
      <c r="BX37" s="3">
        <f>+[1]C_Gestione!BW22</f>
        <v>0</v>
      </c>
      <c r="BY37" s="3">
        <f>+[1]C_Gestione!BX22</f>
        <v>0</v>
      </c>
      <c r="BZ37" s="3">
        <f>+[1]C_Gestione!BY22</f>
        <v>0</v>
      </c>
      <c r="CA37" s="3">
        <f>+[1]C_Gestione!BZ22</f>
        <v>0</v>
      </c>
      <c r="CB37" s="3">
        <f>+[1]C_Gestione!CA22</f>
        <v>0</v>
      </c>
      <c r="CC37" s="3">
        <f>+[1]C_Gestione!CB22</f>
        <v>0</v>
      </c>
      <c r="CD37" s="3">
        <f>+[1]C_Gestione!CC22</f>
        <v>0</v>
      </c>
      <c r="CE37" s="3">
        <f>+[1]C_Gestione!CD22</f>
        <v>0</v>
      </c>
      <c r="CF37" s="3">
        <f>+[1]C_Gestione!CE22</f>
        <v>0</v>
      </c>
      <c r="CG37" s="3">
        <f>+[1]C_Gestione!CF22</f>
        <v>0</v>
      </c>
      <c r="CH37" s="3">
        <f>+[1]C_Gestione!CG22</f>
        <v>0</v>
      </c>
      <c r="CI37" s="3">
        <f>+[1]C_Gestione!CH22</f>
        <v>0</v>
      </c>
      <c r="CJ37" s="3">
        <f>+[1]C_Gestione!CI22</f>
        <v>0</v>
      </c>
      <c r="CK37" s="3">
        <f>+[1]C_Gestione!CJ22</f>
        <v>0</v>
      </c>
      <c r="CL37" s="3">
        <f>+[1]C_Gestione!CK22</f>
        <v>0</v>
      </c>
      <c r="CM37" s="3">
        <f>+[1]C_Gestione!CL22</f>
        <v>0</v>
      </c>
      <c r="CN37" s="3">
        <f>+[1]C_Gestione!CM22</f>
        <v>0</v>
      </c>
      <c r="CO37" s="3">
        <f>+[1]C_Gestione!CN22</f>
        <v>0</v>
      </c>
      <c r="CP37" s="3">
        <f>+[1]C_Gestione!CO22</f>
        <v>0</v>
      </c>
      <c r="CQ37" s="3">
        <f>+[1]C_Gestione!CP22</f>
        <v>0</v>
      </c>
      <c r="CR37" s="3">
        <f>+[1]C_Gestione!CQ22</f>
        <v>0</v>
      </c>
      <c r="CS37" s="3">
        <f>+[1]C_Gestione!CR22</f>
        <v>0</v>
      </c>
      <c r="CT37" s="3">
        <f>+[1]C_Gestione!CS22</f>
        <v>0</v>
      </c>
      <c r="CU37" s="3">
        <f>+[1]C_Gestione!CT22</f>
        <v>0</v>
      </c>
      <c r="CV37" s="3">
        <f>+[1]C_Gestione!CU22</f>
        <v>0</v>
      </c>
      <c r="CW37" s="3">
        <f>+[1]C_Gestione!CV22</f>
        <v>0</v>
      </c>
      <c r="CX37" s="3">
        <f>+[1]C_Gestione!CW22</f>
        <v>0</v>
      </c>
      <c r="CY37" s="3">
        <f>+[1]C_Gestione!CX22</f>
        <v>0</v>
      </c>
      <c r="CZ37" s="3">
        <f>+[1]C_Gestione!CY22</f>
        <v>0</v>
      </c>
      <c r="DA37" s="3">
        <f>+[1]C_Gestione!CZ22</f>
        <v>0</v>
      </c>
      <c r="DB37" s="3">
        <f>+[1]C_Gestione!DA22</f>
        <v>0</v>
      </c>
      <c r="DC37" s="3">
        <f>+[1]C_Gestione!DB22</f>
        <v>0</v>
      </c>
      <c r="DD37" s="3">
        <f>+[1]C_Gestione!DC22</f>
        <v>0</v>
      </c>
      <c r="DE37" s="3">
        <f>+[1]C_Gestione!DD22</f>
        <v>0</v>
      </c>
      <c r="DF37" s="3">
        <f>+[1]C_Gestione!DE22</f>
        <v>0</v>
      </c>
      <c r="DG37" s="3">
        <f>+[1]C_Gestione!DF22</f>
        <v>0</v>
      </c>
      <c r="DH37" s="3">
        <f>+[1]C_Gestione!DG22</f>
        <v>0</v>
      </c>
      <c r="DI37" s="3">
        <f>+[1]C_Gestione!DH22</f>
        <v>0</v>
      </c>
      <c r="DJ37" s="3">
        <f>+[1]C_Gestione!DI22</f>
        <v>0</v>
      </c>
      <c r="DK37" s="3">
        <f>+[1]C_Gestione!DJ22</f>
        <v>0</v>
      </c>
      <c r="DL37" s="3">
        <f>+[1]C_Gestione!DK22</f>
        <v>0</v>
      </c>
      <c r="DM37" s="3">
        <f>+[1]C_Gestione!DL22</f>
        <v>0</v>
      </c>
      <c r="DN37" s="3">
        <f>+[1]C_Gestione!DM22</f>
        <v>0</v>
      </c>
      <c r="DO37" s="3">
        <f>+[1]C_Gestione!DN22</f>
        <v>0</v>
      </c>
      <c r="DP37" s="3">
        <f>+[1]C_Gestione!DO22</f>
        <v>0</v>
      </c>
      <c r="DQ37" s="3">
        <f>+[1]C_Gestione!DP22</f>
        <v>0</v>
      </c>
      <c r="DR37" s="3">
        <f>+[1]C_Gestione!DQ22</f>
        <v>0</v>
      </c>
      <c r="DS37" s="3">
        <f>+[1]C_Gestione!DR22</f>
        <v>0</v>
      </c>
      <c r="DT37" s="3">
        <f>+[1]C_Gestione!DS22</f>
        <v>0</v>
      </c>
      <c r="DU37" s="3">
        <f>+[1]C_Gestione!DT22</f>
        <v>0</v>
      </c>
      <c r="DV37" s="3">
        <f>+[1]C_Gestione!DU22</f>
        <v>0</v>
      </c>
      <c r="DX37" s="3">
        <f t="shared" si="9"/>
        <v>0</v>
      </c>
      <c r="DY37" s="3">
        <f t="shared" si="10"/>
        <v>0</v>
      </c>
      <c r="DZ37" s="3">
        <f t="shared" si="11"/>
        <v>0</v>
      </c>
      <c r="EA37" s="3">
        <f t="shared" si="12"/>
        <v>0</v>
      </c>
      <c r="EB37" s="3">
        <f t="shared" si="13"/>
        <v>0</v>
      </c>
      <c r="EC37" s="3">
        <f t="shared" si="14"/>
        <v>0</v>
      </c>
      <c r="ED37" s="3">
        <f t="shared" si="15"/>
        <v>0</v>
      </c>
      <c r="EE37" s="3">
        <f t="shared" si="16"/>
        <v>0</v>
      </c>
      <c r="EF37" s="3">
        <f t="shared" si="17"/>
        <v>0</v>
      </c>
      <c r="EG37" s="3">
        <f t="shared" si="18"/>
        <v>0</v>
      </c>
    </row>
    <row r="38" spans="4:137" ht="18">
      <c r="D38" s="198"/>
      <c r="E38" s="21"/>
      <c r="F38" s="203">
        <f>+[1]I_C_Gestione!D22</f>
        <v>0</v>
      </c>
      <c r="G38" s="3">
        <f>+[1]C_Gestione!F23</f>
        <v>0</v>
      </c>
      <c r="H38" s="3">
        <f>+[1]C_Gestione!G23</f>
        <v>0</v>
      </c>
      <c r="I38" s="3">
        <f>+[1]C_Gestione!H23</f>
        <v>0</v>
      </c>
      <c r="J38" s="3">
        <f>+[1]C_Gestione!I23</f>
        <v>0</v>
      </c>
      <c r="K38" s="3">
        <f>+[1]C_Gestione!J23</f>
        <v>0</v>
      </c>
      <c r="L38" s="3">
        <f>+[1]C_Gestione!K23</f>
        <v>0</v>
      </c>
      <c r="M38" s="3">
        <f>+[1]C_Gestione!L23</f>
        <v>0</v>
      </c>
      <c r="N38" s="3">
        <f>+[1]C_Gestione!M23</f>
        <v>0</v>
      </c>
      <c r="O38" s="3">
        <f>+[1]C_Gestione!N23</f>
        <v>0</v>
      </c>
      <c r="P38" s="3">
        <f>+[1]C_Gestione!O23</f>
        <v>0</v>
      </c>
      <c r="Q38" s="3">
        <f>+[1]C_Gestione!P23</f>
        <v>0</v>
      </c>
      <c r="R38" s="3">
        <f>+[1]C_Gestione!Q23</f>
        <v>0</v>
      </c>
      <c r="S38" s="3">
        <f>+[1]C_Gestione!R23</f>
        <v>0</v>
      </c>
      <c r="T38" s="3">
        <f>+[1]C_Gestione!S23</f>
        <v>0</v>
      </c>
      <c r="U38" s="3">
        <f>+[1]C_Gestione!T23</f>
        <v>0</v>
      </c>
      <c r="V38" s="3">
        <f>+[1]C_Gestione!U23</f>
        <v>0</v>
      </c>
      <c r="W38" s="3">
        <f>+[1]C_Gestione!V23</f>
        <v>0</v>
      </c>
      <c r="X38" s="3">
        <f>+[1]C_Gestione!W23</f>
        <v>0</v>
      </c>
      <c r="Y38" s="3">
        <f>+[1]C_Gestione!X23</f>
        <v>0</v>
      </c>
      <c r="Z38" s="3">
        <f>+[1]C_Gestione!Y23</f>
        <v>0</v>
      </c>
      <c r="AA38" s="3">
        <f>+[1]C_Gestione!Z23</f>
        <v>0</v>
      </c>
      <c r="AB38" s="3">
        <f>+[1]C_Gestione!AA23</f>
        <v>0</v>
      </c>
      <c r="AC38" s="3">
        <f>+[1]C_Gestione!AB23</f>
        <v>0</v>
      </c>
      <c r="AD38" s="3">
        <f>+[1]C_Gestione!AC23</f>
        <v>0</v>
      </c>
      <c r="AE38" s="3">
        <f>+[1]C_Gestione!AD23</f>
        <v>0</v>
      </c>
      <c r="AF38" s="3">
        <f>+[1]C_Gestione!AE23</f>
        <v>0</v>
      </c>
      <c r="AG38" s="3">
        <f>+[1]C_Gestione!AF23</f>
        <v>0</v>
      </c>
      <c r="AH38" s="3">
        <f>+[1]C_Gestione!AG23</f>
        <v>0</v>
      </c>
      <c r="AI38" s="3">
        <f>+[1]C_Gestione!AH23</f>
        <v>0</v>
      </c>
      <c r="AJ38" s="3">
        <f>+[1]C_Gestione!AI23</f>
        <v>0</v>
      </c>
      <c r="AK38" s="3">
        <f>+[1]C_Gestione!AJ23</f>
        <v>0</v>
      </c>
      <c r="AL38" s="3">
        <f>+[1]C_Gestione!AK23</f>
        <v>0</v>
      </c>
      <c r="AM38" s="3">
        <f>+[1]C_Gestione!AL23</f>
        <v>0</v>
      </c>
      <c r="AN38" s="3">
        <f>+[1]C_Gestione!AM23</f>
        <v>0</v>
      </c>
      <c r="AO38" s="3">
        <f>+[1]C_Gestione!AN23</f>
        <v>0</v>
      </c>
      <c r="AP38" s="3">
        <f>+[1]C_Gestione!AO23</f>
        <v>0</v>
      </c>
      <c r="AQ38" s="3">
        <f>+[1]C_Gestione!AP23</f>
        <v>0</v>
      </c>
      <c r="AR38" s="3">
        <f>+[1]C_Gestione!AQ23</f>
        <v>0</v>
      </c>
      <c r="AS38" s="3">
        <f>+[1]C_Gestione!AR23</f>
        <v>0</v>
      </c>
      <c r="AT38" s="3">
        <f>+[1]C_Gestione!AS23</f>
        <v>0</v>
      </c>
      <c r="AU38" s="3">
        <f>+[1]C_Gestione!AT23</f>
        <v>0</v>
      </c>
      <c r="AV38" s="3">
        <f>+[1]C_Gestione!AU23</f>
        <v>0</v>
      </c>
      <c r="AW38" s="3">
        <f>+[1]C_Gestione!AV23</f>
        <v>0</v>
      </c>
      <c r="AX38" s="3">
        <f>+[1]C_Gestione!AW23</f>
        <v>0</v>
      </c>
      <c r="AY38" s="3">
        <f>+[1]C_Gestione!AX23</f>
        <v>0</v>
      </c>
      <c r="AZ38" s="3">
        <f>+[1]C_Gestione!AY23</f>
        <v>0</v>
      </c>
      <c r="BA38" s="3">
        <f>+[1]C_Gestione!AZ23</f>
        <v>0</v>
      </c>
      <c r="BB38" s="3">
        <f>+[1]C_Gestione!BA23</f>
        <v>0</v>
      </c>
      <c r="BC38" s="3">
        <f>+[1]C_Gestione!BB23</f>
        <v>0</v>
      </c>
      <c r="BD38" s="3">
        <f>+[1]C_Gestione!BC23</f>
        <v>0</v>
      </c>
      <c r="BE38" s="3">
        <f>+[1]C_Gestione!BD23</f>
        <v>0</v>
      </c>
      <c r="BF38" s="3">
        <f>+[1]C_Gestione!BE23</f>
        <v>0</v>
      </c>
      <c r="BG38" s="3">
        <f>+[1]C_Gestione!BF23</f>
        <v>0</v>
      </c>
      <c r="BH38" s="3">
        <f>+[1]C_Gestione!BG23</f>
        <v>0</v>
      </c>
      <c r="BI38" s="3">
        <f>+[1]C_Gestione!BH23</f>
        <v>0</v>
      </c>
      <c r="BJ38" s="3">
        <f>+[1]C_Gestione!BI23</f>
        <v>0</v>
      </c>
      <c r="BK38" s="3">
        <f>+[1]C_Gestione!BJ23</f>
        <v>0</v>
      </c>
      <c r="BL38" s="3">
        <f>+[1]C_Gestione!BK23</f>
        <v>0</v>
      </c>
      <c r="BM38" s="3">
        <f>+[1]C_Gestione!BL23</f>
        <v>0</v>
      </c>
      <c r="BN38" s="3">
        <f>+[1]C_Gestione!BM23</f>
        <v>0</v>
      </c>
      <c r="BO38" s="3">
        <f>+[1]C_Gestione!BN23</f>
        <v>0</v>
      </c>
      <c r="BP38" s="3">
        <f>+[1]C_Gestione!BO23</f>
        <v>0</v>
      </c>
      <c r="BQ38" s="3">
        <f>+[1]C_Gestione!BP23</f>
        <v>0</v>
      </c>
      <c r="BR38" s="3">
        <f>+[1]C_Gestione!BQ23</f>
        <v>0</v>
      </c>
      <c r="BS38" s="3">
        <f>+[1]C_Gestione!BR23</f>
        <v>0</v>
      </c>
      <c r="BT38" s="3">
        <f>+[1]C_Gestione!BS23</f>
        <v>0</v>
      </c>
      <c r="BU38" s="3">
        <f>+[1]C_Gestione!BT23</f>
        <v>0</v>
      </c>
      <c r="BV38" s="3">
        <f>+[1]C_Gestione!BU23</f>
        <v>0</v>
      </c>
      <c r="BW38" s="3">
        <f>+[1]C_Gestione!BV23</f>
        <v>0</v>
      </c>
      <c r="BX38" s="3">
        <f>+[1]C_Gestione!BW23</f>
        <v>0</v>
      </c>
      <c r="BY38" s="3">
        <f>+[1]C_Gestione!BX23</f>
        <v>0</v>
      </c>
      <c r="BZ38" s="3">
        <f>+[1]C_Gestione!BY23</f>
        <v>0</v>
      </c>
      <c r="CA38" s="3">
        <f>+[1]C_Gestione!BZ23</f>
        <v>0</v>
      </c>
      <c r="CB38" s="3">
        <f>+[1]C_Gestione!CA23</f>
        <v>0</v>
      </c>
      <c r="CC38" s="3">
        <f>+[1]C_Gestione!CB23</f>
        <v>0</v>
      </c>
      <c r="CD38" s="3">
        <f>+[1]C_Gestione!CC23</f>
        <v>0</v>
      </c>
      <c r="CE38" s="3">
        <f>+[1]C_Gestione!CD23</f>
        <v>0</v>
      </c>
      <c r="CF38" s="3">
        <f>+[1]C_Gestione!CE23</f>
        <v>0</v>
      </c>
      <c r="CG38" s="3">
        <f>+[1]C_Gestione!CF23</f>
        <v>0</v>
      </c>
      <c r="CH38" s="3">
        <f>+[1]C_Gestione!CG23</f>
        <v>0</v>
      </c>
      <c r="CI38" s="3">
        <f>+[1]C_Gestione!CH23</f>
        <v>0</v>
      </c>
      <c r="CJ38" s="3">
        <f>+[1]C_Gestione!CI23</f>
        <v>0</v>
      </c>
      <c r="CK38" s="3">
        <f>+[1]C_Gestione!CJ23</f>
        <v>0</v>
      </c>
      <c r="CL38" s="3">
        <f>+[1]C_Gestione!CK23</f>
        <v>0</v>
      </c>
      <c r="CM38" s="3">
        <f>+[1]C_Gestione!CL23</f>
        <v>0</v>
      </c>
      <c r="CN38" s="3">
        <f>+[1]C_Gestione!CM23</f>
        <v>0</v>
      </c>
      <c r="CO38" s="3">
        <f>+[1]C_Gestione!CN23</f>
        <v>0</v>
      </c>
      <c r="CP38" s="3">
        <f>+[1]C_Gestione!CO23</f>
        <v>0</v>
      </c>
      <c r="CQ38" s="3">
        <f>+[1]C_Gestione!CP23</f>
        <v>0</v>
      </c>
      <c r="CR38" s="3">
        <f>+[1]C_Gestione!CQ23</f>
        <v>0</v>
      </c>
      <c r="CS38" s="3">
        <f>+[1]C_Gestione!CR23</f>
        <v>0</v>
      </c>
      <c r="CT38" s="3">
        <f>+[1]C_Gestione!CS23</f>
        <v>0</v>
      </c>
      <c r="CU38" s="3">
        <f>+[1]C_Gestione!CT23</f>
        <v>0</v>
      </c>
      <c r="CV38" s="3">
        <f>+[1]C_Gestione!CU23</f>
        <v>0</v>
      </c>
      <c r="CW38" s="3">
        <f>+[1]C_Gestione!CV23</f>
        <v>0</v>
      </c>
      <c r="CX38" s="3">
        <f>+[1]C_Gestione!CW23</f>
        <v>0</v>
      </c>
      <c r="CY38" s="3">
        <f>+[1]C_Gestione!CX23</f>
        <v>0</v>
      </c>
      <c r="CZ38" s="3">
        <f>+[1]C_Gestione!CY23</f>
        <v>0</v>
      </c>
      <c r="DA38" s="3">
        <f>+[1]C_Gestione!CZ23</f>
        <v>0</v>
      </c>
      <c r="DB38" s="3">
        <f>+[1]C_Gestione!DA23</f>
        <v>0</v>
      </c>
      <c r="DC38" s="3">
        <f>+[1]C_Gestione!DB23</f>
        <v>0</v>
      </c>
      <c r="DD38" s="3">
        <f>+[1]C_Gestione!DC23</f>
        <v>0</v>
      </c>
      <c r="DE38" s="3">
        <f>+[1]C_Gestione!DD23</f>
        <v>0</v>
      </c>
      <c r="DF38" s="3">
        <f>+[1]C_Gestione!DE23</f>
        <v>0</v>
      </c>
      <c r="DG38" s="3">
        <f>+[1]C_Gestione!DF23</f>
        <v>0</v>
      </c>
      <c r="DH38" s="3">
        <f>+[1]C_Gestione!DG23</f>
        <v>0</v>
      </c>
      <c r="DI38" s="3">
        <f>+[1]C_Gestione!DH23</f>
        <v>0</v>
      </c>
      <c r="DJ38" s="3">
        <f>+[1]C_Gestione!DI23</f>
        <v>0</v>
      </c>
      <c r="DK38" s="3">
        <f>+[1]C_Gestione!DJ23</f>
        <v>0</v>
      </c>
      <c r="DL38" s="3">
        <f>+[1]C_Gestione!DK23</f>
        <v>0</v>
      </c>
      <c r="DM38" s="3">
        <f>+[1]C_Gestione!DL23</f>
        <v>0</v>
      </c>
      <c r="DN38" s="3">
        <f>+[1]C_Gestione!DM23</f>
        <v>0</v>
      </c>
      <c r="DO38" s="3">
        <f>+[1]C_Gestione!DN23</f>
        <v>0</v>
      </c>
      <c r="DP38" s="3">
        <f>+[1]C_Gestione!DO23</f>
        <v>0</v>
      </c>
      <c r="DQ38" s="3">
        <f>+[1]C_Gestione!DP23</f>
        <v>0</v>
      </c>
      <c r="DR38" s="3">
        <f>+[1]C_Gestione!DQ23</f>
        <v>0</v>
      </c>
      <c r="DS38" s="3">
        <f>+[1]C_Gestione!DR23</f>
        <v>0</v>
      </c>
      <c r="DT38" s="3">
        <f>+[1]C_Gestione!DS23</f>
        <v>0</v>
      </c>
      <c r="DU38" s="3">
        <f>+[1]C_Gestione!DT23</f>
        <v>0</v>
      </c>
      <c r="DV38" s="3">
        <f>+[1]C_Gestione!DU23</f>
        <v>0</v>
      </c>
      <c r="DX38" s="3">
        <f t="shared" si="9"/>
        <v>0</v>
      </c>
      <c r="DY38" s="3">
        <f t="shared" si="10"/>
        <v>0</v>
      </c>
      <c r="DZ38" s="3">
        <f t="shared" si="11"/>
        <v>0</v>
      </c>
      <c r="EA38" s="3">
        <f t="shared" si="12"/>
        <v>0</v>
      </c>
      <c r="EB38" s="3">
        <f t="shared" si="13"/>
        <v>0</v>
      </c>
      <c r="EC38" s="3">
        <f t="shared" si="14"/>
        <v>0</v>
      </c>
      <c r="ED38" s="3">
        <f t="shared" si="15"/>
        <v>0</v>
      </c>
      <c r="EE38" s="3">
        <f t="shared" si="16"/>
        <v>0</v>
      </c>
      <c r="EF38" s="3">
        <f t="shared" si="17"/>
        <v>0</v>
      </c>
      <c r="EG38" s="3">
        <f t="shared" si="18"/>
        <v>0</v>
      </c>
    </row>
    <row r="39" spans="4:137" ht="18">
      <c r="D39" s="198"/>
      <c r="E39" s="21"/>
      <c r="F39" s="203">
        <f>+[1]I_C_Gestione!D23</f>
        <v>0</v>
      </c>
      <c r="G39" s="3">
        <f>+[1]C_Gestione!F24</f>
        <v>0</v>
      </c>
      <c r="H39" s="3">
        <f>+[1]C_Gestione!G24</f>
        <v>0</v>
      </c>
      <c r="I39" s="3">
        <f>+[1]C_Gestione!H24</f>
        <v>0</v>
      </c>
      <c r="J39" s="3">
        <f>+[1]C_Gestione!I24</f>
        <v>0</v>
      </c>
      <c r="K39" s="3">
        <f>+[1]C_Gestione!J24</f>
        <v>0</v>
      </c>
      <c r="L39" s="3">
        <f>+[1]C_Gestione!K24</f>
        <v>0</v>
      </c>
      <c r="M39" s="3">
        <f>+[1]C_Gestione!L24</f>
        <v>0</v>
      </c>
      <c r="N39" s="3">
        <f>+[1]C_Gestione!M24</f>
        <v>0</v>
      </c>
      <c r="O39" s="3">
        <f>+[1]C_Gestione!N24</f>
        <v>0</v>
      </c>
      <c r="P39" s="3">
        <f>+[1]C_Gestione!O24</f>
        <v>0</v>
      </c>
      <c r="Q39" s="3">
        <f>+[1]C_Gestione!P24</f>
        <v>0</v>
      </c>
      <c r="R39" s="3">
        <f>+[1]C_Gestione!Q24</f>
        <v>0</v>
      </c>
      <c r="S39" s="3">
        <f>+[1]C_Gestione!R24</f>
        <v>0</v>
      </c>
      <c r="T39" s="3">
        <f>+[1]C_Gestione!S24</f>
        <v>0</v>
      </c>
      <c r="U39" s="3">
        <f>+[1]C_Gestione!T24</f>
        <v>0</v>
      </c>
      <c r="V39" s="3">
        <f>+[1]C_Gestione!U24</f>
        <v>0</v>
      </c>
      <c r="W39" s="3">
        <f>+[1]C_Gestione!V24</f>
        <v>0</v>
      </c>
      <c r="X39" s="3">
        <f>+[1]C_Gestione!W24</f>
        <v>0</v>
      </c>
      <c r="Y39" s="3">
        <f>+[1]C_Gestione!X24</f>
        <v>0</v>
      </c>
      <c r="Z39" s="3">
        <f>+[1]C_Gestione!Y24</f>
        <v>0</v>
      </c>
      <c r="AA39" s="3">
        <f>+[1]C_Gestione!Z24</f>
        <v>0</v>
      </c>
      <c r="AB39" s="3">
        <f>+[1]C_Gestione!AA24</f>
        <v>0</v>
      </c>
      <c r="AC39" s="3">
        <f>+[1]C_Gestione!AB24</f>
        <v>0</v>
      </c>
      <c r="AD39" s="3">
        <f>+[1]C_Gestione!AC24</f>
        <v>0</v>
      </c>
      <c r="AE39" s="3">
        <f>+[1]C_Gestione!AD24</f>
        <v>0</v>
      </c>
      <c r="AF39" s="3">
        <f>+[1]C_Gestione!AE24</f>
        <v>0</v>
      </c>
      <c r="AG39" s="3">
        <f>+[1]C_Gestione!AF24</f>
        <v>0</v>
      </c>
      <c r="AH39" s="3">
        <f>+[1]C_Gestione!AG24</f>
        <v>0</v>
      </c>
      <c r="AI39" s="3">
        <f>+[1]C_Gestione!AH24</f>
        <v>0</v>
      </c>
      <c r="AJ39" s="3">
        <f>+[1]C_Gestione!AI24</f>
        <v>0</v>
      </c>
      <c r="AK39" s="3">
        <f>+[1]C_Gestione!AJ24</f>
        <v>0</v>
      </c>
      <c r="AL39" s="3">
        <f>+[1]C_Gestione!AK24</f>
        <v>0</v>
      </c>
      <c r="AM39" s="3">
        <f>+[1]C_Gestione!AL24</f>
        <v>0</v>
      </c>
      <c r="AN39" s="3">
        <f>+[1]C_Gestione!AM24</f>
        <v>0</v>
      </c>
      <c r="AO39" s="3">
        <f>+[1]C_Gestione!AN24</f>
        <v>0</v>
      </c>
      <c r="AP39" s="3">
        <f>+[1]C_Gestione!AO24</f>
        <v>0</v>
      </c>
      <c r="AQ39" s="3">
        <f>+[1]C_Gestione!AP24</f>
        <v>0</v>
      </c>
      <c r="AR39" s="3">
        <f>+[1]C_Gestione!AQ24</f>
        <v>0</v>
      </c>
      <c r="AS39" s="3">
        <f>+[1]C_Gestione!AR24</f>
        <v>0</v>
      </c>
      <c r="AT39" s="3">
        <f>+[1]C_Gestione!AS24</f>
        <v>0</v>
      </c>
      <c r="AU39" s="3">
        <f>+[1]C_Gestione!AT24</f>
        <v>0</v>
      </c>
      <c r="AV39" s="3">
        <f>+[1]C_Gestione!AU24</f>
        <v>0</v>
      </c>
      <c r="AW39" s="3">
        <f>+[1]C_Gestione!AV24</f>
        <v>0</v>
      </c>
      <c r="AX39" s="3">
        <f>+[1]C_Gestione!AW24</f>
        <v>0</v>
      </c>
      <c r="AY39" s="3">
        <f>+[1]C_Gestione!AX24</f>
        <v>0</v>
      </c>
      <c r="AZ39" s="3">
        <f>+[1]C_Gestione!AY24</f>
        <v>0</v>
      </c>
      <c r="BA39" s="3">
        <f>+[1]C_Gestione!AZ24</f>
        <v>0</v>
      </c>
      <c r="BB39" s="3">
        <f>+[1]C_Gestione!BA24</f>
        <v>0</v>
      </c>
      <c r="BC39" s="3">
        <f>+[1]C_Gestione!BB24</f>
        <v>0</v>
      </c>
      <c r="BD39" s="3">
        <f>+[1]C_Gestione!BC24</f>
        <v>0</v>
      </c>
      <c r="BE39" s="3">
        <f>+[1]C_Gestione!BD24</f>
        <v>0</v>
      </c>
      <c r="BF39" s="3">
        <f>+[1]C_Gestione!BE24</f>
        <v>0</v>
      </c>
      <c r="BG39" s="3">
        <f>+[1]C_Gestione!BF24</f>
        <v>0</v>
      </c>
      <c r="BH39" s="3">
        <f>+[1]C_Gestione!BG24</f>
        <v>0</v>
      </c>
      <c r="BI39" s="3">
        <f>+[1]C_Gestione!BH24</f>
        <v>0</v>
      </c>
      <c r="BJ39" s="3">
        <f>+[1]C_Gestione!BI24</f>
        <v>0</v>
      </c>
      <c r="BK39" s="3">
        <f>+[1]C_Gestione!BJ24</f>
        <v>0</v>
      </c>
      <c r="BL39" s="3">
        <f>+[1]C_Gestione!BK24</f>
        <v>0</v>
      </c>
      <c r="BM39" s="3">
        <f>+[1]C_Gestione!BL24</f>
        <v>0</v>
      </c>
      <c r="BN39" s="3">
        <f>+[1]C_Gestione!BM24</f>
        <v>0</v>
      </c>
      <c r="BO39" s="3">
        <f>+[1]C_Gestione!BN24</f>
        <v>0</v>
      </c>
      <c r="BP39" s="3">
        <f>+[1]C_Gestione!BO24</f>
        <v>0</v>
      </c>
      <c r="BQ39" s="3">
        <f>+[1]C_Gestione!BP24</f>
        <v>0</v>
      </c>
      <c r="BR39" s="3">
        <f>+[1]C_Gestione!BQ24</f>
        <v>0</v>
      </c>
      <c r="BS39" s="3">
        <f>+[1]C_Gestione!BR24</f>
        <v>0</v>
      </c>
      <c r="BT39" s="3">
        <f>+[1]C_Gestione!BS24</f>
        <v>0</v>
      </c>
      <c r="BU39" s="3">
        <f>+[1]C_Gestione!BT24</f>
        <v>0</v>
      </c>
      <c r="BV39" s="3">
        <f>+[1]C_Gestione!BU24</f>
        <v>0</v>
      </c>
      <c r="BW39" s="3">
        <f>+[1]C_Gestione!BV24</f>
        <v>0</v>
      </c>
      <c r="BX39" s="3">
        <f>+[1]C_Gestione!BW24</f>
        <v>0</v>
      </c>
      <c r="BY39" s="3">
        <f>+[1]C_Gestione!BX24</f>
        <v>0</v>
      </c>
      <c r="BZ39" s="3">
        <f>+[1]C_Gestione!BY24</f>
        <v>0</v>
      </c>
      <c r="CA39" s="3">
        <f>+[1]C_Gestione!BZ24</f>
        <v>0</v>
      </c>
      <c r="CB39" s="3">
        <f>+[1]C_Gestione!CA24</f>
        <v>0</v>
      </c>
      <c r="CC39" s="3">
        <f>+[1]C_Gestione!CB24</f>
        <v>0</v>
      </c>
      <c r="CD39" s="3">
        <f>+[1]C_Gestione!CC24</f>
        <v>0</v>
      </c>
      <c r="CE39" s="3">
        <f>+[1]C_Gestione!CD24</f>
        <v>0</v>
      </c>
      <c r="CF39" s="3">
        <f>+[1]C_Gestione!CE24</f>
        <v>0</v>
      </c>
      <c r="CG39" s="3">
        <f>+[1]C_Gestione!CF24</f>
        <v>0</v>
      </c>
      <c r="CH39" s="3">
        <f>+[1]C_Gestione!CG24</f>
        <v>0</v>
      </c>
      <c r="CI39" s="3">
        <f>+[1]C_Gestione!CH24</f>
        <v>0</v>
      </c>
      <c r="CJ39" s="3">
        <f>+[1]C_Gestione!CI24</f>
        <v>0</v>
      </c>
      <c r="CK39" s="3">
        <f>+[1]C_Gestione!CJ24</f>
        <v>0</v>
      </c>
      <c r="CL39" s="3">
        <f>+[1]C_Gestione!CK24</f>
        <v>0</v>
      </c>
      <c r="CM39" s="3">
        <f>+[1]C_Gestione!CL24</f>
        <v>0</v>
      </c>
      <c r="CN39" s="3">
        <f>+[1]C_Gestione!CM24</f>
        <v>0</v>
      </c>
      <c r="CO39" s="3">
        <f>+[1]C_Gestione!CN24</f>
        <v>0</v>
      </c>
      <c r="CP39" s="3">
        <f>+[1]C_Gestione!CO24</f>
        <v>0</v>
      </c>
      <c r="CQ39" s="3">
        <f>+[1]C_Gestione!CP24</f>
        <v>0</v>
      </c>
      <c r="CR39" s="3">
        <f>+[1]C_Gestione!CQ24</f>
        <v>0</v>
      </c>
      <c r="CS39" s="3">
        <f>+[1]C_Gestione!CR24</f>
        <v>0</v>
      </c>
      <c r="CT39" s="3">
        <f>+[1]C_Gestione!CS24</f>
        <v>0</v>
      </c>
      <c r="CU39" s="3">
        <f>+[1]C_Gestione!CT24</f>
        <v>0</v>
      </c>
      <c r="CV39" s="3">
        <f>+[1]C_Gestione!CU24</f>
        <v>0</v>
      </c>
      <c r="CW39" s="3">
        <f>+[1]C_Gestione!CV24</f>
        <v>0</v>
      </c>
      <c r="CX39" s="3">
        <f>+[1]C_Gestione!CW24</f>
        <v>0</v>
      </c>
      <c r="CY39" s="3">
        <f>+[1]C_Gestione!CX24</f>
        <v>0</v>
      </c>
      <c r="CZ39" s="3">
        <f>+[1]C_Gestione!CY24</f>
        <v>0</v>
      </c>
      <c r="DA39" s="3">
        <f>+[1]C_Gestione!CZ24</f>
        <v>0</v>
      </c>
      <c r="DB39" s="3">
        <f>+[1]C_Gestione!DA24</f>
        <v>0</v>
      </c>
      <c r="DC39" s="3">
        <f>+[1]C_Gestione!DB24</f>
        <v>0</v>
      </c>
      <c r="DD39" s="3">
        <f>+[1]C_Gestione!DC24</f>
        <v>0</v>
      </c>
      <c r="DE39" s="3">
        <f>+[1]C_Gestione!DD24</f>
        <v>0</v>
      </c>
      <c r="DF39" s="3">
        <f>+[1]C_Gestione!DE24</f>
        <v>0</v>
      </c>
      <c r="DG39" s="3">
        <f>+[1]C_Gestione!DF24</f>
        <v>0</v>
      </c>
      <c r="DH39" s="3">
        <f>+[1]C_Gestione!DG24</f>
        <v>0</v>
      </c>
      <c r="DI39" s="3">
        <f>+[1]C_Gestione!DH24</f>
        <v>0</v>
      </c>
      <c r="DJ39" s="3">
        <f>+[1]C_Gestione!DI24</f>
        <v>0</v>
      </c>
      <c r="DK39" s="3">
        <f>+[1]C_Gestione!DJ24</f>
        <v>0</v>
      </c>
      <c r="DL39" s="3">
        <f>+[1]C_Gestione!DK24</f>
        <v>0</v>
      </c>
      <c r="DM39" s="3">
        <f>+[1]C_Gestione!DL24</f>
        <v>0</v>
      </c>
      <c r="DN39" s="3">
        <f>+[1]C_Gestione!DM24</f>
        <v>0</v>
      </c>
      <c r="DO39" s="3">
        <f>+[1]C_Gestione!DN24</f>
        <v>0</v>
      </c>
      <c r="DP39" s="3">
        <f>+[1]C_Gestione!DO24</f>
        <v>0</v>
      </c>
      <c r="DQ39" s="3">
        <f>+[1]C_Gestione!DP24</f>
        <v>0</v>
      </c>
      <c r="DR39" s="3">
        <f>+[1]C_Gestione!DQ24</f>
        <v>0</v>
      </c>
      <c r="DS39" s="3">
        <f>+[1]C_Gestione!DR24</f>
        <v>0</v>
      </c>
      <c r="DT39" s="3">
        <f>+[1]C_Gestione!DS24</f>
        <v>0</v>
      </c>
      <c r="DU39" s="3">
        <f>+[1]C_Gestione!DT24</f>
        <v>0</v>
      </c>
      <c r="DV39" s="3">
        <f>+[1]C_Gestione!DU24</f>
        <v>0</v>
      </c>
      <c r="DX39" s="3">
        <f t="shared" si="9"/>
        <v>0</v>
      </c>
      <c r="DY39" s="3">
        <f t="shared" si="10"/>
        <v>0</v>
      </c>
      <c r="DZ39" s="3">
        <f t="shared" si="11"/>
        <v>0</v>
      </c>
      <c r="EA39" s="3">
        <f t="shared" si="12"/>
        <v>0</v>
      </c>
      <c r="EB39" s="3">
        <f t="shared" si="13"/>
        <v>0</v>
      </c>
      <c r="EC39" s="3">
        <f t="shared" si="14"/>
        <v>0</v>
      </c>
      <c r="ED39" s="3">
        <f t="shared" si="15"/>
        <v>0</v>
      </c>
      <c r="EE39" s="3">
        <f t="shared" si="16"/>
        <v>0</v>
      </c>
      <c r="EF39" s="3">
        <f t="shared" si="17"/>
        <v>0</v>
      </c>
      <c r="EG39" s="3">
        <f t="shared" si="18"/>
        <v>0</v>
      </c>
    </row>
    <row r="40" spans="4:137" ht="18">
      <c r="D40" s="198"/>
      <c r="E40" s="204" t="str">
        <f>+E19</f>
        <v>Costi Gestione</v>
      </c>
      <c r="F40" s="205" t="s">
        <v>292</v>
      </c>
      <c r="G40" s="27">
        <f>+SUM(G21:G39)</f>
        <v>1250</v>
      </c>
      <c r="H40" s="27">
        <f t="shared" ref="H40:BS40" si="19">+SUM(H21:H39)</f>
        <v>1250</v>
      </c>
      <c r="I40" s="27">
        <f t="shared" si="19"/>
        <v>1250</v>
      </c>
      <c r="J40" s="27">
        <f t="shared" si="19"/>
        <v>1250</v>
      </c>
      <c r="K40" s="27">
        <f t="shared" si="19"/>
        <v>1250</v>
      </c>
      <c r="L40" s="27">
        <f t="shared" si="19"/>
        <v>1250</v>
      </c>
      <c r="M40" s="27">
        <f t="shared" si="19"/>
        <v>1250</v>
      </c>
      <c r="N40" s="27">
        <f t="shared" si="19"/>
        <v>1250</v>
      </c>
      <c r="O40" s="27">
        <f t="shared" si="19"/>
        <v>1250</v>
      </c>
      <c r="P40" s="27">
        <f t="shared" si="19"/>
        <v>1250</v>
      </c>
      <c r="Q40" s="27">
        <f t="shared" si="19"/>
        <v>1250</v>
      </c>
      <c r="R40" s="27">
        <f t="shared" si="19"/>
        <v>1250</v>
      </c>
      <c r="S40" s="27">
        <f t="shared" si="19"/>
        <v>1250</v>
      </c>
      <c r="T40" s="27">
        <f t="shared" si="19"/>
        <v>1250</v>
      </c>
      <c r="U40" s="27">
        <f t="shared" si="19"/>
        <v>1250</v>
      </c>
      <c r="V40" s="27">
        <f t="shared" si="19"/>
        <v>1250</v>
      </c>
      <c r="W40" s="27">
        <f t="shared" si="19"/>
        <v>1250</v>
      </c>
      <c r="X40" s="27">
        <f t="shared" si="19"/>
        <v>1250</v>
      </c>
      <c r="Y40" s="27">
        <f t="shared" si="19"/>
        <v>1250</v>
      </c>
      <c r="Z40" s="27">
        <f t="shared" si="19"/>
        <v>1250</v>
      </c>
      <c r="AA40" s="27">
        <f t="shared" si="19"/>
        <v>1250</v>
      </c>
      <c r="AB40" s="27">
        <f t="shared" si="19"/>
        <v>1250</v>
      </c>
      <c r="AC40" s="27">
        <f t="shared" si="19"/>
        <v>1250</v>
      </c>
      <c r="AD40" s="27">
        <f t="shared" si="19"/>
        <v>1250</v>
      </c>
      <c r="AE40" s="27">
        <f t="shared" si="19"/>
        <v>1250</v>
      </c>
      <c r="AF40" s="27">
        <f t="shared" si="19"/>
        <v>1250</v>
      </c>
      <c r="AG40" s="27">
        <f t="shared" si="19"/>
        <v>1250</v>
      </c>
      <c r="AH40" s="27">
        <f t="shared" si="19"/>
        <v>1250</v>
      </c>
      <c r="AI40" s="27">
        <f t="shared" si="19"/>
        <v>1250</v>
      </c>
      <c r="AJ40" s="27">
        <f t="shared" si="19"/>
        <v>1250</v>
      </c>
      <c r="AK40" s="27">
        <f t="shared" si="19"/>
        <v>1250</v>
      </c>
      <c r="AL40" s="27">
        <f t="shared" si="19"/>
        <v>1250</v>
      </c>
      <c r="AM40" s="27">
        <f t="shared" si="19"/>
        <v>1250</v>
      </c>
      <c r="AN40" s="27">
        <f t="shared" si="19"/>
        <v>1250</v>
      </c>
      <c r="AO40" s="27">
        <f t="shared" si="19"/>
        <v>1250</v>
      </c>
      <c r="AP40" s="27">
        <f t="shared" si="19"/>
        <v>1250</v>
      </c>
      <c r="AQ40" s="27">
        <f t="shared" si="19"/>
        <v>1250</v>
      </c>
      <c r="AR40" s="27">
        <f t="shared" si="19"/>
        <v>1250</v>
      </c>
      <c r="AS40" s="27">
        <f t="shared" si="19"/>
        <v>1250</v>
      </c>
      <c r="AT40" s="27">
        <f t="shared" si="19"/>
        <v>1250</v>
      </c>
      <c r="AU40" s="27">
        <f t="shared" si="19"/>
        <v>1250</v>
      </c>
      <c r="AV40" s="27">
        <f t="shared" si="19"/>
        <v>1250</v>
      </c>
      <c r="AW40" s="27">
        <f t="shared" si="19"/>
        <v>1250</v>
      </c>
      <c r="AX40" s="27">
        <f t="shared" si="19"/>
        <v>1250</v>
      </c>
      <c r="AY40" s="27">
        <f t="shared" si="19"/>
        <v>1250</v>
      </c>
      <c r="AZ40" s="27">
        <f t="shared" si="19"/>
        <v>1250</v>
      </c>
      <c r="BA40" s="27">
        <f t="shared" si="19"/>
        <v>1250</v>
      </c>
      <c r="BB40" s="27">
        <f t="shared" si="19"/>
        <v>1250</v>
      </c>
      <c r="BC40" s="27">
        <f t="shared" si="19"/>
        <v>1250</v>
      </c>
      <c r="BD40" s="27">
        <f t="shared" si="19"/>
        <v>1250</v>
      </c>
      <c r="BE40" s="27">
        <f t="shared" si="19"/>
        <v>1250</v>
      </c>
      <c r="BF40" s="27">
        <f t="shared" si="19"/>
        <v>1250</v>
      </c>
      <c r="BG40" s="27">
        <f t="shared" si="19"/>
        <v>1250</v>
      </c>
      <c r="BH40" s="27">
        <f t="shared" si="19"/>
        <v>1250</v>
      </c>
      <c r="BI40" s="27">
        <f t="shared" si="19"/>
        <v>1250</v>
      </c>
      <c r="BJ40" s="27">
        <f t="shared" si="19"/>
        <v>1250</v>
      </c>
      <c r="BK40" s="27">
        <f t="shared" si="19"/>
        <v>1250</v>
      </c>
      <c r="BL40" s="27">
        <f t="shared" si="19"/>
        <v>1250</v>
      </c>
      <c r="BM40" s="27">
        <f t="shared" si="19"/>
        <v>1250</v>
      </c>
      <c r="BN40" s="27">
        <f t="shared" si="19"/>
        <v>1250</v>
      </c>
      <c r="BO40" s="27">
        <f t="shared" si="19"/>
        <v>1250</v>
      </c>
      <c r="BP40" s="27">
        <f t="shared" si="19"/>
        <v>1250</v>
      </c>
      <c r="BQ40" s="27">
        <f t="shared" si="19"/>
        <v>1250</v>
      </c>
      <c r="BR40" s="27">
        <f t="shared" si="19"/>
        <v>1250</v>
      </c>
      <c r="BS40" s="27">
        <f t="shared" si="19"/>
        <v>1250</v>
      </c>
      <c r="BT40" s="27">
        <f t="shared" ref="BT40:EE40" si="20">+SUM(BT21:BT39)</f>
        <v>1250</v>
      </c>
      <c r="BU40" s="27">
        <f t="shared" si="20"/>
        <v>1250</v>
      </c>
      <c r="BV40" s="27">
        <f t="shared" si="20"/>
        <v>1250</v>
      </c>
      <c r="BW40" s="27">
        <f t="shared" si="20"/>
        <v>1250</v>
      </c>
      <c r="BX40" s="27">
        <f t="shared" si="20"/>
        <v>1250</v>
      </c>
      <c r="BY40" s="27">
        <f t="shared" si="20"/>
        <v>1250</v>
      </c>
      <c r="BZ40" s="27">
        <f t="shared" si="20"/>
        <v>1250</v>
      </c>
      <c r="CA40" s="27">
        <f t="shared" si="20"/>
        <v>1250</v>
      </c>
      <c r="CB40" s="27">
        <f t="shared" si="20"/>
        <v>1250</v>
      </c>
      <c r="CC40" s="27">
        <f t="shared" si="20"/>
        <v>1250</v>
      </c>
      <c r="CD40" s="27">
        <f t="shared" si="20"/>
        <v>1250</v>
      </c>
      <c r="CE40" s="27">
        <f t="shared" si="20"/>
        <v>1250</v>
      </c>
      <c r="CF40" s="27">
        <f t="shared" si="20"/>
        <v>1250</v>
      </c>
      <c r="CG40" s="27">
        <f t="shared" si="20"/>
        <v>1250</v>
      </c>
      <c r="CH40" s="27">
        <f t="shared" si="20"/>
        <v>1250</v>
      </c>
      <c r="CI40" s="27">
        <f t="shared" si="20"/>
        <v>1250</v>
      </c>
      <c r="CJ40" s="27">
        <f t="shared" si="20"/>
        <v>1250</v>
      </c>
      <c r="CK40" s="27">
        <f t="shared" si="20"/>
        <v>1250</v>
      </c>
      <c r="CL40" s="27">
        <f t="shared" si="20"/>
        <v>1250</v>
      </c>
      <c r="CM40" s="27">
        <f t="shared" si="20"/>
        <v>1250</v>
      </c>
      <c r="CN40" s="27">
        <f t="shared" si="20"/>
        <v>1250</v>
      </c>
      <c r="CO40" s="27">
        <f t="shared" si="20"/>
        <v>1250</v>
      </c>
      <c r="CP40" s="27">
        <f t="shared" si="20"/>
        <v>1250</v>
      </c>
      <c r="CQ40" s="27">
        <f t="shared" si="20"/>
        <v>1250</v>
      </c>
      <c r="CR40" s="27">
        <f t="shared" si="20"/>
        <v>1250</v>
      </c>
      <c r="CS40" s="27">
        <f t="shared" si="20"/>
        <v>1250</v>
      </c>
      <c r="CT40" s="27">
        <f t="shared" si="20"/>
        <v>1250</v>
      </c>
      <c r="CU40" s="27">
        <f t="shared" si="20"/>
        <v>1250</v>
      </c>
      <c r="CV40" s="27">
        <f t="shared" si="20"/>
        <v>1250</v>
      </c>
      <c r="CW40" s="27">
        <f t="shared" si="20"/>
        <v>1250</v>
      </c>
      <c r="CX40" s="27">
        <f t="shared" si="20"/>
        <v>1250</v>
      </c>
      <c r="CY40" s="27">
        <f t="shared" si="20"/>
        <v>1250</v>
      </c>
      <c r="CZ40" s="27">
        <f t="shared" si="20"/>
        <v>1250</v>
      </c>
      <c r="DA40" s="27">
        <f t="shared" si="20"/>
        <v>1250</v>
      </c>
      <c r="DB40" s="27">
        <f t="shared" si="20"/>
        <v>1250</v>
      </c>
      <c r="DC40" s="27">
        <f t="shared" si="20"/>
        <v>1250</v>
      </c>
      <c r="DD40" s="27">
        <f t="shared" si="20"/>
        <v>1250</v>
      </c>
      <c r="DE40" s="27">
        <f t="shared" si="20"/>
        <v>1250</v>
      </c>
      <c r="DF40" s="27">
        <f t="shared" si="20"/>
        <v>1250</v>
      </c>
      <c r="DG40" s="27">
        <f t="shared" si="20"/>
        <v>1250</v>
      </c>
      <c r="DH40" s="27">
        <f t="shared" si="20"/>
        <v>1250</v>
      </c>
      <c r="DI40" s="27">
        <f t="shared" si="20"/>
        <v>1250</v>
      </c>
      <c r="DJ40" s="27">
        <f t="shared" si="20"/>
        <v>1250</v>
      </c>
      <c r="DK40" s="27">
        <f t="shared" si="20"/>
        <v>1250</v>
      </c>
      <c r="DL40" s="27">
        <f t="shared" si="20"/>
        <v>1250</v>
      </c>
      <c r="DM40" s="27">
        <f t="shared" si="20"/>
        <v>1250</v>
      </c>
      <c r="DN40" s="27">
        <f t="shared" si="20"/>
        <v>1250</v>
      </c>
      <c r="DO40" s="27">
        <f t="shared" si="20"/>
        <v>1250</v>
      </c>
      <c r="DP40" s="27">
        <f t="shared" si="20"/>
        <v>1250</v>
      </c>
      <c r="DQ40" s="27">
        <f t="shared" si="20"/>
        <v>1250</v>
      </c>
      <c r="DR40" s="27">
        <f t="shared" si="20"/>
        <v>1250</v>
      </c>
      <c r="DS40" s="27">
        <f t="shared" si="20"/>
        <v>1250</v>
      </c>
      <c r="DT40" s="27">
        <f t="shared" si="20"/>
        <v>1250</v>
      </c>
      <c r="DU40" s="27">
        <f t="shared" si="20"/>
        <v>1250</v>
      </c>
      <c r="DV40" s="27">
        <f t="shared" si="20"/>
        <v>1250</v>
      </c>
      <c r="DX40" s="27">
        <f t="shared" si="20"/>
        <v>15000</v>
      </c>
      <c r="DY40" s="27">
        <f t="shared" si="20"/>
        <v>15000</v>
      </c>
      <c r="DZ40" s="27">
        <f t="shared" si="20"/>
        <v>15000</v>
      </c>
      <c r="EA40" s="27">
        <f t="shared" si="20"/>
        <v>15000</v>
      </c>
      <c r="EB40" s="27">
        <f t="shared" si="20"/>
        <v>15000</v>
      </c>
      <c r="EC40" s="27">
        <f t="shared" si="20"/>
        <v>15000</v>
      </c>
      <c r="ED40" s="27">
        <f t="shared" si="20"/>
        <v>15000</v>
      </c>
      <c r="EE40" s="27">
        <f t="shared" si="20"/>
        <v>15000</v>
      </c>
      <c r="EF40" s="27">
        <f t="shared" ref="EF40:EG40" si="21">+SUM(EF21:EF39)</f>
        <v>15000</v>
      </c>
      <c r="EG40" s="27">
        <f t="shared" si="21"/>
        <v>15000</v>
      </c>
    </row>
    <row r="41" spans="4:137" ht="18">
      <c r="E41" s="21" t="s">
        <v>20</v>
      </c>
      <c r="F41" s="205"/>
    </row>
    <row r="42" spans="4:137" ht="18">
      <c r="D42" s="198"/>
      <c r="E42" s="21"/>
      <c r="F42" s="203" t="s">
        <v>293</v>
      </c>
      <c r="G42" s="3">
        <f>+[1]C_ammortamenti!G33+SUM([1]Bilancio_In!H18:H24)</f>
        <v>30000</v>
      </c>
      <c r="H42" s="3">
        <f>+[1]C_ammortamenti!H33+SUM([1]Bilancio_In!I18:I24)</f>
        <v>30000</v>
      </c>
      <c r="I42" s="3">
        <f>+[1]C_ammortamenti!I33+SUM([1]Bilancio_In!J18:J24)</f>
        <v>30000</v>
      </c>
      <c r="J42" s="3">
        <f>+[1]C_ammortamenti!J33+SUM([1]Bilancio_In!K18:K24)</f>
        <v>0</v>
      </c>
      <c r="K42" s="3">
        <f>+[1]C_ammortamenti!K33+SUM([1]Bilancio_In!L18:L24)</f>
        <v>0</v>
      </c>
      <c r="L42" s="3">
        <f>+[1]C_ammortamenti!L33+SUM([1]Bilancio_In!M18:M24)</f>
        <v>0</v>
      </c>
      <c r="M42" s="3">
        <f>+[1]C_ammortamenti!M33+SUM([1]Bilancio_In!N18:N24)</f>
        <v>0</v>
      </c>
      <c r="N42" s="3">
        <f>+[1]C_ammortamenti!N33+SUM([1]Bilancio_In!O18:O24)</f>
        <v>0</v>
      </c>
      <c r="O42" s="3">
        <f>+[1]C_ammortamenti!O33+SUM([1]Bilancio_In!P18:P24)</f>
        <v>0</v>
      </c>
      <c r="P42" s="3">
        <f>+[1]C_ammortamenti!P33+SUM([1]Bilancio_In!Q18:Q24)</f>
        <v>0</v>
      </c>
      <c r="Q42" s="3">
        <f>+[1]C_ammortamenti!Q33+SUM([1]Bilancio_In!R18:R24)</f>
        <v>0</v>
      </c>
      <c r="R42" s="3">
        <f>+[1]C_ammortamenti!R33+SUM([1]Bilancio_In!S18:S24)</f>
        <v>0</v>
      </c>
      <c r="S42" s="3">
        <f>+[1]C_ammortamenti!S33+SUM([1]Bilancio_In!T18:T24)</f>
        <v>0</v>
      </c>
      <c r="T42" s="3">
        <f>+[1]C_ammortamenti!T33+SUM([1]Bilancio_In!U18:U24)</f>
        <v>0</v>
      </c>
      <c r="U42" s="3">
        <f>+[1]C_ammortamenti!U33+SUM([1]Bilancio_In!V18:V24)</f>
        <v>0</v>
      </c>
      <c r="V42" s="3">
        <f>+[1]C_ammortamenti!V33+SUM([1]Bilancio_In!W18:W24)</f>
        <v>0</v>
      </c>
      <c r="W42" s="3">
        <f>+[1]C_ammortamenti!W33+SUM([1]Bilancio_In!X18:X24)</f>
        <v>0</v>
      </c>
      <c r="X42" s="3">
        <f>+[1]C_ammortamenti!X33+SUM([1]Bilancio_In!Y18:Y24)</f>
        <v>0</v>
      </c>
      <c r="Y42" s="3">
        <f>+[1]C_ammortamenti!Y33+SUM([1]Bilancio_In!Z18:Z24)</f>
        <v>0</v>
      </c>
      <c r="Z42" s="3">
        <f>+[1]C_ammortamenti!Z33+SUM([1]Bilancio_In!AA18:AA24)</f>
        <v>0</v>
      </c>
      <c r="AA42" s="3">
        <f>+[1]C_ammortamenti!AA33+SUM([1]Bilancio_In!AB18:AB24)</f>
        <v>0</v>
      </c>
      <c r="AB42" s="3">
        <f>+[1]C_ammortamenti!AB33+SUM([1]Bilancio_In!AC18:AC24)</f>
        <v>0</v>
      </c>
      <c r="AC42" s="3">
        <f>+[1]C_ammortamenti!AC33+SUM([1]Bilancio_In!AD18:AD24)</f>
        <v>0</v>
      </c>
      <c r="AD42" s="3">
        <f>+[1]C_ammortamenti!AD33+SUM([1]Bilancio_In!AE18:AE24)</f>
        <v>0</v>
      </c>
      <c r="AE42" s="3">
        <f>+[1]C_ammortamenti!AE33+SUM([1]Bilancio_In!AF18:AF24)</f>
        <v>0</v>
      </c>
      <c r="AF42" s="3">
        <f>+[1]C_ammortamenti!AF33+SUM([1]Bilancio_In!AG18:AG24)</f>
        <v>0</v>
      </c>
      <c r="AG42" s="3">
        <f>+[1]C_ammortamenti!AG33+SUM([1]Bilancio_In!AH18:AH24)</f>
        <v>0</v>
      </c>
      <c r="AH42" s="3">
        <f>+[1]C_ammortamenti!AH33+SUM([1]Bilancio_In!AI18:AI24)</f>
        <v>0</v>
      </c>
      <c r="AI42" s="3">
        <f>+[1]C_ammortamenti!AI33+SUM([1]Bilancio_In!AJ18:AJ24)</f>
        <v>0</v>
      </c>
      <c r="AJ42" s="3">
        <f>+[1]C_ammortamenti!AJ33+SUM([1]Bilancio_In!AK18:AK24)</f>
        <v>0</v>
      </c>
      <c r="AK42" s="3">
        <f>+[1]C_ammortamenti!AK33+SUM([1]Bilancio_In!AL18:AL24)</f>
        <v>0</v>
      </c>
      <c r="AL42" s="3">
        <f>+[1]C_ammortamenti!AL33+SUM([1]Bilancio_In!AM18:AM24)</f>
        <v>0</v>
      </c>
      <c r="AM42" s="3">
        <f>+[1]C_ammortamenti!AM33+SUM([1]Bilancio_In!AN18:AN24)</f>
        <v>0</v>
      </c>
      <c r="AN42" s="3">
        <f>+[1]C_ammortamenti!AN33+SUM([1]Bilancio_In!AO18:AO24)</f>
        <v>0</v>
      </c>
      <c r="AO42" s="3">
        <f>+[1]C_ammortamenti!AO33+SUM([1]Bilancio_In!AP18:AP24)</f>
        <v>0</v>
      </c>
      <c r="AP42" s="3">
        <f>+[1]C_ammortamenti!AP33+SUM([1]Bilancio_In!AQ18:AQ24)</f>
        <v>0</v>
      </c>
      <c r="AQ42" s="3">
        <f>+[1]C_ammortamenti!AQ33+SUM([1]Bilancio_In!AR18:AR24)</f>
        <v>0</v>
      </c>
      <c r="AR42" s="3">
        <f>+[1]C_ammortamenti!AR33+SUM([1]Bilancio_In!AS18:AS24)</f>
        <v>0</v>
      </c>
      <c r="AS42" s="3">
        <f>+[1]C_ammortamenti!AS33+SUM([1]Bilancio_In!AT18:AT24)</f>
        <v>0</v>
      </c>
      <c r="AT42" s="3">
        <f>+[1]C_ammortamenti!AT33+SUM([1]Bilancio_In!AU18:AU24)</f>
        <v>0</v>
      </c>
      <c r="AU42" s="3">
        <f>+[1]C_ammortamenti!AU33+SUM([1]Bilancio_In!AV18:AV24)</f>
        <v>0</v>
      </c>
      <c r="AV42" s="3">
        <f>+[1]C_ammortamenti!AV33+SUM([1]Bilancio_In!AW18:AW24)</f>
        <v>0</v>
      </c>
      <c r="AW42" s="3">
        <f>+[1]C_ammortamenti!AW33+SUM([1]Bilancio_In!AX18:AX24)</f>
        <v>0</v>
      </c>
      <c r="AX42" s="3">
        <f>+[1]C_ammortamenti!AX33+SUM([1]Bilancio_In!AY18:AY24)</f>
        <v>0</v>
      </c>
      <c r="AY42" s="3">
        <f>+[1]C_ammortamenti!AY33+SUM([1]Bilancio_In!AZ18:AZ24)</f>
        <v>0</v>
      </c>
      <c r="AZ42" s="3">
        <f>+[1]C_ammortamenti!AZ33+SUM([1]Bilancio_In!BA18:BA24)</f>
        <v>0</v>
      </c>
      <c r="BA42" s="3">
        <f>+[1]C_ammortamenti!BA33+SUM([1]Bilancio_In!BB18:BB24)</f>
        <v>0</v>
      </c>
      <c r="BB42" s="3">
        <f>+[1]C_ammortamenti!BB33+SUM([1]Bilancio_In!BC18:BC24)</f>
        <v>0</v>
      </c>
      <c r="BC42" s="3">
        <f>+[1]C_ammortamenti!BC33+SUM([1]Bilancio_In!BD18:BD24)</f>
        <v>0</v>
      </c>
      <c r="BD42" s="3">
        <f>+[1]C_ammortamenti!BD33+SUM([1]Bilancio_In!BE18:BE24)</f>
        <v>0</v>
      </c>
      <c r="BE42" s="3">
        <f>+[1]C_ammortamenti!BE33+SUM([1]Bilancio_In!BF18:BF24)</f>
        <v>0</v>
      </c>
      <c r="BF42" s="3">
        <f>+[1]C_ammortamenti!BF33+SUM([1]Bilancio_In!BG18:BG24)</f>
        <v>0</v>
      </c>
      <c r="BG42" s="3">
        <f>+[1]C_ammortamenti!BG33+SUM([1]Bilancio_In!BH18:BH24)</f>
        <v>0</v>
      </c>
      <c r="BH42" s="3">
        <f>+[1]C_ammortamenti!BH33+SUM([1]Bilancio_In!BI18:BI24)</f>
        <v>0</v>
      </c>
      <c r="BI42" s="3">
        <f>+[1]C_ammortamenti!BI33+SUM([1]Bilancio_In!BJ18:BJ24)</f>
        <v>0</v>
      </c>
      <c r="BJ42" s="3">
        <f>+[1]C_ammortamenti!BJ33+SUM([1]Bilancio_In!BK18:BK24)</f>
        <v>0</v>
      </c>
      <c r="BK42" s="3">
        <f>+[1]C_ammortamenti!BK33+SUM([1]Bilancio_In!BL18:BL24)</f>
        <v>0</v>
      </c>
      <c r="BL42" s="3">
        <f>+[1]C_ammortamenti!BL33+SUM([1]Bilancio_In!BM18:BM24)</f>
        <v>0</v>
      </c>
      <c r="BM42" s="3">
        <f>+[1]C_ammortamenti!BM33+SUM([1]Bilancio_In!BN18:BN24)</f>
        <v>0</v>
      </c>
      <c r="BN42" s="3">
        <f>+[1]C_ammortamenti!BN33+SUM([1]Bilancio_In!BO18:BO24)</f>
        <v>0</v>
      </c>
      <c r="BO42" s="3">
        <f>+[1]C_ammortamenti!BO33+SUM([1]Bilancio_In!BP18:BP24)</f>
        <v>0</v>
      </c>
      <c r="BP42" s="3">
        <f>+[1]C_ammortamenti!BP33+SUM([1]Bilancio_In!BQ18:BQ24)</f>
        <v>0</v>
      </c>
      <c r="BQ42" s="3">
        <f>+[1]C_ammortamenti!BQ33+SUM([1]Bilancio_In!BR18:BR24)</f>
        <v>0</v>
      </c>
      <c r="BR42" s="3">
        <f>+[1]C_ammortamenti!BR33+SUM([1]Bilancio_In!BS18:BS24)</f>
        <v>0</v>
      </c>
      <c r="BS42" s="3">
        <f>+[1]C_ammortamenti!BS33+SUM([1]Bilancio_In!BT18:BT24)</f>
        <v>0</v>
      </c>
      <c r="BT42" s="3">
        <f>+[1]C_ammortamenti!BT33+SUM([1]Bilancio_In!BU18:BU24)</f>
        <v>0</v>
      </c>
      <c r="BU42" s="3">
        <f>+[1]C_ammortamenti!BU33+SUM([1]Bilancio_In!BV18:BV24)</f>
        <v>0</v>
      </c>
      <c r="BV42" s="3">
        <f>+[1]C_ammortamenti!BV33+SUM([1]Bilancio_In!BW18:BW24)</f>
        <v>0</v>
      </c>
      <c r="BW42" s="3">
        <f>+[1]C_ammortamenti!BW33+SUM([1]Bilancio_In!BX18:BX24)</f>
        <v>0</v>
      </c>
      <c r="BX42" s="3">
        <f>+[1]C_ammortamenti!BX33+SUM([1]Bilancio_In!BY18:BY24)</f>
        <v>0</v>
      </c>
      <c r="BY42" s="3">
        <f>+[1]C_ammortamenti!BY33+SUM([1]Bilancio_In!BZ18:BZ24)</f>
        <v>0</v>
      </c>
      <c r="BZ42" s="3">
        <f>+[1]C_ammortamenti!BZ33+SUM([1]Bilancio_In!CA18:CA24)</f>
        <v>0</v>
      </c>
      <c r="CA42" s="3">
        <f>+[1]C_ammortamenti!CA33+SUM([1]Bilancio_In!CB18:CB24)</f>
        <v>0</v>
      </c>
      <c r="CB42" s="3">
        <f>+[1]C_ammortamenti!CB33+SUM([1]Bilancio_In!CC18:CC24)</f>
        <v>0</v>
      </c>
      <c r="CC42" s="3">
        <f>+[1]C_ammortamenti!CC33+SUM([1]Bilancio_In!CD18:CD24)</f>
        <v>0</v>
      </c>
      <c r="CD42" s="3">
        <f>+[1]C_ammortamenti!CD33+SUM([1]Bilancio_In!CE18:CE24)</f>
        <v>0</v>
      </c>
      <c r="CE42" s="3">
        <f>+[1]C_ammortamenti!CE33+SUM([1]Bilancio_In!CF18:CF24)</f>
        <v>0</v>
      </c>
      <c r="CF42" s="3">
        <f>+[1]C_ammortamenti!CF33+SUM([1]Bilancio_In!CG18:CG24)</f>
        <v>0</v>
      </c>
      <c r="CG42" s="3">
        <f>+[1]C_ammortamenti!CG33+SUM([1]Bilancio_In!CH18:CH24)</f>
        <v>0</v>
      </c>
      <c r="CH42" s="3">
        <f>+[1]C_ammortamenti!CH33+SUM([1]Bilancio_In!CI18:CI24)</f>
        <v>0</v>
      </c>
      <c r="CI42" s="3">
        <f>+[1]C_ammortamenti!CI33+SUM([1]Bilancio_In!CJ18:CJ24)</f>
        <v>0</v>
      </c>
      <c r="CJ42" s="3">
        <f>+[1]C_ammortamenti!CJ33+SUM([1]Bilancio_In!CK18:CK24)</f>
        <v>0</v>
      </c>
      <c r="CK42" s="3">
        <f>+[1]C_ammortamenti!CK33+SUM([1]Bilancio_In!CL18:CL24)</f>
        <v>0</v>
      </c>
      <c r="CL42" s="3">
        <f>+[1]C_ammortamenti!CL33+SUM([1]Bilancio_In!CM18:CM24)</f>
        <v>0</v>
      </c>
      <c r="CM42" s="3">
        <f>+[1]C_ammortamenti!CM33+SUM([1]Bilancio_In!CN18:CN24)</f>
        <v>0</v>
      </c>
      <c r="CN42" s="3">
        <f>+[1]C_ammortamenti!CN33+SUM([1]Bilancio_In!CO18:CO24)</f>
        <v>0</v>
      </c>
      <c r="CO42" s="3">
        <f>+[1]C_ammortamenti!CO33+SUM([1]Bilancio_In!CP18:CP24)</f>
        <v>0</v>
      </c>
      <c r="CP42" s="3">
        <f>+[1]C_ammortamenti!CP33+SUM([1]Bilancio_In!CQ18:CQ24)</f>
        <v>0</v>
      </c>
      <c r="CQ42" s="3">
        <f>+[1]C_ammortamenti!CQ33+SUM([1]Bilancio_In!CR18:CR24)</f>
        <v>0</v>
      </c>
      <c r="CR42" s="3">
        <f>+[1]C_ammortamenti!CR33+SUM([1]Bilancio_In!CS18:CS24)</f>
        <v>0</v>
      </c>
      <c r="CS42" s="3">
        <f>+[1]C_ammortamenti!CS33+SUM([1]Bilancio_In!CT18:CT24)</f>
        <v>0</v>
      </c>
      <c r="CT42" s="3">
        <f>+[1]C_ammortamenti!CT33+SUM([1]Bilancio_In!CU18:CU24)</f>
        <v>0</v>
      </c>
      <c r="CU42" s="3">
        <f>+[1]C_ammortamenti!CU33+SUM([1]Bilancio_In!CV18:CV24)</f>
        <v>0</v>
      </c>
      <c r="CV42" s="3">
        <f>+[1]C_ammortamenti!CV33+SUM([1]Bilancio_In!CW18:CW24)</f>
        <v>0</v>
      </c>
      <c r="CW42" s="3">
        <f>+[1]C_ammortamenti!CW33+SUM([1]Bilancio_In!CX18:CX24)</f>
        <v>0</v>
      </c>
      <c r="CX42" s="3">
        <f>+[1]C_ammortamenti!CX33+SUM([1]Bilancio_In!CY18:CY24)</f>
        <v>0</v>
      </c>
      <c r="CY42" s="3">
        <f>+[1]C_ammortamenti!CY33+SUM([1]Bilancio_In!CZ18:CZ24)</f>
        <v>0</v>
      </c>
      <c r="CZ42" s="3">
        <f>+[1]C_ammortamenti!CZ33+SUM([1]Bilancio_In!DA18:DA24)</f>
        <v>0</v>
      </c>
      <c r="DA42" s="3">
        <f>+[1]C_ammortamenti!DA33+SUM([1]Bilancio_In!DB18:DB24)</f>
        <v>0</v>
      </c>
      <c r="DB42" s="3">
        <f>+[1]C_ammortamenti!DB33+SUM([1]Bilancio_In!DC18:DC24)</f>
        <v>0</v>
      </c>
      <c r="DC42" s="3">
        <f>+[1]C_ammortamenti!DC33+SUM([1]Bilancio_In!DD18:DD24)</f>
        <v>0</v>
      </c>
      <c r="DD42" s="3">
        <f>+[1]C_ammortamenti!DD33+SUM([1]Bilancio_In!DE18:DE24)</f>
        <v>0</v>
      </c>
      <c r="DE42" s="3">
        <f>+[1]C_ammortamenti!DE33+SUM([1]Bilancio_In!DF18:DF24)</f>
        <v>0</v>
      </c>
      <c r="DF42" s="3">
        <f>+[1]C_ammortamenti!DF33+SUM([1]Bilancio_In!DG18:DG24)</f>
        <v>0</v>
      </c>
      <c r="DG42" s="3">
        <f>+[1]C_ammortamenti!DG33+SUM([1]Bilancio_In!DH18:DH24)</f>
        <v>0</v>
      </c>
      <c r="DH42" s="3">
        <f>+[1]C_ammortamenti!DH33+SUM([1]Bilancio_In!DI18:DI24)</f>
        <v>0</v>
      </c>
      <c r="DI42" s="3">
        <f>+[1]C_ammortamenti!DI33+SUM([1]Bilancio_In!DJ18:DJ24)</f>
        <v>0</v>
      </c>
      <c r="DJ42" s="3">
        <f>+[1]C_ammortamenti!DJ33+SUM([1]Bilancio_In!DK18:DK24)</f>
        <v>0</v>
      </c>
      <c r="DK42" s="3">
        <f>+[1]C_ammortamenti!DK33+SUM([1]Bilancio_In!DL18:DL24)</f>
        <v>0</v>
      </c>
      <c r="DL42" s="3">
        <f>+[1]C_ammortamenti!DL33+SUM([1]Bilancio_In!DM18:DM24)</f>
        <v>0</v>
      </c>
      <c r="DM42" s="3">
        <f>+[1]C_ammortamenti!DM33+SUM([1]Bilancio_In!DN18:DN24)</f>
        <v>0</v>
      </c>
      <c r="DN42" s="3">
        <f>+[1]C_ammortamenti!DN33+SUM([1]Bilancio_In!DO18:DO24)</f>
        <v>0</v>
      </c>
      <c r="DO42" s="3">
        <f>+[1]C_ammortamenti!DO33+SUM([1]Bilancio_In!DP18:DP24)</f>
        <v>0</v>
      </c>
      <c r="DP42" s="3">
        <f>+[1]C_ammortamenti!DP33+SUM([1]Bilancio_In!DQ18:DQ24)</f>
        <v>0</v>
      </c>
      <c r="DQ42" s="3">
        <f>+[1]C_ammortamenti!DQ33+SUM([1]Bilancio_In!DR18:DR24)</f>
        <v>0</v>
      </c>
      <c r="DR42" s="3">
        <f>+[1]C_ammortamenti!DR33+SUM([1]Bilancio_In!DS18:DS24)</f>
        <v>0</v>
      </c>
      <c r="DS42" s="3">
        <f>+[1]C_ammortamenti!DS33+SUM([1]Bilancio_In!DT18:DT24)</f>
        <v>0</v>
      </c>
      <c r="DT42" s="3">
        <f>+[1]C_ammortamenti!DT33+SUM([1]Bilancio_In!DU18:DU24)</f>
        <v>0</v>
      </c>
      <c r="DU42" s="3">
        <f>+[1]C_ammortamenti!DU33+SUM([1]Bilancio_In!DV18:DV24)</f>
        <v>0</v>
      </c>
      <c r="DV42" s="3">
        <f>+[1]C_ammortamenti!DV33+SUM([1]Bilancio_In!DW18:DW24)</f>
        <v>0</v>
      </c>
      <c r="DX42" s="3">
        <f t="shared" ref="DX42:DX43" si="22">+SUM(G42:R42)</f>
        <v>90000</v>
      </c>
      <c r="DY42" s="3">
        <f t="shared" ref="DY42:DY43" si="23">+SUM(S42:AD42)</f>
        <v>0</v>
      </c>
      <c r="DZ42" s="3">
        <f t="shared" ref="DZ42:DZ43" si="24">+SUM(AE42:AP42)</f>
        <v>0</v>
      </c>
      <c r="EA42" s="3">
        <f t="shared" ref="EA42:EA43" si="25">+SUM(AQ42:BB42)</f>
        <v>0</v>
      </c>
      <c r="EB42" s="3">
        <f t="shared" ref="EB42:EB43" si="26">+SUM(BC42:BN42)</f>
        <v>0</v>
      </c>
      <c r="EC42" s="3">
        <f t="shared" ref="EC42:EC43" si="27">+SUM(BO42:BZ42)</f>
        <v>0</v>
      </c>
      <c r="ED42" s="3">
        <f t="shared" ref="ED42:ED43" si="28">+SUM(CA42:CL42)</f>
        <v>0</v>
      </c>
      <c r="EE42" s="3">
        <f t="shared" ref="EE42:EE43" si="29">+SUM(CM42:CX42)</f>
        <v>0</v>
      </c>
      <c r="EF42" s="3">
        <f t="shared" ref="EF42:EF43" si="30">+SUM(CY42:DJ42)</f>
        <v>0</v>
      </c>
      <c r="EG42" s="3">
        <f t="shared" ref="EG42:EG43" si="31">+SUM(DK42:DV42)</f>
        <v>0</v>
      </c>
    </row>
    <row r="43" spans="4:137" ht="18">
      <c r="D43" s="198"/>
      <c r="E43" s="21"/>
      <c r="F43" s="203" t="s">
        <v>294</v>
      </c>
      <c r="G43" s="3">
        <f>+[1]C_ammortamenti!G34+SUM([1]Bilancio_In!H34:H36)</f>
        <v>30070.833333333332</v>
      </c>
      <c r="H43" s="3">
        <f>+[1]C_ammortamenti!H34+SUM([1]Bilancio_In!I34:I36)</f>
        <v>30141.666666666668</v>
      </c>
      <c r="I43" s="3">
        <f>+[1]C_ammortamenti!I34+SUM([1]Bilancio_In!J34:J36)</f>
        <v>30212.5</v>
      </c>
      <c r="J43" s="3">
        <f>+[1]C_ammortamenti!J34+SUM([1]Bilancio_In!K34:K36)</f>
        <v>283.33333333333337</v>
      </c>
      <c r="K43" s="3">
        <f>+[1]C_ammortamenti!K34+SUM([1]Bilancio_In!L34:L36)</f>
        <v>354.16666666666663</v>
      </c>
      <c r="L43" s="3">
        <f>+[1]C_ammortamenti!L34+SUM([1]Bilancio_In!M34:M36)</f>
        <v>425</v>
      </c>
      <c r="M43" s="3">
        <f>+[1]C_ammortamenti!M34+SUM([1]Bilancio_In!N34:N36)</f>
        <v>495.83333333333331</v>
      </c>
      <c r="N43" s="3">
        <f>+[1]C_ammortamenti!N34+SUM([1]Bilancio_In!O34:O36)</f>
        <v>566.66666666666663</v>
      </c>
      <c r="O43" s="3">
        <f>+[1]C_ammortamenti!O34+SUM([1]Bilancio_In!P34:P36)</f>
        <v>637.5</v>
      </c>
      <c r="P43" s="3">
        <f>+[1]C_ammortamenti!P34+SUM([1]Bilancio_In!Q34:Q36)</f>
        <v>708.33333333333326</v>
      </c>
      <c r="Q43" s="3">
        <f>+[1]C_ammortamenti!Q34+SUM([1]Bilancio_In!R34:R36)</f>
        <v>779.16666666666663</v>
      </c>
      <c r="R43" s="3">
        <f>+[1]C_ammortamenti!R34+SUM([1]Bilancio_In!S34:S36)</f>
        <v>850</v>
      </c>
      <c r="S43" s="3">
        <f>+[1]C_ammortamenti!S34+SUM([1]Bilancio_In!T34:T36)</f>
        <v>900</v>
      </c>
      <c r="T43" s="3">
        <f>+[1]C_ammortamenti!T34+SUM([1]Bilancio_In!U34:U36)</f>
        <v>950</v>
      </c>
      <c r="U43" s="3">
        <f>+[1]C_ammortamenti!U34+SUM([1]Bilancio_In!V34:V36)</f>
        <v>1000</v>
      </c>
      <c r="V43" s="3">
        <f>+[1]C_ammortamenti!V34+SUM([1]Bilancio_In!W34:W36)</f>
        <v>1050</v>
      </c>
      <c r="W43" s="3">
        <f>+[1]C_ammortamenti!W34+SUM([1]Bilancio_In!X34:X36)</f>
        <v>1100</v>
      </c>
      <c r="X43" s="3">
        <f>+[1]C_ammortamenti!X34+SUM([1]Bilancio_In!Y34:Y36)</f>
        <v>1150</v>
      </c>
      <c r="Y43" s="3">
        <f>+[1]C_ammortamenti!Y34+SUM([1]Bilancio_In!Z34:Z36)</f>
        <v>1200</v>
      </c>
      <c r="Z43" s="3">
        <f>+[1]C_ammortamenti!Z34+SUM([1]Bilancio_In!AA34:AA36)</f>
        <v>1250</v>
      </c>
      <c r="AA43" s="3">
        <f>+[1]C_ammortamenti!AA34+SUM([1]Bilancio_In!AB34:AB36)</f>
        <v>1300</v>
      </c>
      <c r="AB43" s="3">
        <f>+[1]C_ammortamenti!AB34+SUM([1]Bilancio_In!AC34:AC36)</f>
        <v>1350</v>
      </c>
      <c r="AC43" s="3">
        <f>+[1]C_ammortamenti!AC34+SUM([1]Bilancio_In!AD34:AD36)</f>
        <v>1400</v>
      </c>
      <c r="AD43" s="3">
        <f>+[1]C_ammortamenti!AD34+SUM([1]Bilancio_In!AE34:AE36)</f>
        <v>1450</v>
      </c>
      <c r="AE43" s="3">
        <f>+[1]C_ammortamenti!AE34+SUM([1]Bilancio_In!AF34:AF36)</f>
        <v>1500</v>
      </c>
      <c r="AF43" s="3">
        <f>+[1]C_ammortamenti!AF34+SUM([1]Bilancio_In!AG34:AG36)</f>
        <v>1550</v>
      </c>
      <c r="AG43" s="3">
        <f>+[1]C_ammortamenti!AG34+SUM([1]Bilancio_In!AH34:AH36)</f>
        <v>1600</v>
      </c>
      <c r="AH43" s="3">
        <f>+[1]C_ammortamenti!AH34+SUM([1]Bilancio_In!AI34:AI36)</f>
        <v>1650</v>
      </c>
      <c r="AI43" s="3">
        <f>+[1]C_ammortamenti!AI34+SUM([1]Bilancio_In!AJ34:AJ36)</f>
        <v>1700</v>
      </c>
      <c r="AJ43" s="3">
        <f>+[1]C_ammortamenti!AJ34+SUM([1]Bilancio_In!AK34:AK36)</f>
        <v>1750</v>
      </c>
      <c r="AK43" s="3">
        <f>+[1]C_ammortamenti!AK34+SUM([1]Bilancio_In!AL34:AL36)</f>
        <v>1800</v>
      </c>
      <c r="AL43" s="3">
        <f>+[1]C_ammortamenti!AL34+SUM([1]Bilancio_In!AM34:AM36)</f>
        <v>1850</v>
      </c>
      <c r="AM43" s="3">
        <f>+[1]C_ammortamenti!AM34+SUM([1]Bilancio_In!AN34:AN36)</f>
        <v>1900</v>
      </c>
      <c r="AN43" s="3">
        <f>+[1]C_ammortamenti!AN34+SUM([1]Bilancio_In!AO34:AO36)</f>
        <v>1950</v>
      </c>
      <c r="AO43" s="3">
        <f>+[1]C_ammortamenti!AO34+SUM([1]Bilancio_In!AP34:AP36)</f>
        <v>2000</v>
      </c>
      <c r="AP43" s="3">
        <f>+[1]C_ammortamenti!AP34+SUM([1]Bilancio_In!AQ34:AQ36)</f>
        <v>2050</v>
      </c>
      <c r="AQ43" s="3">
        <f>+[1]C_ammortamenti!AQ34+SUM([1]Bilancio_In!AR34:AR36)</f>
        <v>2100</v>
      </c>
      <c r="AR43" s="3">
        <f>+[1]C_ammortamenti!AR34+SUM([1]Bilancio_In!AS34:AS36)</f>
        <v>2150</v>
      </c>
      <c r="AS43" s="3">
        <f>+[1]C_ammortamenti!AS34+SUM([1]Bilancio_In!AT34:AT36)</f>
        <v>2200</v>
      </c>
      <c r="AT43" s="3">
        <f>+[1]C_ammortamenti!AT34+SUM([1]Bilancio_In!AU34:AU36)</f>
        <v>2250</v>
      </c>
      <c r="AU43" s="3">
        <f>+[1]C_ammortamenti!AU34+SUM([1]Bilancio_In!AV34:AV36)</f>
        <v>2300</v>
      </c>
      <c r="AV43" s="3">
        <f>+[1]C_ammortamenti!AV34+SUM([1]Bilancio_In!AW34:AW36)</f>
        <v>2350</v>
      </c>
      <c r="AW43" s="3">
        <f>+[1]C_ammortamenti!AW34+SUM([1]Bilancio_In!AX34:AX36)</f>
        <v>2400</v>
      </c>
      <c r="AX43" s="3">
        <f>+[1]C_ammortamenti!AX34+SUM([1]Bilancio_In!AY34:AY36)</f>
        <v>2450</v>
      </c>
      <c r="AY43" s="3">
        <f>+[1]C_ammortamenti!AY34+SUM([1]Bilancio_In!AZ34:AZ36)</f>
        <v>2500</v>
      </c>
      <c r="AZ43" s="3">
        <f>+[1]C_ammortamenti!AZ34+SUM([1]Bilancio_In!BA34:BA36)</f>
        <v>2550</v>
      </c>
      <c r="BA43" s="3">
        <f>+[1]C_ammortamenti!BA34+SUM([1]Bilancio_In!BB34:BB36)</f>
        <v>2600</v>
      </c>
      <c r="BB43" s="3">
        <f>+[1]C_ammortamenti!BB34+SUM([1]Bilancio_In!BC34:BC36)</f>
        <v>2650</v>
      </c>
      <c r="BC43" s="3">
        <f>+[1]C_ammortamenti!BC34+SUM([1]Bilancio_In!BD34:BD36)</f>
        <v>2700</v>
      </c>
      <c r="BD43" s="3">
        <f>+[1]C_ammortamenti!BD34+SUM([1]Bilancio_In!BE34:BE36)</f>
        <v>2750</v>
      </c>
      <c r="BE43" s="3">
        <f>+[1]C_ammortamenti!BE34+SUM([1]Bilancio_In!BF34:BF36)</f>
        <v>2800</v>
      </c>
      <c r="BF43" s="3">
        <f>+[1]C_ammortamenti!BF34+SUM([1]Bilancio_In!BG34:BG36)</f>
        <v>2850</v>
      </c>
      <c r="BG43" s="3">
        <f>+[1]C_ammortamenti!BG34+SUM([1]Bilancio_In!BH34:BH36)</f>
        <v>2900</v>
      </c>
      <c r="BH43" s="3">
        <f>+[1]C_ammortamenti!BH34+SUM([1]Bilancio_In!BI34:BI36)</f>
        <v>2950</v>
      </c>
      <c r="BI43" s="3">
        <f>+[1]C_ammortamenti!BI34+SUM([1]Bilancio_In!BJ34:BJ36)</f>
        <v>3000</v>
      </c>
      <c r="BJ43" s="3">
        <f>+[1]C_ammortamenti!BJ34+SUM([1]Bilancio_In!BK34:BK36)</f>
        <v>3050</v>
      </c>
      <c r="BK43" s="3">
        <f>+[1]C_ammortamenti!BK34+SUM([1]Bilancio_In!BL34:BL36)</f>
        <v>3100</v>
      </c>
      <c r="BL43" s="3">
        <f>+[1]C_ammortamenti!BL34+SUM([1]Bilancio_In!BM34:BM36)</f>
        <v>3150</v>
      </c>
      <c r="BM43" s="3">
        <f>+[1]C_ammortamenti!BM34+SUM([1]Bilancio_In!BN34:BN36)</f>
        <v>3200</v>
      </c>
      <c r="BN43" s="3">
        <f>+[1]C_ammortamenti!BN34+SUM([1]Bilancio_In!BO34:BO36)</f>
        <v>3250</v>
      </c>
      <c r="BO43" s="3">
        <f>+[1]C_ammortamenti!BO34+SUM([1]Bilancio_In!BP34:BP36)</f>
        <v>3300</v>
      </c>
      <c r="BP43" s="3">
        <f>+[1]C_ammortamenti!BP34+SUM([1]Bilancio_In!BQ34:BQ36)</f>
        <v>3350</v>
      </c>
      <c r="BQ43" s="3">
        <f>+[1]C_ammortamenti!BQ34+SUM([1]Bilancio_In!BR34:BR36)</f>
        <v>3400</v>
      </c>
      <c r="BR43" s="3">
        <f>+[1]C_ammortamenti!BR34+SUM([1]Bilancio_In!BS34:BS36)</f>
        <v>3450</v>
      </c>
      <c r="BS43" s="3">
        <f>+[1]C_ammortamenti!BS34+SUM([1]Bilancio_In!BT34:BT36)</f>
        <v>3500</v>
      </c>
      <c r="BT43" s="3">
        <f>+[1]C_ammortamenti!BT34+SUM([1]Bilancio_In!BU34:BU36)</f>
        <v>3550</v>
      </c>
      <c r="BU43" s="3">
        <f>+[1]C_ammortamenti!BU34+SUM([1]Bilancio_In!BV34:BV36)</f>
        <v>3600</v>
      </c>
      <c r="BV43" s="3">
        <f>+[1]C_ammortamenti!BV34+SUM([1]Bilancio_In!BW34:BW36)</f>
        <v>3650</v>
      </c>
      <c r="BW43" s="3">
        <f>+[1]C_ammortamenti!BW34+SUM([1]Bilancio_In!BX34:BX36)</f>
        <v>3700</v>
      </c>
      <c r="BX43" s="3">
        <f>+[1]C_ammortamenti!BX34+SUM([1]Bilancio_In!BY34:BY36)</f>
        <v>3750</v>
      </c>
      <c r="BY43" s="3">
        <f>+[1]C_ammortamenti!BY34+SUM([1]Bilancio_In!BZ34:BZ36)</f>
        <v>3800</v>
      </c>
      <c r="BZ43" s="3">
        <f>+[1]C_ammortamenti!BZ34+SUM([1]Bilancio_In!CA34:CA36)</f>
        <v>3850</v>
      </c>
      <c r="CA43" s="3">
        <f>+[1]C_ammortamenti!CA34+SUM([1]Bilancio_In!CB34:CB36)</f>
        <v>3900</v>
      </c>
      <c r="CB43" s="3">
        <f>+[1]C_ammortamenti!CB34+SUM([1]Bilancio_In!CC34:CC36)</f>
        <v>3950</v>
      </c>
      <c r="CC43" s="3">
        <f>+[1]C_ammortamenti!CC34+SUM([1]Bilancio_In!CD34:CD36)</f>
        <v>4000</v>
      </c>
      <c r="CD43" s="3">
        <f>+[1]C_ammortamenti!CD34+SUM([1]Bilancio_In!CE34:CE36)</f>
        <v>4050</v>
      </c>
      <c r="CE43" s="3">
        <f>+[1]C_ammortamenti!CE34+SUM([1]Bilancio_In!CF34:CF36)</f>
        <v>4100</v>
      </c>
      <c r="CF43" s="3">
        <f>+[1]C_ammortamenti!CF34+SUM([1]Bilancio_In!CG34:CG36)</f>
        <v>4150</v>
      </c>
      <c r="CG43" s="3">
        <f>+[1]C_ammortamenti!CG34+SUM([1]Bilancio_In!CH34:CH36)</f>
        <v>4200</v>
      </c>
      <c r="CH43" s="3">
        <f>+[1]C_ammortamenti!CH34+SUM([1]Bilancio_In!CI34:CI36)</f>
        <v>4250</v>
      </c>
      <c r="CI43" s="3">
        <f>+[1]C_ammortamenti!CI34+SUM([1]Bilancio_In!CJ34:CJ36)</f>
        <v>4300</v>
      </c>
      <c r="CJ43" s="3">
        <f>+[1]C_ammortamenti!CJ34+SUM([1]Bilancio_In!CK34:CK36)</f>
        <v>4350</v>
      </c>
      <c r="CK43" s="3">
        <f>+[1]C_ammortamenti!CK34+SUM([1]Bilancio_In!CL34:CL36)</f>
        <v>4400</v>
      </c>
      <c r="CL43" s="3">
        <f>+[1]C_ammortamenti!CL34+SUM([1]Bilancio_In!CM34:CM36)</f>
        <v>4450</v>
      </c>
      <c r="CM43" s="3">
        <f>+[1]C_ammortamenti!CM34+SUM([1]Bilancio_In!CN34:CN36)</f>
        <v>4500</v>
      </c>
      <c r="CN43" s="3">
        <f>+[1]C_ammortamenti!CN34+SUM([1]Bilancio_In!CO34:CO36)</f>
        <v>4550</v>
      </c>
      <c r="CO43" s="3">
        <f>+[1]C_ammortamenti!CO34+SUM([1]Bilancio_In!CP34:CP36)</f>
        <v>4600</v>
      </c>
      <c r="CP43" s="3">
        <f>+[1]C_ammortamenti!CP34+SUM([1]Bilancio_In!CQ34:CQ36)</f>
        <v>4650</v>
      </c>
      <c r="CQ43" s="3">
        <f>+[1]C_ammortamenti!CQ34+SUM([1]Bilancio_In!CR34:CR36)</f>
        <v>4700</v>
      </c>
      <c r="CR43" s="3">
        <f>+[1]C_ammortamenti!CR34+SUM([1]Bilancio_In!CS34:CS36)</f>
        <v>4750</v>
      </c>
      <c r="CS43" s="3">
        <f>+[1]C_ammortamenti!CS34+SUM([1]Bilancio_In!CT34:CT36)</f>
        <v>4800</v>
      </c>
      <c r="CT43" s="3">
        <f>+[1]C_ammortamenti!CT34+SUM([1]Bilancio_In!CU34:CU36)</f>
        <v>4850</v>
      </c>
      <c r="CU43" s="3">
        <f>+[1]C_ammortamenti!CU34+SUM([1]Bilancio_In!CV34:CV36)</f>
        <v>4900</v>
      </c>
      <c r="CV43" s="3">
        <f>+[1]C_ammortamenti!CV34+SUM([1]Bilancio_In!CW34:CW36)</f>
        <v>4950</v>
      </c>
      <c r="CW43" s="3">
        <f>+[1]C_ammortamenti!CW34+SUM([1]Bilancio_In!CX34:CX36)</f>
        <v>5000</v>
      </c>
      <c r="CX43" s="3">
        <f>+[1]C_ammortamenti!CX34+SUM([1]Bilancio_In!CY34:CY36)</f>
        <v>5050</v>
      </c>
      <c r="CY43" s="3">
        <f>+[1]C_ammortamenti!CY34+SUM([1]Bilancio_In!CZ34:CZ36)</f>
        <v>5100</v>
      </c>
      <c r="CZ43" s="3">
        <f>+[1]C_ammortamenti!CZ34+SUM([1]Bilancio_In!DA34:DA36)</f>
        <v>5150</v>
      </c>
      <c r="DA43" s="3">
        <f>+[1]C_ammortamenti!DA34+SUM([1]Bilancio_In!DB34:DB36)</f>
        <v>5200</v>
      </c>
      <c r="DB43" s="3">
        <f>+[1]C_ammortamenti!DB34+SUM([1]Bilancio_In!DC34:DC36)</f>
        <v>5250</v>
      </c>
      <c r="DC43" s="3">
        <f>+[1]C_ammortamenti!DC34+SUM([1]Bilancio_In!DD34:DD36)</f>
        <v>5300</v>
      </c>
      <c r="DD43" s="3">
        <f>+[1]C_ammortamenti!DD34+SUM([1]Bilancio_In!DE34:DE36)</f>
        <v>5350</v>
      </c>
      <c r="DE43" s="3">
        <f>+[1]C_ammortamenti!DE34+SUM([1]Bilancio_In!DF34:DF36)</f>
        <v>5400</v>
      </c>
      <c r="DF43" s="3">
        <f>+[1]C_ammortamenti!DF34+SUM([1]Bilancio_In!DG34:DG36)</f>
        <v>5450</v>
      </c>
      <c r="DG43" s="3">
        <f>+[1]C_ammortamenti!DG34+SUM([1]Bilancio_In!DH34:DH36)</f>
        <v>5500</v>
      </c>
      <c r="DH43" s="3">
        <f>+[1]C_ammortamenti!DH34+SUM([1]Bilancio_In!DI34:DI36)</f>
        <v>5550</v>
      </c>
      <c r="DI43" s="3">
        <f>+[1]C_ammortamenti!DI34+SUM([1]Bilancio_In!DJ34:DJ36)</f>
        <v>5600</v>
      </c>
      <c r="DJ43" s="3">
        <f>+[1]C_ammortamenti!DJ34+SUM([1]Bilancio_In!DK34:DK36)</f>
        <v>5650</v>
      </c>
      <c r="DK43" s="3">
        <f>+[1]C_ammortamenti!DK34+SUM([1]Bilancio_In!DL34:DL36)</f>
        <v>5700</v>
      </c>
      <c r="DL43" s="3">
        <f>+[1]C_ammortamenti!DL34+SUM([1]Bilancio_In!DM34:DM36)</f>
        <v>5750</v>
      </c>
      <c r="DM43" s="3">
        <f>+[1]C_ammortamenti!DM34+SUM([1]Bilancio_In!DN34:DN36)</f>
        <v>5800</v>
      </c>
      <c r="DN43" s="3">
        <f>+[1]C_ammortamenti!DN34+SUM([1]Bilancio_In!DO34:DO36)</f>
        <v>5850</v>
      </c>
      <c r="DO43" s="3">
        <f>+[1]C_ammortamenti!DO34+SUM([1]Bilancio_In!DP34:DP36)</f>
        <v>5900</v>
      </c>
      <c r="DP43" s="3">
        <f>+[1]C_ammortamenti!DP34+SUM([1]Bilancio_In!DQ34:DQ36)</f>
        <v>5950</v>
      </c>
      <c r="DQ43" s="3">
        <f>+[1]C_ammortamenti!DQ34+SUM([1]Bilancio_In!DR34:DR36)</f>
        <v>6000</v>
      </c>
      <c r="DR43" s="3">
        <f>+[1]C_ammortamenti!DR34+SUM([1]Bilancio_In!DS34:DS36)</f>
        <v>6050</v>
      </c>
      <c r="DS43" s="3">
        <f>+[1]C_ammortamenti!DS34+SUM([1]Bilancio_In!DT34:DT36)</f>
        <v>6100</v>
      </c>
      <c r="DT43" s="3">
        <f>+[1]C_ammortamenti!DT34+SUM([1]Bilancio_In!DU34:DU36)</f>
        <v>6150</v>
      </c>
      <c r="DU43" s="3">
        <f>+[1]C_ammortamenti!DU34+SUM([1]Bilancio_In!DV34:DV36)</f>
        <v>6200</v>
      </c>
      <c r="DV43" s="3">
        <f>+[1]C_ammortamenti!DV34+SUM([1]Bilancio_In!DW34:DW36)</f>
        <v>6250</v>
      </c>
      <c r="DX43" s="3">
        <f t="shared" si="22"/>
        <v>95525</v>
      </c>
      <c r="DY43" s="3">
        <f t="shared" si="23"/>
        <v>14100</v>
      </c>
      <c r="DZ43" s="3">
        <f t="shared" si="24"/>
        <v>21300</v>
      </c>
      <c r="EA43" s="3">
        <f t="shared" si="25"/>
        <v>28500</v>
      </c>
      <c r="EB43" s="3">
        <f t="shared" si="26"/>
        <v>35700</v>
      </c>
      <c r="EC43" s="3">
        <f t="shared" si="27"/>
        <v>42900</v>
      </c>
      <c r="ED43" s="3">
        <f t="shared" si="28"/>
        <v>50100</v>
      </c>
      <c r="EE43" s="3">
        <f t="shared" si="29"/>
        <v>57300</v>
      </c>
      <c r="EF43" s="3">
        <f t="shared" si="30"/>
        <v>64500</v>
      </c>
      <c r="EG43" s="3">
        <f t="shared" si="31"/>
        <v>71700</v>
      </c>
    </row>
    <row r="44" spans="4:137" ht="18">
      <c r="D44" s="198"/>
      <c r="E44" s="204" t="str">
        <f>+E41</f>
        <v>Ammortamenti</v>
      </c>
      <c r="F44" s="205" t="s">
        <v>295</v>
      </c>
      <c r="G44" s="27">
        <f>+SUM(G42:G43)</f>
        <v>60070.833333333328</v>
      </c>
      <c r="H44" s="27">
        <f t="shared" ref="H44:M44" si="32">+SUM(H42:H43)</f>
        <v>60141.666666666672</v>
      </c>
      <c r="I44" s="27">
        <f t="shared" si="32"/>
        <v>60212.5</v>
      </c>
      <c r="J44" s="27">
        <f t="shared" si="32"/>
        <v>283.33333333333337</v>
      </c>
      <c r="K44" s="27">
        <f t="shared" si="32"/>
        <v>354.16666666666663</v>
      </c>
      <c r="L44" s="27">
        <f t="shared" si="32"/>
        <v>425</v>
      </c>
      <c r="M44" s="27">
        <f t="shared" si="32"/>
        <v>495.83333333333331</v>
      </c>
      <c r="N44" s="27">
        <f t="shared" ref="N44:BY44" si="33">+SUM(N42:N43)</f>
        <v>566.66666666666663</v>
      </c>
      <c r="O44" s="27">
        <f t="shared" si="33"/>
        <v>637.5</v>
      </c>
      <c r="P44" s="27">
        <f t="shared" si="33"/>
        <v>708.33333333333326</v>
      </c>
      <c r="Q44" s="27">
        <f t="shared" si="33"/>
        <v>779.16666666666663</v>
      </c>
      <c r="R44" s="27">
        <f t="shared" si="33"/>
        <v>850</v>
      </c>
      <c r="S44" s="27">
        <f t="shared" si="33"/>
        <v>900</v>
      </c>
      <c r="T44" s="27">
        <f t="shared" si="33"/>
        <v>950</v>
      </c>
      <c r="U44" s="27">
        <f t="shared" si="33"/>
        <v>1000</v>
      </c>
      <c r="V44" s="27">
        <f t="shared" si="33"/>
        <v>1050</v>
      </c>
      <c r="W44" s="27">
        <f t="shared" si="33"/>
        <v>1100</v>
      </c>
      <c r="X44" s="27">
        <f t="shared" si="33"/>
        <v>1150</v>
      </c>
      <c r="Y44" s="27">
        <f t="shared" si="33"/>
        <v>1200</v>
      </c>
      <c r="Z44" s="27">
        <f t="shared" si="33"/>
        <v>1250</v>
      </c>
      <c r="AA44" s="27">
        <f t="shared" si="33"/>
        <v>1300</v>
      </c>
      <c r="AB44" s="27">
        <f t="shared" si="33"/>
        <v>1350</v>
      </c>
      <c r="AC44" s="27">
        <f t="shared" si="33"/>
        <v>1400</v>
      </c>
      <c r="AD44" s="27">
        <f t="shared" si="33"/>
        <v>1450</v>
      </c>
      <c r="AE44" s="27">
        <f t="shared" si="33"/>
        <v>1500</v>
      </c>
      <c r="AF44" s="27">
        <f t="shared" si="33"/>
        <v>1550</v>
      </c>
      <c r="AG44" s="27">
        <f t="shared" si="33"/>
        <v>1600</v>
      </c>
      <c r="AH44" s="27">
        <f t="shared" si="33"/>
        <v>1650</v>
      </c>
      <c r="AI44" s="27">
        <f t="shared" si="33"/>
        <v>1700</v>
      </c>
      <c r="AJ44" s="27">
        <f t="shared" si="33"/>
        <v>1750</v>
      </c>
      <c r="AK44" s="27">
        <f t="shared" si="33"/>
        <v>1800</v>
      </c>
      <c r="AL44" s="27">
        <f t="shared" si="33"/>
        <v>1850</v>
      </c>
      <c r="AM44" s="27">
        <f t="shared" si="33"/>
        <v>1900</v>
      </c>
      <c r="AN44" s="27">
        <f t="shared" si="33"/>
        <v>1950</v>
      </c>
      <c r="AO44" s="27">
        <f t="shared" si="33"/>
        <v>2000</v>
      </c>
      <c r="AP44" s="27">
        <f t="shared" si="33"/>
        <v>2050</v>
      </c>
      <c r="AQ44" s="27">
        <f t="shared" si="33"/>
        <v>2100</v>
      </c>
      <c r="AR44" s="27">
        <f t="shared" si="33"/>
        <v>2150</v>
      </c>
      <c r="AS44" s="27">
        <f t="shared" si="33"/>
        <v>2200</v>
      </c>
      <c r="AT44" s="27">
        <f t="shared" si="33"/>
        <v>2250</v>
      </c>
      <c r="AU44" s="27">
        <f t="shared" si="33"/>
        <v>2300</v>
      </c>
      <c r="AV44" s="27">
        <f t="shared" si="33"/>
        <v>2350</v>
      </c>
      <c r="AW44" s="27">
        <f t="shared" si="33"/>
        <v>2400</v>
      </c>
      <c r="AX44" s="27">
        <f t="shared" si="33"/>
        <v>2450</v>
      </c>
      <c r="AY44" s="27">
        <f t="shared" si="33"/>
        <v>2500</v>
      </c>
      <c r="AZ44" s="27">
        <f t="shared" si="33"/>
        <v>2550</v>
      </c>
      <c r="BA44" s="27">
        <f t="shared" si="33"/>
        <v>2600</v>
      </c>
      <c r="BB44" s="27">
        <f t="shared" si="33"/>
        <v>2650</v>
      </c>
      <c r="BC44" s="27">
        <f t="shared" si="33"/>
        <v>2700</v>
      </c>
      <c r="BD44" s="27">
        <f t="shared" si="33"/>
        <v>2750</v>
      </c>
      <c r="BE44" s="27">
        <f t="shared" si="33"/>
        <v>2800</v>
      </c>
      <c r="BF44" s="27">
        <f t="shared" si="33"/>
        <v>2850</v>
      </c>
      <c r="BG44" s="27">
        <f t="shared" si="33"/>
        <v>2900</v>
      </c>
      <c r="BH44" s="27">
        <f t="shared" si="33"/>
        <v>2950</v>
      </c>
      <c r="BI44" s="27">
        <f t="shared" si="33"/>
        <v>3000</v>
      </c>
      <c r="BJ44" s="27">
        <f t="shared" si="33"/>
        <v>3050</v>
      </c>
      <c r="BK44" s="27">
        <f t="shared" si="33"/>
        <v>3100</v>
      </c>
      <c r="BL44" s="27">
        <f t="shared" si="33"/>
        <v>3150</v>
      </c>
      <c r="BM44" s="27">
        <f t="shared" si="33"/>
        <v>3200</v>
      </c>
      <c r="BN44" s="27">
        <f t="shared" si="33"/>
        <v>3250</v>
      </c>
      <c r="BO44" s="27">
        <f t="shared" si="33"/>
        <v>3300</v>
      </c>
      <c r="BP44" s="27">
        <f t="shared" si="33"/>
        <v>3350</v>
      </c>
      <c r="BQ44" s="27">
        <f t="shared" si="33"/>
        <v>3400</v>
      </c>
      <c r="BR44" s="27">
        <f t="shared" si="33"/>
        <v>3450</v>
      </c>
      <c r="BS44" s="27">
        <f t="shared" si="33"/>
        <v>3500</v>
      </c>
      <c r="BT44" s="27">
        <f t="shared" si="33"/>
        <v>3550</v>
      </c>
      <c r="BU44" s="27">
        <f t="shared" si="33"/>
        <v>3600</v>
      </c>
      <c r="BV44" s="27">
        <f t="shared" si="33"/>
        <v>3650</v>
      </c>
      <c r="BW44" s="27">
        <f t="shared" si="33"/>
        <v>3700</v>
      </c>
      <c r="BX44" s="27">
        <f t="shared" si="33"/>
        <v>3750</v>
      </c>
      <c r="BY44" s="27">
        <f t="shared" si="33"/>
        <v>3800</v>
      </c>
      <c r="BZ44" s="27">
        <f t="shared" ref="BZ44:EG44" si="34">+SUM(BZ42:BZ43)</f>
        <v>3850</v>
      </c>
      <c r="CA44" s="27">
        <f t="shared" si="34"/>
        <v>3900</v>
      </c>
      <c r="CB44" s="27">
        <f t="shared" si="34"/>
        <v>3950</v>
      </c>
      <c r="CC44" s="27">
        <f t="shared" si="34"/>
        <v>4000</v>
      </c>
      <c r="CD44" s="27">
        <f t="shared" si="34"/>
        <v>4050</v>
      </c>
      <c r="CE44" s="27">
        <f t="shared" si="34"/>
        <v>4100</v>
      </c>
      <c r="CF44" s="27">
        <f t="shared" si="34"/>
        <v>4150</v>
      </c>
      <c r="CG44" s="27">
        <f t="shared" si="34"/>
        <v>4200</v>
      </c>
      <c r="CH44" s="27">
        <f t="shared" si="34"/>
        <v>4250</v>
      </c>
      <c r="CI44" s="27">
        <f t="shared" si="34"/>
        <v>4300</v>
      </c>
      <c r="CJ44" s="27">
        <f t="shared" si="34"/>
        <v>4350</v>
      </c>
      <c r="CK44" s="27">
        <f t="shared" si="34"/>
        <v>4400</v>
      </c>
      <c r="CL44" s="27">
        <f t="shared" si="34"/>
        <v>4450</v>
      </c>
      <c r="CM44" s="27">
        <f t="shared" si="34"/>
        <v>4500</v>
      </c>
      <c r="CN44" s="27">
        <f t="shared" si="34"/>
        <v>4550</v>
      </c>
      <c r="CO44" s="27">
        <f t="shared" si="34"/>
        <v>4600</v>
      </c>
      <c r="CP44" s="27">
        <f t="shared" si="34"/>
        <v>4650</v>
      </c>
      <c r="CQ44" s="27">
        <f t="shared" si="34"/>
        <v>4700</v>
      </c>
      <c r="CR44" s="27">
        <f t="shared" si="34"/>
        <v>4750</v>
      </c>
      <c r="CS44" s="27">
        <f t="shared" si="34"/>
        <v>4800</v>
      </c>
      <c r="CT44" s="27">
        <f t="shared" si="34"/>
        <v>4850</v>
      </c>
      <c r="CU44" s="27">
        <f t="shared" si="34"/>
        <v>4900</v>
      </c>
      <c r="CV44" s="27">
        <f t="shared" si="34"/>
        <v>4950</v>
      </c>
      <c r="CW44" s="27">
        <f t="shared" si="34"/>
        <v>5000</v>
      </c>
      <c r="CX44" s="27">
        <f t="shared" si="34"/>
        <v>5050</v>
      </c>
      <c r="CY44" s="27">
        <f t="shared" si="34"/>
        <v>5100</v>
      </c>
      <c r="CZ44" s="27">
        <f t="shared" si="34"/>
        <v>5150</v>
      </c>
      <c r="DA44" s="27">
        <f t="shared" si="34"/>
        <v>5200</v>
      </c>
      <c r="DB44" s="27">
        <f t="shared" si="34"/>
        <v>5250</v>
      </c>
      <c r="DC44" s="27">
        <f t="shared" si="34"/>
        <v>5300</v>
      </c>
      <c r="DD44" s="27">
        <f t="shared" si="34"/>
        <v>5350</v>
      </c>
      <c r="DE44" s="27">
        <f t="shared" si="34"/>
        <v>5400</v>
      </c>
      <c r="DF44" s="27">
        <f t="shared" si="34"/>
        <v>5450</v>
      </c>
      <c r="DG44" s="27">
        <f t="shared" si="34"/>
        <v>5500</v>
      </c>
      <c r="DH44" s="27">
        <f t="shared" si="34"/>
        <v>5550</v>
      </c>
      <c r="DI44" s="27">
        <f t="shared" si="34"/>
        <v>5600</v>
      </c>
      <c r="DJ44" s="27">
        <f t="shared" si="34"/>
        <v>5650</v>
      </c>
      <c r="DK44" s="27">
        <f t="shared" si="34"/>
        <v>5700</v>
      </c>
      <c r="DL44" s="27">
        <f t="shared" si="34"/>
        <v>5750</v>
      </c>
      <c r="DM44" s="27">
        <f t="shared" si="34"/>
        <v>5800</v>
      </c>
      <c r="DN44" s="27">
        <f t="shared" si="34"/>
        <v>5850</v>
      </c>
      <c r="DO44" s="27">
        <f t="shared" si="34"/>
        <v>5900</v>
      </c>
      <c r="DP44" s="27">
        <f t="shared" si="34"/>
        <v>5950</v>
      </c>
      <c r="DQ44" s="27">
        <f t="shared" si="34"/>
        <v>6000</v>
      </c>
      <c r="DR44" s="27">
        <f t="shared" si="34"/>
        <v>6050</v>
      </c>
      <c r="DS44" s="27">
        <f t="shared" si="34"/>
        <v>6100</v>
      </c>
      <c r="DT44" s="27">
        <f t="shared" si="34"/>
        <v>6150</v>
      </c>
      <c r="DU44" s="27">
        <f t="shared" si="34"/>
        <v>6200</v>
      </c>
      <c r="DV44" s="27">
        <f t="shared" si="34"/>
        <v>6250</v>
      </c>
      <c r="DX44" s="27">
        <f t="shared" si="34"/>
        <v>185525</v>
      </c>
      <c r="DY44" s="27">
        <f t="shared" si="34"/>
        <v>14100</v>
      </c>
      <c r="DZ44" s="27">
        <f t="shared" si="34"/>
        <v>21300</v>
      </c>
      <c r="EA44" s="27">
        <f t="shared" si="34"/>
        <v>28500</v>
      </c>
      <c r="EB44" s="27">
        <f t="shared" si="34"/>
        <v>35700</v>
      </c>
      <c r="EC44" s="27">
        <f t="shared" si="34"/>
        <v>42900</v>
      </c>
      <c r="ED44" s="27">
        <f t="shared" si="34"/>
        <v>50100</v>
      </c>
      <c r="EE44" s="27">
        <f t="shared" si="34"/>
        <v>57300</v>
      </c>
      <c r="EF44" s="27">
        <f t="shared" si="34"/>
        <v>64500</v>
      </c>
      <c r="EG44" s="27">
        <f t="shared" si="34"/>
        <v>71700</v>
      </c>
    </row>
    <row r="45" spans="4:137" ht="18">
      <c r="D45" s="198"/>
      <c r="E45" s="21" t="s">
        <v>296</v>
      </c>
      <c r="F45" s="198"/>
    </row>
    <row r="46" spans="4:137" ht="18">
      <c r="D46" s="198"/>
      <c r="E46" s="21"/>
      <c r="F46" s="203" t="s">
        <v>297</v>
      </c>
      <c r="G46" s="3">
        <f>+[1]C_Personale!E172+[1]C_Personale!E173+[1]C_Personale!E174</f>
        <v>495</v>
      </c>
      <c r="H46" s="3">
        <f>+[1]C_Personale!F172+[1]C_Personale!F173+[1]C_Personale!F174</f>
        <v>495</v>
      </c>
      <c r="I46" s="3">
        <f>+[1]C_Personale!G172+[1]C_Personale!G173+[1]C_Personale!G174</f>
        <v>495</v>
      </c>
      <c r="J46" s="3">
        <f>+[1]C_Personale!H172+[1]C_Personale!H173+[1]C_Personale!H174</f>
        <v>495</v>
      </c>
      <c r="K46" s="3">
        <f>+[1]C_Personale!I172+[1]C_Personale!I173+[1]C_Personale!I174</f>
        <v>495</v>
      </c>
      <c r="L46" s="3">
        <f>+[1]C_Personale!J172+[1]C_Personale!J173+[1]C_Personale!J174</f>
        <v>495</v>
      </c>
      <c r="M46" s="3">
        <f>+[1]C_Personale!K172+[1]C_Personale!K173+[1]C_Personale!K174</f>
        <v>495</v>
      </c>
      <c r="N46" s="3">
        <f>+[1]C_Personale!L172+[1]C_Personale!L173+[1]C_Personale!L174</f>
        <v>495</v>
      </c>
      <c r="O46" s="3">
        <f>+[1]C_Personale!M172+[1]C_Personale!M173+[1]C_Personale!M174</f>
        <v>495</v>
      </c>
      <c r="P46" s="3">
        <f>+[1]C_Personale!N172+[1]C_Personale!N173+[1]C_Personale!N174</f>
        <v>495</v>
      </c>
      <c r="Q46" s="3">
        <f>+[1]C_Personale!O172+[1]C_Personale!O173+[1]C_Personale!O174</f>
        <v>495</v>
      </c>
      <c r="R46" s="3">
        <f>+[1]C_Personale!P172+[1]C_Personale!P173+[1]C_Personale!P174</f>
        <v>495</v>
      </c>
      <c r="S46" s="3">
        <f>+[1]C_Personale!Q172+[1]C_Personale!Q173+[1]C_Personale!Q174</f>
        <v>495</v>
      </c>
      <c r="T46" s="3">
        <f>+[1]C_Personale!R172+[1]C_Personale!R173+[1]C_Personale!R174</f>
        <v>495</v>
      </c>
      <c r="U46" s="3">
        <f>+[1]C_Personale!S172+[1]C_Personale!S173+[1]C_Personale!S174</f>
        <v>495</v>
      </c>
      <c r="V46" s="3">
        <f>+[1]C_Personale!T172+[1]C_Personale!T173+[1]C_Personale!T174</f>
        <v>495</v>
      </c>
      <c r="W46" s="3">
        <f>+[1]C_Personale!U172+[1]C_Personale!U173+[1]C_Personale!U174</f>
        <v>495</v>
      </c>
      <c r="X46" s="3">
        <f>+[1]C_Personale!V172+[1]C_Personale!V173+[1]C_Personale!V174</f>
        <v>495</v>
      </c>
      <c r="Y46" s="3">
        <f>+[1]C_Personale!W172+[1]C_Personale!W173+[1]C_Personale!W174</f>
        <v>495</v>
      </c>
      <c r="Z46" s="3">
        <f>+[1]C_Personale!X172+[1]C_Personale!X173+[1]C_Personale!X174</f>
        <v>495</v>
      </c>
      <c r="AA46" s="3">
        <f>+[1]C_Personale!Y172+[1]C_Personale!Y173+[1]C_Personale!Y174</f>
        <v>495</v>
      </c>
      <c r="AB46" s="3">
        <f>+[1]C_Personale!Z172+[1]C_Personale!Z173+[1]C_Personale!Z174</f>
        <v>495</v>
      </c>
      <c r="AC46" s="3">
        <f>+[1]C_Personale!AA172+[1]C_Personale!AA173+[1]C_Personale!AA174</f>
        <v>495</v>
      </c>
      <c r="AD46" s="3">
        <f>+[1]C_Personale!AB172+[1]C_Personale!AB173+[1]C_Personale!AB174</f>
        <v>495</v>
      </c>
      <c r="AE46" s="3">
        <f>+[1]C_Personale!AC172+[1]C_Personale!AC173+[1]C_Personale!AC174</f>
        <v>495</v>
      </c>
      <c r="AF46" s="3">
        <f>+[1]C_Personale!AD172+[1]C_Personale!AD173+[1]C_Personale!AD174</f>
        <v>495</v>
      </c>
      <c r="AG46" s="3">
        <f>+[1]C_Personale!AE172+[1]C_Personale!AE173+[1]C_Personale!AE174</f>
        <v>495</v>
      </c>
      <c r="AH46" s="3">
        <f>+[1]C_Personale!AF172+[1]C_Personale!AF173+[1]C_Personale!AF174</f>
        <v>495</v>
      </c>
      <c r="AI46" s="3">
        <f>+[1]C_Personale!AG172+[1]C_Personale!AG173+[1]C_Personale!AG174</f>
        <v>495</v>
      </c>
      <c r="AJ46" s="3">
        <f>+[1]C_Personale!AH172+[1]C_Personale!AH173+[1]C_Personale!AH174</f>
        <v>495</v>
      </c>
      <c r="AK46" s="3">
        <f>+[1]C_Personale!AI172+[1]C_Personale!AI173+[1]C_Personale!AI174</f>
        <v>495</v>
      </c>
      <c r="AL46" s="3">
        <f>+[1]C_Personale!AJ172+[1]C_Personale!AJ173+[1]C_Personale!AJ174</f>
        <v>495</v>
      </c>
      <c r="AM46" s="3">
        <f>+[1]C_Personale!AK172+[1]C_Personale!AK173+[1]C_Personale!AK174</f>
        <v>495</v>
      </c>
      <c r="AN46" s="3">
        <f>+[1]C_Personale!AL172+[1]C_Personale!AL173+[1]C_Personale!AL174</f>
        <v>495</v>
      </c>
      <c r="AO46" s="3">
        <f>+[1]C_Personale!AM172+[1]C_Personale!AM173+[1]C_Personale!AM174</f>
        <v>495</v>
      </c>
      <c r="AP46" s="3">
        <f>+[1]C_Personale!AN172+[1]C_Personale!AN173+[1]C_Personale!AN174</f>
        <v>495</v>
      </c>
      <c r="AQ46" s="3">
        <f>+[1]C_Personale!AO172+[1]C_Personale!AO173+[1]C_Personale!AO174</f>
        <v>495</v>
      </c>
      <c r="AR46" s="3">
        <f>+[1]C_Personale!AP172+[1]C_Personale!AP173+[1]C_Personale!AP174</f>
        <v>495</v>
      </c>
      <c r="AS46" s="3">
        <f>+[1]C_Personale!AQ172+[1]C_Personale!AQ173+[1]C_Personale!AQ174</f>
        <v>495</v>
      </c>
      <c r="AT46" s="3">
        <f>+[1]C_Personale!AR172+[1]C_Personale!AR173+[1]C_Personale!AR174</f>
        <v>495</v>
      </c>
      <c r="AU46" s="3">
        <f>+[1]C_Personale!AS172+[1]C_Personale!AS173+[1]C_Personale!AS174</f>
        <v>495</v>
      </c>
      <c r="AV46" s="3">
        <f>+[1]C_Personale!AT172+[1]C_Personale!AT173+[1]C_Personale!AT174</f>
        <v>495</v>
      </c>
      <c r="AW46" s="3">
        <f>+[1]C_Personale!AU172+[1]C_Personale!AU173+[1]C_Personale!AU174</f>
        <v>495</v>
      </c>
      <c r="AX46" s="3">
        <f>+[1]C_Personale!AV172+[1]C_Personale!AV173+[1]C_Personale!AV174</f>
        <v>495</v>
      </c>
      <c r="AY46" s="3">
        <f>+[1]C_Personale!AW172+[1]C_Personale!AW173+[1]C_Personale!AW174</f>
        <v>495</v>
      </c>
      <c r="AZ46" s="3">
        <f>+[1]C_Personale!AX172+[1]C_Personale!AX173+[1]C_Personale!AX174</f>
        <v>495</v>
      </c>
      <c r="BA46" s="3">
        <f>+[1]C_Personale!AY172+[1]C_Personale!AY173+[1]C_Personale!AY174</f>
        <v>495</v>
      </c>
      <c r="BB46" s="3">
        <f>+[1]C_Personale!AZ172+[1]C_Personale!AZ173+[1]C_Personale!AZ174</f>
        <v>495</v>
      </c>
      <c r="BC46" s="3">
        <f>+[1]C_Personale!BA172+[1]C_Personale!BA173+[1]C_Personale!BA174</f>
        <v>495</v>
      </c>
      <c r="BD46" s="3">
        <f>+[1]C_Personale!BB172+[1]C_Personale!BB173+[1]C_Personale!BB174</f>
        <v>495</v>
      </c>
      <c r="BE46" s="3">
        <f>+[1]C_Personale!BC172+[1]C_Personale!BC173+[1]C_Personale!BC174</f>
        <v>495</v>
      </c>
      <c r="BF46" s="3">
        <f>+[1]C_Personale!BD172+[1]C_Personale!BD173+[1]C_Personale!BD174</f>
        <v>495</v>
      </c>
      <c r="BG46" s="3">
        <f>+[1]C_Personale!BE172+[1]C_Personale!BE173+[1]C_Personale!BE174</f>
        <v>495</v>
      </c>
      <c r="BH46" s="3">
        <f>+[1]C_Personale!BF172+[1]C_Personale!BF173+[1]C_Personale!BF174</f>
        <v>495</v>
      </c>
      <c r="BI46" s="3">
        <f>+[1]C_Personale!BG172+[1]C_Personale!BG173+[1]C_Personale!BG174</f>
        <v>495</v>
      </c>
      <c r="BJ46" s="3">
        <f>+[1]C_Personale!BH172+[1]C_Personale!BH173+[1]C_Personale!BH174</f>
        <v>495</v>
      </c>
      <c r="BK46" s="3">
        <f>+[1]C_Personale!BI172+[1]C_Personale!BI173+[1]C_Personale!BI174</f>
        <v>495</v>
      </c>
      <c r="BL46" s="3">
        <f>+[1]C_Personale!BJ172+[1]C_Personale!BJ173+[1]C_Personale!BJ174</f>
        <v>495</v>
      </c>
      <c r="BM46" s="3">
        <f>+[1]C_Personale!BK172+[1]C_Personale!BK173+[1]C_Personale!BK174</f>
        <v>495</v>
      </c>
      <c r="BN46" s="3">
        <f>+[1]C_Personale!BL172+[1]C_Personale!BL173+[1]C_Personale!BL174</f>
        <v>495</v>
      </c>
      <c r="BO46" s="3">
        <f>+[1]C_Personale!BM172+[1]C_Personale!BM173+[1]C_Personale!BM174</f>
        <v>495</v>
      </c>
      <c r="BP46" s="3">
        <f>+[1]C_Personale!BN172+[1]C_Personale!BN173+[1]C_Personale!BN174</f>
        <v>495</v>
      </c>
      <c r="BQ46" s="3">
        <f>+[1]C_Personale!BO172+[1]C_Personale!BO173+[1]C_Personale!BO174</f>
        <v>495</v>
      </c>
      <c r="BR46" s="3">
        <f>+[1]C_Personale!BP172+[1]C_Personale!BP173+[1]C_Personale!BP174</f>
        <v>495</v>
      </c>
      <c r="BS46" s="3">
        <f>+[1]C_Personale!BQ172+[1]C_Personale!BQ173+[1]C_Personale!BQ174</f>
        <v>495</v>
      </c>
      <c r="BT46" s="3">
        <f>+[1]C_Personale!BR172+[1]C_Personale!BR173+[1]C_Personale!BR174</f>
        <v>495</v>
      </c>
      <c r="BU46" s="3">
        <f>+[1]C_Personale!BS172+[1]C_Personale!BS173+[1]C_Personale!BS174</f>
        <v>495</v>
      </c>
      <c r="BV46" s="3">
        <f>+[1]C_Personale!BT172+[1]C_Personale!BT173+[1]C_Personale!BT174</f>
        <v>495</v>
      </c>
      <c r="BW46" s="3">
        <f>+[1]C_Personale!BU172+[1]C_Personale!BU173+[1]C_Personale!BU174</f>
        <v>495</v>
      </c>
      <c r="BX46" s="3">
        <f>+[1]C_Personale!BV172+[1]C_Personale!BV173+[1]C_Personale!BV174</f>
        <v>495</v>
      </c>
      <c r="BY46" s="3">
        <f>+[1]C_Personale!BW172+[1]C_Personale!BW173+[1]C_Personale!BW174</f>
        <v>495</v>
      </c>
      <c r="BZ46" s="3">
        <f>+[1]C_Personale!BX172+[1]C_Personale!BX173+[1]C_Personale!BX174</f>
        <v>495</v>
      </c>
      <c r="CA46" s="3">
        <f>+[1]C_Personale!BY172+[1]C_Personale!BY173+[1]C_Personale!BY174</f>
        <v>495</v>
      </c>
      <c r="CB46" s="3">
        <f>+[1]C_Personale!BZ172+[1]C_Personale!BZ173+[1]C_Personale!BZ174</f>
        <v>495</v>
      </c>
      <c r="CC46" s="3">
        <f>+[1]C_Personale!CA172+[1]C_Personale!CA173+[1]C_Personale!CA174</f>
        <v>495</v>
      </c>
      <c r="CD46" s="3">
        <f>+[1]C_Personale!CB172+[1]C_Personale!CB173+[1]C_Personale!CB174</f>
        <v>495</v>
      </c>
      <c r="CE46" s="3">
        <f>+[1]C_Personale!CC172+[1]C_Personale!CC173+[1]C_Personale!CC174</f>
        <v>495</v>
      </c>
      <c r="CF46" s="3">
        <f>+[1]C_Personale!CD172+[1]C_Personale!CD173+[1]C_Personale!CD174</f>
        <v>495</v>
      </c>
      <c r="CG46" s="3">
        <f>+[1]C_Personale!CE172+[1]C_Personale!CE173+[1]C_Personale!CE174</f>
        <v>495</v>
      </c>
      <c r="CH46" s="3">
        <f>+[1]C_Personale!CF172+[1]C_Personale!CF173+[1]C_Personale!CF174</f>
        <v>495</v>
      </c>
      <c r="CI46" s="3">
        <f>+[1]C_Personale!CG172+[1]C_Personale!CG173+[1]C_Personale!CG174</f>
        <v>495</v>
      </c>
      <c r="CJ46" s="3">
        <f>+[1]C_Personale!CH172+[1]C_Personale!CH173+[1]C_Personale!CH174</f>
        <v>495</v>
      </c>
      <c r="CK46" s="3">
        <f>+[1]C_Personale!CI172+[1]C_Personale!CI173+[1]C_Personale!CI174</f>
        <v>495</v>
      </c>
      <c r="CL46" s="3">
        <f>+[1]C_Personale!CJ172+[1]C_Personale!CJ173+[1]C_Personale!CJ174</f>
        <v>495</v>
      </c>
      <c r="CM46" s="3">
        <f>+[1]C_Personale!CK172+[1]C_Personale!CK173+[1]C_Personale!CK174</f>
        <v>495</v>
      </c>
      <c r="CN46" s="3">
        <f>+[1]C_Personale!CL172+[1]C_Personale!CL173+[1]C_Personale!CL174</f>
        <v>495</v>
      </c>
      <c r="CO46" s="3">
        <f>+[1]C_Personale!CM172+[1]C_Personale!CM173+[1]C_Personale!CM174</f>
        <v>495</v>
      </c>
      <c r="CP46" s="3">
        <f>+[1]C_Personale!CN172+[1]C_Personale!CN173+[1]C_Personale!CN174</f>
        <v>495</v>
      </c>
      <c r="CQ46" s="3">
        <f>+[1]C_Personale!CO172+[1]C_Personale!CO173+[1]C_Personale!CO174</f>
        <v>495</v>
      </c>
      <c r="CR46" s="3">
        <f>+[1]C_Personale!CP172+[1]C_Personale!CP173+[1]C_Personale!CP174</f>
        <v>495</v>
      </c>
      <c r="CS46" s="3">
        <f>+[1]C_Personale!CQ172+[1]C_Personale!CQ173+[1]C_Personale!CQ174</f>
        <v>495</v>
      </c>
      <c r="CT46" s="3">
        <f>+[1]C_Personale!CR172+[1]C_Personale!CR173+[1]C_Personale!CR174</f>
        <v>495</v>
      </c>
      <c r="CU46" s="3">
        <f>+[1]C_Personale!CS172+[1]C_Personale!CS173+[1]C_Personale!CS174</f>
        <v>495</v>
      </c>
      <c r="CV46" s="3">
        <f>+[1]C_Personale!CT172+[1]C_Personale!CT173+[1]C_Personale!CT174</f>
        <v>495</v>
      </c>
      <c r="CW46" s="3">
        <f>+[1]C_Personale!CU172+[1]C_Personale!CU173+[1]C_Personale!CU174</f>
        <v>495</v>
      </c>
      <c r="CX46" s="3">
        <f>+[1]C_Personale!CV172+[1]C_Personale!CV173+[1]C_Personale!CV174</f>
        <v>495</v>
      </c>
      <c r="CY46" s="3">
        <f>+[1]C_Personale!CW172+[1]C_Personale!CW173+[1]C_Personale!CW174</f>
        <v>495</v>
      </c>
      <c r="CZ46" s="3">
        <f>+[1]C_Personale!CX172+[1]C_Personale!CX173+[1]C_Personale!CX174</f>
        <v>495</v>
      </c>
      <c r="DA46" s="3">
        <f>+[1]C_Personale!CY172+[1]C_Personale!CY173+[1]C_Personale!CY174</f>
        <v>495</v>
      </c>
      <c r="DB46" s="3">
        <f>+[1]C_Personale!CZ172+[1]C_Personale!CZ173+[1]C_Personale!CZ174</f>
        <v>495</v>
      </c>
      <c r="DC46" s="3">
        <f>+[1]C_Personale!DA172+[1]C_Personale!DA173+[1]C_Personale!DA174</f>
        <v>495</v>
      </c>
      <c r="DD46" s="3">
        <f>+[1]C_Personale!DB172+[1]C_Personale!DB173+[1]C_Personale!DB174</f>
        <v>495</v>
      </c>
      <c r="DE46" s="3">
        <f>+[1]C_Personale!DC172+[1]C_Personale!DC173+[1]C_Personale!DC174</f>
        <v>495</v>
      </c>
      <c r="DF46" s="3">
        <f>+[1]C_Personale!DD172+[1]C_Personale!DD173+[1]C_Personale!DD174</f>
        <v>495</v>
      </c>
      <c r="DG46" s="3">
        <f>+[1]C_Personale!DE172+[1]C_Personale!DE173+[1]C_Personale!DE174</f>
        <v>495</v>
      </c>
      <c r="DH46" s="3">
        <f>+[1]C_Personale!DF172+[1]C_Personale!DF173+[1]C_Personale!DF174</f>
        <v>495</v>
      </c>
      <c r="DI46" s="3">
        <f>+[1]C_Personale!DG172+[1]C_Personale!DG173+[1]C_Personale!DG174</f>
        <v>495</v>
      </c>
      <c r="DJ46" s="3">
        <f>+[1]C_Personale!DH172+[1]C_Personale!DH173+[1]C_Personale!DH174</f>
        <v>495</v>
      </c>
      <c r="DK46" s="3">
        <f>+[1]C_Personale!DI172+[1]C_Personale!DI173+[1]C_Personale!DI174</f>
        <v>495</v>
      </c>
      <c r="DL46" s="3">
        <f>+[1]C_Personale!DJ172+[1]C_Personale!DJ173+[1]C_Personale!DJ174</f>
        <v>495</v>
      </c>
      <c r="DM46" s="3">
        <f>+[1]C_Personale!DK172+[1]C_Personale!DK173+[1]C_Personale!DK174</f>
        <v>495</v>
      </c>
      <c r="DN46" s="3">
        <f>+[1]C_Personale!DL172+[1]C_Personale!DL173+[1]C_Personale!DL174</f>
        <v>495</v>
      </c>
      <c r="DO46" s="3">
        <f>+[1]C_Personale!DM172+[1]C_Personale!DM173+[1]C_Personale!DM174</f>
        <v>495</v>
      </c>
      <c r="DP46" s="3">
        <f>+[1]C_Personale!DN172+[1]C_Personale!DN173+[1]C_Personale!DN174</f>
        <v>495</v>
      </c>
      <c r="DQ46" s="3">
        <f>+[1]C_Personale!DO172+[1]C_Personale!DO173+[1]C_Personale!DO174</f>
        <v>495</v>
      </c>
      <c r="DR46" s="3">
        <f>+[1]C_Personale!DP172+[1]C_Personale!DP173+[1]C_Personale!DP174</f>
        <v>495</v>
      </c>
      <c r="DS46" s="3">
        <f>+[1]C_Personale!DQ172+[1]C_Personale!DQ173+[1]C_Personale!DQ174</f>
        <v>495</v>
      </c>
      <c r="DT46" s="3">
        <f>+[1]C_Personale!DR172+[1]C_Personale!DR173+[1]C_Personale!DR174</f>
        <v>495</v>
      </c>
      <c r="DU46" s="3">
        <f>+[1]C_Personale!DS172+[1]C_Personale!DS173+[1]C_Personale!DS174</f>
        <v>495</v>
      </c>
      <c r="DV46" s="3">
        <f>+[1]C_Personale!DT172+[1]C_Personale!DT173+[1]C_Personale!DT174</f>
        <v>495</v>
      </c>
      <c r="DX46" s="3">
        <f t="shared" ref="DX46:DX47" si="35">+SUM(G46:R46)</f>
        <v>5940</v>
      </c>
      <c r="DY46" s="3">
        <f t="shared" ref="DY46:DY47" si="36">+SUM(S46:AD46)</f>
        <v>5940</v>
      </c>
      <c r="DZ46" s="3">
        <f t="shared" ref="DZ46:DZ47" si="37">+SUM(AE46:AP46)</f>
        <v>5940</v>
      </c>
      <c r="EA46" s="3">
        <f t="shared" ref="EA46:EA47" si="38">+SUM(AQ46:BB46)</f>
        <v>5940</v>
      </c>
      <c r="EB46" s="3">
        <f t="shared" ref="EB46:EB47" si="39">+SUM(BC46:BN46)</f>
        <v>5940</v>
      </c>
      <c r="EC46" s="3">
        <f t="shared" ref="EC46:EC47" si="40">+SUM(BO46:BZ46)</f>
        <v>5940</v>
      </c>
      <c r="ED46" s="3">
        <f t="shared" ref="ED46:ED47" si="41">+SUM(CA46:CL46)</f>
        <v>5940</v>
      </c>
      <c r="EE46" s="3">
        <f t="shared" ref="EE46:EE47" si="42">+SUM(CM46:CX46)</f>
        <v>5940</v>
      </c>
      <c r="EF46" s="3">
        <f t="shared" ref="EF46:EF47" si="43">+SUM(CY46:DJ46)</f>
        <v>5940</v>
      </c>
      <c r="EG46" s="3">
        <f t="shared" ref="EG46:EG47" si="44">+SUM(DK46:DV46)</f>
        <v>5940</v>
      </c>
    </row>
    <row r="47" spans="4:137" ht="18">
      <c r="D47" s="198"/>
      <c r="E47" s="21"/>
      <c r="F47" s="203" t="s">
        <v>298</v>
      </c>
      <c r="G47" s="3">
        <f>+[1]C_Personale!E175</f>
        <v>28.125</v>
      </c>
      <c r="H47" s="3">
        <f>+[1]C_Personale!F175</f>
        <v>28.125</v>
      </c>
      <c r="I47" s="3">
        <f>+[1]C_Personale!G175</f>
        <v>28.125</v>
      </c>
      <c r="J47" s="3">
        <f>+[1]C_Personale!H175</f>
        <v>28.125</v>
      </c>
      <c r="K47" s="3">
        <f>+[1]C_Personale!I175</f>
        <v>28.125</v>
      </c>
      <c r="L47" s="3">
        <f>+[1]C_Personale!J175</f>
        <v>28.125</v>
      </c>
      <c r="M47" s="3">
        <f>+[1]C_Personale!K175</f>
        <v>28.125</v>
      </c>
      <c r="N47" s="3">
        <f>+[1]C_Personale!L175</f>
        <v>28.125</v>
      </c>
      <c r="O47" s="3">
        <f>+[1]C_Personale!M175</f>
        <v>28.125</v>
      </c>
      <c r="P47" s="3">
        <f>+[1]C_Personale!N175</f>
        <v>28.125</v>
      </c>
      <c r="Q47" s="3">
        <f>+[1]C_Personale!O175</f>
        <v>28.125</v>
      </c>
      <c r="R47" s="3">
        <f>+[1]C_Personale!P175</f>
        <v>28.125</v>
      </c>
      <c r="S47" s="3">
        <f>+[1]C_Personale!Q175</f>
        <v>28.125</v>
      </c>
      <c r="T47" s="3">
        <f>+[1]C_Personale!R175</f>
        <v>28.125</v>
      </c>
      <c r="U47" s="3">
        <f>+[1]C_Personale!S175</f>
        <v>28.125</v>
      </c>
      <c r="V47" s="3">
        <f>+[1]C_Personale!T175</f>
        <v>28.125</v>
      </c>
      <c r="W47" s="3">
        <f>+[1]C_Personale!U175</f>
        <v>28.125</v>
      </c>
      <c r="X47" s="3">
        <f>+[1]C_Personale!V175</f>
        <v>28.125</v>
      </c>
      <c r="Y47" s="3">
        <f>+[1]C_Personale!W175</f>
        <v>28.125</v>
      </c>
      <c r="Z47" s="3">
        <f>+[1]C_Personale!X175</f>
        <v>28.125</v>
      </c>
      <c r="AA47" s="3">
        <f>+[1]C_Personale!Y175</f>
        <v>28.125</v>
      </c>
      <c r="AB47" s="3">
        <f>+[1]C_Personale!Z175</f>
        <v>28.125</v>
      </c>
      <c r="AC47" s="3">
        <f>+[1]C_Personale!AA175</f>
        <v>28.125</v>
      </c>
      <c r="AD47" s="3">
        <f>+[1]C_Personale!AB175</f>
        <v>28.125</v>
      </c>
      <c r="AE47" s="3">
        <f>+[1]C_Personale!AC175</f>
        <v>28.125</v>
      </c>
      <c r="AF47" s="3">
        <f>+[1]C_Personale!AD175</f>
        <v>28.125</v>
      </c>
      <c r="AG47" s="3">
        <f>+[1]C_Personale!AE175</f>
        <v>28.125</v>
      </c>
      <c r="AH47" s="3">
        <f>+[1]C_Personale!AF175</f>
        <v>28.125</v>
      </c>
      <c r="AI47" s="3">
        <f>+[1]C_Personale!AG175</f>
        <v>28.125</v>
      </c>
      <c r="AJ47" s="3">
        <f>+[1]C_Personale!AH175</f>
        <v>28.125</v>
      </c>
      <c r="AK47" s="3">
        <f>+[1]C_Personale!AI175</f>
        <v>28.125</v>
      </c>
      <c r="AL47" s="3">
        <f>+[1]C_Personale!AJ175</f>
        <v>28.125</v>
      </c>
      <c r="AM47" s="3">
        <f>+[1]C_Personale!AK175</f>
        <v>28.125</v>
      </c>
      <c r="AN47" s="3">
        <f>+[1]C_Personale!AL175</f>
        <v>28.125</v>
      </c>
      <c r="AO47" s="3">
        <f>+[1]C_Personale!AM175</f>
        <v>28.125</v>
      </c>
      <c r="AP47" s="3">
        <f>+[1]C_Personale!AN175</f>
        <v>28.125</v>
      </c>
      <c r="AQ47" s="3">
        <f>+[1]C_Personale!AO175</f>
        <v>28.125</v>
      </c>
      <c r="AR47" s="3">
        <f>+[1]C_Personale!AP175</f>
        <v>28.125</v>
      </c>
      <c r="AS47" s="3">
        <f>+[1]C_Personale!AQ175</f>
        <v>28.125</v>
      </c>
      <c r="AT47" s="3">
        <f>+[1]C_Personale!AR175</f>
        <v>28.125</v>
      </c>
      <c r="AU47" s="3">
        <f>+[1]C_Personale!AS175</f>
        <v>28.125</v>
      </c>
      <c r="AV47" s="3">
        <f>+[1]C_Personale!AT175</f>
        <v>28.125</v>
      </c>
      <c r="AW47" s="3">
        <f>+[1]C_Personale!AU175</f>
        <v>28.125</v>
      </c>
      <c r="AX47" s="3">
        <f>+[1]C_Personale!AV175</f>
        <v>28.125</v>
      </c>
      <c r="AY47" s="3">
        <f>+[1]C_Personale!AW175</f>
        <v>28.125</v>
      </c>
      <c r="AZ47" s="3">
        <f>+[1]C_Personale!AX175</f>
        <v>28.125</v>
      </c>
      <c r="BA47" s="3">
        <f>+[1]C_Personale!AY175</f>
        <v>28.125</v>
      </c>
      <c r="BB47" s="3">
        <f>+[1]C_Personale!AZ175</f>
        <v>28.125</v>
      </c>
      <c r="BC47" s="3">
        <f>+[1]C_Personale!BA175</f>
        <v>28.125</v>
      </c>
      <c r="BD47" s="3">
        <f>+[1]C_Personale!BB175</f>
        <v>28.125</v>
      </c>
      <c r="BE47" s="3">
        <f>+[1]C_Personale!BC175</f>
        <v>28.125</v>
      </c>
      <c r="BF47" s="3">
        <f>+[1]C_Personale!BD175</f>
        <v>28.125</v>
      </c>
      <c r="BG47" s="3">
        <f>+[1]C_Personale!BE175</f>
        <v>28.125</v>
      </c>
      <c r="BH47" s="3">
        <f>+[1]C_Personale!BF175</f>
        <v>28.125</v>
      </c>
      <c r="BI47" s="3">
        <f>+[1]C_Personale!BG175</f>
        <v>28.125</v>
      </c>
      <c r="BJ47" s="3">
        <f>+[1]C_Personale!BH175</f>
        <v>28.125</v>
      </c>
      <c r="BK47" s="3">
        <f>+[1]C_Personale!BI175</f>
        <v>28.125</v>
      </c>
      <c r="BL47" s="3">
        <f>+[1]C_Personale!BJ175</f>
        <v>28.125</v>
      </c>
      <c r="BM47" s="3">
        <f>+[1]C_Personale!BK175</f>
        <v>28.125</v>
      </c>
      <c r="BN47" s="3">
        <f>+[1]C_Personale!BL175</f>
        <v>28.125</v>
      </c>
      <c r="BO47" s="3">
        <f>+[1]C_Personale!BM175</f>
        <v>28.125</v>
      </c>
      <c r="BP47" s="3">
        <f>+[1]C_Personale!BN175</f>
        <v>28.125</v>
      </c>
      <c r="BQ47" s="3">
        <f>+[1]C_Personale!BO175</f>
        <v>28.125</v>
      </c>
      <c r="BR47" s="3">
        <f>+[1]C_Personale!BP175</f>
        <v>28.125</v>
      </c>
      <c r="BS47" s="3">
        <f>+[1]C_Personale!BQ175</f>
        <v>28.125</v>
      </c>
      <c r="BT47" s="3">
        <f>+[1]C_Personale!BR175</f>
        <v>28.125</v>
      </c>
      <c r="BU47" s="3">
        <f>+[1]C_Personale!BS175</f>
        <v>28.125</v>
      </c>
      <c r="BV47" s="3">
        <f>+[1]C_Personale!BT175</f>
        <v>28.125</v>
      </c>
      <c r="BW47" s="3">
        <f>+[1]C_Personale!BU175</f>
        <v>28.125</v>
      </c>
      <c r="BX47" s="3">
        <f>+[1]C_Personale!BV175</f>
        <v>28.125</v>
      </c>
      <c r="BY47" s="3">
        <f>+[1]C_Personale!BW175</f>
        <v>28.125</v>
      </c>
      <c r="BZ47" s="3">
        <f>+[1]C_Personale!BX175</f>
        <v>28.125</v>
      </c>
      <c r="CA47" s="3">
        <f>+[1]C_Personale!BY175</f>
        <v>28.125</v>
      </c>
      <c r="CB47" s="3">
        <f>+[1]C_Personale!BZ175</f>
        <v>28.125</v>
      </c>
      <c r="CC47" s="3">
        <f>+[1]C_Personale!CA175</f>
        <v>28.125</v>
      </c>
      <c r="CD47" s="3">
        <f>+[1]C_Personale!CB175</f>
        <v>28.125</v>
      </c>
      <c r="CE47" s="3">
        <f>+[1]C_Personale!CC175</f>
        <v>28.125</v>
      </c>
      <c r="CF47" s="3">
        <f>+[1]C_Personale!CD175</f>
        <v>28.125</v>
      </c>
      <c r="CG47" s="3">
        <f>+[1]C_Personale!CE175</f>
        <v>28.125</v>
      </c>
      <c r="CH47" s="3">
        <f>+[1]C_Personale!CF175</f>
        <v>28.125</v>
      </c>
      <c r="CI47" s="3">
        <f>+[1]C_Personale!CG175</f>
        <v>28.125</v>
      </c>
      <c r="CJ47" s="3">
        <f>+[1]C_Personale!CH175</f>
        <v>28.125</v>
      </c>
      <c r="CK47" s="3">
        <f>+[1]C_Personale!CI175</f>
        <v>28.125</v>
      </c>
      <c r="CL47" s="3">
        <f>+[1]C_Personale!CJ175</f>
        <v>28.125</v>
      </c>
      <c r="CM47" s="3">
        <f>+[1]C_Personale!CK175</f>
        <v>28.125</v>
      </c>
      <c r="CN47" s="3">
        <f>+[1]C_Personale!CL175</f>
        <v>28.125</v>
      </c>
      <c r="CO47" s="3">
        <f>+[1]C_Personale!CM175</f>
        <v>28.125</v>
      </c>
      <c r="CP47" s="3">
        <f>+[1]C_Personale!CN175</f>
        <v>28.125</v>
      </c>
      <c r="CQ47" s="3">
        <f>+[1]C_Personale!CO175</f>
        <v>28.125</v>
      </c>
      <c r="CR47" s="3">
        <f>+[1]C_Personale!CP175</f>
        <v>28.125</v>
      </c>
      <c r="CS47" s="3">
        <f>+[1]C_Personale!CQ175</f>
        <v>28.125</v>
      </c>
      <c r="CT47" s="3">
        <f>+[1]C_Personale!CR175</f>
        <v>28.125</v>
      </c>
      <c r="CU47" s="3">
        <f>+[1]C_Personale!CS175</f>
        <v>28.125</v>
      </c>
      <c r="CV47" s="3">
        <f>+[1]C_Personale!CT175</f>
        <v>28.125</v>
      </c>
      <c r="CW47" s="3">
        <f>+[1]C_Personale!CU175</f>
        <v>28.125</v>
      </c>
      <c r="CX47" s="3">
        <f>+[1]C_Personale!CV175</f>
        <v>28.125</v>
      </c>
      <c r="CY47" s="3">
        <f>+[1]C_Personale!CW175</f>
        <v>28.125</v>
      </c>
      <c r="CZ47" s="3">
        <f>+[1]C_Personale!CX175</f>
        <v>28.125</v>
      </c>
      <c r="DA47" s="3">
        <f>+[1]C_Personale!CY175</f>
        <v>28.125</v>
      </c>
      <c r="DB47" s="3">
        <f>+[1]C_Personale!CZ175</f>
        <v>28.125</v>
      </c>
      <c r="DC47" s="3">
        <f>+[1]C_Personale!DA175</f>
        <v>28.125</v>
      </c>
      <c r="DD47" s="3">
        <f>+[1]C_Personale!DB175</f>
        <v>28.125</v>
      </c>
      <c r="DE47" s="3">
        <f>+[1]C_Personale!DC175</f>
        <v>28.125</v>
      </c>
      <c r="DF47" s="3">
        <f>+[1]C_Personale!DD175</f>
        <v>28.125</v>
      </c>
      <c r="DG47" s="3">
        <f>+[1]C_Personale!DE175</f>
        <v>28.125</v>
      </c>
      <c r="DH47" s="3">
        <f>+[1]C_Personale!DF175</f>
        <v>28.125</v>
      </c>
      <c r="DI47" s="3">
        <f>+[1]C_Personale!DG175</f>
        <v>28.125</v>
      </c>
      <c r="DJ47" s="3">
        <f>+[1]C_Personale!DH175</f>
        <v>28.125</v>
      </c>
      <c r="DK47" s="3">
        <f>+[1]C_Personale!DI175</f>
        <v>28.125</v>
      </c>
      <c r="DL47" s="3">
        <f>+[1]C_Personale!DJ175</f>
        <v>28.125</v>
      </c>
      <c r="DM47" s="3">
        <f>+[1]C_Personale!DK175</f>
        <v>28.125</v>
      </c>
      <c r="DN47" s="3">
        <f>+[1]C_Personale!DL175</f>
        <v>28.125</v>
      </c>
      <c r="DO47" s="3">
        <f>+[1]C_Personale!DM175</f>
        <v>28.125</v>
      </c>
      <c r="DP47" s="3">
        <f>+[1]C_Personale!DN175</f>
        <v>28.125</v>
      </c>
      <c r="DQ47" s="3">
        <f>+[1]C_Personale!DO175</f>
        <v>28.125</v>
      </c>
      <c r="DR47" s="3">
        <f>+[1]C_Personale!DP175</f>
        <v>28.125</v>
      </c>
      <c r="DS47" s="3">
        <f>+[1]C_Personale!DQ175</f>
        <v>28.125</v>
      </c>
      <c r="DT47" s="3">
        <f>+[1]C_Personale!DR175</f>
        <v>28.125</v>
      </c>
      <c r="DU47" s="3">
        <f>+[1]C_Personale!DS175</f>
        <v>28.125</v>
      </c>
      <c r="DV47" s="3">
        <f>+[1]C_Personale!DT175</f>
        <v>28.125</v>
      </c>
      <c r="DX47" s="3">
        <f t="shared" si="35"/>
        <v>337.5</v>
      </c>
      <c r="DY47" s="3">
        <f t="shared" si="36"/>
        <v>337.5</v>
      </c>
      <c r="DZ47" s="3">
        <f t="shared" si="37"/>
        <v>337.5</v>
      </c>
      <c r="EA47" s="3">
        <f t="shared" si="38"/>
        <v>337.5</v>
      </c>
      <c r="EB47" s="3">
        <f t="shared" si="39"/>
        <v>337.5</v>
      </c>
      <c r="EC47" s="3">
        <f t="shared" si="40"/>
        <v>337.5</v>
      </c>
      <c r="ED47" s="3">
        <f t="shared" si="41"/>
        <v>337.5</v>
      </c>
      <c r="EE47" s="3">
        <f t="shared" si="42"/>
        <v>337.5</v>
      </c>
      <c r="EF47" s="3">
        <f t="shared" si="43"/>
        <v>337.5</v>
      </c>
      <c r="EG47" s="3">
        <f t="shared" si="44"/>
        <v>337.5</v>
      </c>
    </row>
    <row r="48" spans="4:137" ht="18">
      <c r="D48" s="198"/>
      <c r="E48" s="204" t="str">
        <f>+E45</f>
        <v>Costi del Personale</v>
      </c>
      <c r="F48" s="205" t="s">
        <v>299</v>
      </c>
      <c r="G48" s="27">
        <f>+G46+G47</f>
        <v>523.125</v>
      </c>
      <c r="H48" s="27">
        <f t="shared" ref="H48:BS48" si="45">+H46+H47</f>
        <v>523.125</v>
      </c>
      <c r="I48" s="27">
        <f t="shared" si="45"/>
        <v>523.125</v>
      </c>
      <c r="J48" s="27">
        <f t="shared" si="45"/>
        <v>523.125</v>
      </c>
      <c r="K48" s="27">
        <f t="shared" si="45"/>
        <v>523.125</v>
      </c>
      <c r="L48" s="27">
        <f t="shared" si="45"/>
        <v>523.125</v>
      </c>
      <c r="M48" s="27">
        <f t="shared" si="45"/>
        <v>523.125</v>
      </c>
      <c r="N48" s="27">
        <f t="shared" si="45"/>
        <v>523.125</v>
      </c>
      <c r="O48" s="27">
        <f t="shared" si="45"/>
        <v>523.125</v>
      </c>
      <c r="P48" s="27">
        <f t="shared" si="45"/>
        <v>523.125</v>
      </c>
      <c r="Q48" s="27">
        <f t="shared" si="45"/>
        <v>523.125</v>
      </c>
      <c r="R48" s="27">
        <f t="shared" si="45"/>
        <v>523.125</v>
      </c>
      <c r="S48" s="27">
        <f t="shared" si="45"/>
        <v>523.125</v>
      </c>
      <c r="T48" s="27">
        <f t="shared" si="45"/>
        <v>523.125</v>
      </c>
      <c r="U48" s="27">
        <f t="shared" si="45"/>
        <v>523.125</v>
      </c>
      <c r="V48" s="27">
        <f t="shared" si="45"/>
        <v>523.125</v>
      </c>
      <c r="W48" s="27">
        <f t="shared" si="45"/>
        <v>523.125</v>
      </c>
      <c r="X48" s="27">
        <f t="shared" si="45"/>
        <v>523.125</v>
      </c>
      <c r="Y48" s="27">
        <f t="shared" si="45"/>
        <v>523.125</v>
      </c>
      <c r="Z48" s="27">
        <f t="shared" si="45"/>
        <v>523.125</v>
      </c>
      <c r="AA48" s="27">
        <f t="shared" si="45"/>
        <v>523.125</v>
      </c>
      <c r="AB48" s="27">
        <f t="shared" si="45"/>
        <v>523.125</v>
      </c>
      <c r="AC48" s="27">
        <f t="shared" si="45"/>
        <v>523.125</v>
      </c>
      <c r="AD48" s="27">
        <f t="shared" si="45"/>
        <v>523.125</v>
      </c>
      <c r="AE48" s="27">
        <f t="shared" si="45"/>
        <v>523.125</v>
      </c>
      <c r="AF48" s="27">
        <f t="shared" si="45"/>
        <v>523.125</v>
      </c>
      <c r="AG48" s="27">
        <f t="shared" si="45"/>
        <v>523.125</v>
      </c>
      <c r="AH48" s="27">
        <f t="shared" si="45"/>
        <v>523.125</v>
      </c>
      <c r="AI48" s="27">
        <f t="shared" si="45"/>
        <v>523.125</v>
      </c>
      <c r="AJ48" s="27">
        <f t="shared" si="45"/>
        <v>523.125</v>
      </c>
      <c r="AK48" s="27">
        <f t="shared" si="45"/>
        <v>523.125</v>
      </c>
      <c r="AL48" s="27">
        <f t="shared" si="45"/>
        <v>523.125</v>
      </c>
      <c r="AM48" s="27">
        <f t="shared" si="45"/>
        <v>523.125</v>
      </c>
      <c r="AN48" s="27">
        <f t="shared" si="45"/>
        <v>523.125</v>
      </c>
      <c r="AO48" s="27">
        <f t="shared" si="45"/>
        <v>523.125</v>
      </c>
      <c r="AP48" s="27">
        <f t="shared" si="45"/>
        <v>523.125</v>
      </c>
      <c r="AQ48" s="27">
        <f t="shared" si="45"/>
        <v>523.125</v>
      </c>
      <c r="AR48" s="27">
        <f t="shared" si="45"/>
        <v>523.125</v>
      </c>
      <c r="AS48" s="27">
        <f t="shared" si="45"/>
        <v>523.125</v>
      </c>
      <c r="AT48" s="27">
        <f t="shared" si="45"/>
        <v>523.125</v>
      </c>
      <c r="AU48" s="27">
        <f t="shared" si="45"/>
        <v>523.125</v>
      </c>
      <c r="AV48" s="27">
        <f t="shared" si="45"/>
        <v>523.125</v>
      </c>
      <c r="AW48" s="27">
        <f t="shared" si="45"/>
        <v>523.125</v>
      </c>
      <c r="AX48" s="27">
        <f t="shared" si="45"/>
        <v>523.125</v>
      </c>
      <c r="AY48" s="27">
        <f t="shared" si="45"/>
        <v>523.125</v>
      </c>
      <c r="AZ48" s="27">
        <f t="shared" si="45"/>
        <v>523.125</v>
      </c>
      <c r="BA48" s="27">
        <f t="shared" si="45"/>
        <v>523.125</v>
      </c>
      <c r="BB48" s="27">
        <f t="shared" si="45"/>
        <v>523.125</v>
      </c>
      <c r="BC48" s="27">
        <f t="shared" si="45"/>
        <v>523.125</v>
      </c>
      <c r="BD48" s="27">
        <f t="shared" si="45"/>
        <v>523.125</v>
      </c>
      <c r="BE48" s="27">
        <f t="shared" si="45"/>
        <v>523.125</v>
      </c>
      <c r="BF48" s="27">
        <f t="shared" si="45"/>
        <v>523.125</v>
      </c>
      <c r="BG48" s="27">
        <f t="shared" si="45"/>
        <v>523.125</v>
      </c>
      <c r="BH48" s="27">
        <f t="shared" si="45"/>
        <v>523.125</v>
      </c>
      <c r="BI48" s="27">
        <f t="shared" si="45"/>
        <v>523.125</v>
      </c>
      <c r="BJ48" s="27">
        <f t="shared" si="45"/>
        <v>523.125</v>
      </c>
      <c r="BK48" s="27">
        <f t="shared" si="45"/>
        <v>523.125</v>
      </c>
      <c r="BL48" s="27">
        <f t="shared" si="45"/>
        <v>523.125</v>
      </c>
      <c r="BM48" s="27">
        <f t="shared" si="45"/>
        <v>523.125</v>
      </c>
      <c r="BN48" s="27">
        <f t="shared" si="45"/>
        <v>523.125</v>
      </c>
      <c r="BO48" s="27">
        <f t="shared" si="45"/>
        <v>523.125</v>
      </c>
      <c r="BP48" s="27">
        <f t="shared" si="45"/>
        <v>523.125</v>
      </c>
      <c r="BQ48" s="27">
        <f t="shared" si="45"/>
        <v>523.125</v>
      </c>
      <c r="BR48" s="27">
        <f t="shared" si="45"/>
        <v>523.125</v>
      </c>
      <c r="BS48" s="27">
        <f t="shared" si="45"/>
        <v>523.125</v>
      </c>
      <c r="BT48" s="27">
        <f t="shared" ref="BT48:DV48" si="46">+BT46+BT47</f>
        <v>523.125</v>
      </c>
      <c r="BU48" s="27">
        <f t="shared" si="46"/>
        <v>523.125</v>
      </c>
      <c r="BV48" s="27">
        <f t="shared" si="46"/>
        <v>523.125</v>
      </c>
      <c r="BW48" s="27">
        <f t="shared" si="46"/>
        <v>523.125</v>
      </c>
      <c r="BX48" s="27">
        <f t="shared" si="46"/>
        <v>523.125</v>
      </c>
      <c r="BY48" s="27">
        <f t="shared" si="46"/>
        <v>523.125</v>
      </c>
      <c r="BZ48" s="27">
        <f t="shared" si="46"/>
        <v>523.125</v>
      </c>
      <c r="CA48" s="27">
        <f t="shared" si="46"/>
        <v>523.125</v>
      </c>
      <c r="CB48" s="27">
        <f t="shared" si="46"/>
        <v>523.125</v>
      </c>
      <c r="CC48" s="27">
        <f t="shared" si="46"/>
        <v>523.125</v>
      </c>
      <c r="CD48" s="27">
        <f t="shared" si="46"/>
        <v>523.125</v>
      </c>
      <c r="CE48" s="27">
        <f t="shared" si="46"/>
        <v>523.125</v>
      </c>
      <c r="CF48" s="27">
        <f t="shared" si="46"/>
        <v>523.125</v>
      </c>
      <c r="CG48" s="27">
        <f t="shared" si="46"/>
        <v>523.125</v>
      </c>
      <c r="CH48" s="27">
        <f t="shared" si="46"/>
        <v>523.125</v>
      </c>
      <c r="CI48" s="27">
        <f t="shared" si="46"/>
        <v>523.125</v>
      </c>
      <c r="CJ48" s="27">
        <f t="shared" si="46"/>
        <v>523.125</v>
      </c>
      <c r="CK48" s="27">
        <f t="shared" si="46"/>
        <v>523.125</v>
      </c>
      <c r="CL48" s="27">
        <f t="shared" si="46"/>
        <v>523.125</v>
      </c>
      <c r="CM48" s="27">
        <f t="shared" si="46"/>
        <v>523.125</v>
      </c>
      <c r="CN48" s="27">
        <f t="shared" si="46"/>
        <v>523.125</v>
      </c>
      <c r="CO48" s="27">
        <f t="shared" si="46"/>
        <v>523.125</v>
      </c>
      <c r="CP48" s="27">
        <f t="shared" si="46"/>
        <v>523.125</v>
      </c>
      <c r="CQ48" s="27">
        <f t="shared" si="46"/>
        <v>523.125</v>
      </c>
      <c r="CR48" s="27">
        <f t="shared" si="46"/>
        <v>523.125</v>
      </c>
      <c r="CS48" s="27">
        <f t="shared" si="46"/>
        <v>523.125</v>
      </c>
      <c r="CT48" s="27">
        <f t="shared" si="46"/>
        <v>523.125</v>
      </c>
      <c r="CU48" s="27">
        <f t="shared" si="46"/>
        <v>523.125</v>
      </c>
      <c r="CV48" s="27">
        <f t="shared" si="46"/>
        <v>523.125</v>
      </c>
      <c r="CW48" s="27">
        <f t="shared" si="46"/>
        <v>523.125</v>
      </c>
      <c r="CX48" s="27">
        <f t="shared" si="46"/>
        <v>523.125</v>
      </c>
      <c r="CY48" s="27">
        <f t="shared" si="46"/>
        <v>523.125</v>
      </c>
      <c r="CZ48" s="27">
        <f t="shared" si="46"/>
        <v>523.125</v>
      </c>
      <c r="DA48" s="27">
        <f t="shared" si="46"/>
        <v>523.125</v>
      </c>
      <c r="DB48" s="27">
        <f t="shared" si="46"/>
        <v>523.125</v>
      </c>
      <c r="DC48" s="27">
        <f t="shared" si="46"/>
        <v>523.125</v>
      </c>
      <c r="DD48" s="27">
        <f t="shared" si="46"/>
        <v>523.125</v>
      </c>
      <c r="DE48" s="27">
        <f t="shared" si="46"/>
        <v>523.125</v>
      </c>
      <c r="DF48" s="27">
        <f t="shared" si="46"/>
        <v>523.125</v>
      </c>
      <c r="DG48" s="27">
        <f t="shared" si="46"/>
        <v>523.125</v>
      </c>
      <c r="DH48" s="27">
        <f t="shared" si="46"/>
        <v>523.125</v>
      </c>
      <c r="DI48" s="27">
        <f t="shared" si="46"/>
        <v>523.125</v>
      </c>
      <c r="DJ48" s="27">
        <f t="shared" si="46"/>
        <v>523.125</v>
      </c>
      <c r="DK48" s="27">
        <f t="shared" si="46"/>
        <v>523.125</v>
      </c>
      <c r="DL48" s="27">
        <f t="shared" si="46"/>
        <v>523.125</v>
      </c>
      <c r="DM48" s="27">
        <f t="shared" si="46"/>
        <v>523.125</v>
      </c>
      <c r="DN48" s="27">
        <f t="shared" si="46"/>
        <v>523.125</v>
      </c>
      <c r="DO48" s="27">
        <f t="shared" si="46"/>
        <v>523.125</v>
      </c>
      <c r="DP48" s="27">
        <f t="shared" si="46"/>
        <v>523.125</v>
      </c>
      <c r="DQ48" s="27">
        <f t="shared" si="46"/>
        <v>523.125</v>
      </c>
      <c r="DR48" s="27">
        <f t="shared" si="46"/>
        <v>523.125</v>
      </c>
      <c r="DS48" s="27">
        <f t="shared" si="46"/>
        <v>523.125</v>
      </c>
      <c r="DT48" s="27">
        <f t="shared" si="46"/>
        <v>523.125</v>
      </c>
      <c r="DU48" s="27">
        <f t="shared" si="46"/>
        <v>523.125</v>
      </c>
      <c r="DV48" s="27">
        <f t="shared" si="46"/>
        <v>523.125</v>
      </c>
      <c r="DX48" s="27">
        <f t="shared" ref="DX48:EG48" si="47">+SUM(DX46:DX47)</f>
        <v>6277.5</v>
      </c>
      <c r="DY48" s="27">
        <f t="shared" si="47"/>
        <v>6277.5</v>
      </c>
      <c r="DZ48" s="27">
        <f t="shared" si="47"/>
        <v>6277.5</v>
      </c>
      <c r="EA48" s="27">
        <f t="shared" si="47"/>
        <v>6277.5</v>
      </c>
      <c r="EB48" s="27">
        <f t="shared" si="47"/>
        <v>6277.5</v>
      </c>
      <c r="EC48" s="27">
        <f t="shared" si="47"/>
        <v>6277.5</v>
      </c>
      <c r="ED48" s="27">
        <f t="shared" si="47"/>
        <v>6277.5</v>
      </c>
      <c r="EE48" s="27">
        <f t="shared" si="47"/>
        <v>6277.5</v>
      </c>
      <c r="EF48" s="27">
        <f t="shared" si="47"/>
        <v>6277.5</v>
      </c>
      <c r="EG48" s="27">
        <f t="shared" si="47"/>
        <v>6277.5</v>
      </c>
    </row>
    <row r="49" spans="4:137" ht="18">
      <c r="D49" s="198"/>
      <c r="E49" s="21"/>
      <c r="F49" s="206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</row>
    <row r="50" spans="4:137" ht="18">
      <c r="D50" s="198"/>
      <c r="E50" s="21" t="s">
        <v>300</v>
      </c>
      <c r="F50" s="206"/>
      <c r="G50" s="27">
        <f>+[1]P_Iniziali!$D9*G7</f>
        <v>16000</v>
      </c>
      <c r="H50" s="27">
        <f>+[1]P_Iniziali!$D9*H7</f>
        <v>16000</v>
      </c>
      <c r="I50" s="27">
        <f>+[1]P_Iniziali!$D9*I7</f>
        <v>16000</v>
      </c>
      <c r="J50" s="27">
        <f>+[1]P_Iniziali!$D9*J7</f>
        <v>16000</v>
      </c>
      <c r="K50" s="27">
        <f>+[1]P_Iniziali!$D9*K7</f>
        <v>16000</v>
      </c>
      <c r="L50" s="27">
        <f>+[1]P_Iniziali!$D9*L7</f>
        <v>16000</v>
      </c>
      <c r="M50" s="27">
        <f>+[1]P_Iniziali!$D9*M7</f>
        <v>16000</v>
      </c>
      <c r="N50" s="27">
        <f>+[1]P_Iniziali!$D9*N7</f>
        <v>16000</v>
      </c>
      <c r="O50" s="27">
        <f>+[1]P_Iniziali!$D9*O7</f>
        <v>16000</v>
      </c>
      <c r="P50" s="27">
        <f>+[1]P_Iniziali!$D9*P7</f>
        <v>16000</v>
      </c>
      <c r="Q50" s="27">
        <f>+[1]P_Iniziali!$D9*Q7</f>
        <v>16000</v>
      </c>
      <c r="R50" s="27">
        <f>+[1]P_Iniziali!$D9*R7</f>
        <v>16000</v>
      </c>
      <c r="S50" s="27">
        <f>+[1]P_Iniziali!$D9*S7</f>
        <v>16000</v>
      </c>
      <c r="T50" s="27">
        <f>+[1]P_Iniziali!$D9*T7</f>
        <v>16000</v>
      </c>
      <c r="U50" s="27">
        <f>+[1]P_Iniziali!$D9*U7</f>
        <v>16000</v>
      </c>
      <c r="V50" s="27">
        <f>+[1]P_Iniziali!$D9*V7</f>
        <v>16000</v>
      </c>
      <c r="W50" s="27">
        <f>+[1]P_Iniziali!$D9*W7</f>
        <v>16000</v>
      </c>
      <c r="X50" s="27">
        <f>+[1]P_Iniziali!$D9*X7</f>
        <v>16000</v>
      </c>
      <c r="Y50" s="27">
        <f>+[1]P_Iniziali!$D9*Y7</f>
        <v>16000</v>
      </c>
      <c r="Z50" s="27">
        <f>+[1]P_Iniziali!$D9*Z7</f>
        <v>16000</v>
      </c>
      <c r="AA50" s="27">
        <f>+[1]P_Iniziali!$D9*AA7</f>
        <v>16000</v>
      </c>
      <c r="AB50" s="27">
        <f>+[1]P_Iniziali!$D9*AB7</f>
        <v>16000</v>
      </c>
      <c r="AC50" s="27">
        <f>+[1]P_Iniziali!$D9*AC7</f>
        <v>16000</v>
      </c>
      <c r="AD50" s="27">
        <f>+[1]P_Iniziali!$D9*AD7</f>
        <v>16000</v>
      </c>
      <c r="AE50" s="27">
        <f>+[1]P_Iniziali!$D9*AE7</f>
        <v>5500</v>
      </c>
      <c r="AF50" s="27">
        <f>+[1]P_Iniziali!$D9*AF7</f>
        <v>5500</v>
      </c>
      <c r="AG50" s="27">
        <f>+[1]P_Iniziali!$D9*AG7</f>
        <v>5500</v>
      </c>
      <c r="AH50" s="27">
        <f>+[1]P_Iniziali!$D9*AH7</f>
        <v>5500</v>
      </c>
      <c r="AI50" s="27">
        <f>+[1]P_Iniziali!$D9*AI7</f>
        <v>5500</v>
      </c>
      <c r="AJ50" s="27">
        <f>+[1]P_Iniziali!$D9*AJ7</f>
        <v>5500</v>
      </c>
      <c r="AK50" s="27">
        <f>+[1]P_Iniziali!$D9*AK7</f>
        <v>5500</v>
      </c>
      <c r="AL50" s="27">
        <f>+[1]P_Iniziali!$D9*AL7</f>
        <v>5500</v>
      </c>
      <c r="AM50" s="27">
        <f>+[1]P_Iniziali!$D9*AM7</f>
        <v>5500</v>
      </c>
      <c r="AN50" s="27">
        <f>+[1]P_Iniziali!$D9*AN7</f>
        <v>5500</v>
      </c>
      <c r="AO50" s="27">
        <f>+[1]P_Iniziali!$D9*AO7</f>
        <v>5500</v>
      </c>
      <c r="AP50" s="27">
        <f>+[1]P_Iniziali!$D9*AP7</f>
        <v>5500</v>
      </c>
      <c r="AQ50" s="27">
        <f>+[1]P_Iniziali!$D9*AQ7</f>
        <v>16000</v>
      </c>
      <c r="AR50" s="27">
        <f>+[1]P_Iniziali!$D9*AR7</f>
        <v>16000</v>
      </c>
      <c r="AS50" s="27">
        <f>+[1]P_Iniziali!$D9*AS7</f>
        <v>16000</v>
      </c>
      <c r="AT50" s="27">
        <f>+[1]P_Iniziali!$D9*AT7</f>
        <v>16000</v>
      </c>
      <c r="AU50" s="27">
        <f>+[1]P_Iniziali!$D9*AU7</f>
        <v>16000</v>
      </c>
      <c r="AV50" s="27">
        <f>+[1]P_Iniziali!$D9*AV7</f>
        <v>16000</v>
      </c>
      <c r="AW50" s="27">
        <f>+[1]P_Iniziali!$D9*AW7</f>
        <v>16000</v>
      </c>
      <c r="AX50" s="27">
        <f>+[1]P_Iniziali!$D9*AX7</f>
        <v>16000</v>
      </c>
      <c r="AY50" s="27">
        <f>+[1]P_Iniziali!$D9*AY7</f>
        <v>16000</v>
      </c>
      <c r="AZ50" s="27">
        <f>+[1]P_Iniziali!$D9*AZ7</f>
        <v>16000</v>
      </c>
      <c r="BA50" s="27">
        <f>+[1]P_Iniziali!$D9*BA7</f>
        <v>16000</v>
      </c>
      <c r="BB50" s="27">
        <f>+[1]P_Iniziali!$D9*BB7</f>
        <v>16000</v>
      </c>
      <c r="BC50" s="27">
        <f>+[1]P_Iniziali!$D9*BC7</f>
        <v>16000</v>
      </c>
      <c r="BD50" s="27">
        <f>+[1]P_Iniziali!$D9*BD7</f>
        <v>16000</v>
      </c>
      <c r="BE50" s="27">
        <f>+[1]P_Iniziali!$D9*BE7</f>
        <v>16000</v>
      </c>
      <c r="BF50" s="27">
        <f>+[1]P_Iniziali!$D9*BF7</f>
        <v>16000</v>
      </c>
      <c r="BG50" s="27">
        <f>+[1]P_Iniziali!$D9*BG7</f>
        <v>16000</v>
      </c>
      <c r="BH50" s="27">
        <f>+[1]P_Iniziali!$D9*BH7</f>
        <v>16000</v>
      </c>
      <c r="BI50" s="27">
        <f>+[1]P_Iniziali!$D9*BI7</f>
        <v>16000</v>
      </c>
      <c r="BJ50" s="27">
        <f>+[1]P_Iniziali!$D9*BJ7</f>
        <v>16000</v>
      </c>
      <c r="BK50" s="27">
        <f>+[1]P_Iniziali!$D9*BK7</f>
        <v>16000</v>
      </c>
      <c r="BL50" s="27">
        <f>+[1]P_Iniziali!$D9*BL7</f>
        <v>16000</v>
      </c>
      <c r="BM50" s="27">
        <f>+[1]P_Iniziali!$D9*BM7</f>
        <v>16000</v>
      </c>
      <c r="BN50" s="27">
        <f>+[1]P_Iniziali!$D9*BN7</f>
        <v>16000</v>
      </c>
      <c r="BO50" s="27">
        <f>+[1]P_Iniziali!$D9*BO7</f>
        <v>16000</v>
      </c>
      <c r="BP50" s="27">
        <f>+[1]P_Iniziali!$D9*BP7</f>
        <v>16000</v>
      </c>
      <c r="BQ50" s="27">
        <f>+[1]P_Iniziali!$D9*BQ7</f>
        <v>16000</v>
      </c>
      <c r="BR50" s="27">
        <f>+[1]P_Iniziali!$D9*BR7</f>
        <v>16000</v>
      </c>
      <c r="BS50" s="27">
        <f>+[1]P_Iniziali!$D9*BS7</f>
        <v>16000</v>
      </c>
      <c r="BT50" s="27">
        <f>+[1]P_Iniziali!$D9*BT7</f>
        <v>16000</v>
      </c>
      <c r="BU50" s="27">
        <f>+[1]P_Iniziali!$D9*BU7</f>
        <v>16000</v>
      </c>
      <c r="BV50" s="27">
        <f>+[1]P_Iniziali!$D9*BV7</f>
        <v>16000</v>
      </c>
      <c r="BW50" s="27">
        <f>+[1]P_Iniziali!$D9*BW7</f>
        <v>16000</v>
      </c>
      <c r="BX50" s="27">
        <f>+[1]P_Iniziali!$D9*BX7</f>
        <v>16000</v>
      </c>
      <c r="BY50" s="27">
        <f>+[1]P_Iniziali!$D9*BY7</f>
        <v>16000</v>
      </c>
      <c r="BZ50" s="27">
        <f>+[1]P_Iniziali!$D9*BZ7</f>
        <v>16000</v>
      </c>
      <c r="CA50" s="27">
        <f>+[1]P_Iniziali!$D9*CA7</f>
        <v>16000</v>
      </c>
      <c r="CB50" s="27">
        <f>+[1]P_Iniziali!$D9*CB7</f>
        <v>16000</v>
      </c>
      <c r="CC50" s="27">
        <f>+[1]P_Iniziali!$D9*CC7</f>
        <v>16000</v>
      </c>
      <c r="CD50" s="27">
        <f>+[1]P_Iniziali!$D9*CD7</f>
        <v>16000</v>
      </c>
      <c r="CE50" s="27">
        <f>+[1]P_Iniziali!$D9*CE7</f>
        <v>16000</v>
      </c>
      <c r="CF50" s="27">
        <f>+[1]P_Iniziali!$D9*CF7</f>
        <v>16000</v>
      </c>
      <c r="CG50" s="27">
        <f>+[1]P_Iniziali!$D9*CG7</f>
        <v>16000</v>
      </c>
      <c r="CH50" s="27">
        <f>+[1]P_Iniziali!$D9*CH7</f>
        <v>16000</v>
      </c>
      <c r="CI50" s="27">
        <f>+[1]P_Iniziali!$D9*CI7</f>
        <v>16000</v>
      </c>
      <c r="CJ50" s="27">
        <f>+[1]P_Iniziali!$D9*CJ7</f>
        <v>16000</v>
      </c>
      <c r="CK50" s="27">
        <f>+[1]P_Iniziali!$D9*CK7</f>
        <v>16000</v>
      </c>
      <c r="CL50" s="27">
        <f>+[1]P_Iniziali!$D9*CL7</f>
        <v>16000</v>
      </c>
      <c r="CM50" s="27">
        <f>+[1]P_Iniziali!$D9*CM7</f>
        <v>16000</v>
      </c>
      <c r="CN50" s="27">
        <f>+[1]P_Iniziali!$D9*CN7</f>
        <v>16000</v>
      </c>
      <c r="CO50" s="27">
        <f>+[1]P_Iniziali!$D9*CO7</f>
        <v>16000</v>
      </c>
      <c r="CP50" s="27">
        <f>+[1]P_Iniziali!$D9*CP7</f>
        <v>16000</v>
      </c>
      <c r="CQ50" s="27">
        <f>+[1]P_Iniziali!$D9*CQ7</f>
        <v>16000</v>
      </c>
      <c r="CR50" s="27">
        <f>+[1]P_Iniziali!$D9*CR7</f>
        <v>16000</v>
      </c>
      <c r="CS50" s="27">
        <f>+[1]P_Iniziali!$D9*CS7</f>
        <v>16000</v>
      </c>
      <c r="CT50" s="27">
        <f>+[1]P_Iniziali!$D9*CT7</f>
        <v>16000</v>
      </c>
      <c r="CU50" s="27">
        <f>+[1]P_Iniziali!$D9*CU7</f>
        <v>16000</v>
      </c>
      <c r="CV50" s="27">
        <f>+[1]P_Iniziali!$D9*CV7</f>
        <v>16000</v>
      </c>
      <c r="CW50" s="27">
        <f>+[1]P_Iniziali!$D9*CW7</f>
        <v>16000</v>
      </c>
      <c r="CX50" s="27">
        <f>+[1]P_Iniziali!$D9*CX7</f>
        <v>16000</v>
      </c>
      <c r="CY50" s="27">
        <f>+[1]P_Iniziali!$D9*CY7</f>
        <v>16000</v>
      </c>
      <c r="CZ50" s="27">
        <f>+[1]P_Iniziali!$D9*CZ7</f>
        <v>16000</v>
      </c>
      <c r="DA50" s="27">
        <f>+[1]P_Iniziali!$D9*DA7</f>
        <v>16000</v>
      </c>
      <c r="DB50" s="27">
        <f>+[1]P_Iniziali!$D9*DB7</f>
        <v>16000</v>
      </c>
      <c r="DC50" s="27">
        <f>+[1]P_Iniziali!$D9*DC7</f>
        <v>16000</v>
      </c>
      <c r="DD50" s="27">
        <f>+[1]P_Iniziali!$D9*DD7</f>
        <v>16000</v>
      </c>
      <c r="DE50" s="27">
        <f>+[1]P_Iniziali!$D9*DE7</f>
        <v>16000</v>
      </c>
      <c r="DF50" s="27">
        <f>+[1]P_Iniziali!$D9*DF7</f>
        <v>16000</v>
      </c>
      <c r="DG50" s="27">
        <f>+[1]P_Iniziali!$D9*DG7</f>
        <v>16000</v>
      </c>
      <c r="DH50" s="27">
        <f>+[1]P_Iniziali!$D9*DH7</f>
        <v>16000</v>
      </c>
      <c r="DI50" s="27">
        <f>+[1]P_Iniziali!$D9*DI7</f>
        <v>16000</v>
      </c>
      <c r="DJ50" s="27">
        <f>+[1]P_Iniziali!$D9*DJ7</f>
        <v>16000</v>
      </c>
      <c r="DK50" s="27">
        <f>+[1]P_Iniziali!$D9*DK7</f>
        <v>16000</v>
      </c>
      <c r="DL50" s="27">
        <f>+[1]P_Iniziali!$D9*DL7</f>
        <v>16000</v>
      </c>
      <c r="DM50" s="27">
        <f>+[1]P_Iniziali!$D9*DM7</f>
        <v>16000</v>
      </c>
      <c r="DN50" s="27">
        <f>+[1]P_Iniziali!$D9*DN7</f>
        <v>16000</v>
      </c>
      <c r="DO50" s="27">
        <f>+[1]P_Iniziali!$D9*DO7</f>
        <v>16000</v>
      </c>
      <c r="DP50" s="27">
        <f>+[1]P_Iniziali!$D9*DP7</f>
        <v>16000</v>
      </c>
      <c r="DQ50" s="27">
        <f>+[1]P_Iniziali!$D9*DQ7</f>
        <v>16000</v>
      </c>
      <c r="DR50" s="27">
        <f>+[1]P_Iniziali!$D9*DR7</f>
        <v>16000</v>
      </c>
      <c r="DS50" s="27">
        <f>+[1]P_Iniziali!$D9*DS7</f>
        <v>16000</v>
      </c>
      <c r="DT50" s="27">
        <f>+[1]P_Iniziali!$D9*DT7</f>
        <v>16000</v>
      </c>
      <c r="DU50" s="27">
        <f>+[1]P_Iniziali!$D9*DU7</f>
        <v>16000</v>
      </c>
      <c r="DV50" s="27">
        <f>+[1]P_Iniziali!$D9*DV7</f>
        <v>16000</v>
      </c>
      <c r="DX50" s="27">
        <f t="shared" ref="DX50" si="48">+SUM(G50:R50)</f>
        <v>192000</v>
      </c>
      <c r="DY50" s="27">
        <f t="shared" ref="DY50" si="49">+SUM(S50:AD50)</f>
        <v>192000</v>
      </c>
      <c r="DZ50" s="27">
        <f t="shared" ref="DZ50" si="50">+SUM(AE50:AP50)</f>
        <v>66000</v>
      </c>
      <c r="EA50" s="27">
        <f t="shared" ref="EA50" si="51">+SUM(AQ50:BB50)</f>
        <v>192000</v>
      </c>
      <c r="EB50" s="27">
        <f t="shared" ref="EB50" si="52">+SUM(BC50:BN50)</f>
        <v>192000</v>
      </c>
      <c r="EC50" s="27">
        <f t="shared" ref="EC50" si="53">+SUM(BO50:BZ50)</f>
        <v>192000</v>
      </c>
      <c r="ED50" s="27">
        <f t="shared" ref="ED50" si="54">+SUM(CA50:CL50)</f>
        <v>192000</v>
      </c>
      <c r="EE50" s="27">
        <f t="shared" ref="EE50" si="55">+SUM(CM50:CX50)</f>
        <v>192000</v>
      </c>
      <c r="EF50" s="27">
        <f t="shared" ref="EF50" si="56">+SUM(CY50:DJ50)</f>
        <v>192000</v>
      </c>
      <c r="EG50" s="27">
        <f t="shared" ref="EG50" si="57">+SUM(DK50:DV50)</f>
        <v>192000</v>
      </c>
    </row>
    <row r="51" spans="4:137" ht="18.600000000000001" thickBot="1">
      <c r="D51" s="198"/>
      <c r="E51" s="21"/>
      <c r="F51" s="206"/>
    </row>
    <row r="52" spans="4:137" ht="19.2" thickTop="1" thickBot="1">
      <c r="D52" s="198"/>
      <c r="E52" s="200" t="s">
        <v>301</v>
      </c>
      <c r="F52" s="201"/>
      <c r="G52" s="34">
        <f>+G17-G40-G44-G48-G50</f>
        <v>634156.04166666663</v>
      </c>
      <c r="H52" s="34">
        <f>+H17-H40-H44-H48-H50</f>
        <v>634085.20833333337</v>
      </c>
      <c r="I52" s="34">
        <f t="shared" ref="I52:BT52" si="58">+I17-I40-I44-I48-I50</f>
        <v>634014.375</v>
      </c>
      <c r="J52" s="34">
        <f t="shared" si="58"/>
        <v>693943.54166666663</v>
      </c>
      <c r="K52" s="34">
        <f t="shared" si="58"/>
        <v>693872.70833333337</v>
      </c>
      <c r="L52" s="34">
        <f t="shared" si="58"/>
        <v>693801.875</v>
      </c>
      <c r="M52" s="34">
        <f t="shared" si="58"/>
        <v>693731.04166666663</v>
      </c>
      <c r="N52" s="34">
        <f t="shared" si="58"/>
        <v>693660.20833333337</v>
      </c>
      <c r="O52" s="34">
        <f t="shared" si="58"/>
        <v>693589.375</v>
      </c>
      <c r="P52" s="34">
        <f t="shared" si="58"/>
        <v>693518.54166666663</v>
      </c>
      <c r="Q52" s="34">
        <f t="shared" si="58"/>
        <v>693447.70833333337</v>
      </c>
      <c r="R52" s="34">
        <f t="shared" si="58"/>
        <v>693376.875</v>
      </c>
      <c r="S52" s="34">
        <f t="shared" si="58"/>
        <v>693326.875</v>
      </c>
      <c r="T52" s="34">
        <f t="shared" si="58"/>
        <v>693276.875</v>
      </c>
      <c r="U52" s="34">
        <f t="shared" si="58"/>
        <v>693226.875</v>
      </c>
      <c r="V52" s="34">
        <f t="shared" si="58"/>
        <v>693176.875</v>
      </c>
      <c r="W52" s="34">
        <f t="shared" si="58"/>
        <v>693126.875</v>
      </c>
      <c r="X52" s="34">
        <f t="shared" si="58"/>
        <v>693076.875</v>
      </c>
      <c r="Y52" s="34">
        <f t="shared" si="58"/>
        <v>693026.875</v>
      </c>
      <c r="Z52" s="34">
        <f t="shared" si="58"/>
        <v>692976.875</v>
      </c>
      <c r="AA52" s="34">
        <f t="shared" si="58"/>
        <v>692926.875</v>
      </c>
      <c r="AB52" s="34">
        <f t="shared" si="58"/>
        <v>692876.875</v>
      </c>
      <c r="AC52" s="34">
        <f t="shared" si="58"/>
        <v>692826.875</v>
      </c>
      <c r="AD52" s="34">
        <f t="shared" si="58"/>
        <v>692776.875</v>
      </c>
      <c r="AE52" s="34">
        <f t="shared" si="58"/>
        <v>235976.875</v>
      </c>
      <c r="AF52" s="34">
        <f t="shared" si="58"/>
        <v>235926.875</v>
      </c>
      <c r="AG52" s="34">
        <f t="shared" si="58"/>
        <v>235876.875</v>
      </c>
      <c r="AH52" s="34">
        <f t="shared" si="58"/>
        <v>235826.875</v>
      </c>
      <c r="AI52" s="34">
        <f t="shared" si="58"/>
        <v>235776.875</v>
      </c>
      <c r="AJ52" s="34">
        <f t="shared" si="58"/>
        <v>235726.875</v>
      </c>
      <c r="AK52" s="34">
        <f t="shared" si="58"/>
        <v>235676.875</v>
      </c>
      <c r="AL52" s="34">
        <f t="shared" si="58"/>
        <v>235626.875</v>
      </c>
      <c r="AM52" s="34">
        <f t="shared" si="58"/>
        <v>235576.875</v>
      </c>
      <c r="AN52" s="34">
        <f t="shared" si="58"/>
        <v>235526.875</v>
      </c>
      <c r="AO52" s="34">
        <f t="shared" si="58"/>
        <v>235476.875</v>
      </c>
      <c r="AP52" s="34">
        <f t="shared" si="58"/>
        <v>235426.875</v>
      </c>
      <c r="AQ52" s="34">
        <f t="shared" si="58"/>
        <v>692126.875</v>
      </c>
      <c r="AR52" s="34">
        <f t="shared" si="58"/>
        <v>692076.875</v>
      </c>
      <c r="AS52" s="34">
        <f t="shared" si="58"/>
        <v>692026.875</v>
      </c>
      <c r="AT52" s="34">
        <f t="shared" si="58"/>
        <v>691976.875</v>
      </c>
      <c r="AU52" s="34">
        <f t="shared" si="58"/>
        <v>691926.875</v>
      </c>
      <c r="AV52" s="34">
        <f t="shared" si="58"/>
        <v>691876.875</v>
      </c>
      <c r="AW52" s="34">
        <f t="shared" si="58"/>
        <v>691826.875</v>
      </c>
      <c r="AX52" s="34">
        <f t="shared" si="58"/>
        <v>691776.875</v>
      </c>
      <c r="AY52" s="34">
        <f t="shared" si="58"/>
        <v>691726.875</v>
      </c>
      <c r="AZ52" s="34">
        <f t="shared" si="58"/>
        <v>691676.875</v>
      </c>
      <c r="BA52" s="34">
        <f t="shared" si="58"/>
        <v>691626.875</v>
      </c>
      <c r="BB52" s="34">
        <f t="shared" si="58"/>
        <v>691576.875</v>
      </c>
      <c r="BC52" s="34">
        <f t="shared" si="58"/>
        <v>691526.875</v>
      </c>
      <c r="BD52" s="34">
        <f t="shared" si="58"/>
        <v>691476.875</v>
      </c>
      <c r="BE52" s="34">
        <f t="shared" si="58"/>
        <v>691426.875</v>
      </c>
      <c r="BF52" s="34">
        <f t="shared" si="58"/>
        <v>691376.875</v>
      </c>
      <c r="BG52" s="34">
        <f t="shared" si="58"/>
        <v>691326.875</v>
      </c>
      <c r="BH52" s="34">
        <f t="shared" si="58"/>
        <v>691276.875</v>
      </c>
      <c r="BI52" s="34">
        <f t="shared" si="58"/>
        <v>691226.875</v>
      </c>
      <c r="BJ52" s="34">
        <f t="shared" si="58"/>
        <v>691176.875</v>
      </c>
      <c r="BK52" s="34">
        <f t="shared" si="58"/>
        <v>691126.875</v>
      </c>
      <c r="BL52" s="34">
        <f t="shared" si="58"/>
        <v>691076.875</v>
      </c>
      <c r="BM52" s="34">
        <f t="shared" si="58"/>
        <v>691026.875</v>
      </c>
      <c r="BN52" s="34">
        <f t="shared" si="58"/>
        <v>690976.875</v>
      </c>
      <c r="BO52" s="34">
        <f t="shared" si="58"/>
        <v>690926.875</v>
      </c>
      <c r="BP52" s="34">
        <f t="shared" si="58"/>
        <v>690876.875</v>
      </c>
      <c r="BQ52" s="34">
        <f t="shared" si="58"/>
        <v>690826.875</v>
      </c>
      <c r="BR52" s="34">
        <f t="shared" si="58"/>
        <v>690776.875</v>
      </c>
      <c r="BS52" s="34">
        <f t="shared" si="58"/>
        <v>690726.875</v>
      </c>
      <c r="BT52" s="34">
        <f t="shared" si="58"/>
        <v>690676.875</v>
      </c>
      <c r="BU52" s="34">
        <f t="shared" ref="BU52:EF52" si="59">+BU17-BU40-BU44-BU48-BU50</f>
        <v>690626.875</v>
      </c>
      <c r="BV52" s="34">
        <f t="shared" si="59"/>
        <v>690576.875</v>
      </c>
      <c r="BW52" s="34">
        <f t="shared" si="59"/>
        <v>690526.875</v>
      </c>
      <c r="BX52" s="34">
        <f t="shared" si="59"/>
        <v>690476.875</v>
      </c>
      <c r="BY52" s="34">
        <f t="shared" si="59"/>
        <v>690426.875</v>
      </c>
      <c r="BZ52" s="34">
        <f t="shared" si="59"/>
        <v>690376.875</v>
      </c>
      <c r="CA52" s="34">
        <f t="shared" si="59"/>
        <v>690326.875</v>
      </c>
      <c r="CB52" s="34">
        <f t="shared" si="59"/>
        <v>690276.875</v>
      </c>
      <c r="CC52" s="34">
        <f t="shared" si="59"/>
        <v>690226.875</v>
      </c>
      <c r="CD52" s="34">
        <f t="shared" si="59"/>
        <v>690176.875</v>
      </c>
      <c r="CE52" s="34">
        <f t="shared" si="59"/>
        <v>690126.875</v>
      </c>
      <c r="CF52" s="34">
        <f t="shared" si="59"/>
        <v>690076.875</v>
      </c>
      <c r="CG52" s="34">
        <f t="shared" si="59"/>
        <v>690026.875</v>
      </c>
      <c r="CH52" s="34">
        <f t="shared" si="59"/>
        <v>689976.875</v>
      </c>
      <c r="CI52" s="34">
        <f t="shared" si="59"/>
        <v>689926.875</v>
      </c>
      <c r="CJ52" s="34">
        <f t="shared" si="59"/>
        <v>689876.875</v>
      </c>
      <c r="CK52" s="34">
        <f t="shared" si="59"/>
        <v>689826.875</v>
      </c>
      <c r="CL52" s="34">
        <f t="shared" si="59"/>
        <v>689776.875</v>
      </c>
      <c r="CM52" s="34">
        <f t="shared" si="59"/>
        <v>689726.875</v>
      </c>
      <c r="CN52" s="34">
        <f t="shared" si="59"/>
        <v>689676.875</v>
      </c>
      <c r="CO52" s="34">
        <f t="shared" si="59"/>
        <v>689626.875</v>
      </c>
      <c r="CP52" s="34">
        <f t="shared" si="59"/>
        <v>689576.875</v>
      </c>
      <c r="CQ52" s="34">
        <f t="shared" si="59"/>
        <v>689526.875</v>
      </c>
      <c r="CR52" s="34">
        <f t="shared" si="59"/>
        <v>689476.875</v>
      </c>
      <c r="CS52" s="34">
        <f t="shared" si="59"/>
        <v>689426.875</v>
      </c>
      <c r="CT52" s="34">
        <f t="shared" si="59"/>
        <v>689376.875</v>
      </c>
      <c r="CU52" s="34">
        <f t="shared" si="59"/>
        <v>689326.875</v>
      </c>
      <c r="CV52" s="34">
        <f t="shared" si="59"/>
        <v>689276.875</v>
      </c>
      <c r="CW52" s="34">
        <f t="shared" si="59"/>
        <v>689226.875</v>
      </c>
      <c r="CX52" s="34">
        <f t="shared" si="59"/>
        <v>689176.875</v>
      </c>
      <c r="CY52" s="34">
        <f t="shared" si="59"/>
        <v>689126.875</v>
      </c>
      <c r="CZ52" s="34">
        <f t="shared" si="59"/>
        <v>689076.875</v>
      </c>
      <c r="DA52" s="34">
        <f t="shared" si="59"/>
        <v>689026.875</v>
      </c>
      <c r="DB52" s="34">
        <f t="shared" si="59"/>
        <v>688976.875</v>
      </c>
      <c r="DC52" s="34">
        <f t="shared" si="59"/>
        <v>688926.875</v>
      </c>
      <c r="DD52" s="34">
        <f t="shared" si="59"/>
        <v>688876.875</v>
      </c>
      <c r="DE52" s="34">
        <f t="shared" si="59"/>
        <v>688826.875</v>
      </c>
      <c r="DF52" s="34">
        <f t="shared" si="59"/>
        <v>688776.875</v>
      </c>
      <c r="DG52" s="34">
        <f t="shared" si="59"/>
        <v>688726.875</v>
      </c>
      <c r="DH52" s="34">
        <f t="shared" si="59"/>
        <v>688676.875</v>
      </c>
      <c r="DI52" s="34">
        <f t="shared" si="59"/>
        <v>688626.875</v>
      </c>
      <c r="DJ52" s="34">
        <f t="shared" si="59"/>
        <v>688576.875</v>
      </c>
      <c r="DK52" s="34">
        <f t="shared" si="59"/>
        <v>688526.875</v>
      </c>
      <c r="DL52" s="34">
        <f t="shared" si="59"/>
        <v>688476.875</v>
      </c>
      <c r="DM52" s="34">
        <f t="shared" si="59"/>
        <v>688426.875</v>
      </c>
      <c r="DN52" s="34">
        <f t="shared" si="59"/>
        <v>688376.875</v>
      </c>
      <c r="DO52" s="34">
        <f t="shared" si="59"/>
        <v>688326.875</v>
      </c>
      <c r="DP52" s="34">
        <f t="shared" si="59"/>
        <v>688276.875</v>
      </c>
      <c r="DQ52" s="34">
        <f t="shared" si="59"/>
        <v>688226.875</v>
      </c>
      <c r="DR52" s="34">
        <f t="shared" si="59"/>
        <v>688176.875</v>
      </c>
      <c r="DS52" s="34">
        <f t="shared" si="59"/>
        <v>688126.875</v>
      </c>
      <c r="DT52" s="34">
        <f t="shared" si="59"/>
        <v>688076.875</v>
      </c>
      <c r="DU52" s="34">
        <f t="shared" si="59"/>
        <v>688026.875</v>
      </c>
      <c r="DV52" s="34">
        <f t="shared" si="59"/>
        <v>687976.875</v>
      </c>
      <c r="DX52" s="34">
        <f t="shared" si="59"/>
        <v>8145197.5</v>
      </c>
      <c r="DY52" s="34">
        <f t="shared" si="59"/>
        <v>8316622.5</v>
      </c>
      <c r="DZ52" s="34">
        <f t="shared" si="59"/>
        <v>2828422.5</v>
      </c>
      <c r="EA52" s="34">
        <f t="shared" si="59"/>
        <v>8302222.5</v>
      </c>
      <c r="EB52" s="34">
        <f t="shared" si="59"/>
        <v>8295022.5</v>
      </c>
      <c r="EC52" s="34">
        <f t="shared" si="59"/>
        <v>8287822.5</v>
      </c>
      <c r="ED52" s="34">
        <f t="shared" si="59"/>
        <v>8280622.5</v>
      </c>
      <c r="EE52" s="34">
        <f t="shared" si="59"/>
        <v>8273422.5</v>
      </c>
      <c r="EF52" s="34">
        <f t="shared" si="59"/>
        <v>8266222.5</v>
      </c>
      <c r="EG52" s="34">
        <f t="shared" ref="EG52" si="60">+EG17-EG40-EG44-EG48-EG50</f>
        <v>8259022.5</v>
      </c>
    </row>
    <row r="53" spans="4:137" ht="21.6" thickTop="1">
      <c r="D53" s="198"/>
      <c r="E53" s="21"/>
      <c r="F53" s="32"/>
    </row>
    <row r="54" spans="4:137" ht="21">
      <c r="D54" s="198"/>
      <c r="E54" s="21" t="s">
        <v>302</v>
      </c>
      <c r="F54" s="32"/>
    </row>
    <row r="55" spans="4:137" ht="18">
      <c r="D55" s="198"/>
      <c r="E55" s="21"/>
      <c r="F55" s="203" t="s">
        <v>303</v>
      </c>
      <c r="G55" s="3">
        <f>+[1]I_Finanziamenti!H147</f>
        <v>0</v>
      </c>
      <c r="H55" s="3">
        <f>+[1]I_Finanziamenti!I147</f>
        <v>0</v>
      </c>
      <c r="I55" s="3">
        <f>+[1]I_Finanziamenti!J147</f>
        <v>0</v>
      </c>
      <c r="J55" s="3">
        <f>+[1]I_Finanziamenti!K147</f>
        <v>0</v>
      </c>
      <c r="K55" s="3">
        <f>+[1]I_Finanziamenti!L147</f>
        <v>0</v>
      </c>
      <c r="L55" s="3">
        <f>+[1]I_Finanziamenti!M147</f>
        <v>0</v>
      </c>
      <c r="M55" s="3">
        <f>+[1]I_Finanziamenti!N147</f>
        <v>0</v>
      </c>
      <c r="N55" s="3">
        <f>+[1]I_Finanziamenti!O147</f>
        <v>0</v>
      </c>
      <c r="O55" s="3">
        <f>+[1]I_Finanziamenti!P147</f>
        <v>0</v>
      </c>
      <c r="P55" s="3">
        <f>+[1]I_Finanziamenti!Q147</f>
        <v>0</v>
      </c>
      <c r="Q55" s="3">
        <f>+[1]I_Finanziamenti!R147</f>
        <v>0</v>
      </c>
      <c r="R55" s="3">
        <f>+[1]I_Finanziamenti!S147</f>
        <v>0</v>
      </c>
      <c r="S55" s="3">
        <f>+[1]I_Finanziamenti!T147</f>
        <v>0</v>
      </c>
      <c r="T55" s="3">
        <f>+[1]I_Finanziamenti!U147</f>
        <v>0</v>
      </c>
      <c r="U55" s="3">
        <f>+[1]I_Finanziamenti!V147</f>
        <v>0</v>
      </c>
      <c r="V55" s="3">
        <f>+[1]I_Finanziamenti!W147</f>
        <v>0</v>
      </c>
      <c r="W55" s="3">
        <f>+[1]I_Finanziamenti!X147</f>
        <v>0</v>
      </c>
      <c r="X55" s="3">
        <f>+[1]I_Finanziamenti!Y147</f>
        <v>0</v>
      </c>
      <c r="Y55" s="3">
        <f>+[1]I_Finanziamenti!Z147</f>
        <v>0</v>
      </c>
      <c r="Z55" s="3">
        <f>+[1]I_Finanziamenti!AA147</f>
        <v>0</v>
      </c>
      <c r="AA55" s="3">
        <f>+[1]I_Finanziamenti!AB147</f>
        <v>0</v>
      </c>
      <c r="AB55" s="3">
        <f>+[1]I_Finanziamenti!AC147</f>
        <v>0</v>
      </c>
      <c r="AC55" s="3">
        <f>+[1]I_Finanziamenti!AD147</f>
        <v>0</v>
      </c>
      <c r="AD55" s="3">
        <f>+[1]I_Finanziamenti!AE147</f>
        <v>0</v>
      </c>
      <c r="AE55" s="3">
        <f>+[1]I_Finanziamenti!AF147</f>
        <v>0</v>
      </c>
      <c r="AF55" s="3">
        <f>+[1]I_Finanziamenti!AG147</f>
        <v>0</v>
      </c>
      <c r="AG55" s="3">
        <f>+[1]I_Finanziamenti!AH147</f>
        <v>0</v>
      </c>
      <c r="AH55" s="3">
        <f>+[1]I_Finanziamenti!AI147</f>
        <v>0</v>
      </c>
      <c r="AI55" s="3">
        <f>+[1]I_Finanziamenti!AJ147</f>
        <v>0</v>
      </c>
      <c r="AJ55" s="3">
        <f>+[1]I_Finanziamenti!AK147</f>
        <v>0</v>
      </c>
      <c r="AK55" s="3">
        <f>+[1]I_Finanziamenti!AL147</f>
        <v>0</v>
      </c>
      <c r="AL55" s="3">
        <f>+[1]I_Finanziamenti!AM147</f>
        <v>0</v>
      </c>
      <c r="AM55" s="3">
        <f>+[1]I_Finanziamenti!AN147</f>
        <v>0</v>
      </c>
      <c r="AN55" s="3">
        <f>+[1]I_Finanziamenti!AO147</f>
        <v>0</v>
      </c>
      <c r="AO55" s="3">
        <f>+[1]I_Finanziamenti!AP147</f>
        <v>0</v>
      </c>
      <c r="AP55" s="3">
        <f>+[1]I_Finanziamenti!AQ147</f>
        <v>0</v>
      </c>
      <c r="AQ55" s="3">
        <f>+[1]I_Finanziamenti!AR147</f>
        <v>0</v>
      </c>
      <c r="AR55" s="3">
        <f>+[1]I_Finanziamenti!AS147</f>
        <v>0</v>
      </c>
      <c r="AS55" s="3">
        <f>+[1]I_Finanziamenti!AT147</f>
        <v>0</v>
      </c>
      <c r="AT55" s="3">
        <f>+[1]I_Finanziamenti!AU147</f>
        <v>0</v>
      </c>
      <c r="AU55" s="3">
        <f>+[1]I_Finanziamenti!AV147</f>
        <v>0</v>
      </c>
      <c r="AV55" s="3">
        <f>+[1]I_Finanziamenti!AW147</f>
        <v>0</v>
      </c>
      <c r="AW55" s="3">
        <f>+[1]I_Finanziamenti!AX147</f>
        <v>0</v>
      </c>
      <c r="AX55" s="3">
        <f>+[1]I_Finanziamenti!AY147</f>
        <v>0</v>
      </c>
      <c r="AY55" s="3">
        <f>+[1]I_Finanziamenti!AZ147</f>
        <v>0</v>
      </c>
      <c r="AZ55" s="3">
        <f>+[1]I_Finanziamenti!BA147</f>
        <v>0</v>
      </c>
      <c r="BA55" s="3">
        <f>+[1]I_Finanziamenti!BB147</f>
        <v>0</v>
      </c>
      <c r="BB55" s="3">
        <f>+[1]I_Finanziamenti!BC147</f>
        <v>0</v>
      </c>
      <c r="BC55" s="3">
        <f>+[1]I_Finanziamenti!BD147</f>
        <v>0</v>
      </c>
      <c r="BD55" s="3">
        <f>+[1]I_Finanziamenti!BE147</f>
        <v>0</v>
      </c>
      <c r="BE55" s="3">
        <f>+[1]I_Finanziamenti!BF147</f>
        <v>0</v>
      </c>
      <c r="BF55" s="3">
        <f>+[1]I_Finanziamenti!BG147</f>
        <v>0</v>
      </c>
      <c r="BG55" s="3">
        <f>+[1]I_Finanziamenti!BH147</f>
        <v>0</v>
      </c>
      <c r="BH55" s="3">
        <f>+[1]I_Finanziamenti!BI147</f>
        <v>0</v>
      </c>
      <c r="BI55" s="3">
        <f>+[1]I_Finanziamenti!BJ147</f>
        <v>0</v>
      </c>
      <c r="BJ55" s="3">
        <f>+[1]I_Finanziamenti!BK147</f>
        <v>0</v>
      </c>
      <c r="BK55" s="3">
        <f>+[1]I_Finanziamenti!BL147</f>
        <v>0</v>
      </c>
      <c r="BL55" s="3">
        <f>+[1]I_Finanziamenti!BM147</f>
        <v>0</v>
      </c>
      <c r="BM55" s="3">
        <f>+[1]I_Finanziamenti!BN147</f>
        <v>0</v>
      </c>
      <c r="BN55" s="3">
        <f>+[1]I_Finanziamenti!BO147</f>
        <v>0</v>
      </c>
      <c r="BO55" s="3">
        <f>+[1]I_Finanziamenti!BP147</f>
        <v>0</v>
      </c>
      <c r="BP55" s="3">
        <f>+[1]I_Finanziamenti!BQ147</f>
        <v>0</v>
      </c>
      <c r="BQ55" s="3">
        <f>+[1]I_Finanziamenti!BR147</f>
        <v>0</v>
      </c>
      <c r="BR55" s="3">
        <f>+[1]I_Finanziamenti!BS147</f>
        <v>0</v>
      </c>
      <c r="BS55" s="3">
        <f>+[1]I_Finanziamenti!BT147</f>
        <v>0</v>
      </c>
      <c r="BT55" s="3">
        <f>+[1]I_Finanziamenti!BU147</f>
        <v>0</v>
      </c>
      <c r="BU55" s="3">
        <f>+[1]I_Finanziamenti!BV147</f>
        <v>0</v>
      </c>
      <c r="BV55" s="3">
        <f>+[1]I_Finanziamenti!BW147</f>
        <v>0</v>
      </c>
      <c r="BW55" s="3">
        <f>+[1]I_Finanziamenti!BX147</f>
        <v>0</v>
      </c>
      <c r="BX55" s="3">
        <f>+[1]I_Finanziamenti!BY147</f>
        <v>0</v>
      </c>
      <c r="BY55" s="3">
        <f>+[1]I_Finanziamenti!BZ147</f>
        <v>0</v>
      </c>
      <c r="BZ55" s="3">
        <f>+[1]I_Finanziamenti!CA147</f>
        <v>0</v>
      </c>
      <c r="CA55" s="3">
        <f>+[1]I_Finanziamenti!CB147</f>
        <v>0</v>
      </c>
      <c r="CB55" s="3">
        <f>+[1]I_Finanziamenti!CC147</f>
        <v>0</v>
      </c>
      <c r="CC55" s="3">
        <f>+[1]I_Finanziamenti!CD147</f>
        <v>0</v>
      </c>
      <c r="CD55" s="3">
        <f>+[1]I_Finanziamenti!CE147</f>
        <v>0</v>
      </c>
      <c r="CE55" s="3">
        <f>+[1]I_Finanziamenti!CF147</f>
        <v>0</v>
      </c>
      <c r="CF55" s="3">
        <f>+[1]I_Finanziamenti!CG147</f>
        <v>0</v>
      </c>
      <c r="CG55" s="3">
        <f>+[1]I_Finanziamenti!CH147</f>
        <v>0</v>
      </c>
      <c r="CH55" s="3">
        <f>+[1]I_Finanziamenti!CI147</f>
        <v>0</v>
      </c>
      <c r="CI55" s="3">
        <f>+[1]I_Finanziamenti!CJ147</f>
        <v>0</v>
      </c>
      <c r="CJ55" s="3">
        <f>+[1]I_Finanziamenti!CK147</f>
        <v>0</v>
      </c>
      <c r="CK55" s="3">
        <f>+[1]I_Finanziamenti!CL147</f>
        <v>0</v>
      </c>
      <c r="CL55" s="3">
        <f>+[1]I_Finanziamenti!CM147</f>
        <v>0</v>
      </c>
      <c r="CM55" s="3">
        <f>+[1]I_Finanziamenti!CN147</f>
        <v>0</v>
      </c>
      <c r="CN55" s="3">
        <f>+[1]I_Finanziamenti!CO147</f>
        <v>0</v>
      </c>
      <c r="CO55" s="3">
        <f>+[1]I_Finanziamenti!CP147</f>
        <v>0</v>
      </c>
      <c r="CP55" s="3">
        <f>+[1]I_Finanziamenti!CQ147</f>
        <v>0</v>
      </c>
      <c r="CQ55" s="3">
        <f>+[1]I_Finanziamenti!CR147</f>
        <v>0</v>
      </c>
      <c r="CR55" s="3">
        <f>+[1]I_Finanziamenti!CS147</f>
        <v>0</v>
      </c>
      <c r="CS55" s="3">
        <f>+[1]I_Finanziamenti!CT147</f>
        <v>0</v>
      </c>
      <c r="CT55" s="3">
        <f>+[1]I_Finanziamenti!CU147</f>
        <v>0</v>
      </c>
      <c r="CU55" s="3">
        <f>+[1]I_Finanziamenti!CV147</f>
        <v>0</v>
      </c>
      <c r="CV55" s="3">
        <f>+[1]I_Finanziamenti!CW147</f>
        <v>0</v>
      </c>
      <c r="CW55" s="3">
        <f>+[1]I_Finanziamenti!CX147</f>
        <v>0</v>
      </c>
      <c r="CX55" s="3">
        <f>+[1]I_Finanziamenti!CY147</f>
        <v>0</v>
      </c>
      <c r="CY55" s="3">
        <f>+[1]I_Finanziamenti!CZ147</f>
        <v>0</v>
      </c>
      <c r="CZ55" s="3">
        <f>+[1]I_Finanziamenti!DA147</f>
        <v>0</v>
      </c>
      <c r="DA55" s="3">
        <f>+[1]I_Finanziamenti!DB147</f>
        <v>0</v>
      </c>
      <c r="DB55" s="3">
        <f>+[1]I_Finanziamenti!DC147</f>
        <v>0</v>
      </c>
      <c r="DC55" s="3">
        <f>+[1]I_Finanziamenti!DD147</f>
        <v>0</v>
      </c>
      <c r="DD55" s="3">
        <f>+[1]I_Finanziamenti!DE147</f>
        <v>0</v>
      </c>
      <c r="DE55" s="3">
        <f>+[1]I_Finanziamenti!DF147</f>
        <v>0</v>
      </c>
      <c r="DF55" s="3">
        <f>+[1]I_Finanziamenti!DG147</f>
        <v>0</v>
      </c>
      <c r="DG55" s="3">
        <f>+[1]I_Finanziamenti!DH147</f>
        <v>0</v>
      </c>
      <c r="DH55" s="3">
        <f>+[1]I_Finanziamenti!DI147</f>
        <v>0</v>
      </c>
      <c r="DI55" s="3">
        <f>+[1]I_Finanziamenti!DJ147</f>
        <v>0</v>
      </c>
      <c r="DJ55" s="3">
        <f>+[1]I_Finanziamenti!DK147</f>
        <v>0</v>
      </c>
      <c r="DK55" s="3">
        <f>+[1]I_Finanziamenti!DL147</f>
        <v>0</v>
      </c>
      <c r="DL55" s="3">
        <f>+[1]I_Finanziamenti!DM147</f>
        <v>0</v>
      </c>
      <c r="DM55" s="3">
        <f>+[1]I_Finanziamenti!DN147</f>
        <v>0</v>
      </c>
      <c r="DN55" s="3">
        <f>+[1]I_Finanziamenti!DO147</f>
        <v>0</v>
      </c>
      <c r="DO55" s="3">
        <f>+[1]I_Finanziamenti!DP147</f>
        <v>0</v>
      </c>
      <c r="DP55" s="3">
        <f>+[1]I_Finanziamenti!DQ147</f>
        <v>0</v>
      </c>
      <c r="DQ55" s="3">
        <f>+[1]I_Finanziamenti!DR147</f>
        <v>0</v>
      </c>
      <c r="DR55" s="3">
        <f>+[1]I_Finanziamenti!DS147</f>
        <v>0</v>
      </c>
      <c r="DS55" s="3">
        <f>+[1]I_Finanziamenti!DT147</f>
        <v>0</v>
      </c>
      <c r="DT55" s="3">
        <f>+[1]I_Finanziamenti!DU147</f>
        <v>0</v>
      </c>
      <c r="DU55" s="3">
        <f>+[1]I_Finanziamenti!DV147</f>
        <v>0</v>
      </c>
      <c r="DV55" s="3">
        <f>+[1]I_Finanziamenti!DW147</f>
        <v>0</v>
      </c>
      <c r="DX55" s="3">
        <f t="shared" ref="DX55:DX56" si="61">+SUM(G55:R55)</f>
        <v>0</v>
      </c>
      <c r="DY55" s="3">
        <f t="shared" ref="DY55:DY56" si="62">+SUM(S55:AD55)</f>
        <v>0</v>
      </c>
      <c r="DZ55" s="3">
        <f t="shared" ref="DZ55:DZ56" si="63">+SUM(AE55:AP55)</f>
        <v>0</v>
      </c>
      <c r="EA55" s="3">
        <f t="shared" ref="EA55:EA56" si="64">+SUM(AQ55:BB55)</f>
        <v>0</v>
      </c>
      <c r="EB55" s="3">
        <f t="shared" ref="EB55:EB56" si="65">+SUM(BC55:BN55)</f>
        <v>0</v>
      </c>
      <c r="EC55" s="3">
        <f t="shared" ref="EC55:EC56" si="66">+SUM(BO55:BZ55)</f>
        <v>0</v>
      </c>
      <c r="ED55" s="3">
        <f t="shared" ref="ED55:ED56" si="67">+SUM(CA55:CL55)</f>
        <v>0</v>
      </c>
      <c r="EE55" s="3">
        <f t="shared" ref="EE55:EE56" si="68">+SUM(CM55:CX55)</f>
        <v>0</v>
      </c>
      <c r="EF55" s="3">
        <f t="shared" ref="EF55:EF56" si="69">+SUM(CY55:DJ55)</f>
        <v>0</v>
      </c>
      <c r="EG55" s="3">
        <f t="shared" ref="EG55:EG56" si="70">+SUM(DK55:DV55)</f>
        <v>0</v>
      </c>
    </row>
    <row r="56" spans="4:137" ht="18">
      <c r="D56" s="198"/>
      <c r="E56" s="21"/>
      <c r="F56" s="203" t="s">
        <v>304</v>
      </c>
      <c r="G56" s="3">
        <f>+[1]I_Finanziamenti!H148+[1]Bilancio_In!H59+[1]Bilancio_In!H63</f>
        <v>200</v>
      </c>
      <c r="H56" s="3">
        <f>+[1]I_Finanziamenti!I148+[1]Bilancio_In!I59+[1]Bilancio_In!I63</f>
        <v>200</v>
      </c>
      <c r="I56" s="3">
        <f>+[1]I_Finanziamenti!J148+[1]Bilancio_In!J59+[1]Bilancio_In!J63</f>
        <v>200</v>
      </c>
      <c r="J56" s="3">
        <f>+[1]I_Finanziamenti!K148+[1]Bilancio_In!K59+[1]Bilancio_In!K63</f>
        <v>200</v>
      </c>
      <c r="K56" s="3">
        <f>+[1]I_Finanziamenti!L148+[1]Bilancio_In!L59+[1]Bilancio_In!L63</f>
        <v>200</v>
      </c>
      <c r="L56" s="3">
        <f>+[1]I_Finanziamenti!M148+[1]Bilancio_In!M59+[1]Bilancio_In!M63</f>
        <v>100</v>
      </c>
      <c r="M56" s="3">
        <f>+[1]I_Finanziamenti!N148+[1]Bilancio_In!N59+[1]Bilancio_In!N63</f>
        <v>100</v>
      </c>
      <c r="N56" s="3">
        <f>+[1]I_Finanziamenti!O148+[1]Bilancio_In!O59+[1]Bilancio_In!O63</f>
        <v>100</v>
      </c>
      <c r="O56" s="3">
        <f>+[1]I_Finanziamenti!P148+[1]Bilancio_In!P59+[1]Bilancio_In!P63</f>
        <v>0</v>
      </c>
      <c r="P56" s="3">
        <f>+[1]I_Finanziamenti!Q148+[1]Bilancio_In!Q59+[1]Bilancio_In!Q63</f>
        <v>0</v>
      </c>
      <c r="Q56" s="3">
        <f>+[1]I_Finanziamenti!R148+[1]Bilancio_In!R59+[1]Bilancio_In!R63</f>
        <v>0</v>
      </c>
      <c r="R56" s="3">
        <f>+[1]I_Finanziamenti!S148+[1]Bilancio_In!S59+[1]Bilancio_In!S63</f>
        <v>0</v>
      </c>
      <c r="S56" s="3">
        <f>+[1]I_Finanziamenti!T148+[1]Bilancio_In!T59+[1]Bilancio_In!T63</f>
        <v>0</v>
      </c>
      <c r="T56" s="3">
        <f>+[1]I_Finanziamenti!U148+[1]Bilancio_In!U59+[1]Bilancio_In!U63</f>
        <v>0</v>
      </c>
      <c r="U56" s="3">
        <f>+[1]I_Finanziamenti!V148+[1]Bilancio_In!V59+[1]Bilancio_In!V63</f>
        <v>0</v>
      </c>
      <c r="V56" s="3">
        <f>+[1]I_Finanziamenti!W148+[1]Bilancio_In!W59+[1]Bilancio_In!W63</f>
        <v>0</v>
      </c>
      <c r="W56" s="3">
        <f>+[1]I_Finanziamenti!X148+[1]Bilancio_In!X59+[1]Bilancio_In!X63</f>
        <v>0</v>
      </c>
      <c r="X56" s="3">
        <f>+[1]I_Finanziamenti!Y148+[1]Bilancio_In!Y59+[1]Bilancio_In!Y63</f>
        <v>0</v>
      </c>
      <c r="Y56" s="3">
        <f>+[1]I_Finanziamenti!Z148+[1]Bilancio_In!Z59+[1]Bilancio_In!Z63</f>
        <v>0</v>
      </c>
      <c r="Z56" s="3">
        <f>+[1]I_Finanziamenti!AA148+[1]Bilancio_In!AA59+[1]Bilancio_In!AA63</f>
        <v>0</v>
      </c>
      <c r="AA56" s="3">
        <f>+[1]I_Finanziamenti!AB148+[1]Bilancio_In!AB59+[1]Bilancio_In!AB63</f>
        <v>0</v>
      </c>
      <c r="AB56" s="3">
        <f>+[1]I_Finanziamenti!AC148+[1]Bilancio_In!AC59+[1]Bilancio_In!AC63</f>
        <v>0</v>
      </c>
      <c r="AC56" s="3">
        <f>+[1]I_Finanziamenti!AD148+[1]Bilancio_In!AD59+[1]Bilancio_In!AD63</f>
        <v>0</v>
      </c>
      <c r="AD56" s="3">
        <f>+[1]I_Finanziamenti!AE148+[1]Bilancio_In!AE59+[1]Bilancio_In!AE63</f>
        <v>0</v>
      </c>
      <c r="AE56" s="3">
        <f>+[1]I_Finanziamenti!AF148+[1]Bilancio_In!AF59+[1]Bilancio_In!AF63</f>
        <v>0</v>
      </c>
      <c r="AF56" s="3">
        <f>+[1]I_Finanziamenti!AG148+[1]Bilancio_In!AG59+[1]Bilancio_In!AG63</f>
        <v>0</v>
      </c>
      <c r="AG56" s="3">
        <f>+[1]I_Finanziamenti!AH148+[1]Bilancio_In!AH59+[1]Bilancio_In!AH63</f>
        <v>0</v>
      </c>
      <c r="AH56" s="3">
        <f>+[1]I_Finanziamenti!AI148+[1]Bilancio_In!AI59+[1]Bilancio_In!AI63</f>
        <v>0</v>
      </c>
      <c r="AI56" s="3">
        <f>+[1]I_Finanziamenti!AJ148+[1]Bilancio_In!AJ59+[1]Bilancio_In!AJ63</f>
        <v>0</v>
      </c>
      <c r="AJ56" s="3">
        <f>+[1]I_Finanziamenti!AK148+[1]Bilancio_In!AK59+[1]Bilancio_In!AK63</f>
        <v>0</v>
      </c>
      <c r="AK56" s="3">
        <f>+[1]I_Finanziamenti!AL148+[1]Bilancio_In!AL59+[1]Bilancio_In!AL63</f>
        <v>0</v>
      </c>
      <c r="AL56" s="3">
        <f>+[1]I_Finanziamenti!AM148+[1]Bilancio_In!AM59+[1]Bilancio_In!AM63</f>
        <v>0</v>
      </c>
      <c r="AM56" s="3">
        <f>+[1]I_Finanziamenti!AN148+[1]Bilancio_In!AN59+[1]Bilancio_In!AN63</f>
        <v>0</v>
      </c>
      <c r="AN56" s="3">
        <f>+[1]I_Finanziamenti!AO148+[1]Bilancio_In!AO59+[1]Bilancio_In!AO63</f>
        <v>0</v>
      </c>
      <c r="AO56" s="3">
        <f>+[1]I_Finanziamenti!AP148+[1]Bilancio_In!AP59+[1]Bilancio_In!AP63</f>
        <v>0</v>
      </c>
      <c r="AP56" s="3">
        <f>+[1]I_Finanziamenti!AQ148+[1]Bilancio_In!AQ59+[1]Bilancio_In!AQ63</f>
        <v>0</v>
      </c>
      <c r="AQ56" s="3">
        <f>+[1]I_Finanziamenti!AR148+[1]Bilancio_In!AR59+[1]Bilancio_In!AR63</f>
        <v>0</v>
      </c>
      <c r="AR56" s="3">
        <f>+[1]I_Finanziamenti!AS148+[1]Bilancio_In!AS59+[1]Bilancio_In!AS63</f>
        <v>0</v>
      </c>
      <c r="AS56" s="3">
        <f>+[1]I_Finanziamenti!AT148+[1]Bilancio_In!AT59+[1]Bilancio_In!AT63</f>
        <v>0</v>
      </c>
      <c r="AT56" s="3">
        <f>+[1]I_Finanziamenti!AU148+[1]Bilancio_In!AU59+[1]Bilancio_In!AU63</f>
        <v>0</v>
      </c>
      <c r="AU56" s="3">
        <f>+[1]I_Finanziamenti!AV148+[1]Bilancio_In!AV59+[1]Bilancio_In!AV63</f>
        <v>0</v>
      </c>
      <c r="AV56" s="3">
        <f>+[1]I_Finanziamenti!AW148+[1]Bilancio_In!AW59+[1]Bilancio_In!AW63</f>
        <v>0</v>
      </c>
      <c r="AW56" s="3">
        <f>+[1]I_Finanziamenti!AX148+[1]Bilancio_In!AX59+[1]Bilancio_In!AX63</f>
        <v>0</v>
      </c>
      <c r="AX56" s="3">
        <f>+[1]I_Finanziamenti!AY148+[1]Bilancio_In!AY59+[1]Bilancio_In!AY63</f>
        <v>0</v>
      </c>
      <c r="AY56" s="3">
        <f>+[1]I_Finanziamenti!AZ148+[1]Bilancio_In!AZ59+[1]Bilancio_In!AZ63</f>
        <v>0</v>
      </c>
      <c r="AZ56" s="3">
        <f>+[1]I_Finanziamenti!BA148+[1]Bilancio_In!BA59+[1]Bilancio_In!BA63</f>
        <v>0</v>
      </c>
      <c r="BA56" s="3">
        <f>+[1]I_Finanziamenti!BB148+[1]Bilancio_In!BB59+[1]Bilancio_In!BB63</f>
        <v>0</v>
      </c>
      <c r="BB56" s="3">
        <f>+[1]I_Finanziamenti!BC148+[1]Bilancio_In!BC59+[1]Bilancio_In!BC63</f>
        <v>0</v>
      </c>
      <c r="BC56" s="3">
        <f>+[1]I_Finanziamenti!BD148+[1]Bilancio_In!BD59+[1]Bilancio_In!BD63</f>
        <v>0</v>
      </c>
      <c r="BD56" s="3">
        <f>+[1]I_Finanziamenti!BE148+[1]Bilancio_In!BE59+[1]Bilancio_In!BE63</f>
        <v>0</v>
      </c>
      <c r="BE56" s="3">
        <f>+[1]I_Finanziamenti!BF148+[1]Bilancio_In!BF59+[1]Bilancio_In!BF63</f>
        <v>0</v>
      </c>
      <c r="BF56" s="3">
        <f>+[1]I_Finanziamenti!BG148+[1]Bilancio_In!BG59+[1]Bilancio_In!BG63</f>
        <v>0</v>
      </c>
      <c r="BG56" s="3">
        <f>+[1]I_Finanziamenti!BH148+[1]Bilancio_In!BH59+[1]Bilancio_In!BH63</f>
        <v>0</v>
      </c>
      <c r="BH56" s="3">
        <f>+[1]I_Finanziamenti!BI148+[1]Bilancio_In!BI59+[1]Bilancio_In!BI63</f>
        <v>0</v>
      </c>
      <c r="BI56" s="3">
        <f>+[1]I_Finanziamenti!BJ148+[1]Bilancio_In!BJ59+[1]Bilancio_In!BJ63</f>
        <v>0</v>
      </c>
      <c r="BJ56" s="3">
        <f>+[1]I_Finanziamenti!BK148+[1]Bilancio_In!BK59+[1]Bilancio_In!BK63</f>
        <v>0</v>
      </c>
      <c r="BK56" s="3">
        <f>+[1]I_Finanziamenti!BL148+[1]Bilancio_In!BL59+[1]Bilancio_In!BL63</f>
        <v>0</v>
      </c>
      <c r="BL56" s="3">
        <f>+[1]I_Finanziamenti!BM148+[1]Bilancio_In!BM59+[1]Bilancio_In!BM63</f>
        <v>0</v>
      </c>
      <c r="BM56" s="3">
        <f>+[1]I_Finanziamenti!BN148+[1]Bilancio_In!BN59+[1]Bilancio_In!BN63</f>
        <v>0</v>
      </c>
      <c r="BN56" s="3">
        <f>+[1]I_Finanziamenti!BO148+[1]Bilancio_In!BO59+[1]Bilancio_In!BO63</f>
        <v>0</v>
      </c>
      <c r="BO56" s="3">
        <f>+[1]I_Finanziamenti!BP148+[1]Bilancio_In!BP59+[1]Bilancio_In!BP63</f>
        <v>0</v>
      </c>
      <c r="BP56" s="3">
        <f>+[1]I_Finanziamenti!BQ148+[1]Bilancio_In!BQ59+[1]Bilancio_In!BQ63</f>
        <v>0</v>
      </c>
      <c r="BQ56" s="3">
        <f>+[1]I_Finanziamenti!BR148+[1]Bilancio_In!BR59+[1]Bilancio_In!BR63</f>
        <v>0</v>
      </c>
      <c r="BR56" s="3">
        <f>+[1]I_Finanziamenti!BS148+[1]Bilancio_In!BS59+[1]Bilancio_In!BS63</f>
        <v>0</v>
      </c>
      <c r="BS56" s="3">
        <f>+[1]I_Finanziamenti!BT148+[1]Bilancio_In!BT59+[1]Bilancio_In!BT63</f>
        <v>0</v>
      </c>
      <c r="BT56" s="3">
        <f>+[1]I_Finanziamenti!BU148+[1]Bilancio_In!BU59+[1]Bilancio_In!BU63</f>
        <v>0</v>
      </c>
      <c r="BU56" s="3">
        <f>+[1]I_Finanziamenti!BV148+[1]Bilancio_In!BV59+[1]Bilancio_In!BV63</f>
        <v>0</v>
      </c>
      <c r="BV56" s="3">
        <f>+[1]I_Finanziamenti!BW148+[1]Bilancio_In!BW59+[1]Bilancio_In!BW63</f>
        <v>0</v>
      </c>
      <c r="BW56" s="3">
        <f>+[1]I_Finanziamenti!BX148+[1]Bilancio_In!BX59+[1]Bilancio_In!BX63</f>
        <v>0</v>
      </c>
      <c r="BX56" s="3">
        <f>+[1]I_Finanziamenti!BY148+[1]Bilancio_In!BY59+[1]Bilancio_In!BY63</f>
        <v>0</v>
      </c>
      <c r="BY56" s="3">
        <f>+[1]I_Finanziamenti!BZ148+[1]Bilancio_In!BZ59+[1]Bilancio_In!BZ63</f>
        <v>0</v>
      </c>
      <c r="BZ56" s="3">
        <f>+[1]I_Finanziamenti!CA148+[1]Bilancio_In!CA59+[1]Bilancio_In!CA63</f>
        <v>0</v>
      </c>
      <c r="CA56" s="3">
        <f>+[1]I_Finanziamenti!CB148+[1]Bilancio_In!CB59+[1]Bilancio_In!CB63</f>
        <v>0</v>
      </c>
      <c r="CB56" s="3">
        <f>+[1]I_Finanziamenti!CC148+[1]Bilancio_In!CC59+[1]Bilancio_In!CC63</f>
        <v>0</v>
      </c>
      <c r="CC56" s="3">
        <f>+[1]I_Finanziamenti!CD148+[1]Bilancio_In!CD59+[1]Bilancio_In!CD63</f>
        <v>0</v>
      </c>
      <c r="CD56" s="3">
        <f>+[1]I_Finanziamenti!CE148+[1]Bilancio_In!CE59+[1]Bilancio_In!CE63</f>
        <v>0</v>
      </c>
      <c r="CE56" s="3">
        <f>+[1]I_Finanziamenti!CF148+[1]Bilancio_In!CF59+[1]Bilancio_In!CF63</f>
        <v>0</v>
      </c>
      <c r="CF56" s="3">
        <f>+[1]I_Finanziamenti!CG148+[1]Bilancio_In!CG59+[1]Bilancio_In!CG63</f>
        <v>0</v>
      </c>
      <c r="CG56" s="3">
        <f>+[1]I_Finanziamenti!CH148+[1]Bilancio_In!CH59+[1]Bilancio_In!CH63</f>
        <v>0</v>
      </c>
      <c r="CH56" s="3">
        <f>+[1]I_Finanziamenti!CI148+[1]Bilancio_In!CI59+[1]Bilancio_In!CI63</f>
        <v>0</v>
      </c>
      <c r="CI56" s="3">
        <f>+[1]I_Finanziamenti!CJ148+[1]Bilancio_In!CJ59+[1]Bilancio_In!CJ63</f>
        <v>0</v>
      </c>
      <c r="CJ56" s="3">
        <f>+[1]I_Finanziamenti!CK148+[1]Bilancio_In!CK59+[1]Bilancio_In!CK63</f>
        <v>0</v>
      </c>
      <c r="CK56" s="3">
        <f>+[1]I_Finanziamenti!CL148+[1]Bilancio_In!CL59+[1]Bilancio_In!CL63</f>
        <v>0</v>
      </c>
      <c r="CL56" s="3">
        <f>+[1]I_Finanziamenti!CM148+[1]Bilancio_In!CM59+[1]Bilancio_In!CM63</f>
        <v>0</v>
      </c>
      <c r="CM56" s="3">
        <f>+[1]I_Finanziamenti!CN148+[1]Bilancio_In!CN59+[1]Bilancio_In!CN63</f>
        <v>0</v>
      </c>
      <c r="CN56" s="3">
        <f>+[1]I_Finanziamenti!CO148+[1]Bilancio_In!CO59+[1]Bilancio_In!CO63</f>
        <v>0</v>
      </c>
      <c r="CO56" s="3">
        <f>+[1]I_Finanziamenti!CP148+[1]Bilancio_In!CP59+[1]Bilancio_In!CP63</f>
        <v>0</v>
      </c>
      <c r="CP56" s="3">
        <f>+[1]I_Finanziamenti!CQ148+[1]Bilancio_In!CQ59+[1]Bilancio_In!CQ63</f>
        <v>0</v>
      </c>
      <c r="CQ56" s="3">
        <f>+[1]I_Finanziamenti!CR148+[1]Bilancio_In!CR59+[1]Bilancio_In!CR63</f>
        <v>0</v>
      </c>
      <c r="CR56" s="3">
        <f>+[1]I_Finanziamenti!CS148+[1]Bilancio_In!CS59+[1]Bilancio_In!CS63</f>
        <v>0</v>
      </c>
      <c r="CS56" s="3">
        <f>+[1]I_Finanziamenti!CT148+[1]Bilancio_In!CT59+[1]Bilancio_In!CT63</f>
        <v>0</v>
      </c>
      <c r="CT56" s="3">
        <f>+[1]I_Finanziamenti!CU148+[1]Bilancio_In!CU59+[1]Bilancio_In!CU63</f>
        <v>0</v>
      </c>
      <c r="CU56" s="3">
        <f>+[1]I_Finanziamenti!CV148+[1]Bilancio_In!CV59+[1]Bilancio_In!CV63</f>
        <v>0</v>
      </c>
      <c r="CV56" s="3">
        <f>+[1]I_Finanziamenti!CW148+[1]Bilancio_In!CW59+[1]Bilancio_In!CW63</f>
        <v>0</v>
      </c>
      <c r="CW56" s="3">
        <f>+[1]I_Finanziamenti!CX148+[1]Bilancio_In!CX59+[1]Bilancio_In!CX63</f>
        <v>0</v>
      </c>
      <c r="CX56" s="3">
        <f>+[1]I_Finanziamenti!CY148+[1]Bilancio_In!CY59+[1]Bilancio_In!CY63</f>
        <v>0</v>
      </c>
      <c r="CY56" s="3">
        <f>+[1]I_Finanziamenti!CZ148+[1]Bilancio_In!CZ59+[1]Bilancio_In!CZ63</f>
        <v>0</v>
      </c>
      <c r="CZ56" s="3">
        <f>+[1]I_Finanziamenti!DA148+[1]Bilancio_In!DA59+[1]Bilancio_In!DA63</f>
        <v>0</v>
      </c>
      <c r="DA56" s="3">
        <f>+[1]I_Finanziamenti!DB148+[1]Bilancio_In!DB59+[1]Bilancio_In!DB63</f>
        <v>0</v>
      </c>
      <c r="DB56" s="3">
        <f>+[1]I_Finanziamenti!DC148+[1]Bilancio_In!DC59+[1]Bilancio_In!DC63</f>
        <v>0</v>
      </c>
      <c r="DC56" s="3">
        <f>+[1]I_Finanziamenti!DD148+[1]Bilancio_In!DD59+[1]Bilancio_In!DD63</f>
        <v>0</v>
      </c>
      <c r="DD56" s="3">
        <f>+[1]I_Finanziamenti!DE148+[1]Bilancio_In!DE59+[1]Bilancio_In!DE63</f>
        <v>0</v>
      </c>
      <c r="DE56" s="3">
        <f>+[1]I_Finanziamenti!DF148+[1]Bilancio_In!DF59+[1]Bilancio_In!DF63</f>
        <v>0</v>
      </c>
      <c r="DF56" s="3">
        <f>+[1]I_Finanziamenti!DG148+[1]Bilancio_In!DG59+[1]Bilancio_In!DG63</f>
        <v>0</v>
      </c>
      <c r="DG56" s="3">
        <f>+[1]I_Finanziamenti!DH148+[1]Bilancio_In!DH59+[1]Bilancio_In!DH63</f>
        <v>0</v>
      </c>
      <c r="DH56" s="3">
        <f>+[1]I_Finanziamenti!DI148+[1]Bilancio_In!DI59+[1]Bilancio_In!DI63</f>
        <v>0</v>
      </c>
      <c r="DI56" s="3">
        <f>+[1]I_Finanziamenti!DJ148+[1]Bilancio_In!DJ59+[1]Bilancio_In!DJ63</f>
        <v>0</v>
      </c>
      <c r="DJ56" s="3">
        <f>+[1]I_Finanziamenti!DK148+[1]Bilancio_In!DK59+[1]Bilancio_In!DK63</f>
        <v>0</v>
      </c>
      <c r="DK56" s="3">
        <f>+[1]I_Finanziamenti!DL148+[1]Bilancio_In!DL59+[1]Bilancio_In!DL63</f>
        <v>0</v>
      </c>
      <c r="DL56" s="3">
        <f>+[1]I_Finanziamenti!DM148+[1]Bilancio_In!DM59+[1]Bilancio_In!DM63</f>
        <v>0</v>
      </c>
      <c r="DM56" s="3">
        <f>+[1]I_Finanziamenti!DN148+[1]Bilancio_In!DN59+[1]Bilancio_In!DN63</f>
        <v>0</v>
      </c>
      <c r="DN56" s="3">
        <f>+[1]I_Finanziamenti!DO148+[1]Bilancio_In!DO59+[1]Bilancio_In!DO63</f>
        <v>0</v>
      </c>
      <c r="DO56" s="3">
        <f>+[1]I_Finanziamenti!DP148+[1]Bilancio_In!DP59+[1]Bilancio_In!DP63</f>
        <v>0</v>
      </c>
      <c r="DP56" s="3">
        <f>+[1]I_Finanziamenti!DQ148+[1]Bilancio_In!DQ59+[1]Bilancio_In!DQ63</f>
        <v>0</v>
      </c>
      <c r="DQ56" s="3">
        <f>+[1]I_Finanziamenti!DR148+[1]Bilancio_In!DR59+[1]Bilancio_In!DR63</f>
        <v>0</v>
      </c>
      <c r="DR56" s="3">
        <f>+[1]I_Finanziamenti!DS148+[1]Bilancio_In!DS59+[1]Bilancio_In!DS63</f>
        <v>0</v>
      </c>
      <c r="DS56" s="3">
        <f>+[1]I_Finanziamenti!DT148+[1]Bilancio_In!DT59+[1]Bilancio_In!DT63</f>
        <v>0</v>
      </c>
      <c r="DT56" s="3">
        <f>+[1]I_Finanziamenti!DU148+[1]Bilancio_In!DU59+[1]Bilancio_In!DU63</f>
        <v>0</v>
      </c>
      <c r="DU56" s="3">
        <f>+[1]I_Finanziamenti!DV148+[1]Bilancio_In!DV59+[1]Bilancio_In!DV63</f>
        <v>0</v>
      </c>
      <c r="DV56" s="3">
        <f>+[1]I_Finanziamenti!DW148+[1]Bilancio_In!DW59+[1]Bilancio_In!DW63</f>
        <v>0</v>
      </c>
      <c r="DX56" s="3">
        <f t="shared" si="61"/>
        <v>1300</v>
      </c>
      <c r="DY56" s="3">
        <f t="shared" si="62"/>
        <v>0</v>
      </c>
      <c r="DZ56" s="3">
        <f t="shared" si="63"/>
        <v>0</v>
      </c>
      <c r="EA56" s="3">
        <f t="shared" si="64"/>
        <v>0</v>
      </c>
      <c r="EB56" s="3">
        <f t="shared" si="65"/>
        <v>0</v>
      </c>
      <c r="EC56" s="3">
        <f t="shared" si="66"/>
        <v>0</v>
      </c>
      <c r="ED56" s="3">
        <f t="shared" si="67"/>
        <v>0</v>
      </c>
      <c r="EE56" s="3">
        <f t="shared" si="68"/>
        <v>0</v>
      </c>
      <c r="EF56" s="3">
        <f t="shared" si="69"/>
        <v>0</v>
      </c>
      <c r="EG56" s="3">
        <f t="shared" si="70"/>
        <v>0</v>
      </c>
    </row>
    <row r="57" spans="4:137" ht="18">
      <c r="D57" s="198"/>
      <c r="E57" s="204" t="str">
        <f>+E54</f>
        <v>Gestione finanziaria</v>
      </c>
      <c r="F57" s="205" t="s">
        <v>305</v>
      </c>
      <c r="G57" s="27">
        <f>+G55+G56</f>
        <v>200</v>
      </c>
      <c r="H57" s="27">
        <f t="shared" ref="H57:BS57" si="71">+H55+H56</f>
        <v>200</v>
      </c>
      <c r="I57" s="27">
        <f t="shared" si="71"/>
        <v>200</v>
      </c>
      <c r="J57" s="27">
        <f t="shared" si="71"/>
        <v>200</v>
      </c>
      <c r="K57" s="27">
        <f t="shared" si="71"/>
        <v>200</v>
      </c>
      <c r="L57" s="27">
        <f t="shared" si="71"/>
        <v>100</v>
      </c>
      <c r="M57" s="27">
        <f t="shared" si="71"/>
        <v>100</v>
      </c>
      <c r="N57" s="27">
        <f t="shared" si="71"/>
        <v>100</v>
      </c>
      <c r="O57" s="27">
        <f t="shared" si="71"/>
        <v>0</v>
      </c>
      <c r="P57" s="27">
        <f t="shared" si="71"/>
        <v>0</v>
      </c>
      <c r="Q57" s="27">
        <f t="shared" si="71"/>
        <v>0</v>
      </c>
      <c r="R57" s="27">
        <f t="shared" si="71"/>
        <v>0</v>
      </c>
      <c r="S57" s="27">
        <f t="shared" si="71"/>
        <v>0</v>
      </c>
      <c r="T57" s="27">
        <f t="shared" si="71"/>
        <v>0</v>
      </c>
      <c r="U57" s="27">
        <f t="shared" si="71"/>
        <v>0</v>
      </c>
      <c r="V57" s="27">
        <f t="shared" si="71"/>
        <v>0</v>
      </c>
      <c r="W57" s="27">
        <f t="shared" si="71"/>
        <v>0</v>
      </c>
      <c r="X57" s="27">
        <f t="shared" si="71"/>
        <v>0</v>
      </c>
      <c r="Y57" s="27">
        <f t="shared" si="71"/>
        <v>0</v>
      </c>
      <c r="Z57" s="27">
        <f t="shared" si="71"/>
        <v>0</v>
      </c>
      <c r="AA57" s="27">
        <f t="shared" si="71"/>
        <v>0</v>
      </c>
      <c r="AB57" s="27">
        <f t="shared" si="71"/>
        <v>0</v>
      </c>
      <c r="AC57" s="27">
        <f t="shared" si="71"/>
        <v>0</v>
      </c>
      <c r="AD57" s="27">
        <f t="shared" si="71"/>
        <v>0</v>
      </c>
      <c r="AE57" s="27">
        <f t="shared" si="71"/>
        <v>0</v>
      </c>
      <c r="AF57" s="27">
        <f t="shared" si="71"/>
        <v>0</v>
      </c>
      <c r="AG57" s="27">
        <f t="shared" si="71"/>
        <v>0</v>
      </c>
      <c r="AH57" s="27">
        <f t="shared" si="71"/>
        <v>0</v>
      </c>
      <c r="AI57" s="27">
        <f t="shared" si="71"/>
        <v>0</v>
      </c>
      <c r="AJ57" s="27">
        <f t="shared" si="71"/>
        <v>0</v>
      </c>
      <c r="AK57" s="27">
        <f t="shared" si="71"/>
        <v>0</v>
      </c>
      <c r="AL57" s="27">
        <f t="shared" si="71"/>
        <v>0</v>
      </c>
      <c r="AM57" s="27">
        <f t="shared" si="71"/>
        <v>0</v>
      </c>
      <c r="AN57" s="27">
        <f t="shared" si="71"/>
        <v>0</v>
      </c>
      <c r="AO57" s="27">
        <f t="shared" si="71"/>
        <v>0</v>
      </c>
      <c r="AP57" s="27">
        <f t="shared" si="71"/>
        <v>0</v>
      </c>
      <c r="AQ57" s="27">
        <f t="shared" si="71"/>
        <v>0</v>
      </c>
      <c r="AR57" s="27">
        <f t="shared" si="71"/>
        <v>0</v>
      </c>
      <c r="AS57" s="27">
        <f t="shared" si="71"/>
        <v>0</v>
      </c>
      <c r="AT57" s="27">
        <f t="shared" si="71"/>
        <v>0</v>
      </c>
      <c r="AU57" s="27">
        <f t="shared" si="71"/>
        <v>0</v>
      </c>
      <c r="AV57" s="27">
        <f t="shared" si="71"/>
        <v>0</v>
      </c>
      <c r="AW57" s="27">
        <f t="shared" si="71"/>
        <v>0</v>
      </c>
      <c r="AX57" s="27">
        <f t="shared" si="71"/>
        <v>0</v>
      </c>
      <c r="AY57" s="27">
        <f t="shared" si="71"/>
        <v>0</v>
      </c>
      <c r="AZ57" s="27">
        <f t="shared" si="71"/>
        <v>0</v>
      </c>
      <c r="BA57" s="27">
        <f t="shared" si="71"/>
        <v>0</v>
      </c>
      <c r="BB57" s="27">
        <f t="shared" si="71"/>
        <v>0</v>
      </c>
      <c r="BC57" s="27">
        <f t="shared" si="71"/>
        <v>0</v>
      </c>
      <c r="BD57" s="27">
        <f t="shared" si="71"/>
        <v>0</v>
      </c>
      <c r="BE57" s="27">
        <f t="shared" si="71"/>
        <v>0</v>
      </c>
      <c r="BF57" s="27">
        <f t="shared" si="71"/>
        <v>0</v>
      </c>
      <c r="BG57" s="27">
        <f t="shared" si="71"/>
        <v>0</v>
      </c>
      <c r="BH57" s="27">
        <f t="shared" si="71"/>
        <v>0</v>
      </c>
      <c r="BI57" s="27">
        <f t="shared" si="71"/>
        <v>0</v>
      </c>
      <c r="BJ57" s="27">
        <f t="shared" si="71"/>
        <v>0</v>
      </c>
      <c r="BK57" s="27">
        <f t="shared" si="71"/>
        <v>0</v>
      </c>
      <c r="BL57" s="27">
        <f t="shared" si="71"/>
        <v>0</v>
      </c>
      <c r="BM57" s="27">
        <f t="shared" si="71"/>
        <v>0</v>
      </c>
      <c r="BN57" s="27">
        <f t="shared" si="71"/>
        <v>0</v>
      </c>
      <c r="BO57" s="27">
        <f t="shared" si="71"/>
        <v>0</v>
      </c>
      <c r="BP57" s="27">
        <f t="shared" si="71"/>
        <v>0</v>
      </c>
      <c r="BQ57" s="27">
        <f t="shared" si="71"/>
        <v>0</v>
      </c>
      <c r="BR57" s="27">
        <f t="shared" si="71"/>
        <v>0</v>
      </c>
      <c r="BS57" s="27">
        <f t="shared" si="71"/>
        <v>0</v>
      </c>
      <c r="BT57" s="27">
        <f t="shared" ref="BT57:EE57" si="72">+BT55+BT56</f>
        <v>0</v>
      </c>
      <c r="BU57" s="27">
        <f t="shared" si="72"/>
        <v>0</v>
      </c>
      <c r="BV57" s="27">
        <f t="shared" si="72"/>
        <v>0</v>
      </c>
      <c r="BW57" s="27">
        <f t="shared" si="72"/>
        <v>0</v>
      </c>
      <c r="BX57" s="27">
        <f t="shared" si="72"/>
        <v>0</v>
      </c>
      <c r="BY57" s="27">
        <f t="shared" si="72"/>
        <v>0</v>
      </c>
      <c r="BZ57" s="27">
        <f t="shared" si="72"/>
        <v>0</v>
      </c>
      <c r="CA57" s="27">
        <f t="shared" si="72"/>
        <v>0</v>
      </c>
      <c r="CB57" s="27">
        <f t="shared" si="72"/>
        <v>0</v>
      </c>
      <c r="CC57" s="27">
        <f t="shared" si="72"/>
        <v>0</v>
      </c>
      <c r="CD57" s="27">
        <f t="shared" si="72"/>
        <v>0</v>
      </c>
      <c r="CE57" s="27">
        <f t="shared" si="72"/>
        <v>0</v>
      </c>
      <c r="CF57" s="27">
        <f t="shared" si="72"/>
        <v>0</v>
      </c>
      <c r="CG57" s="27">
        <f t="shared" si="72"/>
        <v>0</v>
      </c>
      <c r="CH57" s="27">
        <f t="shared" si="72"/>
        <v>0</v>
      </c>
      <c r="CI57" s="27">
        <f t="shared" si="72"/>
        <v>0</v>
      </c>
      <c r="CJ57" s="27">
        <f t="shared" si="72"/>
        <v>0</v>
      </c>
      <c r="CK57" s="27">
        <f t="shared" si="72"/>
        <v>0</v>
      </c>
      <c r="CL57" s="27">
        <f t="shared" si="72"/>
        <v>0</v>
      </c>
      <c r="CM57" s="27">
        <f t="shared" si="72"/>
        <v>0</v>
      </c>
      <c r="CN57" s="27">
        <f t="shared" si="72"/>
        <v>0</v>
      </c>
      <c r="CO57" s="27">
        <f t="shared" si="72"/>
        <v>0</v>
      </c>
      <c r="CP57" s="27">
        <f t="shared" si="72"/>
        <v>0</v>
      </c>
      <c r="CQ57" s="27">
        <f t="shared" si="72"/>
        <v>0</v>
      </c>
      <c r="CR57" s="27">
        <f t="shared" si="72"/>
        <v>0</v>
      </c>
      <c r="CS57" s="27">
        <f t="shared" si="72"/>
        <v>0</v>
      </c>
      <c r="CT57" s="27">
        <f t="shared" si="72"/>
        <v>0</v>
      </c>
      <c r="CU57" s="27">
        <f t="shared" si="72"/>
        <v>0</v>
      </c>
      <c r="CV57" s="27">
        <f t="shared" si="72"/>
        <v>0</v>
      </c>
      <c r="CW57" s="27">
        <f t="shared" si="72"/>
        <v>0</v>
      </c>
      <c r="CX57" s="27">
        <f t="shared" si="72"/>
        <v>0</v>
      </c>
      <c r="CY57" s="27">
        <f t="shared" si="72"/>
        <v>0</v>
      </c>
      <c r="CZ57" s="27">
        <f t="shared" si="72"/>
        <v>0</v>
      </c>
      <c r="DA57" s="27">
        <f t="shared" si="72"/>
        <v>0</v>
      </c>
      <c r="DB57" s="27">
        <f t="shared" si="72"/>
        <v>0</v>
      </c>
      <c r="DC57" s="27">
        <f t="shared" si="72"/>
        <v>0</v>
      </c>
      <c r="DD57" s="27">
        <f t="shared" si="72"/>
        <v>0</v>
      </c>
      <c r="DE57" s="27">
        <f t="shared" si="72"/>
        <v>0</v>
      </c>
      <c r="DF57" s="27">
        <f t="shared" si="72"/>
        <v>0</v>
      </c>
      <c r="DG57" s="27">
        <f t="shared" si="72"/>
        <v>0</v>
      </c>
      <c r="DH57" s="27">
        <f t="shared" si="72"/>
        <v>0</v>
      </c>
      <c r="DI57" s="27">
        <f t="shared" si="72"/>
        <v>0</v>
      </c>
      <c r="DJ57" s="27">
        <f t="shared" si="72"/>
        <v>0</v>
      </c>
      <c r="DK57" s="27">
        <f t="shared" si="72"/>
        <v>0</v>
      </c>
      <c r="DL57" s="27">
        <f t="shared" si="72"/>
        <v>0</v>
      </c>
      <c r="DM57" s="27">
        <f t="shared" si="72"/>
        <v>0</v>
      </c>
      <c r="DN57" s="27">
        <f t="shared" si="72"/>
        <v>0</v>
      </c>
      <c r="DO57" s="27">
        <f t="shared" si="72"/>
        <v>0</v>
      </c>
      <c r="DP57" s="27">
        <f t="shared" si="72"/>
        <v>0</v>
      </c>
      <c r="DQ57" s="27">
        <f t="shared" si="72"/>
        <v>0</v>
      </c>
      <c r="DR57" s="27">
        <f t="shared" si="72"/>
        <v>0</v>
      </c>
      <c r="DS57" s="27">
        <f t="shared" si="72"/>
        <v>0</v>
      </c>
      <c r="DT57" s="27">
        <f t="shared" si="72"/>
        <v>0</v>
      </c>
      <c r="DU57" s="27">
        <f t="shared" si="72"/>
        <v>0</v>
      </c>
      <c r="DV57" s="27">
        <f t="shared" si="72"/>
        <v>0</v>
      </c>
      <c r="DX57" s="27">
        <f t="shared" si="72"/>
        <v>1300</v>
      </c>
      <c r="DY57" s="27">
        <f t="shared" si="72"/>
        <v>0</v>
      </c>
      <c r="DZ57" s="27">
        <f t="shared" si="72"/>
        <v>0</v>
      </c>
      <c r="EA57" s="27">
        <f t="shared" si="72"/>
        <v>0</v>
      </c>
      <c r="EB57" s="27">
        <f t="shared" si="72"/>
        <v>0</v>
      </c>
      <c r="EC57" s="27">
        <f t="shared" si="72"/>
        <v>0</v>
      </c>
      <c r="ED57" s="27">
        <f t="shared" si="72"/>
        <v>0</v>
      </c>
      <c r="EE57" s="27">
        <f t="shared" si="72"/>
        <v>0</v>
      </c>
      <c r="EF57" s="27">
        <f t="shared" ref="EF57:EG57" si="73">+EF55+EF56</f>
        <v>0</v>
      </c>
      <c r="EG57" s="27">
        <f t="shared" si="73"/>
        <v>0</v>
      </c>
    </row>
    <row r="58" spans="4:137" ht="18.600000000000001" thickBot="1">
      <c r="D58" s="198"/>
      <c r="E58" s="21"/>
      <c r="F58" s="198"/>
    </row>
    <row r="59" spans="4:137" ht="19.2" thickTop="1" thickBot="1">
      <c r="D59" s="198"/>
      <c r="E59" s="200" t="s">
        <v>306</v>
      </c>
      <c r="F59" s="201"/>
      <c r="G59" s="34">
        <f>+G52-G57</f>
        <v>633956.04166666663</v>
      </c>
      <c r="H59" s="34">
        <f t="shared" ref="H59:BS59" si="74">+H52-H57</f>
        <v>633885.20833333337</v>
      </c>
      <c r="I59" s="34">
        <f t="shared" si="74"/>
        <v>633814.375</v>
      </c>
      <c r="J59" s="34">
        <f t="shared" si="74"/>
        <v>693743.54166666663</v>
      </c>
      <c r="K59" s="34">
        <f t="shared" si="74"/>
        <v>693672.70833333337</v>
      </c>
      <c r="L59" s="34">
        <f t="shared" si="74"/>
        <v>693701.875</v>
      </c>
      <c r="M59" s="34">
        <f t="shared" si="74"/>
        <v>693631.04166666663</v>
      </c>
      <c r="N59" s="34">
        <f t="shared" si="74"/>
        <v>693560.20833333337</v>
      </c>
      <c r="O59" s="34">
        <f t="shared" si="74"/>
        <v>693589.375</v>
      </c>
      <c r="P59" s="34">
        <f t="shared" si="74"/>
        <v>693518.54166666663</v>
      </c>
      <c r="Q59" s="34">
        <f t="shared" si="74"/>
        <v>693447.70833333337</v>
      </c>
      <c r="R59" s="34">
        <f t="shared" si="74"/>
        <v>693376.875</v>
      </c>
      <c r="S59" s="34">
        <f t="shared" si="74"/>
        <v>693326.875</v>
      </c>
      <c r="T59" s="34">
        <f t="shared" si="74"/>
        <v>693276.875</v>
      </c>
      <c r="U59" s="34">
        <f t="shared" si="74"/>
        <v>693226.875</v>
      </c>
      <c r="V59" s="34">
        <f t="shared" si="74"/>
        <v>693176.875</v>
      </c>
      <c r="W59" s="34">
        <f t="shared" si="74"/>
        <v>693126.875</v>
      </c>
      <c r="X59" s="34">
        <f t="shared" si="74"/>
        <v>693076.875</v>
      </c>
      <c r="Y59" s="34">
        <f t="shared" si="74"/>
        <v>693026.875</v>
      </c>
      <c r="Z59" s="34">
        <f t="shared" si="74"/>
        <v>692976.875</v>
      </c>
      <c r="AA59" s="34">
        <f t="shared" si="74"/>
        <v>692926.875</v>
      </c>
      <c r="AB59" s="34">
        <f t="shared" si="74"/>
        <v>692876.875</v>
      </c>
      <c r="AC59" s="34">
        <f t="shared" si="74"/>
        <v>692826.875</v>
      </c>
      <c r="AD59" s="34">
        <f t="shared" si="74"/>
        <v>692776.875</v>
      </c>
      <c r="AE59" s="34">
        <f t="shared" si="74"/>
        <v>235976.875</v>
      </c>
      <c r="AF59" s="34">
        <f t="shared" si="74"/>
        <v>235926.875</v>
      </c>
      <c r="AG59" s="34">
        <f t="shared" si="74"/>
        <v>235876.875</v>
      </c>
      <c r="AH59" s="34">
        <f t="shared" si="74"/>
        <v>235826.875</v>
      </c>
      <c r="AI59" s="34">
        <f t="shared" si="74"/>
        <v>235776.875</v>
      </c>
      <c r="AJ59" s="34">
        <f t="shared" si="74"/>
        <v>235726.875</v>
      </c>
      <c r="AK59" s="34">
        <f t="shared" si="74"/>
        <v>235676.875</v>
      </c>
      <c r="AL59" s="34">
        <f t="shared" si="74"/>
        <v>235626.875</v>
      </c>
      <c r="AM59" s="34">
        <f t="shared" si="74"/>
        <v>235576.875</v>
      </c>
      <c r="AN59" s="34">
        <f t="shared" si="74"/>
        <v>235526.875</v>
      </c>
      <c r="AO59" s="34">
        <f t="shared" si="74"/>
        <v>235476.875</v>
      </c>
      <c r="AP59" s="34">
        <f t="shared" si="74"/>
        <v>235426.875</v>
      </c>
      <c r="AQ59" s="34">
        <f t="shared" si="74"/>
        <v>692126.875</v>
      </c>
      <c r="AR59" s="34">
        <f t="shared" si="74"/>
        <v>692076.875</v>
      </c>
      <c r="AS59" s="34">
        <f t="shared" si="74"/>
        <v>692026.875</v>
      </c>
      <c r="AT59" s="34">
        <f t="shared" si="74"/>
        <v>691976.875</v>
      </c>
      <c r="AU59" s="34">
        <f t="shared" si="74"/>
        <v>691926.875</v>
      </c>
      <c r="AV59" s="34">
        <f t="shared" si="74"/>
        <v>691876.875</v>
      </c>
      <c r="AW59" s="34">
        <f t="shared" si="74"/>
        <v>691826.875</v>
      </c>
      <c r="AX59" s="34">
        <f t="shared" si="74"/>
        <v>691776.875</v>
      </c>
      <c r="AY59" s="34">
        <f t="shared" si="74"/>
        <v>691726.875</v>
      </c>
      <c r="AZ59" s="34">
        <f t="shared" si="74"/>
        <v>691676.875</v>
      </c>
      <c r="BA59" s="34">
        <f t="shared" si="74"/>
        <v>691626.875</v>
      </c>
      <c r="BB59" s="34">
        <f t="shared" si="74"/>
        <v>691576.875</v>
      </c>
      <c r="BC59" s="34">
        <f t="shared" si="74"/>
        <v>691526.875</v>
      </c>
      <c r="BD59" s="34">
        <f t="shared" si="74"/>
        <v>691476.875</v>
      </c>
      <c r="BE59" s="34">
        <f t="shared" si="74"/>
        <v>691426.875</v>
      </c>
      <c r="BF59" s="34">
        <f t="shared" si="74"/>
        <v>691376.875</v>
      </c>
      <c r="BG59" s="34">
        <f t="shared" si="74"/>
        <v>691326.875</v>
      </c>
      <c r="BH59" s="34">
        <f t="shared" si="74"/>
        <v>691276.875</v>
      </c>
      <c r="BI59" s="34">
        <f t="shared" si="74"/>
        <v>691226.875</v>
      </c>
      <c r="BJ59" s="34">
        <f t="shared" si="74"/>
        <v>691176.875</v>
      </c>
      <c r="BK59" s="34">
        <f t="shared" si="74"/>
        <v>691126.875</v>
      </c>
      <c r="BL59" s="34">
        <f t="shared" si="74"/>
        <v>691076.875</v>
      </c>
      <c r="BM59" s="34">
        <f t="shared" si="74"/>
        <v>691026.875</v>
      </c>
      <c r="BN59" s="34">
        <f t="shared" si="74"/>
        <v>690976.875</v>
      </c>
      <c r="BO59" s="34">
        <f t="shared" si="74"/>
        <v>690926.875</v>
      </c>
      <c r="BP59" s="34">
        <f t="shared" si="74"/>
        <v>690876.875</v>
      </c>
      <c r="BQ59" s="34">
        <f t="shared" si="74"/>
        <v>690826.875</v>
      </c>
      <c r="BR59" s="34">
        <f t="shared" si="74"/>
        <v>690776.875</v>
      </c>
      <c r="BS59" s="34">
        <f t="shared" si="74"/>
        <v>690726.875</v>
      </c>
      <c r="BT59" s="34">
        <f t="shared" ref="BT59:EE59" si="75">+BT52-BT57</f>
        <v>690676.875</v>
      </c>
      <c r="BU59" s="34">
        <f t="shared" si="75"/>
        <v>690626.875</v>
      </c>
      <c r="BV59" s="34">
        <f t="shared" si="75"/>
        <v>690576.875</v>
      </c>
      <c r="BW59" s="34">
        <f t="shared" si="75"/>
        <v>690526.875</v>
      </c>
      <c r="BX59" s="34">
        <f t="shared" si="75"/>
        <v>690476.875</v>
      </c>
      <c r="BY59" s="34">
        <f t="shared" si="75"/>
        <v>690426.875</v>
      </c>
      <c r="BZ59" s="34">
        <f t="shared" si="75"/>
        <v>690376.875</v>
      </c>
      <c r="CA59" s="34">
        <f t="shared" si="75"/>
        <v>690326.875</v>
      </c>
      <c r="CB59" s="34">
        <f t="shared" si="75"/>
        <v>690276.875</v>
      </c>
      <c r="CC59" s="34">
        <f t="shared" si="75"/>
        <v>690226.875</v>
      </c>
      <c r="CD59" s="34">
        <f t="shared" si="75"/>
        <v>690176.875</v>
      </c>
      <c r="CE59" s="34">
        <f t="shared" si="75"/>
        <v>690126.875</v>
      </c>
      <c r="CF59" s="34">
        <f t="shared" si="75"/>
        <v>690076.875</v>
      </c>
      <c r="CG59" s="34">
        <f t="shared" si="75"/>
        <v>690026.875</v>
      </c>
      <c r="CH59" s="34">
        <f t="shared" si="75"/>
        <v>689976.875</v>
      </c>
      <c r="CI59" s="34">
        <f t="shared" si="75"/>
        <v>689926.875</v>
      </c>
      <c r="CJ59" s="34">
        <f t="shared" si="75"/>
        <v>689876.875</v>
      </c>
      <c r="CK59" s="34">
        <f t="shared" si="75"/>
        <v>689826.875</v>
      </c>
      <c r="CL59" s="34">
        <f t="shared" si="75"/>
        <v>689776.875</v>
      </c>
      <c r="CM59" s="34">
        <f t="shared" si="75"/>
        <v>689726.875</v>
      </c>
      <c r="CN59" s="34">
        <f t="shared" si="75"/>
        <v>689676.875</v>
      </c>
      <c r="CO59" s="34">
        <f t="shared" si="75"/>
        <v>689626.875</v>
      </c>
      <c r="CP59" s="34">
        <f t="shared" si="75"/>
        <v>689576.875</v>
      </c>
      <c r="CQ59" s="34">
        <f t="shared" si="75"/>
        <v>689526.875</v>
      </c>
      <c r="CR59" s="34">
        <f t="shared" si="75"/>
        <v>689476.875</v>
      </c>
      <c r="CS59" s="34">
        <f t="shared" si="75"/>
        <v>689426.875</v>
      </c>
      <c r="CT59" s="34">
        <f t="shared" si="75"/>
        <v>689376.875</v>
      </c>
      <c r="CU59" s="34">
        <f t="shared" si="75"/>
        <v>689326.875</v>
      </c>
      <c r="CV59" s="34">
        <f t="shared" si="75"/>
        <v>689276.875</v>
      </c>
      <c r="CW59" s="34">
        <f t="shared" si="75"/>
        <v>689226.875</v>
      </c>
      <c r="CX59" s="34">
        <f t="shared" si="75"/>
        <v>689176.875</v>
      </c>
      <c r="CY59" s="34">
        <f t="shared" si="75"/>
        <v>689126.875</v>
      </c>
      <c r="CZ59" s="34">
        <f t="shared" si="75"/>
        <v>689076.875</v>
      </c>
      <c r="DA59" s="34">
        <f t="shared" si="75"/>
        <v>689026.875</v>
      </c>
      <c r="DB59" s="34">
        <f t="shared" si="75"/>
        <v>688976.875</v>
      </c>
      <c r="DC59" s="34">
        <f t="shared" si="75"/>
        <v>688926.875</v>
      </c>
      <c r="DD59" s="34">
        <f t="shared" si="75"/>
        <v>688876.875</v>
      </c>
      <c r="DE59" s="34">
        <f t="shared" si="75"/>
        <v>688826.875</v>
      </c>
      <c r="DF59" s="34">
        <f t="shared" si="75"/>
        <v>688776.875</v>
      </c>
      <c r="DG59" s="34">
        <f t="shared" si="75"/>
        <v>688726.875</v>
      </c>
      <c r="DH59" s="34">
        <f t="shared" si="75"/>
        <v>688676.875</v>
      </c>
      <c r="DI59" s="34">
        <f t="shared" si="75"/>
        <v>688626.875</v>
      </c>
      <c r="DJ59" s="34">
        <f t="shared" si="75"/>
        <v>688576.875</v>
      </c>
      <c r="DK59" s="34">
        <f t="shared" si="75"/>
        <v>688526.875</v>
      </c>
      <c r="DL59" s="34">
        <f t="shared" si="75"/>
        <v>688476.875</v>
      </c>
      <c r="DM59" s="34">
        <f t="shared" si="75"/>
        <v>688426.875</v>
      </c>
      <c r="DN59" s="34">
        <f t="shared" si="75"/>
        <v>688376.875</v>
      </c>
      <c r="DO59" s="34">
        <f t="shared" si="75"/>
        <v>688326.875</v>
      </c>
      <c r="DP59" s="34">
        <f t="shared" si="75"/>
        <v>688276.875</v>
      </c>
      <c r="DQ59" s="34">
        <f t="shared" si="75"/>
        <v>688226.875</v>
      </c>
      <c r="DR59" s="34">
        <f t="shared" si="75"/>
        <v>688176.875</v>
      </c>
      <c r="DS59" s="34">
        <f t="shared" si="75"/>
        <v>688126.875</v>
      </c>
      <c r="DT59" s="34">
        <f t="shared" si="75"/>
        <v>688076.875</v>
      </c>
      <c r="DU59" s="34">
        <f t="shared" si="75"/>
        <v>688026.875</v>
      </c>
      <c r="DV59" s="34">
        <f t="shared" si="75"/>
        <v>687976.875</v>
      </c>
      <c r="DX59" s="34">
        <f t="shared" si="75"/>
        <v>8143897.5</v>
      </c>
      <c r="DY59" s="34">
        <f t="shared" si="75"/>
        <v>8316622.5</v>
      </c>
      <c r="DZ59" s="34">
        <f t="shared" si="75"/>
        <v>2828422.5</v>
      </c>
      <c r="EA59" s="34">
        <f t="shared" si="75"/>
        <v>8302222.5</v>
      </c>
      <c r="EB59" s="34">
        <f t="shared" si="75"/>
        <v>8295022.5</v>
      </c>
      <c r="EC59" s="34">
        <f t="shared" si="75"/>
        <v>8287822.5</v>
      </c>
      <c r="ED59" s="34">
        <f t="shared" si="75"/>
        <v>8280622.5</v>
      </c>
      <c r="EE59" s="34">
        <f t="shared" si="75"/>
        <v>8273422.5</v>
      </c>
      <c r="EF59" s="34">
        <f t="shared" ref="EF59:EG59" si="76">+EF52-EF57</f>
        <v>8266222.5</v>
      </c>
      <c r="EG59" s="34">
        <f t="shared" si="76"/>
        <v>8259022.5</v>
      </c>
    </row>
    <row r="60" spans="4:137" ht="18.600000000000001" thickTop="1">
      <c r="D60" s="198"/>
      <c r="E60" s="21"/>
      <c r="F60" s="206"/>
    </row>
    <row r="61" spans="4:137" ht="18">
      <c r="D61" s="198"/>
      <c r="E61" s="21" t="s">
        <v>212</v>
      </c>
      <c r="F61" s="206"/>
    </row>
    <row r="62" spans="4:137" ht="18">
      <c r="D62" s="198"/>
      <c r="E62" s="21"/>
      <c r="F62" s="206"/>
    </row>
    <row r="63" spans="4:137" ht="18">
      <c r="D63" s="198"/>
      <c r="E63" s="21"/>
      <c r="F63" s="203" t="s">
        <v>27</v>
      </c>
      <c r="G63" s="3">
        <f>+[1]C_Ires!E16</f>
        <v>0</v>
      </c>
      <c r="H63" s="3">
        <f>+[1]C_Ires!F16</f>
        <v>0</v>
      </c>
      <c r="I63" s="3">
        <f>+[1]C_Ires!G16</f>
        <v>0</v>
      </c>
      <c r="J63" s="3">
        <f>+[1]C_Ires!H16</f>
        <v>0</v>
      </c>
      <c r="K63" s="3">
        <f>+[1]C_Ires!I16</f>
        <v>0</v>
      </c>
      <c r="L63" s="3">
        <f>+[1]C_Ires!J16</f>
        <v>0</v>
      </c>
      <c r="M63" s="3">
        <f>+[1]C_Ires!K16</f>
        <v>0</v>
      </c>
      <c r="N63" s="3">
        <f>+[1]C_Ires!L16</f>
        <v>0</v>
      </c>
      <c r="O63" s="3">
        <f>+[1]C_Ires!M16</f>
        <v>0</v>
      </c>
      <c r="P63" s="3">
        <f>+[1]C_Ires!N16</f>
        <v>0</v>
      </c>
      <c r="Q63" s="3">
        <f>+[1]C_Ires!O16</f>
        <v>0</v>
      </c>
      <c r="R63" s="3">
        <f>+[1]C_Ires!P16</f>
        <v>1954535.4</v>
      </c>
      <c r="S63" s="3">
        <f>+[1]C_Ires!Q16</f>
        <v>0</v>
      </c>
      <c r="T63" s="3">
        <f>+[1]C_Ires!R16</f>
        <v>0</v>
      </c>
      <c r="U63" s="3">
        <f>+[1]C_Ires!S16</f>
        <v>0</v>
      </c>
      <c r="V63" s="3">
        <f>+[1]C_Ires!T16</f>
        <v>0</v>
      </c>
      <c r="W63" s="3">
        <f>+[1]C_Ires!U16</f>
        <v>0</v>
      </c>
      <c r="X63" s="3">
        <f>+[1]C_Ires!V16</f>
        <v>0</v>
      </c>
      <c r="Y63" s="3">
        <f>+[1]C_Ires!W16</f>
        <v>0</v>
      </c>
      <c r="Z63" s="3">
        <f>+[1]C_Ires!X16</f>
        <v>0</v>
      </c>
      <c r="AA63" s="3">
        <f>+[1]C_Ires!Y16</f>
        <v>0</v>
      </c>
      <c r="AB63" s="3">
        <f>+[1]C_Ires!Z16</f>
        <v>0</v>
      </c>
      <c r="AC63" s="3">
        <f>+[1]C_Ires!AA16</f>
        <v>0</v>
      </c>
      <c r="AD63" s="3">
        <f>+[1]C_Ires!AB16</f>
        <v>1995989.4</v>
      </c>
      <c r="AE63" s="3">
        <f>+[1]C_Ires!AC16</f>
        <v>0</v>
      </c>
      <c r="AF63" s="3">
        <f>+[1]C_Ires!AD16</f>
        <v>0</v>
      </c>
      <c r="AG63" s="3">
        <f>+[1]C_Ires!AE16</f>
        <v>0</v>
      </c>
      <c r="AH63" s="3">
        <f>+[1]C_Ires!AF16</f>
        <v>0</v>
      </c>
      <c r="AI63" s="3">
        <f>+[1]C_Ires!AG16</f>
        <v>0</v>
      </c>
      <c r="AJ63" s="3">
        <f>+[1]C_Ires!AH16</f>
        <v>0</v>
      </c>
      <c r="AK63" s="3">
        <f>+[1]C_Ires!AI16</f>
        <v>0</v>
      </c>
      <c r="AL63" s="3">
        <f>+[1]C_Ires!AJ16</f>
        <v>0</v>
      </c>
      <c r="AM63" s="3">
        <f>+[1]C_Ires!AK16</f>
        <v>0</v>
      </c>
      <c r="AN63" s="3">
        <f>+[1]C_Ires!AL16</f>
        <v>0</v>
      </c>
      <c r="AO63" s="3">
        <f>+[1]C_Ires!AM16</f>
        <v>0</v>
      </c>
      <c r="AP63" s="3">
        <f>+[1]C_Ires!AN16</f>
        <v>678821.4</v>
      </c>
      <c r="AQ63" s="3">
        <f>+[1]C_Ires!AO16</f>
        <v>0</v>
      </c>
      <c r="AR63" s="3">
        <f>+[1]C_Ires!AP16</f>
        <v>0</v>
      </c>
      <c r="AS63" s="3">
        <f>+[1]C_Ires!AQ16</f>
        <v>0</v>
      </c>
      <c r="AT63" s="3">
        <f>+[1]C_Ires!AR16</f>
        <v>0</v>
      </c>
      <c r="AU63" s="3">
        <f>+[1]C_Ires!AS16</f>
        <v>0</v>
      </c>
      <c r="AV63" s="3">
        <f>+[1]C_Ires!AT16</f>
        <v>0</v>
      </c>
      <c r="AW63" s="3">
        <f>+[1]C_Ires!AU16</f>
        <v>0</v>
      </c>
      <c r="AX63" s="3">
        <f>+[1]C_Ires!AV16</f>
        <v>0</v>
      </c>
      <c r="AY63" s="3">
        <f>+[1]C_Ires!AW16</f>
        <v>0</v>
      </c>
      <c r="AZ63" s="3">
        <f>+[1]C_Ires!AX16</f>
        <v>0</v>
      </c>
      <c r="BA63" s="3">
        <f>+[1]C_Ires!AY16</f>
        <v>0</v>
      </c>
      <c r="BB63" s="3">
        <f>+[1]C_Ires!AZ16</f>
        <v>0</v>
      </c>
      <c r="BC63" s="3">
        <f>+[1]C_Ires!BA16</f>
        <v>0</v>
      </c>
      <c r="BD63" s="3">
        <f>+[1]C_Ires!BB16</f>
        <v>0</v>
      </c>
      <c r="BE63" s="3">
        <f>+[1]C_Ires!BC16</f>
        <v>0</v>
      </c>
      <c r="BF63" s="3">
        <f>+[1]C_Ires!BD16</f>
        <v>0</v>
      </c>
      <c r="BG63" s="3">
        <f>+[1]C_Ires!BE16</f>
        <v>0</v>
      </c>
      <c r="BH63" s="3">
        <f>+[1]C_Ires!BF16</f>
        <v>0</v>
      </c>
      <c r="BI63" s="3">
        <f>+[1]C_Ires!BG16</f>
        <v>0</v>
      </c>
      <c r="BJ63" s="3">
        <f>+[1]C_Ires!BH16</f>
        <v>0</v>
      </c>
      <c r="BK63" s="3">
        <f>+[1]C_Ires!BI16</f>
        <v>0</v>
      </c>
      <c r="BL63" s="3">
        <f>+[1]C_Ires!BJ16</f>
        <v>0</v>
      </c>
      <c r="BM63" s="3">
        <f>+[1]C_Ires!BK16</f>
        <v>0</v>
      </c>
      <c r="BN63" s="3">
        <f>+[1]C_Ires!BL16</f>
        <v>1990805.4</v>
      </c>
      <c r="BO63" s="3">
        <f>+[1]C_Ires!BM16</f>
        <v>0</v>
      </c>
      <c r="BP63" s="3">
        <f>+[1]C_Ires!BN16</f>
        <v>0</v>
      </c>
      <c r="BQ63" s="3">
        <f>+[1]C_Ires!BO16</f>
        <v>0</v>
      </c>
      <c r="BR63" s="3">
        <f>+[1]C_Ires!BP16</f>
        <v>0</v>
      </c>
      <c r="BS63" s="3">
        <f>+[1]C_Ires!BQ16</f>
        <v>0</v>
      </c>
      <c r="BT63" s="3">
        <f>+[1]C_Ires!BR16</f>
        <v>0</v>
      </c>
      <c r="BU63" s="3">
        <f>+[1]C_Ires!BS16</f>
        <v>0</v>
      </c>
      <c r="BV63" s="3">
        <f>+[1]C_Ires!BT16</f>
        <v>0</v>
      </c>
      <c r="BW63" s="3">
        <f>+[1]C_Ires!BU16</f>
        <v>0</v>
      </c>
      <c r="BX63" s="3">
        <f>+[1]C_Ires!BV16</f>
        <v>0</v>
      </c>
      <c r="BY63" s="3">
        <f>+[1]C_Ires!BW16</f>
        <v>0</v>
      </c>
      <c r="BZ63" s="3">
        <f>+[1]C_Ires!BX16</f>
        <v>1989077.4</v>
      </c>
      <c r="CA63" s="3">
        <f>+[1]C_Ires!BY16</f>
        <v>0</v>
      </c>
      <c r="CB63" s="3">
        <f>+[1]C_Ires!BZ16</f>
        <v>0</v>
      </c>
      <c r="CC63" s="3">
        <f>+[1]C_Ires!CA16</f>
        <v>0</v>
      </c>
      <c r="CD63" s="3">
        <f>+[1]C_Ires!CB16</f>
        <v>0</v>
      </c>
      <c r="CE63" s="3">
        <f>+[1]C_Ires!CC16</f>
        <v>0</v>
      </c>
      <c r="CF63" s="3">
        <f>+[1]C_Ires!CD16</f>
        <v>0</v>
      </c>
      <c r="CG63" s="3">
        <f>+[1]C_Ires!CE16</f>
        <v>0</v>
      </c>
      <c r="CH63" s="3">
        <f>+[1]C_Ires!CF16</f>
        <v>0</v>
      </c>
      <c r="CI63" s="3">
        <f>+[1]C_Ires!CG16</f>
        <v>0</v>
      </c>
      <c r="CJ63" s="3">
        <f>+[1]C_Ires!CH16</f>
        <v>0</v>
      </c>
      <c r="CK63" s="3">
        <f>+[1]C_Ires!CI16</f>
        <v>0</v>
      </c>
      <c r="CL63" s="3">
        <f>+[1]C_Ires!CJ16</f>
        <v>1987349.4</v>
      </c>
      <c r="CM63" s="3">
        <f>+[1]C_Ires!CK16</f>
        <v>0</v>
      </c>
      <c r="CN63" s="3">
        <f>+[1]C_Ires!CL16</f>
        <v>0</v>
      </c>
      <c r="CO63" s="3">
        <f>+[1]C_Ires!CM16</f>
        <v>0</v>
      </c>
      <c r="CP63" s="3">
        <f>+[1]C_Ires!CN16</f>
        <v>0</v>
      </c>
      <c r="CQ63" s="3">
        <f>+[1]C_Ires!CO16</f>
        <v>0</v>
      </c>
      <c r="CR63" s="3">
        <f>+[1]C_Ires!CP16</f>
        <v>0</v>
      </c>
      <c r="CS63" s="3">
        <f>+[1]C_Ires!CQ16</f>
        <v>0</v>
      </c>
      <c r="CT63" s="3">
        <f>+[1]C_Ires!CR16</f>
        <v>0</v>
      </c>
      <c r="CU63" s="3">
        <f>+[1]C_Ires!CS16</f>
        <v>0</v>
      </c>
      <c r="CV63" s="3">
        <f>+[1]C_Ires!CT16</f>
        <v>0</v>
      </c>
      <c r="CW63" s="3">
        <f>+[1]C_Ires!CU16</f>
        <v>0</v>
      </c>
      <c r="CX63" s="3">
        <f>+[1]C_Ires!CV16</f>
        <v>1985621.4</v>
      </c>
      <c r="CY63" s="3">
        <f>+[1]C_Ires!CW16</f>
        <v>0</v>
      </c>
      <c r="CZ63" s="3">
        <f>+[1]C_Ires!CX16</f>
        <v>0</v>
      </c>
      <c r="DA63" s="3">
        <f>+[1]C_Ires!CY16</f>
        <v>0</v>
      </c>
      <c r="DB63" s="3">
        <f>+[1]C_Ires!CZ16</f>
        <v>0</v>
      </c>
      <c r="DC63" s="3">
        <f>+[1]C_Ires!DA16</f>
        <v>0</v>
      </c>
      <c r="DD63" s="3">
        <f>+[1]C_Ires!DB16</f>
        <v>0</v>
      </c>
      <c r="DE63" s="3">
        <f>+[1]C_Ires!DC16</f>
        <v>0</v>
      </c>
      <c r="DF63" s="3">
        <f>+[1]C_Ires!DD16</f>
        <v>0</v>
      </c>
      <c r="DG63" s="3">
        <f>+[1]C_Ires!DE16</f>
        <v>0</v>
      </c>
      <c r="DH63" s="3">
        <f>+[1]C_Ires!DF16</f>
        <v>0</v>
      </c>
      <c r="DI63" s="3">
        <f>+[1]C_Ires!DG16</f>
        <v>0</v>
      </c>
      <c r="DJ63" s="3">
        <f>+[1]C_Ires!DH16</f>
        <v>1983893.4</v>
      </c>
      <c r="DK63" s="3">
        <f>+[1]C_Ires!DI16</f>
        <v>0</v>
      </c>
      <c r="DL63" s="3">
        <f>+[1]C_Ires!DJ16</f>
        <v>0</v>
      </c>
      <c r="DM63" s="3">
        <f>+[1]C_Ires!DK16</f>
        <v>0</v>
      </c>
      <c r="DN63" s="3">
        <f>+[1]C_Ires!DL16</f>
        <v>0</v>
      </c>
      <c r="DO63" s="3">
        <f>+[1]C_Ires!DM16</f>
        <v>0</v>
      </c>
      <c r="DP63" s="3">
        <f>+[1]C_Ires!DN16</f>
        <v>0</v>
      </c>
      <c r="DQ63" s="3">
        <f>+[1]C_Ires!DO16</f>
        <v>0</v>
      </c>
      <c r="DR63" s="3">
        <f>+[1]C_Ires!DP16</f>
        <v>0</v>
      </c>
      <c r="DS63" s="3">
        <f>+[1]C_Ires!DQ16</f>
        <v>0</v>
      </c>
      <c r="DT63" s="3">
        <f>+[1]C_Ires!DR16</f>
        <v>0</v>
      </c>
      <c r="DU63" s="3">
        <f>+[1]C_Ires!DS16</f>
        <v>0</v>
      </c>
      <c r="DV63" s="3">
        <f>+[1]C_Ires!DT16</f>
        <v>1982165.4</v>
      </c>
      <c r="DX63" s="3">
        <f t="shared" ref="DX63:DX64" si="77">+SUM(G63:R63)</f>
        <v>1954535.4</v>
      </c>
      <c r="DY63" s="3">
        <f t="shared" ref="DY63:DY64" si="78">+SUM(S63:AD63)</f>
        <v>1995989.4</v>
      </c>
      <c r="DZ63" s="3">
        <f t="shared" ref="DZ63:DZ64" si="79">+SUM(AE63:AP63)</f>
        <v>678821.4</v>
      </c>
      <c r="EA63" s="3">
        <f t="shared" ref="EA63:EA64" si="80">+SUM(AQ63:BB63)</f>
        <v>0</v>
      </c>
      <c r="EB63" s="3">
        <f t="shared" ref="EB63:EB64" si="81">+SUM(BC63:BN63)</f>
        <v>1990805.4</v>
      </c>
      <c r="EC63" s="3">
        <f t="shared" ref="EC63:EC64" si="82">+SUM(BO63:BZ63)</f>
        <v>1989077.4</v>
      </c>
      <c r="ED63" s="3">
        <f t="shared" ref="ED63:ED64" si="83">+SUM(CA63:CL63)</f>
        <v>1987349.4</v>
      </c>
      <c r="EE63" s="3">
        <f t="shared" ref="EE63:EE64" si="84">+SUM(CM63:CX63)</f>
        <v>1985621.4</v>
      </c>
      <c r="EF63" s="3">
        <f t="shared" ref="EF63:EF64" si="85">+SUM(CY63:DJ63)</f>
        <v>1983893.4</v>
      </c>
      <c r="EG63" s="3">
        <f>+SUM(DK63:DV63)</f>
        <v>1982165.4</v>
      </c>
    </row>
    <row r="64" spans="4:137" ht="18">
      <c r="D64" s="198"/>
      <c r="E64" s="21"/>
      <c r="F64" s="203" t="s">
        <v>29</v>
      </c>
      <c r="G64" s="3">
        <f>+[1]C_Irap!E18</f>
        <v>0</v>
      </c>
      <c r="H64" s="3">
        <f>+[1]C_Irap!F18</f>
        <v>0</v>
      </c>
      <c r="I64" s="3">
        <f>+[1]C_Irap!G18</f>
        <v>0</v>
      </c>
      <c r="J64" s="3">
        <f>+[1]C_Irap!H18</f>
        <v>0</v>
      </c>
      <c r="K64" s="3">
        <f>+[1]C_Irap!I18</f>
        <v>0</v>
      </c>
      <c r="L64" s="3">
        <f>+[1]C_Irap!J18</f>
        <v>0</v>
      </c>
      <c r="M64" s="3">
        <f>+[1]C_Irap!K18</f>
        <v>0</v>
      </c>
      <c r="N64" s="3">
        <f>+[1]C_Irap!L18</f>
        <v>0</v>
      </c>
      <c r="O64" s="3">
        <f>+[1]C_Irap!M18</f>
        <v>0</v>
      </c>
      <c r="P64" s="3">
        <f>+[1]C_Irap!N18</f>
        <v>0</v>
      </c>
      <c r="Q64" s="3">
        <f>+[1]C_Irap!O18</f>
        <v>0</v>
      </c>
      <c r="R64" s="3">
        <f>+[1]C_Irap!P18</f>
        <v>326007</v>
      </c>
      <c r="S64" s="3">
        <f>+[1]C_Irap!Q18</f>
        <v>0</v>
      </c>
      <c r="T64" s="3">
        <f>+[1]C_Irap!R18</f>
        <v>0</v>
      </c>
      <c r="U64" s="3">
        <f>+[1]C_Irap!S18</f>
        <v>0</v>
      </c>
      <c r="V64" s="3">
        <f>+[1]C_Irap!T18</f>
        <v>0</v>
      </c>
      <c r="W64" s="3">
        <f>+[1]C_Irap!U18</f>
        <v>0</v>
      </c>
      <c r="X64" s="3">
        <f>+[1]C_Irap!V18</f>
        <v>0</v>
      </c>
      <c r="Y64" s="3">
        <f>+[1]C_Irap!W18</f>
        <v>0</v>
      </c>
      <c r="Z64" s="3">
        <f>+[1]C_Irap!X18</f>
        <v>0</v>
      </c>
      <c r="AA64" s="3">
        <f>+[1]C_Irap!Y18</f>
        <v>0</v>
      </c>
      <c r="AB64" s="3">
        <f>+[1]C_Irap!Z18</f>
        <v>0</v>
      </c>
      <c r="AC64" s="3">
        <f>+[1]C_Irap!AA18</f>
        <v>0</v>
      </c>
      <c r="AD64" s="3">
        <f>+[1]C_Irap!AB18</f>
        <v>332664.90000000002</v>
      </c>
      <c r="AE64" s="3">
        <f>+[1]C_Irap!AC18</f>
        <v>0</v>
      </c>
      <c r="AF64" s="3">
        <f>+[1]C_Irap!AD18</f>
        <v>0</v>
      </c>
      <c r="AG64" s="3">
        <f>+[1]C_Irap!AE18</f>
        <v>0</v>
      </c>
      <c r="AH64" s="3">
        <f>+[1]C_Irap!AF18</f>
        <v>0</v>
      </c>
      <c r="AI64" s="3">
        <f>+[1]C_Irap!AG18</f>
        <v>0</v>
      </c>
      <c r="AJ64" s="3">
        <f>+[1]C_Irap!AH18</f>
        <v>0</v>
      </c>
      <c r="AK64" s="3">
        <f>+[1]C_Irap!AI18</f>
        <v>0</v>
      </c>
      <c r="AL64" s="3">
        <f>+[1]C_Irap!AJ18</f>
        <v>0</v>
      </c>
      <c r="AM64" s="3">
        <f>+[1]C_Irap!AK18</f>
        <v>0</v>
      </c>
      <c r="AN64" s="3">
        <f>+[1]C_Irap!AL18</f>
        <v>0</v>
      </c>
      <c r="AO64" s="3">
        <f>+[1]C_Irap!AM18</f>
        <v>0</v>
      </c>
      <c r="AP64" s="3">
        <f>+[1]C_Irap!AN18</f>
        <v>113136.90000000001</v>
      </c>
      <c r="AQ64" s="3">
        <f>+[1]C_Irap!AO18</f>
        <v>0</v>
      </c>
      <c r="AR64" s="3">
        <f>+[1]C_Irap!AP18</f>
        <v>0</v>
      </c>
      <c r="AS64" s="3">
        <f>+[1]C_Irap!AQ18</f>
        <v>0</v>
      </c>
      <c r="AT64" s="3">
        <f>+[1]C_Irap!AR18</f>
        <v>0</v>
      </c>
      <c r="AU64" s="3">
        <f>+[1]C_Irap!AS18</f>
        <v>0</v>
      </c>
      <c r="AV64" s="3">
        <f>+[1]C_Irap!AT18</f>
        <v>0</v>
      </c>
      <c r="AW64" s="3">
        <f>+[1]C_Irap!AU18</f>
        <v>0</v>
      </c>
      <c r="AX64" s="3">
        <f>+[1]C_Irap!AV18</f>
        <v>0</v>
      </c>
      <c r="AY64" s="3">
        <f>+[1]C_Irap!AW18</f>
        <v>0</v>
      </c>
      <c r="AZ64" s="3">
        <f>+[1]C_Irap!AX18</f>
        <v>0</v>
      </c>
      <c r="BA64" s="3">
        <f>+[1]C_Irap!AY18</f>
        <v>0</v>
      </c>
      <c r="BB64" s="3">
        <f>+[1]C_Irap!AZ18</f>
        <v>332088.90000000002</v>
      </c>
      <c r="BC64" s="3">
        <f>+[1]C_Irap!BA18</f>
        <v>0</v>
      </c>
      <c r="BD64" s="3">
        <f>+[1]C_Irap!BB18</f>
        <v>0</v>
      </c>
      <c r="BE64" s="3">
        <f>+[1]C_Irap!BC18</f>
        <v>0</v>
      </c>
      <c r="BF64" s="3">
        <f>+[1]C_Irap!BD18</f>
        <v>0</v>
      </c>
      <c r="BG64" s="3">
        <f>+[1]C_Irap!BE18</f>
        <v>0</v>
      </c>
      <c r="BH64" s="3">
        <f>+[1]C_Irap!BF18</f>
        <v>0</v>
      </c>
      <c r="BI64" s="3">
        <f>+[1]C_Irap!BG18</f>
        <v>0</v>
      </c>
      <c r="BJ64" s="3">
        <f>+[1]C_Irap!BH18</f>
        <v>0</v>
      </c>
      <c r="BK64" s="3">
        <f>+[1]C_Irap!BI18</f>
        <v>0</v>
      </c>
      <c r="BL64" s="3">
        <f>+[1]C_Irap!BJ18</f>
        <v>0</v>
      </c>
      <c r="BM64" s="3">
        <f>+[1]C_Irap!BK18</f>
        <v>0</v>
      </c>
      <c r="BN64" s="3">
        <f>+[1]C_Irap!BL18</f>
        <v>331800.90000000002</v>
      </c>
      <c r="BO64" s="3">
        <f>+[1]C_Irap!BM18</f>
        <v>0</v>
      </c>
      <c r="BP64" s="3">
        <f>+[1]C_Irap!BN18</f>
        <v>0</v>
      </c>
      <c r="BQ64" s="3">
        <f>+[1]C_Irap!BO18</f>
        <v>0</v>
      </c>
      <c r="BR64" s="3">
        <f>+[1]C_Irap!BP18</f>
        <v>0</v>
      </c>
      <c r="BS64" s="3">
        <f>+[1]C_Irap!BQ18</f>
        <v>0</v>
      </c>
      <c r="BT64" s="3">
        <f>+[1]C_Irap!BR18</f>
        <v>0</v>
      </c>
      <c r="BU64" s="3">
        <f>+[1]C_Irap!BS18</f>
        <v>0</v>
      </c>
      <c r="BV64" s="3">
        <f>+[1]C_Irap!BT18</f>
        <v>0</v>
      </c>
      <c r="BW64" s="3">
        <f>+[1]C_Irap!BU18</f>
        <v>0</v>
      </c>
      <c r="BX64" s="3">
        <f>+[1]C_Irap!BV18</f>
        <v>0</v>
      </c>
      <c r="BY64" s="3">
        <f>+[1]C_Irap!BW18</f>
        <v>0</v>
      </c>
      <c r="BZ64" s="3">
        <f>+[1]C_Irap!BX18</f>
        <v>331512.90000000002</v>
      </c>
      <c r="CA64" s="3">
        <f>+[1]C_Irap!BY18</f>
        <v>0</v>
      </c>
      <c r="CB64" s="3">
        <f>+[1]C_Irap!BZ18</f>
        <v>0</v>
      </c>
      <c r="CC64" s="3">
        <f>+[1]C_Irap!CA18</f>
        <v>0</v>
      </c>
      <c r="CD64" s="3">
        <f>+[1]C_Irap!CB18</f>
        <v>0</v>
      </c>
      <c r="CE64" s="3">
        <f>+[1]C_Irap!CC18</f>
        <v>0</v>
      </c>
      <c r="CF64" s="3">
        <f>+[1]C_Irap!CD18</f>
        <v>0</v>
      </c>
      <c r="CG64" s="3">
        <f>+[1]C_Irap!CE18</f>
        <v>0</v>
      </c>
      <c r="CH64" s="3">
        <f>+[1]C_Irap!CF18</f>
        <v>0</v>
      </c>
      <c r="CI64" s="3">
        <f>+[1]C_Irap!CG18</f>
        <v>0</v>
      </c>
      <c r="CJ64" s="3">
        <f>+[1]C_Irap!CH18</f>
        <v>0</v>
      </c>
      <c r="CK64" s="3">
        <f>+[1]C_Irap!CI18</f>
        <v>0</v>
      </c>
      <c r="CL64" s="3">
        <f>+[1]C_Irap!CJ18</f>
        <v>331224.90000000002</v>
      </c>
      <c r="CM64" s="3">
        <f>+[1]C_Irap!CK18</f>
        <v>0</v>
      </c>
      <c r="CN64" s="3">
        <f>+[1]C_Irap!CL18</f>
        <v>0</v>
      </c>
      <c r="CO64" s="3">
        <f>+[1]C_Irap!CM18</f>
        <v>0</v>
      </c>
      <c r="CP64" s="3">
        <f>+[1]C_Irap!CN18</f>
        <v>0</v>
      </c>
      <c r="CQ64" s="3">
        <f>+[1]C_Irap!CO18</f>
        <v>0</v>
      </c>
      <c r="CR64" s="3">
        <f>+[1]C_Irap!CP18</f>
        <v>0</v>
      </c>
      <c r="CS64" s="3">
        <f>+[1]C_Irap!CQ18</f>
        <v>0</v>
      </c>
      <c r="CT64" s="3">
        <f>+[1]C_Irap!CR18</f>
        <v>0</v>
      </c>
      <c r="CU64" s="3">
        <f>+[1]C_Irap!CS18</f>
        <v>0</v>
      </c>
      <c r="CV64" s="3">
        <f>+[1]C_Irap!CT18</f>
        <v>0</v>
      </c>
      <c r="CW64" s="3">
        <f>+[1]C_Irap!CU18</f>
        <v>0</v>
      </c>
      <c r="CX64" s="3">
        <f>+[1]C_Irap!CV18</f>
        <v>330936.90000000002</v>
      </c>
      <c r="CY64" s="3">
        <f>+[1]C_Irap!CW18</f>
        <v>0</v>
      </c>
      <c r="CZ64" s="3">
        <f>+[1]C_Irap!CX18</f>
        <v>0</v>
      </c>
      <c r="DA64" s="3">
        <f>+[1]C_Irap!CY18</f>
        <v>0</v>
      </c>
      <c r="DB64" s="3">
        <f>+[1]C_Irap!CZ18</f>
        <v>0</v>
      </c>
      <c r="DC64" s="3">
        <f>+[1]C_Irap!DA18</f>
        <v>0</v>
      </c>
      <c r="DD64" s="3">
        <f>+[1]C_Irap!DB18</f>
        <v>0</v>
      </c>
      <c r="DE64" s="3">
        <f>+[1]C_Irap!DC18</f>
        <v>0</v>
      </c>
      <c r="DF64" s="3">
        <f>+[1]C_Irap!DD18</f>
        <v>0</v>
      </c>
      <c r="DG64" s="3">
        <f>+[1]C_Irap!DE18</f>
        <v>0</v>
      </c>
      <c r="DH64" s="3">
        <f>+[1]C_Irap!DF18</f>
        <v>0</v>
      </c>
      <c r="DI64" s="3">
        <f>+[1]C_Irap!DG18</f>
        <v>0</v>
      </c>
      <c r="DJ64" s="3">
        <f>+[1]C_Irap!DH18</f>
        <v>330648.90000000002</v>
      </c>
      <c r="DK64" s="3">
        <f>+[1]C_Irap!DI18</f>
        <v>0</v>
      </c>
      <c r="DL64" s="3">
        <f>+[1]C_Irap!DJ18</f>
        <v>0</v>
      </c>
      <c r="DM64" s="3">
        <f>+[1]C_Irap!DK18</f>
        <v>0</v>
      </c>
      <c r="DN64" s="3">
        <f>+[1]C_Irap!DL18</f>
        <v>0</v>
      </c>
      <c r="DO64" s="3">
        <f>+[1]C_Irap!DM18</f>
        <v>0</v>
      </c>
      <c r="DP64" s="3">
        <f>+[1]C_Irap!DN18</f>
        <v>0</v>
      </c>
      <c r="DQ64" s="3">
        <f>+[1]C_Irap!DO18</f>
        <v>0</v>
      </c>
      <c r="DR64" s="3">
        <f>+[1]C_Irap!DP18</f>
        <v>0</v>
      </c>
      <c r="DS64" s="3">
        <f>+[1]C_Irap!DQ18</f>
        <v>0</v>
      </c>
      <c r="DT64" s="3">
        <f>+[1]C_Irap!DR18</f>
        <v>0</v>
      </c>
      <c r="DU64" s="3">
        <f>+[1]C_Irap!DS18</f>
        <v>0</v>
      </c>
      <c r="DV64" s="3">
        <f>+[1]C_Irap!DT18</f>
        <v>330360.90000000002</v>
      </c>
      <c r="DX64" s="3">
        <f t="shared" si="77"/>
        <v>326007</v>
      </c>
      <c r="DY64" s="3">
        <f t="shared" si="78"/>
        <v>332664.90000000002</v>
      </c>
      <c r="DZ64" s="3">
        <f t="shared" si="79"/>
        <v>113136.90000000001</v>
      </c>
      <c r="EA64" s="3">
        <f t="shared" si="80"/>
        <v>332088.90000000002</v>
      </c>
      <c r="EB64" s="3">
        <f t="shared" si="81"/>
        <v>331800.90000000002</v>
      </c>
      <c r="EC64" s="3">
        <f t="shared" si="82"/>
        <v>331512.90000000002</v>
      </c>
      <c r="ED64" s="3">
        <f t="shared" si="83"/>
        <v>331224.90000000002</v>
      </c>
      <c r="EE64" s="3">
        <f t="shared" si="84"/>
        <v>330936.90000000002</v>
      </c>
      <c r="EF64" s="3">
        <f t="shared" si="85"/>
        <v>330648.90000000002</v>
      </c>
      <c r="EG64" s="3">
        <f>+SUM(DK64:DV64)</f>
        <v>330360.90000000002</v>
      </c>
    </row>
    <row r="65" spans="4:137" ht="18">
      <c r="D65" s="198"/>
      <c r="E65" s="204" t="str">
        <f>+E61</f>
        <v>Imposte</v>
      </c>
      <c r="F65" s="205" t="s">
        <v>307</v>
      </c>
      <c r="G65" s="27">
        <f>+G63+G64</f>
        <v>0</v>
      </c>
      <c r="H65" s="27">
        <f t="shared" ref="H65:BS65" si="86">+H63+H64</f>
        <v>0</v>
      </c>
      <c r="I65" s="27">
        <f t="shared" si="86"/>
        <v>0</v>
      </c>
      <c r="J65" s="27">
        <f t="shared" si="86"/>
        <v>0</v>
      </c>
      <c r="K65" s="27">
        <f t="shared" si="86"/>
        <v>0</v>
      </c>
      <c r="L65" s="27">
        <f t="shared" si="86"/>
        <v>0</v>
      </c>
      <c r="M65" s="27">
        <f t="shared" si="86"/>
        <v>0</v>
      </c>
      <c r="N65" s="27">
        <f t="shared" si="86"/>
        <v>0</v>
      </c>
      <c r="O65" s="27">
        <f t="shared" si="86"/>
        <v>0</v>
      </c>
      <c r="P65" s="27">
        <f t="shared" si="86"/>
        <v>0</v>
      </c>
      <c r="Q65" s="27">
        <f t="shared" si="86"/>
        <v>0</v>
      </c>
      <c r="R65" s="27">
        <f t="shared" si="86"/>
        <v>2280542.4</v>
      </c>
      <c r="S65" s="27">
        <f t="shared" si="86"/>
        <v>0</v>
      </c>
      <c r="T65" s="27">
        <f t="shared" si="86"/>
        <v>0</v>
      </c>
      <c r="U65" s="27">
        <f t="shared" si="86"/>
        <v>0</v>
      </c>
      <c r="V65" s="27">
        <f t="shared" si="86"/>
        <v>0</v>
      </c>
      <c r="W65" s="27">
        <f t="shared" si="86"/>
        <v>0</v>
      </c>
      <c r="X65" s="27">
        <f t="shared" si="86"/>
        <v>0</v>
      </c>
      <c r="Y65" s="27">
        <f t="shared" si="86"/>
        <v>0</v>
      </c>
      <c r="Z65" s="27">
        <f t="shared" si="86"/>
        <v>0</v>
      </c>
      <c r="AA65" s="27">
        <f t="shared" si="86"/>
        <v>0</v>
      </c>
      <c r="AB65" s="27">
        <f t="shared" si="86"/>
        <v>0</v>
      </c>
      <c r="AC65" s="27">
        <f t="shared" si="86"/>
        <v>0</v>
      </c>
      <c r="AD65" s="27">
        <f t="shared" si="86"/>
        <v>2328654.2999999998</v>
      </c>
      <c r="AE65" s="27">
        <f t="shared" si="86"/>
        <v>0</v>
      </c>
      <c r="AF65" s="27">
        <f t="shared" si="86"/>
        <v>0</v>
      </c>
      <c r="AG65" s="27">
        <f t="shared" si="86"/>
        <v>0</v>
      </c>
      <c r="AH65" s="27">
        <f t="shared" si="86"/>
        <v>0</v>
      </c>
      <c r="AI65" s="27">
        <f t="shared" si="86"/>
        <v>0</v>
      </c>
      <c r="AJ65" s="27">
        <f t="shared" si="86"/>
        <v>0</v>
      </c>
      <c r="AK65" s="27">
        <f t="shared" si="86"/>
        <v>0</v>
      </c>
      <c r="AL65" s="27">
        <f t="shared" si="86"/>
        <v>0</v>
      </c>
      <c r="AM65" s="27">
        <f t="shared" si="86"/>
        <v>0</v>
      </c>
      <c r="AN65" s="27">
        <f t="shared" si="86"/>
        <v>0</v>
      </c>
      <c r="AO65" s="27">
        <f t="shared" si="86"/>
        <v>0</v>
      </c>
      <c r="AP65" s="27">
        <f t="shared" si="86"/>
        <v>791958.3</v>
      </c>
      <c r="AQ65" s="27">
        <f t="shared" si="86"/>
        <v>0</v>
      </c>
      <c r="AR65" s="27">
        <f t="shared" si="86"/>
        <v>0</v>
      </c>
      <c r="AS65" s="27">
        <f t="shared" si="86"/>
        <v>0</v>
      </c>
      <c r="AT65" s="27">
        <f t="shared" si="86"/>
        <v>0</v>
      </c>
      <c r="AU65" s="27">
        <f t="shared" si="86"/>
        <v>0</v>
      </c>
      <c r="AV65" s="27">
        <f t="shared" si="86"/>
        <v>0</v>
      </c>
      <c r="AW65" s="27">
        <f t="shared" si="86"/>
        <v>0</v>
      </c>
      <c r="AX65" s="27">
        <f t="shared" si="86"/>
        <v>0</v>
      </c>
      <c r="AY65" s="27">
        <f t="shared" si="86"/>
        <v>0</v>
      </c>
      <c r="AZ65" s="27">
        <f t="shared" si="86"/>
        <v>0</v>
      </c>
      <c r="BA65" s="27">
        <f t="shared" si="86"/>
        <v>0</v>
      </c>
      <c r="BB65" s="27">
        <f t="shared" si="86"/>
        <v>332088.90000000002</v>
      </c>
      <c r="BC65" s="27">
        <f t="shared" si="86"/>
        <v>0</v>
      </c>
      <c r="BD65" s="27">
        <f t="shared" si="86"/>
        <v>0</v>
      </c>
      <c r="BE65" s="27">
        <f t="shared" si="86"/>
        <v>0</v>
      </c>
      <c r="BF65" s="27">
        <f t="shared" si="86"/>
        <v>0</v>
      </c>
      <c r="BG65" s="27">
        <f t="shared" si="86"/>
        <v>0</v>
      </c>
      <c r="BH65" s="27">
        <f t="shared" si="86"/>
        <v>0</v>
      </c>
      <c r="BI65" s="27">
        <f t="shared" si="86"/>
        <v>0</v>
      </c>
      <c r="BJ65" s="27">
        <f t="shared" si="86"/>
        <v>0</v>
      </c>
      <c r="BK65" s="27">
        <f t="shared" si="86"/>
        <v>0</v>
      </c>
      <c r="BL65" s="27">
        <f t="shared" si="86"/>
        <v>0</v>
      </c>
      <c r="BM65" s="27">
        <f t="shared" si="86"/>
        <v>0</v>
      </c>
      <c r="BN65" s="27">
        <f t="shared" si="86"/>
        <v>2322606.2999999998</v>
      </c>
      <c r="BO65" s="27">
        <f t="shared" si="86"/>
        <v>0</v>
      </c>
      <c r="BP65" s="27">
        <f t="shared" si="86"/>
        <v>0</v>
      </c>
      <c r="BQ65" s="27">
        <f t="shared" si="86"/>
        <v>0</v>
      </c>
      <c r="BR65" s="27">
        <f t="shared" si="86"/>
        <v>0</v>
      </c>
      <c r="BS65" s="27">
        <f t="shared" si="86"/>
        <v>0</v>
      </c>
      <c r="BT65" s="27">
        <f t="shared" ref="BT65:EE65" si="87">+BT63+BT64</f>
        <v>0</v>
      </c>
      <c r="BU65" s="27">
        <f t="shared" si="87"/>
        <v>0</v>
      </c>
      <c r="BV65" s="27">
        <f t="shared" si="87"/>
        <v>0</v>
      </c>
      <c r="BW65" s="27">
        <f t="shared" si="87"/>
        <v>0</v>
      </c>
      <c r="BX65" s="27">
        <f t="shared" si="87"/>
        <v>0</v>
      </c>
      <c r="BY65" s="27">
        <f t="shared" si="87"/>
        <v>0</v>
      </c>
      <c r="BZ65" s="27">
        <f t="shared" si="87"/>
        <v>2320590.2999999998</v>
      </c>
      <c r="CA65" s="27">
        <f t="shared" si="87"/>
        <v>0</v>
      </c>
      <c r="CB65" s="27">
        <f t="shared" si="87"/>
        <v>0</v>
      </c>
      <c r="CC65" s="27">
        <f t="shared" si="87"/>
        <v>0</v>
      </c>
      <c r="CD65" s="27">
        <f t="shared" si="87"/>
        <v>0</v>
      </c>
      <c r="CE65" s="27">
        <f t="shared" si="87"/>
        <v>0</v>
      </c>
      <c r="CF65" s="27">
        <f t="shared" si="87"/>
        <v>0</v>
      </c>
      <c r="CG65" s="27">
        <f t="shared" si="87"/>
        <v>0</v>
      </c>
      <c r="CH65" s="27">
        <f t="shared" si="87"/>
        <v>0</v>
      </c>
      <c r="CI65" s="27">
        <f t="shared" si="87"/>
        <v>0</v>
      </c>
      <c r="CJ65" s="27">
        <f t="shared" si="87"/>
        <v>0</v>
      </c>
      <c r="CK65" s="27">
        <f t="shared" si="87"/>
        <v>0</v>
      </c>
      <c r="CL65" s="27">
        <f t="shared" si="87"/>
        <v>2318574.2999999998</v>
      </c>
      <c r="CM65" s="27">
        <f t="shared" si="87"/>
        <v>0</v>
      </c>
      <c r="CN65" s="27">
        <f t="shared" si="87"/>
        <v>0</v>
      </c>
      <c r="CO65" s="27">
        <f t="shared" si="87"/>
        <v>0</v>
      </c>
      <c r="CP65" s="27">
        <f t="shared" si="87"/>
        <v>0</v>
      </c>
      <c r="CQ65" s="27">
        <f t="shared" si="87"/>
        <v>0</v>
      </c>
      <c r="CR65" s="27">
        <f t="shared" si="87"/>
        <v>0</v>
      </c>
      <c r="CS65" s="27">
        <f t="shared" si="87"/>
        <v>0</v>
      </c>
      <c r="CT65" s="27">
        <f t="shared" si="87"/>
        <v>0</v>
      </c>
      <c r="CU65" s="27">
        <f t="shared" si="87"/>
        <v>0</v>
      </c>
      <c r="CV65" s="27">
        <f t="shared" si="87"/>
        <v>0</v>
      </c>
      <c r="CW65" s="27">
        <f t="shared" si="87"/>
        <v>0</v>
      </c>
      <c r="CX65" s="27">
        <f t="shared" si="87"/>
        <v>2316558.2999999998</v>
      </c>
      <c r="CY65" s="27">
        <f t="shared" si="87"/>
        <v>0</v>
      </c>
      <c r="CZ65" s="27">
        <f t="shared" si="87"/>
        <v>0</v>
      </c>
      <c r="DA65" s="27">
        <f t="shared" si="87"/>
        <v>0</v>
      </c>
      <c r="DB65" s="27">
        <f t="shared" si="87"/>
        <v>0</v>
      </c>
      <c r="DC65" s="27">
        <f t="shared" si="87"/>
        <v>0</v>
      </c>
      <c r="DD65" s="27">
        <f t="shared" si="87"/>
        <v>0</v>
      </c>
      <c r="DE65" s="27">
        <f t="shared" si="87"/>
        <v>0</v>
      </c>
      <c r="DF65" s="27">
        <f t="shared" si="87"/>
        <v>0</v>
      </c>
      <c r="DG65" s="27">
        <f t="shared" si="87"/>
        <v>0</v>
      </c>
      <c r="DH65" s="27">
        <f t="shared" si="87"/>
        <v>0</v>
      </c>
      <c r="DI65" s="27">
        <f t="shared" si="87"/>
        <v>0</v>
      </c>
      <c r="DJ65" s="27">
        <f t="shared" si="87"/>
        <v>2314542.2999999998</v>
      </c>
      <c r="DK65" s="27">
        <f t="shared" si="87"/>
        <v>0</v>
      </c>
      <c r="DL65" s="27">
        <f t="shared" si="87"/>
        <v>0</v>
      </c>
      <c r="DM65" s="27">
        <f t="shared" si="87"/>
        <v>0</v>
      </c>
      <c r="DN65" s="27">
        <f t="shared" si="87"/>
        <v>0</v>
      </c>
      <c r="DO65" s="27">
        <f t="shared" si="87"/>
        <v>0</v>
      </c>
      <c r="DP65" s="27">
        <f t="shared" si="87"/>
        <v>0</v>
      </c>
      <c r="DQ65" s="27">
        <f t="shared" si="87"/>
        <v>0</v>
      </c>
      <c r="DR65" s="27">
        <f t="shared" si="87"/>
        <v>0</v>
      </c>
      <c r="DS65" s="27">
        <f t="shared" si="87"/>
        <v>0</v>
      </c>
      <c r="DT65" s="27">
        <f t="shared" si="87"/>
        <v>0</v>
      </c>
      <c r="DU65" s="27">
        <f t="shared" si="87"/>
        <v>0</v>
      </c>
      <c r="DV65" s="27">
        <f t="shared" si="87"/>
        <v>2312526.2999999998</v>
      </c>
      <c r="DX65" s="27">
        <f t="shared" si="87"/>
        <v>2280542.4</v>
      </c>
      <c r="DY65" s="27">
        <f t="shared" si="87"/>
        <v>2328654.2999999998</v>
      </c>
      <c r="DZ65" s="27">
        <f t="shared" si="87"/>
        <v>791958.3</v>
      </c>
      <c r="EA65" s="27">
        <f t="shared" si="87"/>
        <v>332088.90000000002</v>
      </c>
      <c r="EB65" s="27">
        <f t="shared" si="87"/>
        <v>2322606.2999999998</v>
      </c>
      <c r="EC65" s="27">
        <f t="shared" si="87"/>
        <v>2320590.2999999998</v>
      </c>
      <c r="ED65" s="27">
        <f t="shared" si="87"/>
        <v>2318574.2999999998</v>
      </c>
      <c r="EE65" s="27">
        <f t="shared" si="87"/>
        <v>2316558.2999999998</v>
      </c>
      <c r="EF65" s="27">
        <f t="shared" ref="EF65:EG65" si="88">+EF63+EF64</f>
        <v>2314542.2999999998</v>
      </c>
      <c r="EG65" s="27">
        <f t="shared" si="88"/>
        <v>2312526.2999999998</v>
      </c>
    </row>
    <row r="66" spans="4:137" ht="18">
      <c r="D66" s="198"/>
      <c r="E66" s="21"/>
      <c r="F66" s="198"/>
    </row>
    <row r="67" spans="4:137" ht="18.600000000000001" thickBot="1">
      <c r="D67" s="198"/>
      <c r="E67" s="21"/>
      <c r="F67" s="198"/>
    </row>
    <row r="68" spans="4:137" ht="19.2" thickTop="1" thickBot="1">
      <c r="D68" s="198"/>
      <c r="E68" s="200" t="s">
        <v>308</v>
      </c>
      <c r="F68" s="201"/>
      <c r="G68" s="34">
        <f>+G59-G65</f>
        <v>633956.04166666663</v>
      </c>
      <c r="H68" s="34">
        <f t="shared" ref="H68:BS68" si="89">+H59-H65</f>
        <v>633885.20833333337</v>
      </c>
      <c r="I68" s="34">
        <f t="shared" si="89"/>
        <v>633814.375</v>
      </c>
      <c r="J68" s="34">
        <f t="shared" si="89"/>
        <v>693743.54166666663</v>
      </c>
      <c r="K68" s="34">
        <f t="shared" si="89"/>
        <v>693672.70833333337</v>
      </c>
      <c r="L68" s="34">
        <f t="shared" si="89"/>
        <v>693701.875</v>
      </c>
      <c r="M68" s="34">
        <f t="shared" si="89"/>
        <v>693631.04166666663</v>
      </c>
      <c r="N68" s="34">
        <f t="shared" si="89"/>
        <v>693560.20833333337</v>
      </c>
      <c r="O68" s="34">
        <f t="shared" si="89"/>
        <v>693589.375</v>
      </c>
      <c r="P68" s="34">
        <f t="shared" si="89"/>
        <v>693518.54166666663</v>
      </c>
      <c r="Q68" s="34">
        <f t="shared" si="89"/>
        <v>693447.70833333337</v>
      </c>
      <c r="R68" s="34">
        <f t="shared" si="89"/>
        <v>-1587165.5249999999</v>
      </c>
      <c r="S68" s="34">
        <f t="shared" si="89"/>
        <v>693326.875</v>
      </c>
      <c r="T68" s="34">
        <f t="shared" si="89"/>
        <v>693276.875</v>
      </c>
      <c r="U68" s="34">
        <f t="shared" si="89"/>
        <v>693226.875</v>
      </c>
      <c r="V68" s="34">
        <f t="shared" si="89"/>
        <v>693176.875</v>
      </c>
      <c r="W68" s="34">
        <f t="shared" si="89"/>
        <v>693126.875</v>
      </c>
      <c r="X68" s="34">
        <f t="shared" si="89"/>
        <v>693076.875</v>
      </c>
      <c r="Y68" s="34">
        <f t="shared" si="89"/>
        <v>693026.875</v>
      </c>
      <c r="Z68" s="34">
        <f t="shared" si="89"/>
        <v>692976.875</v>
      </c>
      <c r="AA68" s="34">
        <f t="shared" si="89"/>
        <v>692926.875</v>
      </c>
      <c r="AB68" s="34">
        <f t="shared" si="89"/>
        <v>692876.875</v>
      </c>
      <c r="AC68" s="34">
        <f t="shared" si="89"/>
        <v>692826.875</v>
      </c>
      <c r="AD68" s="34">
        <f t="shared" si="89"/>
        <v>-1635877.4249999998</v>
      </c>
      <c r="AE68" s="34">
        <f t="shared" si="89"/>
        <v>235976.875</v>
      </c>
      <c r="AF68" s="34">
        <f t="shared" si="89"/>
        <v>235926.875</v>
      </c>
      <c r="AG68" s="34">
        <f t="shared" si="89"/>
        <v>235876.875</v>
      </c>
      <c r="AH68" s="34">
        <f t="shared" si="89"/>
        <v>235826.875</v>
      </c>
      <c r="AI68" s="34">
        <f t="shared" si="89"/>
        <v>235776.875</v>
      </c>
      <c r="AJ68" s="34">
        <f t="shared" si="89"/>
        <v>235726.875</v>
      </c>
      <c r="AK68" s="34">
        <f t="shared" si="89"/>
        <v>235676.875</v>
      </c>
      <c r="AL68" s="34">
        <f t="shared" si="89"/>
        <v>235626.875</v>
      </c>
      <c r="AM68" s="34">
        <f t="shared" si="89"/>
        <v>235576.875</v>
      </c>
      <c r="AN68" s="34">
        <f t="shared" si="89"/>
        <v>235526.875</v>
      </c>
      <c r="AO68" s="34">
        <f t="shared" si="89"/>
        <v>235476.875</v>
      </c>
      <c r="AP68" s="34">
        <f t="shared" si="89"/>
        <v>-556531.42500000005</v>
      </c>
      <c r="AQ68" s="34">
        <f t="shared" si="89"/>
        <v>692126.875</v>
      </c>
      <c r="AR68" s="34">
        <f t="shared" si="89"/>
        <v>692076.875</v>
      </c>
      <c r="AS68" s="34">
        <f t="shared" si="89"/>
        <v>692026.875</v>
      </c>
      <c r="AT68" s="34">
        <f t="shared" si="89"/>
        <v>691976.875</v>
      </c>
      <c r="AU68" s="34">
        <f t="shared" si="89"/>
        <v>691926.875</v>
      </c>
      <c r="AV68" s="34">
        <f t="shared" si="89"/>
        <v>691876.875</v>
      </c>
      <c r="AW68" s="34">
        <f t="shared" si="89"/>
        <v>691826.875</v>
      </c>
      <c r="AX68" s="34">
        <f t="shared" si="89"/>
        <v>691776.875</v>
      </c>
      <c r="AY68" s="34">
        <f t="shared" si="89"/>
        <v>691726.875</v>
      </c>
      <c r="AZ68" s="34">
        <f t="shared" si="89"/>
        <v>691676.875</v>
      </c>
      <c r="BA68" s="34">
        <f t="shared" si="89"/>
        <v>691626.875</v>
      </c>
      <c r="BB68" s="34">
        <f t="shared" si="89"/>
        <v>359487.97499999998</v>
      </c>
      <c r="BC68" s="34">
        <f t="shared" si="89"/>
        <v>691526.875</v>
      </c>
      <c r="BD68" s="34">
        <f t="shared" si="89"/>
        <v>691476.875</v>
      </c>
      <c r="BE68" s="34">
        <f t="shared" si="89"/>
        <v>691426.875</v>
      </c>
      <c r="BF68" s="34">
        <f t="shared" si="89"/>
        <v>691376.875</v>
      </c>
      <c r="BG68" s="34">
        <f t="shared" si="89"/>
        <v>691326.875</v>
      </c>
      <c r="BH68" s="34">
        <f t="shared" si="89"/>
        <v>691276.875</v>
      </c>
      <c r="BI68" s="34">
        <f t="shared" si="89"/>
        <v>691226.875</v>
      </c>
      <c r="BJ68" s="34">
        <f t="shared" si="89"/>
        <v>691176.875</v>
      </c>
      <c r="BK68" s="34">
        <f t="shared" si="89"/>
        <v>691126.875</v>
      </c>
      <c r="BL68" s="34">
        <f t="shared" si="89"/>
        <v>691076.875</v>
      </c>
      <c r="BM68" s="34">
        <f t="shared" si="89"/>
        <v>691026.875</v>
      </c>
      <c r="BN68" s="34">
        <f t="shared" si="89"/>
        <v>-1631629.4249999998</v>
      </c>
      <c r="BO68" s="34">
        <f t="shared" si="89"/>
        <v>690926.875</v>
      </c>
      <c r="BP68" s="34">
        <f t="shared" si="89"/>
        <v>690876.875</v>
      </c>
      <c r="BQ68" s="34">
        <f t="shared" si="89"/>
        <v>690826.875</v>
      </c>
      <c r="BR68" s="34">
        <f t="shared" si="89"/>
        <v>690776.875</v>
      </c>
      <c r="BS68" s="34">
        <f t="shared" si="89"/>
        <v>690726.875</v>
      </c>
      <c r="BT68" s="34">
        <f t="shared" ref="BT68:EE68" si="90">+BT59-BT65</f>
        <v>690676.875</v>
      </c>
      <c r="BU68" s="34">
        <f t="shared" si="90"/>
        <v>690626.875</v>
      </c>
      <c r="BV68" s="34">
        <f t="shared" si="90"/>
        <v>690576.875</v>
      </c>
      <c r="BW68" s="34">
        <f t="shared" si="90"/>
        <v>690526.875</v>
      </c>
      <c r="BX68" s="34">
        <f t="shared" si="90"/>
        <v>690476.875</v>
      </c>
      <c r="BY68" s="34">
        <f t="shared" si="90"/>
        <v>690426.875</v>
      </c>
      <c r="BZ68" s="34">
        <f t="shared" si="90"/>
        <v>-1630213.4249999998</v>
      </c>
      <c r="CA68" s="34">
        <f t="shared" si="90"/>
        <v>690326.875</v>
      </c>
      <c r="CB68" s="34">
        <f t="shared" si="90"/>
        <v>690276.875</v>
      </c>
      <c r="CC68" s="34">
        <f t="shared" si="90"/>
        <v>690226.875</v>
      </c>
      <c r="CD68" s="34">
        <f t="shared" si="90"/>
        <v>690176.875</v>
      </c>
      <c r="CE68" s="34">
        <f t="shared" si="90"/>
        <v>690126.875</v>
      </c>
      <c r="CF68" s="34">
        <f t="shared" si="90"/>
        <v>690076.875</v>
      </c>
      <c r="CG68" s="34">
        <f t="shared" si="90"/>
        <v>690026.875</v>
      </c>
      <c r="CH68" s="34">
        <f t="shared" si="90"/>
        <v>689976.875</v>
      </c>
      <c r="CI68" s="34">
        <f t="shared" si="90"/>
        <v>689926.875</v>
      </c>
      <c r="CJ68" s="34">
        <f t="shared" si="90"/>
        <v>689876.875</v>
      </c>
      <c r="CK68" s="34">
        <f t="shared" si="90"/>
        <v>689826.875</v>
      </c>
      <c r="CL68" s="34">
        <f t="shared" si="90"/>
        <v>-1628797.4249999998</v>
      </c>
      <c r="CM68" s="34">
        <f t="shared" si="90"/>
        <v>689726.875</v>
      </c>
      <c r="CN68" s="34">
        <f t="shared" si="90"/>
        <v>689676.875</v>
      </c>
      <c r="CO68" s="34">
        <f t="shared" si="90"/>
        <v>689626.875</v>
      </c>
      <c r="CP68" s="34">
        <f t="shared" si="90"/>
        <v>689576.875</v>
      </c>
      <c r="CQ68" s="34">
        <f t="shared" si="90"/>
        <v>689526.875</v>
      </c>
      <c r="CR68" s="34">
        <f t="shared" si="90"/>
        <v>689476.875</v>
      </c>
      <c r="CS68" s="34">
        <f t="shared" si="90"/>
        <v>689426.875</v>
      </c>
      <c r="CT68" s="34">
        <f t="shared" si="90"/>
        <v>689376.875</v>
      </c>
      <c r="CU68" s="34">
        <f t="shared" si="90"/>
        <v>689326.875</v>
      </c>
      <c r="CV68" s="34">
        <f t="shared" si="90"/>
        <v>689276.875</v>
      </c>
      <c r="CW68" s="34">
        <f t="shared" si="90"/>
        <v>689226.875</v>
      </c>
      <c r="CX68" s="34">
        <f t="shared" si="90"/>
        <v>-1627381.4249999998</v>
      </c>
      <c r="CY68" s="34">
        <f t="shared" si="90"/>
        <v>689126.875</v>
      </c>
      <c r="CZ68" s="34">
        <f t="shared" si="90"/>
        <v>689076.875</v>
      </c>
      <c r="DA68" s="34">
        <f t="shared" si="90"/>
        <v>689026.875</v>
      </c>
      <c r="DB68" s="34">
        <f t="shared" si="90"/>
        <v>688976.875</v>
      </c>
      <c r="DC68" s="34">
        <f t="shared" si="90"/>
        <v>688926.875</v>
      </c>
      <c r="DD68" s="34">
        <f t="shared" si="90"/>
        <v>688876.875</v>
      </c>
      <c r="DE68" s="34">
        <f t="shared" si="90"/>
        <v>688826.875</v>
      </c>
      <c r="DF68" s="34">
        <f t="shared" si="90"/>
        <v>688776.875</v>
      </c>
      <c r="DG68" s="34">
        <f t="shared" si="90"/>
        <v>688726.875</v>
      </c>
      <c r="DH68" s="34">
        <f t="shared" si="90"/>
        <v>688676.875</v>
      </c>
      <c r="DI68" s="34">
        <f t="shared" si="90"/>
        <v>688626.875</v>
      </c>
      <c r="DJ68" s="34">
        <f t="shared" si="90"/>
        <v>-1625965.4249999998</v>
      </c>
      <c r="DK68" s="34">
        <f t="shared" si="90"/>
        <v>688526.875</v>
      </c>
      <c r="DL68" s="34">
        <f t="shared" si="90"/>
        <v>688476.875</v>
      </c>
      <c r="DM68" s="34">
        <f t="shared" si="90"/>
        <v>688426.875</v>
      </c>
      <c r="DN68" s="34">
        <f t="shared" si="90"/>
        <v>688376.875</v>
      </c>
      <c r="DO68" s="34">
        <f t="shared" si="90"/>
        <v>688326.875</v>
      </c>
      <c r="DP68" s="34">
        <f t="shared" si="90"/>
        <v>688276.875</v>
      </c>
      <c r="DQ68" s="34">
        <f t="shared" si="90"/>
        <v>688226.875</v>
      </c>
      <c r="DR68" s="34">
        <f t="shared" si="90"/>
        <v>688176.875</v>
      </c>
      <c r="DS68" s="34">
        <f t="shared" si="90"/>
        <v>688126.875</v>
      </c>
      <c r="DT68" s="34">
        <f t="shared" si="90"/>
        <v>688076.875</v>
      </c>
      <c r="DU68" s="34">
        <f t="shared" si="90"/>
        <v>688026.875</v>
      </c>
      <c r="DV68" s="34">
        <f t="shared" si="90"/>
        <v>-1624549.4249999998</v>
      </c>
      <c r="DX68" s="34">
        <f t="shared" si="90"/>
        <v>5863355.0999999996</v>
      </c>
      <c r="DY68" s="34">
        <f t="shared" si="90"/>
        <v>5987968.2000000002</v>
      </c>
      <c r="DZ68" s="34">
        <f t="shared" si="90"/>
        <v>2036464.2</v>
      </c>
      <c r="EA68" s="34">
        <f t="shared" si="90"/>
        <v>7970133.5999999996</v>
      </c>
      <c r="EB68" s="34">
        <f t="shared" si="90"/>
        <v>5972416.2000000002</v>
      </c>
      <c r="EC68" s="34">
        <f t="shared" si="90"/>
        <v>5967232.2000000002</v>
      </c>
      <c r="ED68" s="34">
        <f t="shared" si="90"/>
        <v>5962048.2000000002</v>
      </c>
      <c r="EE68" s="34">
        <f t="shared" si="90"/>
        <v>5956864.2000000002</v>
      </c>
      <c r="EF68" s="34">
        <f t="shared" ref="EF68:EG68" si="91">+EF59-EF65</f>
        <v>5951680.2000000002</v>
      </c>
      <c r="EG68" s="34">
        <f t="shared" si="91"/>
        <v>5946496.2000000002</v>
      </c>
    </row>
    <row r="69" spans="4:137" ht="21.6" thickTop="1">
      <c r="D69" s="198"/>
      <c r="E69" s="21"/>
      <c r="F69" s="32"/>
    </row>
    <row r="70" spans="4:137" ht="21">
      <c r="D70" s="198"/>
      <c r="E70" s="21"/>
      <c r="F70" s="32"/>
    </row>
    <row r="71" spans="4:137" ht="18">
      <c r="D71" s="198"/>
      <c r="E71" s="21"/>
      <c r="F71" s="198"/>
    </row>
    <row r="72" spans="4:137" ht="18">
      <c r="D72" s="198"/>
      <c r="E72" s="21"/>
      <c r="F72" s="198"/>
    </row>
    <row r="73" spans="4:137" ht="18">
      <c r="D73" s="198"/>
      <c r="E73" s="21"/>
      <c r="F73" s="198"/>
    </row>
    <row r="74" spans="4:137">
      <c r="D74" s="198"/>
      <c r="E74" s="198"/>
      <c r="F74" s="198"/>
    </row>
    <row r="75" spans="4:137">
      <c r="D75" s="198"/>
      <c r="E75" s="198"/>
      <c r="F75" s="198"/>
    </row>
    <row r="76" spans="4:137">
      <c r="D76" s="198"/>
      <c r="E76" s="198"/>
      <c r="F76" s="198"/>
    </row>
    <row r="77" spans="4:137">
      <c r="D77" s="198"/>
      <c r="E77" s="198"/>
      <c r="F77" s="198"/>
    </row>
    <row r="78" spans="4:137">
      <c r="D78" s="198"/>
      <c r="E78" s="198"/>
      <c r="F78" s="198"/>
    </row>
    <row r="79" spans="4:137">
      <c r="D79" s="198"/>
      <c r="E79" s="198"/>
      <c r="F79" s="198"/>
    </row>
  </sheetData>
  <hyperlinks>
    <hyperlink ref="B1" location="Input!A1" display="MENU" xr:uid="{9A6CF15E-9E31-4EB0-8C24-14A918D25148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FE121-816E-424D-A3BA-6EEBD978FF4C}">
  <dimension ref="A1:DW77"/>
  <sheetViews>
    <sheetView view="pageLayout" zoomScaleNormal="100" workbookViewId="0">
      <selection activeCell="E6" sqref="E6"/>
    </sheetView>
  </sheetViews>
  <sheetFormatPr defaultRowHeight="14.4"/>
  <cols>
    <col min="2" max="2" width="32.5546875" bestFit="1" customWidth="1"/>
    <col min="3" max="3" width="44.44140625" bestFit="1" customWidth="1"/>
    <col min="4" max="4" width="41.5546875" bestFit="1" customWidth="1"/>
    <col min="5" max="5" width="19.44140625" bestFit="1" customWidth="1"/>
    <col min="7" max="7" width="16.88671875" bestFit="1" customWidth="1"/>
    <col min="8" max="13" width="9.33203125" bestFit="1" customWidth="1"/>
  </cols>
  <sheetData>
    <row r="1" spans="1:127" ht="28.8">
      <c r="A1" s="21" t="s">
        <v>309</v>
      </c>
      <c r="B1" s="13"/>
      <c r="C1" s="12" t="s">
        <v>40</v>
      </c>
      <c r="D1" s="185" t="s">
        <v>113</v>
      </c>
      <c r="E1" s="207">
        <f>+[1]P_Iniziali!D4-1</f>
        <v>2018</v>
      </c>
      <c r="H1" s="9">
        <f>+[1]SP!I4</f>
        <v>2019</v>
      </c>
      <c r="I1" s="9">
        <f>+[1]SP!J4</f>
        <v>2019</v>
      </c>
      <c r="J1" s="9">
        <f>+[1]SP!K4</f>
        <v>2019</v>
      </c>
      <c r="K1" s="9">
        <f>+[1]SP!L4</f>
        <v>2019</v>
      </c>
      <c r="L1" s="9">
        <f>+[1]SP!M4</f>
        <v>2019</v>
      </c>
      <c r="M1" s="9">
        <f>+[1]SP!N4</f>
        <v>2019</v>
      </c>
      <c r="N1" s="9">
        <f>+[1]SP!O4</f>
        <v>2019</v>
      </c>
      <c r="O1" s="9">
        <f>+[1]SP!P4</f>
        <v>2019</v>
      </c>
      <c r="P1" s="9">
        <f>+[1]SP!Q4</f>
        <v>2019</v>
      </c>
      <c r="Q1" s="9">
        <f>+[1]SP!R4</f>
        <v>2019</v>
      </c>
      <c r="R1" s="9">
        <f>+[1]SP!S4</f>
        <v>2019</v>
      </c>
      <c r="S1" s="9">
        <f>+[1]SP!T4</f>
        <v>2019</v>
      </c>
      <c r="T1" s="9">
        <f>+[1]SP!U4</f>
        <v>2020</v>
      </c>
      <c r="U1" s="9">
        <f>+[1]SP!V4</f>
        <v>2020</v>
      </c>
      <c r="V1" s="9">
        <f>+[1]SP!W4</f>
        <v>2020</v>
      </c>
      <c r="W1" s="9">
        <f>+[1]SP!X4</f>
        <v>2020</v>
      </c>
      <c r="X1" s="9">
        <f>+[1]SP!Y4</f>
        <v>2020</v>
      </c>
      <c r="Y1" s="9">
        <f>+[1]SP!Z4</f>
        <v>2020</v>
      </c>
      <c r="Z1" s="9">
        <f>+[1]SP!AA4</f>
        <v>2020</v>
      </c>
      <c r="AA1" s="9">
        <f>+[1]SP!AB4</f>
        <v>2020</v>
      </c>
      <c r="AB1" s="9">
        <f>+[1]SP!AC4</f>
        <v>2020</v>
      </c>
      <c r="AC1" s="9">
        <f>+[1]SP!AD4</f>
        <v>2020</v>
      </c>
      <c r="AD1" s="9">
        <f>+[1]SP!AE4</f>
        <v>2020</v>
      </c>
      <c r="AE1" s="9">
        <f>+[1]SP!AF4</f>
        <v>2020</v>
      </c>
      <c r="AF1" s="9">
        <f>+[1]SP!AG4</f>
        <v>2021</v>
      </c>
      <c r="AG1" s="9">
        <f>+[1]SP!AH4</f>
        <v>2021</v>
      </c>
      <c r="AH1" s="9">
        <f>+[1]SP!AI4</f>
        <v>2021</v>
      </c>
      <c r="AI1" s="9">
        <f>+[1]SP!AJ4</f>
        <v>2021</v>
      </c>
      <c r="AJ1" s="9">
        <f>+[1]SP!AK4</f>
        <v>2021</v>
      </c>
      <c r="AK1" s="9">
        <f>+[1]SP!AL4</f>
        <v>2021</v>
      </c>
      <c r="AL1" s="9">
        <f>+[1]SP!AM4</f>
        <v>2021</v>
      </c>
      <c r="AM1" s="9">
        <f>+[1]SP!AN4</f>
        <v>2021</v>
      </c>
      <c r="AN1" s="9">
        <f>+[1]SP!AO4</f>
        <v>2021</v>
      </c>
      <c r="AO1" s="9">
        <f>+[1]SP!AP4</f>
        <v>2021</v>
      </c>
      <c r="AP1" s="9">
        <f>+[1]SP!AQ4</f>
        <v>2021</v>
      </c>
      <c r="AQ1" s="9">
        <f>+[1]SP!AR4</f>
        <v>2021</v>
      </c>
      <c r="AR1" s="9">
        <f>+[1]SP!AS4</f>
        <v>2022</v>
      </c>
      <c r="AS1" s="9">
        <f>+[1]SP!AT4</f>
        <v>2022</v>
      </c>
      <c r="AT1" s="9">
        <f>+[1]SP!AU4</f>
        <v>2022</v>
      </c>
      <c r="AU1" s="9">
        <f>+[1]SP!AV4</f>
        <v>2022</v>
      </c>
      <c r="AV1" s="9">
        <f>+[1]SP!AW4</f>
        <v>2022</v>
      </c>
      <c r="AW1" s="9">
        <f>+[1]SP!AX4</f>
        <v>2022</v>
      </c>
      <c r="AX1" s="9">
        <f>+[1]SP!AY4</f>
        <v>2022</v>
      </c>
      <c r="AY1" s="9">
        <f>+[1]SP!AZ4</f>
        <v>2022</v>
      </c>
      <c r="AZ1" s="9">
        <f>+[1]SP!BA4</f>
        <v>2022</v>
      </c>
      <c r="BA1" s="9">
        <f>+[1]SP!BB4</f>
        <v>2022</v>
      </c>
      <c r="BB1" s="9">
        <f>+[1]SP!BC4</f>
        <v>2022</v>
      </c>
      <c r="BC1" s="9">
        <f>+[1]SP!BD4</f>
        <v>2022</v>
      </c>
      <c r="BD1" s="9">
        <f>+[1]SP!BE4</f>
        <v>2023</v>
      </c>
      <c r="BE1" s="9">
        <f>+[1]SP!BF4</f>
        <v>2023</v>
      </c>
      <c r="BF1" s="9">
        <f>+[1]SP!BG4</f>
        <v>2023</v>
      </c>
      <c r="BG1" s="9">
        <f>+[1]SP!BH4</f>
        <v>2023</v>
      </c>
      <c r="BH1" s="9">
        <f>+[1]SP!BI4</f>
        <v>2023</v>
      </c>
      <c r="BI1" s="9">
        <f>+[1]SP!BJ4</f>
        <v>2023</v>
      </c>
      <c r="BJ1" s="9">
        <f>+[1]SP!BK4</f>
        <v>2023</v>
      </c>
      <c r="BK1" s="9">
        <f>+[1]SP!BL4</f>
        <v>2023</v>
      </c>
      <c r="BL1" s="9">
        <f>+[1]SP!BM4</f>
        <v>2023</v>
      </c>
      <c r="BM1" s="9">
        <f>+[1]SP!BN4</f>
        <v>2023</v>
      </c>
      <c r="BN1" s="9">
        <f>+[1]SP!BO4</f>
        <v>2023</v>
      </c>
      <c r="BO1" s="9">
        <f>+[1]SP!BP4</f>
        <v>2023</v>
      </c>
      <c r="BP1" s="9">
        <f>+[1]SP!BQ4</f>
        <v>2024</v>
      </c>
      <c r="BQ1" s="9">
        <f>+[1]SP!BR4</f>
        <v>2024</v>
      </c>
      <c r="BR1" s="9">
        <f>+[1]SP!BS4</f>
        <v>2024</v>
      </c>
      <c r="BS1" s="9">
        <f>+[1]SP!BT4</f>
        <v>2024</v>
      </c>
      <c r="BT1" s="9">
        <f>+[1]SP!BU4</f>
        <v>2024</v>
      </c>
      <c r="BU1" s="9">
        <f>+[1]SP!BV4</f>
        <v>2024</v>
      </c>
      <c r="BV1" s="9">
        <f>+[1]SP!BW4</f>
        <v>2024</v>
      </c>
      <c r="BW1" s="9">
        <f>+[1]SP!BX4</f>
        <v>2024</v>
      </c>
      <c r="BX1" s="9">
        <f>+[1]SP!BY4</f>
        <v>2024</v>
      </c>
      <c r="BY1" s="9">
        <f>+[1]SP!BZ4</f>
        <v>2024</v>
      </c>
      <c r="BZ1" s="9">
        <f>+[1]SP!CA4</f>
        <v>2024</v>
      </c>
      <c r="CA1" s="9">
        <f>+[1]SP!CB4</f>
        <v>2024</v>
      </c>
      <c r="CB1" s="9">
        <f>+[1]SP!CC4</f>
        <v>2025</v>
      </c>
      <c r="CC1" s="9">
        <f>+[1]SP!CD4</f>
        <v>2025</v>
      </c>
      <c r="CD1" s="9">
        <f>+[1]SP!CE4</f>
        <v>2025</v>
      </c>
      <c r="CE1" s="9">
        <f>+[1]SP!CF4</f>
        <v>2025</v>
      </c>
      <c r="CF1" s="9">
        <f>+[1]SP!CG4</f>
        <v>2025</v>
      </c>
      <c r="CG1" s="9">
        <f>+[1]SP!CH4</f>
        <v>2025</v>
      </c>
      <c r="CH1" s="9">
        <f>+[1]SP!CI4</f>
        <v>2025</v>
      </c>
      <c r="CI1" s="9">
        <f>+[1]SP!CJ4</f>
        <v>2025</v>
      </c>
      <c r="CJ1" s="9">
        <f>+[1]SP!CK4</f>
        <v>2025</v>
      </c>
      <c r="CK1" s="9">
        <f>+[1]SP!CL4</f>
        <v>2025</v>
      </c>
      <c r="CL1" s="9">
        <f>+[1]SP!CM4</f>
        <v>2025</v>
      </c>
      <c r="CM1" s="9">
        <f>+[1]SP!CN4</f>
        <v>2025</v>
      </c>
      <c r="CN1" s="9">
        <f>+[1]SP!CO4</f>
        <v>2026</v>
      </c>
      <c r="CO1" s="9">
        <f>+[1]SP!CP4</f>
        <v>2026</v>
      </c>
      <c r="CP1" s="9">
        <f>+[1]SP!CQ4</f>
        <v>2026</v>
      </c>
      <c r="CQ1" s="9">
        <f>+[1]SP!CR4</f>
        <v>2026</v>
      </c>
      <c r="CR1" s="9">
        <f>+[1]SP!CS4</f>
        <v>2026</v>
      </c>
      <c r="CS1" s="9">
        <f>+[1]SP!CT4</f>
        <v>2026</v>
      </c>
      <c r="CT1" s="9">
        <f>+[1]SP!CU4</f>
        <v>2026</v>
      </c>
      <c r="CU1" s="9">
        <f>+[1]SP!CV4</f>
        <v>2026</v>
      </c>
      <c r="CV1" s="9">
        <f>+[1]SP!CW4</f>
        <v>2026</v>
      </c>
      <c r="CW1" s="9">
        <f>+[1]SP!CX4</f>
        <v>2026</v>
      </c>
      <c r="CX1" s="9">
        <f>+[1]SP!CY4</f>
        <v>2026</v>
      </c>
      <c r="CY1" s="9">
        <f>+[1]SP!CZ4</f>
        <v>2026</v>
      </c>
      <c r="CZ1" s="9">
        <f>+[1]SP!DA4</f>
        <v>2027</v>
      </c>
      <c r="DA1" s="9">
        <f>+[1]SP!DB4</f>
        <v>2027</v>
      </c>
      <c r="DB1" s="9">
        <f>+[1]SP!DC4</f>
        <v>2027</v>
      </c>
      <c r="DC1" s="9">
        <f>+[1]SP!DD4</f>
        <v>2027</v>
      </c>
      <c r="DD1" s="9">
        <f>+[1]SP!DE4</f>
        <v>2027</v>
      </c>
      <c r="DE1" s="9">
        <f>+[1]SP!DF4</f>
        <v>2027</v>
      </c>
      <c r="DF1" s="9">
        <f>+[1]SP!DG4</f>
        <v>2027</v>
      </c>
      <c r="DG1" s="9">
        <f>+[1]SP!DH4</f>
        <v>2027</v>
      </c>
      <c r="DH1" s="9">
        <f>+[1]SP!DI4</f>
        <v>2027</v>
      </c>
      <c r="DI1" s="9">
        <f>+[1]SP!DJ4</f>
        <v>2027</v>
      </c>
      <c r="DJ1" s="9">
        <f>+[1]SP!DK4</f>
        <v>2027</v>
      </c>
      <c r="DK1" s="9">
        <f>+[1]SP!DL4</f>
        <v>2027</v>
      </c>
      <c r="DL1" s="9">
        <f>+[1]SP!DM4</f>
        <v>2028</v>
      </c>
      <c r="DM1" s="9">
        <f>+[1]SP!DN4</f>
        <v>2028</v>
      </c>
      <c r="DN1" s="9">
        <f>+[1]SP!DO4</f>
        <v>2028</v>
      </c>
      <c r="DO1" s="9">
        <f>+[1]SP!DP4</f>
        <v>2028</v>
      </c>
      <c r="DP1" s="9">
        <f>+[1]SP!DQ4</f>
        <v>2028</v>
      </c>
      <c r="DQ1" s="9">
        <f>+[1]SP!DR4</f>
        <v>2028</v>
      </c>
      <c r="DR1" s="9">
        <f>+[1]SP!DS4</f>
        <v>2028</v>
      </c>
      <c r="DS1" s="9">
        <f>+[1]SP!DT4</f>
        <v>2028</v>
      </c>
      <c r="DT1" s="9">
        <f>+[1]SP!DU4</f>
        <v>2028</v>
      </c>
      <c r="DU1" s="9">
        <f>+[1]SP!DV4</f>
        <v>2028</v>
      </c>
      <c r="DV1" s="9">
        <f>+[1]SP!DW4</f>
        <v>2028</v>
      </c>
      <c r="DW1" s="9">
        <f>+[1]SP!DX4</f>
        <v>2028</v>
      </c>
    </row>
    <row r="2" spans="1:127" ht="29.4" thickBot="1">
      <c r="A2" s="15" t="s">
        <v>44</v>
      </c>
      <c r="B2" s="13"/>
      <c r="C2" s="13"/>
      <c r="D2" s="185"/>
      <c r="E2" s="207"/>
      <c r="H2" s="9" t="str">
        <f>+[1]SP!I5</f>
        <v>gen</v>
      </c>
      <c r="I2" s="9" t="str">
        <f>+[1]SP!J5</f>
        <v>feb</v>
      </c>
      <c r="J2" s="9" t="str">
        <f>+[1]SP!K5</f>
        <v>mar</v>
      </c>
      <c r="K2" s="9" t="str">
        <f>+[1]SP!L5</f>
        <v>apr</v>
      </c>
      <c r="L2" s="9" t="str">
        <f>+[1]SP!M5</f>
        <v>mag</v>
      </c>
      <c r="M2" s="9" t="str">
        <f>+[1]SP!N5</f>
        <v>giu</v>
      </c>
      <c r="N2" s="9" t="str">
        <f>+[1]SP!O5</f>
        <v>lug</v>
      </c>
      <c r="O2" s="9" t="str">
        <f>+[1]SP!P5</f>
        <v>ago</v>
      </c>
      <c r="P2" s="9" t="str">
        <f>+[1]SP!Q5</f>
        <v>set</v>
      </c>
      <c r="Q2" s="9" t="str">
        <f>+[1]SP!R5</f>
        <v>ott</v>
      </c>
      <c r="R2" s="9" t="str">
        <f>+[1]SP!S5</f>
        <v>nov</v>
      </c>
      <c r="S2" s="9" t="str">
        <f>+[1]SP!T5</f>
        <v>dic</v>
      </c>
      <c r="T2" s="9" t="str">
        <f>+[1]SP!U5</f>
        <v>gen</v>
      </c>
      <c r="U2" s="9" t="str">
        <f>+[1]SP!V5</f>
        <v>feb</v>
      </c>
      <c r="V2" s="9" t="str">
        <f>+[1]SP!W5</f>
        <v>mar</v>
      </c>
      <c r="W2" s="9" t="str">
        <f>+[1]SP!X5</f>
        <v>apr</v>
      </c>
      <c r="X2" s="9" t="str">
        <f>+[1]SP!Y5</f>
        <v>mag</v>
      </c>
      <c r="Y2" s="9" t="str">
        <f>+[1]SP!Z5</f>
        <v>giu</v>
      </c>
      <c r="Z2" s="9" t="str">
        <f>+[1]SP!AA5</f>
        <v>lug</v>
      </c>
      <c r="AA2" s="9" t="str">
        <f>+[1]SP!AB5</f>
        <v>ago</v>
      </c>
      <c r="AB2" s="9" t="str">
        <f>+[1]SP!AC5</f>
        <v>set</v>
      </c>
      <c r="AC2" s="9" t="str">
        <f>+[1]SP!AD5</f>
        <v>ott</v>
      </c>
      <c r="AD2" s="9" t="str">
        <f>+[1]SP!AE5</f>
        <v>nov</v>
      </c>
      <c r="AE2" s="9" t="str">
        <f>+[1]SP!AF5</f>
        <v>dic</v>
      </c>
      <c r="AF2" s="9" t="str">
        <f>+[1]SP!AG5</f>
        <v>gen</v>
      </c>
      <c r="AG2" s="9" t="str">
        <f>+[1]SP!AH5</f>
        <v>feb</v>
      </c>
      <c r="AH2" s="9" t="str">
        <f>+[1]SP!AI5</f>
        <v>mar</v>
      </c>
      <c r="AI2" s="9" t="str">
        <f>+[1]SP!AJ5</f>
        <v>apr</v>
      </c>
      <c r="AJ2" s="9" t="str">
        <f>+[1]SP!AK5</f>
        <v>mag</v>
      </c>
      <c r="AK2" s="9" t="str">
        <f>+[1]SP!AL5</f>
        <v>giu</v>
      </c>
      <c r="AL2" s="9" t="str">
        <f>+[1]SP!AM5</f>
        <v>lug</v>
      </c>
      <c r="AM2" s="9" t="str">
        <f>+[1]SP!AN5</f>
        <v>ago</v>
      </c>
      <c r="AN2" s="9" t="str">
        <f>+[1]SP!AO5</f>
        <v>set</v>
      </c>
      <c r="AO2" s="9" t="str">
        <f>+[1]SP!AP5</f>
        <v>ott</v>
      </c>
      <c r="AP2" s="9" t="str">
        <f>+[1]SP!AQ5</f>
        <v>nov</v>
      </c>
      <c r="AQ2" s="9" t="str">
        <f>+[1]SP!AR5</f>
        <v>dic</v>
      </c>
      <c r="AR2" s="9" t="str">
        <f>+[1]SP!AS5</f>
        <v>gen</v>
      </c>
      <c r="AS2" s="9" t="str">
        <f>+[1]SP!AT5</f>
        <v>feb</v>
      </c>
      <c r="AT2" s="9" t="str">
        <f>+[1]SP!AU5</f>
        <v>mar</v>
      </c>
      <c r="AU2" s="9" t="str">
        <f>+[1]SP!AV5</f>
        <v>apr</v>
      </c>
      <c r="AV2" s="9" t="str">
        <f>+[1]SP!AW5</f>
        <v>mag</v>
      </c>
      <c r="AW2" s="9" t="str">
        <f>+[1]SP!AX5</f>
        <v>giu</v>
      </c>
      <c r="AX2" s="9" t="str">
        <f>+[1]SP!AY5</f>
        <v>lug</v>
      </c>
      <c r="AY2" s="9" t="str">
        <f>+[1]SP!AZ5</f>
        <v>ago</v>
      </c>
      <c r="AZ2" s="9" t="str">
        <f>+[1]SP!BA5</f>
        <v>set</v>
      </c>
      <c r="BA2" s="9" t="str">
        <f>+[1]SP!BB5</f>
        <v>ott</v>
      </c>
      <c r="BB2" s="9" t="str">
        <f>+[1]SP!BC5</f>
        <v>nov</v>
      </c>
      <c r="BC2" s="9" t="str">
        <f>+[1]SP!BD5</f>
        <v>dic</v>
      </c>
      <c r="BD2" s="9" t="str">
        <f>+[1]SP!BE5</f>
        <v>gen</v>
      </c>
      <c r="BE2" s="9" t="str">
        <f>+[1]SP!BF5</f>
        <v>feb</v>
      </c>
      <c r="BF2" s="9" t="str">
        <f>+[1]SP!BG5</f>
        <v>mar</v>
      </c>
      <c r="BG2" s="9" t="str">
        <f>+[1]SP!BH5</f>
        <v>apr</v>
      </c>
      <c r="BH2" s="9" t="str">
        <f>+[1]SP!BI5</f>
        <v>mag</v>
      </c>
      <c r="BI2" s="9" t="str">
        <f>+[1]SP!BJ5</f>
        <v>giu</v>
      </c>
      <c r="BJ2" s="9" t="str">
        <f>+[1]SP!BK5</f>
        <v>lug</v>
      </c>
      <c r="BK2" s="9" t="str">
        <f>+[1]SP!BL5</f>
        <v>ago</v>
      </c>
      <c r="BL2" s="9" t="str">
        <f>+[1]SP!BM5</f>
        <v>set</v>
      </c>
      <c r="BM2" s="9" t="str">
        <f>+[1]SP!BN5</f>
        <v>ott</v>
      </c>
      <c r="BN2" s="9" t="str">
        <f>+[1]SP!BO5</f>
        <v>nov</v>
      </c>
      <c r="BO2" s="9" t="str">
        <f>+[1]SP!BP5</f>
        <v>dic</v>
      </c>
      <c r="BP2" s="9" t="str">
        <f>+[1]SP!BQ5</f>
        <v>gen</v>
      </c>
      <c r="BQ2" s="9" t="str">
        <f>+[1]SP!BR5</f>
        <v>feb</v>
      </c>
      <c r="BR2" s="9" t="str">
        <f>+[1]SP!BS5</f>
        <v>mar</v>
      </c>
      <c r="BS2" s="9" t="str">
        <f>+[1]SP!BT5</f>
        <v>apr</v>
      </c>
      <c r="BT2" s="9" t="str">
        <f>+[1]SP!BU5</f>
        <v>mag</v>
      </c>
      <c r="BU2" s="9" t="str">
        <f>+[1]SP!BV5</f>
        <v>giu</v>
      </c>
      <c r="BV2" s="9" t="str">
        <f>+[1]SP!BW5</f>
        <v>lug</v>
      </c>
      <c r="BW2" s="9" t="str">
        <f>+[1]SP!BX5</f>
        <v>ago</v>
      </c>
      <c r="BX2" s="9" t="str">
        <f>+[1]SP!BY5</f>
        <v>set</v>
      </c>
      <c r="BY2" s="9" t="str">
        <f>+[1]SP!BZ5</f>
        <v>ott</v>
      </c>
      <c r="BZ2" s="9" t="str">
        <f>+[1]SP!CA5</f>
        <v>nov</v>
      </c>
      <c r="CA2" s="9" t="str">
        <f>+[1]SP!CB5</f>
        <v>dic</v>
      </c>
      <c r="CB2" s="9" t="str">
        <f>+[1]SP!CC5</f>
        <v>gen</v>
      </c>
      <c r="CC2" s="9" t="str">
        <f>+[1]SP!CD5</f>
        <v>feb</v>
      </c>
      <c r="CD2" s="9" t="str">
        <f>+[1]SP!CE5</f>
        <v>mar</v>
      </c>
      <c r="CE2" s="9" t="str">
        <f>+[1]SP!CF5</f>
        <v>apr</v>
      </c>
      <c r="CF2" s="9" t="str">
        <f>+[1]SP!CG5</f>
        <v>mag</v>
      </c>
      <c r="CG2" s="9" t="str">
        <f>+[1]SP!CH5</f>
        <v>giu</v>
      </c>
      <c r="CH2" s="9" t="str">
        <f>+[1]SP!CI5</f>
        <v>lug</v>
      </c>
      <c r="CI2" s="9" t="str">
        <f>+[1]SP!CJ5</f>
        <v>ago</v>
      </c>
      <c r="CJ2" s="9" t="str">
        <f>+[1]SP!CK5</f>
        <v>set</v>
      </c>
      <c r="CK2" s="9" t="str">
        <f>+[1]SP!CL5</f>
        <v>ott</v>
      </c>
      <c r="CL2" s="9" t="str">
        <f>+[1]SP!CM5</f>
        <v>nov</v>
      </c>
      <c r="CM2" s="9" t="str">
        <f>+[1]SP!CN5</f>
        <v>dic</v>
      </c>
      <c r="CN2" s="9" t="str">
        <f>+[1]SP!CO5</f>
        <v>gen</v>
      </c>
      <c r="CO2" s="9" t="str">
        <f>+[1]SP!CP5</f>
        <v>feb</v>
      </c>
      <c r="CP2" s="9" t="str">
        <f>+[1]SP!CQ5</f>
        <v>mar</v>
      </c>
      <c r="CQ2" s="9" t="str">
        <f>+[1]SP!CR5</f>
        <v>apr</v>
      </c>
      <c r="CR2" s="9" t="str">
        <f>+[1]SP!CS5</f>
        <v>mag</v>
      </c>
      <c r="CS2" s="9" t="str">
        <f>+[1]SP!CT5</f>
        <v>giu</v>
      </c>
      <c r="CT2" s="9" t="str">
        <f>+[1]SP!CU5</f>
        <v>lug</v>
      </c>
      <c r="CU2" s="9" t="str">
        <f>+[1]SP!CV5</f>
        <v>ago</v>
      </c>
      <c r="CV2" s="9" t="str">
        <f>+[1]SP!CW5</f>
        <v>set</v>
      </c>
      <c r="CW2" s="9" t="str">
        <f>+[1]SP!CX5</f>
        <v>ott</v>
      </c>
      <c r="CX2" s="9" t="str">
        <f>+[1]SP!CY5</f>
        <v>nov</v>
      </c>
      <c r="CY2" s="9" t="str">
        <f>+[1]SP!CZ5</f>
        <v>dic</v>
      </c>
      <c r="CZ2" s="9" t="str">
        <f>+[1]SP!DA5</f>
        <v>gen</v>
      </c>
      <c r="DA2" s="9" t="str">
        <f>+[1]SP!DB5</f>
        <v>feb</v>
      </c>
      <c r="DB2" s="9" t="str">
        <f>+[1]SP!DC5</f>
        <v>mar</v>
      </c>
      <c r="DC2" s="9" t="str">
        <f>+[1]SP!DD5</f>
        <v>apr</v>
      </c>
      <c r="DD2" s="9" t="str">
        <f>+[1]SP!DE5</f>
        <v>mag</v>
      </c>
      <c r="DE2" s="9" t="str">
        <f>+[1]SP!DF5</f>
        <v>giu</v>
      </c>
      <c r="DF2" s="9" t="str">
        <f>+[1]SP!DG5</f>
        <v>lug</v>
      </c>
      <c r="DG2" s="9" t="str">
        <f>+[1]SP!DH5</f>
        <v>ago</v>
      </c>
      <c r="DH2" s="9" t="str">
        <f>+[1]SP!DI5</f>
        <v>set</v>
      </c>
      <c r="DI2" s="9" t="str">
        <f>+[1]SP!DJ5</f>
        <v>ott</v>
      </c>
      <c r="DJ2" s="9" t="str">
        <f>+[1]SP!DK5</f>
        <v>nov</v>
      </c>
      <c r="DK2" s="9" t="str">
        <f>+[1]SP!DL5</f>
        <v>dic</v>
      </c>
      <c r="DL2" s="9" t="str">
        <f>+[1]SP!DM5</f>
        <v>gen</v>
      </c>
      <c r="DM2" s="9" t="str">
        <f>+[1]SP!DN5</f>
        <v>feb</v>
      </c>
      <c r="DN2" s="9" t="str">
        <f>+[1]SP!DO5</f>
        <v>mar</v>
      </c>
      <c r="DO2" s="9" t="str">
        <f>+[1]SP!DP5</f>
        <v>apr</v>
      </c>
      <c r="DP2" s="9" t="str">
        <f>+[1]SP!DQ5</f>
        <v>mag</v>
      </c>
      <c r="DQ2" s="9" t="str">
        <f>+[1]SP!DR5</f>
        <v>giu</v>
      </c>
      <c r="DR2" s="9" t="str">
        <f>+[1]SP!DS5</f>
        <v>lug</v>
      </c>
      <c r="DS2" s="9" t="str">
        <f>+[1]SP!DT5</f>
        <v>ago</v>
      </c>
      <c r="DT2" s="9" t="str">
        <f>+[1]SP!DU5</f>
        <v>set</v>
      </c>
      <c r="DU2" s="9" t="str">
        <f>+[1]SP!DV5</f>
        <v>ott</v>
      </c>
      <c r="DV2" s="9" t="str">
        <f>+[1]SP!DW5</f>
        <v>nov</v>
      </c>
      <c r="DW2" s="9" t="str">
        <f>+[1]SP!DX5</f>
        <v>dic</v>
      </c>
    </row>
    <row r="3" spans="1:127" ht="30" thickTop="1" thickBot="1">
      <c r="A3" s="20"/>
      <c r="B3" s="21" t="s">
        <v>48</v>
      </c>
      <c r="C3" s="32"/>
      <c r="D3" s="13"/>
      <c r="E3" s="208">
        <v>20000</v>
      </c>
    </row>
    <row r="4" spans="1:127" ht="22.2" thickTop="1" thickBot="1">
      <c r="A4" s="20"/>
      <c r="B4" s="21" t="s">
        <v>49</v>
      </c>
      <c r="C4" s="32"/>
      <c r="D4" s="32"/>
      <c r="E4" s="209"/>
    </row>
    <row r="5" spans="1:127" ht="15.6" thickTop="1" thickBot="1">
      <c r="A5" s="20"/>
      <c r="B5" s="20"/>
      <c r="C5" s="24" t="s">
        <v>50</v>
      </c>
      <c r="D5" s="26"/>
      <c r="E5" s="208">
        <v>300000</v>
      </c>
      <c r="G5" t="s">
        <v>310</v>
      </c>
      <c r="H5" s="208">
        <v>30000</v>
      </c>
      <c r="I5" s="208">
        <v>30000</v>
      </c>
      <c r="J5" s="208">
        <v>30000</v>
      </c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208"/>
      <c r="CQ5" s="208"/>
      <c r="CR5" s="208"/>
      <c r="CS5" s="208"/>
      <c r="CT5" s="208"/>
      <c r="CU5" s="208"/>
      <c r="CV5" s="208"/>
      <c r="CW5" s="208"/>
      <c r="CX5" s="208"/>
      <c r="CY5" s="208"/>
      <c r="CZ5" s="208"/>
      <c r="DA5" s="208"/>
      <c r="DB5" s="208"/>
      <c r="DC5" s="208"/>
      <c r="DD5" s="208"/>
      <c r="DE5" s="208"/>
      <c r="DF5" s="208"/>
      <c r="DG5" s="208"/>
      <c r="DH5" s="208"/>
      <c r="DI5" s="208"/>
      <c r="DJ5" s="208"/>
      <c r="DK5" s="208"/>
      <c r="DL5" s="208"/>
      <c r="DM5" s="208"/>
      <c r="DN5" s="208"/>
      <c r="DO5" s="208"/>
      <c r="DP5" s="208"/>
      <c r="DQ5" s="208"/>
      <c r="DR5" s="208"/>
      <c r="DS5" s="208"/>
      <c r="DT5" s="208"/>
      <c r="DU5" s="208"/>
      <c r="DV5" s="208"/>
      <c r="DW5" s="208"/>
    </row>
    <row r="6" spans="1:127" ht="15.6" thickTop="1" thickBot="1">
      <c r="A6" s="20"/>
      <c r="B6" s="20"/>
      <c r="C6" s="25" t="s">
        <v>52</v>
      </c>
      <c r="D6" s="35"/>
      <c r="E6" s="208">
        <v>40000</v>
      </c>
      <c r="G6" t="s">
        <v>310</v>
      </c>
      <c r="H6" s="208">
        <v>30000</v>
      </c>
      <c r="I6" s="208">
        <v>30000</v>
      </c>
      <c r="J6" s="208">
        <v>30000</v>
      </c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</row>
    <row r="7" spans="1:127" ht="15.6" thickTop="1" thickBot="1">
      <c r="A7" s="20"/>
      <c r="B7" s="20"/>
      <c r="C7" s="24" t="s">
        <v>53</v>
      </c>
      <c r="D7" s="35"/>
      <c r="E7" s="208">
        <v>30000</v>
      </c>
      <c r="G7" t="s">
        <v>310</v>
      </c>
      <c r="H7" s="208">
        <v>30000</v>
      </c>
      <c r="I7" s="208">
        <v>30000</v>
      </c>
      <c r="J7" s="208">
        <v>30000</v>
      </c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</row>
    <row r="8" spans="1:127" ht="15.6" thickTop="1" thickBot="1">
      <c r="A8" s="20"/>
      <c r="B8" s="20"/>
      <c r="C8" s="25" t="s">
        <v>54</v>
      </c>
      <c r="D8" s="35"/>
      <c r="E8" s="208">
        <v>20000</v>
      </c>
      <c r="G8" t="s">
        <v>310</v>
      </c>
      <c r="H8" s="208">
        <v>30000</v>
      </c>
      <c r="I8" s="208">
        <v>30000</v>
      </c>
      <c r="J8" s="208">
        <v>30000</v>
      </c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</row>
    <row r="9" spans="1:127" ht="15.6" thickTop="1" thickBot="1">
      <c r="A9" s="20"/>
      <c r="B9" s="20"/>
      <c r="C9" s="24" t="s">
        <v>56</v>
      </c>
      <c r="D9" s="35"/>
      <c r="E9" s="208">
        <v>250000</v>
      </c>
      <c r="G9" t="s">
        <v>310</v>
      </c>
      <c r="H9" s="208">
        <v>30000</v>
      </c>
      <c r="I9" s="208">
        <v>30000</v>
      </c>
      <c r="J9" s="208">
        <v>30000</v>
      </c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</row>
    <row r="10" spans="1:127" ht="18.600000000000001" thickTop="1">
      <c r="A10" s="20"/>
      <c r="B10" s="20"/>
      <c r="C10" s="26" t="s">
        <v>57</v>
      </c>
      <c r="D10" s="26"/>
      <c r="E10" s="209">
        <f>+SUM(E5:E9)</f>
        <v>640000</v>
      </c>
    </row>
    <row r="11" spans="1:127" ht="15" thickBot="1">
      <c r="A11" s="20"/>
      <c r="B11" s="20"/>
      <c r="C11" s="20"/>
      <c r="D11" s="14"/>
      <c r="E11" s="207"/>
    </row>
    <row r="12" spans="1:127" ht="22.2" thickTop="1" thickBot="1">
      <c r="A12" s="20"/>
      <c r="B12" s="21" t="s">
        <v>58</v>
      </c>
      <c r="C12" s="32"/>
      <c r="D12" s="32"/>
      <c r="E12" s="208">
        <v>100000</v>
      </c>
    </row>
    <row r="13" spans="1:127" ht="15" thickTop="1">
      <c r="A13" s="20"/>
      <c r="B13" s="20"/>
      <c r="C13" s="20"/>
      <c r="D13" s="14"/>
      <c r="E13" s="207"/>
    </row>
    <row r="14" spans="1:127" ht="21">
      <c r="A14" s="20"/>
      <c r="B14" s="21" t="s">
        <v>59</v>
      </c>
      <c r="C14" s="32"/>
      <c r="D14" s="32"/>
      <c r="E14" s="207"/>
    </row>
    <row r="15" spans="1:127" ht="18.600000000000001" thickBot="1">
      <c r="A15" s="20"/>
      <c r="B15" s="20"/>
      <c r="C15" s="26" t="s">
        <v>60</v>
      </c>
      <c r="D15" s="26"/>
      <c r="E15" s="209">
        <f>+E16</f>
        <v>500000</v>
      </c>
    </row>
    <row r="16" spans="1:127" ht="15.6" thickTop="1" thickBot="1">
      <c r="A16" s="20"/>
      <c r="B16" s="20"/>
      <c r="C16" s="189"/>
      <c r="D16" s="28" t="s">
        <v>61</v>
      </c>
      <c r="E16" s="208">
        <v>500000</v>
      </c>
    </row>
    <row r="17" spans="1:127" ht="19.2" thickTop="1" thickBot="1">
      <c r="A17" s="20"/>
      <c r="B17" s="20"/>
      <c r="C17" s="26" t="s">
        <v>62</v>
      </c>
      <c r="D17" s="35"/>
      <c r="E17" s="209">
        <f>+E18</f>
        <v>100000</v>
      </c>
    </row>
    <row r="18" spans="1:127" ht="15.6" thickTop="1" thickBot="1">
      <c r="A18" s="20"/>
      <c r="B18" s="20"/>
      <c r="C18" s="189"/>
      <c r="D18" s="28" t="s">
        <v>63</v>
      </c>
      <c r="E18" s="208">
        <v>100000</v>
      </c>
      <c r="G18" t="s">
        <v>311</v>
      </c>
      <c r="H18" s="208">
        <v>10000</v>
      </c>
      <c r="I18" s="208">
        <v>10000</v>
      </c>
      <c r="J18" s="208">
        <v>10000</v>
      </c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</row>
    <row r="19" spans="1:127" ht="19.2" thickTop="1" thickBot="1">
      <c r="A19" s="20"/>
      <c r="B19" s="20"/>
      <c r="C19" s="14" t="s">
        <v>64</v>
      </c>
      <c r="D19" s="35"/>
      <c r="E19" s="209">
        <f>+SUM(E20:E21)</f>
        <v>800000</v>
      </c>
    </row>
    <row r="20" spans="1:127" ht="15.6" thickTop="1" thickBot="1">
      <c r="A20" s="20"/>
      <c r="B20" s="20"/>
      <c r="C20" s="189"/>
      <c r="D20" s="28" t="s">
        <v>65</v>
      </c>
      <c r="E20" s="208">
        <v>600000</v>
      </c>
    </row>
    <row r="21" spans="1:127" ht="15.6" thickTop="1" thickBot="1">
      <c r="A21" s="20"/>
      <c r="B21" s="20"/>
      <c r="C21" s="189"/>
      <c r="D21" s="28" t="s">
        <v>66</v>
      </c>
      <c r="E21" s="208">
        <v>200000</v>
      </c>
    </row>
    <row r="22" spans="1:127" ht="19.2" thickTop="1" thickBot="1">
      <c r="A22" s="20"/>
      <c r="B22" s="20"/>
      <c r="C22" s="26" t="s">
        <v>67</v>
      </c>
      <c r="D22" s="35"/>
      <c r="E22" s="209">
        <f>+SUM(E23:E24)</f>
        <v>300000</v>
      </c>
    </row>
    <row r="23" spans="1:127" ht="15.6" thickTop="1" thickBot="1">
      <c r="A23" s="20"/>
      <c r="B23" s="20"/>
      <c r="C23" s="189"/>
      <c r="D23" s="28" t="s">
        <v>68</v>
      </c>
      <c r="E23" s="208">
        <v>200000</v>
      </c>
      <c r="G23" t="s">
        <v>311</v>
      </c>
      <c r="H23" s="208">
        <v>10000</v>
      </c>
      <c r="I23" s="208">
        <v>10000</v>
      </c>
      <c r="J23" s="208">
        <v>10000</v>
      </c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</row>
    <row r="24" spans="1:127" ht="15.6" thickTop="1" thickBot="1">
      <c r="A24" s="20"/>
      <c r="B24" s="20"/>
      <c r="C24" s="189"/>
      <c r="D24" s="28" t="s">
        <v>69</v>
      </c>
      <c r="E24" s="208">
        <v>100000</v>
      </c>
      <c r="G24" t="s">
        <v>311</v>
      </c>
      <c r="H24" s="208">
        <v>10000</v>
      </c>
      <c r="I24" s="208">
        <v>10000</v>
      </c>
      <c r="J24" s="208">
        <v>10000</v>
      </c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</row>
    <row r="25" spans="1:127" ht="18.600000000000001" thickTop="1">
      <c r="A25" s="20"/>
      <c r="B25" s="20"/>
      <c r="C25" s="26" t="s">
        <v>70</v>
      </c>
      <c r="D25" s="26"/>
      <c r="E25" s="209">
        <f>+E15-E18+E19-E22</f>
        <v>900000</v>
      </c>
    </row>
    <row r="26" spans="1:127">
      <c r="A26" s="20"/>
      <c r="B26" s="20"/>
      <c r="C26" s="20"/>
      <c r="D26" s="14"/>
      <c r="E26" s="207"/>
    </row>
    <row r="27" spans="1:127">
      <c r="A27" s="20"/>
      <c r="B27" s="20"/>
      <c r="C27" s="20"/>
      <c r="D27" s="190"/>
      <c r="E27" s="207"/>
    </row>
    <row r="28" spans="1:127" ht="21">
      <c r="A28" s="20"/>
      <c r="B28" s="21" t="s">
        <v>71</v>
      </c>
      <c r="C28" s="32"/>
      <c r="D28" s="32"/>
      <c r="E28" s="207"/>
    </row>
    <row r="29" spans="1:127" ht="18.600000000000001" thickBot="1">
      <c r="A29" s="20"/>
      <c r="B29" s="20"/>
      <c r="C29" s="26" t="s">
        <v>72</v>
      </c>
      <c r="D29" s="30"/>
      <c r="E29" s="209">
        <f>+SUM(E30:E32)</f>
        <v>800000</v>
      </c>
    </row>
    <row r="30" spans="1:127" ht="15.6" thickTop="1" thickBot="1">
      <c r="A30" s="20"/>
      <c r="B30" s="20"/>
      <c r="C30" s="191"/>
      <c r="D30" s="29" t="s">
        <v>73</v>
      </c>
      <c r="E30" s="208">
        <v>500000</v>
      </c>
    </row>
    <row r="31" spans="1:127" ht="15.6" thickTop="1" thickBot="1">
      <c r="A31" s="20"/>
      <c r="B31" s="20"/>
      <c r="C31" s="192"/>
      <c r="D31" s="29" t="s">
        <v>74</v>
      </c>
      <c r="E31" s="208">
        <v>200000</v>
      </c>
    </row>
    <row r="32" spans="1:127" ht="15.6" thickTop="1" thickBot="1">
      <c r="A32" s="20"/>
      <c r="B32" s="20"/>
      <c r="C32" s="192"/>
      <c r="D32" s="29" t="s">
        <v>75</v>
      </c>
      <c r="E32" s="208">
        <v>100000</v>
      </c>
    </row>
    <row r="33" spans="1:127" ht="19.2" thickTop="1" thickBot="1">
      <c r="A33" s="20"/>
      <c r="B33" s="20"/>
      <c r="C33" s="30" t="s">
        <v>76</v>
      </c>
      <c r="D33" s="193"/>
      <c r="E33" s="209">
        <f>+SUM(E34:E36)</f>
        <v>110000</v>
      </c>
    </row>
    <row r="34" spans="1:127" ht="15.6" thickTop="1" thickBot="1">
      <c r="A34" s="20"/>
      <c r="B34" s="20"/>
      <c r="C34" s="191"/>
      <c r="D34" s="29" t="s">
        <v>283</v>
      </c>
      <c r="E34" s="208">
        <v>60000</v>
      </c>
      <c r="G34" t="s">
        <v>311</v>
      </c>
      <c r="H34" s="208">
        <v>10000</v>
      </c>
      <c r="I34" s="208">
        <v>10000</v>
      </c>
      <c r="J34" s="208">
        <v>10000</v>
      </c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</row>
    <row r="35" spans="1:127" ht="15.6" thickTop="1" thickBot="1">
      <c r="A35" s="20"/>
      <c r="B35" s="20"/>
      <c r="C35" s="192"/>
      <c r="D35" s="29" t="s">
        <v>284</v>
      </c>
      <c r="E35" s="208">
        <v>20000</v>
      </c>
      <c r="G35" t="s">
        <v>311</v>
      </c>
      <c r="H35" s="208">
        <v>10000</v>
      </c>
      <c r="I35" s="208">
        <v>10000</v>
      </c>
      <c r="J35" s="208">
        <v>10000</v>
      </c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08"/>
      <c r="CT35" s="208"/>
      <c r="CU35" s="208"/>
      <c r="CV35" s="208"/>
      <c r="CW35" s="208"/>
      <c r="CX35" s="208"/>
      <c r="CY35" s="208"/>
      <c r="CZ35" s="208"/>
      <c r="DA35" s="208"/>
      <c r="DB35" s="208"/>
      <c r="DC35" s="208"/>
      <c r="DD35" s="208"/>
      <c r="DE35" s="208"/>
      <c r="DF35" s="208"/>
      <c r="DG35" s="208"/>
      <c r="DH35" s="208"/>
      <c r="DI35" s="208"/>
      <c r="DJ35" s="208"/>
      <c r="DK35" s="208"/>
      <c r="DL35" s="208"/>
      <c r="DM35" s="208"/>
      <c r="DN35" s="208"/>
      <c r="DO35" s="208"/>
      <c r="DP35" s="208"/>
      <c r="DQ35" s="208"/>
      <c r="DR35" s="208"/>
      <c r="DS35" s="208"/>
      <c r="DT35" s="208"/>
      <c r="DU35" s="208"/>
      <c r="DV35" s="208"/>
      <c r="DW35" s="208"/>
    </row>
    <row r="36" spans="1:127" ht="15.6" thickTop="1" thickBot="1">
      <c r="A36" s="20"/>
      <c r="B36" s="20"/>
      <c r="C36" s="192"/>
      <c r="D36" s="29" t="s">
        <v>285</v>
      </c>
      <c r="E36" s="208">
        <v>30000</v>
      </c>
      <c r="G36" t="s">
        <v>311</v>
      </c>
      <c r="H36" s="208">
        <v>10000</v>
      </c>
      <c r="I36" s="208">
        <v>10000</v>
      </c>
      <c r="J36" s="208">
        <v>10000</v>
      </c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  <c r="CT36" s="208"/>
      <c r="CU36" s="208"/>
      <c r="CV36" s="208"/>
      <c r="CW36" s="208"/>
      <c r="CX36" s="208"/>
      <c r="CY36" s="208"/>
      <c r="CZ36" s="208"/>
      <c r="DA36" s="208"/>
      <c r="DB36" s="208"/>
      <c r="DC36" s="208"/>
      <c r="DD36" s="208"/>
      <c r="DE36" s="208"/>
      <c r="DF36" s="208"/>
      <c r="DG36" s="208"/>
      <c r="DH36" s="208"/>
      <c r="DI36" s="208"/>
      <c r="DJ36" s="208"/>
      <c r="DK36" s="208"/>
      <c r="DL36" s="208"/>
      <c r="DM36" s="208"/>
      <c r="DN36" s="208"/>
      <c r="DO36" s="208"/>
      <c r="DP36" s="208"/>
      <c r="DQ36" s="208"/>
      <c r="DR36" s="208"/>
      <c r="DS36" s="208"/>
      <c r="DT36" s="208"/>
      <c r="DU36" s="208"/>
      <c r="DV36" s="208"/>
      <c r="DW36" s="208"/>
    </row>
    <row r="37" spans="1:127" ht="15" thickTop="1">
      <c r="A37" s="20"/>
      <c r="B37" s="20"/>
      <c r="C37" s="31"/>
      <c r="D37" s="194"/>
      <c r="E37" s="207"/>
    </row>
    <row r="38" spans="1:127" ht="21">
      <c r="A38" s="20"/>
      <c r="B38" s="32"/>
      <c r="C38" s="26" t="s">
        <v>77</v>
      </c>
      <c r="D38" s="26"/>
      <c r="E38" s="209">
        <f>+E29-E33</f>
        <v>690000</v>
      </c>
    </row>
    <row r="39" spans="1:127" ht="21">
      <c r="A39" s="20"/>
      <c r="B39" s="32"/>
      <c r="C39" s="32"/>
      <c r="D39" s="14"/>
      <c r="E39" s="207"/>
    </row>
    <row r="40" spans="1:127" ht="21.6" thickBot="1">
      <c r="A40" s="20"/>
      <c r="B40" s="32"/>
      <c r="C40" s="32"/>
      <c r="D40" s="14"/>
      <c r="E40" s="207"/>
    </row>
    <row r="41" spans="1:127" ht="22.2" thickTop="1" thickBot="1">
      <c r="A41" s="20"/>
      <c r="B41" s="33" t="s">
        <v>79</v>
      </c>
      <c r="C41" s="33"/>
      <c r="D41" s="37"/>
      <c r="E41" s="210">
        <f>+E38+E25+E12+E10+E3</f>
        <v>2350000</v>
      </c>
    </row>
    <row r="42" spans="1:127" ht="21.6" thickTop="1">
      <c r="A42" s="20"/>
      <c r="B42" s="32"/>
      <c r="C42" s="32"/>
      <c r="D42" s="32"/>
      <c r="E42" s="207"/>
    </row>
    <row r="43" spans="1:127">
      <c r="A43" s="20"/>
      <c r="B43" s="20"/>
      <c r="C43" s="20"/>
      <c r="D43" s="20"/>
      <c r="E43" s="207"/>
    </row>
    <row r="44" spans="1:127" ht="26.4" thickBot="1">
      <c r="A44" s="15" t="s">
        <v>80</v>
      </c>
      <c r="B44" s="20"/>
      <c r="C44" s="20"/>
      <c r="D44" s="196"/>
      <c r="E44" s="207"/>
    </row>
    <row r="45" spans="1:127" ht="22.2" thickTop="1" thickBot="1">
      <c r="A45" s="20"/>
      <c r="B45" s="21" t="s">
        <v>81</v>
      </c>
      <c r="C45" s="32"/>
      <c r="D45" s="32"/>
      <c r="E45" s="208">
        <v>100000</v>
      </c>
    </row>
    <row r="46" spans="1:127" ht="21.6" thickTop="1">
      <c r="A46" s="20"/>
      <c r="B46" s="21" t="s">
        <v>82</v>
      </c>
      <c r="C46" s="32"/>
      <c r="D46" s="189"/>
      <c r="E46" s="207"/>
    </row>
    <row r="47" spans="1:127" ht="18.600000000000001" thickBot="1">
      <c r="A47" s="20"/>
      <c r="B47" s="20"/>
      <c r="C47" s="26" t="s">
        <v>83</v>
      </c>
      <c r="D47" s="26"/>
      <c r="E47" s="209">
        <f>+E48+E49</f>
        <v>500000</v>
      </c>
    </row>
    <row r="48" spans="1:127" ht="15.6" thickTop="1" thickBot="1">
      <c r="A48" s="20"/>
      <c r="B48" s="20"/>
      <c r="C48" s="197"/>
      <c r="D48" s="28" t="s">
        <v>84</v>
      </c>
      <c r="E48" s="208">
        <v>400000</v>
      </c>
      <c r="G48" t="s">
        <v>312</v>
      </c>
      <c r="H48" s="208">
        <v>40000</v>
      </c>
      <c r="I48" s="208">
        <v>40000</v>
      </c>
      <c r="J48" s="208">
        <v>40000</v>
      </c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</row>
    <row r="49" spans="1:127" ht="15.6" thickTop="1" thickBot="1">
      <c r="A49" s="20"/>
      <c r="B49" s="20"/>
      <c r="C49" s="189"/>
      <c r="D49" s="28" t="s">
        <v>85</v>
      </c>
      <c r="E49" s="208">
        <v>100000</v>
      </c>
      <c r="G49" t="s">
        <v>312</v>
      </c>
      <c r="H49" s="208">
        <v>30000</v>
      </c>
      <c r="I49" s="208">
        <v>30000</v>
      </c>
      <c r="J49" s="208">
        <v>30000</v>
      </c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</row>
    <row r="50" spans="1:127" ht="15.6" thickTop="1" thickBot="1">
      <c r="A50" s="20"/>
      <c r="B50" s="20"/>
      <c r="C50" s="24" t="s">
        <v>51</v>
      </c>
      <c r="D50" s="35"/>
      <c r="E50" s="208">
        <v>50000</v>
      </c>
      <c r="G50" t="s">
        <v>312</v>
      </c>
      <c r="H50" s="208">
        <v>20000</v>
      </c>
      <c r="I50" s="208">
        <v>20000</v>
      </c>
      <c r="J50" s="208">
        <v>20000</v>
      </c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</row>
    <row r="51" spans="1:127" ht="15.6" thickTop="1" thickBot="1">
      <c r="A51" s="20"/>
      <c r="B51" s="20"/>
      <c r="C51" s="25" t="s">
        <v>86</v>
      </c>
      <c r="D51" s="35"/>
      <c r="E51" s="208">
        <v>26000</v>
      </c>
      <c r="G51" t="s">
        <v>312</v>
      </c>
      <c r="H51" s="208">
        <v>10000</v>
      </c>
      <c r="I51" s="208">
        <v>10000</v>
      </c>
      <c r="J51" s="208">
        <v>10000</v>
      </c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8"/>
      <c r="CM51" s="208"/>
      <c r="CN51" s="208"/>
      <c r="CO51" s="208"/>
      <c r="CP51" s="208"/>
      <c r="CQ51" s="208"/>
      <c r="CR51" s="208"/>
      <c r="CS51" s="208"/>
      <c r="CT51" s="208"/>
      <c r="CU51" s="208"/>
      <c r="CV51" s="208"/>
      <c r="CW51" s="208"/>
      <c r="CX51" s="208"/>
      <c r="CY51" s="208"/>
      <c r="CZ51" s="208"/>
      <c r="DA51" s="208"/>
      <c r="DB51" s="208"/>
      <c r="DC51" s="208"/>
      <c r="DD51" s="208"/>
      <c r="DE51" s="208"/>
      <c r="DF51" s="208"/>
      <c r="DG51" s="208"/>
      <c r="DH51" s="208"/>
      <c r="DI51" s="208"/>
      <c r="DJ51" s="208"/>
      <c r="DK51" s="208"/>
      <c r="DL51" s="208"/>
      <c r="DM51" s="208"/>
      <c r="DN51" s="208"/>
      <c r="DO51" s="208"/>
      <c r="DP51" s="208"/>
      <c r="DQ51" s="208"/>
      <c r="DR51" s="208"/>
      <c r="DS51" s="208"/>
      <c r="DT51" s="208"/>
      <c r="DU51" s="208"/>
      <c r="DV51" s="208"/>
      <c r="DW51" s="208"/>
    </row>
    <row r="52" spans="1:127" ht="15.6" thickTop="1" thickBot="1">
      <c r="A52" s="20"/>
      <c r="B52" s="20"/>
      <c r="C52" s="25" t="s">
        <v>54</v>
      </c>
      <c r="D52" s="35"/>
      <c r="E52" s="208">
        <v>22000</v>
      </c>
      <c r="G52" t="s">
        <v>312</v>
      </c>
      <c r="H52" s="208">
        <v>5000</v>
      </c>
      <c r="I52" s="208">
        <v>5000</v>
      </c>
      <c r="J52" s="208">
        <v>5000</v>
      </c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</row>
    <row r="53" spans="1:127" ht="15.6" thickTop="1" thickBot="1">
      <c r="A53" s="20"/>
      <c r="B53" s="20"/>
      <c r="C53" s="24" t="s">
        <v>87</v>
      </c>
      <c r="D53" s="35"/>
      <c r="E53" s="208">
        <v>35000</v>
      </c>
      <c r="G53" t="s">
        <v>312</v>
      </c>
      <c r="H53" s="208">
        <v>15000</v>
      </c>
      <c r="I53" s="208">
        <v>15000</v>
      </c>
      <c r="J53" s="208">
        <v>15000</v>
      </c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</row>
    <row r="54" spans="1:127" ht="15.6" thickTop="1" thickBot="1">
      <c r="A54" s="20"/>
      <c r="B54" s="20"/>
      <c r="C54" s="25" t="s">
        <v>88</v>
      </c>
      <c r="D54" s="35"/>
      <c r="E54" s="208">
        <v>22000</v>
      </c>
      <c r="G54" t="s">
        <v>312</v>
      </c>
      <c r="H54" s="208">
        <v>25000</v>
      </c>
      <c r="I54" s="208">
        <v>25000</v>
      </c>
      <c r="J54" s="208">
        <v>25000</v>
      </c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</row>
    <row r="55" spans="1:127" ht="18.600000000000001" thickTop="1">
      <c r="A55" s="20"/>
      <c r="B55" s="20"/>
      <c r="C55" s="26" t="s">
        <v>89</v>
      </c>
      <c r="D55" s="26"/>
      <c r="E55" s="209">
        <f>+SUM(E50:E54)+E47</f>
        <v>655000</v>
      </c>
    </row>
    <row r="56" spans="1:127">
      <c r="A56" s="20"/>
      <c r="B56" s="20"/>
      <c r="C56" s="14"/>
      <c r="D56" s="14"/>
    </row>
    <row r="57" spans="1:127" ht="21.6" thickBot="1">
      <c r="A57" s="20"/>
      <c r="B57" s="21" t="s">
        <v>90</v>
      </c>
      <c r="C57" s="32"/>
      <c r="D57" s="196"/>
    </row>
    <row r="58" spans="1:127" ht="15.6" thickTop="1" thickBot="1">
      <c r="A58" s="20"/>
      <c r="B58" s="20"/>
      <c r="C58" s="25" t="s">
        <v>91</v>
      </c>
      <c r="D58" s="35"/>
      <c r="E58" s="208">
        <v>500000</v>
      </c>
      <c r="G58" t="s">
        <v>313</v>
      </c>
      <c r="H58" s="208">
        <v>20000</v>
      </c>
      <c r="I58" s="208">
        <v>20000</v>
      </c>
      <c r="J58" s="208">
        <v>20000</v>
      </c>
      <c r="K58" s="208">
        <v>20000</v>
      </c>
      <c r="L58" s="208">
        <v>20000</v>
      </c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  <c r="BI58" s="208"/>
      <c r="BJ58" s="208"/>
      <c r="BK58" s="208"/>
      <c r="BL58" s="208"/>
      <c r="BM58" s="208"/>
      <c r="BN58" s="20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8"/>
      <c r="CM58" s="208"/>
      <c r="CN58" s="208"/>
      <c r="CO58" s="208"/>
      <c r="CP58" s="208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8"/>
      <c r="DF58" s="208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08"/>
      <c r="DS58" s="208"/>
      <c r="DT58" s="208"/>
      <c r="DU58" s="208"/>
      <c r="DV58" s="208"/>
      <c r="DW58" s="208"/>
    </row>
    <row r="59" spans="1:127" ht="15.6" thickTop="1" thickBot="1">
      <c r="A59" s="20"/>
      <c r="B59" s="20"/>
      <c r="G59" t="s">
        <v>314</v>
      </c>
      <c r="H59" s="208">
        <v>100</v>
      </c>
      <c r="I59" s="208">
        <v>100</v>
      </c>
      <c r="J59" s="208">
        <v>100</v>
      </c>
      <c r="K59" s="208">
        <v>100</v>
      </c>
      <c r="L59" s="208">
        <v>100</v>
      </c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</row>
    <row r="60" spans="1:127" ht="15.6" thickTop="1" thickBot="1">
      <c r="A60" s="20"/>
      <c r="B60" s="20"/>
      <c r="C60" s="25" t="s">
        <v>92</v>
      </c>
      <c r="D60" s="26"/>
      <c r="E60" s="208">
        <v>320000</v>
      </c>
      <c r="G60" t="s">
        <v>315</v>
      </c>
      <c r="H60" s="208">
        <v>10000</v>
      </c>
      <c r="I60" s="208">
        <v>10000</v>
      </c>
      <c r="J60" s="208">
        <v>10000</v>
      </c>
      <c r="K60" s="208">
        <v>10000</v>
      </c>
      <c r="L60" s="208">
        <v>10000</v>
      </c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</row>
    <row r="61" spans="1:127" ht="15.6" thickTop="1" thickBot="1">
      <c r="A61" s="20"/>
      <c r="B61" s="20"/>
      <c r="C61" s="25" t="s">
        <v>93</v>
      </c>
      <c r="D61" s="26"/>
      <c r="E61" s="208">
        <v>200000</v>
      </c>
      <c r="G61" t="s">
        <v>315</v>
      </c>
      <c r="H61" s="208">
        <v>5000</v>
      </c>
      <c r="I61" s="208">
        <v>5000</v>
      </c>
      <c r="J61" s="208">
        <v>5000</v>
      </c>
      <c r="K61" s="208">
        <v>5000</v>
      </c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/>
      <c r="DU61" s="208"/>
      <c r="DV61" s="208"/>
      <c r="DW61" s="208"/>
    </row>
    <row r="62" spans="1:127" ht="15.6" thickTop="1" thickBot="1">
      <c r="A62" s="20"/>
      <c r="B62" s="20"/>
      <c r="C62" s="25" t="s">
        <v>316</v>
      </c>
      <c r="D62" s="26"/>
      <c r="E62" s="208">
        <v>150000</v>
      </c>
      <c r="G62" t="s">
        <v>313</v>
      </c>
      <c r="H62" s="208">
        <v>10000</v>
      </c>
      <c r="I62" s="208">
        <v>10000</v>
      </c>
      <c r="J62" s="208">
        <v>10000</v>
      </c>
      <c r="K62" s="208">
        <v>10000</v>
      </c>
      <c r="L62" s="208">
        <v>10000</v>
      </c>
      <c r="M62" s="208">
        <v>10000</v>
      </c>
      <c r="N62" s="208">
        <v>10000</v>
      </c>
      <c r="O62" s="208">
        <v>10000</v>
      </c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  <c r="CT62" s="208"/>
      <c r="CU62" s="208"/>
      <c r="CV62" s="208"/>
      <c r="CW62" s="208"/>
      <c r="CX62" s="208"/>
      <c r="CY62" s="208"/>
      <c r="CZ62" s="208"/>
      <c r="DA62" s="208"/>
      <c r="DB62" s="208"/>
      <c r="DC62" s="208"/>
      <c r="DD62" s="208"/>
      <c r="DE62" s="208"/>
      <c r="DF62" s="208"/>
      <c r="DG62" s="208"/>
      <c r="DH62" s="208"/>
      <c r="DI62" s="208"/>
      <c r="DJ62" s="208"/>
      <c r="DK62" s="208"/>
      <c r="DL62" s="208"/>
      <c r="DM62" s="208"/>
      <c r="DN62" s="208"/>
      <c r="DO62" s="208"/>
      <c r="DP62" s="208"/>
      <c r="DQ62" s="208"/>
      <c r="DR62" s="208"/>
      <c r="DS62" s="208"/>
      <c r="DT62" s="208"/>
      <c r="DU62" s="208"/>
      <c r="DV62" s="208"/>
      <c r="DW62" s="208"/>
    </row>
    <row r="63" spans="1:127" ht="15.6" thickTop="1" thickBot="1">
      <c r="A63" s="20"/>
      <c r="B63" s="20"/>
      <c r="C63" s="14"/>
      <c r="D63" s="14"/>
      <c r="G63" t="s">
        <v>314</v>
      </c>
      <c r="H63" s="208">
        <v>100</v>
      </c>
      <c r="I63" s="208">
        <v>100</v>
      </c>
      <c r="J63" s="208">
        <v>100</v>
      </c>
      <c r="K63" s="208">
        <v>100</v>
      </c>
      <c r="L63" s="208">
        <v>100</v>
      </c>
      <c r="M63" s="208">
        <v>100</v>
      </c>
      <c r="N63" s="208">
        <v>100</v>
      </c>
      <c r="O63" s="208">
        <v>100</v>
      </c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  <c r="CM63" s="208"/>
      <c r="CN63" s="208"/>
      <c r="CO63" s="208"/>
      <c r="CP63" s="208"/>
      <c r="CQ63" s="208"/>
      <c r="CR63" s="208"/>
      <c r="CS63" s="208"/>
      <c r="CT63" s="208"/>
      <c r="CU63" s="208"/>
      <c r="CV63" s="208"/>
      <c r="CW63" s="208"/>
      <c r="CX63" s="208"/>
      <c r="CY63" s="208"/>
      <c r="CZ63" s="208"/>
      <c r="DA63" s="208"/>
      <c r="DB63" s="208"/>
      <c r="DC63" s="208"/>
      <c r="DD63" s="208"/>
      <c r="DE63" s="208"/>
      <c r="DF63" s="208"/>
      <c r="DG63" s="208"/>
      <c r="DH63" s="208"/>
      <c r="DI63" s="208"/>
      <c r="DJ63" s="208"/>
      <c r="DK63" s="208"/>
      <c r="DL63" s="208"/>
      <c r="DM63" s="208"/>
      <c r="DN63" s="208"/>
      <c r="DO63" s="208"/>
      <c r="DP63" s="208"/>
      <c r="DQ63" s="208"/>
      <c r="DR63" s="208"/>
      <c r="DS63" s="208"/>
      <c r="DT63" s="208"/>
      <c r="DU63" s="208"/>
      <c r="DV63" s="208"/>
      <c r="DW63" s="208"/>
    </row>
    <row r="64" spans="1:127" ht="18.600000000000001" thickTop="1">
      <c r="A64" s="20"/>
      <c r="B64" s="20"/>
      <c r="C64" s="26" t="s">
        <v>95</v>
      </c>
      <c r="D64" s="26"/>
      <c r="E64" s="209">
        <f>+SUM(E58:E62)</f>
        <v>1170000</v>
      </c>
    </row>
    <row r="65" spans="1:5" ht="18.600000000000001" thickBot="1">
      <c r="A65" s="20"/>
      <c r="B65" s="21" t="s">
        <v>97</v>
      </c>
      <c r="C65" s="196"/>
      <c r="D65" s="196"/>
    </row>
    <row r="66" spans="1:5" ht="15.6" thickTop="1" thickBot="1">
      <c r="A66" s="20"/>
      <c r="B66" s="20"/>
      <c r="C66" s="25" t="s">
        <v>98</v>
      </c>
      <c r="D66" s="35"/>
      <c r="E66" s="208">
        <v>300000</v>
      </c>
    </row>
    <row r="67" spans="1:5" ht="15.6" thickTop="1" thickBot="1">
      <c r="A67" s="20"/>
      <c r="B67" s="20"/>
      <c r="C67" s="25" t="s">
        <v>99</v>
      </c>
      <c r="D67" s="35"/>
      <c r="E67" s="208">
        <v>50000</v>
      </c>
    </row>
    <row r="68" spans="1:5" ht="15.6" thickTop="1" thickBot="1">
      <c r="A68" s="20"/>
      <c r="B68" s="20"/>
      <c r="C68" s="25" t="s">
        <v>100</v>
      </c>
      <c r="D68" s="35"/>
      <c r="E68" s="208">
        <v>20000</v>
      </c>
    </row>
    <row r="69" spans="1:5" ht="15.6" thickTop="1" thickBot="1">
      <c r="A69" s="20"/>
      <c r="B69" s="20"/>
      <c r="C69" s="25" t="s">
        <v>101</v>
      </c>
      <c r="D69" s="35"/>
      <c r="E69" s="208">
        <v>20000</v>
      </c>
    </row>
    <row r="70" spans="1:5" ht="15.6" thickTop="1" thickBot="1">
      <c r="A70" s="20"/>
      <c r="B70" s="20"/>
      <c r="C70" s="25" t="s">
        <v>102</v>
      </c>
      <c r="D70" s="35"/>
      <c r="E70" s="208">
        <v>35000</v>
      </c>
    </row>
    <row r="71" spans="1:5" ht="15" thickTop="1">
      <c r="A71" s="20"/>
      <c r="B71" s="20"/>
      <c r="C71" s="14"/>
      <c r="D71" s="14"/>
    </row>
    <row r="72" spans="1:5" ht="18">
      <c r="A72" s="20"/>
      <c r="B72" s="20"/>
      <c r="C72" s="26" t="s">
        <v>104</v>
      </c>
      <c r="D72" s="26"/>
      <c r="E72" s="209">
        <f>+SUM(E66:E70)</f>
        <v>425000</v>
      </c>
    </row>
    <row r="73" spans="1:5">
      <c r="A73" s="20"/>
      <c r="B73" s="20"/>
      <c r="C73" s="20"/>
      <c r="D73" s="14"/>
    </row>
    <row r="74" spans="1:5" ht="15" thickBot="1">
      <c r="A74" s="20"/>
      <c r="B74" s="20"/>
      <c r="C74" s="20"/>
      <c r="D74" s="14"/>
    </row>
    <row r="75" spans="1:5" ht="22.2" thickTop="1" thickBot="1">
      <c r="A75" s="20"/>
      <c r="B75" s="33" t="s">
        <v>96</v>
      </c>
      <c r="C75" s="33"/>
      <c r="D75" s="37"/>
      <c r="E75" s="210">
        <f>+E72+E64+E55+E45</f>
        <v>2350000</v>
      </c>
    </row>
    <row r="76" spans="1:5" ht="21.6" thickTop="1">
      <c r="A76" s="20"/>
      <c r="B76" s="32"/>
      <c r="C76" s="32"/>
      <c r="D76" s="20"/>
      <c r="E76" s="20"/>
    </row>
    <row r="77" spans="1:5">
      <c r="A77" s="20"/>
      <c r="B77" s="20"/>
      <c r="C77" s="20"/>
      <c r="D77" s="196" t="s">
        <v>286</v>
      </c>
      <c r="E77" s="211">
        <f>+E41-E75</f>
        <v>0</v>
      </c>
    </row>
  </sheetData>
  <hyperlinks>
    <hyperlink ref="C1" location="Input!A1" display="MENU" xr:uid="{FCF447B2-75DB-48B2-A975-56171BA03696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E0C3-9F0D-48AB-9EFE-D2E0D420DE63}">
  <dimension ref="B1:M54"/>
  <sheetViews>
    <sheetView view="pageLayout" zoomScaleNormal="100" workbookViewId="0">
      <selection activeCell="C5" sqref="C5"/>
    </sheetView>
  </sheetViews>
  <sheetFormatPr defaultRowHeight="14.4"/>
  <cols>
    <col min="3" max="3" width="19.109375" bestFit="1" customWidth="1"/>
    <col min="4" max="5" width="11.88671875" bestFit="1" customWidth="1"/>
    <col min="6" max="6" width="10.33203125" bestFit="1" customWidth="1"/>
    <col min="7" max="13" width="11.88671875" bestFit="1" customWidth="1"/>
  </cols>
  <sheetData>
    <row r="1" spans="2:13">
      <c r="B1" s="12" t="s">
        <v>40</v>
      </c>
    </row>
    <row r="3" spans="2:13" hidden="1"/>
    <row r="4" spans="2:13" ht="15" thickBot="1"/>
    <row r="5" spans="2:13" ht="15.6" thickTop="1" thickBot="1">
      <c r="D5" s="212">
        <f>+[1]Input!P3</f>
        <v>2019</v>
      </c>
      <c r="E5" s="212">
        <f>+[1]Input!Q3</f>
        <v>2020</v>
      </c>
      <c r="F5" s="212">
        <f>+[1]Input!R3</f>
        <v>2021</v>
      </c>
      <c r="G5" s="212">
        <f>+[1]Input!S3</f>
        <v>2022</v>
      </c>
      <c r="H5" s="212">
        <f>+[1]Input!T3</f>
        <v>2023</v>
      </c>
      <c r="I5" s="212">
        <f>+[1]Input!U3</f>
        <v>2024</v>
      </c>
      <c r="J5" s="212">
        <f>+[1]Input!V3</f>
        <v>2025</v>
      </c>
      <c r="K5" s="212">
        <f>+[1]Input!W3</f>
        <v>2026</v>
      </c>
      <c r="L5" s="212">
        <f>+[1]Input!X3</f>
        <v>2027</v>
      </c>
      <c r="M5" s="212">
        <f>+[1]Input!Y3</f>
        <v>2028</v>
      </c>
    </row>
    <row r="6" spans="2:13" ht="15" thickTop="1">
      <c r="C6" s="213" t="str">
        <f>+[1]Input!O4</f>
        <v>Fatturato</v>
      </c>
      <c r="D6" s="214">
        <f>+[1]CE!DX7</f>
        <v>9600000</v>
      </c>
      <c r="E6" s="214">
        <f>+[1]CE!DY7</f>
        <v>9600000</v>
      </c>
      <c r="F6" s="214">
        <f>+[1]CE!DZ7</f>
        <v>3300000</v>
      </c>
      <c r="G6" s="214">
        <f>+[1]CE!EA7</f>
        <v>9600000</v>
      </c>
      <c r="H6" s="214">
        <f>+[1]CE!EB7</f>
        <v>9600000</v>
      </c>
      <c r="I6" s="214">
        <f>+[1]CE!EC7</f>
        <v>9600000</v>
      </c>
      <c r="J6" s="214">
        <f>+[1]CE!ED7</f>
        <v>9600000</v>
      </c>
      <c r="K6" s="214">
        <f>+[1]CE!EE7</f>
        <v>9600000</v>
      </c>
      <c r="L6" s="214">
        <f>+[1]CE!EF7</f>
        <v>9600000</v>
      </c>
      <c r="M6" s="214">
        <f>+[1]CE!EG7</f>
        <v>9600000</v>
      </c>
    </row>
    <row r="7" spans="2:13">
      <c r="C7" s="215" t="str">
        <f>+[1]CE!E52</f>
        <v>Reddito Operativo</v>
      </c>
      <c r="D7" s="216">
        <f>+[1]CE!DX52</f>
        <v>8145197.5</v>
      </c>
      <c r="E7" s="216">
        <f>+[1]CE!DY52</f>
        <v>8316622.5</v>
      </c>
      <c r="F7" s="216">
        <f>+[1]CE!DZ52</f>
        <v>2828422.5</v>
      </c>
      <c r="G7" s="216">
        <f>+[1]CE!EA52</f>
        <v>8302222.5</v>
      </c>
      <c r="H7" s="216">
        <f>+[1]CE!EB52</f>
        <v>8295022.5</v>
      </c>
      <c r="I7" s="216">
        <f>+[1]CE!EC52</f>
        <v>8287822.5</v>
      </c>
      <c r="J7" s="216">
        <f>+[1]CE!ED52</f>
        <v>8280622.5</v>
      </c>
      <c r="K7" s="216">
        <f>+[1]CE!EE52</f>
        <v>8273422.5</v>
      </c>
      <c r="L7" s="216">
        <f>+[1]CE!EF52</f>
        <v>8266222.5</v>
      </c>
      <c r="M7" s="216">
        <f>+[1]CE!EG52</f>
        <v>8259022.5</v>
      </c>
    </row>
    <row r="8" spans="2:13">
      <c r="C8" s="217" t="str">
        <f>+[1]CE!E68</f>
        <v>Reddito Netto</v>
      </c>
      <c r="D8" s="218">
        <f>+[1]CE!DX68</f>
        <v>5863355.0999999996</v>
      </c>
      <c r="E8" s="218">
        <f>+[1]CE!DY68</f>
        <v>5987968.2000000002</v>
      </c>
      <c r="F8" s="218">
        <f>+[1]CE!DZ68</f>
        <v>2036464.2</v>
      </c>
      <c r="G8" s="218">
        <f>+[1]CE!EA68</f>
        <v>7970133.5999999996</v>
      </c>
      <c r="H8" s="218">
        <f>+[1]CE!EB68</f>
        <v>5972416.2000000002</v>
      </c>
      <c r="I8" s="218">
        <f>+[1]CE!EC68</f>
        <v>5967232.2000000002</v>
      </c>
      <c r="J8" s="218">
        <f>+[1]CE!ED68</f>
        <v>5962048.2000000002</v>
      </c>
      <c r="K8" s="218">
        <f>+[1]CE!EE68</f>
        <v>5956864.2000000002</v>
      </c>
      <c r="L8" s="218">
        <f>+[1]CE!EF68</f>
        <v>5951680.2000000002</v>
      </c>
      <c r="M8" s="218">
        <f>+[1]CE!EG68</f>
        <v>5946496.2000000002</v>
      </c>
    </row>
    <row r="27" spans="3:13" ht="15" thickBot="1"/>
    <row r="28" spans="3:13" ht="15.6" thickTop="1" thickBot="1">
      <c r="D28" s="212">
        <f>+D5</f>
        <v>2019</v>
      </c>
      <c r="E28" s="212">
        <f t="shared" ref="E28:M28" si="0">+E5</f>
        <v>2020</v>
      </c>
      <c r="F28" s="212">
        <f t="shared" si="0"/>
        <v>2021</v>
      </c>
      <c r="G28" s="212">
        <f t="shared" si="0"/>
        <v>2022</v>
      </c>
      <c r="H28" s="212">
        <f t="shared" si="0"/>
        <v>2023</v>
      </c>
      <c r="I28" s="212">
        <f t="shared" si="0"/>
        <v>2024</v>
      </c>
      <c r="J28" s="212">
        <f t="shared" si="0"/>
        <v>2025</v>
      </c>
      <c r="K28" s="212">
        <f t="shared" si="0"/>
        <v>2026</v>
      </c>
      <c r="L28" s="212">
        <f t="shared" si="0"/>
        <v>2027</v>
      </c>
      <c r="M28" s="212">
        <f t="shared" si="0"/>
        <v>2028</v>
      </c>
    </row>
    <row r="29" spans="3:13" ht="15" thickTop="1">
      <c r="C29" s="213" t="s">
        <v>317</v>
      </c>
      <c r="D29" s="219">
        <f>+[1]Input!P11</f>
        <v>11802000</v>
      </c>
      <c r="E29" s="219">
        <f>+[1]Input!Q11</f>
        <v>11712000</v>
      </c>
      <c r="F29" s="219">
        <f>+[1]Input!R11</f>
        <v>4026000</v>
      </c>
      <c r="G29" s="219">
        <f>+[1]Input!S11</f>
        <v>11712000</v>
      </c>
      <c r="H29" s="219">
        <f>+[1]Input!T11</f>
        <v>11712000</v>
      </c>
      <c r="I29" s="219">
        <f>+[1]Input!U11</f>
        <v>11712000</v>
      </c>
      <c r="J29" s="219">
        <f>+[1]Input!V11</f>
        <v>11712000</v>
      </c>
      <c r="K29" s="219">
        <f>+[1]Input!W11</f>
        <v>11712000</v>
      </c>
      <c r="L29" s="219">
        <f>+[1]Input!X11</f>
        <v>11712000</v>
      </c>
      <c r="M29" s="219">
        <f>+[1]Input!Y11</f>
        <v>11712000</v>
      </c>
    </row>
    <row r="30" spans="3:13">
      <c r="C30" s="220" t="s">
        <v>318</v>
      </c>
      <c r="D30" s="221">
        <f>+[1]Input!P12</f>
        <v>3259825</v>
      </c>
      <c r="E30" s="221">
        <f>+[1]Input!Q12</f>
        <v>7733634.7999999998</v>
      </c>
      <c r="F30" s="221">
        <f>+[1]Input!R12</f>
        <v>3682546.1999999993</v>
      </c>
      <c r="G30" s="221">
        <f>+[1]Input!S12</f>
        <v>2216682.3000000003</v>
      </c>
      <c r="H30" s="221">
        <f>+[1]Input!T12</f>
        <v>3724140.9</v>
      </c>
      <c r="I30" s="221">
        <f>+[1]Input!U12</f>
        <v>7486223.7000000002</v>
      </c>
      <c r="J30" s="221">
        <f>+[1]Input!V12</f>
        <v>5491674.2999999998</v>
      </c>
      <c r="K30" s="221">
        <f>+[1]Input!W12</f>
        <v>5489658.3000000007</v>
      </c>
      <c r="L30" s="221">
        <f>+[1]Input!X12</f>
        <v>5487642.3000000007</v>
      </c>
      <c r="M30" s="221">
        <f>+[1]Input!Y12</f>
        <v>5485626.3000000007</v>
      </c>
    </row>
    <row r="31" spans="3:13">
      <c r="C31" s="217" t="str">
        <f>+[1]Input!O13</f>
        <v>Flusso Finanziario</v>
      </c>
      <c r="D31" s="222">
        <f>+[1]Input!P13</f>
        <v>8542175</v>
      </c>
      <c r="E31" s="222">
        <f>+[1]Input!Q13</f>
        <v>3978365.2</v>
      </c>
      <c r="F31" s="222">
        <f>+[1]Input!R13</f>
        <v>343453.80000000075</v>
      </c>
      <c r="G31" s="222">
        <f>+[1]Input!S13</f>
        <v>9495317.6999999993</v>
      </c>
      <c r="H31" s="222">
        <f>+[1]Input!T13</f>
        <v>7987859.0999999996</v>
      </c>
      <c r="I31" s="222">
        <f>+[1]Input!U13</f>
        <v>4225776.3</v>
      </c>
      <c r="J31" s="222">
        <f>+[1]Input!V13</f>
        <v>6220325.7000000002</v>
      </c>
      <c r="K31" s="222">
        <f>+[1]Input!W13</f>
        <v>6222341.6999999993</v>
      </c>
      <c r="L31" s="222">
        <f>+[1]Input!X13</f>
        <v>6224357.6999999993</v>
      </c>
      <c r="M31" s="222">
        <f>+[1]Input!Y13</f>
        <v>6226373.6999999993</v>
      </c>
    </row>
    <row r="32" spans="3:13">
      <c r="C32" s="215" t="s">
        <v>319</v>
      </c>
      <c r="D32" s="223">
        <f>+[1]Input!P15</f>
        <v>8462175</v>
      </c>
      <c r="E32" s="223">
        <f>+[1]Input!Q15</f>
        <v>12440540.199999999</v>
      </c>
      <c r="F32" s="223">
        <f>+[1]Input!R15</f>
        <v>12783994</v>
      </c>
      <c r="G32" s="223">
        <f>+[1]Input!S15</f>
        <v>22279311.699999999</v>
      </c>
      <c r="H32" s="223">
        <f>+[1]Input!T15</f>
        <v>30267170.799999997</v>
      </c>
      <c r="I32" s="223">
        <f>+[1]Input!U15</f>
        <v>34492947.099999994</v>
      </c>
      <c r="J32" s="223">
        <f>+[1]Input!V15</f>
        <v>40713272.799999997</v>
      </c>
      <c r="K32" s="223">
        <f>+[1]Input!W15</f>
        <v>46935614.5</v>
      </c>
      <c r="L32" s="223">
        <f>+[1]Input!X15</f>
        <v>53159972.200000003</v>
      </c>
      <c r="M32" s="223">
        <f>+[1]Input!Y15</f>
        <v>59386345.900000006</v>
      </c>
    </row>
    <row r="50" spans="3:13" ht="15" thickBot="1"/>
    <row r="51" spans="3:13" ht="15.6" thickTop="1" thickBot="1">
      <c r="D51" s="212">
        <f>+D28</f>
        <v>2019</v>
      </c>
      <c r="E51" s="212">
        <f t="shared" ref="E51:M51" si="1">+E28</f>
        <v>2020</v>
      </c>
      <c r="F51" s="212">
        <f t="shared" si="1"/>
        <v>2021</v>
      </c>
      <c r="G51" s="212">
        <f t="shared" si="1"/>
        <v>2022</v>
      </c>
      <c r="H51" s="212">
        <f t="shared" si="1"/>
        <v>2023</v>
      </c>
      <c r="I51" s="212">
        <f t="shared" si="1"/>
        <v>2024</v>
      </c>
      <c r="J51" s="212">
        <f t="shared" si="1"/>
        <v>2025</v>
      </c>
      <c r="K51" s="212">
        <f t="shared" si="1"/>
        <v>2026</v>
      </c>
      <c r="L51" s="212">
        <f t="shared" si="1"/>
        <v>2027</v>
      </c>
      <c r="M51" s="212">
        <f t="shared" si="1"/>
        <v>2028</v>
      </c>
    </row>
    <row r="52" spans="3:13" ht="15" thickTop="1">
      <c r="C52" s="213" t="s">
        <v>320</v>
      </c>
      <c r="D52" s="224">
        <f>+[1]Indicatori!D14</f>
        <v>1.2828446330909191</v>
      </c>
      <c r="E52" s="224">
        <f>+[1]Indicatori!E14</f>
        <v>0.67249686268439768</v>
      </c>
      <c r="F52" s="224">
        <f>+[1]Indicatori!F14</f>
        <v>0.18425796963286825</v>
      </c>
      <c r="G52" s="224">
        <f>+[1]Indicatori!G14</f>
        <v>0.401923287424785</v>
      </c>
      <c r="H52" s="224">
        <f>+[1]Indicatori!H14</f>
        <v>0.28933244174071204</v>
      </c>
      <c r="I52" s="224">
        <f>+[1]Indicatori!I14</f>
        <v>0.23808708397694717</v>
      </c>
      <c r="J52" s="224">
        <f>+[1]Indicatori!J14</f>
        <v>0.20497162465971652</v>
      </c>
      <c r="K52" s="224">
        <f>+[1]Indicatori!K14</f>
        <v>0.17739467235786383</v>
      </c>
      <c r="L52" s="224">
        <f>+[1]Indicatori!L14</f>
        <v>0.15634122175967055</v>
      </c>
      <c r="M52" s="224">
        <f>+[1]Indicatori!M14</f>
        <v>0.13974132100917838</v>
      </c>
    </row>
    <row r="53" spans="3:13">
      <c r="C53" s="215" t="s">
        <v>321</v>
      </c>
      <c r="D53" s="225">
        <f>+[1]Indicatori!D15</f>
        <v>-7.5550642061838085</v>
      </c>
      <c r="E53" s="225">
        <f>+[1]Indicatori!E15</f>
        <v>-3.7157234904362664</v>
      </c>
      <c r="F53" s="225">
        <f>+[1]Indicatori!F15</f>
        <v>-1.8577412693804811</v>
      </c>
      <c r="G53" s="225">
        <f>+[1]Indicatori!G15</f>
        <v>-80.89721936963646</v>
      </c>
      <c r="H53" s="225">
        <f>+[1]Indicatori!H15</f>
        <v>-9.3895473651927652</v>
      </c>
      <c r="I53" s="225">
        <f>+[1]Indicatori!I15</f>
        <v>-3.658810356237733</v>
      </c>
      <c r="J53" s="225">
        <f>+[1]Indicatori!J15</f>
        <v>-3.658808438762946</v>
      </c>
      <c r="K53" s="225">
        <f>+[1]Indicatori!K15</f>
        <v>-3.6588065179527844</v>
      </c>
      <c r="L53" s="225">
        <f>+[1]Indicatori!L15</f>
        <v>-3.6588045937985374</v>
      </c>
      <c r="M53" s="225">
        <f>+[1]Indicatori!M15</f>
        <v>-3.6588026662914652</v>
      </c>
    </row>
    <row r="54" spans="3:13">
      <c r="C54" s="226" t="s">
        <v>322</v>
      </c>
      <c r="D54" s="227">
        <f>+[1]Indicatori!D13</f>
        <v>0.84845807291666664</v>
      </c>
      <c r="E54" s="227">
        <f>+[1]Indicatori!E13</f>
        <v>0.86631484375000001</v>
      </c>
      <c r="F54" s="227">
        <f>+[1]Indicatori!F13</f>
        <v>0.85709772727272726</v>
      </c>
      <c r="G54" s="227">
        <f>+[1]Indicatori!G13</f>
        <v>0.86481484374999995</v>
      </c>
      <c r="H54" s="227">
        <f>+[1]Indicatori!H13</f>
        <v>0.86406484375000003</v>
      </c>
      <c r="I54" s="227">
        <f>+[1]Indicatori!I13</f>
        <v>0.86331484375</v>
      </c>
      <c r="J54" s="227">
        <f>+[1]Indicatori!J13</f>
        <v>0.86256484374999998</v>
      </c>
      <c r="K54" s="227">
        <f>+[1]Indicatori!K13</f>
        <v>0.86181484374999995</v>
      </c>
      <c r="L54" s="227">
        <f>+[1]Indicatori!L13</f>
        <v>0.86106484375000003</v>
      </c>
      <c r="M54" s="227">
        <f>+[1]Indicatori!M13</f>
        <v>0.86031484375</v>
      </c>
    </row>
  </sheetData>
  <hyperlinks>
    <hyperlink ref="B1" location="Input!A1" display="MENU" xr:uid="{7FB18019-E2A1-4143-AEE4-999F1673D1B4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1938C-27DF-4C2F-BFF9-0A5C010C15DE}">
  <dimension ref="B1:EH77"/>
  <sheetViews>
    <sheetView view="pageLayout" zoomScaleNormal="100" workbookViewId="0"/>
  </sheetViews>
  <sheetFormatPr defaultRowHeight="14.4" outlineLevelCol="1"/>
  <cols>
    <col min="3" max="3" width="14.33203125" customWidth="1"/>
    <col min="4" max="4" width="25.33203125" customWidth="1"/>
    <col min="8" max="8" width="14.5546875" bestFit="1" customWidth="1" outlineLevel="1"/>
    <col min="9" max="10" width="12.77734375" customWidth="1" outlineLevel="1"/>
    <col min="11" max="15" width="12.88671875" customWidth="1" outlineLevel="1"/>
    <col min="16" max="24" width="12.77734375" customWidth="1" outlineLevel="1"/>
    <col min="25" max="25" width="12.88671875" customWidth="1" outlineLevel="1"/>
    <col min="26" max="29" width="12.77734375" customWidth="1" outlineLevel="1"/>
    <col min="30" max="30" width="12.88671875" customWidth="1" outlineLevel="1"/>
    <col min="31" max="52" width="12.77734375" customWidth="1" outlineLevel="1"/>
    <col min="53" max="57" width="12" customWidth="1" outlineLevel="1"/>
    <col min="58" max="64" width="11.88671875" customWidth="1" outlineLevel="1"/>
    <col min="65" max="127" width="12.77734375" customWidth="1" outlineLevel="1"/>
    <col min="129" max="130" width="14.5546875" bestFit="1" customWidth="1"/>
    <col min="131" max="131" width="14" bestFit="1" customWidth="1"/>
    <col min="132" max="138" width="14.5546875" bestFit="1" customWidth="1"/>
  </cols>
  <sheetData>
    <row r="1" spans="2:138">
      <c r="B1" s="12" t="s">
        <v>40</v>
      </c>
    </row>
    <row r="3" spans="2:138" ht="28.8">
      <c r="B3" s="13" t="s">
        <v>10</v>
      </c>
    </row>
    <row r="5" spans="2:138">
      <c r="G5" s="185" t="s">
        <v>113</v>
      </c>
      <c r="H5" s="228">
        <f>+[1]SP!I4</f>
        <v>2019</v>
      </c>
      <c r="I5" s="228">
        <f>+[1]SP!J4</f>
        <v>2019</v>
      </c>
      <c r="J5" s="228">
        <f>+[1]SP!K4</f>
        <v>2019</v>
      </c>
      <c r="K5" s="228">
        <f>+[1]SP!L4</f>
        <v>2019</v>
      </c>
      <c r="L5" s="228">
        <f>+[1]SP!M4</f>
        <v>2019</v>
      </c>
      <c r="M5" s="228">
        <f>+[1]SP!N4</f>
        <v>2019</v>
      </c>
      <c r="N5" s="228">
        <f>+[1]SP!O4</f>
        <v>2019</v>
      </c>
      <c r="O5" s="228">
        <f>+[1]SP!P4</f>
        <v>2019</v>
      </c>
      <c r="P5" s="228">
        <f>+[1]SP!Q4</f>
        <v>2019</v>
      </c>
      <c r="Q5" s="228">
        <f>+[1]SP!R4</f>
        <v>2019</v>
      </c>
      <c r="R5" s="228">
        <f>+[1]SP!S4</f>
        <v>2019</v>
      </c>
      <c r="S5" s="228">
        <f>+[1]SP!T4</f>
        <v>2019</v>
      </c>
      <c r="T5" s="228">
        <f>+[1]SP!U4</f>
        <v>2020</v>
      </c>
      <c r="U5" s="228">
        <f>+[1]SP!V4</f>
        <v>2020</v>
      </c>
      <c r="V5" s="228">
        <f>+[1]SP!W4</f>
        <v>2020</v>
      </c>
      <c r="W5" s="228">
        <f>+[1]SP!X4</f>
        <v>2020</v>
      </c>
      <c r="X5" s="228">
        <f>+[1]SP!Y4</f>
        <v>2020</v>
      </c>
      <c r="Y5" s="228">
        <f>+[1]SP!Z4</f>
        <v>2020</v>
      </c>
      <c r="Z5" s="228">
        <f>+[1]SP!AA4</f>
        <v>2020</v>
      </c>
      <c r="AA5" s="228">
        <f>+[1]SP!AB4</f>
        <v>2020</v>
      </c>
      <c r="AB5" s="228">
        <f>+[1]SP!AC4</f>
        <v>2020</v>
      </c>
      <c r="AC5" s="228">
        <f>+[1]SP!AD4</f>
        <v>2020</v>
      </c>
      <c r="AD5" s="228">
        <f>+[1]SP!AE4</f>
        <v>2020</v>
      </c>
      <c r="AE5" s="228">
        <f>+[1]SP!AF4</f>
        <v>2020</v>
      </c>
      <c r="AF5" s="228">
        <f>+[1]SP!AG4</f>
        <v>2021</v>
      </c>
      <c r="AG5" s="228">
        <f>+[1]SP!AH4</f>
        <v>2021</v>
      </c>
      <c r="AH5" s="228">
        <f>+[1]SP!AI4</f>
        <v>2021</v>
      </c>
      <c r="AI5" s="228">
        <f>+[1]SP!AJ4</f>
        <v>2021</v>
      </c>
      <c r="AJ5" s="228">
        <f>+[1]SP!AK4</f>
        <v>2021</v>
      </c>
      <c r="AK5" s="228">
        <f>+[1]SP!AL4</f>
        <v>2021</v>
      </c>
      <c r="AL5" s="228">
        <f>+[1]SP!AM4</f>
        <v>2021</v>
      </c>
      <c r="AM5" s="228">
        <f>+[1]SP!AN4</f>
        <v>2021</v>
      </c>
      <c r="AN5" s="228">
        <f>+[1]SP!AO4</f>
        <v>2021</v>
      </c>
      <c r="AO5" s="228">
        <f>+[1]SP!AP4</f>
        <v>2021</v>
      </c>
      <c r="AP5" s="228">
        <f>+[1]SP!AQ4</f>
        <v>2021</v>
      </c>
      <c r="AQ5" s="228">
        <f>+[1]SP!AR4</f>
        <v>2021</v>
      </c>
      <c r="AR5" s="228">
        <f>+[1]SP!AS4</f>
        <v>2022</v>
      </c>
      <c r="AS5" s="228">
        <f>+[1]SP!AT4</f>
        <v>2022</v>
      </c>
      <c r="AT5" s="228">
        <f>+[1]SP!AU4</f>
        <v>2022</v>
      </c>
      <c r="AU5" s="228">
        <f>+[1]SP!AV4</f>
        <v>2022</v>
      </c>
      <c r="AV5" s="228">
        <f>+[1]SP!AW4</f>
        <v>2022</v>
      </c>
      <c r="AW5" s="228">
        <f>+[1]SP!AX4</f>
        <v>2022</v>
      </c>
      <c r="AX5" s="228">
        <f>+[1]SP!AY4</f>
        <v>2022</v>
      </c>
      <c r="AY5" s="228">
        <f>+[1]SP!AZ4</f>
        <v>2022</v>
      </c>
      <c r="AZ5" s="228">
        <f>+[1]SP!BA4</f>
        <v>2022</v>
      </c>
      <c r="BA5" s="228">
        <f>+[1]SP!BB4</f>
        <v>2022</v>
      </c>
      <c r="BB5" s="228">
        <f>+[1]SP!BC4</f>
        <v>2022</v>
      </c>
      <c r="BC5" s="228">
        <f>+[1]SP!BD4</f>
        <v>2022</v>
      </c>
      <c r="BD5" s="228">
        <f>+[1]SP!BE4</f>
        <v>2023</v>
      </c>
      <c r="BE5" s="228">
        <f>+[1]SP!BF4</f>
        <v>2023</v>
      </c>
      <c r="BF5" s="228">
        <f>+[1]SP!BG4</f>
        <v>2023</v>
      </c>
      <c r="BG5" s="228">
        <f>+[1]SP!BH4</f>
        <v>2023</v>
      </c>
      <c r="BH5" s="228">
        <f>+[1]SP!BI4</f>
        <v>2023</v>
      </c>
      <c r="BI5" s="228">
        <f>+[1]SP!BJ4</f>
        <v>2023</v>
      </c>
      <c r="BJ5" s="228">
        <f>+[1]SP!BK4</f>
        <v>2023</v>
      </c>
      <c r="BK5" s="228">
        <f>+[1]SP!BL4</f>
        <v>2023</v>
      </c>
      <c r="BL5" s="228">
        <f>+[1]SP!BM4</f>
        <v>2023</v>
      </c>
      <c r="BM5" s="228">
        <f>+[1]SP!BN4</f>
        <v>2023</v>
      </c>
      <c r="BN5" s="228">
        <f>+[1]SP!BO4</f>
        <v>2023</v>
      </c>
      <c r="BO5" s="228">
        <f>+[1]SP!BP4</f>
        <v>2023</v>
      </c>
      <c r="BP5" s="228">
        <f>+[1]SP!BQ4</f>
        <v>2024</v>
      </c>
      <c r="BQ5" s="228">
        <f>+[1]SP!BR4</f>
        <v>2024</v>
      </c>
      <c r="BR5" s="228">
        <f>+[1]SP!BS4</f>
        <v>2024</v>
      </c>
      <c r="BS5" s="228">
        <f>+[1]SP!BT4</f>
        <v>2024</v>
      </c>
      <c r="BT5" s="228">
        <f>+[1]SP!BU4</f>
        <v>2024</v>
      </c>
      <c r="BU5" s="228">
        <f>+[1]SP!BV4</f>
        <v>2024</v>
      </c>
      <c r="BV5" s="228">
        <f>+[1]SP!BW4</f>
        <v>2024</v>
      </c>
      <c r="BW5" s="228">
        <f>+[1]SP!BX4</f>
        <v>2024</v>
      </c>
      <c r="BX5" s="228">
        <f>+[1]SP!BY4</f>
        <v>2024</v>
      </c>
      <c r="BY5" s="228">
        <f>+[1]SP!BZ4</f>
        <v>2024</v>
      </c>
      <c r="BZ5" s="228">
        <f>+[1]SP!CA4</f>
        <v>2024</v>
      </c>
      <c r="CA5" s="228">
        <f>+[1]SP!CB4</f>
        <v>2024</v>
      </c>
      <c r="CB5" s="228">
        <f>+[1]SP!CC4</f>
        <v>2025</v>
      </c>
      <c r="CC5" s="228">
        <f>+[1]SP!CD4</f>
        <v>2025</v>
      </c>
      <c r="CD5" s="228">
        <f>+[1]SP!CE4</f>
        <v>2025</v>
      </c>
      <c r="CE5" s="228">
        <f>+[1]SP!CF4</f>
        <v>2025</v>
      </c>
      <c r="CF5" s="228">
        <f>+[1]SP!CG4</f>
        <v>2025</v>
      </c>
      <c r="CG5" s="228">
        <f>+[1]SP!CH4</f>
        <v>2025</v>
      </c>
      <c r="CH5" s="228">
        <f>+[1]SP!CI4</f>
        <v>2025</v>
      </c>
      <c r="CI5" s="228">
        <f>+[1]SP!CJ4</f>
        <v>2025</v>
      </c>
      <c r="CJ5" s="228">
        <f>+[1]SP!CK4</f>
        <v>2025</v>
      </c>
      <c r="CK5" s="228">
        <f>+[1]SP!CL4</f>
        <v>2025</v>
      </c>
      <c r="CL5" s="228">
        <f>+[1]SP!CM4</f>
        <v>2025</v>
      </c>
      <c r="CM5" s="228">
        <f>+[1]SP!CN4</f>
        <v>2025</v>
      </c>
      <c r="CN5" s="228">
        <f>+[1]SP!CO4</f>
        <v>2026</v>
      </c>
      <c r="CO5" s="228">
        <f>+[1]SP!CP4</f>
        <v>2026</v>
      </c>
      <c r="CP5" s="228">
        <f>+[1]SP!CQ4</f>
        <v>2026</v>
      </c>
      <c r="CQ5" s="228">
        <f>+[1]SP!CR4</f>
        <v>2026</v>
      </c>
      <c r="CR5" s="228">
        <f>+[1]SP!CS4</f>
        <v>2026</v>
      </c>
      <c r="CS5" s="228">
        <f>+[1]SP!CT4</f>
        <v>2026</v>
      </c>
      <c r="CT5" s="228">
        <f>+[1]SP!CU4</f>
        <v>2026</v>
      </c>
      <c r="CU5" s="228">
        <f>+[1]SP!CV4</f>
        <v>2026</v>
      </c>
      <c r="CV5" s="228">
        <f>+[1]SP!CW4</f>
        <v>2026</v>
      </c>
      <c r="CW5" s="228">
        <f>+[1]SP!CX4</f>
        <v>2026</v>
      </c>
      <c r="CX5" s="228">
        <f>+[1]SP!CY4</f>
        <v>2026</v>
      </c>
      <c r="CY5" s="228">
        <f>+[1]SP!CZ4</f>
        <v>2026</v>
      </c>
      <c r="CZ5" s="228">
        <f>+[1]SP!DA4</f>
        <v>2027</v>
      </c>
      <c r="DA5" s="228">
        <f>+[1]SP!DB4</f>
        <v>2027</v>
      </c>
      <c r="DB5" s="228">
        <f>+[1]SP!DC4</f>
        <v>2027</v>
      </c>
      <c r="DC5" s="228">
        <f>+[1]SP!DD4</f>
        <v>2027</v>
      </c>
      <c r="DD5" s="228">
        <f>+[1]SP!DE4</f>
        <v>2027</v>
      </c>
      <c r="DE5" s="228">
        <f>+[1]SP!DF4</f>
        <v>2027</v>
      </c>
      <c r="DF5" s="228">
        <f>+[1]SP!DG4</f>
        <v>2027</v>
      </c>
      <c r="DG5" s="228">
        <f>+[1]SP!DH4</f>
        <v>2027</v>
      </c>
      <c r="DH5" s="228">
        <f>+[1]SP!DI4</f>
        <v>2027</v>
      </c>
      <c r="DI5" s="228">
        <f>+[1]SP!DJ4</f>
        <v>2027</v>
      </c>
      <c r="DJ5" s="228">
        <f>+[1]SP!DK4</f>
        <v>2027</v>
      </c>
      <c r="DK5" s="228">
        <f>+[1]SP!DL4</f>
        <v>2027</v>
      </c>
      <c r="DL5" s="228">
        <f>+[1]SP!DM4</f>
        <v>2028</v>
      </c>
      <c r="DM5" s="228">
        <f>+[1]SP!DN4</f>
        <v>2028</v>
      </c>
      <c r="DN5" s="228">
        <f>+[1]SP!DO4</f>
        <v>2028</v>
      </c>
      <c r="DO5" s="228">
        <f>+[1]SP!DP4</f>
        <v>2028</v>
      </c>
      <c r="DP5" s="228">
        <f>+[1]SP!DQ4</f>
        <v>2028</v>
      </c>
      <c r="DQ5" s="228">
        <f>+[1]SP!DR4</f>
        <v>2028</v>
      </c>
      <c r="DR5" s="228">
        <f>+[1]SP!DS4</f>
        <v>2028</v>
      </c>
      <c r="DS5" s="228">
        <f>+[1]SP!DT4</f>
        <v>2028</v>
      </c>
      <c r="DT5" s="228">
        <f>+[1]SP!DU4</f>
        <v>2028</v>
      </c>
      <c r="DU5" s="228">
        <f>+[1]SP!DV4</f>
        <v>2028</v>
      </c>
      <c r="DV5" s="228">
        <f>+[1]SP!DW4</f>
        <v>2028</v>
      </c>
      <c r="DW5" s="228">
        <f>+[1]SP!DX4</f>
        <v>2028</v>
      </c>
      <c r="DY5" s="14">
        <f>+H5</f>
        <v>2019</v>
      </c>
      <c r="DZ5" s="14">
        <f>+T5</f>
        <v>2020</v>
      </c>
      <c r="EA5" s="14">
        <f>+AF5</f>
        <v>2021</v>
      </c>
      <c r="EB5" s="14">
        <f>+AR5</f>
        <v>2022</v>
      </c>
      <c r="EC5" s="14">
        <f>+BD5</f>
        <v>2023</v>
      </c>
      <c r="ED5" s="14">
        <f>+BP5</f>
        <v>2024</v>
      </c>
      <c r="EE5" s="14">
        <f>+CB5</f>
        <v>2025</v>
      </c>
      <c r="EF5" s="14">
        <f>+CN5</f>
        <v>2026</v>
      </c>
      <c r="EG5" s="14">
        <f>+CZ5</f>
        <v>2027</v>
      </c>
      <c r="EH5" s="14">
        <f>+DL5</f>
        <v>2028</v>
      </c>
    </row>
    <row r="6" spans="2:138">
      <c r="G6" s="185" t="s">
        <v>282</v>
      </c>
      <c r="H6" s="228" t="str">
        <f>+[1]SP!I5</f>
        <v>gen</v>
      </c>
      <c r="I6" s="228" t="str">
        <f>+[1]SP!J5</f>
        <v>feb</v>
      </c>
      <c r="J6" s="228" t="str">
        <f>+[1]SP!K5</f>
        <v>mar</v>
      </c>
      <c r="K6" s="228" t="str">
        <f>+[1]SP!L5</f>
        <v>apr</v>
      </c>
      <c r="L6" s="228" t="str">
        <f>+[1]SP!M5</f>
        <v>mag</v>
      </c>
      <c r="M6" s="228" t="str">
        <f>+[1]SP!N5</f>
        <v>giu</v>
      </c>
      <c r="N6" s="228" t="str">
        <f>+[1]SP!O5</f>
        <v>lug</v>
      </c>
      <c r="O6" s="228" t="str">
        <f>+[1]SP!P5</f>
        <v>ago</v>
      </c>
      <c r="P6" s="228" t="str">
        <f>+[1]SP!Q5</f>
        <v>set</v>
      </c>
      <c r="Q6" s="228" t="str">
        <f>+[1]SP!R5</f>
        <v>ott</v>
      </c>
      <c r="R6" s="228" t="str">
        <f>+[1]SP!S5</f>
        <v>nov</v>
      </c>
      <c r="S6" s="228" t="str">
        <f>+[1]SP!T5</f>
        <v>dic</v>
      </c>
      <c r="T6" s="228" t="str">
        <f>+[1]SP!U5</f>
        <v>gen</v>
      </c>
      <c r="U6" s="228" t="str">
        <f>+[1]SP!V5</f>
        <v>feb</v>
      </c>
      <c r="V6" s="228" t="str">
        <f>+[1]SP!W5</f>
        <v>mar</v>
      </c>
      <c r="W6" s="228" t="str">
        <f>+[1]SP!X5</f>
        <v>apr</v>
      </c>
      <c r="X6" s="228" t="str">
        <f>+[1]SP!Y5</f>
        <v>mag</v>
      </c>
      <c r="Y6" s="228" t="str">
        <f>+[1]SP!Z5</f>
        <v>giu</v>
      </c>
      <c r="Z6" s="228" t="str">
        <f>+[1]SP!AA5</f>
        <v>lug</v>
      </c>
      <c r="AA6" s="228" t="str">
        <f>+[1]SP!AB5</f>
        <v>ago</v>
      </c>
      <c r="AB6" s="228" t="str">
        <f>+[1]SP!AC5</f>
        <v>set</v>
      </c>
      <c r="AC6" s="228" t="str">
        <f>+[1]SP!AD5</f>
        <v>ott</v>
      </c>
      <c r="AD6" s="228" t="str">
        <f>+[1]SP!AE5</f>
        <v>nov</v>
      </c>
      <c r="AE6" s="228" t="str">
        <f>+[1]SP!AF5</f>
        <v>dic</v>
      </c>
      <c r="AF6" s="228" t="str">
        <f>+[1]SP!AG5</f>
        <v>gen</v>
      </c>
      <c r="AG6" s="228" t="str">
        <f>+[1]SP!AH5</f>
        <v>feb</v>
      </c>
      <c r="AH6" s="228" t="str">
        <f>+[1]SP!AI5</f>
        <v>mar</v>
      </c>
      <c r="AI6" s="228" t="str">
        <f>+[1]SP!AJ5</f>
        <v>apr</v>
      </c>
      <c r="AJ6" s="228" t="str">
        <f>+[1]SP!AK5</f>
        <v>mag</v>
      </c>
      <c r="AK6" s="228" t="str">
        <f>+[1]SP!AL5</f>
        <v>giu</v>
      </c>
      <c r="AL6" s="228" t="str">
        <f>+[1]SP!AM5</f>
        <v>lug</v>
      </c>
      <c r="AM6" s="228" t="str">
        <f>+[1]SP!AN5</f>
        <v>ago</v>
      </c>
      <c r="AN6" s="228" t="str">
        <f>+[1]SP!AO5</f>
        <v>set</v>
      </c>
      <c r="AO6" s="228" t="str">
        <f>+[1]SP!AP5</f>
        <v>ott</v>
      </c>
      <c r="AP6" s="228" t="str">
        <f>+[1]SP!AQ5</f>
        <v>nov</v>
      </c>
      <c r="AQ6" s="228" t="str">
        <f>+[1]SP!AR5</f>
        <v>dic</v>
      </c>
      <c r="AR6" s="228" t="str">
        <f>+[1]SP!AS5</f>
        <v>gen</v>
      </c>
      <c r="AS6" s="228" t="str">
        <f>+[1]SP!AT5</f>
        <v>feb</v>
      </c>
      <c r="AT6" s="228" t="str">
        <f>+[1]SP!AU5</f>
        <v>mar</v>
      </c>
      <c r="AU6" s="228" t="str">
        <f>+[1]SP!AV5</f>
        <v>apr</v>
      </c>
      <c r="AV6" s="228" t="str">
        <f>+[1]SP!AW5</f>
        <v>mag</v>
      </c>
      <c r="AW6" s="228" t="str">
        <f>+[1]SP!AX5</f>
        <v>giu</v>
      </c>
      <c r="AX6" s="228" t="str">
        <f>+[1]SP!AY5</f>
        <v>lug</v>
      </c>
      <c r="AY6" s="228" t="str">
        <f>+[1]SP!AZ5</f>
        <v>ago</v>
      </c>
      <c r="AZ6" s="228" t="str">
        <f>+[1]SP!BA5</f>
        <v>set</v>
      </c>
      <c r="BA6" s="228" t="str">
        <f>+[1]SP!BB5</f>
        <v>ott</v>
      </c>
      <c r="BB6" s="228" t="str">
        <f>+[1]SP!BC5</f>
        <v>nov</v>
      </c>
      <c r="BC6" s="228" t="str">
        <f>+[1]SP!BD5</f>
        <v>dic</v>
      </c>
      <c r="BD6" s="228" t="str">
        <f>+[1]SP!BE5</f>
        <v>gen</v>
      </c>
      <c r="BE6" s="228" t="str">
        <f>+[1]SP!BF5</f>
        <v>feb</v>
      </c>
      <c r="BF6" s="228" t="str">
        <f>+[1]SP!BG5</f>
        <v>mar</v>
      </c>
      <c r="BG6" s="228" t="str">
        <f>+[1]SP!BH5</f>
        <v>apr</v>
      </c>
      <c r="BH6" s="228" t="str">
        <f>+[1]SP!BI5</f>
        <v>mag</v>
      </c>
      <c r="BI6" s="228" t="str">
        <f>+[1]SP!BJ5</f>
        <v>giu</v>
      </c>
      <c r="BJ6" s="228" t="str">
        <f>+[1]SP!BK5</f>
        <v>lug</v>
      </c>
      <c r="BK6" s="228" t="str">
        <f>+[1]SP!BL5</f>
        <v>ago</v>
      </c>
      <c r="BL6" s="228" t="str">
        <f>+[1]SP!BM5</f>
        <v>set</v>
      </c>
      <c r="BM6" s="228" t="str">
        <f>+[1]SP!BN5</f>
        <v>ott</v>
      </c>
      <c r="BN6" s="228" t="str">
        <f>+[1]SP!BO5</f>
        <v>nov</v>
      </c>
      <c r="BO6" s="228" t="str">
        <f>+[1]SP!BP5</f>
        <v>dic</v>
      </c>
      <c r="BP6" s="228" t="str">
        <f>+[1]SP!BQ5</f>
        <v>gen</v>
      </c>
      <c r="BQ6" s="228" t="str">
        <f>+[1]SP!BR5</f>
        <v>feb</v>
      </c>
      <c r="BR6" s="228" t="str">
        <f>+[1]SP!BS5</f>
        <v>mar</v>
      </c>
      <c r="BS6" s="228" t="str">
        <f>+[1]SP!BT5</f>
        <v>apr</v>
      </c>
      <c r="BT6" s="228" t="str">
        <f>+[1]SP!BU5</f>
        <v>mag</v>
      </c>
      <c r="BU6" s="228" t="str">
        <f>+[1]SP!BV5</f>
        <v>giu</v>
      </c>
      <c r="BV6" s="228" t="str">
        <f>+[1]SP!BW5</f>
        <v>lug</v>
      </c>
      <c r="BW6" s="228" t="str">
        <f>+[1]SP!BX5</f>
        <v>ago</v>
      </c>
      <c r="BX6" s="228" t="str">
        <f>+[1]SP!BY5</f>
        <v>set</v>
      </c>
      <c r="BY6" s="228" t="str">
        <f>+[1]SP!BZ5</f>
        <v>ott</v>
      </c>
      <c r="BZ6" s="228" t="str">
        <f>+[1]SP!CA5</f>
        <v>nov</v>
      </c>
      <c r="CA6" s="228" t="str">
        <f>+[1]SP!CB5</f>
        <v>dic</v>
      </c>
      <c r="CB6" s="228" t="str">
        <f>+[1]SP!CC5</f>
        <v>gen</v>
      </c>
      <c r="CC6" s="228" t="str">
        <f>+[1]SP!CD5</f>
        <v>feb</v>
      </c>
      <c r="CD6" s="228" t="str">
        <f>+[1]SP!CE5</f>
        <v>mar</v>
      </c>
      <c r="CE6" s="228" t="str">
        <f>+[1]SP!CF5</f>
        <v>apr</v>
      </c>
      <c r="CF6" s="228" t="str">
        <f>+[1]SP!CG5</f>
        <v>mag</v>
      </c>
      <c r="CG6" s="228" t="str">
        <f>+[1]SP!CH5</f>
        <v>giu</v>
      </c>
      <c r="CH6" s="228" t="str">
        <f>+[1]SP!CI5</f>
        <v>lug</v>
      </c>
      <c r="CI6" s="228" t="str">
        <f>+[1]SP!CJ5</f>
        <v>ago</v>
      </c>
      <c r="CJ6" s="228" t="str">
        <f>+[1]SP!CK5</f>
        <v>set</v>
      </c>
      <c r="CK6" s="228" t="str">
        <f>+[1]SP!CL5</f>
        <v>ott</v>
      </c>
      <c r="CL6" s="228" t="str">
        <f>+[1]SP!CM5</f>
        <v>nov</v>
      </c>
      <c r="CM6" s="228" t="str">
        <f>+[1]SP!CN5</f>
        <v>dic</v>
      </c>
      <c r="CN6" s="228" t="str">
        <f>+[1]SP!CO5</f>
        <v>gen</v>
      </c>
      <c r="CO6" s="228" t="str">
        <f>+[1]SP!CP5</f>
        <v>feb</v>
      </c>
      <c r="CP6" s="228" t="str">
        <f>+[1]SP!CQ5</f>
        <v>mar</v>
      </c>
      <c r="CQ6" s="228" t="str">
        <f>+[1]SP!CR5</f>
        <v>apr</v>
      </c>
      <c r="CR6" s="228" t="str">
        <f>+[1]SP!CS5</f>
        <v>mag</v>
      </c>
      <c r="CS6" s="228" t="str">
        <f>+[1]SP!CT5</f>
        <v>giu</v>
      </c>
      <c r="CT6" s="228" t="str">
        <f>+[1]SP!CU5</f>
        <v>lug</v>
      </c>
      <c r="CU6" s="228" t="str">
        <f>+[1]SP!CV5</f>
        <v>ago</v>
      </c>
      <c r="CV6" s="228" t="str">
        <f>+[1]SP!CW5</f>
        <v>set</v>
      </c>
      <c r="CW6" s="228" t="str">
        <f>+[1]SP!CX5</f>
        <v>ott</v>
      </c>
      <c r="CX6" s="228" t="str">
        <f>+[1]SP!CY5</f>
        <v>nov</v>
      </c>
      <c r="CY6" s="228" t="str">
        <f>+[1]SP!CZ5</f>
        <v>dic</v>
      </c>
      <c r="CZ6" s="228" t="str">
        <f>+[1]SP!DA5</f>
        <v>gen</v>
      </c>
      <c r="DA6" s="228" t="str">
        <f>+[1]SP!DB5</f>
        <v>feb</v>
      </c>
      <c r="DB6" s="228" t="str">
        <f>+[1]SP!DC5</f>
        <v>mar</v>
      </c>
      <c r="DC6" s="228" t="str">
        <f>+[1]SP!DD5</f>
        <v>apr</v>
      </c>
      <c r="DD6" s="228" t="str">
        <f>+[1]SP!DE5</f>
        <v>mag</v>
      </c>
      <c r="DE6" s="228" t="str">
        <f>+[1]SP!DF5</f>
        <v>giu</v>
      </c>
      <c r="DF6" s="228" t="str">
        <f>+[1]SP!DG5</f>
        <v>lug</v>
      </c>
      <c r="DG6" s="228" t="str">
        <f>+[1]SP!DH5</f>
        <v>ago</v>
      </c>
      <c r="DH6" s="228" t="str">
        <f>+[1]SP!DI5</f>
        <v>set</v>
      </c>
      <c r="DI6" s="228" t="str">
        <f>+[1]SP!DJ5</f>
        <v>ott</v>
      </c>
      <c r="DJ6" s="228" t="str">
        <f>+[1]SP!DK5</f>
        <v>nov</v>
      </c>
      <c r="DK6" s="228" t="str">
        <f>+[1]SP!DL5</f>
        <v>dic</v>
      </c>
      <c r="DL6" s="228" t="str">
        <f>+[1]SP!DM5</f>
        <v>gen</v>
      </c>
      <c r="DM6" s="228" t="str">
        <f>+[1]SP!DN5</f>
        <v>feb</v>
      </c>
      <c r="DN6" s="228" t="str">
        <f>+[1]SP!DO5</f>
        <v>mar</v>
      </c>
      <c r="DO6" s="228" t="str">
        <f>+[1]SP!DP5</f>
        <v>apr</v>
      </c>
      <c r="DP6" s="228" t="str">
        <f>+[1]SP!DQ5</f>
        <v>mag</v>
      </c>
      <c r="DQ6" s="228" t="str">
        <f>+[1]SP!DR5</f>
        <v>giu</v>
      </c>
      <c r="DR6" s="228" t="str">
        <f>+[1]SP!DS5</f>
        <v>lug</v>
      </c>
      <c r="DS6" s="228" t="str">
        <f>+[1]SP!DT5</f>
        <v>ago</v>
      </c>
      <c r="DT6" s="228" t="str">
        <f>+[1]SP!DU5</f>
        <v>set</v>
      </c>
      <c r="DU6" s="228" t="str">
        <f>+[1]SP!DV5</f>
        <v>ott</v>
      </c>
      <c r="DV6" s="228" t="str">
        <f>+[1]SP!DW5</f>
        <v>nov</v>
      </c>
      <c r="DW6" s="228" t="str">
        <f>+[1]SP!DX5</f>
        <v>dic</v>
      </c>
    </row>
    <row r="7" spans="2:138" ht="21">
      <c r="C7" s="229" t="s">
        <v>323</v>
      </c>
      <c r="D7" s="32"/>
    </row>
    <row r="9" spans="2:138">
      <c r="D9" s="14" t="s">
        <v>324</v>
      </c>
      <c r="H9" s="27">
        <f>+[1]CE!G68</f>
        <v>633956.04166666663</v>
      </c>
      <c r="I9" s="27">
        <f>+[1]CE!H68</f>
        <v>633885.20833333337</v>
      </c>
      <c r="J9" s="27">
        <f>+[1]CE!I68</f>
        <v>633814.375</v>
      </c>
      <c r="K9" s="27">
        <f>+[1]CE!J68</f>
        <v>693743.54166666663</v>
      </c>
      <c r="L9" s="27">
        <f>+[1]CE!K68</f>
        <v>693672.70833333337</v>
      </c>
      <c r="M9" s="27">
        <f>+[1]CE!L68</f>
        <v>693701.875</v>
      </c>
      <c r="N9" s="27">
        <f>+[1]CE!M68</f>
        <v>693631.04166666663</v>
      </c>
      <c r="O9" s="27">
        <f>+[1]CE!N68</f>
        <v>693560.20833333337</v>
      </c>
      <c r="P9" s="27">
        <f>+[1]CE!O68</f>
        <v>693589.375</v>
      </c>
      <c r="Q9" s="27">
        <f>+[1]CE!P68</f>
        <v>693518.54166666663</v>
      </c>
      <c r="R9" s="27">
        <f>+[1]CE!Q68</f>
        <v>693447.70833333337</v>
      </c>
      <c r="S9" s="27">
        <f>+[1]CE!R68</f>
        <v>-1587165.5249999999</v>
      </c>
      <c r="T9" s="27">
        <f>+[1]CE!S68</f>
        <v>693326.875</v>
      </c>
      <c r="U9" s="27">
        <f>+[1]CE!T68</f>
        <v>693276.875</v>
      </c>
      <c r="V9" s="27">
        <f>+[1]CE!U68</f>
        <v>693226.875</v>
      </c>
      <c r="W9" s="27">
        <f>+[1]CE!V68</f>
        <v>693176.875</v>
      </c>
      <c r="X9" s="27">
        <f>+[1]CE!W68</f>
        <v>693126.875</v>
      </c>
      <c r="Y9" s="27">
        <f>+[1]CE!X68</f>
        <v>693076.875</v>
      </c>
      <c r="Z9" s="27">
        <f>+[1]CE!Y68</f>
        <v>693026.875</v>
      </c>
      <c r="AA9" s="27">
        <f>+[1]CE!Z68</f>
        <v>692976.875</v>
      </c>
      <c r="AB9" s="27">
        <f>+[1]CE!AA68</f>
        <v>692926.875</v>
      </c>
      <c r="AC9" s="27">
        <f>+[1]CE!AB68</f>
        <v>692876.875</v>
      </c>
      <c r="AD9" s="27">
        <f>+[1]CE!AC68</f>
        <v>692826.875</v>
      </c>
      <c r="AE9" s="27">
        <f>+[1]CE!AD68</f>
        <v>-1635877.4249999998</v>
      </c>
      <c r="AF9" s="27">
        <f>+[1]CE!AE68</f>
        <v>235976.875</v>
      </c>
      <c r="AG9" s="27">
        <f>+[1]CE!AF68</f>
        <v>235926.875</v>
      </c>
      <c r="AH9" s="27">
        <f>+[1]CE!AG68</f>
        <v>235876.875</v>
      </c>
      <c r="AI9" s="27">
        <f>+[1]CE!AH68</f>
        <v>235826.875</v>
      </c>
      <c r="AJ9" s="27">
        <f>+[1]CE!AI68</f>
        <v>235776.875</v>
      </c>
      <c r="AK9" s="27">
        <f>+[1]CE!AJ68</f>
        <v>235726.875</v>
      </c>
      <c r="AL9" s="27">
        <f>+[1]CE!AK68</f>
        <v>235676.875</v>
      </c>
      <c r="AM9" s="27">
        <f>+[1]CE!AL68</f>
        <v>235626.875</v>
      </c>
      <c r="AN9" s="27">
        <f>+[1]CE!AM68</f>
        <v>235576.875</v>
      </c>
      <c r="AO9" s="27">
        <f>+[1]CE!AN68</f>
        <v>235526.875</v>
      </c>
      <c r="AP9" s="27">
        <f>+[1]CE!AO68</f>
        <v>235476.875</v>
      </c>
      <c r="AQ9" s="27">
        <f>+[1]CE!AP68</f>
        <v>-556531.42500000005</v>
      </c>
      <c r="AR9" s="27">
        <f>+[1]CE!AQ68</f>
        <v>692126.875</v>
      </c>
      <c r="AS9" s="27">
        <f>+[1]CE!AR68</f>
        <v>692076.875</v>
      </c>
      <c r="AT9" s="27">
        <f>+[1]CE!AS68</f>
        <v>692026.875</v>
      </c>
      <c r="AU9" s="27">
        <f>+[1]CE!AT68</f>
        <v>691976.875</v>
      </c>
      <c r="AV9" s="27">
        <f>+[1]CE!AU68</f>
        <v>691926.875</v>
      </c>
      <c r="AW9" s="27">
        <f>+[1]CE!AV68</f>
        <v>691876.875</v>
      </c>
      <c r="AX9" s="27">
        <f>+[1]CE!AW68</f>
        <v>691826.875</v>
      </c>
      <c r="AY9" s="27">
        <f>+[1]CE!AX68</f>
        <v>691776.875</v>
      </c>
      <c r="AZ9" s="27">
        <f>+[1]CE!AY68</f>
        <v>691726.875</v>
      </c>
      <c r="BA9" s="27">
        <f>+[1]CE!AZ68</f>
        <v>691676.875</v>
      </c>
      <c r="BB9" s="27">
        <f>+[1]CE!BA68</f>
        <v>691626.875</v>
      </c>
      <c r="BC9" s="27">
        <f>+[1]CE!BB68</f>
        <v>359487.97499999998</v>
      </c>
      <c r="BD9" s="27">
        <f>+[1]CE!BC68</f>
        <v>691526.875</v>
      </c>
      <c r="BE9" s="27">
        <f>+[1]CE!BD68</f>
        <v>691476.875</v>
      </c>
      <c r="BF9" s="27">
        <f>+[1]CE!BE68</f>
        <v>691426.875</v>
      </c>
      <c r="BG9" s="27">
        <f>+[1]CE!BF68</f>
        <v>691376.875</v>
      </c>
      <c r="BH9" s="27">
        <f>+[1]CE!BG68</f>
        <v>691326.875</v>
      </c>
      <c r="BI9" s="27">
        <f>+[1]CE!BH68</f>
        <v>691276.875</v>
      </c>
      <c r="BJ9" s="27">
        <f>+[1]CE!BI68</f>
        <v>691226.875</v>
      </c>
      <c r="BK9" s="27">
        <f>+[1]CE!BJ68</f>
        <v>691176.875</v>
      </c>
      <c r="BL9" s="27">
        <f>+[1]CE!BK68</f>
        <v>691126.875</v>
      </c>
      <c r="BM9" s="27">
        <f>+[1]CE!BL68</f>
        <v>691076.875</v>
      </c>
      <c r="BN9" s="27">
        <f>+[1]CE!BM68</f>
        <v>691026.875</v>
      </c>
      <c r="BO9" s="27">
        <f>+[1]CE!BN68</f>
        <v>-1631629.4249999998</v>
      </c>
      <c r="BP9" s="27">
        <f>+[1]CE!BO68</f>
        <v>690926.875</v>
      </c>
      <c r="BQ9" s="27">
        <f>+[1]CE!BP68</f>
        <v>690876.875</v>
      </c>
      <c r="BR9" s="27">
        <f>+[1]CE!BQ68</f>
        <v>690826.875</v>
      </c>
      <c r="BS9" s="27">
        <f>+[1]CE!BR68</f>
        <v>690776.875</v>
      </c>
      <c r="BT9" s="27">
        <f>+[1]CE!BS68</f>
        <v>690726.875</v>
      </c>
      <c r="BU9" s="27">
        <f>+[1]CE!BT68</f>
        <v>690676.875</v>
      </c>
      <c r="BV9" s="27">
        <f>+[1]CE!BU68</f>
        <v>690626.875</v>
      </c>
      <c r="BW9" s="27">
        <f>+[1]CE!BV68</f>
        <v>690576.875</v>
      </c>
      <c r="BX9" s="27">
        <f>+[1]CE!BW68</f>
        <v>690526.875</v>
      </c>
      <c r="BY9" s="27">
        <f>+[1]CE!BX68</f>
        <v>690476.875</v>
      </c>
      <c r="BZ9" s="27">
        <f>+[1]CE!BY68</f>
        <v>690426.875</v>
      </c>
      <c r="CA9" s="27">
        <f>+[1]CE!BZ68</f>
        <v>-1630213.4249999998</v>
      </c>
      <c r="CB9" s="27">
        <f>+[1]CE!CA68</f>
        <v>690326.875</v>
      </c>
      <c r="CC9" s="27">
        <f>+[1]CE!CB68</f>
        <v>690276.875</v>
      </c>
      <c r="CD9" s="27">
        <f>+[1]CE!CC68</f>
        <v>690226.875</v>
      </c>
      <c r="CE9" s="27">
        <f>+[1]CE!CD68</f>
        <v>690176.875</v>
      </c>
      <c r="CF9" s="27">
        <f>+[1]CE!CE68</f>
        <v>690126.875</v>
      </c>
      <c r="CG9" s="27">
        <f>+[1]CE!CF68</f>
        <v>690076.875</v>
      </c>
      <c r="CH9" s="27">
        <f>+[1]CE!CG68</f>
        <v>690026.875</v>
      </c>
      <c r="CI9" s="27">
        <f>+[1]CE!CH68</f>
        <v>689976.875</v>
      </c>
      <c r="CJ9" s="27">
        <f>+[1]CE!CI68</f>
        <v>689926.875</v>
      </c>
      <c r="CK9" s="27">
        <f>+[1]CE!CJ68</f>
        <v>689876.875</v>
      </c>
      <c r="CL9" s="27">
        <f>+[1]CE!CK68</f>
        <v>689826.875</v>
      </c>
      <c r="CM9" s="27">
        <f>+[1]CE!CL68</f>
        <v>-1628797.4249999998</v>
      </c>
      <c r="CN9" s="27">
        <f>+[1]CE!CM68</f>
        <v>689726.875</v>
      </c>
      <c r="CO9" s="27">
        <f>+[1]CE!CN68</f>
        <v>689676.875</v>
      </c>
      <c r="CP9" s="27">
        <f>+[1]CE!CO68</f>
        <v>689626.875</v>
      </c>
      <c r="CQ9" s="27">
        <f>+[1]CE!CP68</f>
        <v>689576.875</v>
      </c>
      <c r="CR9" s="27">
        <f>+[1]CE!CQ68</f>
        <v>689526.875</v>
      </c>
      <c r="CS9" s="27">
        <f>+[1]CE!CR68</f>
        <v>689476.875</v>
      </c>
      <c r="CT9" s="27">
        <f>+[1]CE!CS68</f>
        <v>689426.875</v>
      </c>
      <c r="CU9" s="27">
        <f>+[1]CE!CT68</f>
        <v>689376.875</v>
      </c>
      <c r="CV9" s="27">
        <f>+[1]CE!CU68</f>
        <v>689326.875</v>
      </c>
      <c r="CW9" s="27">
        <f>+[1]CE!CV68</f>
        <v>689276.875</v>
      </c>
      <c r="CX9" s="27">
        <f>+[1]CE!CW68</f>
        <v>689226.875</v>
      </c>
      <c r="CY9" s="27">
        <f>+[1]CE!CX68</f>
        <v>-1627381.4249999998</v>
      </c>
      <c r="CZ9" s="27">
        <f>+[1]CE!CY68</f>
        <v>689126.875</v>
      </c>
      <c r="DA9" s="27">
        <f>+[1]CE!CZ68</f>
        <v>689076.875</v>
      </c>
      <c r="DB9" s="27">
        <f>+[1]CE!DA68</f>
        <v>689026.875</v>
      </c>
      <c r="DC9" s="27">
        <f>+[1]CE!DB68</f>
        <v>688976.875</v>
      </c>
      <c r="DD9" s="27">
        <f>+[1]CE!DC68</f>
        <v>688926.875</v>
      </c>
      <c r="DE9" s="27">
        <f>+[1]CE!DD68</f>
        <v>688876.875</v>
      </c>
      <c r="DF9" s="27">
        <f>+[1]CE!DE68</f>
        <v>688826.875</v>
      </c>
      <c r="DG9" s="27">
        <f>+[1]CE!DF68</f>
        <v>688776.875</v>
      </c>
      <c r="DH9" s="27">
        <f>+[1]CE!DG68</f>
        <v>688726.875</v>
      </c>
      <c r="DI9" s="27">
        <f>+[1]CE!DH68</f>
        <v>688676.875</v>
      </c>
      <c r="DJ9" s="27">
        <f>+[1]CE!DI68</f>
        <v>688626.875</v>
      </c>
      <c r="DK9" s="27">
        <f>+[1]CE!DJ68</f>
        <v>-1625965.4249999998</v>
      </c>
      <c r="DL9" s="27">
        <f>+[1]CE!DK68</f>
        <v>688526.875</v>
      </c>
      <c r="DM9" s="27">
        <f>+[1]CE!DL68</f>
        <v>688476.875</v>
      </c>
      <c r="DN9" s="27">
        <f>+[1]CE!DM68</f>
        <v>688426.875</v>
      </c>
      <c r="DO9" s="27">
        <f>+[1]CE!DN68</f>
        <v>688376.875</v>
      </c>
      <c r="DP9" s="27">
        <f>+[1]CE!DO68</f>
        <v>688326.875</v>
      </c>
      <c r="DQ9" s="27">
        <f>+[1]CE!DP68</f>
        <v>688276.875</v>
      </c>
      <c r="DR9" s="27">
        <f>+[1]CE!DQ68</f>
        <v>688226.875</v>
      </c>
      <c r="DS9" s="27">
        <f>+[1]CE!DR68</f>
        <v>688176.875</v>
      </c>
      <c r="DT9" s="27">
        <f>+[1]CE!DS68</f>
        <v>688126.875</v>
      </c>
      <c r="DU9" s="27">
        <f>+[1]CE!DT68</f>
        <v>688076.875</v>
      </c>
      <c r="DV9" s="27">
        <f>+[1]CE!DU68</f>
        <v>688026.875</v>
      </c>
      <c r="DW9" s="27">
        <f>+[1]CE!DV68</f>
        <v>-1624549.4249999998</v>
      </c>
      <c r="DY9" s="27">
        <f>+SUM(H9:S9)</f>
        <v>5863355.0999999996</v>
      </c>
      <c r="DZ9" s="27">
        <f>+SUM(T9:AE9)</f>
        <v>5987968.2000000002</v>
      </c>
      <c r="EA9" s="27">
        <f>+SUM(AF9:AQ9)</f>
        <v>2036464.2</v>
      </c>
      <c r="EB9" s="27">
        <f>+SUM(AR9:BC9)</f>
        <v>7970133.5999999996</v>
      </c>
      <c r="EC9" s="27">
        <f>+SUM(BD9:BO9)</f>
        <v>5972416.2000000002</v>
      </c>
      <c r="ED9" s="27">
        <f>+SUM(BP9:CA9)</f>
        <v>5967232.2000000002</v>
      </c>
      <c r="EE9" s="27">
        <f>+SUM(CB9:CM9)</f>
        <v>5962048.2000000002</v>
      </c>
      <c r="EF9" s="27">
        <f>+SUM(CN9:CY9)</f>
        <v>5956864.2000000002</v>
      </c>
      <c r="EG9" s="27">
        <f>+SUM(CZ9:DK9)</f>
        <v>5951680.2000000002</v>
      </c>
      <c r="EH9" s="27">
        <f>+SUM(DL9:DW9)</f>
        <v>5946496.2000000002</v>
      </c>
    </row>
    <row r="10" spans="2:138">
      <c r="D10" t="s">
        <v>325</v>
      </c>
      <c r="H10" s="3">
        <f>+[1]CE!G65</f>
        <v>0</v>
      </c>
      <c r="I10" s="3">
        <f>+[1]CE!H65</f>
        <v>0</v>
      </c>
      <c r="J10" s="3">
        <f>+[1]CE!I65</f>
        <v>0</v>
      </c>
      <c r="K10" s="3">
        <f>+[1]CE!J65</f>
        <v>0</v>
      </c>
      <c r="L10" s="3">
        <f>+[1]CE!K65</f>
        <v>0</v>
      </c>
      <c r="M10" s="3">
        <f>+[1]CE!L65</f>
        <v>0</v>
      </c>
      <c r="N10" s="3">
        <f>+[1]CE!M65</f>
        <v>0</v>
      </c>
      <c r="O10" s="3">
        <f>+[1]CE!N65</f>
        <v>0</v>
      </c>
      <c r="P10" s="3">
        <f>+[1]CE!O65</f>
        <v>0</v>
      </c>
      <c r="Q10" s="3">
        <f>+[1]CE!P65</f>
        <v>0</v>
      </c>
      <c r="R10" s="3">
        <f>+[1]CE!Q65</f>
        <v>0</v>
      </c>
      <c r="S10" s="3">
        <f>+[1]CE!R65</f>
        <v>2280542.4</v>
      </c>
      <c r="T10" s="3">
        <f>+[1]CE!S65</f>
        <v>0</v>
      </c>
      <c r="U10" s="3">
        <f>+[1]CE!T65</f>
        <v>0</v>
      </c>
      <c r="V10" s="3">
        <f>+[1]CE!U65</f>
        <v>0</v>
      </c>
      <c r="W10" s="3">
        <f>+[1]CE!V65</f>
        <v>0</v>
      </c>
      <c r="X10" s="3">
        <f>+[1]CE!W65</f>
        <v>0</v>
      </c>
      <c r="Y10" s="3">
        <f>+[1]CE!X65</f>
        <v>0</v>
      </c>
      <c r="Z10" s="3">
        <f>+[1]CE!Y65</f>
        <v>0</v>
      </c>
      <c r="AA10" s="3">
        <f>+[1]CE!Z65</f>
        <v>0</v>
      </c>
      <c r="AB10" s="3">
        <f>+[1]CE!AA65</f>
        <v>0</v>
      </c>
      <c r="AC10" s="3">
        <f>+[1]CE!AB65</f>
        <v>0</v>
      </c>
      <c r="AD10" s="3">
        <f>+[1]CE!AC65</f>
        <v>0</v>
      </c>
      <c r="AE10" s="3">
        <f>+[1]CE!AD65</f>
        <v>2328654.2999999998</v>
      </c>
      <c r="AF10" s="3">
        <f>+[1]CE!AE65</f>
        <v>0</v>
      </c>
      <c r="AG10" s="3">
        <f>+[1]CE!AF65</f>
        <v>0</v>
      </c>
      <c r="AH10" s="3">
        <f>+[1]CE!AG65</f>
        <v>0</v>
      </c>
      <c r="AI10" s="3">
        <f>+[1]CE!AH65</f>
        <v>0</v>
      </c>
      <c r="AJ10" s="3">
        <f>+[1]CE!AI65</f>
        <v>0</v>
      </c>
      <c r="AK10" s="3">
        <f>+[1]CE!AJ65</f>
        <v>0</v>
      </c>
      <c r="AL10" s="3">
        <f>+[1]CE!AK65</f>
        <v>0</v>
      </c>
      <c r="AM10" s="3">
        <f>+[1]CE!AL65</f>
        <v>0</v>
      </c>
      <c r="AN10" s="3">
        <f>+[1]CE!AM65</f>
        <v>0</v>
      </c>
      <c r="AO10" s="3">
        <f>+[1]CE!AN65</f>
        <v>0</v>
      </c>
      <c r="AP10" s="3">
        <f>+[1]CE!AO65</f>
        <v>0</v>
      </c>
      <c r="AQ10" s="3">
        <f>+[1]CE!AP65</f>
        <v>791958.3</v>
      </c>
      <c r="AR10" s="3">
        <f>+[1]CE!AQ65</f>
        <v>0</v>
      </c>
      <c r="AS10" s="3">
        <f>+[1]CE!AR65</f>
        <v>0</v>
      </c>
      <c r="AT10" s="3">
        <f>+[1]CE!AS65</f>
        <v>0</v>
      </c>
      <c r="AU10" s="3">
        <f>+[1]CE!AT65</f>
        <v>0</v>
      </c>
      <c r="AV10" s="3">
        <f>+[1]CE!AU65</f>
        <v>0</v>
      </c>
      <c r="AW10" s="3">
        <f>+[1]CE!AV65</f>
        <v>0</v>
      </c>
      <c r="AX10" s="3">
        <f>+[1]CE!AW65</f>
        <v>0</v>
      </c>
      <c r="AY10" s="3">
        <f>+[1]CE!AX65</f>
        <v>0</v>
      </c>
      <c r="AZ10" s="3">
        <f>+[1]CE!AY65</f>
        <v>0</v>
      </c>
      <c r="BA10" s="3">
        <f>+[1]CE!AZ65</f>
        <v>0</v>
      </c>
      <c r="BB10" s="3">
        <f>+[1]CE!BA65</f>
        <v>0</v>
      </c>
      <c r="BC10" s="3">
        <f>+[1]CE!BB65</f>
        <v>332088.90000000002</v>
      </c>
      <c r="BD10" s="3">
        <f>+[1]CE!BC65</f>
        <v>0</v>
      </c>
      <c r="BE10" s="3">
        <f>+[1]CE!BD65</f>
        <v>0</v>
      </c>
      <c r="BF10" s="3">
        <f>+[1]CE!BE65</f>
        <v>0</v>
      </c>
      <c r="BG10" s="3">
        <f>+[1]CE!BF65</f>
        <v>0</v>
      </c>
      <c r="BH10" s="3">
        <f>+[1]CE!BG65</f>
        <v>0</v>
      </c>
      <c r="BI10" s="3">
        <f>+[1]CE!BH65</f>
        <v>0</v>
      </c>
      <c r="BJ10" s="3">
        <f>+[1]CE!BI65</f>
        <v>0</v>
      </c>
      <c r="BK10" s="3">
        <f>+[1]CE!BJ65</f>
        <v>0</v>
      </c>
      <c r="BL10" s="3">
        <f>+[1]CE!BK65</f>
        <v>0</v>
      </c>
      <c r="BM10" s="3">
        <f>+[1]CE!BL65</f>
        <v>0</v>
      </c>
      <c r="BN10" s="3">
        <f>+[1]CE!BM65</f>
        <v>0</v>
      </c>
      <c r="BO10" s="3">
        <f>+[1]CE!BN65</f>
        <v>2322606.2999999998</v>
      </c>
      <c r="BP10" s="3">
        <f>+[1]CE!BO65</f>
        <v>0</v>
      </c>
      <c r="BQ10" s="3">
        <f>+[1]CE!BP65</f>
        <v>0</v>
      </c>
      <c r="BR10" s="3">
        <f>+[1]CE!BQ65</f>
        <v>0</v>
      </c>
      <c r="BS10" s="3">
        <f>+[1]CE!BR65</f>
        <v>0</v>
      </c>
      <c r="BT10" s="3">
        <f>+[1]CE!BS65</f>
        <v>0</v>
      </c>
      <c r="BU10" s="3">
        <f>+[1]CE!BT65</f>
        <v>0</v>
      </c>
      <c r="BV10" s="3">
        <f>+[1]CE!BU65</f>
        <v>0</v>
      </c>
      <c r="BW10" s="3">
        <f>+[1]CE!BV65</f>
        <v>0</v>
      </c>
      <c r="BX10" s="3">
        <f>+[1]CE!BW65</f>
        <v>0</v>
      </c>
      <c r="BY10" s="3">
        <f>+[1]CE!BX65</f>
        <v>0</v>
      </c>
      <c r="BZ10" s="3">
        <f>+[1]CE!BY65</f>
        <v>0</v>
      </c>
      <c r="CA10" s="3">
        <f>+[1]CE!BZ65</f>
        <v>2320590.2999999998</v>
      </c>
      <c r="CB10" s="3">
        <f>+[1]CE!CA65</f>
        <v>0</v>
      </c>
      <c r="CC10" s="3">
        <f>+[1]CE!CB65</f>
        <v>0</v>
      </c>
      <c r="CD10" s="3">
        <f>+[1]CE!CC65</f>
        <v>0</v>
      </c>
      <c r="CE10" s="3">
        <f>+[1]CE!CD65</f>
        <v>0</v>
      </c>
      <c r="CF10" s="3">
        <f>+[1]CE!CE65</f>
        <v>0</v>
      </c>
      <c r="CG10" s="3">
        <f>+[1]CE!CF65</f>
        <v>0</v>
      </c>
      <c r="CH10" s="3">
        <f>+[1]CE!CG65</f>
        <v>0</v>
      </c>
      <c r="CI10" s="3">
        <f>+[1]CE!CH65</f>
        <v>0</v>
      </c>
      <c r="CJ10" s="3">
        <f>+[1]CE!CI65</f>
        <v>0</v>
      </c>
      <c r="CK10" s="3">
        <f>+[1]CE!CJ65</f>
        <v>0</v>
      </c>
      <c r="CL10" s="3">
        <f>+[1]CE!CK65</f>
        <v>0</v>
      </c>
      <c r="CM10" s="3">
        <f>+[1]CE!CL65</f>
        <v>2318574.2999999998</v>
      </c>
      <c r="CN10" s="3">
        <f>+[1]CE!CM65</f>
        <v>0</v>
      </c>
      <c r="CO10" s="3">
        <f>+[1]CE!CN65</f>
        <v>0</v>
      </c>
      <c r="CP10" s="3">
        <f>+[1]CE!CO65</f>
        <v>0</v>
      </c>
      <c r="CQ10" s="3">
        <f>+[1]CE!CP65</f>
        <v>0</v>
      </c>
      <c r="CR10" s="3">
        <f>+[1]CE!CQ65</f>
        <v>0</v>
      </c>
      <c r="CS10" s="3">
        <f>+[1]CE!CR65</f>
        <v>0</v>
      </c>
      <c r="CT10" s="3">
        <f>+[1]CE!CS65</f>
        <v>0</v>
      </c>
      <c r="CU10" s="3">
        <f>+[1]CE!CT65</f>
        <v>0</v>
      </c>
      <c r="CV10" s="3">
        <f>+[1]CE!CU65</f>
        <v>0</v>
      </c>
      <c r="CW10" s="3">
        <f>+[1]CE!CV65</f>
        <v>0</v>
      </c>
      <c r="CX10" s="3">
        <f>+[1]CE!CW65</f>
        <v>0</v>
      </c>
      <c r="CY10" s="3">
        <f>+[1]CE!CX65</f>
        <v>2316558.2999999998</v>
      </c>
      <c r="CZ10" s="3">
        <f>+[1]CE!CY65</f>
        <v>0</v>
      </c>
      <c r="DA10" s="3">
        <f>+[1]CE!CZ65</f>
        <v>0</v>
      </c>
      <c r="DB10" s="3">
        <f>+[1]CE!DA65</f>
        <v>0</v>
      </c>
      <c r="DC10" s="3">
        <f>+[1]CE!DB65</f>
        <v>0</v>
      </c>
      <c r="DD10" s="3">
        <f>+[1]CE!DC65</f>
        <v>0</v>
      </c>
      <c r="DE10" s="3">
        <f>+[1]CE!DD65</f>
        <v>0</v>
      </c>
      <c r="DF10" s="3">
        <f>+[1]CE!DE65</f>
        <v>0</v>
      </c>
      <c r="DG10" s="3">
        <f>+[1]CE!DF65</f>
        <v>0</v>
      </c>
      <c r="DH10" s="3">
        <f>+[1]CE!DG65</f>
        <v>0</v>
      </c>
      <c r="DI10" s="3">
        <f>+[1]CE!DH65</f>
        <v>0</v>
      </c>
      <c r="DJ10" s="3">
        <f>+[1]CE!DI65</f>
        <v>0</v>
      </c>
      <c r="DK10" s="3">
        <f>+[1]CE!DJ65</f>
        <v>2314542.2999999998</v>
      </c>
      <c r="DL10" s="3">
        <f>+[1]CE!DK65</f>
        <v>0</v>
      </c>
      <c r="DM10" s="3">
        <f>+[1]CE!DL65</f>
        <v>0</v>
      </c>
      <c r="DN10" s="3">
        <f>+[1]CE!DM65</f>
        <v>0</v>
      </c>
      <c r="DO10" s="3">
        <f>+[1]CE!DN65</f>
        <v>0</v>
      </c>
      <c r="DP10" s="3">
        <f>+[1]CE!DO65</f>
        <v>0</v>
      </c>
      <c r="DQ10" s="3">
        <f>+[1]CE!DP65</f>
        <v>0</v>
      </c>
      <c r="DR10" s="3">
        <f>+[1]CE!DQ65</f>
        <v>0</v>
      </c>
      <c r="DS10" s="3">
        <f>+[1]CE!DR65</f>
        <v>0</v>
      </c>
      <c r="DT10" s="3">
        <f>+[1]CE!DS65</f>
        <v>0</v>
      </c>
      <c r="DU10" s="3">
        <f>+[1]CE!DT65</f>
        <v>0</v>
      </c>
      <c r="DV10" s="3">
        <f>+[1]CE!DU65</f>
        <v>0</v>
      </c>
      <c r="DW10" s="3">
        <f>+[1]CE!DV65</f>
        <v>2312526.2999999998</v>
      </c>
      <c r="DY10" s="3">
        <f t="shared" ref="DY10:DY11" si="0">+SUM(H10:S10)</f>
        <v>2280542.4</v>
      </c>
      <c r="DZ10" s="3">
        <f t="shared" ref="DZ10:DZ11" si="1">+SUM(T10:AE10)</f>
        <v>2328654.2999999998</v>
      </c>
      <c r="EA10" s="3">
        <f t="shared" ref="EA10:EA11" si="2">+SUM(AF10:AQ10)</f>
        <v>791958.3</v>
      </c>
      <c r="EB10" s="3">
        <f t="shared" ref="EB10:EB11" si="3">+SUM(AR10:BC10)</f>
        <v>332088.90000000002</v>
      </c>
      <c r="EC10" s="3">
        <f t="shared" ref="EC10:EC11" si="4">+SUM(BD10:BO10)</f>
        <v>2322606.2999999998</v>
      </c>
      <c r="ED10" s="3">
        <f t="shared" ref="ED10:ED11" si="5">+SUM(BP10:CA10)</f>
        <v>2320590.2999999998</v>
      </c>
      <c r="EE10" s="3">
        <f t="shared" ref="EE10:EE11" si="6">+SUM(CB10:CM10)</f>
        <v>2318574.2999999998</v>
      </c>
      <c r="EF10" s="3">
        <f t="shared" ref="EF10:EF11" si="7">+SUM(CN10:CY10)</f>
        <v>2316558.2999999998</v>
      </c>
      <c r="EG10" s="3">
        <f t="shared" ref="EG10:EG11" si="8">+SUM(CZ10:DK10)</f>
        <v>2314542.2999999998</v>
      </c>
      <c r="EH10" s="3">
        <f t="shared" ref="EH10:EH11" si="9">+SUM(DL10:DW10)</f>
        <v>2312526.2999999998</v>
      </c>
    </row>
    <row r="11" spans="2:138">
      <c r="D11" t="s">
        <v>326</v>
      </c>
      <c r="H11" s="3">
        <f>+[1]CE!G57</f>
        <v>200</v>
      </c>
      <c r="I11" s="3">
        <f>+[1]CE!H57</f>
        <v>200</v>
      </c>
      <c r="J11" s="3">
        <f>+[1]CE!I57</f>
        <v>200</v>
      </c>
      <c r="K11" s="3">
        <f>+[1]CE!J57</f>
        <v>200</v>
      </c>
      <c r="L11" s="3">
        <f>+[1]CE!K57</f>
        <v>200</v>
      </c>
      <c r="M11" s="3">
        <f>+[1]CE!L57</f>
        <v>100</v>
      </c>
      <c r="N11" s="3">
        <f>+[1]CE!M57</f>
        <v>100</v>
      </c>
      <c r="O11" s="3">
        <f>+[1]CE!N57</f>
        <v>100</v>
      </c>
      <c r="P11" s="3">
        <f>+[1]CE!O57</f>
        <v>0</v>
      </c>
      <c r="Q11" s="3">
        <f>+[1]CE!P57</f>
        <v>0</v>
      </c>
      <c r="R11" s="3">
        <f>+[1]CE!Q57</f>
        <v>0</v>
      </c>
      <c r="S11" s="3">
        <f>+[1]CE!R57</f>
        <v>0</v>
      </c>
      <c r="T11" s="3">
        <f>+[1]CE!S57</f>
        <v>0</v>
      </c>
      <c r="U11" s="3">
        <f>+[1]CE!T57</f>
        <v>0</v>
      </c>
      <c r="V11" s="3">
        <f>+[1]CE!U57</f>
        <v>0</v>
      </c>
      <c r="W11" s="3">
        <f>+[1]CE!V57</f>
        <v>0</v>
      </c>
      <c r="X11" s="3">
        <f>+[1]CE!W57</f>
        <v>0</v>
      </c>
      <c r="Y11" s="3">
        <f>+[1]CE!X57</f>
        <v>0</v>
      </c>
      <c r="Z11" s="3">
        <f>+[1]CE!Y57</f>
        <v>0</v>
      </c>
      <c r="AA11" s="3">
        <f>+[1]CE!Z57</f>
        <v>0</v>
      </c>
      <c r="AB11" s="3">
        <f>+[1]CE!AA57</f>
        <v>0</v>
      </c>
      <c r="AC11" s="3">
        <f>+[1]CE!AB57</f>
        <v>0</v>
      </c>
      <c r="AD11" s="3">
        <f>+[1]CE!AC57</f>
        <v>0</v>
      </c>
      <c r="AE11" s="3">
        <f>+[1]CE!AD57</f>
        <v>0</v>
      </c>
      <c r="AF11" s="3">
        <f>+[1]CE!AE57</f>
        <v>0</v>
      </c>
      <c r="AG11" s="3">
        <f>+[1]CE!AF57</f>
        <v>0</v>
      </c>
      <c r="AH11" s="3">
        <f>+[1]CE!AG57</f>
        <v>0</v>
      </c>
      <c r="AI11" s="3">
        <f>+[1]CE!AH57</f>
        <v>0</v>
      </c>
      <c r="AJ11" s="3">
        <f>+[1]CE!AI57</f>
        <v>0</v>
      </c>
      <c r="AK11" s="3">
        <f>+[1]CE!AJ57</f>
        <v>0</v>
      </c>
      <c r="AL11" s="3">
        <f>+[1]CE!AK57</f>
        <v>0</v>
      </c>
      <c r="AM11" s="3">
        <f>+[1]CE!AL57</f>
        <v>0</v>
      </c>
      <c r="AN11" s="3">
        <f>+[1]CE!AM57</f>
        <v>0</v>
      </c>
      <c r="AO11" s="3">
        <f>+[1]CE!AN57</f>
        <v>0</v>
      </c>
      <c r="AP11" s="3">
        <f>+[1]CE!AO57</f>
        <v>0</v>
      </c>
      <c r="AQ11" s="3">
        <f>+[1]CE!AP57</f>
        <v>0</v>
      </c>
      <c r="AR11" s="3">
        <f>+[1]CE!AQ57</f>
        <v>0</v>
      </c>
      <c r="AS11" s="3">
        <f>+[1]CE!AR57</f>
        <v>0</v>
      </c>
      <c r="AT11" s="3">
        <f>+[1]CE!AS57</f>
        <v>0</v>
      </c>
      <c r="AU11" s="3">
        <f>+[1]CE!AT57</f>
        <v>0</v>
      </c>
      <c r="AV11" s="3">
        <f>+[1]CE!AU57</f>
        <v>0</v>
      </c>
      <c r="AW11" s="3">
        <f>+[1]CE!AV57</f>
        <v>0</v>
      </c>
      <c r="AX11" s="3">
        <f>+[1]CE!AW57</f>
        <v>0</v>
      </c>
      <c r="AY11" s="3">
        <f>+[1]CE!AX57</f>
        <v>0</v>
      </c>
      <c r="AZ11" s="3">
        <f>+[1]CE!AY57</f>
        <v>0</v>
      </c>
      <c r="BA11" s="3">
        <f>+[1]CE!AZ57</f>
        <v>0</v>
      </c>
      <c r="BB11" s="3">
        <f>+[1]CE!BA57</f>
        <v>0</v>
      </c>
      <c r="BC11" s="3">
        <f>+[1]CE!BB57</f>
        <v>0</v>
      </c>
      <c r="BD11" s="3">
        <f>+[1]CE!BC57</f>
        <v>0</v>
      </c>
      <c r="BE11" s="3">
        <f>+[1]CE!BD57</f>
        <v>0</v>
      </c>
      <c r="BF11" s="3">
        <f>+[1]CE!BE57</f>
        <v>0</v>
      </c>
      <c r="BG11" s="3">
        <f>+[1]CE!BF57</f>
        <v>0</v>
      </c>
      <c r="BH11" s="3">
        <f>+[1]CE!BG57</f>
        <v>0</v>
      </c>
      <c r="BI11" s="3">
        <f>+[1]CE!BH57</f>
        <v>0</v>
      </c>
      <c r="BJ11" s="3">
        <f>+[1]CE!BI57</f>
        <v>0</v>
      </c>
      <c r="BK11" s="3">
        <f>+[1]CE!BJ57</f>
        <v>0</v>
      </c>
      <c r="BL11" s="3">
        <f>+[1]CE!BK57</f>
        <v>0</v>
      </c>
      <c r="BM11" s="3">
        <f>+[1]CE!BL57</f>
        <v>0</v>
      </c>
      <c r="BN11" s="3">
        <f>+[1]CE!BM57</f>
        <v>0</v>
      </c>
      <c r="BO11" s="3">
        <f>+[1]CE!BN57</f>
        <v>0</v>
      </c>
      <c r="BP11" s="3">
        <f>+[1]CE!BO57</f>
        <v>0</v>
      </c>
      <c r="BQ11" s="3">
        <f>+[1]CE!BP57</f>
        <v>0</v>
      </c>
      <c r="BR11" s="3">
        <f>+[1]CE!BQ57</f>
        <v>0</v>
      </c>
      <c r="BS11" s="3">
        <f>+[1]CE!BR57</f>
        <v>0</v>
      </c>
      <c r="BT11" s="3">
        <f>+[1]CE!BS57</f>
        <v>0</v>
      </c>
      <c r="BU11" s="3">
        <f>+[1]CE!BT57</f>
        <v>0</v>
      </c>
      <c r="BV11" s="3">
        <f>+[1]CE!BU57</f>
        <v>0</v>
      </c>
      <c r="BW11" s="3">
        <f>+[1]CE!BV57</f>
        <v>0</v>
      </c>
      <c r="BX11" s="3">
        <f>+[1]CE!BW57</f>
        <v>0</v>
      </c>
      <c r="BY11" s="3">
        <f>+[1]CE!BX57</f>
        <v>0</v>
      </c>
      <c r="BZ11" s="3">
        <f>+[1]CE!BY57</f>
        <v>0</v>
      </c>
      <c r="CA11" s="3">
        <f>+[1]CE!BZ57</f>
        <v>0</v>
      </c>
      <c r="CB11" s="3">
        <f>+[1]CE!CA57</f>
        <v>0</v>
      </c>
      <c r="CC11" s="3">
        <f>+[1]CE!CB57</f>
        <v>0</v>
      </c>
      <c r="CD11" s="3">
        <f>+[1]CE!CC57</f>
        <v>0</v>
      </c>
      <c r="CE11" s="3">
        <f>+[1]CE!CD57</f>
        <v>0</v>
      </c>
      <c r="CF11" s="3">
        <f>+[1]CE!CE57</f>
        <v>0</v>
      </c>
      <c r="CG11" s="3">
        <f>+[1]CE!CF57</f>
        <v>0</v>
      </c>
      <c r="CH11" s="3">
        <f>+[1]CE!CG57</f>
        <v>0</v>
      </c>
      <c r="CI11" s="3">
        <f>+[1]CE!CH57</f>
        <v>0</v>
      </c>
      <c r="CJ11" s="3">
        <f>+[1]CE!CI57</f>
        <v>0</v>
      </c>
      <c r="CK11" s="3">
        <f>+[1]CE!CJ57</f>
        <v>0</v>
      </c>
      <c r="CL11" s="3">
        <f>+[1]CE!CK57</f>
        <v>0</v>
      </c>
      <c r="CM11" s="3">
        <f>+[1]CE!CL57</f>
        <v>0</v>
      </c>
      <c r="CN11" s="3">
        <f>+[1]CE!CM57</f>
        <v>0</v>
      </c>
      <c r="CO11" s="3">
        <f>+[1]CE!CN57</f>
        <v>0</v>
      </c>
      <c r="CP11" s="3">
        <f>+[1]CE!CO57</f>
        <v>0</v>
      </c>
      <c r="CQ11" s="3">
        <f>+[1]CE!CP57</f>
        <v>0</v>
      </c>
      <c r="CR11" s="3">
        <f>+[1]CE!CQ57</f>
        <v>0</v>
      </c>
      <c r="CS11" s="3">
        <f>+[1]CE!CR57</f>
        <v>0</v>
      </c>
      <c r="CT11" s="3">
        <f>+[1]CE!CS57</f>
        <v>0</v>
      </c>
      <c r="CU11" s="3">
        <f>+[1]CE!CT57</f>
        <v>0</v>
      </c>
      <c r="CV11" s="3">
        <f>+[1]CE!CU57</f>
        <v>0</v>
      </c>
      <c r="CW11" s="3">
        <f>+[1]CE!CV57</f>
        <v>0</v>
      </c>
      <c r="CX11" s="3">
        <f>+[1]CE!CW57</f>
        <v>0</v>
      </c>
      <c r="CY11" s="3">
        <f>+[1]CE!CX57</f>
        <v>0</v>
      </c>
      <c r="CZ11" s="3">
        <f>+[1]CE!CY57</f>
        <v>0</v>
      </c>
      <c r="DA11" s="3">
        <f>+[1]CE!CZ57</f>
        <v>0</v>
      </c>
      <c r="DB11" s="3">
        <f>+[1]CE!DA57</f>
        <v>0</v>
      </c>
      <c r="DC11" s="3">
        <f>+[1]CE!DB57</f>
        <v>0</v>
      </c>
      <c r="DD11" s="3">
        <f>+[1]CE!DC57</f>
        <v>0</v>
      </c>
      <c r="DE11" s="3">
        <f>+[1]CE!DD57</f>
        <v>0</v>
      </c>
      <c r="DF11" s="3">
        <f>+[1]CE!DE57</f>
        <v>0</v>
      </c>
      <c r="DG11" s="3">
        <f>+[1]CE!DF57</f>
        <v>0</v>
      </c>
      <c r="DH11" s="3">
        <f>+[1]CE!DG57</f>
        <v>0</v>
      </c>
      <c r="DI11" s="3">
        <f>+[1]CE!DH57</f>
        <v>0</v>
      </c>
      <c r="DJ11" s="3">
        <f>+[1]CE!DI57</f>
        <v>0</v>
      </c>
      <c r="DK11" s="3">
        <f>+[1]CE!DJ57</f>
        <v>0</v>
      </c>
      <c r="DL11" s="3">
        <f>+[1]CE!DK57</f>
        <v>0</v>
      </c>
      <c r="DM11" s="3">
        <f>+[1]CE!DL57</f>
        <v>0</v>
      </c>
      <c r="DN11" s="3">
        <f>+[1]CE!DM57</f>
        <v>0</v>
      </c>
      <c r="DO11" s="3">
        <f>+[1]CE!DN57</f>
        <v>0</v>
      </c>
      <c r="DP11" s="3">
        <f>+[1]CE!DO57</f>
        <v>0</v>
      </c>
      <c r="DQ11" s="3">
        <f>+[1]CE!DP57</f>
        <v>0</v>
      </c>
      <c r="DR11" s="3">
        <f>+[1]CE!DQ57</f>
        <v>0</v>
      </c>
      <c r="DS11" s="3">
        <f>+[1]CE!DR57</f>
        <v>0</v>
      </c>
      <c r="DT11" s="3">
        <f>+[1]CE!DS57</f>
        <v>0</v>
      </c>
      <c r="DU11" s="3">
        <f>+[1]CE!DT57</f>
        <v>0</v>
      </c>
      <c r="DV11" s="3">
        <f>+[1]CE!DU57</f>
        <v>0</v>
      </c>
      <c r="DW11" s="3">
        <f>+[1]CE!DV57</f>
        <v>0</v>
      </c>
      <c r="DY11" s="3">
        <f t="shared" si="0"/>
        <v>1300</v>
      </c>
      <c r="DZ11" s="3">
        <f t="shared" si="1"/>
        <v>0</v>
      </c>
      <c r="EA11" s="3">
        <f t="shared" si="2"/>
        <v>0</v>
      </c>
      <c r="EB11" s="3">
        <f t="shared" si="3"/>
        <v>0</v>
      </c>
      <c r="EC11" s="3">
        <f t="shared" si="4"/>
        <v>0</v>
      </c>
      <c r="ED11" s="3">
        <f t="shared" si="5"/>
        <v>0</v>
      </c>
      <c r="EE11" s="3">
        <f t="shared" si="6"/>
        <v>0</v>
      </c>
      <c r="EF11" s="3">
        <f t="shared" si="7"/>
        <v>0</v>
      </c>
      <c r="EG11" s="3">
        <f t="shared" si="8"/>
        <v>0</v>
      </c>
      <c r="EH11" s="3">
        <f t="shared" si="9"/>
        <v>0</v>
      </c>
    </row>
    <row r="13" spans="2:138">
      <c r="D13" s="229" t="s">
        <v>327</v>
      </c>
      <c r="H13" s="27">
        <f>+SUM(H9:H12)</f>
        <v>634156.04166666663</v>
      </c>
      <c r="I13" s="27">
        <f>+SUM(I9:I12)</f>
        <v>634085.20833333337</v>
      </c>
      <c r="J13" s="27">
        <f t="shared" ref="J13:BU13" si="10">+SUM(J9:J12)</f>
        <v>634014.375</v>
      </c>
      <c r="K13" s="27">
        <f t="shared" si="10"/>
        <v>693943.54166666663</v>
      </c>
      <c r="L13" s="27">
        <f t="shared" si="10"/>
        <v>693872.70833333337</v>
      </c>
      <c r="M13" s="27">
        <f t="shared" si="10"/>
        <v>693801.875</v>
      </c>
      <c r="N13" s="27">
        <f t="shared" si="10"/>
        <v>693731.04166666663</v>
      </c>
      <c r="O13" s="27">
        <f t="shared" si="10"/>
        <v>693660.20833333337</v>
      </c>
      <c r="P13" s="27">
        <f t="shared" si="10"/>
        <v>693589.375</v>
      </c>
      <c r="Q13" s="27">
        <f t="shared" si="10"/>
        <v>693518.54166666663</v>
      </c>
      <c r="R13" s="27">
        <f t="shared" si="10"/>
        <v>693447.70833333337</v>
      </c>
      <c r="S13" s="27">
        <f t="shared" si="10"/>
        <v>693376.875</v>
      </c>
      <c r="T13" s="27">
        <f t="shared" si="10"/>
        <v>693326.875</v>
      </c>
      <c r="U13" s="27">
        <f t="shared" si="10"/>
        <v>693276.875</v>
      </c>
      <c r="V13" s="27">
        <f t="shared" si="10"/>
        <v>693226.875</v>
      </c>
      <c r="W13" s="27">
        <f t="shared" si="10"/>
        <v>693176.875</v>
      </c>
      <c r="X13" s="27">
        <f t="shared" si="10"/>
        <v>693126.875</v>
      </c>
      <c r="Y13" s="27">
        <f t="shared" si="10"/>
        <v>693076.875</v>
      </c>
      <c r="Z13" s="27">
        <f t="shared" si="10"/>
        <v>693026.875</v>
      </c>
      <c r="AA13" s="27">
        <f t="shared" si="10"/>
        <v>692976.875</v>
      </c>
      <c r="AB13" s="27">
        <f t="shared" si="10"/>
        <v>692926.875</v>
      </c>
      <c r="AC13" s="27">
        <f t="shared" si="10"/>
        <v>692876.875</v>
      </c>
      <c r="AD13" s="27">
        <f t="shared" si="10"/>
        <v>692826.875</v>
      </c>
      <c r="AE13" s="27">
        <f t="shared" si="10"/>
        <v>692776.875</v>
      </c>
      <c r="AF13" s="27">
        <f t="shared" si="10"/>
        <v>235976.875</v>
      </c>
      <c r="AG13" s="27">
        <f t="shared" si="10"/>
        <v>235926.875</v>
      </c>
      <c r="AH13" s="27">
        <f t="shared" si="10"/>
        <v>235876.875</v>
      </c>
      <c r="AI13" s="27">
        <f t="shared" si="10"/>
        <v>235826.875</v>
      </c>
      <c r="AJ13" s="27">
        <f t="shared" si="10"/>
        <v>235776.875</v>
      </c>
      <c r="AK13" s="27">
        <f t="shared" si="10"/>
        <v>235726.875</v>
      </c>
      <c r="AL13" s="27">
        <f t="shared" si="10"/>
        <v>235676.875</v>
      </c>
      <c r="AM13" s="27">
        <f t="shared" si="10"/>
        <v>235626.875</v>
      </c>
      <c r="AN13" s="27">
        <f t="shared" si="10"/>
        <v>235576.875</v>
      </c>
      <c r="AO13" s="27">
        <f t="shared" si="10"/>
        <v>235526.875</v>
      </c>
      <c r="AP13" s="27">
        <f t="shared" si="10"/>
        <v>235476.875</v>
      </c>
      <c r="AQ13" s="27">
        <f t="shared" si="10"/>
        <v>235426.875</v>
      </c>
      <c r="AR13" s="27">
        <f t="shared" si="10"/>
        <v>692126.875</v>
      </c>
      <c r="AS13" s="27">
        <f t="shared" si="10"/>
        <v>692076.875</v>
      </c>
      <c r="AT13" s="27">
        <f t="shared" si="10"/>
        <v>692026.875</v>
      </c>
      <c r="AU13" s="27">
        <f t="shared" si="10"/>
        <v>691976.875</v>
      </c>
      <c r="AV13" s="27">
        <f t="shared" si="10"/>
        <v>691926.875</v>
      </c>
      <c r="AW13" s="27">
        <f t="shared" si="10"/>
        <v>691876.875</v>
      </c>
      <c r="AX13" s="27">
        <f t="shared" si="10"/>
        <v>691826.875</v>
      </c>
      <c r="AY13" s="27">
        <f t="shared" si="10"/>
        <v>691776.875</v>
      </c>
      <c r="AZ13" s="27">
        <f t="shared" si="10"/>
        <v>691726.875</v>
      </c>
      <c r="BA13" s="27">
        <f t="shared" si="10"/>
        <v>691676.875</v>
      </c>
      <c r="BB13" s="27">
        <f t="shared" si="10"/>
        <v>691626.875</v>
      </c>
      <c r="BC13" s="27">
        <f t="shared" si="10"/>
        <v>691576.875</v>
      </c>
      <c r="BD13" s="27">
        <f t="shared" si="10"/>
        <v>691526.875</v>
      </c>
      <c r="BE13" s="27">
        <f t="shared" si="10"/>
        <v>691476.875</v>
      </c>
      <c r="BF13" s="27">
        <f t="shared" si="10"/>
        <v>691426.875</v>
      </c>
      <c r="BG13" s="27">
        <f t="shared" si="10"/>
        <v>691376.875</v>
      </c>
      <c r="BH13" s="27">
        <f t="shared" si="10"/>
        <v>691326.875</v>
      </c>
      <c r="BI13" s="27">
        <f t="shared" si="10"/>
        <v>691276.875</v>
      </c>
      <c r="BJ13" s="27">
        <f t="shared" si="10"/>
        <v>691226.875</v>
      </c>
      <c r="BK13" s="27">
        <f t="shared" si="10"/>
        <v>691176.875</v>
      </c>
      <c r="BL13" s="27">
        <f t="shared" si="10"/>
        <v>691126.875</v>
      </c>
      <c r="BM13" s="27">
        <f t="shared" si="10"/>
        <v>691076.875</v>
      </c>
      <c r="BN13" s="27">
        <f t="shared" si="10"/>
        <v>691026.875</v>
      </c>
      <c r="BO13" s="27">
        <f t="shared" si="10"/>
        <v>690976.875</v>
      </c>
      <c r="BP13" s="27">
        <f t="shared" si="10"/>
        <v>690926.875</v>
      </c>
      <c r="BQ13" s="27">
        <f t="shared" si="10"/>
        <v>690876.875</v>
      </c>
      <c r="BR13" s="27">
        <f t="shared" si="10"/>
        <v>690826.875</v>
      </c>
      <c r="BS13" s="27">
        <f t="shared" si="10"/>
        <v>690776.875</v>
      </c>
      <c r="BT13" s="27">
        <f t="shared" si="10"/>
        <v>690726.875</v>
      </c>
      <c r="BU13" s="27">
        <f t="shared" si="10"/>
        <v>690676.875</v>
      </c>
      <c r="BV13" s="27">
        <f t="shared" ref="BV13:DW13" si="11">+SUM(BV9:BV12)</f>
        <v>690626.875</v>
      </c>
      <c r="BW13" s="27">
        <f t="shared" si="11"/>
        <v>690576.875</v>
      </c>
      <c r="BX13" s="27">
        <f t="shared" si="11"/>
        <v>690526.875</v>
      </c>
      <c r="BY13" s="27">
        <f t="shared" si="11"/>
        <v>690476.875</v>
      </c>
      <c r="BZ13" s="27">
        <f t="shared" si="11"/>
        <v>690426.875</v>
      </c>
      <c r="CA13" s="27">
        <f t="shared" si="11"/>
        <v>690376.875</v>
      </c>
      <c r="CB13" s="27">
        <f t="shared" si="11"/>
        <v>690326.875</v>
      </c>
      <c r="CC13" s="27">
        <f t="shared" si="11"/>
        <v>690276.875</v>
      </c>
      <c r="CD13" s="27">
        <f t="shared" si="11"/>
        <v>690226.875</v>
      </c>
      <c r="CE13" s="27">
        <f t="shared" si="11"/>
        <v>690176.875</v>
      </c>
      <c r="CF13" s="27">
        <f t="shared" si="11"/>
        <v>690126.875</v>
      </c>
      <c r="CG13" s="27">
        <f t="shared" si="11"/>
        <v>690076.875</v>
      </c>
      <c r="CH13" s="27">
        <f t="shared" si="11"/>
        <v>690026.875</v>
      </c>
      <c r="CI13" s="27">
        <f t="shared" si="11"/>
        <v>689976.875</v>
      </c>
      <c r="CJ13" s="27">
        <f t="shared" si="11"/>
        <v>689926.875</v>
      </c>
      <c r="CK13" s="27">
        <f t="shared" si="11"/>
        <v>689876.875</v>
      </c>
      <c r="CL13" s="27">
        <f t="shared" si="11"/>
        <v>689826.875</v>
      </c>
      <c r="CM13" s="27">
        <f t="shared" si="11"/>
        <v>689776.875</v>
      </c>
      <c r="CN13" s="27">
        <f t="shared" si="11"/>
        <v>689726.875</v>
      </c>
      <c r="CO13" s="27">
        <f t="shared" si="11"/>
        <v>689676.875</v>
      </c>
      <c r="CP13" s="27">
        <f t="shared" si="11"/>
        <v>689626.875</v>
      </c>
      <c r="CQ13" s="27">
        <f t="shared" si="11"/>
        <v>689576.875</v>
      </c>
      <c r="CR13" s="27">
        <f t="shared" si="11"/>
        <v>689526.875</v>
      </c>
      <c r="CS13" s="27">
        <f t="shared" si="11"/>
        <v>689476.875</v>
      </c>
      <c r="CT13" s="27">
        <f t="shared" si="11"/>
        <v>689426.875</v>
      </c>
      <c r="CU13" s="27">
        <f t="shared" si="11"/>
        <v>689376.875</v>
      </c>
      <c r="CV13" s="27">
        <f t="shared" si="11"/>
        <v>689326.875</v>
      </c>
      <c r="CW13" s="27">
        <f t="shared" si="11"/>
        <v>689276.875</v>
      </c>
      <c r="CX13" s="27">
        <f t="shared" si="11"/>
        <v>689226.875</v>
      </c>
      <c r="CY13" s="27">
        <f t="shared" si="11"/>
        <v>689176.875</v>
      </c>
      <c r="CZ13" s="27">
        <f t="shared" si="11"/>
        <v>689126.875</v>
      </c>
      <c r="DA13" s="27">
        <f t="shared" si="11"/>
        <v>689076.875</v>
      </c>
      <c r="DB13" s="27">
        <f t="shared" si="11"/>
        <v>689026.875</v>
      </c>
      <c r="DC13" s="27">
        <f t="shared" si="11"/>
        <v>688976.875</v>
      </c>
      <c r="DD13" s="27">
        <f t="shared" si="11"/>
        <v>688926.875</v>
      </c>
      <c r="DE13" s="27">
        <f t="shared" si="11"/>
        <v>688876.875</v>
      </c>
      <c r="DF13" s="27">
        <f t="shared" si="11"/>
        <v>688826.875</v>
      </c>
      <c r="DG13" s="27">
        <f t="shared" si="11"/>
        <v>688776.875</v>
      </c>
      <c r="DH13" s="27">
        <f t="shared" si="11"/>
        <v>688726.875</v>
      </c>
      <c r="DI13" s="27">
        <f t="shared" si="11"/>
        <v>688676.875</v>
      </c>
      <c r="DJ13" s="27">
        <f t="shared" si="11"/>
        <v>688626.875</v>
      </c>
      <c r="DK13" s="27">
        <f t="shared" si="11"/>
        <v>688576.875</v>
      </c>
      <c r="DL13" s="27">
        <f t="shared" si="11"/>
        <v>688526.875</v>
      </c>
      <c r="DM13" s="27">
        <f t="shared" si="11"/>
        <v>688476.875</v>
      </c>
      <c r="DN13" s="27">
        <f t="shared" si="11"/>
        <v>688426.875</v>
      </c>
      <c r="DO13" s="27">
        <f t="shared" si="11"/>
        <v>688376.875</v>
      </c>
      <c r="DP13" s="27">
        <f t="shared" si="11"/>
        <v>688326.875</v>
      </c>
      <c r="DQ13" s="27">
        <f t="shared" si="11"/>
        <v>688276.875</v>
      </c>
      <c r="DR13" s="27">
        <f t="shared" si="11"/>
        <v>688226.875</v>
      </c>
      <c r="DS13" s="27">
        <f t="shared" si="11"/>
        <v>688176.875</v>
      </c>
      <c r="DT13" s="27">
        <f t="shared" si="11"/>
        <v>688126.875</v>
      </c>
      <c r="DU13" s="27">
        <f t="shared" si="11"/>
        <v>688076.875</v>
      </c>
      <c r="DV13" s="27">
        <f t="shared" si="11"/>
        <v>688026.875</v>
      </c>
      <c r="DW13" s="27">
        <f t="shared" si="11"/>
        <v>687976.875</v>
      </c>
      <c r="DY13" s="27">
        <f t="shared" ref="DY13:EH13" si="12">+SUM(DY9:DY12)</f>
        <v>8145197.5</v>
      </c>
      <c r="DZ13" s="27">
        <f t="shared" si="12"/>
        <v>8316622.5</v>
      </c>
      <c r="EA13" s="27">
        <f t="shared" si="12"/>
        <v>2828422.5</v>
      </c>
      <c r="EB13" s="27">
        <f t="shared" si="12"/>
        <v>8302222.5</v>
      </c>
      <c r="EC13" s="27">
        <f t="shared" si="12"/>
        <v>8295022.5</v>
      </c>
      <c r="ED13" s="27">
        <f t="shared" si="12"/>
        <v>8287822.5</v>
      </c>
      <c r="EE13" s="27">
        <f t="shared" si="12"/>
        <v>8280622.5</v>
      </c>
      <c r="EF13" s="27">
        <f t="shared" si="12"/>
        <v>8273422.5</v>
      </c>
      <c r="EG13" s="27">
        <f t="shared" si="12"/>
        <v>8266222.5</v>
      </c>
      <c r="EH13" s="27">
        <f t="shared" si="12"/>
        <v>8259022.5</v>
      </c>
    </row>
    <row r="15" spans="2:138" ht="15.6">
      <c r="C15" s="230" t="s">
        <v>328</v>
      </c>
    </row>
    <row r="16" spans="2:138">
      <c r="D16" t="s">
        <v>329</v>
      </c>
      <c r="H16" s="3">
        <f>+[1]CE!G47</f>
        <v>28.125</v>
      </c>
      <c r="I16" s="3">
        <f>+[1]CE!H47</f>
        <v>28.125</v>
      </c>
      <c r="J16" s="3">
        <f>+[1]CE!I47</f>
        <v>28.125</v>
      </c>
      <c r="K16" s="3">
        <f>+[1]CE!J47</f>
        <v>28.125</v>
      </c>
      <c r="L16" s="3">
        <f>+[1]CE!K47</f>
        <v>28.125</v>
      </c>
      <c r="M16" s="3">
        <f>+[1]CE!L47</f>
        <v>28.125</v>
      </c>
      <c r="N16" s="3">
        <f>+[1]CE!M47</f>
        <v>28.125</v>
      </c>
      <c r="O16" s="3">
        <f>+[1]CE!N47</f>
        <v>28.125</v>
      </c>
      <c r="P16" s="3">
        <f>+[1]CE!O47</f>
        <v>28.125</v>
      </c>
      <c r="Q16" s="3">
        <f>+[1]CE!P47</f>
        <v>28.125</v>
      </c>
      <c r="R16" s="3">
        <f>+[1]CE!Q47</f>
        <v>28.125</v>
      </c>
      <c r="S16" s="3">
        <f>+[1]CE!R47</f>
        <v>28.125</v>
      </c>
      <c r="T16" s="3">
        <f>+[1]CE!S47</f>
        <v>28.125</v>
      </c>
      <c r="U16" s="3">
        <f>+[1]CE!T47</f>
        <v>28.125</v>
      </c>
      <c r="V16" s="3">
        <f>+[1]CE!U47</f>
        <v>28.125</v>
      </c>
      <c r="W16" s="3">
        <f>+[1]CE!V47</f>
        <v>28.125</v>
      </c>
      <c r="X16" s="3">
        <f>+[1]CE!W47</f>
        <v>28.125</v>
      </c>
      <c r="Y16" s="3">
        <f>+[1]CE!X47</f>
        <v>28.125</v>
      </c>
      <c r="Z16" s="3">
        <f>+[1]CE!Y47</f>
        <v>28.125</v>
      </c>
      <c r="AA16" s="3">
        <f>+[1]CE!Z47</f>
        <v>28.125</v>
      </c>
      <c r="AB16" s="3">
        <f>+[1]CE!AA47</f>
        <v>28.125</v>
      </c>
      <c r="AC16" s="3">
        <f>+[1]CE!AB47</f>
        <v>28.125</v>
      </c>
      <c r="AD16" s="3">
        <f>+[1]CE!AC47</f>
        <v>28.125</v>
      </c>
      <c r="AE16" s="3">
        <f>+[1]CE!AD47</f>
        <v>28.125</v>
      </c>
      <c r="AF16" s="3">
        <f>+[1]CE!AE47</f>
        <v>28.125</v>
      </c>
      <c r="AG16" s="3">
        <f>+[1]CE!AF47</f>
        <v>28.125</v>
      </c>
      <c r="AH16" s="3">
        <f>+[1]CE!AG47</f>
        <v>28.125</v>
      </c>
      <c r="AI16" s="3">
        <f>+[1]CE!AH47</f>
        <v>28.125</v>
      </c>
      <c r="AJ16" s="3">
        <f>+[1]CE!AI47</f>
        <v>28.125</v>
      </c>
      <c r="AK16" s="3">
        <f>+[1]CE!AJ47</f>
        <v>28.125</v>
      </c>
      <c r="AL16" s="3">
        <f>+[1]CE!AK47</f>
        <v>28.125</v>
      </c>
      <c r="AM16" s="3">
        <f>+[1]CE!AL47</f>
        <v>28.125</v>
      </c>
      <c r="AN16" s="3">
        <f>+[1]CE!AM47</f>
        <v>28.125</v>
      </c>
      <c r="AO16" s="3">
        <f>+[1]CE!AN47</f>
        <v>28.125</v>
      </c>
      <c r="AP16" s="3">
        <f>+[1]CE!AO47</f>
        <v>28.125</v>
      </c>
      <c r="AQ16" s="3">
        <f>+[1]CE!AP47</f>
        <v>28.125</v>
      </c>
      <c r="AR16" s="3">
        <f>+[1]CE!AQ47</f>
        <v>28.125</v>
      </c>
      <c r="AS16" s="3">
        <f>+[1]CE!AR47</f>
        <v>28.125</v>
      </c>
      <c r="AT16" s="3">
        <f>+[1]CE!AS47</f>
        <v>28.125</v>
      </c>
      <c r="AU16" s="3">
        <f>+[1]CE!AT47</f>
        <v>28.125</v>
      </c>
      <c r="AV16" s="3">
        <f>+[1]CE!AU47</f>
        <v>28.125</v>
      </c>
      <c r="AW16" s="3">
        <f>+[1]CE!AV47</f>
        <v>28.125</v>
      </c>
      <c r="AX16" s="3">
        <f>+[1]CE!AW47</f>
        <v>28.125</v>
      </c>
      <c r="AY16" s="3">
        <f>+[1]CE!AX47</f>
        <v>28.125</v>
      </c>
      <c r="AZ16" s="3">
        <f>+[1]CE!AY47</f>
        <v>28.125</v>
      </c>
      <c r="BA16" s="3">
        <f>+[1]CE!AZ47</f>
        <v>28.125</v>
      </c>
      <c r="BB16" s="3">
        <f>+[1]CE!BA47</f>
        <v>28.125</v>
      </c>
      <c r="BC16" s="3">
        <f>+[1]CE!BB47</f>
        <v>28.125</v>
      </c>
      <c r="BD16" s="3">
        <f>+[1]CE!BC47</f>
        <v>28.125</v>
      </c>
      <c r="BE16" s="3">
        <f>+[1]CE!BD47</f>
        <v>28.125</v>
      </c>
      <c r="BF16" s="3">
        <f>+[1]CE!BE47</f>
        <v>28.125</v>
      </c>
      <c r="BG16" s="3">
        <f>+[1]CE!BF47</f>
        <v>28.125</v>
      </c>
      <c r="BH16" s="3">
        <f>+[1]CE!BG47</f>
        <v>28.125</v>
      </c>
      <c r="BI16" s="3">
        <f>+[1]CE!BH47</f>
        <v>28.125</v>
      </c>
      <c r="BJ16" s="3">
        <f>+[1]CE!BI47</f>
        <v>28.125</v>
      </c>
      <c r="BK16" s="3">
        <f>+[1]CE!BJ47</f>
        <v>28.125</v>
      </c>
      <c r="BL16" s="3">
        <f>+[1]CE!BK47</f>
        <v>28.125</v>
      </c>
      <c r="BM16" s="3">
        <f>+[1]CE!BL47</f>
        <v>28.125</v>
      </c>
      <c r="BN16" s="3">
        <f>+[1]CE!BM47</f>
        <v>28.125</v>
      </c>
      <c r="BO16" s="3">
        <f>+[1]CE!BN47</f>
        <v>28.125</v>
      </c>
      <c r="BP16" s="3">
        <f>+[1]CE!BO47</f>
        <v>28.125</v>
      </c>
      <c r="BQ16" s="3">
        <f>+[1]CE!BP47</f>
        <v>28.125</v>
      </c>
      <c r="BR16" s="3">
        <f>+[1]CE!BQ47</f>
        <v>28.125</v>
      </c>
      <c r="BS16" s="3">
        <f>+[1]CE!BR47</f>
        <v>28.125</v>
      </c>
      <c r="BT16" s="3">
        <f>+[1]CE!BS47</f>
        <v>28.125</v>
      </c>
      <c r="BU16" s="3">
        <f>+[1]CE!BT47</f>
        <v>28.125</v>
      </c>
      <c r="BV16" s="3">
        <f>+[1]CE!BU47</f>
        <v>28.125</v>
      </c>
      <c r="BW16" s="3">
        <f>+[1]CE!BV47</f>
        <v>28.125</v>
      </c>
      <c r="BX16" s="3">
        <f>+[1]CE!BW47</f>
        <v>28.125</v>
      </c>
      <c r="BY16" s="3">
        <f>+[1]CE!BX47</f>
        <v>28.125</v>
      </c>
      <c r="BZ16" s="3">
        <f>+[1]CE!BY47</f>
        <v>28.125</v>
      </c>
      <c r="CA16" s="3">
        <f>+[1]CE!BZ47</f>
        <v>28.125</v>
      </c>
      <c r="CB16" s="3">
        <f>+[1]CE!CA47</f>
        <v>28.125</v>
      </c>
      <c r="CC16" s="3">
        <f>+[1]CE!CB47</f>
        <v>28.125</v>
      </c>
      <c r="CD16" s="3">
        <f>+[1]CE!CC47</f>
        <v>28.125</v>
      </c>
      <c r="CE16" s="3">
        <f>+[1]CE!CD47</f>
        <v>28.125</v>
      </c>
      <c r="CF16" s="3">
        <f>+[1]CE!CE47</f>
        <v>28.125</v>
      </c>
      <c r="CG16" s="3">
        <f>+[1]CE!CF47</f>
        <v>28.125</v>
      </c>
      <c r="CH16" s="3">
        <f>+[1]CE!CG47</f>
        <v>28.125</v>
      </c>
      <c r="CI16" s="3">
        <f>+[1]CE!CH47</f>
        <v>28.125</v>
      </c>
      <c r="CJ16" s="3">
        <f>+[1]CE!CI47</f>
        <v>28.125</v>
      </c>
      <c r="CK16" s="3">
        <f>+[1]CE!CJ47</f>
        <v>28.125</v>
      </c>
      <c r="CL16" s="3">
        <f>+[1]CE!CK47</f>
        <v>28.125</v>
      </c>
      <c r="CM16" s="3">
        <f>+[1]CE!CL47</f>
        <v>28.125</v>
      </c>
      <c r="CN16" s="3">
        <f>+[1]CE!CM47</f>
        <v>28.125</v>
      </c>
      <c r="CO16" s="3">
        <f>+[1]CE!CN47</f>
        <v>28.125</v>
      </c>
      <c r="CP16" s="3">
        <f>+[1]CE!CO47</f>
        <v>28.125</v>
      </c>
      <c r="CQ16" s="3">
        <f>+[1]CE!CP47</f>
        <v>28.125</v>
      </c>
      <c r="CR16" s="3">
        <f>+[1]CE!CQ47</f>
        <v>28.125</v>
      </c>
      <c r="CS16" s="3">
        <f>+[1]CE!CR47</f>
        <v>28.125</v>
      </c>
      <c r="CT16" s="3">
        <f>+[1]CE!CS47</f>
        <v>28.125</v>
      </c>
      <c r="CU16" s="3">
        <f>+[1]CE!CT47</f>
        <v>28.125</v>
      </c>
      <c r="CV16" s="3">
        <f>+[1]CE!CU47</f>
        <v>28.125</v>
      </c>
      <c r="CW16" s="3">
        <f>+[1]CE!CV47</f>
        <v>28.125</v>
      </c>
      <c r="CX16" s="3">
        <f>+[1]CE!CW47</f>
        <v>28.125</v>
      </c>
      <c r="CY16" s="3">
        <f>+[1]CE!CX47</f>
        <v>28.125</v>
      </c>
      <c r="CZ16" s="3">
        <f>+[1]CE!CY47</f>
        <v>28.125</v>
      </c>
      <c r="DA16" s="3">
        <f>+[1]CE!CZ47</f>
        <v>28.125</v>
      </c>
      <c r="DB16" s="3">
        <f>+[1]CE!DA47</f>
        <v>28.125</v>
      </c>
      <c r="DC16" s="3">
        <f>+[1]CE!DB47</f>
        <v>28.125</v>
      </c>
      <c r="DD16" s="3">
        <f>+[1]CE!DC47</f>
        <v>28.125</v>
      </c>
      <c r="DE16" s="3">
        <f>+[1]CE!DD47</f>
        <v>28.125</v>
      </c>
      <c r="DF16" s="3">
        <f>+[1]CE!DE47</f>
        <v>28.125</v>
      </c>
      <c r="DG16" s="3">
        <f>+[1]CE!DF47</f>
        <v>28.125</v>
      </c>
      <c r="DH16" s="3">
        <f>+[1]CE!DG47</f>
        <v>28.125</v>
      </c>
      <c r="DI16" s="3">
        <f>+[1]CE!DH47</f>
        <v>28.125</v>
      </c>
      <c r="DJ16" s="3">
        <f>+[1]CE!DI47</f>
        <v>28.125</v>
      </c>
      <c r="DK16" s="3">
        <f>+[1]CE!DJ47</f>
        <v>28.125</v>
      </c>
      <c r="DL16" s="3">
        <f>+[1]CE!DK47</f>
        <v>28.125</v>
      </c>
      <c r="DM16" s="3">
        <f>+[1]CE!DL47</f>
        <v>28.125</v>
      </c>
      <c r="DN16" s="3">
        <f>+[1]CE!DM47</f>
        <v>28.125</v>
      </c>
      <c r="DO16" s="3">
        <f>+[1]CE!DN47</f>
        <v>28.125</v>
      </c>
      <c r="DP16" s="3">
        <f>+[1]CE!DO47</f>
        <v>28.125</v>
      </c>
      <c r="DQ16" s="3">
        <f>+[1]CE!DP47</f>
        <v>28.125</v>
      </c>
      <c r="DR16" s="3">
        <f>+[1]CE!DQ47</f>
        <v>28.125</v>
      </c>
      <c r="DS16" s="3">
        <f>+[1]CE!DR47</f>
        <v>28.125</v>
      </c>
      <c r="DT16" s="3">
        <f>+[1]CE!DS47</f>
        <v>28.125</v>
      </c>
      <c r="DU16" s="3">
        <f>+[1]CE!DT47</f>
        <v>28.125</v>
      </c>
      <c r="DV16" s="3">
        <f>+[1]CE!DU47</f>
        <v>28.125</v>
      </c>
      <c r="DW16" s="3">
        <f>+[1]CE!DV47</f>
        <v>28.125</v>
      </c>
      <c r="DY16" s="3">
        <f t="shared" ref="DY16:DY17" si="13">+SUM(H16:S16)</f>
        <v>337.5</v>
      </c>
      <c r="DZ16" s="3">
        <f t="shared" ref="DZ16:DZ17" si="14">+SUM(T16:AE16)</f>
        <v>337.5</v>
      </c>
      <c r="EA16" s="3">
        <f t="shared" ref="EA16:EA17" si="15">+SUM(AF16:AQ16)</f>
        <v>337.5</v>
      </c>
      <c r="EB16" s="3">
        <f t="shared" ref="EB16:EB17" si="16">+SUM(AR16:BC16)</f>
        <v>337.5</v>
      </c>
      <c r="EC16" s="3">
        <f t="shared" ref="EC16:EC17" si="17">+SUM(BD16:BO16)</f>
        <v>337.5</v>
      </c>
      <c r="ED16" s="3">
        <f t="shared" ref="ED16:ED17" si="18">+SUM(BP16:CA16)</f>
        <v>337.5</v>
      </c>
      <c r="EE16" s="3">
        <f t="shared" ref="EE16:EE17" si="19">+SUM(CB16:CM16)</f>
        <v>337.5</v>
      </c>
      <c r="EF16" s="3">
        <f t="shared" ref="EF16:EF17" si="20">+SUM(CN16:CY16)</f>
        <v>337.5</v>
      </c>
      <c r="EG16" s="3">
        <f t="shared" ref="EG16:EG17" si="21">+SUM(CZ16:DK16)</f>
        <v>337.5</v>
      </c>
      <c r="EH16" s="3">
        <f t="shared" ref="EH16:EH17" si="22">+SUM(DL16:DW16)</f>
        <v>337.5</v>
      </c>
    </row>
    <row r="17" spans="3:138">
      <c r="D17" t="s">
        <v>330</v>
      </c>
      <c r="H17" s="3">
        <f>+[1]CE!G44</f>
        <v>60070.833333333328</v>
      </c>
      <c r="I17" s="3">
        <f>+[1]CE!H44</f>
        <v>60141.666666666672</v>
      </c>
      <c r="J17" s="3">
        <f>+[1]CE!I44</f>
        <v>60212.5</v>
      </c>
      <c r="K17" s="3">
        <f>+[1]CE!J44</f>
        <v>283.33333333333337</v>
      </c>
      <c r="L17" s="3">
        <f>+[1]CE!K44</f>
        <v>354.16666666666663</v>
      </c>
      <c r="M17" s="3">
        <f>+[1]CE!L44</f>
        <v>425</v>
      </c>
      <c r="N17" s="3">
        <f>+[1]CE!M44</f>
        <v>495.83333333333331</v>
      </c>
      <c r="O17" s="3">
        <f>+[1]CE!N44</f>
        <v>566.66666666666663</v>
      </c>
      <c r="P17" s="3">
        <f>+[1]CE!O44</f>
        <v>637.5</v>
      </c>
      <c r="Q17" s="3">
        <f>+[1]CE!P44</f>
        <v>708.33333333333326</v>
      </c>
      <c r="R17" s="3">
        <f>+[1]CE!Q44</f>
        <v>779.16666666666663</v>
      </c>
      <c r="S17" s="3">
        <f>+[1]CE!R44</f>
        <v>850</v>
      </c>
      <c r="T17" s="3">
        <f>+[1]CE!S44</f>
        <v>900</v>
      </c>
      <c r="U17" s="3">
        <f>+[1]CE!T44</f>
        <v>950</v>
      </c>
      <c r="V17" s="3">
        <f>+[1]CE!U44</f>
        <v>1000</v>
      </c>
      <c r="W17" s="3">
        <f>+[1]CE!V44</f>
        <v>1050</v>
      </c>
      <c r="X17" s="3">
        <f>+[1]CE!W44</f>
        <v>1100</v>
      </c>
      <c r="Y17" s="3">
        <f>+[1]CE!X44</f>
        <v>1150</v>
      </c>
      <c r="Z17" s="3">
        <f>+[1]CE!Y44</f>
        <v>1200</v>
      </c>
      <c r="AA17" s="3">
        <f>+[1]CE!Z44</f>
        <v>1250</v>
      </c>
      <c r="AB17" s="3">
        <f>+[1]CE!AA44</f>
        <v>1300</v>
      </c>
      <c r="AC17" s="3">
        <f>+[1]CE!AB44</f>
        <v>1350</v>
      </c>
      <c r="AD17" s="3">
        <f>+[1]CE!AC44</f>
        <v>1400</v>
      </c>
      <c r="AE17" s="3">
        <f>+[1]CE!AD44</f>
        <v>1450</v>
      </c>
      <c r="AF17" s="3">
        <f>+[1]CE!AE44</f>
        <v>1500</v>
      </c>
      <c r="AG17" s="3">
        <f>+[1]CE!AF44</f>
        <v>1550</v>
      </c>
      <c r="AH17" s="3">
        <f>+[1]CE!AG44</f>
        <v>1600</v>
      </c>
      <c r="AI17" s="3">
        <f>+[1]CE!AH44</f>
        <v>1650</v>
      </c>
      <c r="AJ17" s="3">
        <f>+[1]CE!AI44</f>
        <v>1700</v>
      </c>
      <c r="AK17" s="3">
        <f>+[1]CE!AJ44</f>
        <v>1750</v>
      </c>
      <c r="AL17" s="3">
        <f>+[1]CE!AK44</f>
        <v>1800</v>
      </c>
      <c r="AM17" s="3">
        <f>+[1]CE!AL44</f>
        <v>1850</v>
      </c>
      <c r="AN17" s="3">
        <f>+[1]CE!AM44</f>
        <v>1900</v>
      </c>
      <c r="AO17" s="3">
        <f>+[1]CE!AN44</f>
        <v>1950</v>
      </c>
      <c r="AP17" s="3">
        <f>+[1]CE!AO44</f>
        <v>2000</v>
      </c>
      <c r="AQ17" s="3">
        <f>+[1]CE!AP44</f>
        <v>2050</v>
      </c>
      <c r="AR17" s="3">
        <f>+[1]CE!AQ44</f>
        <v>2100</v>
      </c>
      <c r="AS17" s="3">
        <f>+[1]CE!AR44</f>
        <v>2150</v>
      </c>
      <c r="AT17" s="3">
        <f>+[1]CE!AS44</f>
        <v>2200</v>
      </c>
      <c r="AU17" s="3">
        <f>+[1]CE!AT44</f>
        <v>2250</v>
      </c>
      <c r="AV17" s="3">
        <f>+[1]CE!AU44</f>
        <v>2300</v>
      </c>
      <c r="AW17" s="3">
        <f>+[1]CE!AV44</f>
        <v>2350</v>
      </c>
      <c r="AX17" s="3">
        <f>+[1]CE!AW44</f>
        <v>2400</v>
      </c>
      <c r="AY17" s="3">
        <f>+[1]CE!AX44</f>
        <v>2450</v>
      </c>
      <c r="AZ17" s="3">
        <f>+[1]CE!AY44</f>
        <v>2500</v>
      </c>
      <c r="BA17" s="3">
        <f>+[1]CE!AZ44</f>
        <v>2550</v>
      </c>
      <c r="BB17" s="3">
        <f>+[1]CE!BA44</f>
        <v>2600</v>
      </c>
      <c r="BC17" s="3">
        <f>+[1]CE!BB44</f>
        <v>2650</v>
      </c>
      <c r="BD17" s="3">
        <f>+[1]CE!BC44</f>
        <v>2700</v>
      </c>
      <c r="BE17" s="3">
        <f>+[1]CE!BD44</f>
        <v>2750</v>
      </c>
      <c r="BF17" s="3">
        <f>+[1]CE!BE44</f>
        <v>2800</v>
      </c>
      <c r="BG17" s="3">
        <f>+[1]CE!BF44</f>
        <v>2850</v>
      </c>
      <c r="BH17" s="3">
        <f>+[1]CE!BG44</f>
        <v>2900</v>
      </c>
      <c r="BI17" s="3">
        <f>+[1]CE!BH44</f>
        <v>2950</v>
      </c>
      <c r="BJ17" s="3">
        <f>+[1]CE!BI44</f>
        <v>3000</v>
      </c>
      <c r="BK17" s="3">
        <f>+[1]CE!BJ44</f>
        <v>3050</v>
      </c>
      <c r="BL17" s="3">
        <f>+[1]CE!BK44</f>
        <v>3100</v>
      </c>
      <c r="BM17" s="3">
        <f>+[1]CE!BL44</f>
        <v>3150</v>
      </c>
      <c r="BN17" s="3">
        <f>+[1]CE!BM44</f>
        <v>3200</v>
      </c>
      <c r="BO17" s="3">
        <f>+[1]CE!BN44</f>
        <v>3250</v>
      </c>
      <c r="BP17" s="3">
        <f>+[1]CE!BO44</f>
        <v>3300</v>
      </c>
      <c r="BQ17" s="3">
        <f>+[1]CE!BP44</f>
        <v>3350</v>
      </c>
      <c r="BR17" s="3">
        <f>+[1]CE!BQ44</f>
        <v>3400</v>
      </c>
      <c r="BS17" s="3">
        <f>+[1]CE!BR44</f>
        <v>3450</v>
      </c>
      <c r="BT17" s="3">
        <f>+[1]CE!BS44</f>
        <v>3500</v>
      </c>
      <c r="BU17" s="3">
        <f>+[1]CE!BT44</f>
        <v>3550</v>
      </c>
      <c r="BV17" s="3">
        <f>+[1]CE!BU44</f>
        <v>3600</v>
      </c>
      <c r="BW17" s="3">
        <f>+[1]CE!BV44</f>
        <v>3650</v>
      </c>
      <c r="BX17" s="3">
        <f>+[1]CE!BW44</f>
        <v>3700</v>
      </c>
      <c r="BY17" s="3">
        <f>+[1]CE!BX44</f>
        <v>3750</v>
      </c>
      <c r="BZ17" s="3">
        <f>+[1]CE!BY44</f>
        <v>3800</v>
      </c>
      <c r="CA17" s="3">
        <f>+[1]CE!BZ44</f>
        <v>3850</v>
      </c>
      <c r="CB17" s="3">
        <f>+[1]CE!CA44</f>
        <v>3900</v>
      </c>
      <c r="CC17" s="3">
        <f>+[1]CE!CB44</f>
        <v>3950</v>
      </c>
      <c r="CD17" s="3">
        <f>+[1]CE!CC44</f>
        <v>4000</v>
      </c>
      <c r="CE17" s="3">
        <f>+[1]CE!CD44</f>
        <v>4050</v>
      </c>
      <c r="CF17" s="3">
        <f>+[1]CE!CE44</f>
        <v>4100</v>
      </c>
      <c r="CG17" s="3">
        <f>+[1]CE!CF44</f>
        <v>4150</v>
      </c>
      <c r="CH17" s="3">
        <f>+[1]CE!CG44</f>
        <v>4200</v>
      </c>
      <c r="CI17" s="3">
        <f>+[1]CE!CH44</f>
        <v>4250</v>
      </c>
      <c r="CJ17" s="3">
        <f>+[1]CE!CI44</f>
        <v>4300</v>
      </c>
      <c r="CK17" s="3">
        <f>+[1]CE!CJ44</f>
        <v>4350</v>
      </c>
      <c r="CL17" s="3">
        <f>+[1]CE!CK44</f>
        <v>4400</v>
      </c>
      <c r="CM17" s="3">
        <f>+[1]CE!CL44</f>
        <v>4450</v>
      </c>
      <c r="CN17" s="3">
        <f>+[1]CE!CM44</f>
        <v>4500</v>
      </c>
      <c r="CO17" s="3">
        <f>+[1]CE!CN44</f>
        <v>4550</v>
      </c>
      <c r="CP17" s="3">
        <f>+[1]CE!CO44</f>
        <v>4600</v>
      </c>
      <c r="CQ17" s="3">
        <f>+[1]CE!CP44</f>
        <v>4650</v>
      </c>
      <c r="CR17" s="3">
        <f>+[1]CE!CQ44</f>
        <v>4700</v>
      </c>
      <c r="CS17" s="3">
        <f>+[1]CE!CR44</f>
        <v>4750</v>
      </c>
      <c r="CT17" s="3">
        <f>+[1]CE!CS44</f>
        <v>4800</v>
      </c>
      <c r="CU17" s="3">
        <f>+[1]CE!CT44</f>
        <v>4850</v>
      </c>
      <c r="CV17" s="3">
        <f>+[1]CE!CU44</f>
        <v>4900</v>
      </c>
      <c r="CW17" s="3">
        <f>+[1]CE!CV44</f>
        <v>4950</v>
      </c>
      <c r="CX17" s="3">
        <f>+[1]CE!CW44</f>
        <v>5000</v>
      </c>
      <c r="CY17" s="3">
        <f>+[1]CE!CX44</f>
        <v>5050</v>
      </c>
      <c r="CZ17" s="3">
        <f>+[1]CE!CY44</f>
        <v>5100</v>
      </c>
      <c r="DA17" s="3">
        <f>+[1]CE!CZ44</f>
        <v>5150</v>
      </c>
      <c r="DB17" s="3">
        <f>+[1]CE!DA44</f>
        <v>5200</v>
      </c>
      <c r="DC17" s="3">
        <f>+[1]CE!DB44</f>
        <v>5250</v>
      </c>
      <c r="DD17" s="3">
        <f>+[1]CE!DC44</f>
        <v>5300</v>
      </c>
      <c r="DE17" s="3">
        <f>+[1]CE!DD44</f>
        <v>5350</v>
      </c>
      <c r="DF17" s="3">
        <f>+[1]CE!DE44</f>
        <v>5400</v>
      </c>
      <c r="DG17" s="3">
        <f>+[1]CE!DF44</f>
        <v>5450</v>
      </c>
      <c r="DH17" s="3">
        <f>+[1]CE!DG44</f>
        <v>5500</v>
      </c>
      <c r="DI17" s="3">
        <f>+[1]CE!DH44</f>
        <v>5550</v>
      </c>
      <c r="DJ17" s="3">
        <f>+[1]CE!DI44</f>
        <v>5600</v>
      </c>
      <c r="DK17" s="3">
        <f>+[1]CE!DJ44</f>
        <v>5650</v>
      </c>
      <c r="DL17" s="3">
        <f>+[1]CE!DK44</f>
        <v>5700</v>
      </c>
      <c r="DM17" s="3">
        <f>+[1]CE!DL44</f>
        <v>5750</v>
      </c>
      <c r="DN17" s="3">
        <f>+[1]CE!DM44</f>
        <v>5800</v>
      </c>
      <c r="DO17" s="3">
        <f>+[1]CE!DN44</f>
        <v>5850</v>
      </c>
      <c r="DP17" s="3">
        <f>+[1]CE!DO44</f>
        <v>5900</v>
      </c>
      <c r="DQ17" s="3">
        <f>+[1]CE!DP44</f>
        <v>5950</v>
      </c>
      <c r="DR17" s="3">
        <f>+[1]CE!DQ44</f>
        <v>6000</v>
      </c>
      <c r="DS17" s="3">
        <f>+[1]CE!DR44</f>
        <v>6050</v>
      </c>
      <c r="DT17" s="3">
        <f>+[1]CE!DS44</f>
        <v>6100</v>
      </c>
      <c r="DU17" s="3">
        <f>+[1]CE!DT44</f>
        <v>6150</v>
      </c>
      <c r="DV17" s="3">
        <f>+[1]CE!DU44</f>
        <v>6200</v>
      </c>
      <c r="DW17" s="3">
        <f>+[1]CE!DV44</f>
        <v>6250</v>
      </c>
      <c r="DY17" s="3">
        <f t="shared" si="13"/>
        <v>185525</v>
      </c>
      <c r="DZ17" s="3">
        <f t="shared" si="14"/>
        <v>14100</v>
      </c>
      <c r="EA17" s="3">
        <f t="shared" si="15"/>
        <v>21300</v>
      </c>
      <c r="EB17" s="3">
        <f t="shared" si="16"/>
        <v>28500</v>
      </c>
      <c r="EC17" s="3">
        <f t="shared" si="17"/>
        <v>35700</v>
      </c>
      <c r="ED17" s="3">
        <f t="shared" si="18"/>
        <v>42900</v>
      </c>
      <c r="EE17" s="3">
        <f t="shared" si="19"/>
        <v>50100</v>
      </c>
      <c r="EF17" s="3">
        <f t="shared" si="20"/>
        <v>57300</v>
      </c>
      <c r="EG17" s="3">
        <f t="shared" si="21"/>
        <v>64500</v>
      </c>
      <c r="EH17" s="3">
        <f t="shared" si="22"/>
        <v>71700</v>
      </c>
    </row>
    <row r="18" spans="3:138" ht="15.6" customHeight="1">
      <c r="D18" s="14" t="s">
        <v>331</v>
      </c>
      <c r="H18" s="27">
        <f>+H13+H16+H17</f>
        <v>694255</v>
      </c>
      <c r="I18" s="27">
        <f>+I13+I16+I17</f>
        <v>694255</v>
      </c>
      <c r="J18" s="27">
        <f t="shared" ref="J18:BU18" si="23">+J13+J16+J17</f>
        <v>694255</v>
      </c>
      <c r="K18" s="27">
        <f t="shared" si="23"/>
        <v>694255</v>
      </c>
      <c r="L18" s="27">
        <f t="shared" si="23"/>
        <v>694255</v>
      </c>
      <c r="M18" s="27">
        <f t="shared" si="23"/>
        <v>694255</v>
      </c>
      <c r="N18" s="27">
        <f t="shared" si="23"/>
        <v>694255</v>
      </c>
      <c r="O18" s="27">
        <f t="shared" si="23"/>
        <v>694255</v>
      </c>
      <c r="P18" s="27">
        <f t="shared" si="23"/>
        <v>694255</v>
      </c>
      <c r="Q18" s="27">
        <f t="shared" si="23"/>
        <v>694255</v>
      </c>
      <c r="R18" s="27">
        <f t="shared" si="23"/>
        <v>694255</v>
      </c>
      <c r="S18" s="27">
        <f t="shared" si="23"/>
        <v>694255</v>
      </c>
      <c r="T18" s="27">
        <f t="shared" si="23"/>
        <v>694255</v>
      </c>
      <c r="U18" s="27">
        <f t="shared" si="23"/>
        <v>694255</v>
      </c>
      <c r="V18" s="27">
        <f t="shared" si="23"/>
        <v>694255</v>
      </c>
      <c r="W18" s="27">
        <f t="shared" si="23"/>
        <v>694255</v>
      </c>
      <c r="X18" s="27">
        <f t="shared" si="23"/>
        <v>694255</v>
      </c>
      <c r="Y18" s="27">
        <f t="shared" si="23"/>
        <v>694255</v>
      </c>
      <c r="Z18" s="27">
        <f t="shared" si="23"/>
        <v>694255</v>
      </c>
      <c r="AA18" s="27">
        <f t="shared" si="23"/>
        <v>694255</v>
      </c>
      <c r="AB18" s="27">
        <f t="shared" si="23"/>
        <v>694255</v>
      </c>
      <c r="AC18" s="27">
        <f t="shared" si="23"/>
        <v>694255</v>
      </c>
      <c r="AD18" s="27">
        <f t="shared" si="23"/>
        <v>694255</v>
      </c>
      <c r="AE18" s="27">
        <f t="shared" si="23"/>
        <v>694255</v>
      </c>
      <c r="AF18" s="27">
        <f t="shared" si="23"/>
        <v>237505</v>
      </c>
      <c r="AG18" s="27">
        <f t="shared" si="23"/>
        <v>237505</v>
      </c>
      <c r="AH18" s="27">
        <f t="shared" si="23"/>
        <v>237505</v>
      </c>
      <c r="AI18" s="27">
        <f t="shared" si="23"/>
        <v>237505</v>
      </c>
      <c r="AJ18" s="27">
        <f t="shared" si="23"/>
        <v>237505</v>
      </c>
      <c r="AK18" s="27">
        <f t="shared" si="23"/>
        <v>237505</v>
      </c>
      <c r="AL18" s="27">
        <f t="shared" si="23"/>
        <v>237505</v>
      </c>
      <c r="AM18" s="27">
        <f t="shared" si="23"/>
        <v>237505</v>
      </c>
      <c r="AN18" s="27">
        <f t="shared" si="23"/>
        <v>237505</v>
      </c>
      <c r="AO18" s="27">
        <f t="shared" si="23"/>
        <v>237505</v>
      </c>
      <c r="AP18" s="27">
        <f t="shared" si="23"/>
        <v>237505</v>
      </c>
      <c r="AQ18" s="27">
        <f t="shared" si="23"/>
        <v>237505</v>
      </c>
      <c r="AR18" s="27">
        <f t="shared" si="23"/>
        <v>694255</v>
      </c>
      <c r="AS18" s="27">
        <f t="shared" si="23"/>
        <v>694255</v>
      </c>
      <c r="AT18" s="27">
        <f t="shared" si="23"/>
        <v>694255</v>
      </c>
      <c r="AU18" s="27">
        <f t="shared" si="23"/>
        <v>694255</v>
      </c>
      <c r="AV18" s="27">
        <f t="shared" si="23"/>
        <v>694255</v>
      </c>
      <c r="AW18" s="27">
        <f t="shared" si="23"/>
        <v>694255</v>
      </c>
      <c r="AX18" s="27">
        <f t="shared" si="23"/>
        <v>694255</v>
      </c>
      <c r="AY18" s="27">
        <f t="shared" si="23"/>
        <v>694255</v>
      </c>
      <c r="AZ18" s="27">
        <f t="shared" si="23"/>
        <v>694255</v>
      </c>
      <c r="BA18" s="27">
        <f t="shared" si="23"/>
        <v>694255</v>
      </c>
      <c r="BB18" s="27">
        <f t="shared" si="23"/>
        <v>694255</v>
      </c>
      <c r="BC18" s="27">
        <f t="shared" si="23"/>
        <v>694255</v>
      </c>
      <c r="BD18" s="27">
        <f t="shared" si="23"/>
        <v>694255</v>
      </c>
      <c r="BE18" s="27">
        <f t="shared" si="23"/>
        <v>694255</v>
      </c>
      <c r="BF18" s="27">
        <f t="shared" si="23"/>
        <v>694255</v>
      </c>
      <c r="BG18" s="27">
        <f t="shared" si="23"/>
        <v>694255</v>
      </c>
      <c r="BH18" s="27">
        <f t="shared" si="23"/>
        <v>694255</v>
      </c>
      <c r="BI18" s="27">
        <f t="shared" si="23"/>
        <v>694255</v>
      </c>
      <c r="BJ18" s="27">
        <f t="shared" si="23"/>
        <v>694255</v>
      </c>
      <c r="BK18" s="27">
        <f t="shared" si="23"/>
        <v>694255</v>
      </c>
      <c r="BL18" s="27">
        <f t="shared" si="23"/>
        <v>694255</v>
      </c>
      <c r="BM18" s="27">
        <f t="shared" si="23"/>
        <v>694255</v>
      </c>
      <c r="BN18" s="27">
        <f t="shared" si="23"/>
        <v>694255</v>
      </c>
      <c r="BO18" s="27">
        <f t="shared" si="23"/>
        <v>694255</v>
      </c>
      <c r="BP18" s="27">
        <f t="shared" si="23"/>
        <v>694255</v>
      </c>
      <c r="BQ18" s="27">
        <f t="shared" si="23"/>
        <v>694255</v>
      </c>
      <c r="BR18" s="27">
        <f t="shared" si="23"/>
        <v>694255</v>
      </c>
      <c r="BS18" s="27">
        <f t="shared" si="23"/>
        <v>694255</v>
      </c>
      <c r="BT18" s="27">
        <f t="shared" si="23"/>
        <v>694255</v>
      </c>
      <c r="BU18" s="27">
        <f t="shared" si="23"/>
        <v>694255</v>
      </c>
      <c r="BV18" s="27">
        <f t="shared" ref="BV18:DW18" si="24">+BV13+BV16+BV17</f>
        <v>694255</v>
      </c>
      <c r="BW18" s="27">
        <f t="shared" si="24"/>
        <v>694255</v>
      </c>
      <c r="BX18" s="27">
        <f t="shared" si="24"/>
        <v>694255</v>
      </c>
      <c r="BY18" s="27">
        <f t="shared" si="24"/>
        <v>694255</v>
      </c>
      <c r="BZ18" s="27">
        <f t="shared" si="24"/>
        <v>694255</v>
      </c>
      <c r="CA18" s="27">
        <f t="shared" si="24"/>
        <v>694255</v>
      </c>
      <c r="CB18" s="27">
        <f t="shared" si="24"/>
        <v>694255</v>
      </c>
      <c r="CC18" s="27">
        <f t="shared" si="24"/>
        <v>694255</v>
      </c>
      <c r="CD18" s="27">
        <f t="shared" si="24"/>
        <v>694255</v>
      </c>
      <c r="CE18" s="27">
        <f t="shared" si="24"/>
        <v>694255</v>
      </c>
      <c r="CF18" s="27">
        <f t="shared" si="24"/>
        <v>694255</v>
      </c>
      <c r="CG18" s="27">
        <f t="shared" si="24"/>
        <v>694255</v>
      </c>
      <c r="CH18" s="27">
        <f t="shared" si="24"/>
        <v>694255</v>
      </c>
      <c r="CI18" s="27">
        <f t="shared" si="24"/>
        <v>694255</v>
      </c>
      <c r="CJ18" s="27">
        <f t="shared" si="24"/>
        <v>694255</v>
      </c>
      <c r="CK18" s="27">
        <f t="shared" si="24"/>
        <v>694255</v>
      </c>
      <c r="CL18" s="27">
        <f t="shared" si="24"/>
        <v>694255</v>
      </c>
      <c r="CM18" s="27">
        <f t="shared" si="24"/>
        <v>694255</v>
      </c>
      <c r="CN18" s="27">
        <f t="shared" si="24"/>
        <v>694255</v>
      </c>
      <c r="CO18" s="27">
        <f t="shared" si="24"/>
        <v>694255</v>
      </c>
      <c r="CP18" s="27">
        <f t="shared" si="24"/>
        <v>694255</v>
      </c>
      <c r="CQ18" s="27">
        <f t="shared" si="24"/>
        <v>694255</v>
      </c>
      <c r="CR18" s="27">
        <f t="shared" si="24"/>
        <v>694255</v>
      </c>
      <c r="CS18" s="27">
        <f t="shared" si="24"/>
        <v>694255</v>
      </c>
      <c r="CT18" s="27">
        <f t="shared" si="24"/>
        <v>694255</v>
      </c>
      <c r="CU18" s="27">
        <f t="shared" si="24"/>
        <v>694255</v>
      </c>
      <c r="CV18" s="27">
        <f t="shared" si="24"/>
        <v>694255</v>
      </c>
      <c r="CW18" s="27">
        <f t="shared" si="24"/>
        <v>694255</v>
      </c>
      <c r="CX18" s="27">
        <f t="shared" si="24"/>
        <v>694255</v>
      </c>
      <c r="CY18" s="27">
        <f t="shared" si="24"/>
        <v>694255</v>
      </c>
      <c r="CZ18" s="27">
        <f t="shared" si="24"/>
        <v>694255</v>
      </c>
      <c r="DA18" s="27">
        <f t="shared" si="24"/>
        <v>694255</v>
      </c>
      <c r="DB18" s="27">
        <f t="shared" si="24"/>
        <v>694255</v>
      </c>
      <c r="DC18" s="27">
        <f t="shared" si="24"/>
        <v>694255</v>
      </c>
      <c r="DD18" s="27">
        <f t="shared" si="24"/>
        <v>694255</v>
      </c>
      <c r="DE18" s="27">
        <f t="shared" si="24"/>
        <v>694255</v>
      </c>
      <c r="DF18" s="27">
        <f t="shared" si="24"/>
        <v>694255</v>
      </c>
      <c r="DG18" s="27">
        <f t="shared" si="24"/>
        <v>694255</v>
      </c>
      <c r="DH18" s="27">
        <f t="shared" si="24"/>
        <v>694255</v>
      </c>
      <c r="DI18" s="27">
        <f t="shared" si="24"/>
        <v>694255</v>
      </c>
      <c r="DJ18" s="27">
        <f t="shared" si="24"/>
        <v>694255</v>
      </c>
      <c r="DK18" s="27">
        <f t="shared" si="24"/>
        <v>694255</v>
      </c>
      <c r="DL18" s="27">
        <f t="shared" si="24"/>
        <v>694255</v>
      </c>
      <c r="DM18" s="27">
        <f t="shared" si="24"/>
        <v>694255</v>
      </c>
      <c r="DN18" s="27">
        <f t="shared" si="24"/>
        <v>694255</v>
      </c>
      <c r="DO18" s="27">
        <f t="shared" si="24"/>
        <v>694255</v>
      </c>
      <c r="DP18" s="27">
        <f t="shared" si="24"/>
        <v>694255</v>
      </c>
      <c r="DQ18" s="27">
        <f t="shared" si="24"/>
        <v>694255</v>
      </c>
      <c r="DR18" s="27">
        <f t="shared" si="24"/>
        <v>694255</v>
      </c>
      <c r="DS18" s="27">
        <f t="shared" si="24"/>
        <v>694255</v>
      </c>
      <c r="DT18" s="27">
        <f t="shared" si="24"/>
        <v>694255</v>
      </c>
      <c r="DU18" s="27">
        <f t="shared" si="24"/>
        <v>694255</v>
      </c>
      <c r="DV18" s="27">
        <f t="shared" si="24"/>
        <v>694255</v>
      </c>
      <c r="DW18" s="27">
        <f t="shared" si="24"/>
        <v>694255</v>
      </c>
      <c r="DY18" s="27">
        <f t="shared" ref="DY18:EH18" si="25">+DY13+DY16+DY17</f>
        <v>8331060</v>
      </c>
      <c r="DZ18" s="27">
        <f t="shared" si="25"/>
        <v>8331060</v>
      </c>
      <c r="EA18" s="27">
        <f t="shared" si="25"/>
        <v>2850060</v>
      </c>
      <c r="EB18" s="27">
        <f t="shared" si="25"/>
        <v>8331060</v>
      </c>
      <c r="EC18" s="27">
        <f t="shared" si="25"/>
        <v>8331060</v>
      </c>
      <c r="ED18" s="27">
        <f t="shared" si="25"/>
        <v>8331060</v>
      </c>
      <c r="EE18" s="27">
        <f t="shared" si="25"/>
        <v>8331060</v>
      </c>
      <c r="EF18" s="27">
        <f t="shared" si="25"/>
        <v>8331060</v>
      </c>
      <c r="EG18" s="27">
        <f t="shared" si="25"/>
        <v>8331060</v>
      </c>
      <c r="EH18" s="27">
        <f t="shared" si="25"/>
        <v>8331060</v>
      </c>
    </row>
    <row r="19" spans="3:138">
      <c r="D19" s="231"/>
    </row>
    <row r="20" spans="3:138" ht="15.6">
      <c r="C20" s="230" t="s">
        <v>332</v>
      </c>
    </row>
    <row r="21" spans="3:138">
      <c r="D21" t="s">
        <v>333</v>
      </c>
      <c r="H21" s="3">
        <f>+[1]SP!H17-[1]SP!I17</f>
        <v>0</v>
      </c>
      <c r="I21" s="3">
        <f>+[1]SP!I17-[1]SP!J17</f>
        <v>0</v>
      </c>
      <c r="J21" s="3">
        <f>+[1]SP!J17-[1]SP!K17</f>
        <v>0</v>
      </c>
      <c r="K21" s="3">
        <f>+[1]SP!K17-[1]SP!L17</f>
        <v>0</v>
      </c>
      <c r="L21" s="3">
        <f>+[1]SP!L17-[1]SP!M17</f>
        <v>0</v>
      </c>
      <c r="M21" s="3">
        <f>+[1]SP!M17-[1]SP!N17</f>
        <v>0</v>
      </c>
      <c r="N21" s="3">
        <f>+[1]SP!N17-[1]SP!O17</f>
        <v>0</v>
      </c>
      <c r="O21" s="3">
        <f>+[1]SP!O17-[1]SP!P17</f>
        <v>0</v>
      </c>
      <c r="P21" s="3">
        <f>+[1]SP!P17-[1]SP!Q17</f>
        <v>0</v>
      </c>
      <c r="Q21" s="3">
        <f>+[1]SP!Q17-[1]SP!R17</f>
        <v>0</v>
      </c>
      <c r="R21" s="3">
        <f>+[1]SP!R17-[1]SP!S17</f>
        <v>0</v>
      </c>
      <c r="S21" s="3">
        <f>+[1]SP!S17-[1]SP!T17</f>
        <v>0</v>
      </c>
      <c r="T21" s="3">
        <f>+[1]SP!T17-[1]SP!U17</f>
        <v>0</v>
      </c>
      <c r="U21" s="3">
        <f>+[1]SP!U17-[1]SP!V17</f>
        <v>0</v>
      </c>
      <c r="V21" s="3">
        <f>+[1]SP!V17-[1]SP!W17</f>
        <v>0</v>
      </c>
      <c r="W21" s="3">
        <f>+[1]SP!W17-[1]SP!X17</f>
        <v>0</v>
      </c>
      <c r="X21" s="3">
        <f>+[1]SP!X17-[1]SP!Y17</f>
        <v>0</v>
      </c>
      <c r="Y21" s="3">
        <f>+[1]SP!Y17-[1]SP!Z17</f>
        <v>0</v>
      </c>
      <c r="Z21" s="3">
        <f>+[1]SP!Z17-[1]SP!AA17</f>
        <v>0</v>
      </c>
      <c r="AA21" s="3">
        <f>+[1]SP!AA17-[1]SP!AB17</f>
        <v>0</v>
      </c>
      <c r="AB21" s="3">
        <f>+[1]SP!AB17-[1]SP!AC17</f>
        <v>0</v>
      </c>
      <c r="AC21" s="3">
        <f>+[1]SP!AC17-[1]SP!AD17</f>
        <v>0</v>
      </c>
      <c r="AD21" s="3">
        <f>+[1]SP!AD17-[1]SP!AE17</f>
        <v>0</v>
      </c>
      <c r="AE21" s="3">
        <f>+[1]SP!AE17-[1]SP!AF17</f>
        <v>0</v>
      </c>
      <c r="AF21" s="3">
        <f>+[1]SP!AF17-[1]SP!AG17</f>
        <v>0</v>
      </c>
      <c r="AG21" s="3">
        <f>+[1]SP!AG17-[1]SP!AH17</f>
        <v>0</v>
      </c>
      <c r="AH21" s="3">
        <f>+[1]SP!AH17-[1]SP!AI17</f>
        <v>0</v>
      </c>
      <c r="AI21" s="3">
        <f>+[1]SP!AI17-[1]SP!AJ17</f>
        <v>0</v>
      </c>
      <c r="AJ21" s="3">
        <f>+[1]SP!AJ17-[1]SP!AK17</f>
        <v>0</v>
      </c>
      <c r="AK21" s="3">
        <f>+[1]SP!AK17-[1]SP!AL17</f>
        <v>0</v>
      </c>
      <c r="AL21" s="3">
        <f>+[1]SP!AL17-[1]SP!AM17</f>
        <v>0</v>
      </c>
      <c r="AM21" s="3">
        <f>+[1]SP!AM17-[1]SP!AN17</f>
        <v>0</v>
      </c>
      <c r="AN21" s="3">
        <f>+[1]SP!AN17-[1]SP!AO17</f>
        <v>0</v>
      </c>
      <c r="AO21" s="3">
        <f>+[1]SP!AO17-[1]SP!AP17</f>
        <v>0</v>
      </c>
      <c r="AP21" s="3">
        <f>+[1]SP!AP17-[1]SP!AQ17</f>
        <v>0</v>
      </c>
      <c r="AQ21" s="3">
        <f>+[1]SP!AQ17-[1]SP!AR17</f>
        <v>0</v>
      </c>
      <c r="AR21" s="3">
        <f>+[1]SP!AR17-[1]SP!AS17</f>
        <v>0</v>
      </c>
      <c r="AS21" s="3">
        <f>+[1]SP!AS17-[1]SP!AT17</f>
        <v>0</v>
      </c>
      <c r="AT21" s="3">
        <f>+[1]SP!AT17-[1]SP!AU17</f>
        <v>0</v>
      </c>
      <c r="AU21" s="3">
        <f>+[1]SP!AU17-[1]SP!AV17</f>
        <v>0</v>
      </c>
      <c r="AV21" s="3">
        <f>+[1]SP!AV17-[1]SP!AW17</f>
        <v>0</v>
      </c>
      <c r="AW21" s="3">
        <f>+[1]SP!AW17-[1]SP!AX17</f>
        <v>0</v>
      </c>
      <c r="AX21" s="3">
        <f>+[1]SP!AX17-[1]SP!AY17</f>
        <v>0</v>
      </c>
      <c r="AY21" s="3">
        <f>+[1]SP!AY17-[1]SP!AZ17</f>
        <v>0</v>
      </c>
      <c r="AZ21" s="3">
        <f>+[1]SP!AZ17-[1]SP!BA17</f>
        <v>0</v>
      </c>
      <c r="BA21" s="3">
        <f>+[1]SP!BA17-[1]SP!BB17</f>
        <v>0</v>
      </c>
      <c r="BB21" s="3">
        <f>+[1]SP!BB17-[1]SP!BC17</f>
        <v>0</v>
      </c>
      <c r="BC21" s="3">
        <f>+[1]SP!BC17-[1]SP!BD17</f>
        <v>0</v>
      </c>
      <c r="BD21" s="3">
        <f>+[1]SP!BD17-[1]SP!BE17</f>
        <v>0</v>
      </c>
      <c r="BE21" s="3">
        <f>+[1]SP!BE17-[1]SP!BF17</f>
        <v>0</v>
      </c>
      <c r="BF21" s="3">
        <f>+[1]SP!BF17-[1]SP!BG17</f>
        <v>0</v>
      </c>
      <c r="BG21" s="3">
        <f>+[1]SP!BG17-[1]SP!BH17</f>
        <v>0</v>
      </c>
      <c r="BH21" s="3">
        <f>+[1]SP!BH17-[1]SP!BI17</f>
        <v>0</v>
      </c>
      <c r="BI21" s="3">
        <f>+[1]SP!BI17-[1]SP!BJ17</f>
        <v>0</v>
      </c>
      <c r="BJ21" s="3">
        <f>+[1]SP!BJ17-[1]SP!BK17</f>
        <v>0</v>
      </c>
      <c r="BK21" s="3">
        <f>+[1]SP!BK17-[1]SP!BL17</f>
        <v>0</v>
      </c>
      <c r="BL21" s="3">
        <f>+[1]SP!BL17-[1]SP!BM17</f>
        <v>0</v>
      </c>
      <c r="BM21" s="3">
        <f>+[1]SP!BM17-[1]SP!BN17</f>
        <v>0</v>
      </c>
      <c r="BN21" s="3">
        <f>+[1]SP!BN17-[1]SP!BO17</f>
        <v>0</v>
      </c>
      <c r="BO21" s="3">
        <f>+[1]SP!BO17-[1]SP!BP17</f>
        <v>0</v>
      </c>
      <c r="BP21" s="3">
        <f>+[1]SP!BP17-[1]SP!BQ17</f>
        <v>0</v>
      </c>
      <c r="BQ21" s="3">
        <f>+[1]SP!BQ17-[1]SP!BR17</f>
        <v>0</v>
      </c>
      <c r="BR21" s="3">
        <f>+[1]SP!BR17-[1]SP!BS17</f>
        <v>0</v>
      </c>
      <c r="BS21" s="3">
        <f>+[1]SP!BS17-[1]SP!BT17</f>
        <v>0</v>
      </c>
      <c r="BT21" s="3">
        <f>+[1]SP!BT17-[1]SP!BU17</f>
        <v>0</v>
      </c>
      <c r="BU21" s="3">
        <f>+[1]SP!BU17-[1]SP!BV17</f>
        <v>0</v>
      </c>
      <c r="BV21" s="3">
        <f>+[1]SP!BV17-[1]SP!BW17</f>
        <v>0</v>
      </c>
      <c r="BW21" s="3">
        <f>+[1]SP!BW17-[1]SP!BX17</f>
        <v>0</v>
      </c>
      <c r="BX21" s="3">
        <f>+[1]SP!BX17-[1]SP!BY17</f>
        <v>0</v>
      </c>
      <c r="BY21" s="3">
        <f>+[1]SP!BY17-[1]SP!BZ17</f>
        <v>0</v>
      </c>
      <c r="BZ21" s="3">
        <f>+[1]SP!BZ17-[1]SP!CA17</f>
        <v>0</v>
      </c>
      <c r="CA21" s="3">
        <f>+[1]SP!CA17-[1]SP!CB17</f>
        <v>0</v>
      </c>
      <c r="CB21" s="3">
        <f>+[1]SP!CB17-[1]SP!CC17</f>
        <v>0</v>
      </c>
      <c r="CC21" s="3">
        <f>+[1]SP!CC17-[1]SP!CD17</f>
        <v>0</v>
      </c>
      <c r="CD21" s="3">
        <f>+[1]SP!CD17-[1]SP!CE17</f>
        <v>0</v>
      </c>
      <c r="CE21" s="3">
        <f>+[1]SP!CE17-[1]SP!CF17</f>
        <v>0</v>
      </c>
      <c r="CF21" s="3">
        <f>+[1]SP!CF17-[1]SP!CG17</f>
        <v>0</v>
      </c>
      <c r="CG21" s="3">
        <f>+[1]SP!CG17-[1]SP!CH17</f>
        <v>0</v>
      </c>
      <c r="CH21" s="3">
        <f>+[1]SP!CH17-[1]SP!CI17</f>
        <v>0</v>
      </c>
      <c r="CI21" s="3">
        <f>+[1]SP!CI17-[1]SP!CJ17</f>
        <v>0</v>
      </c>
      <c r="CJ21" s="3">
        <f>+[1]SP!CJ17-[1]SP!CK17</f>
        <v>0</v>
      </c>
      <c r="CK21" s="3">
        <f>+[1]SP!CK17-[1]SP!CL17</f>
        <v>0</v>
      </c>
      <c r="CL21" s="3">
        <f>+[1]SP!CL17-[1]SP!CM17</f>
        <v>0</v>
      </c>
      <c r="CM21" s="3">
        <f>+[1]SP!CM17-[1]SP!CN17</f>
        <v>0</v>
      </c>
      <c r="CN21" s="3">
        <f>+[1]SP!CN17-[1]SP!CO17</f>
        <v>0</v>
      </c>
      <c r="CO21" s="3">
        <f>+[1]SP!CO17-[1]SP!CP17</f>
        <v>0</v>
      </c>
      <c r="CP21" s="3">
        <f>+[1]SP!CP17-[1]SP!CQ17</f>
        <v>0</v>
      </c>
      <c r="CQ21" s="3">
        <f>+[1]SP!CQ17-[1]SP!CR17</f>
        <v>0</v>
      </c>
      <c r="CR21" s="3">
        <f>+[1]SP!CR17-[1]SP!CS17</f>
        <v>0</v>
      </c>
      <c r="CS21" s="3">
        <f>+[1]SP!CS17-[1]SP!CT17</f>
        <v>0</v>
      </c>
      <c r="CT21" s="3">
        <f>+[1]SP!CT17-[1]SP!CU17</f>
        <v>0</v>
      </c>
      <c r="CU21" s="3">
        <f>+[1]SP!CU17-[1]SP!CV17</f>
        <v>0</v>
      </c>
      <c r="CV21" s="3">
        <f>+[1]SP!CV17-[1]SP!CW17</f>
        <v>0</v>
      </c>
      <c r="CW21" s="3">
        <f>+[1]SP!CW17-[1]SP!CX17</f>
        <v>0</v>
      </c>
      <c r="CX21" s="3">
        <f>+[1]SP!CX17-[1]SP!CY17</f>
        <v>0</v>
      </c>
      <c r="CY21" s="3">
        <f>+[1]SP!CY17-[1]SP!CZ17</f>
        <v>0</v>
      </c>
      <c r="CZ21" s="3">
        <f>+[1]SP!CZ17-[1]SP!DA17</f>
        <v>0</v>
      </c>
      <c r="DA21" s="3">
        <f>+[1]SP!DA17-[1]SP!DB17</f>
        <v>0</v>
      </c>
      <c r="DB21" s="3">
        <f>+[1]SP!DB17-[1]SP!DC17</f>
        <v>0</v>
      </c>
      <c r="DC21" s="3">
        <f>+[1]SP!DC17-[1]SP!DD17</f>
        <v>0</v>
      </c>
      <c r="DD21" s="3">
        <f>+[1]SP!DD17-[1]SP!DE17</f>
        <v>0</v>
      </c>
      <c r="DE21" s="3">
        <f>+[1]SP!DE17-[1]SP!DF17</f>
        <v>0</v>
      </c>
      <c r="DF21" s="3">
        <f>+[1]SP!DF17-[1]SP!DG17</f>
        <v>0</v>
      </c>
      <c r="DG21" s="3">
        <f>+[1]SP!DG17-[1]SP!DH17</f>
        <v>0</v>
      </c>
      <c r="DH21" s="3">
        <f>+[1]SP!DH17-[1]SP!DI17</f>
        <v>0</v>
      </c>
      <c r="DI21" s="3">
        <f>+[1]SP!DI17-[1]SP!DJ17</f>
        <v>0</v>
      </c>
      <c r="DJ21" s="3">
        <f>+[1]SP!DJ17-[1]SP!DK17</f>
        <v>0</v>
      </c>
      <c r="DK21" s="3">
        <f>+[1]SP!DK17-[1]SP!DL17</f>
        <v>0</v>
      </c>
      <c r="DL21" s="3">
        <f>+[1]SP!DL17-[1]SP!DM17</f>
        <v>0</v>
      </c>
      <c r="DM21" s="3">
        <f>+[1]SP!DM17-[1]SP!DN17</f>
        <v>0</v>
      </c>
      <c r="DN21" s="3">
        <f>+[1]SP!DN17-[1]SP!DO17</f>
        <v>0</v>
      </c>
      <c r="DO21" s="3">
        <f>+[1]SP!DO17-[1]SP!DP17</f>
        <v>0</v>
      </c>
      <c r="DP21" s="3">
        <f>+[1]SP!DP17-[1]SP!DQ17</f>
        <v>0</v>
      </c>
      <c r="DQ21" s="3">
        <f>+[1]SP!DQ17-[1]SP!DR17</f>
        <v>0</v>
      </c>
      <c r="DR21" s="3">
        <f>+[1]SP!DR17-[1]SP!DS17</f>
        <v>0</v>
      </c>
      <c r="DS21" s="3">
        <f>+[1]SP!DS17-[1]SP!DT17</f>
        <v>0</v>
      </c>
      <c r="DT21" s="3">
        <f>+[1]SP!DT17-[1]SP!DU17</f>
        <v>0</v>
      </c>
      <c r="DU21" s="3">
        <f>+[1]SP!DU17-[1]SP!DV17</f>
        <v>0</v>
      </c>
      <c r="DV21" s="3">
        <f>+[1]SP!DV17-[1]SP!DW17</f>
        <v>0</v>
      </c>
      <c r="DW21" s="3">
        <f>+[1]SP!DW17-[1]SP!DX17</f>
        <v>0</v>
      </c>
      <c r="DY21" s="3">
        <f t="shared" ref="DY21:DY26" si="26">+SUM(H21:S21)</f>
        <v>0</v>
      </c>
      <c r="DZ21" s="3">
        <f t="shared" ref="DZ21:DZ26" si="27">+SUM(T21:AE21)</f>
        <v>0</v>
      </c>
      <c r="EA21" s="3">
        <f t="shared" ref="EA21:EA26" si="28">+SUM(AF21:AQ21)</f>
        <v>0</v>
      </c>
      <c r="EB21" s="3">
        <f t="shared" ref="EB21:EB26" si="29">+SUM(AR21:BC21)</f>
        <v>0</v>
      </c>
      <c r="EC21" s="3">
        <f t="shared" ref="EC21:EC26" si="30">+SUM(BD21:BO21)</f>
        <v>0</v>
      </c>
      <c r="ED21" s="3">
        <f t="shared" ref="ED21:ED26" si="31">+SUM(BP21:CA21)</f>
        <v>0</v>
      </c>
      <c r="EE21" s="3">
        <f t="shared" ref="EE21:EE26" si="32">+SUM(CB21:CM21)</f>
        <v>0</v>
      </c>
      <c r="EF21" s="3">
        <f t="shared" ref="EF21:EF26" si="33">+SUM(CN21:CY21)</f>
        <v>0</v>
      </c>
      <c r="EG21" s="3">
        <f t="shared" ref="EG21:EG26" si="34">+SUM(CZ21:DK21)</f>
        <v>0</v>
      </c>
      <c r="EH21" s="3">
        <f t="shared" ref="EH21:EH26" si="35">+SUM(DL21:DW21)</f>
        <v>0</v>
      </c>
    </row>
    <row r="22" spans="3:138">
      <c r="D22" t="s">
        <v>334</v>
      </c>
      <c r="H22" s="3">
        <f>+[1]SP!H8-[1]SP!I8</f>
        <v>30000</v>
      </c>
      <c r="I22" s="3">
        <f>+[1]SP!I8-[1]SP!J8</f>
        <v>30000</v>
      </c>
      <c r="J22" s="3">
        <f>+[1]SP!J8-[1]SP!K8</f>
        <v>30000</v>
      </c>
      <c r="K22" s="3">
        <f>+[1]SP!K8-[1]SP!L8</f>
        <v>0</v>
      </c>
      <c r="L22" s="3">
        <f>+[1]SP!L8-[1]SP!M8</f>
        <v>0</v>
      </c>
      <c r="M22" s="3">
        <f>+[1]SP!M8-[1]SP!N8</f>
        <v>0</v>
      </c>
      <c r="N22" s="3">
        <f>+[1]SP!N8-[1]SP!O8</f>
        <v>0</v>
      </c>
      <c r="O22" s="3">
        <f>+[1]SP!O8-[1]SP!P8</f>
        <v>0</v>
      </c>
      <c r="P22" s="3">
        <f>+[1]SP!P8-[1]SP!Q8</f>
        <v>0</v>
      </c>
      <c r="Q22" s="3">
        <f>+[1]SP!Q8-[1]SP!R8</f>
        <v>0</v>
      </c>
      <c r="R22" s="3">
        <f>+[1]SP!R8-[1]SP!S8</f>
        <v>0</v>
      </c>
      <c r="S22" s="3">
        <f>+[1]SP!S8-[1]SP!T8</f>
        <v>0</v>
      </c>
      <c r="T22" s="3">
        <f>+[1]SP!T8-[1]SP!U8</f>
        <v>0</v>
      </c>
      <c r="U22" s="3">
        <f>+[1]SP!U8-[1]SP!V8</f>
        <v>0</v>
      </c>
      <c r="V22" s="3">
        <f>+[1]SP!V8-[1]SP!W8</f>
        <v>0</v>
      </c>
      <c r="W22" s="3">
        <f>+[1]SP!W8-[1]SP!X8</f>
        <v>0</v>
      </c>
      <c r="X22" s="3">
        <f>+[1]SP!X8-[1]SP!Y8</f>
        <v>0</v>
      </c>
      <c r="Y22" s="3">
        <f>+[1]SP!Y8-[1]SP!Z8</f>
        <v>0</v>
      </c>
      <c r="Z22" s="3">
        <f>+[1]SP!Z8-[1]SP!AA8</f>
        <v>0</v>
      </c>
      <c r="AA22" s="3">
        <f>+[1]SP!AA8-[1]SP!AB8</f>
        <v>0</v>
      </c>
      <c r="AB22" s="3">
        <f>+[1]SP!AB8-[1]SP!AC8</f>
        <v>0</v>
      </c>
      <c r="AC22" s="3">
        <f>+[1]SP!AC8-[1]SP!AD8</f>
        <v>0</v>
      </c>
      <c r="AD22" s="3">
        <f>+[1]SP!AD8-[1]SP!AE8</f>
        <v>0</v>
      </c>
      <c r="AE22" s="3">
        <f>+[1]SP!AE8-[1]SP!AF8</f>
        <v>0</v>
      </c>
      <c r="AF22" s="3">
        <f>+[1]SP!AF8-[1]SP!AG8</f>
        <v>0</v>
      </c>
      <c r="AG22" s="3">
        <f>+[1]SP!AG8-[1]SP!AH8</f>
        <v>0</v>
      </c>
      <c r="AH22" s="3">
        <f>+[1]SP!AH8-[1]SP!AI8</f>
        <v>0</v>
      </c>
      <c r="AI22" s="3">
        <f>+[1]SP!AI8-[1]SP!AJ8</f>
        <v>0</v>
      </c>
      <c r="AJ22" s="3">
        <f>+[1]SP!AJ8-[1]SP!AK8</f>
        <v>0</v>
      </c>
      <c r="AK22" s="3">
        <f>+[1]SP!AK8-[1]SP!AL8</f>
        <v>0</v>
      </c>
      <c r="AL22" s="3">
        <f>+[1]SP!AL8-[1]SP!AM8</f>
        <v>0</v>
      </c>
      <c r="AM22" s="3">
        <f>+[1]SP!AM8-[1]SP!AN8</f>
        <v>0</v>
      </c>
      <c r="AN22" s="3">
        <f>+[1]SP!AN8-[1]SP!AO8</f>
        <v>0</v>
      </c>
      <c r="AO22" s="3">
        <f>+[1]SP!AO8-[1]SP!AP8</f>
        <v>0</v>
      </c>
      <c r="AP22" s="3">
        <f>+[1]SP!AP8-[1]SP!AQ8</f>
        <v>0</v>
      </c>
      <c r="AQ22" s="3">
        <f>+[1]SP!AQ8-[1]SP!AR8</f>
        <v>0</v>
      </c>
      <c r="AR22" s="3">
        <f>+[1]SP!AR8-[1]SP!AS8</f>
        <v>0</v>
      </c>
      <c r="AS22" s="3">
        <f>+[1]SP!AS8-[1]SP!AT8</f>
        <v>0</v>
      </c>
      <c r="AT22" s="3">
        <f>+[1]SP!AT8-[1]SP!AU8</f>
        <v>0</v>
      </c>
      <c r="AU22" s="3">
        <f>+[1]SP!AU8-[1]SP!AV8</f>
        <v>0</v>
      </c>
      <c r="AV22" s="3">
        <f>+[1]SP!AV8-[1]SP!AW8</f>
        <v>0</v>
      </c>
      <c r="AW22" s="3">
        <f>+[1]SP!AW8-[1]SP!AX8</f>
        <v>0</v>
      </c>
      <c r="AX22" s="3">
        <f>+[1]SP!AX8-[1]SP!AY8</f>
        <v>0</v>
      </c>
      <c r="AY22" s="3">
        <f>+[1]SP!AY8-[1]SP!AZ8</f>
        <v>0</v>
      </c>
      <c r="AZ22" s="3">
        <f>+[1]SP!AZ8-[1]SP!BA8</f>
        <v>0</v>
      </c>
      <c r="BA22" s="3">
        <f>+[1]SP!BA8-[1]SP!BB8</f>
        <v>0</v>
      </c>
      <c r="BB22" s="3">
        <f>+[1]SP!BB8-[1]SP!BC8</f>
        <v>0</v>
      </c>
      <c r="BC22" s="3">
        <f>+[1]SP!BC8-[1]SP!BD8</f>
        <v>0</v>
      </c>
      <c r="BD22" s="3">
        <f>+[1]SP!BD8-[1]SP!BE8</f>
        <v>0</v>
      </c>
      <c r="BE22" s="3">
        <f>+[1]SP!BE8-[1]SP!BF8</f>
        <v>0</v>
      </c>
      <c r="BF22" s="3">
        <f>+[1]SP!BF8-[1]SP!BG8</f>
        <v>0</v>
      </c>
      <c r="BG22" s="3">
        <f>+[1]SP!BG8-[1]SP!BH8</f>
        <v>0</v>
      </c>
      <c r="BH22" s="3">
        <f>+[1]SP!BH8-[1]SP!BI8</f>
        <v>0</v>
      </c>
      <c r="BI22" s="3">
        <f>+[1]SP!BI8-[1]SP!BJ8</f>
        <v>0</v>
      </c>
      <c r="BJ22" s="3">
        <f>+[1]SP!BJ8-[1]SP!BK8</f>
        <v>0</v>
      </c>
      <c r="BK22" s="3">
        <f>+[1]SP!BK8-[1]SP!BL8</f>
        <v>0</v>
      </c>
      <c r="BL22" s="3">
        <f>+[1]SP!BL8-[1]SP!BM8</f>
        <v>0</v>
      </c>
      <c r="BM22" s="3">
        <f>+[1]SP!BM8-[1]SP!BN8</f>
        <v>0</v>
      </c>
      <c r="BN22" s="3">
        <f>+[1]SP!BN8-[1]SP!BO8</f>
        <v>0</v>
      </c>
      <c r="BO22" s="3">
        <f>+[1]SP!BO8-[1]SP!BP8</f>
        <v>0</v>
      </c>
      <c r="BP22" s="3">
        <f>+[1]SP!BP8-[1]SP!BQ8</f>
        <v>0</v>
      </c>
      <c r="BQ22" s="3">
        <f>+[1]SP!BQ8-[1]SP!BR8</f>
        <v>0</v>
      </c>
      <c r="BR22" s="3">
        <f>+[1]SP!BR8-[1]SP!BS8</f>
        <v>0</v>
      </c>
      <c r="BS22" s="3">
        <f>+[1]SP!BS8-[1]SP!BT8</f>
        <v>0</v>
      </c>
      <c r="BT22" s="3">
        <f>+[1]SP!BT8-[1]SP!BU8</f>
        <v>0</v>
      </c>
      <c r="BU22" s="3">
        <f>+[1]SP!BU8-[1]SP!BV8</f>
        <v>0</v>
      </c>
      <c r="BV22" s="3">
        <f>+[1]SP!BV8-[1]SP!BW8</f>
        <v>0</v>
      </c>
      <c r="BW22" s="3">
        <f>+[1]SP!BW8-[1]SP!BX8</f>
        <v>0</v>
      </c>
      <c r="BX22" s="3">
        <f>+[1]SP!BX8-[1]SP!BY8</f>
        <v>0</v>
      </c>
      <c r="BY22" s="3">
        <f>+[1]SP!BY8-[1]SP!BZ8</f>
        <v>0</v>
      </c>
      <c r="BZ22" s="3">
        <f>+[1]SP!BZ8-[1]SP!CA8</f>
        <v>0</v>
      </c>
      <c r="CA22" s="3">
        <f>+[1]SP!CA8-[1]SP!CB8</f>
        <v>0</v>
      </c>
      <c r="CB22" s="3">
        <f>+[1]SP!CB8-[1]SP!CC8</f>
        <v>0</v>
      </c>
      <c r="CC22" s="3">
        <f>+[1]SP!CC8-[1]SP!CD8</f>
        <v>0</v>
      </c>
      <c r="CD22" s="3">
        <f>+[1]SP!CD8-[1]SP!CE8</f>
        <v>0</v>
      </c>
      <c r="CE22" s="3">
        <f>+[1]SP!CE8-[1]SP!CF8</f>
        <v>0</v>
      </c>
      <c r="CF22" s="3">
        <f>+[1]SP!CF8-[1]SP!CG8</f>
        <v>0</v>
      </c>
      <c r="CG22" s="3">
        <f>+[1]SP!CG8-[1]SP!CH8</f>
        <v>0</v>
      </c>
      <c r="CH22" s="3">
        <f>+[1]SP!CH8-[1]SP!CI8</f>
        <v>0</v>
      </c>
      <c r="CI22" s="3">
        <f>+[1]SP!CI8-[1]SP!CJ8</f>
        <v>0</v>
      </c>
      <c r="CJ22" s="3">
        <f>+[1]SP!CJ8-[1]SP!CK8</f>
        <v>0</v>
      </c>
      <c r="CK22" s="3">
        <f>+[1]SP!CK8-[1]SP!CL8</f>
        <v>0</v>
      </c>
      <c r="CL22" s="3">
        <f>+[1]SP!CL8-[1]SP!CM8</f>
        <v>0</v>
      </c>
      <c r="CM22" s="3">
        <f>+[1]SP!CM8-[1]SP!CN8</f>
        <v>0</v>
      </c>
      <c r="CN22" s="3">
        <f>+[1]SP!CN8-[1]SP!CO8</f>
        <v>0</v>
      </c>
      <c r="CO22" s="3">
        <f>+[1]SP!CO8-[1]SP!CP8</f>
        <v>0</v>
      </c>
      <c r="CP22" s="3">
        <f>+[1]SP!CP8-[1]SP!CQ8</f>
        <v>0</v>
      </c>
      <c r="CQ22" s="3">
        <f>+[1]SP!CQ8-[1]SP!CR8</f>
        <v>0</v>
      </c>
      <c r="CR22" s="3">
        <f>+[1]SP!CR8-[1]SP!CS8</f>
        <v>0</v>
      </c>
      <c r="CS22" s="3">
        <f>+[1]SP!CS8-[1]SP!CT8</f>
        <v>0</v>
      </c>
      <c r="CT22" s="3">
        <f>+[1]SP!CT8-[1]SP!CU8</f>
        <v>0</v>
      </c>
      <c r="CU22" s="3">
        <f>+[1]SP!CU8-[1]SP!CV8</f>
        <v>0</v>
      </c>
      <c r="CV22" s="3">
        <f>+[1]SP!CV8-[1]SP!CW8</f>
        <v>0</v>
      </c>
      <c r="CW22" s="3">
        <f>+[1]SP!CW8-[1]SP!CX8</f>
        <v>0</v>
      </c>
      <c r="CX22" s="3">
        <f>+[1]SP!CX8-[1]SP!CY8</f>
        <v>0</v>
      </c>
      <c r="CY22" s="3">
        <f>+[1]SP!CY8-[1]SP!CZ8</f>
        <v>0</v>
      </c>
      <c r="CZ22" s="3">
        <f>+[1]SP!CZ8-[1]SP!DA8</f>
        <v>0</v>
      </c>
      <c r="DA22" s="3">
        <f>+[1]SP!DA8-[1]SP!DB8</f>
        <v>0</v>
      </c>
      <c r="DB22" s="3">
        <f>+[1]SP!DB8-[1]SP!DC8</f>
        <v>0</v>
      </c>
      <c r="DC22" s="3">
        <f>+[1]SP!DC8-[1]SP!DD8</f>
        <v>0</v>
      </c>
      <c r="DD22" s="3">
        <f>+[1]SP!DD8-[1]SP!DE8</f>
        <v>0</v>
      </c>
      <c r="DE22" s="3">
        <f>+[1]SP!DE8-[1]SP!DF8</f>
        <v>0</v>
      </c>
      <c r="DF22" s="3">
        <f>+[1]SP!DF8-[1]SP!DG8</f>
        <v>0</v>
      </c>
      <c r="DG22" s="3">
        <f>+[1]SP!DG8-[1]SP!DH8</f>
        <v>0</v>
      </c>
      <c r="DH22" s="3">
        <f>+[1]SP!DH8-[1]SP!DI8</f>
        <v>0</v>
      </c>
      <c r="DI22" s="3">
        <f>+[1]SP!DI8-[1]SP!DJ8</f>
        <v>0</v>
      </c>
      <c r="DJ22" s="3">
        <f>+[1]SP!DJ8-[1]SP!DK8</f>
        <v>0</v>
      </c>
      <c r="DK22" s="3">
        <f>+[1]SP!DK8-[1]SP!DL8</f>
        <v>0</v>
      </c>
      <c r="DL22" s="3">
        <f>+[1]SP!DL8-[1]SP!DM8</f>
        <v>0</v>
      </c>
      <c r="DM22" s="3">
        <f>+[1]SP!DM8-[1]SP!DN8</f>
        <v>0</v>
      </c>
      <c r="DN22" s="3">
        <f>+[1]SP!DN8-[1]SP!DO8</f>
        <v>0</v>
      </c>
      <c r="DO22" s="3">
        <f>+[1]SP!DO8-[1]SP!DP8</f>
        <v>0</v>
      </c>
      <c r="DP22" s="3">
        <f>+[1]SP!DP8-[1]SP!DQ8</f>
        <v>0</v>
      </c>
      <c r="DQ22" s="3">
        <f>+[1]SP!DQ8-[1]SP!DR8</f>
        <v>0</v>
      </c>
      <c r="DR22" s="3">
        <f>+[1]SP!DR8-[1]SP!DS8</f>
        <v>0</v>
      </c>
      <c r="DS22" s="3">
        <f>+[1]SP!DS8-[1]SP!DT8</f>
        <v>0</v>
      </c>
      <c r="DT22" s="3">
        <f>+[1]SP!DT8-[1]SP!DU8</f>
        <v>0</v>
      </c>
      <c r="DU22" s="3">
        <f>+[1]SP!DU8-[1]SP!DV8</f>
        <v>0</v>
      </c>
      <c r="DV22" s="3">
        <f>+[1]SP!DV8-[1]SP!DW8</f>
        <v>0</v>
      </c>
      <c r="DW22" s="3">
        <f>+[1]SP!DW8-[1]SP!DX8</f>
        <v>0</v>
      </c>
      <c r="DY22" s="3">
        <f t="shared" si="26"/>
        <v>90000</v>
      </c>
      <c r="DZ22" s="3">
        <f t="shared" si="27"/>
        <v>0</v>
      </c>
      <c r="EA22" s="3">
        <f t="shared" si="28"/>
        <v>0</v>
      </c>
      <c r="EB22" s="3">
        <f t="shared" si="29"/>
        <v>0</v>
      </c>
      <c r="EC22" s="3">
        <f t="shared" si="30"/>
        <v>0</v>
      </c>
      <c r="ED22" s="3">
        <f t="shared" si="31"/>
        <v>0</v>
      </c>
      <c r="EE22" s="3">
        <f t="shared" si="32"/>
        <v>0</v>
      </c>
      <c r="EF22" s="3">
        <f t="shared" si="33"/>
        <v>0</v>
      </c>
      <c r="EG22" s="3">
        <f t="shared" si="34"/>
        <v>0</v>
      </c>
      <c r="EH22" s="3">
        <f t="shared" si="35"/>
        <v>0</v>
      </c>
    </row>
    <row r="23" spans="3:138">
      <c r="D23" t="s">
        <v>335</v>
      </c>
      <c r="H23" s="3">
        <f>+[1]SP!I54-[1]SP!H54</f>
        <v>48856.666666666686</v>
      </c>
      <c r="I23" s="3">
        <f>+[1]SP!J54-[1]SP!I54</f>
        <v>19475</v>
      </c>
      <c r="J23" s="3">
        <f>+[1]SP!K54-[1]SP!J54</f>
        <v>-19971.666666666686</v>
      </c>
      <c r="K23" s="3">
        <f>+[1]SP!L54-[1]SP!K54</f>
        <v>0</v>
      </c>
      <c r="L23" s="3">
        <f>+[1]SP!M54-[1]SP!L54</f>
        <v>0</v>
      </c>
      <c r="M23" s="3">
        <f>+[1]SP!N54-[1]SP!M54</f>
        <v>0</v>
      </c>
      <c r="N23" s="3">
        <f>+[1]SP!O54-[1]SP!N54</f>
        <v>0</v>
      </c>
      <c r="O23" s="3">
        <f>+[1]SP!P54-[1]SP!O54</f>
        <v>0</v>
      </c>
      <c r="P23" s="3">
        <f>+[1]SP!Q54-[1]SP!P54</f>
        <v>0</v>
      </c>
      <c r="Q23" s="3">
        <f>+[1]SP!R54-[1]SP!Q54</f>
        <v>0</v>
      </c>
      <c r="R23" s="3">
        <f>+[1]SP!S54-[1]SP!R54</f>
        <v>0</v>
      </c>
      <c r="S23" s="3">
        <f>+[1]SP!T54-[1]SP!S54</f>
        <v>0</v>
      </c>
      <c r="T23" s="3">
        <f>+[1]SP!U54-[1]SP!T54</f>
        <v>0</v>
      </c>
      <c r="U23" s="3">
        <f>+[1]SP!V54-[1]SP!U54</f>
        <v>0</v>
      </c>
      <c r="V23" s="3">
        <f>+[1]SP!W54-[1]SP!V54</f>
        <v>0</v>
      </c>
      <c r="W23" s="3">
        <f>+[1]SP!X54-[1]SP!W54</f>
        <v>0</v>
      </c>
      <c r="X23" s="3">
        <f>+[1]SP!Y54-[1]SP!X54</f>
        <v>0</v>
      </c>
      <c r="Y23" s="3">
        <f>+[1]SP!Z54-[1]SP!Y54</f>
        <v>0</v>
      </c>
      <c r="Z23" s="3">
        <f>+[1]SP!AA54-[1]SP!Z54</f>
        <v>0</v>
      </c>
      <c r="AA23" s="3">
        <f>+[1]SP!AB54-[1]SP!AA54</f>
        <v>0</v>
      </c>
      <c r="AB23" s="3">
        <f>+[1]SP!AC54-[1]SP!AB54</f>
        <v>0</v>
      </c>
      <c r="AC23" s="3">
        <f>+[1]SP!AD54-[1]SP!AC54</f>
        <v>0</v>
      </c>
      <c r="AD23" s="3">
        <f>+[1]SP!AE54-[1]SP!AD54</f>
        <v>0</v>
      </c>
      <c r="AE23" s="3">
        <f>+[1]SP!AF54-[1]SP!AE54</f>
        <v>0</v>
      </c>
      <c r="AF23" s="3">
        <f>+[1]SP!AG54-[1]SP!AF54</f>
        <v>-57645</v>
      </c>
      <c r="AG23" s="3">
        <f>+[1]SP!AH54-[1]SP!AG54</f>
        <v>-38430</v>
      </c>
      <c r="AH23" s="3">
        <f>+[1]SP!AI54-[1]SP!AH54</f>
        <v>-12810</v>
      </c>
      <c r="AI23" s="3">
        <f>+[1]SP!AJ54-[1]SP!AI54</f>
        <v>0</v>
      </c>
      <c r="AJ23" s="3">
        <f>+[1]SP!AK54-[1]SP!AJ54</f>
        <v>0</v>
      </c>
      <c r="AK23" s="3">
        <f>+[1]SP!AL54-[1]SP!AK54</f>
        <v>0</v>
      </c>
      <c r="AL23" s="3">
        <f>+[1]SP!AM54-[1]SP!AL54</f>
        <v>0</v>
      </c>
      <c r="AM23" s="3">
        <f>+[1]SP!AN54-[1]SP!AM54</f>
        <v>0</v>
      </c>
      <c r="AN23" s="3">
        <f>+[1]SP!AO54-[1]SP!AN54</f>
        <v>0</v>
      </c>
      <c r="AO23" s="3">
        <f>+[1]SP!AP54-[1]SP!AO54</f>
        <v>0</v>
      </c>
      <c r="AP23" s="3">
        <f>+[1]SP!AQ54-[1]SP!AP54</f>
        <v>0</v>
      </c>
      <c r="AQ23" s="3">
        <f>+[1]SP!AR54-[1]SP!AQ54</f>
        <v>0</v>
      </c>
      <c r="AR23" s="3">
        <f>+[1]SP!AS54-[1]SP!AR54</f>
        <v>57645</v>
      </c>
      <c r="AS23" s="3">
        <f>+[1]SP!AT54-[1]SP!AS54</f>
        <v>38430</v>
      </c>
      <c r="AT23" s="3">
        <f>+[1]SP!AU54-[1]SP!AT54</f>
        <v>12810</v>
      </c>
      <c r="AU23" s="3">
        <f>+[1]SP!AV54-[1]SP!AU54</f>
        <v>0</v>
      </c>
      <c r="AV23" s="3">
        <f>+[1]SP!AW54-[1]SP!AV54</f>
        <v>0</v>
      </c>
      <c r="AW23" s="3">
        <f>+[1]SP!AX54-[1]SP!AW54</f>
        <v>0</v>
      </c>
      <c r="AX23" s="3">
        <f>+[1]SP!AY54-[1]SP!AX54</f>
        <v>0</v>
      </c>
      <c r="AY23" s="3">
        <f>+[1]SP!AZ54-[1]SP!AY54</f>
        <v>0</v>
      </c>
      <c r="AZ23" s="3">
        <f>+[1]SP!BA54-[1]SP!AZ54</f>
        <v>0</v>
      </c>
      <c r="BA23" s="3">
        <f>+[1]SP!BB54-[1]SP!BA54</f>
        <v>0</v>
      </c>
      <c r="BB23" s="3">
        <f>+[1]SP!BC54-[1]SP!BB54</f>
        <v>0</v>
      </c>
      <c r="BC23" s="3">
        <f>+[1]SP!BD54-[1]SP!BC54</f>
        <v>0</v>
      </c>
      <c r="BD23" s="3">
        <f>+[1]SP!BE54-[1]SP!BD54</f>
        <v>0</v>
      </c>
      <c r="BE23" s="3">
        <f>+[1]SP!BF54-[1]SP!BE54</f>
        <v>0</v>
      </c>
      <c r="BF23" s="3">
        <f>+[1]SP!BG54-[1]SP!BF54</f>
        <v>0</v>
      </c>
      <c r="BG23" s="3">
        <f>+[1]SP!BH54-[1]SP!BG54</f>
        <v>0</v>
      </c>
      <c r="BH23" s="3">
        <f>+[1]SP!BI54-[1]SP!BH54</f>
        <v>0</v>
      </c>
      <c r="BI23" s="3">
        <f>+[1]SP!BJ54-[1]SP!BI54</f>
        <v>0</v>
      </c>
      <c r="BJ23" s="3">
        <f>+[1]SP!BK54-[1]SP!BJ54</f>
        <v>0</v>
      </c>
      <c r="BK23" s="3">
        <f>+[1]SP!BL54-[1]SP!BK54</f>
        <v>0</v>
      </c>
      <c r="BL23" s="3">
        <f>+[1]SP!BM54-[1]SP!BL54</f>
        <v>0</v>
      </c>
      <c r="BM23" s="3">
        <f>+[1]SP!BN54-[1]SP!BM54</f>
        <v>0</v>
      </c>
      <c r="BN23" s="3">
        <f>+[1]SP!BO54-[1]SP!BN54</f>
        <v>0</v>
      </c>
      <c r="BO23" s="3">
        <f>+[1]SP!BP54-[1]SP!BO54</f>
        <v>0</v>
      </c>
      <c r="BP23" s="3">
        <f>+[1]SP!BQ54-[1]SP!BP54</f>
        <v>0</v>
      </c>
      <c r="BQ23" s="3">
        <f>+[1]SP!BR54-[1]SP!BQ54</f>
        <v>0</v>
      </c>
      <c r="BR23" s="3">
        <f>+[1]SP!BS54-[1]SP!BR54</f>
        <v>0</v>
      </c>
      <c r="BS23" s="3">
        <f>+[1]SP!BT54-[1]SP!BS54</f>
        <v>0</v>
      </c>
      <c r="BT23" s="3">
        <f>+[1]SP!BU54-[1]SP!BT54</f>
        <v>0</v>
      </c>
      <c r="BU23" s="3">
        <f>+[1]SP!BV54-[1]SP!BU54</f>
        <v>0</v>
      </c>
      <c r="BV23" s="3">
        <f>+[1]SP!BW54-[1]SP!BV54</f>
        <v>0</v>
      </c>
      <c r="BW23" s="3">
        <f>+[1]SP!BX54-[1]SP!BW54</f>
        <v>0</v>
      </c>
      <c r="BX23" s="3">
        <f>+[1]SP!BY54-[1]SP!BX54</f>
        <v>0</v>
      </c>
      <c r="BY23" s="3">
        <f>+[1]SP!BZ54-[1]SP!BY54</f>
        <v>0</v>
      </c>
      <c r="BZ23" s="3">
        <f>+[1]SP!CA54-[1]SP!BZ54</f>
        <v>0</v>
      </c>
      <c r="CA23" s="3">
        <f>+[1]SP!CB54-[1]SP!CA54</f>
        <v>0</v>
      </c>
      <c r="CB23" s="3">
        <f>+[1]SP!CC54-[1]SP!CB54</f>
        <v>0</v>
      </c>
      <c r="CC23" s="3">
        <f>+[1]SP!CD54-[1]SP!CC54</f>
        <v>0</v>
      </c>
      <c r="CD23" s="3">
        <f>+[1]SP!CE54-[1]SP!CD54</f>
        <v>0</v>
      </c>
      <c r="CE23" s="3">
        <f>+[1]SP!CF54-[1]SP!CE54</f>
        <v>0</v>
      </c>
      <c r="CF23" s="3">
        <f>+[1]SP!CG54-[1]SP!CF54</f>
        <v>0</v>
      </c>
      <c r="CG23" s="3">
        <f>+[1]SP!CH54-[1]SP!CG54</f>
        <v>0</v>
      </c>
      <c r="CH23" s="3">
        <f>+[1]SP!CI54-[1]SP!CH54</f>
        <v>0</v>
      </c>
      <c r="CI23" s="3">
        <f>+[1]SP!CJ54-[1]SP!CI54</f>
        <v>0</v>
      </c>
      <c r="CJ23" s="3">
        <f>+[1]SP!CK54-[1]SP!CJ54</f>
        <v>0</v>
      </c>
      <c r="CK23" s="3">
        <f>+[1]SP!CL54-[1]SP!CK54</f>
        <v>0</v>
      </c>
      <c r="CL23" s="3">
        <f>+[1]SP!CM54-[1]SP!CL54</f>
        <v>0</v>
      </c>
      <c r="CM23" s="3">
        <f>+[1]SP!CN54-[1]SP!CM54</f>
        <v>0</v>
      </c>
      <c r="CN23" s="3">
        <f>+[1]SP!CO54-[1]SP!CN54</f>
        <v>0</v>
      </c>
      <c r="CO23" s="3">
        <f>+[1]SP!CP54-[1]SP!CO54</f>
        <v>0</v>
      </c>
      <c r="CP23" s="3">
        <f>+[1]SP!CQ54-[1]SP!CP54</f>
        <v>0</v>
      </c>
      <c r="CQ23" s="3">
        <f>+[1]SP!CR54-[1]SP!CQ54</f>
        <v>0</v>
      </c>
      <c r="CR23" s="3">
        <f>+[1]SP!CS54-[1]SP!CR54</f>
        <v>0</v>
      </c>
      <c r="CS23" s="3">
        <f>+[1]SP!CT54-[1]SP!CS54</f>
        <v>0</v>
      </c>
      <c r="CT23" s="3">
        <f>+[1]SP!CU54-[1]SP!CT54</f>
        <v>0</v>
      </c>
      <c r="CU23" s="3">
        <f>+[1]SP!CV54-[1]SP!CU54</f>
        <v>0</v>
      </c>
      <c r="CV23" s="3">
        <f>+[1]SP!CW54-[1]SP!CV54</f>
        <v>0</v>
      </c>
      <c r="CW23" s="3">
        <f>+[1]SP!CX54-[1]SP!CW54</f>
        <v>0</v>
      </c>
      <c r="CX23" s="3">
        <f>+[1]SP!CY54-[1]SP!CX54</f>
        <v>0</v>
      </c>
      <c r="CY23" s="3">
        <f>+[1]SP!CZ54-[1]SP!CY54</f>
        <v>0</v>
      </c>
      <c r="CZ23" s="3">
        <f>+[1]SP!DA54-[1]SP!CZ54</f>
        <v>0</v>
      </c>
      <c r="DA23" s="3">
        <f>+[1]SP!DB54-[1]SP!DA54</f>
        <v>0</v>
      </c>
      <c r="DB23" s="3">
        <f>+[1]SP!DC54-[1]SP!DB54</f>
        <v>0</v>
      </c>
      <c r="DC23" s="3">
        <f>+[1]SP!DD54-[1]SP!DC54</f>
        <v>0</v>
      </c>
      <c r="DD23" s="3">
        <f>+[1]SP!DE54-[1]SP!DD54</f>
        <v>0</v>
      </c>
      <c r="DE23" s="3">
        <f>+[1]SP!DF54-[1]SP!DE54</f>
        <v>0</v>
      </c>
      <c r="DF23" s="3">
        <f>+[1]SP!DG54-[1]SP!DF54</f>
        <v>0</v>
      </c>
      <c r="DG23" s="3">
        <f>+[1]SP!DH54-[1]SP!DG54</f>
        <v>0</v>
      </c>
      <c r="DH23" s="3">
        <f>+[1]SP!DI54-[1]SP!DH54</f>
        <v>0</v>
      </c>
      <c r="DI23" s="3">
        <f>+[1]SP!DJ54-[1]SP!DI54</f>
        <v>0</v>
      </c>
      <c r="DJ23" s="3">
        <f>+[1]SP!DK54-[1]SP!DJ54</f>
        <v>0</v>
      </c>
      <c r="DK23" s="3">
        <f>+[1]SP!DL54-[1]SP!DK54</f>
        <v>0</v>
      </c>
      <c r="DL23" s="3">
        <f>+[1]SP!DM54-[1]SP!DL54</f>
        <v>0</v>
      </c>
      <c r="DM23" s="3">
        <f>+[1]SP!DN54-[1]SP!DM54</f>
        <v>0</v>
      </c>
      <c r="DN23" s="3">
        <f>+[1]SP!DO54-[1]SP!DN54</f>
        <v>0</v>
      </c>
      <c r="DO23" s="3">
        <f>+[1]SP!DP54-[1]SP!DO54</f>
        <v>0</v>
      </c>
      <c r="DP23" s="3">
        <f>+[1]SP!DQ54-[1]SP!DP54</f>
        <v>0</v>
      </c>
      <c r="DQ23" s="3">
        <f>+[1]SP!DR54-[1]SP!DQ54</f>
        <v>0</v>
      </c>
      <c r="DR23" s="3">
        <f>+[1]SP!DS54-[1]SP!DR54</f>
        <v>0</v>
      </c>
      <c r="DS23" s="3">
        <f>+[1]SP!DT54-[1]SP!DS54</f>
        <v>0</v>
      </c>
      <c r="DT23" s="3">
        <f>+[1]SP!DU54-[1]SP!DT54</f>
        <v>0</v>
      </c>
      <c r="DU23" s="3">
        <f>+[1]SP!DV54-[1]SP!DU54</f>
        <v>0</v>
      </c>
      <c r="DV23" s="3">
        <f>+[1]SP!DW54-[1]SP!DV54</f>
        <v>0</v>
      </c>
      <c r="DW23" s="3">
        <f>+[1]SP!DX54-[1]SP!DW54</f>
        <v>0</v>
      </c>
      <c r="DY23" s="3">
        <f t="shared" si="26"/>
        <v>48360</v>
      </c>
      <c r="DZ23" s="3">
        <f t="shared" si="27"/>
        <v>0</v>
      </c>
      <c r="EA23" s="3">
        <f t="shared" si="28"/>
        <v>-108885</v>
      </c>
      <c r="EB23" s="3">
        <f t="shared" si="29"/>
        <v>108885</v>
      </c>
      <c r="EC23" s="3">
        <f t="shared" si="30"/>
        <v>0</v>
      </c>
      <c r="ED23" s="3">
        <f t="shared" si="31"/>
        <v>0</v>
      </c>
      <c r="EE23" s="3">
        <f t="shared" si="32"/>
        <v>0</v>
      </c>
      <c r="EF23" s="3">
        <f t="shared" si="33"/>
        <v>0</v>
      </c>
      <c r="EG23" s="3">
        <f t="shared" si="34"/>
        <v>0</v>
      </c>
      <c r="EH23" s="3">
        <f t="shared" si="35"/>
        <v>0</v>
      </c>
    </row>
    <row r="24" spans="3:138">
      <c r="D24" t="s">
        <v>336</v>
      </c>
      <c r="H24" s="3">
        <f>+[1]SP!H13-[1]SP!I13</f>
        <v>0</v>
      </c>
      <c r="I24" s="3">
        <f>+[1]SP!I13-[1]SP!J13</f>
        <v>0</v>
      </c>
      <c r="J24" s="3">
        <f>+[1]SP!J13-[1]SP!K13</f>
        <v>0</v>
      </c>
      <c r="K24" s="3">
        <f>+[1]SP!K13-[1]SP!L13</f>
        <v>0</v>
      </c>
      <c r="L24" s="3">
        <f>+[1]SP!L13-[1]SP!M13</f>
        <v>0</v>
      </c>
      <c r="M24" s="3">
        <f>+[1]SP!M13-[1]SP!N13</f>
        <v>0</v>
      </c>
      <c r="N24" s="3">
        <f>+[1]SP!N13-[1]SP!O13</f>
        <v>0</v>
      </c>
      <c r="O24" s="3">
        <f>+[1]SP!O13-[1]SP!P13</f>
        <v>0</v>
      </c>
      <c r="P24" s="3">
        <f>+[1]SP!P13-[1]SP!Q13</f>
        <v>0</v>
      </c>
      <c r="Q24" s="3">
        <f>+[1]SP!Q13-[1]SP!R13</f>
        <v>0</v>
      </c>
      <c r="R24" s="3">
        <f>+[1]SP!R13-[1]SP!S13</f>
        <v>0</v>
      </c>
      <c r="S24" s="3">
        <f>+[1]SP!S13-[1]SP!T13</f>
        <v>0</v>
      </c>
      <c r="T24" s="3">
        <f>+[1]SP!T13-[1]SP!U13</f>
        <v>0</v>
      </c>
      <c r="U24" s="3">
        <f>+[1]SP!U13-[1]SP!V13</f>
        <v>0</v>
      </c>
      <c r="V24" s="3">
        <f>+[1]SP!V13-[1]SP!W13</f>
        <v>0</v>
      </c>
      <c r="W24" s="3">
        <f>+[1]SP!W13-[1]SP!X13</f>
        <v>0</v>
      </c>
      <c r="X24" s="3">
        <f>+[1]SP!X13-[1]SP!Y13</f>
        <v>0</v>
      </c>
      <c r="Y24" s="3">
        <f>+[1]SP!Y13-[1]SP!Z13</f>
        <v>0</v>
      </c>
      <c r="Z24" s="3">
        <f>+[1]SP!Z13-[1]SP!AA13</f>
        <v>0</v>
      </c>
      <c r="AA24" s="3">
        <f>+[1]SP!AA13-[1]SP!AB13</f>
        <v>0</v>
      </c>
      <c r="AB24" s="3">
        <f>+[1]SP!AB13-[1]SP!AC13</f>
        <v>0</v>
      </c>
      <c r="AC24" s="3">
        <f>+[1]SP!AC13-[1]SP!AD13</f>
        <v>0</v>
      </c>
      <c r="AD24" s="3">
        <f>+[1]SP!AD13-[1]SP!AE13</f>
        <v>0</v>
      </c>
      <c r="AE24" s="3">
        <f>+[1]SP!AE13-[1]SP!AF13</f>
        <v>0</v>
      </c>
      <c r="AF24" s="3">
        <f>+[1]SP!AF13-[1]SP!AG13</f>
        <v>0</v>
      </c>
      <c r="AG24" s="3">
        <f>+[1]SP!AG13-[1]SP!AH13</f>
        <v>0</v>
      </c>
      <c r="AH24" s="3">
        <f>+[1]SP!AH13-[1]SP!AI13</f>
        <v>0</v>
      </c>
      <c r="AI24" s="3">
        <f>+[1]SP!AI13-[1]SP!AJ13</f>
        <v>0</v>
      </c>
      <c r="AJ24" s="3">
        <f>+[1]SP!AJ13-[1]SP!AK13</f>
        <v>0</v>
      </c>
      <c r="AK24" s="3">
        <f>+[1]SP!AK13-[1]SP!AL13</f>
        <v>0</v>
      </c>
      <c r="AL24" s="3">
        <f>+[1]SP!AL13-[1]SP!AM13</f>
        <v>0</v>
      </c>
      <c r="AM24" s="3">
        <f>+[1]SP!AM13-[1]SP!AN13</f>
        <v>0</v>
      </c>
      <c r="AN24" s="3">
        <f>+[1]SP!AN13-[1]SP!AO13</f>
        <v>0</v>
      </c>
      <c r="AO24" s="3">
        <f>+[1]SP!AO13-[1]SP!AP13</f>
        <v>0</v>
      </c>
      <c r="AP24" s="3">
        <f>+[1]SP!AP13-[1]SP!AQ13</f>
        <v>0</v>
      </c>
      <c r="AQ24" s="3">
        <f>+[1]SP!AQ13-[1]SP!AR13</f>
        <v>0</v>
      </c>
      <c r="AR24" s="3">
        <f>+[1]SP!AR13-[1]SP!AS13</f>
        <v>0</v>
      </c>
      <c r="AS24" s="3">
        <f>+[1]SP!AS13-[1]SP!AT13</f>
        <v>0</v>
      </c>
      <c r="AT24" s="3">
        <f>+[1]SP!AT13-[1]SP!AU13</f>
        <v>0</v>
      </c>
      <c r="AU24" s="3">
        <f>+[1]SP!AU13-[1]SP!AV13</f>
        <v>0</v>
      </c>
      <c r="AV24" s="3">
        <f>+[1]SP!AV13-[1]SP!AW13</f>
        <v>0</v>
      </c>
      <c r="AW24" s="3">
        <f>+[1]SP!AW13-[1]SP!AX13</f>
        <v>0</v>
      </c>
      <c r="AX24" s="3">
        <f>+[1]SP!AX13-[1]SP!AY13</f>
        <v>0</v>
      </c>
      <c r="AY24" s="3">
        <f>+[1]SP!AY13-[1]SP!AZ13</f>
        <v>0</v>
      </c>
      <c r="AZ24" s="3">
        <f>+[1]SP!AZ13-[1]SP!BA13</f>
        <v>0</v>
      </c>
      <c r="BA24" s="3">
        <f>+[1]SP!BA13-[1]SP!BB13</f>
        <v>0</v>
      </c>
      <c r="BB24" s="3">
        <f>+[1]SP!BB13-[1]SP!BC13</f>
        <v>0</v>
      </c>
      <c r="BC24" s="3">
        <f>+[1]SP!BC13-[1]SP!BD13</f>
        <v>0</v>
      </c>
      <c r="BD24" s="3">
        <f>+[1]SP!BD13-[1]SP!BE13</f>
        <v>0</v>
      </c>
      <c r="BE24" s="3">
        <f>+[1]SP!BE13-[1]SP!BF13</f>
        <v>0</v>
      </c>
      <c r="BF24" s="3">
        <f>+[1]SP!BF13-[1]SP!BG13</f>
        <v>0</v>
      </c>
      <c r="BG24" s="3">
        <f>+[1]SP!BG13-[1]SP!BH13</f>
        <v>0</v>
      </c>
      <c r="BH24" s="3">
        <f>+[1]SP!BH13-[1]SP!BI13</f>
        <v>0</v>
      </c>
      <c r="BI24" s="3">
        <f>+[1]SP!BI13-[1]SP!BJ13</f>
        <v>0</v>
      </c>
      <c r="BJ24" s="3">
        <f>+[1]SP!BJ13-[1]SP!BK13</f>
        <v>0</v>
      </c>
      <c r="BK24" s="3">
        <f>+[1]SP!BK13-[1]SP!BL13</f>
        <v>0</v>
      </c>
      <c r="BL24" s="3">
        <f>+[1]SP!BL13-[1]SP!BM13</f>
        <v>0</v>
      </c>
      <c r="BM24" s="3">
        <f>+[1]SP!BM13-[1]SP!BN13</f>
        <v>0</v>
      </c>
      <c r="BN24" s="3">
        <f>+[1]SP!BN13-[1]SP!BO13</f>
        <v>0</v>
      </c>
      <c r="BO24" s="3">
        <f>+[1]SP!BO13-[1]SP!BP13</f>
        <v>0</v>
      </c>
      <c r="BP24" s="3">
        <f>+[1]SP!BP13-[1]SP!BQ13</f>
        <v>0</v>
      </c>
      <c r="BQ24" s="3">
        <f>+[1]SP!BQ13-[1]SP!BR13</f>
        <v>0</v>
      </c>
      <c r="BR24" s="3">
        <f>+[1]SP!BR13-[1]SP!BS13</f>
        <v>0</v>
      </c>
      <c r="BS24" s="3">
        <f>+[1]SP!BS13-[1]SP!BT13</f>
        <v>0</v>
      </c>
      <c r="BT24" s="3">
        <f>+[1]SP!BT13-[1]SP!BU13</f>
        <v>0</v>
      </c>
      <c r="BU24" s="3">
        <f>+[1]SP!BU13-[1]SP!BV13</f>
        <v>0</v>
      </c>
      <c r="BV24" s="3">
        <f>+[1]SP!BV13-[1]SP!BW13</f>
        <v>0</v>
      </c>
      <c r="BW24" s="3">
        <f>+[1]SP!BW13-[1]SP!BX13</f>
        <v>0</v>
      </c>
      <c r="BX24" s="3">
        <f>+[1]SP!BX13-[1]SP!BY13</f>
        <v>0</v>
      </c>
      <c r="BY24" s="3">
        <f>+[1]SP!BY13-[1]SP!BZ13</f>
        <v>0</v>
      </c>
      <c r="BZ24" s="3">
        <f>+[1]SP!BZ13-[1]SP!CA13</f>
        <v>0</v>
      </c>
      <c r="CA24" s="3">
        <f>+[1]SP!CA13-[1]SP!CB13</f>
        <v>0</v>
      </c>
      <c r="CB24" s="3">
        <f>+[1]SP!CB13-[1]SP!CC13</f>
        <v>0</v>
      </c>
      <c r="CC24" s="3">
        <f>+[1]SP!CC13-[1]SP!CD13</f>
        <v>0</v>
      </c>
      <c r="CD24" s="3">
        <f>+[1]SP!CD13-[1]SP!CE13</f>
        <v>0</v>
      </c>
      <c r="CE24" s="3">
        <f>+[1]SP!CE13-[1]SP!CF13</f>
        <v>0</v>
      </c>
      <c r="CF24" s="3">
        <f>+[1]SP!CF13-[1]SP!CG13</f>
        <v>0</v>
      </c>
      <c r="CG24" s="3">
        <f>+[1]SP!CG13-[1]SP!CH13</f>
        <v>0</v>
      </c>
      <c r="CH24" s="3">
        <f>+[1]SP!CH13-[1]SP!CI13</f>
        <v>0</v>
      </c>
      <c r="CI24" s="3">
        <f>+[1]SP!CI13-[1]SP!CJ13</f>
        <v>0</v>
      </c>
      <c r="CJ24" s="3">
        <f>+[1]SP!CJ13-[1]SP!CK13</f>
        <v>0</v>
      </c>
      <c r="CK24" s="3">
        <f>+[1]SP!CK13-[1]SP!CL13</f>
        <v>0</v>
      </c>
      <c r="CL24" s="3">
        <f>+[1]SP!CL13-[1]SP!CM13</f>
        <v>0</v>
      </c>
      <c r="CM24" s="3">
        <f>+[1]SP!CM13-[1]SP!CN13</f>
        <v>0</v>
      </c>
      <c r="CN24" s="3">
        <f>+[1]SP!CN13-[1]SP!CO13</f>
        <v>0</v>
      </c>
      <c r="CO24" s="3">
        <f>+[1]SP!CO13-[1]SP!CP13</f>
        <v>0</v>
      </c>
      <c r="CP24" s="3">
        <f>+[1]SP!CP13-[1]SP!CQ13</f>
        <v>0</v>
      </c>
      <c r="CQ24" s="3">
        <f>+[1]SP!CQ13-[1]SP!CR13</f>
        <v>0</v>
      </c>
      <c r="CR24" s="3">
        <f>+[1]SP!CR13-[1]SP!CS13</f>
        <v>0</v>
      </c>
      <c r="CS24" s="3">
        <f>+[1]SP!CS13-[1]SP!CT13</f>
        <v>0</v>
      </c>
      <c r="CT24" s="3">
        <f>+[1]SP!CT13-[1]SP!CU13</f>
        <v>0</v>
      </c>
      <c r="CU24" s="3">
        <f>+[1]SP!CU13-[1]SP!CV13</f>
        <v>0</v>
      </c>
      <c r="CV24" s="3">
        <f>+[1]SP!CV13-[1]SP!CW13</f>
        <v>0</v>
      </c>
      <c r="CW24" s="3">
        <f>+[1]SP!CW13-[1]SP!CX13</f>
        <v>0</v>
      </c>
      <c r="CX24" s="3">
        <f>+[1]SP!CX13-[1]SP!CY13</f>
        <v>0</v>
      </c>
      <c r="CY24" s="3">
        <f>+[1]SP!CY13-[1]SP!CZ13</f>
        <v>0</v>
      </c>
      <c r="CZ24" s="3">
        <f>+[1]SP!CZ13-[1]SP!DA13</f>
        <v>0</v>
      </c>
      <c r="DA24" s="3">
        <f>+[1]SP!DA13-[1]SP!DB13</f>
        <v>0</v>
      </c>
      <c r="DB24" s="3">
        <f>+[1]SP!DB13-[1]SP!DC13</f>
        <v>0</v>
      </c>
      <c r="DC24" s="3">
        <f>+[1]SP!DC13-[1]SP!DD13</f>
        <v>0</v>
      </c>
      <c r="DD24" s="3">
        <f>+[1]SP!DD13-[1]SP!DE13</f>
        <v>0</v>
      </c>
      <c r="DE24" s="3">
        <f>+[1]SP!DE13-[1]SP!DF13</f>
        <v>0</v>
      </c>
      <c r="DF24" s="3">
        <f>+[1]SP!DF13-[1]SP!DG13</f>
        <v>0</v>
      </c>
      <c r="DG24" s="3">
        <f>+[1]SP!DG13-[1]SP!DH13</f>
        <v>0</v>
      </c>
      <c r="DH24" s="3">
        <f>+[1]SP!DH13-[1]SP!DI13</f>
        <v>0</v>
      </c>
      <c r="DI24" s="3">
        <f>+[1]SP!DI13-[1]SP!DJ13</f>
        <v>0</v>
      </c>
      <c r="DJ24" s="3">
        <f>+[1]SP!DJ13-[1]SP!DK13</f>
        <v>0</v>
      </c>
      <c r="DK24" s="3">
        <f>+[1]SP!DK13-[1]SP!DL13</f>
        <v>0</v>
      </c>
      <c r="DL24" s="3">
        <f>+[1]SP!DL13-[1]SP!DM13</f>
        <v>0</v>
      </c>
      <c r="DM24" s="3">
        <f>+[1]SP!DM13-[1]SP!DN13</f>
        <v>0</v>
      </c>
      <c r="DN24" s="3">
        <f>+[1]SP!DN13-[1]SP!DO13</f>
        <v>0</v>
      </c>
      <c r="DO24" s="3">
        <f>+[1]SP!DO13-[1]SP!DP13</f>
        <v>0</v>
      </c>
      <c r="DP24" s="3">
        <f>+[1]SP!DP13-[1]SP!DQ13</f>
        <v>0</v>
      </c>
      <c r="DQ24" s="3">
        <f>+[1]SP!DQ13-[1]SP!DR13</f>
        <v>0</v>
      </c>
      <c r="DR24" s="3">
        <f>+[1]SP!DR13-[1]SP!DS13</f>
        <v>0</v>
      </c>
      <c r="DS24" s="3">
        <f>+[1]SP!DS13-[1]SP!DT13</f>
        <v>0</v>
      </c>
      <c r="DT24" s="3">
        <f>+[1]SP!DT13-[1]SP!DU13</f>
        <v>0</v>
      </c>
      <c r="DU24" s="3">
        <f>+[1]SP!DU13-[1]SP!DV13</f>
        <v>0</v>
      </c>
      <c r="DV24" s="3">
        <f>+[1]SP!DV13-[1]SP!DW13</f>
        <v>0</v>
      </c>
      <c r="DW24" s="3">
        <f>+[1]SP!DW13-[1]SP!DX13</f>
        <v>0</v>
      </c>
      <c r="DY24" s="3">
        <f t="shared" si="26"/>
        <v>0</v>
      </c>
      <c r="DZ24" s="3">
        <f t="shared" si="27"/>
        <v>0</v>
      </c>
      <c r="EA24" s="3">
        <f t="shared" si="28"/>
        <v>0</v>
      </c>
      <c r="EB24" s="3">
        <f t="shared" si="29"/>
        <v>0</v>
      </c>
      <c r="EC24" s="3">
        <f t="shared" si="30"/>
        <v>0</v>
      </c>
      <c r="ED24" s="3">
        <f t="shared" si="31"/>
        <v>0</v>
      </c>
      <c r="EE24" s="3">
        <f t="shared" si="32"/>
        <v>0</v>
      </c>
      <c r="EF24" s="3">
        <f t="shared" si="33"/>
        <v>0</v>
      </c>
      <c r="EG24" s="3">
        <f t="shared" si="34"/>
        <v>0</v>
      </c>
      <c r="EH24" s="3">
        <f t="shared" si="35"/>
        <v>0</v>
      </c>
    </row>
    <row r="25" spans="3:138"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Y25" s="3"/>
      <c r="DZ25" s="3"/>
      <c r="EA25" s="3"/>
      <c r="EB25" s="3"/>
      <c r="EC25" s="3"/>
      <c r="ED25" s="3"/>
      <c r="EE25" s="3"/>
      <c r="EF25" s="3"/>
      <c r="EG25" s="3"/>
      <c r="EH25" s="3"/>
    </row>
    <row r="26" spans="3:138">
      <c r="D26" t="s">
        <v>337</v>
      </c>
      <c r="H26" s="3">
        <f>+[1]SP!H9+[1]SP!H10+[1]SP!H12+[1]SP!H14-[1]SP!I9-[1]SP!I10-[1]SP!I12-[1]SP!I14+[1]SP!I56+[1]SP!I57+[1]SP!I58+[1]SP!I60-[1]SP!H60-[1]SP!H58-[1]SP!H57-[1]SP!H56</f>
        <v>184615</v>
      </c>
      <c r="I26" s="3">
        <f>+[1]SP!I9+[1]SP!I10+[1]SP!I12+[1]SP!I14-[1]SP!J9-[1]SP!J10-[1]SP!J12-[1]SP!J14+[1]SP!J56+[1]SP!J57+[1]SP!J58+[1]SP!J60-[1]SP!I60-[1]SP!I58-[1]SP!I57-[1]SP!I56</f>
        <v>30000</v>
      </c>
      <c r="J26" s="3">
        <f>+[1]SP!J9+[1]SP!J10+[1]SP!J12+[1]SP!J14-[1]SP!K9-[1]SP!K10-[1]SP!K12-[1]SP!K14+[1]SP!K56+[1]SP!K57+[1]SP!K58+[1]SP!K60-[1]SP!J60-[1]SP!J58-[1]SP!J57-[1]SP!J56</f>
        <v>30000</v>
      </c>
      <c r="K26" s="3">
        <f>+[1]SP!K9+[1]SP!K10+[1]SP!K12+[1]SP!K14-[1]SP!L9-[1]SP!L10-[1]SP!L12-[1]SP!L14+[1]SP!L56+[1]SP!L57+[1]SP!L58+[1]SP!L60-[1]SP!K60-[1]SP!K58-[1]SP!K57-[1]SP!K56</f>
        <v>0</v>
      </c>
      <c r="L26" s="3">
        <f>+[1]SP!L9+[1]SP!L10+[1]SP!L12+[1]SP!L14-[1]SP!M9-[1]SP!M10-[1]SP!M12-[1]SP!M14+[1]SP!M56+[1]SP!M57+[1]SP!M58+[1]SP!M60-[1]SP!L60-[1]SP!L58-[1]SP!L57-[1]SP!L56</f>
        <v>0</v>
      </c>
      <c r="M26" s="3">
        <f>+[1]SP!M9+[1]SP!M10+[1]SP!M12+[1]SP!M14-[1]SP!N9-[1]SP!N10-[1]SP!N12-[1]SP!N14+[1]SP!N56+[1]SP!N57+[1]SP!N58+[1]SP!N60-[1]SP!M60-[1]SP!M58-[1]SP!M57-[1]SP!M56</f>
        <v>0</v>
      </c>
      <c r="N26" s="3">
        <f>+[1]SP!N9+[1]SP!N10+[1]SP!N12+[1]SP!N14-[1]SP!O9-[1]SP!O10-[1]SP!O12-[1]SP!O14+[1]SP!O56+[1]SP!O57+[1]SP!O58+[1]SP!O60-[1]SP!N60-[1]SP!N58-[1]SP!N57-[1]SP!N56</f>
        <v>0</v>
      </c>
      <c r="O26" s="3">
        <f>+[1]SP!O9+[1]SP!O10+[1]SP!O12+[1]SP!O14-[1]SP!P9-[1]SP!P10-[1]SP!P12-[1]SP!P14+[1]SP!P56+[1]SP!P57+[1]SP!P58+[1]SP!P60-[1]SP!O60-[1]SP!O58-[1]SP!O57-[1]SP!O56</f>
        <v>0</v>
      </c>
      <c r="P26" s="3">
        <f>+[1]SP!P9+[1]SP!P10+[1]SP!P12+[1]SP!P14-[1]SP!Q9-[1]SP!Q10-[1]SP!Q12-[1]SP!Q14+[1]SP!Q56+[1]SP!Q57+[1]SP!Q58+[1]SP!Q60-[1]SP!P60-[1]SP!P58-[1]SP!P57-[1]SP!P56</f>
        <v>0</v>
      </c>
      <c r="Q26" s="3">
        <f>+[1]SP!Q9+[1]SP!Q10+[1]SP!Q12+[1]SP!Q14-[1]SP!R9-[1]SP!R10-[1]SP!R12-[1]SP!R14+[1]SP!R56+[1]SP!R57+[1]SP!R58+[1]SP!R60-[1]SP!Q60-[1]SP!Q58-[1]SP!Q57-[1]SP!Q56</f>
        <v>0</v>
      </c>
      <c r="R26" s="3">
        <f>+[1]SP!R9+[1]SP!R10+[1]SP!R12+[1]SP!R14-[1]SP!S9-[1]SP!S10-[1]SP!S12-[1]SP!S14+[1]SP!S56+[1]SP!S57+[1]SP!S58+[1]SP!S60-[1]SP!R60-[1]SP!R58-[1]SP!R57-[1]SP!R56</f>
        <v>0</v>
      </c>
      <c r="S26" s="3">
        <f>+[1]SP!S9+[1]SP!S10+[1]SP!S12+[1]SP!S14-[1]SP!T9-[1]SP!T10-[1]SP!T12-[1]SP!T14+[1]SP!T56+[1]SP!T57+[1]SP!T58+[1]SP!T60-[1]SP!S60-[1]SP!S58-[1]SP!S57-[1]SP!S56</f>
        <v>0</v>
      </c>
      <c r="T26" s="3">
        <f>+[1]SP!T9+[1]SP!T10+[1]SP!T12+[1]SP!T14-[1]SP!U9-[1]SP!U10-[1]SP!U12-[1]SP!U14+[1]SP!U56+[1]SP!U57+[1]SP!U58+[1]SP!U60-[1]SP!T60-[1]SP!T58-[1]SP!T57-[1]SP!T56</f>
        <v>550</v>
      </c>
      <c r="U26" s="3">
        <f>+[1]SP!U9+[1]SP!U10+[1]SP!U12+[1]SP!U14-[1]SP!V9-[1]SP!V10-[1]SP!V12-[1]SP!V14+[1]SP!V56+[1]SP!V57+[1]SP!V58+[1]SP!V60-[1]SP!U60-[1]SP!U58-[1]SP!U57-[1]SP!U56</f>
        <v>0</v>
      </c>
      <c r="V26" s="3">
        <f>+[1]SP!V9+[1]SP!V10+[1]SP!V12+[1]SP!V14-[1]SP!W9-[1]SP!W10-[1]SP!W12-[1]SP!W14+[1]SP!W56+[1]SP!W57+[1]SP!W58+[1]SP!W60-[1]SP!V60-[1]SP!V58-[1]SP!V57-[1]SP!V56</f>
        <v>0</v>
      </c>
      <c r="W26" s="3">
        <f>+[1]SP!W9+[1]SP!W10+[1]SP!W12+[1]SP!W14-[1]SP!X9-[1]SP!X10-[1]SP!X12-[1]SP!X14+[1]SP!X56+[1]SP!X57+[1]SP!X58+[1]SP!X60-[1]SP!W60-[1]SP!W58-[1]SP!W57-[1]SP!W56</f>
        <v>0</v>
      </c>
      <c r="X26" s="3">
        <f>+[1]SP!X9+[1]SP!X10+[1]SP!X12+[1]SP!X14-[1]SP!Y9-[1]SP!Y10-[1]SP!Y12-[1]SP!Y14+[1]SP!Y56+[1]SP!Y57+[1]SP!Y58+[1]SP!Y60-[1]SP!X60-[1]SP!X58-[1]SP!X57-[1]SP!X56</f>
        <v>0</v>
      </c>
      <c r="Y26" s="3">
        <f>+[1]SP!Y9+[1]SP!Y10+[1]SP!Y12+[1]SP!Y14-[1]SP!Z9-[1]SP!Z10-[1]SP!Z12-[1]SP!Z14+[1]SP!Z56+[1]SP!Z57+[1]SP!Z58+[1]SP!Z60-[1]SP!Y60-[1]SP!Y58-[1]SP!Y57-[1]SP!Y56</f>
        <v>0</v>
      </c>
      <c r="Z26" s="3">
        <f>+[1]SP!Z9+[1]SP!Z10+[1]SP!Z12+[1]SP!Z14-[1]SP!AA9-[1]SP!AA10-[1]SP!AA12-[1]SP!AA14+[1]SP!AA56+[1]SP!AA57+[1]SP!AA58+[1]SP!AA60-[1]SP!Z60-[1]SP!Z58-[1]SP!Z57-[1]SP!Z56</f>
        <v>0</v>
      </c>
      <c r="AA26" s="3">
        <f>+[1]SP!AA9+[1]SP!AA10+[1]SP!AA12+[1]SP!AA14-[1]SP!AB9-[1]SP!AB10-[1]SP!AB12-[1]SP!AB14+[1]SP!AB56+[1]SP!AB57+[1]SP!AB58+[1]SP!AB60-[1]SP!AA60-[1]SP!AA58-[1]SP!AA57-[1]SP!AA56</f>
        <v>0</v>
      </c>
      <c r="AB26" s="3">
        <f>+[1]SP!AB9+[1]SP!AB10+[1]SP!AB12+[1]SP!AB14-[1]SP!AC9-[1]SP!AC10-[1]SP!AC12-[1]SP!AC14+[1]SP!AC56+[1]SP!AC57+[1]SP!AC58+[1]SP!AC60-[1]SP!AB60-[1]SP!AB58-[1]SP!AB57-[1]SP!AB56</f>
        <v>0</v>
      </c>
      <c r="AC26" s="3">
        <f>+[1]SP!AC9+[1]SP!AC10+[1]SP!AC12+[1]SP!AC14-[1]SP!AD9-[1]SP!AD10-[1]SP!AD12-[1]SP!AD14+[1]SP!AD56+[1]SP!AD57+[1]SP!AD58+[1]SP!AD60-[1]SP!AC60-[1]SP!AC58-[1]SP!AC57-[1]SP!AC56</f>
        <v>0</v>
      </c>
      <c r="AD26" s="3">
        <f>+[1]SP!AD9+[1]SP!AD10+[1]SP!AD12+[1]SP!AD14-[1]SP!AE9-[1]SP!AE10-[1]SP!AE12-[1]SP!AE14+[1]SP!AE56+[1]SP!AE57+[1]SP!AE58+[1]SP!AE60-[1]SP!AD60-[1]SP!AD58-[1]SP!AD57-[1]SP!AD56</f>
        <v>0</v>
      </c>
      <c r="AE26" s="3">
        <f>+[1]SP!AE9+[1]SP!AE10+[1]SP!AE12+[1]SP!AE14-[1]SP!AF9-[1]SP!AF10-[1]SP!AF12-[1]SP!AF14+[1]SP!AF56+[1]SP!AF57+[1]SP!AF58+[1]SP!AF60-[1]SP!AE60-[1]SP!AE58-[1]SP!AE57-[1]SP!AE56</f>
        <v>0</v>
      </c>
      <c r="AF26" s="3">
        <f>+[1]SP!AF9+[1]SP!AF10+[1]SP!AF12+[1]SP!AF14-[1]SP!AG9-[1]SP!AG10-[1]SP!AG12-[1]SP!AG14+[1]SP!AG56+[1]SP!AG57+[1]SP!AG58+[1]SP!AG60-[1]SP!AF60-[1]SP!AF58-[1]SP!AF57-[1]SP!AF56</f>
        <v>-102795</v>
      </c>
      <c r="AG26" s="3">
        <f>+[1]SP!AG9+[1]SP!AG10+[1]SP!AG12+[1]SP!AG14-[1]SP!AH9-[1]SP!AH10-[1]SP!AH12-[1]SP!AH14+[1]SP!AH56+[1]SP!AH57+[1]SP!AH58+[1]SP!AH60-[1]SP!AG60-[1]SP!AG58-[1]SP!AG57-[1]SP!AG56</f>
        <v>0</v>
      </c>
      <c r="AH26" s="3">
        <f>+[1]SP!AH9+[1]SP!AH10+[1]SP!AH12+[1]SP!AH14-[1]SP!AI9-[1]SP!AI10-[1]SP!AI12-[1]SP!AI14+[1]SP!AI56+[1]SP!AI57+[1]SP!AI58+[1]SP!AI60-[1]SP!AH60-[1]SP!AH58-[1]SP!AH57-[1]SP!AH56</f>
        <v>0</v>
      </c>
      <c r="AI26" s="3">
        <f>+[1]SP!AI9+[1]SP!AI10+[1]SP!AI12+[1]SP!AI14-[1]SP!AJ9-[1]SP!AJ10-[1]SP!AJ12-[1]SP!AJ14+[1]SP!AJ56+[1]SP!AJ57+[1]SP!AJ58+[1]SP!AJ60-[1]SP!AI60-[1]SP!AI58-[1]SP!AI57-[1]SP!AI56</f>
        <v>0</v>
      </c>
      <c r="AJ26" s="3">
        <f>+[1]SP!AJ9+[1]SP!AJ10+[1]SP!AJ12+[1]SP!AJ14-[1]SP!AK9-[1]SP!AK10-[1]SP!AK12-[1]SP!AK14+[1]SP!AK56+[1]SP!AK57+[1]SP!AK58+[1]SP!AK60-[1]SP!AJ60-[1]SP!AJ58-[1]SP!AJ57-[1]SP!AJ56</f>
        <v>0</v>
      </c>
      <c r="AK26" s="3">
        <f>+[1]SP!AK9+[1]SP!AK10+[1]SP!AK12+[1]SP!AK14-[1]SP!AL9-[1]SP!AL10-[1]SP!AL12-[1]SP!AL14+[1]SP!AL56+[1]SP!AL57+[1]SP!AL58+[1]SP!AL60-[1]SP!AK60-[1]SP!AK58-[1]SP!AK57-[1]SP!AK56</f>
        <v>0</v>
      </c>
      <c r="AL26" s="3">
        <f>+[1]SP!AL9+[1]SP!AL10+[1]SP!AL12+[1]SP!AL14-[1]SP!AM9-[1]SP!AM10-[1]SP!AM12-[1]SP!AM14+[1]SP!AM56+[1]SP!AM57+[1]SP!AM58+[1]SP!AM60-[1]SP!AL60-[1]SP!AL58-[1]SP!AL57-[1]SP!AL56</f>
        <v>0</v>
      </c>
      <c r="AM26" s="3">
        <f>+[1]SP!AM9+[1]SP!AM10+[1]SP!AM12+[1]SP!AM14-[1]SP!AN9-[1]SP!AN10-[1]SP!AN12-[1]SP!AN14+[1]SP!AN56+[1]SP!AN57+[1]SP!AN58+[1]SP!AN60-[1]SP!AM60-[1]SP!AM58-[1]SP!AM57-[1]SP!AM56</f>
        <v>0</v>
      </c>
      <c r="AN26" s="3">
        <f>+[1]SP!AN9+[1]SP!AN10+[1]SP!AN12+[1]SP!AN14-[1]SP!AO9-[1]SP!AO10-[1]SP!AO12-[1]SP!AO14+[1]SP!AO56+[1]SP!AO57+[1]SP!AO58+[1]SP!AO60-[1]SP!AN60-[1]SP!AN58-[1]SP!AN57-[1]SP!AN56</f>
        <v>0</v>
      </c>
      <c r="AO26" s="3">
        <f>+[1]SP!AO9+[1]SP!AO10+[1]SP!AO12+[1]SP!AO14-[1]SP!AP9-[1]SP!AP10-[1]SP!AP12-[1]SP!AP14+[1]SP!AP56+[1]SP!AP57+[1]SP!AP58+[1]SP!AP60-[1]SP!AO60-[1]SP!AO58-[1]SP!AO57-[1]SP!AO56</f>
        <v>0</v>
      </c>
      <c r="AP26" s="3">
        <f>+[1]SP!AP9+[1]SP!AP10+[1]SP!AP12+[1]SP!AP14-[1]SP!AQ9-[1]SP!AQ10-[1]SP!AQ12-[1]SP!AQ14+[1]SP!AQ56+[1]SP!AQ57+[1]SP!AQ58+[1]SP!AQ60-[1]SP!AP60-[1]SP!AP58-[1]SP!AP57-[1]SP!AP56</f>
        <v>0</v>
      </c>
      <c r="AQ26" s="3">
        <f>+[1]SP!AQ9+[1]SP!AQ10+[1]SP!AQ12+[1]SP!AQ14-[1]SP!AR9-[1]SP!AR10-[1]SP!AR12-[1]SP!AR14+[1]SP!AR56+[1]SP!AR57+[1]SP!AR58+[1]SP!AR60-[1]SP!AQ60-[1]SP!AQ58-[1]SP!AQ57-[1]SP!AQ56</f>
        <v>0</v>
      </c>
      <c r="AR26" s="3">
        <f>+[1]SP!AR9+[1]SP!AR10+[1]SP!AR12+[1]SP!AR14-[1]SP!AS9-[1]SP!AS10-[1]SP!AS12-[1]SP!AS14+[1]SP!AS56+[1]SP!AS57+[1]SP!AS58+[1]SP!AS60-[1]SP!AR60-[1]SP!AR58-[1]SP!AR57-[1]SP!AR56</f>
        <v>102795</v>
      </c>
      <c r="AS26" s="3">
        <f>+[1]SP!AS9+[1]SP!AS10+[1]SP!AS12+[1]SP!AS14-[1]SP!AT9-[1]SP!AT10-[1]SP!AT12-[1]SP!AT14+[1]SP!AT56+[1]SP!AT57+[1]SP!AT58+[1]SP!AT60-[1]SP!AS60-[1]SP!AS58-[1]SP!AS57-[1]SP!AS56</f>
        <v>0</v>
      </c>
      <c r="AT26" s="3">
        <f>+[1]SP!AT9+[1]SP!AT10+[1]SP!AT12+[1]SP!AT14-[1]SP!AU9-[1]SP!AU10-[1]SP!AU12-[1]SP!AU14+[1]SP!AU56+[1]SP!AU57+[1]SP!AU58+[1]SP!AU60-[1]SP!AT60-[1]SP!AT58-[1]SP!AT57-[1]SP!AT56</f>
        <v>0</v>
      </c>
      <c r="AU26" s="3">
        <f>+[1]SP!AU9+[1]SP!AU10+[1]SP!AU12+[1]SP!AU14-[1]SP!AV9-[1]SP!AV10-[1]SP!AV12-[1]SP!AV14+[1]SP!AV56+[1]SP!AV57+[1]SP!AV58+[1]SP!AV60-[1]SP!AU60-[1]SP!AU58-[1]SP!AU57-[1]SP!AU56</f>
        <v>0</v>
      </c>
      <c r="AV26" s="3">
        <f>+[1]SP!AV9+[1]SP!AV10+[1]SP!AV12+[1]SP!AV14-[1]SP!AW9-[1]SP!AW10-[1]SP!AW12-[1]SP!AW14+[1]SP!AW56+[1]SP!AW57+[1]SP!AW58+[1]SP!AW60-[1]SP!AV60-[1]SP!AV58-[1]SP!AV57-[1]SP!AV56</f>
        <v>0</v>
      </c>
      <c r="AW26" s="3">
        <f>+[1]SP!AW9+[1]SP!AW10+[1]SP!AW12+[1]SP!AW14-[1]SP!AX9-[1]SP!AX10-[1]SP!AX12-[1]SP!AX14+[1]SP!AX56+[1]SP!AX57+[1]SP!AX58+[1]SP!AX60-[1]SP!AW60-[1]SP!AW58-[1]SP!AW57-[1]SP!AW56</f>
        <v>0</v>
      </c>
      <c r="AX26" s="3">
        <f>+[1]SP!AX9+[1]SP!AX10+[1]SP!AX12+[1]SP!AX14-[1]SP!AY9-[1]SP!AY10-[1]SP!AY12-[1]SP!AY14+[1]SP!AY56+[1]SP!AY57+[1]SP!AY58+[1]SP!AY60-[1]SP!AX60-[1]SP!AX58-[1]SP!AX57-[1]SP!AX56</f>
        <v>0</v>
      </c>
      <c r="AY26" s="3">
        <f>+[1]SP!AY9+[1]SP!AY10+[1]SP!AY12+[1]SP!AY14-[1]SP!AZ9-[1]SP!AZ10-[1]SP!AZ12-[1]SP!AZ14+[1]SP!AZ56+[1]SP!AZ57+[1]SP!AZ58+[1]SP!AZ60-[1]SP!AY60-[1]SP!AY58-[1]SP!AY57-[1]SP!AY56</f>
        <v>0</v>
      </c>
      <c r="AZ26" s="3">
        <f>+[1]SP!AZ9+[1]SP!AZ10+[1]SP!AZ12+[1]SP!AZ14-[1]SP!BA9-[1]SP!BA10-[1]SP!BA12-[1]SP!BA14+[1]SP!BA56+[1]SP!BA57+[1]SP!BA58+[1]SP!BA60-[1]SP!AZ60-[1]SP!AZ58-[1]SP!AZ57-[1]SP!AZ56</f>
        <v>0</v>
      </c>
      <c r="BA26" s="3">
        <f>+[1]SP!BA9+[1]SP!BA10+[1]SP!BA12+[1]SP!BA14-[1]SP!BB9-[1]SP!BB10-[1]SP!BB12-[1]SP!BB14+[1]SP!BB56+[1]SP!BB57+[1]SP!BB58+[1]SP!BB60-[1]SP!BA60-[1]SP!BA58-[1]SP!BA57-[1]SP!BA56</f>
        <v>0</v>
      </c>
      <c r="BB26" s="3">
        <f>+[1]SP!BB9+[1]SP!BB10+[1]SP!BB12+[1]SP!BB14-[1]SP!BC9-[1]SP!BC10-[1]SP!BC12-[1]SP!BC14+[1]SP!BC56+[1]SP!BC57+[1]SP!BC58+[1]SP!BC60-[1]SP!BB60-[1]SP!BB58-[1]SP!BB57-[1]SP!BB56</f>
        <v>0</v>
      </c>
      <c r="BC26" s="3">
        <f>+[1]SP!BC9+[1]SP!BC10+[1]SP!BC12+[1]SP!BC14-[1]SP!BD9-[1]SP!BD10-[1]SP!BD12-[1]SP!BD14+[1]SP!BD56+[1]SP!BD57+[1]SP!BD58+[1]SP!BD60-[1]SP!BC60-[1]SP!BC58-[1]SP!BC57-[1]SP!BC56</f>
        <v>0</v>
      </c>
      <c r="BD26" s="3">
        <f>+[1]SP!BD9+[1]SP!BD10+[1]SP!BD12+[1]SP!BD14-[1]SP!BE9-[1]SP!BE10-[1]SP!BE12-[1]SP!BE14+[1]SP!BE56+[1]SP!BE57+[1]SP!BE58+[1]SP!BE60-[1]SP!BD60-[1]SP!BD58-[1]SP!BD57-[1]SP!BD56</f>
        <v>0</v>
      </c>
      <c r="BE26" s="3">
        <f>+[1]SP!BE9+[1]SP!BE10+[1]SP!BE12+[1]SP!BE14-[1]SP!BF9-[1]SP!BF10-[1]SP!BF12-[1]SP!BF14+[1]SP!BF56+[1]SP!BF57+[1]SP!BF58+[1]SP!BF60-[1]SP!BE60-[1]SP!BE58-[1]SP!BE57-[1]SP!BE56</f>
        <v>0</v>
      </c>
      <c r="BF26" s="3">
        <f>+[1]SP!BF9+[1]SP!BF10+[1]SP!BF12+[1]SP!BF14-[1]SP!BG9-[1]SP!BG10-[1]SP!BG12-[1]SP!BG14+[1]SP!BG56+[1]SP!BG57+[1]SP!BG58+[1]SP!BG60-[1]SP!BF60-[1]SP!BF58-[1]SP!BF57-[1]SP!BF56</f>
        <v>0</v>
      </c>
      <c r="BG26" s="3">
        <f>+[1]SP!BG9+[1]SP!BG10+[1]SP!BG12+[1]SP!BG14-[1]SP!BH9-[1]SP!BH10-[1]SP!BH12-[1]SP!BH14+[1]SP!BH56+[1]SP!BH57+[1]SP!BH58+[1]SP!BH60-[1]SP!BG60-[1]SP!BG58-[1]SP!BG57-[1]SP!BG56</f>
        <v>0</v>
      </c>
      <c r="BH26" s="3">
        <f>+[1]SP!BH9+[1]SP!BH10+[1]SP!BH12+[1]SP!BH14-[1]SP!BI9-[1]SP!BI10-[1]SP!BI12-[1]SP!BI14+[1]SP!BI56+[1]SP!BI57+[1]SP!BI58+[1]SP!BI60-[1]SP!BH60-[1]SP!BH58-[1]SP!BH57-[1]SP!BH56</f>
        <v>0</v>
      </c>
      <c r="BI26" s="3">
        <f>+[1]SP!BI9+[1]SP!BI10+[1]SP!BI12+[1]SP!BI14-[1]SP!BJ9-[1]SP!BJ10-[1]SP!BJ12-[1]SP!BJ14+[1]SP!BJ56+[1]SP!BJ57+[1]SP!BJ58+[1]SP!BJ60-[1]SP!BI60-[1]SP!BI58-[1]SP!BI57-[1]SP!BI56</f>
        <v>0</v>
      </c>
      <c r="BJ26" s="3">
        <f>+[1]SP!BJ9+[1]SP!BJ10+[1]SP!BJ12+[1]SP!BJ14-[1]SP!BK9-[1]SP!BK10-[1]SP!BK12-[1]SP!BK14+[1]SP!BK56+[1]SP!BK57+[1]SP!BK58+[1]SP!BK60-[1]SP!BJ60-[1]SP!BJ58-[1]SP!BJ57-[1]SP!BJ56</f>
        <v>0</v>
      </c>
      <c r="BK26" s="3">
        <f>+[1]SP!BK9+[1]SP!BK10+[1]SP!BK12+[1]SP!BK14-[1]SP!BL9-[1]SP!BL10-[1]SP!BL12-[1]SP!BL14+[1]SP!BL56+[1]SP!BL57+[1]SP!BL58+[1]SP!BL60-[1]SP!BK60-[1]SP!BK58-[1]SP!BK57-[1]SP!BK56</f>
        <v>0</v>
      </c>
      <c r="BL26" s="3">
        <f>+[1]SP!BL9+[1]SP!BL10+[1]SP!BL12+[1]SP!BL14-[1]SP!BM9-[1]SP!BM10-[1]SP!BM12-[1]SP!BM14+[1]SP!BM56+[1]SP!BM57+[1]SP!BM58+[1]SP!BM60-[1]SP!BL60-[1]SP!BL58-[1]SP!BL57-[1]SP!BL56</f>
        <v>0</v>
      </c>
      <c r="BM26" s="3">
        <f>+[1]SP!BM9+[1]SP!BM10+[1]SP!BM12+[1]SP!BM14-[1]SP!BN9-[1]SP!BN10-[1]SP!BN12-[1]SP!BN14+[1]SP!BN56+[1]SP!BN57+[1]SP!BN58+[1]SP!BN60-[1]SP!BM60-[1]SP!BM58-[1]SP!BM57-[1]SP!BM56</f>
        <v>0</v>
      </c>
      <c r="BN26" s="3">
        <f>+[1]SP!BN9+[1]SP!BN10+[1]SP!BN12+[1]SP!BN14-[1]SP!BO9-[1]SP!BO10-[1]SP!BO12-[1]SP!BO14+[1]SP!BO56+[1]SP!BO57+[1]SP!BO58+[1]SP!BO60-[1]SP!BN60-[1]SP!BN58-[1]SP!BN57-[1]SP!BN56</f>
        <v>0</v>
      </c>
      <c r="BO26" s="3">
        <f>+[1]SP!BO9+[1]SP!BO10+[1]SP!BO12+[1]SP!BO14-[1]SP!BP9-[1]SP!BP10-[1]SP!BP12-[1]SP!BP14+[1]SP!BP56+[1]SP!BP57+[1]SP!BP58+[1]SP!BP60-[1]SP!BO60-[1]SP!BO58-[1]SP!BO57-[1]SP!BO56</f>
        <v>0</v>
      </c>
      <c r="BP26" s="3">
        <f>+[1]SP!BP9+[1]SP!BP10+[1]SP!BP12+[1]SP!BP14-[1]SP!BQ9-[1]SP!BQ10-[1]SP!BQ12-[1]SP!BQ14+[1]SP!BQ56+[1]SP!BQ57+[1]SP!BQ58+[1]SP!BQ60-[1]SP!BP60-[1]SP!BP58-[1]SP!BP57-[1]SP!BP56</f>
        <v>0</v>
      </c>
      <c r="BQ26" s="3">
        <f>+[1]SP!BQ9+[1]SP!BQ10+[1]SP!BQ12+[1]SP!BQ14-[1]SP!BR9-[1]SP!BR10-[1]SP!BR12-[1]SP!BR14+[1]SP!BR56+[1]SP!BR57+[1]SP!BR58+[1]SP!BR60-[1]SP!BQ60-[1]SP!BQ58-[1]SP!BQ57-[1]SP!BQ56</f>
        <v>0</v>
      </c>
      <c r="BR26" s="3">
        <f>+[1]SP!BR9+[1]SP!BR10+[1]SP!BR12+[1]SP!BR14-[1]SP!BS9-[1]SP!BS10-[1]SP!BS12-[1]SP!BS14+[1]SP!BS56+[1]SP!BS57+[1]SP!BS58+[1]SP!BS60-[1]SP!BR60-[1]SP!BR58-[1]SP!BR57-[1]SP!BR56</f>
        <v>0</v>
      </c>
      <c r="BS26" s="3">
        <f>+[1]SP!BS9+[1]SP!BS10+[1]SP!BS12+[1]SP!BS14-[1]SP!BT9-[1]SP!BT10-[1]SP!BT12-[1]SP!BT14+[1]SP!BT56+[1]SP!BT57+[1]SP!BT58+[1]SP!BT60-[1]SP!BS60-[1]SP!BS58-[1]SP!BS57-[1]SP!BS56</f>
        <v>0</v>
      </c>
      <c r="BT26" s="3">
        <f>+[1]SP!BT9+[1]SP!BT10+[1]SP!BT12+[1]SP!BT14-[1]SP!BU9-[1]SP!BU10-[1]SP!BU12-[1]SP!BU14+[1]SP!BU56+[1]SP!BU57+[1]SP!BU58+[1]SP!BU60-[1]SP!BT60-[1]SP!BT58-[1]SP!BT57-[1]SP!BT56</f>
        <v>0</v>
      </c>
      <c r="BU26" s="3">
        <f>+[1]SP!BU9+[1]SP!BU10+[1]SP!BU12+[1]SP!BU14-[1]SP!BV9-[1]SP!BV10-[1]SP!BV12-[1]SP!BV14+[1]SP!BV56+[1]SP!BV57+[1]SP!BV58+[1]SP!BV60-[1]SP!BU60-[1]SP!BU58-[1]SP!BU57-[1]SP!BU56</f>
        <v>0</v>
      </c>
      <c r="BV26" s="3">
        <f>+[1]SP!BV9+[1]SP!BV10+[1]SP!BV12+[1]SP!BV14-[1]SP!BW9-[1]SP!BW10-[1]SP!BW12-[1]SP!BW14+[1]SP!BW56+[1]SP!BW57+[1]SP!BW58+[1]SP!BW60-[1]SP!BV60-[1]SP!BV58-[1]SP!BV57-[1]SP!BV56</f>
        <v>0</v>
      </c>
      <c r="BW26" s="3">
        <f>+[1]SP!BW9+[1]SP!BW10+[1]SP!BW12+[1]SP!BW14-[1]SP!BX9-[1]SP!BX10-[1]SP!BX12-[1]SP!BX14+[1]SP!BX56+[1]SP!BX57+[1]SP!BX58+[1]SP!BX60-[1]SP!BW60-[1]SP!BW58-[1]SP!BW57-[1]SP!BW56</f>
        <v>0</v>
      </c>
      <c r="BX26" s="3">
        <f>+[1]SP!BX9+[1]SP!BX10+[1]SP!BX12+[1]SP!BX14-[1]SP!BY9-[1]SP!BY10-[1]SP!BY12-[1]SP!BY14+[1]SP!BY56+[1]SP!BY57+[1]SP!BY58+[1]SP!BY60-[1]SP!BX60-[1]SP!BX58-[1]SP!BX57-[1]SP!BX56</f>
        <v>0</v>
      </c>
      <c r="BY26" s="3">
        <f>+[1]SP!BY9+[1]SP!BY10+[1]SP!BY12+[1]SP!BY14-[1]SP!BZ9-[1]SP!BZ10-[1]SP!BZ12-[1]SP!BZ14+[1]SP!BZ56+[1]SP!BZ57+[1]SP!BZ58+[1]SP!BZ60-[1]SP!BY60-[1]SP!BY58-[1]SP!BY57-[1]SP!BY56</f>
        <v>0</v>
      </c>
      <c r="BZ26" s="3">
        <f>+[1]SP!BZ9+[1]SP!BZ10+[1]SP!BZ12+[1]SP!BZ14-[1]SP!CA9-[1]SP!CA10-[1]SP!CA12-[1]SP!CA14+[1]SP!CA56+[1]SP!CA57+[1]SP!CA58+[1]SP!CA60-[1]SP!BZ60-[1]SP!BZ58-[1]SP!BZ57-[1]SP!BZ56</f>
        <v>0</v>
      </c>
      <c r="CA26" s="3">
        <f>+[1]SP!CA9+[1]SP!CA10+[1]SP!CA12+[1]SP!CA14-[1]SP!CB9-[1]SP!CB10-[1]SP!CB12-[1]SP!CB14+[1]SP!CB56+[1]SP!CB57+[1]SP!CB58+[1]SP!CB60-[1]SP!CA60-[1]SP!CA58-[1]SP!CA57-[1]SP!CA56</f>
        <v>0</v>
      </c>
      <c r="CB26" s="3">
        <f>+[1]SP!CB9+[1]SP!CB10+[1]SP!CB12+[1]SP!CB14-[1]SP!CC9-[1]SP!CC10-[1]SP!CC12-[1]SP!CC14+[1]SP!CC56+[1]SP!CC57+[1]SP!CC58+[1]SP!CC60-[1]SP!CB60-[1]SP!CB58-[1]SP!CB57-[1]SP!CB56</f>
        <v>0</v>
      </c>
      <c r="CC26" s="3">
        <f>+[1]SP!CC9+[1]SP!CC10+[1]SP!CC12+[1]SP!CC14-[1]SP!CD9-[1]SP!CD10-[1]SP!CD12-[1]SP!CD14+[1]SP!CD56+[1]SP!CD57+[1]SP!CD58+[1]SP!CD60-[1]SP!CC60-[1]SP!CC58-[1]SP!CC57-[1]SP!CC56</f>
        <v>0</v>
      </c>
      <c r="CD26" s="3">
        <f>+[1]SP!CD9+[1]SP!CD10+[1]SP!CD12+[1]SP!CD14-[1]SP!CE9-[1]SP!CE10-[1]SP!CE12-[1]SP!CE14+[1]SP!CE56+[1]SP!CE57+[1]SP!CE58+[1]SP!CE60-[1]SP!CD60-[1]SP!CD58-[1]SP!CD57-[1]SP!CD56</f>
        <v>0</v>
      </c>
      <c r="CE26" s="3">
        <f>+[1]SP!CE9+[1]SP!CE10+[1]SP!CE12+[1]SP!CE14-[1]SP!CF9-[1]SP!CF10-[1]SP!CF12-[1]SP!CF14+[1]SP!CF56+[1]SP!CF57+[1]SP!CF58+[1]SP!CF60-[1]SP!CE60-[1]SP!CE58-[1]SP!CE57-[1]SP!CE56</f>
        <v>0</v>
      </c>
      <c r="CF26" s="3">
        <f>+[1]SP!CF9+[1]SP!CF10+[1]SP!CF12+[1]SP!CF14-[1]SP!CG9-[1]SP!CG10-[1]SP!CG12-[1]SP!CG14+[1]SP!CG56+[1]SP!CG57+[1]SP!CG58+[1]SP!CG60-[1]SP!CF60-[1]SP!CF58-[1]SP!CF57-[1]SP!CF56</f>
        <v>0</v>
      </c>
      <c r="CG26" s="3">
        <f>+[1]SP!CG9+[1]SP!CG10+[1]SP!CG12+[1]SP!CG14-[1]SP!CH9-[1]SP!CH10-[1]SP!CH12-[1]SP!CH14+[1]SP!CH56+[1]SP!CH57+[1]SP!CH58+[1]SP!CH60-[1]SP!CG60-[1]SP!CG58-[1]SP!CG57-[1]SP!CG56</f>
        <v>0</v>
      </c>
      <c r="CH26" s="3">
        <f>+[1]SP!CH9+[1]SP!CH10+[1]SP!CH12+[1]SP!CH14-[1]SP!CI9-[1]SP!CI10-[1]SP!CI12-[1]SP!CI14+[1]SP!CI56+[1]SP!CI57+[1]SP!CI58+[1]SP!CI60-[1]SP!CH60-[1]SP!CH58-[1]SP!CH57-[1]SP!CH56</f>
        <v>0</v>
      </c>
      <c r="CI26" s="3">
        <f>+[1]SP!CI9+[1]SP!CI10+[1]SP!CI12+[1]SP!CI14-[1]SP!CJ9-[1]SP!CJ10-[1]SP!CJ12-[1]SP!CJ14+[1]SP!CJ56+[1]SP!CJ57+[1]SP!CJ58+[1]SP!CJ60-[1]SP!CI60-[1]SP!CI58-[1]SP!CI57-[1]SP!CI56</f>
        <v>0</v>
      </c>
      <c r="CJ26" s="3">
        <f>+[1]SP!CJ9+[1]SP!CJ10+[1]SP!CJ12+[1]SP!CJ14-[1]SP!CK9-[1]SP!CK10-[1]SP!CK12-[1]SP!CK14+[1]SP!CK56+[1]SP!CK57+[1]SP!CK58+[1]SP!CK60-[1]SP!CJ60-[1]SP!CJ58-[1]SP!CJ57-[1]SP!CJ56</f>
        <v>0</v>
      </c>
      <c r="CK26" s="3">
        <f>+[1]SP!CK9+[1]SP!CK10+[1]SP!CK12+[1]SP!CK14-[1]SP!CL9-[1]SP!CL10-[1]SP!CL12-[1]SP!CL14+[1]SP!CL56+[1]SP!CL57+[1]SP!CL58+[1]SP!CL60-[1]SP!CK60-[1]SP!CK58-[1]SP!CK57-[1]SP!CK56</f>
        <v>0</v>
      </c>
      <c r="CL26" s="3">
        <f>+[1]SP!CL9+[1]SP!CL10+[1]SP!CL12+[1]SP!CL14-[1]SP!CM9-[1]SP!CM10-[1]SP!CM12-[1]SP!CM14+[1]SP!CM56+[1]SP!CM57+[1]SP!CM58+[1]SP!CM60-[1]SP!CL60-[1]SP!CL58-[1]SP!CL57-[1]SP!CL56</f>
        <v>0</v>
      </c>
      <c r="CM26" s="3">
        <f>+[1]SP!CM9+[1]SP!CM10+[1]SP!CM12+[1]SP!CM14-[1]SP!CN9-[1]SP!CN10-[1]SP!CN12-[1]SP!CN14+[1]SP!CN56+[1]SP!CN57+[1]SP!CN58+[1]SP!CN60-[1]SP!CM60-[1]SP!CM58-[1]SP!CM57-[1]SP!CM56</f>
        <v>0</v>
      </c>
      <c r="CN26" s="3">
        <f>+[1]SP!CN9+[1]SP!CN10+[1]SP!CN12+[1]SP!CN14-[1]SP!CO9-[1]SP!CO10-[1]SP!CO12-[1]SP!CO14+[1]SP!CO56+[1]SP!CO57+[1]SP!CO58+[1]SP!CO60-[1]SP!CN60-[1]SP!CN58-[1]SP!CN57-[1]SP!CN56</f>
        <v>0</v>
      </c>
      <c r="CO26" s="3">
        <f>+[1]SP!CO9+[1]SP!CO10+[1]SP!CO12+[1]SP!CO14-[1]SP!CP9-[1]SP!CP10-[1]SP!CP12-[1]SP!CP14+[1]SP!CP56+[1]SP!CP57+[1]SP!CP58+[1]SP!CP60-[1]SP!CO60-[1]SP!CO58-[1]SP!CO57-[1]SP!CO56</f>
        <v>0</v>
      </c>
      <c r="CP26" s="3">
        <f>+[1]SP!CP9+[1]SP!CP10+[1]SP!CP12+[1]SP!CP14-[1]SP!CQ9-[1]SP!CQ10-[1]SP!CQ12-[1]SP!CQ14+[1]SP!CQ56+[1]SP!CQ57+[1]SP!CQ58+[1]SP!CQ60-[1]SP!CP60-[1]SP!CP58-[1]SP!CP57-[1]SP!CP56</f>
        <v>0</v>
      </c>
      <c r="CQ26" s="3">
        <f>+[1]SP!CQ9+[1]SP!CQ10+[1]SP!CQ12+[1]SP!CQ14-[1]SP!CR9-[1]SP!CR10-[1]SP!CR12-[1]SP!CR14+[1]SP!CR56+[1]SP!CR57+[1]SP!CR58+[1]SP!CR60-[1]SP!CQ60-[1]SP!CQ58-[1]SP!CQ57-[1]SP!CQ56</f>
        <v>0</v>
      </c>
      <c r="CR26" s="3">
        <f>+[1]SP!CR9+[1]SP!CR10+[1]SP!CR12+[1]SP!CR14-[1]SP!CS9-[1]SP!CS10-[1]SP!CS12-[1]SP!CS14+[1]SP!CS56+[1]SP!CS57+[1]SP!CS58+[1]SP!CS60-[1]SP!CR60-[1]SP!CR58-[1]SP!CR57-[1]SP!CR56</f>
        <v>0</v>
      </c>
      <c r="CS26" s="3">
        <f>+[1]SP!CS9+[1]SP!CS10+[1]SP!CS12+[1]SP!CS14-[1]SP!CT9-[1]SP!CT10-[1]SP!CT12-[1]SP!CT14+[1]SP!CT56+[1]SP!CT57+[1]SP!CT58+[1]SP!CT60-[1]SP!CS60-[1]SP!CS58-[1]SP!CS57-[1]SP!CS56</f>
        <v>0</v>
      </c>
      <c r="CT26" s="3">
        <f>+[1]SP!CT9+[1]SP!CT10+[1]SP!CT12+[1]SP!CT14-[1]SP!CU9-[1]SP!CU10-[1]SP!CU12-[1]SP!CU14+[1]SP!CU56+[1]SP!CU57+[1]SP!CU58+[1]SP!CU60-[1]SP!CT60-[1]SP!CT58-[1]SP!CT57-[1]SP!CT56</f>
        <v>0</v>
      </c>
      <c r="CU26" s="3">
        <f>+[1]SP!CU9+[1]SP!CU10+[1]SP!CU12+[1]SP!CU14-[1]SP!CV9-[1]SP!CV10-[1]SP!CV12-[1]SP!CV14+[1]SP!CV56+[1]SP!CV57+[1]SP!CV58+[1]SP!CV60-[1]SP!CU60-[1]SP!CU58-[1]SP!CU57-[1]SP!CU56</f>
        <v>0</v>
      </c>
      <c r="CV26" s="3">
        <f>+[1]SP!CV9+[1]SP!CV10+[1]SP!CV12+[1]SP!CV14-[1]SP!CW9-[1]SP!CW10-[1]SP!CW12-[1]SP!CW14+[1]SP!CW56+[1]SP!CW57+[1]SP!CW58+[1]SP!CW60-[1]SP!CV60-[1]SP!CV58-[1]SP!CV57-[1]SP!CV56</f>
        <v>0</v>
      </c>
      <c r="CW26" s="3">
        <f>+[1]SP!CW9+[1]SP!CW10+[1]SP!CW12+[1]SP!CW14-[1]SP!CX9-[1]SP!CX10-[1]SP!CX12-[1]SP!CX14+[1]SP!CX56+[1]SP!CX57+[1]SP!CX58+[1]SP!CX60-[1]SP!CW60-[1]SP!CW58-[1]SP!CW57-[1]SP!CW56</f>
        <v>0</v>
      </c>
      <c r="CX26" s="3">
        <f>+[1]SP!CX9+[1]SP!CX10+[1]SP!CX12+[1]SP!CX14-[1]SP!CY9-[1]SP!CY10-[1]SP!CY12-[1]SP!CY14+[1]SP!CY56+[1]SP!CY57+[1]SP!CY58+[1]SP!CY60-[1]SP!CX60-[1]SP!CX58-[1]SP!CX57-[1]SP!CX56</f>
        <v>0</v>
      </c>
      <c r="CY26" s="3">
        <f>+[1]SP!CY9+[1]SP!CY10+[1]SP!CY12+[1]SP!CY14-[1]SP!CZ9-[1]SP!CZ10-[1]SP!CZ12-[1]SP!CZ14+[1]SP!CZ56+[1]SP!CZ57+[1]SP!CZ58+[1]SP!CZ60-[1]SP!CY60-[1]SP!CY58-[1]SP!CY57-[1]SP!CY56</f>
        <v>0</v>
      </c>
      <c r="CZ26" s="3">
        <f>+[1]SP!CZ9+[1]SP!CZ10+[1]SP!CZ12+[1]SP!CZ14-[1]SP!DA9-[1]SP!DA10-[1]SP!DA12-[1]SP!DA14+[1]SP!DA56+[1]SP!DA57+[1]SP!DA58+[1]SP!DA60-[1]SP!CZ60-[1]SP!CZ58-[1]SP!CZ57-[1]SP!CZ56</f>
        <v>0</v>
      </c>
      <c r="DA26" s="3">
        <f>+[1]SP!DA9+[1]SP!DA10+[1]SP!DA12+[1]SP!DA14-[1]SP!DB9-[1]SP!DB10-[1]SP!DB12-[1]SP!DB14+[1]SP!DB56+[1]SP!DB57+[1]SP!DB58+[1]SP!DB60-[1]SP!DA60-[1]SP!DA58-[1]SP!DA57-[1]SP!DA56</f>
        <v>0</v>
      </c>
      <c r="DB26" s="3">
        <f>+[1]SP!DB9+[1]SP!DB10+[1]SP!DB12+[1]SP!DB14-[1]SP!DC9-[1]SP!DC10-[1]SP!DC12-[1]SP!DC14+[1]SP!DC56+[1]SP!DC57+[1]SP!DC58+[1]SP!DC60-[1]SP!DB60-[1]SP!DB58-[1]SP!DB57-[1]SP!DB56</f>
        <v>0</v>
      </c>
      <c r="DC26" s="3">
        <f>+[1]SP!DC9+[1]SP!DC10+[1]SP!DC12+[1]SP!DC14-[1]SP!DD9-[1]SP!DD10-[1]SP!DD12-[1]SP!DD14+[1]SP!DD56+[1]SP!DD57+[1]SP!DD58+[1]SP!DD60-[1]SP!DC60-[1]SP!DC58-[1]SP!DC57-[1]SP!DC56</f>
        <v>0</v>
      </c>
      <c r="DD26" s="3">
        <f>+[1]SP!DD9+[1]SP!DD10+[1]SP!DD12+[1]SP!DD14-[1]SP!DE9-[1]SP!DE10-[1]SP!DE12-[1]SP!DE14+[1]SP!DE56+[1]SP!DE57+[1]SP!DE58+[1]SP!DE60-[1]SP!DD60-[1]SP!DD58-[1]SP!DD57-[1]SP!DD56</f>
        <v>0</v>
      </c>
      <c r="DE26" s="3">
        <f>+[1]SP!DE9+[1]SP!DE10+[1]SP!DE12+[1]SP!DE14-[1]SP!DF9-[1]SP!DF10-[1]SP!DF12-[1]SP!DF14+[1]SP!DF56+[1]SP!DF57+[1]SP!DF58+[1]SP!DF60-[1]SP!DE60-[1]SP!DE58-[1]SP!DE57-[1]SP!DE56</f>
        <v>0</v>
      </c>
      <c r="DF26" s="3">
        <f>+[1]SP!DF9+[1]SP!DF10+[1]SP!DF12+[1]SP!DF14-[1]SP!DG9-[1]SP!DG10-[1]SP!DG12-[1]SP!DG14+[1]SP!DG56+[1]SP!DG57+[1]SP!DG58+[1]SP!DG60-[1]SP!DF60-[1]SP!DF58-[1]SP!DF57-[1]SP!DF56</f>
        <v>0</v>
      </c>
      <c r="DG26" s="3">
        <f>+[1]SP!DG9+[1]SP!DG10+[1]SP!DG12+[1]SP!DG14-[1]SP!DH9-[1]SP!DH10-[1]SP!DH12-[1]SP!DH14+[1]SP!DH56+[1]SP!DH57+[1]SP!DH58+[1]SP!DH60-[1]SP!DG60-[1]SP!DG58-[1]SP!DG57-[1]SP!DG56</f>
        <v>0</v>
      </c>
      <c r="DH26" s="3">
        <f>+[1]SP!DH9+[1]SP!DH10+[1]SP!DH12+[1]SP!DH14-[1]SP!DI9-[1]SP!DI10-[1]SP!DI12-[1]SP!DI14+[1]SP!DI56+[1]SP!DI57+[1]SP!DI58+[1]SP!DI60-[1]SP!DH60-[1]SP!DH58-[1]SP!DH57-[1]SP!DH56</f>
        <v>0</v>
      </c>
      <c r="DI26" s="3">
        <f>+[1]SP!DI9+[1]SP!DI10+[1]SP!DI12+[1]SP!DI14-[1]SP!DJ9-[1]SP!DJ10-[1]SP!DJ12-[1]SP!DJ14+[1]SP!DJ56+[1]SP!DJ57+[1]SP!DJ58+[1]SP!DJ60-[1]SP!DI60-[1]SP!DI58-[1]SP!DI57-[1]SP!DI56</f>
        <v>0</v>
      </c>
      <c r="DJ26" s="3">
        <f>+[1]SP!DJ9+[1]SP!DJ10+[1]SP!DJ12+[1]SP!DJ14-[1]SP!DK9-[1]SP!DK10-[1]SP!DK12-[1]SP!DK14+[1]SP!DK56+[1]SP!DK57+[1]SP!DK58+[1]SP!DK60-[1]SP!DJ60-[1]SP!DJ58-[1]SP!DJ57-[1]SP!DJ56</f>
        <v>0</v>
      </c>
      <c r="DK26" s="3">
        <f>+[1]SP!DK9+[1]SP!DK10+[1]SP!DK12+[1]SP!DK14-[1]SP!DL9-[1]SP!DL10-[1]SP!DL12-[1]SP!DL14+[1]SP!DL56+[1]SP!DL57+[1]SP!DL58+[1]SP!DL60-[1]SP!DK60-[1]SP!DK58-[1]SP!DK57-[1]SP!DK56</f>
        <v>0</v>
      </c>
      <c r="DL26" s="3">
        <f>+[1]SP!DL9+[1]SP!DL10+[1]SP!DL12+[1]SP!DL14-[1]SP!DM9-[1]SP!DM10-[1]SP!DM12-[1]SP!DM14+[1]SP!DM56+[1]SP!DM57+[1]SP!DM58+[1]SP!DM60-[1]SP!DL60-[1]SP!DL58-[1]SP!DL57-[1]SP!DL56</f>
        <v>0</v>
      </c>
      <c r="DM26" s="3">
        <f>+[1]SP!DM9+[1]SP!DM10+[1]SP!DM12+[1]SP!DM14-[1]SP!DN9-[1]SP!DN10-[1]SP!DN12-[1]SP!DN14+[1]SP!DN56+[1]SP!DN57+[1]SP!DN58+[1]SP!DN60-[1]SP!DM60-[1]SP!DM58-[1]SP!DM57-[1]SP!DM56</f>
        <v>0</v>
      </c>
      <c r="DN26" s="3">
        <f>+[1]SP!DN9+[1]SP!DN10+[1]SP!DN12+[1]SP!DN14-[1]SP!DO9-[1]SP!DO10-[1]SP!DO12-[1]SP!DO14+[1]SP!DO56+[1]SP!DO57+[1]SP!DO58+[1]SP!DO60-[1]SP!DN60-[1]SP!DN58-[1]SP!DN57-[1]SP!DN56</f>
        <v>0</v>
      </c>
      <c r="DO26" s="3">
        <f>+[1]SP!DO9+[1]SP!DO10+[1]SP!DO12+[1]SP!DO14-[1]SP!DP9-[1]SP!DP10-[1]SP!DP12-[1]SP!DP14+[1]SP!DP56+[1]SP!DP57+[1]SP!DP58+[1]SP!DP60-[1]SP!DO60-[1]SP!DO58-[1]SP!DO57-[1]SP!DO56</f>
        <v>0</v>
      </c>
      <c r="DP26" s="3">
        <f>+[1]SP!DP9+[1]SP!DP10+[1]SP!DP12+[1]SP!DP14-[1]SP!DQ9-[1]SP!DQ10-[1]SP!DQ12-[1]SP!DQ14+[1]SP!DQ56+[1]SP!DQ57+[1]SP!DQ58+[1]SP!DQ60-[1]SP!DP60-[1]SP!DP58-[1]SP!DP57-[1]SP!DP56</f>
        <v>0</v>
      </c>
      <c r="DQ26" s="3">
        <f>+[1]SP!DQ9+[1]SP!DQ10+[1]SP!DQ12+[1]SP!DQ14-[1]SP!DR9-[1]SP!DR10-[1]SP!DR12-[1]SP!DR14+[1]SP!DR56+[1]SP!DR57+[1]SP!DR58+[1]SP!DR60-[1]SP!DQ60-[1]SP!DQ58-[1]SP!DQ57-[1]SP!DQ56</f>
        <v>0</v>
      </c>
      <c r="DR26" s="3">
        <f>+[1]SP!DR9+[1]SP!DR10+[1]SP!DR12+[1]SP!DR14-[1]SP!DS9-[1]SP!DS10-[1]SP!DS12-[1]SP!DS14+[1]SP!DS56+[1]SP!DS57+[1]SP!DS58+[1]SP!DS60-[1]SP!DR60-[1]SP!DR58-[1]SP!DR57-[1]SP!DR56</f>
        <v>0</v>
      </c>
      <c r="DS26" s="3">
        <f>+[1]SP!DS9+[1]SP!DS10+[1]SP!DS12+[1]SP!DS14-[1]SP!DT9-[1]SP!DT10-[1]SP!DT12-[1]SP!DT14+[1]SP!DT56+[1]SP!DT57+[1]SP!DT58+[1]SP!DT60-[1]SP!DS60-[1]SP!DS58-[1]SP!DS57-[1]SP!DS56</f>
        <v>0</v>
      </c>
      <c r="DT26" s="3">
        <f>+[1]SP!DT9+[1]SP!DT10+[1]SP!DT12+[1]SP!DT14-[1]SP!DU9-[1]SP!DU10-[1]SP!DU12-[1]SP!DU14+[1]SP!DU56+[1]SP!DU57+[1]SP!DU58+[1]SP!DU60-[1]SP!DT60-[1]SP!DT58-[1]SP!DT57-[1]SP!DT56</f>
        <v>0</v>
      </c>
      <c r="DU26" s="3">
        <f>+[1]SP!DU9+[1]SP!DU10+[1]SP!DU12+[1]SP!DU14-[1]SP!DV9-[1]SP!DV10-[1]SP!DV12-[1]SP!DV14+[1]SP!DV56+[1]SP!DV57+[1]SP!DV58+[1]SP!DV60-[1]SP!DU60-[1]SP!DU58-[1]SP!DU57-[1]SP!DU56</f>
        <v>0</v>
      </c>
      <c r="DV26" s="3">
        <f>+[1]SP!DV9+[1]SP!DV10+[1]SP!DV12+[1]SP!DV14-[1]SP!DW9-[1]SP!DW10-[1]SP!DW12-[1]SP!DW14+[1]SP!DW56+[1]SP!DW57+[1]SP!DW58+[1]SP!DW60-[1]SP!DV60-[1]SP!DV58-[1]SP!DV57-[1]SP!DV56</f>
        <v>0</v>
      </c>
      <c r="DW26" s="3">
        <f>+[1]SP!DW9+[1]SP!DW10+[1]SP!DW12+[1]SP!DW14-[1]SP!DX9-[1]SP!DX10-[1]SP!DX12-[1]SP!DX14+[1]SP!DX56+[1]SP!DX57+[1]SP!DX58+[1]SP!DX60-[1]SP!DW60-[1]SP!DW58-[1]SP!DW57-[1]SP!DW56</f>
        <v>0</v>
      </c>
      <c r="DY26" s="3">
        <f t="shared" si="26"/>
        <v>244615</v>
      </c>
      <c r="DZ26" s="3">
        <f t="shared" si="27"/>
        <v>550</v>
      </c>
      <c r="EA26" s="3">
        <f t="shared" si="28"/>
        <v>-102795</v>
      </c>
      <c r="EB26" s="3">
        <f t="shared" si="29"/>
        <v>102795</v>
      </c>
      <c r="EC26" s="3">
        <f t="shared" si="30"/>
        <v>0</v>
      </c>
      <c r="ED26" s="3">
        <f t="shared" si="31"/>
        <v>0</v>
      </c>
      <c r="EE26" s="3">
        <f t="shared" si="32"/>
        <v>0</v>
      </c>
      <c r="EF26" s="3">
        <f t="shared" si="33"/>
        <v>0</v>
      </c>
      <c r="EG26" s="3">
        <f t="shared" si="34"/>
        <v>0</v>
      </c>
      <c r="EH26" s="3">
        <f t="shared" si="35"/>
        <v>0</v>
      </c>
    </row>
    <row r="27" spans="3:138">
      <c r="D27" s="229" t="s">
        <v>338</v>
      </c>
      <c r="H27" s="27">
        <f>SUM(H21:H26)+H18</f>
        <v>957726.66666666674</v>
      </c>
      <c r="I27" s="27">
        <f>SUM(I21:I26)+I18</f>
        <v>773730</v>
      </c>
      <c r="J27" s="27">
        <f t="shared" ref="J27:N27" si="36">SUM(J21:J26)+J18</f>
        <v>734283.33333333326</v>
      </c>
      <c r="K27" s="27">
        <f t="shared" si="36"/>
        <v>694255</v>
      </c>
      <c r="L27" s="27">
        <f t="shared" si="36"/>
        <v>694255</v>
      </c>
      <c r="M27" s="27">
        <f t="shared" si="36"/>
        <v>694255</v>
      </c>
      <c r="N27" s="27">
        <f t="shared" si="36"/>
        <v>694255</v>
      </c>
      <c r="O27" s="27">
        <f t="shared" ref="O27" si="37">SUM(O21:O26)+O18</f>
        <v>694255</v>
      </c>
      <c r="P27" s="27">
        <f t="shared" ref="P27:CA27" si="38">SUM(P21:P26)+P18</f>
        <v>694255</v>
      </c>
      <c r="Q27" s="27">
        <f t="shared" si="38"/>
        <v>694255</v>
      </c>
      <c r="R27" s="27">
        <f t="shared" si="38"/>
        <v>694255</v>
      </c>
      <c r="S27" s="27">
        <f t="shared" si="38"/>
        <v>694255</v>
      </c>
      <c r="T27" s="27">
        <f t="shared" si="38"/>
        <v>694805</v>
      </c>
      <c r="U27" s="27">
        <f t="shared" si="38"/>
        <v>694255</v>
      </c>
      <c r="V27" s="27">
        <f t="shared" si="38"/>
        <v>694255</v>
      </c>
      <c r="W27" s="27">
        <f t="shared" si="38"/>
        <v>694255</v>
      </c>
      <c r="X27" s="27">
        <f t="shared" si="38"/>
        <v>694255</v>
      </c>
      <c r="Y27" s="27">
        <f t="shared" si="38"/>
        <v>694255</v>
      </c>
      <c r="Z27" s="27">
        <f t="shared" si="38"/>
        <v>694255</v>
      </c>
      <c r="AA27" s="27">
        <f t="shared" si="38"/>
        <v>694255</v>
      </c>
      <c r="AB27" s="27">
        <f t="shared" si="38"/>
        <v>694255</v>
      </c>
      <c r="AC27" s="27">
        <f t="shared" si="38"/>
        <v>694255</v>
      </c>
      <c r="AD27" s="27">
        <f t="shared" si="38"/>
        <v>694255</v>
      </c>
      <c r="AE27" s="27">
        <f t="shared" si="38"/>
        <v>694255</v>
      </c>
      <c r="AF27" s="27">
        <f t="shared" si="38"/>
        <v>77065</v>
      </c>
      <c r="AG27" s="27">
        <f t="shared" si="38"/>
        <v>199075</v>
      </c>
      <c r="AH27" s="27">
        <f t="shared" si="38"/>
        <v>224695</v>
      </c>
      <c r="AI27" s="27">
        <f t="shared" si="38"/>
        <v>237505</v>
      </c>
      <c r="AJ27" s="27">
        <f t="shared" si="38"/>
        <v>237505</v>
      </c>
      <c r="AK27" s="27">
        <f t="shared" si="38"/>
        <v>237505</v>
      </c>
      <c r="AL27" s="27">
        <f t="shared" si="38"/>
        <v>237505</v>
      </c>
      <c r="AM27" s="27">
        <f t="shared" si="38"/>
        <v>237505</v>
      </c>
      <c r="AN27" s="27">
        <f t="shared" si="38"/>
        <v>237505</v>
      </c>
      <c r="AO27" s="27">
        <f t="shared" si="38"/>
        <v>237505</v>
      </c>
      <c r="AP27" s="27">
        <f t="shared" si="38"/>
        <v>237505</v>
      </c>
      <c r="AQ27" s="27">
        <f t="shared" si="38"/>
        <v>237505</v>
      </c>
      <c r="AR27" s="27">
        <f t="shared" si="38"/>
        <v>854695</v>
      </c>
      <c r="AS27" s="27">
        <f t="shared" si="38"/>
        <v>732685</v>
      </c>
      <c r="AT27" s="27">
        <f t="shared" si="38"/>
        <v>707065</v>
      </c>
      <c r="AU27" s="27">
        <f t="shared" si="38"/>
        <v>694255</v>
      </c>
      <c r="AV27" s="27">
        <f t="shared" si="38"/>
        <v>694255</v>
      </c>
      <c r="AW27" s="27">
        <f t="shared" si="38"/>
        <v>694255</v>
      </c>
      <c r="AX27" s="27">
        <f t="shared" si="38"/>
        <v>694255</v>
      </c>
      <c r="AY27" s="27">
        <f t="shared" si="38"/>
        <v>694255</v>
      </c>
      <c r="AZ27" s="27">
        <f t="shared" si="38"/>
        <v>694255</v>
      </c>
      <c r="BA27" s="27">
        <f t="shared" si="38"/>
        <v>694255</v>
      </c>
      <c r="BB27" s="27">
        <f t="shared" si="38"/>
        <v>694255</v>
      </c>
      <c r="BC27" s="27">
        <f t="shared" si="38"/>
        <v>694255</v>
      </c>
      <c r="BD27" s="27">
        <f t="shared" si="38"/>
        <v>694255</v>
      </c>
      <c r="BE27" s="27">
        <f t="shared" si="38"/>
        <v>694255</v>
      </c>
      <c r="BF27" s="27">
        <f t="shared" si="38"/>
        <v>694255</v>
      </c>
      <c r="BG27" s="27">
        <f t="shared" si="38"/>
        <v>694255</v>
      </c>
      <c r="BH27" s="27">
        <f t="shared" si="38"/>
        <v>694255</v>
      </c>
      <c r="BI27" s="27">
        <f t="shared" si="38"/>
        <v>694255</v>
      </c>
      <c r="BJ27" s="27">
        <f t="shared" si="38"/>
        <v>694255</v>
      </c>
      <c r="BK27" s="27">
        <f t="shared" si="38"/>
        <v>694255</v>
      </c>
      <c r="BL27" s="27">
        <f t="shared" si="38"/>
        <v>694255</v>
      </c>
      <c r="BM27" s="27">
        <f t="shared" si="38"/>
        <v>694255</v>
      </c>
      <c r="BN27" s="27">
        <f t="shared" si="38"/>
        <v>694255</v>
      </c>
      <c r="BO27" s="27">
        <f t="shared" si="38"/>
        <v>694255</v>
      </c>
      <c r="BP27" s="27">
        <f t="shared" si="38"/>
        <v>694255</v>
      </c>
      <c r="BQ27" s="27">
        <f t="shared" si="38"/>
        <v>694255</v>
      </c>
      <c r="BR27" s="27">
        <f t="shared" si="38"/>
        <v>694255</v>
      </c>
      <c r="BS27" s="27">
        <f t="shared" si="38"/>
        <v>694255</v>
      </c>
      <c r="BT27" s="27">
        <f t="shared" si="38"/>
        <v>694255</v>
      </c>
      <c r="BU27" s="27">
        <f t="shared" si="38"/>
        <v>694255</v>
      </c>
      <c r="BV27" s="27">
        <f t="shared" si="38"/>
        <v>694255</v>
      </c>
      <c r="BW27" s="27">
        <f t="shared" si="38"/>
        <v>694255</v>
      </c>
      <c r="BX27" s="27">
        <f t="shared" si="38"/>
        <v>694255</v>
      </c>
      <c r="BY27" s="27">
        <f t="shared" si="38"/>
        <v>694255</v>
      </c>
      <c r="BZ27" s="27">
        <f t="shared" si="38"/>
        <v>694255</v>
      </c>
      <c r="CA27" s="27">
        <f t="shared" si="38"/>
        <v>694255</v>
      </c>
      <c r="CB27" s="27">
        <f t="shared" ref="CB27:DW27" si="39">SUM(CB21:CB26)+CB18</f>
        <v>694255</v>
      </c>
      <c r="CC27" s="27">
        <f t="shared" si="39"/>
        <v>694255</v>
      </c>
      <c r="CD27" s="27">
        <f t="shared" si="39"/>
        <v>694255</v>
      </c>
      <c r="CE27" s="27">
        <f t="shared" si="39"/>
        <v>694255</v>
      </c>
      <c r="CF27" s="27">
        <f t="shared" si="39"/>
        <v>694255</v>
      </c>
      <c r="CG27" s="27">
        <f t="shared" si="39"/>
        <v>694255</v>
      </c>
      <c r="CH27" s="27">
        <f t="shared" si="39"/>
        <v>694255</v>
      </c>
      <c r="CI27" s="27">
        <f t="shared" si="39"/>
        <v>694255</v>
      </c>
      <c r="CJ27" s="27">
        <f t="shared" si="39"/>
        <v>694255</v>
      </c>
      <c r="CK27" s="27">
        <f t="shared" si="39"/>
        <v>694255</v>
      </c>
      <c r="CL27" s="27">
        <f t="shared" si="39"/>
        <v>694255</v>
      </c>
      <c r="CM27" s="27">
        <f t="shared" si="39"/>
        <v>694255</v>
      </c>
      <c r="CN27" s="27">
        <f t="shared" si="39"/>
        <v>694255</v>
      </c>
      <c r="CO27" s="27">
        <f t="shared" si="39"/>
        <v>694255</v>
      </c>
      <c r="CP27" s="27">
        <f t="shared" si="39"/>
        <v>694255</v>
      </c>
      <c r="CQ27" s="27">
        <f t="shared" si="39"/>
        <v>694255</v>
      </c>
      <c r="CR27" s="27">
        <f t="shared" si="39"/>
        <v>694255</v>
      </c>
      <c r="CS27" s="27">
        <f t="shared" si="39"/>
        <v>694255</v>
      </c>
      <c r="CT27" s="27">
        <f t="shared" si="39"/>
        <v>694255</v>
      </c>
      <c r="CU27" s="27">
        <f t="shared" si="39"/>
        <v>694255</v>
      </c>
      <c r="CV27" s="27">
        <f t="shared" si="39"/>
        <v>694255</v>
      </c>
      <c r="CW27" s="27">
        <f t="shared" si="39"/>
        <v>694255</v>
      </c>
      <c r="CX27" s="27">
        <f t="shared" si="39"/>
        <v>694255</v>
      </c>
      <c r="CY27" s="27">
        <f t="shared" si="39"/>
        <v>694255</v>
      </c>
      <c r="CZ27" s="27">
        <f t="shared" si="39"/>
        <v>694255</v>
      </c>
      <c r="DA27" s="27">
        <f t="shared" si="39"/>
        <v>694255</v>
      </c>
      <c r="DB27" s="27">
        <f t="shared" si="39"/>
        <v>694255</v>
      </c>
      <c r="DC27" s="27">
        <f t="shared" si="39"/>
        <v>694255</v>
      </c>
      <c r="DD27" s="27">
        <f t="shared" si="39"/>
        <v>694255</v>
      </c>
      <c r="DE27" s="27">
        <f t="shared" si="39"/>
        <v>694255</v>
      </c>
      <c r="DF27" s="27">
        <f t="shared" si="39"/>
        <v>694255</v>
      </c>
      <c r="DG27" s="27">
        <f t="shared" si="39"/>
        <v>694255</v>
      </c>
      <c r="DH27" s="27">
        <f t="shared" si="39"/>
        <v>694255</v>
      </c>
      <c r="DI27" s="27">
        <f t="shared" si="39"/>
        <v>694255</v>
      </c>
      <c r="DJ27" s="27">
        <f t="shared" si="39"/>
        <v>694255</v>
      </c>
      <c r="DK27" s="27">
        <f t="shared" si="39"/>
        <v>694255</v>
      </c>
      <c r="DL27" s="27">
        <f t="shared" si="39"/>
        <v>694255</v>
      </c>
      <c r="DM27" s="27">
        <f t="shared" si="39"/>
        <v>694255</v>
      </c>
      <c r="DN27" s="27">
        <f t="shared" si="39"/>
        <v>694255</v>
      </c>
      <c r="DO27" s="27">
        <f t="shared" si="39"/>
        <v>694255</v>
      </c>
      <c r="DP27" s="27">
        <f t="shared" si="39"/>
        <v>694255</v>
      </c>
      <c r="DQ27" s="27">
        <f t="shared" si="39"/>
        <v>694255</v>
      </c>
      <c r="DR27" s="27">
        <f t="shared" si="39"/>
        <v>694255</v>
      </c>
      <c r="DS27" s="27">
        <f t="shared" si="39"/>
        <v>694255</v>
      </c>
      <c r="DT27" s="27">
        <f t="shared" si="39"/>
        <v>694255</v>
      </c>
      <c r="DU27" s="27">
        <f t="shared" si="39"/>
        <v>694255</v>
      </c>
      <c r="DV27" s="27">
        <f t="shared" si="39"/>
        <v>694255</v>
      </c>
      <c r="DW27" s="27">
        <f t="shared" si="39"/>
        <v>694255</v>
      </c>
      <c r="DY27" s="27">
        <f t="shared" ref="DY27:EH27" si="40">SUM(DY21:DY26)+DY18</f>
        <v>8714035</v>
      </c>
      <c r="DZ27" s="27">
        <f t="shared" si="40"/>
        <v>8331610</v>
      </c>
      <c r="EA27" s="27">
        <f t="shared" si="40"/>
        <v>2638380</v>
      </c>
      <c r="EB27" s="27">
        <f t="shared" si="40"/>
        <v>8542740</v>
      </c>
      <c r="EC27" s="27">
        <f t="shared" si="40"/>
        <v>8331060</v>
      </c>
      <c r="ED27" s="27">
        <f t="shared" si="40"/>
        <v>8331060</v>
      </c>
      <c r="EE27" s="27">
        <f t="shared" si="40"/>
        <v>8331060</v>
      </c>
      <c r="EF27" s="27">
        <f t="shared" si="40"/>
        <v>8331060</v>
      </c>
      <c r="EG27" s="27">
        <f t="shared" si="40"/>
        <v>8331060</v>
      </c>
      <c r="EH27" s="27">
        <f t="shared" si="40"/>
        <v>8331060</v>
      </c>
    </row>
    <row r="28" spans="3:138">
      <c r="D28" s="231"/>
    </row>
    <row r="29" spans="3:138">
      <c r="D29" t="s">
        <v>339</v>
      </c>
      <c r="H29" s="232">
        <f>-H10+[1]SP!H11-[1]SP!I11+[1]SP!I59-[1]SP!H59</f>
        <v>15000</v>
      </c>
      <c r="I29" s="232">
        <f>-I10+[1]SP!I11-[1]SP!J11+[1]SP!J59-[1]SP!I59</f>
        <v>15000</v>
      </c>
      <c r="J29" s="232">
        <f>-J10+[1]SP!J11-[1]SP!K11+[1]SP!K59-[1]SP!J59</f>
        <v>15000</v>
      </c>
      <c r="K29" s="232">
        <f>-K10+[1]SP!K11-[1]SP!L11+[1]SP!L59-[1]SP!K59</f>
        <v>0</v>
      </c>
      <c r="L29" s="232">
        <f>-L10+[1]SP!L11-[1]SP!M11+[1]SP!M59-[1]SP!L59</f>
        <v>0</v>
      </c>
      <c r="M29" s="232">
        <f>-M10+[1]SP!M11-[1]SP!N11+[1]SP!N59-[1]SP!M59</f>
        <v>0</v>
      </c>
      <c r="N29" s="232">
        <f>-N10+[1]SP!N11-[1]SP!O11+[1]SP!O59-[1]SP!N59</f>
        <v>0</v>
      </c>
      <c r="O29" s="232">
        <f>-O10+[1]SP!O11-[1]SP!P11+[1]SP!P59-[1]SP!O59</f>
        <v>0</v>
      </c>
      <c r="P29" s="232">
        <f>-P10+[1]SP!P11-[1]SP!Q11+[1]SP!Q59-[1]SP!P59</f>
        <v>0</v>
      </c>
      <c r="Q29" s="232">
        <f>-Q10+[1]SP!Q11-[1]SP!R11+[1]SP!R59-[1]SP!Q59</f>
        <v>0</v>
      </c>
      <c r="R29" s="232">
        <f>-R10+[1]SP!R11-[1]SP!S11+[1]SP!S59-[1]SP!R59</f>
        <v>0</v>
      </c>
      <c r="S29" s="232">
        <f>-S10+[1]SP!S11-[1]SP!T11+[1]SP!T59-[1]SP!S59</f>
        <v>0</v>
      </c>
      <c r="T29" s="232">
        <f>-T10+[1]SP!T11-[1]SP!U11+[1]SP!U59-[1]SP!T59</f>
        <v>0</v>
      </c>
      <c r="U29" s="232">
        <f>-U10+[1]SP!U11-[1]SP!V11+[1]SP!V59-[1]SP!U59</f>
        <v>0</v>
      </c>
      <c r="V29" s="232">
        <f>-V10+[1]SP!V11-[1]SP!W11+[1]SP!W59-[1]SP!V59</f>
        <v>0</v>
      </c>
      <c r="W29" s="232">
        <f>-W10+[1]SP!W11-[1]SP!X11+[1]SP!X59-[1]SP!W59</f>
        <v>0</v>
      </c>
      <c r="X29" s="232">
        <f>-X10+[1]SP!X11-[1]SP!Y11+[1]SP!Y59-[1]SP!X59</f>
        <v>0</v>
      </c>
      <c r="Y29" s="232">
        <f>-Y10+[1]SP!Y11-[1]SP!Z11+[1]SP!Z59-[1]SP!Y59</f>
        <v>-3192759.3600000003</v>
      </c>
      <c r="Z29" s="232">
        <f>-Z10+[1]SP!Z11-[1]SP!AA11+[1]SP!AA59-[1]SP!Z59</f>
        <v>0</v>
      </c>
      <c r="AA29" s="232">
        <f>-AA10+[1]SP!AA11-[1]SP!AB11+[1]SP!AB59-[1]SP!AA59</f>
        <v>0</v>
      </c>
      <c r="AB29" s="232">
        <f>-AB10+[1]SP!AB11-[1]SP!AC11+[1]SP!AC59-[1]SP!AB59</f>
        <v>0</v>
      </c>
      <c r="AC29" s="232">
        <f>-AC10+[1]SP!AC11-[1]SP!AD11+[1]SP!AD59-[1]SP!AC59</f>
        <v>0</v>
      </c>
      <c r="AD29" s="232">
        <f>-AD10+[1]SP!AD11-[1]SP!AE11+[1]SP!AE59-[1]SP!AD59</f>
        <v>-1368325.4400000002</v>
      </c>
      <c r="AE29" s="232">
        <f>-AE10+[1]SP!AE11-[1]SP!AF11+[1]SP!AF59-[1]SP!AE59</f>
        <v>1.1641532182693481E-10</v>
      </c>
      <c r="AF29" s="232">
        <f>-AF10+[1]SP!AF11-[1]SP!AG11+[1]SP!AG59-[1]SP!AF59</f>
        <v>0</v>
      </c>
      <c r="AG29" s="232">
        <f>-AG10+[1]SP!AG11-[1]SP!AH11+[1]SP!AH59-[1]SP!AG59</f>
        <v>0</v>
      </c>
      <c r="AH29" s="232">
        <f>-AH10+[1]SP!AH11-[1]SP!AI11+[1]SP!AI59-[1]SP!AH59</f>
        <v>0</v>
      </c>
      <c r="AI29" s="232">
        <f>-AI10+[1]SP!AI11-[1]SP!AJ11+[1]SP!AJ59-[1]SP!AI59</f>
        <v>0</v>
      </c>
      <c r="AJ29" s="232">
        <f>-AJ10+[1]SP!AJ11-[1]SP!AK11+[1]SP!AK59-[1]SP!AJ59</f>
        <v>0</v>
      </c>
      <c r="AK29" s="232">
        <f>-AK10+[1]SP!AK11-[1]SP!AL11+[1]SP!AL59-[1]SP!AK59</f>
        <v>-979573.61999999988</v>
      </c>
      <c r="AL29" s="232">
        <f>-AL10+[1]SP!AL11-[1]SP!AM11+[1]SP!AM59-[1]SP!AL59</f>
        <v>1.1641532182693481E-10</v>
      </c>
      <c r="AM29" s="232">
        <f>-AM10+[1]SP!AM11-[1]SP!AN11+[1]SP!AN59-[1]SP!AM59</f>
        <v>0</v>
      </c>
      <c r="AN29" s="232">
        <f>-AN10+[1]SP!AN11-[1]SP!AO11+[1]SP!AO59-[1]SP!AN59</f>
        <v>0</v>
      </c>
      <c r="AO29" s="232">
        <f>-AO10+[1]SP!AO11-[1]SP!AP11+[1]SP!AP59-[1]SP!AO59</f>
        <v>0</v>
      </c>
      <c r="AP29" s="232">
        <f>-AP10+[1]SP!AP11-[1]SP!AQ11+[1]SP!AQ59-[1]SP!AP59</f>
        <v>-1397192.5799999996</v>
      </c>
      <c r="AQ29" s="232">
        <f>-AQ10+[1]SP!AQ11-[1]SP!AR11+[1]SP!AR59-[1]SP!AQ59</f>
        <v>2.3283064365386963E-10</v>
      </c>
      <c r="AR29" s="232">
        <f>-AR10+[1]SP!AR11-[1]SP!AS11+[1]SP!AS59-[1]SP!AR59</f>
        <v>0</v>
      </c>
      <c r="AS29" s="232">
        <f>-AS10+[1]SP!AS11-[1]SP!AT11+[1]SP!AT59-[1]SP!AS59</f>
        <v>0</v>
      </c>
      <c r="AT29" s="232">
        <f>-AT10+[1]SP!AT11-[1]SP!AU11+[1]SP!AU59-[1]SP!AT59</f>
        <v>0</v>
      </c>
      <c r="AU29" s="232">
        <f>-AU10+[1]SP!AU11-[1]SP!AV11+[1]SP!AV59-[1]SP!AU59</f>
        <v>0</v>
      </c>
      <c r="AV29" s="232">
        <f>-AV10+[1]SP!AV11-[1]SP!AW11+[1]SP!AW59-[1]SP!AV59</f>
        <v>0</v>
      </c>
      <c r="AW29" s="232">
        <f>-AW10+[1]SP!AW11-[1]SP!AX11+[1]SP!AX59-[1]SP!AW59</f>
        <v>1219912.6799999995</v>
      </c>
      <c r="AX29" s="232">
        <f>-AX10+[1]SP!AX11-[1]SP!AY11+[1]SP!AY59-[1]SP!AX59</f>
        <v>0</v>
      </c>
      <c r="AY29" s="232">
        <f>-AY10+[1]SP!AY11-[1]SP!AZ11+[1]SP!AZ59-[1]SP!AY59</f>
        <v>0</v>
      </c>
      <c r="AZ29" s="232">
        <f>-AZ10+[1]SP!AZ11-[1]SP!BA11+[1]SP!BA59-[1]SP!AZ59</f>
        <v>0</v>
      </c>
      <c r="BA29" s="232">
        <f>-BA10+[1]SP!BA11-[1]SP!BB11+[1]SP!BB59-[1]SP!BA59</f>
        <v>0</v>
      </c>
      <c r="BB29" s="232">
        <f>-BB10+[1]SP!BB11-[1]SP!BC11+[1]SP!BC59-[1]SP!BB59</f>
        <v>-475174.98</v>
      </c>
      <c r="BC29" s="232">
        <f>-BC10+[1]SP!BC11-[1]SP!BD11+[1]SP!BD59-[1]SP!BC59</f>
        <v>2.3283064365386963E-10</v>
      </c>
      <c r="BD29" s="232">
        <f>-BD10+[1]SP!BD11-[1]SP!BE11+[1]SP!BE59-[1]SP!BD59</f>
        <v>0</v>
      </c>
      <c r="BE29" s="232">
        <f>-BE10+[1]SP!BE11-[1]SP!BF11+[1]SP!BF59-[1]SP!BE59</f>
        <v>0</v>
      </c>
      <c r="BF29" s="232">
        <f>-BF10+[1]SP!BF11-[1]SP!BG11+[1]SP!BG59-[1]SP!BF59</f>
        <v>0</v>
      </c>
      <c r="BG29" s="232">
        <f>-BG10+[1]SP!BG11-[1]SP!BH11+[1]SP!BH59-[1]SP!BG59</f>
        <v>0</v>
      </c>
      <c r="BH29" s="232">
        <f>-BH10+[1]SP!BH11-[1]SP!BI11+[1]SP!BI59-[1]SP!BH59</f>
        <v>0</v>
      </c>
      <c r="BI29" s="232">
        <f>-BI10+[1]SP!BI11-[1]SP!BJ11+[1]SP!BJ59-[1]SP!BI59</f>
        <v>-351787.56000000017</v>
      </c>
      <c r="BJ29" s="232">
        <f>-BJ10+[1]SP!BJ11-[1]SP!BK11+[1]SP!BK59-[1]SP!BJ59</f>
        <v>0</v>
      </c>
      <c r="BK29" s="232">
        <f>-BK10+[1]SP!BK11-[1]SP!BL11+[1]SP!BL59-[1]SP!BK59</f>
        <v>0</v>
      </c>
      <c r="BL29" s="232">
        <f>-BL10+[1]SP!BL11-[1]SP!BM11+[1]SP!BM59-[1]SP!BL59</f>
        <v>0</v>
      </c>
      <c r="BM29" s="232">
        <f>-BM10+[1]SP!BM11-[1]SP!BN11+[1]SP!BN59-[1]SP!BM59</f>
        <v>0</v>
      </c>
      <c r="BN29" s="232">
        <f>-BN10+[1]SP!BN11-[1]SP!BO11+[1]SP!BO59-[1]SP!BN59</f>
        <v>-199253.34000000008</v>
      </c>
      <c r="BO29" s="232">
        <f>-BO10+[1]SP!BO11-[1]SP!BP11+[1]SP!BP59-[1]SP!BO59</f>
        <v>-4.6566128730773926E-10</v>
      </c>
      <c r="BP29" s="232">
        <f>-BP10+[1]SP!BP11-[1]SP!BQ11+[1]SP!BQ59-[1]SP!BP59</f>
        <v>0</v>
      </c>
      <c r="BQ29" s="232">
        <f>-BQ10+[1]SP!BQ11-[1]SP!BR11+[1]SP!BR59-[1]SP!BQ59</f>
        <v>0</v>
      </c>
      <c r="BR29" s="232">
        <f>-BR10+[1]SP!BR11-[1]SP!BS11+[1]SP!BS59-[1]SP!BR59</f>
        <v>0</v>
      </c>
      <c r="BS29" s="232">
        <f>-BS10+[1]SP!BS11-[1]SP!BT11+[1]SP!BT59-[1]SP!BS59</f>
        <v>0</v>
      </c>
      <c r="BT29" s="232">
        <f>-BT10+[1]SP!BT11-[1]SP!BU11+[1]SP!BU59-[1]SP!BT59</f>
        <v>0</v>
      </c>
      <c r="BU29" s="232">
        <f>-BU10+[1]SP!BU11-[1]SP!BV11+[1]SP!BV59-[1]SP!BU59</f>
        <v>-2919559.9200000009</v>
      </c>
      <c r="BV29" s="232">
        <f>-BV10+[1]SP!BV11-[1]SP!BW11+[1]SP!BW59-[1]SP!BV59</f>
        <v>0</v>
      </c>
      <c r="BW29" s="232">
        <f>-BW10+[1]SP!BW11-[1]SP!BX11+[1]SP!BX59-[1]SP!BW59</f>
        <v>0</v>
      </c>
      <c r="BX29" s="232">
        <f>-BX10+[1]SP!BX11-[1]SP!BY11+[1]SP!BY59-[1]SP!BX59</f>
        <v>0</v>
      </c>
      <c r="BY29" s="232">
        <f>-BY10+[1]SP!BY11-[1]SP!BZ11+[1]SP!BZ59-[1]SP!BY59</f>
        <v>0</v>
      </c>
      <c r="BZ29" s="232">
        <f>-BZ10+[1]SP!BZ11-[1]SP!CA11+[1]SP!CA59-[1]SP!BZ59</f>
        <v>-1393563.7800000007</v>
      </c>
      <c r="CA29" s="232">
        <f>-CA10+[1]SP!CA11-[1]SP!CB11+[1]SP!CB59-[1]SP!CA59</f>
        <v>4.6566128730773926E-10</v>
      </c>
      <c r="CB29" s="232">
        <f>-CB10+[1]SP!CB11-[1]SP!CC11+[1]SP!CC59-[1]SP!CB59</f>
        <v>0</v>
      </c>
      <c r="CC29" s="232">
        <f>-CC10+[1]SP!CC11-[1]SP!CD11+[1]SP!CD59-[1]SP!CC59</f>
        <v>0</v>
      </c>
      <c r="CD29" s="232">
        <f>-CD10+[1]SP!CD11-[1]SP!CE11+[1]SP!CE59-[1]SP!CD59</f>
        <v>0</v>
      </c>
      <c r="CE29" s="232">
        <f>-CE10+[1]SP!CE11-[1]SP!CF11+[1]SP!CF59-[1]SP!CE59</f>
        <v>0</v>
      </c>
      <c r="CF29" s="232">
        <f>-CF10+[1]SP!CF11-[1]SP!CG11+[1]SP!CG59-[1]SP!CF59</f>
        <v>0</v>
      </c>
      <c r="CG29" s="232">
        <f>-CG10+[1]SP!CG11-[1]SP!CH11+[1]SP!CH59-[1]SP!CG59</f>
        <v>-926220.11999999918</v>
      </c>
      <c r="CH29" s="232">
        <f>-CH10+[1]SP!CH11-[1]SP!CI11+[1]SP!CI59-[1]SP!CH59</f>
        <v>-4.6566128730773926E-10</v>
      </c>
      <c r="CI29" s="232">
        <f>-CI10+[1]SP!CI11-[1]SP!CJ11+[1]SP!CJ59-[1]SP!CI59</f>
        <v>0</v>
      </c>
      <c r="CJ29" s="232">
        <f>-CJ10+[1]SP!CJ11-[1]SP!CK11+[1]SP!CK59-[1]SP!CJ59</f>
        <v>0</v>
      </c>
      <c r="CK29" s="232">
        <f>-CK10+[1]SP!CK11-[1]SP!CL11+[1]SP!CL59-[1]SP!CK59</f>
        <v>0</v>
      </c>
      <c r="CL29" s="232">
        <f>-CL10+[1]SP!CL11-[1]SP!CM11+[1]SP!CM59-[1]SP!CL59</f>
        <v>-1392354.1799999997</v>
      </c>
      <c r="CM29" s="232">
        <f>-CM10+[1]SP!CM11-[1]SP!CN11+[1]SP!CN59-[1]SP!CM59</f>
        <v>4.6566128730773926E-10</v>
      </c>
      <c r="CN29" s="232">
        <f>-CN10+[1]SP!CN11-[1]SP!CO11+[1]SP!CO59-[1]SP!CN59</f>
        <v>0</v>
      </c>
      <c r="CO29" s="232">
        <f>-CO10+[1]SP!CO11-[1]SP!CP11+[1]SP!CP59-[1]SP!CO59</f>
        <v>0</v>
      </c>
      <c r="CP29" s="232">
        <f>-CP10+[1]SP!CP11-[1]SP!CQ11+[1]SP!CQ59-[1]SP!CP59</f>
        <v>0</v>
      </c>
      <c r="CQ29" s="232">
        <f>-CQ10+[1]SP!CQ11-[1]SP!CR11+[1]SP!CR59-[1]SP!CQ59</f>
        <v>0</v>
      </c>
      <c r="CR29" s="232">
        <f>-CR10+[1]SP!CR11-[1]SP!CS11+[1]SP!CS59-[1]SP!CR59</f>
        <v>0</v>
      </c>
      <c r="CS29" s="232">
        <f>-CS10+[1]SP!CS11-[1]SP!CT11+[1]SP!CT59-[1]SP!CS59</f>
        <v>-925413.71999999974</v>
      </c>
      <c r="CT29" s="232">
        <f>-CT10+[1]SP!CT11-[1]SP!CU11+[1]SP!CU59-[1]SP!CT59</f>
        <v>0</v>
      </c>
      <c r="CU29" s="232">
        <f>-CU10+[1]SP!CU11-[1]SP!CV11+[1]SP!CV59-[1]SP!CU59</f>
        <v>0</v>
      </c>
      <c r="CV29" s="232">
        <f>-CV10+[1]SP!CV11-[1]SP!CW11+[1]SP!CW59-[1]SP!CV59</f>
        <v>0</v>
      </c>
      <c r="CW29" s="232">
        <f>-CW10+[1]SP!CW11-[1]SP!CX11+[1]SP!CX59-[1]SP!CW59</f>
        <v>0</v>
      </c>
      <c r="CX29" s="232">
        <f>-CX10+[1]SP!CX11-[1]SP!CY11+[1]SP!CY59-[1]SP!CX59</f>
        <v>-1391144.5800000005</v>
      </c>
      <c r="CY29" s="232">
        <f>-CY10+[1]SP!CY11-[1]SP!CZ11+[1]SP!CZ59-[1]SP!CY59</f>
        <v>4.6566128730773926E-10</v>
      </c>
      <c r="CZ29" s="232">
        <f>-CZ10+[1]SP!CZ11-[1]SP!DA11+[1]SP!DA59-[1]SP!CZ59</f>
        <v>0</v>
      </c>
      <c r="DA29" s="232">
        <f>-DA10+[1]SP!DA11-[1]SP!DB11+[1]SP!DB59-[1]SP!DA59</f>
        <v>0</v>
      </c>
      <c r="DB29" s="232">
        <f>-DB10+[1]SP!DB11-[1]SP!DC11+[1]SP!DC59-[1]SP!DB59</f>
        <v>0</v>
      </c>
      <c r="DC29" s="232">
        <f>-DC10+[1]SP!DC11-[1]SP!DD11+[1]SP!DD59-[1]SP!DC59</f>
        <v>0</v>
      </c>
      <c r="DD29" s="232">
        <f>-DD10+[1]SP!DD11-[1]SP!DE11+[1]SP!DE59-[1]SP!DD59</f>
        <v>0</v>
      </c>
      <c r="DE29" s="232">
        <f>-DE10+[1]SP!DE11-[1]SP!DF11+[1]SP!DF59-[1]SP!DE59</f>
        <v>-924607.32000000076</v>
      </c>
      <c r="DF29" s="232">
        <f>-DF10+[1]SP!DF11-[1]SP!DG11+[1]SP!DG59-[1]SP!DF59</f>
        <v>0</v>
      </c>
      <c r="DG29" s="232">
        <f>-DG10+[1]SP!DG11-[1]SP!DH11+[1]SP!DH59-[1]SP!DG59</f>
        <v>0</v>
      </c>
      <c r="DH29" s="232">
        <f>-DH10+[1]SP!DH11-[1]SP!DI11+[1]SP!DI59-[1]SP!DH59</f>
        <v>0</v>
      </c>
      <c r="DI29" s="232">
        <f>-DI10+[1]SP!DI11-[1]SP!DJ11+[1]SP!DJ59-[1]SP!DI59</f>
        <v>0</v>
      </c>
      <c r="DJ29" s="232">
        <f>-DJ10+[1]SP!DJ11-[1]SP!DK11+[1]SP!DK59-[1]SP!DJ59</f>
        <v>-1389934.9800000004</v>
      </c>
      <c r="DK29" s="232">
        <f>-DK10+[1]SP!DK11-[1]SP!DL11+[1]SP!DL59-[1]SP!DK59</f>
        <v>4.6566128730773926E-10</v>
      </c>
      <c r="DL29" s="232">
        <f>-DL10+[1]SP!DL11-[1]SP!DM11+[1]SP!DM59-[1]SP!DL59</f>
        <v>0</v>
      </c>
      <c r="DM29" s="232">
        <f>-DM10+[1]SP!DM11-[1]SP!DN11+[1]SP!DN59-[1]SP!DM59</f>
        <v>0</v>
      </c>
      <c r="DN29" s="232">
        <f>-DN10+[1]SP!DN11-[1]SP!DO11+[1]SP!DO59-[1]SP!DN59</f>
        <v>0</v>
      </c>
      <c r="DO29" s="232">
        <f>-DO10+[1]SP!DO11-[1]SP!DP11+[1]SP!DP59-[1]SP!DO59</f>
        <v>0</v>
      </c>
      <c r="DP29" s="232">
        <f>-DP10+[1]SP!DP11-[1]SP!DQ11+[1]SP!DQ59-[1]SP!DP59</f>
        <v>0</v>
      </c>
      <c r="DQ29" s="232">
        <f>-DQ10+[1]SP!DQ11-[1]SP!DR11+[1]SP!DR59-[1]SP!DQ59</f>
        <v>-923800.91999999946</v>
      </c>
      <c r="DR29" s="232">
        <f>-DR10+[1]SP!DR11-[1]SP!DS11+[1]SP!DS59-[1]SP!DR59</f>
        <v>0</v>
      </c>
      <c r="DS29" s="232">
        <f>-DS10+[1]SP!DS11-[1]SP!DT11+[1]SP!DT59-[1]SP!DS59</f>
        <v>0</v>
      </c>
      <c r="DT29" s="232">
        <f>-DT10+[1]SP!DT11-[1]SP!DU11+[1]SP!DU59-[1]SP!DT59</f>
        <v>0</v>
      </c>
      <c r="DU29" s="232">
        <f>-DU10+[1]SP!DU11-[1]SP!DV11+[1]SP!DV59-[1]SP!DU59</f>
        <v>0</v>
      </c>
      <c r="DV29" s="232">
        <f>-DV10+[1]SP!DV11-[1]SP!DW11+[1]SP!DW59-[1]SP!DV59</f>
        <v>-1388725.3800000018</v>
      </c>
      <c r="DW29" s="232">
        <f>-DW10+[1]SP!DW11-[1]SP!DX11+[1]SP!DX59-[1]SP!DW59</f>
        <v>4.6566128730773926E-10</v>
      </c>
      <c r="DY29" s="3">
        <f t="shared" ref="DY29:DY30" si="41">+SUM(H29:S29)</f>
        <v>45000</v>
      </c>
      <c r="DZ29" s="3">
        <f t="shared" ref="DZ29:DZ30" si="42">+SUM(T29:AE29)</f>
        <v>-4561084.8000000007</v>
      </c>
      <c r="EA29" s="3">
        <f t="shared" ref="EA29:EA30" si="43">+SUM(AF29:AQ29)</f>
        <v>-2376766.1999999993</v>
      </c>
      <c r="EB29" s="3">
        <f t="shared" ref="EB29:EB30" si="44">+SUM(AR29:BC29)</f>
        <v>744737.69999999972</v>
      </c>
      <c r="EC29" s="3">
        <f t="shared" ref="EC29:EC30" si="45">+SUM(BD29:BO29)</f>
        <v>-551040.90000000072</v>
      </c>
      <c r="ED29" s="3">
        <f t="shared" ref="ED29:ED30" si="46">+SUM(BP29:CA29)</f>
        <v>-4313123.7000000011</v>
      </c>
      <c r="EE29" s="3">
        <f t="shared" ref="EE29:EE30" si="47">+SUM(CB29:CM29)</f>
        <v>-2318574.2999999989</v>
      </c>
      <c r="EF29" s="3">
        <f t="shared" ref="EF29:EF30" si="48">+SUM(CN29:CY29)</f>
        <v>-2316558.2999999998</v>
      </c>
      <c r="EG29" s="3">
        <f t="shared" ref="EG29:EG30" si="49">+SUM(CZ29:DK29)</f>
        <v>-2314542.3000000007</v>
      </c>
      <c r="EH29" s="3">
        <f t="shared" ref="EH29:EH30" si="50">+SUM(DL29:DW29)</f>
        <v>-2312526.3000000007</v>
      </c>
    </row>
    <row r="30" spans="3:138">
      <c r="D30" t="s">
        <v>340</v>
      </c>
      <c r="H30" s="232">
        <f>+[1]SP!I64+[1]SP!I65-[1]SP!H65-[1]SP!H64-H16</f>
        <v>1000</v>
      </c>
      <c r="I30" s="232">
        <f>+[1]SP!J64+[1]SP!J65-[1]SP!I65-[1]SP!I64-I16</f>
        <v>1000</v>
      </c>
      <c r="J30" s="232">
        <f>+[1]SP!K64+[1]SP!K65-[1]SP!J65-[1]SP!J64-J16</f>
        <v>1000</v>
      </c>
      <c r="K30" s="232">
        <f>+[1]SP!L64+[1]SP!L65-[1]SP!K65-[1]SP!K64-K16</f>
        <v>1000</v>
      </c>
      <c r="L30" s="232">
        <f>+[1]SP!M64+[1]SP!M65-[1]SP!L65-[1]SP!L64-L16</f>
        <v>6000</v>
      </c>
      <c r="M30" s="232">
        <f>+[1]SP!N64+[1]SP!N65-[1]SP!M65-[1]SP!M64-M16</f>
        <v>16000</v>
      </c>
      <c r="N30" s="232">
        <f>+[1]SP!O64+[1]SP!O65-[1]SP!N65-[1]SP!N64-N16</f>
        <v>16000</v>
      </c>
      <c r="O30" s="232">
        <f>+[1]SP!P64+[1]SP!P65-[1]SP!O65-[1]SP!O64-O16</f>
        <v>16000</v>
      </c>
      <c r="P30" s="232">
        <f>+[1]SP!Q64+[1]SP!Q65-[1]SP!P65-[1]SP!P64-P16</f>
        <v>16000</v>
      </c>
      <c r="Q30" s="232">
        <f>+[1]SP!R64+[1]SP!R65-[1]SP!Q65-[1]SP!Q64-Q16</f>
        <v>16000</v>
      </c>
      <c r="R30" s="232">
        <f>+[1]SP!S64+[1]SP!S65-[1]SP!R65-[1]SP!R64-R16</f>
        <v>16000</v>
      </c>
      <c r="S30" s="232">
        <f>+[1]SP!T64+[1]SP!T65-[1]SP!S65-[1]SP!S64-S16</f>
        <v>16000</v>
      </c>
      <c r="T30" s="232">
        <f>+[1]SP!U64+[1]SP!U65-[1]SP!T65-[1]SP!T64-T16</f>
        <v>16000</v>
      </c>
      <c r="U30" s="232">
        <f>+[1]SP!V64+[1]SP!V65-[1]SP!U65-[1]SP!U64-U16</f>
        <v>16000</v>
      </c>
      <c r="V30" s="232">
        <f>+[1]SP!W64+[1]SP!W65-[1]SP!V65-[1]SP!V64-V16</f>
        <v>16000</v>
      </c>
      <c r="W30" s="232">
        <f>+[1]SP!X64+[1]SP!X65-[1]SP!W65-[1]SP!W64-W16</f>
        <v>16000</v>
      </c>
      <c r="X30" s="232">
        <f>+[1]SP!Y64+[1]SP!Y65-[1]SP!X65-[1]SP!X64-X16</f>
        <v>16000</v>
      </c>
      <c r="Y30" s="232">
        <f>+[1]SP!Z64+[1]SP!Z65-[1]SP!Y65-[1]SP!Y64-Y16</f>
        <v>16000</v>
      </c>
      <c r="Z30" s="232">
        <f>+[1]SP!AA64+[1]SP!AA65-[1]SP!Z65-[1]SP!Z64-Z16</f>
        <v>16000</v>
      </c>
      <c r="AA30" s="232">
        <f>+[1]SP!AB64+[1]SP!AB65-[1]SP!AA65-[1]SP!AA64-AA16</f>
        <v>16000</v>
      </c>
      <c r="AB30" s="232">
        <f>+[1]SP!AC64+[1]SP!AC65-[1]SP!AB65-[1]SP!AB64-AB16</f>
        <v>16000</v>
      </c>
      <c r="AC30" s="232">
        <f>+[1]SP!AD64+[1]SP!AD65-[1]SP!AC65-[1]SP!AC64-AC16</f>
        <v>16000</v>
      </c>
      <c r="AD30" s="232">
        <f>+[1]SP!AE64+[1]SP!AE65-[1]SP!AD65-[1]SP!AD64-AD16</f>
        <v>16000</v>
      </c>
      <c r="AE30" s="232">
        <f>+[1]SP!AF64+[1]SP!AF65-[1]SP!AE65-[1]SP!AE64-AE16</f>
        <v>16000</v>
      </c>
      <c r="AF30" s="232">
        <f>+[1]SP!AG64+[1]SP!AG65-[1]SP!AF65-[1]SP!AF64-AF16</f>
        <v>5500</v>
      </c>
      <c r="AG30" s="232">
        <f>+[1]SP!AH64+[1]SP!AH65-[1]SP!AG65-[1]SP!AG64-AG16</f>
        <v>5500</v>
      </c>
      <c r="AH30" s="232">
        <f>+[1]SP!AI64+[1]SP!AI65-[1]SP!AH65-[1]SP!AH64-AH16</f>
        <v>5500</v>
      </c>
      <c r="AI30" s="232">
        <f>+[1]SP!AJ64+[1]SP!AJ65-[1]SP!AI65-[1]SP!AI64-AI16</f>
        <v>5500</v>
      </c>
      <c r="AJ30" s="232">
        <f>+[1]SP!AK64+[1]SP!AK65-[1]SP!AJ65-[1]SP!AJ64-AJ16</f>
        <v>5500</v>
      </c>
      <c r="AK30" s="232">
        <f>+[1]SP!AL64+[1]SP!AL65-[1]SP!AK65-[1]SP!AK64-AK16</f>
        <v>5500</v>
      </c>
      <c r="AL30" s="232">
        <f>+[1]SP!AM64+[1]SP!AM65-[1]SP!AL65-[1]SP!AL64-AL16</f>
        <v>5500</v>
      </c>
      <c r="AM30" s="232">
        <f>+[1]SP!AN64+[1]SP!AN65-[1]SP!AM65-[1]SP!AM64-AM16</f>
        <v>5500</v>
      </c>
      <c r="AN30" s="232">
        <f>+[1]SP!AO64+[1]SP!AO65-[1]SP!AN65-[1]SP!AN64-AN16</f>
        <v>5500</v>
      </c>
      <c r="AO30" s="232">
        <f>+[1]SP!AP64+[1]SP!AP65-[1]SP!AO65-[1]SP!AO64-AO16</f>
        <v>5500</v>
      </c>
      <c r="AP30" s="232">
        <f>+[1]SP!AQ64+[1]SP!AQ65-[1]SP!AP65-[1]SP!AP64-AP16</f>
        <v>5500</v>
      </c>
      <c r="AQ30" s="232">
        <f>+[1]SP!AR64+[1]SP!AR65-[1]SP!AQ65-[1]SP!AQ64-AQ16</f>
        <v>5500</v>
      </c>
      <c r="AR30" s="232">
        <f>+[1]SP!AS64+[1]SP!AS65-[1]SP!AR65-[1]SP!AR64-AR16</f>
        <v>16000</v>
      </c>
      <c r="AS30" s="232">
        <f>+[1]SP!AT64+[1]SP!AT65-[1]SP!AS65-[1]SP!AS64-AS16</f>
        <v>16000</v>
      </c>
      <c r="AT30" s="232">
        <f>+[1]SP!AU64+[1]SP!AU65-[1]SP!AT65-[1]SP!AT64-AT16</f>
        <v>16000</v>
      </c>
      <c r="AU30" s="232">
        <f>+[1]SP!AV64+[1]SP!AV65-[1]SP!AU65-[1]SP!AU64-AU16</f>
        <v>16000</v>
      </c>
      <c r="AV30" s="232">
        <f>+[1]SP!AW64+[1]SP!AW65-[1]SP!AV65-[1]SP!AV64-AV16</f>
        <v>16000</v>
      </c>
      <c r="AW30" s="232">
        <f>+[1]SP!AX64+[1]SP!AX65-[1]SP!AW65-[1]SP!AW64-AW16</f>
        <v>16000</v>
      </c>
      <c r="AX30" s="232">
        <f>+[1]SP!AY64+[1]SP!AY65-[1]SP!AX65-[1]SP!AX64-AX16</f>
        <v>16000</v>
      </c>
      <c r="AY30" s="232">
        <f>+[1]SP!AZ64+[1]SP!AZ65-[1]SP!AY65-[1]SP!AY64-AY16</f>
        <v>16000</v>
      </c>
      <c r="AZ30" s="232">
        <f>+[1]SP!BA64+[1]SP!BA65-[1]SP!AZ65-[1]SP!AZ64-AZ16</f>
        <v>16000</v>
      </c>
      <c r="BA30" s="232">
        <f>+[1]SP!BB64+[1]SP!BB65-[1]SP!BA65-[1]SP!BA64-BA16</f>
        <v>16000</v>
      </c>
      <c r="BB30" s="232">
        <f>+[1]SP!BC64+[1]SP!BC65-[1]SP!BB65-[1]SP!BB64-BB16</f>
        <v>16000</v>
      </c>
      <c r="BC30" s="232">
        <f>+[1]SP!BD64+[1]SP!BD65-[1]SP!BC65-[1]SP!BC64-BC16</f>
        <v>16000</v>
      </c>
      <c r="BD30" s="232">
        <f>+[1]SP!BE64+[1]SP!BE65-[1]SP!BD65-[1]SP!BD64-BD16</f>
        <v>16000</v>
      </c>
      <c r="BE30" s="232">
        <f>+[1]SP!BF64+[1]SP!BF65-[1]SP!BE65-[1]SP!BE64-BE16</f>
        <v>16000</v>
      </c>
      <c r="BF30" s="232">
        <f>+[1]SP!BG64+[1]SP!BG65-[1]SP!BF65-[1]SP!BF64-BF16</f>
        <v>16000</v>
      </c>
      <c r="BG30" s="232">
        <f>+[1]SP!BH64+[1]SP!BH65-[1]SP!BG65-[1]SP!BG64-BG16</f>
        <v>16000</v>
      </c>
      <c r="BH30" s="232">
        <f>+[1]SP!BI64+[1]SP!BI65-[1]SP!BH65-[1]SP!BH64-BH16</f>
        <v>16000</v>
      </c>
      <c r="BI30" s="232">
        <f>+[1]SP!BJ64+[1]SP!BJ65-[1]SP!BI65-[1]SP!BI64-BI16</f>
        <v>16000</v>
      </c>
      <c r="BJ30" s="232">
        <f>+[1]SP!BK64+[1]SP!BK65-[1]SP!BJ65-[1]SP!BJ64-BJ16</f>
        <v>16000</v>
      </c>
      <c r="BK30" s="232">
        <f>+[1]SP!BL64+[1]SP!BL65-[1]SP!BK65-[1]SP!BK64-BK16</f>
        <v>16000</v>
      </c>
      <c r="BL30" s="232">
        <f>+[1]SP!BM64+[1]SP!BM65-[1]SP!BL65-[1]SP!BL64-BL16</f>
        <v>16000</v>
      </c>
      <c r="BM30" s="232">
        <f>+[1]SP!BN64+[1]SP!BN65-[1]SP!BM65-[1]SP!BM64-BM16</f>
        <v>16000</v>
      </c>
      <c r="BN30" s="232">
        <f>+[1]SP!BO64+[1]SP!BO65-[1]SP!BN65-[1]SP!BN64-BN16</f>
        <v>16000</v>
      </c>
      <c r="BO30" s="232">
        <f>+[1]SP!BP64+[1]SP!BP65-[1]SP!BO65-[1]SP!BO64-BO16</f>
        <v>16000</v>
      </c>
      <c r="BP30" s="232">
        <f>+[1]SP!BQ64+[1]SP!BQ65-[1]SP!BP65-[1]SP!BP64-BP16</f>
        <v>16000</v>
      </c>
      <c r="BQ30" s="232">
        <f>+[1]SP!BR64+[1]SP!BR65-[1]SP!BQ65-[1]SP!BQ64-BQ16</f>
        <v>16000</v>
      </c>
      <c r="BR30" s="232">
        <f>+[1]SP!BS64+[1]SP!BS65-[1]SP!BR65-[1]SP!BR64-BR16</f>
        <v>16000</v>
      </c>
      <c r="BS30" s="232">
        <f>+[1]SP!BT64+[1]SP!BT65-[1]SP!BS65-[1]SP!BS64-BS16</f>
        <v>16000</v>
      </c>
      <c r="BT30" s="232">
        <f>+[1]SP!BU64+[1]SP!BU65-[1]SP!BT65-[1]SP!BT64-BT16</f>
        <v>16000</v>
      </c>
      <c r="BU30" s="232">
        <f>+[1]SP!BV64+[1]SP!BV65-[1]SP!BU65-[1]SP!BU64-BU16</f>
        <v>16000</v>
      </c>
      <c r="BV30" s="232">
        <f>+[1]SP!BW64+[1]SP!BW65-[1]SP!BV65-[1]SP!BV64-BV16</f>
        <v>16000</v>
      </c>
      <c r="BW30" s="232">
        <f>+[1]SP!BX64+[1]SP!BX65-[1]SP!BW65-[1]SP!BW64-BW16</f>
        <v>16000</v>
      </c>
      <c r="BX30" s="232">
        <f>+[1]SP!BY64+[1]SP!BY65-[1]SP!BX65-[1]SP!BX64-BX16</f>
        <v>16000</v>
      </c>
      <c r="BY30" s="232">
        <f>+[1]SP!BZ64+[1]SP!BZ65-[1]SP!BY65-[1]SP!BY64-BY16</f>
        <v>16000</v>
      </c>
      <c r="BZ30" s="232">
        <f>+[1]SP!CA64+[1]SP!CA65-[1]SP!BZ65-[1]SP!BZ64-BZ16</f>
        <v>16000</v>
      </c>
      <c r="CA30" s="232">
        <f>+[1]SP!CB64+[1]SP!CB65-[1]SP!CA65-[1]SP!CA64-CA16</f>
        <v>16000</v>
      </c>
      <c r="CB30" s="232">
        <f>+[1]SP!CC64+[1]SP!CC65-[1]SP!CB65-[1]SP!CB64-CB16</f>
        <v>16000</v>
      </c>
      <c r="CC30" s="232">
        <f>+[1]SP!CD64+[1]SP!CD65-[1]SP!CC65-[1]SP!CC64-CC16</f>
        <v>16000</v>
      </c>
      <c r="CD30" s="232">
        <f>+[1]SP!CE64+[1]SP!CE65-[1]SP!CD65-[1]SP!CD64-CD16</f>
        <v>16000</v>
      </c>
      <c r="CE30" s="232">
        <f>+[1]SP!CF64+[1]SP!CF65-[1]SP!CE65-[1]SP!CE64-CE16</f>
        <v>16000</v>
      </c>
      <c r="CF30" s="232">
        <f>+[1]SP!CG64+[1]SP!CG65-[1]SP!CF65-[1]SP!CF64-CF16</f>
        <v>16000</v>
      </c>
      <c r="CG30" s="232">
        <f>+[1]SP!CH64+[1]SP!CH65-[1]SP!CG65-[1]SP!CG64-CG16</f>
        <v>16000</v>
      </c>
      <c r="CH30" s="232">
        <f>+[1]SP!CI64+[1]SP!CI65-[1]SP!CH65-[1]SP!CH64-CH16</f>
        <v>16000</v>
      </c>
      <c r="CI30" s="232">
        <f>+[1]SP!CJ64+[1]SP!CJ65-[1]SP!CI65-[1]SP!CI64-CI16</f>
        <v>16000</v>
      </c>
      <c r="CJ30" s="232">
        <f>+[1]SP!CK64+[1]SP!CK65-[1]SP!CJ65-[1]SP!CJ64-CJ16</f>
        <v>16000</v>
      </c>
      <c r="CK30" s="232">
        <f>+[1]SP!CL64+[1]SP!CL65-[1]SP!CK65-[1]SP!CK64-CK16</f>
        <v>16000</v>
      </c>
      <c r="CL30" s="232">
        <f>+[1]SP!CM64+[1]SP!CM65-[1]SP!CL65-[1]SP!CL64-CL16</f>
        <v>16000</v>
      </c>
      <c r="CM30" s="232">
        <f>+[1]SP!CN64+[1]SP!CN65-[1]SP!CM65-[1]SP!CM64-CM16</f>
        <v>16000</v>
      </c>
      <c r="CN30" s="232">
        <f>+[1]SP!CO64+[1]SP!CO65-[1]SP!CN65-[1]SP!CN64-CN16</f>
        <v>16000</v>
      </c>
      <c r="CO30" s="232">
        <f>+[1]SP!CP64+[1]SP!CP65-[1]SP!CO65-[1]SP!CO64-CO16</f>
        <v>16000</v>
      </c>
      <c r="CP30" s="232">
        <f>+[1]SP!CQ64+[1]SP!CQ65-[1]SP!CP65-[1]SP!CP64-CP16</f>
        <v>16000</v>
      </c>
      <c r="CQ30" s="232">
        <f>+[1]SP!CR64+[1]SP!CR65-[1]SP!CQ65-[1]SP!CQ64-CQ16</f>
        <v>16000</v>
      </c>
      <c r="CR30" s="232">
        <f>+[1]SP!CS64+[1]SP!CS65-[1]SP!CR65-[1]SP!CR64-CR16</f>
        <v>16000</v>
      </c>
      <c r="CS30" s="232">
        <f>+[1]SP!CT64+[1]SP!CT65-[1]SP!CS65-[1]SP!CS64-CS16</f>
        <v>16000</v>
      </c>
      <c r="CT30" s="232">
        <f>+[1]SP!CU64+[1]SP!CU65-[1]SP!CT65-[1]SP!CT64-CT16</f>
        <v>16000</v>
      </c>
      <c r="CU30" s="232">
        <f>+[1]SP!CV64+[1]SP!CV65-[1]SP!CU65-[1]SP!CU64-CU16</f>
        <v>16000</v>
      </c>
      <c r="CV30" s="232">
        <f>+[1]SP!CW64+[1]SP!CW65-[1]SP!CV65-[1]SP!CV64-CV16</f>
        <v>16000</v>
      </c>
      <c r="CW30" s="232">
        <f>+[1]SP!CX64+[1]SP!CX65-[1]SP!CW65-[1]SP!CW64-CW16</f>
        <v>16000</v>
      </c>
      <c r="CX30" s="232">
        <f>+[1]SP!CY64+[1]SP!CY65-[1]SP!CX65-[1]SP!CX64-CX16</f>
        <v>16000</v>
      </c>
      <c r="CY30" s="232">
        <f>+[1]SP!CZ64+[1]SP!CZ65-[1]SP!CY65-[1]SP!CY64-CY16</f>
        <v>16000</v>
      </c>
      <c r="CZ30" s="232">
        <f>+[1]SP!DA64+[1]SP!DA65-[1]SP!CZ65-[1]SP!CZ64-CZ16</f>
        <v>16000</v>
      </c>
      <c r="DA30" s="232">
        <f>+[1]SP!DB64+[1]SP!DB65-[1]SP!DA65-[1]SP!DA64-DA16</f>
        <v>16000</v>
      </c>
      <c r="DB30" s="232">
        <f>+[1]SP!DC64+[1]SP!DC65-[1]SP!DB65-[1]SP!DB64-DB16</f>
        <v>16000</v>
      </c>
      <c r="DC30" s="232">
        <f>+[1]SP!DD64+[1]SP!DD65-[1]SP!DC65-[1]SP!DC64-DC16</f>
        <v>16000</v>
      </c>
      <c r="DD30" s="232">
        <f>+[1]SP!DE64+[1]SP!DE65-[1]SP!DD65-[1]SP!DD64-DD16</f>
        <v>16000</v>
      </c>
      <c r="DE30" s="232">
        <f>+[1]SP!DF64+[1]SP!DF65-[1]SP!DE65-[1]SP!DE64-DE16</f>
        <v>16000</v>
      </c>
      <c r="DF30" s="232">
        <f>+[1]SP!DG64+[1]SP!DG65-[1]SP!DF65-[1]SP!DF64-DF16</f>
        <v>16000</v>
      </c>
      <c r="DG30" s="232">
        <f>+[1]SP!DH64+[1]SP!DH65-[1]SP!DG65-[1]SP!DG64-DG16</f>
        <v>16000</v>
      </c>
      <c r="DH30" s="232">
        <f>+[1]SP!DI64+[1]SP!DI65-[1]SP!DH65-[1]SP!DH64-DH16</f>
        <v>16000</v>
      </c>
      <c r="DI30" s="232">
        <f>+[1]SP!DJ64+[1]SP!DJ65-[1]SP!DI65-[1]SP!DI64-DI16</f>
        <v>16000</v>
      </c>
      <c r="DJ30" s="232">
        <f>+[1]SP!DK64+[1]SP!DK65-[1]SP!DJ65-[1]SP!DJ64-DJ16</f>
        <v>16000</v>
      </c>
      <c r="DK30" s="232">
        <f>+[1]SP!DL64+[1]SP!DL65-[1]SP!DK65-[1]SP!DK64-DK16</f>
        <v>16000</v>
      </c>
      <c r="DL30" s="232">
        <f>+[1]SP!DM64+[1]SP!DM65-[1]SP!DL65-[1]SP!DL64-DL16</f>
        <v>16000</v>
      </c>
      <c r="DM30" s="232">
        <f>+[1]SP!DN64+[1]SP!DN65-[1]SP!DM65-[1]SP!DM64-DM16</f>
        <v>16000</v>
      </c>
      <c r="DN30" s="232">
        <f>+[1]SP!DO64+[1]SP!DO65-[1]SP!DN65-[1]SP!DN64-DN16</f>
        <v>16000</v>
      </c>
      <c r="DO30" s="232">
        <f>+[1]SP!DP64+[1]SP!DP65-[1]SP!DO65-[1]SP!DO64-DO16</f>
        <v>16000</v>
      </c>
      <c r="DP30" s="232">
        <f>+[1]SP!DQ64+[1]SP!DQ65-[1]SP!DP65-[1]SP!DP64-DP16</f>
        <v>16000</v>
      </c>
      <c r="DQ30" s="232">
        <f>+[1]SP!DR64+[1]SP!DR65-[1]SP!DQ65-[1]SP!DQ64-DQ16</f>
        <v>16000</v>
      </c>
      <c r="DR30" s="232">
        <f>+[1]SP!DS64+[1]SP!DS65-[1]SP!DR65-[1]SP!DR64-DR16</f>
        <v>16000</v>
      </c>
      <c r="DS30" s="232">
        <f>+[1]SP!DT64+[1]SP!DT65-[1]SP!DS65-[1]SP!DS64-DS16</f>
        <v>16000</v>
      </c>
      <c r="DT30" s="232">
        <f>+[1]SP!DU64+[1]SP!DU65-[1]SP!DT65-[1]SP!DT64-DT16</f>
        <v>16000</v>
      </c>
      <c r="DU30" s="232">
        <f>+[1]SP!DV64+[1]SP!DV65-[1]SP!DU65-[1]SP!DU64-DU16</f>
        <v>16000</v>
      </c>
      <c r="DV30" s="232">
        <f>+[1]SP!DW64+[1]SP!DW65-[1]SP!DV65-[1]SP!DV64-DV16</f>
        <v>16000</v>
      </c>
      <c r="DW30" s="232">
        <f>+[1]SP!DX64+[1]SP!DX65-[1]SP!DW65-[1]SP!DW64-DW16</f>
        <v>16000</v>
      </c>
      <c r="DY30" s="3">
        <f t="shared" si="41"/>
        <v>122000</v>
      </c>
      <c r="DZ30" s="3">
        <f t="shared" si="42"/>
        <v>192000</v>
      </c>
      <c r="EA30" s="3">
        <f t="shared" si="43"/>
        <v>66000</v>
      </c>
      <c r="EB30" s="3">
        <f t="shared" si="44"/>
        <v>192000</v>
      </c>
      <c r="EC30" s="3">
        <f t="shared" si="45"/>
        <v>192000</v>
      </c>
      <c r="ED30" s="3">
        <f t="shared" si="46"/>
        <v>192000</v>
      </c>
      <c r="EE30" s="3">
        <f t="shared" si="47"/>
        <v>192000</v>
      </c>
      <c r="EF30" s="3">
        <f t="shared" si="48"/>
        <v>192000</v>
      </c>
      <c r="EG30" s="3">
        <f t="shared" si="49"/>
        <v>192000</v>
      </c>
      <c r="EH30" s="3">
        <f t="shared" si="50"/>
        <v>192000</v>
      </c>
    </row>
    <row r="31" spans="3:138">
      <c r="D31" s="229" t="s">
        <v>341</v>
      </c>
      <c r="H31" s="27">
        <f>SUM(H29:H30)+H27</f>
        <v>973726.66666666674</v>
      </c>
      <c r="I31" s="27">
        <f>SUM(I29:I30)+I27</f>
        <v>789730</v>
      </c>
      <c r="J31" s="27">
        <f t="shared" ref="J31:N31" si="51">SUM(J29:J30)+J27</f>
        <v>750283.33333333326</v>
      </c>
      <c r="K31" s="27">
        <f t="shared" si="51"/>
        <v>695255</v>
      </c>
      <c r="L31" s="27">
        <f t="shared" si="51"/>
        <v>700255</v>
      </c>
      <c r="M31" s="27">
        <f t="shared" si="51"/>
        <v>710255</v>
      </c>
      <c r="N31" s="27">
        <f t="shared" si="51"/>
        <v>710255</v>
      </c>
      <c r="O31" s="27">
        <f t="shared" ref="O31" si="52">SUM(O29:O30)+O27</f>
        <v>710255</v>
      </c>
      <c r="P31" s="27">
        <f t="shared" ref="P31:CA31" si="53">SUM(P29:P30)+P27</f>
        <v>710255</v>
      </c>
      <c r="Q31" s="27">
        <f t="shared" si="53"/>
        <v>710255</v>
      </c>
      <c r="R31" s="27">
        <f t="shared" si="53"/>
        <v>710255</v>
      </c>
      <c r="S31" s="27">
        <f t="shared" si="53"/>
        <v>710255</v>
      </c>
      <c r="T31" s="27">
        <f t="shared" si="53"/>
        <v>710805</v>
      </c>
      <c r="U31" s="27">
        <f t="shared" si="53"/>
        <v>710255</v>
      </c>
      <c r="V31" s="27">
        <f t="shared" si="53"/>
        <v>710255</v>
      </c>
      <c r="W31" s="27">
        <f t="shared" si="53"/>
        <v>710255</v>
      </c>
      <c r="X31" s="27">
        <f t="shared" si="53"/>
        <v>710255</v>
      </c>
      <c r="Y31" s="27">
        <f t="shared" si="53"/>
        <v>-2482504.3600000003</v>
      </c>
      <c r="Z31" s="27">
        <f t="shared" si="53"/>
        <v>710255</v>
      </c>
      <c r="AA31" s="27">
        <f t="shared" si="53"/>
        <v>710255</v>
      </c>
      <c r="AB31" s="27">
        <f t="shared" si="53"/>
        <v>710255</v>
      </c>
      <c r="AC31" s="27">
        <f t="shared" si="53"/>
        <v>710255</v>
      </c>
      <c r="AD31" s="27">
        <f t="shared" si="53"/>
        <v>-658070.44000000018</v>
      </c>
      <c r="AE31" s="27">
        <f t="shared" si="53"/>
        <v>710255.00000000012</v>
      </c>
      <c r="AF31" s="27">
        <f t="shared" si="53"/>
        <v>82565</v>
      </c>
      <c r="AG31" s="27">
        <f t="shared" si="53"/>
        <v>204575</v>
      </c>
      <c r="AH31" s="27">
        <f t="shared" si="53"/>
        <v>230195</v>
      </c>
      <c r="AI31" s="27">
        <f t="shared" si="53"/>
        <v>243005</v>
      </c>
      <c r="AJ31" s="27">
        <f t="shared" si="53"/>
        <v>243005</v>
      </c>
      <c r="AK31" s="27">
        <f t="shared" si="53"/>
        <v>-736568.61999999988</v>
      </c>
      <c r="AL31" s="27">
        <f t="shared" si="53"/>
        <v>243005.00000000012</v>
      </c>
      <c r="AM31" s="27">
        <f t="shared" si="53"/>
        <v>243005</v>
      </c>
      <c r="AN31" s="27">
        <f t="shared" si="53"/>
        <v>243005</v>
      </c>
      <c r="AO31" s="27">
        <f t="shared" si="53"/>
        <v>243005</v>
      </c>
      <c r="AP31" s="27">
        <f t="shared" si="53"/>
        <v>-1154187.5799999996</v>
      </c>
      <c r="AQ31" s="27">
        <f t="shared" si="53"/>
        <v>243005.00000000023</v>
      </c>
      <c r="AR31" s="27">
        <f t="shared" si="53"/>
        <v>870695</v>
      </c>
      <c r="AS31" s="27">
        <f t="shared" si="53"/>
        <v>748685</v>
      </c>
      <c r="AT31" s="27">
        <f t="shared" si="53"/>
        <v>723065</v>
      </c>
      <c r="AU31" s="27">
        <f t="shared" si="53"/>
        <v>710255</v>
      </c>
      <c r="AV31" s="27">
        <f t="shared" si="53"/>
        <v>710255</v>
      </c>
      <c r="AW31" s="27">
        <f t="shared" si="53"/>
        <v>1930167.6799999995</v>
      </c>
      <c r="AX31" s="27">
        <f t="shared" si="53"/>
        <v>710255</v>
      </c>
      <c r="AY31" s="27">
        <f t="shared" si="53"/>
        <v>710255</v>
      </c>
      <c r="AZ31" s="27">
        <f t="shared" si="53"/>
        <v>710255</v>
      </c>
      <c r="BA31" s="27">
        <f t="shared" si="53"/>
        <v>710255</v>
      </c>
      <c r="BB31" s="27">
        <f t="shared" si="53"/>
        <v>235080.02000000002</v>
      </c>
      <c r="BC31" s="27">
        <f t="shared" si="53"/>
        <v>710255.00000000023</v>
      </c>
      <c r="BD31" s="27">
        <f t="shared" si="53"/>
        <v>710255</v>
      </c>
      <c r="BE31" s="27">
        <f t="shared" si="53"/>
        <v>710255</v>
      </c>
      <c r="BF31" s="27">
        <f t="shared" si="53"/>
        <v>710255</v>
      </c>
      <c r="BG31" s="27">
        <f t="shared" si="53"/>
        <v>710255</v>
      </c>
      <c r="BH31" s="27">
        <f t="shared" si="53"/>
        <v>710255</v>
      </c>
      <c r="BI31" s="27">
        <f t="shared" si="53"/>
        <v>358467.43999999983</v>
      </c>
      <c r="BJ31" s="27">
        <f t="shared" si="53"/>
        <v>710255</v>
      </c>
      <c r="BK31" s="27">
        <f t="shared" si="53"/>
        <v>710255</v>
      </c>
      <c r="BL31" s="27">
        <f t="shared" si="53"/>
        <v>710255</v>
      </c>
      <c r="BM31" s="27">
        <f t="shared" si="53"/>
        <v>710255</v>
      </c>
      <c r="BN31" s="27">
        <f t="shared" si="53"/>
        <v>511001.65999999992</v>
      </c>
      <c r="BO31" s="27">
        <f t="shared" si="53"/>
        <v>710254.99999999953</v>
      </c>
      <c r="BP31" s="27">
        <f t="shared" si="53"/>
        <v>710255</v>
      </c>
      <c r="BQ31" s="27">
        <f t="shared" si="53"/>
        <v>710255</v>
      </c>
      <c r="BR31" s="27">
        <f t="shared" si="53"/>
        <v>710255</v>
      </c>
      <c r="BS31" s="27">
        <f t="shared" si="53"/>
        <v>710255</v>
      </c>
      <c r="BT31" s="27">
        <f t="shared" si="53"/>
        <v>710255</v>
      </c>
      <c r="BU31" s="27">
        <f t="shared" si="53"/>
        <v>-2209304.9200000009</v>
      </c>
      <c r="BV31" s="27">
        <f t="shared" si="53"/>
        <v>710255</v>
      </c>
      <c r="BW31" s="27">
        <f t="shared" si="53"/>
        <v>710255</v>
      </c>
      <c r="BX31" s="27">
        <f t="shared" si="53"/>
        <v>710255</v>
      </c>
      <c r="BY31" s="27">
        <f t="shared" si="53"/>
        <v>710255</v>
      </c>
      <c r="BZ31" s="27">
        <f t="shared" si="53"/>
        <v>-683308.78000000073</v>
      </c>
      <c r="CA31" s="27">
        <f t="shared" si="53"/>
        <v>710255.00000000047</v>
      </c>
      <c r="CB31" s="27">
        <f t="shared" ref="CB31:DW31" si="54">SUM(CB29:CB30)+CB27</f>
        <v>710255</v>
      </c>
      <c r="CC31" s="27">
        <f t="shared" si="54"/>
        <v>710255</v>
      </c>
      <c r="CD31" s="27">
        <f t="shared" si="54"/>
        <v>710255</v>
      </c>
      <c r="CE31" s="27">
        <f t="shared" si="54"/>
        <v>710255</v>
      </c>
      <c r="CF31" s="27">
        <f t="shared" si="54"/>
        <v>710255</v>
      </c>
      <c r="CG31" s="27">
        <f t="shared" si="54"/>
        <v>-215965.11999999918</v>
      </c>
      <c r="CH31" s="27">
        <f t="shared" si="54"/>
        <v>710254.99999999953</v>
      </c>
      <c r="CI31" s="27">
        <f t="shared" si="54"/>
        <v>710255</v>
      </c>
      <c r="CJ31" s="27">
        <f t="shared" si="54"/>
        <v>710255</v>
      </c>
      <c r="CK31" s="27">
        <f t="shared" si="54"/>
        <v>710255</v>
      </c>
      <c r="CL31" s="27">
        <f t="shared" si="54"/>
        <v>-682099.1799999997</v>
      </c>
      <c r="CM31" s="27">
        <f t="shared" si="54"/>
        <v>710255.00000000047</v>
      </c>
      <c r="CN31" s="27">
        <f t="shared" si="54"/>
        <v>710255</v>
      </c>
      <c r="CO31" s="27">
        <f t="shared" si="54"/>
        <v>710255</v>
      </c>
      <c r="CP31" s="27">
        <f t="shared" si="54"/>
        <v>710255</v>
      </c>
      <c r="CQ31" s="27">
        <f t="shared" si="54"/>
        <v>710255</v>
      </c>
      <c r="CR31" s="27">
        <f t="shared" si="54"/>
        <v>710255</v>
      </c>
      <c r="CS31" s="27">
        <f t="shared" si="54"/>
        <v>-215158.71999999974</v>
      </c>
      <c r="CT31" s="27">
        <f t="shared" si="54"/>
        <v>710255</v>
      </c>
      <c r="CU31" s="27">
        <f t="shared" si="54"/>
        <v>710255</v>
      </c>
      <c r="CV31" s="27">
        <f t="shared" si="54"/>
        <v>710255</v>
      </c>
      <c r="CW31" s="27">
        <f t="shared" si="54"/>
        <v>710255</v>
      </c>
      <c r="CX31" s="27">
        <f t="shared" si="54"/>
        <v>-680889.58000000054</v>
      </c>
      <c r="CY31" s="27">
        <f t="shared" si="54"/>
        <v>710255.00000000047</v>
      </c>
      <c r="CZ31" s="27">
        <f t="shared" si="54"/>
        <v>710255</v>
      </c>
      <c r="DA31" s="27">
        <f t="shared" si="54"/>
        <v>710255</v>
      </c>
      <c r="DB31" s="27">
        <f t="shared" si="54"/>
        <v>710255</v>
      </c>
      <c r="DC31" s="27">
        <f t="shared" si="54"/>
        <v>710255</v>
      </c>
      <c r="DD31" s="27">
        <f t="shared" si="54"/>
        <v>710255</v>
      </c>
      <c r="DE31" s="27">
        <f t="shared" si="54"/>
        <v>-214352.32000000076</v>
      </c>
      <c r="DF31" s="27">
        <f t="shared" si="54"/>
        <v>710255</v>
      </c>
      <c r="DG31" s="27">
        <f t="shared" si="54"/>
        <v>710255</v>
      </c>
      <c r="DH31" s="27">
        <f t="shared" si="54"/>
        <v>710255</v>
      </c>
      <c r="DI31" s="27">
        <f t="shared" si="54"/>
        <v>710255</v>
      </c>
      <c r="DJ31" s="27">
        <f t="shared" si="54"/>
        <v>-679679.98000000045</v>
      </c>
      <c r="DK31" s="27">
        <f t="shared" si="54"/>
        <v>710255.00000000047</v>
      </c>
      <c r="DL31" s="27">
        <f t="shared" si="54"/>
        <v>710255</v>
      </c>
      <c r="DM31" s="27">
        <f t="shared" si="54"/>
        <v>710255</v>
      </c>
      <c r="DN31" s="27">
        <f t="shared" si="54"/>
        <v>710255</v>
      </c>
      <c r="DO31" s="27">
        <f t="shared" si="54"/>
        <v>710255</v>
      </c>
      <c r="DP31" s="27">
        <f t="shared" si="54"/>
        <v>710255</v>
      </c>
      <c r="DQ31" s="27">
        <f t="shared" si="54"/>
        <v>-213545.91999999946</v>
      </c>
      <c r="DR31" s="27">
        <f t="shared" si="54"/>
        <v>710255</v>
      </c>
      <c r="DS31" s="27">
        <f t="shared" si="54"/>
        <v>710255</v>
      </c>
      <c r="DT31" s="27">
        <f t="shared" si="54"/>
        <v>710255</v>
      </c>
      <c r="DU31" s="27">
        <f t="shared" si="54"/>
        <v>710255</v>
      </c>
      <c r="DV31" s="27">
        <f t="shared" si="54"/>
        <v>-678470.38000000175</v>
      </c>
      <c r="DW31" s="27">
        <f t="shared" si="54"/>
        <v>710255.00000000047</v>
      </c>
      <c r="DY31" s="27">
        <f t="shared" ref="DY31:EH31" si="55">SUM(DY29:DY30)+DY27</f>
        <v>8881035</v>
      </c>
      <c r="DZ31" s="27">
        <f t="shared" si="55"/>
        <v>3962525.1999999993</v>
      </c>
      <c r="EA31" s="27">
        <f t="shared" si="55"/>
        <v>327613.80000000075</v>
      </c>
      <c r="EB31" s="27">
        <f t="shared" si="55"/>
        <v>9479477.6999999993</v>
      </c>
      <c r="EC31" s="27">
        <f t="shared" si="55"/>
        <v>7972019.0999999996</v>
      </c>
      <c r="ED31" s="27">
        <f t="shared" si="55"/>
        <v>4209936.2999999989</v>
      </c>
      <c r="EE31" s="27">
        <f t="shared" si="55"/>
        <v>6204485.7000000011</v>
      </c>
      <c r="EF31" s="27">
        <f t="shared" si="55"/>
        <v>6206501.7000000002</v>
      </c>
      <c r="EG31" s="27">
        <f t="shared" si="55"/>
        <v>6208517.6999999993</v>
      </c>
      <c r="EH31" s="27">
        <f t="shared" si="55"/>
        <v>6210533.6999999993</v>
      </c>
    </row>
    <row r="32" spans="3:138">
      <c r="D32" s="233"/>
    </row>
    <row r="33" spans="3:138">
      <c r="D33" s="229" t="s">
        <v>342</v>
      </c>
      <c r="H33" s="27">
        <f>+H31</f>
        <v>973726.66666666674</v>
      </c>
      <c r="I33" s="27">
        <f>+I31</f>
        <v>789730</v>
      </c>
      <c r="J33" s="27">
        <f t="shared" ref="J33:BU33" si="56">+J31</f>
        <v>750283.33333333326</v>
      </c>
      <c r="K33" s="27">
        <f t="shared" si="56"/>
        <v>695255</v>
      </c>
      <c r="L33" s="27">
        <f t="shared" si="56"/>
        <v>700255</v>
      </c>
      <c r="M33" s="27">
        <f t="shared" si="56"/>
        <v>710255</v>
      </c>
      <c r="N33" s="27">
        <f t="shared" si="56"/>
        <v>710255</v>
      </c>
      <c r="O33" s="27">
        <f t="shared" si="56"/>
        <v>710255</v>
      </c>
      <c r="P33" s="27">
        <f t="shared" si="56"/>
        <v>710255</v>
      </c>
      <c r="Q33" s="27">
        <f t="shared" si="56"/>
        <v>710255</v>
      </c>
      <c r="R33" s="27">
        <f t="shared" si="56"/>
        <v>710255</v>
      </c>
      <c r="S33" s="27">
        <f t="shared" si="56"/>
        <v>710255</v>
      </c>
      <c r="T33" s="27">
        <f t="shared" si="56"/>
        <v>710805</v>
      </c>
      <c r="U33" s="27">
        <f t="shared" si="56"/>
        <v>710255</v>
      </c>
      <c r="V33" s="27">
        <f t="shared" si="56"/>
        <v>710255</v>
      </c>
      <c r="W33" s="27">
        <f t="shared" si="56"/>
        <v>710255</v>
      </c>
      <c r="X33" s="27">
        <f t="shared" si="56"/>
        <v>710255</v>
      </c>
      <c r="Y33" s="27">
        <f t="shared" si="56"/>
        <v>-2482504.3600000003</v>
      </c>
      <c r="Z33" s="27">
        <f t="shared" si="56"/>
        <v>710255</v>
      </c>
      <c r="AA33" s="27">
        <f t="shared" si="56"/>
        <v>710255</v>
      </c>
      <c r="AB33" s="27">
        <f t="shared" si="56"/>
        <v>710255</v>
      </c>
      <c r="AC33" s="27">
        <f t="shared" si="56"/>
        <v>710255</v>
      </c>
      <c r="AD33" s="27">
        <f t="shared" si="56"/>
        <v>-658070.44000000018</v>
      </c>
      <c r="AE33" s="27">
        <f t="shared" si="56"/>
        <v>710255.00000000012</v>
      </c>
      <c r="AF33" s="27">
        <f t="shared" si="56"/>
        <v>82565</v>
      </c>
      <c r="AG33" s="27">
        <f t="shared" si="56"/>
        <v>204575</v>
      </c>
      <c r="AH33" s="27">
        <f t="shared" si="56"/>
        <v>230195</v>
      </c>
      <c r="AI33" s="27">
        <f t="shared" si="56"/>
        <v>243005</v>
      </c>
      <c r="AJ33" s="27">
        <f t="shared" si="56"/>
        <v>243005</v>
      </c>
      <c r="AK33" s="27">
        <f t="shared" si="56"/>
        <v>-736568.61999999988</v>
      </c>
      <c r="AL33" s="27">
        <f t="shared" si="56"/>
        <v>243005.00000000012</v>
      </c>
      <c r="AM33" s="27">
        <f t="shared" si="56"/>
        <v>243005</v>
      </c>
      <c r="AN33" s="27">
        <f t="shared" si="56"/>
        <v>243005</v>
      </c>
      <c r="AO33" s="27">
        <f t="shared" si="56"/>
        <v>243005</v>
      </c>
      <c r="AP33" s="27">
        <f t="shared" si="56"/>
        <v>-1154187.5799999996</v>
      </c>
      <c r="AQ33" s="27">
        <f t="shared" si="56"/>
        <v>243005.00000000023</v>
      </c>
      <c r="AR33" s="27">
        <f t="shared" si="56"/>
        <v>870695</v>
      </c>
      <c r="AS33" s="27">
        <f t="shared" si="56"/>
        <v>748685</v>
      </c>
      <c r="AT33" s="27">
        <f t="shared" si="56"/>
        <v>723065</v>
      </c>
      <c r="AU33" s="27">
        <f t="shared" si="56"/>
        <v>710255</v>
      </c>
      <c r="AV33" s="27">
        <f t="shared" si="56"/>
        <v>710255</v>
      </c>
      <c r="AW33" s="27">
        <f t="shared" si="56"/>
        <v>1930167.6799999995</v>
      </c>
      <c r="AX33" s="27">
        <f t="shared" si="56"/>
        <v>710255</v>
      </c>
      <c r="AY33" s="27">
        <f t="shared" si="56"/>
        <v>710255</v>
      </c>
      <c r="AZ33" s="27">
        <f t="shared" si="56"/>
        <v>710255</v>
      </c>
      <c r="BA33" s="27">
        <f t="shared" si="56"/>
        <v>710255</v>
      </c>
      <c r="BB33" s="27">
        <f t="shared" si="56"/>
        <v>235080.02000000002</v>
      </c>
      <c r="BC33" s="27">
        <f t="shared" si="56"/>
        <v>710255.00000000023</v>
      </c>
      <c r="BD33" s="27">
        <f t="shared" si="56"/>
        <v>710255</v>
      </c>
      <c r="BE33" s="27">
        <f t="shared" si="56"/>
        <v>710255</v>
      </c>
      <c r="BF33" s="27">
        <f t="shared" si="56"/>
        <v>710255</v>
      </c>
      <c r="BG33" s="27">
        <f t="shared" si="56"/>
        <v>710255</v>
      </c>
      <c r="BH33" s="27">
        <f t="shared" si="56"/>
        <v>710255</v>
      </c>
      <c r="BI33" s="27">
        <f t="shared" si="56"/>
        <v>358467.43999999983</v>
      </c>
      <c r="BJ33" s="27">
        <f t="shared" si="56"/>
        <v>710255</v>
      </c>
      <c r="BK33" s="27">
        <f t="shared" si="56"/>
        <v>710255</v>
      </c>
      <c r="BL33" s="27">
        <f t="shared" si="56"/>
        <v>710255</v>
      </c>
      <c r="BM33" s="27">
        <f t="shared" si="56"/>
        <v>710255</v>
      </c>
      <c r="BN33" s="27">
        <f t="shared" si="56"/>
        <v>511001.65999999992</v>
      </c>
      <c r="BO33" s="27">
        <f t="shared" si="56"/>
        <v>710254.99999999953</v>
      </c>
      <c r="BP33" s="27">
        <f t="shared" si="56"/>
        <v>710255</v>
      </c>
      <c r="BQ33" s="27">
        <f t="shared" si="56"/>
        <v>710255</v>
      </c>
      <c r="BR33" s="27">
        <f t="shared" si="56"/>
        <v>710255</v>
      </c>
      <c r="BS33" s="27">
        <f t="shared" si="56"/>
        <v>710255</v>
      </c>
      <c r="BT33" s="27">
        <f t="shared" si="56"/>
        <v>710255</v>
      </c>
      <c r="BU33" s="27">
        <f t="shared" si="56"/>
        <v>-2209304.9200000009</v>
      </c>
      <c r="BV33" s="27">
        <f t="shared" ref="BV33:EG33" si="57">+BV31</f>
        <v>710255</v>
      </c>
      <c r="BW33" s="27">
        <f t="shared" si="57"/>
        <v>710255</v>
      </c>
      <c r="BX33" s="27">
        <f t="shared" si="57"/>
        <v>710255</v>
      </c>
      <c r="BY33" s="27">
        <f t="shared" si="57"/>
        <v>710255</v>
      </c>
      <c r="BZ33" s="27">
        <f t="shared" si="57"/>
        <v>-683308.78000000073</v>
      </c>
      <c r="CA33" s="27">
        <f t="shared" si="57"/>
        <v>710255.00000000047</v>
      </c>
      <c r="CB33" s="27">
        <f t="shared" si="57"/>
        <v>710255</v>
      </c>
      <c r="CC33" s="27">
        <f t="shared" si="57"/>
        <v>710255</v>
      </c>
      <c r="CD33" s="27">
        <f t="shared" si="57"/>
        <v>710255</v>
      </c>
      <c r="CE33" s="27">
        <f t="shared" si="57"/>
        <v>710255</v>
      </c>
      <c r="CF33" s="27">
        <f t="shared" si="57"/>
        <v>710255</v>
      </c>
      <c r="CG33" s="27">
        <f t="shared" si="57"/>
        <v>-215965.11999999918</v>
      </c>
      <c r="CH33" s="27">
        <f t="shared" si="57"/>
        <v>710254.99999999953</v>
      </c>
      <c r="CI33" s="27">
        <f t="shared" si="57"/>
        <v>710255</v>
      </c>
      <c r="CJ33" s="27">
        <f t="shared" si="57"/>
        <v>710255</v>
      </c>
      <c r="CK33" s="27">
        <f t="shared" si="57"/>
        <v>710255</v>
      </c>
      <c r="CL33" s="27">
        <f t="shared" si="57"/>
        <v>-682099.1799999997</v>
      </c>
      <c r="CM33" s="27">
        <f t="shared" si="57"/>
        <v>710255.00000000047</v>
      </c>
      <c r="CN33" s="27">
        <f t="shared" si="57"/>
        <v>710255</v>
      </c>
      <c r="CO33" s="27">
        <f t="shared" si="57"/>
        <v>710255</v>
      </c>
      <c r="CP33" s="27">
        <f t="shared" si="57"/>
        <v>710255</v>
      </c>
      <c r="CQ33" s="27">
        <f t="shared" si="57"/>
        <v>710255</v>
      </c>
      <c r="CR33" s="27">
        <f t="shared" si="57"/>
        <v>710255</v>
      </c>
      <c r="CS33" s="27">
        <f t="shared" si="57"/>
        <v>-215158.71999999974</v>
      </c>
      <c r="CT33" s="27">
        <f t="shared" si="57"/>
        <v>710255</v>
      </c>
      <c r="CU33" s="27">
        <f t="shared" si="57"/>
        <v>710255</v>
      </c>
      <c r="CV33" s="27">
        <f t="shared" si="57"/>
        <v>710255</v>
      </c>
      <c r="CW33" s="27">
        <f t="shared" si="57"/>
        <v>710255</v>
      </c>
      <c r="CX33" s="27">
        <f t="shared" si="57"/>
        <v>-680889.58000000054</v>
      </c>
      <c r="CY33" s="27">
        <f t="shared" si="57"/>
        <v>710255.00000000047</v>
      </c>
      <c r="CZ33" s="27">
        <f t="shared" si="57"/>
        <v>710255</v>
      </c>
      <c r="DA33" s="27">
        <f t="shared" si="57"/>
        <v>710255</v>
      </c>
      <c r="DB33" s="27">
        <f t="shared" si="57"/>
        <v>710255</v>
      </c>
      <c r="DC33" s="27">
        <f t="shared" si="57"/>
        <v>710255</v>
      </c>
      <c r="DD33" s="27">
        <f t="shared" si="57"/>
        <v>710255</v>
      </c>
      <c r="DE33" s="27">
        <f t="shared" si="57"/>
        <v>-214352.32000000076</v>
      </c>
      <c r="DF33" s="27">
        <f t="shared" si="57"/>
        <v>710255</v>
      </c>
      <c r="DG33" s="27">
        <f t="shared" si="57"/>
        <v>710255</v>
      </c>
      <c r="DH33" s="27">
        <f t="shared" si="57"/>
        <v>710255</v>
      </c>
      <c r="DI33" s="27">
        <f t="shared" si="57"/>
        <v>710255</v>
      </c>
      <c r="DJ33" s="27">
        <f t="shared" si="57"/>
        <v>-679679.98000000045</v>
      </c>
      <c r="DK33" s="27">
        <f t="shared" si="57"/>
        <v>710255.00000000047</v>
      </c>
      <c r="DL33" s="27">
        <f t="shared" si="57"/>
        <v>710255</v>
      </c>
      <c r="DM33" s="27">
        <f t="shared" si="57"/>
        <v>710255</v>
      </c>
      <c r="DN33" s="27">
        <f t="shared" si="57"/>
        <v>710255</v>
      </c>
      <c r="DO33" s="27">
        <f t="shared" si="57"/>
        <v>710255</v>
      </c>
      <c r="DP33" s="27">
        <f t="shared" si="57"/>
        <v>710255</v>
      </c>
      <c r="DQ33" s="27">
        <f t="shared" si="57"/>
        <v>-213545.91999999946</v>
      </c>
      <c r="DR33" s="27">
        <f t="shared" si="57"/>
        <v>710255</v>
      </c>
      <c r="DS33" s="27">
        <f t="shared" si="57"/>
        <v>710255</v>
      </c>
      <c r="DT33" s="27">
        <f t="shared" si="57"/>
        <v>710255</v>
      </c>
      <c r="DU33" s="27">
        <f t="shared" si="57"/>
        <v>710255</v>
      </c>
      <c r="DV33" s="27">
        <f t="shared" si="57"/>
        <v>-678470.38000000175</v>
      </c>
      <c r="DW33" s="27">
        <f t="shared" si="57"/>
        <v>710255.00000000047</v>
      </c>
      <c r="DY33" s="27">
        <f t="shared" si="57"/>
        <v>8881035</v>
      </c>
      <c r="DZ33" s="27">
        <f t="shared" si="57"/>
        <v>3962525.1999999993</v>
      </c>
      <c r="EA33" s="27">
        <f t="shared" si="57"/>
        <v>327613.80000000075</v>
      </c>
      <c r="EB33" s="27">
        <f t="shared" si="57"/>
        <v>9479477.6999999993</v>
      </c>
      <c r="EC33" s="27">
        <f t="shared" si="57"/>
        <v>7972019.0999999996</v>
      </c>
      <c r="ED33" s="27">
        <f t="shared" si="57"/>
        <v>4209936.2999999989</v>
      </c>
      <c r="EE33" s="27">
        <f t="shared" si="57"/>
        <v>6204485.7000000011</v>
      </c>
      <c r="EF33" s="27">
        <f t="shared" si="57"/>
        <v>6206501.7000000002</v>
      </c>
      <c r="EG33" s="27">
        <f t="shared" si="57"/>
        <v>6208517.6999999993</v>
      </c>
      <c r="EH33" s="27">
        <f t="shared" ref="EH33" si="58">+EH31</f>
        <v>6210533.6999999993</v>
      </c>
    </row>
    <row r="34" spans="3:138">
      <c r="D34" s="233"/>
    </row>
    <row r="35" spans="3:138" ht="21">
      <c r="C35" s="229" t="s">
        <v>343</v>
      </c>
      <c r="D35" s="32"/>
      <c r="H35" s="3">
        <f>+H37+H41+H45+H49</f>
        <v>-8500.0000000000764</v>
      </c>
      <c r="I35" s="3">
        <f>+I37+I41+I45+I49</f>
        <v>-8499.9999999999236</v>
      </c>
      <c r="J35" s="3">
        <f t="shared" ref="J35:BU35" si="59">+J37+J41+J45+J49</f>
        <v>-8500</v>
      </c>
      <c r="K35" s="3">
        <f t="shared" si="59"/>
        <v>-8500.0000000000782</v>
      </c>
      <c r="L35" s="3">
        <f t="shared" si="59"/>
        <v>-8499.9999999999218</v>
      </c>
      <c r="M35" s="3">
        <f t="shared" si="59"/>
        <v>-8500</v>
      </c>
      <c r="N35" s="3">
        <f t="shared" si="59"/>
        <v>-8500.0000000000782</v>
      </c>
      <c r="O35" s="3">
        <f t="shared" si="59"/>
        <v>-8499.9999999999218</v>
      </c>
      <c r="P35" s="3">
        <f t="shared" si="59"/>
        <v>-8500</v>
      </c>
      <c r="Q35" s="3">
        <f t="shared" si="59"/>
        <v>-8500.0000000000782</v>
      </c>
      <c r="R35" s="3">
        <f t="shared" si="59"/>
        <v>-8499.9999999999218</v>
      </c>
      <c r="S35" s="3">
        <f t="shared" si="59"/>
        <v>-8500</v>
      </c>
      <c r="T35" s="3">
        <f t="shared" si="59"/>
        <v>-6000</v>
      </c>
      <c r="U35" s="3">
        <f t="shared" si="59"/>
        <v>-6000</v>
      </c>
      <c r="V35" s="3">
        <f t="shared" si="59"/>
        <v>-6000</v>
      </c>
      <c r="W35" s="3">
        <f t="shared" si="59"/>
        <v>-6000</v>
      </c>
      <c r="X35" s="3">
        <f t="shared" si="59"/>
        <v>-6000</v>
      </c>
      <c r="Y35" s="3">
        <f t="shared" si="59"/>
        <v>-6000</v>
      </c>
      <c r="Z35" s="3">
        <f t="shared" si="59"/>
        <v>-6000</v>
      </c>
      <c r="AA35" s="3">
        <f t="shared" si="59"/>
        <v>-6000</v>
      </c>
      <c r="AB35" s="3">
        <f t="shared" si="59"/>
        <v>-6000</v>
      </c>
      <c r="AC35" s="3">
        <f t="shared" si="59"/>
        <v>-6000</v>
      </c>
      <c r="AD35" s="3">
        <f t="shared" si="59"/>
        <v>-6000</v>
      </c>
      <c r="AE35" s="3">
        <f t="shared" si="59"/>
        <v>-6000</v>
      </c>
      <c r="AF35" s="3">
        <f t="shared" si="59"/>
        <v>-6000</v>
      </c>
      <c r="AG35" s="3">
        <f t="shared" si="59"/>
        <v>-6000</v>
      </c>
      <c r="AH35" s="3">
        <f t="shared" si="59"/>
        <v>-6000</v>
      </c>
      <c r="AI35" s="3">
        <f t="shared" si="59"/>
        <v>-6000</v>
      </c>
      <c r="AJ35" s="3">
        <f t="shared" si="59"/>
        <v>-6000</v>
      </c>
      <c r="AK35" s="3">
        <f t="shared" si="59"/>
        <v>-6000</v>
      </c>
      <c r="AL35" s="3">
        <f t="shared" si="59"/>
        <v>-6000</v>
      </c>
      <c r="AM35" s="3">
        <f t="shared" si="59"/>
        <v>-6000</v>
      </c>
      <c r="AN35" s="3">
        <f t="shared" si="59"/>
        <v>-6000</v>
      </c>
      <c r="AO35" s="3">
        <f t="shared" si="59"/>
        <v>-6000</v>
      </c>
      <c r="AP35" s="3">
        <f t="shared" si="59"/>
        <v>-6000</v>
      </c>
      <c r="AQ35" s="3">
        <f t="shared" si="59"/>
        <v>-6000</v>
      </c>
      <c r="AR35" s="3">
        <f t="shared" si="59"/>
        <v>-6000</v>
      </c>
      <c r="AS35" s="3">
        <f t="shared" si="59"/>
        <v>-6000</v>
      </c>
      <c r="AT35" s="3">
        <f t="shared" si="59"/>
        <v>-6000</v>
      </c>
      <c r="AU35" s="3">
        <f t="shared" si="59"/>
        <v>-6000</v>
      </c>
      <c r="AV35" s="3">
        <f t="shared" si="59"/>
        <v>-6000</v>
      </c>
      <c r="AW35" s="3">
        <f t="shared" si="59"/>
        <v>-6000</v>
      </c>
      <c r="AX35" s="3">
        <f t="shared" si="59"/>
        <v>-6000</v>
      </c>
      <c r="AY35" s="3">
        <f t="shared" si="59"/>
        <v>-6000</v>
      </c>
      <c r="AZ35" s="3">
        <f t="shared" si="59"/>
        <v>-6000</v>
      </c>
      <c r="BA35" s="3">
        <f t="shared" si="59"/>
        <v>-6000</v>
      </c>
      <c r="BB35" s="3">
        <f t="shared" si="59"/>
        <v>-6000</v>
      </c>
      <c r="BC35" s="3">
        <f t="shared" si="59"/>
        <v>-6000</v>
      </c>
      <c r="BD35" s="3">
        <f t="shared" si="59"/>
        <v>-6000</v>
      </c>
      <c r="BE35" s="3">
        <f t="shared" si="59"/>
        <v>-6000</v>
      </c>
      <c r="BF35" s="3">
        <f t="shared" si="59"/>
        <v>-6000</v>
      </c>
      <c r="BG35" s="3">
        <f t="shared" si="59"/>
        <v>-6000</v>
      </c>
      <c r="BH35" s="3">
        <f t="shared" si="59"/>
        <v>-6000</v>
      </c>
      <c r="BI35" s="3">
        <f t="shared" si="59"/>
        <v>-6000</v>
      </c>
      <c r="BJ35" s="3">
        <f t="shared" si="59"/>
        <v>-6000</v>
      </c>
      <c r="BK35" s="3">
        <f t="shared" si="59"/>
        <v>-6000</v>
      </c>
      <c r="BL35" s="3">
        <f t="shared" si="59"/>
        <v>-6000</v>
      </c>
      <c r="BM35" s="3">
        <f t="shared" si="59"/>
        <v>-6000</v>
      </c>
      <c r="BN35" s="3">
        <f t="shared" si="59"/>
        <v>-6000</v>
      </c>
      <c r="BO35" s="3">
        <f t="shared" si="59"/>
        <v>-6000</v>
      </c>
      <c r="BP35" s="3">
        <f t="shared" si="59"/>
        <v>-6000</v>
      </c>
      <c r="BQ35" s="3">
        <f t="shared" si="59"/>
        <v>-6000</v>
      </c>
      <c r="BR35" s="3">
        <f t="shared" si="59"/>
        <v>-6000</v>
      </c>
      <c r="BS35" s="3">
        <f t="shared" si="59"/>
        <v>-6000</v>
      </c>
      <c r="BT35" s="3">
        <f t="shared" si="59"/>
        <v>-6000</v>
      </c>
      <c r="BU35" s="3">
        <f t="shared" si="59"/>
        <v>-6000</v>
      </c>
      <c r="BV35" s="3">
        <f t="shared" ref="BV35:EG35" si="60">+BV37+BV41+BV45+BV49</f>
        <v>-6000</v>
      </c>
      <c r="BW35" s="3">
        <f t="shared" si="60"/>
        <v>-6000</v>
      </c>
      <c r="BX35" s="3">
        <f t="shared" si="60"/>
        <v>-6000</v>
      </c>
      <c r="BY35" s="3">
        <f t="shared" si="60"/>
        <v>-6000</v>
      </c>
      <c r="BZ35" s="3">
        <f t="shared" si="60"/>
        <v>-6000</v>
      </c>
      <c r="CA35" s="3">
        <f t="shared" si="60"/>
        <v>-6000</v>
      </c>
      <c r="CB35" s="3">
        <f t="shared" si="60"/>
        <v>-6000</v>
      </c>
      <c r="CC35" s="3">
        <f t="shared" si="60"/>
        <v>-6000</v>
      </c>
      <c r="CD35" s="3">
        <f t="shared" si="60"/>
        <v>-6000</v>
      </c>
      <c r="CE35" s="3">
        <f t="shared" si="60"/>
        <v>-6000</v>
      </c>
      <c r="CF35" s="3">
        <f t="shared" si="60"/>
        <v>-6000</v>
      </c>
      <c r="CG35" s="3">
        <f t="shared" si="60"/>
        <v>-6000</v>
      </c>
      <c r="CH35" s="3">
        <f t="shared" si="60"/>
        <v>-6000</v>
      </c>
      <c r="CI35" s="3">
        <f t="shared" si="60"/>
        <v>-6000</v>
      </c>
      <c r="CJ35" s="3">
        <f t="shared" si="60"/>
        <v>-6000</v>
      </c>
      <c r="CK35" s="3">
        <f t="shared" si="60"/>
        <v>-6000</v>
      </c>
      <c r="CL35" s="3">
        <f t="shared" si="60"/>
        <v>-6000</v>
      </c>
      <c r="CM35" s="3">
        <f t="shared" si="60"/>
        <v>-6000</v>
      </c>
      <c r="CN35" s="3">
        <f t="shared" si="60"/>
        <v>-6000</v>
      </c>
      <c r="CO35" s="3">
        <f t="shared" si="60"/>
        <v>-6000</v>
      </c>
      <c r="CP35" s="3">
        <f t="shared" si="60"/>
        <v>-6000</v>
      </c>
      <c r="CQ35" s="3">
        <f t="shared" si="60"/>
        <v>-6000</v>
      </c>
      <c r="CR35" s="3">
        <f t="shared" si="60"/>
        <v>-6000</v>
      </c>
      <c r="CS35" s="3">
        <f t="shared" si="60"/>
        <v>-6000</v>
      </c>
      <c r="CT35" s="3">
        <f t="shared" si="60"/>
        <v>-6000</v>
      </c>
      <c r="CU35" s="3">
        <f t="shared" si="60"/>
        <v>-6000</v>
      </c>
      <c r="CV35" s="3">
        <f t="shared" si="60"/>
        <v>-6000</v>
      </c>
      <c r="CW35" s="3">
        <f t="shared" si="60"/>
        <v>-6000</v>
      </c>
      <c r="CX35" s="3">
        <f t="shared" si="60"/>
        <v>-6000</v>
      </c>
      <c r="CY35" s="3">
        <f t="shared" si="60"/>
        <v>-6000</v>
      </c>
      <c r="CZ35" s="3">
        <f t="shared" si="60"/>
        <v>-6000</v>
      </c>
      <c r="DA35" s="3">
        <f t="shared" si="60"/>
        <v>-6000</v>
      </c>
      <c r="DB35" s="3">
        <f t="shared" si="60"/>
        <v>-6000</v>
      </c>
      <c r="DC35" s="3">
        <f t="shared" si="60"/>
        <v>-6000</v>
      </c>
      <c r="DD35" s="3">
        <f t="shared" si="60"/>
        <v>-6000</v>
      </c>
      <c r="DE35" s="3">
        <f t="shared" si="60"/>
        <v>-6000</v>
      </c>
      <c r="DF35" s="3">
        <f t="shared" si="60"/>
        <v>-6000</v>
      </c>
      <c r="DG35" s="3">
        <f t="shared" si="60"/>
        <v>-6000</v>
      </c>
      <c r="DH35" s="3">
        <f t="shared" si="60"/>
        <v>-6000</v>
      </c>
      <c r="DI35" s="3">
        <f t="shared" si="60"/>
        <v>-6000</v>
      </c>
      <c r="DJ35" s="3">
        <f t="shared" si="60"/>
        <v>-6000</v>
      </c>
      <c r="DK35" s="3">
        <f t="shared" si="60"/>
        <v>-6000</v>
      </c>
      <c r="DL35" s="3">
        <f t="shared" si="60"/>
        <v>-6000</v>
      </c>
      <c r="DM35" s="3">
        <f t="shared" si="60"/>
        <v>-6000</v>
      </c>
      <c r="DN35" s="3">
        <f t="shared" si="60"/>
        <v>-6000</v>
      </c>
      <c r="DO35" s="3">
        <f t="shared" si="60"/>
        <v>-6000</v>
      </c>
      <c r="DP35" s="3">
        <f t="shared" si="60"/>
        <v>-6000</v>
      </c>
      <c r="DQ35" s="3">
        <f t="shared" si="60"/>
        <v>-6000</v>
      </c>
      <c r="DR35" s="3">
        <f t="shared" si="60"/>
        <v>-6000</v>
      </c>
      <c r="DS35" s="3">
        <f t="shared" si="60"/>
        <v>-6000</v>
      </c>
      <c r="DT35" s="3">
        <f t="shared" si="60"/>
        <v>-6000</v>
      </c>
      <c r="DU35" s="3">
        <f t="shared" si="60"/>
        <v>-6000</v>
      </c>
      <c r="DV35" s="3">
        <f t="shared" si="60"/>
        <v>-6000</v>
      </c>
      <c r="DW35" s="3">
        <f t="shared" si="60"/>
        <v>-6000</v>
      </c>
      <c r="DY35" s="3">
        <f t="shared" si="60"/>
        <v>-102000</v>
      </c>
      <c r="DZ35" s="3">
        <f t="shared" si="60"/>
        <v>-72000</v>
      </c>
      <c r="EA35" s="3">
        <f t="shared" si="60"/>
        <v>-72000</v>
      </c>
      <c r="EB35" s="3">
        <f t="shared" si="60"/>
        <v>-72000</v>
      </c>
      <c r="EC35" s="3">
        <f t="shared" si="60"/>
        <v>-72000</v>
      </c>
      <c r="ED35" s="3">
        <f t="shared" si="60"/>
        <v>-72000</v>
      </c>
      <c r="EE35" s="3">
        <f t="shared" si="60"/>
        <v>-72000</v>
      </c>
      <c r="EF35" s="3">
        <f t="shared" si="60"/>
        <v>-72000</v>
      </c>
      <c r="EG35" s="3">
        <f t="shared" si="60"/>
        <v>-72000</v>
      </c>
      <c r="EH35" s="3">
        <f t="shared" ref="EH35" si="61">+EH37+EH41+EH45+EH49</f>
        <v>-72000</v>
      </c>
    </row>
    <row r="36" spans="3:138">
      <c r="C36" s="234"/>
      <c r="D36" s="234"/>
    </row>
    <row r="37" spans="3:138">
      <c r="D37" s="14" t="s">
        <v>59</v>
      </c>
      <c r="H37" s="27">
        <f>+H38+H39</f>
        <v>0</v>
      </c>
      <c r="I37" s="27">
        <f>+I38+I39</f>
        <v>0</v>
      </c>
      <c r="J37" s="27">
        <f t="shared" ref="J37:BU37" si="62">+J38+J39</f>
        <v>0</v>
      </c>
      <c r="K37" s="27">
        <f t="shared" si="62"/>
        <v>0</v>
      </c>
      <c r="L37" s="27">
        <f t="shared" si="62"/>
        <v>0</v>
      </c>
      <c r="M37" s="27">
        <f t="shared" si="62"/>
        <v>0</v>
      </c>
      <c r="N37" s="27">
        <f t="shared" si="62"/>
        <v>0</v>
      </c>
      <c r="O37" s="27">
        <f t="shared" si="62"/>
        <v>0</v>
      </c>
      <c r="P37" s="27">
        <f t="shared" si="62"/>
        <v>0</v>
      </c>
      <c r="Q37" s="27">
        <f t="shared" si="62"/>
        <v>0</v>
      </c>
      <c r="R37" s="27">
        <f t="shared" si="62"/>
        <v>0</v>
      </c>
      <c r="S37" s="27">
        <f t="shared" si="62"/>
        <v>0</v>
      </c>
      <c r="T37" s="27">
        <f t="shared" si="62"/>
        <v>0</v>
      </c>
      <c r="U37" s="27">
        <f t="shared" si="62"/>
        <v>0</v>
      </c>
      <c r="V37" s="27">
        <f t="shared" si="62"/>
        <v>0</v>
      </c>
      <c r="W37" s="27">
        <f t="shared" si="62"/>
        <v>0</v>
      </c>
      <c r="X37" s="27">
        <f t="shared" si="62"/>
        <v>0</v>
      </c>
      <c r="Y37" s="27">
        <f t="shared" si="62"/>
        <v>0</v>
      </c>
      <c r="Z37" s="27">
        <f t="shared" si="62"/>
        <v>0</v>
      </c>
      <c r="AA37" s="27">
        <f t="shared" si="62"/>
        <v>0</v>
      </c>
      <c r="AB37" s="27">
        <f t="shared" si="62"/>
        <v>0</v>
      </c>
      <c r="AC37" s="27">
        <f t="shared" si="62"/>
        <v>0</v>
      </c>
      <c r="AD37" s="27">
        <f t="shared" si="62"/>
        <v>0</v>
      </c>
      <c r="AE37" s="27">
        <f t="shared" si="62"/>
        <v>0</v>
      </c>
      <c r="AF37" s="27">
        <f t="shared" si="62"/>
        <v>0</v>
      </c>
      <c r="AG37" s="27">
        <f t="shared" si="62"/>
        <v>0</v>
      </c>
      <c r="AH37" s="27">
        <f t="shared" si="62"/>
        <v>0</v>
      </c>
      <c r="AI37" s="27">
        <f t="shared" si="62"/>
        <v>0</v>
      </c>
      <c r="AJ37" s="27">
        <f t="shared" si="62"/>
        <v>0</v>
      </c>
      <c r="AK37" s="27">
        <f t="shared" si="62"/>
        <v>0</v>
      </c>
      <c r="AL37" s="27">
        <f t="shared" si="62"/>
        <v>0</v>
      </c>
      <c r="AM37" s="27">
        <f t="shared" si="62"/>
        <v>0</v>
      </c>
      <c r="AN37" s="27">
        <f t="shared" si="62"/>
        <v>0</v>
      </c>
      <c r="AO37" s="27">
        <f t="shared" si="62"/>
        <v>0</v>
      </c>
      <c r="AP37" s="27">
        <f t="shared" si="62"/>
        <v>0</v>
      </c>
      <c r="AQ37" s="27">
        <f t="shared" si="62"/>
        <v>0</v>
      </c>
      <c r="AR37" s="27">
        <f t="shared" si="62"/>
        <v>0</v>
      </c>
      <c r="AS37" s="27">
        <f t="shared" si="62"/>
        <v>0</v>
      </c>
      <c r="AT37" s="27">
        <f t="shared" si="62"/>
        <v>0</v>
      </c>
      <c r="AU37" s="27">
        <f t="shared" si="62"/>
        <v>0</v>
      </c>
      <c r="AV37" s="27">
        <f t="shared" si="62"/>
        <v>0</v>
      </c>
      <c r="AW37" s="27">
        <f t="shared" si="62"/>
        <v>0</v>
      </c>
      <c r="AX37" s="27">
        <f t="shared" si="62"/>
        <v>0</v>
      </c>
      <c r="AY37" s="27">
        <f t="shared" si="62"/>
        <v>0</v>
      </c>
      <c r="AZ37" s="27">
        <f t="shared" si="62"/>
        <v>0</v>
      </c>
      <c r="BA37" s="27">
        <f t="shared" si="62"/>
        <v>0</v>
      </c>
      <c r="BB37" s="27">
        <f t="shared" si="62"/>
        <v>0</v>
      </c>
      <c r="BC37" s="27">
        <f t="shared" si="62"/>
        <v>0</v>
      </c>
      <c r="BD37" s="27">
        <f t="shared" si="62"/>
        <v>0</v>
      </c>
      <c r="BE37" s="27">
        <f t="shared" si="62"/>
        <v>0</v>
      </c>
      <c r="BF37" s="27">
        <f t="shared" si="62"/>
        <v>0</v>
      </c>
      <c r="BG37" s="27">
        <f t="shared" si="62"/>
        <v>0</v>
      </c>
      <c r="BH37" s="27">
        <f t="shared" si="62"/>
        <v>0</v>
      </c>
      <c r="BI37" s="27">
        <f t="shared" si="62"/>
        <v>0</v>
      </c>
      <c r="BJ37" s="27">
        <f t="shared" si="62"/>
        <v>0</v>
      </c>
      <c r="BK37" s="27">
        <f t="shared" si="62"/>
        <v>0</v>
      </c>
      <c r="BL37" s="27">
        <f t="shared" si="62"/>
        <v>0</v>
      </c>
      <c r="BM37" s="27">
        <f t="shared" si="62"/>
        <v>0</v>
      </c>
      <c r="BN37" s="27">
        <f t="shared" si="62"/>
        <v>0</v>
      </c>
      <c r="BO37" s="27">
        <f t="shared" si="62"/>
        <v>0</v>
      </c>
      <c r="BP37" s="27">
        <f t="shared" si="62"/>
        <v>0</v>
      </c>
      <c r="BQ37" s="27">
        <f t="shared" si="62"/>
        <v>0</v>
      </c>
      <c r="BR37" s="27">
        <f t="shared" si="62"/>
        <v>0</v>
      </c>
      <c r="BS37" s="27">
        <f t="shared" si="62"/>
        <v>0</v>
      </c>
      <c r="BT37" s="27">
        <f t="shared" si="62"/>
        <v>0</v>
      </c>
      <c r="BU37" s="27">
        <f t="shared" si="62"/>
        <v>0</v>
      </c>
      <c r="BV37" s="27">
        <f t="shared" ref="BV37:DW37" si="63">+BV38+BV39</f>
        <v>0</v>
      </c>
      <c r="BW37" s="27">
        <f t="shared" si="63"/>
        <v>0</v>
      </c>
      <c r="BX37" s="27">
        <f t="shared" si="63"/>
        <v>0</v>
      </c>
      <c r="BY37" s="27">
        <f t="shared" si="63"/>
        <v>0</v>
      </c>
      <c r="BZ37" s="27">
        <f t="shared" si="63"/>
        <v>0</v>
      </c>
      <c r="CA37" s="27">
        <f t="shared" si="63"/>
        <v>0</v>
      </c>
      <c r="CB37" s="27">
        <f t="shared" si="63"/>
        <v>0</v>
      </c>
      <c r="CC37" s="27">
        <f t="shared" si="63"/>
        <v>0</v>
      </c>
      <c r="CD37" s="27">
        <f t="shared" si="63"/>
        <v>0</v>
      </c>
      <c r="CE37" s="27">
        <f t="shared" si="63"/>
        <v>0</v>
      </c>
      <c r="CF37" s="27">
        <f t="shared" si="63"/>
        <v>0</v>
      </c>
      <c r="CG37" s="27">
        <f t="shared" si="63"/>
        <v>0</v>
      </c>
      <c r="CH37" s="27">
        <f t="shared" si="63"/>
        <v>0</v>
      </c>
      <c r="CI37" s="27">
        <f t="shared" si="63"/>
        <v>0</v>
      </c>
      <c r="CJ37" s="27">
        <f t="shared" si="63"/>
        <v>0</v>
      </c>
      <c r="CK37" s="27">
        <f t="shared" si="63"/>
        <v>0</v>
      </c>
      <c r="CL37" s="27">
        <f t="shared" si="63"/>
        <v>0</v>
      </c>
      <c r="CM37" s="27">
        <f t="shared" si="63"/>
        <v>0</v>
      </c>
      <c r="CN37" s="27">
        <f t="shared" si="63"/>
        <v>0</v>
      </c>
      <c r="CO37" s="27">
        <f t="shared" si="63"/>
        <v>0</v>
      </c>
      <c r="CP37" s="27">
        <f t="shared" si="63"/>
        <v>0</v>
      </c>
      <c r="CQ37" s="27">
        <f t="shared" si="63"/>
        <v>0</v>
      </c>
      <c r="CR37" s="27">
        <f t="shared" si="63"/>
        <v>0</v>
      </c>
      <c r="CS37" s="27">
        <f t="shared" si="63"/>
        <v>0</v>
      </c>
      <c r="CT37" s="27">
        <f t="shared" si="63"/>
        <v>0</v>
      </c>
      <c r="CU37" s="27">
        <f t="shared" si="63"/>
        <v>0</v>
      </c>
      <c r="CV37" s="27">
        <f t="shared" si="63"/>
        <v>0</v>
      </c>
      <c r="CW37" s="27">
        <f t="shared" si="63"/>
        <v>0</v>
      </c>
      <c r="CX37" s="27">
        <f t="shared" si="63"/>
        <v>0</v>
      </c>
      <c r="CY37" s="27">
        <f t="shared" si="63"/>
        <v>0</v>
      </c>
      <c r="CZ37" s="27">
        <f t="shared" si="63"/>
        <v>0</v>
      </c>
      <c r="DA37" s="27">
        <f t="shared" si="63"/>
        <v>0</v>
      </c>
      <c r="DB37" s="27">
        <f t="shared" si="63"/>
        <v>0</v>
      </c>
      <c r="DC37" s="27">
        <f t="shared" si="63"/>
        <v>0</v>
      </c>
      <c r="DD37" s="27">
        <f t="shared" si="63"/>
        <v>0</v>
      </c>
      <c r="DE37" s="27">
        <f t="shared" si="63"/>
        <v>0</v>
      </c>
      <c r="DF37" s="27">
        <f t="shared" si="63"/>
        <v>0</v>
      </c>
      <c r="DG37" s="27">
        <f t="shared" si="63"/>
        <v>0</v>
      </c>
      <c r="DH37" s="27">
        <f t="shared" si="63"/>
        <v>0</v>
      </c>
      <c r="DI37" s="27">
        <f t="shared" si="63"/>
        <v>0</v>
      </c>
      <c r="DJ37" s="27">
        <f t="shared" si="63"/>
        <v>0</v>
      </c>
      <c r="DK37" s="27">
        <f t="shared" si="63"/>
        <v>0</v>
      </c>
      <c r="DL37" s="27">
        <f t="shared" si="63"/>
        <v>0</v>
      </c>
      <c r="DM37" s="27">
        <f t="shared" si="63"/>
        <v>0</v>
      </c>
      <c r="DN37" s="27">
        <f t="shared" si="63"/>
        <v>0</v>
      </c>
      <c r="DO37" s="27">
        <f t="shared" si="63"/>
        <v>0</v>
      </c>
      <c r="DP37" s="27">
        <f t="shared" si="63"/>
        <v>0</v>
      </c>
      <c r="DQ37" s="27">
        <f t="shared" si="63"/>
        <v>0</v>
      </c>
      <c r="DR37" s="27">
        <f t="shared" si="63"/>
        <v>0</v>
      </c>
      <c r="DS37" s="27">
        <f t="shared" si="63"/>
        <v>0</v>
      </c>
      <c r="DT37" s="27">
        <f t="shared" si="63"/>
        <v>0</v>
      </c>
      <c r="DU37" s="27">
        <f t="shared" si="63"/>
        <v>0</v>
      </c>
      <c r="DV37" s="27">
        <f t="shared" si="63"/>
        <v>0</v>
      </c>
      <c r="DW37" s="27">
        <f t="shared" si="63"/>
        <v>0</v>
      </c>
      <c r="DY37" s="27">
        <f t="shared" ref="DY37:EH37" si="64">+DY38+DY39</f>
        <v>0</v>
      </c>
      <c r="DZ37" s="27">
        <f t="shared" si="64"/>
        <v>0</v>
      </c>
      <c r="EA37" s="27">
        <f t="shared" si="64"/>
        <v>0</v>
      </c>
      <c r="EB37" s="27">
        <f t="shared" si="64"/>
        <v>0</v>
      </c>
      <c r="EC37" s="27">
        <f t="shared" si="64"/>
        <v>0</v>
      </c>
      <c r="ED37" s="27">
        <f t="shared" si="64"/>
        <v>0</v>
      </c>
      <c r="EE37" s="27">
        <f t="shared" si="64"/>
        <v>0</v>
      </c>
      <c r="EF37" s="27">
        <f t="shared" si="64"/>
        <v>0</v>
      </c>
      <c r="EG37" s="27">
        <f t="shared" si="64"/>
        <v>0</v>
      </c>
      <c r="EH37" s="27">
        <f t="shared" si="64"/>
        <v>0</v>
      </c>
    </row>
    <row r="38" spans="3:138">
      <c r="D38" t="s">
        <v>344</v>
      </c>
      <c r="H38" s="3">
        <f>+[1]SP!H30-[1]SP!I30-[1]CE!G42</f>
        <v>0</v>
      </c>
      <c r="I38" s="3">
        <f>+[1]SP!I30-[1]SP!J30-[1]CE!H42</f>
        <v>0</v>
      </c>
      <c r="J38" s="3">
        <f>+[1]SP!J30-[1]SP!K30-[1]CE!I42</f>
        <v>0</v>
      </c>
      <c r="K38" s="3">
        <f>+[1]SP!K30-[1]SP!L30-[1]CE!J42</f>
        <v>0</v>
      </c>
      <c r="L38" s="3">
        <f>+[1]SP!L30-[1]SP!M30-[1]CE!K42</f>
        <v>0</v>
      </c>
      <c r="M38" s="3">
        <f>+[1]SP!M30-[1]SP!N30-[1]CE!L42</f>
        <v>0</v>
      </c>
      <c r="N38" s="3">
        <f>+[1]SP!N30-[1]SP!O30-[1]CE!M42</f>
        <v>0</v>
      </c>
      <c r="O38" s="3">
        <f>+[1]SP!O30-[1]SP!P30-[1]CE!N42</f>
        <v>0</v>
      </c>
      <c r="P38" s="3">
        <f>+[1]SP!P30-[1]SP!Q30-[1]CE!O42</f>
        <v>0</v>
      </c>
      <c r="Q38" s="3">
        <f>+[1]SP!Q30-[1]SP!R30-[1]CE!P42</f>
        <v>0</v>
      </c>
      <c r="R38" s="3">
        <f>+[1]SP!R30-[1]SP!S30-[1]CE!Q42</f>
        <v>0</v>
      </c>
      <c r="S38" s="3">
        <f>+[1]SP!S30-[1]SP!T30-[1]CE!R42</f>
        <v>0</v>
      </c>
      <c r="T38" s="3">
        <f>+[1]SP!T30-[1]SP!U30-[1]CE!S42</f>
        <v>0</v>
      </c>
      <c r="U38" s="3">
        <f>+[1]SP!U30-[1]SP!V30-[1]CE!T42</f>
        <v>0</v>
      </c>
      <c r="V38" s="3">
        <f>+[1]SP!V30-[1]SP!W30-[1]CE!U42</f>
        <v>0</v>
      </c>
      <c r="W38" s="3">
        <f>+[1]SP!W30-[1]SP!X30-[1]CE!V42</f>
        <v>0</v>
      </c>
      <c r="X38" s="3">
        <f>+[1]SP!X30-[1]SP!Y30-[1]CE!W42</f>
        <v>0</v>
      </c>
      <c r="Y38" s="3">
        <f>+[1]SP!Y30-[1]SP!Z30-[1]CE!X42</f>
        <v>0</v>
      </c>
      <c r="Z38" s="3">
        <f>+[1]SP!Z30-[1]SP!AA30-[1]CE!Y42</f>
        <v>0</v>
      </c>
      <c r="AA38" s="3">
        <f>+[1]SP!AA30-[1]SP!AB30-[1]CE!Z42</f>
        <v>0</v>
      </c>
      <c r="AB38" s="3">
        <f>+[1]SP!AB30-[1]SP!AC30-[1]CE!AA42</f>
        <v>0</v>
      </c>
      <c r="AC38" s="3">
        <f>+[1]SP!AC30-[1]SP!AD30-[1]CE!AB42</f>
        <v>0</v>
      </c>
      <c r="AD38" s="3">
        <f>+[1]SP!AD30-[1]SP!AE30-[1]CE!AC42</f>
        <v>0</v>
      </c>
      <c r="AE38" s="3">
        <f>+[1]SP!AE30-[1]SP!AF30-[1]CE!AD42</f>
        <v>0</v>
      </c>
      <c r="AF38" s="3">
        <f>+[1]SP!AF30-[1]SP!AG30-[1]CE!AE42</f>
        <v>0</v>
      </c>
      <c r="AG38" s="3">
        <f>+[1]SP!AG30-[1]SP!AH30-[1]CE!AF42</f>
        <v>0</v>
      </c>
      <c r="AH38" s="3">
        <f>+[1]SP!AH30-[1]SP!AI30-[1]CE!AG42</f>
        <v>0</v>
      </c>
      <c r="AI38" s="3">
        <f>+[1]SP!AI30-[1]SP!AJ30-[1]CE!AH42</f>
        <v>0</v>
      </c>
      <c r="AJ38" s="3">
        <f>+[1]SP!AJ30-[1]SP!AK30-[1]CE!AI42</f>
        <v>0</v>
      </c>
      <c r="AK38" s="3">
        <f>+[1]SP!AK30-[1]SP!AL30-[1]CE!AJ42</f>
        <v>0</v>
      </c>
      <c r="AL38" s="3">
        <f>+[1]SP!AL30-[1]SP!AM30-[1]CE!AK42</f>
        <v>0</v>
      </c>
      <c r="AM38" s="3">
        <f>+[1]SP!AM30-[1]SP!AN30-[1]CE!AL42</f>
        <v>0</v>
      </c>
      <c r="AN38" s="3">
        <f>+[1]SP!AN30-[1]SP!AO30-[1]CE!AM42</f>
        <v>0</v>
      </c>
      <c r="AO38" s="3">
        <f>+[1]SP!AO30-[1]SP!AP30-[1]CE!AN42</f>
        <v>0</v>
      </c>
      <c r="AP38" s="3">
        <f>+[1]SP!AP30-[1]SP!AQ30-[1]CE!AO42</f>
        <v>0</v>
      </c>
      <c r="AQ38" s="3">
        <f>+[1]SP!AQ30-[1]SP!AR30-[1]CE!AP42</f>
        <v>0</v>
      </c>
      <c r="AR38" s="3">
        <f>+[1]SP!AR30-[1]SP!AS30-[1]CE!AQ42</f>
        <v>0</v>
      </c>
      <c r="AS38" s="3">
        <f>+[1]SP!AS30-[1]SP!AT30-[1]CE!AR42</f>
        <v>0</v>
      </c>
      <c r="AT38" s="3">
        <f>+[1]SP!AT30-[1]SP!AU30-[1]CE!AS42</f>
        <v>0</v>
      </c>
      <c r="AU38" s="3">
        <f>+[1]SP!AU30-[1]SP!AV30-[1]CE!AT42</f>
        <v>0</v>
      </c>
      <c r="AV38" s="3">
        <f>+[1]SP!AV30-[1]SP!AW30-[1]CE!AU42</f>
        <v>0</v>
      </c>
      <c r="AW38" s="3">
        <f>+[1]SP!AW30-[1]SP!AX30-[1]CE!AV42</f>
        <v>0</v>
      </c>
      <c r="AX38" s="3">
        <f>+[1]SP!AX30-[1]SP!AY30-[1]CE!AW42</f>
        <v>0</v>
      </c>
      <c r="AY38" s="3">
        <f>+[1]SP!AY30-[1]SP!AZ30-[1]CE!AX42</f>
        <v>0</v>
      </c>
      <c r="AZ38" s="3">
        <f>+[1]SP!AZ30-[1]SP!BA30-[1]CE!AY42</f>
        <v>0</v>
      </c>
      <c r="BA38" s="3">
        <f>+[1]SP!BA30-[1]SP!BB30-[1]CE!AZ42</f>
        <v>0</v>
      </c>
      <c r="BB38" s="3">
        <f>+[1]SP!BB30-[1]SP!BC30-[1]CE!BA42</f>
        <v>0</v>
      </c>
      <c r="BC38" s="3">
        <f>+[1]SP!BC30-[1]SP!BD30-[1]CE!BB42</f>
        <v>0</v>
      </c>
      <c r="BD38" s="3">
        <f>+[1]SP!BD30-[1]SP!BE30-[1]CE!BC42</f>
        <v>0</v>
      </c>
      <c r="BE38" s="3">
        <f>+[1]SP!BE30-[1]SP!BF30-[1]CE!BD42</f>
        <v>0</v>
      </c>
      <c r="BF38" s="3">
        <f>+[1]SP!BF30-[1]SP!BG30-[1]CE!BE42</f>
        <v>0</v>
      </c>
      <c r="BG38" s="3">
        <f>+[1]SP!BG30-[1]SP!BH30-[1]CE!BF42</f>
        <v>0</v>
      </c>
      <c r="BH38" s="3">
        <f>+[1]SP!BH30-[1]SP!BI30-[1]CE!BG42</f>
        <v>0</v>
      </c>
      <c r="BI38" s="3">
        <f>+[1]SP!BI30-[1]SP!BJ30-[1]CE!BH42</f>
        <v>0</v>
      </c>
      <c r="BJ38" s="3">
        <f>+[1]SP!BJ30-[1]SP!BK30-[1]CE!BI42</f>
        <v>0</v>
      </c>
      <c r="BK38" s="3">
        <f>+[1]SP!BK30-[1]SP!BL30-[1]CE!BJ42</f>
        <v>0</v>
      </c>
      <c r="BL38" s="3">
        <f>+[1]SP!BL30-[1]SP!BM30-[1]CE!BK42</f>
        <v>0</v>
      </c>
      <c r="BM38" s="3">
        <f>+[1]SP!BM30-[1]SP!BN30-[1]CE!BL42</f>
        <v>0</v>
      </c>
      <c r="BN38" s="3">
        <f>+[1]SP!BN30-[1]SP!BO30-[1]CE!BM42</f>
        <v>0</v>
      </c>
      <c r="BO38" s="3">
        <f>+[1]SP!BO30-[1]SP!BP30-[1]CE!BN42</f>
        <v>0</v>
      </c>
      <c r="BP38" s="3">
        <f>+[1]SP!BP30-[1]SP!BQ30-[1]CE!BO42</f>
        <v>0</v>
      </c>
      <c r="BQ38" s="3">
        <f>+[1]SP!BQ30-[1]SP!BR30-[1]CE!BP42</f>
        <v>0</v>
      </c>
      <c r="BR38" s="3">
        <f>+[1]SP!BR30-[1]SP!BS30-[1]CE!BQ42</f>
        <v>0</v>
      </c>
      <c r="BS38" s="3">
        <f>+[1]SP!BS30-[1]SP!BT30-[1]CE!BR42</f>
        <v>0</v>
      </c>
      <c r="BT38" s="3">
        <f>+[1]SP!BT30-[1]SP!BU30-[1]CE!BS42</f>
        <v>0</v>
      </c>
      <c r="BU38" s="3">
        <f>+[1]SP!BU30-[1]SP!BV30-[1]CE!BT42</f>
        <v>0</v>
      </c>
      <c r="BV38" s="3">
        <f>+[1]SP!BV30-[1]SP!BW30-[1]CE!BU42</f>
        <v>0</v>
      </c>
      <c r="BW38" s="3">
        <f>+[1]SP!BW30-[1]SP!BX30-[1]CE!BV42</f>
        <v>0</v>
      </c>
      <c r="BX38" s="3">
        <f>+[1]SP!BX30-[1]SP!BY30-[1]CE!BW42</f>
        <v>0</v>
      </c>
      <c r="BY38" s="3">
        <f>+[1]SP!BY30-[1]SP!BZ30-[1]CE!BX42</f>
        <v>0</v>
      </c>
      <c r="BZ38" s="3">
        <f>+[1]SP!BZ30-[1]SP!CA30-[1]CE!BY42</f>
        <v>0</v>
      </c>
      <c r="CA38" s="3">
        <f>+[1]SP!CA30-[1]SP!CB30-[1]CE!BZ42</f>
        <v>0</v>
      </c>
      <c r="CB38" s="3">
        <f>+[1]SP!CB30-[1]SP!CC30-[1]CE!CA42</f>
        <v>0</v>
      </c>
      <c r="CC38" s="3">
        <f>+[1]SP!CC30-[1]SP!CD30-[1]CE!CB42</f>
        <v>0</v>
      </c>
      <c r="CD38" s="3">
        <f>+[1]SP!CD30-[1]SP!CE30-[1]CE!CC42</f>
        <v>0</v>
      </c>
      <c r="CE38" s="3">
        <f>+[1]SP!CE30-[1]SP!CF30-[1]CE!CD42</f>
        <v>0</v>
      </c>
      <c r="CF38" s="3">
        <f>+[1]SP!CF30-[1]SP!CG30-[1]CE!CE42</f>
        <v>0</v>
      </c>
      <c r="CG38" s="3">
        <f>+[1]SP!CG30-[1]SP!CH30-[1]CE!CF42</f>
        <v>0</v>
      </c>
      <c r="CH38" s="3">
        <f>+[1]SP!CH30-[1]SP!CI30-[1]CE!CG42</f>
        <v>0</v>
      </c>
      <c r="CI38" s="3">
        <f>+[1]SP!CI30-[1]SP!CJ30-[1]CE!CH42</f>
        <v>0</v>
      </c>
      <c r="CJ38" s="3">
        <f>+[1]SP!CJ30-[1]SP!CK30-[1]CE!CI42</f>
        <v>0</v>
      </c>
      <c r="CK38" s="3">
        <f>+[1]SP!CK30-[1]SP!CL30-[1]CE!CJ42</f>
        <v>0</v>
      </c>
      <c r="CL38" s="3">
        <f>+[1]SP!CL30-[1]SP!CM30-[1]CE!CK42</f>
        <v>0</v>
      </c>
      <c r="CM38" s="3">
        <f>+[1]SP!CM30-[1]SP!CN30-[1]CE!CL42</f>
        <v>0</v>
      </c>
      <c r="CN38" s="3">
        <f>+[1]SP!CN30-[1]SP!CO30-[1]CE!CM42</f>
        <v>0</v>
      </c>
      <c r="CO38" s="3">
        <f>+[1]SP!CO30-[1]SP!CP30-[1]CE!CN42</f>
        <v>0</v>
      </c>
      <c r="CP38" s="3">
        <f>+[1]SP!CP30-[1]SP!CQ30-[1]CE!CO42</f>
        <v>0</v>
      </c>
      <c r="CQ38" s="3">
        <f>+[1]SP!CQ30-[1]SP!CR30-[1]CE!CP42</f>
        <v>0</v>
      </c>
      <c r="CR38" s="3">
        <f>+[1]SP!CR30-[1]SP!CS30-[1]CE!CQ42</f>
        <v>0</v>
      </c>
      <c r="CS38" s="3">
        <f>+[1]SP!CS30-[1]SP!CT30-[1]CE!CR42</f>
        <v>0</v>
      </c>
      <c r="CT38" s="3">
        <f>+[1]SP!CT30-[1]SP!CU30-[1]CE!CS42</f>
        <v>0</v>
      </c>
      <c r="CU38" s="3">
        <f>+[1]SP!CU30-[1]SP!CV30-[1]CE!CT42</f>
        <v>0</v>
      </c>
      <c r="CV38" s="3">
        <f>+[1]SP!CV30-[1]SP!CW30-[1]CE!CU42</f>
        <v>0</v>
      </c>
      <c r="CW38" s="3">
        <f>+[1]SP!CW30-[1]SP!CX30-[1]CE!CV42</f>
        <v>0</v>
      </c>
      <c r="CX38" s="3">
        <f>+[1]SP!CX30-[1]SP!CY30-[1]CE!CW42</f>
        <v>0</v>
      </c>
      <c r="CY38" s="3">
        <f>+[1]SP!CY30-[1]SP!CZ30-[1]CE!CX42</f>
        <v>0</v>
      </c>
      <c r="CZ38" s="3">
        <f>+[1]SP!CZ30-[1]SP!DA30-[1]CE!CY42</f>
        <v>0</v>
      </c>
      <c r="DA38" s="3">
        <f>+[1]SP!DA30-[1]SP!DB30-[1]CE!CZ42</f>
        <v>0</v>
      </c>
      <c r="DB38" s="3">
        <f>+[1]SP!DB30-[1]SP!DC30-[1]CE!DA42</f>
        <v>0</v>
      </c>
      <c r="DC38" s="3">
        <f>+[1]SP!DC30-[1]SP!DD30-[1]CE!DB42</f>
        <v>0</v>
      </c>
      <c r="DD38" s="3">
        <f>+[1]SP!DD30-[1]SP!DE30-[1]CE!DC42</f>
        <v>0</v>
      </c>
      <c r="DE38" s="3">
        <f>+[1]SP!DE30-[1]SP!DF30-[1]CE!DD42</f>
        <v>0</v>
      </c>
      <c r="DF38" s="3">
        <f>+[1]SP!DF30-[1]SP!DG30-[1]CE!DE42</f>
        <v>0</v>
      </c>
      <c r="DG38" s="3">
        <f>+[1]SP!DG30-[1]SP!DH30-[1]CE!DF42</f>
        <v>0</v>
      </c>
      <c r="DH38" s="3">
        <f>+[1]SP!DH30-[1]SP!DI30-[1]CE!DG42</f>
        <v>0</v>
      </c>
      <c r="DI38" s="3">
        <f>+[1]SP!DI30-[1]SP!DJ30-[1]CE!DH42</f>
        <v>0</v>
      </c>
      <c r="DJ38" s="3">
        <f>+[1]SP!DJ30-[1]SP!DK30-[1]CE!DI42</f>
        <v>0</v>
      </c>
      <c r="DK38" s="3">
        <f>+[1]SP!DK30-[1]SP!DL30-[1]CE!DJ42</f>
        <v>0</v>
      </c>
      <c r="DL38" s="3">
        <f>+[1]SP!DL30-[1]SP!DM30-[1]CE!DK42</f>
        <v>0</v>
      </c>
      <c r="DM38" s="3">
        <f>+[1]SP!DM30-[1]SP!DN30-[1]CE!DL42</f>
        <v>0</v>
      </c>
      <c r="DN38" s="3">
        <f>+[1]SP!DN30-[1]SP!DO30-[1]CE!DM42</f>
        <v>0</v>
      </c>
      <c r="DO38" s="3">
        <f>+[1]SP!DO30-[1]SP!DP30-[1]CE!DN42</f>
        <v>0</v>
      </c>
      <c r="DP38" s="3">
        <f>+[1]SP!DP30-[1]SP!DQ30-[1]CE!DO42</f>
        <v>0</v>
      </c>
      <c r="DQ38" s="3">
        <f>+[1]SP!DQ30-[1]SP!DR30-[1]CE!DP42</f>
        <v>0</v>
      </c>
      <c r="DR38" s="3">
        <f>+[1]SP!DR30-[1]SP!DS30-[1]CE!DQ42</f>
        <v>0</v>
      </c>
      <c r="DS38" s="3">
        <f>+[1]SP!DS30-[1]SP!DT30-[1]CE!DR42</f>
        <v>0</v>
      </c>
      <c r="DT38" s="3">
        <f>+[1]SP!DT30-[1]SP!DU30-[1]CE!DS42</f>
        <v>0</v>
      </c>
      <c r="DU38" s="3">
        <f>+[1]SP!DU30-[1]SP!DV30-[1]CE!DT42</f>
        <v>0</v>
      </c>
      <c r="DV38" s="3">
        <f>+[1]SP!DV30-[1]SP!DW30-[1]CE!DU42</f>
        <v>0</v>
      </c>
      <c r="DW38" s="3">
        <f>+[1]SP!DW30-[1]SP!DX30-[1]CE!DV42</f>
        <v>0</v>
      </c>
      <c r="DY38" s="3">
        <f t="shared" ref="DY38" si="65">+SUM(H38:S38)</f>
        <v>0</v>
      </c>
      <c r="DZ38" s="3">
        <f t="shared" ref="DZ38" si="66">+SUM(T38:AE38)</f>
        <v>0</v>
      </c>
      <c r="EA38" s="3">
        <f t="shared" ref="EA38" si="67">+SUM(AF38:AQ38)</f>
        <v>0</v>
      </c>
      <c r="EB38" s="3">
        <f t="shared" ref="EB38" si="68">+SUM(AR38:BC38)</f>
        <v>0</v>
      </c>
      <c r="EC38" s="3">
        <f t="shared" ref="EC38" si="69">+SUM(BD38:BO38)</f>
        <v>0</v>
      </c>
      <c r="ED38" s="3">
        <f t="shared" ref="ED38" si="70">+SUM(BP38:CA38)</f>
        <v>0</v>
      </c>
      <c r="EE38" s="3">
        <f t="shared" ref="EE38" si="71">+SUM(CB38:CM38)</f>
        <v>0</v>
      </c>
      <c r="EF38" s="3">
        <f t="shared" ref="EF38" si="72">+SUM(CN38:CY38)</f>
        <v>0</v>
      </c>
      <c r="EG38" s="3">
        <f t="shared" ref="EG38" si="73">+SUM(CZ38:DK38)</f>
        <v>0</v>
      </c>
      <c r="EH38" s="3">
        <f t="shared" ref="EH38" si="74">+SUM(DL38:DW38)</f>
        <v>0</v>
      </c>
    </row>
    <row r="39" spans="3:138">
      <c r="D39" t="s">
        <v>345</v>
      </c>
    </row>
    <row r="41" spans="3:138">
      <c r="D41" s="14" t="s">
        <v>71</v>
      </c>
      <c r="H41" s="27">
        <f>+H42+H43</f>
        <v>-8500.0000000000764</v>
      </c>
      <c r="I41" s="27">
        <f>+I42+I43</f>
        <v>-8499.9999999999236</v>
      </c>
      <c r="J41" s="27">
        <f t="shared" ref="J41:BU41" si="75">+J42+J43</f>
        <v>-8500</v>
      </c>
      <c r="K41" s="27">
        <f t="shared" si="75"/>
        <v>-8500.0000000000782</v>
      </c>
      <c r="L41" s="27">
        <f t="shared" si="75"/>
        <v>-8499.9999999999218</v>
      </c>
      <c r="M41" s="27">
        <f t="shared" si="75"/>
        <v>-8500</v>
      </c>
      <c r="N41" s="27">
        <f t="shared" si="75"/>
        <v>-8500.0000000000782</v>
      </c>
      <c r="O41" s="27">
        <f t="shared" si="75"/>
        <v>-8499.9999999999218</v>
      </c>
      <c r="P41" s="27">
        <f t="shared" si="75"/>
        <v>-8500</v>
      </c>
      <c r="Q41" s="27">
        <f t="shared" si="75"/>
        <v>-8500.0000000000782</v>
      </c>
      <c r="R41" s="27">
        <f t="shared" si="75"/>
        <v>-8499.9999999999218</v>
      </c>
      <c r="S41" s="27">
        <f t="shared" si="75"/>
        <v>-8500</v>
      </c>
      <c r="T41" s="27">
        <f t="shared" si="75"/>
        <v>-6000</v>
      </c>
      <c r="U41" s="27">
        <f t="shared" si="75"/>
        <v>-6000</v>
      </c>
      <c r="V41" s="27">
        <f t="shared" si="75"/>
        <v>-6000</v>
      </c>
      <c r="W41" s="27">
        <f t="shared" si="75"/>
        <v>-6000</v>
      </c>
      <c r="X41" s="27">
        <f t="shared" si="75"/>
        <v>-6000</v>
      </c>
      <c r="Y41" s="27">
        <f t="shared" si="75"/>
        <v>-6000</v>
      </c>
      <c r="Z41" s="27">
        <f t="shared" si="75"/>
        <v>-6000</v>
      </c>
      <c r="AA41" s="27">
        <f t="shared" si="75"/>
        <v>-6000</v>
      </c>
      <c r="AB41" s="27">
        <f t="shared" si="75"/>
        <v>-6000</v>
      </c>
      <c r="AC41" s="27">
        <f t="shared" si="75"/>
        <v>-6000</v>
      </c>
      <c r="AD41" s="27">
        <f t="shared" si="75"/>
        <v>-6000</v>
      </c>
      <c r="AE41" s="27">
        <f t="shared" si="75"/>
        <v>-6000</v>
      </c>
      <c r="AF41" s="27">
        <f t="shared" si="75"/>
        <v>-6000</v>
      </c>
      <c r="AG41" s="27">
        <f t="shared" si="75"/>
        <v>-6000</v>
      </c>
      <c r="AH41" s="27">
        <f t="shared" si="75"/>
        <v>-6000</v>
      </c>
      <c r="AI41" s="27">
        <f t="shared" si="75"/>
        <v>-6000</v>
      </c>
      <c r="AJ41" s="27">
        <f t="shared" si="75"/>
        <v>-6000</v>
      </c>
      <c r="AK41" s="27">
        <f t="shared" si="75"/>
        <v>-6000</v>
      </c>
      <c r="AL41" s="27">
        <f t="shared" si="75"/>
        <v>-6000</v>
      </c>
      <c r="AM41" s="27">
        <f t="shared" si="75"/>
        <v>-6000</v>
      </c>
      <c r="AN41" s="27">
        <f t="shared" si="75"/>
        <v>-6000</v>
      </c>
      <c r="AO41" s="27">
        <f t="shared" si="75"/>
        <v>-6000</v>
      </c>
      <c r="AP41" s="27">
        <f t="shared" si="75"/>
        <v>-6000</v>
      </c>
      <c r="AQ41" s="27">
        <f t="shared" si="75"/>
        <v>-6000</v>
      </c>
      <c r="AR41" s="27">
        <f t="shared" si="75"/>
        <v>-6000</v>
      </c>
      <c r="AS41" s="27">
        <f t="shared" si="75"/>
        <v>-6000</v>
      </c>
      <c r="AT41" s="27">
        <f t="shared" si="75"/>
        <v>-6000</v>
      </c>
      <c r="AU41" s="27">
        <f t="shared" si="75"/>
        <v>-6000</v>
      </c>
      <c r="AV41" s="27">
        <f t="shared" si="75"/>
        <v>-6000</v>
      </c>
      <c r="AW41" s="27">
        <f t="shared" si="75"/>
        <v>-6000</v>
      </c>
      <c r="AX41" s="27">
        <f t="shared" si="75"/>
        <v>-6000</v>
      </c>
      <c r="AY41" s="27">
        <f t="shared" si="75"/>
        <v>-6000</v>
      </c>
      <c r="AZ41" s="27">
        <f t="shared" si="75"/>
        <v>-6000</v>
      </c>
      <c r="BA41" s="27">
        <f t="shared" si="75"/>
        <v>-6000</v>
      </c>
      <c r="BB41" s="27">
        <f t="shared" si="75"/>
        <v>-6000</v>
      </c>
      <c r="BC41" s="27">
        <f t="shared" si="75"/>
        <v>-6000</v>
      </c>
      <c r="BD41" s="27">
        <f t="shared" si="75"/>
        <v>-6000</v>
      </c>
      <c r="BE41" s="27">
        <f t="shared" si="75"/>
        <v>-6000</v>
      </c>
      <c r="BF41" s="27">
        <f t="shared" si="75"/>
        <v>-6000</v>
      </c>
      <c r="BG41" s="27">
        <f t="shared" si="75"/>
        <v>-6000</v>
      </c>
      <c r="BH41" s="27">
        <f t="shared" si="75"/>
        <v>-6000</v>
      </c>
      <c r="BI41" s="27">
        <f t="shared" si="75"/>
        <v>-6000</v>
      </c>
      <c r="BJ41" s="27">
        <f t="shared" si="75"/>
        <v>-6000</v>
      </c>
      <c r="BK41" s="27">
        <f t="shared" si="75"/>
        <v>-6000</v>
      </c>
      <c r="BL41" s="27">
        <f t="shared" si="75"/>
        <v>-6000</v>
      </c>
      <c r="BM41" s="27">
        <f t="shared" si="75"/>
        <v>-6000</v>
      </c>
      <c r="BN41" s="27">
        <f t="shared" si="75"/>
        <v>-6000</v>
      </c>
      <c r="BO41" s="27">
        <f t="shared" si="75"/>
        <v>-6000</v>
      </c>
      <c r="BP41" s="27">
        <f t="shared" si="75"/>
        <v>-6000</v>
      </c>
      <c r="BQ41" s="27">
        <f t="shared" si="75"/>
        <v>-6000</v>
      </c>
      <c r="BR41" s="27">
        <f t="shared" si="75"/>
        <v>-6000</v>
      </c>
      <c r="BS41" s="27">
        <f t="shared" si="75"/>
        <v>-6000</v>
      </c>
      <c r="BT41" s="27">
        <f t="shared" si="75"/>
        <v>-6000</v>
      </c>
      <c r="BU41" s="27">
        <f t="shared" si="75"/>
        <v>-6000</v>
      </c>
      <c r="BV41" s="27">
        <f t="shared" ref="BV41:DW41" si="76">+BV42+BV43</f>
        <v>-6000</v>
      </c>
      <c r="BW41" s="27">
        <f t="shared" si="76"/>
        <v>-6000</v>
      </c>
      <c r="BX41" s="27">
        <f t="shared" si="76"/>
        <v>-6000</v>
      </c>
      <c r="BY41" s="27">
        <f t="shared" si="76"/>
        <v>-6000</v>
      </c>
      <c r="BZ41" s="27">
        <f t="shared" si="76"/>
        <v>-6000</v>
      </c>
      <c r="CA41" s="27">
        <f t="shared" si="76"/>
        <v>-6000</v>
      </c>
      <c r="CB41" s="27">
        <f t="shared" si="76"/>
        <v>-6000</v>
      </c>
      <c r="CC41" s="27">
        <f t="shared" si="76"/>
        <v>-6000</v>
      </c>
      <c r="CD41" s="27">
        <f t="shared" si="76"/>
        <v>-6000</v>
      </c>
      <c r="CE41" s="27">
        <f t="shared" si="76"/>
        <v>-6000</v>
      </c>
      <c r="CF41" s="27">
        <f t="shared" si="76"/>
        <v>-6000</v>
      </c>
      <c r="CG41" s="27">
        <f t="shared" si="76"/>
        <v>-6000</v>
      </c>
      <c r="CH41" s="27">
        <f t="shared" si="76"/>
        <v>-6000</v>
      </c>
      <c r="CI41" s="27">
        <f t="shared" si="76"/>
        <v>-6000</v>
      </c>
      <c r="CJ41" s="27">
        <f t="shared" si="76"/>
        <v>-6000</v>
      </c>
      <c r="CK41" s="27">
        <f t="shared" si="76"/>
        <v>-6000</v>
      </c>
      <c r="CL41" s="27">
        <f t="shared" si="76"/>
        <v>-6000</v>
      </c>
      <c r="CM41" s="27">
        <f t="shared" si="76"/>
        <v>-6000</v>
      </c>
      <c r="CN41" s="27">
        <f t="shared" si="76"/>
        <v>-6000</v>
      </c>
      <c r="CO41" s="27">
        <f t="shared" si="76"/>
        <v>-6000</v>
      </c>
      <c r="CP41" s="27">
        <f t="shared" si="76"/>
        <v>-6000</v>
      </c>
      <c r="CQ41" s="27">
        <f t="shared" si="76"/>
        <v>-6000</v>
      </c>
      <c r="CR41" s="27">
        <f t="shared" si="76"/>
        <v>-6000</v>
      </c>
      <c r="CS41" s="27">
        <f t="shared" si="76"/>
        <v>-6000</v>
      </c>
      <c r="CT41" s="27">
        <f t="shared" si="76"/>
        <v>-6000</v>
      </c>
      <c r="CU41" s="27">
        <f t="shared" si="76"/>
        <v>-6000</v>
      </c>
      <c r="CV41" s="27">
        <f t="shared" si="76"/>
        <v>-6000</v>
      </c>
      <c r="CW41" s="27">
        <f t="shared" si="76"/>
        <v>-6000</v>
      </c>
      <c r="CX41" s="27">
        <f t="shared" si="76"/>
        <v>-6000</v>
      </c>
      <c r="CY41" s="27">
        <f t="shared" si="76"/>
        <v>-6000</v>
      </c>
      <c r="CZ41" s="27">
        <f t="shared" si="76"/>
        <v>-6000</v>
      </c>
      <c r="DA41" s="27">
        <f t="shared" si="76"/>
        <v>-6000</v>
      </c>
      <c r="DB41" s="27">
        <f t="shared" si="76"/>
        <v>-6000</v>
      </c>
      <c r="DC41" s="27">
        <f t="shared" si="76"/>
        <v>-6000</v>
      </c>
      <c r="DD41" s="27">
        <f t="shared" si="76"/>
        <v>-6000</v>
      </c>
      <c r="DE41" s="27">
        <f t="shared" si="76"/>
        <v>-6000</v>
      </c>
      <c r="DF41" s="27">
        <f t="shared" si="76"/>
        <v>-6000</v>
      </c>
      <c r="DG41" s="27">
        <f t="shared" si="76"/>
        <v>-6000</v>
      </c>
      <c r="DH41" s="27">
        <f t="shared" si="76"/>
        <v>-6000</v>
      </c>
      <c r="DI41" s="27">
        <f t="shared" si="76"/>
        <v>-6000</v>
      </c>
      <c r="DJ41" s="27">
        <f t="shared" si="76"/>
        <v>-6000</v>
      </c>
      <c r="DK41" s="27">
        <f t="shared" si="76"/>
        <v>-6000</v>
      </c>
      <c r="DL41" s="27">
        <f t="shared" si="76"/>
        <v>-6000</v>
      </c>
      <c r="DM41" s="27">
        <f t="shared" si="76"/>
        <v>-6000</v>
      </c>
      <c r="DN41" s="27">
        <f t="shared" si="76"/>
        <v>-6000</v>
      </c>
      <c r="DO41" s="27">
        <f t="shared" si="76"/>
        <v>-6000</v>
      </c>
      <c r="DP41" s="27">
        <f t="shared" si="76"/>
        <v>-6000</v>
      </c>
      <c r="DQ41" s="27">
        <f t="shared" si="76"/>
        <v>-6000</v>
      </c>
      <c r="DR41" s="27">
        <f t="shared" si="76"/>
        <v>-6000</v>
      </c>
      <c r="DS41" s="27">
        <f t="shared" si="76"/>
        <v>-6000</v>
      </c>
      <c r="DT41" s="27">
        <f t="shared" si="76"/>
        <v>-6000</v>
      </c>
      <c r="DU41" s="27">
        <f t="shared" si="76"/>
        <v>-6000</v>
      </c>
      <c r="DV41" s="27">
        <f t="shared" si="76"/>
        <v>-6000</v>
      </c>
      <c r="DW41" s="27">
        <f t="shared" si="76"/>
        <v>-6000</v>
      </c>
      <c r="DY41" s="27">
        <f t="shared" ref="DY41:EH41" si="77">+DY42+DY43</f>
        <v>-102000</v>
      </c>
      <c r="DZ41" s="27">
        <f t="shared" si="77"/>
        <v>-72000</v>
      </c>
      <c r="EA41" s="27">
        <f t="shared" si="77"/>
        <v>-72000</v>
      </c>
      <c r="EB41" s="27">
        <f t="shared" si="77"/>
        <v>-72000</v>
      </c>
      <c r="EC41" s="27">
        <f t="shared" si="77"/>
        <v>-72000</v>
      </c>
      <c r="ED41" s="27">
        <f t="shared" si="77"/>
        <v>-72000</v>
      </c>
      <c r="EE41" s="27">
        <f t="shared" si="77"/>
        <v>-72000</v>
      </c>
      <c r="EF41" s="27">
        <f t="shared" si="77"/>
        <v>-72000</v>
      </c>
      <c r="EG41" s="27">
        <f t="shared" si="77"/>
        <v>-72000</v>
      </c>
      <c r="EH41" s="27">
        <f t="shared" si="77"/>
        <v>-72000</v>
      </c>
    </row>
    <row r="42" spans="3:138">
      <c r="D42" t="s">
        <v>344</v>
      </c>
      <c r="H42" s="3">
        <f>+[1]SP!H43-[1]SP!I43-[1]CE!G43</f>
        <v>-8500.0000000000764</v>
      </c>
      <c r="I42" s="3">
        <f>+[1]SP!I43-[1]SP!J43-[1]CE!H43</f>
        <v>-8499.9999999999236</v>
      </c>
      <c r="J42" s="3">
        <f>+[1]SP!J43-[1]SP!K43-[1]CE!I43</f>
        <v>-8500</v>
      </c>
      <c r="K42" s="3">
        <f>+[1]SP!K43-[1]SP!L43-[1]CE!J43</f>
        <v>-8500.0000000000782</v>
      </c>
      <c r="L42" s="3">
        <f>+[1]SP!L43-[1]SP!M43-[1]CE!K43</f>
        <v>-8499.9999999999218</v>
      </c>
      <c r="M42" s="3">
        <f>+[1]SP!M43-[1]SP!N43-[1]CE!L43</f>
        <v>-8500</v>
      </c>
      <c r="N42" s="3">
        <f>+[1]SP!N43-[1]SP!O43-[1]CE!M43</f>
        <v>-8500.0000000000782</v>
      </c>
      <c r="O42" s="3">
        <f>+[1]SP!O43-[1]SP!P43-[1]CE!N43</f>
        <v>-8499.9999999999218</v>
      </c>
      <c r="P42" s="3">
        <f>+[1]SP!P43-[1]SP!Q43-[1]CE!O43</f>
        <v>-8500</v>
      </c>
      <c r="Q42" s="3">
        <f>+[1]SP!Q43-[1]SP!R43-[1]CE!P43</f>
        <v>-8500.0000000000782</v>
      </c>
      <c r="R42" s="3">
        <f>+[1]SP!R43-[1]SP!S43-[1]CE!Q43</f>
        <v>-8499.9999999999218</v>
      </c>
      <c r="S42" s="3">
        <f>+[1]SP!S43-[1]SP!T43-[1]CE!R43</f>
        <v>-8500</v>
      </c>
      <c r="T42" s="3">
        <f>+[1]SP!T43-[1]SP!U43-[1]CE!S43</f>
        <v>-6000</v>
      </c>
      <c r="U42" s="3">
        <f>+[1]SP!U43-[1]SP!V43-[1]CE!T43</f>
        <v>-6000</v>
      </c>
      <c r="V42" s="3">
        <f>+[1]SP!V43-[1]SP!W43-[1]CE!U43</f>
        <v>-6000</v>
      </c>
      <c r="W42" s="3">
        <f>+[1]SP!W43-[1]SP!X43-[1]CE!V43</f>
        <v>-6000</v>
      </c>
      <c r="X42" s="3">
        <f>+[1]SP!X43-[1]SP!Y43-[1]CE!W43</f>
        <v>-6000</v>
      </c>
      <c r="Y42" s="3">
        <f>+[1]SP!Y43-[1]SP!Z43-[1]CE!X43</f>
        <v>-6000</v>
      </c>
      <c r="Z42" s="3">
        <f>+[1]SP!Z43-[1]SP!AA43-[1]CE!Y43</f>
        <v>-6000</v>
      </c>
      <c r="AA42" s="3">
        <f>+[1]SP!AA43-[1]SP!AB43-[1]CE!Z43</f>
        <v>-6000</v>
      </c>
      <c r="AB42" s="3">
        <f>+[1]SP!AB43-[1]SP!AC43-[1]CE!AA43</f>
        <v>-6000</v>
      </c>
      <c r="AC42" s="3">
        <f>+[1]SP!AC43-[1]SP!AD43-[1]CE!AB43</f>
        <v>-6000</v>
      </c>
      <c r="AD42" s="3">
        <f>+[1]SP!AD43-[1]SP!AE43-[1]CE!AC43</f>
        <v>-6000</v>
      </c>
      <c r="AE42" s="3">
        <f>+[1]SP!AE43-[1]SP!AF43-[1]CE!AD43</f>
        <v>-6000</v>
      </c>
      <c r="AF42" s="3">
        <f>+[1]SP!AF43-[1]SP!AG43-[1]CE!AE43</f>
        <v>-6000</v>
      </c>
      <c r="AG42" s="3">
        <f>+[1]SP!AG43-[1]SP!AH43-[1]CE!AF43</f>
        <v>-6000</v>
      </c>
      <c r="AH42" s="3">
        <f>+[1]SP!AH43-[1]SP!AI43-[1]CE!AG43</f>
        <v>-6000</v>
      </c>
      <c r="AI42" s="3">
        <f>+[1]SP!AI43-[1]SP!AJ43-[1]CE!AH43</f>
        <v>-6000</v>
      </c>
      <c r="AJ42" s="3">
        <f>+[1]SP!AJ43-[1]SP!AK43-[1]CE!AI43</f>
        <v>-6000</v>
      </c>
      <c r="AK42" s="3">
        <f>+[1]SP!AK43-[1]SP!AL43-[1]CE!AJ43</f>
        <v>-6000</v>
      </c>
      <c r="AL42" s="3">
        <f>+[1]SP!AL43-[1]SP!AM43-[1]CE!AK43</f>
        <v>-6000</v>
      </c>
      <c r="AM42" s="3">
        <f>+[1]SP!AM43-[1]SP!AN43-[1]CE!AL43</f>
        <v>-6000</v>
      </c>
      <c r="AN42" s="3">
        <f>+[1]SP!AN43-[1]SP!AO43-[1]CE!AM43</f>
        <v>-6000</v>
      </c>
      <c r="AO42" s="3">
        <f>+[1]SP!AO43-[1]SP!AP43-[1]CE!AN43</f>
        <v>-6000</v>
      </c>
      <c r="AP42" s="3">
        <f>+[1]SP!AP43-[1]SP!AQ43-[1]CE!AO43</f>
        <v>-6000</v>
      </c>
      <c r="AQ42" s="3">
        <f>+[1]SP!AQ43-[1]SP!AR43-[1]CE!AP43</f>
        <v>-6000</v>
      </c>
      <c r="AR42" s="3">
        <f>+[1]SP!AR43-[1]SP!AS43-[1]CE!AQ43</f>
        <v>-6000</v>
      </c>
      <c r="AS42" s="3">
        <f>+[1]SP!AS43-[1]SP!AT43-[1]CE!AR43</f>
        <v>-6000</v>
      </c>
      <c r="AT42" s="3">
        <f>+[1]SP!AT43-[1]SP!AU43-[1]CE!AS43</f>
        <v>-6000</v>
      </c>
      <c r="AU42" s="3">
        <f>+[1]SP!AU43-[1]SP!AV43-[1]CE!AT43</f>
        <v>-6000</v>
      </c>
      <c r="AV42" s="3">
        <f>+[1]SP!AV43-[1]SP!AW43-[1]CE!AU43</f>
        <v>-6000</v>
      </c>
      <c r="AW42" s="3">
        <f>+[1]SP!AW43-[1]SP!AX43-[1]CE!AV43</f>
        <v>-6000</v>
      </c>
      <c r="AX42" s="3">
        <f>+[1]SP!AX43-[1]SP!AY43-[1]CE!AW43</f>
        <v>-6000</v>
      </c>
      <c r="AY42" s="3">
        <f>+[1]SP!AY43-[1]SP!AZ43-[1]CE!AX43</f>
        <v>-6000</v>
      </c>
      <c r="AZ42" s="3">
        <f>+[1]SP!AZ43-[1]SP!BA43-[1]CE!AY43</f>
        <v>-6000</v>
      </c>
      <c r="BA42" s="3">
        <f>+[1]SP!BA43-[1]SP!BB43-[1]CE!AZ43</f>
        <v>-6000</v>
      </c>
      <c r="BB42" s="3">
        <f>+[1]SP!BB43-[1]SP!BC43-[1]CE!BA43</f>
        <v>-6000</v>
      </c>
      <c r="BC42" s="3">
        <f>+[1]SP!BC43-[1]SP!BD43-[1]CE!BB43</f>
        <v>-6000</v>
      </c>
      <c r="BD42" s="3">
        <f>+[1]SP!BD43-[1]SP!BE43-[1]CE!BC43</f>
        <v>-6000</v>
      </c>
      <c r="BE42" s="3">
        <f>+[1]SP!BE43-[1]SP!BF43-[1]CE!BD43</f>
        <v>-6000</v>
      </c>
      <c r="BF42" s="3">
        <f>+[1]SP!BF43-[1]SP!BG43-[1]CE!BE43</f>
        <v>-6000</v>
      </c>
      <c r="BG42" s="3">
        <f>+[1]SP!BG43-[1]SP!BH43-[1]CE!BF43</f>
        <v>-6000</v>
      </c>
      <c r="BH42" s="3">
        <f>+[1]SP!BH43-[1]SP!BI43-[1]CE!BG43</f>
        <v>-6000</v>
      </c>
      <c r="BI42" s="3">
        <f>+[1]SP!BI43-[1]SP!BJ43-[1]CE!BH43</f>
        <v>-6000</v>
      </c>
      <c r="BJ42" s="3">
        <f>+[1]SP!BJ43-[1]SP!BK43-[1]CE!BI43</f>
        <v>-6000</v>
      </c>
      <c r="BK42" s="3">
        <f>+[1]SP!BK43-[1]SP!BL43-[1]CE!BJ43</f>
        <v>-6000</v>
      </c>
      <c r="BL42" s="3">
        <f>+[1]SP!BL43-[1]SP!BM43-[1]CE!BK43</f>
        <v>-6000</v>
      </c>
      <c r="BM42" s="3">
        <f>+[1]SP!BM43-[1]SP!BN43-[1]CE!BL43</f>
        <v>-6000</v>
      </c>
      <c r="BN42" s="3">
        <f>+[1]SP!BN43-[1]SP!BO43-[1]CE!BM43</f>
        <v>-6000</v>
      </c>
      <c r="BO42" s="3">
        <f>+[1]SP!BO43-[1]SP!BP43-[1]CE!BN43</f>
        <v>-6000</v>
      </c>
      <c r="BP42" s="3">
        <f>+[1]SP!BP43-[1]SP!BQ43-[1]CE!BO43</f>
        <v>-6000</v>
      </c>
      <c r="BQ42" s="3">
        <f>+[1]SP!BQ43-[1]SP!BR43-[1]CE!BP43</f>
        <v>-6000</v>
      </c>
      <c r="BR42" s="3">
        <f>+[1]SP!BR43-[1]SP!BS43-[1]CE!BQ43</f>
        <v>-6000</v>
      </c>
      <c r="BS42" s="3">
        <f>+[1]SP!BS43-[1]SP!BT43-[1]CE!BR43</f>
        <v>-6000</v>
      </c>
      <c r="BT42" s="3">
        <f>+[1]SP!BT43-[1]SP!BU43-[1]CE!BS43</f>
        <v>-6000</v>
      </c>
      <c r="BU42" s="3">
        <f>+[1]SP!BU43-[1]SP!BV43-[1]CE!BT43</f>
        <v>-6000</v>
      </c>
      <c r="BV42" s="3">
        <f>+[1]SP!BV43-[1]SP!BW43-[1]CE!BU43</f>
        <v>-6000</v>
      </c>
      <c r="BW42" s="3">
        <f>+[1]SP!BW43-[1]SP!BX43-[1]CE!BV43</f>
        <v>-6000</v>
      </c>
      <c r="BX42" s="3">
        <f>+[1]SP!BX43-[1]SP!BY43-[1]CE!BW43</f>
        <v>-6000</v>
      </c>
      <c r="BY42" s="3">
        <f>+[1]SP!BY43-[1]SP!BZ43-[1]CE!BX43</f>
        <v>-6000</v>
      </c>
      <c r="BZ42" s="3">
        <f>+[1]SP!BZ43-[1]SP!CA43-[1]CE!BY43</f>
        <v>-6000</v>
      </c>
      <c r="CA42" s="3">
        <f>+[1]SP!CA43-[1]SP!CB43-[1]CE!BZ43</f>
        <v>-6000</v>
      </c>
      <c r="CB42" s="3">
        <f>+[1]SP!CB43-[1]SP!CC43-[1]CE!CA43</f>
        <v>-6000</v>
      </c>
      <c r="CC42" s="3">
        <f>+[1]SP!CC43-[1]SP!CD43-[1]CE!CB43</f>
        <v>-6000</v>
      </c>
      <c r="CD42" s="3">
        <f>+[1]SP!CD43-[1]SP!CE43-[1]CE!CC43</f>
        <v>-6000</v>
      </c>
      <c r="CE42" s="3">
        <f>+[1]SP!CE43-[1]SP!CF43-[1]CE!CD43</f>
        <v>-6000</v>
      </c>
      <c r="CF42" s="3">
        <f>+[1]SP!CF43-[1]SP!CG43-[1]CE!CE43</f>
        <v>-6000</v>
      </c>
      <c r="CG42" s="3">
        <f>+[1]SP!CG43-[1]SP!CH43-[1]CE!CF43</f>
        <v>-6000</v>
      </c>
      <c r="CH42" s="3">
        <f>+[1]SP!CH43-[1]SP!CI43-[1]CE!CG43</f>
        <v>-6000</v>
      </c>
      <c r="CI42" s="3">
        <f>+[1]SP!CI43-[1]SP!CJ43-[1]CE!CH43</f>
        <v>-6000</v>
      </c>
      <c r="CJ42" s="3">
        <f>+[1]SP!CJ43-[1]SP!CK43-[1]CE!CI43</f>
        <v>-6000</v>
      </c>
      <c r="CK42" s="3">
        <f>+[1]SP!CK43-[1]SP!CL43-[1]CE!CJ43</f>
        <v>-6000</v>
      </c>
      <c r="CL42" s="3">
        <f>+[1]SP!CL43-[1]SP!CM43-[1]CE!CK43</f>
        <v>-6000</v>
      </c>
      <c r="CM42" s="3">
        <f>+[1]SP!CM43-[1]SP!CN43-[1]CE!CL43</f>
        <v>-6000</v>
      </c>
      <c r="CN42" s="3">
        <f>+[1]SP!CN43-[1]SP!CO43-[1]CE!CM43</f>
        <v>-6000</v>
      </c>
      <c r="CO42" s="3">
        <f>+[1]SP!CO43-[1]SP!CP43-[1]CE!CN43</f>
        <v>-6000</v>
      </c>
      <c r="CP42" s="3">
        <f>+[1]SP!CP43-[1]SP!CQ43-[1]CE!CO43</f>
        <v>-6000</v>
      </c>
      <c r="CQ42" s="3">
        <f>+[1]SP!CQ43-[1]SP!CR43-[1]CE!CP43</f>
        <v>-6000</v>
      </c>
      <c r="CR42" s="3">
        <f>+[1]SP!CR43-[1]SP!CS43-[1]CE!CQ43</f>
        <v>-6000</v>
      </c>
      <c r="CS42" s="3">
        <f>+[1]SP!CS43-[1]SP!CT43-[1]CE!CR43</f>
        <v>-6000</v>
      </c>
      <c r="CT42" s="3">
        <f>+[1]SP!CT43-[1]SP!CU43-[1]CE!CS43</f>
        <v>-6000</v>
      </c>
      <c r="CU42" s="3">
        <f>+[1]SP!CU43-[1]SP!CV43-[1]CE!CT43</f>
        <v>-6000</v>
      </c>
      <c r="CV42" s="3">
        <f>+[1]SP!CV43-[1]SP!CW43-[1]CE!CU43</f>
        <v>-6000</v>
      </c>
      <c r="CW42" s="3">
        <f>+[1]SP!CW43-[1]SP!CX43-[1]CE!CV43</f>
        <v>-6000</v>
      </c>
      <c r="CX42" s="3">
        <f>+[1]SP!CX43-[1]SP!CY43-[1]CE!CW43</f>
        <v>-6000</v>
      </c>
      <c r="CY42" s="3">
        <f>+[1]SP!CY43-[1]SP!CZ43-[1]CE!CX43</f>
        <v>-6000</v>
      </c>
      <c r="CZ42" s="3">
        <f>+[1]SP!CZ43-[1]SP!DA43-[1]CE!CY43</f>
        <v>-6000</v>
      </c>
      <c r="DA42" s="3">
        <f>+[1]SP!DA43-[1]SP!DB43-[1]CE!CZ43</f>
        <v>-6000</v>
      </c>
      <c r="DB42" s="3">
        <f>+[1]SP!DB43-[1]SP!DC43-[1]CE!DA43</f>
        <v>-6000</v>
      </c>
      <c r="DC42" s="3">
        <f>+[1]SP!DC43-[1]SP!DD43-[1]CE!DB43</f>
        <v>-6000</v>
      </c>
      <c r="DD42" s="3">
        <f>+[1]SP!DD43-[1]SP!DE43-[1]CE!DC43</f>
        <v>-6000</v>
      </c>
      <c r="DE42" s="3">
        <f>+[1]SP!DE43-[1]SP!DF43-[1]CE!DD43</f>
        <v>-6000</v>
      </c>
      <c r="DF42" s="3">
        <f>+[1]SP!DF43-[1]SP!DG43-[1]CE!DE43</f>
        <v>-6000</v>
      </c>
      <c r="DG42" s="3">
        <f>+[1]SP!DG43-[1]SP!DH43-[1]CE!DF43</f>
        <v>-6000</v>
      </c>
      <c r="DH42" s="3">
        <f>+[1]SP!DH43-[1]SP!DI43-[1]CE!DG43</f>
        <v>-6000</v>
      </c>
      <c r="DI42" s="3">
        <f>+[1]SP!DI43-[1]SP!DJ43-[1]CE!DH43</f>
        <v>-6000</v>
      </c>
      <c r="DJ42" s="3">
        <f>+[1]SP!DJ43-[1]SP!DK43-[1]CE!DI43</f>
        <v>-6000</v>
      </c>
      <c r="DK42" s="3">
        <f>+[1]SP!DK43-[1]SP!DL43-[1]CE!DJ43</f>
        <v>-6000</v>
      </c>
      <c r="DL42" s="3">
        <f>+[1]SP!DL43-[1]SP!DM43-[1]CE!DK43</f>
        <v>-6000</v>
      </c>
      <c r="DM42" s="3">
        <f>+[1]SP!DM43-[1]SP!DN43-[1]CE!DL43</f>
        <v>-6000</v>
      </c>
      <c r="DN42" s="3">
        <f>+[1]SP!DN43-[1]SP!DO43-[1]CE!DM43</f>
        <v>-6000</v>
      </c>
      <c r="DO42" s="3">
        <f>+[1]SP!DO43-[1]SP!DP43-[1]CE!DN43</f>
        <v>-6000</v>
      </c>
      <c r="DP42" s="3">
        <f>+[1]SP!DP43-[1]SP!DQ43-[1]CE!DO43</f>
        <v>-6000</v>
      </c>
      <c r="DQ42" s="3">
        <f>+[1]SP!DQ43-[1]SP!DR43-[1]CE!DP43</f>
        <v>-6000</v>
      </c>
      <c r="DR42" s="3">
        <f>+[1]SP!DR43-[1]SP!DS43-[1]CE!DQ43</f>
        <v>-6000</v>
      </c>
      <c r="DS42" s="3">
        <f>+[1]SP!DS43-[1]SP!DT43-[1]CE!DR43</f>
        <v>-6000</v>
      </c>
      <c r="DT42" s="3">
        <f>+[1]SP!DT43-[1]SP!DU43-[1]CE!DS43</f>
        <v>-6000</v>
      </c>
      <c r="DU42" s="3">
        <f>+[1]SP!DU43-[1]SP!DV43-[1]CE!DT43</f>
        <v>-6000</v>
      </c>
      <c r="DV42" s="3">
        <f>+[1]SP!DV43-[1]SP!DW43-[1]CE!DU43</f>
        <v>-6000</v>
      </c>
      <c r="DW42" s="3">
        <f>+[1]SP!DW43-[1]SP!DX43-[1]CE!DV43</f>
        <v>-6000</v>
      </c>
      <c r="DY42" s="3">
        <f t="shared" ref="DY42" si="78">+SUM(H42:S42)</f>
        <v>-102000</v>
      </c>
      <c r="DZ42" s="3">
        <f t="shared" ref="DZ42" si="79">+SUM(T42:AE42)</f>
        <v>-72000</v>
      </c>
      <c r="EA42" s="3">
        <f t="shared" ref="EA42" si="80">+SUM(AF42:AQ42)</f>
        <v>-72000</v>
      </c>
      <c r="EB42" s="3">
        <f t="shared" ref="EB42" si="81">+SUM(AR42:BC42)</f>
        <v>-72000</v>
      </c>
      <c r="EC42" s="3">
        <f t="shared" ref="EC42" si="82">+SUM(BD42:BO42)</f>
        <v>-72000</v>
      </c>
      <c r="ED42" s="3">
        <f t="shared" ref="ED42" si="83">+SUM(BP42:CA42)</f>
        <v>-72000</v>
      </c>
      <c r="EE42" s="3">
        <f t="shared" ref="EE42" si="84">+SUM(CB42:CM42)</f>
        <v>-72000</v>
      </c>
      <c r="EF42" s="3">
        <f t="shared" ref="EF42" si="85">+SUM(CN42:CY42)</f>
        <v>-72000</v>
      </c>
      <c r="EG42" s="3">
        <f t="shared" ref="EG42" si="86">+SUM(CZ42:DK42)</f>
        <v>-72000</v>
      </c>
      <c r="EH42" s="3">
        <f t="shared" ref="EH42" si="87">+SUM(DL42:DW42)</f>
        <v>-72000</v>
      </c>
    </row>
    <row r="43" spans="3:138">
      <c r="D43" t="s">
        <v>345</v>
      </c>
    </row>
    <row r="45" spans="3:138">
      <c r="D45" s="14" t="s">
        <v>200</v>
      </c>
    </row>
    <row r="46" spans="3:138">
      <c r="D46" t="s">
        <v>344</v>
      </c>
    </row>
    <row r="47" spans="3:138">
      <c r="D47" t="s">
        <v>345</v>
      </c>
    </row>
    <row r="49" spans="3:138">
      <c r="D49" s="14" t="s">
        <v>346</v>
      </c>
    </row>
    <row r="50" spans="3:138">
      <c r="D50" t="s">
        <v>344</v>
      </c>
    </row>
    <row r="51" spans="3:138">
      <c r="D51" t="s">
        <v>345</v>
      </c>
    </row>
    <row r="54" spans="3:138">
      <c r="D54" s="229" t="s">
        <v>347</v>
      </c>
      <c r="H54" s="27">
        <f>+H49+H45+H41+H37</f>
        <v>-8500.0000000000764</v>
      </c>
      <c r="I54" s="27">
        <f>+I49+I45+I41+I37</f>
        <v>-8499.9999999999236</v>
      </c>
      <c r="J54" s="27">
        <f t="shared" ref="J54:BU54" si="88">+J49+J45+J41+J37</f>
        <v>-8500</v>
      </c>
      <c r="K54" s="27">
        <f t="shared" si="88"/>
        <v>-8500.0000000000782</v>
      </c>
      <c r="L54" s="27">
        <f t="shared" si="88"/>
        <v>-8499.9999999999218</v>
      </c>
      <c r="M54" s="27">
        <f t="shared" si="88"/>
        <v>-8500</v>
      </c>
      <c r="N54" s="27">
        <f t="shared" si="88"/>
        <v>-8500.0000000000782</v>
      </c>
      <c r="O54" s="27">
        <f t="shared" si="88"/>
        <v>-8499.9999999999218</v>
      </c>
      <c r="P54" s="27">
        <f t="shared" si="88"/>
        <v>-8500</v>
      </c>
      <c r="Q54" s="27">
        <f t="shared" si="88"/>
        <v>-8500.0000000000782</v>
      </c>
      <c r="R54" s="27">
        <f t="shared" si="88"/>
        <v>-8499.9999999999218</v>
      </c>
      <c r="S54" s="27">
        <f t="shared" si="88"/>
        <v>-8500</v>
      </c>
      <c r="T54" s="27">
        <f t="shared" si="88"/>
        <v>-6000</v>
      </c>
      <c r="U54" s="27">
        <f t="shared" si="88"/>
        <v>-6000</v>
      </c>
      <c r="V54" s="27">
        <f t="shared" si="88"/>
        <v>-6000</v>
      </c>
      <c r="W54" s="27">
        <f t="shared" si="88"/>
        <v>-6000</v>
      </c>
      <c r="X54" s="27">
        <f t="shared" si="88"/>
        <v>-6000</v>
      </c>
      <c r="Y54" s="27">
        <f t="shared" si="88"/>
        <v>-6000</v>
      </c>
      <c r="Z54" s="27">
        <f t="shared" si="88"/>
        <v>-6000</v>
      </c>
      <c r="AA54" s="27">
        <f t="shared" si="88"/>
        <v>-6000</v>
      </c>
      <c r="AB54" s="27">
        <f t="shared" si="88"/>
        <v>-6000</v>
      </c>
      <c r="AC54" s="27">
        <f t="shared" si="88"/>
        <v>-6000</v>
      </c>
      <c r="AD54" s="27">
        <f t="shared" si="88"/>
        <v>-6000</v>
      </c>
      <c r="AE54" s="27">
        <f t="shared" si="88"/>
        <v>-6000</v>
      </c>
      <c r="AF54" s="27">
        <f t="shared" si="88"/>
        <v>-6000</v>
      </c>
      <c r="AG54" s="27">
        <f t="shared" si="88"/>
        <v>-6000</v>
      </c>
      <c r="AH54" s="27">
        <f t="shared" si="88"/>
        <v>-6000</v>
      </c>
      <c r="AI54" s="27">
        <f t="shared" si="88"/>
        <v>-6000</v>
      </c>
      <c r="AJ54" s="27">
        <f t="shared" si="88"/>
        <v>-6000</v>
      </c>
      <c r="AK54" s="27">
        <f t="shared" si="88"/>
        <v>-6000</v>
      </c>
      <c r="AL54" s="27">
        <f t="shared" si="88"/>
        <v>-6000</v>
      </c>
      <c r="AM54" s="27">
        <f t="shared" si="88"/>
        <v>-6000</v>
      </c>
      <c r="AN54" s="27">
        <f t="shared" si="88"/>
        <v>-6000</v>
      </c>
      <c r="AO54" s="27">
        <f t="shared" si="88"/>
        <v>-6000</v>
      </c>
      <c r="AP54" s="27">
        <f t="shared" si="88"/>
        <v>-6000</v>
      </c>
      <c r="AQ54" s="27">
        <f t="shared" si="88"/>
        <v>-6000</v>
      </c>
      <c r="AR54" s="27">
        <f t="shared" si="88"/>
        <v>-6000</v>
      </c>
      <c r="AS54" s="27">
        <f t="shared" si="88"/>
        <v>-6000</v>
      </c>
      <c r="AT54" s="27">
        <f t="shared" si="88"/>
        <v>-6000</v>
      </c>
      <c r="AU54" s="27">
        <f t="shared" si="88"/>
        <v>-6000</v>
      </c>
      <c r="AV54" s="27">
        <f t="shared" si="88"/>
        <v>-6000</v>
      </c>
      <c r="AW54" s="27">
        <f t="shared" si="88"/>
        <v>-6000</v>
      </c>
      <c r="AX54" s="27">
        <f t="shared" si="88"/>
        <v>-6000</v>
      </c>
      <c r="AY54" s="27">
        <f t="shared" si="88"/>
        <v>-6000</v>
      </c>
      <c r="AZ54" s="27">
        <f t="shared" si="88"/>
        <v>-6000</v>
      </c>
      <c r="BA54" s="27">
        <f t="shared" si="88"/>
        <v>-6000</v>
      </c>
      <c r="BB54" s="27">
        <f t="shared" si="88"/>
        <v>-6000</v>
      </c>
      <c r="BC54" s="27">
        <f t="shared" si="88"/>
        <v>-6000</v>
      </c>
      <c r="BD54" s="27">
        <f t="shared" si="88"/>
        <v>-6000</v>
      </c>
      <c r="BE54" s="27">
        <f t="shared" si="88"/>
        <v>-6000</v>
      </c>
      <c r="BF54" s="27">
        <f t="shared" si="88"/>
        <v>-6000</v>
      </c>
      <c r="BG54" s="27">
        <f t="shared" si="88"/>
        <v>-6000</v>
      </c>
      <c r="BH54" s="27">
        <f t="shared" si="88"/>
        <v>-6000</v>
      </c>
      <c r="BI54" s="27">
        <f t="shared" si="88"/>
        <v>-6000</v>
      </c>
      <c r="BJ54" s="27">
        <f t="shared" si="88"/>
        <v>-6000</v>
      </c>
      <c r="BK54" s="27">
        <f t="shared" si="88"/>
        <v>-6000</v>
      </c>
      <c r="BL54" s="27">
        <f t="shared" si="88"/>
        <v>-6000</v>
      </c>
      <c r="BM54" s="27">
        <f t="shared" si="88"/>
        <v>-6000</v>
      </c>
      <c r="BN54" s="27">
        <f t="shared" si="88"/>
        <v>-6000</v>
      </c>
      <c r="BO54" s="27">
        <f t="shared" si="88"/>
        <v>-6000</v>
      </c>
      <c r="BP54" s="27">
        <f t="shared" si="88"/>
        <v>-6000</v>
      </c>
      <c r="BQ54" s="27">
        <f t="shared" si="88"/>
        <v>-6000</v>
      </c>
      <c r="BR54" s="27">
        <f t="shared" si="88"/>
        <v>-6000</v>
      </c>
      <c r="BS54" s="27">
        <f t="shared" si="88"/>
        <v>-6000</v>
      </c>
      <c r="BT54" s="27">
        <f t="shared" si="88"/>
        <v>-6000</v>
      </c>
      <c r="BU54" s="27">
        <f t="shared" si="88"/>
        <v>-6000</v>
      </c>
      <c r="BV54" s="27">
        <f t="shared" ref="BV54:EG54" si="89">+BV49+BV45+BV41+BV37</f>
        <v>-6000</v>
      </c>
      <c r="BW54" s="27">
        <f t="shared" si="89"/>
        <v>-6000</v>
      </c>
      <c r="BX54" s="27">
        <f t="shared" si="89"/>
        <v>-6000</v>
      </c>
      <c r="BY54" s="27">
        <f t="shared" si="89"/>
        <v>-6000</v>
      </c>
      <c r="BZ54" s="27">
        <f t="shared" si="89"/>
        <v>-6000</v>
      </c>
      <c r="CA54" s="27">
        <f t="shared" si="89"/>
        <v>-6000</v>
      </c>
      <c r="CB54" s="27">
        <f t="shared" si="89"/>
        <v>-6000</v>
      </c>
      <c r="CC54" s="27">
        <f t="shared" si="89"/>
        <v>-6000</v>
      </c>
      <c r="CD54" s="27">
        <f t="shared" si="89"/>
        <v>-6000</v>
      </c>
      <c r="CE54" s="27">
        <f t="shared" si="89"/>
        <v>-6000</v>
      </c>
      <c r="CF54" s="27">
        <f t="shared" si="89"/>
        <v>-6000</v>
      </c>
      <c r="CG54" s="27">
        <f t="shared" si="89"/>
        <v>-6000</v>
      </c>
      <c r="CH54" s="27">
        <f t="shared" si="89"/>
        <v>-6000</v>
      </c>
      <c r="CI54" s="27">
        <f t="shared" si="89"/>
        <v>-6000</v>
      </c>
      <c r="CJ54" s="27">
        <f t="shared" si="89"/>
        <v>-6000</v>
      </c>
      <c r="CK54" s="27">
        <f t="shared" si="89"/>
        <v>-6000</v>
      </c>
      <c r="CL54" s="27">
        <f t="shared" si="89"/>
        <v>-6000</v>
      </c>
      <c r="CM54" s="27">
        <f t="shared" si="89"/>
        <v>-6000</v>
      </c>
      <c r="CN54" s="27">
        <f t="shared" si="89"/>
        <v>-6000</v>
      </c>
      <c r="CO54" s="27">
        <f t="shared" si="89"/>
        <v>-6000</v>
      </c>
      <c r="CP54" s="27">
        <f t="shared" si="89"/>
        <v>-6000</v>
      </c>
      <c r="CQ54" s="27">
        <f t="shared" si="89"/>
        <v>-6000</v>
      </c>
      <c r="CR54" s="27">
        <f t="shared" si="89"/>
        <v>-6000</v>
      </c>
      <c r="CS54" s="27">
        <f t="shared" si="89"/>
        <v>-6000</v>
      </c>
      <c r="CT54" s="27">
        <f t="shared" si="89"/>
        <v>-6000</v>
      </c>
      <c r="CU54" s="27">
        <f t="shared" si="89"/>
        <v>-6000</v>
      </c>
      <c r="CV54" s="27">
        <f t="shared" si="89"/>
        <v>-6000</v>
      </c>
      <c r="CW54" s="27">
        <f t="shared" si="89"/>
        <v>-6000</v>
      </c>
      <c r="CX54" s="27">
        <f t="shared" si="89"/>
        <v>-6000</v>
      </c>
      <c r="CY54" s="27">
        <f t="shared" si="89"/>
        <v>-6000</v>
      </c>
      <c r="CZ54" s="27">
        <f t="shared" si="89"/>
        <v>-6000</v>
      </c>
      <c r="DA54" s="27">
        <f t="shared" si="89"/>
        <v>-6000</v>
      </c>
      <c r="DB54" s="27">
        <f t="shared" si="89"/>
        <v>-6000</v>
      </c>
      <c r="DC54" s="27">
        <f t="shared" si="89"/>
        <v>-6000</v>
      </c>
      <c r="DD54" s="27">
        <f t="shared" si="89"/>
        <v>-6000</v>
      </c>
      <c r="DE54" s="27">
        <f t="shared" si="89"/>
        <v>-6000</v>
      </c>
      <c r="DF54" s="27">
        <f t="shared" si="89"/>
        <v>-6000</v>
      </c>
      <c r="DG54" s="27">
        <f t="shared" si="89"/>
        <v>-6000</v>
      </c>
      <c r="DH54" s="27">
        <f t="shared" si="89"/>
        <v>-6000</v>
      </c>
      <c r="DI54" s="27">
        <f t="shared" si="89"/>
        <v>-6000</v>
      </c>
      <c r="DJ54" s="27">
        <f t="shared" si="89"/>
        <v>-6000</v>
      </c>
      <c r="DK54" s="27">
        <f t="shared" si="89"/>
        <v>-6000</v>
      </c>
      <c r="DL54" s="27">
        <f t="shared" si="89"/>
        <v>-6000</v>
      </c>
      <c r="DM54" s="27">
        <f t="shared" si="89"/>
        <v>-6000</v>
      </c>
      <c r="DN54" s="27">
        <f t="shared" si="89"/>
        <v>-6000</v>
      </c>
      <c r="DO54" s="27">
        <f t="shared" si="89"/>
        <v>-6000</v>
      </c>
      <c r="DP54" s="27">
        <f t="shared" si="89"/>
        <v>-6000</v>
      </c>
      <c r="DQ54" s="27">
        <f t="shared" si="89"/>
        <v>-6000</v>
      </c>
      <c r="DR54" s="27">
        <f t="shared" si="89"/>
        <v>-6000</v>
      </c>
      <c r="DS54" s="27">
        <f t="shared" si="89"/>
        <v>-6000</v>
      </c>
      <c r="DT54" s="27">
        <f t="shared" si="89"/>
        <v>-6000</v>
      </c>
      <c r="DU54" s="27">
        <f t="shared" si="89"/>
        <v>-6000</v>
      </c>
      <c r="DV54" s="27">
        <f t="shared" si="89"/>
        <v>-6000</v>
      </c>
      <c r="DW54" s="27">
        <f t="shared" si="89"/>
        <v>-6000</v>
      </c>
      <c r="DY54" s="27">
        <f t="shared" si="89"/>
        <v>-102000</v>
      </c>
      <c r="DZ54" s="27">
        <f t="shared" si="89"/>
        <v>-72000</v>
      </c>
      <c r="EA54" s="27">
        <f t="shared" si="89"/>
        <v>-72000</v>
      </c>
      <c r="EB54" s="27">
        <f t="shared" si="89"/>
        <v>-72000</v>
      </c>
      <c r="EC54" s="27">
        <f t="shared" si="89"/>
        <v>-72000</v>
      </c>
      <c r="ED54" s="27">
        <f t="shared" si="89"/>
        <v>-72000</v>
      </c>
      <c r="EE54" s="27">
        <f t="shared" si="89"/>
        <v>-72000</v>
      </c>
      <c r="EF54" s="27">
        <f t="shared" si="89"/>
        <v>-72000</v>
      </c>
      <c r="EG54" s="27">
        <f t="shared" si="89"/>
        <v>-72000</v>
      </c>
      <c r="EH54" s="27">
        <f t="shared" ref="EH54" si="90">+EH49+EH45+EH41+EH37</f>
        <v>-72000</v>
      </c>
    </row>
    <row r="55" spans="3:138">
      <c r="D55" s="233"/>
    </row>
    <row r="56" spans="3:138">
      <c r="D56" s="229" t="s">
        <v>348</v>
      </c>
      <c r="H56" s="235">
        <f>+H58+H66</f>
        <v>816398.125</v>
      </c>
      <c r="I56" s="235">
        <f>+I58+I66</f>
        <v>-68601.875</v>
      </c>
      <c r="J56" s="235">
        <f t="shared" ref="J56:BU56" si="91">+J58+J66</f>
        <v>-68601.875</v>
      </c>
      <c r="K56" s="235">
        <f t="shared" si="91"/>
        <v>-38601.875</v>
      </c>
      <c r="L56" s="235">
        <f t="shared" si="91"/>
        <v>-33601.875</v>
      </c>
      <c r="M56" s="235">
        <f t="shared" si="91"/>
        <v>-3601.875</v>
      </c>
      <c r="N56" s="235">
        <f t="shared" si="91"/>
        <v>-3601.875</v>
      </c>
      <c r="O56" s="235">
        <f t="shared" si="91"/>
        <v>-3601.875</v>
      </c>
      <c r="P56" s="235">
        <f t="shared" si="91"/>
        <v>6398.125</v>
      </c>
      <c r="Q56" s="235">
        <f t="shared" si="91"/>
        <v>6398.125</v>
      </c>
      <c r="R56" s="235">
        <f t="shared" si="91"/>
        <v>6398.125</v>
      </c>
      <c r="S56" s="235">
        <f t="shared" si="91"/>
        <v>6398.125</v>
      </c>
      <c r="T56" s="235">
        <f t="shared" si="91"/>
        <v>3348.125</v>
      </c>
      <c r="U56" s="235">
        <f t="shared" si="91"/>
        <v>3348.125</v>
      </c>
      <c r="V56" s="235">
        <f t="shared" si="91"/>
        <v>3348.125</v>
      </c>
      <c r="W56" s="235">
        <f t="shared" si="91"/>
        <v>3348.125</v>
      </c>
      <c r="X56" s="235">
        <f t="shared" si="91"/>
        <v>3348.125</v>
      </c>
      <c r="Y56" s="235">
        <f t="shared" si="91"/>
        <v>3348.125</v>
      </c>
      <c r="Z56" s="235">
        <f t="shared" si="91"/>
        <v>3348.125</v>
      </c>
      <c r="AA56" s="235">
        <f t="shared" si="91"/>
        <v>3348.125</v>
      </c>
      <c r="AB56" s="235">
        <f t="shared" si="91"/>
        <v>3348.125</v>
      </c>
      <c r="AC56" s="235">
        <f t="shared" si="91"/>
        <v>3348.125</v>
      </c>
      <c r="AD56" s="235">
        <f t="shared" si="91"/>
        <v>3348.125</v>
      </c>
      <c r="AE56" s="235">
        <f t="shared" si="91"/>
        <v>3348.125</v>
      </c>
      <c r="AF56" s="235">
        <f t="shared" si="91"/>
        <v>-7151.875</v>
      </c>
      <c r="AG56" s="235">
        <f t="shared" si="91"/>
        <v>-7151.875</v>
      </c>
      <c r="AH56" s="235">
        <f t="shared" si="91"/>
        <v>-7151.875</v>
      </c>
      <c r="AI56" s="235">
        <f t="shared" si="91"/>
        <v>-7151.875</v>
      </c>
      <c r="AJ56" s="235">
        <f t="shared" si="91"/>
        <v>-7151.875</v>
      </c>
      <c r="AK56" s="235">
        <f t="shared" si="91"/>
        <v>-7151.875</v>
      </c>
      <c r="AL56" s="235">
        <f t="shared" si="91"/>
        <v>-7151.875</v>
      </c>
      <c r="AM56" s="235">
        <f t="shared" si="91"/>
        <v>-7151.875</v>
      </c>
      <c r="AN56" s="235">
        <f t="shared" si="91"/>
        <v>-7151.875</v>
      </c>
      <c r="AO56" s="235">
        <f t="shared" si="91"/>
        <v>-7151.875</v>
      </c>
      <c r="AP56" s="235">
        <f t="shared" si="91"/>
        <v>-7151.875</v>
      </c>
      <c r="AQ56" s="235">
        <f t="shared" si="91"/>
        <v>-7151.875</v>
      </c>
      <c r="AR56" s="235">
        <f t="shared" si="91"/>
        <v>3348.125</v>
      </c>
      <c r="AS56" s="235">
        <f t="shared" si="91"/>
        <v>3348.125</v>
      </c>
      <c r="AT56" s="235">
        <f t="shared" si="91"/>
        <v>3348.125</v>
      </c>
      <c r="AU56" s="235">
        <f t="shared" si="91"/>
        <v>3348.125</v>
      </c>
      <c r="AV56" s="235">
        <f t="shared" si="91"/>
        <v>3348.125</v>
      </c>
      <c r="AW56" s="235">
        <f t="shared" si="91"/>
        <v>3348.125</v>
      </c>
      <c r="AX56" s="235">
        <f t="shared" si="91"/>
        <v>3348.125</v>
      </c>
      <c r="AY56" s="235">
        <f t="shared" si="91"/>
        <v>3348.125</v>
      </c>
      <c r="AZ56" s="235">
        <f t="shared" si="91"/>
        <v>3348.125</v>
      </c>
      <c r="BA56" s="235">
        <f t="shared" si="91"/>
        <v>3348.125</v>
      </c>
      <c r="BB56" s="235">
        <f t="shared" si="91"/>
        <v>3348.125</v>
      </c>
      <c r="BC56" s="235">
        <f t="shared" si="91"/>
        <v>3348.125</v>
      </c>
      <c r="BD56" s="235">
        <f t="shared" si="91"/>
        <v>3348.125</v>
      </c>
      <c r="BE56" s="235">
        <f t="shared" si="91"/>
        <v>3348.125</v>
      </c>
      <c r="BF56" s="235">
        <f t="shared" si="91"/>
        <v>3348.125</v>
      </c>
      <c r="BG56" s="235">
        <f t="shared" si="91"/>
        <v>3348.125</v>
      </c>
      <c r="BH56" s="235">
        <f t="shared" si="91"/>
        <v>3348.125</v>
      </c>
      <c r="BI56" s="235">
        <f t="shared" si="91"/>
        <v>3348.125</v>
      </c>
      <c r="BJ56" s="235">
        <f t="shared" si="91"/>
        <v>3348.125</v>
      </c>
      <c r="BK56" s="235">
        <f t="shared" si="91"/>
        <v>3348.125</v>
      </c>
      <c r="BL56" s="235">
        <f t="shared" si="91"/>
        <v>3348.125</v>
      </c>
      <c r="BM56" s="235">
        <f t="shared" si="91"/>
        <v>3348.125</v>
      </c>
      <c r="BN56" s="235">
        <f t="shared" si="91"/>
        <v>3348.125</v>
      </c>
      <c r="BO56" s="235">
        <f t="shared" si="91"/>
        <v>3348.125</v>
      </c>
      <c r="BP56" s="235">
        <f t="shared" si="91"/>
        <v>3348.125</v>
      </c>
      <c r="BQ56" s="235">
        <f t="shared" si="91"/>
        <v>3348.125</v>
      </c>
      <c r="BR56" s="235">
        <f t="shared" si="91"/>
        <v>3348.125</v>
      </c>
      <c r="BS56" s="235">
        <f t="shared" si="91"/>
        <v>3348.125</v>
      </c>
      <c r="BT56" s="235">
        <f t="shared" si="91"/>
        <v>3348.125</v>
      </c>
      <c r="BU56" s="235">
        <f t="shared" si="91"/>
        <v>3348.125</v>
      </c>
      <c r="BV56" s="235">
        <f t="shared" ref="BV56:EG56" si="92">+BV58+BV66</f>
        <v>3348.125</v>
      </c>
      <c r="BW56" s="235">
        <f t="shared" si="92"/>
        <v>3348.125</v>
      </c>
      <c r="BX56" s="235">
        <f t="shared" si="92"/>
        <v>3348.125</v>
      </c>
      <c r="BY56" s="235">
        <f t="shared" si="92"/>
        <v>3348.125</v>
      </c>
      <c r="BZ56" s="235">
        <f t="shared" si="92"/>
        <v>3348.125</v>
      </c>
      <c r="CA56" s="235">
        <f t="shared" si="92"/>
        <v>3348.125</v>
      </c>
      <c r="CB56" s="235">
        <f t="shared" si="92"/>
        <v>3348.125</v>
      </c>
      <c r="CC56" s="235">
        <f t="shared" si="92"/>
        <v>3348.125</v>
      </c>
      <c r="CD56" s="235">
        <f t="shared" si="92"/>
        <v>3348.125</v>
      </c>
      <c r="CE56" s="235">
        <f t="shared" si="92"/>
        <v>3348.125</v>
      </c>
      <c r="CF56" s="235">
        <f t="shared" si="92"/>
        <v>3348.125</v>
      </c>
      <c r="CG56" s="235">
        <f t="shared" si="92"/>
        <v>3348.125</v>
      </c>
      <c r="CH56" s="235">
        <f t="shared" si="92"/>
        <v>3348.125</v>
      </c>
      <c r="CI56" s="235">
        <f t="shared" si="92"/>
        <v>3348.125</v>
      </c>
      <c r="CJ56" s="235">
        <f t="shared" si="92"/>
        <v>3348.125</v>
      </c>
      <c r="CK56" s="235">
        <f t="shared" si="92"/>
        <v>3348.125</v>
      </c>
      <c r="CL56" s="235">
        <f t="shared" si="92"/>
        <v>3348.125</v>
      </c>
      <c r="CM56" s="235">
        <f t="shared" si="92"/>
        <v>3348.125</v>
      </c>
      <c r="CN56" s="235">
        <f t="shared" si="92"/>
        <v>3348.125</v>
      </c>
      <c r="CO56" s="235">
        <f t="shared" si="92"/>
        <v>3348.125</v>
      </c>
      <c r="CP56" s="235">
        <f t="shared" si="92"/>
        <v>3348.125</v>
      </c>
      <c r="CQ56" s="235">
        <f t="shared" si="92"/>
        <v>3348.125</v>
      </c>
      <c r="CR56" s="235">
        <f t="shared" si="92"/>
        <v>3348.125</v>
      </c>
      <c r="CS56" s="235">
        <f t="shared" si="92"/>
        <v>3348.125</v>
      </c>
      <c r="CT56" s="235">
        <f t="shared" si="92"/>
        <v>3348.125</v>
      </c>
      <c r="CU56" s="235">
        <f t="shared" si="92"/>
        <v>3348.125</v>
      </c>
      <c r="CV56" s="235">
        <f t="shared" si="92"/>
        <v>3348.125</v>
      </c>
      <c r="CW56" s="235">
        <f t="shared" si="92"/>
        <v>3348.125</v>
      </c>
      <c r="CX56" s="235">
        <f t="shared" si="92"/>
        <v>3348.125</v>
      </c>
      <c r="CY56" s="235">
        <f t="shared" si="92"/>
        <v>3348.125</v>
      </c>
      <c r="CZ56" s="235">
        <f t="shared" si="92"/>
        <v>3348.125</v>
      </c>
      <c r="DA56" s="235">
        <f t="shared" si="92"/>
        <v>3348.125</v>
      </c>
      <c r="DB56" s="235">
        <f t="shared" si="92"/>
        <v>3348.125</v>
      </c>
      <c r="DC56" s="235">
        <f t="shared" si="92"/>
        <v>3348.125</v>
      </c>
      <c r="DD56" s="235">
        <f t="shared" si="92"/>
        <v>3348.125</v>
      </c>
      <c r="DE56" s="235">
        <f t="shared" si="92"/>
        <v>3348.125</v>
      </c>
      <c r="DF56" s="235">
        <f t="shared" si="92"/>
        <v>3348.125</v>
      </c>
      <c r="DG56" s="235">
        <f t="shared" si="92"/>
        <v>3348.125</v>
      </c>
      <c r="DH56" s="235">
        <f t="shared" si="92"/>
        <v>3348.125</v>
      </c>
      <c r="DI56" s="235">
        <f t="shared" si="92"/>
        <v>3348.125</v>
      </c>
      <c r="DJ56" s="235">
        <f t="shared" si="92"/>
        <v>3348.125</v>
      </c>
      <c r="DK56" s="235">
        <f t="shared" si="92"/>
        <v>3348.125</v>
      </c>
      <c r="DL56" s="235">
        <f t="shared" si="92"/>
        <v>3348.125</v>
      </c>
      <c r="DM56" s="235">
        <f t="shared" si="92"/>
        <v>3348.125</v>
      </c>
      <c r="DN56" s="235">
        <f t="shared" si="92"/>
        <v>3348.125</v>
      </c>
      <c r="DO56" s="235">
        <f t="shared" si="92"/>
        <v>3348.125</v>
      </c>
      <c r="DP56" s="235">
        <f t="shared" si="92"/>
        <v>3348.125</v>
      </c>
      <c r="DQ56" s="235">
        <f t="shared" si="92"/>
        <v>3348.125</v>
      </c>
      <c r="DR56" s="235">
        <f t="shared" si="92"/>
        <v>3348.125</v>
      </c>
      <c r="DS56" s="235">
        <f t="shared" si="92"/>
        <v>3348.125</v>
      </c>
      <c r="DT56" s="235">
        <f t="shared" si="92"/>
        <v>3348.125</v>
      </c>
      <c r="DU56" s="235">
        <f t="shared" si="92"/>
        <v>3348.125</v>
      </c>
      <c r="DV56" s="235">
        <f t="shared" si="92"/>
        <v>3348.125</v>
      </c>
      <c r="DW56" s="235">
        <f t="shared" si="92"/>
        <v>3348.125</v>
      </c>
      <c r="DY56" s="235">
        <f t="shared" si="92"/>
        <v>621777.5</v>
      </c>
      <c r="DZ56" s="235">
        <f t="shared" si="92"/>
        <v>40177.5</v>
      </c>
      <c r="EA56" s="235">
        <f t="shared" si="92"/>
        <v>-85822.5</v>
      </c>
      <c r="EB56" s="235">
        <f t="shared" si="92"/>
        <v>40177.5</v>
      </c>
      <c r="EC56" s="235">
        <f t="shared" si="92"/>
        <v>40177.5</v>
      </c>
      <c r="ED56" s="235">
        <f t="shared" si="92"/>
        <v>40177.5</v>
      </c>
      <c r="EE56" s="235">
        <f t="shared" si="92"/>
        <v>40177.5</v>
      </c>
      <c r="EF56" s="235">
        <f t="shared" si="92"/>
        <v>40177.5</v>
      </c>
      <c r="EG56" s="235">
        <f t="shared" si="92"/>
        <v>40177.5</v>
      </c>
      <c r="EH56" s="235">
        <f t="shared" ref="EH56" si="93">+EH58+EH66</f>
        <v>40177.5</v>
      </c>
    </row>
    <row r="57" spans="3:138">
      <c r="C57" s="234"/>
      <c r="D57" s="234"/>
    </row>
    <row r="58" spans="3:138" ht="15.6">
      <c r="C58" s="230" t="s">
        <v>349</v>
      </c>
      <c r="D58" s="230"/>
      <c r="H58" s="27">
        <f>+SUM(H59:H64)</f>
        <v>-19630</v>
      </c>
      <c r="I58" s="27">
        <f>+SUM(I59:I64)</f>
        <v>-19630</v>
      </c>
      <c r="J58" s="27">
        <f t="shared" ref="J58:BU58" si="94">+SUM(J59:J64)</f>
        <v>-19630</v>
      </c>
      <c r="K58" s="27">
        <f t="shared" si="94"/>
        <v>10370</v>
      </c>
      <c r="L58" s="27">
        <f t="shared" si="94"/>
        <v>10370</v>
      </c>
      <c r="M58" s="27">
        <f t="shared" si="94"/>
        <v>10370</v>
      </c>
      <c r="N58" s="27">
        <f t="shared" si="94"/>
        <v>10370</v>
      </c>
      <c r="O58" s="27">
        <f t="shared" si="94"/>
        <v>10370</v>
      </c>
      <c r="P58" s="27">
        <f t="shared" si="94"/>
        <v>10370</v>
      </c>
      <c r="Q58" s="27">
        <f t="shared" si="94"/>
        <v>10370</v>
      </c>
      <c r="R58" s="27">
        <f t="shared" si="94"/>
        <v>10370</v>
      </c>
      <c r="S58" s="27">
        <f t="shared" si="94"/>
        <v>10370</v>
      </c>
      <c r="T58" s="27">
        <f t="shared" si="94"/>
        <v>7320</v>
      </c>
      <c r="U58" s="27">
        <f t="shared" si="94"/>
        <v>7320</v>
      </c>
      <c r="V58" s="27">
        <f t="shared" si="94"/>
        <v>7320</v>
      </c>
      <c r="W58" s="27">
        <f t="shared" si="94"/>
        <v>7320</v>
      </c>
      <c r="X58" s="27">
        <f t="shared" si="94"/>
        <v>7320</v>
      </c>
      <c r="Y58" s="27">
        <f t="shared" si="94"/>
        <v>7320</v>
      </c>
      <c r="Z58" s="27">
        <f t="shared" si="94"/>
        <v>7320</v>
      </c>
      <c r="AA58" s="27">
        <f t="shared" si="94"/>
        <v>7320</v>
      </c>
      <c r="AB58" s="27">
        <f t="shared" si="94"/>
        <v>7320</v>
      </c>
      <c r="AC58" s="27">
        <f t="shared" si="94"/>
        <v>7320</v>
      </c>
      <c r="AD58" s="27">
        <f t="shared" si="94"/>
        <v>7320</v>
      </c>
      <c r="AE58" s="27">
        <f t="shared" si="94"/>
        <v>7320</v>
      </c>
      <c r="AF58" s="27">
        <f t="shared" si="94"/>
        <v>7320</v>
      </c>
      <c r="AG58" s="27">
        <f t="shared" si="94"/>
        <v>7320</v>
      </c>
      <c r="AH58" s="27">
        <f t="shared" si="94"/>
        <v>7320</v>
      </c>
      <c r="AI58" s="27">
        <f t="shared" si="94"/>
        <v>7320</v>
      </c>
      <c r="AJ58" s="27">
        <f t="shared" si="94"/>
        <v>7320</v>
      </c>
      <c r="AK58" s="27">
        <f t="shared" si="94"/>
        <v>7320</v>
      </c>
      <c r="AL58" s="27">
        <f t="shared" si="94"/>
        <v>7320</v>
      </c>
      <c r="AM58" s="27">
        <f t="shared" si="94"/>
        <v>7320</v>
      </c>
      <c r="AN58" s="27">
        <f t="shared" si="94"/>
        <v>7320</v>
      </c>
      <c r="AO58" s="27">
        <f t="shared" si="94"/>
        <v>7320</v>
      </c>
      <c r="AP58" s="27">
        <f t="shared" si="94"/>
        <v>7320</v>
      </c>
      <c r="AQ58" s="27">
        <f t="shared" si="94"/>
        <v>7320</v>
      </c>
      <c r="AR58" s="27">
        <f t="shared" si="94"/>
        <v>7320</v>
      </c>
      <c r="AS58" s="27">
        <f t="shared" si="94"/>
        <v>7320</v>
      </c>
      <c r="AT58" s="27">
        <f t="shared" si="94"/>
        <v>7320</v>
      </c>
      <c r="AU58" s="27">
        <f t="shared" si="94"/>
        <v>7320</v>
      </c>
      <c r="AV58" s="27">
        <f t="shared" si="94"/>
        <v>7320</v>
      </c>
      <c r="AW58" s="27">
        <f t="shared" si="94"/>
        <v>7320</v>
      </c>
      <c r="AX58" s="27">
        <f t="shared" si="94"/>
        <v>7320</v>
      </c>
      <c r="AY58" s="27">
        <f t="shared" si="94"/>
        <v>7320</v>
      </c>
      <c r="AZ58" s="27">
        <f t="shared" si="94"/>
        <v>7320</v>
      </c>
      <c r="BA58" s="27">
        <f t="shared" si="94"/>
        <v>7320</v>
      </c>
      <c r="BB58" s="27">
        <f t="shared" si="94"/>
        <v>7320</v>
      </c>
      <c r="BC58" s="27">
        <f t="shared" si="94"/>
        <v>7320</v>
      </c>
      <c r="BD58" s="27">
        <f t="shared" si="94"/>
        <v>7320</v>
      </c>
      <c r="BE58" s="27">
        <f t="shared" si="94"/>
        <v>7320</v>
      </c>
      <c r="BF58" s="27">
        <f t="shared" si="94"/>
        <v>7320</v>
      </c>
      <c r="BG58" s="27">
        <f t="shared" si="94"/>
        <v>7320</v>
      </c>
      <c r="BH58" s="27">
        <f t="shared" si="94"/>
        <v>7320</v>
      </c>
      <c r="BI58" s="27">
        <f t="shared" si="94"/>
        <v>7320</v>
      </c>
      <c r="BJ58" s="27">
        <f t="shared" si="94"/>
        <v>7320</v>
      </c>
      <c r="BK58" s="27">
        <f t="shared" si="94"/>
        <v>7320</v>
      </c>
      <c r="BL58" s="27">
        <f t="shared" si="94"/>
        <v>7320</v>
      </c>
      <c r="BM58" s="27">
        <f t="shared" si="94"/>
        <v>7320</v>
      </c>
      <c r="BN58" s="27">
        <f t="shared" si="94"/>
        <v>7320</v>
      </c>
      <c r="BO58" s="27">
        <f t="shared" si="94"/>
        <v>7320</v>
      </c>
      <c r="BP58" s="27">
        <f t="shared" si="94"/>
        <v>7320</v>
      </c>
      <c r="BQ58" s="27">
        <f t="shared" si="94"/>
        <v>7320</v>
      </c>
      <c r="BR58" s="27">
        <f t="shared" si="94"/>
        <v>7320</v>
      </c>
      <c r="BS58" s="27">
        <f t="shared" si="94"/>
        <v>7320</v>
      </c>
      <c r="BT58" s="27">
        <f t="shared" si="94"/>
        <v>7320</v>
      </c>
      <c r="BU58" s="27">
        <f t="shared" si="94"/>
        <v>7320</v>
      </c>
      <c r="BV58" s="27">
        <f t="shared" ref="BV58:DW58" si="95">+SUM(BV59:BV64)</f>
        <v>7320</v>
      </c>
      <c r="BW58" s="27">
        <f t="shared" si="95"/>
        <v>7320</v>
      </c>
      <c r="BX58" s="27">
        <f t="shared" si="95"/>
        <v>7320</v>
      </c>
      <c r="BY58" s="27">
        <f t="shared" si="95"/>
        <v>7320</v>
      </c>
      <c r="BZ58" s="27">
        <f t="shared" si="95"/>
        <v>7320</v>
      </c>
      <c r="CA58" s="27">
        <f t="shared" si="95"/>
        <v>7320</v>
      </c>
      <c r="CB58" s="27">
        <f t="shared" si="95"/>
        <v>7320</v>
      </c>
      <c r="CC58" s="27">
        <f t="shared" si="95"/>
        <v>7320</v>
      </c>
      <c r="CD58" s="27">
        <f t="shared" si="95"/>
        <v>7320</v>
      </c>
      <c r="CE58" s="27">
        <f t="shared" si="95"/>
        <v>7320</v>
      </c>
      <c r="CF58" s="27">
        <f t="shared" si="95"/>
        <v>7320</v>
      </c>
      <c r="CG58" s="27">
        <f t="shared" si="95"/>
        <v>7320</v>
      </c>
      <c r="CH58" s="27">
        <f t="shared" si="95"/>
        <v>7320</v>
      </c>
      <c r="CI58" s="27">
        <f t="shared" si="95"/>
        <v>7320</v>
      </c>
      <c r="CJ58" s="27">
        <f t="shared" si="95"/>
        <v>7320</v>
      </c>
      <c r="CK58" s="27">
        <f t="shared" si="95"/>
        <v>7320</v>
      </c>
      <c r="CL58" s="27">
        <f t="shared" si="95"/>
        <v>7320</v>
      </c>
      <c r="CM58" s="27">
        <f t="shared" si="95"/>
        <v>7320</v>
      </c>
      <c r="CN58" s="27">
        <f t="shared" si="95"/>
        <v>7320</v>
      </c>
      <c r="CO58" s="27">
        <f t="shared" si="95"/>
        <v>7320</v>
      </c>
      <c r="CP58" s="27">
        <f t="shared" si="95"/>
        <v>7320</v>
      </c>
      <c r="CQ58" s="27">
        <f t="shared" si="95"/>
        <v>7320</v>
      </c>
      <c r="CR58" s="27">
        <f t="shared" si="95"/>
        <v>7320</v>
      </c>
      <c r="CS58" s="27">
        <f t="shared" si="95"/>
        <v>7320</v>
      </c>
      <c r="CT58" s="27">
        <f t="shared" si="95"/>
        <v>7320</v>
      </c>
      <c r="CU58" s="27">
        <f t="shared" si="95"/>
        <v>7320</v>
      </c>
      <c r="CV58" s="27">
        <f t="shared" si="95"/>
        <v>7320</v>
      </c>
      <c r="CW58" s="27">
        <f t="shared" si="95"/>
        <v>7320</v>
      </c>
      <c r="CX58" s="27">
        <f t="shared" si="95"/>
        <v>7320</v>
      </c>
      <c r="CY58" s="27">
        <f t="shared" si="95"/>
        <v>7320</v>
      </c>
      <c r="CZ58" s="27">
        <f t="shared" si="95"/>
        <v>7320</v>
      </c>
      <c r="DA58" s="27">
        <f t="shared" si="95"/>
        <v>7320</v>
      </c>
      <c r="DB58" s="27">
        <f t="shared" si="95"/>
        <v>7320</v>
      </c>
      <c r="DC58" s="27">
        <f t="shared" si="95"/>
        <v>7320</v>
      </c>
      <c r="DD58" s="27">
        <f t="shared" si="95"/>
        <v>7320</v>
      </c>
      <c r="DE58" s="27">
        <f t="shared" si="95"/>
        <v>7320</v>
      </c>
      <c r="DF58" s="27">
        <f t="shared" si="95"/>
        <v>7320</v>
      </c>
      <c r="DG58" s="27">
        <f t="shared" si="95"/>
        <v>7320</v>
      </c>
      <c r="DH58" s="27">
        <f t="shared" si="95"/>
        <v>7320</v>
      </c>
      <c r="DI58" s="27">
        <f t="shared" si="95"/>
        <v>7320</v>
      </c>
      <c r="DJ58" s="27">
        <f t="shared" si="95"/>
        <v>7320</v>
      </c>
      <c r="DK58" s="27">
        <f t="shared" si="95"/>
        <v>7320</v>
      </c>
      <c r="DL58" s="27">
        <f t="shared" si="95"/>
        <v>7320</v>
      </c>
      <c r="DM58" s="27">
        <f t="shared" si="95"/>
        <v>7320</v>
      </c>
      <c r="DN58" s="27">
        <f t="shared" si="95"/>
        <v>7320</v>
      </c>
      <c r="DO58" s="27">
        <f t="shared" si="95"/>
        <v>7320</v>
      </c>
      <c r="DP58" s="27">
        <f t="shared" si="95"/>
        <v>7320</v>
      </c>
      <c r="DQ58" s="27">
        <f t="shared" si="95"/>
        <v>7320</v>
      </c>
      <c r="DR58" s="27">
        <f t="shared" si="95"/>
        <v>7320</v>
      </c>
      <c r="DS58" s="27">
        <f t="shared" si="95"/>
        <v>7320</v>
      </c>
      <c r="DT58" s="27">
        <f t="shared" si="95"/>
        <v>7320</v>
      </c>
      <c r="DU58" s="27">
        <f t="shared" si="95"/>
        <v>7320</v>
      </c>
      <c r="DV58" s="27">
        <f t="shared" si="95"/>
        <v>7320</v>
      </c>
      <c r="DW58" s="27">
        <f t="shared" si="95"/>
        <v>7320</v>
      </c>
      <c r="DY58" s="27">
        <f t="shared" ref="DY58:EH58" si="96">+SUM(DY59:DY64)</f>
        <v>34440</v>
      </c>
      <c r="DZ58" s="27">
        <f t="shared" si="96"/>
        <v>87840</v>
      </c>
      <c r="EA58" s="27">
        <f t="shared" si="96"/>
        <v>87840</v>
      </c>
      <c r="EB58" s="27">
        <f t="shared" si="96"/>
        <v>87840</v>
      </c>
      <c r="EC58" s="27">
        <f t="shared" si="96"/>
        <v>87840</v>
      </c>
      <c r="ED58" s="27">
        <f t="shared" si="96"/>
        <v>87840</v>
      </c>
      <c r="EE58" s="27">
        <f t="shared" si="96"/>
        <v>87840</v>
      </c>
      <c r="EF58" s="27">
        <f t="shared" si="96"/>
        <v>87840</v>
      </c>
      <c r="EG58" s="27">
        <f t="shared" si="96"/>
        <v>87840</v>
      </c>
      <c r="EH58" s="27">
        <f t="shared" si="96"/>
        <v>87840</v>
      </c>
    </row>
    <row r="59" spans="3:138">
      <c r="D59" t="s">
        <v>350</v>
      </c>
      <c r="H59" s="3">
        <f>+[1]I_Finanziamenti!H145</f>
        <v>0</v>
      </c>
      <c r="I59" s="3">
        <f>+[1]I_Finanziamenti!I145</f>
        <v>0</v>
      </c>
      <c r="J59" s="3">
        <f>+[1]I_Finanziamenti!J145</f>
        <v>0</v>
      </c>
      <c r="K59" s="3">
        <f>+[1]I_Finanziamenti!K145</f>
        <v>0</v>
      </c>
      <c r="L59" s="3">
        <f>+[1]I_Finanziamenti!L145</f>
        <v>0</v>
      </c>
      <c r="M59" s="3">
        <f>+[1]I_Finanziamenti!M145</f>
        <v>0</v>
      </c>
      <c r="N59" s="3">
        <f>+[1]I_Finanziamenti!N145</f>
        <v>0</v>
      </c>
      <c r="O59" s="3">
        <f>+[1]I_Finanziamenti!O145</f>
        <v>0</v>
      </c>
      <c r="P59" s="3">
        <f>+[1]I_Finanziamenti!P145</f>
        <v>0</v>
      </c>
      <c r="Q59" s="3">
        <f>+[1]I_Finanziamenti!Q145</f>
        <v>0</v>
      </c>
      <c r="R59" s="3">
        <f>+[1]I_Finanziamenti!R145</f>
        <v>0</v>
      </c>
      <c r="S59" s="3">
        <f>+[1]I_Finanziamenti!S145</f>
        <v>0</v>
      </c>
      <c r="T59" s="3">
        <f>+[1]I_Finanziamenti!T145</f>
        <v>0</v>
      </c>
      <c r="U59" s="3">
        <f>+[1]I_Finanziamenti!U145</f>
        <v>0</v>
      </c>
      <c r="V59" s="3">
        <f>+[1]I_Finanziamenti!V145</f>
        <v>0</v>
      </c>
      <c r="W59" s="3">
        <f>+[1]I_Finanziamenti!W145</f>
        <v>0</v>
      </c>
      <c r="X59" s="3">
        <f>+[1]I_Finanziamenti!X145</f>
        <v>0</v>
      </c>
      <c r="Y59" s="3">
        <f>+[1]I_Finanziamenti!Y145</f>
        <v>0</v>
      </c>
      <c r="Z59" s="3">
        <f>+[1]I_Finanziamenti!Z145</f>
        <v>0</v>
      </c>
      <c r="AA59" s="3">
        <f>+[1]I_Finanziamenti!AA145</f>
        <v>0</v>
      </c>
      <c r="AB59" s="3">
        <f>+[1]I_Finanziamenti!AB145</f>
        <v>0</v>
      </c>
      <c r="AC59" s="3">
        <f>+[1]I_Finanziamenti!AC145</f>
        <v>0</v>
      </c>
      <c r="AD59" s="3">
        <f>+[1]I_Finanziamenti!AD145</f>
        <v>0</v>
      </c>
      <c r="AE59" s="3">
        <f>+[1]I_Finanziamenti!AE145</f>
        <v>0</v>
      </c>
      <c r="AF59" s="3">
        <f>+[1]I_Finanziamenti!AF145</f>
        <v>0</v>
      </c>
      <c r="AG59" s="3">
        <f>+[1]I_Finanziamenti!AG145</f>
        <v>0</v>
      </c>
      <c r="AH59" s="3">
        <f>+[1]I_Finanziamenti!AH145</f>
        <v>0</v>
      </c>
      <c r="AI59" s="3">
        <f>+[1]I_Finanziamenti!AI145</f>
        <v>0</v>
      </c>
      <c r="AJ59" s="3">
        <f>+[1]I_Finanziamenti!AJ145</f>
        <v>0</v>
      </c>
      <c r="AK59" s="3">
        <f>+[1]I_Finanziamenti!AK145</f>
        <v>0</v>
      </c>
      <c r="AL59" s="3">
        <f>+[1]I_Finanziamenti!AL145</f>
        <v>0</v>
      </c>
      <c r="AM59" s="3">
        <f>+[1]I_Finanziamenti!AM145</f>
        <v>0</v>
      </c>
      <c r="AN59" s="3">
        <f>+[1]I_Finanziamenti!AN145</f>
        <v>0</v>
      </c>
      <c r="AO59" s="3">
        <f>+[1]I_Finanziamenti!AO145</f>
        <v>0</v>
      </c>
      <c r="AP59" s="3">
        <f>+[1]I_Finanziamenti!AP145</f>
        <v>0</v>
      </c>
      <c r="AQ59" s="3">
        <f>+[1]I_Finanziamenti!AQ145</f>
        <v>0</v>
      </c>
      <c r="AR59" s="3">
        <f>+[1]I_Finanziamenti!AR145</f>
        <v>0</v>
      </c>
      <c r="AS59" s="3">
        <f>+[1]I_Finanziamenti!AS145</f>
        <v>0</v>
      </c>
      <c r="AT59" s="3">
        <f>+[1]I_Finanziamenti!AT145</f>
        <v>0</v>
      </c>
      <c r="AU59" s="3">
        <f>+[1]I_Finanziamenti!AU145</f>
        <v>0</v>
      </c>
      <c r="AV59" s="3">
        <f>+[1]I_Finanziamenti!AV145</f>
        <v>0</v>
      </c>
      <c r="AW59" s="3">
        <f>+[1]I_Finanziamenti!AW145</f>
        <v>0</v>
      </c>
      <c r="AX59" s="3">
        <f>+[1]I_Finanziamenti!AX145</f>
        <v>0</v>
      </c>
      <c r="AY59" s="3">
        <f>+[1]I_Finanziamenti!AY145</f>
        <v>0</v>
      </c>
      <c r="AZ59" s="3">
        <f>+[1]I_Finanziamenti!AZ145</f>
        <v>0</v>
      </c>
      <c r="BA59" s="3">
        <f>+[1]I_Finanziamenti!BA145</f>
        <v>0</v>
      </c>
      <c r="BB59" s="3">
        <f>+[1]I_Finanziamenti!BB145</f>
        <v>0</v>
      </c>
      <c r="BC59" s="3">
        <f>+[1]I_Finanziamenti!BC145</f>
        <v>0</v>
      </c>
      <c r="BD59" s="3">
        <f>+[1]I_Finanziamenti!BD145</f>
        <v>0</v>
      </c>
      <c r="BE59" s="3">
        <f>+[1]I_Finanziamenti!BE145</f>
        <v>0</v>
      </c>
      <c r="BF59" s="3">
        <f>+[1]I_Finanziamenti!BF145</f>
        <v>0</v>
      </c>
      <c r="BG59" s="3">
        <f>+[1]I_Finanziamenti!BG145</f>
        <v>0</v>
      </c>
      <c r="BH59" s="3">
        <f>+[1]I_Finanziamenti!BH145</f>
        <v>0</v>
      </c>
      <c r="BI59" s="3">
        <f>+[1]I_Finanziamenti!BI145</f>
        <v>0</v>
      </c>
      <c r="BJ59" s="3">
        <f>+[1]I_Finanziamenti!BJ145</f>
        <v>0</v>
      </c>
      <c r="BK59" s="3">
        <f>+[1]I_Finanziamenti!BK145</f>
        <v>0</v>
      </c>
      <c r="BL59" s="3">
        <f>+[1]I_Finanziamenti!BL145</f>
        <v>0</v>
      </c>
      <c r="BM59" s="3">
        <f>+[1]I_Finanziamenti!BM145</f>
        <v>0</v>
      </c>
      <c r="BN59" s="3">
        <f>+[1]I_Finanziamenti!BN145</f>
        <v>0</v>
      </c>
      <c r="BO59" s="3">
        <f>+[1]I_Finanziamenti!BO145</f>
        <v>0</v>
      </c>
      <c r="BP59" s="3">
        <f>+[1]I_Finanziamenti!BP145</f>
        <v>0</v>
      </c>
      <c r="BQ59" s="3">
        <f>+[1]I_Finanziamenti!BQ145</f>
        <v>0</v>
      </c>
      <c r="BR59" s="3">
        <f>+[1]I_Finanziamenti!BR145</f>
        <v>0</v>
      </c>
      <c r="BS59" s="3">
        <f>+[1]I_Finanziamenti!BS145</f>
        <v>0</v>
      </c>
      <c r="BT59" s="3">
        <f>+[1]I_Finanziamenti!BT145</f>
        <v>0</v>
      </c>
      <c r="BU59" s="3">
        <f>+[1]I_Finanziamenti!BU145</f>
        <v>0</v>
      </c>
      <c r="BV59" s="3">
        <f>+[1]I_Finanziamenti!BV145</f>
        <v>0</v>
      </c>
      <c r="BW59" s="3">
        <f>+[1]I_Finanziamenti!BW145</f>
        <v>0</v>
      </c>
      <c r="BX59" s="3">
        <f>+[1]I_Finanziamenti!BX145</f>
        <v>0</v>
      </c>
      <c r="BY59" s="3">
        <f>+[1]I_Finanziamenti!BY145</f>
        <v>0</v>
      </c>
      <c r="BZ59" s="3">
        <f>+[1]I_Finanziamenti!BZ145</f>
        <v>0</v>
      </c>
      <c r="CA59" s="3">
        <f>+[1]I_Finanziamenti!CA145</f>
        <v>0</v>
      </c>
      <c r="CB59" s="3">
        <f>+[1]I_Finanziamenti!CB145</f>
        <v>0</v>
      </c>
      <c r="CC59" s="3">
        <f>+[1]I_Finanziamenti!CC145</f>
        <v>0</v>
      </c>
      <c r="CD59" s="3">
        <f>+[1]I_Finanziamenti!CD145</f>
        <v>0</v>
      </c>
      <c r="CE59" s="3">
        <f>+[1]I_Finanziamenti!CE145</f>
        <v>0</v>
      </c>
      <c r="CF59" s="3">
        <f>+[1]I_Finanziamenti!CF145</f>
        <v>0</v>
      </c>
      <c r="CG59" s="3">
        <f>+[1]I_Finanziamenti!CG145</f>
        <v>0</v>
      </c>
      <c r="CH59" s="3">
        <f>+[1]I_Finanziamenti!CH145</f>
        <v>0</v>
      </c>
      <c r="CI59" s="3">
        <f>+[1]I_Finanziamenti!CI145</f>
        <v>0</v>
      </c>
      <c r="CJ59" s="3">
        <f>+[1]I_Finanziamenti!CJ145</f>
        <v>0</v>
      </c>
      <c r="CK59" s="3">
        <f>+[1]I_Finanziamenti!CK145</f>
        <v>0</v>
      </c>
      <c r="CL59" s="3">
        <f>+[1]I_Finanziamenti!CL145</f>
        <v>0</v>
      </c>
      <c r="CM59" s="3">
        <f>+[1]I_Finanziamenti!CM145</f>
        <v>0</v>
      </c>
      <c r="CN59" s="3">
        <f>+[1]I_Finanziamenti!CN145</f>
        <v>0</v>
      </c>
      <c r="CO59" s="3">
        <f>+[1]I_Finanziamenti!CO145</f>
        <v>0</v>
      </c>
      <c r="CP59" s="3">
        <f>+[1]I_Finanziamenti!CP145</f>
        <v>0</v>
      </c>
      <c r="CQ59" s="3">
        <f>+[1]I_Finanziamenti!CQ145</f>
        <v>0</v>
      </c>
      <c r="CR59" s="3">
        <f>+[1]I_Finanziamenti!CR145</f>
        <v>0</v>
      </c>
      <c r="CS59" s="3">
        <f>+[1]I_Finanziamenti!CS145</f>
        <v>0</v>
      </c>
      <c r="CT59" s="3">
        <f>+[1]I_Finanziamenti!CT145</f>
        <v>0</v>
      </c>
      <c r="CU59" s="3">
        <f>+[1]I_Finanziamenti!CU145</f>
        <v>0</v>
      </c>
      <c r="CV59" s="3">
        <f>+[1]I_Finanziamenti!CV145</f>
        <v>0</v>
      </c>
      <c r="CW59" s="3">
        <f>+[1]I_Finanziamenti!CW145</f>
        <v>0</v>
      </c>
      <c r="CX59" s="3">
        <f>+[1]I_Finanziamenti!CX145</f>
        <v>0</v>
      </c>
      <c r="CY59" s="3">
        <f>+[1]I_Finanziamenti!CY145</f>
        <v>0</v>
      </c>
      <c r="CZ59" s="3">
        <f>+[1]I_Finanziamenti!CZ145</f>
        <v>0</v>
      </c>
      <c r="DA59" s="3">
        <f>+[1]I_Finanziamenti!DA145</f>
        <v>0</v>
      </c>
      <c r="DB59" s="3">
        <f>+[1]I_Finanziamenti!DB145</f>
        <v>0</v>
      </c>
      <c r="DC59" s="3">
        <f>+[1]I_Finanziamenti!DC145</f>
        <v>0</v>
      </c>
      <c r="DD59" s="3">
        <f>+[1]I_Finanziamenti!DD145</f>
        <v>0</v>
      </c>
      <c r="DE59" s="3">
        <f>+[1]I_Finanziamenti!DE145</f>
        <v>0</v>
      </c>
      <c r="DF59" s="3">
        <f>+[1]I_Finanziamenti!DF145</f>
        <v>0</v>
      </c>
      <c r="DG59" s="3">
        <f>+[1]I_Finanziamenti!DG145</f>
        <v>0</v>
      </c>
      <c r="DH59" s="3">
        <f>+[1]I_Finanziamenti!DH145</f>
        <v>0</v>
      </c>
      <c r="DI59" s="3">
        <f>+[1]I_Finanziamenti!DI145</f>
        <v>0</v>
      </c>
      <c r="DJ59" s="3">
        <f>+[1]I_Finanziamenti!DJ145</f>
        <v>0</v>
      </c>
      <c r="DK59" s="3">
        <f>+[1]I_Finanziamenti!DK145</f>
        <v>0</v>
      </c>
      <c r="DL59" s="3">
        <f>+[1]I_Finanziamenti!DL145</f>
        <v>0</v>
      </c>
      <c r="DM59" s="3">
        <f>+[1]I_Finanziamenti!DM145</f>
        <v>0</v>
      </c>
      <c r="DN59" s="3">
        <f>+[1]I_Finanziamenti!DN145</f>
        <v>0</v>
      </c>
      <c r="DO59" s="3">
        <f>+[1]I_Finanziamenti!DO145</f>
        <v>0</v>
      </c>
      <c r="DP59" s="3">
        <f>+[1]I_Finanziamenti!DP145</f>
        <v>0</v>
      </c>
      <c r="DQ59" s="3">
        <f>+[1]I_Finanziamenti!DQ145</f>
        <v>0</v>
      </c>
      <c r="DR59" s="3">
        <f>+[1]I_Finanziamenti!DR145</f>
        <v>0</v>
      </c>
      <c r="DS59" s="3">
        <f>+[1]I_Finanziamenti!DS145</f>
        <v>0</v>
      </c>
      <c r="DT59" s="3">
        <f>+[1]I_Finanziamenti!DT145</f>
        <v>0</v>
      </c>
      <c r="DU59" s="3">
        <f>+[1]I_Finanziamenti!DU145</f>
        <v>0</v>
      </c>
      <c r="DV59" s="3">
        <f>+[1]I_Finanziamenti!DV145</f>
        <v>0</v>
      </c>
      <c r="DW59" s="3">
        <f>+[1]I_Finanziamenti!DW145</f>
        <v>0</v>
      </c>
      <c r="DY59" s="3">
        <f t="shared" ref="DY59:DY64" si="97">+SUM(H59:S59)</f>
        <v>0</v>
      </c>
      <c r="DZ59" s="3">
        <f t="shared" ref="DZ59:DZ64" si="98">+SUM(T59:AE59)</f>
        <v>0</v>
      </c>
      <c r="EA59" s="3">
        <f t="shared" ref="EA59:EA64" si="99">+SUM(AF59:AQ59)</f>
        <v>0</v>
      </c>
      <c r="EB59" s="3">
        <f t="shared" ref="EB59:EB64" si="100">+SUM(AR59:BC59)</f>
        <v>0</v>
      </c>
      <c r="EC59" s="3">
        <f t="shared" ref="EC59:EC64" si="101">+SUM(BD59:BO59)</f>
        <v>0</v>
      </c>
      <c r="ED59" s="3">
        <f t="shared" ref="ED59:ED64" si="102">+SUM(BP59:CA59)</f>
        <v>0</v>
      </c>
      <c r="EE59" s="3">
        <f t="shared" ref="EE59:EE64" si="103">+SUM(CB59:CM59)</f>
        <v>0</v>
      </c>
      <c r="EF59" s="3">
        <f t="shared" ref="EF59:EF64" si="104">+SUM(CN59:CY59)</f>
        <v>0</v>
      </c>
      <c r="EG59" s="3">
        <f t="shared" ref="EG59:EG64" si="105">+SUM(CZ59:DK59)</f>
        <v>0</v>
      </c>
      <c r="EH59" s="3">
        <f t="shared" ref="EH59:EH64" si="106">+SUM(DL59:DW59)</f>
        <v>0</v>
      </c>
    </row>
    <row r="60" spans="3:138">
      <c r="D60" t="s">
        <v>351</v>
      </c>
      <c r="H60" s="3">
        <f>-[1]I_Finanziamenti!H149</f>
        <v>0</v>
      </c>
      <c r="I60" s="3">
        <f>-[1]I_Finanziamenti!I149</f>
        <v>0</v>
      </c>
      <c r="J60" s="3">
        <f>-[1]I_Finanziamenti!J149</f>
        <v>0</v>
      </c>
      <c r="K60" s="3">
        <f>-[1]I_Finanziamenti!K149</f>
        <v>0</v>
      </c>
      <c r="L60" s="3">
        <f>-[1]I_Finanziamenti!L149</f>
        <v>0</v>
      </c>
      <c r="M60" s="3">
        <f>-[1]I_Finanziamenti!M149</f>
        <v>0</v>
      </c>
      <c r="N60" s="3">
        <f>-[1]I_Finanziamenti!N149</f>
        <v>0</v>
      </c>
      <c r="O60" s="3">
        <f>-[1]I_Finanziamenti!O149</f>
        <v>0</v>
      </c>
      <c r="P60" s="3">
        <f>-[1]I_Finanziamenti!P149</f>
        <v>0</v>
      </c>
      <c r="Q60" s="3">
        <f>-[1]I_Finanziamenti!Q149</f>
        <v>0</v>
      </c>
      <c r="R60" s="3">
        <f>-[1]I_Finanziamenti!R149</f>
        <v>0</v>
      </c>
      <c r="S60" s="3">
        <f>-[1]I_Finanziamenti!S149</f>
        <v>0</v>
      </c>
      <c r="T60" s="3">
        <f>-[1]I_Finanziamenti!T149</f>
        <v>0</v>
      </c>
      <c r="U60" s="3">
        <f>-[1]I_Finanziamenti!U149</f>
        <v>0</v>
      </c>
      <c r="V60" s="3">
        <f>-[1]I_Finanziamenti!V149</f>
        <v>0</v>
      </c>
      <c r="W60" s="3">
        <f>-[1]I_Finanziamenti!W149</f>
        <v>0</v>
      </c>
      <c r="X60" s="3">
        <f>-[1]I_Finanziamenti!X149</f>
        <v>0</v>
      </c>
      <c r="Y60" s="3">
        <f>-[1]I_Finanziamenti!Y149</f>
        <v>0</v>
      </c>
      <c r="Z60" s="3">
        <f>-[1]I_Finanziamenti!Z149</f>
        <v>0</v>
      </c>
      <c r="AA60" s="3">
        <f>-[1]I_Finanziamenti!AA149</f>
        <v>0</v>
      </c>
      <c r="AB60" s="3">
        <f>-[1]I_Finanziamenti!AB149</f>
        <v>0</v>
      </c>
      <c r="AC60" s="3">
        <f>-[1]I_Finanziamenti!AC149</f>
        <v>0</v>
      </c>
      <c r="AD60" s="3">
        <f>-[1]I_Finanziamenti!AD149</f>
        <v>0</v>
      </c>
      <c r="AE60" s="3">
        <f>-[1]I_Finanziamenti!AE149</f>
        <v>0</v>
      </c>
      <c r="AF60" s="3">
        <f>-[1]I_Finanziamenti!AF149</f>
        <v>0</v>
      </c>
      <c r="AG60" s="3">
        <f>-[1]I_Finanziamenti!AG149</f>
        <v>0</v>
      </c>
      <c r="AH60" s="3">
        <f>-[1]I_Finanziamenti!AH149</f>
        <v>0</v>
      </c>
      <c r="AI60" s="3">
        <f>-[1]I_Finanziamenti!AI149</f>
        <v>0</v>
      </c>
      <c r="AJ60" s="3">
        <f>-[1]I_Finanziamenti!AJ149</f>
        <v>0</v>
      </c>
      <c r="AK60" s="3">
        <f>-[1]I_Finanziamenti!AK149</f>
        <v>0</v>
      </c>
      <c r="AL60" s="3">
        <f>-[1]I_Finanziamenti!AL149</f>
        <v>0</v>
      </c>
      <c r="AM60" s="3">
        <f>-[1]I_Finanziamenti!AM149</f>
        <v>0</v>
      </c>
      <c r="AN60" s="3">
        <f>-[1]I_Finanziamenti!AN149</f>
        <v>0</v>
      </c>
      <c r="AO60" s="3">
        <f>-[1]I_Finanziamenti!AO149</f>
        <v>0</v>
      </c>
      <c r="AP60" s="3">
        <f>-[1]I_Finanziamenti!AP149</f>
        <v>0</v>
      </c>
      <c r="AQ60" s="3">
        <f>-[1]I_Finanziamenti!AQ149</f>
        <v>0</v>
      </c>
      <c r="AR60" s="3">
        <f>-[1]I_Finanziamenti!AR149</f>
        <v>0</v>
      </c>
      <c r="AS60" s="3">
        <f>-[1]I_Finanziamenti!AS149</f>
        <v>0</v>
      </c>
      <c r="AT60" s="3">
        <f>-[1]I_Finanziamenti!AT149</f>
        <v>0</v>
      </c>
      <c r="AU60" s="3">
        <f>-[1]I_Finanziamenti!AU149</f>
        <v>0</v>
      </c>
      <c r="AV60" s="3">
        <f>-[1]I_Finanziamenti!AV149</f>
        <v>0</v>
      </c>
      <c r="AW60" s="3">
        <f>-[1]I_Finanziamenti!AW149</f>
        <v>0</v>
      </c>
      <c r="AX60" s="3">
        <f>-[1]I_Finanziamenti!AX149</f>
        <v>0</v>
      </c>
      <c r="AY60" s="3">
        <f>-[1]I_Finanziamenti!AY149</f>
        <v>0</v>
      </c>
      <c r="AZ60" s="3">
        <f>-[1]I_Finanziamenti!AZ149</f>
        <v>0</v>
      </c>
      <c r="BA60" s="3">
        <f>-[1]I_Finanziamenti!BA149</f>
        <v>0</v>
      </c>
      <c r="BB60" s="3">
        <f>-[1]I_Finanziamenti!BB149</f>
        <v>0</v>
      </c>
      <c r="BC60" s="3">
        <f>-[1]I_Finanziamenti!BC149</f>
        <v>0</v>
      </c>
      <c r="BD60" s="3">
        <f>-[1]I_Finanziamenti!BD149</f>
        <v>0</v>
      </c>
      <c r="BE60" s="3">
        <f>-[1]I_Finanziamenti!BE149</f>
        <v>0</v>
      </c>
      <c r="BF60" s="3">
        <f>-[1]I_Finanziamenti!BF149</f>
        <v>0</v>
      </c>
      <c r="BG60" s="3">
        <f>-[1]I_Finanziamenti!BG149</f>
        <v>0</v>
      </c>
      <c r="BH60" s="3">
        <f>-[1]I_Finanziamenti!BH149</f>
        <v>0</v>
      </c>
      <c r="BI60" s="3">
        <f>-[1]I_Finanziamenti!BI149</f>
        <v>0</v>
      </c>
      <c r="BJ60" s="3">
        <f>-[1]I_Finanziamenti!BJ149</f>
        <v>0</v>
      </c>
      <c r="BK60" s="3">
        <f>-[1]I_Finanziamenti!BK149</f>
        <v>0</v>
      </c>
      <c r="BL60" s="3">
        <f>-[1]I_Finanziamenti!BL149</f>
        <v>0</v>
      </c>
      <c r="BM60" s="3">
        <f>-[1]I_Finanziamenti!BM149</f>
        <v>0</v>
      </c>
      <c r="BN60" s="3">
        <f>-[1]I_Finanziamenti!BN149</f>
        <v>0</v>
      </c>
      <c r="BO60" s="3">
        <f>-[1]I_Finanziamenti!BO149</f>
        <v>0</v>
      </c>
      <c r="BP60" s="3">
        <f>-[1]I_Finanziamenti!BP149</f>
        <v>0</v>
      </c>
      <c r="BQ60" s="3">
        <f>-[1]I_Finanziamenti!BQ149</f>
        <v>0</v>
      </c>
      <c r="BR60" s="3">
        <f>-[1]I_Finanziamenti!BR149</f>
        <v>0</v>
      </c>
      <c r="BS60" s="3">
        <f>-[1]I_Finanziamenti!BS149</f>
        <v>0</v>
      </c>
      <c r="BT60" s="3">
        <f>-[1]I_Finanziamenti!BT149</f>
        <v>0</v>
      </c>
      <c r="BU60" s="3">
        <f>-[1]I_Finanziamenti!BU149</f>
        <v>0</v>
      </c>
      <c r="BV60" s="3">
        <f>-[1]I_Finanziamenti!BV149</f>
        <v>0</v>
      </c>
      <c r="BW60" s="3">
        <f>-[1]I_Finanziamenti!BW149</f>
        <v>0</v>
      </c>
      <c r="BX60" s="3">
        <f>-[1]I_Finanziamenti!BX149</f>
        <v>0</v>
      </c>
      <c r="BY60" s="3">
        <f>-[1]I_Finanziamenti!BY149</f>
        <v>0</v>
      </c>
      <c r="BZ60" s="3">
        <f>-[1]I_Finanziamenti!BZ149</f>
        <v>0</v>
      </c>
      <c r="CA60" s="3">
        <f>-[1]I_Finanziamenti!CA149</f>
        <v>0</v>
      </c>
      <c r="CB60" s="3">
        <f>-[1]I_Finanziamenti!CB149</f>
        <v>0</v>
      </c>
      <c r="CC60" s="3">
        <f>-[1]I_Finanziamenti!CC149</f>
        <v>0</v>
      </c>
      <c r="CD60" s="3">
        <f>-[1]I_Finanziamenti!CD149</f>
        <v>0</v>
      </c>
      <c r="CE60" s="3">
        <f>-[1]I_Finanziamenti!CE149</f>
        <v>0</v>
      </c>
      <c r="CF60" s="3">
        <f>-[1]I_Finanziamenti!CF149</f>
        <v>0</v>
      </c>
      <c r="CG60" s="3">
        <f>-[1]I_Finanziamenti!CG149</f>
        <v>0</v>
      </c>
      <c r="CH60" s="3">
        <f>-[1]I_Finanziamenti!CH149</f>
        <v>0</v>
      </c>
      <c r="CI60" s="3">
        <f>-[1]I_Finanziamenti!CI149</f>
        <v>0</v>
      </c>
      <c r="CJ60" s="3">
        <f>-[1]I_Finanziamenti!CJ149</f>
        <v>0</v>
      </c>
      <c r="CK60" s="3">
        <f>-[1]I_Finanziamenti!CK149</f>
        <v>0</v>
      </c>
      <c r="CL60" s="3">
        <f>-[1]I_Finanziamenti!CL149</f>
        <v>0</v>
      </c>
      <c r="CM60" s="3">
        <f>-[1]I_Finanziamenti!CM149</f>
        <v>0</v>
      </c>
      <c r="CN60" s="3">
        <f>-[1]I_Finanziamenti!CN149</f>
        <v>0</v>
      </c>
      <c r="CO60" s="3">
        <f>-[1]I_Finanziamenti!CO149</f>
        <v>0</v>
      </c>
      <c r="CP60" s="3">
        <f>-[1]I_Finanziamenti!CP149</f>
        <v>0</v>
      </c>
      <c r="CQ60" s="3">
        <f>-[1]I_Finanziamenti!CQ149</f>
        <v>0</v>
      </c>
      <c r="CR60" s="3">
        <f>-[1]I_Finanziamenti!CR149</f>
        <v>0</v>
      </c>
      <c r="CS60" s="3">
        <f>-[1]I_Finanziamenti!CS149</f>
        <v>0</v>
      </c>
      <c r="CT60" s="3">
        <f>-[1]I_Finanziamenti!CT149</f>
        <v>0</v>
      </c>
      <c r="CU60" s="3">
        <f>-[1]I_Finanziamenti!CU149</f>
        <v>0</v>
      </c>
      <c r="CV60" s="3">
        <f>-[1]I_Finanziamenti!CV149</f>
        <v>0</v>
      </c>
      <c r="CW60" s="3">
        <f>-[1]I_Finanziamenti!CW149</f>
        <v>0</v>
      </c>
      <c r="CX60" s="3">
        <f>-[1]I_Finanziamenti!CX149</f>
        <v>0</v>
      </c>
      <c r="CY60" s="3">
        <f>-[1]I_Finanziamenti!CY149</f>
        <v>0</v>
      </c>
      <c r="CZ60" s="3">
        <f>-[1]I_Finanziamenti!CZ149</f>
        <v>0</v>
      </c>
      <c r="DA60" s="3">
        <f>-[1]I_Finanziamenti!DA149</f>
        <v>0</v>
      </c>
      <c r="DB60" s="3">
        <f>-[1]I_Finanziamenti!DB149</f>
        <v>0</v>
      </c>
      <c r="DC60" s="3">
        <f>-[1]I_Finanziamenti!DC149</f>
        <v>0</v>
      </c>
      <c r="DD60" s="3">
        <f>-[1]I_Finanziamenti!DD149</f>
        <v>0</v>
      </c>
      <c r="DE60" s="3">
        <f>-[1]I_Finanziamenti!DE149</f>
        <v>0</v>
      </c>
      <c r="DF60" s="3">
        <f>-[1]I_Finanziamenti!DF149</f>
        <v>0</v>
      </c>
      <c r="DG60" s="3">
        <f>-[1]I_Finanziamenti!DG149</f>
        <v>0</v>
      </c>
      <c r="DH60" s="3">
        <f>-[1]I_Finanziamenti!DH149</f>
        <v>0</v>
      </c>
      <c r="DI60" s="3">
        <f>-[1]I_Finanziamenti!DI149</f>
        <v>0</v>
      </c>
      <c r="DJ60" s="3">
        <f>-[1]I_Finanziamenti!DJ149</f>
        <v>0</v>
      </c>
      <c r="DK60" s="3">
        <f>-[1]I_Finanziamenti!DK149</f>
        <v>0</v>
      </c>
      <c r="DL60" s="3">
        <f>-[1]I_Finanziamenti!DL149</f>
        <v>0</v>
      </c>
      <c r="DM60" s="3">
        <f>-[1]I_Finanziamenti!DM149</f>
        <v>0</v>
      </c>
      <c r="DN60" s="3">
        <f>-[1]I_Finanziamenti!DN149</f>
        <v>0</v>
      </c>
      <c r="DO60" s="3">
        <f>-[1]I_Finanziamenti!DO149</f>
        <v>0</v>
      </c>
      <c r="DP60" s="3">
        <f>-[1]I_Finanziamenti!DP149</f>
        <v>0</v>
      </c>
      <c r="DQ60" s="3">
        <f>-[1]I_Finanziamenti!DQ149</f>
        <v>0</v>
      </c>
      <c r="DR60" s="3">
        <f>-[1]I_Finanziamenti!DR149</f>
        <v>0</v>
      </c>
      <c r="DS60" s="3">
        <f>-[1]I_Finanziamenti!DS149</f>
        <v>0</v>
      </c>
      <c r="DT60" s="3">
        <f>-[1]I_Finanziamenti!DT149</f>
        <v>0</v>
      </c>
      <c r="DU60" s="3">
        <f>-[1]I_Finanziamenti!DU149</f>
        <v>0</v>
      </c>
      <c r="DV60" s="3">
        <f>-[1]I_Finanziamenti!DV149</f>
        <v>0</v>
      </c>
      <c r="DW60" s="3">
        <f>-[1]I_Finanziamenti!DW149</f>
        <v>0</v>
      </c>
      <c r="DY60" s="3">
        <f t="shared" si="97"/>
        <v>0</v>
      </c>
      <c r="DZ60" s="3">
        <f t="shared" si="98"/>
        <v>0</v>
      </c>
      <c r="EA60" s="3">
        <f t="shared" si="99"/>
        <v>0</v>
      </c>
      <c r="EB60" s="3">
        <f t="shared" si="100"/>
        <v>0</v>
      </c>
      <c r="EC60" s="3">
        <f t="shared" si="101"/>
        <v>0</v>
      </c>
      <c r="ED60" s="3">
        <f t="shared" si="102"/>
        <v>0</v>
      </c>
      <c r="EE60" s="3">
        <f t="shared" si="103"/>
        <v>0</v>
      </c>
      <c r="EF60" s="3">
        <f t="shared" si="104"/>
        <v>0</v>
      </c>
      <c r="EG60" s="3">
        <f t="shared" si="105"/>
        <v>0</v>
      </c>
      <c r="EH60" s="3">
        <f t="shared" si="106"/>
        <v>0</v>
      </c>
    </row>
    <row r="61" spans="3:138">
      <c r="D61" t="s">
        <v>352</v>
      </c>
      <c r="H61" s="3">
        <f>+[1]Equity!F6</f>
        <v>0</v>
      </c>
      <c r="I61" s="3">
        <f>+[1]Equity!G6</f>
        <v>0</v>
      </c>
      <c r="J61" s="3">
        <f>+[1]Equity!H6</f>
        <v>0</v>
      </c>
      <c r="K61" s="3">
        <f>+[1]Equity!I6</f>
        <v>0</v>
      </c>
      <c r="L61" s="3">
        <f>+[1]Equity!J6</f>
        <v>0</v>
      </c>
      <c r="M61" s="3">
        <f>+[1]Equity!K6</f>
        <v>0</v>
      </c>
      <c r="N61" s="3">
        <f>+[1]Equity!L6</f>
        <v>0</v>
      </c>
      <c r="O61" s="3">
        <f>+[1]Equity!M6</f>
        <v>0</v>
      </c>
      <c r="P61" s="3">
        <f>+[1]Equity!N6</f>
        <v>0</v>
      </c>
      <c r="Q61" s="3">
        <f>+[1]Equity!O6</f>
        <v>0</v>
      </c>
      <c r="R61" s="3">
        <f>+[1]Equity!P6</f>
        <v>0</v>
      </c>
      <c r="S61" s="3">
        <f>+[1]Equity!Q6</f>
        <v>0</v>
      </c>
      <c r="T61" s="3">
        <f>+[1]Equity!R6</f>
        <v>0</v>
      </c>
      <c r="U61" s="3">
        <f>+[1]Equity!S6</f>
        <v>0</v>
      </c>
      <c r="V61" s="3">
        <f>+[1]Equity!T6</f>
        <v>0</v>
      </c>
      <c r="W61" s="3">
        <f>+[1]Equity!U6</f>
        <v>0</v>
      </c>
      <c r="X61" s="3">
        <f>+[1]Equity!V6</f>
        <v>0</v>
      </c>
      <c r="Y61" s="3">
        <f>+[1]Equity!W6</f>
        <v>0</v>
      </c>
      <c r="Z61" s="3">
        <f>+[1]Equity!X6</f>
        <v>0</v>
      </c>
      <c r="AA61" s="3">
        <f>+[1]Equity!Y6</f>
        <v>0</v>
      </c>
      <c r="AB61" s="3">
        <f>+[1]Equity!Z6</f>
        <v>0</v>
      </c>
      <c r="AC61" s="3">
        <f>+[1]Equity!AA6</f>
        <v>0</v>
      </c>
      <c r="AD61" s="3">
        <f>+[1]Equity!AB6</f>
        <v>0</v>
      </c>
      <c r="AE61" s="3">
        <f>+[1]Equity!AC6</f>
        <v>0</v>
      </c>
      <c r="AF61" s="3">
        <f>+[1]Equity!AD6</f>
        <v>0</v>
      </c>
      <c r="AG61" s="3">
        <f>+[1]Equity!AE6</f>
        <v>0</v>
      </c>
      <c r="AH61" s="3">
        <f>+[1]Equity!AF6</f>
        <v>0</v>
      </c>
      <c r="AI61" s="3">
        <f>+[1]Equity!AG6</f>
        <v>0</v>
      </c>
      <c r="AJ61" s="3">
        <f>+[1]Equity!AH6</f>
        <v>0</v>
      </c>
      <c r="AK61" s="3">
        <f>+[1]Equity!AI6</f>
        <v>0</v>
      </c>
      <c r="AL61" s="3">
        <f>+[1]Equity!AJ6</f>
        <v>0</v>
      </c>
      <c r="AM61" s="3">
        <f>+[1]Equity!AK6</f>
        <v>0</v>
      </c>
      <c r="AN61" s="3">
        <f>+[1]Equity!AL6</f>
        <v>0</v>
      </c>
      <c r="AO61" s="3">
        <f>+[1]Equity!AM6</f>
        <v>0</v>
      </c>
      <c r="AP61" s="3">
        <f>+[1]Equity!AN6</f>
        <v>0</v>
      </c>
      <c r="AQ61" s="3">
        <f>+[1]Equity!AO6</f>
        <v>0</v>
      </c>
      <c r="AR61" s="3">
        <f>+[1]Equity!AP6</f>
        <v>0</v>
      </c>
      <c r="AS61" s="3">
        <f>+[1]Equity!AQ6</f>
        <v>0</v>
      </c>
      <c r="AT61" s="3">
        <f>+[1]Equity!AR6</f>
        <v>0</v>
      </c>
      <c r="AU61" s="3">
        <f>+[1]Equity!AS6</f>
        <v>0</v>
      </c>
      <c r="AV61" s="3">
        <f>+[1]Equity!AT6</f>
        <v>0</v>
      </c>
      <c r="AW61" s="3">
        <f>+[1]Equity!AU6</f>
        <v>0</v>
      </c>
      <c r="AX61" s="3">
        <f>+[1]Equity!AV6</f>
        <v>0</v>
      </c>
      <c r="AY61" s="3">
        <f>+[1]Equity!AW6</f>
        <v>0</v>
      </c>
      <c r="AZ61" s="3">
        <f>+[1]Equity!AX6</f>
        <v>0</v>
      </c>
      <c r="BA61" s="3">
        <f>+[1]Equity!AY6</f>
        <v>0</v>
      </c>
      <c r="BB61" s="3">
        <f>+[1]Equity!AZ6</f>
        <v>0</v>
      </c>
      <c r="BC61" s="3">
        <f>+[1]Equity!BA6</f>
        <v>0</v>
      </c>
      <c r="BD61" s="3">
        <f>+[1]Equity!BB6</f>
        <v>0</v>
      </c>
      <c r="BE61" s="3">
        <f>+[1]Equity!BC6</f>
        <v>0</v>
      </c>
      <c r="BF61" s="3">
        <f>+[1]Equity!BD6</f>
        <v>0</v>
      </c>
      <c r="BG61" s="3">
        <f>+[1]Equity!BE6</f>
        <v>0</v>
      </c>
      <c r="BH61" s="3">
        <f>+[1]Equity!BF6</f>
        <v>0</v>
      </c>
      <c r="BI61" s="3">
        <f>+[1]Equity!BG6</f>
        <v>0</v>
      </c>
      <c r="BJ61" s="3">
        <f>+[1]Equity!BH6</f>
        <v>0</v>
      </c>
      <c r="BK61" s="3">
        <f>+[1]Equity!BI6</f>
        <v>0</v>
      </c>
      <c r="BL61" s="3">
        <f>+[1]Equity!BJ6</f>
        <v>0</v>
      </c>
      <c r="BM61" s="3">
        <f>+[1]Equity!BK6</f>
        <v>0</v>
      </c>
      <c r="BN61" s="3">
        <f>+[1]Equity!BL6</f>
        <v>0</v>
      </c>
      <c r="BO61" s="3">
        <f>+[1]Equity!BM6</f>
        <v>0</v>
      </c>
      <c r="BP61" s="3">
        <f>+[1]Equity!BN6</f>
        <v>0</v>
      </c>
      <c r="BQ61" s="3">
        <f>+[1]Equity!BO6</f>
        <v>0</v>
      </c>
      <c r="BR61" s="3">
        <f>+[1]Equity!BP6</f>
        <v>0</v>
      </c>
      <c r="BS61" s="3">
        <f>+[1]Equity!BQ6</f>
        <v>0</v>
      </c>
      <c r="BT61" s="3">
        <f>+[1]Equity!BR6</f>
        <v>0</v>
      </c>
      <c r="BU61" s="3">
        <f>+[1]Equity!BS6</f>
        <v>0</v>
      </c>
      <c r="BV61" s="3">
        <f>+[1]Equity!BT6</f>
        <v>0</v>
      </c>
      <c r="BW61" s="3">
        <f>+[1]Equity!BU6</f>
        <v>0</v>
      </c>
      <c r="BX61" s="3">
        <f>+[1]Equity!BV6</f>
        <v>0</v>
      </c>
      <c r="BY61" s="3">
        <f>+[1]Equity!BW6</f>
        <v>0</v>
      </c>
      <c r="BZ61" s="3">
        <f>+[1]Equity!BX6</f>
        <v>0</v>
      </c>
      <c r="CA61" s="3">
        <f>+[1]Equity!BY6</f>
        <v>0</v>
      </c>
      <c r="CB61" s="3">
        <f>+[1]Equity!BZ6</f>
        <v>0</v>
      </c>
      <c r="CC61" s="3">
        <f>+[1]Equity!CA6</f>
        <v>0</v>
      </c>
      <c r="CD61" s="3">
        <f>+[1]Equity!CB6</f>
        <v>0</v>
      </c>
      <c r="CE61" s="3">
        <f>+[1]Equity!CC6</f>
        <v>0</v>
      </c>
      <c r="CF61" s="3">
        <f>+[1]Equity!CD6</f>
        <v>0</v>
      </c>
      <c r="CG61" s="3">
        <f>+[1]Equity!CE6</f>
        <v>0</v>
      </c>
      <c r="CH61" s="3">
        <f>+[1]Equity!CF6</f>
        <v>0</v>
      </c>
      <c r="CI61" s="3">
        <f>+[1]Equity!CG6</f>
        <v>0</v>
      </c>
      <c r="CJ61" s="3">
        <f>+[1]Equity!CH6</f>
        <v>0</v>
      </c>
      <c r="CK61" s="3">
        <f>+[1]Equity!CI6</f>
        <v>0</v>
      </c>
      <c r="CL61" s="3">
        <f>+[1]Equity!CJ6</f>
        <v>0</v>
      </c>
      <c r="CM61" s="3">
        <f>+[1]Equity!CK6</f>
        <v>0</v>
      </c>
      <c r="CN61" s="3">
        <f>+[1]Equity!CL6</f>
        <v>0</v>
      </c>
      <c r="CO61" s="3">
        <f>+[1]Equity!CM6</f>
        <v>0</v>
      </c>
      <c r="CP61" s="3">
        <f>+[1]Equity!CN6</f>
        <v>0</v>
      </c>
      <c r="CQ61" s="3">
        <f>+[1]Equity!CO6</f>
        <v>0</v>
      </c>
      <c r="CR61" s="3">
        <f>+[1]Equity!CP6</f>
        <v>0</v>
      </c>
      <c r="CS61" s="3">
        <f>+[1]Equity!CQ6</f>
        <v>0</v>
      </c>
      <c r="CT61" s="3">
        <f>+[1]Equity!CR6</f>
        <v>0</v>
      </c>
      <c r="CU61" s="3">
        <f>+[1]Equity!CS6</f>
        <v>0</v>
      </c>
      <c r="CV61" s="3">
        <f>+[1]Equity!CT6</f>
        <v>0</v>
      </c>
      <c r="CW61" s="3">
        <f>+[1]Equity!CU6</f>
        <v>0</v>
      </c>
      <c r="CX61" s="3">
        <f>+[1]Equity!CV6</f>
        <v>0</v>
      </c>
      <c r="CY61" s="3">
        <f>+[1]Equity!CW6</f>
        <v>0</v>
      </c>
      <c r="CZ61" s="3">
        <f>+[1]Equity!CX6</f>
        <v>0</v>
      </c>
      <c r="DA61" s="3">
        <f>+[1]Equity!CY6</f>
        <v>0</v>
      </c>
      <c r="DB61" s="3">
        <f>+[1]Equity!CZ6</f>
        <v>0</v>
      </c>
      <c r="DC61" s="3">
        <f>+[1]Equity!DA6</f>
        <v>0</v>
      </c>
      <c r="DD61" s="3">
        <f>+[1]Equity!DB6</f>
        <v>0</v>
      </c>
      <c r="DE61" s="3">
        <f>+[1]Equity!DC6</f>
        <v>0</v>
      </c>
      <c r="DF61" s="3">
        <f>+[1]Equity!DD6</f>
        <v>0</v>
      </c>
      <c r="DG61" s="3">
        <f>+[1]Equity!DE6</f>
        <v>0</v>
      </c>
      <c r="DH61" s="3">
        <f>+[1]Equity!DF6</f>
        <v>0</v>
      </c>
      <c r="DI61" s="3">
        <f>+[1]Equity!DG6</f>
        <v>0</v>
      </c>
      <c r="DJ61" s="3">
        <f>+[1]Equity!DH6</f>
        <v>0</v>
      </c>
      <c r="DK61" s="3">
        <f>+[1]Equity!DI6</f>
        <v>0</v>
      </c>
      <c r="DL61" s="3">
        <f>+[1]Equity!DJ6</f>
        <v>0</v>
      </c>
      <c r="DM61" s="3">
        <f>+[1]Equity!DK6</f>
        <v>0</v>
      </c>
      <c r="DN61" s="3">
        <f>+[1]Equity!DL6</f>
        <v>0</v>
      </c>
      <c r="DO61" s="3">
        <f>+[1]Equity!DM6</f>
        <v>0</v>
      </c>
      <c r="DP61" s="3">
        <f>+[1]Equity!DN6</f>
        <v>0</v>
      </c>
      <c r="DQ61" s="3">
        <f>+[1]Equity!DO6</f>
        <v>0</v>
      </c>
      <c r="DR61" s="3">
        <f>+[1]Equity!DP6</f>
        <v>0</v>
      </c>
      <c r="DS61" s="3">
        <f>+[1]Equity!DQ6</f>
        <v>0</v>
      </c>
      <c r="DT61" s="3">
        <f>+[1]Equity!DR6</f>
        <v>0</v>
      </c>
      <c r="DU61" s="3">
        <f>+[1]Equity!DS6</f>
        <v>0</v>
      </c>
      <c r="DV61" s="3">
        <f>+[1]Equity!DT6</f>
        <v>0</v>
      </c>
      <c r="DW61" s="3">
        <f>+[1]Equity!DU6</f>
        <v>0</v>
      </c>
      <c r="DY61" s="3">
        <f t="shared" si="97"/>
        <v>0</v>
      </c>
      <c r="DZ61" s="3">
        <f t="shared" si="98"/>
        <v>0</v>
      </c>
      <c r="EA61" s="3">
        <f t="shared" si="99"/>
        <v>0</v>
      </c>
      <c r="EB61" s="3">
        <f t="shared" si="100"/>
        <v>0</v>
      </c>
      <c r="EC61" s="3">
        <f t="shared" si="101"/>
        <v>0</v>
      </c>
      <c r="ED61" s="3">
        <f t="shared" si="102"/>
        <v>0</v>
      </c>
      <c r="EE61" s="3">
        <f t="shared" si="103"/>
        <v>0</v>
      </c>
      <c r="EF61" s="3">
        <f t="shared" si="104"/>
        <v>0</v>
      </c>
      <c r="EG61" s="3">
        <f t="shared" si="105"/>
        <v>0</v>
      </c>
      <c r="EH61" s="3">
        <f t="shared" si="106"/>
        <v>0</v>
      </c>
    </row>
    <row r="62" spans="3:138">
      <c r="D62" t="s">
        <v>353</v>
      </c>
      <c r="H62" s="3">
        <f>+[1]SP!I55-[1]SP!H55</f>
        <v>-19630</v>
      </c>
      <c r="I62" s="3">
        <f>+[1]SP!J55-[1]SP!I55</f>
        <v>-19630</v>
      </c>
      <c r="J62" s="3">
        <f>+[1]SP!K55-[1]SP!J55</f>
        <v>-19630</v>
      </c>
      <c r="K62" s="3">
        <f>+[1]SP!L55-[1]SP!K55</f>
        <v>10370</v>
      </c>
      <c r="L62" s="3">
        <f>+[1]SP!M55-[1]SP!L55</f>
        <v>10370</v>
      </c>
      <c r="M62" s="3">
        <f>+[1]SP!N55-[1]SP!M55</f>
        <v>10370</v>
      </c>
      <c r="N62" s="3">
        <f>+[1]SP!O55-[1]SP!N55</f>
        <v>10370</v>
      </c>
      <c r="O62" s="3">
        <f>+[1]SP!P55-[1]SP!O55</f>
        <v>10370</v>
      </c>
      <c r="P62" s="3">
        <f>+[1]SP!Q55-[1]SP!P55</f>
        <v>10370</v>
      </c>
      <c r="Q62" s="3">
        <f>+[1]SP!R55-[1]SP!Q55</f>
        <v>10370</v>
      </c>
      <c r="R62" s="3">
        <f>+[1]SP!S55-[1]SP!R55</f>
        <v>10370</v>
      </c>
      <c r="S62" s="3">
        <f>+[1]SP!T55-[1]SP!S55</f>
        <v>10370</v>
      </c>
      <c r="T62" s="3">
        <f>+[1]SP!U55-[1]SP!T55</f>
        <v>7320</v>
      </c>
      <c r="U62" s="3">
        <f>+[1]SP!V55-[1]SP!U55</f>
        <v>7320</v>
      </c>
      <c r="V62" s="3">
        <f>+[1]SP!W55-[1]SP!V55</f>
        <v>7320</v>
      </c>
      <c r="W62" s="3">
        <f>+[1]SP!X55-[1]SP!W55</f>
        <v>7320</v>
      </c>
      <c r="X62" s="3">
        <f>+[1]SP!Y55-[1]SP!X55</f>
        <v>7320</v>
      </c>
      <c r="Y62" s="3">
        <f>+[1]SP!Z55-[1]SP!Y55</f>
        <v>7320</v>
      </c>
      <c r="Z62" s="3">
        <f>+[1]SP!AA55-[1]SP!Z55</f>
        <v>7320</v>
      </c>
      <c r="AA62" s="3">
        <f>+[1]SP!AB55-[1]SP!AA55</f>
        <v>7320</v>
      </c>
      <c r="AB62" s="3">
        <f>+[1]SP!AC55-[1]SP!AB55</f>
        <v>7320</v>
      </c>
      <c r="AC62" s="3">
        <f>+[1]SP!AD55-[1]SP!AC55</f>
        <v>7320</v>
      </c>
      <c r="AD62" s="3">
        <f>+[1]SP!AE55-[1]SP!AD55</f>
        <v>7320</v>
      </c>
      <c r="AE62" s="3">
        <f>+[1]SP!AF55-[1]SP!AE55</f>
        <v>7320</v>
      </c>
      <c r="AF62" s="3">
        <f>+[1]SP!AG55-[1]SP!AF55</f>
        <v>7320</v>
      </c>
      <c r="AG62" s="3">
        <f>+[1]SP!AH55-[1]SP!AG55</f>
        <v>7320</v>
      </c>
      <c r="AH62" s="3">
        <f>+[1]SP!AI55-[1]SP!AH55</f>
        <v>7320</v>
      </c>
      <c r="AI62" s="3">
        <f>+[1]SP!AJ55-[1]SP!AI55</f>
        <v>7320</v>
      </c>
      <c r="AJ62" s="3">
        <f>+[1]SP!AK55-[1]SP!AJ55</f>
        <v>7320</v>
      </c>
      <c r="AK62" s="3">
        <f>+[1]SP!AL55-[1]SP!AK55</f>
        <v>7320</v>
      </c>
      <c r="AL62" s="3">
        <f>+[1]SP!AM55-[1]SP!AL55</f>
        <v>7320</v>
      </c>
      <c r="AM62" s="3">
        <f>+[1]SP!AN55-[1]SP!AM55</f>
        <v>7320</v>
      </c>
      <c r="AN62" s="3">
        <f>+[1]SP!AO55-[1]SP!AN55</f>
        <v>7320</v>
      </c>
      <c r="AO62" s="3">
        <f>+[1]SP!AP55-[1]SP!AO55</f>
        <v>7320</v>
      </c>
      <c r="AP62" s="3">
        <f>+[1]SP!AQ55-[1]SP!AP55</f>
        <v>7320</v>
      </c>
      <c r="AQ62" s="3">
        <f>+[1]SP!AR55-[1]SP!AQ55</f>
        <v>7320</v>
      </c>
      <c r="AR62" s="3">
        <f>+[1]SP!AS55-[1]SP!AR55</f>
        <v>7320</v>
      </c>
      <c r="AS62" s="3">
        <f>+[1]SP!AT55-[1]SP!AS55</f>
        <v>7320</v>
      </c>
      <c r="AT62" s="3">
        <f>+[1]SP!AU55-[1]SP!AT55</f>
        <v>7320</v>
      </c>
      <c r="AU62" s="3">
        <f>+[1]SP!AV55-[1]SP!AU55</f>
        <v>7320</v>
      </c>
      <c r="AV62" s="3">
        <f>+[1]SP!AW55-[1]SP!AV55</f>
        <v>7320</v>
      </c>
      <c r="AW62" s="3">
        <f>+[1]SP!AX55-[1]SP!AW55</f>
        <v>7320</v>
      </c>
      <c r="AX62" s="3">
        <f>+[1]SP!AY55-[1]SP!AX55</f>
        <v>7320</v>
      </c>
      <c r="AY62" s="3">
        <f>+[1]SP!AZ55-[1]SP!AY55</f>
        <v>7320</v>
      </c>
      <c r="AZ62" s="3">
        <f>+[1]SP!BA55-[1]SP!AZ55</f>
        <v>7320</v>
      </c>
      <c r="BA62" s="3">
        <f>+[1]SP!BB55-[1]SP!BA55</f>
        <v>7320</v>
      </c>
      <c r="BB62" s="3">
        <f>+[1]SP!BC55-[1]SP!BB55</f>
        <v>7320</v>
      </c>
      <c r="BC62" s="3">
        <f>+[1]SP!BD55-[1]SP!BC55</f>
        <v>7320</v>
      </c>
      <c r="BD62" s="3">
        <f>+[1]SP!BE55-[1]SP!BD55</f>
        <v>7320</v>
      </c>
      <c r="BE62" s="3">
        <f>+[1]SP!BF55-[1]SP!BE55</f>
        <v>7320</v>
      </c>
      <c r="BF62" s="3">
        <f>+[1]SP!BG55-[1]SP!BF55</f>
        <v>7320</v>
      </c>
      <c r="BG62" s="3">
        <f>+[1]SP!BH55-[1]SP!BG55</f>
        <v>7320</v>
      </c>
      <c r="BH62" s="3">
        <f>+[1]SP!BI55-[1]SP!BH55</f>
        <v>7320</v>
      </c>
      <c r="BI62" s="3">
        <f>+[1]SP!BJ55-[1]SP!BI55</f>
        <v>7320</v>
      </c>
      <c r="BJ62" s="3">
        <f>+[1]SP!BK55-[1]SP!BJ55</f>
        <v>7320</v>
      </c>
      <c r="BK62" s="3">
        <f>+[1]SP!BL55-[1]SP!BK55</f>
        <v>7320</v>
      </c>
      <c r="BL62" s="3">
        <f>+[1]SP!BM55-[1]SP!BL55</f>
        <v>7320</v>
      </c>
      <c r="BM62" s="3">
        <f>+[1]SP!BN55-[1]SP!BM55</f>
        <v>7320</v>
      </c>
      <c r="BN62" s="3">
        <f>+[1]SP!BO55-[1]SP!BN55</f>
        <v>7320</v>
      </c>
      <c r="BO62" s="3">
        <f>+[1]SP!BP55-[1]SP!BO55</f>
        <v>7320</v>
      </c>
      <c r="BP62" s="3">
        <f>+[1]SP!BQ55-[1]SP!BP55</f>
        <v>7320</v>
      </c>
      <c r="BQ62" s="3">
        <f>+[1]SP!BR55-[1]SP!BQ55</f>
        <v>7320</v>
      </c>
      <c r="BR62" s="3">
        <f>+[1]SP!BS55-[1]SP!BR55</f>
        <v>7320</v>
      </c>
      <c r="BS62" s="3">
        <f>+[1]SP!BT55-[1]SP!BS55</f>
        <v>7320</v>
      </c>
      <c r="BT62" s="3">
        <f>+[1]SP!BU55-[1]SP!BT55</f>
        <v>7320</v>
      </c>
      <c r="BU62" s="3">
        <f>+[1]SP!BV55-[1]SP!BU55</f>
        <v>7320</v>
      </c>
      <c r="BV62" s="3">
        <f>+[1]SP!BW55-[1]SP!BV55</f>
        <v>7320</v>
      </c>
      <c r="BW62" s="3">
        <f>+[1]SP!BX55-[1]SP!BW55</f>
        <v>7320</v>
      </c>
      <c r="BX62" s="3">
        <f>+[1]SP!BY55-[1]SP!BX55</f>
        <v>7320</v>
      </c>
      <c r="BY62" s="3">
        <f>+[1]SP!BZ55-[1]SP!BY55</f>
        <v>7320</v>
      </c>
      <c r="BZ62" s="3">
        <f>+[1]SP!CA55-[1]SP!BZ55</f>
        <v>7320</v>
      </c>
      <c r="CA62" s="3">
        <f>+[1]SP!CB55-[1]SP!CA55</f>
        <v>7320</v>
      </c>
      <c r="CB62" s="3">
        <f>+[1]SP!CC55-[1]SP!CB55</f>
        <v>7320</v>
      </c>
      <c r="CC62" s="3">
        <f>+[1]SP!CD55-[1]SP!CC55</f>
        <v>7320</v>
      </c>
      <c r="CD62" s="3">
        <f>+[1]SP!CE55-[1]SP!CD55</f>
        <v>7320</v>
      </c>
      <c r="CE62" s="3">
        <f>+[1]SP!CF55-[1]SP!CE55</f>
        <v>7320</v>
      </c>
      <c r="CF62" s="3">
        <f>+[1]SP!CG55-[1]SP!CF55</f>
        <v>7320</v>
      </c>
      <c r="CG62" s="3">
        <f>+[1]SP!CH55-[1]SP!CG55</f>
        <v>7320</v>
      </c>
      <c r="CH62" s="3">
        <f>+[1]SP!CI55-[1]SP!CH55</f>
        <v>7320</v>
      </c>
      <c r="CI62" s="3">
        <f>+[1]SP!CJ55-[1]SP!CI55</f>
        <v>7320</v>
      </c>
      <c r="CJ62" s="3">
        <f>+[1]SP!CK55-[1]SP!CJ55</f>
        <v>7320</v>
      </c>
      <c r="CK62" s="3">
        <f>+[1]SP!CL55-[1]SP!CK55</f>
        <v>7320</v>
      </c>
      <c r="CL62" s="3">
        <f>+[1]SP!CM55-[1]SP!CL55</f>
        <v>7320</v>
      </c>
      <c r="CM62" s="3">
        <f>+[1]SP!CN55-[1]SP!CM55</f>
        <v>7320</v>
      </c>
      <c r="CN62" s="3">
        <f>+[1]SP!CO55-[1]SP!CN55</f>
        <v>7320</v>
      </c>
      <c r="CO62" s="3">
        <f>+[1]SP!CP55-[1]SP!CO55</f>
        <v>7320</v>
      </c>
      <c r="CP62" s="3">
        <f>+[1]SP!CQ55-[1]SP!CP55</f>
        <v>7320</v>
      </c>
      <c r="CQ62" s="3">
        <f>+[1]SP!CR55-[1]SP!CQ55</f>
        <v>7320</v>
      </c>
      <c r="CR62" s="3">
        <f>+[1]SP!CS55-[1]SP!CR55</f>
        <v>7320</v>
      </c>
      <c r="CS62" s="3">
        <f>+[1]SP!CT55-[1]SP!CS55</f>
        <v>7320</v>
      </c>
      <c r="CT62" s="3">
        <f>+[1]SP!CU55-[1]SP!CT55</f>
        <v>7320</v>
      </c>
      <c r="CU62" s="3">
        <f>+[1]SP!CV55-[1]SP!CU55</f>
        <v>7320</v>
      </c>
      <c r="CV62" s="3">
        <f>+[1]SP!CW55-[1]SP!CV55</f>
        <v>7320</v>
      </c>
      <c r="CW62" s="3">
        <f>+[1]SP!CX55-[1]SP!CW55</f>
        <v>7320</v>
      </c>
      <c r="CX62" s="3">
        <f>+[1]SP!CY55-[1]SP!CX55</f>
        <v>7320</v>
      </c>
      <c r="CY62" s="3">
        <f>+[1]SP!CZ55-[1]SP!CY55</f>
        <v>7320</v>
      </c>
      <c r="CZ62" s="3">
        <f>+[1]SP!DA55-[1]SP!CZ55</f>
        <v>7320</v>
      </c>
      <c r="DA62" s="3">
        <f>+[1]SP!DB55-[1]SP!DA55</f>
        <v>7320</v>
      </c>
      <c r="DB62" s="3">
        <f>+[1]SP!DC55-[1]SP!DB55</f>
        <v>7320</v>
      </c>
      <c r="DC62" s="3">
        <f>+[1]SP!DD55-[1]SP!DC55</f>
        <v>7320</v>
      </c>
      <c r="DD62" s="3">
        <f>+[1]SP!DE55-[1]SP!DD55</f>
        <v>7320</v>
      </c>
      <c r="DE62" s="3">
        <f>+[1]SP!DF55-[1]SP!DE55</f>
        <v>7320</v>
      </c>
      <c r="DF62" s="3">
        <f>+[1]SP!DG55-[1]SP!DF55</f>
        <v>7320</v>
      </c>
      <c r="DG62" s="3">
        <f>+[1]SP!DH55-[1]SP!DG55</f>
        <v>7320</v>
      </c>
      <c r="DH62" s="3">
        <f>+[1]SP!DI55-[1]SP!DH55</f>
        <v>7320</v>
      </c>
      <c r="DI62" s="3">
        <f>+[1]SP!DJ55-[1]SP!DI55</f>
        <v>7320</v>
      </c>
      <c r="DJ62" s="3">
        <f>+[1]SP!DK55-[1]SP!DJ55</f>
        <v>7320</v>
      </c>
      <c r="DK62" s="3">
        <f>+[1]SP!DL55-[1]SP!DK55</f>
        <v>7320</v>
      </c>
      <c r="DL62" s="3">
        <f>+[1]SP!DM55-[1]SP!DL55</f>
        <v>7320</v>
      </c>
      <c r="DM62" s="3">
        <f>+[1]SP!DN55-[1]SP!DM55</f>
        <v>7320</v>
      </c>
      <c r="DN62" s="3">
        <f>+[1]SP!DO55-[1]SP!DN55</f>
        <v>7320</v>
      </c>
      <c r="DO62" s="3">
        <f>+[1]SP!DP55-[1]SP!DO55</f>
        <v>7320</v>
      </c>
      <c r="DP62" s="3">
        <f>+[1]SP!DQ55-[1]SP!DP55</f>
        <v>7320</v>
      </c>
      <c r="DQ62" s="3">
        <f>+[1]SP!DR55-[1]SP!DQ55</f>
        <v>7320</v>
      </c>
      <c r="DR62" s="3">
        <f>+[1]SP!DS55-[1]SP!DR55</f>
        <v>7320</v>
      </c>
      <c r="DS62" s="3">
        <f>+[1]SP!DT55-[1]SP!DS55</f>
        <v>7320</v>
      </c>
      <c r="DT62" s="3">
        <f>+[1]SP!DU55-[1]SP!DT55</f>
        <v>7320</v>
      </c>
      <c r="DU62" s="3">
        <f>+[1]SP!DV55-[1]SP!DU55</f>
        <v>7320</v>
      </c>
      <c r="DV62" s="3">
        <f>+[1]SP!DW55-[1]SP!DV55</f>
        <v>7320</v>
      </c>
      <c r="DW62" s="3">
        <f>+[1]SP!DX55-[1]SP!DW55</f>
        <v>7320</v>
      </c>
      <c r="DY62" s="3">
        <f t="shared" si="97"/>
        <v>34440</v>
      </c>
      <c r="DZ62" s="3">
        <f t="shared" si="98"/>
        <v>87840</v>
      </c>
      <c r="EA62" s="3">
        <f t="shared" si="99"/>
        <v>87840</v>
      </c>
      <c r="EB62" s="3">
        <f t="shared" si="100"/>
        <v>87840</v>
      </c>
      <c r="EC62" s="3">
        <f t="shared" si="101"/>
        <v>87840</v>
      </c>
      <c r="ED62" s="3">
        <f t="shared" si="102"/>
        <v>87840</v>
      </c>
      <c r="EE62" s="3">
        <f t="shared" si="103"/>
        <v>87840</v>
      </c>
      <c r="EF62" s="3">
        <f t="shared" si="104"/>
        <v>87840</v>
      </c>
      <c r="EG62" s="3">
        <f t="shared" si="105"/>
        <v>87840</v>
      </c>
      <c r="EH62" s="3">
        <f t="shared" si="106"/>
        <v>87840</v>
      </c>
    </row>
    <row r="63" spans="3:138">
      <c r="D63" t="s">
        <v>354</v>
      </c>
      <c r="H63" s="3">
        <f>-[1]I_Finanziamenti!H148</f>
        <v>0</v>
      </c>
      <c r="I63" s="3">
        <f>-[1]I_Finanziamenti!I148</f>
        <v>0</v>
      </c>
      <c r="J63" s="3">
        <f>-[1]I_Finanziamenti!J148</f>
        <v>0</v>
      </c>
      <c r="K63" s="3">
        <f>-[1]I_Finanziamenti!K148</f>
        <v>0</v>
      </c>
      <c r="L63" s="3">
        <f>-[1]I_Finanziamenti!L148</f>
        <v>0</v>
      </c>
      <c r="M63" s="3">
        <f>-[1]I_Finanziamenti!M148</f>
        <v>0</v>
      </c>
      <c r="N63" s="3">
        <f>-[1]I_Finanziamenti!N148</f>
        <v>0</v>
      </c>
      <c r="O63" s="3">
        <f>-[1]I_Finanziamenti!O148</f>
        <v>0</v>
      </c>
      <c r="P63" s="3">
        <f>-[1]I_Finanziamenti!P148</f>
        <v>0</v>
      </c>
      <c r="Q63" s="3">
        <f>-[1]I_Finanziamenti!Q148</f>
        <v>0</v>
      </c>
      <c r="R63" s="3">
        <f>-[1]I_Finanziamenti!R148</f>
        <v>0</v>
      </c>
      <c r="S63" s="3">
        <f>-[1]I_Finanziamenti!S148</f>
        <v>0</v>
      </c>
      <c r="T63" s="3">
        <f>-[1]I_Finanziamenti!T148</f>
        <v>0</v>
      </c>
      <c r="U63" s="3">
        <f>-[1]I_Finanziamenti!U148</f>
        <v>0</v>
      </c>
      <c r="V63" s="3">
        <f>-[1]I_Finanziamenti!V148</f>
        <v>0</v>
      </c>
      <c r="W63" s="3">
        <f>-[1]I_Finanziamenti!W148</f>
        <v>0</v>
      </c>
      <c r="X63" s="3">
        <f>-[1]I_Finanziamenti!X148</f>
        <v>0</v>
      </c>
      <c r="Y63" s="3">
        <f>-[1]I_Finanziamenti!Y148</f>
        <v>0</v>
      </c>
      <c r="Z63" s="3">
        <f>-[1]I_Finanziamenti!Z148</f>
        <v>0</v>
      </c>
      <c r="AA63" s="3">
        <f>-[1]I_Finanziamenti!AA148</f>
        <v>0</v>
      </c>
      <c r="AB63" s="3">
        <f>-[1]I_Finanziamenti!AB148</f>
        <v>0</v>
      </c>
      <c r="AC63" s="3">
        <f>-[1]I_Finanziamenti!AC148</f>
        <v>0</v>
      </c>
      <c r="AD63" s="3">
        <f>-[1]I_Finanziamenti!AD148</f>
        <v>0</v>
      </c>
      <c r="AE63" s="3">
        <f>-[1]I_Finanziamenti!AE148</f>
        <v>0</v>
      </c>
      <c r="AF63" s="3">
        <f>-[1]I_Finanziamenti!AF148</f>
        <v>0</v>
      </c>
      <c r="AG63" s="3">
        <f>-[1]I_Finanziamenti!AG148</f>
        <v>0</v>
      </c>
      <c r="AH63" s="3">
        <f>-[1]I_Finanziamenti!AH148</f>
        <v>0</v>
      </c>
      <c r="AI63" s="3">
        <f>-[1]I_Finanziamenti!AI148</f>
        <v>0</v>
      </c>
      <c r="AJ63" s="3">
        <f>-[1]I_Finanziamenti!AJ148</f>
        <v>0</v>
      </c>
      <c r="AK63" s="3">
        <f>-[1]I_Finanziamenti!AK148</f>
        <v>0</v>
      </c>
      <c r="AL63" s="3">
        <f>-[1]I_Finanziamenti!AL148</f>
        <v>0</v>
      </c>
      <c r="AM63" s="3">
        <f>-[1]I_Finanziamenti!AM148</f>
        <v>0</v>
      </c>
      <c r="AN63" s="3">
        <f>-[1]I_Finanziamenti!AN148</f>
        <v>0</v>
      </c>
      <c r="AO63" s="3">
        <f>-[1]I_Finanziamenti!AO148</f>
        <v>0</v>
      </c>
      <c r="AP63" s="3">
        <f>-[1]I_Finanziamenti!AP148</f>
        <v>0</v>
      </c>
      <c r="AQ63" s="3">
        <f>-[1]I_Finanziamenti!AQ148</f>
        <v>0</v>
      </c>
      <c r="AR63" s="3">
        <f>-[1]I_Finanziamenti!AR148</f>
        <v>0</v>
      </c>
      <c r="AS63" s="3">
        <f>-[1]I_Finanziamenti!AS148</f>
        <v>0</v>
      </c>
      <c r="AT63" s="3">
        <f>-[1]I_Finanziamenti!AT148</f>
        <v>0</v>
      </c>
      <c r="AU63" s="3">
        <f>-[1]I_Finanziamenti!AU148</f>
        <v>0</v>
      </c>
      <c r="AV63" s="3">
        <f>-[1]I_Finanziamenti!AV148</f>
        <v>0</v>
      </c>
      <c r="AW63" s="3">
        <f>-[1]I_Finanziamenti!AW148</f>
        <v>0</v>
      </c>
      <c r="AX63" s="3">
        <f>-[1]I_Finanziamenti!AX148</f>
        <v>0</v>
      </c>
      <c r="AY63" s="3">
        <f>-[1]I_Finanziamenti!AY148</f>
        <v>0</v>
      </c>
      <c r="AZ63" s="3">
        <f>-[1]I_Finanziamenti!AZ148</f>
        <v>0</v>
      </c>
      <c r="BA63" s="3">
        <f>-[1]I_Finanziamenti!BA148</f>
        <v>0</v>
      </c>
      <c r="BB63" s="3">
        <f>-[1]I_Finanziamenti!BB148</f>
        <v>0</v>
      </c>
      <c r="BC63" s="3">
        <f>-[1]I_Finanziamenti!BC148</f>
        <v>0</v>
      </c>
      <c r="BD63" s="3">
        <f>-[1]I_Finanziamenti!BD148</f>
        <v>0</v>
      </c>
      <c r="BE63" s="3">
        <f>-[1]I_Finanziamenti!BE148</f>
        <v>0</v>
      </c>
      <c r="BF63" s="3">
        <f>-[1]I_Finanziamenti!BF148</f>
        <v>0</v>
      </c>
      <c r="BG63" s="3">
        <f>-[1]I_Finanziamenti!BG148</f>
        <v>0</v>
      </c>
      <c r="BH63" s="3">
        <f>-[1]I_Finanziamenti!BH148</f>
        <v>0</v>
      </c>
      <c r="BI63" s="3">
        <f>-[1]I_Finanziamenti!BI148</f>
        <v>0</v>
      </c>
      <c r="BJ63" s="3">
        <f>-[1]I_Finanziamenti!BJ148</f>
        <v>0</v>
      </c>
      <c r="BK63" s="3">
        <f>-[1]I_Finanziamenti!BK148</f>
        <v>0</v>
      </c>
      <c r="BL63" s="3">
        <f>-[1]I_Finanziamenti!BL148</f>
        <v>0</v>
      </c>
      <c r="BM63" s="3">
        <f>-[1]I_Finanziamenti!BM148</f>
        <v>0</v>
      </c>
      <c r="BN63" s="3">
        <f>-[1]I_Finanziamenti!BN148</f>
        <v>0</v>
      </c>
      <c r="BO63" s="3">
        <f>-[1]I_Finanziamenti!BO148</f>
        <v>0</v>
      </c>
      <c r="BP63" s="3">
        <f>-[1]I_Finanziamenti!BP148</f>
        <v>0</v>
      </c>
      <c r="BQ63" s="3">
        <f>-[1]I_Finanziamenti!BQ148</f>
        <v>0</v>
      </c>
      <c r="BR63" s="3">
        <f>-[1]I_Finanziamenti!BR148</f>
        <v>0</v>
      </c>
      <c r="BS63" s="3">
        <f>-[1]I_Finanziamenti!BS148</f>
        <v>0</v>
      </c>
      <c r="BT63" s="3">
        <f>-[1]I_Finanziamenti!BT148</f>
        <v>0</v>
      </c>
      <c r="BU63" s="3">
        <f>-[1]I_Finanziamenti!BU148</f>
        <v>0</v>
      </c>
      <c r="BV63" s="3">
        <f>-[1]I_Finanziamenti!BV148</f>
        <v>0</v>
      </c>
      <c r="BW63" s="3">
        <f>-[1]I_Finanziamenti!BW148</f>
        <v>0</v>
      </c>
      <c r="BX63" s="3">
        <f>-[1]I_Finanziamenti!BX148</f>
        <v>0</v>
      </c>
      <c r="BY63" s="3">
        <f>-[1]I_Finanziamenti!BY148</f>
        <v>0</v>
      </c>
      <c r="BZ63" s="3">
        <f>-[1]I_Finanziamenti!BZ148</f>
        <v>0</v>
      </c>
      <c r="CA63" s="3">
        <f>-[1]I_Finanziamenti!CA148</f>
        <v>0</v>
      </c>
      <c r="CB63" s="3">
        <f>-[1]I_Finanziamenti!CB148</f>
        <v>0</v>
      </c>
      <c r="CC63" s="3">
        <f>-[1]I_Finanziamenti!CC148</f>
        <v>0</v>
      </c>
      <c r="CD63" s="3">
        <f>-[1]I_Finanziamenti!CD148</f>
        <v>0</v>
      </c>
      <c r="CE63" s="3">
        <f>-[1]I_Finanziamenti!CE148</f>
        <v>0</v>
      </c>
      <c r="CF63" s="3">
        <f>-[1]I_Finanziamenti!CF148</f>
        <v>0</v>
      </c>
      <c r="CG63" s="3">
        <f>-[1]I_Finanziamenti!CG148</f>
        <v>0</v>
      </c>
      <c r="CH63" s="3">
        <f>-[1]I_Finanziamenti!CH148</f>
        <v>0</v>
      </c>
      <c r="CI63" s="3">
        <f>-[1]I_Finanziamenti!CI148</f>
        <v>0</v>
      </c>
      <c r="CJ63" s="3">
        <f>-[1]I_Finanziamenti!CJ148</f>
        <v>0</v>
      </c>
      <c r="CK63" s="3">
        <f>-[1]I_Finanziamenti!CK148</f>
        <v>0</v>
      </c>
      <c r="CL63" s="3">
        <f>-[1]I_Finanziamenti!CL148</f>
        <v>0</v>
      </c>
      <c r="CM63" s="3">
        <f>-[1]I_Finanziamenti!CM148</f>
        <v>0</v>
      </c>
      <c r="CN63" s="3">
        <f>-[1]I_Finanziamenti!CN148</f>
        <v>0</v>
      </c>
      <c r="CO63" s="3">
        <f>-[1]I_Finanziamenti!CO148</f>
        <v>0</v>
      </c>
      <c r="CP63" s="3">
        <f>-[1]I_Finanziamenti!CP148</f>
        <v>0</v>
      </c>
      <c r="CQ63" s="3">
        <f>-[1]I_Finanziamenti!CQ148</f>
        <v>0</v>
      </c>
      <c r="CR63" s="3">
        <f>-[1]I_Finanziamenti!CR148</f>
        <v>0</v>
      </c>
      <c r="CS63" s="3">
        <f>-[1]I_Finanziamenti!CS148</f>
        <v>0</v>
      </c>
      <c r="CT63" s="3">
        <f>-[1]I_Finanziamenti!CT148</f>
        <v>0</v>
      </c>
      <c r="CU63" s="3">
        <f>-[1]I_Finanziamenti!CU148</f>
        <v>0</v>
      </c>
      <c r="CV63" s="3">
        <f>-[1]I_Finanziamenti!CV148</f>
        <v>0</v>
      </c>
      <c r="CW63" s="3">
        <f>-[1]I_Finanziamenti!CW148</f>
        <v>0</v>
      </c>
      <c r="CX63" s="3">
        <f>-[1]I_Finanziamenti!CX148</f>
        <v>0</v>
      </c>
      <c r="CY63" s="3">
        <f>-[1]I_Finanziamenti!CY148</f>
        <v>0</v>
      </c>
      <c r="CZ63" s="3">
        <f>-[1]I_Finanziamenti!CZ148</f>
        <v>0</v>
      </c>
      <c r="DA63" s="3">
        <f>-[1]I_Finanziamenti!DA148</f>
        <v>0</v>
      </c>
      <c r="DB63" s="3">
        <f>-[1]I_Finanziamenti!DB148</f>
        <v>0</v>
      </c>
      <c r="DC63" s="3">
        <f>-[1]I_Finanziamenti!DC148</f>
        <v>0</v>
      </c>
      <c r="DD63" s="3">
        <f>-[1]I_Finanziamenti!DD148</f>
        <v>0</v>
      </c>
      <c r="DE63" s="3">
        <f>-[1]I_Finanziamenti!DE148</f>
        <v>0</v>
      </c>
      <c r="DF63" s="3">
        <f>-[1]I_Finanziamenti!DF148</f>
        <v>0</v>
      </c>
      <c r="DG63" s="3">
        <f>-[1]I_Finanziamenti!DG148</f>
        <v>0</v>
      </c>
      <c r="DH63" s="3">
        <f>-[1]I_Finanziamenti!DH148</f>
        <v>0</v>
      </c>
      <c r="DI63" s="3">
        <f>-[1]I_Finanziamenti!DI148</f>
        <v>0</v>
      </c>
      <c r="DJ63" s="3">
        <f>-[1]I_Finanziamenti!DJ148</f>
        <v>0</v>
      </c>
      <c r="DK63" s="3">
        <f>-[1]I_Finanziamenti!DK148</f>
        <v>0</v>
      </c>
      <c r="DL63" s="3">
        <f>-[1]I_Finanziamenti!DL148</f>
        <v>0</v>
      </c>
      <c r="DM63" s="3">
        <f>-[1]I_Finanziamenti!DM148</f>
        <v>0</v>
      </c>
      <c r="DN63" s="3">
        <f>-[1]I_Finanziamenti!DN148</f>
        <v>0</v>
      </c>
      <c r="DO63" s="3">
        <f>-[1]I_Finanziamenti!DO148</f>
        <v>0</v>
      </c>
      <c r="DP63" s="3">
        <f>-[1]I_Finanziamenti!DP148</f>
        <v>0</v>
      </c>
      <c r="DQ63" s="3">
        <f>-[1]I_Finanziamenti!DQ148</f>
        <v>0</v>
      </c>
      <c r="DR63" s="3">
        <f>-[1]I_Finanziamenti!DR148</f>
        <v>0</v>
      </c>
      <c r="DS63" s="3">
        <f>-[1]I_Finanziamenti!DS148</f>
        <v>0</v>
      </c>
      <c r="DT63" s="3">
        <f>-[1]I_Finanziamenti!DT148</f>
        <v>0</v>
      </c>
      <c r="DU63" s="3">
        <f>-[1]I_Finanziamenti!DU148</f>
        <v>0</v>
      </c>
      <c r="DV63" s="3">
        <f>-[1]I_Finanziamenti!DV148</f>
        <v>0</v>
      </c>
      <c r="DW63" s="3">
        <f>-[1]I_Finanziamenti!DW148</f>
        <v>0</v>
      </c>
      <c r="DY63" s="3">
        <f t="shared" si="97"/>
        <v>0</v>
      </c>
      <c r="DZ63" s="3">
        <f t="shared" si="98"/>
        <v>0</v>
      </c>
      <c r="EA63" s="3">
        <f t="shared" si="99"/>
        <v>0</v>
      </c>
      <c r="EB63" s="3">
        <f t="shared" si="100"/>
        <v>0</v>
      </c>
      <c r="EC63" s="3">
        <f t="shared" si="101"/>
        <v>0</v>
      </c>
      <c r="ED63" s="3">
        <f t="shared" si="102"/>
        <v>0</v>
      </c>
      <c r="EE63" s="3">
        <f t="shared" si="103"/>
        <v>0</v>
      </c>
      <c r="EF63" s="3">
        <f t="shared" si="104"/>
        <v>0</v>
      </c>
      <c r="EG63" s="3">
        <f t="shared" si="105"/>
        <v>0</v>
      </c>
      <c r="EH63" s="3">
        <f t="shared" si="106"/>
        <v>0</v>
      </c>
    </row>
    <row r="64" spans="3:138">
      <c r="D64" t="s">
        <v>355</v>
      </c>
      <c r="H64" s="3">
        <f>-[1]I_Finanziamenti!H147</f>
        <v>0</v>
      </c>
      <c r="I64" s="3">
        <f>-[1]I_Finanziamenti!I147</f>
        <v>0</v>
      </c>
      <c r="J64" s="3">
        <f>-[1]I_Finanziamenti!J147</f>
        <v>0</v>
      </c>
      <c r="K64" s="3">
        <f>-[1]I_Finanziamenti!K147</f>
        <v>0</v>
      </c>
      <c r="L64" s="3">
        <f>-[1]I_Finanziamenti!L147</f>
        <v>0</v>
      </c>
      <c r="M64" s="3">
        <f>-[1]I_Finanziamenti!M147</f>
        <v>0</v>
      </c>
      <c r="N64" s="3">
        <f>-[1]I_Finanziamenti!N147</f>
        <v>0</v>
      </c>
      <c r="O64" s="3">
        <f>-[1]I_Finanziamenti!O147</f>
        <v>0</v>
      </c>
      <c r="P64" s="3">
        <f>-[1]I_Finanziamenti!P147</f>
        <v>0</v>
      </c>
      <c r="Q64" s="3">
        <f>-[1]I_Finanziamenti!Q147</f>
        <v>0</v>
      </c>
      <c r="R64" s="3">
        <f>-[1]I_Finanziamenti!R147</f>
        <v>0</v>
      </c>
      <c r="S64" s="3">
        <f>-[1]I_Finanziamenti!S147</f>
        <v>0</v>
      </c>
      <c r="T64" s="3">
        <f>-[1]I_Finanziamenti!T147</f>
        <v>0</v>
      </c>
      <c r="U64" s="3">
        <f>-[1]I_Finanziamenti!U147</f>
        <v>0</v>
      </c>
      <c r="V64" s="3">
        <f>-[1]I_Finanziamenti!V147</f>
        <v>0</v>
      </c>
      <c r="W64" s="3">
        <f>-[1]I_Finanziamenti!W147</f>
        <v>0</v>
      </c>
      <c r="X64" s="3">
        <f>-[1]I_Finanziamenti!X147</f>
        <v>0</v>
      </c>
      <c r="Y64" s="3">
        <f>-[1]I_Finanziamenti!Y147</f>
        <v>0</v>
      </c>
      <c r="Z64" s="3">
        <f>-[1]I_Finanziamenti!Z147</f>
        <v>0</v>
      </c>
      <c r="AA64" s="3">
        <f>-[1]I_Finanziamenti!AA147</f>
        <v>0</v>
      </c>
      <c r="AB64" s="3">
        <f>-[1]I_Finanziamenti!AB147</f>
        <v>0</v>
      </c>
      <c r="AC64" s="3">
        <f>-[1]I_Finanziamenti!AC147</f>
        <v>0</v>
      </c>
      <c r="AD64" s="3">
        <f>-[1]I_Finanziamenti!AD147</f>
        <v>0</v>
      </c>
      <c r="AE64" s="3">
        <f>-[1]I_Finanziamenti!AE147</f>
        <v>0</v>
      </c>
      <c r="AF64" s="3">
        <f>-[1]I_Finanziamenti!AF147</f>
        <v>0</v>
      </c>
      <c r="AG64" s="3">
        <f>-[1]I_Finanziamenti!AG147</f>
        <v>0</v>
      </c>
      <c r="AH64" s="3">
        <f>-[1]I_Finanziamenti!AH147</f>
        <v>0</v>
      </c>
      <c r="AI64" s="3">
        <f>-[1]I_Finanziamenti!AI147</f>
        <v>0</v>
      </c>
      <c r="AJ64" s="3">
        <f>-[1]I_Finanziamenti!AJ147</f>
        <v>0</v>
      </c>
      <c r="AK64" s="3">
        <f>-[1]I_Finanziamenti!AK147</f>
        <v>0</v>
      </c>
      <c r="AL64" s="3">
        <f>-[1]I_Finanziamenti!AL147</f>
        <v>0</v>
      </c>
      <c r="AM64" s="3">
        <f>-[1]I_Finanziamenti!AM147</f>
        <v>0</v>
      </c>
      <c r="AN64" s="3">
        <f>-[1]I_Finanziamenti!AN147</f>
        <v>0</v>
      </c>
      <c r="AO64" s="3">
        <f>-[1]I_Finanziamenti!AO147</f>
        <v>0</v>
      </c>
      <c r="AP64" s="3">
        <f>-[1]I_Finanziamenti!AP147</f>
        <v>0</v>
      </c>
      <c r="AQ64" s="3">
        <f>-[1]I_Finanziamenti!AQ147</f>
        <v>0</v>
      </c>
      <c r="AR64" s="3">
        <f>-[1]I_Finanziamenti!AR147</f>
        <v>0</v>
      </c>
      <c r="AS64" s="3">
        <f>-[1]I_Finanziamenti!AS147</f>
        <v>0</v>
      </c>
      <c r="AT64" s="3">
        <f>-[1]I_Finanziamenti!AT147</f>
        <v>0</v>
      </c>
      <c r="AU64" s="3">
        <f>-[1]I_Finanziamenti!AU147</f>
        <v>0</v>
      </c>
      <c r="AV64" s="3">
        <f>-[1]I_Finanziamenti!AV147</f>
        <v>0</v>
      </c>
      <c r="AW64" s="3">
        <f>-[1]I_Finanziamenti!AW147</f>
        <v>0</v>
      </c>
      <c r="AX64" s="3">
        <f>-[1]I_Finanziamenti!AX147</f>
        <v>0</v>
      </c>
      <c r="AY64" s="3">
        <f>-[1]I_Finanziamenti!AY147</f>
        <v>0</v>
      </c>
      <c r="AZ64" s="3">
        <f>-[1]I_Finanziamenti!AZ147</f>
        <v>0</v>
      </c>
      <c r="BA64" s="3">
        <f>-[1]I_Finanziamenti!BA147</f>
        <v>0</v>
      </c>
      <c r="BB64" s="3">
        <f>-[1]I_Finanziamenti!BB147</f>
        <v>0</v>
      </c>
      <c r="BC64" s="3">
        <f>-[1]I_Finanziamenti!BC147</f>
        <v>0</v>
      </c>
      <c r="BD64" s="3">
        <f>-[1]I_Finanziamenti!BD147</f>
        <v>0</v>
      </c>
      <c r="BE64" s="3">
        <f>-[1]I_Finanziamenti!BE147</f>
        <v>0</v>
      </c>
      <c r="BF64" s="3">
        <f>-[1]I_Finanziamenti!BF147</f>
        <v>0</v>
      </c>
      <c r="BG64" s="3">
        <f>-[1]I_Finanziamenti!BG147</f>
        <v>0</v>
      </c>
      <c r="BH64" s="3">
        <f>-[1]I_Finanziamenti!BH147</f>
        <v>0</v>
      </c>
      <c r="BI64" s="3">
        <f>-[1]I_Finanziamenti!BI147</f>
        <v>0</v>
      </c>
      <c r="BJ64" s="3">
        <f>-[1]I_Finanziamenti!BJ147</f>
        <v>0</v>
      </c>
      <c r="BK64" s="3">
        <f>-[1]I_Finanziamenti!BK147</f>
        <v>0</v>
      </c>
      <c r="BL64" s="3">
        <f>-[1]I_Finanziamenti!BL147</f>
        <v>0</v>
      </c>
      <c r="BM64" s="3">
        <f>-[1]I_Finanziamenti!BM147</f>
        <v>0</v>
      </c>
      <c r="BN64" s="3">
        <f>-[1]I_Finanziamenti!BN147</f>
        <v>0</v>
      </c>
      <c r="BO64" s="3">
        <f>-[1]I_Finanziamenti!BO147</f>
        <v>0</v>
      </c>
      <c r="BP64" s="3">
        <f>-[1]I_Finanziamenti!BP147</f>
        <v>0</v>
      </c>
      <c r="BQ64" s="3">
        <f>-[1]I_Finanziamenti!BQ147</f>
        <v>0</v>
      </c>
      <c r="BR64" s="3">
        <f>-[1]I_Finanziamenti!BR147</f>
        <v>0</v>
      </c>
      <c r="BS64" s="3">
        <f>-[1]I_Finanziamenti!BS147</f>
        <v>0</v>
      </c>
      <c r="BT64" s="3">
        <f>-[1]I_Finanziamenti!BT147</f>
        <v>0</v>
      </c>
      <c r="BU64" s="3">
        <f>-[1]I_Finanziamenti!BU147</f>
        <v>0</v>
      </c>
      <c r="BV64" s="3">
        <f>-[1]I_Finanziamenti!BV147</f>
        <v>0</v>
      </c>
      <c r="BW64" s="3">
        <f>-[1]I_Finanziamenti!BW147</f>
        <v>0</v>
      </c>
      <c r="BX64" s="3">
        <f>-[1]I_Finanziamenti!BX147</f>
        <v>0</v>
      </c>
      <c r="BY64" s="3">
        <f>-[1]I_Finanziamenti!BY147</f>
        <v>0</v>
      </c>
      <c r="BZ64" s="3">
        <f>-[1]I_Finanziamenti!BZ147</f>
        <v>0</v>
      </c>
      <c r="CA64" s="3">
        <f>-[1]I_Finanziamenti!CA147</f>
        <v>0</v>
      </c>
      <c r="CB64" s="3">
        <f>-[1]I_Finanziamenti!CB147</f>
        <v>0</v>
      </c>
      <c r="CC64" s="3">
        <f>-[1]I_Finanziamenti!CC147</f>
        <v>0</v>
      </c>
      <c r="CD64" s="3">
        <f>-[1]I_Finanziamenti!CD147</f>
        <v>0</v>
      </c>
      <c r="CE64" s="3">
        <f>-[1]I_Finanziamenti!CE147</f>
        <v>0</v>
      </c>
      <c r="CF64" s="3">
        <f>-[1]I_Finanziamenti!CF147</f>
        <v>0</v>
      </c>
      <c r="CG64" s="3">
        <f>-[1]I_Finanziamenti!CG147</f>
        <v>0</v>
      </c>
      <c r="CH64" s="3">
        <f>-[1]I_Finanziamenti!CH147</f>
        <v>0</v>
      </c>
      <c r="CI64" s="3">
        <f>-[1]I_Finanziamenti!CI147</f>
        <v>0</v>
      </c>
      <c r="CJ64" s="3">
        <f>-[1]I_Finanziamenti!CJ147</f>
        <v>0</v>
      </c>
      <c r="CK64" s="3">
        <f>-[1]I_Finanziamenti!CK147</f>
        <v>0</v>
      </c>
      <c r="CL64" s="3">
        <f>-[1]I_Finanziamenti!CL147</f>
        <v>0</v>
      </c>
      <c r="CM64" s="3">
        <f>-[1]I_Finanziamenti!CM147</f>
        <v>0</v>
      </c>
      <c r="CN64" s="3">
        <f>-[1]I_Finanziamenti!CN147</f>
        <v>0</v>
      </c>
      <c r="CO64" s="3">
        <f>-[1]I_Finanziamenti!CO147</f>
        <v>0</v>
      </c>
      <c r="CP64" s="3">
        <f>-[1]I_Finanziamenti!CP147</f>
        <v>0</v>
      </c>
      <c r="CQ64" s="3">
        <f>-[1]I_Finanziamenti!CQ147</f>
        <v>0</v>
      </c>
      <c r="CR64" s="3">
        <f>-[1]I_Finanziamenti!CR147</f>
        <v>0</v>
      </c>
      <c r="CS64" s="3">
        <f>-[1]I_Finanziamenti!CS147</f>
        <v>0</v>
      </c>
      <c r="CT64" s="3">
        <f>-[1]I_Finanziamenti!CT147</f>
        <v>0</v>
      </c>
      <c r="CU64" s="3">
        <f>-[1]I_Finanziamenti!CU147</f>
        <v>0</v>
      </c>
      <c r="CV64" s="3">
        <f>-[1]I_Finanziamenti!CV147</f>
        <v>0</v>
      </c>
      <c r="CW64" s="3">
        <f>-[1]I_Finanziamenti!CW147</f>
        <v>0</v>
      </c>
      <c r="CX64" s="3">
        <f>-[1]I_Finanziamenti!CX147</f>
        <v>0</v>
      </c>
      <c r="CY64" s="3">
        <f>-[1]I_Finanziamenti!CY147</f>
        <v>0</v>
      </c>
      <c r="CZ64" s="3">
        <f>-[1]I_Finanziamenti!CZ147</f>
        <v>0</v>
      </c>
      <c r="DA64" s="3">
        <f>-[1]I_Finanziamenti!DA147</f>
        <v>0</v>
      </c>
      <c r="DB64" s="3">
        <f>-[1]I_Finanziamenti!DB147</f>
        <v>0</v>
      </c>
      <c r="DC64" s="3">
        <f>-[1]I_Finanziamenti!DC147</f>
        <v>0</v>
      </c>
      <c r="DD64" s="3">
        <f>-[1]I_Finanziamenti!DD147</f>
        <v>0</v>
      </c>
      <c r="DE64" s="3">
        <f>-[1]I_Finanziamenti!DE147</f>
        <v>0</v>
      </c>
      <c r="DF64" s="3">
        <f>-[1]I_Finanziamenti!DF147</f>
        <v>0</v>
      </c>
      <c r="DG64" s="3">
        <f>-[1]I_Finanziamenti!DG147</f>
        <v>0</v>
      </c>
      <c r="DH64" s="3">
        <f>-[1]I_Finanziamenti!DH147</f>
        <v>0</v>
      </c>
      <c r="DI64" s="3">
        <f>-[1]I_Finanziamenti!DI147</f>
        <v>0</v>
      </c>
      <c r="DJ64" s="3">
        <f>-[1]I_Finanziamenti!DJ147</f>
        <v>0</v>
      </c>
      <c r="DK64" s="3">
        <f>-[1]I_Finanziamenti!DK147</f>
        <v>0</v>
      </c>
      <c r="DL64" s="3">
        <f>-[1]I_Finanziamenti!DL147</f>
        <v>0</v>
      </c>
      <c r="DM64" s="3">
        <f>-[1]I_Finanziamenti!DM147</f>
        <v>0</v>
      </c>
      <c r="DN64" s="3">
        <f>-[1]I_Finanziamenti!DN147</f>
        <v>0</v>
      </c>
      <c r="DO64" s="3">
        <f>-[1]I_Finanziamenti!DO147</f>
        <v>0</v>
      </c>
      <c r="DP64" s="3">
        <f>-[1]I_Finanziamenti!DP147</f>
        <v>0</v>
      </c>
      <c r="DQ64" s="3">
        <f>-[1]I_Finanziamenti!DQ147</f>
        <v>0</v>
      </c>
      <c r="DR64" s="3">
        <f>-[1]I_Finanziamenti!DR147</f>
        <v>0</v>
      </c>
      <c r="DS64" s="3">
        <f>-[1]I_Finanziamenti!DS147</f>
        <v>0</v>
      </c>
      <c r="DT64" s="3">
        <f>-[1]I_Finanziamenti!DT147</f>
        <v>0</v>
      </c>
      <c r="DU64" s="3">
        <f>-[1]I_Finanziamenti!DU147</f>
        <v>0</v>
      </c>
      <c r="DV64" s="3">
        <f>-[1]I_Finanziamenti!DV147</f>
        <v>0</v>
      </c>
      <c r="DW64" s="3">
        <f>-[1]I_Finanziamenti!DW147</f>
        <v>0</v>
      </c>
      <c r="DY64" s="3">
        <f t="shared" si="97"/>
        <v>0</v>
      </c>
      <c r="DZ64" s="3">
        <f t="shared" si="98"/>
        <v>0</v>
      </c>
      <c r="EA64" s="3">
        <f t="shared" si="99"/>
        <v>0</v>
      </c>
      <c r="EB64" s="3">
        <f t="shared" si="100"/>
        <v>0</v>
      </c>
      <c r="EC64" s="3">
        <f t="shared" si="101"/>
        <v>0</v>
      </c>
      <c r="ED64" s="3">
        <f t="shared" si="102"/>
        <v>0</v>
      </c>
      <c r="EE64" s="3">
        <f t="shared" si="103"/>
        <v>0</v>
      </c>
      <c r="EF64" s="3">
        <f t="shared" si="104"/>
        <v>0</v>
      </c>
      <c r="EG64" s="3">
        <f t="shared" si="105"/>
        <v>0</v>
      </c>
      <c r="EH64" s="3">
        <f t="shared" si="106"/>
        <v>0</v>
      </c>
    </row>
    <row r="66" spans="3:138" ht="15.6">
      <c r="C66" s="230" t="s">
        <v>356</v>
      </c>
      <c r="D66" s="230" t="s">
        <v>356</v>
      </c>
      <c r="H66" s="235">
        <f>+H67+H68</f>
        <v>836028.125</v>
      </c>
      <c r="I66" s="235">
        <f>+I67+I68</f>
        <v>-48971.875</v>
      </c>
      <c r="J66" s="235">
        <f t="shared" ref="J66:BU66" si="107">+J67+J68</f>
        <v>-48971.875</v>
      </c>
      <c r="K66" s="235">
        <f t="shared" si="107"/>
        <v>-48971.875</v>
      </c>
      <c r="L66" s="235">
        <f t="shared" si="107"/>
        <v>-43971.875</v>
      </c>
      <c r="M66" s="235">
        <f t="shared" si="107"/>
        <v>-13971.875</v>
      </c>
      <c r="N66" s="235">
        <f t="shared" si="107"/>
        <v>-13971.875</v>
      </c>
      <c r="O66" s="235">
        <f t="shared" si="107"/>
        <v>-13971.875</v>
      </c>
      <c r="P66" s="235">
        <f t="shared" si="107"/>
        <v>-3971.875</v>
      </c>
      <c r="Q66" s="235">
        <f t="shared" si="107"/>
        <v>-3971.875</v>
      </c>
      <c r="R66" s="235">
        <f t="shared" si="107"/>
        <v>-3971.875</v>
      </c>
      <c r="S66" s="235">
        <f t="shared" si="107"/>
        <v>-3971.875</v>
      </c>
      <c r="T66" s="235">
        <f t="shared" si="107"/>
        <v>-3971.875</v>
      </c>
      <c r="U66" s="235">
        <f t="shared" si="107"/>
        <v>-3971.875</v>
      </c>
      <c r="V66" s="235">
        <f t="shared" si="107"/>
        <v>-3971.875</v>
      </c>
      <c r="W66" s="235">
        <f t="shared" si="107"/>
        <v>-3971.875</v>
      </c>
      <c r="X66" s="235">
        <f t="shared" si="107"/>
        <v>-3971.875</v>
      </c>
      <c r="Y66" s="235">
        <f t="shared" si="107"/>
        <v>-3971.875</v>
      </c>
      <c r="Z66" s="235">
        <f t="shared" si="107"/>
        <v>-3971.875</v>
      </c>
      <c r="AA66" s="235">
        <f t="shared" si="107"/>
        <v>-3971.875</v>
      </c>
      <c r="AB66" s="235">
        <f t="shared" si="107"/>
        <v>-3971.875</v>
      </c>
      <c r="AC66" s="235">
        <f t="shared" si="107"/>
        <v>-3971.875</v>
      </c>
      <c r="AD66" s="235">
        <f t="shared" si="107"/>
        <v>-3971.875</v>
      </c>
      <c r="AE66" s="235">
        <f t="shared" si="107"/>
        <v>-3971.875</v>
      </c>
      <c r="AF66" s="235">
        <f t="shared" si="107"/>
        <v>-14471.875</v>
      </c>
      <c r="AG66" s="235">
        <f t="shared" si="107"/>
        <v>-14471.875</v>
      </c>
      <c r="AH66" s="235">
        <f t="shared" si="107"/>
        <v>-14471.875</v>
      </c>
      <c r="AI66" s="235">
        <f t="shared" si="107"/>
        <v>-14471.875</v>
      </c>
      <c r="AJ66" s="235">
        <f t="shared" si="107"/>
        <v>-14471.875</v>
      </c>
      <c r="AK66" s="235">
        <f t="shared" si="107"/>
        <v>-14471.875</v>
      </c>
      <c r="AL66" s="235">
        <f t="shared" si="107"/>
        <v>-14471.875</v>
      </c>
      <c r="AM66" s="235">
        <f t="shared" si="107"/>
        <v>-14471.875</v>
      </c>
      <c r="AN66" s="235">
        <f t="shared" si="107"/>
        <v>-14471.875</v>
      </c>
      <c r="AO66" s="235">
        <f t="shared" si="107"/>
        <v>-14471.875</v>
      </c>
      <c r="AP66" s="235">
        <f t="shared" si="107"/>
        <v>-14471.875</v>
      </c>
      <c r="AQ66" s="235">
        <f t="shared" si="107"/>
        <v>-14471.875</v>
      </c>
      <c r="AR66" s="235">
        <f t="shared" si="107"/>
        <v>-3971.875</v>
      </c>
      <c r="AS66" s="235">
        <f t="shared" si="107"/>
        <v>-3971.875</v>
      </c>
      <c r="AT66" s="235">
        <f t="shared" si="107"/>
        <v>-3971.875</v>
      </c>
      <c r="AU66" s="235">
        <f t="shared" si="107"/>
        <v>-3971.875</v>
      </c>
      <c r="AV66" s="235">
        <f t="shared" si="107"/>
        <v>-3971.875</v>
      </c>
      <c r="AW66" s="235">
        <f t="shared" si="107"/>
        <v>-3971.875</v>
      </c>
      <c r="AX66" s="235">
        <f t="shared" si="107"/>
        <v>-3971.875</v>
      </c>
      <c r="AY66" s="235">
        <f t="shared" si="107"/>
        <v>-3971.875</v>
      </c>
      <c r="AZ66" s="235">
        <f t="shared" si="107"/>
        <v>-3971.875</v>
      </c>
      <c r="BA66" s="235">
        <f t="shared" si="107"/>
        <v>-3971.875</v>
      </c>
      <c r="BB66" s="235">
        <f t="shared" si="107"/>
        <v>-3971.875</v>
      </c>
      <c r="BC66" s="235">
        <f t="shared" si="107"/>
        <v>-3971.875</v>
      </c>
      <c r="BD66" s="235">
        <f t="shared" si="107"/>
        <v>-3971.875</v>
      </c>
      <c r="BE66" s="235">
        <f t="shared" si="107"/>
        <v>-3971.875</v>
      </c>
      <c r="BF66" s="235">
        <f t="shared" si="107"/>
        <v>-3971.875</v>
      </c>
      <c r="BG66" s="235">
        <f t="shared" si="107"/>
        <v>-3971.875</v>
      </c>
      <c r="BH66" s="235">
        <f t="shared" si="107"/>
        <v>-3971.875</v>
      </c>
      <c r="BI66" s="235">
        <f t="shared" si="107"/>
        <v>-3971.875</v>
      </c>
      <c r="BJ66" s="235">
        <f t="shared" si="107"/>
        <v>-3971.875</v>
      </c>
      <c r="BK66" s="235">
        <f t="shared" si="107"/>
        <v>-3971.875</v>
      </c>
      <c r="BL66" s="235">
        <f t="shared" si="107"/>
        <v>-3971.875</v>
      </c>
      <c r="BM66" s="235">
        <f t="shared" si="107"/>
        <v>-3971.875</v>
      </c>
      <c r="BN66" s="235">
        <f t="shared" si="107"/>
        <v>-3971.875</v>
      </c>
      <c r="BO66" s="235">
        <f t="shared" si="107"/>
        <v>-3971.875</v>
      </c>
      <c r="BP66" s="235">
        <f t="shared" si="107"/>
        <v>-3971.875</v>
      </c>
      <c r="BQ66" s="235">
        <f t="shared" si="107"/>
        <v>-3971.875</v>
      </c>
      <c r="BR66" s="235">
        <f t="shared" si="107"/>
        <v>-3971.875</v>
      </c>
      <c r="BS66" s="235">
        <f t="shared" si="107"/>
        <v>-3971.875</v>
      </c>
      <c r="BT66" s="235">
        <f t="shared" si="107"/>
        <v>-3971.875</v>
      </c>
      <c r="BU66" s="235">
        <f t="shared" si="107"/>
        <v>-3971.875</v>
      </c>
      <c r="BV66" s="235">
        <f t="shared" ref="BV66:DW66" si="108">+BV67+BV68</f>
        <v>-3971.875</v>
      </c>
      <c r="BW66" s="235">
        <f t="shared" si="108"/>
        <v>-3971.875</v>
      </c>
      <c r="BX66" s="235">
        <f t="shared" si="108"/>
        <v>-3971.875</v>
      </c>
      <c r="BY66" s="235">
        <f t="shared" si="108"/>
        <v>-3971.875</v>
      </c>
      <c r="BZ66" s="235">
        <f t="shared" si="108"/>
        <v>-3971.875</v>
      </c>
      <c r="CA66" s="235">
        <f t="shared" si="108"/>
        <v>-3971.875</v>
      </c>
      <c r="CB66" s="235">
        <f t="shared" si="108"/>
        <v>-3971.875</v>
      </c>
      <c r="CC66" s="235">
        <f t="shared" si="108"/>
        <v>-3971.875</v>
      </c>
      <c r="CD66" s="235">
        <f t="shared" si="108"/>
        <v>-3971.875</v>
      </c>
      <c r="CE66" s="235">
        <f t="shared" si="108"/>
        <v>-3971.875</v>
      </c>
      <c r="CF66" s="235">
        <f t="shared" si="108"/>
        <v>-3971.875</v>
      </c>
      <c r="CG66" s="235">
        <f t="shared" si="108"/>
        <v>-3971.875</v>
      </c>
      <c r="CH66" s="235">
        <f t="shared" si="108"/>
        <v>-3971.875</v>
      </c>
      <c r="CI66" s="235">
        <f t="shared" si="108"/>
        <v>-3971.875</v>
      </c>
      <c r="CJ66" s="235">
        <f t="shared" si="108"/>
        <v>-3971.875</v>
      </c>
      <c r="CK66" s="235">
        <f t="shared" si="108"/>
        <v>-3971.875</v>
      </c>
      <c r="CL66" s="235">
        <f t="shared" si="108"/>
        <v>-3971.875</v>
      </c>
      <c r="CM66" s="235">
        <f t="shared" si="108"/>
        <v>-3971.875</v>
      </c>
      <c r="CN66" s="235">
        <f t="shared" si="108"/>
        <v>-3971.875</v>
      </c>
      <c r="CO66" s="235">
        <f t="shared" si="108"/>
        <v>-3971.875</v>
      </c>
      <c r="CP66" s="235">
        <f t="shared" si="108"/>
        <v>-3971.875</v>
      </c>
      <c r="CQ66" s="235">
        <f t="shared" si="108"/>
        <v>-3971.875</v>
      </c>
      <c r="CR66" s="235">
        <f t="shared" si="108"/>
        <v>-3971.875</v>
      </c>
      <c r="CS66" s="235">
        <f t="shared" si="108"/>
        <v>-3971.875</v>
      </c>
      <c r="CT66" s="235">
        <f t="shared" si="108"/>
        <v>-3971.875</v>
      </c>
      <c r="CU66" s="235">
        <f t="shared" si="108"/>
        <v>-3971.875</v>
      </c>
      <c r="CV66" s="235">
        <f t="shared" si="108"/>
        <v>-3971.875</v>
      </c>
      <c r="CW66" s="235">
        <f t="shared" si="108"/>
        <v>-3971.875</v>
      </c>
      <c r="CX66" s="235">
        <f t="shared" si="108"/>
        <v>-3971.875</v>
      </c>
      <c r="CY66" s="235">
        <f t="shared" si="108"/>
        <v>-3971.875</v>
      </c>
      <c r="CZ66" s="235">
        <f t="shared" si="108"/>
        <v>-3971.875</v>
      </c>
      <c r="DA66" s="235">
        <f t="shared" si="108"/>
        <v>-3971.875</v>
      </c>
      <c r="DB66" s="235">
        <f t="shared" si="108"/>
        <v>-3971.875</v>
      </c>
      <c r="DC66" s="235">
        <f t="shared" si="108"/>
        <v>-3971.875</v>
      </c>
      <c r="DD66" s="235">
        <f t="shared" si="108"/>
        <v>-3971.875</v>
      </c>
      <c r="DE66" s="235">
        <f t="shared" si="108"/>
        <v>-3971.875</v>
      </c>
      <c r="DF66" s="235">
        <f t="shared" si="108"/>
        <v>-3971.875</v>
      </c>
      <c r="DG66" s="235">
        <f t="shared" si="108"/>
        <v>-3971.875</v>
      </c>
      <c r="DH66" s="235">
        <f t="shared" si="108"/>
        <v>-3971.875</v>
      </c>
      <c r="DI66" s="235">
        <f t="shared" si="108"/>
        <v>-3971.875</v>
      </c>
      <c r="DJ66" s="235">
        <f t="shared" si="108"/>
        <v>-3971.875</v>
      </c>
      <c r="DK66" s="235">
        <f t="shared" si="108"/>
        <v>-3971.875</v>
      </c>
      <c r="DL66" s="235">
        <f t="shared" si="108"/>
        <v>-3971.875</v>
      </c>
      <c r="DM66" s="235">
        <f t="shared" si="108"/>
        <v>-3971.875</v>
      </c>
      <c r="DN66" s="235">
        <f t="shared" si="108"/>
        <v>-3971.875</v>
      </c>
      <c r="DO66" s="235">
        <f t="shared" si="108"/>
        <v>-3971.875</v>
      </c>
      <c r="DP66" s="235">
        <f t="shared" si="108"/>
        <v>-3971.875</v>
      </c>
      <c r="DQ66" s="235">
        <f t="shared" si="108"/>
        <v>-3971.875</v>
      </c>
      <c r="DR66" s="235">
        <f t="shared" si="108"/>
        <v>-3971.875</v>
      </c>
      <c r="DS66" s="235">
        <f t="shared" si="108"/>
        <v>-3971.875</v>
      </c>
      <c r="DT66" s="235">
        <f t="shared" si="108"/>
        <v>-3971.875</v>
      </c>
      <c r="DU66" s="235">
        <f t="shared" si="108"/>
        <v>-3971.875</v>
      </c>
      <c r="DV66" s="235">
        <f t="shared" si="108"/>
        <v>-3971.875</v>
      </c>
      <c r="DW66" s="235">
        <f t="shared" si="108"/>
        <v>-3971.875</v>
      </c>
      <c r="DY66" s="235">
        <f t="shared" ref="DY66:EH66" si="109">+DY67+DY68</f>
        <v>587337.5</v>
      </c>
      <c r="DZ66" s="235">
        <f t="shared" si="109"/>
        <v>-47662.5</v>
      </c>
      <c r="EA66" s="235">
        <f t="shared" si="109"/>
        <v>-173662.5</v>
      </c>
      <c r="EB66" s="235">
        <f t="shared" si="109"/>
        <v>-47662.5</v>
      </c>
      <c r="EC66" s="235">
        <f t="shared" si="109"/>
        <v>-47662.5</v>
      </c>
      <c r="ED66" s="235">
        <f t="shared" si="109"/>
        <v>-47662.5</v>
      </c>
      <c r="EE66" s="235">
        <f t="shared" si="109"/>
        <v>-47662.5</v>
      </c>
      <c r="EF66" s="235">
        <f t="shared" si="109"/>
        <v>-47662.5</v>
      </c>
      <c r="EG66" s="235">
        <f t="shared" si="109"/>
        <v>-47662.5</v>
      </c>
      <c r="EH66" s="235">
        <f t="shared" si="109"/>
        <v>-47662.5</v>
      </c>
    </row>
    <row r="67" spans="3:138">
      <c r="D67" t="s">
        <v>357</v>
      </c>
      <c r="H67" s="232">
        <f>+[1]SP!I68-[1]SP!H71</f>
        <v>841028.125</v>
      </c>
      <c r="I67" s="232">
        <f>+[1]SP!J68-[1]SP!I68</f>
        <v>-28971.875</v>
      </c>
      <c r="J67" s="232">
        <f>+[1]SP!K68-[1]SP!J68</f>
        <v>-28971.875</v>
      </c>
      <c r="K67" s="232">
        <f>+[1]SP!L68-[1]SP!K68</f>
        <v>-28971.875</v>
      </c>
      <c r="L67" s="232">
        <f>+[1]SP!M68-[1]SP!L68</f>
        <v>-23971.875</v>
      </c>
      <c r="M67" s="232">
        <f>+[1]SP!N68-[1]SP!M68</f>
        <v>6028.125</v>
      </c>
      <c r="N67" s="232">
        <f>+[1]SP!O68-[1]SP!N68</f>
        <v>6028.125</v>
      </c>
      <c r="O67" s="232">
        <f>+[1]SP!P68-[1]SP!O68</f>
        <v>6028.125</v>
      </c>
      <c r="P67" s="232">
        <f>+[1]SP!Q68-[1]SP!P68</f>
        <v>16028.125</v>
      </c>
      <c r="Q67" s="232">
        <f>+[1]SP!R68-[1]SP!Q68</f>
        <v>16028.125</v>
      </c>
      <c r="R67" s="232">
        <f>+[1]SP!S68-[1]SP!R68</f>
        <v>16028.125</v>
      </c>
      <c r="S67" s="232">
        <f>+[1]SP!T68-[1]SP!S68</f>
        <v>16028.125</v>
      </c>
      <c r="T67" s="232">
        <f>+[1]SP!U68-[1]SP!T68</f>
        <v>16028.125</v>
      </c>
      <c r="U67" s="232">
        <f>+[1]SP!V68-[1]SP!U68</f>
        <v>16028.125</v>
      </c>
      <c r="V67" s="232">
        <f>+[1]SP!W68-[1]SP!V68</f>
        <v>16028.125</v>
      </c>
      <c r="W67" s="232">
        <f>+[1]SP!X68-[1]SP!W68</f>
        <v>16028.125</v>
      </c>
      <c r="X67" s="232">
        <f>+[1]SP!Y68-[1]SP!X68</f>
        <v>16028.125</v>
      </c>
      <c r="Y67" s="232">
        <f>+[1]SP!Z68-[1]SP!Y68</f>
        <v>16028.125</v>
      </c>
      <c r="Z67" s="232">
        <f>+[1]SP!AA68-[1]SP!Z68</f>
        <v>16028.125</v>
      </c>
      <c r="AA67" s="232">
        <f>+[1]SP!AB68-[1]SP!AA68</f>
        <v>16028.125</v>
      </c>
      <c r="AB67" s="232">
        <f>+[1]SP!AC68-[1]SP!AB68</f>
        <v>16028.125</v>
      </c>
      <c r="AC67" s="232">
        <f>+[1]SP!AD68-[1]SP!AC68</f>
        <v>16028.125</v>
      </c>
      <c r="AD67" s="232">
        <f>+[1]SP!AE68-[1]SP!AD68</f>
        <v>16028.125</v>
      </c>
      <c r="AE67" s="232">
        <f>+[1]SP!AF68-[1]SP!AE68</f>
        <v>16028.125</v>
      </c>
      <c r="AF67" s="232">
        <f>+[1]SP!AG68-[1]SP!AF68</f>
        <v>5528.125</v>
      </c>
      <c r="AG67" s="232">
        <f>+[1]SP!AH68-[1]SP!AG68</f>
        <v>5528.125</v>
      </c>
      <c r="AH67" s="232">
        <f>+[1]SP!AI68-[1]SP!AH68</f>
        <v>5528.125</v>
      </c>
      <c r="AI67" s="232">
        <f>+[1]SP!AJ68-[1]SP!AI68</f>
        <v>5528.125</v>
      </c>
      <c r="AJ67" s="232">
        <f>+[1]SP!AK68-[1]SP!AJ68</f>
        <v>5528.125</v>
      </c>
      <c r="AK67" s="232">
        <f>+[1]SP!AL68-[1]SP!AK68</f>
        <v>5528.125</v>
      </c>
      <c r="AL67" s="232">
        <f>+[1]SP!AM68-[1]SP!AL68</f>
        <v>5528.125</v>
      </c>
      <c r="AM67" s="232">
        <f>+[1]SP!AN68-[1]SP!AM68</f>
        <v>5528.125</v>
      </c>
      <c r="AN67" s="232">
        <f>+[1]SP!AO68-[1]SP!AN68</f>
        <v>5528.125</v>
      </c>
      <c r="AO67" s="232">
        <f>+[1]SP!AP68-[1]SP!AO68</f>
        <v>5528.125</v>
      </c>
      <c r="AP67" s="232">
        <f>+[1]SP!AQ68-[1]SP!AP68</f>
        <v>5528.125</v>
      </c>
      <c r="AQ67" s="232">
        <f>+[1]SP!AR68-[1]SP!AQ68</f>
        <v>5528.125</v>
      </c>
      <c r="AR67" s="232">
        <f>+[1]SP!AS68-[1]SP!AR68</f>
        <v>16028.125</v>
      </c>
      <c r="AS67" s="232">
        <f>+[1]SP!AT68-[1]SP!AS68</f>
        <v>16028.125</v>
      </c>
      <c r="AT67" s="232">
        <f>+[1]SP!AU68-[1]SP!AT68</f>
        <v>16028.125</v>
      </c>
      <c r="AU67" s="232">
        <f>+[1]SP!AV68-[1]SP!AU68</f>
        <v>16028.125</v>
      </c>
      <c r="AV67" s="232">
        <f>+[1]SP!AW68-[1]SP!AV68</f>
        <v>16028.125</v>
      </c>
      <c r="AW67" s="232">
        <f>+[1]SP!AX68-[1]SP!AW68</f>
        <v>16028.125</v>
      </c>
      <c r="AX67" s="232">
        <f>+[1]SP!AY68-[1]SP!AX68</f>
        <v>16028.125</v>
      </c>
      <c r="AY67" s="232">
        <f>+[1]SP!AZ68-[1]SP!AY68</f>
        <v>16028.125</v>
      </c>
      <c r="AZ67" s="232">
        <f>+[1]SP!BA68-[1]SP!AZ68</f>
        <v>16028.125</v>
      </c>
      <c r="BA67" s="232">
        <f>+[1]SP!BB68-[1]SP!BA68</f>
        <v>16028.125</v>
      </c>
      <c r="BB67" s="232">
        <f>+[1]SP!BC68-[1]SP!BB68</f>
        <v>16028.125</v>
      </c>
      <c r="BC67" s="232">
        <f>+[1]SP!BD68-[1]SP!BC68</f>
        <v>16028.125</v>
      </c>
      <c r="BD67" s="232">
        <f>+[1]SP!BE68-[1]SP!BD68</f>
        <v>16028.125</v>
      </c>
      <c r="BE67" s="232">
        <f>+[1]SP!BF68-[1]SP!BE68</f>
        <v>16028.125</v>
      </c>
      <c r="BF67" s="232">
        <f>+[1]SP!BG68-[1]SP!BF68</f>
        <v>16028.125</v>
      </c>
      <c r="BG67" s="232">
        <f>+[1]SP!BH68-[1]SP!BG68</f>
        <v>16028.125</v>
      </c>
      <c r="BH67" s="232">
        <f>+[1]SP!BI68-[1]SP!BH68</f>
        <v>16028.125</v>
      </c>
      <c r="BI67" s="232">
        <f>+[1]SP!BJ68-[1]SP!BI68</f>
        <v>16028.125</v>
      </c>
      <c r="BJ67" s="232">
        <f>+[1]SP!BK68-[1]SP!BJ68</f>
        <v>16028.125</v>
      </c>
      <c r="BK67" s="232">
        <f>+[1]SP!BL68-[1]SP!BK68</f>
        <v>16028.125</v>
      </c>
      <c r="BL67" s="232">
        <f>+[1]SP!BM68-[1]SP!BL68</f>
        <v>16028.125</v>
      </c>
      <c r="BM67" s="232">
        <f>+[1]SP!BN68-[1]SP!BM68</f>
        <v>16028.125</v>
      </c>
      <c r="BN67" s="232">
        <f>+[1]SP!BO68-[1]SP!BN68</f>
        <v>16028.125</v>
      </c>
      <c r="BO67" s="232">
        <f>+[1]SP!BP68-[1]SP!BO68</f>
        <v>16028.125</v>
      </c>
      <c r="BP67" s="232">
        <f>+[1]SP!BQ68-[1]SP!BP68</f>
        <v>16028.125</v>
      </c>
      <c r="BQ67" s="232">
        <f>+[1]SP!BR68-[1]SP!BQ68</f>
        <v>16028.125</v>
      </c>
      <c r="BR67" s="232">
        <f>+[1]SP!BS68-[1]SP!BR68</f>
        <v>16028.125</v>
      </c>
      <c r="BS67" s="232">
        <f>+[1]SP!BT68-[1]SP!BS68</f>
        <v>16028.125</v>
      </c>
      <c r="BT67" s="232">
        <f>+[1]SP!BU68-[1]SP!BT68</f>
        <v>16028.125</v>
      </c>
      <c r="BU67" s="232">
        <f>+[1]SP!BV68-[1]SP!BU68</f>
        <v>16028.125</v>
      </c>
      <c r="BV67" s="232">
        <f>+[1]SP!BW68-[1]SP!BV68</f>
        <v>16028.125</v>
      </c>
      <c r="BW67" s="232">
        <f>+[1]SP!BX68-[1]SP!BW68</f>
        <v>16028.125</v>
      </c>
      <c r="BX67" s="232">
        <f>+[1]SP!BY68-[1]SP!BX68</f>
        <v>16028.125</v>
      </c>
      <c r="BY67" s="232">
        <f>+[1]SP!BZ68-[1]SP!BY68</f>
        <v>16028.125</v>
      </c>
      <c r="BZ67" s="232">
        <f>+[1]SP!CA68-[1]SP!BZ68</f>
        <v>16028.125</v>
      </c>
      <c r="CA67" s="232">
        <f>+[1]SP!CB68-[1]SP!CA68</f>
        <v>16028.125</v>
      </c>
      <c r="CB67" s="232">
        <f>+[1]SP!CC68-[1]SP!CB68</f>
        <v>16028.125</v>
      </c>
      <c r="CC67" s="232">
        <f>+[1]SP!CD68-[1]SP!CC68</f>
        <v>16028.125</v>
      </c>
      <c r="CD67" s="232">
        <f>+[1]SP!CE68-[1]SP!CD68</f>
        <v>16028.125</v>
      </c>
      <c r="CE67" s="232">
        <f>+[1]SP!CF68-[1]SP!CE68</f>
        <v>16028.125</v>
      </c>
      <c r="CF67" s="232">
        <f>+[1]SP!CG68-[1]SP!CF68</f>
        <v>16028.125</v>
      </c>
      <c r="CG67" s="232">
        <f>+[1]SP!CH68-[1]SP!CG68</f>
        <v>16028.125</v>
      </c>
      <c r="CH67" s="232">
        <f>+[1]SP!CI68-[1]SP!CH68</f>
        <v>16028.125</v>
      </c>
      <c r="CI67" s="232">
        <f>+[1]SP!CJ68-[1]SP!CI68</f>
        <v>16028.125</v>
      </c>
      <c r="CJ67" s="232">
        <f>+[1]SP!CK68-[1]SP!CJ68</f>
        <v>16028.125</v>
      </c>
      <c r="CK67" s="232">
        <f>+[1]SP!CL68-[1]SP!CK68</f>
        <v>16028.125</v>
      </c>
      <c r="CL67" s="232">
        <f>+[1]SP!CM68-[1]SP!CL68</f>
        <v>16028.125</v>
      </c>
      <c r="CM67" s="232">
        <f>+[1]SP!CN68-[1]SP!CM68</f>
        <v>16028.125</v>
      </c>
      <c r="CN67" s="232">
        <f>+[1]SP!CO68-[1]SP!CN68</f>
        <v>16028.125</v>
      </c>
      <c r="CO67" s="232">
        <f>+[1]SP!CP68-[1]SP!CO68</f>
        <v>16028.125</v>
      </c>
      <c r="CP67" s="232">
        <f>+[1]SP!CQ68-[1]SP!CP68</f>
        <v>16028.125</v>
      </c>
      <c r="CQ67" s="232">
        <f>+[1]SP!CR68-[1]SP!CQ68</f>
        <v>16028.125</v>
      </c>
      <c r="CR67" s="232">
        <f>+[1]SP!CS68-[1]SP!CR68</f>
        <v>16028.125</v>
      </c>
      <c r="CS67" s="232">
        <f>+[1]SP!CT68-[1]SP!CS68</f>
        <v>16028.125</v>
      </c>
      <c r="CT67" s="232">
        <f>+[1]SP!CU68-[1]SP!CT68</f>
        <v>16028.125</v>
      </c>
      <c r="CU67" s="232">
        <f>+[1]SP!CV68-[1]SP!CU68</f>
        <v>16028.125</v>
      </c>
      <c r="CV67" s="232">
        <f>+[1]SP!CW68-[1]SP!CV68</f>
        <v>16028.125</v>
      </c>
      <c r="CW67" s="232">
        <f>+[1]SP!CX68-[1]SP!CW68</f>
        <v>16028.125</v>
      </c>
      <c r="CX67" s="232">
        <f>+[1]SP!CY68-[1]SP!CX68</f>
        <v>16028.125</v>
      </c>
      <c r="CY67" s="232">
        <f>+[1]SP!CZ68-[1]SP!CY68</f>
        <v>16028.125</v>
      </c>
      <c r="CZ67" s="232">
        <f>+[1]SP!DA68-[1]SP!CZ68</f>
        <v>16028.125</v>
      </c>
      <c r="DA67" s="232">
        <f>+[1]SP!DB68-[1]SP!DA68</f>
        <v>16028.125</v>
      </c>
      <c r="DB67" s="232">
        <f>+[1]SP!DC68-[1]SP!DB68</f>
        <v>16028.125</v>
      </c>
      <c r="DC67" s="232">
        <f>+[1]SP!DD68-[1]SP!DC68</f>
        <v>16028.125</v>
      </c>
      <c r="DD67" s="232">
        <f>+[1]SP!DE68-[1]SP!DD68</f>
        <v>16028.125</v>
      </c>
      <c r="DE67" s="232">
        <f>+[1]SP!DF68-[1]SP!DE68</f>
        <v>16028.125</v>
      </c>
      <c r="DF67" s="232">
        <f>+[1]SP!DG68-[1]SP!DF68</f>
        <v>16028.125</v>
      </c>
      <c r="DG67" s="232">
        <f>+[1]SP!DH68-[1]SP!DG68</f>
        <v>16028.125</v>
      </c>
      <c r="DH67" s="232">
        <f>+[1]SP!DI68-[1]SP!DH68</f>
        <v>16028.125</v>
      </c>
      <c r="DI67" s="232">
        <f>+[1]SP!DJ68-[1]SP!DI68</f>
        <v>16028.125</v>
      </c>
      <c r="DJ67" s="232">
        <f>+[1]SP!DK68-[1]SP!DJ68</f>
        <v>16028.125</v>
      </c>
      <c r="DK67" s="232">
        <f>+[1]SP!DL68-[1]SP!DK68</f>
        <v>16028.125</v>
      </c>
      <c r="DL67" s="232">
        <f>+[1]SP!DM68-[1]SP!DL68</f>
        <v>16028.125</v>
      </c>
      <c r="DM67" s="232">
        <f>+[1]SP!DN68-[1]SP!DM68</f>
        <v>16028.125</v>
      </c>
      <c r="DN67" s="232">
        <f>+[1]SP!DO68-[1]SP!DN68</f>
        <v>16028.125</v>
      </c>
      <c r="DO67" s="232">
        <f>+[1]SP!DP68-[1]SP!DO68</f>
        <v>16028.125</v>
      </c>
      <c r="DP67" s="232">
        <f>+[1]SP!DQ68-[1]SP!DP68</f>
        <v>16028.125</v>
      </c>
      <c r="DQ67" s="232">
        <f>+[1]SP!DR68-[1]SP!DQ68</f>
        <v>16028.125</v>
      </c>
      <c r="DR67" s="232">
        <f>+[1]SP!DS68-[1]SP!DR68</f>
        <v>16028.125</v>
      </c>
      <c r="DS67" s="232">
        <f>+[1]SP!DT68-[1]SP!DS68</f>
        <v>16028.125</v>
      </c>
      <c r="DT67" s="232">
        <f>+[1]SP!DU68-[1]SP!DT68</f>
        <v>16028.125</v>
      </c>
      <c r="DU67" s="232">
        <f>+[1]SP!DV68-[1]SP!DU68</f>
        <v>16028.125</v>
      </c>
      <c r="DV67" s="232">
        <f>+[1]SP!DW68-[1]SP!DV68</f>
        <v>16028.125</v>
      </c>
      <c r="DW67" s="232">
        <f>+[1]SP!DX68-[1]SP!DW68</f>
        <v>16028.125</v>
      </c>
      <c r="DY67" s="3">
        <f t="shared" ref="DY67:DY68" si="110">+SUM(H67:S67)</f>
        <v>812337.5</v>
      </c>
      <c r="DZ67" s="3">
        <f t="shared" ref="DZ67:DZ68" si="111">+SUM(T67:AE67)</f>
        <v>192337.5</v>
      </c>
      <c r="EA67" s="3">
        <f t="shared" ref="EA67:EA68" si="112">+SUM(AF67:AQ67)</f>
        <v>66337.5</v>
      </c>
      <c r="EB67" s="3">
        <f t="shared" ref="EB67:EB68" si="113">+SUM(AR67:BC67)</f>
        <v>192337.5</v>
      </c>
      <c r="EC67" s="3">
        <f t="shared" ref="EC67:EC68" si="114">+SUM(BD67:BO67)</f>
        <v>192337.5</v>
      </c>
      <c r="ED67" s="3">
        <f t="shared" ref="ED67:ED68" si="115">+SUM(BP67:CA67)</f>
        <v>192337.5</v>
      </c>
      <c r="EE67" s="3">
        <f t="shared" ref="EE67:EE68" si="116">+SUM(CB67:CM67)</f>
        <v>192337.5</v>
      </c>
      <c r="EF67" s="3">
        <f t="shared" ref="EF67:EF68" si="117">+SUM(CN67:CY67)</f>
        <v>192337.5</v>
      </c>
      <c r="EG67" s="3">
        <f t="shared" ref="EG67:EG68" si="118">+SUM(CZ67:DK67)</f>
        <v>192337.5</v>
      </c>
      <c r="EH67" s="3">
        <f t="shared" ref="EH67:EH68" si="119">+SUM(DL67:DW67)</f>
        <v>192337.5</v>
      </c>
    </row>
    <row r="68" spans="3:138">
      <c r="D68" t="s">
        <v>358</v>
      </c>
      <c r="H68" s="232">
        <f>+[1]SP!I72-[1]SP!H74-[1]SP!H75</f>
        <v>-5000</v>
      </c>
      <c r="I68" s="232">
        <f>+[1]SP!J72-[1]SP!I72-[1]SP!I73</f>
        <v>-20000</v>
      </c>
      <c r="J68" s="232">
        <f>+[1]SP!K72-[1]SP!J72-[1]SP!J73</f>
        <v>-20000</v>
      </c>
      <c r="K68" s="232">
        <f>+[1]SP!L72-[1]SP!K72-[1]SP!K73</f>
        <v>-20000</v>
      </c>
      <c r="L68" s="232">
        <f>+[1]SP!M72-[1]SP!L72-[1]SP!L73</f>
        <v>-20000</v>
      </c>
      <c r="M68" s="232">
        <f>+[1]SP!N72-[1]SP!M72-[1]SP!M73</f>
        <v>-20000</v>
      </c>
      <c r="N68" s="232">
        <f>+[1]SP!O72-[1]SP!N72-[1]SP!N73</f>
        <v>-20000</v>
      </c>
      <c r="O68" s="232">
        <f>+[1]SP!P72-[1]SP!O72-[1]SP!O73</f>
        <v>-20000</v>
      </c>
      <c r="P68" s="232">
        <f>+[1]SP!Q72-[1]SP!P72-[1]SP!P73</f>
        <v>-20000</v>
      </c>
      <c r="Q68" s="232">
        <f>+[1]SP!R72-[1]SP!Q72-[1]SP!Q73</f>
        <v>-20000</v>
      </c>
      <c r="R68" s="232">
        <f>+[1]SP!S72-[1]SP!R72-[1]SP!R73</f>
        <v>-20000</v>
      </c>
      <c r="S68" s="232">
        <f>+[1]SP!T72-[1]SP!S72-[1]SP!S73</f>
        <v>-20000</v>
      </c>
      <c r="T68" s="232">
        <f>+[1]SP!U72-[1]SP!T72-[1]SP!T73</f>
        <v>-20000</v>
      </c>
      <c r="U68" s="232">
        <f>+[1]SP!V72-[1]SP!U72-[1]SP!U73</f>
        <v>-20000</v>
      </c>
      <c r="V68" s="232">
        <f>+[1]SP!W72-[1]SP!V72-[1]SP!V73</f>
        <v>-20000</v>
      </c>
      <c r="W68" s="232">
        <f>+[1]SP!X72-[1]SP!W72-[1]SP!W73</f>
        <v>-20000</v>
      </c>
      <c r="X68" s="232">
        <f>+[1]SP!Y72-[1]SP!X72-[1]SP!X73</f>
        <v>-20000</v>
      </c>
      <c r="Y68" s="232">
        <f>+[1]SP!Z72-[1]SP!Y72-[1]SP!Y73</f>
        <v>-20000</v>
      </c>
      <c r="Z68" s="232">
        <f>+[1]SP!AA72-[1]SP!Z72-[1]SP!Z73</f>
        <v>-20000</v>
      </c>
      <c r="AA68" s="232">
        <f>+[1]SP!AB72-[1]SP!AA72-[1]SP!AA73</f>
        <v>-20000</v>
      </c>
      <c r="AB68" s="232">
        <f>+[1]SP!AC72-[1]SP!AB72-[1]SP!AB73</f>
        <v>-20000</v>
      </c>
      <c r="AC68" s="232">
        <f>+[1]SP!AD72-[1]SP!AC72-[1]SP!AC73</f>
        <v>-20000</v>
      </c>
      <c r="AD68" s="232">
        <f>+[1]SP!AE72-[1]SP!AD72-[1]SP!AD73</f>
        <v>-20000</v>
      </c>
      <c r="AE68" s="232">
        <f>+[1]SP!AF72-[1]SP!AE72-[1]SP!AE73</f>
        <v>-20000</v>
      </c>
      <c r="AF68" s="232">
        <f>+[1]SP!AG72-[1]SP!AF72-[1]SP!AF73</f>
        <v>-20000</v>
      </c>
      <c r="AG68" s="232">
        <f>+[1]SP!AH72-[1]SP!AG72-[1]SP!AG73</f>
        <v>-20000</v>
      </c>
      <c r="AH68" s="232">
        <f>+[1]SP!AI72-[1]SP!AH72-[1]SP!AH73</f>
        <v>-20000</v>
      </c>
      <c r="AI68" s="232">
        <f>+[1]SP!AJ72-[1]SP!AI72-[1]SP!AI73</f>
        <v>-20000</v>
      </c>
      <c r="AJ68" s="232">
        <f>+[1]SP!AK72-[1]SP!AJ72-[1]SP!AJ73</f>
        <v>-20000</v>
      </c>
      <c r="AK68" s="232">
        <f>+[1]SP!AL72-[1]SP!AK72-[1]SP!AK73</f>
        <v>-20000</v>
      </c>
      <c r="AL68" s="232">
        <f>+[1]SP!AM72-[1]SP!AL72-[1]SP!AL73</f>
        <v>-20000</v>
      </c>
      <c r="AM68" s="232">
        <f>+[1]SP!AN72-[1]SP!AM72-[1]SP!AM73</f>
        <v>-20000</v>
      </c>
      <c r="AN68" s="232">
        <f>+[1]SP!AO72-[1]SP!AN72-[1]SP!AN73</f>
        <v>-20000</v>
      </c>
      <c r="AO68" s="232">
        <f>+[1]SP!AP72-[1]SP!AO72-[1]SP!AO73</f>
        <v>-20000</v>
      </c>
      <c r="AP68" s="232">
        <f>+[1]SP!AQ72-[1]SP!AP72-[1]SP!AP73</f>
        <v>-20000</v>
      </c>
      <c r="AQ68" s="232">
        <f>+[1]SP!AR72-[1]SP!AQ72-[1]SP!AQ73</f>
        <v>-20000</v>
      </c>
      <c r="AR68" s="232">
        <f>+[1]SP!AS72-[1]SP!AR72-[1]SP!AR73</f>
        <v>-20000</v>
      </c>
      <c r="AS68" s="232">
        <f>+[1]SP!AT72-[1]SP!AS72-[1]SP!AS73</f>
        <v>-20000</v>
      </c>
      <c r="AT68" s="232">
        <f>+[1]SP!AU72-[1]SP!AT72-[1]SP!AT73</f>
        <v>-20000</v>
      </c>
      <c r="AU68" s="232">
        <f>+[1]SP!AV72-[1]SP!AU72-[1]SP!AU73</f>
        <v>-20000</v>
      </c>
      <c r="AV68" s="232">
        <f>+[1]SP!AW72-[1]SP!AV72-[1]SP!AV73</f>
        <v>-20000</v>
      </c>
      <c r="AW68" s="232">
        <f>+[1]SP!AX72-[1]SP!AW72-[1]SP!AW73</f>
        <v>-20000</v>
      </c>
      <c r="AX68" s="232">
        <f>+[1]SP!AY72-[1]SP!AX72-[1]SP!AX73</f>
        <v>-20000</v>
      </c>
      <c r="AY68" s="232">
        <f>+[1]SP!AZ72-[1]SP!AY72-[1]SP!AY73</f>
        <v>-20000</v>
      </c>
      <c r="AZ68" s="232">
        <f>+[1]SP!BA72-[1]SP!AZ72-[1]SP!AZ73</f>
        <v>-20000</v>
      </c>
      <c r="BA68" s="232">
        <f>+[1]SP!BB72-[1]SP!BA72-[1]SP!BA73</f>
        <v>-20000</v>
      </c>
      <c r="BB68" s="232">
        <f>+[1]SP!BC72-[1]SP!BB72-[1]SP!BB73</f>
        <v>-20000</v>
      </c>
      <c r="BC68" s="232">
        <f>+[1]SP!BD72-[1]SP!BC72-[1]SP!BC73</f>
        <v>-20000</v>
      </c>
      <c r="BD68" s="232">
        <f>+[1]SP!BE72-[1]SP!BD72-[1]SP!BD73</f>
        <v>-20000</v>
      </c>
      <c r="BE68" s="232">
        <f>+[1]SP!BF72-[1]SP!BE72-[1]SP!BE73</f>
        <v>-20000</v>
      </c>
      <c r="BF68" s="232">
        <f>+[1]SP!BG72-[1]SP!BF72-[1]SP!BF73</f>
        <v>-20000</v>
      </c>
      <c r="BG68" s="232">
        <f>+[1]SP!BH72-[1]SP!BG72-[1]SP!BG73</f>
        <v>-20000</v>
      </c>
      <c r="BH68" s="232">
        <f>+[1]SP!BI72-[1]SP!BH72-[1]SP!BH73</f>
        <v>-20000</v>
      </c>
      <c r="BI68" s="232">
        <f>+[1]SP!BJ72-[1]SP!BI72-[1]SP!BI73</f>
        <v>-20000</v>
      </c>
      <c r="BJ68" s="232">
        <f>+[1]SP!BK72-[1]SP!BJ72-[1]SP!BJ73</f>
        <v>-20000</v>
      </c>
      <c r="BK68" s="232">
        <f>+[1]SP!BL72-[1]SP!BK72-[1]SP!BK73</f>
        <v>-20000</v>
      </c>
      <c r="BL68" s="232">
        <f>+[1]SP!BM72-[1]SP!BL72-[1]SP!BL73</f>
        <v>-20000</v>
      </c>
      <c r="BM68" s="232">
        <f>+[1]SP!BN72-[1]SP!BM72-[1]SP!BM73</f>
        <v>-20000</v>
      </c>
      <c r="BN68" s="232">
        <f>+[1]SP!BO72-[1]SP!BN72-[1]SP!BN73</f>
        <v>-20000</v>
      </c>
      <c r="BO68" s="232">
        <f>+[1]SP!BP72-[1]SP!BO72-[1]SP!BO73</f>
        <v>-20000</v>
      </c>
      <c r="BP68" s="232">
        <f>+[1]SP!BQ72-[1]SP!BP72-[1]SP!BP73</f>
        <v>-20000</v>
      </c>
      <c r="BQ68" s="232">
        <f>+[1]SP!BR72-[1]SP!BQ72-[1]SP!BQ73</f>
        <v>-20000</v>
      </c>
      <c r="BR68" s="232">
        <f>+[1]SP!BS72-[1]SP!BR72-[1]SP!BR73</f>
        <v>-20000</v>
      </c>
      <c r="BS68" s="232">
        <f>+[1]SP!BT72-[1]SP!BS72-[1]SP!BS73</f>
        <v>-20000</v>
      </c>
      <c r="BT68" s="232">
        <f>+[1]SP!BU72-[1]SP!BT72-[1]SP!BT73</f>
        <v>-20000</v>
      </c>
      <c r="BU68" s="232">
        <f>+[1]SP!BV72-[1]SP!BU72-[1]SP!BU73</f>
        <v>-20000</v>
      </c>
      <c r="BV68" s="232">
        <f>+[1]SP!BW72-[1]SP!BV72-[1]SP!BV73</f>
        <v>-20000</v>
      </c>
      <c r="BW68" s="232">
        <f>+[1]SP!BX72-[1]SP!BW72-[1]SP!BW73</f>
        <v>-20000</v>
      </c>
      <c r="BX68" s="232">
        <f>+[1]SP!BY72-[1]SP!BX72-[1]SP!BX73</f>
        <v>-20000</v>
      </c>
      <c r="BY68" s="232">
        <f>+[1]SP!BZ72-[1]SP!BY72-[1]SP!BY73</f>
        <v>-20000</v>
      </c>
      <c r="BZ68" s="232">
        <f>+[1]SP!CA72-[1]SP!BZ72-[1]SP!BZ73</f>
        <v>-20000</v>
      </c>
      <c r="CA68" s="232">
        <f>+[1]SP!CB72-[1]SP!CA72-[1]SP!CA73</f>
        <v>-20000</v>
      </c>
      <c r="CB68" s="232">
        <f>+[1]SP!CC72-[1]SP!CB72-[1]SP!CB73</f>
        <v>-20000</v>
      </c>
      <c r="CC68" s="232">
        <f>+[1]SP!CD72-[1]SP!CC72-[1]SP!CC73</f>
        <v>-20000</v>
      </c>
      <c r="CD68" s="232">
        <f>+[1]SP!CE72-[1]SP!CD72-[1]SP!CD73</f>
        <v>-20000</v>
      </c>
      <c r="CE68" s="232">
        <f>+[1]SP!CF72-[1]SP!CE72-[1]SP!CE73</f>
        <v>-20000</v>
      </c>
      <c r="CF68" s="232">
        <f>+[1]SP!CG72-[1]SP!CF72-[1]SP!CF73</f>
        <v>-20000</v>
      </c>
      <c r="CG68" s="232">
        <f>+[1]SP!CH72-[1]SP!CG72-[1]SP!CG73</f>
        <v>-20000</v>
      </c>
      <c r="CH68" s="232">
        <f>+[1]SP!CI72-[1]SP!CH72-[1]SP!CH73</f>
        <v>-20000</v>
      </c>
      <c r="CI68" s="232">
        <f>+[1]SP!CJ72-[1]SP!CI72-[1]SP!CI73</f>
        <v>-20000</v>
      </c>
      <c r="CJ68" s="232">
        <f>+[1]SP!CK72-[1]SP!CJ72-[1]SP!CJ73</f>
        <v>-20000</v>
      </c>
      <c r="CK68" s="232">
        <f>+[1]SP!CL72-[1]SP!CK72-[1]SP!CK73</f>
        <v>-20000</v>
      </c>
      <c r="CL68" s="232">
        <f>+[1]SP!CM72-[1]SP!CL72-[1]SP!CL73</f>
        <v>-20000</v>
      </c>
      <c r="CM68" s="232">
        <f>+[1]SP!CN72-[1]SP!CM72-[1]SP!CM73</f>
        <v>-20000</v>
      </c>
      <c r="CN68" s="232">
        <f>+[1]SP!CO72-[1]SP!CN72-[1]SP!CN73</f>
        <v>-20000</v>
      </c>
      <c r="CO68" s="232">
        <f>+[1]SP!CP72-[1]SP!CO72-[1]SP!CO73</f>
        <v>-20000</v>
      </c>
      <c r="CP68" s="232">
        <f>+[1]SP!CQ72-[1]SP!CP72-[1]SP!CP73</f>
        <v>-20000</v>
      </c>
      <c r="CQ68" s="232">
        <f>+[1]SP!CR72-[1]SP!CQ72-[1]SP!CQ73</f>
        <v>-20000</v>
      </c>
      <c r="CR68" s="232">
        <f>+[1]SP!CS72-[1]SP!CR72-[1]SP!CR73</f>
        <v>-20000</v>
      </c>
      <c r="CS68" s="232">
        <f>+[1]SP!CT72-[1]SP!CS72-[1]SP!CS73</f>
        <v>-20000</v>
      </c>
      <c r="CT68" s="232">
        <f>+[1]SP!CU72-[1]SP!CT72-[1]SP!CT73</f>
        <v>-20000</v>
      </c>
      <c r="CU68" s="232">
        <f>+[1]SP!CV72-[1]SP!CU72-[1]SP!CU73</f>
        <v>-20000</v>
      </c>
      <c r="CV68" s="232">
        <f>+[1]SP!CW72-[1]SP!CV72-[1]SP!CV73</f>
        <v>-20000</v>
      </c>
      <c r="CW68" s="232">
        <f>+[1]SP!CX72-[1]SP!CW72-[1]SP!CW73</f>
        <v>-20000</v>
      </c>
      <c r="CX68" s="232">
        <f>+[1]SP!CY72-[1]SP!CX72-[1]SP!CX73</f>
        <v>-20000</v>
      </c>
      <c r="CY68" s="232">
        <f>+[1]SP!CZ72-[1]SP!CY72-[1]SP!CY73</f>
        <v>-20000</v>
      </c>
      <c r="CZ68" s="232">
        <f>+[1]SP!DA72-[1]SP!CZ72-[1]SP!CZ73</f>
        <v>-20000</v>
      </c>
      <c r="DA68" s="232">
        <f>+[1]SP!DB72-[1]SP!DA72-[1]SP!DA73</f>
        <v>-20000</v>
      </c>
      <c r="DB68" s="232">
        <f>+[1]SP!DC72-[1]SP!DB72-[1]SP!DB73</f>
        <v>-20000</v>
      </c>
      <c r="DC68" s="232">
        <f>+[1]SP!DD72-[1]SP!DC72-[1]SP!DC73</f>
        <v>-20000</v>
      </c>
      <c r="DD68" s="232">
        <f>+[1]SP!DE72-[1]SP!DD72-[1]SP!DD73</f>
        <v>-20000</v>
      </c>
      <c r="DE68" s="232">
        <f>+[1]SP!DF72-[1]SP!DE72-[1]SP!DE73</f>
        <v>-20000</v>
      </c>
      <c r="DF68" s="232">
        <f>+[1]SP!DG72-[1]SP!DF72-[1]SP!DF73</f>
        <v>-20000</v>
      </c>
      <c r="DG68" s="232">
        <f>+[1]SP!DH72-[1]SP!DG72-[1]SP!DG73</f>
        <v>-20000</v>
      </c>
      <c r="DH68" s="232">
        <f>+[1]SP!DI72-[1]SP!DH72-[1]SP!DH73</f>
        <v>-20000</v>
      </c>
      <c r="DI68" s="232">
        <f>+[1]SP!DJ72-[1]SP!DI72-[1]SP!DI73</f>
        <v>-20000</v>
      </c>
      <c r="DJ68" s="232">
        <f>+[1]SP!DK72-[1]SP!DJ72-[1]SP!DJ73</f>
        <v>-20000</v>
      </c>
      <c r="DK68" s="232">
        <f>+[1]SP!DL72-[1]SP!DK72-[1]SP!DK73</f>
        <v>-20000</v>
      </c>
      <c r="DL68" s="232">
        <f>+[1]SP!DM72-[1]SP!DL72-[1]SP!DL73</f>
        <v>-20000</v>
      </c>
      <c r="DM68" s="232">
        <f>+[1]SP!DN72-[1]SP!DM72-[1]SP!DM73</f>
        <v>-20000</v>
      </c>
      <c r="DN68" s="232">
        <f>+[1]SP!DO72-[1]SP!DN72-[1]SP!DN73</f>
        <v>-20000</v>
      </c>
      <c r="DO68" s="232">
        <f>+[1]SP!DP72-[1]SP!DO72-[1]SP!DO73</f>
        <v>-20000</v>
      </c>
      <c r="DP68" s="232">
        <f>+[1]SP!DQ72-[1]SP!DP72-[1]SP!DP73</f>
        <v>-20000</v>
      </c>
      <c r="DQ68" s="232">
        <f>+[1]SP!DR72-[1]SP!DQ72-[1]SP!DQ73</f>
        <v>-20000</v>
      </c>
      <c r="DR68" s="232">
        <f>+[1]SP!DS72-[1]SP!DR72-[1]SP!DR73</f>
        <v>-20000</v>
      </c>
      <c r="DS68" s="232">
        <f>+[1]SP!DT72-[1]SP!DS72-[1]SP!DS73</f>
        <v>-20000</v>
      </c>
      <c r="DT68" s="232">
        <f>+[1]SP!DU72-[1]SP!DT72-[1]SP!DT73</f>
        <v>-20000</v>
      </c>
      <c r="DU68" s="232">
        <f>+[1]SP!DV72-[1]SP!DU72-[1]SP!DU73</f>
        <v>-20000</v>
      </c>
      <c r="DV68" s="232">
        <f>+[1]SP!DW72-[1]SP!DV72-[1]SP!DV73</f>
        <v>-20000</v>
      </c>
      <c r="DW68" s="232">
        <f>+[1]SP!DX72-[1]SP!DW72-[1]SP!DW73</f>
        <v>-20000</v>
      </c>
      <c r="DY68" s="3">
        <f t="shared" si="110"/>
        <v>-225000</v>
      </c>
      <c r="DZ68" s="3">
        <f t="shared" si="111"/>
        <v>-240000</v>
      </c>
      <c r="EA68" s="3">
        <f t="shared" si="112"/>
        <v>-240000</v>
      </c>
      <c r="EB68" s="3">
        <f t="shared" si="113"/>
        <v>-240000</v>
      </c>
      <c r="EC68" s="3">
        <f t="shared" si="114"/>
        <v>-240000</v>
      </c>
      <c r="ED68" s="3">
        <f t="shared" si="115"/>
        <v>-240000</v>
      </c>
      <c r="EE68" s="3">
        <f t="shared" si="116"/>
        <v>-240000</v>
      </c>
      <c r="EF68" s="3">
        <f t="shared" si="117"/>
        <v>-240000</v>
      </c>
      <c r="EG68" s="3">
        <f t="shared" si="118"/>
        <v>-240000</v>
      </c>
      <c r="EH68" s="3">
        <f t="shared" si="119"/>
        <v>-240000</v>
      </c>
    </row>
    <row r="70" spans="3:138">
      <c r="D70" s="229" t="s">
        <v>359</v>
      </c>
      <c r="H70" s="232">
        <f>+H58+H66</f>
        <v>816398.125</v>
      </c>
      <c r="I70" s="232">
        <f>+I58+I66</f>
        <v>-68601.875</v>
      </c>
      <c r="J70" s="232">
        <f t="shared" ref="J70:BU70" si="120">+J58+J66</f>
        <v>-68601.875</v>
      </c>
      <c r="K70" s="232">
        <f t="shared" si="120"/>
        <v>-38601.875</v>
      </c>
      <c r="L70" s="232">
        <f t="shared" si="120"/>
        <v>-33601.875</v>
      </c>
      <c r="M70" s="232">
        <f t="shared" si="120"/>
        <v>-3601.875</v>
      </c>
      <c r="N70" s="232">
        <f t="shared" si="120"/>
        <v>-3601.875</v>
      </c>
      <c r="O70" s="232">
        <f t="shared" si="120"/>
        <v>-3601.875</v>
      </c>
      <c r="P70" s="232">
        <f t="shared" si="120"/>
        <v>6398.125</v>
      </c>
      <c r="Q70" s="232">
        <f t="shared" si="120"/>
        <v>6398.125</v>
      </c>
      <c r="R70" s="232">
        <f t="shared" si="120"/>
        <v>6398.125</v>
      </c>
      <c r="S70" s="232">
        <f t="shared" si="120"/>
        <v>6398.125</v>
      </c>
      <c r="T70" s="232">
        <f t="shared" si="120"/>
        <v>3348.125</v>
      </c>
      <c r="U70" s="232">
        <f t="shared" si="120"/>
        <v>3348.125</v>
      </c>
      <c r="V70" s="232">
        <f t="shared" si="120"/>
        <v>3348.125</v>
      </c>
      <c r="W70" s="232">
        <f t="shared" si="120"/>
        <v>3348.125</v>
      </c>
      <c r="X70" s="232">
        <f t="shared" si="120"/>
        <v>3348.125</v>
      </c>
      <c r="Y70" s="232">
        <f t="shared" si="120"/>
        <v>3348.125</v>
      </c>
      <c r="Z70" s="232">
        <f t="shared" si="120"/>
        <v>3348.125</v>
      </c>
      <c r="AA70" s="232">
        <f t="shared" si="120"/>
        <v>3348.125</v>
      </c>
      <c r="AB70" s="232">
        <f t="shared" si="120"/>
        <v>3348.125</v>
      </c>
      <c r="AC70" s="232">
        <f t="shared" si="120"/>
        <v>3348.125</v>
      </c>
      <c r="AD70" s="232">
        <f t="shared" si="120"/>
        <v>3348.125</v>
      </c>
      <c r="AE70" s="232">
        <f t="shared" si="120"/>
        <v>3348.125</v>
      </c>
      <c r="AF70" s="232">
        <f t="shared" si="120"/>
        <v>-7151.875</v>
      </c>
      <c r="AG70" s="232">
        <f t="shared" si="120"/>
        <v>-7151.875</v>
      </c>
      <c r="AH70" s="232">
        <f t="shared" si="120"/>
        <v>-7151.875</v>
      </c>
      <c r="AI70" s="232">
        <f t="shared" si="120"/>
        <v>-7151.875</v>
      </c>
      <c r="AJ70" s="232">
        <f t="shared" si="120"/>
        <v>-7151.875</v>
      </c>
      <c r="AK70" s="232">
        <f t="shared" si="120"/>
        <v>-7151.875</v>
      </c>
      <c r="AL70" s="232">
        <f t="shared" si="120"/>
        <v>-7151.875</v>
      </c>
      <c r="AM70" s="232">
        <f t="shared" si="120"/>
        <v>-7151.875</v>
      </c>
      <c r="AN70" s="232">
        <f t="shared" si="120"/>
        <v>-7151.875</v>
      </c>
      <c r="AO70" s="232">
        <f t="shared" si="120"/>
        <v>-7151.875</v>
      </c>
      <c r="AP70" s="232">
        <f t="shared" si="120"/>
        <v>-7151.875</v>
      </c>
      <c r="AQ70" s="232">
        <f t="shared" si="120"/>
        <v>-7151.875</v>
      </c>
      <c r="AR70" s="232">
        <f t="shared" si="120"/>
        <v>3348.125</v>
      </c>
      <c r="AS70" s="232">
        <f t="shared" si="120"/>
        <v>3348.125</v>
      </c>
      <c r="AT70" s="232">
        <f t="shared" si="120"/>
        <v>3348.125</v>
      </c>
      <c r="AU70" s="232">
        <f t="shared" si="120"/>
        <v>3348.125</v>
      </c>
      <c r="AV70" s="232">
        <f t="shared" si="120"/>
        <v>3348.125</v>
      </c>
      <c r="AW70" s="232">
        <f t="shared" si="120"/>
        <v>3348.125</v>
      </c>
      <c r="AX70" s="232">
        <f t="shared" si="120"/>
        <v>3348.125</v>
      </c>
      <c r="AY70" s="232">
        <f t="shared" si="120"/>
        <v>3348.125</v>
      </c>
      <c r="AZ70" s="232">
        <f t="shared" si="120"/>
        <v>3348.125</v>
      </c>
      <c r="BA70" s="232">
        <f t="shared" si="120"/>
        <v>3348.125</v>
      </c>
      <c r="BB70" s="232">
        <f t="shared" si="120"/>
        <v>3348.125</v>
      </c>
      <c r="BC70" s="232">
        <f t="shared" si="120"/>
        <v>3348.125</v>
      </c>
      <c r="BD70" s="232">
        <f t="shared" si="120"/>
        <v>3348.125</v>
      </c>
      <c r="BE70" s="232">
        <f t="shared" si="120"/>
        <v>3348.125</v>
      </c>
      <c r="BF70" s="232">
        <f t="shared" si="120"/>
        <v>3348.125</v>
      </c>
      <c r="BG70" s="232">
        <f t="shared" si="120"/>
        <v>3348.125</v>
      </c>
      <c r="BH70" s="232">
        <f t="shared" si="120"/>
        <v>3348.125</v>
      </c>
      <c r="BI70" s="232">
        <f t="shared" si="120"/>
        <v>3348.125</v>
      </c>
      <c r="BJ70" s="232">
        <f t="shared" si="120"/>
        <v>3348.125</v>
      </c>
      <c r="BK70" s="232">
        <f t="shared" si="120"/>
        <v>3348.125</v>
      </c>
      <c r="BL70" s="232">
        <f t="shared" si="120"/>
        <v>3348.125</v>
      </c>
      <c r="BM70" s="232">
        <f t="shared" si="120"/>
        <v>3348.125</v>
      </c>
      <c r="BN70" s="232">
        <f t="shared" si="120"/>
        <v>3348.125</v>
      </c>
      <c r="BO70" s="232">
        <f t="shared" si="120"/>
        <v>3348.125</v>
      </c>
      <c r="BP70" s="232">
        <f t="shared" si="120"/>
        <v>3348.125</v>
      </c>
      <c r="BQ70" s="232">
        <f t="shared" si="120"/>
        <v>3348.125</v>
      </c>
      <c r="BR70" s="232">
        <f t="shared" si="120"/>
        <v>3348.125</v>
      </c>
      <c r="BS70" s="232">
        <f t="shared" si="120"/>
        <v>3348.125</v>
      </c>
      <c r="BT70" s="232">
        <f t="shared" si="120"/>
        <v>3348.125</v>
      </c>
      <c r="BU70" s="232">
        <f t="shared" si="120"/>
        <v>3348.125</v>
      </c>
      <c r="BV70" s="232">
        <f t="shared" ref="BV70:EG70" si="121">+BV58+BV66</f>
        <v>3348.125</v>
      </c>
      <c r="BW70" s="232">
        <f t="shared" si="121"/>
        <v>3348.125</v>
      </c>
      <c r="BX70" s="232">
        <f t="shared" si="121"/>
        <v>3348.125</v>
      </c>
      <c r="BY70" s="232">
        <f t="shared" si="121"/>
        <v>3348.125</v>
      </c>
      <c r="BZ70" s="232">
        <f t="shared" si="121"/>
        <v>3348.125</v>
      </c>
      <c r="CA70" s="232">
        <f t="shared" si="121"/>
        <v>3348.125</v>
      </c>
      <c r="CB70" s="232">
        <f t="shared" si="121"/>
        <v>3348.125</v>
      </c>
      <c r="CC70" s="232">
        <f t="shared" si="121"/>
        <v>3348.125</v>
      </c>
      <c r="CD70" s="232">
        <f t="shared" si="121"/>
        <v>3348.125</v>
      </c>
      <c r="CE70" s="232">
        <f t="shared" si="121"/>
        <v>3348.125</v>
      </c>
      <c r="CF70" s="232">
        <f t="shared" si="121"/>
        <v>3348.125</v>
      </c>
      <c r="CG70" s="232">
        <f t="shared" si="121"/>
        <v>3348.125</v>
      </c>
      <c r="CH70" s="232">
        <f t="shared" si="121"/>
        <v>3348.125</v>
      </c>
      <c r="CI70" s="232">
        <f t="shared" si="121"/>
        <v>3348.125</v>
      </c>
      <c r="CJ70" s="232">
        <f t="shared" si="121"/>
        <v>3348.125</v>
      </c>
      <c r="CK70" s="232">
        <f t="shared" si="121"/>
        <v>3348.125</v>
      </c>
      <c r="CL70" s="232">
        <f t="shared" si="121"/>
        <v>3348.125</v>
      </c>
      <c r="CM70" s="232">
        <f t="shared" si="121"/>
        <v>3348.125</v>
      </c>
      <c r="CN70" s="232">
        <f t="shared" si="121"/>
        <v>3348.125</v>
      </c>
      <c r="CO70" s="232">
        <f t="shared" si="121"/>
        <v>3348.125</v>
      </c>
      <c r="CP70" s="232">
        <f t="shared" si="121"/>
        <v>3348.125</v>
      </c>
      <c r="CQ70" s="232">
        <f t="shared" si="121"/>
        <v>3348.125</v>
      </c>
      <c r="CR70" s="232">
        <f t="shared" si="121"/>
        <v>3348.125</v>
      </c>
      <c r="CS70" s="232">
        <f t="shared" si="121"/>
        <v>3348.125</v>
      </c>
      <c r="CT70" s="232">
        <f t="shared" si="121"/>
        <v>3348.125</v>
      </c>
      <c r="CU70" s="232">
        <f t="shared" si="121"/>
        <v>3348.125</v>
      </c>
      <c r="CV70" s="232">
        <f t="shared" si="121"/>
        <v>3348.125</v>
      </c>
      <c r="CW70" s="232">
        <f t="shared" si="121"/>
        <v>3348.125</v>
      </c>
      <c r="CX70" s="232">
        <f t="shared" si="121"/>
        <v>3348.125</v>
      </c>
      <c r="CY70" s="232">
        <f t="shared" si="121"/>
        <v>3348.125</v>
      </c>
      <c r="CZ70" s="232">
        <f t="shared" si="121"/>
        <v>3348.125</v>
      </c>
      <c r="DA70" s="232">
        <f t="shared" si="121"/>
        <v>3348.125</v>
      </c>
      <c r="DB70" s="232">
        <f t="shared" si="121"/>
        <v>3348.125</v>
      </c>
      <c r="DC70" s="232">
        <f t="shared" si="121"/>
        <v>3348.125</v>
      </c>
      <c r="DD70" s="232">
        <f t="shared" si="121"/>
        <v>3348.125</v>
      </c>
      <c r="DE70" s="232">
        <f t="shared" si="121"/>
        <v>3348.125</v>
      </c>
      <c r="DF70" s="232">
        <f t="shared" si="121"/>
        <v>3348.125</v>
      </c>
      <c r="DG70" s="232">
        <f t="shared" si="121"/>
        <v>3348.125</v>
      </c>
      <c r="DH70" s="232">
        <f t="shared" si="121"/>
        <v>3348.125</v>
      </c>
      <c r="DI70" s="232">
        <f t="shared" si="121"/>
        <v>3348.125</v>
      </c>
      <c r="DJ70" s="232">
        <f t="shared" si="121"/>
        <v>3348.125</v>
      </c>
      <c r="DK70" s="232">
        <f t="shared" si="121"/>
        <v>3348.125</v>
      </c>
      <c r="DL70" s="232">
        <f t="shared" si="121"/>
        <v>3348.125</v>
      </c>
      <c r="DM70" s="232">
        <f t="shared" si="121"/>
        <v>3348.125</v>
      </c>
      <c r="DN70" s="232">
        <f t="shared" si="121"/>
        <v>3348.125</v>
      </c>
      <c r="DO70" s="232">
        <f t="shared" si="121"/>
        <v>3348.125</v>
      </c>
      <c r="DP70" s="232">
        <f t="shared" si="121"/>
        <v>3348.125</v>
      </c>
      <c r="DQ70" s="232">
        <f t="shared" si="121"/>
        <v>3348.125</v>
      </c>
      <c r="DR70" s="232">
        <f t="shared" si="121"/>
        <v>3348.125</v>
      </c>
      <c r="DS70" s="232">
        <f t="shared" si="121"/>
        <v>3348.125</v>
      </c>
      <c r="DT70" s="232">
        <f t="shared" si="121"/>
        <v>3348.125</v>
      </c>
      <c r="DU70" s="232">
        <f t="shared" si="121"/>
        <v>3348.125</v>
      </c>
      <c r="DV70" s="232">
        <f t="shared" si="121"/>
        <v>3348.125</v>
      </c>
      <c r="DW70" s="232">
        <f t="shared" si="121"/>
        <v>3348.125</v>
      </c>
      <c r="DY70" s="235">
        <f t="shared" si="121"/>
        <v>621777.5</v>
      </c>
      <c r="DZ70" s="235">
        <f t="shared" si="121"/>
        <v>40177.5</v>
      </c>
      <c r="EA70" s="235">
        <f t="shared" si="121"/>
        <v>-85822.5</v>
      </c>
      <c r="EB70" s="235">
        <f t="shared" si="121"/>
        <v>40177.5</v>
      </c>
      <c r="EC70" s="235">
        <f t="shared" si="121"/>
        <v>40177.5</v>
      </c>
      <c r="ED70" s="235">
        <f t="shared" si="121"/>
        <v>40177.5</v>
      </c>
      <c r="EE70" s="235">
        <f t="shared" si="121"/>
        <v>40177.5</v>
      </c>
      <c r="EF70" s="235">
        <f t="shared" si="121"/>
        <v>40177.5</v>
      </c>
      <c r="EG70" s="235">
        <f t="shared" si="121"/>
        <v>40177.5</v>
      </c>
      <c r="EH70" s="235">
        <f t="shared" ref="EH70" si="122">+EH58+EH66</f>
        <v>40177.5</v>
      </c>
    </row>
    <row r="71" spans="3:138">
      <c r="D71" s="233"/>
    </row>
    <row r="72" spans="3:138" ht="21">
      <c r="C72" s="229" t="s">
        <v>360</v>
      </c>
      <c r="D72" s="32"/>
      <c r="H72" s="27">
        <f>+H33+H54+H70</f>
        <v>1781624.7916666665</v>
      </c>
      <c r="I72" s="27">
        <f>+I33+I54+I70</f>
        <v>712628.12500000012</v>
      </c>
      <c r="J72" s="27">
        <f t="shared" ref="J72:BU72" si="123">+J33+J54+J70</f>
        <v>673181.45833333326</v>
      </c>
      <c r="K72" s="27">
        <f t="shared" si="123"/>
        <v>648153.12499999988</v>
      </c>
      <c r="L72" s="27">
        <f t="shared" si="123"/>
        <v>658153.12500000012</v>
      </c>
      <c r="M72" s="27">
        <f t="shared" si="123"/>
        <v>698153.125</v>
      </c>
      <c r="N72" s="27">
        <f t="shared" si="123"/>
        <v>698153.12499999988</v>
      </c>
      <c r="O72" s="27">
        <f t="shared" si="123"/>
        <v>698153.12500000012</v>
      </c>
      <c r="P72" s="27">
        <f t="shared" si="123"/>
        <v>708153.125</v>
      </c>
      <c r="Q72" s="27">
        <f t="shared" si="123"/>
        <v>708153.12499999988</v>
      </c>
      <c r="R72" s="27">
        <f t="shared" si="123"/>
        <v>708153.12500000012</v>
      </c>
      <c r="S72" s="27">
        <f t="shared" si="123"/>
        <v>708153.125</v>
      </c>
      <c r="T72" s="27">
        <f t="shared" si="123"/>
        <v>708153.125</v>
      </c>
      <c r="U72" s="27">
        <f t="shared" si="123"/>
        <v>707603.125</v>
      </c>
      <c r="V72" s="27">
        <f t="shared" si="123"/>
        <v>707603.125</v>
      </c>
      <c r="W72" s="27">
        <f t="shared" si="123"/>
        <v>707603.125</v>
      </c>
      <c r="X72" s="27">
        <f t="shared" si="123"/>
        <v>707603.125</v>
      </c>
      <c r="Y72" s="27">
        <f t="shared" si="123"/>
        <v>-2485156.2350000003</v>
      </c>
      <c r="Z72" s="27">
        <f t="shared" si="123"/>
        <v>707603.125</v>
      </c>
      <c r="AA72" s="27">
        <f t="shared" si="123"/>
        <v>707603.125</v>
      </c>
      <c r="AB72" s="27">
        <f t="shared" si="123"/>
        <v>707603.125</v>
      </c>
      <c r="AC72" s="27">
        <f t="shared" si="123"/>
        <v>707603.125</v>
      </c>
      <c r="AD72" s="27">
        <f t="shared" si="123"/>
        <v>-660722.31500000018</v>
      </c>
      <c r="AE72" s="27">
        <f t="shared" si="123"/>
        <v>707603.12500000012</v>
      </c>
      <c r="AF72" s="27">
        <f t="shared" si="123"/>
        <v>69413.125</v>
      </c>
      <c r="AG72" s="27">
        <f t="shared" si="123"/>
        <v>191423.125</v>
      </c>
      <c r="AH72" s="27">
        <f t="shared" si="123"/>
        <v>217043.125</v>
      </c>
      <c r="AI72" s="27">
        <f t="shared" si="123"/>
        <v>229853.125</v>
      </c>
      <c r="AJ72" s="27">
        <f t="shared" si="123"/>
        <v>229853.125</v>
      </c>
      <c r="AK72" s="27">
        <f t="shared" si="123"/>
        <v>-749720.49499999988</v>
      </c>
      <c r="AL72" s="27">
        <f t="shared" si="123"/>
        <v>229853.12500000012</v>
      </c>
      <c r="AM72" s="27">
        <f t="shared" si="123"/>
        <v>229853.125</v>
      </c>
      <c r="AN72" s="27">
        <f t="shared" si="123"/>
        <v>229853.125</v>
      </c>
      <c r="AO72" s="27">
        <f t="shared" si="123"/>
        <v>229853.125</v>
      </c>
      <c r="AP72" s="27">
        <f t="shared" si="123"/>
        <v>-1167339.4549999996</v>
      </c>
      <c r="AQ72" s="27">
        <f t="shared" si="123"/>
        <v>229853.12500000023</v>
      </c>
      <c r="AR72" s="27">
        <f t="shared" si="123"/>
        <v>868043.125</v>
      </c>
      <c r="AS72" s="27">
        <f t="shared" si="123"/>
        <v>746033.125</v>
      </c>
      <c r="AT72" s="27">
        <f t="shared" si="123"/>
        <v>720413.125</v>
      </c>
      <c r="AU72" s="27">
        <f t="shared" si="123"/>
        <v>707603.125</v>
      </c>
      <c r="AV72" s="27">
        <f t="shared" si="123"/>
        <v>707603.125</v>
      </c>
      <c r="AW72" s="27">
        <f t="shared" si="123"/>
        <v>1927515.8049999995</v>
      </c>
      <c r="AX72" s="27">
        <f t="shared" si="123"/>
        <v>707603.125</v>
      </c>
      <c r="AY72" s="27">
        <f t="shared" si="123"/>
        <v>707603.125</v>
      </c>
      <c r="AZ72" s="27">
        <f t="shared" si="123"/>
        <v>707603.125</v>
      </c>
      <c r="BA72" s="27">
        <f t="shared" si="123"/>
        <v>707603.125</v>
      </c>
      <c r="BB72" s="27">
        <f t="shared" si="123"/>
        <v>232428.14500000002</v>
      </c>
      <c r="BC72" s="27">
        <f t="shared" si="123"/>
        <v>707603.12500000023</v>
      </c>
      <c r="BD72" s="27">
        <f t="shared" si="123"/>
        <v>707603.125</v>
      </c>
      <c r="BE72" s="27">
        <f t="shared" si="123"/>
        <v>707603.125</v>
      </c>
      <c r="BF72" s="27">
        <f t="shared" si="123"/>
        <v>707603.125</v>
      </c>
      <c r="BG72" s="27">
        <f t="shared" si="123"/>
        <v>707603.125</v>
      </c>
      <c r="BH72" s="27">
        <f t="shared" si="123"/>
        <v>707603.125</v>
      </c>
      <c r="BI72" s="27">
        <f t="shared" si="123"/>
        <v>355815.56499999983</v>
      </c>
      <c r="BJ72" s="27">
        <f t="shared" si="123"/>
        <v>707603.125</v>
      </c>
      <c r="BK72" s="27">
        <f t="shared" si="123"/>
        <v>707603.125</v>
      </c>
      <c r="BL72" s="27">
        <f t="shared" si="123"/>
        <v>707603.125</v>
      </c>
      <c r="BM72" s="27">
        <f t="shared" si="123"/>
        <v>707603.125</v>
      </c>
      <c r="BN72" s="27">
        <f t="shared" si="123"/>
        <v>508349.78499999992</v>
      </c>
      <c r="BO72" s="27">
        <f t="shared" si="123"/>
        <v>707603.12499999953</v>
      </c>
      <c r="BP72" s="27">
        <f t="shared" si="123"/>
        <v>707603.125</v>
      </c>
      <c r="BQ72" s="27">
        <f t="shared" si="123"/>
        <v>707603.125</v>
      </c>
      <c r="BR72" s="27">
        <f t="shared" si="123"/>
        <v>707603.125</v>
      </c>
      <c r="BS72" s="27">
        <f t="shared" si="123"/>
        <v>707603.125</v>
      </c>
      <c r="BT72" s="27">
        <f t="shared" si="123"/>
        <v>707603.125</v>
      </c>
      <c r="BU72" s="27">
        <f t="shared" si="123"/>
        <v>-2211956.7950000009</v>
      </c>
      <c r="BV72" s="27">
        <f t="shared" ref="BV72:EG72" si="124">+BV33+BV54+BV70</f>
        <v>707603.125</v>
      </c>
      <c r="BW72" s="27">
        <f t="shared" si="124"/>
        <v>707603.125</v>
      </c>
      <c r="BX72" s="27">
        <f t="shared" si="124"/>
        <v>707603.125</v>
      </c>
      <c r="BY72" s="27">
        <f t="shared" si="124"/>
        <v>707603.125</v>
      </c>
      <c r="BZ72" s="27">
        <f t="shared" si="124"/>
        <v>-685960.65500000073</v>
      </c>
      <c r="CA72" s="27">
        <f t="shared" si="124"/>
        <v>707603.12500000047</v>
      </c>
      <c r="CB72" s="27">
        <f t="shared" si="124"/>
        <v>707603.125</v>
      </c>
      <c r="CC72" s="27">
        <f t="shared" si="124"/>
        <v>707603.125</v>
      </c>
      <c r="CD72" s="27">
        <f t="shared" si="124"/>
        <v>707603.125</v>
      </c>
      <c r="CE72" s="27">
        <f t="shared" si="124"/>
        <v>707603.125</v>
      </c>
      <c r="CF72" s="27">
        <f t="shared" si="124"/>
        <v>707603.125</v>
      </c>
      <c r="CG72" s="27">
        <f t="shared" si="124"/>
        <v>-218616.99499999918</v>
      </c>
      <c r="CH72" s="27">
        <f t="shared" si="124"/>
        <v>707603.12499999953</v>
      </c>
      <c r="CI72" s="27">
        <f t="shared" si="124"/>
        <v>707603.125</v>
      </c>
      <c r="CJ72" s="27">
        <f t="shared" si="124"/>
        <v>707603.125</v>
      </c>
      <c r="CK72" s="27">
        <f t="shared" si="124"/>
        <v>707603.125</v>
      </c>
      <c r="CL72" s="27">
        <f t="shared" si="124"/>
        <v>-684751.0549999997</v>
      </c>
      <c r="CM72" s="27">
        <f t="shared" si="124"/>
        <v>707603.12500000047</v>
      </c>
      <c r="CN72" s="27">
        <f t="shared" si="124"/>
        <v>707603.125</v>
      </c>
      <c r="CO72" s="27">
        <f t="shared" si="124"/>
        <v>707603.125</v>
      </c>
      <c r="CP72" s="27">
        <f t="shared" si="124"/>
        <v>707603.125</v>
      </c>
      <c r="CQ72" s="27">
        <f t="shared" si="124"/>
        <v>707603.125</v>
      </c>
      <c r="CR72" s="27">
        <f t="shared" si="124"/>
        <v>707603.125</v>
      </c>
      <c r="CS72" s="27">
        <f t="shared" si="124"/>
        <v>-217810.59499999974</v>
      </c>
      <c r="CT72" s="27">
        <f t="shared" si="124"/>
        <v>707603.125</v>
      </c>
      <c r="CU72" s="27">
        <f t="shared" si="124"/>
        <v>707603.125</v>
      </c>
      <c r="CV72" s="27">
        <f t="shared" si="124"/>
        <v>707603.125</v>
      </c>
      <c r="CW72" s="27">
        <f t="shared" si="124"/>
        <v>707603.125</v>
      </c>
      <c r="CX72" s="27">
        <f t="shared" si="124"/>
        <v>-683541.45500000054</v>
      </c>
      <c r="CY72" s="27">
        <f t="shared" si="124"/>
        <v>707603.12500000047</v>
      </c>
      <c r="CZ72" s="27">
        <f t="shared" si="124"/>
        <v>707603.125</v>
      </c>
      <c r="DA72" s="27">
        <f t="shared" si="124"/>
        <v>707603.125</v>
      </c>
      <c r="DB72" s="27">
        <f t="shared" si="124"/>
        <v>707603.125</v>
      </c>
      <c r="DC72" s="27">
        <f t="shared" si="124"/>
        <v>707603.125</v>
      </c>
      <c r="DD72" s="27">
        <f t="shared" si="124"/>
        <v>707603.125</v>
      </c>
      <c r="DE72" s="27">
        <f t="shared" si="124"/>
        <v>-217004.19500000076</v>
      </c>
      <c r="DF72" s="27">
        <f t="shared" si="124"/>
        <v>707603.125</v>
      </c>
      <c r="DG72" s="27">
        <f t="shared" si="124"/>
        <v>707603.125</v>
      </c>
      <c r="DH72" s="27">
        <f t="shared" si="124"/>
        <v>707603.125</v>
      </c>
      <c r="DI72" s="27">
        <f t="shared" si="124"/>
        <v>707603.125</v>
      </c>
      <c r="DJ72" s="27">
        <f t="shared" si="124"/>
        <v>-682331.85500000045</v>
      </c>
      <c r="DK72" s="27">
        <f t="shared" si="124"/>
        <v>707603.12500000047</v>
      </c>
      <c r="DL72" s="27">
        <f t="shared" si="124"/>
        <v>707603.125</v>
      </c>
      <c r="DM72" s="27">
        <f t="shared" si="124"/>
        <v>707603.125</v>
      </c>
      <c r="DN72" s="27">
        <f t="shared" si="124"/>
        <v>707603.125</v>
      </c>
      <c r="DO72" s="27">
        <f t="shared" si="124"/>
        <v>707603.125</v>
      </c>
      <c r="DP72" s="27">
        <f t="shared" si="124"/>
        <v>707603.125</v>
      </c>
      <c r="DQ72" s="27">
        <f t="shared" si="124"/>
        <v>-216197.79499999946</v>
      </c>
      <c r="DR72" s="27">
        <f t="shared" si="124"/>
        <v>707603.125</v>
      </c>
      <c r="DS72" s="27">
        <f t="shared" si="124"/>
        <v>707603.125</v>
      </c>
      <c r="DT72" s="27">
        <f t="shared" si="124"/>
        <v>707603.125</v>
      </c>
      <c r="DU72" s="27">
        <f t="shared" si="124"/>
        <v>707603.125</v>
      </c>
      <c r="DV72" s="27">
        <f t="shared" si="124"/>
        <v>-681122.25500000175</v>
      </c>
      <c r="DW72" s="27">
        <f t="shared" si="124"/>
        <v>707603.12500000047</v>
      </c>
      <c r="DY72" s="27">
        <f t="shared" si="124"/>
        <v>9400812.5</v>
      </c>
      <c r="DZ72" s="27">
        <f t="shared" si="124"/>
        <v>3930702.6999999993</v>
      </c>
      <c r="EA72" s="27">
        <f t="shared" si="124"/>
        <v>169791.30000000075</v>
      </c>
      <c r="EB72" s="27">
        <f t="shared" si="124"/>
        <v>9447655.1999999993</v>
      </c>
      <c r="EC72" s="27">
        <f t="shared" si="124"/>
        <v>7940196.5999999996</v>
      </c>
      <c r="ED72" s="27">
        <f t="shared" si="124"/>
        <v>4178113.7999999989</v>
      </c>
      <c r="EE72" s="27">
        <f t="shared" si="124"/>
        <v>6172663.2000000011</v>
      </c>
      <c r="EF72" s="27">
        <f t="shared" si="124"/>
        <v>6174679.2000000002</v>
      </c>
      <c r="EG72" s="27">
        <f t="shared" si="124"/>
        <v>6176695.1999999993</v>
      </c>
      <c r="EH72" s="27">
        <f t="shared" ref="EH72" si="125">+EH33+EH54+EH70</f>
        <v>6178711.1999999993</v>
      </c>
    </row>
    <row r="73" spans="3:138">
      <c r="D73" s="229" t="s">
        <v>361</v>
      </c>
      <c r="H73" s="14">
        <v>0</v>
      </c>
      <c r="I73" s="27">
        <f>+H74</f>
        <v>1781624.7916666665</v>
      </c>
      <c r="J73" s="27">
        <f t="shared" ref="J73:BU73" si="126">+I74</f>
        <v>2494252.9166666665</v>
      </c>
      <c r="K73" s="27">
        <f t="shared" si="126"/>
        <v>3167434.375</v>
      </c>
      <c r="L73" s="27">
        <f t="shared" si="126"/>
        <v>3815587.5</v>
      </c>
      <c r="M73" s="27">
        <f t="shared" si="126"/>
        <v>4473740.625</v>
      </c>
      <c r="N73" s="27">
        <f t="shared" si="126"/>
        <v>5171893.75</v>
      </c>
      <c r="O73" s="27">
        <f t="shared" si="126"/>
        <v>5870046.875</v>
      </c>
      <c r="P73" s="27">
        <f t="shared" si="126"/>
        <v>6568200</v>
      </c>
      <c r="Q73" s="27">
        <f t="shared" si="126"/>
        <v>7276353.125</v>
      </c>
      <c r="R73" s="27">
        <f t="shared" si="126"/>
        <v>7984506.25</v>
      </c>
      <c r="S73" s="27">
        <f t="shared" si="126"/>
        <v>8692659.375</v>
      </c>
      <c r="T73" s="27">
        <f t="shared" si="126"/>
        <v>9400812.5</v>
      </c>
      <c r="U73" s="27">
        <f t="shared" si="126"/>
        <v>10108965.625</v>
      </c>
      <c r="V73" s="27">
        <f t="shared" si="126"/>
        <v>10816568.75</v>
      </c>
      <c r="W73" s="27">
        <f t="shared" si="126"/>
        <v>11524171.875</v>
      </c>
      <c r="X73" s="27">
        <f t="shared" si="126"/>
        <v>12231775</v>
      </c>
      <c r="Y73" s="27">
        <f t="shared" si="126"/>
        <v>12939378.125</v>
      </c>
      <c r="Z73" s="27">
        <f t="shared" si="126"/>
        <v>10454221.890000001</v>
      </c>
      <c r="AA73" s="27">
        <f t="shared" si="126"/>
        <v>11161825.015000001</v>
      </c>
      <c r="AB73" s="27">
        <f t="shared" si="126"/>
        <v>11869428.140000001</v>
      </c>
      <c r="AC73" s="27">
        <f t="shared" si="126"/>
        <v>12577031.265000001</v>
      </c>
      <c r="AD73" s="27">
        <f t="shared" si="126"/>
        <v>13284634.390000001</v>
      </c>
      <c r="AE73" s="27">
        <f t="shared" si="126"/>
        <v>12623912.075000001</v>
      </c>
      <c r="AF73" s="27">
        <f t="shared" si="126"/>
        <v>13331515.200000001</v>
      </c>
      <c r="AG73" s="27">
        <f t="shared" si="126"/>
        <v>13400928.325000001</v>
      </c>
      <c r="AH73" s="27">
        <f t="shared" si="126"/>
        <v>13592351.450000001</v>
      </c>
      <c r="AI73" s="27">
        <f t="shared" si="126"/>
        <v>13809394.575000001</v>
      </c>
      <c r="AJ73" s="27">
        <f t="shared" si="126"/>
        <v>14039247.700000001</v>
      </c>
      <c r="AK73" s="27">
        <f t="shared" si="126"/>
        <v>14269100.825000001</v>
      </c>
      <c r="AL73" s="27">
        <f t="shared" si="126"/>
        <v>13519380.330000002</v>
      </c>
      <c r="AM73" s="27">
        <f t="shared" si="126"/>
        <v>13749233.455000002</v>
      </c>
      <c r="AN73" s="27">
        <f t="shared" si="126"/>
        <v>13979086.580000002</v>
      </c>
      <c r="AO73" s="27">
        <f t="shared" si="126"/>
        <v>14208939.705000002</v>
      </c>
      <c r="AP73" s="27">
        <f t="shared" si="126"/>
        <v>14438792.830000002</v>
      </c>
      <c r="AQ73" s="27">
        <f t="shared" si="126"/>
        <v>13271453.375000002</v>
      </c>
      <c r="AR73" s="27">
        <f t="shared" si="126"/>
        <v>13501306.500000002</v>
      </c>
      <c r="AS73" s="27">
        <f t="shared" si="126"/>
        <v>14369349.625000002</v>
      </c>
      <c r="AT73" s="27">
        <f t="shared" si="126"/>
        <v>15115382.750000002</v>
      </c>
      <c r="AU73" s="27">
        <f t="shared" si="126"/>
        <v>15835795.875000002</v>
      </c>
      <c r="AV73" s="27">
        <f t="shared" si="126"/>
        <v>16543399.000000002</v>
      </c>
      <c r="AW73" s="27">
        <f t="shared" si="126"/>
        <v>17251002.125</v>
      </c>
      <c r="AX73" s="27">
        <f t="shared" si="126"/>
        <v>19178517.93</v>
      </c>
      <c r="AY73" s="27">
        <f t="shared" si="126"/>
        <v>19886121.055</v>
      </c>
      <c r="AZ73" s="27">
        <f t="shared" si="126"/>
        <v>20593724.18</v>
      </c>
      <c r="BA73" s="27">
        <f t="shared" si="126"/>
        <v>21301327.305</v>
      </c>
      <c r="BB73" s="27">
        <f t="shared" si="126"/>
        <v>22008930.43</v>
      </c>
      <c r="BC73" s="27">
        <f t="shared" si="126"/>
        <v>22241358.574999999</v>
      </c>
      <c r="BD73" s="27">
        <f t="shared" si="126"/>
        <v>22948961.699999999</v>
      </c>
      <c r="BE73" s="27">
        <f t="shared" si="126"/>
        <v>23656564.824999999</v>
      </c>
      <c r="BF73" s="27">
        <f t="shared" si="126"/>
        <v>24364167.949999999</v>
      </c>
      <c r="BG73" s="27">
        <f t="shared" si="126"/>
        <v>25071771.074999999</v>
      </c>
      <c r="BH73" s="27">
        <f t="shared" si="126"/>
        <v>25779374.199999999</v>
      </c>
      <c r="BI73" s="27">
        <f t="shared" si="126"/>
        <v>26486977.324999999</v>
      </c>
      <c r="BJ73" s="27">
        <f t="shared" si="126"/>
        <v>26842792.890000001</v>
      </c>
      <c r="BK73" s="27">
        <f t="shared" si="126"/>
        <v>27550396.015000001</v>
      </c>
      <c r="BL73" s="27">
        <f t="shared" si="126"/>
        <v>28257999.140000001</v>
      </c>
      <c r="BM73" s="27">
        <f t="shared" si="126"/>
        <v>28965602.265000001</v>
      </c>
      <c r="BN73" s="27">
        <f t="shared" si="126"/>
        <v>29673205.390000001</v>
      </c>
      <c r="BO73" s="27">
        <f t="shared" si="126"/>
        <v>30181555.175000001</v>
      </c>
      <c r="BP73" s="27">
        <f t="shared" si="126"/>
        <v>30889158.300000001</v>
      </c>
      <c r="BQ73" s="27">
        <f t="shared" si="126"/>
        <v>31596761.425000001</v>
      </c>
      <c r="BR73" s="27">
        <f t="shared" si="126"/>
        <v>32304364.550000001</v>
      </c>
      <c r="BS73" s="27">
        <f t="shared" si="126"/>
        <v>33011967.675000001</v>
      </c>
      <c r="BT73" s="27">
        <f t="shared" si="126"/>
        <v>33719570.799999997</v>
      </c>
      <c r="BU73" s="27">
        <f t="shared" si="126"/>
        <v>34427173.924999997</v>
      </c>
      <c r="BV73" s="27">
        <f t="shared" ref="BV73:DW73" si="127">+BU74</f>
        <v>32215217.129999995</v>
      </c>
      <c r="BW73" s="27">
        <f t="shared" si="127"/>
        <v>32922820.254999995</v>
      </c>
      <c r="BX73" s="27">
        <f t="shared" si="127"/>
        <v>33630423.379999995</v>
      </c>
      <c r="BY73" s="27">
        <f t="shared" si="127"/>
        <v>34338026.504999995</v>
      </c>
      <c r="BZ73" s="27">
        <f t="shared" si="127"/>
        <v>35045629.629999995</v>
      </c>
      <c r="CA73" s="27">
        <f t="shared" si="127"/>
        <v>34359668.974999994</v>
      </c>
      <c r="CB73" s="27">
        <f t="shared" si="127"/>
        <v>35067272.099999994</v>
      </c>
      <c r="CC73" s="27">
        <f t="shared" si="127"/>
        <v>35774875.224999994</v>
      </c>
      <c r="CD73" s="27">
        <f t="shared" si="127"/>
        <v>36482478.349999994</v>
      </c>
      <c r="CE73" s="27">
        <f t="shared" si="127"/>
        <v>37190081.474999994</v>
      </c>
      <c r="CF73" s="27">
        <f t="shared" si="127"/>
        <v>37897684.599999994</v>
      </c>
      <c r="CG73" s="27">
        <f t="shared" si="127"/>
        <v>38605287.724999994</v>
      </c>
      <c r="CH73" s="27">
        <f t="shared" si="127"/>
        <v>38386670.729999997</v>
      </c>
      <c r="CI73" s="27">
        <f t="shared" si="127"/>
        <v>39094273.854999997</v>
      </c>
      <c r="CJ73" s="27">
        <f t="shared" si="127"/>
        <v>39801876.979999997</v>
      </c>
      <c r="CK73" s="27">
        <f t="shared" si="127"/>
        <v>40509480.104999997</v>
      </c>
      <c r="CL73" s="27">
        <f t="shared" si="127"/>
        <v>41217083.229999997</v>
      </c>
      <c r="CM73" s="27">
        <f t="shared" si="127"/>
        <v>40532332.174999997</v>
      </c>
      <c r="CN73" s="27">
        <f t="shared" si="127"/>
        <v>41239935.299999997</v>
      </c>
      <c r="CO73" s="27">
        <f t="shared" si="127"/>
        <v>41947538.424999997</v>
      </c>
      <c r="CP73" s="27">
        <f t="shared" si="127"/>
        <v>42655141.549999997</v>
      </c>
      <c r="CQ73" s="27">
        <f t="shared" si="127"/>
        <v>43362744.674999997</v>
      </c>
      <c r="CR73" s="27">
        <f t="shared" si="127"/>
        <v>44070347.799999997</v>
      </c>
      <c r="CS73" s="27">
        <f t="shared" si="127"/>
        <v>44777950.924999997</v>
      </c>
      <c r="CT73" s="27">
        <f t="shared" si="127"/>
        <v>44560140.329999998</v>
      </c>
      <c r="CU73" s="27">
        <f t="shared" si="127"/>
        <v>45267743.454999998</v>
      </c>
      <c r="CV73" s="27">
        <f t="shared" si="127"/>
        <v>45975346.579999998</v>
      </c>
      <c r="CW73" s="27">
        <f t="shared" si="127"/>
        <v>46682949.704999998</v>
      </c>
      <c r="CX73" s="27">
        <f t="shared" si="127"/>
        <v>47390552.829999998</v>
      </c>
      <c r="CY73" s="27">
        <f t="shared" si="127"/>
        <v>46707011.375</v>
      </c>
      <c r="CZ73" s="27">
        <f t="shared" si="127"/>
        <v>47414614.5</v>
      </c>
      <c r="DA73" s="27">
        <f t="shared" si="127"/>
        <v>48122217.625</v>
      </c>
      <c r="DB73" s="27">
        <f t="shared" si="127"/>
        <v>48829820.75</v>
      </c>
      <c r="DC73" s="27">
        <f t="shared" si="127"/>
        <v>49537423.875</v>
      </c>
      <c r="DD73" s="27">
        <f t="shared" si="127"/>
        <v>50245027</v>
      </c>
      <c r="DE73" s="27">
        <f t="shared" si="127"/>
        <v>50952630.125</v>
      </c>
      <c r="DF73" s="27">
        <f t="shared" si="127"/>
        <v>50735625.93</v>
      </c>
      <c r="DG73" s="27">
        <f t="shared" si="127"/>
        <v>51443229.055</v>
      </c>
      <c r="DH73" s="27">
        <f t="shared" si="127"/>
        <v>52150832.18</v>
      </c>
      <c r="DI73" s="27">
        <f t="shared" si="127"/>
        <v>52858435.305</v>
      </c>
      <c r="DJ73" s="27">
        <f t="shared" si="127"/>
        <v>53566038.43</v>
      </c>
      <c r="DK73" s="27">
        <f t="shared" si="127"/>
        <v>52883706.575000003</v>
      </c>
      <c r="DL73" s="27">
        <f t="shared" si="127"/>
        <v>53591309.700000003</v>
      </c>
      <c r="DM73" s="27">
        <f t="shared" si="127"/>
        <v>54298912.825000003</v>
      </c>
      <c r="DN73" s="27">
        <f t="shared" si="127"/>
        <v>55006515.950000003</v>
      </c>
      <c r="DO73" s="27">
        <f t="shared" si="127"/>
        <v>55714119.075000003</v>
      </c>
      <c r="DP73" s="27">
        <f t="shared" si="127"/>
        <v>56421722.200000003</v>
      </c>
      <c r="DQ73" s="27">
        <f t="shared" si="127"/>
        <v>57129325.325000003</v>
      </c>
      <c r="DR73" s="27">
        <f t="shared" si="127"/>
        <v>56913127.530000001</v>
      </c>
      <c r="DS73" s="27">
        <f t="shared" si="127"/>
        <v>57620730.655000001</v>
      </c>
      <c r="DT73" s="27">
        <f t="shared" si="127"/>
        <v>58328333.780000001</v>
      </c>
      <c r="DU73" s="27">
        <f t="shared" si="127"/>
        <v>59035936.905000001</v>
      </c>
      <c r="DV73" s="27">
        <f t="shared" si="127"/>
        <v>59743540.030000001</v>
      </c>
      <c r="DW73" s="27">
        <f t="shared" si="127"/>
        <v>59062417.774999999</v>
      </c>
      <c r="DY73" s="27">
        <f>+H73</f>
        <v>0</v>
      </c>
      <c r="DZ73" s="27">
        <f>+DY74</f>
        <v>9400812.5</v>
      </c>
      <c r="EA73" s="27">
        <f t="shared" ref="EA73:EH73" si="128">+DZ74</f>
        <v>13331515.199999999</v>
      </c>
      <c r="EB73" s="27">
        <f t="shared" si="128"/>
        <v>13501306.5</v>
      </c>
      <c r="EC73" s="27">
        <f t="shared" si="128"/>
        <v>22948961.699999999</v>
      </c>
      <c r="ED73" s="27">
        <f t="shared" si="128"/>
        <v>30889158.299999997</v>
      </c>
      <c r="EE73" s="27">
        <f t="shared" si="128"/>
        <v>35067272.099999994</v>
      </c>
      <c r="EF73" s="27">
        <f t="shared" si="128"/>
        <v>41239935.299999997</v>
      </c>
      <c r="EG73" s="27">
        <f t="shared" si="128"/>
        <v>47414614.5</v>
      </c>
      <c r="EH73" s="27">
        <f t="shared" si="128"/>
        <v>53591309.700000003</v>
      </c>
    </row>
    <row r="74" spans="3:138">
      <c r="D74" s="229" t="s">
        <v>362</v>
      </c>
      <c r="H74" s="27">
        <f>+H72+H73</f>
        <v>1781624.7916666665</v>
      </c>
      <c r="I74" s="27">
        <f>+I72+I73</f>
        <v>2494252.9166666665</v>
      </c>
      <c r="J74" s="27">
        <f t="shared" ref="J74:BU74" si="129">+J72+J73</f>
        <v>3167434.375</v>
      </c>
      <c r="K74" s="27">
        <f t="shared" si="129"/>
        <v>3815587.5</v>
      </c>
      <c r="L74" s="27">
        <f t="shared" si="129"/>
        <v>4473740.625</v>
      </c>
      <c r="M74" s="27">
        <f t="shared" si="129"/>
        <v>5171893.75</v>
      </c>
      <c r="N74" s="27">
        <f t="shared" si="129"/>
        <v>5870046.875</v>
      </c>
      <c r="O74" s="27">
        <f t="shared" si="129"/>
        <v>6568200</v>
      </c>
      <c r="P74" s="27">
        <f t="shared" si="129"/>
        <v>7276353.125</v>
      </c>
      <c r="Q74" s="27">
        <f t="shared" si="129"/>
        <v>7984506.25</v>
      </c>
      <c r="R74" s="27">
        <f t="shared" si="129"/>
        <v>8692659.375</v>
      </c>
      <c r="S74" s="27">
        <f t="shared" si="129"/>
        <v>9400812.5</v>
      </c>
      <c r="T74" s="27">
        <f t="shared" si="129"/>
        <v>10108965.625</v>
      </c>
      <c r="U74" s="27">
        <f t="shared" si="129"/>
        <v>10816568.75</v>
      </c>
      <c r="V74" s="27">
        <f t="shared" si="129"/>
        <v>11524171.875</v>
      </c>
      <c r="W74" s="27">
        <f t="shared" si="129"/>
        <v>12231775</v>
      </c>
      <c r="X74" s="27">
        <f t="shared" si="129"/>
        <v>12939378.125</v>
      </c>
      <c r="Y74" s="27">
        <f t="shared" si="129"/>
        <v>10454221.890000001</v>
      </c>
      <c r="Z74" s="27">
        <f t="shared" si="129"/>
        <v>11161825.015000001</v>
      </c>
      <c r="AA74" s="27">
        <f t="shared" si="129"/>
        <v>11869428.140000001</v>
      </c>
      <c r="AB74" s="27">
        <f t="shared" si="129"/>
        <v>12577031.265000001</v>
      </c>
      <c r="AC74" s="27">
        <f t="shared" si="129"/>
        <v>13284634.390000001</v>
      </c>
      <c r="AD74" s="27">
        <f t="shared" si="129"/>
        <v>12623912.075000001</v>
      </c>
      <c r="AE74" s="27">
        <f t="shared" si="129"/>
        <v>13331515.200000001</v>
      </c>
      <c r="AF74" s="27">
        <f t="shared" si="129"/>
        <v>13400928.325000001</v>
      </c>
      <c r="AG74" s="27">
        <f t="shared" si="129"/>
        <v>13592351.450000001</v>
      </c>
      <c r="AH74" s="27">
        <f t="shared" si="129"/>
        <v>13809394.575000001</v>
      </c>
      <c r="AI74" s="27">
        <f t="shared" si="129"/>
        <v>14039247.700000001</v>
      </c>
      <c r="AJ74" s="27">
        <f t="shared" si="129"/>
        <v>14269100.825000001</v>
      </c>
      <c r="AK74" s="27">
        <f t="shared" si="129"/>
        <v>13519380.330000002</v>
      </c>
      <c r="AL74" s="27">
        <f t="shared" si="129"/>
        <v>13749233.455000002</v>
      </c>
      <c r="AM74" s="27">
        <f t="shared" si="129"/>
        <v>13979086.580000002</v>
      </c>
      <c r="AN74" s="27">
        <f t="shared" si="129"/>
        <v>14208939.705000002</v>
      </c>
      <c r="AO74" s="27">
        <f t="shared" si="129"/>
        <v>14438792.830000002</v>
      </c>
      <c r="AP74" s="27">
        <f t="shared" si="129"/>
        <v>13271453.375000002</v>
      </c>
      <c r="AQ74" s="27">
        <f t="shared" si="129"/>
        <v>13501306.500000002</v>
      </c>
      <c r="AR74" s="27">
        <f t="shared" si="129"/>
        <v>14369349.625000002</v>
      </c>
      <c r="AS74" s="27">
        <f t="shared" si="129"/>
        <v>15115382.750000002</v>
      </c>
      <c r="AT74" s="27">
        <f t="shared" si="129"/>
        <v>15835795.875000002</v>
      </c>
      <c r="AU74" s="27">
        <f t="shared" si="129"/>
        <v>16543399.000000002</v>
      </c>
      <c r="AV74" s="27">
        <f t="shared" si="129"/>
        <v>17251002.125</v>
      </c>
      <c r="AW74" s="27">
        <f t="shared" si="129"/>
        <v>19178517.93</v>
      </c>
      <c r="AX74" s="27">
        <f t="shared" si="129"/>
        <v>19886121.055</v>
      </c>
      <c r="AY74" s="27">
        <f t="shared" si="129"/>
        <v>20593724.18</v>
      </c>
      <c r="AZ74" s="27">
        <f t="shared" si="129"/>
        <v>21301327.305</v>
      </c>
      <c r="BA74" s="27">
        <f t="shared" si="129"/>
        <v>22008930.43</v>
      </c>
      <c r="BB74" s="27">
        <f t="shared" si="129"/>
        <v>22241358.574999999</v>
      </c>
      <c r="BC74" s="27">
        <f t="shared" si="129"/>
        <v>22948961.699999999</v>
      </c>
      <c r="BD74" s="27">
        <f t="shared" si="129"/>
        <v>23656564.824999999</v>
      </c>
      <c r="BE74" s="27">
        <f t="shared" si="129"/>
        <v>24364167.949999999</v>
      </c>
      <c r="BF74" s="27">
        <f t="shared" si="129"/>
        <v>25071771.074999999</v>
      </c>
      <c r="BG74" s="27">
        <f t="shared" si="129"/>
        <v>25779374.199999999</v>
      </c>
      <c r="BH74" s="27">
        <f t="shared" si="129"/>
        <v>26486977.324999999</v>
      </c>
      <c r="BI74" s="27">
        <f t="shared" si="129"/>
        <v>26842792.890000001</v>
      </c>
      <c r="BJ74" s="27">
        <f t="shared" si="129"/>
        <v>27550396.015000001</v>
      </c>
      <c r="BK74" s="27">
        <f t="shared" si="129"/>
        <v>28257999.140000001</v>
      </c>
      <c r="BL74" s="27">
        <f t="shared" si="129"/>
        <v>28965602.265000001</v>
      </c>
      <c r="BM74" s="27">
        <f t="shared" si="129"/>
        <v>29673205.390000001</v>
      </c>
      <c r="BN74" s="27">
        <f t="shared" si="129"/>
        <v>30181555.175000001</v>
      </c>
      <c r="BO74" s="27">
        <f t="shared" si="129"/>
        <v>30889158.300000001</v>
      </c>
      <c r="BP74" s="27">
        <f t="shared" si="129"/>
        <v>31596761.425000001</v>
      </c>
      <c r="BQ74" s="27">
        <f t="shared" si="129"/>
        <v>32304364.550000001</v>
      </c>
      <c r="BR74" s="27">
        <f t="shared" si="129"/>
        <v>33011967.675000001</v>
      </c>
      <c r="BS74" s="27">
        <f t="shared" si="129"/>
        <v>33719570.799999997</v>
      </c>
      <c r="BT74" s="27">
        <f t="shared" si="129"/>
        <v>34427173.924999997</v>
      </c>
      <c r="BU74" s="27">
        <f t="shared" si="129"/>
        <v>32215217.129999995</v>
      </c>
      <c r="BV74" s="27">
        <f t="shared" ref="BV74:DW74" si="130">+BV72+BV73</f>
        <v>32922820.254999995</v>
      </c>
      <c r="BW74" s="27">
        <f t="shared" si="130"/>
        <v>33630423.379999995</v>
      </c>
      <c r="BX74" s="27">
        <f t="shared" si="130"/>
        <v>34338026.504999995</v>
      </c>
      <c r="BY74" s="27">
        <f t="shared" si="130"/>
        <v>35045629.629999995</v>
      </c>
      <c r="BZ74" s="27">
        <f t="shared" si="130"/>
        <v>34359668.974999994</v>
      </c>
      <c r="CA74" s="27">
        <f t="shared" si="130"/>
        <v>35067272.099999994</v>
      </c>
      <c r="CB74" s="27">
        <f t="shared" si="130"/>
        <v>35774875.224999994</v>
      </c>
      <c r="CC74" s="27">
        <f t="shared" si="130"/>
        <v>36482478.349999994</v>
      </c>
      <c r="CD74" s="27">
        <f t="shared" si="130"/>
        <v>37190081.474999994</v>
      </c>
      <c r="CE74" s="27">
        <f t="shared" si="130"/>
        <v>37897684.599999994</v>
      </c>
      <c r="CF74" s="27">
        <f t="shared" si="130"/>
        <v>38605287.724999994</v>
      </c>
      <c r="CG74" s="27">
        <f t="shared" si="130"/>
        <v>38386670.729999997</v>
      </c>
      <c r="CH74" s="27">
        <f t="shared" si="130"/>
        <v>39094273.854999997</v>
      </c>
      <c r="CI74" s="27">
        <f t="shared" si="130"/>
        <v>39801876.979999997</v>
      </c>
      <c r="CJ74" s="27">
        <f t="shared" si="130"/>
        <v>40509480.104999997</v>
      </c>
      <c r="CK74" s="27">
        <f t="shared" si="130"/>
        <v>41217083.229999997</v>
      </c>
      <c r="CL74" s="27">
        <f t="shared" si="130"/>
        <v>40532332.174999997</v>
      </c>
      <c r="CM74" s="27">
        <f t="shared" si="130"/>
        <v>41239935.299999997</v>
      </c>
      <c r="CN74" s="27">
        <f t="shared" si="130"/>
        <v>41947538.424999997</v>
      </c>
      <c r="CO74" s="27">
        <f t="shared" si="130"/>
        <v>42655141.549999997</v>
      </c>
      <c r="CP74" s="27">
        <f t="shared" si="130"/>
        <v>43362744.674999997</v>
      </c>
      <c r="CQ74" s="27">
        <f t="shared" si="130"/>
        <v>44070347.799999997</v>
      </c>
      <c r="CR74" s="27">
        <f t="shared" si="130"/>
        <v>44777950.924999997</v>
      </c>
      <c r="CS74" s="27">
        <f t="shared" si="130"/>
        <v>44560140.329999998</v>
      </c>
      <c r="CT74" s="27">
        <f t="shared" si="130"/>
        <v>45267743.454999998</v>
      </c>
      <c r="CU74" s="27">
        <f t="shared" si="130"/>
        <v>45975346.579999998</v>
      </c>
      <c r="CV74" s="27">
        <f t="shared" si="130"/>
        <v>46682949.704999998</v>
      </c>
      <c r="CW74" s="27">
        <f t="shared" si="130"/>
        <v>47390552.829999998</v>
      </c>
      <c r="CX74" s="27">
        <f t="shared" si="130"/>
        <v>46707011.375</v>
      </c>
      <c r="CY74" s="27">
        <f t="shared" si="130"/>
        <v>47414614.5</v>
      </c>
      <c r="CZ74" s="27">
        <f t="shared" si="130"/>
        <v>48122217.625</v>
      </c>
      <c r="DA74" s="27">
        <f t="shared" si="130"/>
        <v>48829820.75</v>
      </c>
      <c r="DB74" s="27">
        <f t="shared" si="130"/>
        <v>49537423.875</v>
      </c>
      <c r="DC74" s="27">
        <f t="shared" si="130"/>
        <v>50245027</v>
      </c>
      <c r="DD74" s="27">
        <f t="shared" si="130"/>
        <v>50952630.125</v>
      </c>
      <c r="DE74" s="27">
        <f t="shared" si="130"/>
        <v>50735625.93</v>
      </c>
      <c r="DF74" s="27">
        <f t="shared" si="130"/>
        <v>51443229.055</v>
      </c>
      <c r="DG74" s="27">
        <f t="shared" si="130"/>
        <v>52150832.18</v>
      </c>
      <c r="DH74" s="27">
        <f t="shared" si="130"/>
        <v>52858435.305</v>
      </c>
      <c r="DI74" s="27">
        <f t="shared" si="130"/>
        <v>53566038.43</v>
      </c>
      <c r="DJ74" s="27">
        <f t="shared" si="130"/>
        <v>52883706.575000003</v>
      </c>
      <c r="DK74" s="27">
        <f t="shared" si="130"/>
        <v>53591309.700000003</v>
      </c>
      <c r="DL74" s="27">
        <f t="shared" si="130"/>
        <v>54298912.825000003</v>
      </c>
      <c r="DM74" s="27">
        <f t="shared" si="130"/>
        <v>55006515.950000003</v>
      </c>
      <c r="DN74" s="27">
        <f t="shared" si="130"/>
        <v>55714119.075000003</v>
      </c>
      <c r="DO74" s="27">
        <f t="shared" si="130"/>
        <v>56421722.200000003</v>
      </c>
      <c r="DP74" s="27">
        <f t="shared" si="130"/>
        <v>57129325.325000003</v>
      </c>
      <c r="DQ74" s="27">
        <f t="shared" si="130"/>
        <v>56913127.530000001</v>
      </c>
      <c r="DR74" s="27">
        <f t="shared" si="130"/>
        <v>57620730.655000001</v>
      </c>
      <c r="DS74" s="27">
        <f t="shared" si="130"/>
        <v>58328333.780000001</v>
      </c>
      <c r="DT74" s="27">
        <f t="shared" si="130"/>
        <v>59035936.905000001</v>
      </c>
      <c r="DU74" s="27">
        <f t="shared" si="130"/>
        <v>59743540.030000001</v>
      </c>
      <c r="DV74" s="27">
        <f t="shared" si="130"/>
        <v>59062417.774999999</v>
      </c>
      <c r="DW74" s="27">
        <f t="shared" si="130"/>
        <v>59770020.899999999</v>
      </c>
      <c r="DY74" s="27">
        <f>+DY72</f>
        <v>9400812.5</v>
      </c>
      <c r="DZ74" s="27">
        <f>+DZ73+DZ72</f>
        <v>13331515.199999999</v>
      </c>
      <c r="EA74" s="27">
        <f t="shared" ref="EA74:EH74" si="131">+EA73+EA72</f>
        <v>13501306.5</v>
      </c>
      <c r="EB74" s="27">
        <f t="shared" si="131"/>
        <v>22948961.699999999</v>
      </c>
      <c r="EC74" s="27">
        <f t="shared" si="131"/>
        <v>30889158.299999997</v>
      </c>
      <c r="ED74" s="27">
        <f t="shared" si="131"/>
        <v>35067272.099999994</v>
      </c>
      <c r="EE74" s="27">
        <f t="shared" si="131"/>
        <v>41239935.299999997</v>
      </c>
      <c r="EF74" s="27">
        <f t="shared" si="131"/>
        <v>47414614.5</v>
      </c>
      <c r="EG74" s="27">
        <f t="shared" si="131"/>
        <v>53591309.700000003</v>
      </c>
      <c r="EH74" s="27">
        <f t="shared" si="131"/>
        <v>59770020.900000006</v>
      </c>
    </row>
    <row r="77" spans="3:138">
      <c r="M77" s="232"/>
    </row>
  </sheetData>
  <hyperlinks>
    <hyperlink ref="B1" location="Input!A1" display="MENU" xr:uid="{41B0B034-A4F0-457F-9A12-995838F4B56C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2EF88-AE33-48DE-A25B-EA32FEDAEC02}">
  <dimension ref="B1:EH65"/>
  <sheetViews>
    <sheetView view="pageLayout" zoomScaleNormal="100" workbookViewId="0"/>
  </sheetViews>
  <sheetFormatPr defaultRowHeight="14.4" outlineLevelCol="1"/>
  <cols>
    <col min="6" max="6" width="29.5546875" bestFit="1" customWidth="1"/>
    <col min="7" max="7" width="6.44140625" customWidth="1"/>
    <col min="8" max="8" width="12.88671875" bestFit="1" customWidth="1" outlineLevel="1"/>
    <col min="9" max="127" width="11.88671875" customWidth="1" outlineLevel="1"/>
    <col min="129" max="130" width="17.6640625" bestFit="1" customWidth="1"/>
    <col min="131" max="132" width="18.6640625" bestFit="1" customWidth="1"/>
    <col min="133" max="134" width="19.109375" bestFit="1" customWidth="1"/>
    <col min="135" max="136" width="18.6640625" bestFit="1" customWidth="1"/>
    <col min="137" max="137" width="18.21875" bestFit="1" customWidth="1"/>
    <col min="138" max="138" width="18.6640625" bestFit="1" customWidth="1"/>
  </cols>
  <sheetData>
    <row r="1" spans="2:138" ht="28.2" customHeight="1">
      <c r="B1" s="12" t="s">
        <v>40</v>
      </c>
    </row>
    <row r="3" spans="2:138" ht="28.8">
      <c r="D3" s="13" t="s">
        <v>31</v>
      </c>
    </row>
    <row r="4" spans="2:138" ht="28.8">
      <c r="E4" s="13"/>
      <c r="F4" s="13"/>
    </row>
    <row r="5" spans="2:138" s="14" customFormat="1">
      <c r="G5" s="236" t="str">
        <f>+[1]CE!F5</f>
        <v>anno</v>
      </c>
      <c r="H5" s="199">
        <f>+[1]CE!G5</f>
        <v>2019</v>
      </c>
      <c r="I5" s="199">
        <f>+[1]CE!H5</f>
        <v>2019</v>
      </c>
      <c r="J5" s="199">
        <f>+[1]CE!I5</f>
        <v>2019</v>
      </c>
      <c r="K5" s="199">
        <f>+[1]CE!J5</f>
        <v>2019</v>
      </c>
      <c r="L5" s="199">
        <f>+[1]CE!K5</f>
        <v>2019</v>
      </c>
      <c r="M5" s="199">
        <f>+[1]CE!L5</f>
        <v>2019</v>
      </c>
      <c r="N5" s="199">
        <f>+[1]CE!M5</f>
        <v>2019</v>
      </c>
      <c r="O5" s="199">
        <f>+[1]CE!N5</f>
        <v>2019</v>
      </c>
      <c r="P5" s="199">
        <f>+[1]CE!O5</f>
        <v>2019</v>
      </c>
      <c r="Q5" s="199">
        <f>+[1]CE!P5</f>
        <v>2019</v>
      </c>
      <c r="R5" s="199">
        <f>+[1]CE!Q5</f>
        <v>2019</v>
      </c>
      <c r="S5" s="199">
        <f>+[1]CE!R5</f>
        <v>2019</v>
      </c>
      <c r="T5" s="199">
        <f>+[1]CE!S5</f>
        <v>2020</v>
      </c>
      <c r="U5" s="199">
        <f>+[1]CE!T5</f>
        <v>2020</v>
      </c>
      <c r="V5" s="199">
        <f>+[1]CE!U5</f>
        <v>2020</v>
      </c>
      <c r="W5" s="199">
        <f>+[1]CE!V5</f>
        <v>2020</v>
      </c>
      <c r="X5" s="199">
        <f>+[1]CE!W5</f>
        <v>2020</v>
      </c>
      <c r="Y5" s="199">
        <f>+[1]CE!X5</f>
        <v>2020</v>
      </c>
      <c r="Z5" s="199">
        <f>+[1]CE!Y5</f>
        <v>2020</v>
      </c>
      <c r="AA5" s="199">
        <f>+[1]CE!Z5</f>
        <v>2020</v>
      </c>
      <c r="AB5" s="199">
        <f>+[1]CE!AA5</f>
        <v>2020</v>
      </c>
      <c r="AC5" s="199">
        <f>+[1]CE!AB5</f>
        <v>2020</v>
      </c>
      <c r="AD5" s="199">
        <f>+[1]CE!AC5</f>
        <v>2020</v>
      </c>
      <c r="AE5" s="199">
        <f>+[1]CE!AD5</f>
        <v>2020</v>
      </c>
      <c r="AF5" s="199">
        <f>+[1]CE!AE5</f>
        <v>2021</v>
      </c>
      <c r="AG5" s="199">
        <f>+[1]CE!AF5</f>
        <v>2021</v>
      </c>
      <c r="AH5" s="199">
        <f>+[1]CE!AG5</f>
        <v>2021</v>
      </c>
      <c r="AI5" s="199">
        <f>+[1]CE!AH5</f>
        <v>2021</v>
      </c>
      <c r="AJ5" s="199">
        <f>+[1]CE!AI5</f>
        <v>2021</v>
      </c>
      <c r="AK5" s="199">
        <f>+[1]CE!AJ5</f>
        <v>2021</v>
      </c>
      <c r="AL5" s="199">
        <f>+[1]CE!AK5</f>
        <v>2021</v>
      </c>
      <c r="AM5" s="199">
        <f>+[1]CE!AL5</f>
        <v>2021</v>
      </c>
      <c r="AN5" s="199">
        <f>+[1]CE!AM5</f>
        <v>2021</v>
      </c>
      <c r="AO5" s="199">
        <f>+[1]CE!AN5</f>
        <v>2021</v>
      </c>
      <c r="AP5" s="199">
        <f>+[1]CE!AO5</f>
        <v>2021</v>
      </c>
      <c r="AQ5" s="199">
        <f>+[1]CE!AP5</f>
        <v>2021</v>
      </c>
      <c r="AR5" s="199">
        <f>+[1]CE!AQ5</f>
        <v>2022</v>
      </c>
      <c r="AS5" s="199">
        <f>+[1]CE!AR5</f>
        <v>2022</v>
      </c>
      <c r="AT5" s="199">
        <f>+[1]CE!AS5</f>
        <v>2022</v>
      </c>
      <c r="AU5" s="199">
        <f>+[1]CE!AT5</f>
        <v>2022</v>
      </c>
      <c r="AV5" s="199">
        <f>+[1]CE!AU5</f>
        <v>2022</v>
      </c>
      <c r="AW5" s="199">
        <f>+[1]CE!AV5</f>
        <v>2022</v>
      </c>
      <c r="AX5" s="199">
        <f>+[1]CE!AW5</f>
        <v>2022</v>
      </c>
      <c r="AY5" s="199">
        <f>+[1]CE!AX5</f>
        <v>2022</v>
      </c>
      <c r="AZ5" s="199">
        <f>+[1]CE!AY5</f>
        <v>2022</v>
      </c>
      <c r="BA5" s="199">
        <f>+[1]CE!AZ5</f>
        <v>2022</v>
      </c>
      <c r="BB5" s="199">
        <f>+[1]CE!BA5</f>
        <v>2022</v>
      </c>
      <c r="BC5" s="199">
        <f>+[1]CE!BB5</f>
        <v>2022</v>
      </c>
      <c r="BD5" s="199">
        <f>+[1]CE!BC5</f>
        <v>2023</v>
      </c>
      <c r="BE5" s="199">
        <f>+[1]CE!BD5</f>
        <v>2023</v>
      </c>
      <c r="BF5" s="199">
        <f>+[1]CE!BE5</f>
        <v>2023</v>
      </c>
      <c r="BG5" s="199">
        <f>+[1]CE!BF5</f>
        <v>2023</v>
      </c>
      <c r="BH5" s="199">
        <f>+[1]CE!BG5</f>
        <v>2023</v>
      </c>
      <c r="BI5" s="199">
        <f>+[1]CE!BH5</f>
        <v>2023</v>
      </c>
      <c r="BJ5" s="199">
        <f>+[1]CE!BI5</f>
        <v>2023</v>
      </c>
      <c r="BK5" s="199">
        <f>+[1]CE!BJ5</f>
        <v>2023</v>
      </c>
      <c r="BL5" s="199">
        <f>+[1]CE!BK5</f>
        <v>2023</v>
      </c>
      <c r="BM5" s="199">
        <f>+[1]CE!BL5</f>
        <v>2023</v>
      </c>
      <c r="BN5" s="199">
        <f>+[1]CE!BM5</f>
        <v>2023</v>
      </c>
      <c r="BO5" s="199">
        <f>+[1]CE!BN5</f>
        <v>2023</v>
      </c>
      <c r="BP5" s="199">
        <f>+[1]CE!BO5</f>
        <v>2024</v>
      </c>
      <c r="BQ5" s="199">
        <f>+[1]CE!BP5</f>
        <v>2024</v>
      </c>
      <c r="BR5" s="199">
        <f>+[1]CE!BQ5</f>
        <v>2024</v>
      </c>
      <c r="BS5" s="199">
        <f>+[1]CE!BR5</f>
        <v>2024</v>
      </c>
      <c r="BT5" s="199">
        <f>+[1]CE!BS5</f>
        <v>2024</v>
      </c>
      <c r="BU5" s="199">
        <f>+[1]CE!BT5</f>
        <v>2024</v>
      </c>
      <c r="BV5" s="199">
        <f>+[1]CE!BU5</f>
        <v>2024</v>
      </c>
      <c r="BW5" s="199">
        <f>+[1]CE!BV5</f>
        <v>2024</v>
      </c>
      <c r="BX5" s="199">
        <f>+[1]CE!BW5</f>
        <v>2024</v>
      </c>
      <c r="BY5" s="199">
        <f>+[1]CE!BX5</f>
        <v>2024</v>
      </c>
      <c r="BZ5" s="199">
        <f>+[1]CE!BY5</f>
        <v>2024</v>
      </c>
      <c r="CA5" s="199">
        <f>+[1]CE!BZ5</f>
        <v>2024</v>
      </c>
      <c r="CB5" s="199">
        <f>+[1]CE!CA5</f>
        <v>2025</v>
      </c>
      <c r="CC5" s="199">
        <f>+[1]CE!CB5</f>
        <v>2025</v>
      </c>
      <c r="CD5" s="199">
        <f>+[1]CE!CC5</f>
        <v>2025</v>
      </c>
      <c r="CE5" s="199">
        <f>+[1]CE!CD5</f>
        <v>2025</v>
      </c>
      <c r="CF5" s="199">
        <f>+[1]CE!CE5</f>
        <v>2025</v>
      </c>
      <c r="CG5" s="199">
        <f>+[1]CE!CF5</f>
        <v>2025</v>
      </c>
      <c r="CH5" s="199">
        <f>+[1]CE!CG5</f>
        <v>2025</v>
      </c>
      <c r="CI5" s="199">
        <f>+[1]CE!CH5</f>
        <v>2025</v>
      </c>
      <c r="CJ5" s="199">
        <f>+[1]CE!CI5</f>
        <v>2025</v>
      </c>
      <c r="CK5" s="199">
        <f>+[1]CE!CJ5</f>
        <v>2025</v>
      </c>
      <c r="CL5" s="199">
        <f>+[1]CE!CK5</f>
        <v>2025</v>
      </c>
      <c r="CM5" s="199">
        <f>+[1]CE!CL5</f>
        <v>2025</v>
      </c>
      <c r="CN5" s="199">
        <f>+[1]CE!CM5</f>
        <v>2026</v>
      </c>
      <c r="CO5" s="199">
        <f>+[1]CE!CN5</f>
        <v>2026</v>
      </c>
      <c r="CP5" s="199">
        <f>+[1]CE!CO5</f>
        <v>2026</v>
      </c>
      <c r="CQ5" s="199">
        <f>+[1]CE!CP5</f>
        <v>2026</v>
      </c>
      <c r="CR5" s="199">
        <f>+[1]CE!CQ5</f>
        <v>2026</v>
      </c>
      <c r="CS5" s="199">
        <f>+[1]CE!CR5</f>
        <v>2026</v>
      </c>
      <c r="CT5" s="199">
        <f>+[1]CE!CS5</f>
        <v>2026</v>
      </c>
      <c r="CU5" s="199">
        <f>+[1]CE!CT5</f>
        <v>2026</v>
      </c>
      <c r="CV5" s="199">
        <f>+[1]CE!CU5</f>
        <v>2026</v>
      </c>
      <c r="CW5" s="199">
        <f>+[1]CE!CV5</f>
        <v>2026</v>
      </c>
      <c r="CX5" s="199">
        <f>+[1]CE!CW5</f>
        <v>2026</v>
      </c>
      <c r="CY5" s="199">
        <f>+[1]CE!CX5</f>
        <v>2026</v>
      </c>
      <c r="CZ5" s="199">
        <f>+[1]CE!CY5</f>
        <v>2027</v>
      </c>
      <c r="DA5" s="199">
        <f>+[1]CE!CZ5</f>
        <v>2027</v>
      </c>
      <c r="DB5" s="199">
        <f>+[1]CE!DA5</f>
        <v>2027</v>
      </c>
      <c r="DC5" s="199">
        <f>+[1]CE!DB5</f>
        <v>2027</v>
      </c>
      <c r="DD5" s="199">
        <f>+[1]CE!DC5</f>
        <v>2027</v>
      </c>
      <c r="DE5" s="199">
        <f>+[1]CE!DD5</f>
        <v>2027</v>
      </c>
      <c r="DF5" s="199">
        <f>+[1]CE!DE5</f>
        <v>2027</v>
      </c>
      <c r="DG5" s="199">
        <f>+[1]CE!DF5</f>
        <v>2027</v>
      </c>
      <c r="DH5" s="199">
        <f>+[1]CE!DG5</f>
        <v>2027</v>
      </c>
      <c r="DI5" s="199">
        <f>+[1]CE!DH5</f>
        <v>2027</v>
      </c>
      <c r="DJ5" s="199">
        <f>+[1]CE!DI5</f>
        <v>2027</v>
      </c>
      <c r="DK5" s="199">
        <f>+[1]CE!DJ5</f>
        <v>2027</v>
      </c>
      <c r="DL5" s="199">
        <f>+[1]CE!DK5</f>
        <v>2028</v>
      </c>
      <c r="DM5" s="199">
        <f>+[1]CE!DL5</f>
        <v>2028</v>
      </c>
      <c r="DN5" s="199">
        <f>+[1]CE!DM5</f>
        <v>2028</v>
      </c>
      <c r="DO5" s="199">
        <f>+[1]CE!DN5</f>
        <v>2028</v>
      </c>
      <c r="DP5" s="199">
        <f>+[1]CE!DO5</f>
        <v>2028</v>
      </c>
      <c r="DQ5" s="199">
        <f>+[1]CE!DP5</f>
        <v>2028</v>
      </c>
      <c r="DR5" s="199">
        <f>+[1]CE!DQ5</f>
        <v>2028</v>
      </c>
      <c r="DS5" s="199">
        <f>+[1]CE!DR5</f>
        <v>2028</v>
      </c>
      <c r="DT5" s="199">
        <f>+[1]CE!DS5</f>
        <v>2028</v>
      </c>
      <c r="DU5" s="199">
        <f>+[1]CE!DT5</f>
        <v>2028</v>
      </c>
      <c r="DV5" s="199">
        <f>+[1]CE!DU5</f>
        <v>2028</v>
      </c>
      <c r="DW5" s="199">
        <f>+[1]CE!DV5</f>
        <v>2028</v>
      </c>
      <c r="DY5" s="236">
        <f>+[1]CE!DX5</f>
        <v>2019</v>
      </c>
      <c r="DZ5" s="236">
        <f>+[1]CE!DY5</f>
        <v>2020</v>
      </c>
      <c r="EA5" s="236">
        <f>+[1]CE!DZ5</f>
        <v>2021</v>
      </c>
      <c r="EB5" s="236">
        <f>+[1]CE!EA5</f>
        <v>2022</v>
      </c>
      <c r="EC5" s="236">
        <f>+[1]CE!EB5</f>
        <v>2023</v>
      </c>
      <c r="ED5" s="236">
        <f>+[1]CE!EC5</f>
        <v>2024</v>
      </c>
      <c r="EE5" s="236">
        <f>+[1]CE!ED5</f>
        <v>2025</v>
      </c>
      <c r="EF5" s="236">
        <f>+[1]CE!EE5</f>
        <v>2026</v>
      </c>
      <c r="EG5" s="236">
        <f>+[1]CE!EF5</f>
        <v>2027</v>
      </c>
      <c r="EH5" s="236">
        <f>+[1]CE!EG5</f>
        <v>2028</v>
      </c>
    </row>
    <row r="6" spans="2:138" s="14" customFormat="1">
      <c r="G6" s="236" t="str">
        <f>+[1]CE!F6</f>
        <v>mese</v>
      </c>
      <c r="H6" s="199" t="str">
        <f>+[1]CE!G6</f>
        <v>gen</v>
      </c>
      <c r="I6" s="199" t="str">
        <f>+[1]CE!H6</f>
        <v>feb</v>
      </c>
      <c r="J6" s="199" t="str">
        <f>+[1]CE!I6</f>
        <v>mar</v>
      </c>
      <c r="K6" s="199" t="str">
        <f>+[1]CE!J6</f>
        <v>apr</v>
      </c>
      <c r="L6" s="199" t="str">
        <f>+[1]CE!K6</f>
        <v>mag</v>
      </c>
      <c r="M6" s="199" t="str">
        <f>+[1]CE!L6</f>
        <v>giu</v>
      </c>
      <c r="N6" s="199" t="str">
        <f>+[1]CE!M6</f>
        <v>lug</v>
      </c>
      <c r="O6" s="199" t="str">
        <f>+[1]CE!N6</f>
        <v>ago</v>
      </c>
      <c r="P6" s="199" t="str">
        <f>+[1]CE!O6</f>
        <v>set</v>
      </c>
      <c r="Q6" s="199" t="str">
        <f>+[1]CE!P6</f>
        <v>ott</v>
      </c>
      <c r="R6" s="199" t="str">
        <f>+[1]CE!Q6</f>
        <v>nov</v>
      </c>
      <c r="S6" s="199" t="str">
        <f>+[1]CE!R6</f>
        <v>dic</v>
      </c>
      <c r="T6" s="199" t="str">
        <f>+[1]CE!S6</f>
        <v>gen</v>
      </c>
      <c r="U6" s="199" t="str">
        <f>+[1]CE!T6</f>
        <v>feb</v>
      </c>
      <c r="V6" s="199" t="str">
        <f>+[1]CE!U6</f>
        <v>mar</v>
      </c>
      <c r="W6" s="199" t="str">
        <f>+[1]CE!V6</f>
        <v>apr</v>
      </c>
      <c r="X6" s="199" t="str">
        <f>+[1]CE!W6</f>
        <v>mag</v>
      </c>
      <c r="Y6" s="199" t="str">
        <f>+[1]CE!X6</f>
        <v>giu</v>
      </c>
      <c r="Z6" s="199" t="str">
        <f>+[1]CE!Y6</f>
        <v>lug</v>
      </c>
      <c r="AA6" s="199" t="str">
        <f>+[1]CE!Z6</f>
        <v>ago</v>
      </c>
      <c r="AB6" s="199" t="str">
        <f>+[1]CE!AA6</f>
        <v>set</v>
      </c>
      <c r="AC6" s="199" t="str">
        <f>+[1]CE!AB6</f>
        <v>ott</v>
      </c>
      <c r="AD6" s="199" t="str">
        <f>+[1]CE!AC6</f>
        <v>nov</v>
      </c>
      <c r="AE6" s="199" t="str">
        <f>+[1]CE!AD6</f>
        <v>dic</v>
      </c>
      <c r="AF6" s="199" t="str">
        <f>+[1]CE!AE6</f>
        <v>gen</v>
      </c>
      <c r="AG6" s="199" t="str">
        <f>+[1]CE!AF6</f>
        <v>feb</v>
      </c>
      <c r="AH6" s="199" t="str">
        <f>+[1]CE!AG6</f>
        <v>mar</v>
      </c>
      <c r="AI6" s="199" t="str">
        <f>+[1]CE!AH6</f>
        <v>apr</v>
      </c>
      <c r="AJ6" s="199" t="str">
        <f>+[1]CE!AI6</f>
        <v>mag</v>
      </c>
      <c r="AK6" s="199" t="str">
        <f>+[1]CE!AJ6</f>
        <v>giu</v>
      </c>
      <c r="AL6" s="199" t="str">
        <f>+[1]CE!AK6</f>
        <v>lug</v>
      </c>
      <c r="AM6" s="199" t="str">
        <f>+[1]CE!AL6</f>
        <v>ago</v>
      </c>
      <c r="AN6" s="199" t="str">
        <f>+[1]CE!AM6</f>
        <v>set</v>
      </c>
      <c r="AO6" s="199" t="str">
        <f>+[1]CE!AN6</f>
        <v>ott</v>
      </c>
      <c r="AP6" s="199" t="str">
        <f>+[1]CE!AO6</f>
        <v>nov</v>
      </c>
      <c r="AQ6" s="199" t="str">
        <f>+[1]CE!AP6</f>
        <v>dic</v>
      </c>
      <c r="AR6" s="199" t="str">
        <f>+[1]CE!AQ6</f>
        <v>gen</v>
      </c>
      <c r="AS6" s="199" t="str">
        <f>+[1]CE!AR6</f>
        <v>feb</v>
      </c>
      <c r="AT6" s="199" t="str">
        <f>+[1]CE!AS6</f>
        <v>mar</v>
      </c>
      <c r="AU6" s="199" t="str">
        <f>+[1]CE!AT6</f>
        <v>apr</v>
      </c>
      <c r="AV6" s="199" t="str">
        <f>+[1]CE!AU6</f>
        <v>mag</v>
      </c>
      <c r="AW6" s="199" t="str">
        <f>+[1]CE!AV6</f>
        <v>giu</v>
      </c>
      <c r="AX6" s="199" t="str">
        <f>+[1]CE!AW6</f>
        <v>lug</v>
      </c>
      <c r="AY6" s="199" t="str">
        <f>+[1]CE!AX6</f>
        <v>ago</v>
      </c>
      <c r="AZ6" s="199" t="str">
        <f>+[1]CE!AY6</f>
        <v>set</v>
      </c>
      <c r="BA6" s="199" t="str">
        <f>+[1]CE!AZ6</f>
        <v>ott</v>
      </c>
      <c r="BB6" s="199" t="str">
        <f>+[1]CE!BA6</f>
        <v>nov</v>
      </c>
      <c r="BC6" s="199" t="str">
        <f>+[1]CE!BB6</f>
        <v>dic</v>
      </c>
      <c r="BD6" s="199" t="str">
        <f>+[1]CE!BC6</f>
        <v>gen</v>
      </c>
      <c r="BE6" s="199" t="str">
        <f>+[1]CE!BD6</f>
        <v>feb</v>
      </c>
      <c r="BF6" s="199" t="str">
        <f>+[1]CE!BE6</f>
        <v>mar</v>
      </c>
      <c r="BG6" s="199" t="str">
        <f>+[1]CE!BF6</f>
        <v>apr</v>
      </c>
      <c r="BH6" s="199" t="str">
        <f>+[1]CE!BG6</f>
        <v>mag</v>
      </c>
      <c r="BI6" s="199" t="str">
        <f>+[1]CE!BH6</f>
        <v>giu</v>
      </c>
      <c r="BJ6" s="199" t="str">
        <f>+[1]CE!BI6</f>
        <v>lug</v>
      </c>
      <c r="BK6" s="199" t="str">
        <f>+[1]CE!BJ6</f>
        <v>ago</v>
      </c>
      <c r="BL6" s="199" t="str">
        <f>+[1]CE!BK6</f>
        <v>set</v>
      </c>
      <c r="BM6" s="199" t="str">
        <f>+[1]CE!BL6</f>
        <v>ott</v>
      </c>
      <c r="BN6" s="199" t="str">
        <f>+[1]CE!BM6</f>
        <v>nov</v>
      </c>
      <c r="BO6" s="199" t="str">
        <f>+[1]CE!BN6</f>
        <v>dic</v>
      </c>
      <c r="BP6" s="199" t="str">
        <f>+[1]CE!BO6</f>
        <v>gen</v>
      </c>
      <c r="BQ6" s="199" t="str">
        <f>+[1]CE!BP6</f>
        <v>feb</v>
      </c>
      <c r="BR6" s="199" t="str">
        <f>+[1]CE!BQ6</f>
        <v>mar</v>
      </c>
      <c r="BS6" s="199" t="str">
        <f>+[1]CE!BR6</f>
        <v>apr</v>
      </c>
      <c r="BT6" s="199" t="str">
        <f>+[1]CE!BS6</f>
        <v>mag</v>
      </c>
      <c r="BU6" s="199" t="str">
        <f>+[1]CE!BT6</f>
        <v>giu</v>
      </c>
      <c r="BV6" s="199" t="str">
        <f>+[1]CE!BU6</f>
        <v>lug</v>
      </c>
      <c r="BW6" s="199" t="str">
        <f>+[1]CE!BV6</f>
        <v>ago</v>
      </c>
      <c r="BX6" s="199" t="str">
        <f>+[1]CE!BW6</f>
        <v>set</v>
      </c>
      <c r="BY6" s="199" t="str">
        <f>+[1]CE!BX6</f>
        <v>ott</v>
      </c>
      <c r="BZ6" s="199" t="str">
        <f>+[1]CE!BY6</f>
        <v>nov</v>
      </c>
      <c r="CA6" s="199" t="str">
        <f>+[1]CE!BZ6</f>
        <v>dic</v>
      </c>
      <c r="CB6" s="199" t="str">
        <f>+[1]CE!CA6</f>
        <v>gen</v>
      </c>
      <c r="CC6" s="199" t="str">
        <f>+[1]CE!CB6</f>
        <v>feb</v>
      </c>
      <c r="CD6" s="199" t="str">
        <f>+[1]CE!CC6</f>
        <v>mar</v>
      </c>
      <c r="CE6" s="199" t="str">
        <f>+[1]CE!CD6</f>
        <v>apr</v>
      </c>
      <c r="CF6" s="199" t="str">
        <f>+[1]CE!CE6</f>
        <v>mag</v>
      </c>
      <c r="CG6" s="199" t="str">
        <f>+[1]CE!CF6</f>
        <v>giu</v>
      </c>
      <c r="CH6" s="199" t="str">
        <f>+[1]CE!CG6</f>
        <v>lug</v>
      </c>
      <c r="CI6" s="199" t="str">
        <f>+[1]CE!CH6</f>
        <v>ago</v>
      </c>
      <c r="CJ6" s="199" t="str">
        <f>+[1]CE!CI6</f>
        <v>set</v>
      </c>
      <c r="CK6" s="199" t="str">
        <f>+[1]CE!CJ6</f>
        <v>ott</v>
      </c>
      <c r="CL6" s="199" t="str">
        <f>+[1]CE!CK6</f>
        <v>nov</v>
      </c>
      <c r="CM6" s="199" t="str">
        <f>+[1]CE!CL6</f>
        <v>dic</v>
      </c>
      <c r="CN6" s="199" t="str">
        <f>+[1]CE!CM6</f>
        <v>gen</v>
      </c>
      <c r="CO6" s="199" t="str">
        <f>+[1]CE!CN6</f>
        <v>feb</v>
      </c>
      <c r="CP6" s="199" t="str">
        <f>+[1]CE!CO6</f>
        <v>mar</v>
      </c>
      <c r="CQ6" s="199" t="str">
        <f>+[1]CE!CP6</f>
        <v>apr</v>
      </c>
      <c r="CR6" s="199" t="str">
        <f>+[1]CE!CQ6</f>
        <v>mag</v>
      </c>
      <c r="CS6" s="199" t="str">
        <f>+[1]CE!CR6</f>
        <v>giu</v>
      </c>
      <c r="CT6" s="199" t="str">
        <f>+[1]CE!CS6</f>
        <v>lug</v>
      </c>
      <c r="CU6" s="199" t="str">
        <f>+[1]CE!CT6</f>
        <v>ago</v>
      </c>
      <c r="CV6" s="199" t="str">
        <f>+[1]CE!CU6</f>
        <v>set</v>
      </c>
      <c r="CW6" s="199" t="str">
        <f>+[1]CE!CV6</f>
        <v>ott</v>
      </c>
      <c r="CX6" s="199" t="str">
        <f>+[1]CE!CW6</f>
        <v>nov</v>
      </c>
      <c r="CY6" s="199" t="str">
        <f>+[1]CE!CX6</f>
        <v>dic</v>
      </c>
      <c r="CZ6" s="199" t="str">
        <f>+[1]CE!CY6</f>
        <v>gen</v>
      </c>
      <c r="DA6" s="199" t="str">
        <f>+[1]CE!CZ6</f>
        <v>feb</v>
      </c>
      <c r="DB6" s="199" t="str">
        <f>+[1]CE!DA6</f>
        <v>mar</v>
      </c>
      <c r="DC6" s="199" t="str">
        <f>+[1]CE!DB6</f>
        <v>apr</v>
      </c>
      <c r="DD6" s="199" t="str">
        <f>+[1]CE!DC6</f>
        <v>mag</v>
      </c>
      <c r="DE6" s="199" t="str">
        <f>+[1]CE!DD6</f>
        <v>giu</v>
      </c>
      <c r="DF6" s="199" t="str">
        <f>+[1]CE!DE6</f>
        <v>lug</v>
      </c>
      <c r="DG6" s="199" t="str">
        <f>+[1]CE!DF6</f>
        <v>ago</v>
      </c>
      <c r="DH6" s="199" t="str">
        <f>+[1]CE!DG6</f>
        <v>set</v>
      </c>
      <c r="DI6" s="199" t="str">
        <f>+[1]CE!DH6</f>
        <v>ott</v>
      </c>
      <c r="DJ6" s="199" t="str">
        <f>+[1]CE!DI6</f>
        <v>nov</v>
      </c>
      <c r="DK6" s="199" t="str">
        <f>+[1]CE!DJ6</f>
        <v>dic</v>
      </c>
      <c r="DL6" s="199" t="str">
        <f>+[1]CE!DK6</f>
        <v>gen</v>
      </c>
      <c r="DM6" s="199" t="str">
        <f>+[1]CE!DL6</f>
        <v>feb</v>
      </c>
      <c r="DN6" s="199" t="str">
        <f>+[1]CE!DM6</f>
        <v>mar</v>
      </c>
      <c r="DO6" s="199" t="str">
        <f>+[1]CE!DN6</f>
        <v>apr</v>
      </c>
      <c r="DP6" s="199" t="str">
        <f>+[1]CE!DO6</f>
        <v>mag</v>
      </c>
      <c r="DQ6" s="199" t="str">
        <f>+[1]CE!DP6</f>
        <v>giu</v>
      </c>
      <c r="DR6" s="199" t="str">
        <f>+[1]CE!DQ6</f>
        <v>lug</v>
      </c>
      <c r="DS6" s="199" t="str">
        <f>+[1]CE!DR6</f>
        <v>ago</v>
      </c>
      <c r="DT6" s="199" t="str">
        <f>+[1]CE!DS6</f>
        <v>set</v>
      </c>
      <c r="DU6" s="199" t="str">
        <f>+[1]CE!DT6</f>
        <v>ott</v>
      </c>
      <c r="DV6" s="199" t="str">
        <f>+[1]CE!DU6</f>
        <v>nov</v>
      </c>
      <c r="DW6" s="199" t="str">
        <f>+[1]CE!DV6</f>
        <v>dic</v>
      </c>
    </row>
    <row r="7" spans="2:138" ht="18">
      <c r="E7" s="21" t="s">
        <v>317</v>
      </c>
      <c r="F7" s="237"/>
    </row>
    <row r="8" spans="2:138">
      <c r="F8" s="238"/>
    </row>
    <row r="9" spans="2:138">
      <c r="F9" s="24" t="s">
        <v>363</v>
      </c>
      <c r="H9" s="6">
        <f>+[1]Vendite!G101+[1]Bilancio_In!H5</f>
        <v>1006000</v>
      </c>
      <c r="I9" s="6">
        <f>+[1]Vendite!H101+[1]Bilancio_In!I5</f>
        <v>1006000</v>
      </c>
      <c r="J9" s="6">
        <f>+[1]Vendite!I101+[1]Bilancio_In!J5</f>
        <v>1006000</v>
      </c>
      <c r="K9" s="6">
        <f>+[1]Vendite!J101+[1]Bilancio_In!K5</f>
        <v>976000</v>
      </c>
      <c r="L9" s="6">
        <f>+[1]Vendite!K101+[1]Bilancio_In!L5</f>
        <v>976000</v>
      </c>
      <c r="M9" s="6">
        <f>+[1]Vendite!L101+[1]Bilancio_In!M5</f>
        <v>976000</v>
      </c>
      <c r="N9" s="6">
        <f>+[1]Vendite!M101+[1]Bilancio_In!N5</f>
        <v>976000</v>
      </c>
      <c r="O9" s="6">
        <f>+[1]Vendite!N101+[1]Bilancio_In!O5</f>
        <v>976000</v>
      </c>
      <c r="P9" s="6">
        <f>+[1]Vendite!O101+[1]Bilancio_In!P5</f>
        <v>976000</v>
      </c>
      <c r="Q9" s="6">
        <f>+[1]Vendite!P101+[1]Bilancio_In!Q5</f>
        <v>976000</v>
      </c>
      <c r="R9" s="6">
        <f>+[1]Vendite!Q101+[1]Bilancio_In!R5</f>
        <v>976000</v>
      </c>
      <c r="S9" s="6">
        <f>+[1]Vendite!R101+[1]Bilancio_In!S5</f>
        <v>976000</v>
      </c>
      <c r="T9" s="6">
        <f>+[1]Vendite!S101+[1]Bilancio_In!T5</f>
        <v>976000</v>
      </c>
      <c r="U9" s="6">
        <f>+[1]Vendite!T101+[1]Bilancio_In!U5</f>
        <v>976000</v>
      </c>
      <c r="V9" s="6">
        <f>+[1]Vendite!U101+[1]Bilancio_In!V5</f>
        <v>976000</v>
      </c>
      <c r="W9" s="6">
        <f>+[1]Vendite!V101+[1]Bilancio_In!W5</f>
        <v>976000</v>
      </c>
      <c r="X9" s="6">
        <f>+[1]Vendite!W101+[1]Bilancio_In!X5</f>
        <v>976000</v>
      </c>
      <c r="Y9" s="6">
        <f>+[1]Vendite!X101+[1]Bilancio_In!Y5</f>
        <v>976000</v>
      </c>
      <c r="Z9" s="6">
        <f>+[1]Vendite!Y101+[1]Bilancio_In!Z5</f>
        <v>976000</v>
      </c>
      <c r="AA9" s="6">
        <f>+[1]Vendite!Z101+[1]Bilancio_In!AA5</f>
        <v>976000</v>
      </c>
      <c r="AB9" s="6">
        <f>+[1]Vendite!AA101+[1]Bilancio_In!AB5</f>
        <v>976000</v>
      </c>
      <c r="AC9" s="6">
        <f>+[1]Vendite!AB101+[1]Bilancio_In!AC5</f>
        <v>976000</v>
      </c>
      <c r="AD9" s="6">
        <f>+[1]Vendite!AC101+[1]Bilancio_In!AD5</f>
        <v>976000</v>
      </c>
      <c r="AE9" s="6">
        <f>+[1]Vendite!AD101+[1]Bilancio_In!AE5</f>
        <v>976000</v>
      </c>
      <c r="AF9" s="6">
        <f>+[1]Vendite!AE101+[1]Bilancio_In!AF5</f>
        <v>335500</v>
      </c>
      <c r="AG9" s="6">
        <f>+[1]Vendite!AF101+[1]Bilancio_In!AG5</f>
        <v>335500</v>
      </c>
      <c r="AH9" s="6">
        <f>+[1]Vendite!AG101+[1]Bilancio_In!AH5</f>
        <v>335500</v>
      </c>
      <c r="AI9" s="6">
        <f>+[1]Vendite!AH101+[1]Bilancio_In!AI5</f>
        <v>335500</v>
      </c>
      <c r="AJ9" s="6">
        <f>+[1]Vendite!AI101+[1]Bilancio_In!AJ5</f>
        <v>335500</v>
      </c>
      <c r="AK9" s="6">
        <f>+[1]Vendite!AJ101+[1]Bilancio_In!AK5</f>
        <v>335500</v>
      </c>
      <c r="AL9" s="6">
        <f>+[1]Vendite!AK101+[1]Bilancio_In!AL5</f>
        <v>335500</v>
      </c>
      <c r="AM9" s="6">
        <f>+[1]Vendite!AL101+[1]Bilancio_In!AM5</f>
        <v>335500</v>
      </c>
      <c r="AN9" s="6">
        <f>+[1]Vendite!AM101+[1]Bilancio_In!AN5</f>
        <v>335500</v>
      </c>
      <c r="AO9" s="6">
        <f>+[1]Vendite!AN101+[1]Bilancio_In!AO5</f>
        <v>335500</v>
      </c>
      <c r="AP9" s="6">
        <f>+[1]Vendite!AO101+[1]Bilancio_In!AP5</f>
        <v>335500</v>
      </c>
      <c r="AQ9" s="6">
        <f>+[1]Vendite!AP101+[1]Bilancio_In!AQ5</f>
        <v>335500</v>
      </c>
      <c r="AR9" s="6">
        <f>+[1]Vendite!AQ101+[1]Bilancio_In!AR5</f>
        <v>976000</v>
      </c>
      <c r="AS9" s="6">
        <f>+[1]Vendite!AR101+[1]Bilancio_In!AS5</f>
        <v>976000</v>
      </c>
      <c r="AT9" s="6">
        <f>+[1]Vendite!AS101+[1]Bilancio_In!AT5</f>
        <v>976000</v>
      </c>
      <c r="AU9" s="6">
        <f>+[1]Vendite!AT101+[1]Bilancio_In!AU5</f>
        <v>976000</v>
      </c>
      <c r="AV9" s="6">
        <f>+[1]Vendite!AU101+[1]Bilancio_In!AV5</f>
        <v>976000</v>
      </c>
      <c r="AW9" s="6">
        <f>+[1]Vendite!AV101+[1]Bilancio_In!AW5</f>
        <v>976000</v>
      </c>
      <c r="AX9" s="6">
        <f>+[1]Vendite!AW101+[1]Bilancio_In!AX5</f>
        <v>976000</v>
      </c>
      <c r="AY9" s="6">
        <f>+[1]Vendite!AX101+[1]Bilancio_In!AY5</f>
        <v>976000</v>
      </c>
      <c r="AZ9" s="6">
        <f>+[1]Vendite!AY101+[1]Bilancio_In!AZ5</f>
        <v>976000</v>
      </c>
      <c r="BA9" s="6">
        <f>+[1]Vendite!AZ101+[1]Bilancio_In!BA5</f>
        <v>976000</v>
      </c>
      <c r="BB9" s="6">
        <f>+[1]Vendite!BA101+[1]Bilancio_In!BB5</f>
        <v>976000</v>
      </c>
      <c r="BC9" s="6">
        <f>+[1]Vendite!BB101+[1]Bilancio_In!BC5</f>
        <v>976000</v>
      </c>
      <c r="BD9" s="6">
        <f>+[1]Vendite!BC101+[1]Bilancio_In!BD5</f>
        <v>976000</v>
      </c>
      <c r="BE9" s="6">
        <f>+[1]Vendite!BD101+[1]Bilancio_In!BE5</f>
        <v>976000</v>
      </c>
      <c r="BF9" s="6">
        <f>+[1]Vendite!BE101+[1]Bilancio_In!BF5</f>
        <v>976000</v>
      </c>
      <c r="BG9" s="6">
        <f>+[1]Vendite!BF101+[1]Bilancio_In!BG5</f>
        <v>976000</v>
      </c>
      <c r="BH9" s="6">
        <f>+[1]Vendite!BG101+[1]Bilancio_In!BH5</f>
        <v>976000</v>
      </c>
      <c r="BI9" s="6">
        <f>+[1]Vendite!BH101+[1]Bilancio_In!BI5</f>
        <v>976000</v>
      </c>
      <c r="BJ9" s="6">
        <f>+[1]Vendite!BI101+[1]Bilancio_In!BJ5</f>
        <v>976000</v>
      </c>
      <c r="BK9" s="6">
        <f>+[1]Vendite!BJ101+[1]Bilancio_In!BK5</f>
        <v>976000</v>
      </c>
      <c r="BL9" s="6">
        <f>+[1]Vendite!BK101+[1]Bilancio_In!BL5</f>
        <v>976000</v>
      </c>
      <c r="BM9" s="6">
        <f>+[1]Vendite!BL101+[1]Bilancio_In!BM5</f>
        <v>976000</v>
      </c>
      <c r="BN9" s="6">
        <f>+[1]Vendite!BM101+[1]Bilancio_In!BN5</f>
        <v>976000</v>
      </c>
      <c r="BO9" s="6">
        <f>+[1]Vendite!BN101+[1]Bilancio_In!BO5</f>
        <v>976000</v>
      </c>
      <c r="BP9" s="6">
        <f>+[1]Vendite!BO101+[1]Bilancio_In!BP5</f>
        <v>976000</v>
      </c>
      <c r="BQ9" s="6">
        <f>+[1]Vendite!BP101+[1]Bilancio_In!BQ5</f>
        <v>976000</v>
      </c>
      <c r="BR9" s="6">
        <f>+[1]Vendite!BQ101+[1]Bilancio_In!BR5</f>
        <v>976000</v>
      </c>
      <c r="BS9" s="6">
        <f>+[1]Vendite!BR101+[1]Bilancio_In!BS5</f>
        <v>976000</v>
      </c>
      <c r="BT9" s="6">
        <f>+[1]Vendite!BS101+[1]Bilancio_In!BT5</f>
        <v>976000</v>
      </c>
      <c r="BU9" s="6">
        <f>+[1]Vendite!BT101+[1]Bilancio_In!BU5</f>
        <v>976000</v>
      </c>
      <c r="BV9" s="6">
        <f>+[1]Vendite!BU101+[1]Bilancio_In!BV5</f>
        <v>976000</v>
      </c>
      <c r="BW9" s="6">
        <f>+[1]Vendite!BV101+[1]Bilancio_In!BW5</f>
        <v>976000</v>
      </c>
      <c r="BX9" s="6">
        <f>+[1]Vendite!BW101+[1]Bilancio_In!BX5</f>
        <v>976000</v>
      </c>
      <c r="BY9" s="6">
        <f>+[1]Vendite!BX101+[1]Bilancio_In!BY5</f>
        <v>976000</v>
      </c>
      <c r="BZ9" s="6">
        <f>+[1]Vendite!BY101+[1]Bilancio_In!BZ5</f>
        <v>976000</v>
      </c>
      <c r="CA9" s="6">
        <f>+[1]Vendite!BZ101+[1]Bilancio_In!CA5</f>
        <v>976000</v>
      </c>
      <c r="CB9" s="6">
        <f>+[1]Vendite!CA101+[1]Bilancio_In!CB5</f>
        <v>976000</v>
      </c>
      <c r="CC9" s="6">
        <f>+[1]Vendite!CB101+[1]Bilancio_In!CC5</f>
        <v>976000</v>
      </c>
      <c r="CD9" s="6">
        <f>+[1]Vendite!CC101+[1]Bilancio_In!CD5</f>
        <v>976000</v>
      </c>
      <c r="CE9" s="6">
        <f>+[1]Vendite!CD101+[1]Bilancio_In!CE5</f>
        <v>976000</v>
      </c>
      <c r="CF9" s="6">
        <f>+[1]Vendite!CE101+[1]Bilancio_In!CF5</f>
        <v>976000</v>
      </c>
      <c r="CG9" s="6">
        <f>+[1]Vendite!CF101+[1]Bilancio_In!CG5</f>
        <v>976000</v>
      </c>
      <c r="CH9" s="6">
        <f>+[1]Vendite!CG101+[1]Bilancio_In!CH5</f>
        <v>976000</v>
      </c>
      <c r="CI9" s="6">
        <f>+[1]Vendite!CH101+[1]Bilancio_In!CI5</f>
        <v>976000</v>
      </c>
      <c r="CJ9" s="6">
        <f>+[1]Vendite!CI101+[1]Bilancio_In!CJ5</f>
        <v>976000</v>
      </c>
      <c r="CK9" s="6">
        <f>+[1]Vendite!CJ101+[1]Bilancio_In!CK5</f>
        <v>976000</v>
      </c>
      <c r="CL9" s="6">
        <f>+[1]Vendite!CK101+[1]Bilancio_In!CL5</f>
        <v>976000</v>
      </c>
      <c r="CM9" s="6">
        <f>+[1]Vendite!CL101+[1]Bilancio_In!CM5</f>
        <v>976000</v>
      </c>
      <c r="CN9" s="6">
        <f>+[1]Vendite!CM101+[1]Bilancio_In!CN5</f>
        <v>976000</v>
      </c>
      <c r="CO9" s="6">
        <f>+[1]Vendite!CN101+[1]Bilancio_In!CO5</f>
        <v>976000</v>
      </c>
      <c r="CP9" s="6">
        <f>+[1]Vendite!CO101+[1]Bilancio_In!CP5</f>
        <v>976000</v>
      </c>
      <c r="CQ9" s="6">
        <f>+[1]Vendite!CP101+[1]Bilancio_In!CQ5</f>
        <v>976000</v>
      </c>
      <c r="CR9" s="6">
        <f>+[1]Vendite!CQ101+[1]Bilancio_In!CR5</f>
        <v>976000</v>
      </c>
      <c r="CS9" s="6">
        <f>+[1]Vendite!CR101+[1]Bilancio_In!CS5</f>
        <v>976000</v>
      </c>
      <c r="CT9" s="6">
        <f>+[1]Vendite!CS101+[1]Bilancio_In!CT5</f>
        <v>976000</v>
      </c>
      <c r="CU9" s="6">
        <f>+[1]Vendite!CT101+[1]Bilancio_In!CU5</f>
        <v>976000</v>
      </c>
      <c r="CV9" s="6">
        <f>+[1]Vendite!CU101+[1]Bilancio_In!CV5</f>
        <v>976000</v>
      </c>
      <c r="CW9" s="6">
        <f>+[1]Vendite!CV101+[1]Bilancio_In!CW5</f>
        <v>976000</v>
      </c>
      <c r="CX9" s="6">
        <f>+[1]Vendite!CW101+[1]Bilancio_In!CX5</f>
        <v>976000</v>
      </c>
      <c r="CY9" s="6">
        <f>+[1]Vendite!CX101+[1]Bilancio_In!CY5</f>
        <v>976000</v>
      </c>
      <c r="CZ9" s="6">
        <f>+[1]Vendite!CY101+[1]Bilancio_In!CZ5</f>
        <v>976000</v>
      </c>
      <c r="DA9" s="6">
        <f>+[1]Vendite!CZ101+[1]Bilancio_In!DA5</f>
        <v>976000</v>
      </c>
      <c r="DB9" s="6">
        <f>+[1]Vendite!DA101+[1]Bilancio_In!DB5</f>
        <v>976000</v>
      </c>
      <c r="DC9" s="6">
        <f>+[1]Vendite!DB101+[1]Bilancio_In!DC5</f>
        <v>976000</v>
      </c>
      <c r="DD9" s="6">
        <f>+[1]Vendite!DC101+[1]Bilancio_In!DD5</f>
        <v>976000</v>
      </c>
      <c r="DE9" s="6">
        <f>+[1]Vendite!DD101+[1]Bilancio_In!DE5</f>
        <v>976000</v>
      </c>
      <c r="DF9" s="6">
        <f>+[1]Vendite!DE101+[1]Bilancio_In!DF5</f>
        <v>976000</v>
      </c>
      <c r="DG9" s="6">
        <f>+[1]Vendite!DF101+[1]Bilancio_In!DG5</f>
        <v>976000</v>
      </c>
      <c r="DH9" s="6">
        <f>+[1]Vendite!DG101+[1]Bilancio_In!DH5</f>
        <v>976000</v>
      </c>
      <c r="DI9" s="6">
        <f>+[1]Vendite!DH101+[1]Bilancio_In!DI5</f>
        <v>976000</v>
      </c>
      <c r="DJ9" s="6">
        <f>+[1]Vendite!DI101+[1]Bilancio_In!DJ5</f>
        <v>976000</v>
      </c>
      <c r="DK9" s="6">
        <f>+[1]Vendite!DJ101+[1]Bilancio_In!DK5</f>
        <v>976000</v>
      </c>
      <c r="DL9" s="6">
        <f>+[1]Vendite!DK101+[1]Bilancio_In!DL5</f>
        <v>976000</v>
      </c>
      <c r="DM9" s="6">
        <f>+[1]Vendite!DL101+[1]Bilancio_In!DM5</f>
        <v>976000</v>
      </c>
      <c r="DN9" s="6">
        <f>+[1]Vendite!DM101+[1]Bilancio_In!DN5</f>
        <v>976000</v>
      </c>
      <c r="DO9" s="6">
        <f>+[1]Vendite!DN101+[1]Bilancio_In!DO5</f>
        <v>976000</v>
      </c>
      <c r="DP9" s="6">
        <f>+[1]Vendite!DO101+[1]Bilancio_In!DP5</f>
        <v>976000</v>
      </c>
      <c r="DQ9" s="6">
        <f>+[1]Vendite!DP101+[1]Bilancio_In!DQ5</f>
        <v>976000</v>
      </c>
      <c r="DR9" s="6">
        <f>+[1]Vendite!DQ101+[1]Bilancio_In!DR5</f>
        <v>976000</v>
      </c>
      <c r="DS9" s="6">
        <f>+[1]Vendite!DR101+[1]Bilancio_In!DS5</f>
        <v>976000</v>
      </c>
      <c r="DT9" s="6">
        <f>+[1]Vendite!DS101+[1]Bilancio_In!DT5</f>
        <v>976000</v>
      </c>
      <c r="DU9" s="6">
        <f>+[1]Vendite!DT101+[1]Bilancio_In!DU5</f>
        <v>976000</v>
      </c>
      <c r="DV9" s="6">
        <f>+[1]Vendite!DU101+[1]Bilancio_In!DV5</f>
        <v>976000</v>
      </c>
      <c r="DW9" s="6">
        <f>+[1]Vendite!DV101+[1]Bilancio_In!DW5</f>
        <v>976000</v>
      </c>
      <c r="DY9" s="6">
        <f>+SUM(H9:S9)</f>
        <v>11802000</v>
      </c>
      <c r="DZ9" s="6">
        <f>+SUM(T9:AE9)</f>
        <v>11712000</v>
      </c>
      <c r="EA9" s="6">
        <f>+SUM(AF9:AQ9)</f>
        <v>4026000</v>
      </c>
      <c r="EB9" s="6">
        <f>+SUM(AR9:BC9)</f>
        <v>11712000</v>
      </c>
      <c r="EC9" s="6">
        <f>+SUM(BD9:BO9)</f>
        <v>11712000</v>
      </c>
      <c r="ED9" s="6">
        <f>+SUM(BP9:CA9)</f>
        <v>11712000</v>
      </c>
      <c r="EE9" s="6">
        <f>+SUM(CB9:CM9)</f>
        <v>11712000</v>
      </c>
      <c r="EF9" s="6">
        <f>+SUM(CN9:CY9)</f>
        <v>11712000</v>
      </c>
      <c r="EG9" s="6">
        <f>+SUM(CZ9:DK9)</f>
        <v>11712000</v>
      </c>
      <c r="EH9" s="6">
        <f>+SUM(DL9:DW9)</f>
        <v>11712000</v>
      </c>
    </row>
    <row r="10" spans="2:138">
      <c r="F10" s="25" t="s">
        <v>98</v>
      </c>
      <c r="H10" s="6">
        <f>+[1]Equity!F5</f>
        <v>0</v>
      </c>
      <c r="I10" s="6">
        <f>+[1]Equity!G5</f>
        <v>0</v>
      </c>
      <c r="J10" s="6">
        <f>+[1]Equity!H5</f>
        <v>0</v>
      </c>
      <c r="K10" s="6">
        <f>+[1]Equity!I5</f>
        <v>0</v>
      </c>
      <c r="L10" s="6">
        <f>+[1]Equity!J5</f>
        <v>0</v>
      </c>
      <c r="M10" s="6">
        <f>+[1]Equity!K5</f>
        <v>0</v>
      </c>
      <c r="N10" s="6">
        <f>+[1]Equity!L5</f>
        <v>0</v>
      </c>
      <c r="O10" s="6">
        <f>+[1]Equity!M5</f>
        <v>0</v>
      </c>
      <c r="P10" s="6">
        <f>+[1]Equity!N5</f>
        <v>0</v>
      </c>
      <c r="Q10" s="6">
        <f>+[1]Equity!O5</f>
        <v>0</v>
      </c>
      <c r="R10" s="6">
        <f>+[1]Equity!P5</f>
        <v>0</v>
      </c>
      <c r="S10" s="6">
        <f>+[1]Equity!Q5</f>
        <v>0</v>
      </c>
      <c r="T10" s="6">
        <f>+[1]Equity!R5</f>
        <v>0</v>
      </c>
      <c r="U10" s="6">
        <f>+[1]Equity!S5</f>
        <v>0</v>
      </c>
      <c r="V10" s="6">
        <f>+[1]Equity!T5</f>
        <v>0</v>
      </c>
      <c r="W10" s="6">
        <f>+[1]Equity!U5</f>
        <v>0</v>
      </c>
      <c r="X10" s="6">
        <f>+[1]Equity!V5</f>
        <v>0</v>
      </c>
      <c r="Y10" s="6">
        <f>+[1]Equity!W5</f>
        <v>0</v>
      </c>
      <c r="Z10" s="6">
        <f>+[1]Equity!X5</f>
        <v>0</v>
      </c>
      <c r="AA10" s="6">
        <f>+[1]Equity!Y5</f>
        <v>0</v>
      </c>
      <c r="AB10" s="6">
        <f>+[1]Equity!Z5</f>
        <v>0</v>
      </c>
      <c r="AC10" s="6">
        <f>+[1]Equity!AA5</f>
        <v>0</v>
      </c>
      <c r="AD10" s="6">
        <f>+[1]Equity!AB5</f>
        <v>0</v>
      </c>
      <c r="AE10" s="6">
        <f>+[1]Equity!AC5</f>
        <v>0</v>
      </c>
      <c r="AF10" s="6">
        <f>+[1]Equity!AD5</f>
        <v>0</v>
      </c>
      <c r="AG10" s="6">
        <f>+[1]Equity!AE5</f>
        <v>0</v>
      </c>
      <c r="AH10" s="6">
        <f>+[1]Equity!AF5</f>
        <v>0</v>
      </c>
      <c r="AI10" s="6">
        <f>+[1]Equity!AG5</f>
        <v>0</v>
      </c>
      <c r="AJ10" s="6">
        <f>+[1]Equity!AH5</f>
        <v>0</v>
      </c>
      <c r="AK10" s="6">
        <f>+[1]Equity!AI5</f>
        <v>0</v>
      </c>
      <c r="AL10" s="6">
        <f>+[1]Equity!AJ5</f>
        <v>0</v>
      </c>
      <c r="AM10" s="6">
        <f>+[1]Equity!AK5</f>
        <v>0</v>
      </c>
      <c r="AN10" s="6">
        <f>+[1]Equity!AL5</f>
        <v>0</v>
      </c>
      <c r="AO10" s="6">
        <f>+[1]Equity!AM5</f>
        <v>0</v>
      </c>
      <c r="AP10" s="6">
        <f>+[1]Equity!AN5</f>
        <v>0</v>
      </c>
      <c r="AQ10" s="6">
        <f>+[1]Equity!AO5</f>
        <v>0</v>
      </c>
      <c r="AR10" s="6">
        <f>+[1]Equity!AP5</f>
        <v>0</v>
      </c>
      <c r="AS10" s="6">
        <f>+[1]Equity!AQ5</f>
        <v>0</v>
      </c>
      <c r="AT10" s="6">
        <f>+[1]Equity!AR5</f>
        <v>0</v>
      </c>
      <c r="AU10" s="6">
        <f>+[1]Equity!AS5</f>
        <v>0</v>
      </c>
      <c r="AV10" s="6">
        <f>+[1]Equity!AT5</f>
        <v>0</v>
      </c>
      <c r="AW10" s="6">
        <f>+[1]Equity!AU5</f>
        <v>0</v>
      </c>
      <c r="AX10" s="6">
        <f>+[1]Equity!AV5</f>
        <v>0</v>
      </c>
      <c r="AY10" s="6">
        <f>+[1]Equity!AW5</f>
        <v>0</v>
      </c>
      <c r="AZ10" s="6">
        <f>+[1]Equity!AX5</f>
        <v>0</v>
      </c>
      <c r="BA10" s="6">
        <f>+[1]Equity!AY5</f>
        <v>0</v>
      </c>
      <c r="BB10" s="6">
        <f>+[1]Equity!AZ5</f>
        <v>0</v>
      </c>
      <c r="BC10" s="6">
        <f>+[1]Equity!BA5</f>
        <v>0</v>
      </c>
      <c r="BD10" s="6">
        <f>+[1]Equity!BB5</f>
        <v>0</v>
      </c>
      <c r="BE10" s="6">
        <f>+[1]Equity!BC5</f>
        <v>0</v>
      </c>
      <c r="BF10" s="6">
        <f>+[1]Equity!BD5</f>
        <v>0</v>
      </c>
      <c r="BG10" s="6">
        <f>+[1]Equity!BE5</f>
        <v>0</v>
      </c>
      <c r="BH10" s="6">
        <f>+[1]Equity!BF5</f>
        <v>0</v>
      </c>
      <c r="BI10" s="6">
        <f>+[1]Equity!BG5</f>
        <v>0</v>
      </c>
      <c r="BJ10" s="6">
        <f>+[1]Equity!BH5</f>
        <v>0</v>
      </c>
      <c r="BK10" s="6">
        <f>+[1]Equity!BI5</f>
        <v>0</v>
      </c>
      <c r="BL10" s="6">
        <f>+[1]Equity!BJ5</f>
        <v>0</v>
      </c>
      <c r="BM10" s="6">
        <f>+[1]Equity!BK5</f>
        <v>0</v>
      </c>
      <c r="BN10" s="6">
        <f>+[1]Equity!BL5</f>
        <v>0</v>
      </c>
      <c r="BO10" s="6">
        <f>+[1]Equity!BM5</f>
        <v>0</v>
      </c>
      <c r="BP10" s="6">
        <f>+[1]Equity!BN5</f>
        <v>0</v>
      </c>
      <c r="BQ10" s="6">
        <f>+[1]Equity!BO5</f>
        <v>0</v>
      </c>
      <c r="BR10" s="6">
        <f>+[1]Equity!BP5</f>
        <v>0</v>
      </c>
      <c r="BS10" s="6">
        <f>+[1]Equity!BQ5</f>
        <v>0</v>
      </c>
      <c r="BT10" s="6">
        <f>+[1]Equity!BR5</f>
        <v>0</v>
      </c>
      <c r="BU10" s="6">
        <f>+[1]Equity!BS5</f>
        <v>0</v>
      </c>
      <c r="BV10" s="6">
        <f>+[1]Equity!BT5</f>
        <v>0</v>
      </c>
      <c r="BW10" s="6">
        <f>+[1]Equity!BU5</f>
        <v>0</v>
      </c>
      <c r="BX10" s="6">
        <f>+[1]Equity!BV5</f>
        <v>0</v>
      </c>
      <c r="BY10" s="6">
        <f>+[1]Equity!BW5</f>
        <v>0</v>
      </c>
      <c r="BZ10" s="6">
        <f>+[1]Equity!BX5</f>
        <v>0</v>
      </c>
      <c r="CA10" s="6">
        <f>+[1]Equity!BY5</f>
        <v>0</v>
      </c>
      <c r="CB10" s="6">
        <f>+[1]Equity!BZ5</f>
        <v>0</v>
      </c>
      <c r="CC10" s="6">
        <f>+[1]Equity!CA5</f>
        <v>0</v>
      </c>
      <c r="CD10" s="6">
        <f>+[1]Equity!CB5</f>
        <v>0</v>
      </c>
      <c r="CE10" s="6">
        <f>+[1]Equity!CC5</f>
        <v>0</v>
      </c>
      <c r="CF10" s="6">
        <f>+[1]Equity!CD5</f>
        <v>0</v>
      </c>
      <c r="CG10" s="6">
        <f>+[1]Equity!CE5</f>
        <v>0</v>
      </c>
      <c r="CH10" s="6">
        <f>+[1]Equity!CF5</f>
        <v>0</v>
      </c>
      <c r="CI10" s="6">
        <f>+[1]Equity!CG5</f>
        <v>0</v>
      </c>
      <c r="CJ10" s="6">
        <f>+[1]Equity!CH5</f>
        <v>0</v>
      </c>
      <c r="CK10" s="6">
        <f>+[1]Equity!CI5</f>
        <v>0</v>
      </c>
      <c r="CL10" s="6">
        <f>+[1]Equity!CJ5</f>
        <v>0</v>
      </c>
      <c r="CM10" s="6">
        <f>+[1]Equity!CK5</f>
        <v>0</v>
      </c>
      <c r="CN10" s="6">
        <f>+[1]Equity!CL5</f>
        <v>0</v>
      </c>
      <c r="CO10" s="6">
        <f>+[1]Equity!CM5</f>
        <v>0</v>
      </c>
      <c r="CP10" s="6">
        <f>+[1]Equity!CN5</f>
        <v>0</v>
      </c>
      <c r="CQ10" s="6">
        <f>+[1]Equity!CO5</f>
        <v>0</v>
      </c>
      <c r="CR10" s="6">
        <f>+[1]Equity!CP5</f>
        <v>0</v>
      </c>
      <c r="CS10" s="6">
        <f>+[1]Equity!CQ5</f>
        <v>0</v>
      </c>
      <c r="CT10" s="6">
        <f>+[1]Equity!CR5</f>
        <v>0</v>
      </c>
      <c r="CU10" s="6">
        <f>+[1]Equity!CS5</f>
        <v>0</v>
      </c>
      <c r="CV10" s="6">
        <f>+[1]Equity!CT5</f>
        <v>0</v>
      </c>
      <c r="CW10" s="6">
        <f>+[1]Equity!CU5</f>
        <v>0</v>
      </c>
      <c r="CX10" s="6">
        <f>+[1]Equity!CV5</f>
        <v>0</v>
      </c>
      <c r="CY10" s="6">
        <f>+[1]Equity!CW5</f>
        <v>0</v>
      </c>
      <c r="CZ10" s="6">
        <f>+[1]Equity!CX5</f>
        <v>0</v>
      </c>
      <c r="DA10" s="6">
        <f>+[1]Equity!CY5</f>
        <v>0</v>
      </c>
      <c r="DB10" s="6">
        <f>+[1]Equity!CZ5</f>
        <v>0</v>
      </c>
      <c r="DC10" s="6">
        <f>+[1]Equity!DA5</f>
        <v>0</v>
      </c>
      <c r="DD10" s="6">
        <f>+[1]Equity!DB5</f>
        <v>0</v>
      </c>
      <c r="DE10" s="6">
        <f>+[1]Equity!DC5</f>
        <v>0</v>
      </c>
      <c r="DF10" s="6">
        <f>+[1]Equity!DD5</f>
        <v>0</v>
      </c>
      <c r="DG10" s="6">
        <f>+[1]Equity!DE5</f>
        <v>0</v>
      </c>
      <c r="DH10" s="6">
        <f>+[1]Equity!DF5</f>
        <v>0</v>
      </c>
      <c r="DI10" s="6">
        <f>+[1]Equity!DG5</f>
        <v>0</v>
      </c>
      <c r="DJ10" s="6">
        <f>+[1]Equity!DH5</f>
        <v>0</v>
      </c>
      <c r="DK10" s="6">
        <f>+[1]Equity!DI5</f>
        <v>0</v>
      </c>
      <c r="DL10" s="6">
        <f>+[1]Equity!DJ5</f>
        <v>0</v>
      </c>
      <c r="DM10" s="6">
        <f>+[1]Equity!DK5</f>
        <v>0</v>
      </c>
      <c r="DN10" s="6">
        <f>+[1]Equity!DL5</f>
        <v>0</v>
      </c>
      <c r="DO10" s="6">
        <f>+[1]Equity!DM5</f>
        <v>0</v>
      </c>
      <c r="DP10" s="6">
        <f>+[1]Equity!DN5</f>
        <v>0</v>
      </c>
      <c r="DQ10" s="6">
        <f>+[1]Equity!DO5</f>
        <v>0</v>
      </c>
      <c r="DR10" s="6">
        <f>+[1]Equity!DP5</f>
        <v>0</v>
      </c>
      <c r="DS10" s="6">
        <f>+[1]Equity!DQ5</f>
        <v>0</v>
      </c>
      <c r="DT10" s="6">
        <f>+[1]Equity!DR5</f>
        <v>0</v>
      </c>
      <c r="DU10" s="6">
        <f>+[1]Equity!DS5</f>
        <v>0</v>
      </c>
      <c r="DV10" s="6">
        <f>+[1]Equity!DT5</f>
        <v>0</v>
      </c>
      <c r="DW10" s="6">
        <f>+[1]Equity!DU5</f>
        <v>0</v>
      </c>
      <c r="DY10" s="6">
        <f t="shared" ref="DY10:DY12" si="0">+SUM(H10:S10)</f>
        <v>0</v>
      </c>
      <c r="DZ10" s="6">
        <f t="shared" ref="DZ10:DZ12" si="1">+SUM(T10:AE10)</f>
        <v>0</v>
      </c>
      <c r="EA10" s="6">
        <f t="shared" ref="EA10:EA12" si="2">+SUM(AF10:AQ10)</f>
        <v>0</v>
      </c>
      <c r="EB10" s="6">
        <f t="shared" ref="EB10:EB12" si="3">+SUM(AR10:BC10)</f>
        <v>0</v>
      </c>
      <c r="EC10" s="6">
        <f t="shared" ref="EC10:EC12" si="4">+SUM(BD10:BO10)</f>
        <v>0</v>
      </c>
      <c r="ED10" s="6">
        <f t="shared" ref="ED10:ED12" si="5">+SUM(BP10:CA10)</f>
        <v>0</v>
      </c>
      <c r="EE10" s="6">
        <f t="shared" ref="EE10:EE12" si="6">+SUM(CB10:CM10)</f>
        <v>0</v>
      </c>
      <c r="EF10" s="6">
        <f t="shared" ref="EF10:EF12" si="7">+SUM(CN10:CY10)</f>
        <v>0</v>
      </c>
      <c r="EG10" s="6">
        <f t="shared" ref="EG10:EG12" si="8">+SUM(CZ10:DK10)</f>
        <v>0</v>
      </c>
      <c r="EH10" s="6">
        <f t="shared" ref="EH10:EH12" si="9">+SUM(DL10:DW10)</f>
        <v>0</v>
      </c>
    </row>
    <row r="11" spans="2:138">
      <c r="F11" s="25" t="s">
        <v>94</v>
      </c>
      <c r="H11" s="6">
        <f>+[1]Equity!F6</f>
        <v>0</v>
      </c>
      <c r="I11" s="6">
        <f>+[1]Equity!G6</f>
        <v>0</v>
      </c>
      <c r="J11" s="6">
        <f>+[1]Equity!H6</f>
        <v>0</v>
      </c>
      <c r="K11" s="6">
        <f>+[1]Equity!I6</f>
        <v>0</v>
      </c>
      <c r="L11" s="6">
        <f>+[1]Equity!J6</f>
        <v>0</v>
      </c>
      <c r="M11" s="6">
        <f>+[1]Equity!K6</f>
        <v>0</v>
      </c>
      <c r="N11" s="6">
        <f>+[1]Equity!L6</f>
        <v>0</v>
      </c>
      <c r="O11" s="6">
        <f>+[1]Equity!M6</f>
        <v>0</v>
      </c>
      <c r="P11" s="6">
        <f>+[1]Equity!N6</f>
        <v>0</v>
      </c>
      <c r="Q11" s="6">
        <f>+[1]Equity!O6</f>
        <v>0</v>
      </c>
      <c r="R11" s="6">
        <f>+[1]Equity!P6</f>
        <v>0</v>
      </c>
      <c r="S11" s="6">
        <f>+[1]Equity!Q6</f>
        <v>0</v>
      </c>
      <c r="T11" s="6">
        <f>+[1]Equity!R6</f>
        <v>0</v>
      </c>
      <c r="U11" s="6">
        <f>+[1]Equity!S6</f>
        <v>0</v>
      </c>
      <c r="V11" s="6">
        <f>+[1]Equity!T6</f>
        <v>0</v>
      </c>
      <c r="W11" s="6">
        <f>+[1]Equity!U6</f>
        <v>0</v>
      </c>
      <c r="X11" s="6">
        <f>+[1]Equity!V6</f>
        <v>0</v>
      </c>
      <c r="Y11" s="6">
        <f>+[1]Equity!W6</f>
        <v>0</v>
      </c>
      <c r="Z11" s="6">
        <f>+[1]Equity!X6</f>
        <v>0</v>
      </c>
      <c r="AA11" s="6">
        <f>+[1]Equity!Y6</f>
        <v>0</v>
      </c>
      <c r="AB11" s="6">
        <f>+[1]Equity!Z6</f>
        <v>0</v>
      </c>
      <c r="AC11" s="6">
        <f>+[1]Equity!AA6</f>
        <v>0</v>
      </c>
      <c r="AD11" s="6">
        <f>+[1]Equity!AB6</f>
        <v>0</v>
      </c>
      <c r="AE11" s="6">
        <f>+[1]Equity!AC6</f>
        <v>0</v>
      </c>
      <c r="AF11" s="6">
        <f>+[1]Equity!AD6</f>
        <v>0</v>
      </c>
      <c r="AG11" s="6">
        <f>+[1]Equity!AE6</f>
        <v>0</v>
      </c>
      <c r="AH11" s="6">
        <f>+[1]Equity!AF6</f>
        <v>0</v>
      </c>
      <c r="AI11" s="6">
        <f>+[1]Equity!AG6</f>
        <v>0</v>
      </c>
      <c r="AJ11" s="6">
        <f>+[1]Equity!AH6</f>
        <v>0</v>
      </c>
      <c r="AK11" s="6">
        <f>+[1]Equity!AI6</f>
        <v>0</v>
      </c>
      <c r="AL11" s="6">
        <f>+[1]Equity!AJ6</f>
        <v>0</v>
      </c>
      <c r="AM11" s="6">
        <f>+[1]Equity!AK6</f>
        <v>0</v>
      </c>
      <c r="AN11" s="6">
        <f>+[1]Equity!AL6</f>
        <v>0</v>
      </c>
      <c r="AO11" s="6">
        <f>+[1]Equity!AM6</f>
        <v>0</v>
      </c>
      <c r="AP11" s="6">
        <f>+[1]Equity!AN6</f>
        <v>0</v>
      </c>
      <c r="AQ11" s="6">
        <f>+[1]Equity!AO6</f>
        <v>0</v>
      </c>
      <c r="AR11" s="6">
        <f>+[1]Equity!AP6</f>
        <v>0</v>
      </c>
      <c r="AS11" s="6">
        <f>+[1]Equity!AQ6</f>
        <v>0</v>
      </c>
      <c r="AT11" s="6">
        <f>+[1]Equity!AR6</f>
        <v>0</v>
      </c>
      <c r="AU11" s="6">
        <f>+[1]Equity!AS6</f>
        <v>0</v>
      </c>
      <c r="AV11" s="6">
        <f>+[1]Equity!AT6</f>
        <v>0</v>
      </c>
      <c r="AW11" s="6">
        <f>+[1]Equity!AU6</f>
        <v>0</v>
      </c>
      <c r="AX11" s="6">
        <f>+[1]Equity!AV6</f>
        <v>0</v>
      </c>
      <c r="AY11" s="6">
        <f>+[1]Equity!AW6</f>
        <v>0</v>
      </c>
      <c r="AZ11" s="6">
        <f>+[1]Equity!AX6</f>
        <v>0</v>
      </c>
      <c r="BA11" s="6">
        <f>+[1]Equity!AY6</f>
        <v>0</v>
      </c>
      <c r="BB11" s="6">
        <f>+[1]Equity!AZ6</f>
        <v>0</v>
      </c>
      <c r="BC11" s="6">
        <f>+[1]Equity!BA6</f>
        <v>0</v>
      </c>
      <c r="BD11" s="6">
        <f>+[1]Equity!BB6</f>
        <v>0</v>
      </c>
      <c r="BE11" s="6">
        <f>+[1]Equity!BC6</f>
        <v>0</v>
      </c>
      <c r="BF11" s="6">
        <f>+[1]Equity!BD6</f>
        <v>0</v>
      </c>
      <c r="BG11" s="6">
        <f>+[1]Equity!BE6</f>
        <v>0</v>
      </c>
      <c r="BH11" s="6">
        <f>+[1]Equity!BF6</f>
        <v>0</v>
      </c>
      <c r="BI11" s="6">
        <f>+[1]Equity!BG6</f>
        <v>0</v>
      </c>
      <c r="BJ11" s="6">
        <f>+[1]Equity!BH6</f>
        <v>0</v>
      </c>
      <c r="BK11" s="6">
        <f>+[1]Equity!BI6</f>
        <v>0</v>
      </c>
      <c r="BL11" s="6">
        <f>+[1]Equity!BJ6</f>
        <v>0</v>
      </c>
      <c r="BM11" s="6">
        <f>+[1]Equity!BK6</f>
        <v>0</v>
      </c>
      <c r="BN11" s="6">
        <f>+[1]Equity!BL6</f>
        <v>0</v>
      </c>
      <c r="BO11" s="6">
        <f>+[1]Equity!BM6</f>
        <v>0</v>
      </c>
      <c r="BP11" s="6">
        <f>+[1]Equity!BN6</f>
        <v>0</v>
      </c>
      <c r="BQ11" s="6">
        <f>+[1]Equity!BO6</f>
        <v>0</v>
      </c>
      <c r="BR11" s="6">
        <f>+[1]Equity!BP6</f>
        <v>0</v>
      </c>
      <c r="BS11" s="6">
        <f>+[1]Equity!BQ6</f>
        <v>0</v>
      </c>
      <c r="BT11" s="6">
        <f>+[1]Equity!BR6</f>
        <v>0</v>
      </c>
      <c r="BU11" s="6">
        <f>+[1]Equity!BS6</f>
        <v>0</v>
      </c>
      <c r="BV11" s="6">
        <f>+[1]Equity!BT6</f>
        <v>0</v>
      </c>
      <c r="BW11" s="6">
        <f>+[1]Equity!BU6</f>
        <v>0</v>
      </c>
      <c r="BX11" s="6">
        <f>+[1]Equity!BV6</f>
        <v>0</v>
      </c>
      <c r="BY11" s="6">
        <f>+[1]Equity!BW6</f>
        <v>0</v>
      </c>
      <c r="BZ11" s="6">
        <f>+[1]Equity!BX6</f>
        <v>0</v>
      </c>
      <c r="CA11" s="6">
        <f>+[1]Equity!BY6</f>
        <v>0</v>
      </c>
      <c r="CB11" s="6">
        <f>+[1]Equity!BZ6</f>
        <v>0</v>
      </c>
      <c r="CC11" s="6">
        <f>+[1]Equity!CA6</f>
        <v>0</v>
      </c>
      <c r="CD11" s="6">
        <f>+[1]Equity!CB6</f>
        <v>0</v>
      </c>
      <c r="CE11" s="6">
        <f>+[1]Equity!CC6</f>
        <v>0</v>
      </c>
      <c r="CF11" s="6">
        <f>+[1]Equity!CD6</f>
        <v>0</v>
      </c>
      <c r="CG11" s="6">
        <f>+[1]Equity!CE6</f>
        <v>0</v>
      </c>
      <c r="CH11" s="6">
        <f>+[1]Equity!CF6</f>
        <v>0</v>
      </c>
      <c r="CI11" s="6">
        <f>+[1]Equity!CG6</f>
        <v>0</v>
      </c>
      <c r="CJ11" s="6">
        <f>+[1]Equity!CH6</f>
        <v>0</v>
      </c>
      <c r="CK11" s="6">
        <f>+[1]Equity!CI6</f>
        <v>0</v>
      </c>
      <c r="CL11" s="6">
        <f>+[1]Equity!CJ6</f>
        <v>0</v>
      </c>
      <c r="CM11" s="6">
        <f>+[1]Equity!CK6</f>
        <v>0</v>
      </c>
      <c r="CN11" s="6">
        <f>+[1]Equity!CL6</f>
        <v>0</v>
      </c>
      <c r="CO11" s="6">
        <f>+[1]Equity!CM6</f>
        <v>0</v>
      </c>
      <c r="CP11" s="6">
        <f>+[1]Equity!CN6</f>
        <v>0</v>
      </c>
      <c r="CQ11" s="6">
        <f>+[1]Equity!CO6</f>
        <v>0</v>
      </c>
      <c r="CR11" s="6">
        <f>+[1]Equity!CP6</f>
        <v>0</v>
      </c>
      <c r="CS11" s="6">
        <f>+[1]Equity!CQ6</f>
        <v>0</v>
      </c>
      <c r="CT11" s="6">
        <f>+[1]Equity!CR6</f>
        <v>0</v>
      </c>
      <c r="CU11" s="6">
        <f>+[1]Equity!CS6</f>
        <v>0</v>
      </c>
      <c r="CV11" s="6">
        <f>+[1]Equity!CT6</f>
        <v>0</v>
      </c>
      <c r="CW11" s="6">
        <f>+[1]Equity!CU6</f>
        <v>0</v>
      </c>
      <c r="CX11" s="6">
        <f>+[1]Equity!CV6</f>
        <v>0</v>
      </c>
      <c r="CY11" s="6">
        <f>+[1]Equity!CW6</f>
        <v>0</v>
      </c>
      <c r="CZ11" s="6">
        <f>+[1]Equity!CX6</f>
        <v>0</v>
      </c>
      <c r="DA11" s="6">
        <f>+[1]Equity!CY6</f>
        <v>0</v>
      </c>
      <c r="DB11" s="6">
        <f>+[1]Equity!CZ6</f>
        <v>0</v>
      </c>
      <c r="DC11" s="6">
        <f>+[1]Equity!DA6</f>
        <v>0</v>
      </c>
      <c r="DD11" s="6">
        <f>+[1]Equity!DB6</f>
        <v>0</v>
      </c>
      <c r="DE11" s="6">
        <f>+[1]Equity!DC6</f>
        <v>0</v>
      </c>
      <c r="DF11" s="6">
        <f>+[1]Equity!DD6</f>
        <v>0</v>
      </c>
      <c r="DG11" s="6">
        <f>+[1]Equity!DE6</f>
        <v>0</v>
      </c>
      <c r="DH11" s="6">
        <f>+[1]Equity!DF6</f>
        <v>0</v>
      </c>
      <c r="DI11" s="6">
        <f>+[1]Equity!DG6</f>
        <v>0</v>
      </c>
      <c r="DJ11" s="6">
        <f>+[1]Equity!DH6</f>
        <v>0</v>
      </c>
      <c r="DK11" s="6">
        <f>+[1]Equity!DI6</f>
        <v>0</v>
      </c>
      <c r="DL11" s="6">
        <f>+[1]Equity!DJ6</f>
        <v>0</v>
      </c>
      <c r="DM11" s="6">
        <f>+[1]Equity!DK6</f>
        <v>0</v>
      </c>
      <c r="DN11" s="6">
        <f>+[1]Equity!DL6</f>
        <v>0</v>
      </c>
      <c r="DO11" s="6">
        <f>+[1]Equity!DM6</f>
        <v>0</v>
      </c>
      <c r="DP11" s="6">
        <f>+[1]Equity!DN6</f>
        <v>0</v>
      </c>
      <c r="DQ11" s="6">
        <f>+[1]Equity!DO6</f>
        <v>0</v>
      </c>
      <c r="DR11" s="6">
        <f>+[1]Equity!DP6</f>
        <v>0</v>
      </c>
      <c r="DS11" s="6">
        <f>+[1]Equity!DQ6</f>
        <v>0</v>
      </c>
      <c r="DT11" s="6">
        <f>+[1]Equity!DR6</f>
        <v>0</v>
      </c>
      <c r="DU11" s="6">
        <f>+[1]Equity!DS6</f>
        <v>0</v>
      </c>
      <c r="DV11" s="6">
        <f>+[1]Equity!DT6</f>
        <v>0</v>
      </c>
      <c r="DW11" s="6">
        <f>+[1]Equity!DU6</f>
        <v>0</v>
      </c>
      <c r="DY11" s="6">
        <f t="shared" si="0"/>
        <v>0</v>
      </c>
      <c r="DZ11" s="6">
        <f t="shared" si="1"/>
        <v>0</v>
      </c>
      <c r="EA11" s="6">
        <f t="shared" si="2"/>
        <v>0</v>
      </c>
      <c r="EB11" s="6">
        <f t="shared" si="3"/>
        <v>0</v>
      </c>
      <c r="EC11" s="6">
        <f t="shared" si="4"/>
        <v>0</v>
      </c>
      <c r="ED11" s="6">
        <f t="shared" si="5"/>
        <v>0</v>
      </c>
      <c r="EE11" s="6">
        <f t="shared" si="6"/>
        <v>0</v>
      </c>
      <c r="EF11" s="6">
        <f t="shared" si="7"/>
        <v>0</v>
      </c>
      <c r="EG11" s="6">
        <f t="shared" si="8"/>
        <v>0</v>
      </c>
      <c r="EH11" s="6">
        <f t="shared" si="9"/>
        <v>0</v>
      </c>
    </row>
    <row r="12" spans="2:138">
      <c r="F12" s="25" t="s">
        <v>19</v>
      </c>
      <c r="H12" s="6">
        <f>+[1]I_Finanziamenti!H145</f>
        <v>0</v>
      </c>
      <c r="I12" s="6">
        <f>+[1]I_Finanziamenti!I145</f>
        <v>0</v>
      </c>
      <c r="J12" s="6">
        <f>+[1]I_Finanziamenti!J145</f>
        <v>0</v>
      </c>
      <c r="K12" s="6">
        <f>+[1]I_Finanziamenti!K145</f>
        <v>0</v>
      </c>
      <c r="L12" s="6">
        <f>+[1]I_Finanziamenti!L145</f>
        <v>0</v>
      </c>
      <c r="M12" s="6">
        <f>+[1]I_Finanziamenti!M145</f>
        <v>0</v>
      </c>
      <c r="N12" s="6">
        <f>+[1]I_Finanziamenti!N145</f>
        <v>0</v>
      </c>
      <c r="O12" s="6">
        <f>+[1]I_Finanziamenti!O145</f>
        <v>0</v>
      </c>
      <c r="P12" s="6">
        <f>+[1]I_Finanziamenti!P145</f>
        <v>0</v>
      </c>
      <c r="Q12" s="6">
        <f>+[1]I_Finanziamenti!Q145</f>
        <v>0</v>
      </c>
      <c r="R12" s="6">
        <f>+[1]I_Finanziamenti!R145</f>
        <v>0</v>
      </c>
      <c r="S12" s="6">
        <f>+[1]I_Finanziamenti!S145</f>
        <v>0</v>
      </c>
      <c r="T12" s="6">
        <f>+[1]I_Finanziamenti!T145</f>
        <v>0</v>
      </c>
      <c r="U12" s="6">
        <f>+[1]I_Finanziamenti!U145</f>
        <v>0</v>
      </c>
      <c r="V12" s="6">
        <f>+[1]I_Finanziamenti!V145</f>
        <v>0</v>
      </c>
      <c r="W12" s="6">
        <f>+[1]I_Finanziamenti!W145</f>
        <v>0</v>
      </c>
      <c r="X12" s="6">
        <f>+[1]I_Finanziamenti!X145</f>
        <v>0</v>
      </c>
      <c r="Y12" s="6">
        <f>+[1]I_Finanziamenti!Y145</f>
        <v>0</v>
      </c>
      <c r="Z12" s="6">
        <f>+[1]I_Finanziamenti!Z145</f>
        <v>0</v>
      </c>
      <c r="AA12" s="6">
        <f>+[1]I_Finanziamenti!AA145</f>
        <v>0</v>
      </c>
      <c r="AB12" s="6">
        <f>+[1]I_Finanziamenti!AB145</f>
        <v>0</v>
      </c>
      <c r="AC12" s="6">
        <f>+[1]I_Finanziamenti!AC145</f>
        <v>0</v>
      </c>
      <c r="AD12" s="6">
        <f>+[1]I_Finanziamenti!AD145</f>
        <v>0</v>
      </c>
      <c r="AE12" s="6">
        <f>+[1]I_Finanziamenti!AE145</f>
        <v>0</v>
      </c>
      <c r="AF12" s="6">
        <f>+[1]I_Finanziamenti!AF145</f>
        <v>0</v>
      </c>
      <c r="AG12" s="6">
        <f>+[1]I_Finanziamenti!AG145</f>
        <v>0</v>
      </c>
      <c r="AH12" s="6">
        <f>+[1]I_Finanziamenti!AH145</f>
        <v>0</v>
      </c>
      <c r="AI12" s="6">
        <f>+[1]I_Finanziamenti!AI145</f>
        <v>0</v>
      </c>
      <c r="AJ12" s="6">
        <f>+[1]I_Finanziamenti!AJ145</f>
        <v>0</v>
      </c>
      <c r="AK12" s="6">
        <f>+[1]I_Finanziamenti!AK145</f>
        <v>0</v>
      </c>
      <c r="AL12" s="6">
        <f>+[1]I_Finanziamenti!AL145</f>
        <v>0</v>
      </c>
      <c r="AM12" s="6">
        <f>+[1]I_Finanziamenti!AM145</f>
        <v>0</v>
      </c>
      <c r="AN12" s="6">
        <f>+[1]I_Finanziamenti!AN145</f>
        <v>0</v>
      </c>
      <c r="AO12" s="6">
        <f>+[1]I_Finanziamenti!AO145</f>
        <v>0</v>
      </c>
      <c r="AP12" s="6">
        <f>+[1]I_Finanziamenti!AP145</f>
        <v>0</v>
      </c>
      <c r="AQ12" s="6">
        <f>+[1]I_Finanziamenti!AQ145</f>
        <v>0</v>
      </c>
      <c r="AR12" s="6">
        <f>+[1]I_Finanziamenti!AR145</f>
        <v>0</v>
      </c>
      <c r="AS12" s="6">
        <f>+[1]I_Finanziamenti!AS145</f>
        <v>0</v>
      </c>
      <c r="AT12" s="6">
        <f>+[1]I_Finanziamenti!AT145</f>
        <v>0</v>
      </c>
      <c r="AU12" s="6">
        <f>+[1]I_Finanziamenti!AU145</f>
        <v>0</v>
      </c>
      <c r="AV12" s="6">
        <f>+[1]I_Finanziamenti!AV145</f>
        <v>0</v>
      </c>
      <c r="AW12" s="6">
        <f>+[1]I_Finanziamenti!AW145</f>
        <v>0</v>
      </c>
      <c r="AX12" s="6">
        <f>+[1]I_Finanziamenti!AX145</f>
        <v>0</v>
      </c>
      <c r="AY12" s="6">
        <f>+[1]I_Finanziamenti!AY145</f>
        <v>0</v>
      </c>
      <c r="AZ12" s="6">
        <f>+[1]I_Finanziamenti!AZ145</f>
        <v>0</v>
      </c>
      <c r="BA12" s="6">
        <f>+[1]I_Finanziamenti!BA145</f>
        <v>0</v>
      </c>
      <c r="BB12" s="6">
        <f>+[1]I_Finanziamenti!BB145</f>
        <v>0</v>
      </c>
      <c r="BC12" s="6">
        <f>+[1]I_Finanziamenti!BC145</f>
        <v>0</v>
      </c>
      <c r="BD12" s="6">
        <f>+[1]I_Finanziamenti!BD145</f>
        <v>0</v>
      </c>
      <c r="BE12" s="6">
        <f>+[1]I_Finanziamenti!BE145</f>
        <v>0</v>
      </c>
      <c r="BF12" s="6">
        <f>+[1]I_Finanziamenti!BF145</f>
        <v>0</v>
      </c>
      <c r="BG12" s="6">
        <f>+[1]I_Finanziamenti!BG145</f>
        <v>0</v>
      </c>
      <c r="BH12" s="6">
        <f>+[1]I_Finanziamenti!BH145</f>
        <v>0</v>
      </c>
      <c r="BI12" s="6">
        <f>+[1]I_Finanziamenti!BI145</f>
        <v>0</v>
      </c>
      <c r="BJ12" s="6">
        <f>+[1]I_Finanziamenti!BJ145</f>
        <v>0</v>
      </c>
      <c r="BK12" s="6">
        <f>+[1]I_Finanziamenti!BK145</f>
        <v>0</v>
      </c>
      <c r="BL12" s="6">
        <f>+[1]I_Finanziamenti!BL145</f>
        <v>0</v>
      </c>
      <c r="BM12" s="6">
        <f>+[1]I_Finanziamenti!BM145</f>
        <v>0</v>
      </c>
      <c r="BN12" s="6">
        <f>+[1]I_Finanziamenti!BN145</f>
        <v>0</v>
      </c>
      <c r="BO12" s="6">
        <f>+[1]I_Finanziamenti!BO145</f>
        <v>0</v>
      </c>
      <c r="BP12" s="6">
        <f>+[1]I_Finanziamenti!BP145</f>
        <v>0</v>
      </c>
      <c r="BQ12" s="6">
        <f>+[1]I_Finanziamenti!BQ145</f>
        <v>0</v>
      </c>
      <c r="BR12" s="6">
        <f>+[1]I_Finanziamenti!BR145</f>
        <v>0</v>
      </c>
      <c r="BS12" s="6">
        <f>+[1]I_Finanziamenti!BS145</f>
        <v>0</v>
      </c>
      <c r="BT12" s="6">
        <f>+[1]I_Finanziamenti!BT145</f>
        <v>0</v>
      </c>
      <c r="BU12" s="6">
        <f>+[1]I_Finanziamenti!BU145</f>
        <v>0</v>
      </c>
      <c r="BV12" s="6">
        <f>+[1]I_Finanziamenti!BV145</f>
        <v>0</v>
      </c>
      <c r="BW12" s="6">
        <f>+[1]I_Finanziamenti!BW145</f>
        <v>0</v>
      </c>
      <c r="BX12" s="6">
        <f>+[1]I_Finanziamenti!BX145</f>
        <v>0</v>
      </c>
      <c r="BY12" s="6">
        <f>+[1]I_Finanziamenti!BY145</f>
        <v>0</v>
      </c>
      <c r="BZ12" s="6">
        <f>+[1]I_Finanziamenti!BZ145</f>
        <v>0</v>
      </c>
      <c r="CA12" s="6">
        <f>+[1]I_Finanziamenti!CA145</f>
        <v>0</v>
      </c>
      <c r="CB12" s="6">
        <f>+[1]I_Finanziamenti!CB145</f>
        <v>0</v>
      </c>
      <c r="CC12" s="6">
        <f>+[1]I_Finanziamenti!CC145</f>
        <v>0</v>
      </c>
      <c r="CD12" s="6">
        <f>+[1]I_Finanziamenti!CD145</f>
        <v>0</v>
      </c>
      <c r="CE12" s="6">
        <f>+[1]I_Finanziamenti!CE145</f>
        <v>0</v>
      </c>
      <c r="CF12" s="6">
        <f>+[1]I_Finanziamenti!CF145</f>
        <v>0</v>
      </c>
      <c r="CG12" s="6">
        <f>+[1]I_Finanziamenti!CG145</f>
        <v>0</v>
      </c>
      <c r="CH12" s="6">
        <f>+[1]I_Finanziamenti!CH145</f>
        <v>0</v>
      </c>
      <c r="CI12" s="6">
        <f>+[1]I_Finanziamenti!CI145</f>
        <v>0</v>
      </c>
      <c r="CJ12" s="6">
        <f>+[1]I_Finanziamenti!CJ145</f>
        <v>0</v>
      </c>
      <c r="CK12" s="6">
        <f>+[1]I_Finanziamenti!CK145</f>
        <v>0</v>
      </c>
      <c r="CL12" s="6">
        <f>+[1]I_Finanziamenti!CL145</f>
        <v>0</v>
      </c>
      <c r="CM12" s="6">
        <f>+[1]I_Finanziamenti!CM145</f>
        <v>0</v>
      </c>
      <c r="CN12" s="6">
        <f>+[1]I_Finanziamenti!CN145</f>
        <v>0</v>
      </c>
      <c r="CO12" s="6">
        <f>+[1]I_Finanziamenti!CO145</f>
        <v>0</v>
      </c>
      <c r="CP12" s="6">
        <f>+[1]I_Finanziamenti!CP145</f>
        <v>0</v>
      </c>
      <c r="CQ12" s="6">
        <f>+[1]I_Finanziamenti!CQ145</f>
        <v>0</v>
      </c>
      <c r="CR12" s="6">
        <f>+[1]I_Finanziamenti!CR145</f>
        <v>0</v>
      </c>
      <c r="CS12" s="6">
        <f>+[1]I_Finanziamenti!CS145</f>
        <v>0</v>
      </c>
      <c r="CT12" s="6">
        <f>+[1]I_Finanziamenti!CT145</f>
        <v>0</v>
      </c>
      <c r="CU12" s="6">
        <f>+[1]I_Finanziamenti!CU145</f>
        <v>0</v>
      </c>
      <c r="CV12" s="6">
        <f>+[1]I_Finanziamenti!CV145</f>
        <v>0</v>
      </c>
      <c r="CW12" s="6">
        <f>+[1]I_Finanziamenti!CW145</f>
        <v>0</v>
      </c>
      <c r="CX12" s="6">
        <f>+[1]I_Finanziamenti!CX145</f>
        <v>0</v>
      </c>
      <c r="CY12" s="6">
        <f>+[1]I_Finanziamenti!CY145</f>
        <v>0</v>
      </c>
      <c r="CZ12" s="6">
        <f>+[1]I_Finanziamenti!CZ145</f>
        <v>0</v>
      </c>
      <c r="DA12" s="6">
        <f>+[1]I_Finanziamenti!DA145</f>
        <v>0</v>
      </c>
      <c r="DB12" s="6">
        <f>+[1]I_Finanziamenti!DB145</f>
        <v>0</v>
      </c>
      <c r="DC12" s="6">
        <f>+[1]I_Finanziamenti!DC145</f>
        <v>0</v>
      </c>
      <c r="DD12" s="6">
        <f>+[1]I_Finanziamenti!DD145</f>
        <v>0</v>
      </c>
      <c r="DE12" s="6">
        <f>+[1]I_Finanziamenti!DE145</f>
        <v>0</v>
      </c>
      <c r="DF12" s="6">
        <f>+[1]I_Finanziamenti!DF145</f>
        <v>0</v>
      </c>
      <c r="DG12" s="6">
        <f>+[1]I_Finanziamenti!DG145</f>
        <v>0</v>
      </c>
      <c r="DH12" s="6">
        <f>+[1]I_Finanziamenti!DH145</f>
        <v>0</v>
      </c>
      <c r="DI12" s="6">
        <f>+[1]I_Finanziamenti!DI145</f>
        <v>0</v>
      </c>
      <c r="DJ12" s="6">
        <f>+[1]I_Finanziamenti!DJ145</f>
        <v>0</v>
      </c>
      <c r="DK12" s="6">
        <f>+[1]I_Finanziamenti!DK145</f>
        <v>0</v>
      </c>
      <c r="DL12" s="6">
        <f>+[1]I_Finanziamenti!DL145</f>
        <v>0</v>
      </c>
      <c r="DM12" s="6">
        <f>+[1]I_Finanziamenti!DM145</f>
        <v>0</v>
      </c>
      <c r="DN12" s="6">
        <f>+[1]I_Finanziamenti!DN145</f>
        <v>0</v>
      </c>
      <c r="DO12" s="6">
        <f>+[1]I_Finanziamenti!DO145</f>
        <v>0</v>
      </c>
      <c r="DP12" s="6">
        <f>+[1]I_Finanziamenti!DP145</f>
        <v>0</v>
      </c>
      <c r="DQ12" s="6">
        <f>+[1]I_Finanziamenti!DQ145</f>
        <v>0</v>
      </c>
      <c r="DR12" s="6">
        <f>+[1]I_Finanziamenti!DR145</f>
        <v>0</v>
      </c>
      <c r="DS12" s="6">
        <f>+[1]I_Finanziamenti!DS145</f>
        <v>0</v>
      </c>
      <c r="DT12" s="6">
        <f>+[1]I_Finanziamenti!DT145</f>
        <v>0</v>
      </c>
      <c r="DU12" s="6">
        <f>+[1]I_Finanziamenti!DU145</f>
        <v>0</v>
      </c>
      <c r="DV12" s="6">
        <f>+[1]I_Finanziamenti!DV145</f>
        <v>0</v>
      </c>
      <c r="DW12" s="6">
        <f>+[1]I_Finanziamenti!DW145</f>
        <v>0</v>
      </c>
      <c r="DY12" s="6">
        <f t="shared" si="0"/>
        <v>0</v>
      </c>
      <c r="DZ12" s="6">
        <f t="shared" si="1"/>
        <v>0</v>
      </c>
      <c r="EA12" s="6">
        <f t="shared" si="2"/>
        <v>0</v>
      </c>
      <c r="EB12" s="6">
        <f t="shared" si="3"/>
        <v>0</v>
      </c>
      <c r="EC12" s="6">
        <f t="shared" si="4"/>
        <v>0</v>
      </c>
      <c r="ED12" s="6">
        <f t="shared" si="5"/>
        <v>0</v>
      </c>
      <c r="EE12" s="6">
        <f t="shared" si="6"/>
        <v>0</v>
      </c>
      <c r="EF12" s="6">
        <f t="shared" si="7"/>
        <v>0</v>
      </c>
      <c r="EG12" s="6">
        <f t="shared" si="8"/>
        <v>0</v>
      </c>
      <c r="EH12" s="6">
        <f t="shared" si="9"/>
        <v>0</v>
      </c>
    </row>
    <row r="13" spans="2:138">
      <c r="F13" s="25" t="s">
        <v>364</v>
      </c>
      <c r="H13" s="6">
        <f>+[1]Bilancio_In!H9</f>
        <v>30000</v>
      </c>
      <c r="I13" s="6">
        <f>+[1]Bilancio_In!I9</f>
        <v>30000</v>
      </c>
      <c r="J13" s="6">
        <f>+[1]Bilancio_In!J9</f>
        <v>30000</v>
      </c>
      <c r="K13" s="6">
        <f>+[1]Bilancio_In!K9</f>
        <v>0</v>
      </c>
      <c r="L13" s="6">
        <f>+[1]Bilancio_In!L9</f>
        <v>0</v>
      </c>
      <c r="M13" s="6">
        <f>+[1]Bilancio_In!M9</f>
        <v>0</v>
      </c>
      <c r="N13" s="6">
        <f>+[1]Bilancio_In!N9</f>
        <v>0</v>
      </c>
      <c r="O13" s="6">
        <f>+[1]Bilancio_In!O9</f>
        <v>0</v>
      </c>
      <c r="P13" s="6">
        <f>+[1]Bilancio_In!P9</f>
        <v>0</v>
      </c>
      <c r="Q13" s="6">
        <f>+[1]Bilancio_In!Q9</f>
        <v>0</v>
      </c>
      <c r="R13" s="6">
        <f>+[1]Bilancio_In!R9</f>
        <v>0</v>
      </c>
      <c r="S13" s="6">
        <f>+[1]Bilancio_In!S9</f>
        <v>0</v>
      </c>
      <c r="T13" s="6">
        <f>+[1]Bilancio_In!T9</f>
        <v>0</v>
      </c>
      <c r="U13" s="6">
        <f>+[1]Bilancio_In!U9</f>
        <v>0</v>
      </c>
      <c r="V13" s="6">
        <f>+[1]Bilancio_In!V9</f>
        <v>0</v>
      </c>
      <c r="W13" s="6">
        <f>+[1]Bilancio_In!W9</f>
        <v>0</v>
      </c>
      <c r="X13" s="6">
        <f>+[1]Bilancio_In!X9</f>
        <v>0</v>
      </c>
      <c r="Y13" s="6">
        <f>+[1]Bilancio_In!Y9</f>
        <v>0</v>
      </c>
      <c r="Z13" s="6">
        <f>+[1]Bilancio_In!Z9</f>
        <v>0</v>
      </c>
      <c r="AA13" s="6">
        <f>+[1]Bilancio_In!AA9</f>
        <v>0</v>
      </c>
      <c r="AB13" s="6">
        <f>+[1]Bilancio_In!AB9</f>
        <v>0</v>
      </c>
      <c r="AC13" s="6">
        <f>+[1]Bilancio_In!AC9</f>
        <v>0</v>
      </c>
      <c r="AD13" s="6">
        <f>+[1]Bilancio_In!AD9</f>
        <v>0</v>
      </c>
      <c r="AE13" s="6">
        <f>+[1]Bilancio_In!AE9</f>
        <v>0</v>
      </c>
      <c r="AF13" s="6">
        <f>+[1]Bilancio_In!AF9</f>
        <v>0</v>
      </c>
      <c r="AG13" s="6">
        <f>+[1]Bilancio_In!AG9</f>
        <v>0</v>
      </c>
      <c r="AH13" s="6">
        <f>+[1]Bilancio_In!AH9</f>
        <v>0</v>
      </c>
      <c r="AI13" s="6">
        <f>+[1]Bilancio_In!AI9</f>
        <v>0</v>
      </c>
      <c r="AJ13" s="6">
        <f>+[1]Bilancio_In!AJ9</f>
        <v>0</v>
      </c>
      <c r="AK13" s="6">
        <f>+[1]Bilancio_In!AK9</f>
        <v>0</v>
      </c>
      <c r="AL13" s="6">
        <f>+[1]Bilancio_In!AL9</f>
        <v>0</v>
      </c>
      <c r="AM13" s="6">
        <f>+[1]Bilancio_In!AM9</f>
        <v>0</v>
      </c>
      <c r="AN13" s="6">
        <f>+[1]Bilancio_In!AN9</f>
        <v>0</v>
      </c>
      <c r="AO13" s="6">
        <f>+[1]Bilancio_In!AO9</f>
        <v>0</v>
      </c>
      <c r="AP13" s="6">
        <f>+[1]Bilancio_In!AP9</f>
        <v>0</v>
      </c>
      <c r="AQ13" s="6">
        <f>+[1]Bilancio_In!AQ9</f>
        <v>0</v>
      </c>
      <c r="AR13" s="6">
        <f>+[1]Bilancio_In!AR9</f>
        <v>0</v>
      </c>
      <c r="AS13" s="6">
        <f>+[1]Bilancio_In!AS9</f>
        <v>0</v>
      </c>
      <c r="AT13" s="6">
        <f>+[1]Bilancio_In!AT9</f>
        <v>0</v>
      </c>
      <c r="AU13" s="6">
        <f>+[1]Bilancio_In!AU9</f>
        <v>0</v>
      </c>
      <c r="AV13" s="6">
        <f>+[1]Bilancio_In!AV9</f>
        <v>0</v>
      </c>
      <c r="AW13" s="6">
        <f>+[1]Bilancio_In!AW9</f>
        <v>0</v>
      </c>
      <c r="AX13" s="6">
        <f>+[1]Bilancio_In!AX9</f>
        <v>0</v>
      </c>
      <c r="AY13" s="6">
        <f>+[1]Bilancio_In!AY9</f>
        <v>0</v>
      </c>
      <c r="AZ13" s="6">
        <f>+[1]Bilancio_In!AZ9</f>
        <v>0</v>
      </c>
      <c r="BA13" s="6">
        <f>+[1]Bilancio_In!BA9</f>
        <v>0</v>
      </c>
      <c r="BB13" s="6">
        <f>+[1]Bilancio_In!BB9</f>
        <v>0</v>
      </c>
      <c r="BC13" s="6">
        <f>+[1]Bilancio_In!BC9</f>
        <v>0</v>
      </c>
      <c r="BD13" s="6">
        <f>+[1]Bilancio_In!BD9</f>
        <v>0</v>
      </c>
      <c r="BE13" s="6">
        <f>+[1]Bilancio_In!BE9</f>
        <v>0</v>
      </c>
      <c r="BF13" s="6">
        <f>+[1]Bilancio_In!BF9</f>
        <v>0</v>
      </c>
      <c r="BG13" s="6">
        <f>+[1]Bilancio_In!BG9</f>
        <v>0</v>
      </c>
      <c r="BH13" s="6">
        <f>+[1]Bilancio_In!BH9</f>
        <v>0</v>
      </c>
      <c r="BI13" s="6">
        <f>+[1]Bilancio_In!BI9</f>
        <v>0</v>
      </c>
      <c r="BJ13" s="6">
        <f>+[1]Bilancio_In!BJ9</f>
        <v>0</v>
      </c>
      <c r="BK13" s="6">
        <f>+[1]Bilancio_In!BK9</f>
        <v>0</v>
      </c>
      <c r="BL13" s="6">
        <f>+[1]Bilancio_In!BL9</f>
        <v>0</v>
      </c>
      <c r="BM13" s="6">
        <f>+[1]Bilancio_In!BM9</f>
        <v>0</v>
      </c>
      <c r="BN13" s="6">
        <f>+[1]Bilancio_In!BN9</f>
        <v>0</v>
      </c>
      <c r="BO13" s="6">
        <f>+[1]Bilancio_In!BO9</f>
        <v>0</v>
      </c>
      <c r="BP13" s="6">
        <f>+[1]Bilancio_In!BP9</f>
        <v>0</v>
      </c>
      <c r="BQ13" s="6">
        <f>+[1]Bilancio_In!BQ9</f>
        <v>0</v>
      </c>
      <c r="BR13" s="6">
        <f>+[1]Bilancio_In!BR9</f>
        <v>0</v>
      </c>
      <c r="BS13" s="6">
        <f>+[1]Bilancio_In!BS9</f>
        <v>0</v>
      </c>
      <c r="BT13" s="6">
        <f>+[1]Bilancio_In!BT9</f>
        <v>0</v>
      </c>
      <c r="BU13" s="6">
        <f>+[1]Bilancio_In!BU9</f>
        <v>0</v>
      </c>
      <c r="BV13" s="6">
        <f>+[1]Bilancio_In!BV9</f>
        <v>0</v>
      </c>
      <c r="BW13" s="6">
        <f>+[1]Bilancio_In!BW9</f>
        <v>0</v>
      </c>
      <c r="BX13" s="6">
        <f>+[1]Bilancio_In!BX9</f>
        <v>0</v>
      </c>
      <c r="BY13" s="6">
        <f>+[1]Bilancio_In!BY9</f>
        <v>0</v>
      </c>
      <c r="BZ13" s="6">
        <f>+[1]Bilancio_In!BZ9</f>
        <v>0</v>
      </c>
      <c r="CA13" s="6">
        <f>+[1]Bilancio_In!CA9</f>
        <v>0</v>
      </c>
      <c r="CB13" s="6">
        <f>+[1]Bilancio_In!CB9</f>
        <v>0</v>
      </c>
      <c r="CC13" s="6">
        <f>+[1]Bilancio_In!CC9</f>
        <v>0</v>
      </c>
      <c r="CD13" s="6">
        <f>+[1]Bilancio_In!CD9</f>
        <v>0</v>
      </c>
      <c r="CE13" s="6">
        <f>+[1]Bilancio_In!CE9</f>
        <v>0</v>
      </c>
      <c r="CF13" s="6">
        <f>+[1]Bilancio_In!CF9</f>
        <v>0</v>
      </c>
      <c r="CG13" s="6">
        <f>+[1]Bilancio_In!CG9</f>
        <v>0</v>
      </c>
      <c r="CH13" s="6">
        <f>+[1]Bilancio_In!CH9</f>
        <v>0</v>
      </c>
      <c r="CI13" s="6">
        <f>+[1]Bilancio_In!CI9</f>
        <v>0</v>
      </c>
      <c r="CJ13" s="6">
        <f>+[1]Bilancio_In!CJ9</f>
        <v>0</v>
      </c>
      <c r="CK13" s="6">
        <f>+[1]Bilancio_In!CK9</f>
        <v>0</v>
      </c>
      <c r="CL13" s="6">
        <f>+[1]Bilancio_In!CL9</f>
        <v>0</v>
      </c>
      <c r="CM13" s="6">
        <f>+[1]Bilancio_In!CM9</f>
        <v>0</v>
      </c>
      <c r="CN13" s="6">
        <f>+[1]Bilancio_In!CN9</f>
        <v>0</v>
      </c>
      <c r="CO13" s="6">
        <f>+[1]Bilancio_In!CO9</f>
        <v>0</v>
      </c>
      <c r="CP13" s="6">
        <f>+[1]Bilancio_In!CP9</f>
        <v>0</v>
      </c>
      <c r="CQ13" s="6">
        <f>+[1]Bilancio_In!CQ9</f>
        <v>0</v>
      </c>
      <c r="CR13" s="6">
        <f>+[1]Bilancio_In!CR9</f>
        <v>0</v>
      </c>
      <c r="CS13" s="6">
        <f>+[1]Bilancio_In!CS9</f>
        <v>0</v>
      </c>
      <c r="CT13" s="6">
        <f>+[1]Bilancio_In!CT9</f>
        <v>0</v>
      </c>
      <c r="CU13" s="6">
        <f>+[1]Bilancio_In!CU9</f>
        <v>0</v>
      </c>
      <c r="CV13" s="6">
        <f>+[1]Bilancio_In!CV9</f>
        <v>0</v>
      </c>
      <c r="CW13" s="6">
        <f>+[1]Bilancio_In!CW9</f>
        <v>0</v>
      </c>
      <c r="CX13" s="6">
        <f>+[1]Bilancio_In!CX9</f>
        <v>0</v>
      </c>
      <c r="CY13" s="6">
        <f>+[1]Bilancio_In!CY9</f>
        <v>0</v>
      </c>
      <c r="CZ13" s="6">
        <f>+[1]Bilancio_In!CZ9</f>
        <v>0</v>
      </c>
      <c r="DA13" s="6">
        <f>+[1]Bilancio_In!DA9</f>
        <v>0</v>
      </c>
      <c r="DB13" s="6">
        <f>+[1]Bilancio_In!DB9</f>
        <v>0</v>
      </c>
      <c r="DC13" s="6">
        <f>+[1]Bilancio_In!DC9</f>
        <v>0</v>
      </c>
      <c r="DD13" s="6">
        <f>+[1]Bilancio_In!DD9</f>
        <v>0</v>
      </c>
      <c r="DE13" s="6">
        <f>+[1]Bilancio_In!DE9</f>
        <v>0</v>
      </c>
      <c r="DF13" s="6">
        <f>+[1]Bilancio_In!DF9</f>
        <v>0</v>
      </c>
      <c r="DG13" s="6">
        <f>+[1]Bilancio_In!DG9</f>
        <v>0</v>
      </c>
      <c r="DH13" s="6">
        <f>+[1]Bilancio_In!DH9</f>
        <v>0</v>
      </c>
      <c r="DI13" s="6">
        <f>+[1]Bilancio_In!DI9</f>
        <v>0</v>
      </c>
      <c r="DJ13" s="6">
        <f>+[1]Bilancio_In!DJ9</f>
        <v>0</v>
      </c>
      <c r="DK13" s="6">
        <f>+[1]Bilancio_In!DK9</f>
        <v>0</v>
      </c>
      <c r="DL13" s="6">
        <f>+[1]Bilancio_In!DL9</f>
        <v>0</v>
      </c>
      <c r="DM13" s="6">
        <f>+[1]Bilancio_In!DM9</f>
        <v>0</v>
      </c>
      <c r="DN13" s="6">
        <f>+[1]Bilancio_In!DN9</f>
        <v>0</v>
      </c>
      <c r="DO13" s="6">
        <f>+[1]Bilancio_In!DO9</f>
        <v>0</v>
      </c>
      <c r="DP13" s="6">
        <f>+[1]Bilancio_In!DP9</f>
        <v>0</v>
      </c>
      <c r="DQ13" s="6">
        <f>+[1]Bilancio_In!DQ9</f>
        <v>0</v>
      </c>
      <c r="DR13" s="6">
        <f>+[1]Bilancio_In!DR9</f>
        <v>0</v>
      </c>
      <c r="DS13" s="6">
        <f>+[1]Bilancio_In!DS9</f>
        <v>0</v>
      </c>
      <c r="DT13" s="6">
        <f>+[1]Bilancio_In!DT9</f>
        <v>0</v>
      </c>
      <c r="DU13" s="6">
        <f>+[1]Bilancio_In!DU9</f>
        <v>0</v>
      </c>
      <c r="DV13" s="6">
        <f>+[1]Bilancio_In!DV9</f>
        <v>0</v>
      </c>
      <c r="DW13" s="6">
        <f>+[1]Bilancio_In!DW9</f>
        <v>0</v>
      </c>
      <c r="DY13" s="6"/>
      <c r="DZ13" s="6"/>
      <c r="EA13" s="6"/>
      <c r="EB13" s="6"/>
      <c r="EC13" s="6"/>
      <c r="ED13" s="6"/>
      <c r="EE13" s="6"/>
      <c r="EF13" s="6"/>
      <c r="EG13" s="6"/>
      <c r="EH13" s="6"/>
    </row>
    <row r="14" spans="2:138">
      <c r="F14" s="239"/>
    </row>
    <row r="15" spans="2:138">
      <c r="F15" s="26" t="s">
        <v>365</v>
      </c>
      <c r="G15" s="235"/>
      <c r="H15" s="27">
        <f>SUM(H9:H13)</f>
        <v>1036000</v>
      </c>
      <c r="I15" s="27">
        <f>SUM(I9:I13)</f>
        <v>1036000</v>
      </c>
      <c r="J15" s="27">
        <f t="shared" ref="J15:BU15" si="10">SUM(J9:J13)</f>
        <v>1036000</v>
      </c>
      <c r="K15" s="27">
        <f t="shared" si="10"/>
        <v>976000</v>
      </c>
      <c r="L15" s="27">
        <f t="shared" si="10"/>
        <v>976000</v>
      </c>
      <c r="M15" s="27">
        <f t="shared" si="10"/>
        <v>976000</v>
      </c>
      <c r="N15" s="27">
        <f t="shared" si="10"/>
        <v>976000</v>
      </c>
      <c r="O15" s="27">
        <f t="shared" si="10"/>
        <v>976000</v>
      </c>
      <c r="P15" s="27">
        <f t="shared" si="10"/>
        <v>976000</v>
      </c>
      <c r="Q15" s="27">
        <f t="shared" si="10"/>
        <v>976000</v>
      </c>
      <c r="R15" s="27">
        <f t="shared" si="10"/>
        <v>976000</v>
      </c>
      <c r="S15" s="27">
        <f t="shared" si="10"/>
        <v>976000</v>
      </c>
      <c r="T15" s="27">
        <f t="shared" si="10"/>
        <v>976000</v>
      </c>
      <c r="U15" s="27">
        <f t="shared" si="10"/>
        <v>976000</v>
      </c>
      <c r="V15" s="27">
        <f t="shared" si="10"/>
        <v>976000</v>
      </c>
      <c r="W15" s="27">
        <f t="shared" si="10"/>
        <v>976000</v>
      </c>
      <c r="X15" s="27">
        <f t="shared" si="10"/>
        <v>976000</v>
      </c>
      <c r="Y15" s="27">
        <f t="shared" si="10"/>
        <v>976000</v>
      </c>
      <c r="Z15" s="27">
        <f t="shared" si="10"/>
        <v>976000</v>
      </c>
      <c r="AA15" s="27">
        <f t="shared" si="10"/>
        <v>976000</v>
      </c>
      <c r="AB15" s="27">
        <f t="shared" si="10"/>
        <v>976000</v>
      </c>
      <c r="AC15" s="27">
        <f t="shared" si="10"/>
        <v>976000</v>
      </c>
      <c r="AD15" s="27">
        <f t="shared" si="10"/>
        <v>976000</v>
      </c>
      <c r="AE15" s="27">
        <f t="shared" si="10"/>
        <v>976000</v>
      </c>
      <c r="AF15" s="27">
        <f t="shared" si="10"/>
        <v>335500</v>
      </c>
      <c r="AG15" s="27">
        <f t="shared" si="10"/>
        <v>335500</v>
      </c>
      <c r="AH15" s="27">
        <f t="shared" si="10"/>
        <v>335500</v>
      </c>
      <c r="AI15" s="27">
        <f t="shared" si="10"/>
        <v>335500</v>
      </c>
      <c r="AJ15" s="27">
        <f t="shared" si="10"/>
        <v>335500</v>
      </c>
      <c r="AK15" s="27">
        <f t="shared" si="10"/>
        <v>335500</v>
      </c>
      <c r="AL15" s="27">
        <f t="shared" si="10"/>
        <v>335500</v>
      </c>
      <c r="AM15" s="27">
        <f t="shared" si="10"/>
        <v>335500</v>
      </c>
      <c r="AN15" s="27">
        <f t="shared" si="10"/>
        <v>335500</v>
      </c>
      <c r="AO15" s="27">
        <f t="shared" si="10"/>
        <v>335500</v>
      </c>
      <c r="AP15" s="27">
        <f t="shared" si="10"/>
        <v>335500</v>
      </c>
      <c r="AQ15" s="27">
        <f t="shared" si="10"/>
        <v>335500</v>
      </c>
      <c r="AR15" s="27">
        <f t="shared" si="10"/>
        <v>976000</v>
      </c>
      <c r="AS15" s="27">
        <f t="shared" si="10"/>
        <v>976000</v>
      </c>
      <c r="AT15" s="27">
        <f t="shared" si="10"/>
        <v>976000</v>
      </c>
      <c r="AU15" s="27">
        <f t="shared" si="10"/>
        <v>976000</v>
      </c>
      <c r="AV15" s="27">
        <f t="shared" si="10"/>
        <v>976000</v>
      </c>
      <c r="AW15" s="27">
        <f t="shared" si="10"/>
        <v>976000</v>
      </c>
      <c r="AX15" s="27">
        <f t="shared" si="10"/>
        <v>976000</v>
      </c>
      <c r="AY15" s="27">
        <f t="shared" si="10"/>
        <v>976000</v>
      </c>
      <c r="AZ15" s="27">
        <f t="shared" si="10"/>
        <v>976000</v>
      </c>
      <c r="BA15" s="27">
        <f t="shared" si="10"/>
        <v>976000</v>
      </c>
      <c r="BB15" s="27">
        <f t="shared" si="10"/>
        <v>976000</v>
      </c>
      <c r="BC15" s="27">
        <f t="shared" si="10"/>
        <v>976000</v>
      </c>
      <c r="BD15" s="27">
        <f t="shared" si="10"/>
        <v>976000</v>
      </c>
      <c r="BE15" s="27">
        <f t="shared" si="10"/>
        <v>976000</v>
      </c>
      <c r="BF15" s="27">
        <f t="shared" si="10"/>
        <v>976000</v>
      </c>
      <c r="BG15" s="27">
        <f t="shared" si="10"/>
        <v>976000</v>
      </c>
      <c r="BH15" s="27">
        <f t="shared" si="10"/>
        <v>976000</v>
      </c>
      <c r="BI15" s="27">
        <f t="shared" si="10"/>
        <v>976000</v>
      </c>
      <c r="BJ15" s="27">
        <f t="shared" si="10"/>
        <v>976000</v>
      </c>
      <c r="BK15" s="27">
        <f t="shared" si="10"/>
        <v>976000</v>
      </c>
      <c r="BL15" s="27">
        <f t="shared" si="10"/>
        <v>976000</v>
      </c>
      <c r="BM15" s="27">
        <f t="shared" si="10"/>
        <v>976000</v>
      </c>
      <c r="BN15" s="27">
        <f t="shared" si="10"/>
        <v>976000</v>
      </c>
      <c r="BO15" s="27">
        <f t="shared" si="10"/>
        <v>976000</v>
      </c>
      <c r="BP15" s="27">
        <f t="shared" si="10"/>
        <v>976000</v>
      </c>
      <c r="BQ15" s="27">
        <f t="shared" si="10"/>
        <v>976000</v>
      </c>
      <c r="BR15" s="27">
        <f t="shared" si="10"/>
        <v>976000</v>
      </c>
      <c r="BS15" s="27">
        <f t="shared" si="10"/>
        <v>976000</v>
      </c>
      <c r="BT15" s="27">
        <f t="shared" si="10"/>
        <v>976000</v>
      </c>
      <c r="BU15" s="27">
        <f t="shared" si="10"/>
        <v>976000</v>
      </c>
      <c r="BV15" s="27">
        <f t="shared" ref="BV15:DW15" si="11">SUM(BV9:BV13)</f>
        <v>976000</v>
      </c>
      <c r="BW15" s="27">
        <f t="shared" si="11"/>
        <v>976000</v>
      </c>
      <c r="BX15" s="27">
        <f t="shared" si="11"/>
        <v>976000</v>
      </c>
      <c r="BY15" s="27">
        <f t="shared" si="11"/>
        <v>976000</v>
      </c>
      <c r="BZ15" s="27">
        <f t="shared" si="11"/>
        <v>976000</v>
      </c>
      <c r="CA15" s="27">
        <f t="shared" si="11"/>
        <v>976000</v>
      </c>
      <c r="CB15" s="27">
        <f t="shared" si="11"/>
        <v>976000</v>
      </c>
      <c r="CC15" s="27">
        <f t="shared" si="11"/>
        <v>976000</v>
      </c>
      <c r="CD15" s="27">
        <f t="shared" si="11"/>
        <v>976000</v>
      </c>
      <c r="CE15" s="27">
        <f t="shared" si="11"/>
        <v>976000</v>
      </c>
      <c r="CF15" s="27">
        <f t="shared" si="11"/>
        <v>976000</v>
      </c>
      <c r="CG15" s="27">
        <f t="shared" si="11"/>
        <v>976000</v>
      </c>
      <c r="CH15" s="27">
        <f t="shared" si="11"/>
        <v>976000</v>
      </c>
      <c r="CI15" s="27">
        <f t="shared" si="11"/>
        <v>976000</v>
      </c>
      <c r="CJ15" s="27">
        <f t="shared" si="11"/>
        <v>976000</v>
      </c>
      <c r="CK15" s="27">
        <f t="shared" si="11"/>
        <v>976000</v>
      </c>
      <c r="CL15" s="27">
        <f t="shared" si="11"/>
        <v>976000</v>
      </c>
      <c r="CM15" s="27">
        <f t="shared" si="11"/>
        <v>976000</v>
      </c>
      <c r="CN15" s="27">
        <f t="shared" si="11"/>
        <v>976000</v>
      </c>
      <c r="CO15" s="27">
        <f t="shared" si="11"/>
        <v>976000</v>
      </c>
      <c r="CP15" s="27">
        <f t="shared" si="11"/>
        <v>976000</v>
      </c>
      <c r="CQ15" s="27">
        <f t="shared" si="11"/>
        <v>976000</v>
      </c>
      <c r="CR15" s="27">
        <f t="shared" si="11"/>
        <v>976000</v>
      </c>
      <c r="CS15" s="27">
        <f t="shared" si="11"/>
        <v>976000</v>
      </c>
      <c r="CT15" s="27">
        <f t="shared" si="11"/>
        <v>976000</v>
      </c>
      <c r="CU15" s="27">
        <f t="shared" si="11"/>
        <v>976000</v>
      </c>
      <c r="CV15" s="27">
        <f t="shared" si="11"/>
        <v>976000</v>
      </c>
      <c r="CW15" s="27">
        <f t="shared" si="11"/>
        <v>976000</v>
      </c>
      <c r="CX15" s="27">
        <f t="shared" si="11"/>
        <v>976000</v>
      </c>
      <c r="CY15" s="27">
        <f t="shared" si="11"/>
        <v>976000</v>
      </c>
      <c r="CZ15" s="27">
        <f t="shared" si="11"/>
        <v>976000</v>
      </c>
      <c r="DA15" s="27">
        <f t="shared" si="11"/>
        <v>976000</v>
      </c>
      <c r="DB15" s="27">
        <f t="shared" si="11"/>
        <v>976000</v>
      </c>
      <c r="DC15" s="27">
        <f t="shared" si="11"/>
        <v>976000</v>
      </c>
      <c r="DD15" s="27">
        <f t="shared" si="11"/>
        <v>976000</v>
      </c>
      <c r="DE15" s="27">
        <f t="shared" si="11"/>
        <v>976000</v>
      </c>
      <c r="DF15" s="27">
        <f t="shared" si="11"/>
        <v>976000</v>
      </c>
      <c r="DG15" s="27">
        <f t="shared" si="11"/>
        <v>976000</v>
      </c>
      <c r="DH15" s="27">
        <f t="shared" si="11"/>
        <v>976000</v>
      </c>
      <c r="DI15" s="27">
        <f t="shared" si="11"/>
        <v>976000</v>
      </c>
      <c r="DJ15" s="27">
        <f t="shared" si="11"/>
        <v>976000</v>
      </c>
      <c r="DK15" s="27">
        <f t="shared" si="11"/>
        <v>976000</v>
      </c>
      <c r="DL15" s="27">
        <f t="shared" si="11"/>
        <v>976000</v>
      </c>
      <c r="DM15" s="27">
        <f t="shared" si="11"/>
        <v>976000</v>
      </c>
      <c r="DN15" s="27">
        <f t="shared" si="11"/>
        <v>976000</v>
      </c>
      <c r="DO15" s="27">
        <f t="shared" si="11"/>
        <v>976000</v>
      </c>
      <c r="DP15" s="27">
        <f t="shared" si="11"/>
        <v>976000</v>
      </c>
      <c r="DQ15" s="27">
        <f t="shared" si="11"/>
        <v>976000</v>
      </c>
      <c r="DR15" s="27">
        <f t="shared" si="11"/>
        <v>976000</v>
      </c>
      <c r="DS15" s="27">
        <f t="shared" si="11"/>
        <v>976000</v>
      </c>
      <c r="DT15" s="27">
        <f t="shared" si="11"/>
        <v>976000</v>
      </c>
      <c r="DU15" s="27">
        <f t="shared" si="11"/>
        <v>976000</v>
      </c>
      <c r="DV15" s="27">
        <f t="shared" si="11"/>
        <v>976000</v>
      </c>
      <c r="DW15" s="27">
        <f t="shared" si="11"/>
        <v>976000</v>
      </c>
      <c r="DY15" s="27">
        <f t="shared" ref="DY15:EH15" si="12">SUM(DY9:DY12)</f>
        <v>11802000</v>
      </c>
      <c r="DZ15" s="27">
        <f t="shared" si="12"/>
        <v>11712000</v>
      </c>
      <c r="EA15" s="27">
        <f t="shared" si="12"/>
        <v>4026000</v>
      </c>
      <c r="EB15" s="27">
        <f t="shared" si="12"/>
        <v>11712000</v>
      </c>
      <c r="EC15" s="27">
        <f t="shared" si="12"/>
        <v>11712000</v>
      </c>
      <c r="ED15" s="27">
        <f t="shared" si="12"/>
        <v>11712000</v>
      </c>
      <c r="EE15" s="27">
        <f t="shared" si="12"/>
        <v>11712000</v>
      </c>
      <c r="EF15" s="27">
        <f t="shared" si="12"/>
        <v>11712000</v>
      </c>
      <c r="EG15" s="27">
        <f t="shared" si="12"/>
        <v>11712000</v>
      </c>
      <c r="EH15" s="27">
        <f t="shared" si="12"/>
        <v>11712000</v>
      </c>
    </row>
    <row r="16" spans="2:138">
      <c r="F16" s="14"/>
    </row>
    <row r="17" spans="5:138">
      <c r="F17" s="14"/>
    </row>
    <row r="18" spans="5:138" ht="21">
      <c r="E18" s="32" t="s">
        <v>318</v>
      </c>
    </row>
    <row r="19" spans="5:138" ht="21">
      <c r="E19" s="32"/>
    </row>
    <row r="20" spans="5:138">
      <c r="F20" s="25" t="s">
        <v>366</v>
      </c>
      <c r="H20" s="3">
        <f>+[1]C_Variabili!H100</f>
        <v>19520</v>
      </c>
      <c r="I20" s="3">
        <f>+[1]C_Variabili!I100</f>
        <v>48800</v>
      </c>
      <c r="J20" s="3">
        <f>+[1]C_Variabili!J100</f>
        <v>87840</v>
      </c>
      <c r="K20" s="3">
        <f>+[1]C_Variabili!K100</f>
        <v>107360</v>
      </c>
      <c r="L20" s="3">
        <f>+[1]C_Variabili!L100</f>
        <v>107360</v>
      </c>
      <c r="M20" s="3">
        <f>+[1]C_Variabili!M100</f>
        <v>107360</v>
      </c>
      <c r="N20" s="3">
        <f>+[1]C_Variabili!N100</f>
        <v>107360</v>
      </c>
      <c r="O20" s="3">
        <f>+[1]C_Variabili!O100</f>
        <v>107360</v>
      </c>
      <c r="P20" s="3">
        <f>+[1]C_Variabili!P100</f>
        <v>107360</v>
      </c>
      <c r="Q20" s="3">
        <f>+[1]C_Variabili!Q100</f>
        <v>107360</v>
      </c>
      <c r="R20" s="3">
        <f>+[1]C_Variabili!R100</f>
        <v>107360</v>
      </c>
      <c r="S20" s="3">
        <f>+[1]C_Variabili!S100</f>
        <v>107360</v>
      </c>
      <c r="T20" s="3">
        <f>+[1]C_Variabili!T100</f>
        <v>107360</v>
      </c>
      <c r="U20" s="3">
        <f>+[1]C_Variabili!U100</f>
        <v>107360</v>
      </c>
      <c r="V20" s="3">
        <f>+[1]C_Variabili!V100</f>
        <v>107360</v>
      </c>
      <c r="W20" s="3">
        <f>+[1]C_Variabili!W100</f>
        <v>107360</v>
      </c>
      <c r="X20" s="3">
        <f>+[1]C_Variabili!X100</f>
        <v>107360</v>
      </c>
      <c r="Y20" s="3">
        <f>+[1]C_Variabili!Y100</f>
        <v>107360</v>
      </c>
      <c r="Z20" s="3">
        <f>+[1]C_Variabili!Z100</f>
        <v>107360</v>
      </c>
      <c r="AA20" s="3">
        <f>+[1]C_Variabili!AA100</f>
        <v>107360</v>
      </c>
      <c r="AB20" s="3">
        <f>+[1]C_Variabili!AB100</f>
        <v>107360</v>
      </c>
      <c r="AC20" s="3">
        <f>+[1]C_Variabili!AC100</f>
        <v>107360</v>
      </c>
      <c r="AD20" s="3">
        <f>+[1]C_Variabili!AD100</f>
        <v>107360</v>
      </c>
      <c r="AE20" s="3">
        <f>+[1]C_Variabili!AE100</f>
        <v>107360</v>
      </c>
      <c r="AF20" s="3">
        <f>+[1]C_Variabili!AF100</f>
        <v>94550</v>
      </c>
      <c r="AG20" s="3">
        <f>+[1]C_Variabili!AG100</f>
        <v>75335</v>
      </c>
      <c r="AH20" s="3">
        <f>+[1]C_Variabili!AH100</f>
        <v>49715</v>
      </c>
      <c r="AI20" s="3">
        <f>+[1]C_Variabili!AI100</f>
        <v>36905</v>
      </c>
      <c r="AJ20" s="3">
        <f>+[1]C_Variabili!AJ100</f>
        <v>36905</v>
      </c>
      <c r="AK20" s="3">
        <f>+[1]C_Variabili!AK100</f>
        <v>36905</v>
      </c>
      <c r="AL20" s="3">
        <f>+[1]C_Variabili!AL100</f>
        <v>36905</v>
      </c>
      <c r="AM20" s="3">
        <f>+[1]C_Variabili!AM100</f>
        <v>36905</v>
      </c>
      <c r="AN20" s="3">
        <f>+[1]C_Variabili!AN100</f>
        <v>36905</v>
      </c>
      <c r="AO20" s="3">
        <f>+[1]C_Variabili!AO100</f>
        <v>36905</v>
      </c>
      <c r="AP20" s="3">
        <f>+[1]C_Variabili!AP100</f>
        <v>36905</v>
      </c>
      <c r="AQ20" s="3">
        <f>+[1]C_Variabili!AQ100</f>
        <v>36905</v>
      </c>
      <c r="AR20" s="3">
        <f>+[1]C_Variabili!AR100</f>
        <v>49715</v>
      </c>
      <c r="AS20" s="3">
        <f>+[1]C_Variabili!AS100</f>
        <v>68930</v>
      </c>
      <c r="AT20" s="3">
        <f>+[1]C_Variabili!AT100</f>
        <v>94550</v>
      </c>
      <c r="AU20" s="3">
        <f>+[1]C_Variabili!AU100</f>
        <v>107360</v>
      </c>
      <c r="AV20" s="3">
        <f>+[1]C_Variabili!AV100</f>
        <v>107360</v>
      </c>
      <c r="AW20" s="3">
        <f>+[1]C_Variabili!AW100</f>
        <v>107360</v>
      </c>
      <c r="AX20" s="3">
        <f>+[1]C_Variabili!AX100</f>
        <v>107360</v>
      </c>
      <c r="AY20" s="3">
        <f>+[1]C_Variabili!AY100</f>
        <v>107360</v>
      </c>
      <c r="AZ20" s="3">
        <f>+[1]C_Variabili!AZ100</f>
        <v>107360</v>
      </c>
      <c r="BA20" s="3">
        <f>+[1]C_Variabili!BA100</f>
        <v>107360</v>
      </c>
      <c r="BB20" s="3">
        <f>+[1]C_Variabili!BB100</f>
        <v>107360</v>
      </c>
      <c r="BC20" s="3">
        <f>+[1]C_Variabili!BC100</f>
        <v>107360</v>
      </c>
      <c r="BD20" s="3">
        <f>+[1]C_Variabili!BD100</f>
        <v>107360</v>
      </c>
      <c r="BE20" s="3">
        <f>+[1]C_Variabili!BE100</f>
        <v>107360</v>
      </c>
      <c r="BF20" s="3">
        <f>+[1]C_Variabili!BF100</f>
        <v>107360</v>
      </c>
      <c r="BG20" s="3">
        <f>+[1]C_Variabili!BG100</f>
        <v>107360</v>
      </c>
      <c r="BH20" s="3">
        <f>+[1]C_Variabili!BH100</f>
        <v>107360</v>
      </c>
      <c r="BI20" s="3">
        <f>+[1]C_Variabili!BI100</f>
        <v>107360</v>
      </c>
      <c r="BJ20" s="3">
        <f>+[1]C_Variabili!BJ100</f>
        <v>107360</v>
      </c>
      <c r="BK20" s="3">
        <f>+[1]C_Variabili!BK100</f>
        <v>107360</v>
      </c>
      <c r="BL20" s="3">
        <f>+[1]C_Variabili!BL100</f>
        <v>107360</v>
      </c>
      <c r="BM20" s="3">
        <f>+[1]C_Variabili!BM100</f>
        <v>107360</v>
      </c>
      <c r="BN20" s="3">
        <f>+[1]C_Variabili!BN100</f>
        <v>107360</v>
      </c>
      <c r="BO20" s="3">
        <f>+[1]C_Variabili!BO100</f>
        <v>107360</v>
      </c>
      <c r="BP20" s="3">
        <f>+[1]C_Variabili!BP100</f>
        <v>107360</v>
      </c>
      <c r="BQ20" s="3">
        <f>+[1]C_Variabili!BQ100</f>
        <v>107360</v>
      </c>
      <c r="BR20" s="3">
        <f>+[1]C_Variabili!BR100</f>
        <v>107360</v>
      </c>
      <c r="BS20" s="3">
        <f>+[1]C_Variabili!BS100</f>
        <v>107360</v>
      </c>
      <c r="BT20" s="3">
        <f>+[1]C_Variabili!BT100</f>
        <v>107360</v>
      </c>
      <c r="BU20" s="3">
        <f>+[1]C_Variabili!BU100</f>
        <v>107360</v>
      </c>
      <c r="BV20" s="3">
        <f>+[1]C_Variabili!BV100</f>
        <v>107360</v>
      </c>
      <c r="BW20" s="3">
        <f>+[1]C_Variabili!BW100</f>
        <v>107360</v>
      </c>
      <c r="BX20" s="3">
        <f>+[1]C_Variabili!BX100</f>
        <v>107360</v>
      </c>
      <c r="BY20" s="3">
        <f>+[1]C_Variabili!BY100</f>
        <v>107360</v>
      </c>
      <c r="BZ20" s="3">
        <f>+[1]C_Variabili!BZ100</f>
        <v>107360</v>
      </c>
      <c r="CA20" s="3">
        <f>+[1]C_Variabili!CA100</f>
        <v>107360</v>
      </c>
      <c r="CB20" s="3">
        <f>+[1]C_Variabili!CB100</f>
        <v>107360</v>
      </c>
      <c r="CC20" s="3">
        <f>+[1]C_Variabili!CC100</f>
        <v>107360</v>
      </c>
      <c r="CD20" s="3">
        <f>+[1]C_Variabili!CD100</f>
        <v>107360</v>
      </c>
      <c r="CE20" s="3">
        <f>+[1]C_Variabili!CE100</f>
        <v>107360</v>
      </c>
      <c r="CF20" s="3">
        <f>+[1]C_Variabili!CF100</f>
        <v>107360</v>
      </c>
      <c r="CG20" s="3">
        <f>+[1]C_Variabili!CG100</f>
        <v>107360</v>
      </c>
      <c r="CH20" s="3">
        <f>+[1]C_Variabili!CH100</f>
        <v>107360</v>
      </c>
      <c r="CI20" s="3">
        <f>+[1]C_Variabili!CI100</f>
        <v>107360</v>
      </c>
      <c r="CJ20" s="3">
        <f>+[1]C_Variabili!CJ100</f>
        <v>107360</v>
      </c>
      <c r="CK20" s="3">
        <f>+[1]C_Variabili!CK100</f>
        <v>107360</v>
      </c>
      <c r="CL20" s="3">
        <f>+[1]C_Variabili!CL100</f>
        <v>107360</v>
      </c>
      <c r="CM20" s="3">
        <f>+[1]C_Variabili!CM100</f>
        <v>107360</v>
      </c>
      <c r="CN20" s="3">
        <f>+[1]C_Variabili!CN100</f>
        <v>107360</v>
      </c>
      <c r="CO20" s="3">
        <f>+[1]C_Variabili!CO100</f>
        <v>107360</v>
      </c>
      <c r="CP20" s="3">
        <f>+[1]C_Variabili!CP100</f>
        <v>107360</v>
      </c>
      <c r="CQ20" s="3">
        <f>+[1]C_Variabili!CQ100</f>
        <v>107360</v>
      </c>
      <c r="CR20" s="3">
        <f>+[1]C_Variabili!CR100</f>
        <v>107360</v>
      </c>
      <c r="CS20" s="3">
        <f>+[1]C_Variabili!CS100</f>
        <v>107360</v>
      </c>
      <c r="CT20" s="3">
        <f>+[1]C_Variabili!CT100</f>
        <v>107360</v>
      </c>
      <c r="CU20" s="3">
        <f>+[1]C_Variabili!CU100</f>
        <v>107360</v>
      </c>
      <c r="CV20" s="3">
        <f>+[1]C_Variabili!CV100</f>
        <v>107360</v>
      </c>
      <c r="CW20" s="3">
        <f>+[1]C_Variabili!CW100</f>
        <v>107360</v>
      </c>
      <c r="CX20" s="3">
        <f>+[1]C_Variabili!CX100</f>
        <v>107360</v>
      </c>
      <c r="CY20" s="3">
        <f>+[1]C_Variabili!CY100</f>
        <v>107360</v>
      </c>
      <c r="CZ20" s="3">
        <f>+[1]C_Variabili!CZ100</f>
        <v>107360</v>
      </c>
      <c r="DA20" s="3">
        <f>+[1]C_Variabili!DA100</f>
        <v>107360</v>
      </c>
      <c r="DB20" s="3">
        <f>+[1]C_Variabili!DB100</f>
        <v>107360</v>
      </c>
      <c r="DC20" s="3">
        <f>+[1]C_Variabili!DC100</f>
        <v>107360</v>
      </c>
      <c r="DD20" s="3">
        <f>+[1]C_Variabili!DD100</f>
        <v>107360</v>
      </c>
      <c r="DE20" s="3">
        <f>+[1]C_Variabili!DE100</f>
        <v>107360</v>
      </c>
      <c r="DF20" s="3">
        <f>+[1]C_Variabili!DF100</f>
        <v>107360</v>
      </c>
      <c r="DG20" s="3">
        <f>+[1]C_Variabili!DG100</f>
        <v>107360</v>
      </c>
      <c r="DH20" s="3">
        <f>+[1]C_Variabili!DH100</f>
        <v>107360</v>
      </c>
      <c r="DI20" s="3">
        <f>+[1]C_Variabili!DI100</f>
        <v>107360</v>
      </c>
      <c r="DJ20" s="3">
        <f>+[1]C_Variabili!DJ100</f>
        <v>107360</v>
      </c>
      <c r="DK20" s="3">
        <f>+[1]C_Variabili!DK100</f>
        <v>107360</v>
      </c>
      <c r="DL20" s="3">
        <f>+[1]C_Variabili!DL100</f>
        <v>107360</v>
      </c>
      <c r="DM20" s="3">
        <f>+[1]C_Variabili!DM100</f>
        <v>107360</v>
      </c>
      <c r="DN20" s="3">
        <f>+[1]C_Variabili!DN100</f>
        <v>107360</v>
      </c>
      <c r="DO20" s="3">
        <f>+[1]C_Variabili!DO100</f>
        <v>107360</v>
      </c>
      <c r="DP20" s="3">
        <f>+[1]C_Variabili!DP100</f>
        <v>107360</v>
      </c>
      <c r="DQ20" s="3">
        <f>+[1]C_Variabili!DQ100</f>
        <v>107360</v>
      </c>
      <c r="DR20" s="3">
        <f>+[1]C_Variabili!DR100</f>
        <v>107360</v>
      </c>
      <c r="DS20" s="3">
        <f>+[1]C_Variabili!DS100</f>
        <v>107360</v>
      </c>
      <c r="DT20" s="3">
        <f>+[1]C_Variabili!DT100</f>
        <v>107360</v>
      </c>
      <c r="DU20" s="3">
        <f>+[1]C_Variabili!DU100</f>
        <v>107360</v>
      </c>
      <c r="DV20" s="3">
        <f>+[1]C_Variabili!DV100</f>
        <v>107360</v>
      </c>
      <c r="DW20" s="3">
        <f>+[1]C_Variabili!DW100</f>
        <v>107360</v>
      </c>
      <c r="DY20" s="6">
        <f>+SUM(H20:S20)</f>
        <v>1122400</v>
      </c>
      <c r="DZ20" s="6">
        <f>+SUM(T20:AE20)</f>
        <v>1288320</v>
      </c>
      <c r="EA20" s="6">
        <f>+SUM(AF20:AQ20)</f>
        <v>551745</v>
      </c>
      <c r="EB20" s="6">
        <f>+SUM(AR20:BC20)</f>
        <v>1179435</v>
      </c>
      <c r="EC20" s="6">
        <f>+SUM(BD20:BO20)</f>
        <v>1288320</v>
      </c>
      <c r="ED20" s="6">
        <f>+SUM(BP20:CA20)</f>
        <v>1288320</v>
      </c>
      <c r="EE20" s="6">
        <f>+SUM(CB20:CM20)</f>
        <v>1288320</v>
      </c>
      <c r="EF20" s="6">
        <f>+SUM(CN20:CY20)</f>
        <v>1288320</v>
      </c>
      <c r="EG20" s="6">
        <f>+SUM(CZ20:DK20)</f>
        <v>1288320</v>
      </c>
      <c r="EH20" s="6">
        <f>+SUM(DL20:DW20)</f>
        <v>1288320</v>
      </c>
    </row>
    <row r="21" spans="5:138">
      <c r="F21" s="25" t="s">
        <v>367</v>
      </c>
      <c r="H21" s="3">
        <f>+[1]C_Acquisto!H136+[1]Bilancio_In!H48</f>
        <v>40000</v>
      </c>
      <c r="I21" s="3">
        <f>+[1]C_Acquisto!I136+[1]Bilancio_In!I48</f>
        <v>40000</v>
      </c>
      <c r="J21" s="3">
        <f>+[1]C_Acquisto!J136+[1]Bilancio_In!J48</f>
        <v>40000</v>
      </c>
      <c r="K21" s="3">
        <f>+[1]C_Acquisto!K136+[1]Bilancio_In!K48</f>
        <v>0</v>
      </c>
      <c r="L21" s="3">
        <f>+[1]C_Acquisto!L136+[1]Bilancio_In!L48</f>
        <v>0</v>
      </c>
      <c r="M21" s="3">
        <f>+[1]C_Acquisto!M136+[1]Bilancio_In!M48</f>
        <v>0</v>
      </c>
      <c r="N21" s="3">
        <f>+[1]C_Acquisto!N136+[1]Bilancio_In!N48</f>
        <v>0</v>
      </c>
      <c r="O21" s="3">
        <f>+[1]C_Acquisto!O136+[1]Bilancio_In!O48</f>
        <v>0</v>
      </c>
      <c r="P21" s="3">
        <f>+[1]C_Acquisto!P136+[1]Bilancio_In!P48</f>
        <v>0</v>
      </c>
      <c r="Q21" s="3">
        <f>+[1]C_Acquisto!Q136+[1]Bilancio_In!Q48</f>
        <v>0</v>
      </c>
      <c r="R21" s="3">
        <f>+[1]C_Acquisto!R136+[1]Bilancio_In!R48</f>
        <v>0</v>
      </c>
      <c r="S21" s="3">
        <f>+[1]C_Acquisto!S136+[1]Bilancio_In!S48</f>
        <v>0</v>
      </c>
      <c r="T21" s="3">
        <f>+[1]C_Acquisto!T136+[1]Bilancio_In!T48</f>
        <v>0</v>
      </c>
      <c r="U21" s="3">
        <f>+[1]C_Acquisto!U136+[1]Bilancio_In!U48</f>
        <v>0</v>
      </c>
      <c r="V21" s="3">
        <f>+[1]C_Acquisto!V136+[1]Bilancio_In!V48</f>
        <v>0</v>
      </c>
      <c r="W21" s="3">
        <f>+[1]C_Acquisto!W136+[1]Bilancio_In!W48</f>
        <v>0</v>
      </c>
      <c r="X21" s="3">
        <f>+[1]C_Acquisto!X136+[1]Bilancio_In!X48</f>
        <v>0</v>
      </c>
      <c r="Y21" s="3">
        <f>+[1]C_Acquisto!Y136+[1]Bilancio_In!Y48</f>
        <v>0</v>
      </c>
      <c r="Z21" s="3">
        <f>+[1]C_Acquisto!Z136+[1]Bilancio_In!Z48</f>
        <v>0</v>
      </c>
      <c r="AA21" s="3">
        <f>+[1]C_Acquisto!AA136+[1]Bilancio_In!AA48</f>
        <v>0</v>
      </c>
      <c r="AB21" s="3">
        <f>+[1]C_Acquisto!AB136+[1]Bilancio_In!AB48</f>
        <v>0</v>
      </c>
      <c r="AC21" s="3">
        <f>+[1]C_Acquisto!AC136+[1]Bilancio_In!AC48</f>
        <v>0</v>
      </c>
      <c r="AD21" s="3">
        <f>+[1]C_Acquisto!AD136+[1]Bilancio_In!AD48</f>
        <v>0</v>
      </c>
      <c r="AE21" s="3">
        <f>+[1]C_Acquisto!AE136+[1]Bilancio_In!AE48</f>
        <v>0</v>
      </c>
      <c r="AF21" s="3">
        <f>+[1]C_Acquisto!AF136+[1]Bilancio_In!AF48</f>
        <v>0</v>
      </c>
      <c r="AG21" s="3">
        <f>+[1]C_Acquisto!AG136+[1]Bilancio_In!AG48</f>
        <v>0</v>
      </c>
      <c r="AH21" s="3">
        <f>+[1]C_Acquisto!AH136+[1]Bilancio_In!AH48</f>
        <v>0</v>
      </c>
      <c r="AI21" s="3">
        <f>+[1]C_Acquisto!AI136+[1]Bilancio_In!AI48</f>
        <v>0</v>
      </c>
      <c r="AJ21" s="3">
        <f>+[1]C_Acquisto!AJ136+[1]Bilancio_In!AJ48</f>
        <v>0</v>
      </c>
      <c r="AK21" s="3">
        <f>+[1]C_Acquisto!AK136+[1]Bilancio_In!AK48</f>
        <v>0</v>
      </c>
      <c r="AL21" s="3">
        <f>+[1]C_Acquisto!AL136+[1]Bilancio_In!AL48</f>
        <v>0</v>
      </c>
      <c r="AM21" s="3">
        <f>+[1]C_Acquisto!AM136+[1]Bilancio_In!AM48</f>
        <v>0</v>
      </c>
      <c r="AN21" s="3">
        <f>+[1]C_Acquisto!AN136+[1]Bilancio_In!AN48</f>
        <v>0</v>
      </c>
      <c r="AO21" s="3">
        <f>+[1]C_Acquisto!AO136+[1]Bilancio_In!AO48</f>
        <v>0</v>
      </c>
      <c r="AP21" s="3">
        <f>+[1]C_Acquisto!AP136+[1]Bilancio_In!AP48</f>
        <v>0</v>
      </c>
      <c r="AQ21" s="3">
        <f>+[1]C_Acquisto!AQ136+[1]Bilancio_In!AQ48</f>
        <v>0</v>
      </c>
      <c r="AR21" s="3">
        <f>+[1]C_Acquisto!AR136+[1]Bilancio_In!AR48</f>
        <v>0</v>
      </c>
      <c r="AS21" s="3">
        <f>+[1]C_Acquisto!AS136+[1]Bilancio_In!AS48</f>
        <v>0</v>
      </c>
      <c r="AT21" s="3">
        <f>+[1]C_Acquisto!AT136+[1]Bilancio_In!AT48</f>
        <v>0</v>
      </c>
      <c r="AU21" s="3">
        <f>+[1]C_Acquisto!AU136+[1]Bilancio_In!AU48</f>
        <v>0</v>
      </c>
      <c r="AV21" s="3">
        <f>+[1]C_Acquisto!AV136+[1]Bilancio_In!AV48</f>
        <v>0</v>
      </c>
      <c r="AW21" s="3">
        <f>+[1]C_Acquisto!AW136+[1]Bilancio_In!AW48</f>
        <v>0</v>
      </c>
      <c r="AX21" s="3">
        <f>+[1]C_Acquisto!AX136+[1]Bilancio_In!AX48</f>
        <v>0</v>
      </c>
      <c r="AY21" s="3">
        <f>+[1]C_Acquisto!AY136+[1]Bilancio_In!AY48</f>
        <v>0</v>
      </c>
      <c r="AZ21" s="3">
        <f>+[1]C_Acquisto!AZ136+[1]Bilancio_In!AZ48</f>
        <v>0</v>
      </c>
      <c r="BA21" s="3">
        <f>+[1]C_Acquisto!BA136+[1]Bilancio_In!BA48</f>
        <v>0</v>
      </c>
      <c r="BB21" s="3">
        <f>+[1]C_Acquisto!BB136+[1]Bilancio_In!BB48</f>
        <v>0</v>
      </c>
      <c r="BC21" s="3">
        <f>+[1]C_Acquisto!BC136+[1]Bilancio_In!BC48</f>
        <v>0</v>
      </c>
      <c r="BD21" s="3">
        <f>+[1]C_Acquisto!BD136+[1]Bilancio_In!BD48</f>
        <v>0</v>
      </c>
      <c r="BE21" s="3">
        <f>+[1]C_Acquisto!BE136+[1]Bilancio_In!BE48</f>
        <v>0</v>
      </c>
      <c r="BF21" s="3">
        <f>+[1]C_Acquisto!BF136+[1]Bilancio_In!BF48</f>
        <v>0</v>
      </c>
      <c r="BG21" s="3">
        <f>+[1]C_Acquisto!BG136+[1]Bilancio_In!BG48</f>
        <v>0</v>
      </c>
      <c r="BH21" s="3">
        <f>+[1]C_Acquisto!BH136+[1]Bilancio_In!BH48</f>
        <v>0</v>
      </c>
      <c r="BI21" s="3">
        <f>+[1]C_Acquisto!BI136+[1]Bilancio_In!BI48</f>
        <v>0</v>
      </c>
      <c r="BJ21" s="3">
        <f>+[1]C_Acquisto!BJ136+[1]Bilancio_In!BJ48</f>
        <v>0</v>
      </c>
      <c r="BK21" s="3">
        <f>+[1]C_Acquisto!BK136+[1]Bilancio_In!BK48</f>
        <v>0</v>
      </c>
      <c r="BL21" s="3">
        <f>+[1]C_Acquisto!BL136+[1]Bilancio_In!BL48</f>
        <v>0</v>
      </c>
      <c r="BM21" s="3">
        <f>+[1]C_Acquisto!BM136+[1]Bilancio_In!BM48</f>
        <v>0</v>
      </c>
      <c r="BN21" s="3">
        <f>+[1]C_Acquisto!BN136+[1]Bilancio_In!BN48</f>
        <v>0</v>
      </c>
      <c r="BO21" s="3">
        <f>+[1]C_Acquisto!BO136+[1]Bilancio_In!BO48</f>
        <v>0</v>
      </c>
      <c r="BP21" s="3">
        <f>+[1]C_Acquisto!BP136+[1]Bilancio_In!BP48</f>
        <v>0</v>
      </c>
      <c r="BQ21" s="3">
        <f>+[1]C_Acquisto!BQ136+[1]Bilancio_In!BQ48</f>
        <v>0</v>
      </c>
      <c r="BR21" s="3">
        <f>+[1]C_Acquisto!BR136+[1]Bilancio_In!BR48</f>
        <v>0</v>
      </c>
      <c r="BS21" s="3">
        <f>+[1]C_Acquisto!BS136+[1]Bilancio_In!BS48</f>
        <v>0</v>
      </c>
      <c r="BT21" s="3">
        <f>+[1]C_Acquisto!BT136+[1]Bilancio_In!BT48</f>
        <v>0</v>
      </c>
      <c r="BU21" s="3">
        <f>+[1]C_Acquisto!BU136+[1]Bilancio_In!BU48</f>
        <v>0</v>
      </c>
      <c r="BV21" s="3">
        <f>+[1]C_Acquisto!BV136+[1]Bilancio_In!BV48</f>
        <v>0</v>
      </c>
      <c r="BW21" s="3">
        <f>+[1]C_Acquisto!BW136+[1]Bilancio_In!BW48</f>
        <v>0</v>
      </c>
      <c r="BX21" s="3">
        <f>+[1]C_Acquisto!BX136+[1]Bilancio_In!BX48</f>
        <v>0</v>
      </c>
      <c r="BY21" s="3">
        <f>+[1]C_Acquisto!BY136+[1]Bilancio_In!BY48</f>
        <v>0</v>
      </c>
      <c r="BZ21" s="3">
        <f>+[1]C_Acquisto!BZ136+[1]Bilancio_In!BZ48</f>
        <v>0</v>
      </c>
      <c r="CA21" s="3">
        <f>+[1]C_Acquisto!CA136+[1]Bilancio_In!CA48</f>
        <v>0</v>
      </c>
      <c r="CB21" s="3">
        <f>+[1]C_Acquisto!CB136+[1]Bilancio_In!CB48</f>
        <v>0</v>
      </c>
      <c r="CC21" s="3">
        <f>+[1]C_Acquisto!CC136+[1]Bilancio_In!CC48</f>
        <v>0</v>
      </c>
      <c r="CD21" s="3">
        <f>+[1]C_Acquisto!CD136+[1]Bilancio_In!CD48</f>
        <v>0</v>
      </c>
      <c r="CE21" s="3">
        <f>+[1]C_Acquisto!CE136+[1]Bilancio_In!CE48</f>
        <v>0</v>
      </c>
      <c r="CF21" s="3">
        <f>+[1]C_Acquisto!CF136+[1]Bilancio_In!CF48</f>
        <v>0</v>
      </c>
      <c r="CG21" s="3">
        <f>+[1]C_Acquisto!CG136+[1]Bilancio_In!CG48</f>
        <v>0</v>
      </c>
      <c r="CH21" s="3">
        <f>+[1]C_Acquisto!CH136+[1]Bilancio_In!CH48</f>
        <v>0</v>
      </c>
      <c r="CI21" s="3">
        <f>+[1]C_Acquisto!CI136+[1]Bilancio_In!CI48</f>
        <v>0</v>
      </c>
      <c r="CJ21" s="3">
        <f>+[1]C_Acquisto!CJ136+[1]Bilancio_In!CJ48</f>
        <v>0</v>
      </c>
      <c r="CK21" s="3">
        <f>+[1]C_Acquisto!CK136+[1]Bilancio_In!CK48</f>
        <v>0</v>
      </c>
      <c r="CL21" s="3">
        <f>+[1]C_Acquisto!CL136+[1]Bilancio_In!CL48</f>
        <v>0</v>
      </c>
      <c r="CM21" s="3">
        <f>+[1]C_Acquisto!CM136+[1]Bilancio_In!CM48</f>
        <v>0</v>
      </c>
      <c r="CN21" s="3">
        <f>+[1]C_Acquisto!CN136+[1]Bilancio_In!CN48</f>
        <v>0</v>
      </c>
      <c r="CO21" s="3">
        <f>+[1]C_Acquisto!CO136+[1]Bilancio_In!CO48</f>
        <v>0</v>
      </c>
      <c r="CP21" s="3">
        <f>+[1]C_Acquisto!CP136+[1]Bilancio_In!CP48</f>
        <v>0</v>
      </c>
      <c r="CQ21" s="3">
        <f>+[1]C_Acquisto!CQ136+[1]Bilancio_In!CQ48</f>
        <v>0</v>
      </c>
      <c r="CR21" s="3">
        <f>+[1]C_Acquisto!CR136+[1]Bilancio_In!CR48</f>
        <v>0</v>
      </c>
      <c r="CS21" s="3">
        <f>+[1]C_Acquisto!CS136+[1]Bilancio_In!CS48</f>
        <v>0</v>
      </c>
      <c r="CT21" s="3">
        <f>+[1]C_Acquisto!CT136+[1]Bilancio_In!CT48</f>
        <v>0</v>
      </c>
      <c r="CU21" s="3">
        <f>+[1]C_Acquisto!CU136+[1]Bilancio_In!CU48</f>
        <v>0</v>
      </c>
      <c r="CV21" s="3">
        <f>+[1]C_Acquisto!CV136+[1]Bilancio_In!CV48</f>
        <v>0</v>
      </c>
      <c r="CW21" s="3">
        <f>+[1]C_Acquisto!CW136+[1]Bilancio_In!CW48</f>
        <v>0</v>
      </c>
      <c r="CX21" s="3">
        <f>+[1]C_Acquisto!CX136+[1]Bilancio_In!CX48</f>
        <v>0</v>
      </c>
      <c r="CY21" s="3">
        <f>+[1]C_Acquisto!CY136+[1]Bilancio_In!CY48</f>
        <v>0</v>
      </c>
      <c r="CZ21" s="3">
        <f>+[1]C_Acquisto!CZ136+[1]Bilancio_In!CZ48</f>
        <v>0</v>
      </c>
      <c r="DA21" s="3">
        <f>+[1]C_Acquisto!DA136+[1]Bilancio_In!DA48</f>
        <v>0</v>
      </c>
      <c r="DB21" s="3">
        <f>+[1]C_Acquisto!DB136+[1]Bilancio_In!DB48</f>
        <v>0</v>
      </c>
      <c r="DC21" s="3">
        <f>+[1]C_Acquisto!DC136+[1]Bilancio_In!DC48</f>
        <v>0</v>
      </c>
      <c r="DD21" s="3">
        <f>+[1]C_Acquisto!DD136+[1]Bilancio_In!DD48</f>
        <v>0</v>
      </c>
      <c r="DE21" s="3">
        <f>+[1]C_Acquisto!DE136+[1]Bilancio_In!DE48</f>
        <v>0</v>
      </c>
      <c r="DF21" s="3">
        <f>+[1]C_Acquisto!DF136+[1]Bilancio_In!DF48</f>
        <v>0</v>
      </c>
      <c r="DG21" s="3">
        <f>+[1]C_Acquisto!DG136+[1]Bilancio_In!DG48</f>
        <v>0</v>
      </c>
      <c r="DH21" s="3">
        <f>+[1]C_Acquisto!DH136+[1]Bilancio_In!DH48</f>
        <v>0</v>
      </c>
      <c r="DI21" s="3">
        <f>+[1]C_Acquisto!DI136+[1]Bilancio_In!DI48</f>
        <v>0</v>
      </c>
      <c r="DJ21" s="3">
        <f>+[1]C_Acquisto!DJ136+[1]Bilancio_In!DJ48</f>
        <v>0</v>
      </c>
      <c r="DK21" s="3">
        <f>+[1]C_Acquisto!DK136+[1]Bilancio_In!DK48</f>
        <v>0</v>
      </c>
      <c r="DL21" s="3">
        <f>+[1]C_Acquisto!DL136+[1]Bilancio_In!DL48</f>
        <v>0</v>
      </c>
      <c r="DM21" s="3">
        <f>+[1]C_Acquisto!DM136+[1]Bilancio_In!DM48</f>
        <v>0</v>
      </c>
      <c r="DN21" s="3">
        <f>+[1]C_Acquisto!DN136+[1]Bilancio_In!DN48</f>
        <v>0</v>
      </c>
      <c r="DO21" s="3">
        <f>+[1]C_Acquisto!DO136+[1]Bilancio_In!DO48</f>
        <v>0</v>
      </c>
      <c r="DP21" s="3">
        <f>+[1]C_Acquisto!DP136+[1]Bilancio_In!DP48</f>
        <v>0</v>
      </c>
      <c r="DQ21" s="3">
        <f>+[1]C_Acquisto!DQ136+[1]Bilancio_In!DQ48</f>
        <v>0</v>
      </c>
      <c r="DR21" s="3">
        <f>+[1]C_Acquisto!DR136+[1]Bilancio_In!DR48</f>
        <v>0</v>
      </c>
      <c r="DS21" s="3">
        <f>+[1]C_Acquisto!DS136+[1]Bilancio_In!DS48</f>
        <v>0</v>
      </c>
      <c r="DT21" s="3">
        <f>+[1]C_Acquisto!DT136+[1]Bilancio_In!DT48</f>
        <v>0</v>
      </c>
      <c r="DU21" s="3">
        <f>+[1]C_Acquisto!DU136+[1]Bilancio_In!DU48</f>
        <v>0</v>
      </c>
      <c r="DV21" s="3">
        <f>+[1]C_Acquisto!DV136+[1]Bilancio_In!DV48</f>
        <v>0</v>
      </c>
      <c r="DW21" s="3">
        <f>+[1]C_Acquisto!DW136+[1]Bilancio_In!DW48</f>
        <v>0</v>
      </c>
      <c r="DY21" s="6">
        <f>+SUM(H21:S21)</f>
        <v>120000</v>
      </c>
      <c r="DZ21" s="6">
        <f>+SUM(T21:AE21)</f>
        <v>0</v>
      </c>
      <c r="EA21" s="6">
        <f>+SUM(AF21:AQ21)</f>
        <v>0</v>
      </c>
      <c r="EB21" s="6">
        <f>+SUM(AR21:BC21)</f>
        <v>0</v>
      </c>
      <c r="EC21" s="6">
        <f>+SUM(BD21:BO21)</f>
        <v>0</v>
      </c>
      <c r="ED21" s="6">
        <f>+SUM(BP21:CA21)</f>
        <v>0</v>
      </c>
      <c r="EE21" s="6">
        <f>+SUM(CB21:CM21)</f>
        <v>0</v>
      </c>
      <c r="EF21" s="6">
        <f>+SUM(CN21:CY21)</f>
        <v>0</v>
      </c>
      <c r="EG21" s="6">
        <f>+SUM(CZ21:DK21)</f>
        <v>0</v>
      </c>
      <c r="EH21" s="6">
        <f>+SUM(DL21:DW21)</f>
        <v>0</v>
      </c>
    </row>
    <row r="22" spans="5:138">
      <c r="F22" s="25" t="s">
        <v>368</v>
      </c>
      <c r="H22" s="3">
        <f>+[1]C_Investimenti!F54+[1]Bilancio_In!H49</f>
        <v>30000</v>
      </c>
      <c r="I22" s="3">
        <f>+[1]C_Investimenti!G54+[1]Bilancio_In!I49</f>
        <v>30000</v>
      </c>
      <c r="J22" s="3">
        <f>+[1]C_Investimenti!H54+[1]Bilancio_In!J49</f>
        <v>30000</v>
      </c>
      <c r="K22" s="3">
        <f>+[1]C_Investimenti!I54+[1]Bilancio_In!K49</f>
        <v>0</v>
      </c>
      <c r="L22" s="3">
        <f>+[1]C_Investimenti!J54+[1]Bilancio_In!L49</f>
        <v>0</v>
      </c>
      <c r="M22" s="3">
        <f>+[1]C_Investimenti!K54+[1]Bilancio_In!M49</f>
        <v>0</v>
      </c>
      <c r="N22" s="3">
        <f>+[1]C_Investimenti!L54+[1]Bilancio_In!N49</f>
        <v>0</v>
      </c>
      <c r="O22" s="3">
        <f>+[1]C_Investimenti!M54+[1]Bilancio_In!O49</f>
        <v>0</v>
      </c>
      <c r="P22" s="3">
        <f>+[1]C_Investimenti!N54+[1]Bilancio_In!P49</f>
        <v>0</v>
      </c>
      <c r="Q22" s="3">
        <f>+[1]C_Investimenti!O54+[1]Bilancio_In!Q49</f>
        <v>0</v>
      </c>
      <c r="R22" s="3">
        <f>+[1]C_Investimenti!P54+[1]Bilancio_In!R49</f>
        <v>0</v>
      </c>
      <c r="S22" s="3">
        <f>+[1]C_Investimenti!Q54+[1]Bilancio_In!S49</f>
        <v>0</v>
      </c>
      <c r="T22" s="3">
        <f>+[1]C_Investimenti!R54+[1]Bilancio_In!T49</f>
        <v>0</v>
      </c>
      <c r="U22" s="3">
        <f>+[1]C_Investimenti!S54+[1]Bilancio_In!U49</f>
        <v>0</v>
      </c>
      <c r="V22" s="3">
        <f>+[1]C_Investimenti!T54+[1]Bilancio_In!V49</f>
        <v>0</v>
      </c>
      <c r="W22" s="3">
        <f>+[1]C_Investimenti!U54+[1]Bilancio_In!W49</f>
        <v>0</v>
      </c>
      <c r="X22" s="3">
        <f>+[1]C_Investimenti!V54+[1]Bilancio_In!X49</f>
        <v>0</v>
      </c>
      <c r="Y22" s="3">
        <f>+[1]C_Investimenti!W54+[1]Bilancio_In!Y49</f>
        <v>0</v>
      </c>
      <c r="Z22" s="3">
        <f>+[1]C_Investimenti!X54+[1]Bilancio_In!Z49</f>
        <v>0</v>
      </c>
      <c r="AA22" s="3">
        <f>+[1]C_Investimenti!Y54+[1]Bilancio_In!AA49</f>
        <v>0</v>
      </c>
      <c r="AB22" s="3">
        <f>+[1]C_Investimenti!Z54+[1]Bilancio_In!AB49</f>
        <v>0</v>
      </c>
      <c r="AC22" s="3">
        <f>+[1]C_Investimenti!AA54+[1]Bilancio_In!AC49</f>
        <v>0</v>
      </c>
      <c r="AD22" s="3">
        <f>+[1]C_Investimenti!AB54+[1]Bilancio_In!AD49</f>
        <v>0</v>
      </c>
      <c r="AE22" s="3">
        <f>+[1]C_Investimenti!AC54+[1]Bilancio_In!AE49</f>
        <v>0</v>
      </c>
      <c r="AF22" s="3">
        <f>+[1]C_Investimenti!AD54+[1]Bilancio_In!AF49</f>
        <v>0</v>
      </c>
      <c r="AG22" s="3">
        <f>+[1]C_Investimenti!AE54+[1]Bilancio_In!AG49</f>
        <v>0</v>
      </c>
      <c r="AH22" s="3">
        <f>+[1]C_Investimenti!AF54+[1]Bilancio_In!AH49</f>
        <v>0</v>
      </c>
      <c r="AI22" s="3">
        <f>+[1]C_Investimenti!AG54+[1]Bilancio_In!AI49</f>
        <v>0</v>
      </c>
      <c r="AJ22" s="3">
        <f>+[1]C_Investimenti!AH54+[1]Bilancio_In!AJ49</f>
        <v>0</v>
      </c>
      <c r="AK22" s="3">
        <f>+[1]C_Investimenti!AI54+[1]Bilancio_In!AK49</f>
        <v>0</v>
      </c>
      <c r="AL22" s="3">
        <f>+[1]C_Investimenti!AJ54+[1]Bilancio_In!AL49</f>
        <v>0</v>
      </c>
      <c r="AM22" s="3">
        <f>+[1]C_Investimenti!AK54+[1]Bilancio_In!AM49</f>
        <v>0</v>
      </c>
      <c r="AN22" s="3">
        <f>+[1]C_Investimenti!AL54+[1]Bilancio_In!AN49</f>
        <v>0</v>
      </c>
      <c r="AO22" s="3">
        <f>+[1]C_Investimenti!AM54+[1]Bilancio_In!AO49</f>
        <v>0</v>
      </c>
      <c r="AP22" s="3">
        <f>+[1]C_Investimenti!AN54+[1]Bilancio_In!AP49</f>
        <v>0</v>
      </c>
      <c r="AQ22" s="3">
        <f>+[1]C_Investimenti!AO54+[1]Bilancio_In!AQ49</f>
        <v>0</v>
      </c>
      <c r="AR22" s="3">
        <f>+[1]C_Investimenti!AP54+[1]Bilancio_In!AR49</f>
        <v>0</v>
      </c>
      <c r="AS22" s="3">
        <f>+[1]C_Investimenti!AQ54+[1]Bilancio_In!AS49</f>
        <v>0</v>
      </c>
      <c r="AT22" s="3">
        <f>+[1]C_Investimenti!AR54+[1]Bilancio_In!AT49</f>
        <v>0</v>
      </c>
      <c r="AU22" s="3">
        <f>+[1]C_Investimenti!AS54+[1]Bilancio_In!AU49</f>
        <v>0</v>
      </c>
      <c r="AV22" s="3">
        <f>+[1]C_Investimenti!AT54+[1]Bilancio_In!AV49</f>
        <v>0</v>
      </c>
      <c r="AW22" s="3">
        <f>+[1]C_Investimenti!AU54+[1]Bilancio_In!AW49</f>
        <v>0</v>
      </c>
      <c r="AX22" s="3">
        <f>+[1]C_Investimenti!AV54+[1]Bilancio_In!AX49</f>
        <v>0</v>
      </c>
      <c r="AY22" s="3">
        <f>+[1]C_Investimenti!AW54+[1]Bilancio_In!AY49</f>
        <v>0</v>
      </c>
      <c r="AZ22" s="3">
        <f>+[1]C_Investimenti!AX54+[1]Bilancio_In!AZ49</f>
        <v>0</v>
      </c>
      <c r="BA22" s="3">
        <f>+[1]C_Investimenti!AY54+[1]Bilancio_In!BA49</f>
        <v>0</v>
      </c>
      <c r="BB22" s="3">
        <f>+[1]C_Investimenti!AZ54+[1]Bilancio_In!BB49</f>
        <v>0</v>
      </c>
      <c r="BC22" s="3">
        <f>+[1]C_Investimenti!BA54+[1]Bilancio_In!BC49</f>
        <v>0</v>
      </c>
      <c r="BD22" s="3">
        <f>+[1]C_Investimenti!BB54+[1]Bilancio_In!BD49</f>
        <v>0</v>
      </c>
      <c r="BE22" s="3">
        <f>+[1]C_Investimenti!BC54+[1]Bilancio_In!BE49</f>
        <v>0</v>
      </c>
      <c r="BF22" s="3">
        <f>+[1]C_Investimenti!BD54+[1]Bilancio_In!BF49</f>
        <v>0</v>
      </c>
      <c r="BG22" s="3">
        <f>+[1]C_Investimenti!BE54+[1]Bilancio_In!BG49</f>
        <v>0</v>
      </c>
      <c r="BH22" s="3">
        <f>+[1]C_Investimenti!BF54+[1]Bilancio_In!BH49</f>
        <v>0</v>
      </c>
      <c r="BI22" s="3">
        <f>+[1]C_Investimenti!BG54+[1]Bilancio_In!BI49</f>
        <v>0</v>
      </c>
      <c r="BJ22" s="3">
        <f>+[1]C_Investimenti!BH54+[1]Bilancio_In!BJ49</f>
        <v>0</v>
      </c>
      <c r="BK22" s="3">
        <f>+[1]C_Investimenti!BI54+[1]Bilancio_In!BK49</f>
        <v>0</v>
      </c>
      <c r="BL22" s="3">
        <f>+[1]C_Investimenti!BJ54+[1]Bilancio_In!BL49</f>
        <v>0</v>
      </c>
      <c r="BM22" s="3">
        <f>+[1]C_Investimenti!BK54+[1]Bilancio_In!BM49</f>
        <v>0</v>
      </c>
      <c r="BN22" s="3">
        <f>+[1]C_Investimenti!BL54+[1]Bilancio_In!BN49</f>
        <v>0</v>
      </c>
      <c r="BO22" s="3">
        <f>+[1]C_Investimenti!BM54+[1]Bilancio_In!BO49</f>
        <v>0</v>
      </c>
      <c r="BP22" s="3">
        <f>+[1]C_Investimenti!BN54+[1]Bilancio_In!BP49</f>
        <v>0</v>
      </c>
      <c r="BQ22" s="3">
        <f>+[1]C_Investimenti!BO54+[1]Bilancio_In!BQ49</f>
        <v>0</v>
      </c>
      <c r="BR22" s="3">
        <f>+[1]C_Investimenti!BP54+[1]Bilancio_In!BR49</f>
        <v>0</v>
      </c>
      <c r="BS22" s="3">
        <f>+[1]C_Investimenti!BQ54+[1]Bilancio_In!BS49</f>
        <v>0</v>
      </c>
      <c r="BT22" s="3">
        <f>+[1]C_Investimenti!BR54+[1]Bilancio_In!BT49</f>
        <v>0</v>
      </c>
      <c r="BU22" s="3">
        <f>+[1]C_Investimenti!BS54+[1]Bilancio_In!BU49</f>
        <v>0</v>
      </c>
      <c r="BV22" s="3">
        <f>+[1]C_Investimenti!BT54+[1]Bilancio_In!BV49</f>
        <v>0</v>
      </c>
      <c r="BW22" s="3">
        <f>+[1]C_Investimenti!BU54+[1]Bilancio_In!BW49</f>
        <v>0</v>
      </c>
      <c r="BX22" s="3">
        <f>+[1]C_Investimenti!BV54+[1]Bilancio_In!BX49</f>
        <v>0</v>
      </c>
      <c r="BY22" s="3">
        <f>+[1]C_Investimenti!BW54+[1]Bilancio_In!BY49</f>
        <v>0</v>
      </c>
      <c r="BZ22" s="3">
        <f>+[1]C_Investimenti!BX54+[1]Bilancio_In!BZ49</f>
        <v>0</v>
      </c>
      <c r="CA22" s="3">
        <f>+[1]C_Investimenti!BY54+[1]Bilancio_In!CA49</f>
        <v>0</v>
      </c>
      <c r="CB22" s="3">
        <f>+[1]C_Investimenti!BZ54+[1]Bilancio_In!CB49</f>
        <v>0</v>
      </c>
      <c r="CC22" s="3">
        <f>+[1]C_Investimenti!CA54+[1]Bilancio_In!CC49</f>
        <v>0</v>
      </c>
      <c r="CD22" s="3">
        <f>+[1]C_Investimenti!CB54+[1]Bilancio_In!CD49</f>
        <v>0</v>
      </c>
      <c r="CE22" s="3">
        <f>+[1]C_Investimenti!CC54+[1]Bilancio_In!CE49</f>
        <v>0</v>
      </c>
      <c r="CF22" s="3">
        <f>+[1]C_Investimenti!CD54+[1]Bilancio_In!CF49</f>
        <v>0</v>
      </c>
      <c r="CG22" s="3">
        <f>+[1]C_Investimenti!CE54+[1]Bilancio_In!CG49</f>
        <v>0</v>
      </c>
      <c r="CH22" s="3">
        <f>+[1]C_Investimenti!CF54+[1]Bilancio_In!CH49</f>
        <v>0</v>
      </c>
      <c r="CI22" s="3">
        <f>+[1]C_Investimenti!CG54+[1]Bilancio_In!CI49</f>
        <v>0</v>
      </c>
      <c r="CJ22" s="3">
        <f>+[1]C_Investimenti!CH54+[1]Bilancio_In!CJ49</f>
        <v>0</v>
      </c>
      <c r="CK22" s="3">
        <f>+[1]C_Investimenti!CI54+[1]Bilancio_In!CK49</f>
        <v>0</v>
      </c>
      <c r="CL22" s="3">
        <f>+[1]C_Investimenti!CJ54+[1]Bilancio_In!CL49</f>
        <v>0</v>
      </c>
      <c r="CM22" s="3">
        <f>+[1]C_Investimenti!CK54+[1]Bilancio_In!CM49</f>
        <v>0</v>
      </c>
      <c r="CN22" s="3">
        <f>+[1]C_Investimenti!CL54+[1]Bilancio_In!CN49</f>
        <v>0</v>
      </c>
      <c r="CO22" s="3">
        <f>+[1]C_Investimenti!CM54+[1]Bilancio_In!CO49</f>
        <v>0</v>
      </c>
      <c r="CP22" s="3">
        <f>+[1]C_Investimenti!CN54+[1]Bilancio_In!CP49</f>
        <v>0</v>
      </c>
      <c r="CQ22" s="3">
        <f>+[1]C_Investimenti!CO54+[1]Bilancio_In!CQ49</f>
        <v>0</v>
      </c>
      <c r="CR22" s="3">
        <f>+[1]C_Investimenti!CP54+[1]Bilancio_In!CR49</f>
        <v>0</v>
      </c>
      <c r="CS22" s="3">
        <f>+[1]C_Investimenti!CQ54+[1]Bilancio_In!CS49</f>
        <v>0</v>
      </c>
      <c r="CT22" s="3">
        <f>+[1]C_Investimenti!CR54+[1]Bilancio_In!CT49</f>
        <v>0</v>
      </c>
      <c r="CU22" s="3">
        <f>+[1]C_Investimenti!CS54+[1]Bilancio_In!CU49</f>
        <v>0</v>
      </c>
      <c r="CV22" s="3">
        <f>+[1]C_Investimenti!CT54+[1]Bilancio_In!CV49</f>
        <v>0</v>
      </c>
      <c r="CW22" s="3">
        <f>+[1]C_Investimenti!CU54+[1]Bilancio_In!CW49</f>
        <v>0</v>
      </c>
      <c r="CX22" s="3">
        <f>+[1]C_Investimenti!CV54+[1]Bilancio_In!CX49</f>
        <v>0</v>
      </c>
      <c r="CY22" s="3">
        <f>+[1]C_Investimenti!CW54+[1]Bilancio_In!CY49</f>
        <v>0</v>
      </c>
      <c r="CZ22" s="3">
        <f>+[1]C_Investimenti!CX54+[1]Bilancio_In!CZ49</f>
        <v>0</v>
      </c>
      <c r="DA22" s="3">
        <f>+[1]C_Investimenti!CY54+[1]Bilancio_In!DA49</f>
        <v>0</v>
      </c>
      <c r="DB22" s="3">
        <f>+[1]C_Investimenti!CZ54+[1]Bilancio_In!DB49</f>
        <v>0</v>
      </c>
      <c r="DC22" s="3">
        <f>+[1]C_Investimenti!DA54+[1]Bilancio_In!DC49</f>
        <v>0</v>
      </c>
      <c r="DD22" s="3">
        <f>+[1]C_Investimenti!DB54+[1]Bilancio_In!DD49</f>
        <v>0</v>
      </c>
      <c r="DE22" s="3">
        <f>+[1]C_Investimenti!DC54+[1]Bilancio_In!DE49</f>
        <v>0</v>
      </c>
      <c r="DF22" s="3">
        <f>+[1]C_Investimenti!DD54+[1]Bilancio_In!DF49</f>
        <v>0</v>
      </c>
      <c r="DG22" s="3">
        <f>+[1]C_Investimenti!DE54+[1]Bilancio_In!DG49</f>
        <v>0</v>
      </c>
      <c r="DH22" s="3">
        <f>+[1]C_Investimenti!DF54+[1]Bilancio_In!DH49</f>
        <v>0</v>
      </c>
      <c r="DI22" s="3">
        <f>+[1]C_Investimenti!DG54+[1]Bilancio_In!DI49</f>
        <v>0</v>
      </c>
      <c r="DJ22" s="3">
        <f>+[1]C_Investimenti!DH54+[1]Bilancio_In!DJ49</f>
        <v>0</v>
      </c>
      <c r="DK22" s="3">
        <f>+[1]C_Investimenti!DI54+[1]Bilancio_In!DK49</f>
        <v>0</v>
      </c>
      <c r="DL22" s="3">
        <f>+[1]C_Investimenti!DJ54+[1]Bilancio_In!DL49</f>
        <v>0</v>
      </c>
      <c r="DM22" s="3">
        <f>+[1]C_Investimenti!DK54+[1]Bilancio_In!DM49</f>
        <v>0</v>
      </c>
      <c r="DN22" s="3">
        <f>+[1]C_Investimenti!DL54+[1]Bilancio_In!DN49</f>
        <v>0</v>
      </c>
      <c r="DO22" s="3">
        <f>+[1]C_Investimenti!DM54+[1]Bilancio_In!DO49</f>
        <v>0</v>
      </c>
      <c r="DP22" s="3">
        <f>+[1]C_Investimenti!DN54+[1]Bilancio_In!DP49</f>
        <v>0</v>
      </c>
      <c r="DQ22" s="3">
        <f>+[1]C_Investimenti!DO54+[1]Bilancio_In!DQ49</f>
        <v>0</v>
      </c>
      <c r="DR22" s="3">
        <f>+[1]C_Investimenti!DP54+[1]Bilancio_In!DR49</f>
        <v>0</v>
      </c>
      <c r="DS22" s="3">
        <f>+[1]C_Investimenti!DQ54+[1]Bilancio_In!DS49</f>
        <v>0</v>
      </c>
      <c r="DT22" s="3">
        <f>+[1]C_Investimenti!DR54+[1]Bilancio_In!DT49</f>
        <v>0</v>
      </c>
      <c r="DU22" s="3">
        <f>+[1]C_Investimenti!DS54+[1]Bilancio_In!DU49</f>
        <v>0</v>
      </c>
      <c r="DV22" s="3">
        <f>+[1]C_Investimenti!DT54+[1]Bilancio_In!DV49</f>
        <v>0</v>
      </c>
      <c r="DW22" s="3">
        <f>+[1]C_Investimenti!DU54+[1]Bilancio_In!DW49</f>
        <v>0</v>
      </c>
      <c r="DY22" s="6">
        <f t="shared" ref="DY22:DY38" si="13">+SUM(H22:S22)</f>
        <v>90000</v>
      </c>
      <c r="DZ22" s="6">
        <f t="shared" ref="DZ22:DZ38" si="14">+SUM(T22:AE22)</f>
        <v>0</v>
      </c>
      <c r="EA22" s="6">
        <f t="shared" ref="EA22:EA38" si="15">+SUM(AF22:AQ22)</f>
        <v>0</v>
      </c>
      <c r="EB22" s="6">
        <f t="shared" ref="EB22:EB38" si="16">+SUM(AR22:BC22)</f>
        <v>0</v>
      </c>
      <c r="EC22" s="6">
        <f t="shared" ref="EC22:EC38" si="17">+SUM(BD22:BO22)</f>
        <v>0</v>
      </c>
      <c r="ED22" s="6">
        <f t="shared" ref="ED22:ED38" si="18">+SUM(BP22:CA22)</f>
        <v>0</v>
      </c>
      <c r="EE22" s="6">
        <f t="shared" ref="EE22:EE38" si="19">+SUM(CB22:CM22)</f>
        <v>0</v>
      </c>
      <c r="EF22" s="6">
        <f t="shared" ref="EF22:EF38" si="20">+SUM(CN22:CY22)</f>
        <v>0</v>
      </c>
      <c r="EG22" s="6">
        <f t="shared" ref="EG22:EG38" si="21">+SUM(CZ22:DK22)</f>
        <v>0</v>
      </c>
      <c r="EH22" s="6">
        <f t="shared" ref="EH22:EH38" si="22">+SUM(DL22:DW22)</f>
        <v>0</v>
      </c>
    </row>
    <row r="23" spans="5:138">
      <c r="F23" s="25" t="s">
        <v>17</v>
      </c>
      <c r="H23" s="3">
        <f>+[1]Inv_Fin!F16</f>
        <v>0</v>
      </c>
      <c r="I23" s="3">
        <f>+[1]Inv_Fin!G16</f>
        <v>0</v>
      </c>
      <c r="J23" s="3">
        <f>+[1]Inv_Fin!H16</f>
        <v>0</v>
      </c>
      <c r="K23" s="3">
        <f>+[1]Inv_Fin!I16</f>
        <v>0</v>
      </c>
      <c r="L23" s="3">
        <f>+[1]Inv_Fin!J16</f>
        <v>0</v>
      </c>
      <c r="M23" s="3">
        <f>+[1]Inv_Fin!K16</f>
        <v>0</v>
      </c>
      <c r="N23" s="3">
        <f>+[1]Inv_Fin!L16</f>
        <v>0</v>
      </c>
      <c r="O23" s="3">
        <f>+[1]Inv_Fin!M16</f>
        <v>0</v>
      </c>
      <c r="P23" s="3">
        <f>+[1]Inv_Fin!N16</f>
        <v>0</v>
      </c>
      <c r="Q23" s="3">
        <f>+[1]Inv_Fin!O16</f>
        <v>0</v>
      </c>
      <c r="R23" s="3">
        <f>+[1]Inv_Fin!P16</f>
        <v>0</v>
      </c>
      <c r="S23" s="3">
        <f>+[1]Inv_Fin!Q16</f>
        <v>0</v>
      </c>
      <c r="T23" s="3">
        <f>+[1]Inv_Fin!R16</f>
        <v>0</v>
      </c>
      <c r="U23" s="3">
        <f>+[1]Inv_Fin!S16</f>
        <v>0</v>
      </c>
      <c r="V23" s="3">
        <f>+[1]Inv_Fin!T16</f>
        <v>0</v>
      </c>
      <c r="W23" s="3">
        <f>+[1]Inv_Fin!U16</f>
        <v>0</v>
      </c>
      <c r="X23" s="3">
        <f>+[1]Inv_Fin!V16</f>
        <v>0</v>
      </c>
      <c r="Y23" s="3">
        <f>+[1]Inv_Fin!W16</f>
        <v>0</v>
      </c>
      <c r="Z23" s="3">
        <f>+[1]Inv_Fin!X16</f>
        <v>0</v>
      </c>
      <c r="AA23" s="3">
        <f>+[1]Inv_Fin!Y16</f>
        <v>0</v>
      </c>
      <c r="AB23" s="3">
        <f>+[1]Inv_Fin!Z16</f>
        <v>0</v>
      </c>
      <c r="AC23" s="3">
        <f>+[1]Inv_Fin!AA16</f>
        <v>0</v>
      </c>
      <c r="AD23" s="3">
        <f>+[1]Inv_Fin!AB16</f>
        <v>0</v>
      </c>
      <c r="AE23" s="3">
        <f>+[1]Inv_Fin!AC16</f>
        <v>0</v>
      </c>
      <c r="AF23" s="3">
        <f>+[1]Inv_Fin!AD16</f>
        <v>0</v>
      </c>
      <c r="AG23" s="3">
        <f>+[1]Inv_Fin!AE16</f>
        <v>0</v>
      </c>
      <c r="AH23" s="3">
        <f>+[1]Inv_Fin!AF16</f>
        <v>0</v>
      </c>
      <c r="AI23" s="3">
        <f>+[1]Inv_Fin!AG16</f>
        <v>0</v>
      </c>
      <c r="AJ23" s="3">
        <f>+[1]Inv_Fin!AH16</f>
        <v>0</v>
      </c>
      <c r="AK23" s="3">
        <f>+[1]Inv_Fin!AI16</f>
        <v>0</v>
      </c>
      <c r="AL23" s="3">
        <f>+[1]Inv_Fin!AJ16</f>
        <v>0</v>
      </c>
      <c r="AM23" s="3">
        <f>+[1]Inv_Fin!AK16</f>
        <v>0</v>
      </c>
      <c r="AN23" s="3">
        <f>+[1]Inv_Fin!AL16</f>
        <v>0</v>
      </c>
      <c r="AO23" s="3">
        <f>+[1]Inv_Fin!AM16</f>
        <v>0</v>
      </c>
      <c r="AP23" s="3">
        <f>+[1]Inv_Fin!AN16</f>
        <v>0</v>
      </c>
      <c r="AQ23" s="3">
        <f>+[1]Inv_Fin!AO16</f>
        <v>0</v>
      </c>
      <c r="AR23" s="3">
        <f>+[1]Inv_Fin!AP16</f>
        <v>0</v>
      </c>
      <c r="AS23" s="3">
        <f>+[1]Inv_Fin!AQ16</f>
        <v>0</v>
      </c>
      <c r="AT23" s="3">
        <f>+[1]Inv_Fin!AR16</f>
        <v>0</v>
      </c>
      <c r="AU23" s="3">
        <f>+[1]Inv_Fin!AS16</f>
        <v>0</v>
      </c>
      <c r="AV23" s="3">
        <f>+[1]Inv_Fin!AT16</f>
        <v>0</v>
      </c>
      <c r="AW23" s="3">
        <f>+[1]Inv_Fin!AU16</f>
        <v>0</v>
      </c>
      <c r="AX23" s="3">
        <f>+[1]Inv_Fin!AV16</f>
        <v>0</v>
      </c>
      <c r="AY23" s="3">
        <f>+[1]Inv_Fin!AW16</f>
        <v>0</v>
      </c>
      <c r="AZ23" s="3">
        <f>+[1]Inv_Fin!AX16</f>
        <v>0</v>
      </c>
      <c r="BA23" s="3">
        <f>+[1]Inv_Fin!AY16</f>
        <v>0</v>
      </c>
      <c r="BB23" s="3">
        <f>+[1]Inv_Fin!AZ16</f>
        <v>0</v>
      </c>
      <c r="BC23" s="3">
        <f>+[1]Inv_Fin!BA16</f>
        <v>0</v>
      </c>
      <c r="BD23" s="3">
        <f>+[1]Inv_Fin!BB16</f>
        <v>0</v>
      </c>
      <c r="BE23" s="3">
        <f>+[1]Inv_Fin!BC16</f>
        <v>0</v>
      </c>
      <c r="BF23" s="3">
        <f>+[1]Inv_Fin!BD16</f>
        <v>0</v>
      </c>
      <c r="BG23" s="3">
        <f>+[1]Inv_Fin!BE16</f>
        <v>0</v>
      </c>
      <c r="BH23" s="3">
        <f>+[1]Inv_Fin!BF16</f>
        <v>0</v>
      </c>
      <c r="BI23" s="3">
        <f>+[1]Inv_Fin!BG16</f>
        <v>0</v>
      </c>
      <c r="BJ23" s="3">
        <f>+[1]Inv_Fin!BH16</f>
        <v>0</v>
      </c>
      <c r="BK23" s="3">
        <f>+[1]Inv_Fin!BI16</f>
        <v>0</v>
      </c>
      <c r="BL23" s="3">
        <f>+[1]Inv_Fin!BJ16</f>
        <v>0</v>
      </c>
      <c r="BM23" s="3">
        <f>+[1]Inv_Fin!BK16</f>
        <v>0</v>
      </c>
      <c r="BN23" s="3">
        <f>+[1]Inv_Fin!BL16</f>
        <v>0</v>
      </c>
      <c r="BO23" s="3">
        <f>+[1]Inv_Fin!BM16</f>
        <v>0</v>
      </c>
      <c r="BP23" s="3">
        <f>+[1]Inv_Fin!BN16</f>
        <v>0</v>
      </c>
      <c r="BQ23" s="3">
        <f>+[1]Inv_Fin!BO16</f>
        <v>0</v>
      </c>
      <c r="BR23" s="3">
        <f>+[1]Inv_Fin!BP16</f>
        <v>0</v>
      </c>
      <c r="BS23" s="3">
        <f>+[1]Inv_Fin!BQ16</f>
        <v>0</v>
      </c>
      <c r="BT23" s="3">
        <f>+[1]Inv_Fin!BR16</f>
        <v>0</v>
      </c>
      <c r="BU23" s="3">
        <f>+[1]Inv_Fin!BS16</f>
        <v>0</v>
      </c>
      <c r="BV23" s="3">
        <f>+[1]Inv_Fin!BT16</f>
        <v>0</v>
      </c>
      <c r="BW23" s="3">
        <f>+[1]Inv_Fin!BU16</f>
        <v>0</v>
      </c>
      <c r="BX23" s="3">
        <f>+[1]Inv_Fin!BV16</f>
        <v>0</v>
      </c>
      <c r="BY23" s="3">
        <f>+[1]Inv_Fin!BW16</f>
        <v>0</v>
      </c>
      <c r="BZ23" s="3">
        <f>+[1]Inv_Fin!BX16</f>
        <v>0</v>
      </c>
      <c r="CA23" s="3">
        <f>+[1]Inv_Fin!BY16</f>
        <v>0</v>
      </c>
      <c r="CB23" s="3">
        <f>+[1]Inv_Fin!BZ16</f>
        <v>0</v>
      </c>
      <c r="CC23" s="3">
        <f>+[1]Inv_Fin!CA16</f>
        <v>0</v>
      </c>
      <c r="CD23" s="3">
        <f>+[1]Inv_Fin!CB16</f>
        <v>0</v>
      </c>
      <c r="CE23" s="3">
        <f>+[1]Inv_Fin!CC16</f>
        <v>0</v>
      </c>
      <c r="CF23" s="3">
        <f>+[1]Inv_Fin!CD16</f>
        <v>0</v>
      </c>
      <c r="CG23" s="3">
        <f>+[1]Inv_Fin!CE16</f>
        <v>0</v>
      </c>
      <c r="CH23" s="3">
        <f>+[1]Inv_Fin!CF16</f>
        <v>0</v>
      </c>
      <c r="CI23" s="3">
        <f>+[1]Inv_Fin!CG16</f>
        <v>0</v>
      </c>
      <c r="CJ23" s="3">
        <f>+[1]Inv_Fin!CH16</f>
        <v>0</v>
      </c>
      <c r="CK23" s="3">
        <f>+[1]Inv_Fin!CI16</f>
        <v>0</v>
      </c>
      <c r="CL23" s="3">
        <f>+[1]Inv_Fin!CJ16</f>
        <v>0</v>
      </c>
      <c r="CM23" s="3">
        <f>+[1]Inv_Fin!CK16</f>
        <v>0</v>
      </c>
      <c r="CN23" s="3">
        <f>+[1]Inv_Fin!CL16</f>
        <v>0</v>
      </c>
      <c r="CO23" s="3">
        <f>+[1]Inv_Fin!CM16</f>
        <v>0</v>
      </c>
      <c r="CP23" s="3">
        <f>+[1]Inv_Fin!CN16</f>
        <v>0</v>
      </c>
      <c r="CQ23" s="3">
        <f>+[1]Inv_Fin!CO16</f>
        <v>0</v>
      </c>
      <c r="CR23" s="3">
        <f>+[1]Inv_Fin!CP16</f>
        <v>0</v>
      </c>
      <c r="CS23" s="3">
        <f>+[1]Inv_Fin!CQ16</f>
        <v>0</v>
      </c>
      <c r="CT23" s="3">
        <f>+[1]Inv_Fin!CR16</f>
        <v>0</v>
      </c>
      <c r="CU23" s="3">
        <f>+[1]Inv_Fin!CS16</f>
        <v>0</v>
      </c>
      <c r="CV23" s="3">
        <f>+[1]Inv_Fin!CT16</f>
        <v>0</v>
      </c>
      <c r="CW23" s="3">
        <f>+[1]Inv_Fin!CU16</f>
        <v>0</v>
      </c>
      <c r="CX23" s="3">
        <f>+[1]Inv_Fin!CV16</f>
        <v>0</v>
      </c>
      <c r="CY23" s="3">
        <f>+[1]Inv_Fin!CW16</f>
        <v>0</v>
      </c>
      <c r="CZ23" s="3">
        <f>+[1]Inv_Fin!CX16</f>
        <v>0</v>
      </c>
      <c r="DA23" s="3">
        <f>+[1]Inv_Fin!CY16</f>
        <v>0</v>
      </c>
      <c r="DB23" s="3">
        <f>+[1]Inv_Fin!CZ16</f>
        <v>0</v>
      </c>
      <c r="DC23" s="3">
        <f>+[1]Inv_Fin!DA16</f>
        <v>0</v>
      </c>
      <c r="DD23" s="3">
        <f>+[1]Inv_Fin!DB16</f>
        <v>0</v>
      </c>
      <c r="DE23" s="3">
        <f>+[1]Inv_Fin!DC16</f>
        <v>0</v>
      </c>
      <c r="DF23" s="3">
        <f>+[1]Inv_Fin!DD16</f>
        <v>0</v>
      </c>
      <c r="DG23" s="3">
        <f>+[1]Inv_Fin!DE16</f>
        <v>0</v>
      </c>
      <c r="DH23" s="3">
        <f>+[1]Inv_Fin!DF16</f>
        <v>0</v>
      </c>
      <c r="DI23" s="3">
        <f>+[1]Inv_Fin!DG16</f>
        <v>0</v>
      </c>
      <c r="DJ23" s="3">
        <f>+[1]Inv_Fin!DH16</f>
        <v>0</v>
      </c>
      <c r="DK23" s="3">
        <f>+[1]Inv_Fin!DI16</f>
        <v>0</v>
      </c>
      <c r="DL23" s="3">
        <f>+[1]Inv_Fin!DJ16</f>
        <v>0</v>
      </c>
      <c r="DM23" s="3">
        <f>+[1]Inv_Fin!DK16</f>
        <v>0</v>
      </c>
      <c r="DN23" s="3">
        <f>+[1]Inv_Fin!DL16</f>
        <v>0</v>
      </c>
      <c r="DO23" s="3">
        <f>+[1]Inv_Fin!DM16</f>
        <v>0</v>
      </c>
      <c r="DP23" s="3">
        <f>+[1]Inv_Fin!DN16</f>
        <v>0</v>
      </c>
      <c r="DQ23" s="3">
        <f>+[1]Inv_Fin!DO16</f>
        <v>0</v>
      </c>
      <c r="DR23" s="3">
        <f>+[1]Inv_Fin!DP16</f>
        <v>0</v>
      </c>
      <c r="DS23" s="3">
        <f>+[1]Inv_Fin!DQ16</f>
        <v>0</v>
      </c>
      <c r="DT23" s="3">
        <f>+[1]Inv_Fin!DR16</f>
        <v>0</v>
      </c>
      <c r="DU23" s="3">
        <f>+[1]Inv_Fin!DS16</f>
        <v>0</v>
      </c>
      <c r="DV23" s="3">
        <f>+[1]Inv_Fin!DT16</f>
        <v>0</v>
      </c>
      <c r="DW23" s="3">
        <f>+[1]Inv_Fin!DU16</f>
        <v>0</v>
      </c>
      <c r="DY23" s="6">
        <f t="shared" ref="DY23" si="23">+SUM(H23:S23)</f>
        <v>0</v>
      </c>
      <c r="DZ23" s="6">
        <f t="shared" ref="DZ23" si="24">+SUM(T23:AE23)</f>
        <v>0</v>
      </c>
      <c r="EA23" s="6">
        <f t="shared" si="15"/>
        <v>0</v>
      </c>
      <c r="EB23" s="6">
        <f t="shared" si="16"/>
        <v>0</v>
      </c>
      <c r="EC23" s="6">
        <f t="shared" si="17"/>
        <v>0</v>
      </c>
      <c r="ED23" s="6">
        <f t="shared" si="18"/>
        <v>0</v>
      </c>
      <c r="EE23" s="6">
        <f t="shared" si="19"/>
        <v>0</v>
      </c>
      <c r="EF23" s="6">
        <f t="shared" si="20"/>
        <v>0</v>
      </c>
      <c r="EG23" s="6">
        <f t="shared" si="21"/>
        <v>0</v>
      </c>
      <c r="EH23" s="6">
        <f t="shared" si="22"/>
        <v>0</v>
      </c>
    </row>
    <row r="24" spans="5:138">
      <c r="F24" s="25" t="s">
        <v>369</v>
      </c>
      <c r="H24" s="3">
        <f>+[1]C_Personale!E178+[1]C_Personale!E179+[1]Bilancio_In!H50</f>
        <v>20375</v>
      </c>
      <c r="I24" s="3">
        <f>+[1]C_Personale!F178+[1]C_Personale!F179+[1]Bilancio_In!I50</f>
        <v>20375</v>
      </c>
      <c r="J24" s="3">
        <f>+[1]C_Personale!G178+[1]C_Personale!G179+[1]Bilancio_In!J50</f>
        <v>20375</v>
      </c>
      <c r="K24" s="3">
        <f>+[1]C_Personale!H178+[1]C_Personale!H179+[1]Bilancio_In!K50</f>
        <v>375</v>
      </c>
      <c r="L24" s="3">
        <f>+[1]C_Personale!I178+[1]C_Personale!I179+[1]Bilancio_In!L50</f>
        <v>375</v>
      </c>
      <c r="M24" s="3">
        <f>+[1]C_Personale!J178+[1]C_Personale!J179+[1]Bilancio_In!M50</f>
        <v>375</v>
      </c>
      <c r="N24" s="3">
        <f>+[1]C_Personale!K178+[1]C_Personale!K179+[1]Bilancio_In!N50</f>
        <v>375</v>
      </c>
      <c r="O24" s="3">
        <f>+[1]C_Personale!L178+[1]C_Personale!L179+[1]Bilancio_In!O50</f>
        <v>375</v>
      </c>
      <c r="P24" s="3">
        <f>+[1]C_Personale!M178+[1]C_Personale!M179+[1]Bilancio_In!P50</f>
        <v>375</v>
      </c>
      <c r="Q24" s="3">
        <f>+[1]C_Personale!N178+[1]C_Personale!N179+[1]Bilancio_In!Q50</f>
        <v>375</v>
      </c>
      <c r="R24" s="3">
        <f>+[1]C_Personale!O178+[1]C_Personale!O179+[1]Bilancio_In!R50</f>
        <v>375</v>
      </c>
      <c r="S24" s="3">
        <f>+[1]C_Personale!P178+[1]C_Personale!P179+[1]Bilancio_In!S50</f>
        <v>375</v>
      </c>
      <c r="T24" s="3">
        <f>+[1]C_Personale!Q178+[1]C_Personale!Q179+[1]Bilancio_In!T50</f>
        <v>375</v>
      </c>
      <c r="U24" s="3">
        <f>+[1]C_Personale!R178+[1]C_Personale!R179+[1]Bilancio_In!U50</f>
        <v>375</v>
      </c>
      <c r="V24" s="3">
        <f>+[1]C_Personale!S178+[1]C_Personale!S179+[1]Bilancio_In!V50</f>
        <v>375</v>
      </c>
      <c r="W24" s="3">
        <f>+[1]C_Personale!T178+[1]C_Personale!T179+[1]Bilancio_In!W50</f>
        <v>375</v>
      </c>
      <c r="X24" s="3">
        <f>+[1]C_Personale!U178+[1]C_Personale!U179+[1]Bilancio_In!X50</f>
        <v>375</v>
      </c>
      <c r="Y24" s="3">
        <f>+[1]C_Personale!V178+[1]C_Personale!V179+[1]Bilancio_In!Y50</f>
        <v>375</v>
      </c>
      <c r="Z24" s="3">
        <f>+[1]C_Personale!W178+[1]C_Personale!W179+[1]Bilancio_In!Z50</f>
        <v>375</v>
      </c>
      <c r="AA24" s="3">
        <f>+[1]C_Personale!X178+[1]C_Personale!X179+[1]Bilancio_In!AA50</f>
        <v>375</v>
      </c>
      <c r="AB24" s="3">
        <f>+[1]C_Personale!Y178+[1]C_Personale!Y179+[1]Bilancio_In!AB50</f>
        <v>375</v>
      </c>
      <c r="AC24" s="3">
        <f>+[1]C_Personale!Z178+[1]C_Personale!Z179+[1]Bilancio_In!AC50</f>
        <v>375</v>
      </c>
      <c r="AD24" s="3">
        <f>+[1]C_Personale!AA178+[1]C_Personale!AA179+[1]Bilancio_In!AD50</f>
        <v>375</v>
      </c>
      <c r="AE24" s="3">
        <f>+[1]C_Personale!AB178+[1]C_Personale!AB179+[1]Bilancio_In!AE50</f>
        <v>375</v>
      </c>
      <c r="AF24" s="3">
        <f>+[1]C_Personale!AC178+[1]C_Personale!AC179+[1]Bilancio_In!AF50</f>
        <v>375</v>
      </c>
      <c r="AG24" s="3">
        <f>+[1]C_Personale!AD178+[1]C_Personale!AD179+[1]Bilancio_In!AG50</f>
        <v>375</v>
      </c>
      <c r="AH24" s="3">
        <f>+[1]C_Personale!AE178+[1]C_Personale!AE179+[1]Bilancio_In!AH50</f>
        <v>375</v>
      </c>
      <c r="AI24" s="3">
        <f>+[1]C_Personale!AF178+[1]C_Personale!AF179+[1]Bilancio_In!AI50</f>
        <v>375</v>
      </c>
      <c r="AJ24" s="3">
        <f>+[1]C_Personale!AG178+[1]C_Personale!AG179+[1]Bilancio_In!AJ50</f>
        <v>375</v>
      </c>
      <c r="AK24" s="3">
        <f>+[1]C_Personale!AH178+[1]C_Personale!AH179+[1]Bilancio_In!AK50</f>
        <v>375</v>
      </c>
      <c r="AL24" s="3">
        <f>+[1]C_Personale!AI178+[1]C_Personale!AI179+[1]Bilancio_In!AL50</f>
        <v>375</v>
      </c>
      <c r="AM24" s="3">
        <f>+[1]C_Personale!AJ178+[1]C_Personale!AJ179+[1]Bilancio_In!AM50</f>
        <v>375</v>
      </c>
      <c r="AN24" s="3">
        <f>+[1]C_Personale!AK178+[1]C_Personale!AK179+[1]Bilancio_In!AN50</f>
        <v>375</v>
      </c>
      <c r="AO24" s="3">
        <f>+[1]C_Personale!AL178+[1]C_Personale!AL179+[1]Bilancio_In!AO50</f>
        <v>375</v>
      </c>
      <c r="AP24" s="3">
        <f>+[1]C_Personale!AM178+[1]C_Personale!AM179+[1]Bilancio_In!AP50</f>
        <v>375</v>
      </c>
      <c r="AQ24" s="3">
        <f>+[1]C_Personale!AN178+[1]C_Personale!AN179+[1]Bilancio_In!AQ50</f>
        <v>375</v>
      </c>
      <c r="AR24" s="3">
        <f>+[1]C_Personale!AO178+[1]C_Personale!AO179+[1]Bilancio_In!AR50</f>
        <v>375</v>
      </c>
      <c r="AS24" s="3">
        <f>+[1]C_Personale!AP178+[1]C_Personale!AP179+[1]Bilancio_In!AS50</f>
        <v>375</v>
      </c>
      <c r="AT24" s="3">
        <f>+[1]C_Personale!AQ178+[1]C_Personale!AQ179+[1]Bilancio_In!AT50</f>
        <v>375</v>
      </c>
      <c r="AU24" s="3">
        <f>+[1]C_Personale!AR178+[1]C_Personale!AR179+[1]Bilancio_In!AU50</f>
        <v>375</v>
      </c>
      <c r="AV24" s="3">
        <f>+[1]C_Personale!AS178+[1]C_Personale!AS179+[1]Bilancio_In!AV50</f>
        <v>375</v>
      </c>
      <c r="AW24" s="3">
        <f>+[1]C_Personale!AT178+[1]C_Personale!AT179+[1]Bilancio_In!AW50</f>
        <v>375</v>
      </c>
      <c r="AX24" s="3">
        <f>+[1]C_Personale!AU178+[1]C_Personale!AU179+[1]Bilancio_In!AX50</f>
        <v>375</v>
      </c>
      <c r="AY24" s="3">
        <f>+[1]C_Personale!AV178+[1]C_Personale!AV179+[1]Bilancio_In!AY50</f>
        <v>375</v>
      </c>
      <c r="AZ24" s="3">
        <f>+[1]C_Personale!AW178+[1]C_Personale!AW179+[1]Bilancio_In!AZ50</f>
        <v>375</v>
      </c>
      <c r="BA24" s="3">
        <f>+[1]C_Personale!AX178+[1]C_Personale!AX179+[1]Bilancio_In!BA50</f>
        <v>375</v>
      </c>
      <c r="BB24" s="3">
        <f>+[1]C_Personale!AY178+[1]C_Personale!AY179+[1]Bilancio_In!BB50</f>
        <v>375</v>
      </c>
      <c r="BC24" s="3">
        <f>+[1]C_Personale!AZ178+[1]C_Personale!AZ179+[1]Bilancio_In!BC50</f>
        <v>375</v>
      </c>
      <c r="BD24" s="3">
        <f>+[1]C_Personale!BA178+[1]C_Personale!BA179+[1]Bilancio_In!BD50</f>
        <v>375</v>
      </c>
      <c r="BE24" s="3">
        <f>+[1]C_Personale!BB178+[1]C_Personale!BB179+[1]Bilancio_In!BE50</f>
        <v>375</v>
      </c>
      <c r="BF24" s="3">
        <f>+[1]C_Personale!BC178+[1]C_Personale!BC179+[1]Bilancio_In!BF50</f>
        <v>375</v>
      </c>
      <c r="BG24" s="3">
        <f>+[1]C_Personale!BD178+[1]C_Personale!BD179+[1]Bilancio_In!BG50</f>
        <v>375</v>
      </c>
      <c r="BH24" s="3">
        <f>+[1]C_Personale!BE178+[1]C_Personale!BE179+[1]Bilancio_In!BH50</f>
        <v>375</v>
      </c>
      <c r="BI24" s="3">
        <f>+[1]C_Personale!BF178+[1]C_Personale!BF179+[1]Bilancio_In!BI50</f>
        <v>375</v>
      </c>
      <c r="BJ24" s="3">
        <f>+[1]C_Personale!BG178+[1]C_Personale!BG179+[1]Bilancio_In!BJ50</f>
        <v>375</v>
      </c>
      <c r="BK24" s="3">
        <f>+[1]C_Personale!BH178+[1]C_Personale!BH179+[1]Bilancio_In!BK50</f>
        <v>375</v>
      </c>
      <c r="BL24" s="3">
        <f>+[1]C_Personale!BI178+[1]C_Personale!BI179+[1]Bilancio_In!BL50</f>
        <v>375</v>
      </c>
      <c r="BM24" s="3">
        <f>+[1]C_Personale!BJ178+[1]C_Personale!BJ179+[1]Bilancio_In!BM50</f>
        <v>375</v>
      </c>
      <c r="BN24" s="3">
        <f>+[1]C_Personale!BK178+[1]C_Personale!BK179+[1]Bilancio_In!BN50</f>
        <v>375</v>
      </c>
      <c r="BO24" s="3">
        <f>+[1]C_Personale!BL178+[1]C_Personale!BL179+[1]Bilancio_In!BO50</f>
        <v>375</v>
      </c>
      <c r="BP24" s="3">
        <f>+[1]C_Personale!BM178+[1]C_Personale!BM179+[1]Bilancio_In!BP50</f>
        <v>375</v>
      </c>
      <c r="BQ24" s="3">
        <f>+[1]C_Personale!BN178+[1]C_Personale!BN179+[1]Bilancio_In!BQ50</f>
        <v>375</v>
      </c>
      <c r="BR24" s="3">
        <f>+[1]C_Personale!BO178+[1]C_Personale!BO179+[1]Bilancio_In!BR50</f>
        <v>375</v>
      </c>
      <c r="BS24" s="3">
        <f>+[1]C_Personale!BP178+[1]C_Personale!BP179+[1]Bilancio_In!BS50</f>
        <v>375</v>
      </c>
      <c r="BT24" s="3">
        <f>+[1]C_Personale!BQ178+[1]C_Personale!BQ179+[1]Bilancio_In!BT50</f>
        <v>375</v>
      </c>
      <c r="BU24" s="3">
        <f>+[1]C_Personale!BR178+[1]C_Personale!BR179+[1]Bilancio_In!BU50</f>
        <v>375</v>
      </c>
      <c r="BV24" s="3">
        <f>+[1]C_Personale!BS178+[1]C_Personale!BS179+[1]Bilancio_In!BV50</f>
        <v>375</v>
      </c>
      <c r="BW24" s="3">
        <f>+[1]C_Personale!BT178+[1]C_Personale!BT179+[1]Bilancio_In!BW50</f>
        <v>375</v>
      </c>
      <c r="BX24" s="3">
        <f>+[1]C_Personale!BU178+[1]C_Personale!BU179+[1]Bilancio_In!BX50</f>
        <v>375</v>
      </c>
      <c r="BY24" s="3">
        <f>+[1]C_Personale!BV178+[1]C_Personale!BV179+[1]Bilancio_In!BY50</f>
        <v>375</v>
      </c>
      <c r="BZ24" s="3">
        <f>+[1]C_Personale!BW178+[1]C_Personale!BW179+[1]Bilancio_In!BZ50</f>
        <v>375</v>
      </c>
      <c r="CA24" s="3">
        <f>+[1]C_Personale!BX178+[1]C_Personale!BX179+[1]Bilancio_In!CA50</f>
        <v>375</v>
      </c>
      <c r="CB24" s="3">
        <f>+[1]C_Personale!BY178+[1]C_Personale!BY179+[1]Bilancio_In!CB50</f>
        <v>375</v>
      </c>
      <c r="CC24" s="3">
        <f>+[1]C_Personale!BZ178+[1]C_Personale!BZ179+[1]Bilancio_In!CC50</f>
        <v>375</v>
      </c>
      <c r="CD24" s="3">
        <f>+[1]C_Personale!CA178+[1]C_Personale!CA179+[1]Bilancio_In!CD50</f>
        <v>375</v>
      </c>
      <c r="CE24" s="3">
        <f>+[1]C_Personale!CB178+[1]C_Personale!CB179+[1]Bilancio_In!CE50</f>
        <v>375</v>
      </c>
      <c r="CF24" s="3">
        <f>+[1]C_Personale!CC178+[1]C_Personale!CC179+[1]Bilancio_In!CF50</f>
        <v>375</v>
      </c>
      <c r="CG24" s="3">
        <f>+[1]C_Personale!CD178+[1]C_Personale!CD179+[1]Bilancio_In!CG50</f>
        <v>375</v>
      </c>
      <c r="CH24" s="3">
        <f>+[1]C_Personale!CE178+[1]C_Personale!CE179+[1]Bilancio_In!CH50</f>
        <v>375</v>
      </c>
      <c r="CI24" s="3">
        <f>+[1]C_Personale!CF178+[1]C_Personale!CF179+[1]Bilancio_In!CI50</f>
        <v>375</v>
      </c>
      <c r="CJ24" s="3">
        <f>+[1]C_Personale!CG178+[1]C_Personale!CG179+[1]Bilancio_In!CJ50</f>
        <v>375</v>
      </c>
      <c r="CK24" s="3">
        <f>+[1]C_Personale!CH178+[1]C_Personale!CH179+[1]Bilancio_In!CK50</f>
        <v>375</v>
      </c>
      <c r="CL24" s="3">
        <f>+[1]C_Personale!CI178+[1]C_Personale!CI179+[1]Bilancio_In!CL50</f>
        <v>375</v>
      </c>
      <c r="CM24" s="3">
        <f>+[1]C_Personale!CJ178+[1]C_Personale!CJ179+[1]Bilancio_In!CM50</f>
        <v>375</v>
      </c>
      <c r="CN24" s="3">
        <f>+[1]C_Personale!CK178+[1]C_Personale!CK179+[1]Bilancio_In!CN50</f>
        <v>375</v>
      </c>
      <c r="CO24" s="3">
        <f>+[1]C_Personale!CL178+[1]C_Personale!CL179+[1]Bilancio_In!CO50</f>
        <v>375</v>
      </c>
      <c r="CP24" s="3">
        <f>+[1]C_Personale!CM178+[1]C_Personale!CM179+[1]Bilancio_In!CP50</f>
        <v>375</v>
      </c>
      <c r="CQ24" s="3">
        <f>+[1]C_Personale!CN178+[1]C_Personale!CN179+[1]Bilancio_In!CQ50</f>
        <v>375</v>
      </c>
      <c r="CR24" s="3">
        <f>+[1]C_Personale!CO178+[1]C_Personale!CO179+[1]Bilancio_In!CR50</f>
        <v>375</v>
      </c>
      <c r="CS24" s="3">
        <f>+[1]C_Personale!CP178+[1]C_Personale!CP179+[1]Bilancio_In!CS50</f>
        <v>375</v>
      </c>
      <c r="CT24" s="3">
        <f>+[1]C_Personale!CQ178+[1]C_Personale!CQ179+[1]Bilancio_In!CT50</f>
        <v>375</v>
      </c>
      <c r="CU24" s="3">
        <f>+[1]C_Personale!CR178+[1]C_Personale!CR179+[1]Bilancio_In!CU50</f>
        <v>375</v>
      </c>
      <c r="CV24" s="3">
        <f>+[1]C_Personale!CS178+[1]C_Personale!CS179+[1]Bilancio_In!CV50</f>
        <v>375</v>
      </c>
      <c r="CW24" s="3">
        <f>+[1]C_Personale!CT178+[1]C_Personale!CT179+[1]Bilancio_In!CW50</f>
        <v>375</v>
      </c>
      <c r="CX24" s="3">
        <f>+[1]C_Personale!CU178+[1]C_Personale!CU179+[1]Bilancio_In!CX50</f>
        <v>375</v>
      </c>
      <c r="CY24" s="3">
        <f>+[1]C_Personale!CV178+[1]C_Personale!CV179+[1]Bilancio_In!CY50</f>
        <v>375</v>
      </c>
      <c r="CZ24" s="3">
        <f>+[1]C_Personale!CW178+[1]C_Personale!CW179+[1]Bilancio_In!CZ50</f>
        <v>375</v>
      </c>
      <c r="DA24" s="3">
        <f>+[1]C_Personale!CX178+[1]C_Personale!CX179+[1]Bilancio_In!DA50</f>
        <v>375</v>
      </c>
      <c r="DB24" s="3">
        <f>+[1]C_Personale!CY178+[1]C_Personale!CY179+[1]Bilancio_In!DB50</f>
        <v>375</v>
      </c>
      <c r="DC24" s="3">
        <f>+[1]C_Personale!CZ178+[1]C_Personale!CZ179+[1]Bilancio_In!DC50</f>
        <v>375</v>
      </c>
      <c r="DD24" s="3">
        <f>+[1]C_Personale!DA178+[1]C_Personale!DA179+[1]Bilancio_In!DD50</f>
        <v>375</v>
      </c>
      <c r="DE24" s="3">
        <f>+[1]C_Personale!DB178+[1]C_Personale!DB179+[1]Bilancio_In!DE50</f>
        <v>375</v>
      </c>
      <c r="DF24" s="3">
        <f>+[1]C_Personale!DC178+[1]C_Personale!DC179+[1]Bilancio_In!DF50</f>
        <v>375</v>
      </c>
      <c r="DG24" s="3">
        <f>+[1]C_Personale!DD178+[1]C_Personale!DD179+[1]Bilancio_In!DG50</f>
        <v>375</v>
      </c>
      <c r="DH24" s="3">
        <f>+[1]C_Personale!DE178+[1]C_Personale!DE179+[1]Bilancio_In!DH50</f>
        <v>375</v>
      </c>
      <c r="DI24" s="3">
        <f>+[1]C_Personale!DF178+[1]C_Personale!DF179+[1]Bilancio_In!DI50</f>
        <v>375</v>
      </c>
      <c r="DJ24" s="3">
        <f>+[1]C_Personale!DG178+[1]C_Personale!DG179+[1]Bilancio_In!DJ50</f>
        <v>375</v>
      </c>
      <c r="DK24" s="3">
        <f>+[1]C_Personale!DH178+[1]C_Personale!DH179+[1]Bilancio_In!DK50</f>
        <v>375</v>
      </c>
      <c r="DL24" s="3">
        <f>+[1]C_Personale!DI178+[1]C_Personale!DI179+[1]Bilancio_In!DL50</f>
        <v>375</v>
      </c>
      <c r="DM24" s="3">
        <f>+[1]C_Personale!DJ178+[1]C_Personale!DJ179+[1]Bilancio_In!DM50</f>
        <v>375</v>
      </c>
      <c r="DN24" s="3">
        <f>+[1]C_Personale!DK178+[1]C_Personale!DK179+[1]Bilancio_In!DN50</f>
        <v>375</v>
      </c>
      <c r="DO24" s="3">
        <f>+[1]C_Personale!DL178+[1]C_Personale!DL179+[1]Bilancio_In!DO50</f>
        <v>375</v>
      </c>
      <c r="DP24" s="3">
        <f>+[1]C_Personale!DM178+[1]C_Personale!DM179+[1]Bilancio_In!DP50</f>
        <v>375</v>
      </c>
      <c r="DQ24" s="3">
        <f>+[1]C_Personale!DN178+[1]C_Personale!DN179+[1]Bilancio_In!DQ50</f>
        <v>375</v>
      </c>
      <c r="DR24" s="3">
        <f>+[1]C_Personale!DO178+[1]C_Personale!DO179+[1]Bilancio_In!DR50</f>
        <v>375</v>
      </c>
      <c r="DS24" s="3">
        <f>+[1]C_Personale!DP178+[1]C_Personale!DP179+[1]Bilancio_In!DS50</f>
        <v>375</v>
      </c>
      <c r="DT24" s="3">
        <f>+[1]C_Personale!DQ178+[1]C_Personale!DQ179+[1]Bilancio_In!DT50</f>
        <v>375</v>
      </c>
      <c r="DU24" s="3">
        <f>+[1]C_Personale!DR178+[1]C_Personale!DR179+[1]Bilancio_In!DU50</f>
        <v>375</v>
      </c>
      <c r="DV24" s="3">
        <f>+[1]C_Personale!DS178+[1]C_Personale!DS179+[1]Bilancio_In!DV50</f>
        <v>375</v>
      </c>
      <c r="DW24" s="3">
        <f>+[1]C_Personale!DT178+[1]C_Personale!DT179+[1]Bilancio_In!DW50</f>
        <v>375</v>
      </c>
      <c r="DY24" s="6">
        <f t="shared" si="13"/>
        <v>64500</v>
      </c>
      <c r="DZ24" s="6">
        <f t="shared" si="14"/>
        <v>4500</v>
      </c>
      <c r="EA24" s="6">
        <f t="shared" si="15"/>
        <v>4500</v>
      </c>
      <c r="EB24" s="6">
        <f t="shared" si="16"/>
        <v>4500</v>
      </c>
      <c r="EC24" s="6">
        <f t="shared" si="17"/>
        <v>4500</v>
      </c>
      <c r="ED24" s="6">
        <f t="shared" si="18"/>
        <v>4500</v>
      </c>
      <c r="EE24" s="6">
        <f t="shared" si="19"/>
        <v>4500</v>
      </c>
      <c r="EF24" s="6">
        <f t="shared" si="20"/>
        <v>4500</v>
      </c>
      <c r="EG24" s="6">
        <f t="shared" si="21"/>
        <v>4500</v>
      </c>
      <c r="EH24" s="6">
        <f t="shared" si="22"/>
        <v>4500</v>
      </c>
    </row>
    <row r="25" spans="5:138">
      <c r="F25" s="25" t="s">
        <v>370</v>
      </c>
      <c r="H25" s="3">
        <f>+[1]C_Personale!E180+[1]C_Personale!E181-[1]Bilancio_In!H7+[1]Bilancio_In!H51</f>
        <v>-20000</v>
      </c>
      <c r="I25" s="3">
        <f>+[1]C_Personale!F180+[1]C_Personale!F181-[1]Bilancio_In!I7+[1]Bilancio_In!I51</f>
        <v>-19880</v>
      </c>
      <c r="J25" s="3">
        <f>+[1]C_Personale!G180+[1]C_Personale!G181-[1]Bilancio_In!J7+[1]Bilancio_In!J51</f>
        <v>-19880</v>
      </c>
      <c r="K25" s="3">
        <f>+[1]C_Personale!H180+[1]C_Personale!H181-[1]Bilancio_In!K7+[1]Bilancio_In!K51</f>
        <v>120</v>
      </c>
      <c r="L25" s="3">
        <f>+[1]C_Personale!I180+[1]C_Personale!I181-[1]Bilancio_In!L7+[1]Bilancio_In!L51</f>
        <v>120</v>
      </c>
      <c r="M25" s="3">
        <f>+[1]C_Personale!J180+[1]C_Personale!J181-[1]Bilancio_In!M7+[1]Bilancio_In!M51</f>
        <v>120</v>
      </c>
      <c r="N25" s="3">
        <f>+[1]C_Personale!K180+[1]C_Personale!K181-[1]Bilancio_In!N7+[1]Bilancio_In!N51</f>
        <v>120</v>
      </c>
      <c r="O25" s="3">
        <f>+[1]C_Personale!L180+[1]C_Personale!L181-[1]Bilancio_In!O7+[1]Bilancio_In!O51</f>
        <v>120</v>
      </c>
      <c r="P25" s="3">
        <f>+[1]C_Personale!M180+[1]C_Personale!M181-[1]Bilancio_In!P7+[1]Bilancio_In!P51</f>
        <v>120</v>
      </c>
      <c r="Q25" s="3">
        <f>+[1]C_Personale!N180+[1]C_Personale!N181-[1]Bilancio_In!Q7+[1]Bilancio_In!Q51</f>
        <v>120</v>
      </c>
      <c r="R25" s="3">
        <f>+[1]C_Personale!O180+[1]C_Personale!O181-[1]Bilancio_In!R7+[1]Bilancio_In!R51</f>
        <v>120</v>
      </c>
      <c r="S25" s="3">
        <f>+[1]C_Personale!P180+[1]C_Personale!P181-[1]Bilancio_In!S7+[1]Bilancio_In!S51</f>
        <v>120</v>
      </c>
      <c r="T25" s="3">
        <f>+[1]C_Personale!Q180+[1]C_Personale!Q181-[1]Bilancio_In!T7+[1]Bilancio_In!T51</f>
        <v>120</v>
      </c>
      <c r="U25" s="3">
        <f>+[1]C_Personale!R180+[1]C_Personale!R181-[1]Bilancio_In!U7+[1]Bilancio_In!U51</f>
        <v>120</v>
      </c>
      <c r="V25" s="3">
        <f>+[1]C_Personale!S180+[1]C_Personale!S181-[1]Bilancio_In!V7+[1]Bilancio_In!V51</f>
        <v>120</v>
      </c>
      <c r="W25" s="3">
        <f>+[1]C_Personale!T180+[1]C_Personale!T181-[1]Bilancio_In!W7+[1]Bilancio_In!W51</f>
        <v>120</v>
      </c>
      <c r="X25" s="3">
        <f>+[1]C_Personale!U180+[1]C_Personale!U181-[1]Bilancio_In!X7+[1]Bilancio_In!X51</f>
        <v>120</v>
      </c>
      <c r="Y25" s="3">
        <f>+[1]C_Personale!V180+[1]C_Personale!V181-[1]Bilancio_In!Y7+[1]Bilancio_In!Y51</f>
        <v>120</v>
      </c>
      <c r="Z25" s="3">
        <f>+[1]C_Personale!W180+[1]C_Personale!W181-[1]Bilancio_In!Z7+[1]Bilancio_In!Z51</f>
        <v>120</v>
      </c>
      <c r="AA25" s="3">
        <f>+[1]C_Personale!X180+[1]C_Personale!X181-[1]Bilancio_In!AA7+[1]Bilancio_In!AA51</f>
        <v>120</v>
      </c>
      <c r="AB25" s="3">
        <f>+[1]C_Personale!Y180+[1]C_Personale!Y181-[1]Bilancio_In!AB7+[1]Bilancio_In!AB51</f>
        <v>120</v>
      </c>
      <c r="AC25" s="3">
        <f>+[1]C_Personale!Z180+[1]C_Personale!Z181-[1]Bilancio_In!AC7+[1]Bilancio_In!AC51</f>
        <v>120</v>
      </c>
      <c r="AD25" s="3">
        <f>+[1]C_Personale!AA180+[1]C_Personale!AA181-[1]Bilancio_In!AD7+[1]Bilancio_In!AD51</f>
        <v>120</v>
      </c>
      <c r="AE25" s="3">
        <f>+[1]C_Personale!AB180+[1]C_Personale!AB181-[1]Bilancio_In!AE7+[1]Bilancio_In!AE51</f>
        <v>120</v>
      </c>
      <c r="AF25" s="3">
        <f>+[1]C_Personale!AC180+[1]C_Personale!AC181-[1]Bilancio_In!AF7+[1]Bilancio_In!AF51</f>
        <v>120</v>
      </c>
      <c r="AG25" s="3">
        <f>+[1]C_Personale!AD180+[1]C_Personale!AD181-[1]Bilancio_In!AG7+[1]Bilancio_In!AG51</f>
        <v>120</v>
      </c>
      <c r="AH25" s="3">
        <f>+[1]C_Personale!AE180+[1]C_Personale!AE181-[1]Bilancio_In!AH7+[1]Bilancio_In!AH51</f>
        <v>120</v>
      </c>
      <c r="AI25" s="3">
        <f>+[1]C_Personale!AF180+[1]C_Personale!AF181-[1]Bilancio_In!AI7+[1]Bilancio_In!AI51</f>
        <v>120</v>
      </c>
      <c r="AJ25" s="3">
        <f>+[1]C_Personale!AG180+[1]C_Personale!AG181-[1]Bilancio_In!AJ7+[1]Bilancio_In!AJ51</f>
        <v>120</v>
      </c>
      <c r="AK25" s="3">
        <f>+[1]C_Personale!AH180+[1]C_Personale!AH181-[1]Bilancio_In!AK7+[1]Bilancio_In!AK51</f>
        <v>120</v>
      </c>
      <c r="AL25" s="3">
        <f>+[1]C_Personale!AI180+[1]C_Personale!AI181-[1]Bilancio_In!AL7+[1]Bilancio_In!AL51</f>
        <v>120</v>
      </c>
      <c r="AM25" s="3">
        <f>+[1]C_Personale!AJ180+[1]C_Personale!AJ181-[1]Bilancio_In!AM7+[1]Bilancio_In!AM51</f>
        <v>120</v>
      </c>
      <c r="AN25" s="3">
        <f>+[1]C_Personale!AK180+[1]C_Personale!AK181-[1]Bilancio_In!AN7+[1]Bilancio_In!AN51</f>
        <v>120</v>
      </c>
      <c r="AO25" s="3">
        <f>+[1]C_Personale!AL180+[1]C_Personale!AL181-[1]Bilancio_In!AO7+[1]Bilancio_In!AO51</f>
        <v>120</v>
      </c>
      <c r="AP25" s="3">
        <f>+[1]C_Personale!AM180+[1]C_Personale!AM181-[1]Bilancio_In!AP7+[1]Bilancio_In!AP51</f>
        <v>120</v>
      </c>
      <c r="AQ25" s="3">
        <f>+[1]C_Personale!AN180+[1]C_Personale!AN181-[1]Bilancio_In!AQ7+[1]Bilancio_In!AQ51</f>
        <v>120</v>
      </c>
      <c r="AR25" s="3">
        <f>+[1]C_Personale!AO180+[1]C_Personale!AO181-[1]Bilancio_In!AR7+[1]Bilancio_In!AR51</f>
        <v>120</v>
      </c>
      <c r="AS25" s="3">
        <f>+[1]C_Personale!AP180+[1]C_Personale!AP181-[1]Bilancio_In!AS7+[1]Bilancio_In!AS51</f>
        <v>120</v>
      </c>
      <c r="AT25" s="3">
        <f>+[1]C_Personale!AQ180+[1]C_Personale!AQ181-[1]Bilancio_In!AT7+[1]Bilancio_In!AT51</f>
        <v>120</v>
      </c>
      <c r="AU25" s="3">
        <f>+[1]C_Personale!AR180+[1]C_Personale!AR181-[1]Bilancio_In!AU7+[1]Bilancio_In!AU51</f>
        <v>120</v>
      </c>
      <c r="AV25" s="3">
        <f>+[1]C_Personale!AS180+[1]C_Personale!AS181-[1]Bilancio_In!AV7+[1]Bilancio_In!AV51</f>
        <v>120</v>
      </c>
      <c r="AW25" s="3">
        <f>+[1]C_Personale!AT180+[1]C_Personale!AT181-[1]Bilancio_In!AW7+[1]Bilancio_In!AW51</f>
        <v>120</v>
      </c>
      <c r="AX25" s="3">
        <f>+[1]C_Personale!AU180+[1]C_Personale!AU181-[1]Bilancio_In!AX7+[1]Bilancio_In!AX51</f>
        <v>120</v>
      </c>
      <c r="AY25" s="3">
        <f>+[1]C_Personale!AV180+[1]C_Personale!AV181-[1]Bilancio_In!AY7+[1]Bilancio_In!AY51</f>
        <v>120</v>
      </c>
      <c r="AZ25" s="3">
        <f>+[1]C_Personale!AW180+[1]C_Personale!AW181-[1]Bilancio_In!AZ7+[1]Bilancio_In!AZ51</f>
        <v>120</v>
      </c>
      <c r="BA25" s="3">
        <f>+[1]C_Personale!AX180+[1]C_Personale!AX181-[1]Bilancio_In!BA7+[1]Bilancio_In!BA51</f>
        <v>120</v>
      </c>
      <c r="BB25" s="3">
        <f>+[1]C_Personale!AY180+[1]C_Personale!AY181-[1]Bilancio_In!BB7+[1]Bilancio_In!BB51</f>
        <v>120</v>
      </c>
      <c r="BC25" s="3">
        <f>+[1]C_Personale!AZ180+[1]C_Personale!AZ181-[1]Bilancio_In!BC7+[1]Bilancio_In!BC51</f>
        <v>120</v>
      </c>
      <c r="BD25" s="3">
        <f>+[1]C_Personale!BA180+[1]C_Personale!BA181-[1]Bilancio_In!BD7+[1]Bilancio_In!BD51</f>
        <v>120</v>
      </c>
      <c r="BE25" s="3">
        <f>+[1]C_Personale!BB180+[1]C_Personale!BB181-[1]Bilancio_In!BE7+[1]Bilancio_In!BE51</f>
        <v>120</v>
      </c>
      <c r="BF25" s="3">
        <f>+[1]C_Personale!BC180+[1]C_Personale!BC181-[1]Bilancio_In!BF7+[1]Bilancio_In!BF51</f>
        <v>120</v>
      </c>
      <c r="BG25" s="3">
        <f>+[1]C_Personale!BD180+[1]C_Personale!BD181-[1]Bilancio_In!BG7+[1]Bilancio_In!BG51</f>
        <v>120</v>
      </c>
      <c r="BH25" s="3">
        <f>+[1]C_Personale!BE180+[1]C_Personale!BE181-[1]Bilancio_In!BH7+[1]Bilancio_In!BH51</f>
        <v>120</v>
      </c>
      <c r="BI25" s="3">
        <f>+[1]C_Personale!BF180+[1]C_Personale!BF181-[1]Bilancio_In!BI7+[1]Bilancio_In!BI51</f>
        <v>120</v>
      </c>
      <c r="BJ25" s="3">
        <f>+[1]C_Personale!BG180+[1]C_Personale!BG181-[1]Bilancio_In!BJ7+[1]Bilancio_In!BJ51</f>
        <v>120</v>
      </c>
      <c r="BK25" s="3">
        <f>+[1]C_Personale!BH180+[1]C_Personale!BH181-[1]Bilancio_In!BK7+[1]Bilancio_In!BK51</f>
        <v>120</v>
      </c>
      <c r="BL25" s="3">
        <f>+[1]C_Personale!BI180+[1]C_Personale!BI181-[1]Bilancio_In!BL7+[1]Bilancio_In!BL51</f>
        <v>120</v>
      </c>
      <c r="BM25" s="3">
        <f>+[1]C_Personale!BJ180+[1]C_Personale!BJ181-[1]Bilancio_In!BM7+[1]Bilancio_In!BM51</f>
        <v>120</v>
      </c>
      <c r="BN25" s="3">
        <f>+[1]C_Personale!BK180+[1]C_Personale!BK181-[1]Bilancio_In!BN7+[1]Bilancio_In!BN51</f>
        <v>120</v>
      </c>
      <c r="BO25" s="3">
        <f>+[1]C_Personale!BL180+[1]C_Personale!BL181-[1]Bilancio_In!BO7+[1]Bilancio_In!BO51</f>
        <v>120</v>
      </c>
      <c r="BP25" s="3">
        <f>+[1]C_Personale!BM180+[1]C_Personale!BM181-[1]Bilancio_In!BP7+[1]Bilancio_In!BP51</f>
        <v>120</v>
      </c>
      <c r="BQ25" s="3">
        <f>+[1]C_Personale!BN180+[1]C_Personale!BN181-[1]Bilancio_In!BQ7+[1]Bilancio_In!BQ51</f>
        <v>120</v>
      </c>
      <c r="BR25" s="3">
        <f>+[1]C_Personale!BO180+[1]C_Personale!BO181-[1]Bilancio_In!BR7+[1]Bilancio_In!BR51</f>
        <v>120</v>
      </c>
      <c r="BS25" s="3">
        <f>+[1]C_Personale!BP180+[1]C_Personale!BP181-[1]Bilancio_In!BS7+[1]Bilancio_In!BS51</f>
        <v>120</v>
      </c>
      <c r="BT25" s="3">
        <f>+[1]C_Personale!BQ180+[1]C_Personale!BQ181-[1]Bilancio_In!BT7+[1]Bilancio_In!BT51</f>
        <v>120</v>
      </c>
      <c r="BU25" s="3">
        <f>+[1]C_Personale!BR180+[1]C_Personale!BR181-[1]Bilancio_In!BU7+[1]Bilancio_In!BU51</f>
        <v>120</v>
      </c>
      <c r="BV25" s="3">
        <f>+[1]C_Personale!BS180+[1]C_Personale!BS181-[1]Bilancio_In!BV7+[1]Bilancio_In!BV51</f>
        <v>120</v>
      </c>
      <c r="BW25" s="3">
        <f>+[1]C_Personale!BT180+[1]C_Personale!BT181-[1]Bilancio_In!BW7+[1]Bilancio_In!BW51</f>
        <v>120</v>
      </c>
      <c r="BX25" s="3">
        <f>+[1]C_Personale!BU180+[1]C_Personale!BU181-[1]Bilancio_In!BX7+[1]Bilancio_In!BX51</f>
        <v>120</v>
      </c>
      <c r="BY25" s="3">
        <f>+[1]C_Personale!BV180+[1]C_Personale!BV181-[1]Bilancio_In!BY7+[1]Bilancio_In!BY51</f>
        <v>120</v>
      </c>
      <c r="BZ25" s="3">
        <f>+[1]C_Personale!BW180+[1]C_Personale!BW181-[1]Bilancio_In!BZ7+[1]Bilancio_In!BZ51</f>
        <v>120</v>
      </c>
      <c r="CA25" s="3">
        <f>+[1]C_Personale!BX180+[1]C_Personale!BX181-[1]Bilancio_In!CA7+[1]Bilancio_In!CA51</f>
        <v>120</v>
      </c>
      <c r="CB25" s="3">
        <f>+[1]C_Personale!BY180+[1]C_Personale!BY181-[1]Bilancio_In!CB7+[1]Bilancio_In!CB51</f>
        <v>120</v>
      </c>
      <c r="CC25" s="3">
        <f>+[1]C_Personale!BZ180+[1]C_Personale!BZ181-[1]Bilancio_In!CC7+[1]Bilancio_In!CC51</f>
        <v>120</v>
      </c>
      <c r="CD25" s="3">
        <f>+[1]C_Personale!CA180+[1]C_Personale!CA181-[1]Bilancio_In!CD7+[1]Bilancio_In!CD51</f>
        <v>120</v>
      </c>
      <c r="CE25" s="3">
        <f>+[1]C_Personale!CB180+[1]C_Personale!CB181-[1]Bilancio_In!CE7+[1]Bilancio_In!CE51</f>
        <v>120</v>
      </c>
      <c r="CF25" s="3">
        <f>+[1]C_Personale!CC180+[1]C_Personale!CC181-[1]Bilancio_In!CF7+[1]Bilancio_In!CF51</f>
        <v>120</v>
      </c>
      <c r="CG25" s="3">
        <f>+[1]C_Personale!CD180+[1]C_Personale!CD181-[1]Bilancio_In!CG7+[1]Bilancio_In!CG51</f>
        <v>120</v>
      </c>
      <c r="CH25" s="3">
        <f>+[1]C_Personale!CE180+[1]C_Personale!CE181-[1]Bilancio_In!CH7+[1]Bilancio_In!CH51</f>
        <v>120</v>
      </c>
      <c r="CI25" s="3">
        <f>+[1]C_Personale!CF180+[1]C_Personale!CF181-[1]Bilancio_In!CI7+[1]Bilancio_In!CI51</f>
        <v>120</v>
      </c>
      <c r="CJ25" s="3">
        <f>+[1]C_Personale!CG180+[1]C_Personale!CG181-[1]Bilancio_In!CJ7+[1]Bilancio_In!CJ51</f>
        <v>120</v>
      </c>
      <c r="CK25" s="3">
        <f>+[1]C_Personale!CH180+[1]C_Personale!CH181-[1]Bilancio_In!CK7+[1]Bilancio_In!CK51</f>
        <v>120</v>
      </c>
      <c r="CL25" s="3">
        <f>+[1]C_Personale!CI180+[1]C_Personale!CI181-[1]Bilancio_In!CL7+[1]Bilancio_In!CL51</f>
        <v>120</v>
      </c>
      <c r="CM25" s="3">
        <f>+[1]C_Personale!CJ180+[1]C_Personale!CJ181-[1]Bilancio_In!CM7+[1]Bilancio_In!CM51</f>
        <v>120</v>
      </c>
      <c r="CN25" s="3">
        <f>+[1]C_Personale!CK180+[1]C_Personale!CK181-[1]Bilancio_In!CN7+[1]Bilancio_In!CN51</f>
        <v>120</v>
      </c>
      <c r="CO25" s="3">
        <f>+[1]C_Personale!CL180+[1]C_Personale!CL181-[1]Bilancio_In!CO7+[1]Bilancio_In!CO51</f>
        <v>120</v>
      </c>
      <c r="CP25" s="3">
        <f>+[1]C_Personale!CM180+[1]C_Personale!CM181-[1]Bilancio_In!CP7+[1]Bilancio_In!CP51</f>
        <v>120</v>
      </c>
      <c r="CQ25" s="3">
        <f>+[1]C_Personale!CN180+[1]C_Personale!CN181-[1]Bilancio_In!CQ7+[1]Bilancio_In!CQ51</f>
        <v>120</v>
      </c>
      <c r="CR25" s="3">
        <f>+[1]C_Personale!CO180+[1]C_Personale!CO181-[1]Bilancio_In!CR7+[1]Bilancio_In!CR51</f>
        <v>120</v>
      </c>
      <c r="CS25" s="3">
        <f>+[1]C_Personale!CP180+[1]C_Personale!CP181-[1]Bilancio_In!CS7+[1]Bilancio_In!CS51</f>
        <v>120</v>
      </c>
      <c r="CT25" s="3">
        <f>+[1]C_Personale!CQ180+[1]C_Personale!CQ181-[1]Bilancio_In!CT7+[1]Bilancio_In!CT51</f>
        <v>120</v>
      </c>
      <c r="CU25" s="3">
        <f>+[1]C_Personale!CR180+[1]C_Personale!CR181-[1]Bilancio_In!CU7+[1]Bilancio_In!CU51</f>
        <v>120</v>
      </c>
      <c r="CV25" s="3">
        <f>+[1]C_Personale!CS180+[1]C_Personale!CS181-[1]Bilancio_In!CV7+[1]Bilancio_In!CV51</f>
        <v>120</v>
      </c>
      <c r="CW25" s="3">
        <f>+[1]C_Personale!CT180+[1]C_Personale!CT181-[1]Bilancio_In!CW7+[1]Bilancio_In!CW51</f>
        <v>120</v>
      </c>
      <c r="CX25" s="3">
        <f>+[1]C_Personale!CU180+[1]C_Personale!CU181-[1]Bilancio_In!CX7+[1]Bilancio_In!CX51</f>
        <v>120</v>
      </c>
      <c r="CY25" s="3">
        <f>+[1]C_Personale!CV180+[1]C_Personale!CV181-[1]Bilancio_In!CY7+[1]Bilancio_In!CY51</f>
        <v>120</v>
      </c>
      <c r="CZ25" s="3">
        <f>+[1]C_Personale!CW180+[1]C_Personale!CW181-[1]Bilancio_In!CZ7+[1]Bilancio_In!CZ51</f>
        <v>120</v>
      </c>
      <c r="DA25" s="3">
        <f>+[1]C_Personale!CX180+[1]C_Personale!CX181-[1]Bilancio_In!DA7+[1]Bilancio_In!DA51</f>
        <v>120</v>
      </c>
      <c r="DB25" s="3">
        <f>+[1]C_Personale!CY180+[1]C_Personale!CY181-[1]Bilancio_In!DB7+[1]Bilancio_In!DB51</f>
        <v>120</v>
      </c>
      <c r="DC25" s="3">
        <f>+[1]C_Personale!CZ180+[1]C_Personale!CZ181-[1]Bilancio_In!DC7+[1]Bilancio_In!DC51</f>
        <v>120</v>
      </c>
      <c r="DD25" s="3">
        <f>+[1]C_Personale!DA180+[1]C_Personale!DA181-[1]Bilancio_In!DD7+[1]Bilancio_In!DD51</f>
        <v>120</v>
      </c>
      <c r="DE25" s="3">
        <f>+[1]C_Personale!DB180+[1]C_Personale!DB181-[1]Bilancio_In!DE7+[1]Bilancio_In!DE51</f>
        <v>120</v>
      </c>
      <c r="DF25" s="3">
        <f>+[1]C_Personale!DC180+[1]C_Personale!DC181-[1]Bilancio_In!DF7+[1]Bilancio_In!DF51</f>
        <v>120</v>
      </c>
      <c r="DG25" s="3">
        <f>+[1]C_Personale!DD180+[1]C_Personale!DD181-[1]Bilancio_In!DG7+[1]Bilancio_In!DG51</f>
        <v>120</v>
      </c>
      <c r="DH25" s="3">
        <f>+[1]C_Personale!DE180+[1]C_Personale!DE181-[1]Bilancio_In!DH7+[1]Bilancio_In!DH51</f>
        <v>120</v>
      </c>
      <c r="DI25" s="3">
        <f>+[1]C_Personale!DF180+[1]C_Personale!DF181-[1]Bilancio_In!DI7+[1]Bilancio_In!DI51</f>
        <v>120</v>
      </c>
      <c r="DJ25" s="3">
        <f>+[1]C_Personale!DG180+[1]C_Personale!DG181-[1]Bilancio_In!DJ7+[1]Bilancio_In!DJ51</f>
        <v>120</v>
      </c>
      <c r="DK25" s="3">
        <f>+[1]C_Personale!DH180+[1]C_Personale!DH181-[1]Bilancio_In!DK7+[1]Bilancio_In!DK51</f>
        <v>120</v>
      </c>
      <c r="DL25" s="3">
        <f>+[1]C_Personale!DI180+[1]C_Personale!DI181-[1]Bilancio_In!DL7+[1]Bilancio_In!DL51</f>
        <v>120</v>
      </c>
      <c r="DM25" s="3">
        <f>+[1]C_Personale!DJ180+[1]C_Personale!DJ181-[1]Bilancio_In!DM7+[1]Bilancio_In!DM51</f>
        <v>120</v>
      </c>
      <c r="DN25" s="3">
        <f>+[1]C_Personale!DK180+[1]C_Personale!DK181-[1]Bilancio_In!DN7+[1]Bilancio_In!DN51</f>
        <v>120</v>
      </c>
      <c r="DO25" s="3">
        <f>+[1]C_Personale!DL180+[1]C_Personale!DL181-[1]Bilancio_In!DO7+[1]Bilancio_In!DO51</f>
        <v>120</v>
      </c>
      <c r="DP25" s="3">
        <f>+[1]C_Personale!DM180+[1]C_Personale!DM181-[1]Bilancio_In!DP7+[1]Bilancio_In!DP51</f>
        <v>120</v>
      </c>
      <c r="DQ25" s="3">
        <f>+[1]C_Personale!DN180+[1]C_Personale!DN181-[1]Bilancio_In!DQ7+[1]Bilancio_In!DQ51</f>
        <v>120</v>
      </c>
      <c r="DR25" s="3">
        <f>+[1]C_Personale!DO180+[1]C_Personale!DO181-[1]Bilancio_In!DR7+[1]Bilancio_In!DR51</f>
        <v>120</v>
      </c>
      <c r="DS25" s="3">
        <f>+[1]C_Personale!DP180+[1]C_Personale!DP181-[1]Bilancio_In!DS7+[1]Bilancio_In!DS51</f>
        <v>120</v>
      </c>
      <c r="DT25" s="3">
        <f>+[1]C_Personale!DQ180+[1]C_Personale!DQ181-[1]Bilancio_In!DT7+[1]Bilancio_In!DT51</f>
        <v>120</v>
      </c>
      <c r="DU25" s="3">
        <f>+[1]C_Personale!DR180+[1]C_Personale!DR181-[1]Bilancio_In!DU7+[1]Bilancio_In!DU51</f>
        <v>120</v>
      </c>
      <c r="DV25" s="3">
        <f>+[1]C_Personale!DS180+[1]C_Personale!DS181-[1]Bilancio_In!DV7+[1]Bilancio_In!DV51</f>
        <v>120</v>
      </c>
      <c r="DW25" s="3">
        <f>+[1]C_Personale!DT180+[1]C_Personale!DT181-[1]Bilancio_In!DW7+[1]Bilancio_In!DW51</f>
        <v>120</v>
      </c>
      <c r="DY25" s="6">
        <f t="shared" si="13"/>
        <v>-58680</v>
      </c>
      <c r="DZ25" s="6">
        <f t="shared" si="14"/>
        <v>1440</v>
      </c>
      <c r="EA25" s="6">
        <f t="shared" si="15"/>
        <v>1440</v>
      </c>
      <c r="EB25" s="6">
        <f t="shared" si="16"/>
        <v>1440</v>
      </c>
      <c r="EC25" s="6">
        <f t="shared" si="17"/>
        <v>1440</v>
      </c>
      <c r="ED25" s="6">
        <f t="shared" si="18"/>
        <v>1440</v>
      </c>
      <c r="EE25" s="6">
        <f t="shared" si="19"/>
        <v>1440</v>
      </c>
      <c r="EF25" s="6">
        <f t="shared" si="20"/>
        <v>1440</v>
      </c>
      <c r="EG25" s="6">
        <f t="shared" si="21"/>
        <v>1440</v>
      </c>
      <c r="EH25" s="6">
        <f t="shared" si="22"/>
        <v>1440</v>
      </c>
    </row>
    <row r="26" spans="5:138">
      <c r="F26" s="25" t="s">
        <v>371</v>
      </c>
      <c r="H26" s="3">
        <f>+[1]C_Personale!E182+[1]Bilancio_In!H60</f>
        <v>10000</v>
      </c>
      <c r="I26" s="3">
        <f>+[1]C_Personale!F182+[1]Bilancio_In!I60</f>
        <v>10000</v>
      </c>
      <c r="J26" s="3">
        <f>+[1]C_Personale!G182+[1]Bilancio_In!J60</f>
        <v>10000</v>
      </c>
      <c r="K26" s="3">
        <f>+[1]C_Personale!H182+[1]Bilancio_In!K60</f>
        <v>10000</v>
      </c>
      <c r="L26" s="3">
        <f>+[1]C_Personale!I182+[1]Bilancio_In!L60</f>
        <v>10000</v>
      </c>
      <c r="M26" s="3">
        <f>+[1]C_Personale!J182+[1]Bilancio_In!M60</f>
        <v>0</v>
      </c>
      <c r="N26" s="3">
        <f>+[1]C_Personale!K182+[1]Bilancio_In!N60</f>
        <v>0</v>
      </c>
      <c r="O26" s="3">
        <f>+[1]C_Personale!L182+[1]Bilancio_In!O60</f>
        <v>0</v>
      </c>
      <c r="P26" s="3">
        <f>+[1]C_Personale!M182+[1]Bilancio_In!P60</f>
        <v>0</v>
      </c>
      <c r="Q26" s="3">
        <f>+[1]C_Personale!N182+[1]Bilancio_In!Q60</f>
        <v>0</v>
      </c>
      <c r="R26" s="3">
        <f>+[1]C_Personale!O182+[1]Bilancio_In!R60</f>
        <v>0</v>
      </c>
      <c r="S26" s="3">
        <f>+[1]C_Personale!P182+[1]Bilancio_In!S60</f>
        <v>0</v>
      </c>
      <c r="T26" s="3">
        <f>+[1]C_Personale!Q182+[1]Bilancio_In!T60</f>
        <v>0</v>
      </c>
      <c r="U26" s="3">
        <f>+[1]C_Personale!R182+[1]Bilancio_In!U60</f>
        <v>0</v>
      </c>
      <c r="V26" s="3">
        <f>+[1]C_Personale!S182+[1]Bilancio_In!V60</f>
        <v>0</v>
      </c>
      <c r="W26" s="3">
        <f>+[1]C_Personale!T182+[1]Bilancio_In!W60</f>
        <v>0</v>
      </c>
      <c r="X26" s="3">
        <f>+[1]C_Personale!U182+[1]Bilancio_In!X60</f>
        <v>0</v>
      </c>
      <c r="Y26" s="3">
        <f>+[1]C_Personale!V182+[1]Bilancio_In!Y60</f>
        <v>0</v>
      </c>
      <c r="Z26" s="3">
        <f>+[1]C_Personale!W182+[1]Bilancio_In!Z60</f>
        <v>0</v>
      </c>
      <c r="AA26" s="3">
        <f>+[1]C_Personale!X182+[1]Bilancio_In!AA60</f>
        <v>0</v>
      </c>
      <c r="AB26" s="3">
        <f>+[1]C_Personale!Y182+[1]Bilancio_In!AB60</f>
        <v>0</v>
      </c>
      <c r="AC26" s="3">
        <f>+[1]C_Personale!Z182+[1]Bilancio_In!AC60</f>
        <v>0</v>
      </c>
      <c r="AD26" s="3">
        <f>+[1]C_Personale!AA182+[1]Bilancio_In!AD60</f>
        <v>0</v>
      </c>
      <c r="AE26" s="3">
        <f>+[1]C_Personale!AB182+[1]Bilancio_In!AE60</f>
        <v>0</v>
      </c>
      <c r="AF26" s="3">
        <f>+[1]C_Personale!AC182+[1]Bilancio_In!AF60</f>
        <v>0</v>
      </c>
      <c r="AG26" s="3">
        <f>+[1]C_Personale!AD182+[1]Bilancio_In!AG60</f>
        <v>0</v>
      </c>
      <c r="AH26" s="3">
        <f>+[1]C_Personale!AE182+[1]Bilancio_In!AH60</f>
        <v>0</v>
      </c>
      <c r="AI26" s="3">
        <f>+[1]C_Personale!AF182+[1]Bilancio_In!AI60</f>
        <v>0</v>
      </c>
      <c r="AJ26" s="3">
        <f>+[1]C_Personale!AG182+[1]Bilancio_In!AJ60</f>
        <v>0</v>
      </c>
      <c r="AK26" s="3">
        <f>+[1]C_Personale!AH182+[1]Bilancio_In!AK60</f>
        <v>0</v>
      </c>
      <c r="AL26" s="3">
        <f>+[1]C_Personale!AI182+[1]Bilancio_In!AL60</f>
        <v>0</v>
      </c>
      <c r="AM26" s="3">
        <f>+[1]C_Personale!AJ182+[1]Bilancio_In!AM60</f>
        <v>0</v>
      </c>
      <c r="AN26" s="3">
        <f>+[1]C_Personale!AK182+[1]Bilancio_In!AN60</f>
        <v>0</v>
      </c>
      <c r="AO26" s="3">
        <f>+[1]C_Personale!AL182+[1]Bilancio_In!AO60</f>
        <v>0</v>
      </c>
      <c r="AP26" s="3">
        <f>+[1]C_Personale!AM182+[1]Bilancio_In!AP60</f>
        <v>0</v>
      </c>
      <c r="AQ26" s="3">
        <f>+[1]C_Personale!AN182+[1]Bilancio_In!AQ60</f>
        <v>0</v>
      </c>
      <c r="AR26" s="3">
        <f>+[1]C_Personale!AO182+[1]Bilancio_In!AR60</f>
        <v>0</v>
      </c>
      <c r="AS26" s="3">
        <f>+[1]C_Personale!AP182+[1]Bilancio_In!AS60</f>
        <v>0</v>
      </c>
      <c r="AT26" s="3">
        <f>+[1]C_Personale!AQ182+[1]Bilancio_In!AT60</f>
        <v>0</v>
      </c>
      <c r="AU26" s="3">
        <f>+[1]C_Personale!AR182+[1]Bilancio_In!AU60</f>
        <v>0</v>
      </c>
      <c r="AV26" s="3">
        <f>+[1]C_Personale!AS182+[1]Bilancio_In!AV60</f>
        <v>0</v>
      </c>
      <c r="AW26" s="3">
        <f>+[1]C_Personale!AT182+[1]Bilancio_In!AW60</f>
        <v>0</v>
      </c>
      <c r="AX26" s="3">
        <f>+[1]C_Personale!AU182+[1]Bilancio_In!AX60</f>
        <v>0</v>
      </c>
      <c r="AY26" s="3">
        <f>+[1]C_Personale!AV182+[1]Bilancio_In!AY60</f>
        <v>0</v>
      </c>
      <c r="AZ26" s="3">
        <f>+[1]C_Personale!AW182+[1]Bilancio_In!AZ60</f>
        <v>0</v>
      </c>
      <c r="BA26" s="3">
        <f>+[1]C_Personale!AX182+[1]Bilancio_In!BA60</f>
        <v>0</v>
      </c>
      <c r="BB26" s="3">
        <f>+[1]C_Personale!AY182+[1]Bilancio_In!BB60</f>
        <v>0</v>
      </c>
      <c r="BC26" s="3">
        <f>+[1]C_Personale!AZ182+[1]Bilancio_In!BC60</f>
        <v>0</v>
      </c>
      <c r="BD26" s="3">
        <f>+[1]C_Personale!BA182+[1]Bilancio_In!BD60</f>
        <v>0</v>
      </c>
      <c r="BE26" s="3">
        <f>+[1]C_Personale!BB182+[1]Bilancio_In!BE60</f>
        <v>0</v>
      </c>
      <c r="BF26" s="3">
        <f>+[1]C_Personale!BC182+[1]Bilancio_In!BF60</f>
        <v>0</v>
      </c>
      <c r="BG26" s="3">
        <f>+[1]C_Personale!BD182+[1]Bilancio_In!BG60</f>
        <v>0</v>
      </c>
      <c r="BH26" s="3">
        <f>+[1]C_Personale!BE182+[1]Bilancio_In!BH60</f>
        <v>0</v>
      </c>
      <c r="BI26" s="3">
        <f>+[1]C_Personale!BF182+[1]Bilancio_In!BI60</f>
        <v>0</v>
      </c>
      <c r="BJ26" s="3">
        <f>+[1]C_Personale!BG182+[1]Bilancio_In!BJ60</f>
        <v>0</v>
      </c>
      <c r="BK26" s="3">
        <f>+[1]C_Personale!BH182+[1]Bilancio_In!BK60</f>
        <v>0</v>
      </c>
      <c r="BL26" s="3">
        <f>+[1]C_Personale!BI182+[1]Bilancio_In!BL60</f>
        <v>0</v>
      </c>
      <c r="BM26" s="3">
        <f>+[1]C_Personale!BJ182+[1]Bilancio_In!BM60</f>
        <v>0</v>
      </c>
      <c r="BN26" s="3">
        <f>+[1]C_Personale!BK182+[1]Bilancio_In!BN60</f>
        <v>0</v>
      </c>
      <c r="BO26" s="3">
        <f>+[1]C_Personale!BL182+[1]Bilancio_In!BO60</f>
        <v>0</v>
      </c>
      <c r="BP26" s="3">
        <f>+[1]C_Personale!BM182+[1]Bilancio_In!BP60</f>
        <v>0</v>
      </c>
      <c r="BQ26" s="3">
        <f>+[1]C_Personale!BN182+[1]Bilancio_In!BQ60</f>
        <v>0</v>
      </c>
      <c r="BR26" s="3">
        <f>+[1]C_Personale!BO182+[1]Bilancio_In!BR60</f>
        <v>0</v>
      </c>
      <c r="BS26" s="3">
        <f>+[1]C_Personale!BP182+[1]Bilancio_In!BS60</f>
        <v>0</v>
      </c>
      <c r="BT26" s="3">
        <f>+[1]C_Personale!BQ182+[1]Bilancio_In!BT60</f>
        <v>0</v>
      </c>
      <c r="BU26" s="3">
        <f>+[1]C_Personale!BR182+[1]Bilancio_In!BU60</f>
        <v>0</v>
      </c>
      <c r="BV26" s="3">
        <f>+[1]C_Personale!BS182+[1]Bilancio_In!BV60</f>
        <v>0</v>
      </c>
      <c r="BW26" s="3">
        <f>+[1]C_Personale!BT182+[1]Bilancio_In!BW60</f>
        <v>0</v>
      </c>
      <c r="BX26" s="3">
        <f>+[1]C_Personale!BU182+[1]Bilancio_In!BX60</f>
        <v>0</v>
      </c>
      <c r="BY26" s="3">
        <f>+[1]C_Personale!BV182+[1]Bilancio_In!BY60</f>
        <v>0</v>
      </c>
      <c r="BZ26" s="3">
        <f>+[1]C_Personale!BW182+[1]Bilancio_In!BZ60</f>
        <v>0</v>
      </c>
      <c r="CA26" s="3">
        <f>+[1]C_Personale!BX182+[1]Bilancio_In!CA60</f>
        <v>0</v>
      </c>
      <c r="CB26" s="3">
        <f>+[1]C_Personale!BY182+[1]Bilancio_In!CB60</f>
        <v>0</v>
      </c>
      <c r="CC26" s="3">
        <f>+[1]C_Personale!BZ182+[1]Bilancio_In!CC60</f>
        <v>0</v>
      </c>
      <c r="CD26" s="3">
        <f>+[1]C_Personale!CA182+[1]Bilancio_In!CD60</f>
        <v>0</v>
      </c>
      <c r="CE26" s="3">
        <f>+[1]C_Personale!CB182+[1]Bilancio_In!CE60</f>
        <v>0</v>
      </c>
      <c r="CF26" s="3">
        <f>+[1]C_Personale!CC182+[1]Bilancio_In!CF60</f>
        <v>0</v>
      </c>
      <c r="CG26" s="3">
        <f>+[1]C_Personale!CD182+[1]Bilancio_In!CG60</f>
        <v>0</v>
      </c>
      <c r="CH26" s="3">
        <f>+[1]C_Personale!CE182+[1]Bilancio_In!CH60</f>
        <v>0</v>
      </c>
      <c r="CI26" s="3">
        <f>+[1]C_Personale!CF182+[1]Bilancio_In!CI60</f>
        <v>0</v>
      </c>
      <c r="CJ26" s="3">
        <f>+[1]C_Personale!CG182+[1]Bilancio_In!CJ60</f>
        <v>0</v>
      </c>
      <c r="CK26" s="3">
        <f>+[1]C_Personale!CH182+[1]Bilancio_In!CK60</f>
        <v>0</v>
      </c>
      <c r="CL26" s="3">
        <f>+[1]C_Personale!CI182+[1]Bilancio_In!CL60</f>
        <v>0</v>
      </c>
      <c r="CM26" s="3">
        <f>+[1]C_Personale!CJ182+[1]Bilancio_In!CM60</f>
        <v>0</v>
      </c>
      <c r="CN26" s="3">
        <f>+[1]C_Personale!CK182+[1]Bilancio_In!CN60</f>
        <v>0</v>
      </c>
      <c r="CO26" s="3">
        <f>+[1]C_Personale!CL182+[1]Bilancio_In!CO60</f>
        <v>0</v>
      </c>
      <c r="CP26" s="3">
        <f>+[1]C_Personale!CM182+[1]Bilancio_In!CP60</f>
        <v>0</v>
      </c>
      <c r="CQ26" s="3">
        <f>+[1]C_Personale!CN182+[1]Bilancio_In!CQ60</f>
        <v>0</v>
      </c>
      <c r="CR26" s="3">
        <f>+[1]C_Personale!CO182+[1]Bilancio_In!CR60</f>
        <v>0</v>
      </c>
      <c r="CS26" s="3">
        <f>+[1]C_Personale!CP182+[1]Bilancio_In!CS60</f>
        <v>0</v>
      </c>
      <c r="CT26" s="3">
        <f>+[1]C_Personale!CQ182+[1]Bilancio_In!CT60</f>
        <v>0</v>
      </c>
      <c r="CU26" s="3">
        <f>+[1]C_Personale!CR182+[1]Bilancio_In!CU60</f>
        <v>0</v>
      </c>
      <c r="CV26" s="3">
        <f>+[1]C_Personale!CS182+[1]Bilancio_In!CV60</f>
        <v>0</v>
      </c>
      <c r="CW26" s="3">
        <f>+[1]C_Personale!CT182+[1]Bilancio_In!CW60</f>
        <v>0</v>
      </c>
      <c r="CX26" s="3">
        <f>+[1]C_Personale!CU182+[1]Bilancio_In!CX60</f>
        <v>0</v>
      </c>
      <c r="CY26" s="3">
        <f>+[1]C_Personale!CV182+[1]Bilancio_In!CY60</f>
        <v>0</v>
      </c>
      <c r="CZ26" s="3">
        <f>+[1]C_Personale!CW182+[1]Bilancio_In!CZ60</f>
        <v>0</v>
      </c>
      <c r="DA26" s="3">
        <f>+[1]C_Personale!CX182+[1]Bilancio_In!DA60</f>
        <v>0</v>
      </c>
      <c r="DB26" s="3">
        <f>+[1]C_Personale!CY182+[1]Bilancio_In!DB60</f>
        <v>0</v>
      </c>
      <c r="DC26" s="3">
        <f>+[1]C_Personale!CZ182+[1]Bilancio_In!DC60</f>
        <v>0</v>
      </c>
      <c r="DD26" s="3">
        <f>+[1]C_Personale!DA182+[1]Bilancio_In!DD60</f>
        <v>0</v>
      </c>
      <c r="DE26" s="3">
        <f>+[1]C_Personale!DB182+[1]Bilancio_In!DE60</f>
        <v>0</v>
      </c>
      <c r="DF26" s="3">
        <f>+[1]C_Personale!DC182+[1]Bilancio_In!DF60</f>
        <v>0</v>
      </c>
      <c r="DG26" s="3">
        <f>+[1]C_Personale!DD182+[1]Bilancio_In!DG60</f>
        <v>0</v>
      </c>
      <c r="DH26" s="3">
        <f>+[1]C_Personale!DE182+[1]Bilancio_In!DH60</f>
        <v>0</v>
      </c>
      <c r="DI26" s="3">
        <f>+[1]C_Personale!DF182+[1]Bilancio_In!DI60</f>
        <v>0</v>
      </c>
      <c r="DJ26" s="3">
        <f>+[1]C_Personale!DG182+[1]Bilancio_In!DJ60</f>
        <v>0</v>
      </c>
      <c r="DK26" s="3">
        <f>+[1]C_Personale!DH182+[1]Bilancio_In!DK60</f>
        <v>0</v>
      </c>
      <c r="DL26" s="3">
        <f>+[1]C_Personale!DI182+[1]Bilancio_In!DL60</f>
        <v>0</v>
      </c>
      <c r="DM26" s="3">
        <f>+[1]C_Personale!DJ182+[1]Bilancio_In!DM60</f>
        <v>0</v>
      </c>
      <c r="DN26" s="3">
        <f>+[1]C_Personale!DK182+[1]Bilancio_In!DN60</f>
        <v>0</v>
      </c>
      <c r="DO26" s="3">
        <f>+[1]C_Personale!DL182+[1]Bilancio_In!DO60</f>
        <v>0</v>
      </c>
      <c r="DP26" s="3">
        <f>+[1]C_Personale!DM182+[1]Bilancio_In!DP60</f>
        <v>0</v>
      </c>
      <c r="DQ26" s="3">
        <f>+[1]C_Personale!DN182+[1]Bilancio_In!DQ60</f>
        <v>0</v>
      </c>
      <c r="DR26" s="3">
        <f>+[1]C_Personale!DO182+[1]Bilancio_In!DR60</f>
        <v>0</v>
      </c>
      <c r="DS26" s="3">
        <f>+[1]C_Personale!DP182+[1]Bilancio_In!DS60</f>
        <v>0</v>
      </c>
      <c r="DT26" s="3">
        <f>+[1]C_Personale!DQ182+[1]Bilancio_In!DT60</f>
        <v>0</v>
      </c>
      <c r="DU26" s="3">
        <f>+[1]C_Personale!DR182+[1]Bilancio_In!DU60</f>
        <v>0</v>
      </c>
      <c r="DV26" s="3">
        <f>+[1]C_Personale!DS182+[1]Bilancio_In!DV60</f>
        <v>0</v>
      </c>
      <c r="DW26" s="3">
        <f>+[1]C_Personale!DT182+[1]Bilancio_In!DW60</f>
        <v>0</v>
      </c>
      <c r="DY26" s="6">
        <f t="shared" si="13"/>
        <v>50000</v>
      </c>
      <c r="DZ26" s="6">
        <f t="shared" si="14"/>
        <v>0</v>
      </c>
      <c r="EA26" s="6">
        <f t="shared" si="15"/>
        <v>0</v>
      </c>
      <c r="EB26" s="6">
        <f t="shared" si="16"/>
        <v>0</v>
      </c>
      <c r="EC26" s="6">
        <f t="shared" si="17"/>
        <v>0</v>
      </c>
      <c r="ED26" s="6">
        <f t="shared" si="18"/>
        <v>0</v>
      </c>
      <c r="EE26" s="6">
        <f t="shared" si="19"/>
        <v>0</v>
      </c>
      <c r="EF26" s="6">
        <f t="shared" si="20"/>
        <v>0</v>
      </c>
      <c r="EG26" s="6">
        <f t="shared" si="21"/>
        <v>0</v>
      </c>
      <c r="EH26" s="6">
        <f t="shared" si="22"/>
        <v>0</v>
      </c>
    </row>
    <row r="27" spans="5:138">
      <c r="F27" s="25" t="s">
        <v>372</v>
      </c>
      <c r="H27" s="3">
        <f>+[1]Bilancio_In!H61</f>
        <v>5000</v>
      </c>
      <c r="I27" s="3">
        <f>+[1]Bilancio_In!I61</f>
        <v>5000</v>
      </c>
      <c r="J27" s="3">
        <f>+[1]Bilancio_In!J61</f>
        <v>5000</v>
      </c>
      <c r="K27" s="3">
        <f>+[1]Bilancio_In!K61</f>
        <v>5000</v>
      </c>
      <c r="L27" s="3">
        <f>+[1]Bilancio_In!L61</f>
        <v>0</v>
      </c>
      <c r="M27" s="3">
        <f>+[1]Bilancio_In!M61</f>
        <v>0</v>
      </c>
      <c r="N27" s="3">
        <f>+[1]Bilancio_In!N61</f>
        <v>0</v>
      </c>
      <c r="O27" s="3">
        <f>+[1]Bilancio_In!O61</f>
        <v>0</v>
      </c>
      <c r="P27" s="3">
        <f>+[1]Bilancio_In!P61</f>
        <v>0</v>
      </c>
      <c r="Q27" s="3">
        <f>+[1]Bilancio_In!Q61</f>
        <v>0</v>
      </c>
      <c r="R27" s="3">
        <f>+[1]Bilancio_In!R61</f>
        <v>0</v>
      </c>
      <c r="S27" s="3">
        <f>+[1]Bilancio_In!S61</f>
        <v>0</v>
      </c>
      <c r="T27" s="3">
        <f>+[1]Bilancio_In!T61</f>
        <v>0</v>
      </c>
      <c r="U27" s="3">
        <f>+[1]Bilancio_In!U61</f>
        <v>0</v>
      </c>
      <c r="V27" s="3">
        <f>+[1]Bilancio_In!V61</f>
        <v>0</v>
      </c>
      <c r="W27" s="3">
        <f>+[1]Bilancio_In!W61</f>
        <v>0</v>
      </c>
      <c r="X27" s="3">
        <f>+[1]Bilancio_In!X61</f>
        <v>0</v>
      </c>
      <c r="Y27" s="3">
        <f>+[1]Bilancio_In!Y61</f>
        <v>0</v>
      </c>
      <c r="Z27" s="3">
        <f>+[1]Bilancio_In!Z61</f>
        <v>0</v>
      </c>
      <c r="AA27" s="3">
        <f>+[1]Bilancio_In!AA61</f>
        <v>0</v>
      </c>
      <c r="AB27" s="3">
        <f>+[1]Bilancio_In!AB61</f>
        <v>0</v>
      </c>
      <c r="AC27" s="3">
        <f>+[1]Bilancio_In!AC61</f>
        <v>0</v>
      </c>
      <c r="AD27" s="3">
        <f>+[1]Bilancio_In!AD61</f>
        <v>0</v>
      </c>
      <c r="AE27" s="3">
        <f>+[1]Bilancio_In!AE61</f>
        <v>0</v>
      </c>
      <c r="AF27" s="3">
        <f>+[1]Bilancio_In!AF61</f>
        <v>0</v>
      </c>
      <c r="AG27" s="3">
        <f>+[1]Bilancio_In!AG61</f>
        <v>0</v>
      </c>
      <c r="AH27" s="3">
        <f>+[1]Bilancio_In!AH61</f>
        <v>0</v>
      </c>
      <c r="AI27" s="3">
        <f>+[1]Bilancio_In!AI61</f>
        <v>0</v>
      </c>
      <c r="AJ27" s="3">
        <f>+[1]Bilancio_In!AJ61</f>
        <v>0</v>
      </c>
      <c r="AK27" s="3">
        <f>+[1]Bilancio_In!AK61</f>
        <v>0</v>
      </c>
      <c r="AL27" s="3">
        <f>+[1]Bilancio_In!AL61</f>
        <v>0</v>
      </c>
      <c r="AM27" s="3">
        <f>+[1]Bilancio_In!AM61</f>
        <v>0</v>
      </c>
      <c r="AN27" s="3">
        <f>+[1]Bilancio_In!AN61</f>
        <v>0</v>
      </c>
      <c r="AO27" s="3">
        <f>+[1]Bilancio_In!AO61</f>
        <v>0</v>
      </c>
      <c r="AP27" s="3">
        <f>+[1]Bilancio_In!AP61</f>
        <v>0</v>
      </c>
      <c r="AQ27" s="3">
        <f>+[1]Bilancio_In!AQ61</f>
        <v>0</v>
      </c>
      <c r="AR27" s="3">
        <f>+[1]Bilancio_In!AR61</f>
        <v>0</v>
      </c>
      <c r="AS27" s="3">
        <f>+[1]Bilancio_In!AS61</f>
        <v>0</v>
      </c>
      <c r="AT27" s="3">
        <f>+[1]Bilancio_In!AT61</f>
        <v>0</v>
      </c>
      <c r="AU27" s="3">
        <f>+[1]Bilancio_In!AU61</f>
        <v>0</v>
      </c>
      <c r="AV27" s="3">
        <f>+[1]Bilancio_In!AV61</f>
        <v>0</v>
      </c>
      <c r="AW27" s="3">
        <f>+[1]Bilancio_In!AW61</f>
        <v>0</v>
      </c>
      <c r="AX27" s="3">
        <f>+[1]Bilancio_In!AX61</f>
        <v>0</v>
      </c>
      <c r="AY27" s="3">
        <f>+[1]Bilancio_In!AY61</f>
        <v>0</v>
      </c>
      <c r="AZ27" s="3">
        <f>+[1]Bilancio_In!AZ61</f>
        <v>0</v>
      </c>
      <c r="BA27" s="3">
        <f>+[1]Bilancio_In!BA61</f>
        <v>0</v>
      </c>
      <c r="BB27" s="3">
        <f>+[1]Bilancio_In!BB61</f>
        <v>0</v>
      </c>
      <c r="BC27" s="3">
        <f>+[1]Bilancio_In!BC61</f>
        <v>0</v>
      </c>
      <c r="BD27" s="3">
        <f>+[1]Bilancio_In!BD61</f>
        <v>0</v>
      </c>
      <c r="BE27" s="3">
        <f>+[1]Bilancio_In!BE61</f>
        <v>0</v>
      </c>
      <c r="BF27" s="3">
        <f>+[1]Bilancio_In!BF61</f>
        <v>0</v>
      </c>
      <c r="BG27" s="3">
        <f>+[1]Bilancio_In!BG61</f>
        <v>0</v>
      </c>
      <c r="BH27" s="3">
        <f>+[1]Bilancio_In!BH61</f>
        <v>0</v>
      </c>
      <c r="BI27" s="3">
        <f>+[1]Bilancio_In!BI61</f>
        <v>0</v>
      </c>
      <c r="BJ27" s="3">
        <f>+[1]Bilancio_In!BJ61</f>
        <v>0</v>
      </c>
      <c r="BK27" s="3">
        <f>+[1]Bilancio_In!BK61</f>
        <v>0</v>
      </c>
      <c r="BL27" s="3">
        <f>+[1]Bilancio_In!BL61</f>
        <v>0</v>
      </c>
      <c r="BM27" s="3">
        <f>+[1]Bilancio_In!BM61</f>
        <v>0</v>
      </c>
      <c r="BN27" s="3">
        <f>+[1]Bilancio_In!BN61</f>
        <v>0</v>
      </c>
      <c r="BO27" s="3">
        <f>+[1]Bilancio_In!BO61</f>
        <v>0</v>
      </c>
      <c r="BP27" s="3">
        <f>+[1]Bilancio_In!BP61</f>
        <v>0</v>
      </c>
      <c r="BQ27" s="3">
        <f>+[1]Bilancio_In!BQ61</f>
        <v>0</v>
      </c>
      <c r="BR27" s="3">
        <f>+[1]Bilancio_In!BR61</f>
        <v>0</v>
      </c>
      <c r="BS27" s="3">
        <f>+[1]Bilancio_In!BS61</f>
        <v>0</v>
      </c>
      <c r="BT27" s="3">
        <f>+[1]Bilancio_In!BT61</f>
        <v>0</v>
      </c>
      <c r="BU27" s="3">
        <f>+[1]Bilancio_In!BU61</f>
        <v>0</v>
      </c>
      <c r="BV27" s="3">
        <f>+[1]Bilancio_In!BV61</f>
        <v>0</v>
      </c>
      <c r="BW27" s="3">
        <f>+[1]Bilancio_In!BW61</f>
        <v>0</v>
      </c>
      <c r="BX27" s="3">
        <f>+[1]Bilancio_In!BX61</f>
        <v>0</v>
      </c>
      <c r="BY27" s="3">
        <f>+[1]Bilancio_In!BY61</f>
        <v>0</v>
      </c>
      <c r="BZ27" s="3">
        <f>+[1]Bilancio_In!BZ61</f>
        <v>0</v>
      </c>
      <c r="CA27" s="3">
        <f>+[1]Bilancio_In!CA61</f>
        <v>0</v>
      </c>
      <c r="CB27" s="3">
        <f>+[1]Bilancio_In!CB61</f>
        <v>0</v>
      </c>
      <c r="CC27" s="3">
        <f>+[1]Bilancio_In!CC61</f>
        <v>0</v>
      </c>
      <c r="CD27" s="3">
        <f>+[1]Bilancio_In!CD61</f>
        <v>0</v>
      </c>
      <c r="CE27" s="3">
        <f>+[1]Bilancio_In!CE61</f>
        <v>0</v>
      </c>
      <c r="CF27" s="3">
        <f>+[1]Bilancio_In!CF61</f>
        <v>0</v>
      </c>
      <c r="CG27" s="3">
        <f>+[1]Bilancio_In!CG61</f>
        <v>0</v>
      </c>
      <c r="CH27" s="3">
        <f>+[1]Bilancio_In!CH61</f>
        <v>0</v>
      </c>
      <c r="CI27" s="3">
        <f>+[1]Bilancio_In!CI61</f>
        <v>0</v>
      </c>
      <c r="CJ27" s="3">
        <f>+[1]Bilancio_In!CJ61</f>
        <v>0</v>
      </c>
      <c r="CK27" s="3">
        <f>+[1]Bilancio_In!CK61</f>
        <v>0</v>
      </c>
      <c r="CL27" s="3">
        <f>+[1]Bilancio_In!CL61</f>
        <v>0</v>
      </c>
      <c r="CM27" s="3">
        <f>+[1]Bilancio_In!CM61</f>
        <v>0</v>
      </c>
      <c r="CN27" s="3">
        <f>+[1]Bilancio_In!CN61</f>
        <v>0</v>
      </c>
      <c r="CO27" s="3">
        <f>+[1]Bilancio_In!CO61</f>
        <v>0</v>
      </c>
      <c r="CP27" s="3">
        <f>+[1]Bilancio_In!CP61</f>
        <v>0</v>
      </c>
      <c r="CQ27" s="3">
        <f>+[1]Bilancio_In!CQ61</f>
        <v>0</v>
      </c>
      <c r="CR27" s="3">
        <f>+[1]Bilancio_In!CR61</f>
        <v>0</v>
      </c>
      <c r="CS27" s="3">
        <f>+[1]Bilancio_In!CS61</f>
        <v>0</v>
      </c>
      <c r="CT27" s="3">
        <f>+[1]Bilancio_In!CT61</f>
        <v>0</v>
      </c>
      <c r="CU27" s="3">
        <f>+[1]Bilancio_In!CU61</f>
        <v>0</v>
      </c>
      <c r="CV27" s="3">
        <f>+[1]Bilancio_In!CV61</f>
        <v>0</v>
      </c>
      <c r="CW27" s="3">
        <f>+[1]Bilancio_In!CW61</f>
        <v>0</v>
      </c>
      <c r="CX27" s="3">
        <f>+[1]Bilancio_In!CX61</f>
        <v>0</v>
      </c>
      <c r="CY27" s="3">
        <f>+[1]Bilancio_In!CY61</f>
        <v>0</v>
      </c>
      <c r="CZ27" s="3">
        <f>+[1]Bilancio_In!CZ61</f>
        <v>0</v>
      </c>
      <c r="DA27" s="3">
        <f>+[1]Bilancio_In!DA61</f>
        <v>0</v>
      </c>
      <c r="DB27" s="3">
        <f>+[1]Bilancio_In!DB61</f>
        <v>0</v>
      </c>
      <c r="DC27" s="3">
        <f>+[1]Bilancio_In!DC61</f>
        <v>0</v>
      </c>
      <c r="DD27" s="3">
        <f>+[1]Bilancio_In!DD61</f>
        <v>0</v>
      </c>
      <c r="DE27" s="3">
        <f>+[1]Bilancio_In!DE61</f>
        <v>0</v>
      </c>
      <c r="DF27" s="3">
        <f>+[1]Bilancio_In!DF61</f>
        <v>0</v>
      </c>
      <c r="DG27" s="3">
        <f>+[1]Bilancio_In!DG61</f>
        <v>0</v>
      </c>
      <c r="DH27" s="3">
        <f>+[1]Bilancio_In!DH61</f>
        <v>0</v>
      </c>
      <c r="DI27" s="3">
        <f>+[1]Bilancio_In!DI61</f>
        <v>0</v>
      </c>
      <c r="DJ27" s="3">
        <f>+[1]Bilancio_In!DJ61</f>
        <v>0</v>
      </c>
      <c r="DK27" s="3">
        <f>+[1]Bilancio_In!DK61</f>
        <v>0</v>
      </c>
      <c r="DL27" s="3">
        <f>+[1]Bilancio_In!DL61</f>
        <v>0</v>
      </c>
      <c r="DM27" s="3">
        <f>+[1]Bilancio_In!DM61</f>
        <v>0</v>
      </c>
      <c r="DN27" s="3">
        <f>+[1]Bilancio_In!DN61</f>
        <v>0</v>
      </c>
      <c r="DO27" s="3">
        <f>+[1]Bilancio_In!DO61</f>
        <v>0</v>
      </c>
      <c r="DP27" s="3">
        <f>+[1]Bilancio_In!DP61</f>
        <v>0</v>
      </c>
      <c r="DQ27" s="3">
        <f>+[1]Bilancio_In!DQ61</f>
        <v>0</v>
      </c>
      <c r="DR27" s="3">
        <f>+[1]Bilancio_In!DR61</f>
        <v>0</v>
      </c>
      <c r="DS27" s="3">
        <f>+[1]Bilancio_In!DS61</f>
        <v>0</v>
      </c>
      <c r="DT27" s="3">
        <f>+[1]Bilancio_In!DT61</f>
        <v>0</v>
      </c>
      <c r="DU27" s="3">
        <f>+[1]Bilancio_In!DU61</f>
        <v>0</v>
      </c>
      <c r="DV27" s="3">
        <f>+[1]Bilancio_In!DV61</f>
        <v>0</v>
      </c>
      <c r="DW27" s="3">
        <f>+[1]Bilancio_In!DW61</f>
        <v>0</v>
      </c>
      <c r="DY27" s="6">
        <f t="shared" si="13"/>
        <v>20000</v>
      </c>
      <c r="DZ27" s="6">
        <f t="shared" si="14"/>
        <v>0</v>
      </c>
      <c r="EA27" s="6">
        <f t="shared" si="15"/>
        <v>0</v>
      </c>
      <c r="EB27" s="6">
        <f t="shared" si="16"/>
        <v>0</v>
      </c>
      <c r="EC27" s="6">
        <f t="shared" si="17"/>
        <v>0</v>
      </c>
      <c r="ED27" s="6">
        <f t="shared" si="18"/>
        <v>0</v>
      </c>
      <c r="EE27" s="6">
        <f t="shared" si="19"/>
        <v>0</v>
      </c>
      <c r="EF27" s="6">
        <f t="shared" si="20"/>
        <v>0</v>
      </c>
      <c r="EG27" s="6">
        <f t="shared" si="21"/>
        <v>0</v>
      </c>
      <c r="EH27" s="6">
        <f t="shared" si="22"/>
        <v>0</v>
      </c>
    </row>
    <row r="28" spans="5:138">
      <c r="F28" s="25" t="s">
        <v>373</v>
      </c>
      <c r="H28" s="3">
        <f>+[1]C_Gestione!F69+[1]Bilancio_In!H54</f>
        <v>25508.333333333332</v>
      </c>
      <c r="I28" s="3">
        <f>+[1]C_Gestione!G69+[1]Bilancio_In!I54</f>
        <v>25610</v>
      </c>
      <c r="J28" s="3">
        <f>+[1]C_Gestione!H69+[1]Bilancio_In!J54</f>
        <v>26016.666666666668</v>
      </c>
      <c r="K28" s="3">
        <f>+[1]C_Gestione!I69+[1]Bilancio_In!K54</f>
        <v>1525</v>
      </c>
      <c r="L28" s="3">
        <f>+[1]C_Gestione!J69+[1]Bilancio_In!L54</f>
        <v>1525</v>
      </c>
      <c r="M28" s="3">
        <f>+[1]C_Gestione!K69+[1]Bilancio_In!M54</f>
        <v>1525</v>
      </c>
      <c r="N28" s="3">
        <f>+[1]C_Gestione!L69+[1]Bilancio_In!N54</f>
        <v>1525</v>
      </c>
      <c r="O28" s="3">
        <f>+[1]C_Gestione!M69+[1]Bilancio_In!O54</f>
        <v>1525</v>
      </c>
      <c r="P28" s="3">
        <f>+[1]C_Gestione!N69+[1]Bilancio_In!P54</f>
        <v>1525</v>
      </c>
      <c r="Q28" s="3">
        <f>+[1]C_Gestione!O69+[1]Bilancio_In!Q54</f>
        <v>1525</v>
      </c>
      <c r="R28" s="3">
        <f>+[1]C_Gestione!P69+[1]Bilancio_In!R54</f>
        <v>1525</v>
      </c>
      <c r="S28" s="3">
        <f>+[1]C_Gestione!Q69+[1]Bilancio_In!S54</f>
        <v>1525</v>
      </c>
      <c r="T28" s="3">
        <f>+[1]C_Gestione!R69+[1]Bilancio_In!T54</f>
        <v>1525</v>
      </c>
      <c r="U28" s="3">
        <f>+[1]C_Gestione!S69+[1]Bilancio_In!U54</f>
        <v>1525</v>
      </c>
      <c r="V28" s="3">
        <f>+[1]C_Gestione!T69+[1]Bilancio_In!V54</f>
        <v>1525</v>
      </c>
      <c r="W28" s="3">
        <f>+[1]C_Gestione!U69+[1]Bilancio_In!W54</f>
        <v>1525</v>
      </c>
      <c r="X28" s="3">
        <f>+[1]C_Gestione!V69+[1]Bilancio_In!X54</f>
        <v>1525</v>
      </c>
      <c r="Y28" s="3">
        <f>+[1]C_Gestione!W69+[1]Bilancio_In!Y54</f>
        <v>1525</v>
      </c>
      <c r="Z28" s="3">
        <f>+[1]C_Gestione!X69+[1]Bilancio_In!Z54</f>
        <v>1525</v>
      </c>
      <c r="AA28" s="3">
        <f>+[1]C_Gestione!Y69+[1]Bilancio_In!AA54</f>
        <v>1525</v>
      </c>
      <c r="AB28" s="3">
        <f>+[1]C_Gestione!Z69+[1]Bilancio_In!AB54</f>
        <v>1525</v>
      </c>
      <c r="AC28" s="3">
        <f>+[1]C_Gestione!AA69+[1]Bilancio_In!AC54</f>
        <v>1525</v>
      </c>
      <c r="AD28" s="3">
        <f>+[1]C_Gestione!AB69+[1]Bilancio_In!AD54</f>
        <v>1525</v>
      </c>
      <c r="AE28" s="3">
        <f>+[1]C_Gestione!AC69+[1]Bilancio_In!AE54</f>
        <v>1525</v>
      </c>
      <c r="AF28" s="3">
        <f>+[1]C_Gestione!AD69+[1]Bilancio_In!AF54</f>
        <v>1525</v>
      </c>
      <c r="AG28" s="3">
        <f>+[1]C_Gestione!AE69+[1]Bilancio_In!AG54</f>
        <v>1525</v>
      </c>
      <c r="AH28" s="3">
        <f>+[1]C_Gestione!AF69+[1]Bilancio_In!AH54</f>
        <v>1525</v>
      </c>
      <c r="AI28" s="3">
        <f>+[1]C_Gestione!AG69+[1]Bilancio_In!AI54</f>
        <v>1525</v>
      </c>
      <c r="AJ28" s="3">
        <f>+[1]C_Gestione!AH69+[1]Bilancio_In!AJ54</f>
        <v>1525</v>
      </c>
      <c r="AK28" s="3">
        <f>+[1]C_Gestione!AI69+[1]Bilancio_In!AK54</f>
        <v>1525</v>
      </c>
      <c r="AL28" s="3">
        <f>+[1]C_Gestione!AJ69+[1]Bilancio_In!AL54</f>
        <v>1525</v>
      </c>
      <c r="AM28" s="3">
        <f>+[1]C_Gestione!AK69+[1]Bilancio_In!AM54</f>
        <v>1525</v>
      </c>
      <c r="AN28" s="3">
        <f>+[1]C_Gestione!AL69+[1]Bilancio_In!AN54</f>
        <v>1525</v>
      </c>
      <c r="AO28" s="3">
        <f>+[1]C_Gestione!AM69+[1]Bilancio_In!AO54</f>
        <v>1525</v>
      </c>
      <c r="AP28" s="3">
        <f>+[1]C_Gestione!AN69+[1]Bilancio_In!AP54</f>
        <v>1525</v>
      </c>
      <c r="AQ28" s="3">
        <f>+[1]C_Gestione!AO69+[1]Bilancio_In!AQ54</f>
        <v>1525</v>
      </c>
      <c r="AR28" s="3">
        <f>+[1]C_Gestione!AP69+[1]Bilancio_In!AR54</f>
        <v>1525</v>
      </c>
      <c r="AS28" s="3">
        <f>+[1]C_Gestione!AQ69+[1]Bilancio_In!AS54</f>
        <v>1525</v>
      </c>
      <c r="AT28" s="3">
        <f>+[1]C_Gestione!AR69+[1]Bilancio_In!AT54</f>
        <v>1525</v>
      </c>
      <c r="AU28" s="3">
        <f>+[1]C_Gestione!AS69+[1]Bilancio_In!AU54</f>
        <v>1525</v>
      </c>
      <c r="AV28" s="3">
        <f>+[1]C_Gestione!AT69+[1]Bilancio_In!AV54</f>
        <v>1525</v>
      </c>
      <c r="AW28" s="3">
        <f>+[1]C_Gestione!AU69+[1]Bilancio_In!AW54</f>
        <v>1525</v>
      </c>
      <c r="AX28" s="3">
        <f>+[1]C_Gestione!AV69+[1]Bilancio_In!AX54</f>
        <v>1525</v>
      </c>
      <c r="AY28" s="3">
        <f>+[1]C_Gestione!AW69+[1]Bilancio_In!AY54</f>
        <v>1525</v>
      </c>
      <c r="AZ28" s="3">
        <f>+[1]C_Gestione!AX69+[1]Bilancio_In!AZ54</f>
        <v>1525</v>
      </c>
      <c r="BA28" s="3">
        <f>+[1]C_Gestione!AY69+[1]Bilancio_In!BA54</f>
        <v>1525</v>
      </c>
      <c r="BB28" s="3">
        <f>+[1]C_Gestione!AZ69+[1]Bilancio_In!BB54</f>
        <v>1525</v>
      </c>
      <c r="BC28" s="3">
        <f>+[1]C_Gestione!BA69+[1]Bilancio_In!BC54</f>
        <v>1525</v>
      </c>
      <c r="BD28" s="3">
        <f>+[1]C_Gestione!BB69+[1]Bilancio_In!BD54</f>
        <v>1525</v>
      </c>
      <c r="BE28" s="3">
        <f>+[1]C_Gestione!BC69+[1]Bilancio_In!BE54</f>
        <v>1525</v>
      </c>
      <c r="BF28" s="3">
        <f>+[1]C_Gestione!BD69+[1]Bilancio_In!BF54</f>
        <v>1525</v>
      </c>
      <c r="BG28" s="3">
        <f>+[1]C_Gestione!BE69+[1]Bilancio_In!BG54</f>
        <v>1525</v>
      </c>
      <c r="BH28" s="3">
        <f>+[1]C_Gestione!BF69+[1]Bilancio_In!BH54</f>
        <v>1525</v>
      </c>
      <c r="BI28" s="3">
        <f>+[1]C_Gestione!BG69+[1]Bilancio_In!BI54</f>
        <v>1525</v>
      </c>
      <c r="BJ28" s="3">
        <f>+[1]C_Gestione!BH69+[1]Bilancio_In!BJ54</f>
        <v>1525</v>
      </c>
      <c r="BK28" s="3">
        <f>+[1]C_Gestione!BI69+[1]Bilancio_In!BK54</f>
        <v>1525</v>
      </c>
      <c r="BL28" s="3">
        <f>+[1]C_Gestione!BJ69+[1]Bilancio_In!BL54</f>
        <v>1525</v>
      </c>
      <c r="BM28" s="3">
        <f>+[1]C_Gestione!BK69+[1]Bilancio_In!BM54</f>
        <v>1525</v>
      </c>
      <c r="BN28" s="3">
        <f>+[1]C_Gestione!BL69+[1]Bilancio_In!BN54</f>
        <v>1525</v>
      </c>
      <c r="BO28" s="3">
        <f>+[1]C_Gestione!BM69+[1]Bilancio_In!BO54</f>
        <v>1525</v>
      </c>
      <c r="BP28" s="3">
        <f>+[1]C_Gestione!BN69+[1]Bilancio_In!BP54</f>
        <v>1525</v>
      </c>
      <c r="BQ28" s="3">
        <f>+[1]C_Gestione!BO69+[1]Bilancio_In!BQ54</f>
        <v>1525</v>
      </c>
      <c r="BR28" s="3">
        <f>+[1]C_Gestione!BP69+[1]Bilancio_In!BR54</f>
        <v>1525</v>
      </c>
      <c r="BS28" s="3">
        <f>+[1]C_Gestione!BQ69+[1]Bilancio_In!BS54</f>
        <v>1525</v>
      </c>
      <c r="BT28" s="3">
        <f>+[1]C_Gestione!BR69+[1]Bilancio_In!BT54</f>
        <v>1525</v>
      </c>
      <c r="BU28" s="3">
        <f>+[1]C_Gestione!BS69+[1]Bilancio_In!BU54</f>
        <v>1525</v>
      </c>
      <c r="BV28" s="3">
        <f>+[1]C_Gestione!BT69+[1]Bilancio_In!BV54</f>
        <v>1525</v>
      </c>
      <c r="BW28" s="3">
        <f>+[1]C_Gestione!BU69+[1]Bilancio_In!BW54</f>
        <v>1525</v>
      </c>
      <c r="BX28" s="3">
        <f>+[1]C_Gestione!BV69+[1]Bilancio_In!BX54</f>
        <v>1525</v>
      </c>
      <c r="BY28" s="3">
        <f>+[1]C_Gestione!BW69+[1]Bilancio_In!BY54</f>
        <v>1525</v>
      </c>
      <c r="BZ28" s="3">
        <f>+[1]C_Gestione!BX69+[1]Bilancio_In!BZ54</f>
        <v>1525</v>
      </c>
      <c r="CA28" s="3">
        <f>+[1]C_Gestione!BY69+[1]Bilancio_In!CA54</f>
        <v>1525</v>
      </c>
      <c r="CB28" s="3">
        <f>+[1]C_Gestione!BZ69+[1]Bilancio_In!CB54</f>
        <v>1525</v>
      </c>
      <c r="CC28" s="3">
        <f>+[1]C_Gestione!CA69+[1]Bilancio_In!CC54</f>
        <v>1525</v>
      </c>
      <c r="CD28" s="3">
        <f>+[1]C_Gestione!CB69+[1]Bilancio_In!CD54</f>
        <v>1525</v>
      </c>
      <c r="CE28" s="3">
        <f>+[1]C_Gestione!CC69+[1]Bilancio_In!CE54</f>
        <v>1525</v>
      </c>
      <c r="CF28" s="3">
        <f>+[1]C_Gestione!CD69+[1]Bilancio_In!CF54</f>
        <v>1525</v>
      </c>
      <c r="CG28" s="3">
        <f>+[1]C_Gestione!CE69+[1]Bilancio_In!CG54</f>
        <v>1525</v>
      </c>
      <c r="CH28" s="3">
        <f>+[1]C_Gestione!CF69+[1]Bilancio_In!CH54</f>
        <v>1525</v>
      </c>
      <c r="CI28" s="3">
        <f>+[1]C_Gestione!CG69+[1]Bilancio_In!CI54</f>
        <v>1525</v>
      </c>
      <c r="CJ28" s="3">
        <f>+[1]C_Gestione!CH69+[1]Bilancio_In!CJ54</f>
        <v>1525</v>
      </c>
      <c r="CK28" s="3">
        <f>+[1]C_Gestione!CI69+[1]Bilancio_In!CK54</f>
        <v>1525</v>
      </c>
      <c r="CL28" s="3">
        <f>+[1]C_Gestione!CJ69+[1]Bilancio_In!CL54</f>
        <v>1525</v>
      </c>
      <c r="CM28" s="3">
        <f>+[1]C_Gestione!CK69+[1]Bilancio_In!CM54</f>
        <v>1525</v>
      </c>
      <c r="CN28" s="3">
        <f>+[1]C_Gestione!CL69+[1]Bilancio_In!CN54</f>
        <v>1525</v>
      </c>
      <c r="CO28" s="3">
        <f>+[1]C_Gestione!CM69+[1]Bilancio_In!CO54</f>
        <v>1525</v>
      </c>
      <c r="CP28" s="3">
        <f>+[1]C_Gestione!CN69+[1]Bilancio_In!CP54</f>
        <v>1525</v>
      </c>
      <c r="CQ28" s="3">
        <f>+[1]C_Gestione!CO69+[1]Bilancio_In!CQ54</f>
        <v>1525</v>
      </c>
      <c r="CR28" s="3">
        <f>+[1]C_Gestione!CP69+[1]Bilancio_In!CR54</f>
        <v>1525</v>
      </c>
      <c r="CS28" s="3">
        <f>+[1]C_Gestione!CQ69+[1]Bilancio_In!CS54</f>
        <v>1525</v>
      </c>
      <c r="CT28" s="3">
        <f>+[1]C_Gestione!CR69+[1]Bilancio_In!CT54</f>
        <v>1525</v>
      </c>
      <c r="CU28" s="3">
        <f>+[1]C_Gestione!CS69+[1]Bilancio_In!CU54</f>
        <v>1525</v>
      </c>
      <c r="CV28" s="3">
        <f>+[1]C_Gestione!CT69+[1]Bilancio_In!CV54</f>
        <v>1525</v>
      </c>
      <c r="CW28" s="3">
        <f>+[1]C_Gestione!CU69+[1]Bilancio_In!CW54</f>
        <v>1525</v>
      </c>
      <c r="CX28" s="3">
        <f>+[1]C_Gestione!CV69+[1]Bilancio_In!CX54</f>
        <v>1525</v>
      </c>
      <c r="CY28" s="3">
        <f>+[1]C_Gestione!CW69+[1]Bilancio_In!CY54</f>
        <v>1525</v>
      </c>
      <c r="CZ28" s="3">
        <f>+[1]C_Gestione!CX69+[1]Bilancio_In!CZ54</f>
        <v>1525</v>
      </c>
      <c r="DA28" s="3">
        <f>+[1]C_Gestione!CY69+[1]Bilancio_In!DA54</f>
        <v>1525</v>
      </c>
      <c r="DB28" s="3">
        <f>+[1]C_Gestione!CZ69+[1]Bilancio_In!DB54</f>
        <v>1525</v>
      </c>
      <c r="DC28" s="3">
        <f>+[1]C_Gestione!DA69+[1]Bilancio_In!DC54</f>
        <v>1525</v>
      </c>
      <c r="DD28" s="3">
        <f>+[1]C_Gestione!DB69+[1]Bilancio_In!DD54</f>
        <v>1525</v>
      </c>
      <c r="DE28" s="3">
        <f>+[1]C_Gestione!DC69+[1]Bilancio_In!DE54</f>
        <v>1525</v>
      </c>
      <c r="DF28" s="3">
        <f>+[1]C_Gestione!DD69+[1]Bilancio_In!DF54</f>
        <v>1525</v>
      </c>
      <c r="DG28" s="3">
        <f>+[1]C_Gestione!DE69+[1]Bilancio_In!DG54</f>
        <v>1525</v>
      </c>
      <c r="DH28" s="3">
        <f>+[1]C_Gestione!DF69+[1]Bilancio_In!DH54</f>
        <v>1525</v>
      </c>
      <c r="DI28" s="3">
        <f>+[1]C_Gestione!DG69+[1]Bilancio_In!DI54</f>
        <v>1525</v>
      </c>
      <c r="DJ28" s="3">
        <f>+[1]C_Gestione!DH69+[1]Bilancio_In!DJ54</f>
        <v>1525</v>
      </c>
      <c r="DK28" s="3">
        <f>+[1]C_Gestione!DI69+[1]Bilancio_In!DK54</f>
        <v>1525</v>
      </c>
      <c r="DL28" s="3">
        <f>+[1]C_Gestione!DJ69+[1]Bilancio_In!DL54</f>
        <v>1525</v>
      </c>
      <c r="DM28" s="3">
        <f>+[1]C_Gestione!DK69+[1]Bilancio_In!DM54</f>
        <v>1525</v>
      </c>
      <c r="DN28" s="3">
        <f>+[1]C_Gestione!DL69+[1]Bilancio_In!DN54</f>
        <v>1525</v>
      </c>
      <c r="DO28" s="3">
        <f>+[1]C_Gestione!DM69+[1]Bilancio_In!DO54</f>
        <v>1525</v>
      </c>
      <c r="DP28" s="3">
        <f>+[1]C_Gestione!DN69+[1]Bilancio_In!DP54</f>
        <v>1525</v>
      </c>
      <c r="DQ28" s="3">
        <f>+[1]C_Gestione!DO69+[1]Bilancio_In!DQ54</f>
        <v>1525</v>
      </c>
      <c r="DR28" s="3">
        <f>+[1]C_Gestione!DP69+[1]Bilancio_In!DR54</f>
        <v>1525</v>
      </c>
      <c r="DS28" s="3">
        <f>+[1]C_Gestione!DQ69+[1]Bilancio_In!DS54</f>
        <v>1525</v>
      </c>
      <c r="DT28" s="3">
        <f>+[1]C_Gestione!DR69+[1]Bilancio_In!DT54</f>
        <v>1525</v>
      </c>
      <c r="DU28" s="3">
        <f>+[1]C_Gestione!DS69+[1]Bilancio_In!DU54</f>
        <v>1525</v>
      </c>
      <c r="DV28" s="3">
        <f>+[1]C_Gestione!DT69+[1]Bilancio_In!DV54</f>
        <v>1525</v>
      </c>
      <c r="DW28" s="3">
        <f>+[1]C_Gestione!DU69+[1]Bilancio_In!DW54</f>
        <v>1525</v>
      </c>
      <c r="DY28" s="6">
        <f t="shared" si="13"/>
        <v>90860</v>
      </c>
      <c r="DZ28" s="6">
        <f t="shared" si="14"/>
        <v>18300</v>
      </c>
      <c r="EA28" s="6">
        <f t="shared" si="15"/>
        <v>18300</v>
      </c>
      <c r="EB28" s="6">
        <f t="shared" si="16"/>
        <v>18300</v>
      </c>
      <c r="EC28" s="6">
        <f t="shared" si="17"/>
        <v>18300</v>
      </c>
      <c r="ED28" s="6">
        <f t="shared" si="18"/>
        <v>18300</v>
      </c>
      <c r="EE28" s="6">
        <f t="shared" si="19"/>
        <v>18300</v>
      </c>
      <c r="EF28" s="6">
        <f t="shared" si="20"/>
        <v>18300</v>
      </c>
      <c r="EG28" s="6">
        <f t="shared" si="21"/>
        <v>18300</v>
      </c>
      <c r="EH28" s="6">
        <f t="shared" si="22"/>
        <v>18300</v>
      </c>
    </row>
    <row r="29" spans="5:138">
      <c r="F29" s="25" t="s">
        <v>374</v>
      </c>
      <c r="DY29" s="6">
        <f t="shared" si="13"/>
        <v>0</v>
      </c>
      <c r="DZ29" s="6">
        <f t="shared" si="14"/>
        <v>0</v>
      </c>
      <c r="EA29" s="6">
        <f t="shared" si="15"/>
        <v>0</v>
      </c>
      <c r="EB29" s="6">
        <f t="shared" si="16"/>
        <v>0</v>
      </c>
      <c r="EC29" s="6">
        <f t="shared" si="17"/>
        <v>0</v>
      </c>
      <c r="ED29" s="6">
        <f t="shared" si="18"/>
        <v>0</v>
      </c>
      <c r="EE29" s="6">
        <f t="shared" si="19"/>
        <v>0</v>
      </c>
      <c r="EF29" s="6">
        <f t="shared" si="20"/>
        <v>0</v>
      </c>
      <c r="EG29" s="6">
        <f t="shared" si="21"/>
        <v>0</v>
      </c>
      <c r="EH29" s="6">
        <f t="shared" si="22"/>
        <v>0</v>
      </c>
    </row>
    <row r="30" spans="5:138">
      <c r="F30" s="25" t="s">
        <v>375</v>
      </c>
      <c r="H30" s="3">
        <f>-[1]L_Iva!G36-[1]Bilancio_In!H8+[1]Bilancio_In!H52</f>
        <v>-25000</v>
      </c>
      <c r="I30" s="3">
        <f>-[1]L_Iva!H36-[1]Bilancio_In!I8+[1]Bilancio_In!I52</f>
        <v>129495</v>
      </c>
      <c r="J30" s="3">
        <f>-[1]L_Iva!I36-[1]Bilancio_In!J8+[1]Bilancio_In!J52</f>
        <v>129495</v>
      </c>
      <c r="K30" s="3">
        <f>-[1]L_Iva!J36-[1]Bilancio_In!K8+[1]Bilancio_In!K52</f>
        <v>154495</v>
      </c>
      <c r="L30" s="3">
        <f>-[1]L_Iva!K36-[1]Bilancio_In!L8+[1]Bilancio_In!L52</f>
        <v>154495</v>
      </c>
      <c r="M30" s="3">
        <f>-[1]L_Iva!L36-[1]Bilancio_In!M8+[1]Bilancio_In!M52</f>
        <v>154495</v>
      </c>
      <c r="N30" s="3">
        <f>-[1]L_Iva!M36-[1]Bilancio_In!N8+[1]Bilancio_In!N52</f>
        <v>154495</v>
      </c>
      <c r="O30" s="3">
        <f>-[1]L_Iva!N36-[1]Bilancio_In!O8+[1]Bilancio_In!O52</f>
        <v>154495</v>
      </c>
      <c r="P30" s="3">
        <f>-[1]L_Iva!O36-[1]Bilancio_In!P8+[1]Bilancio_In!P52</f>
        <v>154495</v>
      </c>
      <c r="Q30" s="3">
        <f>-[1]L_Iva!P36-[1]Bilancio_In!Q8+[1]Bilancio_In!Q52</f>
        <v>154495</v>
      </c>
      <c r="R30" s="3">
        <f>-[1]L_Iva!Q36-[1]Bilancio_In!R8+[1]Bilancio_In!R52</f>
        <v>154495</v>
      </c>
      <c r="S30" s="3">
        <f>-[1]L_Iva!R36-[1]Bilancio_In!S8+[1]Bilancio_In!S52</f>
        <v>154495</v>
      </c>
      <c r="T30" s="3">
        <f>-[1]L_Iva!S36-[1]Bilancio_In!T8+[1]Bilancio_In!T52</f>
        <v>154495</v>
      </c>
      <c r="U30" s="3">
        <f>-[1]L_Iva!T36-[1]Bilancio_In!U8+[1]Bilancio_In!U52</f>
        <v>155045</v>
      </c>
      <c r="V30" s="3">
        <f>-[1]L_Iva!U36-[1]Bilancio_In!V8+[1]Bilancio_In!V52</f>
        <v>155045</v>
      </c>
      <c r="W30" s="3">
        <f>-[1]L_Iva!V36-[1]Bilancio_In!W8+[1]Bilancio_In!W52</f>
        <v>155045</v>
      </c>
      <c r="X30" s="3">
        <f>-[1]L_Iva!W36-[1]Bilancio_In!X8+[1]Bilancio_In!X52</f>
        <v>155045</v>
      </c>
      <c r="Y30" s="3">
        <f>-[1]L_Iva!X36-[1]Bilancio_In!Y8+[1]Bilancio_In!Y52</f>
        <v>155045</v>
      </c>
      <c r="Z30" s="3">
        <f>-[1]L_Iva!Y36-[1]Bilancio_In!Z8+[1]Bilancio_In!Z52</f>
        <v>155045</v>
      </c>
      <c r="AA30" s="3">
        <f>-[1]L_Iva!Z36-[1]Bilancio_In!AA8+[1]Bilancio_In!AA52</f>
        <v>155045</v>
      </c>
      <c r="AB30" s="3">
        <f>-[1]L_Iva!AA36-[1]Bilancio_In!AB8+[1]Bilancio_In!AB52</f>
        <v>155045</v>
      </c>
      <c r="AC30" s="3">
        <f>-[1]L_Iva!AB36-[1]Bilancio_In!AC8+[1]Bilancio_In!AC52</f>
        <v>155045</v>
      </c>
      <c r="AD30" s="3">
        <f>-[1]L_Iva!AC36-[1]Bilancio_In!AD8+[1]Bilancio_In!AD52</f>
        <v>155045</v>
      </c>
      <c r="AE30" s="3">
        <f>-[1]L_Iva!AD36-[1]Bilancio_In!AE8+[1]Bilancio_In!AE52</f>
        <v>155045</v>
      </c>
      <c r="AF30" s="3">
        <f>-[1]L_Iva!AE36-[1]Bilancio_In!AF8+[1]Bilancio_In!AF52</f>
        <v>155045</v>
      </c>
      <c r="AG30" s="3">
        <f>-[1]L_Iva!AF36-[1]Bilancio_In!AG8+[1]Bilancio_In!AG52</f>
        <v>52250</v>
      </c>
      <c r="AH30" s="3">
        <f>-[1]L_Iva!AG36-[1]Bilancio_In!AH8+[1]Bilancio_In!AH52</f>
        <v>52250</v>
      </c>
      <c r="AI30" s="3">
        <f>-[1]L_Iva!AH36-[1]Bilancio_In!AI8+[1]Bilancio_In!AI52</f>
        <v>52250</v>
      </c>
      <c r="AJ30" s="3">
        <f>-[1]L_Iva!AI36-[1]Bilancio_In!AJ8+[1]Bilancio_In!AJ52</f>
        <v>52250</v>
      </c>
      <c r="AK30" s="3">
        <f>-[1]L_Iva!AJ36-[1]Bilancio_In!AK8+[1]Bilancio_In!AK52</f>
        <v>52250</v>
      </c>
      <c r="AL30" s="3">
        <f>-[1]L_Iva!AK36-[1]Bilancio_In!AL8+[1]Bilancio_In!AL52</f>
        <v>52250</v>
      </c>
      <c r="AM30" s="3">
        <f>-[1]L_Iva!AL36-[1]Bilancio_In!AM8+[1]Bilancio_In!AM52</f>
        <v>52250</v>
      </c>
      <c r="AN30" s="3">
        <f>-[1]L_Iva!AM36-[1]Bilancio_In!AN8+[1]Bilancio_In!AN52</f>
        <v>52250</v>
      </c>
      <c r="AO30" s="3">
        <f>-[1]L_Iva!AN36-[1]Bilancio_In!AO8+[1]Bilancio_In!AO52</f>
        <v>52250</v>
      </c>
      <c r="AP30" s="3">
        <f>-[1]L_Iva!AO36-[1]Bilancio_In!AP8+[1]Bilancio_In!AP52</f>
        <v>52250</v>
      </c>
      <c r="AQ30" s="3">
        <f>-[1]L_Iva!AP36-[1]Bilancio_In!AQ8+[1]Bilancio_In!AQ52</f>
        <v>52250</v>
      </c>
      <c r="AR30" s="3">
        <f>-[1]L_Iva!AQ36-[1]Bilancio_In!AR8+[1]Bilancio_In!AR52</f>
        <v>52250</v>
      </c>
      <c r="AS30" s="3">
        <f>-[1]L_Iva!AR36-[1]Bilancio_In!AS8+[1]Bilancio_In!AS52</f>
        <v>155045</v>
      </c>
      <c r="AT30" s="3">
        <f>-[1]L_Iva!AS36-[1]Bilancio_In!AT8+[1]Bilancio_In!AT52</f>
        <v>155045</v>
      </c>
      <c r="AU30" s="3">
        <f>-[1]L_Iva!AT36-[1]Bilancio_In!AU8+[1]Bilancio_In!AU52</f>
        <v>155045</v>
      </c>
      <c r="AV30" s="3">
        <f>-[1]L_Iva!AU36-[1]Bilancio_In!AV8+[1]Bilancio_In!AV52</f>
        <v>155045</v>
      </c>
      <c r="AW30" s="3">
        <f>-[1]L_Iva!AV36-[1]Bilancio_In!AW8+[1]Bilancio_In!AW52</f>
        <v>155045</v>
      </c>
      <c r="AX30" s="3">
        <f>-[1]L_Iva!AW36-[1]Bilancio_In!AX8+[1]Bilancio_In!AX52</f>
        <v>155045</v>
      </c>
      <c r="AY30" s="3">
        <f>-[1]L_Iva!AX36-[1]Bilancio_In!AY8+[1]Bilancio_In!AY52</f>
        <v>155045</v>
      </c>
      <c r="AZ30" s="3">
        <f>-[1]L_Iva!AY36-[1]Bilancio_In!AZ8+[1]Bilancio_In!AZ52</f>
        <v>155045</v>
      </c>
      <c r="BA30" s="3">
        <f>-[1]L_Iva!AZ36-[1]Bilancio_In!BA8+[1]Bilancio_In!BA52</f>
        <v>155045</v>
      </c>
      <c r="BB30" s="3">
        <f>-[1]L_Iva!BA36-[1]Bilancio_In!BB8+[1]Bilancio_In!BB52</f>
        <v>155045</v>
      </c>
      <c r="BC30" s="3">
        <f>-[1]L_Iva!BB36-[1]Bilancio_In!BC8+[1]Bilancio_In!BC52</f>
        <v>155045</v>
      </c>
      <c r="BD30" s="3">
        <f>-[1]L_Iva!BC36-[1]Bilancio_In!BD8+[1]Bilancio_In!BD52</f>
        <v>155045</v>
      </c>
      <c r="BE30" s="3">
        <f>-[1]L_Iva!BD36-[1]Bilancio_In!BE8+[1]Bilancio_In!BE52</f>
        <v>155045</v>
      </c>
      <c r="BF30" s="3">
        <f>-[1]L_Iva!BE36-[1]Bilancio_In!BF8+[1]Bilancio_In!BF52</f>
        <v>155045</v>
      </c>
      <c r="BG30" s="3">
        <f>-[1]L_Iva!BF36-[1]Bilancio_In!BG8+[1]Bilancio_In!BG52</f>
        <v>155045</v>
      </c>
      <c r="BH30" s="3">
        <f>-[1]L_Iva!BG36-[1]Bilancio_In!BH8+[1]Bilancio_In!BH52</f>
        <v>155045</v>
      </c>
      <c r="BI30" s="3">
        <f>-[1]L_Iva!BH36-[1]Bilancio_In!BI8+[1]Bilancio_In!BI52</f>
        <v>155045</v>
      </c>
      <c r="BJ30" s="3">
        <f>-[1]L_Iva!BI36-[1]Bilancio_In!BJ8+[1]Bilancio_In!BJ52</f>
        <v>155045</v>
      </c>
      <c r="BK30" s="3">
        <f>-[1]L_Iva!BJ36-[1]Bilancio_In!BK8+[1]Bilancio_In!BK52</f>
        <v>155045</v>
      </c>
      <c r="BL30" s="3">
        <f>-[1]L_Iva!BK36-[1]Bilancio_In!BL8+[1]Bilancio_In!BL52</f>
        <v>155045</v>
      </c>
      <c r="BM30" s="3">
        <f>-[1]L_Iva!BL36-[1]Bilancio_In!BM8+[1]Bilancio_In!BM52</f>
        <v>155045</v>
      </c>
      <c r="BN30" s="3">
        <f>-[1]L_Iva!BM36-[1]Bilancio_In!BN8+[1]Bilancio_In!BN52</f>
        <v>155045</v>
      </c>
      <c r="BO30" s="3">
        <f>-[1]L_Iva!BN36-[1]Bilancio_In!BO8+[1]Bilancio_In!BO52</f>
        <v>155045</v>
      </c>
      <c r="BP30" s="3">
        <f>-[1]L_Iva!BO36-[1]Bilancio_In!BP8+[1]Bilancio_In!BP52</f>
        <v>155045</v>
      </c>
      <c r="BQ30" s="3">
        <f>-[1]L_Iva!BP36-[1]Bilancio_In!BQ8+[1]Bilancio_In!BQ52</f>
        <v>155045</v>
      </c>
      <c r="BR30" s="3">
        <f>-[1]L_Iva!BQ36-[1]Bilancio_In!BR8+[1]Bilancio_In!BR52</f>
        <v>155045</v>
      </c>
      <c r="BS30" s="3">
        <f>-[1]L_Iva!BR36-[1]Bilancio_In!BS8+[1]Bilancio_In!BS52</f>
        <v>155045</v>
      </c>
      <c r="BT30" s="3">
        <f>-[1]L_Iva!BS36-[1]Bilancio_In!BT8+[1]Bilancio_In!BT52</f>
        <v>155045</v>
      </c>
      <c r="BU30" s="3">
        <f>-[1]L_Iva!BT36-[1]Bilancio_In!BU8+[1]Bilancio_In!BU52</f>
        <v>155045</v>
      </c>
      <c r="BV30" s="3">
        <f>-[1]L_Iva!BU36-[1]Bilancio_In!BV8+[1]Bilancio_In!BV52</f>
        <v>155045</v>
      </c>
      <c r="BW30" s="3">
        <f>-[1]L_Iva!BV36-[1]Bilancio_In!BW8+[1]Bilancio_In!BW52</f>
        <v>155045</v>
      </c>
      <c r="BX30" s="3">
        <f>-[1]L_Iva!BW36-[1]Bilancio_In!BX8+[1]Bilancio_In!BX52</f>
        <v>155045</v>
      </c>
      <c r="BY30" s="3">
        <f>-[1]L_Iva!BX36-[1]Bilancio_In!BY8+[1]Bilancio_In!BY52</f>
        <v>155045</v>
      </c>
      <c r="BZ30" s="3">
        <f>-[1]L_Iva!BY36-[1]Bilancio_In!BZ8+[1]Bilancio_In!BZ52</f>
        <v>155045</v>
      </c>
      <c r="CA30" s="3">
        <f>-[1]L_Iva!BZ36-[1]Bilancio_In!CA8+[1]Bilancio_In!CA52</f>
        <v>155045</v>
      </c>
      <c r="CB30" s="3">
        <f>-[1]L_Iva!CA36-[1]Bilancio_In!CB8+[1]Bilancio_In!CB52</f>
        <v>155045</v>
      </c>
      <c r="CC30" s="3">
        <f>-[1]L_Iva!CB36-[1]Bilancio_In!CC8+[1]Bilancio_In!CC52</f>
        <v>155045</v>
      </c>
      <c r="CD30" s="3">
        <f>-[1]L_Iva!CC36-[1]Bilancio_In!CD8+[1]Bilancio_In!CD52</f>
        <v>155045</v>
      </c>
      <c r="CE30" s="3">
        <f>-[1]L_Iva!CD36-[1]Bilancio_In!CE8+[1]Bilancio_In!CE52</f>
        <v>155045</v>
      </c>
      <c r="CF30" s="3">
        <f>-[1]L_Iva!CE36-[1]Bilancio_In!CF8+[1]Bilancio_In!CF52</f>
        <v>155045</v>
      </c>
      <c r="CG30" s="3">
        <f>-[1]L_Iva!CF36-[1]Bilancio_In!CG8+[1]Bilancio_In!CG52</f>
        <v>155045</v>
      </c>
      <c r="CH30" s="3">
        <f>-[1]L_Iva!CG36-[1]Bilancio_In!CH8+[1]Bilancio_In!CH52</f>
        <v>155045</v>
      </c>
      <c r="CI30" s="3">
        <f>-[1]L_Iva!CH36-[1]Bilancio_In!CI8+[1]Bilancio_In!CI52</f>
        <v>155045</v>
      </c>
      <c r="CJ30" s="3">
        <f>-[1]L_Iva!CI36-[1]Bilancio_In!CJ8+[1]Bilancio_In!CJ52</f>
        <v>155045</v>
      </c>
      <c r="CK30" s="3">
        <f>-[1]L_Iva!CJ36-[1]Bilancio_In!CK8+[1]Bilancio_In!CK52</f>
        <v>155045</v>
      </c>
      <c r="CL30" s="3">
        <f>-[1]L_Iva!CK36-[1]Bilancio_In!CL8+[1]Bilancio_In!CL52</f>
        <v>155045</v>
      </c>
      <c r="CM30" s="3">
        <f>-[1]L_Iva!CL36-[1]Bilancio_In!CM8+[1]Bilancio_In!CM52</f>
        <v>155045</v>
      </c>
      <c r="CN30" s="3">
        <f>-[1]L_Iva!CM36-[1]Bilancio_In!CN8+[1]Bilancio_In!CN52</f>
        <v>155045</v>
      </c>
      <c r="CO30" s="3">
        <f>-[1]L_Iva!CN36-[1]Bilancio_In!CO8+[1]Bilancio_In!CO52</f>
        <v>155045</v>
      </c>
      <c r="CP30" s="3">
        <f>-[1]L_Iva!CO36-[1]Bilancio_In!CP8+[1]Bilancio_In!CP52</f>
        <v>155045</v>
      </c>
      <c r="CQ30" s="3">
        <f>-[1]L_Iva!CP36-[1]Bilancio_In!CQ8+[1]Bilancio_In!CQ52</f>
        <v>155045</v>
      </c>
      <c r="CR30" s="3">
        <f>-[1]L_Iva!CQ36-[1]Bilancio_In!CR8+[1]Bilancio_In!CR52</f>
        <v>155045</v>
      </c>
      <c r="CS30" s="3">
        <f>-[1]L_Iva!CR36-[1]Bilancio_In!CS8+[1]Bilancio_In!CS52</f>
        <v>155045</v>
      </c>
      <c r="CT30" s="3">
        <f>-[1]L_Iva!CS36-[1]Bilancio_In!CT8+[1]Bilancio_In!CT52</f>
        <v>155045</v>
      </c>
      <c r="CU30" s="3">
        <f>-[1]L_Iva!CT36-[1]Bilancio_In!CU8+[1]Bilancio_In!CU52</f>
        <v>155045</v>
      </c>
      <c r="CV30" s="3">
        <f>-[1]L_Iva!CU36-[1]Bilancio_In!CV8+[1]Bilancio_In!CV52</f>
        <v>155045</v>
      </c>
      <c r="CW30" s="3">
        <f>-[1]L_Iva!CV36-[1]Bilancio_In!CW8+[1]Bilancio_In!CW52</f>
        <v>155045</v>
      </c>
      <c r="CX30" s="3">
        <f>-[1]L_Iva!CW36-[1]Bilancio_In!CX8+[1]Bilancio_In!CX52</f>
        <v>155045</v>
      </c>
      <c r="CY30" s="3">
        <f>-[1]L_Iva!CX36-[1]Bilancio_In!CY8+[1]Bilancio_In!CY52</f>
        <v>155045</v>
      </c>
      <c r="CZ30" s="3">
        <f>-[1]L_Iva!CY36-[1]Bilancio_In!CZ8+[1]Bilancio_In!CZ52</f>
        <v>155045</v>
      </c>
      <c r="DA30" s="3">
        <f>-[1]L_Iva!CZ36-[1]Bilancio_In!DA8+[1]Bilancio_In!DA52</f>
        <v>155045</v>
      </c>
      <c r="DB30" s="3">
        <f>-[1]L_Iva!DA36-[1]Bilancio_In!DB8+[1]Bilancio_In!DB52</f>
        <v>155045</v>
      </c>
      <c r="DC30" s="3">
        <f>-[1]L_Iva!DB36-[1]Bilancio_In!DC8+[1]Bilancio_In!DC52</f>
        <v>155045</v>
      </c>
      <c r="DD30" s="3">
        <f>-[1]L_Iva!DC36-[1]Bilancio_In!DD8+[1]Bilancio_In!DD52</f>
        <v>155045</v>
      </c>
      <c r="DE30" s="3">
        <f>-[1]L_Iva!DD36-[1]Bilancio_In!DE8+[1]Bilancio_In!DE52</f>
        <v>155045</v>
      </c>
      <c r="DF30" s="3">
        <f>-[1]L_Iva!DE36-[1]Bilancio_In!DF8+[1]Bilancio_In!DF52</f>
        <v>155045</v>
      </c>
      <c r="DG30" s="3">
        <f>-[1]L_Iva!DF36-[1]Bilancio_In!DG8+[1]Bilancio_In!DG52</f>
        <v>155045</v>
      </c>
      <c r="DH30" s="3">
        <f>-[1]L_Iva!DG36-[1]Bilancio_In!DH8+[1]Bilancio_In!DH52</f>
        <v>155045</v>
      </c>
      <c r="DI30" s="3">
        <f>-[1]L_Iva!DH36-[1]Bilancio_In!DI8+[1]Bilancio_In!DI52</f>
        <v>155045</v>
      </c>
      <c r="DJ30" s="3">
        <f>-[1]L_Iva!DI36-[1]Bilancio_In!DJ8+[1]Bilancio_In!DJ52</f>
        <v>155045</v>
      </c>
      <c r="DK30" s="3">
        <f>-[1]L_Iva!DJ36-[1]Bilancio_In!DK8+[1]Bilancio_In!DK52</f>
        <v>155045</v>
      </c>
      <c r="DL30" s="3">
        <f>-[1]L_Iva!DK36-[1]Bilancio_In!DL8+[1]Bilancio_In!DL52</f>
        <v>155045</v>
      </c>
      <c r="DM30" s="3">
        <f>-[1]L_Iva!DL36-[1]Bilancio_In!DM8+[1]Bilancio_In!DM52</f>
        <v>155045</v>
      </c>
      <c r="DN30" s="3">
        <f>-[1]L_Iva!DM36-[1]Bilancio_In!DN8+[1]Bilancio_In!DN52</f>
        <v>155045</v>
      </c>
      <c r="DO30" s="3">
        <f>-[1]L_Iva!DN36-[1]Bilancio_In!DO8+[1]Bilancio_In!DO52</f>
        <v>155045</v>
      </c>
      <c r="DP30" s="3">
        <f>-[1]L_Iva!DO36-[1]Bilancio_In!DP8+[1]Bilancio_In!DP52</f>
        <v>155045</v>
      </c>
      <c r="DQ30" s="3">
        <f>-[1]L_Iva!DP36-[1]Bilancio_In!DQ8+[1]Bilancio_In!DQ52</f>
        <v>155045</v>
      </c>
      <c r="DR30" s="3">
        <f>-[1]L_Iva!DQ36-[1]Bilancio_In!DR8+[1]Bilancio_In!DR52</f>
        <v>155045</v>
      </c>
      <c r="DS30" s="3">
        <f>-[1]L_Iva!DR36-[1]Bilancio_In!DS8+[1]Bilancio_In!DS52</f>
        <v>155045</v>
      </c>
      <c r="DT30" s="3">
        <f>-[1]L_Iva!DS36-[1]Bilancio_In!DT8+[1]Bilancio_In!DT52</f>
        <v>155045</v>
      </c>
      <c r="DU30" s="3">
        <f>-[1]L_Iva!DT36-[1]Bilancio_In!DU8+[1]Bilancio_In!DU52</f>
        <v>155045</v>
      </c>
      <c r="DV30" s="3">
        <f>-[1]L_Iva!DU36-[1]Bilancio_In!DV8+[1]Bilancio_In!DV52</f>
        <v>155045</v>
      </c>
      <c r="DW30" s="3">
        <f>-[1]L_Iva!DV36-[1]Bilancio_In!DW8+[1]Bilancio_In!DW52</f>
        <v>155045</v>
      </c>
      <c r="DY30" s="6">
        <f t="shared" si="13"/>
        <v>1624445</v>
      </c>
      <c r="DZ30" s="6">
        <f t="shared" si="14"/>
        <v>1859990</v>
      </c>
      <c r="EA30" s="6">
        <f t="shared" si="15"/>
        <v>729795</v>
      </c>
      <c r="EB30" s="6">
        <f t="shared" si="16"/>
        <v>1757745</v>
      </c>
      <c r="EC30" s="6">
        <f t="shared" si="17"/>
        <v>1860540</v>
      </c>
      <c r="ED30" s="6">
        <f t="shared" si="18"/>
        <v>1860540</v>
      </c>
      <c r="EE30" s="6">
        <f t="shared" si="19"/>
        <v>1860540</v>
      </c>
      <c r="EF30" s="6">
        <f t="shared" si="20"/>
        <v>1860540</v>
      </c>
      <c r="EG30" s="6">
        <f t="shared" si="21"/>
        <v>1860540</v>
      </c>
      <c r="EH30" s="6">
        <f t="shared" si="22"/>
        <v>1860540</v>
      </c>
    </row>
    <row r="31" spans="5:138">
      <c r="F31" s="25" t="s">
        <v>376</v>
      </c>
      <c r="DY31" s="6">
        <f t="shared" si="13"/>
        <v>0</v>
      </c>
      <c r="DZ31" s="6">
        <f t="shared" si="14"/>
        <v>0</v>
      </c>
      <c r="EA31" s="6">
        <f t="shared" si="15"/>
        <v>0</v>
      </c>
      <c r="EB31" s="6">
        <f t="shared" si="16"/>
        <v>0</v>
      </c>
      <c r="EC31" s="6">
        <f t="shared" si="17"/>
        <v>0</v>
      </c>
      <c r="ED31" s="6">
        <f t="shared" si="18"/>
        <v>0</v>
      </c>
      <c r="EE31" s="6">
        <f t="shared" si="19"/>
        <v>0</v>
      </c>
      <c r="EF31" s="6">
        <f t="shared" si="20"/>
        <v>0</v>
      </c>
      <c r="EG31" s="6">
        <f t="shared" si="21"/>
        <v>0</v>
      </c>
      <c r="EH31" s="6">
        <f t="shared" si="22"/>
        <v>0</v>
      </c>
    </row>
    <row r="32" spans="5:138">
      <c r="F32" s="25" t="s">
        <v>377</v>
      </c>
      <c r="H32" s="3">
        <f>+[1]I_Finanziamenti!H149+[1]Bilancio_In!H58</f>
        <v>20000</v>
      </c>
      <c r="I32" s="3">
        <f>+[1]I_Finanziamenti!I149+[1]Bilancio_In!I58</f>
        <v>20000</v>
      </c>
      <c r="J32" s="3">
        <f>+[1]I_Finanziamenti!J149+[1]Bilancio_In!J58</f>
        <v>20000</v>
      </c>
      <c r="K32" s="3">
        <f>+[1]I_Finanziamenti!K149+[1]Bilancio_In!K58</f>
        <v>20000</v>
      </c>
      <c r="L32" s="3">
        <f>+[1]I_Finanziamenti!L149+[1]Bilancio_In!L58</f>
        <v>20000</v>
      </c>
      <c r="M32" s="3">
        <f>+[1]I_Finanziamenti!M149+[1]Bilancio_In!M58</f>
        <v>0</v>
      </c>
      <c r="N32" s="3">
        <f>+[1]I_Finanziamenti!N149+[1]Bilancio_In!N58</f>
        <v>0</v>
      </c>
      <c r="O32" s="3">
        <f>+[1]I_Finanziamenti!O149+[1]Bilancio_In!O58</f>
        <v>0</v>
      </c>
      <c r="P32" s="3">
        <f>+[1]I_Finanziamenti!P149+[1]Bilancio_In!P58</f>
        <v>0</v>
      </c>
      <c r="Q32" s="3">
        <f>+[1]I_Finanziamenti!Q149+[1]Bilancio_In!Q58</f>
        <v>0</v>
      </c>
      <c r="R32" s="3">
        <f>+[1]I_Finanziamenti!R149+[1]Bilancio_In!R58</f>
        <v>0</v>
      </c>
      <c r="S32" s="3">
        <f>+[1]I_Finanziamenti!S149+[1]Bilancio_In!S58</f>
        <v>0</v>
      </c>
      <c r="T32" s="3">
        <f>+[1]I_Finanziamenti!T149+[1]Bilancio_In!T58</f>
        <v>0</v>
      </c>
      <c r="U32" s="3">
        <f>+[1]I_Finanziamenti!U149+[1]Bilancio_In!U58</f>
        <v>0</v>
      </c>
      <c r="V32" s="3">
        <f>+[1]I_Finanziamenti!V149+[1]Bilancio_In!V58</f>
        <v>0</v>
      </c>
      <c r="W32" s="3">
        <f>+[1]I_Finanziamenti!W149+[1]Bilancio_In!W58</f>
        <v>0</v>
      </c>
      <c r="X32" s="3">
        <f>+[1]I_Finanziamenti!X149+[1]Bilancio_In!X58</f>
        <v>0</v>
      </c>
      <c r="Y32" s="3">
        <f>+[1]I_Finanziamenti!Y149+[1]Bilancio_In!Y58</f>
        <v>0</v>
      </c>
      <c r="Z32" s="3">
        <f>+[1]I_Finanziamenti!Z149+[1]Bilancio_In!Z58</f>
        <v>0</v>
      </c>
      <c r="AA32" s="3">
        <f>+[1]I_Finanziamenti!AA149+[1]Bilancio_In!AA58</f>
        <v>0</v>
      </c>
      <c r="AB32" s="3">
        <f>+[1]I_Finanziamenti!AB149+[1]Bilancio_In!AB58</f>
        <v>0</v>
      </c>
      <c r="AC32" s="3">
        <f>+[1]I_Finanziamenti!AC149+[1]Bilancio_In!AC58</f>
        <v>0</v>
      </c>
      <c r="AD32" s="3">
        <f>+[1]I_Finanziamenti!AD149+[1]Bilancio_In!AD58</f>
        <v>0</v>
      </c>
      <c r="AE32" s="3">
        <f>+[1]I_Finanziamenti!AE149+[1]Bilancio_In!AE58</f>
        <v>0</v>
      </c>
      <c r="AF32" s="3">
        <f>+[1]I_Finanziamenti!AF149+[1]Bilancio_In!AF58</f>
        <v>0</v>
      </c>
      <c r="AG32" s="3">
        <f>+[1]I_Finanziamenti!AG149+[1]Bilancio_In!AG58</f>
        <v>0</v>
      </c>
      <c r="AH32" s="3">
        <f>+[1]I_Finanziamenti!AH149+[1]Bilancio_In!AH58</f>
        <v>0</v>
      </c>
      <c r="AI32" s="3">
        <f>+[1]I_Finanziamenti!AI149+[1]Bilancio_In!AI58</f>
        <v>0</v>
      </c>
      <c r="AJ32" s="3">
        <f>+[1]I_Finanziamenti!AJ149+[1]Bilancio_In!AJ58</f>
        <v>0</v>
      </c>
      <c r="AK32" s="3">
        <f>+[1]I_Finanziamenti!AK149+[1]Bilancio_In!AK58</f>
        <v>0</v>
      </c>
      <c r="AL32" s="3">
        <f>+[1]I_Finanziamenti!AL149+[1]Bilancio_In!AL58</f>
        <v>0</v>
      </c>
      <c r="AM32" s="3">
        <f>+[1]I_Finanziamenti!AM149+[1]Bilancio_In!AM58</f>
        <v>0</v>
      </c>
      <c r="AN32" s="3">
        <f>+[1]I_Finanziamenti!AN149+[1]Bilancio_In!AN58</f>
        <v>0</v>
      </c>
      <c r="AO32" s="3">
        <f>+[1]I_Finanziamenti!AO149+[1]Bilancio_In!AO58</f>
        <v>0</v>
      </c>
      <c r="AP32" s="3">
        <f>+[1]I_Finanziamenti!AP149+[1]Bilancio_In!AP58</f>
        <v>0</v>
      </c>
      <c r="AQ32" s="3">
        <f>+[1]I_Finanziamenti!AQ149+[1]Bilancio_In!AQ58</f>
        <v>0</v>
      </c>
      <c r="AR32" s="3">
        <f>+[1]I_Finanziamenti!AR149+[1]Bilancio_In!AR58</f>
        <v>0</v>
      </c>
      <c r="AS32" s="3">
        <f>+[1]I_Finanziamenti!AS149+[1]Bilancio_In!AS58</f>
        <v>0</v>
      </c>
      <c r="AT32" s="3">
        <f>+[1]I_Finanziamenti!AT149+[1]Bilancio_In!AT58</f>
        <v>0</v>
      </c>
      <c r="AU32" s="3">
        <f>+[1]I_Finanziamenti!AU149+[1]Bilancio_In!AU58</f>
        <v>0</v>
      </c>
      <c r="AV32" s="3">
        <f>+[1]I_Finanziamenti!AV149+[1]Bilancio_In!AV58</f>
        <v>0</v>
      </c>
      <c r="AW32" s="3">
        <f>+[1]I_Finanziamenti!AW149+[1]Bilancio_In!AW58</f>
        <v>0</v>
      </c>
      <c r="AX32" s="3">
        <f>+[1]I_Finanziamenti!AX149+[1]Bilancio_In!AX58</f>
        <v>0</v>
      </c>
      <c r="AY32" s="3">
        <f>+[1]I_Finanziamenti!AY149+[1]Bilancio_In!AY58</f>
        <v>0</v>
      </c>
      <c r="AZ32" s="3">
        <f>+[1]I_Finanziamenti!AZ149+[1]Bilancio_In!AZ58</f>
        <v>0</v>
      </c>
      <c r="BA32" s="3">
        <f>+[1]I_Finanziamenti!BA149+[1]Bilancio_In!BA58</f>
        <v>0</v>
      </c>
      <c r="BB32" s="3">
        <f>+[1]I_Finanziamenti!BB149+[1]Bilancio_In!BB58</f>
        <v>0</v>
      </c>
      <c r="BC32" s="3">
        <f>+[1]I_Finanziamenti!BC149+[1]Bilancio_In!BC58</f>
        <v>0</v>
      </c>
      <c r="BD32" s="3">
        <f>+[1]I_Finanziamenti!BD149+[1]Bilancio_In!BD58</f>
        <v>0</v>
      </c>
      <c r="BE32" s="3">
        <f>+[1]I_Finanziamenti!BE149+[1]Bilancio_In!BE58</f>
        <v>0</v>
      </c>
      <c r="BF32" s="3">
        <f>+[1]I_Finanziamenti!BF149+[1]Bilancio_In!BF58</f>
        <v>0</v>
      </c>
      <c r="BG32" s="3">
        <f>+[1]I_Finanziamenti!BG149+[1]Bilancio_In!BG58</f>
        <v>0</v>
      </c>
      <c r="BH32" s="3">
        <f>+[1]I_Finanziamenti!BH149+[1]Bilancio_In!BH58</f>
        <v>0</v>
      </c>
      <c r="BI32" s="3">
        <f>+[1]I_Finanziamenti!BI149+[1]Bilancio_In!BI58</f>
        <v>0</v>
      </c>
      <c r="BJ32" s="3">
        <f>+[1]I_Finanziamenti!BJ149+[1]Bilancio_In!BJ58</f>
        <v>0</v>
      </c>
      <c r="BK32" s="3">
        <f>+[1]I_Finanziamenti!BK149+[1]Bilancio_In!BK58</f>
        <v>0</v>
      </c>
      <c r="BL32" s="3">
        <f>+[1]I_Finanziamenti!BL149+[1]Bilancio_In!BL58</f>
        <v>0</v>
      </c>
      <c r="BM32" s="3">
        <f>+[1]I_Finanziamenti!BM149+[1]Bilancio_In!BM58</f>
        <v>0</v>
      </c>
      <c r="BN32" s="3">
        <f>+[1]I_Finanziamenti!BN149+[1]Bilancio_In!BN58</f>
        <v>0</v>
      </c>
      <c r="BO32" s="3">
        <f>+[1]I_Finanziamenti!BO149+[1]Bilancio_In!BO58</f>
        <v>0</v>
      </c>
      <c r="BP32" s="3">
        <f>+[1]I_Finanziamenti!BP149+[1]Bilancio_In!BP58</f>
        <v>0</v>
      </c>
      <c r="BQ32" s="3">
        <f>+[1]I_Finanziamenti!BQ149+[1]Bilancio_In!BQ58</f>
        <v>0</v>
      </c>
      <c r="BR32" s="3">
        <f>+[1]I_Finanziamenti!BR149+[1]Bilancio_In!BR58</f>
        <v>0</v>
      </c>
      <c r="BS32" s="3">
        <f>+[1]I_Finanziamenti!BS149+[1]Bilancio_In!BS58</f>
        <v>0</v>
      </c>
      <c r="BT32" s="3">
        <f>+[1]I_Finanziamenti!BT149+[1]Bilancio_In!BT58</f>
        <v>0</v>
      </c>
      <c r="BU32" s="3">
        <f>+[1]I_Finanziamenti!BU149+[1]Bilancio_In!BU58</f>
        <v>0</v>
      </c>
      <c r="BV32" s="3">
        <f>+[1]I_Finanziamenti!BV149+[1]Bilancio_In!BV58</f>
        <v>0</v>
      </c>
      <c r="BW32" s="3">
        <f>+[1]I_Finanziamenti!BW149+[1]Bilancio_In!BW58</f>
        <v>0</v>
      </c>
      <c r="BX32" s="3">
        <f>+[1]I_Finanziamenti!BX149+[1]Bilancio_In!BX58</f>
        <v>0</v>
      </c>
      <c r="BY32" s="3">
        <f>+[1]I_Finanziamenti!BY149+[1]Bilancio_In!BY58</f>
        <v>0</v>
      </c>
      <c r="BZ32" s="3">
        <f>+[1]I_Finanziamenti!BZ149+[1]Bilancio_In!BZ58</f>
        <v>0</v>
      </c>
      <c r="CA32" s="3">
        <f>+[1]I_Finanziamenti!CA149+[1]Bilancio_In!CA58</f>
        <v>0</v>
      </c>
      <c r="CB32" s="3">
        <f>+[1]I_Finanziamenti!CB149+[1]Bilancio_In!CB58</f>
        <v>0</v>
      </c>
      <c r="CC32" s="3">
        <f>+[1]I_Finanziamenti!CC149+[1]Bilancio_In!CC58</f>
        <v>0</v>
      </c>
      <c r="CD32" s="3">
        <f>+[1]I_Finanziamenti!CD149+[1]Bilancio_In!CD58</f>
        <v>0</v>
      </c>
      <c r="CE32" s="3">
        <f>+[1]I_Finanziamenti!CE149+[1]Bilancio_In!CE58</f>
        <v>0</v>
      </c>
      <c r="CF32" s="3">
        <f>+[1]I_Finanziamenti!CF149+[1]Bilancio_In!CF58</f>
        <v>0</v>
      </c>
      <c r="CG32" s="3">
        <f>+[1]I_Finanziamenti!CG149+[1]Bilancio_In!CG58</f>
        <v>0</v>
      </c>
      <c r="CH32" s="3">
        <f>+[1]I_Finanziamenti!CH149+[1]Bilancio_In!CH58</f>
        <v>0</v>
      </c>
      <c r="CI32" s="3">
        <f>+[1]I_Finanziamenti!CI149+[1]Bilancio_In!CI58</f>
        <v>0</v>
      </c>
      <c r="CJ32" s="3">
        <f>+[1]I_Finanziamenti!CJ149+[1]Bilancio_In!CJ58</f>
        <v>0</v>
      </c>
      <c r="CK32" s="3">
        <f>+[1]I_Finanziamenti!CK149+[1]Bilancio_In!CK58</f>
        <v>0</v>
      </c>
      <c r="CL32" s="3">
        <f>+[1]I_Finanziamenti!CL149+[1]Bilancio_In!CL58</f>
        <v>0</v>
      </c>
      <c r="CM32" s="3">
        <f>+[1]I_Finanziamenti!CM149+[1]Bilancio_In!CM58</f>
        <v>0</v>
      </c>
      <c r="CN32" s="3">
        <f>+[1]I_Finanziamenti!CN149+[1]Bilancio_In!CN58</f>
        <v>0</v>
      </c>
      <c r="CO32" s="3">
        <f>+[1]I_Finanziamenti!CO149+[1]Bilancio_In!CO58</f>
        <v>0</v>
      </c>
      <c r="CP32" s="3">
        <f>+[1]I_Finanziamenti!CP149+[1]Bilancio_In!CP58</f>
        <v>0</v>
      </c>
      <c r="CQ32" s="3">
        <f>+[1]I_Finanziamenti!CQ149+[1]Bilancio_In!CQ58</f>
        <v>0</v>
      </c>
      <c r="CR32" s="3">
        <f>+[1]I_Finanziamenti!CR149+[1]Bilancio_In!CR58</f>
        <v>0</v>
      </c>
      <c r="CS32" s="3">
        <f>+[1]I_Finanziamenti!CS149+[1]Bilancio_In!CS58</f>
        <v>0</v>
      </c>
      <c r="CT32" s="3">
        <f>+[1]I_Finanziamenti!CT149+[1]Bilancio_In!CT58</f>
        <v>0</v>
      </c>
      <c r="CU32" s="3">
        <f>+[1]I_Finanziamenti!CU149+[1]Bilancio_In!CU58</f>
        <v>0</v>
      </c>
      <c r="CV32" s="3">
        <f>+[1]I_Finanziamenti!CV149+[1]Bilancio_In!CV58</f>
        <v>0</v>
      </c>
      <c r="CW32" s="3">
        <f>+[1]I_Finanziamenti!CW149+[1]Bilancio_In!CW58</f>
        <v>0</v>
      </c>
      <c r="CX32" s="3">
        <f>+[1]I_Finanziamenti!CX149+[1]Bilancio_In!CX58</f>
        <v>0</v>
      </c>
      <c r="CY32" s="3">
        <f>+[1]I_Finanziamenti!CY149+[1]Bilancio_In!CY58</f>
        <v>0</v>
      </c>
      <c r="CZ32" s="3">
        <f>+[1]I_Finanziamenti!CZ149+[1]Bilancio_In!CZ58</f>
        <v>0</v>
      </c>
      <c r="DA32" s="3">
        <f>+[1]I_Finanziamenti!DA149+[1]Bilancio_In!DA58</f>
        <v>0</v>
      </c>
      <c r="DB32" s="3">
        <f>+[1]I_Finanziamenti!DB149+[1]Bilancio_In!DB58</f>
        <v>0</v>
      </c>
      <c r="DC32" s="3">
        <f>+[1]I_Finanziamenti!DC149+[1]Bilancio_In!DC58</f>
        <v>0</v>
      </c>
      <c r="DD32" s="3">
        <f>+[1]I_Finanziamenti!DD149+[1]Bilancio_In!DD58</f>
        <v>0</v>
      </c>
      <c r="DE32" s="3">
        <f>+[1]I_Finanziamenti!DE149+[1]Bilancio_In!DE58</f>
        <v>0</v>
      </c>
      <c r="DF32" s="3">
        <f>+[1]I_Finanziamenti!DF149+[1]Bilancio_In!DF58</f>
        <v>0</v>
      </c>
      <c r="DG32" s="3">
        <f>+[1]I_Finanziamenti!DG149+[1]Bilancio_In!DG58</f>
        <v>0</v>
      </c>
      <c r="DH32" s="3">
        <f>+[1]I_Finanziamenti!DH149+[1]Bilancio_In!DH58</f>
        <v>0</v>
      </c>
      <c r="DI32" s="3">
        <f>+[1]I_Finanziamenti!DI149+[1]Bilancio_In!DI58</f>
        <v>0</v>
      </c>
      <c r="DJ32" s="3">
        <f>+[1]I_Finanziamenti!DJ149+[1]Bilancio_In!DJ58</f>
        <v>0</v>
      </c>
      <c r="DK32" s="3">
        <f>+[1]I_Finanziamenti!DK149+[1]Bilancio_In!DK58</f>
        <v>0</v>
      </c>
      <c r="DL32" s="3">
        <f>+[1]I_Finanziamenti!DL149+[1]Bilancio_In!DL58</f>
        <v>0</v>
      </c>
      <c r="DM32" s="3">
        <f>+[1]I_Finanziamenti!DM149+[1]Bilancio_In!DM58</f>
        <v>0</v>
      </c>
      <c r="DN32" s="3">
        <f>+[1]I_Finanziamenti!DN149+[1]Bilancio_In!DN58</f>
        <v>0</v>
      </c>
      <c r="DO32" s="3">
        <f>+[1]I_Finanziamenti!DO149+[1]Bilancio_In!DO58</f>
        <v>0</v>
      </c>
      <c r="DP32" s="3">
        <f>+[1]I_Finanziamenti!DP149+[1]Bilancio_In!DP58</f>
        <v>0</v>
      </c>
      <c r="DQ32" s="3">
        <f>+[1]I_Finanziamenti!DQ149+[1]Bilancio_In!DQ58</f>
        <v>0</v>
      </c>
      <c r="DR32" s="3">
        <f>+[1]I_Finanziamenti!DR149+[1]Bilancio_In!DR58</f>
        <v>0</v>
      </c>
      <c r="DS32" s="3">
        <f>+[1]I_Finanziamenti!DS149+[1]Bilancio_In!DS58</f>
        <v>0</v>
      </c>
      <c r="DT32" s="3">
        <f>+[1]I_Finanziamenti!DT149+[1]Bilancio_In!DT58</f>
        <v>0</v>
      </c>
      <c r="DU32" s="3">
        <f>+[1]I_Finanziamenti!DU149+[1]Bilancio_In!DU58</f>
        <v>0</v>
      </c>
      <c r="DV32" s="3">
        <f>+[1]I_Finanziamenti!DV149+[1]Bilancio_In!DV58</f>
        <v>0</v>
      </c>
      <c r="DW32" s="3">
        <f>+[1]I_Finanziamenti!DW149+[1]Bilancio_In!DW58</f>
        <v>0</v>
      </c>
      <c r="DY32" s="6">
        <f t="shared" si="13"/>
        <v>100000</v>
      </c>
      <c r="DZ32" s="6">
        <f t="shared" si="14"/>
        <v>0</v>
      </c>
      <c r="EA32" s="6">
        <f t="shared" si="15"/>
        <v>0</v>
      </c>
      <c r="EB32" s="6">
        <f t="shared" si="16"/>
        <v>0</v>
      </c>
      <c r="EC32" s="6">
        <f t="shared" si="17"/>
        <v>0</v>
      </c>
      <c r="ED32" s="6">
        <f t="shared" si="18"/>
        <v>0</v>
      </c>
      <c r="EE32" s="6">
        <f t="shared" si="19"/>
        <v>0</v>
      </c>
      <c r="EF32" s="6">
        <f t="shared" si="20"/>
        <v>0</v>
      </c>
      <c r="EG32" s="6">
        <f t="shared" si="21"/>
        <v>0</v>
      </c>
      <c r="EH32" s="6">
        <f t="shared" si="22"/>
        <v>0</v>
      </c>
    </row>
    <row r="33" spans="6:138">
      <c r="F33" s="25" t="s">
        <v>378</v>
      </c>
      <c r="H33" s="3">
        <f>+[1]I_Finanziamenti!H147</f>
        <v>0</v>
      </c>
      <c r="I33" s="3">
        <f>+[1]I_Finanziamenti!I147</f>
        <v>0</v>
      </c>
      <c r="J33" s="3">
        <f>+[1]I_Finanziamenti!J147</f>
        <v>0</v>
      </c>
      <c r="K33" s="3">
        <f>+[1]I_Finanziamenti!K147</f>
        <v>0</v>
      </c>
      <c r="L33" s="3">
        <f>+[1]I_Finanziamenti!L147</f>
        <v>0</v>
      </c>
      <c r="M33" s="3">
        <f>+[1]I_Finanziamenti!M147</f>
        <v>0</v>
      </c>
      <c r="N33" s="3">
        <f>+[1]I_Finanziamenti!N147</f>
        <v>0</v>
      </c>
      <c r="O33" s="3">
        <f>+[1]I_Finanziamenti!O147</f>
        <v>0</v>
      </c>
      <c r="P33" s="3">
        <f>+[1]I_Finanziamenti!P147</f>
        <v>0</v>
      </c>
      <c r="Q33" s="3">
        <f>+[1]I_Finanziamenti!Q147</f>
        <v>0</v>
      </c>
      <c r="R33" s="3">
        <f>+[1]I_Finanziamenti!R147</f>
        <v>0</v>
      </c>
      <c r="S33" s="3">
        <f>+[1]I_Finanziamenti!S147</f>
        <v>0</v>
      </c>
      <c r="T33" s="3">
        <f>+[1]I_Finanziamenti!T147</f>
        <v>0</v>
      </c>
      <c r="U33" s="3">
        <f>+[1]I_Finanziamenti!U147</f>
        <v>0</v>
      </c>
      <c r="V33" s="3">
        <f>+[1]I_Finanziamenti!V147</f>
        <v>0</v>
      </c>
      <c r="W33" s="3">
        <f>+[1]I_Finanziamenti!W147</f>
        <v>0</v>
      </c>
      <c r="X33" s="3">
        <f>+[1]I_Finanziamenti!X147</f>
        <v>0</v>
      </c>
      <c r="Y33" s="3">
        <f>+[1]I_Finanziamenti!Y147</f>
        <v>0</v>
      </c>
      <c r="Z33" s="3">
        <f>+[1]I_Finanziamenti!Z147</f>
        <v>0</v>
      </c>
      <c r="AA33" s="3">
        <f>+[1]I_Finanziamenti!AA147</f>
        <v>0</v>
      </c>
      <c r="AB33" s="3">
        <f>+[1]I_Finanziamenti!AB147</f>
        <v>0</v>
      </c>
      <c r="AC33" s="3">
        <f>+[1]I_Finanziamenti!AC147</f>
        <v>0</v>
      </c>
      <c r="AD33" s="3">
        <f>+[1]I_Finanziamenti!AD147</f>
        <v>0</v>
      </c>
      <c r="AE33" s="3">
        <f>+[1]I_Finanziamenti!AE147</f>
        <v>0</v>
      </c>
      <c r="AF33" s="3">
        <f>+[1]I_Finanziamenti!AF147</f>
        <v>0</v>
      </c>
      <c r="AG33" s="3">
        <f>+[1]I_Finanziamenti!AG147</f>
        <v>0</v>
      </c>
      <c r="AH33" s="3">
        <f>+[1]I_Finanziamenti!AH147</f>
        <v>0</v>
      </c>
      <c r="AI33" s="3">
        <f>+[1]I_Finanziamenti!AI147</f>
        <v>0</v>
      </c>
      <c r="AJ33" s="3">
        <f>+[1]I_Finanziamenti!AJ147</f>
        <v>0</v>
      </c>
      <c r="AK33" s="3">
        <f>+[1]I_Finanziamenti!AK147</f>
        <v>0</v>
      </c>
      <c r="AL33" s="3">
        <f>+[1]I_Finanziamenti!AL147</f>
        <v>0</v>
      </c>
      <c r="AM33" s="3">
        <f>+[1]I_Finanziamenti!AM147</f>
        <v>0</v>
      </c>
      <c r="AN33" s="3">
        <f>+[1]I_Finanziamenti!AN147</f>
        <v>0</v>
      </c>
      <c r="AO33" s="3">
        <f>+[1]I_Finanziamenti!AO147</f>
        <v>0</v>
      </c>
      <c r="AP33" s="3">
        <f>+[1]I_Finanziamenti!AP147</f>
        <v>0</v>
      </c>
      <c r="AQ33" s="3">
        <f>+[1]I_Finanziamenti!AQ147</f>
        <v>0</v>
      </c>
      <c r="AR33" s="3">
        <f>+[1]I_Finanziamenti!AR147</f>
        <v>0</v>
      </c>
      <c r="AS33" s="3">
        <f>+[1]I_Finanziamenti!AS147</f>
        <v>0</v>
      </c>
      <c r="AT33" s="3">
        <f>+[1]I_Finanziamenti!AT147</f>
        <v>0</v>
      </c>
      <c r="AU33" s="3">
        <f>+[1]I_Finanziamenti!AU147</f>
        <v>0</v>
      </c>
      <c r="AV33" s="3">
        <f>+[1]I_Finanziamenti!AV147</f>
        <v>0</v>
      </c>
      <c r="AW33" s="3">
        <f>+[1]I_Finanziamenti!AW147</f>
        <v>0</v>
      </c>
      <c r="AX33" s="3">
        <f>+[1]I_Finanziamenti!AX147</f>
        <v>0</v>
      </c>
      <c r="AY33" s="3">
        <f>+[1]I_Finanziamenti!AY147</f>
        <v>0</v>
      </c>
      <c r="AZ33" s="3">
        <f>+[1]I_Finanziamenti!AZ147</f>
        <v>0</v>
      </c>
      <c r="BA33" s="3">
        <f>+[1]I_Finanziamenti!BA147</f>
        <v>0</v>
      </c>
      <c r="BB33" s="3">
        <f>+[1]I_Finanziamenti!BB147</f>
        <v>0</v>
      </c>
      <c r="BC33" s="3">
        <f>+[1]I_Finanziamenti!BC147</f>
        <v>0</v>
      </c>
      <c r="BD33" s="3">
        <f>+[1]I_Finanziamenti!BD147</f>
        <v>0</v>
      </c>
      <c r="BE33" s="3">
        <f>+[1]I_Finanziamenti!BE147</f>
        <v>0</v>
      </c>
      <c r="BF33" s="3">
        <f>+[1]I_Finanziamenti!BF147</f>
        <v>0</v>
      </c>
      <c r="BG33" s="3">
        <f>+[1]I_Finanziamenti!BG147</f>
        <v>0</v>
      </c>
      <c r="BH33" s="3">
        <f>+[1]I_Finanziamenti!BH147</f>
        <v>0</v>
      </c>
      <c r="BI33" s="3">
        <f>+[1]I_Finanziamenti!BI147</f>
        <v>0</v>
      </c>
      <c r="BJ33" s="3">
        <f>+[1]I_Finanziamenti!BJ147</f>
        <v>0</v>
      </c>
      <c r="BK33" s="3">
        <f>+[1]I_Finanziamenti!BK147</f>
        <v>0</v>
      </c>
      <c r="BL33" s="3">
        <f>+[1]I_Finanziamenti!BL147</f>
        <v>0</v>
      </c>
      <c r="BM33" s="3">
        <f>+[1]I_Finanziamenti!BM147</f>
        <v>0</v>
      </c>
      <c r="BN33" s="3">
        <f>+[1]I_Finanziamenti!BN147</f>
        <v>0</v>
      </c>
      <c r="BO33" s="3">
        <f>+[1]I_Finanziamenti!BO147</f>
        <v>0</v>
      </c>
      <c r="BP33" s="3">
        <f>+[1]I_Finanziamenti!BP147</f>
        <v>0</v>
      </c>
      <c r="BQ33" s="3">
        <f>+[1]I_Finanziamenti!BQ147</f>
        <v>0</v>
      </c>
      <c r="BR33" s="3">
        <f>+[1]I_Finanziamenti!BR147</f>
        <v>0</v>
      </c>
      <c r="BS33" s="3">
        <f>+[1]I_Finanziamenti!BS147</f>
        <v>0</v>
      </c>
      <c r="BT33" s="3">
        <f>+[1]I_Finanziamenti!BT147</f>
        <v>0</v>
      </c>
      <c r="BU33" s="3">
        <f>+[1]I_Finanziamenti!BU147</f>
        <v>0</v>
      </c>
      <c r="BV33" s="3">
        <f>+[1]I_Finanziamenti!BV147</f>
        <v>0</v>
      </c>
      <c r="BW33" s="3">
        <f>+[1]I_Finanziamenti!BW147</f>
        <v>0</v>
      </c>
      <c r="BX33" s="3">
        <f>+[1]I_Finanziamenti!BX147</f>
        <v>0</v>
      </c>
      <c r="BY33" s="3">
        <f>+[1]I_Finanziamenti!BY147</f>
        <v>0</v>
      </c>
      <c r="BZ33" s="3">
        <f>+[1]I_Finanziamenti!BZ147</f>
        <v>0</v>
      </c>
      <c r="CA33" s="3">
        <f>+[1]I_Finanziamenti!CA147</f>
        <v>0</v>
      </c>
      <c r="CB33" s="3">
        <f>+[1]I_Finanziamenti!CB147</f>
        <v>0</v>
      </c>
      <c r="CC33" s="3">
        <f>+[1]I_Finanziamenti!CC147</f>
        <v>0</v>
      </c>
      <c r="CD33" s="3">
        <f>+[1]I_Finanziamenti!CD147</f>
        <v>0</v>
      </c>
      <c r="CE33" s="3">
        <f>+[1]I_Finanziamenti!CE147</f>
        <v>0</v>
      </c>
      <c r="CF33" s="3">
        <f>+[1]I_Finanziamenti!CF147</f>
        <v>0</v>
      </c>
      <c r="CG33" s="3">
        <f>+[1]I_Finanziamenti!CG147</f>
        <v>0</v>
      </c>
      <c r="CH33" s="3">
        <f>+[1]I_Finanziamenti!CH147</f>
        <v>0</v>
      </c>
      <c r="CI33" s="3">
        <f>+[1]I_Finanziamenti!CI147</f>
        <v>0</v>
      </c>
      <c r="CJ33" s="3">
        <f>+[1]I_Finanziamenti!CJ147</f>
        <v>0</v>
      </c>
      <c r="CK33" s="3">
        <f>+[1]I_Finanziamenti!CK147</f>
        <v>0</v>
      </c>
      <c r="CL33" s="3">
        <f>+[1]I_Finanziamenti!CL147</f>
        <v>0</v>
      </c>
      <c r="CM33" s="3">
        <f>+[1]I_Finanziamenti!CM147</f>
        <v>0</v>
      </c>
      <c r="CN33" s="3">
        <f>+[1]I_Finanziamenti!CN147</f>
        <v>0</v>
      </c>
      <c r="CO33" s="3">
        <f>+[1]I_Finanziamenti!CO147</f>
        <v>0</v>
      </c>
      <c r="CP33" s="3">
        <f>+[1]I_Finanziamenti!CP147</f>
        <v>0</v>
      </c>
      <c r="CQ33" s="3">
        <f>+[1]I_Finanziamenti!CQ147</f>
        <v>0</v>
      </c>
      <c r="CR33" s="3">
        <f>+[1]I_Finanziamenti!CR147</f>
        <v>0</v>
      </c>
      <c r="CS33" s="3">
        <f>+[1]I_Finanziamenti!CS147</f>
        <v>0</v>
      </c>
      <c r="CT33" s="3">
        <f>+[1]I_Finanziamenti!CT147</f>
        <v>0</v>
      </c>
      <c r="CU33" s="3">
        <f>+[1]I_Finanziamenti!CU147</f>
        <v>0</v>
      </c>
      <c r="CV33" s="3">
        <f>+[1]I_Finanziamenti!CV147</f>
        <v>0</v>
      </c>
      <c r="CW33" s="3">
        <f>+[1]I_Finanziamenti!CW147</f>
        <v>0</v>
      </c>
      <c r="CX33" s="3">
        <f>+[1]I_Finanziamenti!CX147</f>
        <v>0</v>
      </c>
      <c r="CY33" s="3">
        <f>+[1]I_Finanziamenti!CY147</f>
        <v>0</v>
      </c>
      <c r="CZ33" s="3">
        <f>+[1]I_Finanziamenti!CZ147</f>
        <v>0</v>
      </c>
      <c r="DA33" s="3">
        <f>+[1]I_Finanziamenti!DA147</f>
        <v>0</v>
      </c>
      <c r="DB33" s="3">
        <f>+[1]I_Finanziamenti!DB147</f>
        <v>0</v>
      </c>
      <c r="DC33" s="3">
        <f>+[1]I_Finanziamenti!DC147</f>
        <v>0</v>
      </c>
      <c r="DD33" s="3">
        <f>+[1]I_Finanziamenti!DD147</f>
        <v>0</v>
      </c>
      <c r="DE33" s="3">
        <f>+[1]I_Finanziamenti!DE147</f>
        <v>0</v>
      </c>
      <c r="DF33" s="3">
        <f>+[1]I_Finanziamenti!DF147</f>
        <v>0</v>
      </c>
      <c r="DG33" s="3">
        <f>+[1]I_Finanziamenti!DG147</f>
        <v>0</v>
      </c>
      <c r="DH33" s="3">
        <f>+[1]I_Finanziamenti!DH147</f>
        <v>0</v>
      </c>
      <c r="DI33" s="3">
        <f>+[1]I_Finanziamenti!DI147</f>
        <v>0</v>
      </c>
      <c r="DJ33" s="3">
        <f>+[1]I_Finanziamenti!DJ147</f>
        <v>0</v>
      </c>
      <c r="DK33" s="3">
        <f>+[1]I_Finanziamenti!DK147</f>
        <v>0</v>
      </c>
      <c r="DL33" s="3">
        <f>+[1]I_Finanziamenti!DL147</f>
        <v>0</v>
      </c>
      <c r="DM33" s="3">
        <f>+[1]I_Finanziamenti!DM147</f>
        <v>0</v>
      </c>
      <c r="DN33" s="3">
        <f>+[1]I_Finanziamenti!DN147</f>
        <v>0</v>
      </c>
      <c r="DO33" s="3">
        <f>+[1]I_Finanziamenti!DO147</f>
        <v>0</v>
      </c>
      <c r="DP33" s="3">
        <f>+[1]I_Finanziamenti!DP147</f>
        <v>0</v>
      </c>
      <c r="DQ33" s="3">
        <f>+[1]I_Finanziamenti!DQ147</f>
        <v>0</v>
      </c>
      <c r="DR33" s="3">
        <f>+[1]I_Finanziamenti!DR147</f>
        <v>0</v>
      </c>
      <c r="DS33" s="3">
        <f>+[1]I_Finanziamenti!DS147</f>
        <v>0</v>
      </c>
      <c r="DT33" s="3">
        <f>+[1]I_Finanziamenti!DT147</f>
        <v>0</v>
      </c>
      <c r="DU33" s="3">
        <f>+[1]I_Finanziamenti!DU147</f>
        <v>0</v>
      </c>
      <c r="DV33" s="3">
        <f>+[1]I_Finanziamenti!DV147</f>
        <v>0</v>
      </c>
      <c r="DW33" s="3">
        <f>+[1]I_Finanziamenti!DW147</f>
        <v>0</v>
      </c>
      <c r="DY33" s="6">
        <f t="shared" si="13"/>
        <v>0</v>
      </c>
      <c r="DZ33" s="6">
        <f t="shared" si="14"/>
        <v>0</v>
      </c>
      <c r="EA33" s="6">
        <f t="shared" si="15"/>
        <v>0</v>
      </c>
      <c r="EB33" s="6">
        <f t="shared" si="16"/>
        <v>0</v>
      </c>
      <c r="EC33" s="6">
        <f t="shared" si="17"/>
        <v>0</v>
      </c>
      <c r="ED33" s="6">
        <f t="shared" si="18"/>
        <v>0</v>
      </c>
      <c r="EE33" s="6">
        <f t="shared" si="19"/>
        <v>0</v>
      </c>
      <c r="EF33" s="6">
        <f t="shared" si="20"/>
        <v>0</v>
      </c>
      <c r="EG33" s="6">
        <f t="shared" si="21"/>
        <v>0</v>
      </c>
      <c r="EH33" s="6">
        <f t="shared" si="22"/>
        <v>0</v>
      </c>
    </row>
    <row r="34" spans="6:138">
      <c r="F34" s="25" t="s">
        <v>379</v>
      </c>
      <c r="H34" s="3">
        <f>+[1]I_Finanziamenti!H148+[1]Bilancio_In!H59</f>
        <v>100</v>
      </c>
      <c r="I34" s="3">
        <f>+[1]I_Finanziamenti!I148+[1]Bilancio_In!I59</f>
        <v>100</v>
      </c>
      <c r="J34" s="3">
        <f>+[1]I_Finanziamenti!J148+[1]Bilancio_In!J59</f>
        <v>100</v>
      </c>
      <c r="K34" s="3">
        <f>+[1]I_Finanziamenti!K148+[1]Bilancio_In!K59</f>
        <v>100</v>
      </c>
      <c r="L34" s="3">
        <f>+[1]I_Finanziamenti!L148+[1]Bilancio_In!L59</f>
        <v>100</v>
      </c>
      <c r="M34" s="3">
        <f>+[1]I_Finanziamenti!M148+[1]Bilancio_In!M59</f>
        <v>0</v>
      </c>
      <c r="N34" s="3">
        <f>+[1]I_Finanziamenti!N148+[1]Bilancio_In!N59</f>
        <v>0</v>
      </c>
      <c r="O34" s="3">
        <f>+[1]I_Finanziamenti!O148+[1]Bilancio_In!O59</f>
        <v>0</v>
      </c>
      <c r="P34" s="3">
        <f>+[1]I_Finanziamenti!P148+[1]Bilancio_In!P59</f>
        <v>0</v>
      </c>
      <c r="Q34" s="3">
        <f>+[1]I_Finanziamenti!Q148+[1]Bilancio_In!Q59</f>
        <v>0</v>
      </c>
      <c r="R34" s="3">
        <f>+[1]I_Finanziamenti!R148+[1]Bilancio_In!R59</f>
        <v>0</v>
      </c>
      <c r="S34" s="3">
        <f>+[1]I_Finanziamenti!S148+[1]Bilancio_In!S59</f>
        <v>0</v>
      </c>
      <c r="T34" s="3">
        <f>+[1]I_Finanziamenti!T148+[1]Bilancio_In!T59</f>
        <v>0</v>
      </c>
      <c r="U34" s="3">
        <f>+[1]I_Finanziamenti!U148+[1]Bilancio_In!U59</f>
        <v>0</v>
      </c>
      <c r="V34" s="3">
        <f>+[1]I_Finanziamenti!V148+[1]Bilancio_In!V59</f>
        <v>0</v>
      </c>
      <c r="W34" s="3">
        <f>+[1]I_Finanziamenti!W148+[1]Bilancio_In!W59</f>
        <v>0</v>
      </c>
      <c r="X34" s="3">
        <f>+[1]I_Finanziamenti!X148+[1]Bilancio_In!X59</f>
        <v>0</v>
      </c>
      <c r="Y34" s="3">
        <f>+[1]I_Finanziamenti!Y148+[1]Bilancio_In!Y59</f>
        <v>0</v>
      </c>
      <c r="Z34" s="3">
        <f>+[1]I_Finanziamenti!Z148+[1]Bilancio_In!Z59</f>
        <v>0</v>
      </c>
      <c r="AA34" s="3">
        <f>+[1]I_Finanziamenti!AA148+[1]Bilancio_In!AA59</f>
        <v>0</v>
      </c>
      <c r="AB34" s="3">
        <f>+[1]I_Finanziamenti!AB148+[1]Bilancio_In!AB59</f>
        <v>0</v>
      </c>
      <c r="AC34" s="3">
        <f>+[1]I_Finanziamenti!AC148+[1]Bilancio_In!AC59</f>
        <v>0</v>
      </c>
      <c r="AD34" s="3">
        <f>+[1]I_Finanziamenti!AD148+[1]Bilancio_In!AD59</f>
        <v>0</v>
      </c>
      <c r="AE34" s="3">
        <f>+[1]I_Finanziamenti!AE148+[1]Bilancio_In!AE59</f>
        <v>0</v>
      </c>
      <c r="AF34" s="3">
        <f>+[1]I_Finanziamenti!AF148+[1]Bilancio_In!AF59</f>
        <v>0</v>
      </c>
      <c r="AG34" s="3">
        <f>+[1]I_Finanziamenti!AG148+[1]Bilancio_In!AG59</f>
        <v>0</v>
      </c>
      <c r="AH34" s="3">
        <f>+[1]I_Finanziamenti!AH148+[1]Bilancio_In!AH59</f>
        <v>0</v>
      </c>
      <c r="AI34" s="3">
        <f>+[1]I_Finanziamenti!AI148+[1]Bilancio_In!AI59</f>
        <v>0</v>
      </c>
      <c r="AJ34" s="3">
        <f>+[1]I_Finanziamenti!AJ148+[1]Bilancio_In!AJ59</f>
        <v>0</v>
      </c>
      <c r="AK34" s="3">
        <f>+[1]I_Finanziamenti!AK148+[1]Bilancio_In!AK59</f>
        <v>0</v>
      </c>
      <c r="AL34" s="3">
        <f>+[1]I_Finanziamenti!AL148+[1]Bilancio_In!AL59</f>
        <v>0</v>
      </c>
      <c r="AM34" s="3">
        <f>+[1]I_Finanziamenti!AM148+[1]Bilancio_In!AM59</f>
        <v>0</v>
      </c>
      <c r="AN34" s="3">
        <f>+[1]I_Finanziamenti!AN148+[1]Bilancio_In!AN59</f>
        <v>0</v>
      </c>
      <c r="AO34" s="3">
        <f>+[1]I_Finanziamenti!AO148+[1]Bilancio_In!AO59</f>
        <v>0</v>
      </c>
      <c r="AP34" s="3">
        <f>+[1]I_Finanziamenti!AP148+[1]Bilancio_In!AP59</f>
        <v>0</v>
      </c>
      <c r="AQ34" s="3">
        <f>+[1]I_Finanziamenti!AQ148+[1]Bilancio_In!AQ59</f>
        <v>0</v>
      </c>
      <c r="AR34" s="3">
        <f>+[1]I_Finanziamenti!AR148+[1]Bilancio_In!AR59</f>
        <v>0</v>
      </c>
      <c r="AS34" s="3">
        <f>+[1]I_Finanziamenti!AS148+[1]Bilancio_In!AS59</f>
        <v>0</v>
      </c>
      <c r="AT34" s="3">
        <f>+[1]I_Finanziamenti!AT148+[1]Bilancio_In!AT59</f>
        <v>0</v>
      </c>
      <c r="AU34" s="3">
        <f>+[1]I_Finanziamenti!AU148+[1]Bilancio_In!AU59</f>
        <v>0</v>
      </c>
      <c r="AV34" s="3">
        <f>+[1]I_Finanziamenti!AV148+[1]Bilancio_In!AV59</f>
        <v>0</v>
      </c>
      <c r="AW34" s="3">
        <f>+[1]I_Finanziamenti!AW148+[1]Bilancio_In!AW59</f>
        <v>0</v>
      </c>
      <c r="AX34" s="3">
        <f>+[1]I_Finanziamenti!AX148+[1]Bilancio_In!AX59</f>
        <v>0</v>
      </c>
      <c r="AY34" s="3">
        <f>+[1]I_Finanziamenti!AY148+[1]Bilancio_In!AY59</f>
        <v>0</v>
      </c>
      <c r="AZ34" s="3">
        <f>+[1]I_Finanziamenti!AZ148+[1]Bilancio_In!AZ59</f>
        <v>0</v>
      </c>
      <c r="BA34" s="3">
        <f>+[1]I_Finanziamenti!BA148+[1]Bilancio_In!BA59</f>
        <v>0</v>
      </c>
      <c r="BB34" s="3">
        <f>+[1]I_Finanziamenti!BB148+[1]Bilancio_In!BB59</f>
        <v>0</v>
      </c>
      <c r="BC34" s="3">
        <f>+[1]I_Finanziamenti!BC148+[1]Bilancio_In!BC59</f>
        <v>0</v>
      </c>
      <c r="BD34" s="3">
        <f>+[1]I_Finanziamenti!BD148+[1]Bilancio_In!BD59</f>
        <v>0</v>
      </c>
      <c r="BE34" s="3">
        <f>+[1]I_Finanziamenti!BE148+[1]Bilancio_In!BE59</f>
        <v>0</v>
      </c>
      <c r="BF34" s="3">
        <f>+[1]I_Finanziamenti!BF148+[1]Bilancio_In!BF59</f>
        <v>0</v>
      </c>
      <c r="BG34" s="3">
        <f>+[1]I_Finanziamenti!BG148+[1]Bilancio_In!BG59</f>
        <v>0</v>
      </c>
      <c r="BH34" s="3">
        <f>+[1]I_Finanziamenti!BH148+[1]Bilancio_In!BH59</f>
        <v>0</v>
      </c>
      <c r="BI34" s="3">
        <f>+[1]I_Finanziamenti!BI148+[1]Bilancio_In!BI59</f>
        <v>0</v>
      </c>
      <c r="BJ34" s="3">
        <f>+[1]I_Finanziamenti!BJ148+[1]Bilancio_In!BJ59</f>
        <v>0</v>
      </c>
      <c r="BK34" s="3">
        <f>+[1]I_Finanziamenti!BK148+[1]Bilancio_In!BK59</f>
        <v>0</v>
      </c>
      <c r="BL34" s="3">
        <f>+[1]I_Finanziamenti!BL148+[1]Bilancio_In!BL59</f>
        <v>0</v>
      </c>
      <c r="BM34" s="3">
        <f>+[1]I_Finanziamenti!BM148+[1]Bilancio_In!BM59</f>
        <v>0</v>
      </c>
      <c r="BN34" s="3">
        <f>+[1]I_Finanziamenti!BN148+[1]Bilancio_In!BN59</f>
        <v>0</v>
      </c>
      <c r="BO34" s="3">
        <f>+[1]I_Finanziamenti!BO148+[1]Bilancio_In!BO59</f>
        <v>0</v>
      </c>
      <c r="BP34" s="3">
        <f>+[1]I_Finanziamenti!BP148+[1]Bilancio_In!BP59</f>
        <v>0</v>
      </c>
      <c r="BQ34" s="3">
        <f>+[1]I_Finanziamenti!BQ148+[1]Bilancio_In!BQ59</f>
        <v>0</v>
      </c>
      <c r="BR34" s="3">
        <f>+[1]I_Finanziamenti!BR148+[1]Bilancio_In!BR59</f>
        <v>0</v>
      </c>
      <c r="BS34" s="3">
        <f>+[1]I_Finanziamenti!BS148+[1]Bilancio_In!BS59</f>
        <v>0</v>
      </c>
      <c r="BT34" s="3">
        <f>+[1]I_Finanziamenti!BT148+[1]Bilancio_In!BT59</f>
        <v>0</v>
      </c>
      <c r="BU34" s="3">
        <f>+[1]I_Finanziamenti!BU148+[1]Bilancio_In!BU59</f>
        <v>0</v>
      </c>
      <c r="BV34" s="3">
        <f>+[1]I_Finanziamenti!BV148+[1]Bilancio_In!BV59</f>
        <v>0</v>
      </c>
      <c r="BW34" s="3">
        <f>+[1]I_Finanziamenti!BW148+[1]Bilancio_In!BW59</f>
        <v>0</v>
      </c>
      <c r="BX34" s="3">
        <f>+[1]I_Finanziamenti!BX148+[1]Bilancio_In!BX59</f>
        <v>0</v>
      </c>
      <c r="BY34" s="3">
        <f>+[1]I_Finanziamenti!BY148+[1]Bilancio_In!BY59</f>
        <v>0</v>
      </c>
      <c r="BZ34" s="3">
        <f>+[1]I_Finanziamenti!BZ148+[1]Bilancio_In!BZ59</f>
        <v>0</v>
      </c>
      <c r="CA34" s="3">
        <f>+[1]I_Finanziamenti!CA148+[1]Bilancio_In!CA59</f>
        <v>0</v>
      </c>
      <c r="CB34" s="3">
        <f>+[1]I_Finanziamenti!CB148+[1]Bilancio_In!CB59</f>
        <v>0</v>
      </c>
      <c r="CC34" s="3">
        <f>+[1]I_Finanziamenti!CC148+[1]Bilancio_In!CC59</f>
        <v>0</v>
      </c>
      <c r="CD34" s="3">
        <f>+[1]I_Finanziamenti!CD148+[1]Bilancio_In!CD59</f>
        <v>0</v>
      </c>
      <c r="CE34" s="3">
        <f>+[1]I_Finanziamenti!CE148+[1]Bilancio_In!CE59</f>
        <v>0</v>
      </c>
      <c r="CF34" s="3">
        <f>+[1]I_Finanziamenti!CF148+[1]Bilancio_In!CF59</f>
        <v>0</v>
      </c>
      <c r="CG34" s="3">
        <f>+[1]I_Finanziamenti!CG148+[1]Bilancio_In!CG59</f>
        <v>0</v>
      </c>
      <c r="CH34" s="3">
        <f>+[1]I_Finanziamenti!CH148+[1]Bilancio_In!CH59</f>
        <v>0</v>
      </c>
      <c r="CI34" s="3">
        <f>+[1]I_Finanziamenti!CI148+[1]Bilancio_In!CI59</f>
        <v>0</v>
      </c>
      <c r="CJ34" s="3">
        <f>+[1]I_Finanziamenti!CJ148+[1]Bilancio_In!CJ59</f>
        <v>0</v>
      </c>
      <c r="CK34" s="3">
        <f>+[1]I_Finanziamenti!CK148+[1]Bilancio_In!CK59</f>
        <v>0</v>
      </c>
      <c r="CL34" s="3">
        <f>+[1]I_Finanziamenti!CL148+[1]Bilancio_In!CL59</f>
        <v>0</v>
      </c>
      <c r="CM34" s="3">
        <f>+[1]I_Finanziamenti!CM148+[1]Bilancio_In!CM59</f>
        <v>0</v>
      </c>
      <c r="CN34" s="3">
        <f>+[1]I_Finanziamenti!CN148+[1]Bilancio_In!CN59</f>
        <v>0</v>
      </c>
      <c r="CO34" s="3">
        <f>+[1]I_Finanziamenti!CO148+[1]Bilancio_In!CO59</f>
        <v>0</v>
      </c>
      <c r="CP34" s="3">
        <f>+[1]I_Finanziamenti!CP148+[1]Bilancio_In!CP59</f>
        <v>0</v>
      </c>
      <c r="CQ34" s="3">
        <f>+[1]I_Finanziamenti!CQ148+[1]Bilancio_In!CQ59</f>
        <v>0</v>
      </c>
      <c r="CR34" s="3">
        <f>+[1]I_Finanziamenti!CR148+[1]Bilancio_In!CR59</f>
        <v>0</v>
      </c>
      <c r="CS34" s="3">
        <f>+[1]I_Finanziamenti!CS148+[1]Bilancio_In!CS59</f>
        <v>0</v>
      </c>
      <c r="CT34" s="3">
        <f>+[1]I_Finanziamenti!CT148+[1]Bilancio_In!CT59</f>
        <v>0</v>
      </c>
      <c r="CU34" s="3">
        <f>+[1]I_Finanziamenti!CU148+[1]Bilancio_In!CU59</f>
        <v>0</v>
      </c>
      <c r="CV34" s="3">
        <f>+[1]I_Finanziamenti!CV148+[1]Bilancio_In!CV59</f>
        <v>0</v>
      </c>
      <c r="CW34" s="3">
        <f>+[1]I_Finanziamenti!CW148+[1]Bilancio_In!CW59</f>
        <v>0</v>
      </c>
      <c r="CX34" s="3">
        <f>+[1]I_Finanziamenti!CX148+[1]Bilancio_In!CX59</f>
        <v>0</v>
      </c>
      <c r="CY34" s="3">
        <f>+[1]I_Finanziamenti!CY148+[1]Bilancio_In!CY59</f>
        <v>0</v>
      </c>
      <c r="CZ34" s="3">
        <f>+[1]I_Finanziamenti!CZ148+[1]Bilancio_In!CZ59</f>
        <v>0</v>
      </c>
      <c r="DA34" s="3">
        <f>+[1]I_Finanziamenti!DA148+[1]Bilancio_In!DA59</f>
        <v>0</v>
      </c>
      <c r="DB34" s="3">
        <f>+[1]I_Finanziamenti!DB148+[1]Bilancio_In!DB59</f>
        <v>0</v>
      </c>
      <c r="DC34" s="3">
        <f>+[1]I_Finanziamenti!DC148+[1]Bilancio_In!DC59</f>
        <v>0</v>
      </c>
      <c r="DD34" s="3">
        <f>+[1]I_Finanziamenti!DD148+[1]Bilancio_In!DD59</f>
        <v>0</v>
      </c>
      <c r="DE34" s="3">
        <f>+[1]I_Finanziamenti!DE148+[1]Bilancio_In!DE59</f>
        <v>0</v>
      </c>
      <c r="DF34" s="3">
        <f>+[1]I_Finanziamenti!DF148+[1]Bilancio_In!DF59</f>
        <v>0</v>
      </c>
      <c r="DG34" s="3">
        <f>+[1]I_Finanziamenti!DG148+[1]Bilancio_In!DG59</f>
        <v>0</v>
      </c>
      <c r="DH34" s="3">
        <f>+[1]I_Finanziamenti!DH148+[1]Bilancio_In!DH59</f>
        <v>0</v>
      </c>
      <c r="DI34" s="3">
        <f>+[1]I_Finanziamenti!DI148+[1]Bilancio_In!DI59</f>
        <v>0</v>
      </c>
      <c r="DJ34" s="3">
        <f>+[1]I_Finanziamenti!DJ148+[1]Bilancio_In!DJ59</f>
        <v>0</v>
      </c>
      <c r="DK34" s="3">
        <f>+[1]I_Finanziamenti!DK148+[1]Bilancio_In!DK59</f>
        <v>0</v>
      </c>
      <c r="DL34" s="3">
        <f>+[1]I_Finanziamenti!DL148+[1]Bilancio_In!DL59</f>
        <v>0</v>
      </c>
      <c r="DM34" s="3">
        <f>+[1]I_Finanziamenti!DM148+[1]Bilancio_In!DM59</f>
        <v>0</v>
      </c>
      <c r="DN34" s="3">
        <f>+[1]I_Finanziamenti!DN148+[1]Bilancio_In!DN59</f>
        <v>0</v>
      </c>
      <c r="DO34" s="3">
        <f>+[1]I_Finanziamenti!DO148+[1]Bilancio_In!DO59</f>
        <v>0</v>
      </c>
      <c r="DP34" s="3">
        <f>+[1]I_Finanziamenti!DP148+[1]Bilancio_In!DP59</f>
        <v>0</v>
      </c>
      <c r="DQ34" s="3">
        <f>+[1]I_Finanziamenti!DQ148+[1]Bilancio_In!DQ59</f>
        <v>0</v>
      </c>
      <c r="DR34" s="3">
        <f>+[1]I_Finanziamenti!DR148+[1]Bilancio_In!DR59</f>
        <v>0</v>
      </c>
      <c r="DS34" s="3">
        <f>+[1]I_Finanziamenti!DS148+[1]Bilancio_In!DS59</f>
        <v>0</v>
      </c>
      <c r="DT34" s="3">
        <f>+[1]I_Finanziamenti!DT148+[1]Bilancio_In!DT59</f>
        <v>0</v>
      </c>
      <c r="DU34" s="3">
        <f>+[1]I_Finanziamenti!DU148+[1]Bilancio_In!DU59</f>
        <v>0</v>
      </c>
      <c r="DV34" s="3">
        <f>+[1]I_Finanziamenti!DV148+[1]Bilancio_In!DV59</f>
        <v>0</v>
      </c>
      <c r="DW34" s="3">
        <f>+[1]I_Finanziamenti!DW148+[1]Bilancio_In!DW59</f>
        <v>0</v>
      </c>
      <c r="DY34" s="6">
        <f t="shared" si="13"/>
        <v>500</v>
      </c>
      <c r="DZ34" s="6">
        <f t="shared" si="14"/>
        <v>0</v>
      </c>
      <c r="EA34" s="6">
        <f t="shared" si="15"/>
        <v>0</v>
      </c>
      <c r="EB34" s="6">
        <f t="shared" si="16"/>
        <v>0</v>
      </c>
      <c r="EC34" s="6">
        <f t="shared" si="17"/>
        <v>0</v>
      </c>
      <c r="ED34" s="6">
        <f t="shared" si="18"/>
        <v>0</v>
      </c>
      <c r="EE34" s="6">
        <f t="shared" si="19"/>
        <v>0</v>
      </c>
      <c r="EF34" s="6">
        <f t="shared" si="20"/>
        <v>0</v>
      </c>
      <c r="EG34" s="6">
        <f t="shared" si="21"/>
        <v>0</v>
      </c>
      <c r="EH34" s="6">
        <f t="shared" si="22"/>
        <v>0</v>
      </c>
    </row>
    <row r="35" spans="6:138">
      <c r="F35" s="25" t="s">
        <v>380</v>
      </c>
      <c r="H35" s="3">
        <f>+[1]Bilancio_In!H62</f>
        <v>10000</v>
      </c>
      <c r="I35" s="3">
        <f>+[1]Bilancio_In!I62</f>
        <v>10000</v>
      </c>
      <c r="J35" s="3">
        <f>+[1]Bilancio_In!J62</f>
        <v>10000</v>
      </c>
      <c r="K35" s="3">
        <f>+[1]Bilancio_In!K62</f>
        <v>10000</v>
      </c>
      <c r="L35" s="3">
        <f>+[1]Bilancio_In!L62</f>
        <v>10000</v>
      </c>
      <c r="M35" s="3">
        <f>+[1]Bilancio_In!M62</f>
        <v>10000</v>
      </c>
      <c r="N35" s="3">
        <f>+[1]Bilancio_In!N62</f>
        <v>10000</v>
      </c>
      <c r="O35" s="3">
        <f>+[1]Bilancio_In!O62</f>
        <v>10000</v>
      </c>
      <c r="P35" s="3">
        <f>+[1]Bilancio_In!P62</f>
        <v>0</v>
      </c>
      <c r="Q35" s="3">
        <f>+[1]Bilancio_In!Q62</f>
        <v>0</v>
      </c>
      <c r="R35" s="3">
        <f>+[1]Bilancio_In!R62</f>
        <v>0</v>
      </c>
      <c r="S35" s="3">
        <f>+[1]Bilancio_In!S62</f>
        <v>0</v>
      </c>
      <c r="T35" s="3">
        <f>+[1]Bilancio_In!T62</f>
        <v>0</v>
      </c>
      <c r="U35" s="3">
        <f>+[1]Bilancio_In!U62</f>
        <v>0</v>
      </c>
      <c r="V35" s="3">
        <f>+[1]Bilancio_In!V62</f>
        <v>0</v>
      </c>
      <c r="W35" s="3">
        <f>+[1]Bilancio_In!W62</f>
        <v>0</v>
      </c>
      <c r="X35" s="3">
        <f>+[1]Bilancio_In!X62</f>
        <v>0</v>
      </c>
      <c r="Y35" s="3">
        <f>+[1]Bilancio_In!Y62</f>
        <v>0</v>
      </c>
      <c r="Z35" s="3">
        <f>+[1]Bilancio_In!Z62</f>
        <v>0</v>
      </c>
      <c r="AA35" s="3">
        <f>+[1]Bilancio_In!AA62</f>
        <v>0</v>
      </c>
      <c r="AB35" s="3">
        <f>+[1]Bilancio_In!AB62</f>
        <v>0</v>
      </c>
      <c r="AC35" s="3">
        <f>+[1]Bilancio_In!AC62</f>
        <v>0</v>
      </c>
      <c r="AD35" s="3">
        <f>+[1]Bilancio_In!AD62</f>
        <v>0</v>
      </c>
      <c r="AE35" s="3">
        <f>+[1]Bilancio_In!AE62</f>
        <v>0</v>
      </c>
      <c r="AF35" s="3">
        <f>+[1]Bilancio_In!AF62</f>
        <v>0</v>
      </c>
      <c r="AG35" s="3">
        <f>+[1]Bilancio_In!AG62</f>
        <v>0</v>
      </c>
      <c r="AH35" s="3">
        <f>+[1]Bilancio_In!AH62</f>
        <v>0</v>
      </c>
      <c r="AI35" s="3">
        <f>+[1]Bilancio_In!AI62</f>
        <v>0</v>
      </c>
      <c r="AJ35" s="3">
        <f>+[1]Bilancio_In!AJ62</f>
        <v>0</v>
      </c>
      <c r="AK35" s="3">
        <f>+[1]Bilancio_In!AK62</f>
        <v>0</v>
      </c>
      <c r="AL35" s="3">
        <f>+[1]Bilancio_In!AL62</f>
        <v>0</v>
      </c>
      <c r="AM35" s="3">
        <f>+[1]Bilancio_In!AM62</f>
        <v>0</v>
      </c>
      <c r="AN35" s="3">
        <f>+[1]Bilancio_In!AN62</f>
        <v>0</v>
      </c>
      <c r="AO35" s="3">
        <f>+[1]Bilancio_In!AO62</f>
        <v>0</v>
      </c>
      <c r="AP35" s="3">
        <f>+[1]Bilancio_In!AP62</f>
        <v>0</v>
      </c>
      <c r="AQ35" s="3">
        <f>+[1]Bilancio_In!AQ62</f>
        <v>0</v>
      </c>
      <c r="AR35" s="3">
        <f>+[1]Bilancio_In!AR62</f>
        <v>0</v>
      </c>
      <c r="AS35" s="3">
        <f>+[1]Bilancio_In!AS62</f>
        <v>0</v>
      </c>
      <c r="AT35" s="3">
        <f>+[1]Bilancio_In!AT62</f>
        <v>0</v>
      </c>
      <c r="AU35" s="3">
        <f>+[1]Bilancio_In!AU62</f>
        <v>0</v>
      </c>
      <c r="AV35" s="3">
        <f>+[1]Bilancio_In!AV62</f>
        <v>0</v>
      </c>
      <c r="AW35" s="3">
        <f>+[1]Bilancio_In!AW62</f>
        <v>0</v>
      </c>
      <c r="AX35" s="3">
        <f>+[1]Bilancio_In!AX62</f>
        <v>0</v>
      </c>
      <c r="AY35" s="3">
        <f>+[1]Bilancio_In!AY62</f>
        <v>0</v>
      </c>
      <c r="AZ35" s="3">
        <f>+[1]Bilancio_In!AZ62</f>
        <v>0</v>
      </c>
      <c r="BA35" s="3">
        <f>+[1]Bilancio_In!BA62</f>
        <v>0</v>
      </c>
      <c r="BB35" s="3">
        <f>+[1]Bilancio_In!BB62</f>
        <v>0</v>
      </c>
      <c r="BC35" s="3">
        <f>+[1]Bilancio_In!BC62</f>
        <v>0</v>
      </c>
      <c r="BD35" s="3">
        <f>+[1]Bilancio_In!BD62</f>
        <v>0</v>
      </c>
      <c r="BE35" s="3">
        <f>+[1]Bilancio_In!BE62</f>
        <v>0</v>
      </c>
      <c r="BF35" s="3">
        <f>+[1]Bilancio_In!BF62</f>
        <v>0</v>
      </c>
      <c r="BG35" s="3">
        <f>+[1]Bilancio_In!BG62</f>
        <v>0</v>
      </c>
      <c r="BH35" s="3">
        <f>+[1]Bilancio_In!BH62</f>
        <v>0</v>
      </c>
      <c r="BI35" s="3">
        <f>+[1]Bilancio_In!BI62</f>
        <v>0</v>
      </c>
      <c r="BJ35" s="3">
        <f>+[1]Bilancio_In!BJ62</f>
        <v>0</v>
      </c>
      <c r="BK35" s="3">
        <f>+[1]Bilancio_In!BK62</f>
        <v>0</v>
      </c>
      <c r="BL35" s="3">
        <f>+[1]Bilancio_In!BL62</f>
        <v>0</v>
      </c>
      <c r="BM35" s="3">
        <f>+[1]Bilancio_In!BM62</f>
        <v>0</v>
      </c>
      <c r="BN35" s="3">
        <f>+[1]Bilancio_In!BN62</f>
        <v>0</v>
      </c>
      <c r="BO35" s="3">
        <f>+[1]Bilancio_In!BO62</f>
        <v>0</v>
      </c>
      <c r="BP35" s="3">
        <f>+[1]Bilancio_In!BP62</f>
        <v>0</v>
      </c>
      <c r="BQ35" s="3">
        <f>+[1]Bilancio_In!BQ62</f>
        <v>0</v>
      </c>
      <c r="BR35" s="3">
        <f>+[1]Bilancio_In!BR62</f>
        <v>0</v>
      </c>
      <c r="BS35" s="3">
        <f>+[1]Bilancio_In!BS62</f>
        <v>0</v>
      </c>
      <c r="BT35" s="3">
        <f>+[1]Bilancio_In!BT62</f>
        <v>0</v>
      </c>
      <c r="BU35" s="3">
        <f>+[1]Bilancio_In!BU62</f>
        <v>0</v>
      </c>
      <c r="BV35" s="3">
        <f>+[1]Bilancio_In!BV62</f>
        <v>0</v>
      </c>
      <c r="BW35" s="3">
        <f>+[1]Bilancio_In!BW62</f>
        <v>0</v>
      </c>
      <c r="BX35" s="3">
        <f>+[1]Bilancio_In!BX62</f>
        <v>0</v>
      </c>
      <c r="BY35" s="3">
        <f>+[1]Bilancio_In!BY62</f>
        <v>0</v>
      </c>
      <c r="BZ35" s="3">
        <f>+[1]Bilancio_In!BZ62</f>
        <v>0</v>
      </c>
      <c r="CA35" s="3">
        <f>+[1]Bilancio_In!CA62</f>
        <v>0</v>
      </c>
      <c r="CB35" s="3">
        <f>+[1]Bilancio_In!CB62</f>
        <v>0</v>
      </c>
      <c r="CC35" s="3">
        <f>+[1]Bilancio_In!CC62</f>
        <v>0</v>
      </c>
      <c r="CD35" s="3">
        <f>+[1]Bilancio_In!CD62</f>
        <v>0</v>
      </c>
      <c r="CE35" s="3">
        <f>+[1]Bilancio_In!CE62</f>
        <v>0</v>
      </c>
      <c r="CF35" s="3">
        <f>+[1]Bilancio_In!CF62</f>
        <v>0</v>
      </c>
      <c r="CG35" s="3">
        <f>+[1]Bilancio_In!CG62</f>
        <v>0</v>
      </c>
      <c r="CH35" s="3">
        <f>+[1]Bilancio_In!CH62</f>
        <v>0</v>
      </c>
      <c r="CI35" s="3">
        <f>+[1]Bilancio_In!CI62</f>
        <v>0</v>
      </c>
      <c r="CJ35" s="3">
        <f>+[1]Bilancio_In!CJ62</f>
        <v>0</v>
      </c>
      <c r="CK35" s="3">
        <f>+[1]Bilancio_In!CK62</f>
        <v>0</v>
      </c>
      <c r="CL35" s="3">
        <f>+[1]Bilancio_In!CL62</f>
        <v>0</v>
      </c>
      <c r="CM35" s="3">
        <f>+[1]Bilancio_In!CM62</f>
        <v>0</v>
      </c>
      <c r="CN35" s="3">
        <f>+[1]Bilancio_In!CN62</f>
        <v>0</v>
      </c>
      <c r="CO35" s="3">
        <f>+[1]Bilancio_In!CO62</f>
        <v>0</v>
      </c>
      <c r="CP35" s="3">
        <f>+[1]Bilancio_In!CP62</f>
        <v>0</v>
      </c>
      <c r="CQ35" s="3">
        <f>+[1]Bilancio_In!CQ62</f>
        <v>0</v>
      </c>
      <c r="CR35" s="3">
        <f>+[1]Bilancio_In!CR62</f>
        <v>0</v>
      </c>
      <c r="CS35" s="3">
        <f>+[1]Bilancio_In!CS62</f>
        <v>0</v>
      </c>
      <c r="CT35" s="3">
        <f>+[1]Bilancio_In!CT62</f>
        <v>0</v>
      </c>
      <c r="CU35" s="3">
        <f>+[1]Bilancio_In!CU62</f>
        <v>0</v>
      </c>
      <c r="CV35" s="3">
        <f>+[1]Bilancio_In!CV62</f>
        <v>0</v>
      </c>
      <c r="CW35" s="3">
        <f>+[1]Bilancio_In!CW62</f>
        <v>0</v>
      </c>
      <c r="CX35" s="3">
        <f>+[1]Bilancio_In!CX62</f>
        <v>0</v>
      </c>
      <c r="CY35" s="3">
        <f>+[1]Bilancio_In!CY62</f>
        <v>0</v>
      </c>
      <c r="CZ35" s="3">
        <f>+[1]Bilancio_In!CZ62</f>
        <v>0</v>
      </c>
      <c r="DA35" s="3">
        <f>+[1]Bilancio_In!DA62</f>
        <v>0</v>
      </c>
      <c r="DB35" s="3">
        <f>+[1]Bilancio_In!DB62</f>
        <v>0</v>
      </c>
      <c r="DC35" s="3">
        <f>+[1]Bilancio_In!DC62</f>
        <v>0</v>
      </c>
      <c r="DD35" s="3">
        <f>+[1]Bilancio_In!DD62</f>
        <v>0</v>
      </c>
      <c r="DE35" s="3">
        <f>+[1]Bilancio_In!DE62</f>
        <v>0</v>
      </c>
      <c r="DF35" s="3">
        <f>+[1]Bilancio_In!DF62</f>
        <v>0</v>
      </c>
      <c r="DG35" s="3">
        <f>+[1]Bilancio_In!DG62</f>
        <v>0</v>
      </c>
      <c r="DH35" s="3">
        <f>+[1]Bilancio_In!DH62</f>
        <v>0</v>
      </c>
      <c r="DI35" s="3">
        <f>+[1]Bilancio_In!DI62</f>
        <v>0</v>
      </c>
      <c r="DJ35" s="3">
        <f>+[1]Bilancio_In!DJ62</f>
        <v>0</v>
      </c>
      <c r="DK35" s="3">
        <f>+[1]Bilancio_In!DK62</f>
        <v>0</v>
      </c>
      <c r="DL35" s="3">
        <f>+[1]Bilancio_In!DL62</f>
        <v>0</v>
      </c>
      <c r="DM35" s="3">
        <f>+[1]Bilancio_In!DM62</f>
        <v>0</v>
      </c>
      <c r="DN35" s="3">
        <f>+[1]Bilancio_In!DN62</f>
        <v>0</v>
      </c>
      <c r="DO35" s="3">
        <f>+[1]Bilancio_In!DO62</f>
        <v>0</v>
      </c>
      <c r="DP35" s="3">
        <f>+[1]Bilancio_In!DP62</f>
        <v>0</v>
      </c>
      <c r="DQ35" s="3">
        <f>+[1]Bilancio_In!DQ62</f>
        <v>0</v>
      </c>
      <c r="DR35" s="3">
        <f>+[1]Bilancio_In!DR62</f>
        <v>0</v>
      </c>
      <c r="DS35" s="3">
        <f>+[1]Bilancio_In!DS62</f>
        <v>0</v>
      </c>
      <c r="DT35" s="3">
        <f>+[1]Bilancio_In!DT62</f>
        <v>0</v>
      </c>
      <c r="DU35" s="3">
        <f>+[1]Bilancio_In!DU62</f>
        <v>0</v>
      </c>
      <c r="DV35" s="3">
        <f>+[1]Bilancio_In!DV62</f>
        <v>0</v>
      </c>
      <c r="DW35" s="3">
        <f>+[1]Bilancio_In!DW62</f>
        <v>0</v>
      </c>
      <c r="DY35" s="6">
        <f t="shared" si="13"/>
        <v>80000</v>
      </c>
      <c r="DZ35" s="6">
        <f t="shared" si="14"/>
        <v>0</v>
      </c>
      <c r="EA35" s="6">
        <f t="shared" si="15"/>
        <v>0</v>
      </c>
      <c r="EB35" s="6">
        <f t="shared" si="16"/>
        <v>0</v>
      </c>
      <c r="EC35" s="6">
        <f t="shared" si="17"/>
        <v>0</v>
      </c>
      <c r="ED35" s="6">
        <f t="shared" si="18"/>
        <v>0</v>
      </c>
      <c r="EE35" s="6">
        <f t="shared" si="19"/>
        <v>0</v>
      </c>
      <c r="EF35" s="6">
        <f t="shared" si="20"/>
        <v>0</v>
      </c>
      <c r="EG35" s="6">
        <f t="shared" si="21"/>
        <v>0</v>
      </c>
      <c r="EH35" s="6">
        <f t="shared" si="22"/>
        <v>0</v>
      </c>
    </row>
    <row r="36" spans="6:138">
      <c r="F36" s="25" t="s">
        <v>381</v>
      </c>
      <c r="H36" s="3">
        <f>+[1]Bilancio_In!H63</f>
        <v>100</v>
      </c>
      <c r="I36" s="3">
        <f>+[1]Bilancio_In!I63</f>
        <v>100</v>
      </c>
      <c r="J36" s="3">
        <f>+[1]Bilancio_In!J63</f>
        <v>100</v>
      </c>
      <c r="K36" s="3">
        <f>+[1]Bilancio_In!K63</f>
        <v>100</v>
      </c>
      <c r="L36" s="3">
        <f>+[1]Bilancio_In!L63</f>
        <v>100</v>
      </c>
      <c r="M36" s="3">
        <f>+[1]Bilancio_In!M63</f>
        <v>100</v>
      </c>
      <c r="N36" s="3">
        <f>+[1]Bilancio_In!N63</f>
        <v>100</v>
      </c>
      <c r="O36" s="3">
        <f>+[1]Bilancio_In!O63</f>
        <v>100</v>
      </c>
      <c r="P36" s="3">
        <f>+[1]Bilancio_In!P63</f>
        <v>0</v>
      </c>
      <c r="Q36" s="3">
        <f>+[1]Bilancio_In!Q63</f>
        <v>0</v>
      </c>
      <c r="R36" s="3">
        <f>+[1]Bilancio_In!R63</f>
        <v>0</v>
      </c>
      <c r="S36" s="3">
        <f>+[1]Bilancio_In!S63</f>
        <v>0</v>
      </c>
      <c r="T36" s="3">
        <f>+[1]Bilancio_In!T63</f>
        <v>0</v>
      </c>
      <c r="U36" s="3">
        <f>+[1]Bilancio_In!U63</f>
        <v>0</v>
      </c>
      <c r="V36" s="3">
        <f>+[1]Bilancio_In!V63</f>
        <v>0</v>
      </c>
      <c r="W36" s="3">
        <f>+[1]Bilancio_In!W63</f>
        <v>0</v>
      </c>
      <c r="X36" s="3">
        <f>+[1]Bilancio_In!X63</f>
        <v>0</v>
      </c>
      <c r="Y36" s="3">
        <f>+[1]Bilancio_In!Y63</f>
        <v>0</v>
      </c>
      <c r="Z36" s="3">
        <f>+[1]Bilancio_In!Z63</f>
        <v>0</v>
      </c>
      <c r="AA36" s="3">
        <f>+[1]Bilancio_In!AA63</f>
        <v>0</v>
      </c>
      <c r="AB36" s="3">
        <f>+[1]Bilancio_In!AB63</f>
        <v>0</v>
      </c>
      <c r="AC36" s="3">
        <f>+[1]Bilancio_In!AC63</f>
        <v>0</v>
      </c>
      <c r="AD36" s="3">
        <f>+[1]Bilancio_In!AD63</f>
        <v>0</v>
      </c>
      <c r="AE36" s="3">
        <f>+[1]Bilancio_In!AE63</f>
        <v>0</v>
      </c>
      <c r="AF36" s="3">
        <f>+[1]Bilancio_In!AF63</f>
        <v>0</v>
      </c>
      <c r="AG36" s="3">
        <f>+[1]Bilancio_In!AG63</f>
        <v>0</v>
      </c>
      <c r="AH36" s="3">
        <f>+[1]Bilancio_In!AH63</f>
        <v>0</v>
      </c>
      <c r="AI36" s="3">
        <f>+[1]Bilancio_In!AI63</f>
        <v>0</v>
      </c>
      <c r="AJ36" s="3">
        <f>+[1]Bilancio_In!AJ63</f>
        <v>0</v>
      </c>
      <c r="AK36" s="3">
        <f>+[1]Bilancio_In!AK63</f>
        <v>0</v>
      </c>
      <c r="AL36" s="3">
        <f>+[1]Bilancio_In!AL63</f>
        <v>0</v>
      </c>
      <c r="AM36" s="3">
        <f>+[1]Bilancio_In!AM63</f>
        <v>0</v>
      </c>
      <c r="AN36" s="3">
        <f>+[1]Bilancio_In!AN63</f>
        <v>0</v>
      </c>
      <c r="AO36" s="3">
        <f>+[1]Bilancio_In!AO63</f>
        <v>0</v>
      </c>
      <c r="AP36" s="3">
        <f>+[1]Bilancio_In!AP63</f>
        <v>0</v>
      </c>
      <c r="AQ36" s="3">
        <f>+[1]Bilancio_In!AQ63</f>
        <v>0</v>
      </c>
      <c r="AR36" s="3">
        <f>+[1]Bilancio_In!AR63</f>
        <v>0</v>
      </c>
      <c r="AS36" s="3">
        <f>+[1]Bilancio_In!AS63</f>
        <v>0</v>
      </c>
      <c r="AT36" s="3">
        <f>+[1]Bilancio_In!AT63</f>
        <v>0</v>
      </c>
      <c r="AU36" s="3">
        <f>+[1]Bilancio_In!AU63</f>
        <v>0</v>
      </c>
      <c r="AV36" s="3">
        <f>+[1]Bilancio_In!AV63</f>
        <v>0</v>
      </c>
      <c r="AW36" s="3">
        <f>+[1]Bilancio_In!AW63</f>
        <v>0</v>
      </c>
      <c r="AX36" s="3">
        <f>+[1]Bilancio_In!AX63</f>
        <v>0</v>
      </c>
      <c r="AY36" s="3">
        <f>+[1]Bilancio_In!AY63</f>
        <v>0</v>
      </c>
      <c r="AZ36" s="3">
        <f>+[1]Bilancio_In!AZ63</f>
        <v>0</v>
      </c>
      <c r="BA36" s="3">
        <f>+[1]Bilancio_In!BA63</f>
        <v>0</v>
      </c>
      <c r="BB36" s="3">
        <f>+[1]Bilancio_In!BB63</f>
        <v>0</v>
      </c>
      <c r="BC36" s="3">
        <f>+[1]Bilancio_In!BC63</f>
        <v>0</v>
      </c>
      <c r="BD36" s="3">
        <f>+[1]Bilancio_In!BD63</f>
        <v>0</v>
      </c>
      <c r="BE36" s="3">
        <f>+[1]Bilancio_In!BE63</f>
        <v>0</v>
      </c>
      <c r="BF36" s="3">
        <f>+[1]Bilancio_In!BF63</f>
        <v>0</v>
      </c>
      <c r="BG36" s="3">
        <f>+[1]Bilancio_In!BG63</f>
        <v>0</v>
      </c>
      <c r="BH36" s="3">
        <f>+[1]Bilancio_In!BH63</f>
        <v>0</v>
      </c>
      <c r="BI36" s="3">
        <f>+[1]Bilancio_In!BI63</f>
        <v>0</v>
      </c>
      <c r="BJ36" s="3">
        <f>+[1]Bilancio_In!BJ63</f>
        <v>0</v>
      </c>
      <c r="BK36" s="3">
        <f>+[1]Bilancio_In!BK63</f>
        <v>0</v>
      </c>
      <c r="BL36" s="3">
        <f>+[1]Bilancio_In!BL63</f>
        <v>0</v>
      </c>
      <c r="BM36" s="3">
        <f>+[1]Bilancio_In!BM63</f>
        <v>0</v>
      </c>
      <c r="BN36" s="3">
        <f>+[1]Bilancio_In!BN63</f>
        <v>0</v>
      </c>
      <c r="BO36" s="3">
        <f>+[1]Bilancio_In!BO63</f>
        <v>0</v>
      </c>
      <c r="BP36" s="3">
        <f>+[1]Bilancio_In!BP63</f>
        <v>0</v>
      </c>
      <c r="BQ36" s="3">
        <f>+[1]Bilancio_In!BQ63</f>
        <v>0</v>
      </c>
      <c r="BR36" s="3">
        <f>+[1]Bilancio_In!BR63</f>
        <v>0</v>
      </c>
      <c r="BS36" s="3">
        <f>+[1]Bilancio_In!BS63</f>
        <v>0</v>
      </c>
      <c r="BT36" s="3">
        <f>+[1]Bilancio_In!BT63</f>
        <v>0</v>
      </c>
      <c r="BU36" s="3">
        <f>+[1]Bilancio_In!BU63</f>
        <v>0</v>
      </c>
      <c r="BV36" s="3">
        <f>+[1]Bilancio_In!BV63</f>
        <v>0</v>
      </c>
      <c r="BW36" s="3">
        <f>+[1]Bilancio_In!BW63</f>
        <v>0</v>
      </c>
      <c r="BX36" s="3">
        <f>+[1]Bilancio_In!BX63</f>
        <v>0</v>
      </c>
      <c r="BY36" s="3">
        <f>+[1]Bilancio_In!BY63</f>
        <v>0</v>
      </c>
      <c r="BZ36" s="3">
        <f>+[1]Bilancio_In!BZ63</f>
        <v>0</v>
      </c>
      <c r="CA36" s="3">
        <f>+[1]Bilancio_In!CA63</f>
        <v>0</v>
      </c>
      <c r="CB36" s="3">
        <f>+[1]Bilancio_In!CB63</f>
        <v>0</v>
      </c>
      <c r="CC36" s="3">
        <f>+[1]Bilancio_In!CC63</f>
        <v>0</v>
      </c>
      <c r="CD36" s="3">
        <f>+[1]Bilancio_In!CD63</f>
        <v>0</v>
      </c>
      <c r="CE36" s="3">
        <f>+[1]Bilancio_In!CE63</f>
        <v>0</v>
      </c>
      <c r="CF36" s="3">
        <f>+[1]Bilancio_In!CF63</f>
        <v>0</v>
      </c>
      <c r="CG36" s="3">
        <f>+[1]Bilancio_In!CG63</f>
        <v>0</v>
      </c>
      <c r="CH36" s="3">
        <f>+[1]Bilancio_In!CH63</f>
        <v>0</v>
      </c>
      <c r="CI36" s="3">
        <f>+[1]Bilancio_In!CI63</f>
        <v>0</v>
      </c>
      <c r="CJ36" s="3">
        <f>+[1]Bilancio_In!CJ63</f>
        <v>0</v>
      </c>
      <c r="CK36" s="3">
        <f>+[1]Bilancio_In!CK63</f>
        <v>0</v>
      </c>
      <c r="CL36" s="3">
        <f>+[1]Bilancio_In!CL63</f>
        <v>0</v>
      </c>
      <c r="CM36" s="3">
        <f>+[1]Bilancio_In!CM63</f>
        <v>0</v>
      </c>
      <c r="CN36" s="3">
        <f>+[1]Bilancio_In!CN63</f>
        <v>0</v>
      </c>
      <c r="CO36" s="3">
        <f>+[1]Bilancio_In!CO63</f>
        <v>0</v>
      </c>
      <c r="CP36" s="3">
        <f>+[1]Bilancio_In!CP63</f>
        <v>0</v>
      </c>
      <c r="CQ36" s="3">
        <f>+[1]Bilancio_In!CQ63</f>
        <v>0</v>
      </c>
      <c r="CR36" s="3">
        <f>+[1]Bilancio_In!CR63</f>
        <v>0</v>
      </c>
      <c r="CS36" s="3">
        <f>+[1]Bilancio_In!CS63</f>
        <v>0</v>
      </c>
      <c r="CT36" s="3">
        <f>+[1]Bilancio_In!CT63</f>
        <v>0</v>
      </c>
      <c r="CU36" s="3">
        <f>+[1]Bilancio_In!CU63</f>
        <v>0</v>
      </c>
      <c r="CV36" s="3">
        <f>+[1]Bilancio_In!CV63</f>
        <v>0</v>
      </c>
      <c r="CW36" s="3">
        <f>+[1]Bilancio_In!CW63</f>
        <v>0</v>
      </c>
      <c r="CX36" s="3">
        <f>+[1]Bilancio_In!CX63</f>
        <v>0</v>
      </c>
      <c r="CY36" s="3">
        <f>+[1]Bilancio_In!CY63</f>
        <v>0</v>
      </c>
      <c r="CZ36" s="3">
        <f>+[1]Bilancio_In!CZ63</f>
        <v>0</v>
      </c>
      <c r="DA36" s="3">
        <f>+[1]Bilancio_In!DA63</f>
        <v>0</v>
      </c>
      <c r="DB36" s="3">
        <f>+[1]Bilancio_In!DB63</f>
        <v>0</v>
      </c>
      <c r="DC36" s="3">
        <f>+[1]Bilancio_In!DC63</f>
        <v>0</v>
      </c>
      <c r="DD36" s="3">
        <f>+[1]Bilancio_In!DD63</f>
        <v>0</v>
      </c>
      <c r="DE36" s="3">
        <f>+[1]Bilancio_In!DE63</f>
        <v>0</v>
      </c>
      <c r="DF36" s="3">
        <f>+[1]Bilancio_In!DF63</f>
        <v>0</v>
      </c>
      <c r="DG36" s="3">
        <f>+[1]Bilancio_In!DG63</f>
        <v>0</v>
      </c>
      <c r="DH36" s="3">
        <f>+[1]Bilancio_In!DH63</f>
        <v>0</v>
      </c>
      <c r="DI36" s="3">
        <f>+[1]Bilancio_In!DI63</f>
        <v>0</v>
      </c>
      <c r="DJ36" s="3">
        <f>+[1]Bilancio_In!DJ63</f>
        <v>0</v>
      </c>
      <c r="DK36" s="3">
        <f>+[1]Bilancio_In!DK63</f>
        <v>0</v>
      </c>
      <c r="DL36" s="3">
        <f>+[1]Bilancio_In!DL63</f>
        <v>0</v>
      </c>
      <c r="DM36" s="3">
        <f>+[1]Bilancio_In!DM63</f>
        <v>0</v>
      </c>
      <c r="DN36" s="3">
        <f>+[1]Bilancio_In!DN63</f>
        <v>0</v>
      </c>
      <c r="DO36" s="3">
        <f>+[1]Bilancio_In!DO63</f>
        <v>0</v>
      </c>
      <c r="DP36" s="3">
        <f>+[1]Bilancio_In!DP63</f>
        <v>0</v>
      </c>
      <c r="DQ36" s="3">
        <f>+[1]Bilancio_In!DQ63</f>
        <v>0</v>
      </c>
      <c r="DR36" s="3">
        <f>+[1]Bilancio_In!DR63</f>
        <v>0</v>
      </c>
      <c r="DS36" s="3">
        <f>+[1]Bilancio_In!DS63</f>
        <v>0</v>
      </c>
      <c r="DT36" s="3">
        <f>+[1]Bilancio_In!DT63</f>
        <v>0</v>
      </c>
      <c r="DU36" s="3">
        <f>+[1]Bilancio_In!DU63</f>
        <v>0</v>
      </c>
      <c r="DV36" s="3">
        <f>+[1]Bilancio_In!DV63</f>
        <v>0</v>
      </c>
      <c r="DW36" s="3">
        <f>+[1]Bilancio_In!DW63</f>
        <v>0</v>
      </c>
      <c r="DY36" s="6">
        <f t="shared" si="13"/>
        <v>800</v>
      </c>
      <c r="DZ36" s="6">
        <f t="shared" si="14"/>
        <v>0</v>
      </c>
      <c r="EA36" s="6">
        <f t="shared" si="15"/>
        <v>0</v>
      </c>
      <c r="EB36" s="6">
        <f t="shared" si="16"/>
        <v>0</v>
      </c>
      <c r="EC36" s="6">
        <f t="shared" si="17"/>
        <v>0</v>
      </c>
      <c r="ED36" s="6">
        <f t="shared" si="18"/>
        <v>0</v>
      </c>
      <c r="EE36" s="6">
        <f t="shared" si="19"/>
        <v>0</v>
      </c>
      <c r="EF36" s="6">
        <f t="shared" si="20"/>
        <v>0</v>
      </c>
      <c r="EG36" s="6">
        <f t="shared" si="21"/>
        <v>0</v>
      </c>
      <c r="EH36" s="6">
        <f t="shared" si="22"/>
        <v>0</v>
      </c>
    </row>
    <row r="37" spans="6:138">
      <c r="F37" s="25" t="s">
        <v>382</v>
      </c>
      <c r="H37" s="3">
        <f>+[1]C_Ires!E21-[1]Bilancio_In!H7+[1]Bilancio_In!H53</f>
        <v>-15000</v>
      </c>
      <c r="I37" s="3">
        <f>+[1]C_Ires!F21-[1]Bilancio_In!I7+[1]Bilancio_In!I53</f>
        <v>-15000</v>
      </c>
      <c r="J37" s="3">
        <f>+[1]C_Ires!G21-[1]Bilancio_In!J7+[1]Bilancio_In!J53</f>
        <v>-15000</v>
      </c>
      <c r="K37" s="3">
        <f>+[1]C_Ires!H21-[1]Bilancio_In!K7+[1]Bilancio_In!K53</f>
        <v>0</v>
      </c>
      <c r="L37" s="3">
        <f>+[1]C_Ires!I21-[1]Bilancio_In!L7+[1]Bilancio_In!L53</f>
        <v>0</v>
      </c>
      <c r="M37" s="3">
        <f>+[1]C_Ires!J21-[1]Bilancio_In!M7+[1]Bilancio_In!M53</f>
        <v>0</v>
      </c>
      <c r="N37" s="3">
        <f>+[1]C_Ires!K21-[1]Bilancio_In!N7+[1]Bilancio_In!N53</f>
        <v>0</v>
      </c>
      <c r="O37" s="3">
        <f>+[1]C_Ires!L21-[1]Bilancio_In!O7+[1]Bilancio_In!O53</f>
        <v>0</v>
      </c>
      <c r="P37" s="3">
        <f>+[1]C_Ires!M21-[1]Bilancio_In!P7+[1]Bilancio_In!P53</f>
        <v>0</v>
      </c>
      <c r="Q37" s="3">
        <f>+[1]C_Ires!N21-[1]Bilancio_In!Q7+[1]Bilancio_In!Q53</f>
        <v>0</v>
      </c>
      <c r="R37" s="3">
        <f>+[1]C_Ires!O21-[1]Bilancio_In!R7+[1]Bilancio_In!R53</f>
        <v>0</v>
      </c>
      <c r="S37" s="3">
        <f>+[1]C_Ires!P21-[1]Bilancio_In!S7+[1]Bilancio_In!S53</f>
        <v>0</v>
      </c>
      <c r="T37" s="3">
        <f>+[1]C_Ires!Q21-[1]Bilancio_In!T7+[1]Bilancio_In!T53</f>
        <v>0</v>
      </c>
      <c r="U37" s="3">
        <f>+[1]C_Ires!R21-[1]Bilancio_In!U7+[1]Bilancio_In!U53</f>
        <v>0</v>
      </c>
      <c r="V37" s="3">
        <f>+[1]C_Ires!S21-[1]Bilancio_In!V7+[1]Bilancio_In!V53</f>
        <v>0</v>
      </c>
      <c r="W37" s="3">
        <f>+[1]C_Ires!T21-[1]Bilancio_In!W7+[1]Bilancio_In!W53</f>
        <v>0</v>
      </c>
      <c r="X37" s="3">
        <f>+[1]C_Ires!U21-[1]Bilancio_In!X7+[1]Bilancio_In!X53</f>
        <v>0</v>
      </c>
      <c r="Y37" s="3">
        <f>+[1]C_Ires!V21-[1]Bilancio_In!Y7+[1]Bilancio_In!Y53</f>
        <v>2736349.56</v>
      </c>
      <c r="Z37" s="3">
        <f>+[1]C_Ires!W21-[1]Bilancio_In!Z7+[1]Bilancio_In!Z53</f>
        <v>0</v>
      </c>
      <c r="AA37" s="3">
        <f>+[1]C_Ires!X21-[1]Bilancio_In!AA7+[1]Bilancio_In!AA53</f>
        <v>0</v>
      </c>
      <c r="AB37" s="3">
        <f>+[1]C_Ires!Y21-[1]Bilancio_In!AB7+[1]Bilancio_In!AB53</f>
        <v>0</v>
      </c>
      <c r="AC37" s="3">
        <f>+[1]C_Ires!Z21-[1]Bilancio_In!AC7+[1]Bilancio_In!AC53</f>
        <v>0</v>
      </c>
      <c r="AD37" s="3">
        <f>+[1]C_Ires!AA21-[1]Bilancio_In!AD7+[1]Bilancio_In!AD53</f>
        <v>1172721.24</v>
      </c>
      <c r="AE37" s="3">
        <f>+[1]C_Ires!AB21-[1]Bilancio_In!AE7+[1]Bilancio_In!AE53</f>
        <v>0</v>
      </c>
      <c r="AF37" s="3">
        <f>+[1]C_Ires!AC21-[1]Bilancio_In!AF7+[1]Bilancio_In!AF53</f>
        <v>0</v>
      </c>
      <c r="AG37" s="3">
        <f>+[1]C_Ires!AD21-[1]Bilancio_In!AG7+[1]Bilancio_In!AG53</f>
        <v>0</v>
      </c>
      <c r="AH37" s="3">
        <f>+[1]C_Ires!AE21-[1]Bilancio_In!AH7+[1]Bilancio_In!AH53</f>
        <v>0</v>
      </c>
      <c r="AI37" s="3">
        <f>+[1]C_Ires!AF21-[1]Bilancio_In!AI7+[1]Bilancio_In!AI53</f>
        <v>0</v>
      </c>
      <c r="AJ37" s="3">
        <f>+[1]C_Ires!AG21-[1]Bilancio_In!AJ7+[1]Bilancio_In!AJ53</f>
        <v>0</v>
      </c>
      <c r="AK37" s="3">
        <f>+[1]C_Ires!AH21-[1]Bilancio_In!AK7+[1]Bilancio_In!AK53</f>
        <v>839849.75999999978</v>
      </c>
      <c r="AL37" s="3">
        <f>+[1]C_Ires!AI21-[1]Bilancio_In!AL7+[1]Bilancio_In!AL53</f>
        <v>0</v>
      </c>
      <c r="AM37" s="3">
        <f>+[1]C_Ires!AJ21-[1]Bilancio_In!AM7+[1]Bilancio_In!AM53</f>
        <v>0</v>
      </c>
      <c r="AN37" s="3">
        <f>+[1]C_Ires!AK21-[1]Bilancio_In!AN7+[1]Bilancio_In!AN53</f>
        <v>0</v>
      </c>
      <c r="AO37" s="3">
        <f>+[1]C_Ires!AL21-[1]Bilancio_In!AO7+[1]Bilancio_In!AO53</f>
        <v>0</v>
      </c>
      <c r="AP37" s="3">
        <f>+[1]C_Ires!AM21-[1]Bilancio_In!AP7+[1]Bilancio_In!AP53</f>
        <v>1197593.6399999999</v>
      </c>
      <c r="AQ37" s="3">
        <f>+[1]C_Ires!AN21-[1]Bilancio_In!AQ7+[1]Bilancio_In!AQ53</f>
        <v>0</v>
      </c>
      <c r="AR37" s="3">
        <f>+[1]C_Ires!AO21-[1]Bilancio_In!AR7+[1]Bilancio_In!AR53</f>
        <v>0</v>
      </c>
      <c r="AS37" s="3">
        <f>+[1]C_Ires!AP21-[1]Bilancio_In!AS7+[1]Bilancio_In!AS53</f>
        <v>0</v>
      </c>
      <c r="AT37" s="3">
        <f>+[1]C_Ires!AQ21-[1]Bilancio_In!AT7+[1]Bilancio_In!AT53</f>
        <v>0</v>
      </c>
      <c r="AU37" s="3">
        <f>+[1]C_Ires!AR21-[1]Bilancio_In!AU7+[1]Bilancio_In!AU53</f>
        <v>0</v>
      </c>
      <c r="AV37" s="3">
        <f>+[1]C_Ires!AS21-[1]Bilancio_In!AV7+[1]Bilancio_In!AV53</f>
        <v>0</v>
      </c>
      <c r="AW37" s="3">
        <f>+[1]C_Ires!AT21-[1]Bilancio_In!AW7+[1]Bilancio_In!AW53</f>
        <v>-1045639.44</v>
      </c>
      <c r="AX37" s="3">
        <f>+[1]C_Ires!AU21-[1]Bilancio_In!AX7+[1]Bilancio_In!AX53</f>
        <v>0</v>
      </c>
      <c r="AY37" s="3">
        <f>+[1]C_Ires!AV21-[1]Bilancio_In!AY7+[1]Bilancio_In!AY53</f>
        <v>0</v>
      </c>
      <c r="AZ37" s="3">
        <f>+[1]C_Ires!AW21-[1]Bilancio_In!AZ7+[1]Bilancio_In!AZ53</f>
        <v>0</v>
      </c>
      <c r="BA37" s="3">
        <f>+[1]C_Ires!AX21-[1]Bilancio_In!BA7+[1]Bilancio_In!BA53</f>
        <v>0</v>
      </c>
      <c r="BB37" s="3">
        <f>+[1]C_Ires!AY21-[1]Bilancio_In!BB7+[1]Bilancio_In!BB53</f>
        <v>407292.84</v>
      </c>
      <c r="BC37" s="3">
        <f>+[1]C_Ires!AZ21-[1]Bilancio_In!BC7+[1]Bilancio_In!BC53</f>
        <v>0</v>
      </c>
      <c r="BD37" s="3">
        <f>+[1]C_Ires!BA21-[1]Bilancio_In!BD7+[1]Bilancio_In!BD53</f>
        <v>0</v>
      </c>
      <c r="BE37" s="3">
        <f>+[1]C_Ires!BB21-[1]Bilancio_In!BE7+[1]Bilancio_In!BE53</f>
        <v>0</v>
      </c>
      <c r="BF37" s="3">
        <f>+[1]C_Ires!BC21-[1]Bilancio_In!BF7+[1]Bilancio_In!BF53</f>
        <v>0</v>
      </c>
      <c r="BG37" s="3">
        <f>+[1]C_Ires!BD21-[1]Bilancio_In!BG7+[1]Bilancio_In!BG53</f>
        <v>0</v>
      </c>
      <c r="BH37" s="3">
        <f>+[1]C_Ires!BE21-[1]Bilancio_In!BH7+[1]Bilancio_In!BH53</f>
        <v>0</v>
      </c>
      <c r="BI37" s="3">
        <f>+[1]C_Ires!BF21-[1]Bilancio_In!BI7+[1]Bilancio_In!BI53</f>
        <v>0</v>
      </c>
      <c r="BJ37" s="3">
        <f>+[1]C_Ires!BG21-[1]Bilancio_In!BJ7+[1]Bilancio_In!BJ53</f>
        <v>0</v>
      </c>
      <c r="BK37" s="3">
        <f>+[1]C_Ires!BH21-[1]Bilancio_In!BK7+[1]Bilancio_In!BK53</f>
        <v>0</v>
      </c>
      <c r="BL37" s="3">
        <f>+[1]C_Ires!BI21-[1]Bilancio_In!BL7+[1]Bilancio_In!BL53</f>
        <v>0</v>
      </c>
      <c r="BM37" s="3">
        <f>+[1]C_Ires!BJ21-[1]Bilancio_In!BM7+[1]Bilancio_In!BM53</f>
        <v>0</v>
      </c>
      <c r="BN37" s="3">
        <f>+[1]C_Ires!BK21-[1]Bilancio_In!BN7+[1]Bilancio_In!BN53</f>
        <v>0</v>
      </c>
      <c r="BO37" s="3">
        <f>+[1]C_Ires!BL21-[1]Bilancio_In!BO7+[1]Bilancio_In!BO53</f>
        <v>0</v>
      </c>
      <c r="BP37" s="3">
        <f>+[1]C_Ires!BM21-[1]Bilancio_In!BP7+[1]Bilancio_In!BP53</f>
        <v>0</v>
      </c>
      <c r="BQ37" s="3">
        <f>+[1]C_Ires!BN21-[1]Bilancio_In!BQ7+[1]Bilancio_In!BQ53</f>
        <v>0</v>
      </c>
      <c r="BR37" s="3">
        <f>+[1]C_Ires!BO21-[1]Bilancio_In!BR7+[1]Bilancio_In!BR53</f>
        <v>0</v>
      </c>
      <c r="BS37" s="3">
        <f>+[1]C_Ires!BP21-[1]Bilancio_In!BS7+[1]Bilancio_In!BS53</f>
        <v>0</v>
      </c>
      <c r="BT37" s="3">
        <f>+[1]C_Ires!BQ21-[1]Bilancio_In!BT7+[1]Bilancio_In!BT53</f>
        <v>0</v>
      </c>
      <c r="BU37" s="3">
        <f>+[1]C_Ires!BR21-[1]Bilancio_In!BU7+[1]Bilancio_In!BU53</f>
        <v>2787127.56</v>
      </c>
      <c r="BV37" s="3">
        <f>+[1]C_Ires!BS21-[1]Bilancio_In!BV7+[1]Bilancio_In!BV53</f>
        <v>0</v>
      </c>
      <c r="BW37" s="3">
        <f>+[1]C_Ires!BT21-[1]Bilancio_In!BW7+[1]Bilancio_In!BW53</f>
        <v>0</v>
      </c>
      <c r="BX37" s="3">
        <f>+[1]C_Ires!BU21-[1]Bilancio_In!BX7+[1]Bilancio_In!BX53</f>
        <v>0</v>
      </c>
      <c r="BY37" s="3">
        <f>+[1]C_Ires!BV21-[1]Bilancio_In!BY7+[1]Bilancio_In!BY53</f>
        <v>0</v>
      </c>
      <c r="BZ37" s="3">
        <f>+[1]C_Ires!BW21-[1]Bilancio_In!BZ7+[1]Bilancio_In!BZ53</f>
        <v>1194483.24</v>
      </c>
      <c r="CA37" s="3">
        <f>+[1]C_Ires!BX21-[1]Bilancio_In!CA7+[1]Bilancio_In!CA53</f>
        <v>0</v>
      </c>
      <c r="CB37" s="3">
        <f>+[1]C_Ires!BY21-[1]Bilancio_In!CB7+[1]Bilancio_In!CB53</f>
        <v>0</v>
      </c>
      <c r="CC37" s="3">
        <f>+[1]C_Ires!BZ21-[1]Bilancio_In!CC7+[1]Bilancio_In!CC53</f>
        <v>0</v>
      </c>
      <c r="CD37" s="3">
        <f>+[1]C_Ires!CA21-[1]Bilancio_In!CD7+[1]Bilancio_In!CD53</f>
        <v>0</v>
      </c>
      <c r="CE37" s="3">
        <f>+[1]C_Ires!CB21-[1]Bilancio_In!CE7+[1]Bilancio_In!CE53</f>
        <v>0</v>
      </c>
      <c r="CF37" s="3">
        <f>+[1]C_Ires!CC21-[1]Bilancio_In!CF7+[1]Bilancio_In!CF53</f>
        <v>0</v>
      </c>
      <c r="CG37" s="3">
        <f>+[1]C_Ires!CD21-[1]Bilancio_In!CG7+[1]Bilancio_In!CG53</f>
        <v>793902.95999999973</v>
      </c>
      <c r="CH37" s="3">
        <f>+[1]C_Ires!CE21-[1]Bilancio_In!CH7+[1]Bilancio_In!CH53</f>
        <v>0</v>
      </c>
      <c r="CI37" s="3">
        <f>+[1]C_Ires!CF21-[1]Bilancio_In!CI7+[1]Bilancio_In!CI53</f>
        <v>0</v>
      </c>
      <c r="CJ37" s="3">
        <f>+[1]C_Ires!CG21-[1]Bilancio_In!CJ7+[1]Bilancio_In!CJ53</f>
        <v>0</v>
      </c>
      <c r="CK37" s="3">
        <f>+[1]C_Ires!CH21-[1]Bilancio_In!CK7+[1]Bilancio_In!CK53</f>
        <v>0</v>
      </c>
      <c r="CL37" s="3">
        <f>+[1]C_Ires!CI21-[1]Bilancio_In!CL7+[1]Bilancio_In!CL53</f>
        <v>1193446.44</v>
      </c>
      <c r="CM37" s="3">
        <f>+[1]C_Ires!CJ21-[1]Bilancio_In!CM7+[1]Bilancio_In!CM53</f>
        <v>0</v>
      </c>
      <c r="CN37" s="3">
        <f>+[1]C_Ires!CK21-[1]Bilancio_In!CN7+[1]Bilancio_In!CN53</f>
        <v>0</v>
      </c>
      <c r="CO37" s="3">
        <f>+[1]C_Ires!CL21-[1]Bilancio_In!CO7+[1]Bilancio_In!CO53</f>
        <v>0</v>
      </c>
      <c r="CP37" s="3">
        <f>+[1]C_Ires!CM21-[1]Bilancio_In!CP7+[1]Bilancio_In!CP53</f>
        <v>0</v>
      </c>
      <c r="CQ37" s="3">
        <f>+[1]C_Ires!CN21-[1]Bilancio_In!CQ7+[1]Bilancio_In!CQ53</f>
        <v>0</v>
      </c>
      <c r="CR37" s="3">
        <f>+[1]C_Ires!CO21-[1]Bilancio_In!CR7+[1]Bilancio_In!CR53</f>
        <v>0</v>
      </c>
      <c r="CS37" s="3">
        <f>+[1]C_Ires!CP21-[1]Bilancio_In!CS7+[1]Bilancio_In!CS53</f>
        <v>793211.76</v>
      </c>
      <c r="CT37" s="3">
        <f>+[1]C_Ires!CQ21-[1]Bilancio_In!CT7+[1]Bilancio_In!CT53</f>
        <v>0</v>
      </c>
      <c r="CU37" s="3">
        <f>+[1]C_Ires!CR21-[1]Bilancio_In!CU7+[1]Bilancio_In!CU53</f>
        <v>0</v>
      </c>
      <c r="CV37" s="3">
        <f>+[1]C_Ires!CS21-[1]Bilancio_In!CV7+[1]Bilancio_In!CV53</f>
        <v>0</v>
      </c>
      <c r="CW37" s="3">
        <f>+[1]C_Ires!CT21-[1]Bilancio_In!CW7+[1]Bilancio_In!CW53</f>
        <v>0</v>
      </c>
      <c r="CX37" s="3">
        <f>+[1]C_Ires!CU21-[1]Bilancio_In!CX7+[1]Bilancio_In!CX53</f>
        <v>1192409.6399999999</v>
      </c>
      <c r="CY37" s="3">
        <f>+[1]C_Ires!CV21-[1]Bilancio_In!CY7+[1]Bilancio_In!CY53</f>
        <v>0</v>
      </c>
      <c r="CZ37" s="3">
        <f>+[1]C_Ires!CW21-[1]Bilancio_In!CZ7+[1]Bilancio_In!CZ53</f>
        <v>0</v>
      </c>
      <c r="DA37" s="3">
        <f>+[1]C_Ires!CX21-[1]Bilancio_In!DA7+[1]Bilancio_In!DA53</f>
        <v>0</v>
      </c>
      <c r="DB37" s="3">
        <f>+[1]C_Ires!CY21-[1]Bilancio_In!DB7+[1]Bilancio_In!DB53</f>
        <v>0</v>
      </c>
      <c r="DC37" s="3">
        <f>+[1]C_Ires!CZ21-[1]Bilancio_In!DC7+[1]Bilancio_In!DC53</f>
        <v>0</v>
      </c>
      <c r="DD37" s="3">
        <f>+[1]C_Ires!DA21-[1]Bilancio_In!DD7+[1]Bilancio_In!DD53</f>
        <v>0</v>
      </c>
      <c r="DE37" s="3">
        <f>+[1]C_Ires!DB21-[1]Bilancio_In!DE7+[1]Bilancio_In!DE53</f>
        <v>792520.56</v>
      </c>
      <c r="DF37" s="3">
        <f>+[1]C_Ires!DC21-[1]Bilancio_In!DF7+[1]Bilancio_In!DF53</f>
        <v>0</v>
      </c>
      <c r="DG37" s="3">
        <f>+[1]C_Ires!DD21-[1]Bilancio_In!DG7+[1]Bilancio_In!DG53</f>
        <v>0</v>
      </c>
      <c r="DH37" s="3">
        <f>+[1]C_Ires!DE21-[1]Bilancio_In!DH7+[1]Bilancio_In!DH53</f>
        <v>0</v>
      </c>
      <c r="DI37" s="3">
        <f>+[1]C_Ires!DF21-[1]Bilancio_In!DI7+[1]Bilancio_In!DI53</f>
        <v>0</v>
      </c>
      <c r="DJ37" s="3">
        <f>+[1]C_Ires!DG21-[1]Bilancio_In!DJ7+[1]Bilancio_In!DJ53</f>
        <v>1191372.8399999999</v>
      </c>
      <c r="DK37" s="3">
        <f>+[1]C_Ires!DH21-[1]Bilancio_In!DK7+[1]Bilancio_In!DK53</f>
        <v>0</v>
      </c>
      <c r="DL37" s="3">
        <f>+[1]C_Ires!DI21-[1]Bilancio_In!DL7+[1]Bilancio_In!DL53</f>
        <v>0</v>
      </c>
      <c r="DM37" s="3">
        <f>+[1]C_Ires!DJ21-[1]Bilancio_In!DM7+[1]Bilancio_In!DM53</f>
        <v>0</v>
      </c>
      <c r="DN37" s="3">
        <f>+[1]C_Ires!DK21-[1]Bilancio_In!DN7+[1]Bilancio_In!DN53</f>
        <v>0</v>
      </c>
      <c r="DO37" s="3">
        <f>+[1]C_Ires!DL21-[1]Bilancio_In!DO7+[1]Bilancio_In!DO53</f>
        <v>0</v>
      </c>
      <c r="DP37" s="3">
        <f>+[1]C_Ires!DM21-[1]Bilancio_In!DP7+[1]Bilancio_In!DP53</f>
        <v>0</v>
      </c>
      <c r="DQ37" s="3">
        <f>+[1]C_Ires!DN21-[1]Bilancio_In!DQ7+[1]Bilancio_In!DQ53</f>
        <v>791829.36</v>
      </c>
      <c r="DR37" s="3">
        <f>+[1]C_Ires!DO21-[1]Bilancio_In!DR7+[1]Bilancio_In!DR53</f>
        <v>0</v>
      </c>
      <c r="DS37" s="3">
        <f>+[1]C_Ires!DP21-[1]Bilancio_In!DS7+[1]Bilancio_In!DS53</f>
        <v>0</v>
      </c>
      <c r="DT37" s="3">
        <f>+[1]C_Ires!DQ21-[1]Bilancio_In!DT7+[1]Bilancio_In!DT53</f>
        <v>0</v>
      </c>
      <c r="DU37" s="3">
        <f>+[1]C_Ires!DR21-[1]Bilancio_In!DU7+[1]Bilancio_In!DU53</f>
        <v>0</v>
      </c>
      <c r="DV37" s="3">
        <f>+[1]C_Ires!DS21-[1]Bilancio_In!DV7+[1]Bilancio_In!DV53</f>
        <v>1190336.0399999998</v>
      </c>
      <c r="DW37" s="3">
        <f>+[1]C_Ires!DT21-[1]Bilancio_In!DW7+[1]Bilancio_In!DW53</f>
        <v>0</v>
      </c>
      <c r="DY37" s="6">
        <f t="shared" si="13"/>
        <v>-45000</v>
      </c>
      <c r="DZ37" s="6">
        <f t="shared" si="14"/>
        <v>3909070.8</v>
      </c>
      <c r="EA37" s="6">
        <f t="shared" si="15"/>
        <v>2037443.3999999997</v>
      </c>
      <c r="EB37" s="6">
        <f t="shared" si="16"/>
        <v>-638346.59999999986</v>
      </c>
      <c r="EC37" s="6">
        <f t="shared" si="17"/>
        <v>0</v>
      </c>
      <c r="ED37" s="6">
        <f t="shared" si="18"/>
        <v>3981610.8</v>
      </c>
      <c r="EE37" s="6">
        <f t="shared" si="19"/>
        <v>1987349.3999999997</v>
      </c>
      <c r="EF37" s="6">
        <f t="shared" si="20"/>
        <v>1985621.4</v>
      </c>
      <c r="EG37" s="6">
        <f t="shared" si="21"/>
        <v>1983893.4</v>
      </c>
      <c r="EH37" s="6">
        <f t="shared" si="22"/>
        <v>1982165.4</v>
      </c>
    </row>
    <row r="38" spans="6:138">
      <c r="F38" s="25" t="s">
        <v>383</v>
      </c>
      <c r="H38" s="3">
        <f>+[1]C_Irap!E23</f>
        <v>0</v>
      </c>
      <c r="I38" s="3">
        <f>+[1]C_Irap!F23</f>
        <v>0</v>
      </c>
      <c r="J38" s="3">
        <f>+[1]C_Irap!G23</f>
        <v>0</v>
      </c>
      <c r="K38" s="3">
        <f>+[1]C_Irap!H23</f>
        <v>0</v>
      </c>
      <c r="L38" s="3">
        <f>+[1]C_Irap!I23</f>
        <v>0</v>
      </c>
      <c r="M38" s="3">
        <f>+[1]C_Irap!J23</f>
        <v>0</v>
      </c>
      <c r="N38" s="3">
        <f>+[1]C_Irap!K23</f>
        <v>0</v>
      </c>
      <c r="O38" s="3">
        <f>+[1]C_Irap!L23</f>
        <v>0</v>
      </c>
      <c r="P38" s="3">
        <f>+[1]C_Irap!M23</f>
        <v>0</v>
      </c>
      <c r="Q38" s="3">
        <f>+[1]C_Irap!N23</f>
        <v>0</v>
      </c>
      <c r="R38" s="3">
        <f>+[1]C_Irap!O23</f>
        <v>0</v>
      </c>
      <c r="S38" s="3">
        <f>+[1]C_Irap!P23</f>
        <v>0</v>
      </c>
      <c r="T38" s="3">
        <f>+[1]C_Irap!Q23</f>
        <v>0</v>
      </c>
      <c r="U38" s="3">
        <f>+[1]C_Irap!R23</f>
        <v>0</v>
      </c>
      <c r="V38" s="3">
        <f>+[1]C_Irap!S23</f>
        <v>0</v>
      </c>
      <c r="W38" s="3">
        <f>+[1]C_Irap!T23</f>
        <v>0</v>
      </c>
      <c r="X38" s="3">
        <f>+[1]C_Irap!U23</f>
        <v>0</v>
      </c>
      <c r="Y38" s="3">
        <f>+[1]C_Irap!V23</f>
        <v>456409.8</v>
      </c>
      <c r="Z38" s="3">
        <f>+[1]C_Irap!W23</f>
        <v>0</v>
      </c>
      <c r="AA38" s="3">
        <f>+[1]C_Irap!X23</f>
        <v>0</v>
      </c>
      <c r="AB38" s="3">
        <f>+[1]C_Irap!Y23</f>
        <v>0</v>
      </c>
      <c r="AC38" s="3">
        <f>+[1]C_Irap!Z23</f>
        <v>0</v>
      </c>
      <c r="AD38" s="3">
        <f>+[1]C_Irap!AA23</f>
        <v>195604.19999999998</v>
      </c>
      <c r="AE38" s="3">
        <f>+[1]C_Irap!AB23</f>
        <v>0</v>
      </c>
      <c r="AF38" s="3">
        <f>+[1]C_Irap!AC23</f>
        <v>0</v>
      </c>
      <c r="AG38" s="3">
        <f>+[1]C_Irap!AD23</f>
        <v>0</v>
      </c>
      <c r="AH38" s="3">
        <f>+[1]C_Irap!AE23</f>
        <v>0</v>
      </c>
      <c r="AI38" s="3">
        <f>+[1]C_Irap!AF23</f>
        <v>0</v>
      </c>
      <c r="AJ38" s="3">
        <f>+[1]C_Irap!AG23</f>
        <v>0</v>
      </c>
      <c r="AK38" s="3">
        <f>+[1]C_Irap!AH23</f>
        <v>139723.86000000007</v>
      </c>
      <c r="AL38" s="3">
        <f>+[1]C_Irap!AI23</f>
        <v>0</v>
      </c>
      <c r="AM38" s="3">
        <f>+[1]C_Irap!AJ23</f>
        <v>0</v>
      </c>
      <c r="AN38" s="3">
        <f>+[1]C_Irap!AK23</f>
        <v>0</v>
      </c>
      <c r="AO38" s="3">
        <f>+[1]C_Irap!AL23</f>
        <v>0</v>
      </c>
      <c r="AP38" s="3">
        <f>+[1]C_Irap!AM23</f>
        <v>199598.94</v>
      </c>
      <c r="AQ38" s="3">
        <f>+[1]C_Irap!AN23</f>
        <v>0</v>
      </c>
      <c r="AR38" s="3">
        <f>+[1]C_Irap!AO23</f>
        <v>0</v>
      </c>
      <c r="AS38" s="3">
        <f>+[1]C_Irap!AP23</f>
        <v>0</v>
      </c>
      <c r="AT38" s="3">
        <f>+[1]C_Irap!AQ23</f>
        <v>0</v>
      </c>
      <c r="AU38" s="3">
        <f>+[1]C_Irap!AR23</f>
        <v>0</v>
      </c>
      <c r="AV38" s="3">
        <f>+[1]C_Irap!AS23</f>
        <v>0</v>
      </c>
      <c r="AW38" s="3">
        <f>+[1]C_Irap!AT23</f>
        <v>-174273.24</v>
      </c>
      <c r="AX38" s="3">
        <f>+[1]C_Irap!AU23</f>
        <v>0</v>
      </c>
      <c r="AY38" s="3">
        <f>+[1]C_Irap!AV23</f>
        <v>0</v>
      </c>
      <c r="AZ38" s="3">
        <f>+[1]C_Irap!AW23</f>
        <v>0</v>
      </c>
      <c r="BA38" s="3">
        <f>+[1]C_Irap!AX23</f>
        <v>0</v>
      </c>
      <c r="BB38" s="3">
        <f>+[1]C_Irap!AY23</f>
        <v>67882.14</v>
      </c>
      <c r="BC38" s="3">
        <f>+[1]C_Irap!AZ23</f>
        <v>0</v>
      </c>
      <c r="BD38" s="3">
        <f>+[1]C_Irap!BA23</f>
        <v>0</v>
      </c>
      <c r="BE38" s="3">
        <f>+[1]C_Irap!BB23</f>
        <v>0</v>
      </c>
      <c r="BF38" s="3">
        <f>+[1]C_Irap!BC23</f>
        <v>0</v>
      </c>
      <c r="BG38" s="3">
        <f>+[1]C_Irap!BD23</f>
        <v>0</v>
      </c>
      <c r="BH38" s="3">
        <f>+[1]C_Irap!BE23</f>
        <v>0</v>
      </c>
      <c r="BI38" s="3">
        <f>+[1]C_Irap!BF23</f>
        <v>351787.56000000006</v>
      </c>
      <c r="BJ38" s="3">
        <f>+[1]C_Irap!BG23</f>
        <v>0</v>
      </c>
      <c r="BK38" s="3">
        <f>+[1]C_Irap!BH23</f>
        <v>0</v>
      </c>
      <c r="BL38" s="3">
        <f>+[1]C_Irap!BI23</f>
        <v>0</v>
      </c>
      <c r="BM38" s="3">
        <f>+[1]C_Irap!BJ23</f>
        <v>0</v>
      </c>
      <c r="BN38" s="3">
        <f>+[1]C_Irap!BK23</f>
        <v>199253.34</v>
      </c>
      <c r="BO38" s="3">
        <f>+[1]C_Irap!BL23</f>
        <v>0</v>
      </c>
      <c r="BP38" s="3">
        <f>+[1]C_Irap!BM23</f>
        <v>0</v>
      </c>
      <c r="BQ38" s="3">
        <f>+[1]C_Irap!BN23</f>
        <v>0</v>
      </c>
      <c r="BR38" s="3">
        <f>+[1]C_Irap!BO23</f>
        <v>0</v>
      </c>
      <c r="BS38" s="3">
        <f>+[1]C_Irap!BP23</f>
        <v>0</v>
      </c>
      <c r="BT38" s="3">
        <f>+[1]C_Irap!BQ23</f>
        <v>0</v>
      </c>
      <c r="BU38" s="3">
        <f>+[1]C_Irap!BR23</f>
        <v>132432.36000000002</v>
      </c>
      <c r="BV38" s="3">
        <f>+[1]C_Irap!BS23</f>
        <v>0</v>
      </c>
      <c r="BW38" s="3">
        <f>+[1]C_Irap!BT23</f>
        <v>0</v>
      </c>
      <c r="BX38" s="3">
        <f>+[1]C_Irap!BU23</f>
        <v>0</v>
      </c>
      <c r="BY38" s="3">
        <f>+[1]C_Irap!BV23</f>
        <v>0</v>
      </c>
      <c r="BZ38" s="3">
        <f>+[1]C_Irap!BW23</f>
        <v>199080.54</v>
      </c>
      <c r="CA38" s="3">
        <f>+[1]C_Irap!BX23</f>
        <v>0</v>
      </c>
      <c r="CB38" s="3">
        <f>+[1]C_Irap!BY23</f>
        <v>0</v>
      </c>
      <c r="CC38" s="3">
        <f>+[1]C_Irap!BZ23</f>
        <v>0</v>
      </c>
      <c r="CD38" s="3">
        <f>+[1]C_Irap!CA23</f>
        <v>0</v>
      </c>
      <c r="CE38" s="3">
        <f>+[1]C_Irap!CB23</f>
        <v>0</v>
      </c>
      <c r="CF38" s="3">
        <f>+[1]C_Irap!CC23</f>
        <v>0</v>
      </c>
      <c r="CG38" s="3">
        <f>+[1]C_Irap!CD23</f>
        <v>132317.16</v>
      </c>
      <c r="CH38" s="3">
        <f>+[1]C_Irap!CE23</f>
        <v>0</v>
      </c>
      <c r="CI38" s="3">
        <f>+[1]C_Irap!CF23</f>
        <v>0</v>
      </c>
      <c r="CJ38" s="3">
        <f>+[1]C_Irap!CG23</f>
        <v>0</v>
      </c>
      <c r="CK38" s="3">
        <f>+[1]C_Irap!CH23</f>
        <v>0</v>
      </c>
      <c r="CL38" s="3">
        <f>+[1]C_Irap!CI23</f>
        <v>198907.74000000002</v>
      </c>
      <c r="CM38" s="3">
        <f>+[1]C_Irap!CJ23</f>
        <v>0</v>
      </c>
      <c r="CN38" s="3">
        <f>+[1]C_Irap!CK23</f>
        <v>0</v>
      </c>
      <c r="CO38" s="3">
        <f>+[1]C_Irap!CL23</f>
        <v>0</v>
      </c>
      <c r="CP38" s="3">
        <f>+[1]C_Irap!CM23</f>
        <v>0</v>
      </c>
      <c r="CQ38" s="3">
        <f>+[1]C_Irap!CN23</f>
        <v>0</v>
      </c>
      <c r="CR38" s="3">
        <f>+[1]C_Irap!CO23</f>
        <v>0</v>
      </c>
      <c r="CS38" s="3">
        <f>+[1]C_Irap!CP23</f>
        <v>132201.96000000002</v>
      </c>
      <c r="CT38" s="3">
        <f>+[1]C_Irap!CQ23</f>
        <v>0</v>
      </c>
      <c r="CU38" s="3">
        <f>+[1]C_Irap!CR23</f>
        <v>0</v>
      </c>
      <c r="CV38" s="3">
        <f>+[1]C_Irap!CS23</f>
        <v>0</v>
      </c>
      <c r="CW38" s="3">
        <f>+[1]C_Irap!CT23</f>
        <v>0</v>
      </c>
      <c r="CX38" s="3">
        <f>+[1]C_Irap!CU23</f>
        <v>198734.94</v>
      </c>
      <c r="CY38" s="3">
        <f>+[1]C_Irap!CV23</f>
        <v>0</v>
      </c>
      <c r="CZ38" s="3">
        <f>+[1]C_Irap!CW23</f>
        <v>0</v>
      </c>
      <c r="DA38" s="3">
        <f>+[1]C_Irap!CX23</f>
        <v>0</v>
      </c>
      <c r="DB38" s="3">
        <f>+[1]C_Irap!CY23</f>
        <v>0</v>
      </c>
      <c r="DC38" s="3">
        <f>+[1]C_Irap!CZ23</f>
        <v>0</v>
      </c>
      <c r="DD38" s="3">
        <f>+[1]C_Irap!DA23</f>
        <v>0</v>
      </c>
      <c r="DE38" s="3">
        <f>+[1]C_Irap!DB23</f>
        <v>132086.76</v>
      </c>
      <c r="DF38" s="3">
        <f>+[1]C_Irap!DC23</f>
        <v>0</v>
      </c>
      <c r="DG38" s="3">
        <f>+[1]C_Irap!DD23</f>
        <v>0</v>
      </c>
      <c r="DH38" s="3">
        <f>+[1]C_Irap!DE23</f>
        <v>0</v>
      </c>
      <c r="DI38" s="3">
        <f>+[1]C_Irap!DF23</f>
        <v>0</v>
      </c>
      <c r="DJ38" s="3">
        <f>+[1]C_Irap!DG23</f>
        <v>198562.14</v>
      </c>
      <c r="DK38" s="3">
        <f>+[1]C_Irap!DH23</f>
        <v>0</v>
      </c>
      <c r="DL38" s="3">
        <f>+[1]C_Irap!DI23</f>
        <v>0</v>
      </c>
      <c r="DM38" s="3">
        <f>+[1]C_Irap!DJ23</f>
        <v>0</v>
      </c>
      <c r="DN38" s="3">
        <f>+[1]C_Irap!DK23</f>
        <v>0</v>
      </c>
      <c r="DO38" s="3">
        <f>+[1]C_Irap!DL23</f>
        <v>0</v>
      </c>
      <c r="DP38" s="3">
        <f>+[1]C_Irap!DM23</f>
        <v>0</v>
      </c>
      <c r="DQ38" s="3">
        <f>+[1]C_Irap!DN23</f>
        <v>131971.56000000003</v>
      </c>
      <c r="DR38" s="3">
        <f>+[1]C_Irap!DO23</f>
        <v>0</v>
      </c>
      <c r="DS38" s="3">
        <f>+[1]C_Irap!DP23</f>
        <v>0</v>
      </c>
      <c r="DT38" s="3">
        <f>+[1]C_Irap!DQ23</f>
        <v>0</v>
      </c>
      <c r="DU38" s="3">
        <f>+[1]C_Irap!DR23</f>
        <v>0</v>
      </c>
      <c r="DV38" s="3">
        <f>+[1]C_Irap!DS23</f>
        <v>198389.34</v>
      </c>
      <c r="DW38" s="3">
        <f>+[1]C_Irap!DT23</f>
        <v>0</v>
      </c>
      <c r="DY38" s="6">
        <f t="shared" si="13"/>
        <v>0</v>
      </c>
      <c r="DZ38" s="6">
        <f t="shared" si="14"/>
        <v>652014</v>
      </c>
      <c r="EA38" s="6">
        <f t="shared" si="15"/>
        <v>339322.80000000005</v>
      </c>
      <c r="EB38" s="6">
        <f t="shared" si="16"/>
        <v>-106391.09999999999</v>
      </c>
      <c r="EC38" s="6">
        <f t="shared" si="17"/>
        <v>551040.9</v>
      </c>
      <c r="ED38" s="6">
        <f t="shared" si="18"/>
        <v>331512.90000000002</v>
      </c>
      <c r="EE38" s="6">
        <f t="shared" si="19"/>
        <v>331224.90000000002</v>
      </c>
      <c r="EF38" s="6">
        <f t="shared" si="20"/>
        <v>330936.90000000002</v>
      </c>
      <c r="EG38" s="6">
        <f t="shared" si="21"/>
        <v>330648.90000000002</v>
      </c>
      <c r="EH38" s="6">
        <f t="shared" si="22"/>
        <v>330360.90000000002</v>
      </c>
    </row>
    <row r="39" spans="6:138">
      <c r="F39" s="25" t="s">
        <v>384</v>
      </c>
    </row>
    <row r="40" spans="6:138">
      <c r="F40" s="240"/>
    </row>
    <row r="41" spans="6:138">
      <c r="F41" s="26" t="s">
        <v>385</v>
      </c>
      <c r="H41" s="27">
        <f>+SUM(H20:H39)</f>
        <v>120603.33333333331</v>
      </c>
      <c r="I41" s="27">
        <f t="shared" ref="I41:BO41" si="25">+SUM(I20:I39)</f>
        <v>304600</v>
      </c>
      <c r="J41" s="27">
        <f t="shared" si="25"/>
        <v>344046.66666666663</v>
      </c>
      <c r="K41" s="27">
        <f t="shared" si="25"/>
        <v>309075</v>
      </c>
      <c r="L41" s="27">
        <f t="shared" si="25"/>
        <v>304075</v>
      </c>
      <c r="M41" s="27">
        <f t="shared" si="25"/>
        <v>273975</v>
      </c>
      <c r="N41" s="27">
        <f t="shared" si="25"/>
        <v>273975</v>
      </c>
      <c r="O41" s="27">
        <f t="shared" si="25"/>
        <v>273975</v>
      </c>
      <c r="P41" s="27">
        <f t="shared" si="25"/>
        <v>263875</v>
      </c>
      <c r="Q41" s="27">
        <f t="shared" si="25"/>
        <v>263875</v>
      </c>
      <c r="R41" s="27">
        <f t="shared" si="25"/>
        <v>263875</v>
      </c>
      <c r="S41" s="27">
        <f t="shared" si="25"/>
        <v>263875</v>
      </c>
      <c r="T41" s="27">
        <f t="shared" si="25"/>
        <v>263875</v>
      </c>
      <c r="U41" s="27">
        <f t="shared" si="25"/>
        <v>264425</v>
      </c>
      <c r="V41" s="27">
        <f t="shared" si="25"/>
        <v>264425</v>
      </c>
      <c r="W41" s="27">
        <f t="shared" si="25"/>
        <v>264425</v>
      </c>
      <c r="X41" s="27">
        <f t="shared" si="25"/>
        <v>264425</v>
      </c>
      <c r="Y41" s="27">
        <f t="shared" si="25"/>
        <v>3457184.36</v>
      </c>
      <c r="Z41" s="27">
        <f t="shared" si="25"/>
        <v>264425</v>
      </c>
      <c r="AA41" s="27">
        <f t="shared" si="25"/>
        <v>264425</v>
      </c>
      <c r="AB41" s="27">
        <f t="shared" si="25"/>
        <v>264425</v>
      </c>
      <c r="AC41" s="27">
        <f t="shared" si="25"/>
        <v>264425</v>
      </c>
      <c r="AD41" s="27">
        <f t="shared" si="25"/>
        <v>1632750.44</v>
      </c>
      <c r="AE41" s="27">
        <f t="shared" si="25"/>
        <v>264425</v>
      </c>
      <c r="AF41" s="27">
        <f t="shared" si="25"/>
        <v>251615</v>
      </c>
      <c r="AG41" s="27">
        <f t="shared" si="25"/>
        <v>129605</v>
      </c>
      <c r="AH41" s="27">
        <f t="shared" si="25"/>
        <v>103985</v>
      </c>
      <c r="AI41" s="27">
        <f t="shared" si="25"/>
        <v>91175</v>
      </c>
      <c r="AJ41" s="27">
        <f t="shared" si="25"/>
        <v>91175</v>
      </c>
      <c r="AK41" s="27">
        <f t="shared" si="25"/>
        <v>1070748.6199999999</v>
      </c>
      <c r="AL41" s="27">
        <f t="shared" si="25"/>
        <v>91175</v>
      </c>
      <c r="AM41" s="27">
        <f t="shared" si="25"/>
        <v>91175</v>
      </c>
      <c r="AN41" s="27">
        <f t="shared" si="25"/>
        <v>91175</v>
      </c>
      <c r="AO41" s="27">
        <f t="shared" si="25"/>
        <v>91175</v>
      </c>
      <c r="AP41" s="27">
        <f t="shared" si="25"/>
        <v>1488367.5799999998</v>
      </c>
      <c r="AQ41" s="27">
        <f t="shared" si="25"/>
        <v>91175</v>
      </c>
      <c r="AR41" s="27">
        <f t="shared" si="25"/>
        <v>103985</v>
      </c>
      <c r="AS41" s="27">
        <f t="shared" si="25"/>
        <v>225995</v>
      </c>
      <c r="AT41" s="27">
        <f t="shared" si="25"/>
        <v>251615</v>
      </c>
      <c r="AU41" s="27">
        <f t="shared" si="25"/>
        <v>264425</v>
      </c>
      <c r="AV41" s="27">
        <f t="shared" si="25"/>
        <v>264425</v>
      </c>
      <c r="AW41" s="27">
        <f t="shared" si="25"/>
        <v>-955487.67999999993</v>
      </c>
      <c r="AX41" s="27">
        <f t="shared" si="25"/>
        <v>264425</v>
      </c>
      <c r="AY41" s="27">
        <f t="shared" si="25"/>
        <v>264425</v>
      </c>
      <c r="AZ41" s="27">
        <f t="shared" si="25"/>
        <v>264425</v>
      </c>
      <c r="BA41" s="27">
        <f t="shared" si="25"/>
        <v>264425</v>
      </c>
      <c r="BB41" s="27">
        <f t="shared" si="25"/>
        <v>739599.9800000001</v>
      </c>
      <c r="BC41" s="27">
        <f t="shared" si="25"/>
        <v>264425</v>
      </c>
      <c r="BD41" s="27">
        <f t="shared" si="25"/>
        <v>264425</v>
      </c>
      <c r="BE41" s="27">
        <f t="shared" si="25"/>
        <v>264425</v>
      </c>
      <c r="BF41" s="27">
        <f t="shared" si="25"/>
        <v>264425</v>
      </c>
      <c r="BG41" s="27">
        <f t="shared" si="25"/>
        <v>264425</v>
      </c>
      <c r="BH41" s="27">
        <f t="shared" si="25"/>
        <v>264425</v>
      </c>
      <c r="BI41" s="27">
        <f t="shared" si="25"/>
        <v>616212.56000000006</v>
      </c>
      <c r="BJ41" s="27">
        <f t="shared" si="25"/>
        <v>264425</v>
      </c>
      <c r="BK41" s="27">
        <f t="shared" si="25"/>
        <v>264425</v>
      </c>
      <c r="BL41" s="27">
        <f t="shared" si="25"/>
        <v>264425</v>
      </c>
      <c r="BM41" s="27">
        <f t="shared" si="25"/>
        <v>264425</v>
      </c>
      <c r="BN41" s="27">
        <f t="shared" si="25"/>
        <v>463678.33999999997</v>
      </c>
      <c r="BO41" s="27">
        <f t="shared" si="25"/>
        <v>264425</v>
      </c>
      <c r="BP41" s="27">
        <f t="shared" ref="BP41:EA41" si="26">+SUM(BP20:BP39)</f>
        <v>264425</v>
      </c>
      <c r="BQ41" s="27">
        <f t="shared" si="26"/>
        <v>264425</v>
      </c>
      <c r="BR41" s="27">
        <f t="shared" si="26"/>
        <v>264425</v>
      </c>
      <c r="BS41" s="27">
        <f t="shared" si="26"/>
        <v>264425</v>
      </c>
      <c r="BT41" s="27">
        <f t="shared" si="26"/>
        <v>264425</v>
      </c>
      <c r="BU41" s="27">
        <f t="shared" si="26"/>
        <v>3183984.92</v>
      </c>
      <c r="BV41" s="27">
        <f t="shared" si="26"/>
        <v>264425</v>
      </c>
      <c r="BW41" s="27">
        <f t="shared" si="26"/>
        <v>264425</v>
      </c>
      <c r="BX41" s="27">
        <f t="shared" si="26"/>
        <v>264425</v>
      </c>
      <c r="BY41" s="27">
        <f t="shared" si="26"/>
        <v>264425</v>
      </c>
      <c r="BZ41" s="27">
        <f t="shared" si="26"/>
        <v>1657988.78</v>
      </c>
      <c r="CA41" s="27">
        <f t="shared" si="26"/>
        <v>264425</v>
      </c>
      <c r="CB41" s="27">
        <f t="shared" si="26"/>
        <v>264425</v>
      </c>
      <c r="CC41" s="27">
        <f t="shared" si="26"/>
        <v>264425</v>
      </c>
      <c r="CD41" s="27">
        <f t="shared" si="26"/>
        <v>264425</v>
      </c>
      <c r="CE41" s="27">
        <f t="shared" si="26"/>
        <v>264425</v>
      </c>
      <c r="CF41" s="27">
        <f t="shared" si="26"/>
        <v>264425</v>
      </c>
      <c r="CG41" s="27">
        <f t="shared" si="26"/>
        <v>1190645.1199999996</v>
      </c>
      <c r="CH41" s="27">
        <f t="shared" si="26"/>
        <v>264425</v>
      </c>
      <c r="CI41" s="27">
        <f t="shared" si="26"/>
        <v>264425</v>
      </c>
      <c r="CJ41" s="27">
        <f t="shared" si="26"/>
        <v>264425</v>
      </c>
      <c r="CK41" s="27">
        <f t="shared" si="26"/>
        <v>264425</v>
      </c>
      <c r="CL41" s="27">
        <f t="shared" si="26"/>
        <v>1656779.18</v>
      </c>
      <c r="CM41" s="27">
        <f t="shared" si="26"/>
        <v>264425</v>
      </c>
      <c r="CN41" s="27">
        <f t="shared" si="26"/>
        <v>264425</v>
      </c>
      <c r="CO41" s="27">
        <f t="shared" si="26"/>
        <v>264425</v>
      </c>
      <c r="CP41" s="27">
        <f t="shared" si="26"/>
        <v>264425</v>
      </c>
      <c r="CQ41" s="27">
        <f t="shared" si="26"/>
        <v>264425</v>
      </c>
      <c r="CR41" s="27">
        <f t="shared" si="26"/>
        <v>264425</v>
      </c>
      <c r="CS41" s="27">
        <f t="shared" si="26"/>
        <v>1189838.72</v>
      </c>
      <c r="CT41" s="27">
        <f t="shared" si="26"/>
        <v>264425</v>
      </c>
      <c r="CU41" s="27">
        <f t="shared" si="26"/>
        <v>264425</v>
      </c>
      <c r="CV41" s="27">
        <f t="shared" si="26"/>
        <v>264425</v>
      </c>
      <c r="CW41" s="27">
        <f t="shared" si="26"/>
        <v>264425</v>
      </c>
      <c r="CX41" s="27">
        <f t="shared" si="26"/>
        <v>1655569.5799999998</v>
      </c>
      <c r="CY41" s="27">
        <f t="shared" si="26"/>
        <v>264425</v>
      </c>
      <c r="CZ41" s="27">
        <f t="shared" si="26"/>
        <v>264425</v>
      </c>
      <c r="DA41" s="27">
        <f t="shared" si="26"/>
        <v>264425</v>
      </c>
      <c r="DB41" s="27">
        <f t="shared" si="26"/>
        <v>264425</v>
      </c>
      <c r="DC41" s="27">
        <f t="shared" si="26"/>
        <v>264425</v>
      </c>
      <c r="DD41" s="27">
        <f t="shared" si="26"/>
        <v>264425</v>
      </c>
      <c r="DE41" s="27">
        <f t="shared" si="26"/>
        <v>1189032.32</v>
      </c>
      <c r="DF41" s="27">
        <f t="shared" si="26"/>
        <v>264425</v>
      </c>
      <c r="DG41" s="27">
        <f t="shared" si="26"/>
        <v>264425</v>
      </c>
      <c r="DH41" s="27">
        <f t="shared" si="26"/>
        <v>264425</v>
      </c>
      <c r="DI41" s="27">
        <f t="shared" si="26"/>
        <v>264425</v>
      </c>
      <c r="DJ41" s="27">
        <f t="shared" si="26"/>
        <v>1654359.98</v>
      </c>
      <c r="DK41" s="27">
        <f t="shared" si="26"/>
        <v>264425</v>
      </c>
      <c r="DL41" s="27">
        <f t="shared" si="26"/>
        <v>264425</v>
      </c>
      <c r="DM41" s="27">
        <f t="shared" si="26"/>
        <v>264425</v>
      </c>
      <c r="DN41" s="27">
        <f t="shared" si="26"/>
        <v>264425</v>
      </c>
      <c r="DO41" s="27">
        <f t="shared" si="26"/>
        <v>264425</v>
      </c>
      <c r="DP41" s="27">
        <f t="shared" si="26"/>
        <v>264425</v>
      </c>
      <c r="DQ41" s="27">
        <f t="shared" si="26"/>
        <v>1188225.92</v>
      </c>
      <c r="DR41" s="27">
        <f t="shared" si="26"/>
        <v>264425</v>
      </c>
      <c r="DS41" s="27">
        <f t="shared" si="26"/>
        <v>264425</v>
      </c>
      <c r="DT41" s="27">
        <f t="shared" si="26"/>
        <v>264425</v>
      </c>
      <c r="DU41" s="27">
        <f t="shared" si="26"/>
        <v>264425</v>
      </c>
      <c r="DV41" s="27">
        <f t="shared" si="26"/>
        <v>1653150.38</v>
      </c>
      <c r="DW41" s="27">
        <f t="shared" si="26"/>
        <v>264425</v>
      </c>
      <c r="DY41" s="27">
        <f t="shared" si="26"/>
        <v>3259825</v>
      </c>
      <c r="DZ41" s="27">
        <f t="shared" si="26"/>
        <v>7733634.7999999998</v>
      </c>
      <c r="EA41" s="27">
        <f t="shared" si="26"/>
        <v>3682546.1999999993</v>
      </c>
      <c r="EB41" s="27">
        <f t="shared" ref="EB41:EH41" si="27">+SUM(EB20:EB39)</f>
        <v>2216682.3000000003</v>
      </c>
      <c r="EC41" s="27">
        <f t="shared" si="27"/>
        <v>3724140.9</v>
      </c>
      <c r="ED41" s="27">
        <f t="shared" si="27"/>
        <v>7486223.7000000002</v>
      </c>
      <c r="EE41" s="27">
        <f t="shared" si="27"/>
        <v>5491674.2999999998</v>
      </c>
      <c r="EF41" s="27">
        <f t="shared" si="27"/>
        <v>5489658.3000000007</v>
      </c>
      <c r="EG41" s="27">
        <f t="shared" si="27"/>
        <v>5487642.3000000007</v>
      </c>
      <c r="EH41" s="27">
        <f t="shared" si="27"/>
        <v>5485626.3000000007</v>
      </c>
    </row>
    <row r="42" spans="6:138" ht="15" thickBot="1">
      <c r="F42" s="14"/>
    </row>
    <row r="43" spans="6:138" ht="22.2" thickTop="1" thickBot="1">
      <c r="F43" s="33" t="s">
        <v>386</v>
      </c>
      <c r="H43" s="34">
        <f>+H15-H41</f>
        <v>915396.66666666674</v>
      </c>
      <c r="I43" s="34">
        <f t="shared" ref="I43:BT43" si="28">+I15-I41</f>
        <v>731400</v>
      </c>
      <c r="J43" s="34">
        <f t="shared" si="28"/>
        <v>691953.33333333337</v>
      </c>
      <c r="K43" s="34">
        <f t="shared" si="28"/>
        <v>666925</v>
      </c>
      <c r="L43" s="34">
        <f t="shared" si="28"/>
        <v>671925</v>
      </c>
      <c r="M43" s="34">
        <f t="shared" si="28"/>
        <v>702025</v>
      </c>
      <c r="N43" s="34">
        <f t="shared" si="28"/>
        <v>702025</v>
      </c>
      <c r="O43" s="34">
        <f t="shared" si="28"/>
        <v>702025</v>
      </c>
      <c r="P43" s="34">
        <f t="shared" si="28"/>
        <v>712125</v>
      </c>
      <c r="Q43" s="34">
        <f t="shared" si="28"/>
        <v>712125</v>
      </c>
      <c r="R43" s="34">
        <f t="shared" si="28"/>
        <v>712125</v>
      </c>
      <c r="S43" s="34">
        <f t="shared" si="28"/>
        <v>712125</v>
      </c>
      <c r="T43" s="34">
        <f t="shared" si="28"/>
        <v>712125</v>
      </c>
      <c r="U43" s="34">
        <f t="shared" si="28"/>
        <v>711575</v>
      </c>
      <c r="V43" s="34">
        <f t="shared" si="28"/>
        <v>711575</v>
      </c>
      <c r="W43" s="34">
        <f t="shared" si="28"/>
        <v>711575</v>
      </c>
      <c r="X43" s="34">
        <f t="shared" si="28"/>
        <v>711575</v>
      </c>
      <c r="Y43" s="34">
        <f t="shared" si="28"/>
        <v>-2481184.36</v>
      </c>
      <c r="Z43" s="34">
        <f t="shared" si="28"/>
        <v>711575</v>
      </c>
      <c r="AA43" s="34">
        <f t="shared" si="28"/>
        <v>711575</v>
      </c>
      <c r="AB43" s="34">
        <f t="shared" si="28"/>
        <v>711575</v>
      </c>
      <c r="AC43" s="34">
        <f t="shared" si="28"/>
        <v>711575</v>
      </c>
      <c r="AD43" s="34">
        <f t="shared" si="28"/>
        <v>-656750.43999999994</v>
      </c>
      <c r="AE43" s="34">
        <f t="shared" si="28"/>
        <v>711575</v>
      </c>
      <c r="AF43" s="34">
        <f t="shared" si="28"/>
        <v>83885</v>
      </c>
      <c r="AG43" s="34">
        <f t="shared" si="28"/>
        <v>205895</v>
      </c>
      <c r="AH43" s="34">
        <f t="shared" si="28"/>
        <v>231515</v>
      </c>
      <c r="AI43" s="34">
        <f t="shared" si="28"/>
        <v>244325</v>
      </c>
      <c r="AJ43" s="34">
        <f t="shared" si="28"/>
        <v>244325</v>
      </c>
      <c r="AK43" s="34">
        <f t="shared" si="28"/>
        <v>-735248.61999999988</v>
      </c>
      <c r="AL43" s="34">
        <f t="shared" si="28"/>
        <v>244325</v>
      </c>
      <c r="AM43" s="34">
        <f t="shared" si="28"/>
        <v>244325</v>
      </c>
      <c r="AN43" s="34">
        <f t="shared" si="28"/>
        <v>244325</v>
      </c>
      <c r="AO43" s="34">
        <f t="shared" si="28"/>
        <v>244325</v>
      </c>
      <c r="AP43" s="34">
        <f t="shared" si="28"/>
        <v>-1152867.5799999998</v>
      </c>
      <c r="AQ43" s="34">
        <f t="shared" si="28"/>
        <v>244325</v>
      </c>
      <c r="AR43" s="34">
        <f t="shared" si="28"/>
        <v>872015</v>
      </c>
      <c r="AS43" s="34">
        <f t="shared" si="28"/>
        <v>750005</v>
      </c>
      <c r="AT43" s="34">
        <f t="shared" si="28"/>
        <v>724385</v>
      </c>
      <c r="AU43" s="34">
        <f t="shared" si="28"/>
        <v>711575</v>
      </c>
      <c r="AV43" s="34">
        <f t="shared" si="28"/>
        <v>711575</v>
      </c>
      <c r="AW43" s="34">
        <f t="shared" si="28"/>
        <v>1931487.68</v>
      </c>
      <c r="AX43" s="34">
        <f t="shared" si="28"/>
        <v>711575</v>
      </c>
      <c r="AY43" s="34">
        <f t="shared" si="28"/>
        <v>711575</v>
      </c>
      <c r="AZ43" s="34">
        <f t="shared" si="28"/>
        <v>711575</v>
      </c>
      <c r="BA43" s="34">
        <f t="shared" si="28"/>
        <v>711575</v>
      </c>
      <c r="BB43" s="34">
        <f t="shared" si="28"/>
        <v>236400.0199999999</v>
      </c>
      <c r="BC43" s="34">
        <f t="shared" si="28"/>
        <v>711575</v>
      </c>
      <c r="BD43" s="34">
        <f t="shared" si="28"/>
        <v>711575</v>
      </c>
      <c r="BE43" s="34">
        <f t="shared" si="28"/>
        <v>711575</v>
      </c>
      <c r="BF43" s="34">
        <f t="shared" si="28"/>
        <v>711575</v>
      </c>
      <c r="BG43" s="34">
        <f t="shared" si="28"/>
        <v>711575</v>
      </c>
      <c r="BH43" s="34">
        <f t="shared" si="28"/>
        <v>711575</v>
      </c>
      <c r="BI43" s="34">
        <f t="shared" si="28"/>
        <v>359787.43999999994</v>
      </c>
      <c r="BJ43" s="34">
        <f t="shared" si="28"/>
        <v>711575</v>
      </c>
      <c r="BK43" s="34">
        <f t="shared" si="28"/>
        <v>711575</v>
      </c>
      <c r="BL43" s="34">
        <f t="shared" si="28"/>
        <v>711575</v>
      </c>
      <c r="BM43" s="34">
        <f t="shared" si="28"/>
        <v>711575</v>
      </c>
      <c r="BN43" s="34">
        <f t="shared" si="28"/>
        <v>512321.66000000003</v>
      </c>
      <c r="BO43" s="34">
        <f t="shared" si="28"/>
        <v>711575</v>
      </c>
      <c r="BP43" s="34">
        <f t="shared" si="28"/>
        <v>711575</v>
      </c>
      <c r="BQ43" s="34">
        <f t="shared" si="28"/>
        <v>711575</v>
      </c>
      <c r="BR43" s="34">
        <f t="shared" si="28"/>
        <v>711575</v>
      </c>
      <c r="BS43" s="34">
        <f t="shared" si="28"/>
        <v>711575</v>
      </c>
      <c r="BT43" s="34">
        <f t="shared" si="28"/>
        <v>711575</v>
      </c>
      <c r="BU43" s="34">
        <f t="shared" ref="BU43:EF43" si="29">+BU15-BU41</f>
        <v>-2207984.92</v>
      </c>
      <c r="BV43" s="34">
        <f t="shared" si="29"/>
        <v>711575</v>
      </c>
      <c r="BW43" s="34">
        <f t="shared" si="29"/>
        <v>711575</v>
      </c>
      <c r="BX43" s="34">
        <f t="shared" si="29"/>
        <v>711575</v>
      </c>
      <c r="BY43" s="34">
        <f t="shared" si="29"/>
        <v>711575</v>
      </c>
      <c r="BZ43" s="34">
        <f t="shared" si="29"/>
        <v>-681988.78</v>
      </c>
      <c r="CA43" s="34">
        <f t="shared" si="29"/>
        <v>711575</v>
      </c>
      <c r="CB43" s="34">
        <f t="shared" si="29"/>
        <v>711575</v>
      </c>
      <c r="CC43" s="34">
        <f t="shared" si="29"/>
        <v>711575</v>
      </c>
      <c r="CD43" s="34">
        <f t="shared" si="29"/>
        <v>711575</v>
      </c>
      <c r="CE43" s="34">
        <f t="shared" si="29"/>
        <v>711575</v>
      </c>
      <c r="CF43" s="34">
        <f t="shared" si="29"/>
        <v>711575</v>
      </c>
      <c r="CG43" s="34">
        <f t="shared" si="29"/>
        <v>-214645.11999999965</v>
      </c>
      <c r="CH43" s="34">
        <f t="shared" si="29"/>
        <v>711575</v>
      </c>
      <c r="CI43" s="34">
        <f t="shared" si="29"/>
        <v>711575</v>
      </c>
      <c r="CJ43" s="34">
        <f t="shared" si="29"/>
        <v>711575</v>
      </c>
      <c r="CK43" s="34">
        <f t="shared" si="29"/>
        <v>711575</v>
      </c>
      <c r="CL43" s="34">
        <f t="shared" si="29"/>
        <v>-680779.17999999993</v>
      </c>
      <c r="CM43" s="34">
        <f t="shared" si="29"/>
        <v>711575</v>
      </c>
      <c r="CN43" s="34">
        <f t="shared" si="29"/>
        <v>711575</v>
      </c>
      <c r="CO43" s="34">
        <f t="shared" si="29"/>
        <v>711575</v>
      </c>
      <c r="CP43" s="34">
        <f t="shared" si="29"/>
        <v>711575</v>
      </c>
      <c r="CQ43" s="34">
        <f t="shared" si="29"/>
        <v>711575</v>
      </c>
      <c r="CR43" s="34">
        <f t="shared" si="29"/>
        <v>711575</v>
      </c>
      <c r="CS43" s="34">
        <f t="shared" si="29"/>
        <v>-213838.71999999997</v>
      </c>
      <c r="CT43" s="34">
        <f t="shared" si="29"/>
        <v>711575</v>
      </c>
      <c r="CU43" s="34">
        <f t="shared" si="29"/>
        <v>711575</v>
      </c>
      <c r="CV43" s="34">
        <f t="shared" si="29"/>
        <v>711575</v>
      </c>
      <c r="CW43" s="34">
        <f t="shared" si="29"/>
        <v>711575</v>
      </c>
      <c r="CX43" s="34">
        <f t="shared" si="29"/>
        <v>-679569.57999999984</v>
      </c>
      <c r="CY43" s="34">
        <f t="shared" si="29"/>
        <v>711575</v>
      </c>
      <c r="CZ43" s="34">
        <f t="shared" si="29"/>
        <v>711575</v>
      </c>
      <c r="DA43" s="34">
        <f t="shared" si="29"/>
        <v>711575</v>
      </c>
      <c r="DB43" s="34">
        <f t="shared" si="29"/>
        <v>711575</v>
      </c>
      <c r="DC43" s="34">
        <f t="shared" si="29"/>
        <v>711575</v>
      </c>
      <c r="DD43" s="34">
        <f t="shared" si="29"/>
        <v>711575</v>
      </c>
      <c r="DE43" s="34">
        <f t="shared" si="29"/>
        <v>-213032.32000000007</v>
      </c>
      <c r="DF43" s="34">
        <f t="shared" si="29"/>
        <v>711575</v>
      </c>
      <c r="DG43" s="34">
        <f t="shared" si="29"/>
        <v>711575</v>
      </c>
      <c r="DH43" s="34">
        <f t="shared" si="29"/>
        <v>711575</v>
      </c>
      <c r="DI43" s="34">
        <f t="shared" si="29"/>
        <v>711575</v>
      </c>
      <c r="DJ43" s="34">
        <f t="shared" si="29"/>
        <v>-678359.98</v>
      </c>
      <c r="DK43" s="34">
        <f t="shared" si="29"/>
        <v>711575</v>
      </c>
      <c r="DL43" s="34">
        <f t="shared" si="29"/>
        <v>711575</v>
      </c>
      <c r="DM43" s="34">
        <f t="shared" si="29"/>
        <v>711575</v>
      </c>
      <c r="DN43" s="34">
        <f t="shared" si="29"/>
        <v>711575</v>
      </c>
      <c r="DO43" s="34">
        <f t="shared" si="29"/>
        <v>711575</v>
      </c>
      <c r="DP43" s="34">
        <f t="shared" si="29"/>
        <v>711575</v>
      </c>
      <c r="DQ43" s="34">
        <f t="shared" si="29"/>
        <v>-212225.91999999993</v>
      </c>
      <c r="DR43" s="34">
        <f t="shared" si="29"/>
        <v>711575</v>
      </c>
      <c r="DS43" s="34">
        <f t="shared" si="29"/>
        <v>711575</v>
      </c>
      <c r="DT43" s="34">
        <f t="shared" si="29"/>
        <v>711575</v>
      </c>
      <c r="DU43" s="34">
        <f t="shared" si="29"/>
        <v>711575</v>
      </c>
      <c r="DV43" s="34">
        <f t="shared" si="29"/>
        <v>-677150.37999999989</v>
      </c>
      <c r="DW43" s="34">
        <f t="shared" si="29"/>
        <v>711575</v>
      </c>
      <c r="DY43" s="34">
        <f t="shared" si="29"/>
        <v>8542175</v>
      </c>
      <c r="DZ43" s="34">
        <f t="shared" si="29"/>
        <v>3978365.2</v>
      </c>
      <c r="EA43" s="34">
        <f t="shared" si="29"/>
        <v>343453.80000000075</v>
      </c>
      <c r="EB43" s="34">
        <f t="shared" si="29"/>
        <v>9495317.6999999993</v>
      </c>
      <c r="EC43" s="34">
        <f t="shared" si="29"/>
        <v>7987859.0999999996</v>
      </c>
      <c r="ED43" s="34">
        <f t="shared" si="29"/>
        <v>4225776.3</v>
      </c>
      <c r="EE43" s="34">
        <f t="shared" si="29"/>
        <v>6220325.7000000002</v>
      </c>
      <c r="EF43" s="34">
        <f t="shared" si="29"/>
        <v>6222341.6999999993</v>
      </c>
      <c r="EG43" s="34">
        <f t="shared" ref="EG43:EH43" si="30">+EG15-EG41</f>
        <v>6224357.6999999993</v>
      </c>
      <c r="EH43" s="34">
        <f t="shared" si="30"/>
        <v>6226373.6999999993</v>
      </c>
    </row>
    <row r="44" spans="6:138" ht="15.6" thickTop="1" thickBot="1"/>
    <row r="45" spans="6:138" ht="22.2" thickTop="1" thickBot="1">
      <c r="F45" s="33" t="s">
        <v>387</v>
      </c>
      <c r="H45" s="34">
        <f>+G46</f>
        <v>-80000</v>
      </c>
      <c r="I45" s="34">
        <f>+H46</f>
        <v>835396.66666666674</v>
      </c>
      <c r="J45" s="34">
        <f t="shared" ref="J45:BU45" si="31">+I46</f>
        <v>1566796.6666666667</v>
      </c>
      <c r="K45" s="34">
        <f t="shared" si="31"/>
        <v>2258750</v>
      </c>
      <c r="L45" s="34">
        <f t="shared" si="31"/>
        <v>2925675</v>
      </c>
      <c r="M45" s="34">
        <f t="shared" si="31"/>
        <v>3597600</v>
      </c>
      <c r="N45" s="34">
        <f t="shared" si="31"/>
        <v>4299625</v>
      </c>
      <c r="O45" s="34">
        <f t="shared" si="31"/>
        <v>5001650</v>
      </c>
      <c r="P45" s="34">
        <f t="shared" si="31"/>
        <v>5703675</v>
      </c>
      <c r="Q45" s="34">
        <f t="shared" si="31"/>
        <v>6415800</v>
      </c>
      <c r="R45" s="34">
        <f t="shared" si="31"/>
        <v>7127925</v>
      </c>
      <c r="S45" s="34">
        <f t="shared" si="31"/>
        <v>7840050</v>
      </c>
      <c r="T45" s="34">
        <f t="shared" si="31"/>
        <v>8552175</v>
      </c>
      <c r="U45" s="34">
        <f t="shared" si="31"/>
        <v>9264300</v>
      </c>
      <c r="V45" s="34">
        <f t="shared" si="31"/>
        <v>9975875</v>
      </c>
      <c r="W45" s="34">
        <f t="shared" si="31"/>
        <v>10687450</v>
      </c>
      <c r="X45" s="34">
        <f t="shared" si="31"/>
        <v>11399025</v>
      </c>
      <c r="Y45" s="34">
        <f t="shared" si="31"/>
        <v>12110600</v>
      </c>
      <c r="Z45" s="34">
        <f t="shared" si="31"/>
        <v>9629415.6400000006</v>
      </c>
      <c r="AA45" s="34">
        <f t="shared" si="31"/>
        <v>10340990.640000001</v>
      </c>
      <c r="AB45" s="34">
        <f t="shared" si="31"/>
        <v>11052565.640000001</v>
      </c>
      <c r="AC45" s="34">
        <f t="shared" si="31"/>
        <v>11764140.640000001</v>
      </c>
      <c r="AD45" s="34">
        <f t="shared" si="31"/>
        <v>12475715.640000001</v>
      </c>
      <c r="AE45" s="34">
        <f t="shared" si="31"/>
        <v>11818965.200000001</v>
      </c>
      <c r="AF45" s="34">
        <f t="shared" si="31"/>
        <v>12530540.200000001</v>
      </c>
      <c r="AG45" s="34">
        <f t="shared" si="31"/>
        <v>12614425.200000001</v>
      </c>
      <c r="AH45" s="34">
        <f t="shared" si="31"/>
        <v>12820320.200000001</v>
      </c>
      <c r="AI45" s="34">
        <f t="shared" si="31"/>
        <v>13051835.200000001</v>
      </c>
      <c r="AJ45" s="34">
        <f t="shared" si="31"/>
        <v>13296160.200000001</v>
      </c>
      <c r="AK45" s="34">
        <f t="shared" si="31"/>
        <v>13540485.200000001</v>
      </c>
      <c r="AL45" s="34">
        <f t="shared" si="31"/>
        <v>12805236.580000002</v>
      </c>
      <c r="AM45" s="34">
        <f t="shared" si="31"/>
        <v>13049561.580000002</v>
      </c>
      <c r="AN45" s="34">
        <f t="shared" si="31"/>
        <v>13293886.580000002</v>
      </c>
      <c r="AO45" s="34">
        <f t="shared" si="31"/>
        <v>13538211.580000002</v>
      </c>
      <c r="AP45" s="34">
        <f t="shared" si="31"/>
        <v>13782536.580000002</v>
      </c>
      <c r="AQ45" s="34">
        <f t="shared" si="31"/>
        <v>12629669.000000002</v>
      </c>
      <c r="AR45" s="34">
        <f t="shared" si="31"/>
        <v>12873994.000000002</v>
      </c>
      <c r="AS45" s="34">
        <f t="shared" si="31"/>
        <v>13746009.000000002</v>
      </c>
      <c r="AT45" s="34">
        <f t="shared" si="31"/>
        <v>14496014.000000002</v>
      </c>
      <c r="AU45" s="34">
        <f t="shared" si="31"/>
        <v>15220399.000000002</v>
      </c>
      <c r="AV45" s="34">
        <f t="shared" si="31"/>
        <v>15931974.000000002</v>
      </c>
      <c r="AW45" s="34">
        <f t="shared" si="31"/>
        <v>16643549.000000002</v>
      </c>
      <c r="AX45" s="34">
        <f t="shared" si="31"/>
        <v>18575036.680000003</v>
      </c>
      <c r="AY45" s="34">
        <f t="shared" si="31"/>
        <v>19286611.680000003</v>
      </c>
      <c r="AZ45" s="34">
        <f t="shared" si="31"/>
        <v>19998186.680000003</v>
      </c>
      <c r="BA45" s="34">
        <f t="shared" si="31"/>
        <v>20709761.680000003</v>
      </c>
      <c r="BB45" s="34">
        <f t="shared" si="31"/>
        <v>21421336.680000003</v>
      </c>
      <c r="BC45" s="34">
        <f t="shared" si="31"/>
        <v>21657736.700000003</v>
      </c>
      <c r="BD45" s="34">
        <f t="shared" si="31"/>
        <v>22369311.700000003</v>
      </c>
      <c r="BE45" s="34">
        <f t="shared" si="31"/>
        <v>23080886.700000003</v>
      </c>
      <c r="BF45" s="34">
        <f t="shared" si="31"/>
        <v>23792461.700000003</v>
      </c>
      <c r="BG45" s="34">
        <f t="shared" si="31"/>
        <v>24504036.700000003</v>
      </c>
      <c r="BH45" s="34">
        <f t="shared" si="31"/>
        <v>25215611.700000003</v>
      </c>
      <c r="BI45" s="34">
        <f t="shared" si="31"/>
        <v>25927186.700000003</v>
      </c>
      <c r="BJ45" s="34">
        <f t="shared" si="31"/>
        <v>26286974.140000004</v>
      </c>
      <c r="BK45" s="34">
        <f t="shared" si="31"/>
        <v>26998549.140000004</v>
      </c>
      <c r="BL45" s="34">
        <f t="shared" si="31"/>
        <v>27710124.140000004</v>
      </c>
      <c r="BM45" s="34">
        <f t="shared" si="31"/>
        <v>28421699.140000004</v>
      </c>
      <c r="BN45" s="34">
        <f t="shared" si="31"/>
        <v>29133274.140000004</v>
      </c>
      <c r="BO45" s="34">
        <f t="shared" si="31"/>
        <v>29645595.800000004</v>
      </c>
      <c r="BP45" s="34">
        <f t="shared" si="31"/>
        <v>30357170.800000004</v>
      </c>
      <c r="BQ45" s="34">
        <f t="shared" si="31"/>
        <v>31068745.800000004</v>
      </c>
      <c r="BR45" s="34">
        <f t="shared" si="31"/>
        <v>31780320.800000004</v>
      </c>
      <c r="BS45" s="34">
        <f t="shared" si="31"/>
        <v>32491895.800000004</v>
      </c>
      <c r="BT45" s="34">
        <f t="shared" si="31"/>
        <v>33203470.800000004</v>
      </c>
      <c r="BU45" s="34">
        <f t="shared" si="31"/>
        <v>33915045.800000004</v>
      </c>
      <c r="BV45" s="34">
        <f t="shared" ref="BV45:DW45" si="32">+BU46</f>
        <v>31707060.880000003</v>
      </c>
      <c r="BW45" s="34">
        <f t="shared" si="32"/>
        <v>32418635.880000003</v>
      </c>
      <c r="BX45" s="34">
        <f t="shared" si="32"/>
        <v>33130210.880000003</v>
      </c>
      <c r="BY45" s="34">
        <f t="shared" si="32"/>
        <v>33841785.880000003</v>
      </c>
      <c r="BZ45" s="34">
        <f t="shared" si="32"/>
        <v>34553360.880000003</v>
      </c>
      <c r="CA45" s="34">
        <f t="shared" si="32"/>
        <v>33871372.100000001</v>
      </c>
      <c r="CB45" s="34">
        <f t="shared" si="32"/>
        <v>34582947.100000001</v>
      </c>
      <c r="CC45" s="34">
        <f t="shared" si="32"/>
        <v>35294522.100000001</v>
      </c>
      <c r="CD45" s="34">
        <f t="shared" si="32"/>
        <v>36006097.100000001</v>
      </c>
      <c r="CE45" s="34">
        <f t="shared" si="32"/>
        <v>36717672.100000001</v>
      </c>
      <c r="CF45" s="34">
        <f t="shared" si="32"/>
        <v>37429247.100000001</v>
      </c>
      <c r="CG45" s="34">
        <f t="shared" si="32"/>
        <v>38140822.100000001</v>
      </c>
      <c r="CH45" s="34">
        <f t="shared" si="32"/>
        <v>37926176.980000004</v>
      </c>
      <c r="CI45" s="34">
        <f t="shared" si="32"/>
        <v>38637751.980000004</v>
      </c>
      <c r="CJ45" s="34">
        <f t="shared" si="32"/>
        <v>39349326.980000004</v>
      </c>
      <c r="CK45" s="34">
        <f t="shared" si="32"/>
        <v>40060901.980000004</v>
      </c>
      <c r="CL45" s="34">
        <f t="shared" si="32"/>
        <v>40772476.980000004</v>
      </c>
      <c r="CM45" s="34">
        <f t="shared" si="32"/>
        <v>40091697.800000004</v>
      </c>
      <c r="CN45" s="34">
        <f t="shared" si="32"/>
        <v>40803272.800000004</v>
      </c>
      <c r="CO45" s="34">
        <f t="shared" si="32"/>
        <v>41514847.800000004</v>
      </c>
      <c r="CP45" s="34">
        <f t="shared" si="32"/>
        <v>42226422.800000004</v>
      </c>
      <c r="CQ45" s="34">
        <f t="shared" si="32"/>
        <v>42937997.800000004</v>
      </c>
      <c r="CR45" s="34">
        <f t="shared" si="32"/>
        <v>43649572.800000004</v>
      </c>
      <c r="CS45" s="34">
        <f t="shared" si="32"/>
        <v>44361147.800000004</v>
      </c>
      <c r="CT45" s="34">
        <f t="shared" si="32"/>
        <v>44147309.080000006</v>
      </c>
      <c r="CU45" s="34">
        <f t="shared" si="32"/>
        <v>44858884.080000006</v>
      </c>
      <c r="CV45" s="34">
        <f t="shared" si="32"/>
        <v>45570459.080000006</v>
      </c>
      <c r="CW45" s="34">
        <f t="shared" si="32"/>
        <v>46282034.080000006</v>
      </c>
      <c r="CX45" s="34">
        <f t="shared" si="32"/>
        <v>46993609.080000006</v>
      </c>
      <c r="CY45" s="34">
        <f t="shared" si="32"/>
        <v>46314039.500000007</v>
      </c>
      <c r="CZ45" s="34">
        <f t="shared" si="32"/>
        <v>47025614.500000007</v>
      </c>
      <c r="DA45" s="34">
        <f t="shared" si="32"/>
        <v>47737189.500000007</v>
      </c>
      <c r="DB45" s="34">
        <f t="shared" si="32"/>
        <v>48448764.500000007</v>
      </c>
      <c r="DC45" s="34">
        <f t="shared" si="32"/>
        <v>49160339.500000007</v>
      </c>
      <c r="DD45" s="34">
        <f t="shared" si="32"/>
        <v>49871914.500000007</v>
      </c>
      <c r="DE45" s="34">
        <f t="shared" si="32"/>
        <v>50583489.500000007</v>
      </c>
      <c r="DF45" s="34">
        <f t="shared" si="32"/>
        <v>50370457.180000007</v>
      </c>
      <c r="DG45" s="34">
        <f t="shared" si="32"/>
        <v>51082032.180000007</v>
      </c>
      <c r="DH45" s="34">
        <f t="shared" si="32"/>
        <v>51793607.180000007</v>
      </c>
      <c r="DI45" s="34">
        <f t="shared" si="32"/>
        <v>52505182.180000007</v>
      </c>
      <c r="DJ45" s="34">
        <f t="shared" si="32"/>
        <v>53216757.180000007</v>
      </c>
      <c r="DK45" s="34">
        <f t="shared" si="32"/>
        <v>52538397.20000001</v>
      </c>
      <c r="DL45" s="34">
        <f t="shared" si="32"/>
        <v>53249972.20000001</v>
      </c>
      <c r="DM45" s="34">
        <f t="shared" si="32"/>
        <v>53961547.20000001</v>
      </c>
      <c r="DN45" s="34">
        <f t="shared" si="32"/>
        <v>54673122.20000001</v>
      </c>
      <c r="DO45" s="34">
        <f t="shared" si="32"/>
        <v>55384697.20000001</v>
      </c>
      <c r="DP45" s="34">
        <f t="shared" si="32"/>
        <v>56096272.20000001</v>
      </c>
      <c r="DQ45" s="34">
        <f t="shared" si="32"/>
        <v>56807847.20000001</v>
      </c>
      <c r="DR45" s="34">
        <f t="shared" si="32"/>
        <v>56595621.280000009</v>
      </c>
      <c r="DS45" s="34">
        <f t="shared" si="32"/>
        <v>57307196.280000009</v>
      </c>
      <c r="DT45" s="34">
        <f t="shared" si="32"/>
        <v>58018771.280000009</v>
      </c>
      <c r="DU45" s="34">
        <f t="shared" si="32"/>
        <v>58730346.280000009</v>
      </c>
      <c r="DV45" s="34">
        <f t="shared" si="32"/>
        <v>59441921.280000009</v>
      </c>
      <c r="DW45" s="34">
        <f t="shared" si="32"/>
        <v>58764770.900000006</v>
      </c>
      <c r="DY45" s="34">
        <f>+G46</f>
        <v>-80000</v>
      </c>
      <c r="DZ45" s="34">
        <f>+DY46</f>
        <v>8462175</v>
      </c>
      <c r="EA45" s="34">
        <f t="shared" ref="EA45:EH45" si="33">+DZ46</f>
        <v>12440540.199999999</v>
      </c>
      <c r="EB45" s="34">
        <f t="shared" si="33"/>
        <v>12783994</v>
      </c>
      <c r="EC45" s="34">
        <f t="shared" si="33"/>
        <v>22279311.699999999</v>
      </c>
      <c r="ED45" s="34">
        <f t="shared" si="33"/>
        <v>30267170.799999997</v>
      </c>
      <c r="EE45" s="34">
        <f t="shared" si="33"/>
        <v>34492947.099999994</v>
      </c>
      <c r="EF45" s="34">
        <f t="shared" si="33"/>
        <v>40713272.799999997</v>
      </c>
      <c r="EG45" s="34">
        <f t="shared" si="33"/>
        <v>46935614.5</v>
      </c>
      <c r="EH45" s="34">
        <f t="shared" si="33"/>
        <v>53159972.200000003</v>
      </c>
    </row>
    <row r="46" spans="6:138" ht="22.2" thickTop="1" thickBot="1">
      <c r="F46" s="33" t="s">
        <v>388</v>
      </c>
      <c r="G46" s="34">
        <f>+[1]SP!DZ6-[1]SP!DZ51</f>
        <v>-80000</v>
      </c>
      <c r="H46" s="34">
        <f>+H45+H43</f>
        <v>835396.66666666674</v>
      </c>
      <c r="I46" s="34">
        <f>+I45+I43</f>
        <v>1566796.6666666667</v>
      </c>
      <c r="J46" s="34">
        <f t="shared" ref="J46:BU46" si="34">+J45+J43</f>
        <v>2258750</v>
      </c>
      <c r="K46" s="34">
        <f t="shared" si="34"/>
        <v>2925675</v>
      </c>
      <c r="L46" s="34">
        <f t="shared" si="34"/>
        <v>3597600</v>
      </c>
      <c r="M46" s="34">
        <f t="shared" si="34"/>
        <v>4299625</v>
      </c>
      <c r="N46" s="34">
        <f t="shared" si="34"/>
        <v>5001650</v>
      </c>
      <c r="O46" s="34">
        <f t="shared" si="34"/>
        <v>5703675</v>
      </c>
      <c r="P46" s="34">
        <f t="shared" si="34"/>
        <v>6415800</v>
      </c>
      <c r="Q46" s="34">
        <f t="shared" si="34"/>
        <v>7127925</v>
      </c>
      <c r="R46" s="34">
        <f t="shared" si="34"/>
        <v>7840050</v>
      </c>
      <c r="S46" s="34">
        <f t="shared" si="34"/>
        <v>8552175</v>
      </c>
      <c r="T46" s="34">
        <f t="shared" si="34"/>
        <v>9264300</v>
      </c>
      <c r="U46" s="34">
        <f t="shared" si="34"/>
        <v>9975875</v>
      </c>
      <c r="V46" s="34">
        <f t="shared" si="34"/>
        <v>10687450</v>
      </c>
      <c r="W46" s="34">
        <f t="shared" si="34"/>
        <v>11399025</v>
      </c>
      <c r="X46" s="34">
        <f t="shared" si="34"/>
        <v>12110600</v>
      </c>
      <c r="Y46" s="34">
        <f t="shared" si="34"/>
        <v>9629415.6400000006</v>
      </c>
      <c r="Z46" s="34">
        <f t="shared" si="34"/>
        <v>10340990.640000001</v>
      </c>
      <c r="AA46" s="34">
        <f t="shared" si="34"/>
        <v>11052565.640000001</v>
      </c>
      <c r="AB46" s="34">
        <f t="shared" si="34"/>
        <v>11764140.640000001</v>
      </c>
      <c r="AC46" s="34">
        <f t="shared" si="34"/>
        <v>12475715.640000001</v>
      </c>
      <c r="AD46" s="34">
        <f t="shared" si="34"/>
        <v>11818965.200000001</v>
      </c>
      <c r="AE46" s="34">
        <f t="shared" si="34"/>
        <v>12530540.200000001</v>
      </c>
      <c r="AF46" s="34">
        <f t="shared" si="34"/>
        <v>12614425.200000001</v>
      </c>
      <c r="AG46" s="34">
        <f t="shared" si="34"/>
        <v>12820320.200000001</v>
      </c>
      <c r="AH46" s="34">
        <f t="shared" si="34"/>
        <v>13051835.200000001</v>
      </c>
      <c r="AI46" s="34">
        <f t="shared" si="34"/>
        <v>13296160.200000001</v>
      </c>
      <c r="AJ46" s="34">
        <f t="shared" si="34"/>
        <v>13540485.200000001</v>
      </c>
      <c r="AK46" s="34">
        <f t="shared" si="34"/>
        <v>12805236.580000002</v>
      </c>
      <c r="AL46" s="34">
        <f t="shared" si="34"/>
        <v>13049561.580000002</v>
      </c>
      <c r="AM46" s="34">
        <f t="shared" si="34"/>
        <v>13293886.580000002</v>
      </c>
      <c r="AN46" s="34">
        <f t="shared" si="34"/>
        <v>13538211.580000002</v>
      </c>
      <c r="AO46" s="34">
        <f t="shared" si="34"/>
        <v>13782536.580000002</v>
      </c>
      <c r="AP46" s="34">
        <f t="shared" si="34"/>
        <v>12629669.000000002</v>
      </c>
      <c r="AQ46" s="34">
        <f t="shared" si="34"/>
        <v>12873994.000000002</v>
      </c>
      <c r="AR46" s="34">
        <f t="shared" si="34"/>
        <v>13746009.000000002</v>
      </c>
      <c r="AS46" s="34">
        <f t="shared" si="34"/>
        <v>14496014.000000002</v>
      </c>
      <c r="AT46" s="34">
        <f t="shared" si="34"/>
        <v>15220399.000000002</v>
      </c>
      <c r="AU46" s="34">
        <f t="shared" si="34"/>
        <v>15931974.000000002</v>
      </c>
      <c r="AV46" s="34">
        <f t="shared" si="34"/>
        <v>16643549.000000002</v>
      </c>
      <c r="AW46" s="34">
        <f t="shared" si="34"/>
        <v>18575036.680000003</v>
      </c>
      <c r="AX46" s="34">
        <f t="shared" si="34"/>
        <v>19286611.680000003</v>
      </c>
      <c r="AY46" s="34">
        <f t="shared" si="34"/>
        <v>19998186.680000003</v>
      </c>
      <c r="AZ46" s="34">
        <f t="shared" si="34"/>
        <v>20709761.680000003</v>
      </c>
      <c r="BA46" s="34">
        <f t="shared" si="34"/>
        <v>21421336.680000003</v>
      </c>
      <c r="BB46" s="34">
        <f t="shared" si="34"/>
        <v>21657736.700000003</v>
      </c>
      <c r="BC46" s="34">
        <f t="shared" si="34"/>
        <v>22369311.700000003</v>
      </c>
      <c r="BD46" s="34">
        <f t="shared" si="34"/>
        <v>23080886.700000003</v>
      </c>
      <c r="BE46" s="34">
        <f t="shared" si="34"/>
        <v>23792461.700000003</v>
      </c>
      <c r="BF46" s="34">
        <f t="shared" si="34"/>
        <v>24504036.700000003</v>
      </c>
      <c r="BG46" s="34">
        <f t="shared" si="34"/>
        <v>25215611.700000003</v>
      </c>
      <c r="BH46" s="34">
        <f t="shared" si="34"/>
        <v>25927186.700000003</v>
      </c>
      <c r="BI46" s="34">
        <f t="shared" si="34"/>
        <v>26286974.140000004</v>
      </c>
      <c r="BJ46" s="34">
        <f t="shared" si="34"/>
        <v>26998549.140000004</v>
      </c>
      <c r="BK46" s="34">
        <f t="shared" si="34"/>
        <v>27710124.140000004</v>
      </c>
      <c r="BL46" s="34">
        <f t="shared" si="34"/>
        <v>28421699.140000004</v>
      </c>
      <c r="BM46" s="34">
        <f t="shared" si="34"/>
        <v>29133274.140000004</v>
      </c>
      <c r="BN46" s="34">
        <f t="shared" si="34"/>
        <v>29645595.800000004</v>
      </c>
      <c r="BO46" s="34">
        <f t="shared" si="34"/>
        <v>30357170.800000004</v>
      </c>
      <c r="BP46" s="34">
        <f t="shared" si="34"/>
        <v>31068745.800000004</v>
      </c>
      <c r="BQ46" s="34">
        <f t="shared" si="34"/>
        <v>31780320.800000004</v>
      </c>
      <c r="BR46" s="34">
        <f t="shared" si="34"/>
        <v>32491895.800000004</v>
      </c>
      <c r="BS46" s="34">
        <f t="shared" si="34"/>
        <v>33203470.800000004</v>
      </c>
      <c r="BT46" s="34">
        <f t="shared" si="34"/>
        <v>33915045.800000004</v>
      </c>
      <c r="BU46" s="34">
        <f t="shared" si="34"/>
        <v>31707060.880000003</v>
      </c>
      <c r="BV46" s="34">
        <f t="shared" ref="BV46:DW46" si="35">+BV45+BV43</f>
        <v>32418635.880000003</v>
      </c>
      <c r="BW46" s="34">
        <f t="shared" si="35"/>
        <v>33130210.880000003</v>
      </c>
      <c r="BX46" s="34">
        <f t="shared" si="35"/>
        <v>33841785.880000003</v>
      </c>
      <c r="BY46" s="34">
        <f t="shared" si="35"/>
        <v>34553360.880000003</v>
      </c>
      <c r="BZ46" s="34">
        <f t="shared" si="35"/>
        <v>33871372.100000001</v>
      </c>
      <c r="CA46" s="34">
        <f t="shared" si="35"/>
        <v>34582947.100000001</v>
      </c>
      <c r="CB46" s="34">
        <f t="shared" si="35"/>
        <v>35294522.100000001</v>
      </c>
      <c r="CC46" s="34">
        <f t="shared" si="35"/>
        <v>36006097.100000001</v>
      </c>
      <c r="CD46" s="34">
        <f t="shared" si="35"/>
        <v>36717672.100000001</v>
      </c>
      <c r="CE46" s="34">
        <f t="shared" si="35"/>
        <v>37429247.100000001</v>
      </c>
      <c r="CF46" s="34">
        <f t="shared" si="35"/>
        <v>38140822.100000001</v>
      </c>
      <c r="CG46" s="34">
        <f t="shared" si="35"/>
        <v>37926176.980000004</v>
      </c>
      <c r="CH46" s="34">
        <f t="shared" si="35"/>
        <v>38637751.980000004</v>
      </c>
      <c r="CI46" s="34">
        <f t="shared" si="35"/>
        <v>39349326.980000004</v>
      </c>
      <c r="CJ46" s="34">
        <f t="shared" si="35"/>
        <v>40060901.980000004</v>
      </c>
      <c r="CK46" s="34">
        <f t="shared" si="35"/>
        <v>40772476.980000004</v>
      </c>
      <c r="CL46" s="34">
        <f t="shared" si="35"/>
        <v>40091697.800000004</v>
      </c>
      <c r="CM46" s="34">
        <f t="shared" si="35"/>
        <v>40803272.800000004</v>
      </c>
      <c r="CN46" s="34">
        <f t="shared" si="35"/>
        <v>41514847.800000004</v>
      </c>
      <c r="CO46" s="34">
        <f t="shared" si="35"/>
        <v>42226422.800000004</v>
      </c>
      <c r="CP46" s="34">
        <f t="shared" si="35"/>
        <v>42937997.800000004</v>
      </c>
      <c r="CQ46" s="34">
        <f t="shared" si="35"/>
        <v>43649572.800000004</v>
      </c>
      <c r="CR46" s="34">
        <f t="shared" si="35"/>
        <v>44361147.800000004</v>
      </c>
      <c r="CS46" s="34">
        <f t="shared" si="35"/>
        <v>44147309.080000006</v>
      </c>
      <c r="CT46" s="34">
        <f t="shared" si="35"/>
        <v>44858884.080000006</v>
      </c>
      <c r="CU46" s="34">
        <f t="shared" si="35"/>
        <v>45570459.080000006</v>
      </c>
      <c r="CV46" s="34">
        <f t="shared" si="35"/>
        <v>46282034.080000006</v>
      </c>
      <c r="CW46" s="34">
        <f t="shared" si="35"/>
        <v>46993609.080000006</v>
      </c>
      <c r="CX46" s="34">
        <f t="shared" si="35"/>
        <v>46314039.500000007</v>
      </c>
      <c r="CY46" s="34">
        <f t="shared" si="35"/>
        <v>47025614.500000007</v>
      </c>
      <c r="CZ46" s="34">
        <f t="shared" si="35"/>
        <v>47737189.500000007</v>
      </c>
      <c r="DA46" s="34">
        <f t="shared" si="35"/>
        <v>48448764.500000007</v>
      </c>
      <c r="DB46" s="34">
        <f t="shared" si="35"/>
        <v>49160339.500000007</v>
      </c>
      <c r="DC46" s="34">
        <f t="shared" si="35"/>
        <v>49871914.500000007</v>
      </c>
      <c r="DD46" s="34">
        <f t="shared" si="35"/>
        <v>50583489.500000007</v>
      </c>
      <c r="DE46" s="34">
        <f t="shared" si="35"/>
        <v>50370457.180000007</v>
      </c>
      <c r="DF46" s="34">
        <f t="shared" si="35"/>
        <v>51082032.180000007</v>
      </c>
      <c r="DG46" s="34">
        <f t="shared" si="35"/>
        <v>51793607.180000007</v>
      </c>
      <c r="DH46" s="34">
        <f t="shared" si="35"/>
        <v>52505182.180000007</v>
      </c>
      <c r="DI46" s="34">
        <f t="shared" si="35"/>
        <v>53216757.180000007</v>
      </c>
      <c r="DJ46" s="34">
        <f t="shared" si="35"/>
        <v>52538397.20000001</v>
      </c>
      <c r="DK46" s="34">
        <f t="shared" si="35"/>
        <v>53249972.20000001</v>
      </c>
      <c r="DL46" s="34">
        <f t="shared" si="35"/>
        <v>53961547.20000001</v>
      </c>
      <c r="DM46" s="34">
        <f t="shared" si="35"/>
        <v>54673122.20000001</v>
      </c>
      <c r="DN46" s="34">
        <f t="shared" si="35"/>
        <v>55384697.20000001</v>
      </c>
      <c r="DO46" s="34">
        <f t="shared" si="35"/>
        <v>56096272.20000001</v>
      </c>
      <c r="DP46" s="34">
        <f t="shared" si="35"/>
        <v>56807847.20000001</v>
      </c>
      <c r="DQ46" s="34">
        <f t="shared" si="35"/>
        <v>56595621.280000009</v>
      </c>
      <c r="DR46" s="34">
        <f t="shared" si="35"/>
        <v>57307196.280000009</v>
      </c>
      <c r="DS46" s="34">
        <f t="shared" si="35"/>
        <v>58018771.280000009</v>
      </c>
      <c r="DT46" s="34">
        <f t="shared" si="35"/>
        <v>58730346.280000009</v>
      </c>
      <c r="DU46" s="34">
        <f t="shared" si="35"/>
        <v>59441921.280000009</v>
      </c>
      <c r="DV46" s="34">
        <f t="shared" si="35"/>
        <v>58764770.900000006</v>
      </c>
      <c r="DW46" s="34">
        <f t="shared" si="35"/>
        <v>59476345.900000006</v>
      </c>
      <c r="DY46" s="34">
        <f>+DY45+DY43</f>
        <v>8462175</v>
      </c>
      <c r="DZ46" s="34">
        <f>+DZ45+DZ43</f>
        <v>12440540.199999999</v>
      </c>
      <c r="EA46" s="34">
        <f t="shared" ref="EA46:EH46" si="36">+EA45+EA43</f>
        <v>12783994</v>
      </c>
      <c r="EB46" s="34">
        <f t="shared" si="36"/>
        <v>22279311.699999999</v>
      </c>
      <c r="EC46" s="34">
        <f t="shared" si="36"/>
        <v>30267170.799999997</v>
      </c>
      <c r="ED46" s="34">
        <f t="shared" si="36"/>
        <v>34492947.099999994</v>
      </c>
      <c r="EE46" s="34">
        <f t="shared" si="36"/>
        <v>40713272.799999997</v>
      </c>
      <c r="EF46" s="34">
        <f t="shared" si="36"/>
        <v>46935614.5</v>
      </c>
      <c r="EG46" s="34">
        <f t="shared" si="36"/>
        <v>53159972.200000003</v>
      </c>
      <c r="EH46" s="34">
        <f t="shared" si="36"/>
        <v>59386345.900000006</v>
      </c>
    </row>
    <row r="47" spans="6:138" ht="15" thickTop="1">
      <c r="F47" s="241"/>
    </row>
    <row r="48" spans="6:138">
      <c r="F48" s="241"/>
    </row>
    <row r="49" spans="6:6">
      <c r="F49" s="241"/>
    </row>
    <row r="50" spans="6:6">
      <c r="F50" s="241"/>
    </row>
    <row r="51" spans="6:6">
      <c r="F51" s="242"/>
    </row>
    <row r="52" spans="6:6">
      <c r="F52" s="242"/>
    </row>
    <row r="53" spans="6:6">
      <c r="F53" s="242"/>
    </row>
    <row r="54" spans="6:6">
      <c r="F54" s="242"/>
    </row>
    <row r="55" spans="6:6">
      <c r="F55" s="241"/>
    </row>
    <row r="56" spans="6:6">
      <c r="F56" s="241"/>
    </row>
    <row r="57" spans="6:6">
      <c r="F57" s="241"/>
    </row>
    <row r="58" spans="6:6">
      <c r="F58" s="241"/>
    </row>
    <row r="59" spans="6:6">
      <c r="F59" s="241"/>
    </row>
    <row r="60" spans="6:6">
      <c r="F60" s="241"/>
    </row>
    <row r="61" spans="6:6">
      <c r="F61" s="241"/>
    </row>
    <row r="62" spans="6:6">
      <c r="F62" s="241"/>
    </row>
    <row r="63" spans="6:6">
      <c r="F63" s="241"/>
    </row>
    <row r="64" spans="6:6">
      <c r="F64" s="241"/>
    </row>
    <row r="65" spans="6:6">
      <c r="F65" s="241"/>
    </row>
  </sheetData>
  <hyperlinks>
    <hyperlink ref="B1" location="Input!A1" display="MENU" xr:uid="{E8705803-D7AA-45B0-846F-E30376EC52EB}"/>
  </hyperlinks>
  <pageMargins left="0.7" right="0.7" top="0.75" bottom="0.75" header="0.3" footer="0.3"/>
  <pageSetup paperSize="9" orientation="portrait" r:id="rId1"/>
  <headerFooter>
    <oddHeader>&amp;C&amp;"-,Corsivo grassetto"&amp;UBusiness Plan con valutazione azienda
Dena service srls P.I. 06291330659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35</vt:i4>
      </vt:variant>
    </vt:vector>
  </HeadingPairs>
  <TitlesOfParts>
    <vt:vector size="35" baseType="lpstr">
      <vt:lpstr>Input</vt:lpstr>
      <vt:lpstr>Valutazione</vt:lpstr>
      <vt:lpstr>Det_Ricavi</vt:lpstr>
      <vt:lpstr>SP</vt:lpstr>
      <vt:lpstr>CE</vt:lpstr>
      <vt:lpstr>Bilancio_In</vt:lpstr>
      <vt:lpstr>Grafici</vt:lpstr>
      <vt:lpstr>C_Flow</vt:lpstr>
      <vt:lpstr>Banca</vt:lpstr>
      <vt:lpstr>DSCR</vt:lpstr>
      <vt:lpstr>BEP</vt:lpstr>
      <vt:lpstr>Indicatori</vt:lpstr>
      <vt:lpstr>VAN</vt:lpstr>
      <vt:lpstr>TIR</vt:lpstr>
      <vt:lpstr>WACC</vt:lpstr>
      <vt:lpstr>L_Iva</vt:lpstr>
      <vt:lpstr>P_Iniziali</vt:lpstr>
      <vt:lpstr>I_Vendite</vt:lpstr>
      <vt:lpstr>I_Personale</vt:lpstr>
      <vt:lpstr>I_Costi variabili</vt:lpstr>
      <vt:lpstr>I_C_Gestione</vt:lpstr>
      <vt:lpstr>I_Investimenti</vt:lpstr>
      <vt:lpstr>I_Finanziamenti</vt:lpstr>
      <vt:lpstr>Inv_Fin</vt:lpstr>
      <vt:lpstr>Equity</vt:lpstr>
      <vt:lpstr>Vendite</vt:lpstr>
      <vt:lpstr>C_Magazzino</vt:lpstr>
      <vt:lpstr>C_Variabili</vt:lpstr>
      <vt:lpstr>C_Acquisto</vt:lpstr>
      <vt:lpstr>C_Gestione</vt:lpstr>
      <vt:lpstr>C_Personale</vt:lpstr>
      <vt:lpstr>C_Investimenti</vt:lpstr>
      <vt:lpstr>C_Ammortamenti</vt:lpstr>
      <vt:lpstr>C_Irap</vt:lpstr>
      <vt:lpstr>C_Ires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Lisa</dc:creator>
  <cp:lastModifiedBy>Anna Lisa</cp:lastModifiedBy>
  <dcterms:created xsi:type="dcterms:W3CDTF">2015-06-05T18:19:34Z</dcterms:created>
  <dcterms:modified xsi:type="dcterms:W3CDTF">2025-01-16T21:17:35Z</dcterms:modified>
</cp:coreProperties>
</file>